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itHub/tweet/"/>
    </mc:Choice>
  </mc:AlternateContent>
  <xr:revisionPtr revIDLastSave="371" documentId="13_ncr:1_{763BBED3-F06A-4836-AF00-44F364ECED7D}" xr6:coauthVersionLast="47" xr6:coauthVersionMax="47" xr10:uidLastSave="{83A26FDF-1431-406E-B91D-5464B8D41832}"/>
  <bookViews>
    <workbookView xWindow="-120" yWindow="-120" windowWidth="29040" windowHeight="15840" firstSheet="7" activeTab="10" xr2:uid="{13D51331-98ED-49AD-A552-2047D7F3DC8D}"/>
  </bookViews>
  <sheets>
    <sheet name="Sheet_Info" sheetId="20" r:id="rId1"/>
    <sheet name="FY2024" sheetId="21" r:id="rId2"/>
    <sheet name="FY2024_data" sheetId="22" r:id="rId3"/>
    <sheet name="FY2023" sheetId="2" r:id="rId4"/>
    <sheet name="FY2023_data" sheetId="3" r:id="rId5"/>
    <sheet name="FY2022" sheetId="6" r:id="rId6"/>
    <sheet name="FY2022_data" sheetId="7" r:id="rId7"/>
    <sheet name="FY2021" sheetId="8" r:id="rId8"/>
    <sheet name="FY2021_data" sheetId="9" r:id="rId9"/>
    <sheet name="Overall" sheetId="13" r:id="rId10"/>
    <sheet name="Overall_data" sheetId="14" r:id="rId11"/>
    <sheet name="Brent_Prices" sheetId="15" r:id="rId12"/>
    <sheet name="Credit_Limit" sheetId="17" r:id="rId13"/>
    <sheet name="Credit_Limit_data" sheetId="18" r:id="rId14"/>
  </sheets>
  <calcPr calcId="191029"/>
  <pivotCaches>
    <pivotCache cacheId="9" r:id="rId15"/>
    <pivotCache cacheId="12" r:id="rId16"/>
    <pivotCache cacheId="15" r:id="rId17"/>
    <pivotCache cacheId="18" r:id="rId18"/>
    <pivotCache cacheId="21" r:id="rId19"/>
    <pivotCache cacheId="24" r:id="rId20"/>
    <pivotCache cacheId="27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4" l="1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C2" i="15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A742" i="14"/>
  <c r="B742" i="14"/>
  <c r="C742" i="14"/>
  <c r="D742" i="14"/>
  <c r="F742" i="14"/>
  <c r="H742" i="14"/>
  <c r="I742" i="14"/>
  <c r="J742" i="14"/>
  <c r="K742" i="14"/>
  <c r="L742" i="14"/>
  <c r="M742" i="14"/>
  <c r="N742" i="14"/>
  <c r="O742" i="14"/>
  <c r="P742" i="14"/>
  <c r="Q742" i="14"/>
  <c r="A743" i="14"/>
  <c r="B743" i="14"/>
  <c r="C743" i="14"/>
  <c r="D743" i="14"/>
  <c r="F743" i="14"/>
  <c r="H743" i="14"/>
  <c r="I743" i="14"/>
  <c r="J743" i="14"/>
  <c r="K743" i="14"/>
  <c r="L743" i="14"/>
  <c r="M743" i="14"/>
  <c r="N743" i="14"/>
  <c r="O743" i="14"/>
  <c r="P743" i="14"/>
  <c r="Q743" i="14"/>
  <c r="A744" i="14"/>
  <c r="B744" i="14"/>
  <c r="C744" i="14"/>
  <c r="D744" i="14"/>
  <c r="F744" i="14"/>
  <c r="H744" i="14"/>
  <c r="I744" i="14"/>
  <c r="J744" i="14"/>
  <c r="K744" i="14"/>
  <c r="L744" i="14"/>
  <c r="M744" i="14"/>
  <c r="N744" i="14"/>
  <c r="O744" i="14"/>
  <c r="P744" i="14"/>
  <c r="Q744" i="14"/>
  <c r="A745" i="14"/>
  <c r="B745" i="14"/>
  <c r="C745" i="14"/>
  <c r="D745" i="14"/>
  <c r="F745" i="14"/>
  <c r="H745" i="14"/>
  <c r="I745" i="14"/>
  <c r="J745" i="14"/>
  <c r="K745" i="14"/>
  <c r="L745" i="14"/>
  <c r="M745" i="14"/>
  <c r="N745" i="14"/>
  <c r="O745" i="14"/>
  <c r="P745" i="14"/>
  <c r="Q745" i="14"/>
  <c r="A746" i="14"/>
  <c r="B746" i="14"/>
  <c r="C746" i="14"/>
  <c r="D746" i="14"/>
  <c r="F746" i="14"/>
  <c r="H746" i="14"/>
  <c r="I746" i="14"/>
  <c r="J746" i="14"/>
  <c r="K746" i="14"/>
  <c r="L746" i="14"/>
  <c r="M746" i="14"/>
  <c r="N746" i="14"/>
  <c r="O746" i="14"/>
  <c r="P746" i="14"/>
  <c r="Q746" i="14"/>
  <c r="A747" i="14"/>
  <c r="B747" i="14"/>
  <c r="C747" i="14"/>
  <c r="D747" i="14"/>
  <c r="F747" i="14"/>
  <c r="H747" i="14"/>
  <c r="I747" i="14"/>
  <c r="J747" i="14"/>
  <c r="K747" i="14"/>
  <c r="L747" i="14"/>
  <c r="M747" i="14"/>
  <c r="N747" i="14"/>
  <c r="O747" i="14"/>
  <c r="P747" i="14"/>
  <c r="Q747" i="14"/>
  <c r="A748" i="14"/>
  <c r="B748" i="14"/>
  <c r="C748" i="14"/>
  <c r="D748" i="14"/>
  <c r="F748" i="14"/>
  <c r="H748" i="14"/>
  <c r="I748" i="14"/>
  <c r="J748" i="14"/>
  <c r="K748" i="14"/>
  <c r="L748" i="14"/>
  <c r="M748" i="14"/>
  <c r="N748" i="14"/>
  <c r="O748" i="14"/>
  <c r="P748" i="14"/>
  <c r="Q748" i="14"/>
  <c r="A749" i="14"/>
  <c r="B749" i="14"/>
  <c r="C749" i="14"/>
  <c r="D749" i="14"/>
  <c r="F749" i="14"/>
  <c r="H749" i="14"/>
  <c r="I749" i="14"/>
  <c r="J749" i="14"/>
  <c r="K749" i="14"/>
  <c r="L749" i="14"/>
  <c r="M749" i="14"/>
  <c r="N749" i="14"/>
  <c r="O749" i="14"/>
  <c r="P749" i="14"/>
  <c r="Q749" i="14"/>
  <c r="A750" i="14"/>
  <c r="B750" i="14"/>
  <c r="C750" i="14"/>
  <c r="D750" i="14"/>
  <c r="F750" i="14"/>
  <c r="H750" i="14"/>
  <c r="I750" i="14"/>
  <c r="J750" i="14"/>
  <c r="K750" i="14"/>
  <c r="L750" i="14"/>
  <c r="M750" i="14"/>
  <c r="N750" i="14"/>
  <c r="O750" i="14"/>
  <c r="P750" i="14"/>
  <c r="Q750" i="14"/>
  <c r="A751" i="14"/>
  <c r="B751" i="14"/>
  <c r="C751" i="14"/>
  <c r="D751" i="14"/>
  <c r="F751" i="14"/>
  <c r="H751" i="14"/>
  <c r="I751" i="14"/>
  <c r="J751" i="14"/>
  <c r="K751" i="14"/>
  <c r="L751" i="14"/>
  <c r="M751" i="14"/>
  <c r="N751" i="14"/>
  <c r="O751" i="14"/>
  <c r="P751" i="14"/>
  <c r="Q751" i="14"/>
  <c r="A752" i="14"/>
  <c r="B752" i="14"/>
  <c r="C752" i="14"/>
  <c r="D752" i="14"/>
  <c r="F752" i="14"/>
  <c r="H752" i="14"/>
  <c r="I752" i="14"/>
  <c r="J752" i="14"/>
  <c r="K752" i="14"/>
  <c r="L752" i="14"/>
  <c r="M752" i="14"/>
  <c r="N752" i="14"/>
  <c r="O752" i="14"/>
  <c r="P752" i="14"/>
  <c r="Q752" i="14"/>
  <c r="A753" i="14"/>
  <c r="B753" i="14"/>
  <c r="C753" i="14"/>
  <c r="D753" i="14"/>
  <c r="F753" i="14"/>
  <c r="H753" i="14"/>
  <c r="I753" i="14"/>
  <c r="J753" i="14"/>
  <c r="K753" i="14"/>
  <c r="L753" i="14"/>
  <c r="M753" i="14"/>
  <c r="N753" i="14"/>
  <c r="O753" i="14"/>
  <c r="P753" i="14"/>
  <c r="Q753" i="14"/>
  <c r="A754" i="14"/>
  <c r="B754" i="14"/>
  <c r="C754" i="14"/>
  <c r="D754" i="14"/>
  <c r="F754" i="14"/>
  <c r="H754" i="14"/>
  <c r="I754" i="14"/>
  <c r="J754" i="14"/>
  <c r="K754" i="14"/>
  <c r="L754" i="14"/>
  <c r="M754" i="14"/>
  <c r="N754" i="14"/>
  <c r="O754" i="14"/>
  <c r="P754" i="14"/>
  <c r="Q754" i="14"/>
  <c r="A755" i="14"/>
  <c r="B755" i="14"/>
  <c r="C755" i="14"/>
  <c r="D755" i="14"/>
  <c r="F755" i="14"/>
  <c r="H755" i="14"/>
  <c r="I755" i="14"/>
  <c r="J755" i="14"/>
  <c r="K755" i="14"/>
  <c r="L755" i="14"/>
  <c r="M755" i="14"/>
  <c r="N755" i="14"/>
  <c r="O755" i="14"/>
  <c r="P755" i="14"/>
  <c r="Q755" i="14"/>
  <c r="A756" i="14"/>
  <c r="B756" i="14"/>
  <c r="C756" i="14"/>
  <c r="D756" i="14"/>
  <c r="F756" i="14"/>
  <c r="H756" i="14"/>
  <c r="I756" i="14"/>
  <c r="J756" i="14"/>
  <c r="K756" i="14"/>
  <c r="L756" i="14"/>
  <c r="M756" i="14"/>
  <c r="N756" i="14"/>
  <c r="O756" i="14"/>
  <c r="P756" i="14"/>
  <c r="Q756" i="14"/>
  <c r="A757" i="14"/>
  <c r="B757" i="14"/>
  <c r="C757" i="14"/>
  <c r="D757" i="14"/>
  <c r="F757" i="14"/>
  <c r="H757" i="14"/>
  <c r="I757" i="14"/>
  <c r="J757" i="14"/>
  <c r="K757" i="14"/>
  <c r="L757" i="14"/>
  <c r="M757" i="14"/>
  <c r="N757" i="14"/>
  <c r="O757" i="14"/>
  <c r="P757" i="14"/>
  <c r="Q757" i="14"/>
  <c r="A758" i="14"/>
  <c r="B758" i="14"/>
  <c r="C758" i="14"/>
  <c r="D758" i="14"/>
  <c r="F758" i="14"/>
  <c r="H758" i="14"/>
  <c r="I758" i="14"/>
  <c r="J758" i="14"/>
  <c r="K758" i="14"/>
  <c r="L758" i="14"/>
  <c r="M758" i="14"/>
  <c r="N758" i="14"/>
  <c r="O758" i="14"/>
  <c r="P758" i="14"/>
  <c r="Q758" i="14"/>
  <c r="A759" i="14"/>
  <c r="B759" i="14"/>
  <c r="C759" i="14"/>
  <c r="D759" i="14"/>
  <c r="F759" i="14"/>
  <c r="H759" i="14"/>
  <c r="I759" i="14"/>
  <c r="J759" i="14"/>
  <c r="K759" i="14"/>
  <c r="L759" i="14"/>
  <c r="M759" i="14"/>
  <c r="N759" i="14"/>
  <c r="O759" i="14"/>
  <c r="P759" i="14"/>
  <c r="Q759" i="14"/>
  <c r="A760" i="14"/>
  <c r="B760" i="14"/>
  <c r="C760" i="14"/>
  <c r="D760" i="14"/>
  <c r="F760" i="14"/>
  <c r="H760" i="14"/>
  <c r="I760" i="14"/>
  <c r="J760" i="14"/>
  <c r="K760" i="14"/>
  <c r="L760" i="14"/>
  <c r="M760" i="14"/>
  <c r="N760" i="14"/>
  <c r="O760" i="14"/>
  <c r="P760" i="14"/>
  <c r="Q760" i="14"/>
  <c r="A761" i="14"/>
  <c r="B761" i="14"/>
  <c r="C761" i="14"/>
  <c r="D761" i="14"/>
  <c r="F761" i="14"/>
  <c r="H761" i="14"/>
  <c r="I761" i="14"/>
  <c r="J761" i="14"/>
  <c r="K761" i="14"/>
  <c r="L761" i="14"/>
  <c r="M761" i="14"/>
  <c r="N761" i="14"/>
  <c r="O761" i="14"/>
  <c r="P761" i="14"/>
  <c r="Q761" i="14"/>
  <c r="A762" i="14"/>
  <c r="B762" i="14"/>
  <c r="C762" i="14"/>
  <c r="D762" i="14"/>
  <c r="F762" i="14"/>
  <c r="H762" i="14"/>
  <c r="I762" i="14"/>
  <c r="J762" i="14"/>
  <c r="K762" i="14"/>
  <c r="L762" i="14"/>
  <c r="M762" i="14"/>
  <c r="N762" i="14"/>
  <c r="O762" i="14"/>
  <c r="P762" i="14"/>
  <c r="Q762" i="14"/>
  <c r="A763" i="14"/>
  <c r="B763" i="14"/>
  <c r="C763" i="14"/>
  <c r="D763" i="14"/>
  <c r="F763" i="14"/>
  <c r="H763" i="14"/>
  <c r="I763" i="14"/>
  <c r="J763" i="14"/>
  <c r="K763" i="14"/>
  <c r="L763" i="14"/>
  <c r="M763" i="14"/>
  <c r="N763" i="14"/>
  <c r="O763" i="14"/>
  <c r="P763" i="14"/>
  <c r="Q763" i="14"/>
  <c r="A764" i="14"/>
  <c r="B764" i="14"/>
  <c r="C764" i="14"/>
  <c r="D764" i="14"/>
  <c r="F764" i="14"/>
  <c r="H764" i="14"/>
  <c r="I764" i="14"/>
  <c r="J764" i="14"/>
  <c r="K764" i="14"/>
  <c r="L764" i="14"/>
  <c r="M764" i="14"/>
  <c r="N764" i="14"/>
  <c r="O764" i="14"/>
  <c r="P764" i="14"/>
  <c r="Q764" i="14"/>
  <c r="A765" i="14"/>
  <c r="B765" i="14"/>
  <c r="C765" i="14"/>
  <c r="D765" i="14"/>
  <c r="F765" i="14"/>
  <c r="H765" i="14"/>
  <c r="I765" i="14"/>
  <c r="J765" i="14"/>
  <c r="K765" i="14"/>
  <c r="L765" i="14"/>
  <c r="M765" i="14"/>
  <c r="N765" i="14"/>
  <c r="O765" i="14"/>
  <c r="P765" i="14"/>
  <c r="Q765" i="14"/>
  <c r="A766" i="14"/>
  <c r="B766" i="14"/>
  <c r="C766" i="14"/>
  <c r="D766" i="14"/>
  <c r="F766" i="14"/>
  <c r="H766" i="14"/>
  <c r="I766" i="14"/>
  <c r="J766" i="14"/>
  <c r="K766" i="14"/>
  <c r="L766" i="14"/>
  <c r="M766" i="14"/>
  <c r="N766" i="14"/>
  <c r="O766" i="14"/>
  <c r="P766" i="14"/>
  <c r="Q766" i="14"/>
  <c r="A767" i="14"/>
  <c r="B767" i="14"/>
  <c r="C767" i="14"/>
  <c r="D767" i="14"/>
  <c r="F767" i="14"/>
  <c r="H767" i="14"/>
  <c r="I767" i="14"/>
  <c r="J767" i="14"/>
  <c r="K767" i="14"/>
  <c r="L767" i="14"/>
  <c r="M767" i="14"/>
  <c r="N767" i="14"/>
  <c r="U767" i="14" s="1"/>
  <c r="O767" i="14"/>
  <c r="P767" i="14"/>
  <c r="Q767" i="14"/>
  <c r="A768" i="14"/>
  <c r="B768" i="14"/>
  <c r="C768" i="14"/>
  <c r="D768" i="14"/>
  <c r="F768" i="14"/>
  <c r="H768" i="14"/>
  <c r="I768" i="14"/>
  <c r="J768" i="14"/>
  <c r="K768" i="14"/>
  <c r="L768" i="14"/>
  <c r="M768" i="14"/>
  <c r="N768" i="14"/>
  <c r="O768" i="14"/>
  <c r="P768" i="14"/>
  <c r="Q768" i="14"/>
  <c r="A769" i="14"/>
  <c r="B769" i="14"/>
  <c r="C769" i="14"/>
  <c r="D769" i="14"/>
  <c r="F769" i="14"/>
  <c r="H769" i="14"/>
  <c r="I769" i="14"/>
  <c r="J769" i="14"/>
  <c r="K769" i="14"/>
  <c r="L769" i="14"/>
  <c r="M769" i="14"/>
  <c r="N769" i="14"/>
  <c r="O769" i="14"/>
  <c r="Z769" i="14" s="1"/>
  <c r="P769" i="14"/>
  <c r="Q769" i="14"/>
  <c r="A770" i="14"/>
  <c r="B770" i="14"/>
  <c r="C770" i="14"/>
  <c r="D770" i="14"/>
  <c r="F770" i="14"/>
  <c r="H770" i="14"/>
  <c r="I770" i="14"/>
  <c r="J770" i="14"/>
  <c r="K770" i="14"/>
  <c r="L770" i="14"/>
  <c r="M770" i="14"/>
  <c r="N770" i="14"/>
  <c r="O770" i="14"/>
  <c r="P770" i="14"/>
  <c r="Q770" i="14"/>
  <c r="A771" i="14"/>
  <c r="B771" i="14"/>
  <c r="C771" i="14"/>
  <c r="D771" i="14"/>
  <c r="F771" i="14"/>
  <c r="H771" i="14"/>
  <c r="I771" i="14"/>
  <c r="J771" i="14"/>
  <c r="K771" i="14"/>
  <c r="L771" i="14"/>
  <c r="M771" i="14"/>
  <c r="N771" i="14"/>
  <c r="O771" i="14"/>
  <c r="P771" i="14"/>
  <c r="Q771" i="14"/>
  <c r="A772" i="14"/>
  <c r="B772" i="14"/>
  <c r="C772" i="14"/>
  <c r="D772" i="14"/>
  <c r="F772" i="14"/>
  <c r="H772" i="14"/>
  <c r="I772" i="14"/>
  <c r="J772" i="14"/>
  <c r="K772" i="14"/>
  <c r="L772" i="14"/>
  <c r="M772" i="14"/>
  <c r="N772" i="14"/>
  <c r="O772" i="14"/>
  <c r="P772" i="14"/>
  <c r="Q772" i="14"/>
  <c r="A773" i="14"/>
  <c r="B773" i="14"/>
  <c r="C773" i="14"/>
  <c r="D773" i="14"/>
  <c r="F773" i="14"/>
  <c r="H773" i="14"/>
  <c r="I773" i="14"/>
  <c r="J773" i="14"/>
  <c r="K773" i="14"/>
  <c r="L773" i="14"/>
  <c r="M773" i="14"/>
  <c r="N773" i="14"/>
  <c r="O773" i="14"/>
  <c r="P773" i="14"/>
  <c r="Q773" i="14"/>
  <c r="A774" i="14"/>
  <c r="B774" i="14"/>
  <c r="C774" i="14"/>
  <c r="D774" i="14"/>
  <c r="F774" i="14"/>
  <c r="H774" i="14"/>
  <c r="I774" i="14"/>
  <c r="J774" i="14"/>
  <c r="K774" i="14"/>
  <c r="L774" i="14"/>
  <c r="M774" i="14"/>
  <c r="N774" i="14"/>
  <c r="O774" i="14"/>
  <c r="P774" i="14"/>
  <c r="Q774" i="14"/>
  <c r="A775" i="14"/>
  <c r="B775" i="14"/>
  <c r="C775" i="14"/>
  <c r="D775" i="14"/>
  <c r="F775" i="14"/>
  <c r="H775" i="14"/>
  <c r="I775" i="14"/>
  <c r="J775" i="14"/>
  <c r="K775" i="14"/>
  <c r="L775" i="14"/>
  <c r="M775" i="14"/>
  <c r="N775" i="14"/>
  <c r="AB775" i="14" s="1"/>
  <c r="O775" i="14"/>
  <c r="P775" i="14"/>
  <c r="Q775" i="14"/>
  <c r="A776" i="14"/>
  <c r="B776" i="14"/>
  <c r="C776" i="14"/>
  <c r="D776" i="14"/>
  <c r="F776" i="14"/>
  <c r="H776" i="14"/>
  <c r="I776" i="14"/>
  <c r="J776" i="14"/>
  <c r="K776" i="14"/>
  <c r="L776" i="14"/>
  <c r="M776" i="14"/>
  <c r="N776" i="14"/>
  <c r="O776" i="14"/>
  <c r="P776" i="14"/>
  <c r="Q776" i="14"/>
  <c r="A777" i="14"/>
  <c r="B777" i="14"/>
  <c r="C777" i="14"/>
  <c r="D777" i="14"/>
  <c r="F777" i="14"/>
  <c r="H777" i="14"/>
  <c r="I777" i="14"/>
  <c r="J777" i="14"/>
  <c r="K777" i="14"/>
  <c r="L777" i="14"/>
  <c r="M777" i="14"/>
  <c r="N777" i="14"/>
  <c r="O777" i="14"/>
  <c r="P777" i="14"/>
  <c r="Q777" i="14"/>
  <c r="A778" i="14"/>
  <c r="B778" i="14"/>
  <c r="C778" i="14"/>
  <c r="D778" i="14"/>
  <c r="F778" i="14"/>
  <c r="H778" i="14"/>
  <c r="I778" i="14"/>
  <c r="J778" i="14"/>
  <c r="K778" i="14"/>
  <c r="L778" i="14"/>
  <c r="M778" i="14"/>
  <c r="N778" i="14"/>
  <c r="O778" i="14"/>
  <c r="P778" i="14"/>
  <c r="Q778" i="14"/>
  <c r="A779" i="14"/>
  <c r="B779" i="14"/>
  <c r="C779" i="14"/>
  <c r="D779" i="14"/>
  <c r="F779" i="14"/>
  <c r="H779" i="14"/>
  <c r="I779" i="14"/>
  <c r="J779" i="14"/>
  <c r="K779" i="14"/>
  <c r="L779" i="14"/>
  <c r="M779" i="14"/>
  <c r="N779" i="14"/>
  <c r="O779" i="14"/>
  <c r="P779" i="14"/>
  <c r="Q779" i="14"/>
  <c r="A780" i="14"/>
  <c r="B780" i="14"/>
  <c r="C780" i="14"/>
  <c r="D780" i="14"/>
  <c r="F780" i="14"/>
  <c r="H780" i="14"/>
  <c r="I780" i="14"/>
  <c r="J780" i="14"/>
  <c r="K780" i="14"/>
  <c r="L780" i="14"/>
  <c r="M780" i="14"/>
  <c r="N780" i="14"/>
  <c r="O780" i="14"/>
  <c r="P780" i="14"/>
  <c r="Q780" i="14"/>
  <c r="A781" i="14"/>
  <c r="B781" i="14"/>
  <c r="C781" i="14"/>
  <c r="D781" i="14"/>
  <c r="F781" i="14"/>
  <c r="H781" i="14"/>
  <c r="I781" i="14"/>
  <c r="J781" i="14"/>
  <c r="K781" i="14"/>
  <c r="L781" i="14"/>
  <c r="M781" i="14"/>
  <c r="N781" i="14"/>
  <c r="O781" i="14"/>
  <c r="P781" i="14"/>
  <c r="Q781" i="14"/>
  <c r="A782" i="14"/>
  <c r="B782" i="14"/>
  <c r="C782" i="14"/>
  <c r="D782" i="14"/>
  <c r="F782" i="14"/>
  <c r="H782" i="14"/>
  <c r="I782" i="14"/>
  <c r="J782" i="14"/>
  <c r="K782" i="14"/>
  <c r="L782" i="14"/>
  <c r="M782" i="14"/>
  <c r="N782" i="14"/>
  <c r="O782" i="14"/>
  <c r="P782" i="14"/>
  <c r="Q782" i="14"/>
  <c r="A783" i="14"/>
  <c r="B783" i="14"/>
  <c r="C783" i="14"/>
  <c r="D783" i="14"/>
  <c r="F783" i="14"/>
  <c r="H783" i="14"/>
  <c r="I783" i="14"/>
  <c r="J783" i="14"/>
  <c r="K783" i="14"/>
  <c r="L783" i="14"/>
  <c r="M783" i="14"/>
  <c r="N783" i="14"/>
  <c r="O783" i="14"/>
  <c r="P783" i="14"/>
  <c r="Q783" i="14"/>
  <c r="A784" i="14"/>
  <c r="B784" i="14"/>
  <c r="C784" i="14"/>
  <c r="D784" i="14"/>
  <c r="F784" i="14"/>
  <c r="H784" i="14"/>
  <c r="I784" i="14"/>
  <c r="J784" i="14"/>
  <c r="K784" i="14"/>
  <c r="L784" i="14"/>
  <c r="M784" i="14"/>
  <c r="N784" i="14"/>
  <c r="O784" i="14"/>
  <c r="P784" i="14"/>
  <c r="Q784" i="14"/>
  <c r="A785" i="14"/>
  <c r="B785" i="14"/>
  <c r="C785" i="14"/>
  <c r="D785" i="14"/>
  <c r="F785" i="14"/>
  <c r="H785" i="14"/>
  <c r="I785" i="14"/>
  <c r="J785" i="14"/>
  <c r="K785" i="14"/>
  <c r="L785" i="14"/>
  <c r="M785" i="14"/>
  <c r="N785" i="14"/>
  <c r="O785" i="14"/>
  <c r="P785" i="14"/>
  <c r="Q785" i="14"/>
  <c r="A786" i="14"/>
  <c r="B786" i="14"/>
  <c r="C786" i="14"/>
  <c r="D786" i="14"/>
  <c r="F786" i="14"/>
  <c r="H786" i="14"/>
  <c r="I786" i="14"/>
  <c r="J786" i="14"/>
  <c r="K786" i="14"/>
  <c r="L786" i="14"/>
  <c r="M786" i="14"/>
  <c r="N786" i="14"/>
  <c r="O786" i="14"/>
  <c r="P786" i="14"/>
  <c r="Q786" i="14"/>
  <c r="A787" i="14"/>
  <c r="B787" i="14"/>
  <c r="C787" i="14"/>
  <c r="D787" i="14"/>
  <c r="F787" i="14"/>
  <c r="H787" i="14"/>
  <c r="I787" i="14"/>
  <c r="J787" i="14"/>
  <c r="K787" i="14"/>
  <c r="L787" i="14"/>
  <c r="M787" i="14"/>
  <c r="N787" i="14"/>
  <c r="O787" i="14"/>
  <c r="P787" i="14"/>
  <c r="Q787" i="14"/>
  <c r="A788" i="14"/>
  <c r="B788" i="14"/>
  <c r="C788" i="14"/>
  <c r="D788" i="14"/>
  <c r="F788" i="14"/>
  <c r="H788" i="14"/>
  <c r="I788" i="14"/>
  <c r="J788" i="14"/>
  <c r="K788" i="14"/>
  <c r="L788" i="14"/>
  <c r="M788" i="14"/>
  <c r="N788" i="14"/>
  <c r="O788" i="14"/>
  <c r="P788" i="14"/>
  <c r="Q788" i="14"/>
  <c r="A789" i="14"/>
  <c r="B789" i="14"/>
  <c r="C789" i="14"/>
  <c r="D789" i="14"/>
  <c r="F789" i="14"/>
  <c r="H789" i="14"/>
  <c r="I789" i="14"/>
  <c r="J789" i="14"/>
  <c r="K789" i="14"/>
  <c r="L789" i="14"/>
  <c r="M789" i="14"/>
  <c r="N789" i="14"/>
  <c r="O789" i="14"/>
  <c r="P789" i="14"/>
  <c r="Q789" i="14"/>
  <c r="A790" i="14"/>
  <c r="B790" i="14"/>
  <c r="C790" i="14"/>
  <c r="D790" i="14"/>
  <c r="F790" i="14"/>
  <c r="H790" i="14"/>
  <c r="I790" i="14"/>
  <c r="J790" i="14"/>
  <c r="K790" i="14"/>
  <c r="L790" i="14"/>
  <c r="M790" i="14"/>
  <c r="N790" i="14"/>
  <c r="O790" i="14"/>
  <c r="P790" i="14"/>
  <c r="Q790" i="14"/>
  <c r="A791" i="14"/>
  <c r="B791" i="14"/>
  <c r="C791" i="14"/>
  <c r="D791" i="14"/>
  <c r="F791" i="14"/>
  <c r="H791" i="14"/>
  <c r="I791" i="14"/>
  <c r="J791" i="14"/>
  <c r="K791" i="14"/>
  <c r="L791" i="14"/>
  <c r="M791" i="14"/>
  <c r="N791" i="14"/>
  <c r="O791" i="14"/>
  <c r="P791" i="14"/>
  <c r="Q791" i="14"/>
  <c r="A792" i="14"/>
  <c r="B792" i="14"/>
  <c r="C792" i="14"/>
  <c r="D792" i="14"/>
  <c r="F792" i="14"/>
  <c r="H792" i="14"/>
  <c r="I792" i="14"/>
  <c r="J792" i="14"/>
  <c r="K792" i="14"/>
  <c r="L792" i="14"/>
  <c r="M792" i="14"/>
  <c r="N792" i="14"/>
  <c r="O792" i="14"/>
  <c r="P792" i="14"/>
  <c r="Q792" i="14"/>
  <c r="A793" i="14"/>
  <c r="B793" i="14"/>
  <c r="C793" i="14"/>
  <c r="D793" i="14"/>
  <c r="F793" i="14"/>
  <c r="H793" i="14"/>
  <c r="I793" i="14"/>
  <c r="J793" i="14"/>
  <c r="K793" i="14"/>
  <c r="L793" i="14"/>
  <c r="M793" i="14"/>
  <c r="N793" i="14"/>
  <c r="O793" i="14"/>
  <c r="P793" i="14"/>
  <c r="Q793" i="14"/>
  <c r="A794" i="14"/>
  <c r="B794" i="14"/>
  <c r="C794" i="14"/>
  <c r="D794" i="14"/>
  <c r="F794" i="14"/>
  <c r="H794" i="14"/>
  <c r="I794" i="14"/>
  <c r="J794" i="14"/>
  <c r="K794" i="14"/>
  <c r="L794" i="14"/>
  <c r="M794" i="14"/>
  <c r="N794" i="14"/>
  <c r="O794" i="14"/>
  <c r="P794" i="14"/>
  <c r="Q794" i="14"/>
  <c r="A795" i="14"/>
  <c r="B795" i="14"/>
  <c r="C795" i="14"/>
  <c r="D795" i="14"/>
  <c r="F795" i="14"/>
  <c r="H795" i="14"/>
  <c r="I795" i="14"/>
  <c r="J795" i="14"/>
  <c r="K795" i="14"/>
  <c r="L795" i="14"/>
  <c r="M795" i="14"/>
  <c r="N795" i="14"/>
  <c r="O795" i="14"/>
  <c r="P795" i="14"/>
  <c r="Q795" i="14"/>
  <c r="A796" i="14"/>
  <c r="B796" i="14"/>
  <c r="C796" i="14"/>
  <c r="D796" i="14"/>
  <c r="F796" i="14"/>
  <c r="H796" i="14"/>
  <c r="I796" i="14"/>
  <c r="J796" i="14"/>
  <c r="K796" i="14"/>
  <c r="L796" i="14"/>
  <c r="M796" i="14"/>
  <c r="N796" i="14"/>
  <c r="O796" i="14"/>
  <c r="P796" i="14"/>
  <c r="Q796" i="14"/>
  <c r="A797" i="14"/>
  <c r="B797" i="14"/>
  <c r="C797" i="14"/>
  <c r="D797" i="14"/>
  <c r="F797" i="14"/>
  <c r="H797" i="14"/>
  <c r="I797" i="14"/>
  <c r="J797" i="14"/>
  <c r="K797" i="14"/>
  <c r="L797" i="14"/>
  <c r="M797" i="14"/>
  <c r="N797" i="14"/>
  <c r="O797" i="14"/>
  <c r="P797" i="14"/>
  <c r="Q797" i="14"/>
  <c r="A798" i="14"/>
  <c r="B798" i="14"/>
  <c r="C798" i="14"/>
  <c r="D798" i="14"/>
  <c r="F798" i="14"/>
  <c r="H798" i="14"/>
  <c r="I798" i="14"/>
  <c r="J798" i="14"/>
  <c r="K798" i="14"/>
  <c r="L798" i="14"/>
  <c r="M798" i="14"/>
  <c r="N798" i="14"/>
  <c r="O798" i="14"/>
  <c r="P798" i="14"/>
  <c r="Q798" i="14"/>
  <c r="A799" i="14"/>
  <c r="B799" i="14"/>
  <c r="C799" i="14"/>
  <c r="D799" i="14"/>
  <c r="F799" i="14"/>
  <c r="H799" i="14"/>
  <c r="I799" i="14"/>
  <c r="J799" i="14"/>
  <c r="K799" i="14"/>
  <c r="L799" i="14"/>
  <c r="M799" i="14"/>
  <c r="N799" i="14"/>
  <c r="O799" i="14"/>
  <c r="P799" i="14"/>
  <c r="Q799" i="14"/>
  <c r="A800" i="14"/>
  <c r="B800" i="14"/>
  <c r="C800" i="14"/>
  <c r="D800" i="14"/>
  <c r="F800" i="14"/>
  <c r="H800" i="14"/>
  <c r="I800" i="14"/>
  <c r="J800" i="14"/>
  <c r="K800" i="14"/>
  <c r="L800" i="14"/>
  <c r="M800" i="14"/>
  <c r="N800" i="14"/>
  <c r="AA800" i="14" s="1"/>
  <c r="O800" i="14"/>
  <c r="P800" i="14"/>
  <c r="Q800" i="14"/>
  <c r="A801" i="14"/>
  <c r="B801" i="14"/>
  <c r="C801" i="14"/>
  <c r="D801" i="14"/>
  <c r="F801" i="14"/>
  <c r="H801" i="14"/>
  <c r="I801" i="14"/>
  <c r="J801" i="14"/>
  <c r="K801" i="14"/>
  <c r="L801" i="14"/>
  <c r="M801" i="14"/>
  <c r="N801" i="14"/>
  <c r="O801" i="14"/>
  <c r="P801" i="14"/>
  <c r="Q801" i="14"/>
  <c r="A802" i="14"/>
  <c r="B802" i="14"/>
  <c r="C802" i="14"/>
  <c r="D802" i="14"/>
  <c r="F802" i="14"/>
  <c r="H802" i="14"/>
  <c r="I802" i="14"/>
  <c r="J802" i="14"/>
  <c r="K802" i="14"/>
  <c r="L802" i="14"/>
  <c r="M802" i="14"/>
  <c r="N802" i="14"/>
  <c r="O802" i="14"/>
  <c r="P802" i="14"/>
  <c r="Q802" i="14"/>
  <c r="A803" i="14"/>
  <c r="B803" i="14"/>
  <c r="C803" i="14"/>
  <c r="D803" i="14"/>
  <c r="F803" i="14"/>
  <c r="H803" i="14"/>
  <c r="I803" i="14"/>
  <c r="J803" i="14"/>
  <c r="K803" i="14"/>
  <c r="L803" i="14"/>
  <c r="M803" i="14"/>
  <c r="N803" i="14"/>
  <c r="O803" i="14"/>
  <c r="P803" i="14"/>
  <c r="Q803" i="14"/>
  <c r="A804" i="14"/>
  <c r="B804" i="14"/>
  <c r="C804" i="14"/>
  <c r="D804" i="14"/>
  <c r="F804" i="14"/>
  <c r="H804" i="14"/>
  <c r="I804" i="14"/>
  <c r="J804" i="14"/>
  <c r="K804" i="14"/>
  <c r="L804" i="14"/>
  <c r="M804" i="14"/>
  <c r="N804" i="14"/>
  <c r="O804" i="14"/>
  <c r="P804" i="14"/>
  <c r="Q804" i="14"/>
  <c r="X804" i="14"/>
  <c r="A805" i="14"/>
  <c r="B805" i="14"/>
  <c r="C805" i="14"/>
  <c r="D805" i="14"/>
  <c r="F805" i="14"/>
  <c r="H805" i="14"/>
  <c r="I805" i="14"/>
  <c r="J805" i="14"/>
  <c r="K805" i="14"/>
  <c r="L805" i="14"/>
  <c r="M805" i="14"/>
  <c r="N805" i="14"/>
  <c r="O805" i="14"/>
  <c r="P805" i="14"/>
  <c r="Q805" i="14"/>
  <c r="A806" i="14"/>
  <c r="B806" i="14"/>
  <c r="C806" i="14"/>
  <c r="D806" i="14"/>
  <c r="F806" i="14"/>
  <c r="H806" i="14"/>
  <c r="I806" i="14"/>
  <c r="J806" i="14"/>
  <c r="K806" i="14"/>
  <c r="L806" i="14"/>
  <c r="M806" i="14"/>
  <c r="N806" i="14"/>
  <c r="O806" i="14"/>
  <c r="S806" i="14" s="1"/>
  <c r="P806" i="14"/>
  <c r="Q806" i="14"/>
  <c r="W806" i="14"/>
  <c r="A807" i="14"/>
  <c r="B807" i="14"/>
  <c r="C807" i="14"/>
  <c r="D807" i="14"/>
  <c r="F807" i="14"/>
  <c r="H807" i="14"/>
  <c r="I807" i="14"/>
  <c r="J807" i="14"/>
  <c r="K807" i="14"/>
  <c r="L807" i="14"/>
  <c r="M807" i="14"/>
  <c r="N807" i="14"/>
  <c r="O807" i="14"/>
  <c r="P807" i="14"/>
  <c r="Q807" i="14"/>
  <c r="A808" i="14"/>
  <c r="B808" i="14"/>
  <c r="C808" i="14"/>
  <c r="D808" i="14"/>
  <c r="F808" i="14"/>
  <c r="H808" i="14"/>
  <c r="I808" i="14"/>
  <c r="J808" i="14"/>
  <c r="K808" i="14"/>
  <c r="L808" i="14"/>
  <c r="M808" i="14"/>
  <c r="N808" i="14"/>
  <c r="O808" i="14"/>
  <c r="Z808" i="14" s="1"/>
  <c r="P808" i="14"/>
  <c r="Q808" i="14"/>
  <c r="A809" i="14"/>
  <c r="B809" i="14"/>
  <c r="C809" i="14"/>
  <c r="D809" i="14"/>
  <c r="F809" i="14"/>
  <c r="H809" i="14"/>
  <c r="I809" i="14"/>
  <c r="J809" i="14"/>
  <c r="K809" i="14"/>
  <c r="L809" i="14"/>
  <c r="M809" i="14"/>
  <c r="N809" i="14"/>
  <c r="O809" i="14"/>
  <c r="P809" i="14"/>
  <c r="Q809" i="14"/>
  <c r="U809" i="14"/>
  <c r="Z809" i="14"/>
  <c r="AC809" i="14"/>
  <c r="A810" i="14"/>
  <c r="B810" i="14"/>
  <c r="C810" i="14"/>
  <c r="D810" i="14"/>
  <c r="F810" i="14"/>
  <c r="H810" i="14"/>
  <c r="I810" i="14"/>
  <c r="J810" i="14"/>
  <c r="K810" i="14"/>
  <c r="L810" i="14"/>
  <c r="M810" i="14"/>
  <c r="N810" i="14"/>
  <c r="O810" i="14"/>
  <c r="Y810" i="14" s="1"/>
  <c r="P810" i="14"/>
  <c r="Q810" i="14"/>
  <c r="A811" i="14"/>
  <c r="B811" i="14"/>
  <c r="C811" i="14"/>
  <c r="D811" i="14"/>
  <c r="F811" i="14"/>
  <c r="H811" i="14"/>
  <c r="I811" i="14"/>
  <c r="J811" i="14"/>
  <c r="K811" i="14"/>
  <c r="L811" i="14"/>
  <c r="M811" i="14"/>
  <c r="N811" i="14"/>
  <c r="O811" i="14"/>
  <c r="Z811" i="14" s="1"/>
  <c r="P811" i="14"/>
  <c r="Q811" i="14"/>
  <c r="A812" i="14"/>
  <c r="B812" i="14"/>
  <c r="C812" i="14"/>
  <c r="D812" i="14"/>
  <c r="F812" i="14"/>
  <c r="H812" i="14"/>
  <c r="I812" i="14"/>
  <c r="J812" i="14"/>
  <c r="K812" i="14"/>
  <c r="L812" i="14"/>
  <c r="M812" i="14"/>
  <c r="N812" i="14"/>
  <c r="O812" i="14"/>
  <c r="P812" i="14"/>
  <c r="Q812" i="14"/>
  <c r="A813" i="14"/>
  <c r="B813" i="14"/>
  <c r="C813" i="14"/>
  <c r="D813" i="14"/>
  <c r="F813" i="14"/>
  <c r="H813" i="14"/>
  <c r="I813" i="14"/>
  <c r="J813" i="14"/>
  <c r="K813" i="14"/>
  <c r="L813" i="14"/>
  <c r="M813" i="14"/>
  <c r="N813" i="14"/>
  <c r="O813" i="14"/>
  <c r="P813" i="14"/>
  <c r="Q813" i="14"/>
  <c r="A814" i="14"/>
  <c r="B814" i="14"/>
  <c r="C814" i="14"/>
  <c r="D814" i="14"/>
  <c r="F814" i="14"/>
  <c r="H814" i="14"/>
  <c r="I814" i="14"/>
  <c r="J814" i="14"/>
  <c r="K814" i="14"/>
  <c r="L814" i="14"/>
  <c r="M814" i="14"/>
  <c r="N814" i="14"/>
  <c r="O814" i="14"/>
  <c r="P814" i="14"/>
  <c r="Q814" i="14"/>
  <c r="A815" i="14"/>
  <c r="B815" i="14"/>
  <c r="C815" i="14"/>
  <c r="D815" i="14"/>
  <c r="F815" i="14"/>
  <c r="H815" i="14"/>
  <c r="I815" i="14"/>
  <c r="J815" i="14"/>
  <c r="K815" i="14"/>
  <c r="L815" i="14"/>
  <c r="M815" i="14"/>
  <c r="N815" i="14"/>
  <c r="O815" i="14"/>
  <c r="P815" i="14"/>
  <c r="Q815" i="14"/>
  <c r="A816" i="14"/>
  <c r="B816" i="14"/>
  <c r="C816" i="14"/>
  <c r="D816" i="14"/>
  <c r="F816" i="14"/>
  <c r="H816" i="14"/>
  <c r="I816" i="14"/>
  <c r="J816" i="14"/>
  <c r="K816" i="14"/>
  <c r="L816" i="14"/>
  <c r="M816" i="14"/>
  <c r="N816" i="14"/>
  <c r="O816" i="14"/>
  <c r="P816" i="14"/>
  <c r="Q816" i="14"/>
  <c r="A817" i="14"/>
  <c r="B817" i="14"/>
  <c r="C817" i="14"/>
  <c r="D817" i="14"/>
  <c r="F817" i="14"/>
  <c r="H817" i="14"/>
  <c r="I817" i="14"/>
  <c r="J817" i="14"/>
  <c r="K817" i="14"/>
  <c r="L817" i="14"/>
  <c r="M817" i="14"/>
  <c r="N817" i="14"/>
  <c r="O817" i="14"/>
  <c r="P817" i="14"/>
  <c r="Q817" i="14"/>
  <c r="A818" i="14"/>
  <c r="B818" i="14"/>
  <c r="C818" i="14"/>
  <c r="D818" i="14"/>
  <c r="F818" i="14"/>
  <c r="H818" i="14"/>
  <c r="I818" i="14"/>
  <c r="J818" i="14"/>
  <c r="K818" i="14"/>
  <c r="L818" i="14"/>
  <c r="M818" i="14"/>
  <c r="N818" i="14"/>
  <c r="O818" i="14"/>
  <c r="P818" i="14"/>
  <c r="Q818" i="14"/>
  <c r="A819" i="14"/>
  <c r="B819" i="14"/>
  <c r="C819" i="14"/>
  <c r="D819" i="14"/>
  <c r="F819" i="14"/>
  <c r="H819" i="14"/>
  <c r="I819" i="14"/>
  <c r="J819" i="14"/>
  <c r="K819" i="14"/>
  <c r="L819" i="14"/>
  <c r="M819" i="14"/>
  <c r="N819" i="14"/>
  <c r="O819" i="14"/>
  <c r="P819" i="14"/>
  <c r="Q819" i="14"/>
  <c r="A820" i="14"/>
  <c r="B820" i="14"/>
  <c r="C820" i="14"/>
  <c r="D820" i="14"/>
  <c r="F820" i="14"/>
  <c r="H820" i="14"/>
  <c r="I820" i="14"/>
  <c r="J820" i="14"/>
  <c r="K820" i="14"/>
  <c r="L820" i="14"/>
  <c r="M820" i="14"/>
  <c r="N820" i="14"/>
  <c r="O820" i="14"/>
  <c r="P820" i="14"/>
  <c r="Q820" i="14"/>
  <c r="A821" i="14"/>
  <c r="B821" i="14"/>
  <c r="C821" i="14"/>
  <c r="D821" i="14"/>
  <c r="F821" i="14"/>
  <c r="H821" i="14"/>
  <c r="I821" i="14"/>
  <c r="J821" i="14"/>
  <c r="K821" i="14"/>
  <c r="L821" i="14"/>
  <c r="M821" i="14"/>
  <c r="N821" i="14"/>
  <c r="O821" i="14"/>
  <c r="P821" i="14"/>
  <c r="Q821" i="14"/>
  <c r="A822" i="14"/>
  <c r="B822" i="14"/>
  <c r="C822" i="14"/>
  <c r="D822" i="14"/>
  <c r="F822" i="14"/>
  <c r="H822" i="14"/>
  <c r="I822" i="14"/>
  <c r="J822" i="14"/>
  <c r="K822" i="14"/>
  <c r="L822" i="14"/>
  <c r="M822" i="14"/>
  <c r="N822" i="14"/>
  <c r="O822" i="14"/>
  <c r="P822" i="14"/>
  <c r="Q822" i="14"/>
  <c r="A823" i="14"/>
  <c r="B823" i="14"/>
  <c r="C823" i="14"/>
  <c r="D823" i="14"/>
  <c r="F823" i="14"/>
  <c r="H823" i="14"/>
  <c r="I823" i="14"/>
  <c r="J823" i="14"/>
  <c r="K823" i="14"/>
  <c r="L823" i="14"/>
  <c r="M823" i="14"/>
  <c r="N823" i="14"/>
  <c r="O823" i="14"/>
  <c r="P823" i="14"/>
  <c r="Q823" i="14"/>
  <c r="A824" i="14"/>
  <c r="B824" i="14"/>
  <c r="C824" i="14"/>
  <c r="D824" i="14"/>
  <c r="F824" i="14"/>
  <c r="H824" i="14"/>
  <c r="I824" i="14"/>
  <c r="J824" i="14"/>
  <c r="K824" i="14"/>
  <c r="L824" i="14"/>
  <c r="M824" i="14"/>
  <c r="N824" i="14"/>
  <c r="O824" i="14"/>
  <c r="P824" i="14"/>
  <c r="Q824" i="14"/>
  <c r="A825" i="14"/>
  <c r="B825" i="14"/>
  <c r="C825" i="14"/>
  <c r="D825" i="14"/>
  <c r="F825" i="14"/>
  <c r="H825" i="14"/>
  <c r="I825" i="14"/>
  <c r="J825" i="14"/>
  <c r="K825" i="14"/>
  <c r="L825" i="14"/>
  <c r="M825" i="14"/>
  <c r="N825" i="14"/>
  <c r="O825" i="14"/>
  <c r="P825" i="14"/>
  <c r="Q825" i="14"/>
  <c r="A826" i="14"/>
  <c r="B826" i="14"/>
  <c r="C826" i="14"/>
  <c r="D826" i="14"/>
  <c r="F826" i="14"/>
  <c r="H826" i="14"/>
  <c r="I826" i="14"/>
  <c r="J826" i="14"/>
  <c r="K826" i="14"/>
  <c r="L826" i="14"/>
  <c r="M826" i="14"/>
  <c r="N826" i="14"/>
  <c r="O826" i="14"/>
  <c r="P826" i="14"/>
  <c r="Q826" i="14"/>
  <c r="A827" i="14"/>
  <c r="B827" i="14"/>
  <c r="C827" i="14"/>
  <c r="D827" i="14"/>
  <c r="F827" i="14"/>
  <c r="H827" i="14"/>
  <c r="I827" i="14"/>
  <c r="J827" i="14"/>
  <c r="K827" i="14"/>
  <c r="L827" i="14"/>
  <c r="M827" i="14"/>
  <c r="N827" i="14"/>
  <c r="O827" i="14"/>
  <c r="P827" i="14"/>
  <c r="Q827" i="14"/>
  <c r="A828" i="14"/>
  <c r="B828" i="14"/>
  <c r="C828" i="14"/>
  <c r="D828" i="14"/>
  <c r="F828" i="14"/>
  <c r="H828" i="14"/>
  <c r="I828" i="14"/>
  <c r="J828" i="14"/>
  <c r="K828" i="14"/>
  <c r="L828" i="14"/>
  <c r="M828" i="14"/>
  <c r="N828" i="14"/>
  <c r="O828" i="14"/>
  <c r="P828" i="14"/>
  <c r="Q828" i="14"/>
  <c r="A829" i="14"/>
  <c r="B829" i="14"/>
  <c r="C829" i="14"/>
  <c r="D829" i="14"/>
  <c r="F829" i="14"/>
  <c r="H829" i="14"/>
  <c r="I829" i="14"/>
  <c r="J829" i="14"/>
  <c r="K829" i="14"/>
  <c r="L829" i="14"/>
  <c r="M829" i="14"/>
  <c r="N829" i="14"/>
  <c r="O829" i="14"/>
  <c r="P829" i="14"/>
  <c r="Q829" i="14"/>
  <c r="AB829" i="14"/>
  <c r="A830" i="14"/>
  <c r="B830" i="14"/>
  <c r="C830" i="14"/>
  <c r="D830" i="14"/>
  <c r="F830" i="14"/>
  <c r="H830" i="14"/>
  <c r="I830" i="14"/>
  <c r="J830" i="14"/>
  <c r="K830" i="14"/>
  <c r="L830" i="14"/>
  <c r="M830" i="14"/>
  <c r="N830" i="14"/>
  <c r="O830" i="14"/>
  <c r="P830" i="14"/>
  <c r="Q830" i="14"/>
  <c r="A831" i="14"/>
  <c r="B831" i="14"/>
  <c r="C831" i="14"/>
  <c r="D831" i="14"/>
  <c r="F831" i="14"/>
  <c r="H831" i="14"/>
  <c r="I831" i="14"/>
  <c r="J831" i="14"/>
  <c r="K831" i="14"/>
  <c r="L831" i="14"/>
  <c r="M831" i="14"/>
  <c r="N831" i="14"/>
  <c r="O831" i="14"/>
  <c r="P831" i="14"/>
  <c r="Q831" i="14"/>
  <c r="A832" i="14"/>
  <c r="B832" i="14"/>
  <c r="C832" i="14"/>
  <c r="D832" i="14"/>
  <c r="F832" i="14"/>
  <c r="H832" i="14"/>
  <c r="I832" i="14"/>
  <c r="J832" i="14"/>
  <c r="K832" i="14"/>
  <c r="L832" i="14"/>
  <c r="M832" i="14"/>
  <c r="N832" i="14"/>
  <c r="O832" i="14"/>
  <c r="P832" i="14"/>
  <c r="Q832" i="14"/>
  <c r="A833" i="14"/>
  <c r="B833" i="14"/>
  <c r="C833" i="14"/>
  <c r="D833" i="14"/>
  <c r="F833" i="14"/>
  <c r="H833" i="14"/>
  <c r="I833" i="14"/>
  <c r="J833" i="14"/>
  <c r="K833" i="14"/>
  <c r="L833" i="14"/>
  <c r="M833" i="14"/>
  <c r="N833" i="14"/>
  <c r="O833" i="14"/>
  <c r="S833" i="14" s="1"/>
  <c r="P833" i="14"/>
  <c r="Q833" i="14"/>
  <c r="A834" i="14"/>
  <c r="B834" i="14"/>
  <c r="C834" i="14"/>
  <c r="D834" i="14"/>
  <c r="F834" i="14"/>
  <c r="H834" i="14"/>
  <c r="I834" i="14"/>
  <c r="J834" i="14"/>
  <c r="K834" i="14"/>
  <c r="L834" i="14"/>
  <c r="M834" i="14"/>
  <c r="N834" i="14"/>
  <c r="O834" i="14"/>
  <c r="P834" i="14"/>
  <c r="Q834" i="14"/>
  <c r="A835" i="14"/>
  <c r="B835" i="14"/>
  <c r="C835" i="14"/>
  <c r="D835" i="14"/>
  <c r="F835" i="14"/>
  <c r="H835" i="14"/>
  <c r="I835" i="14"/>
  <c r="J835" i="14"/>
  <c r="K835" i="14"/>
  <c r="L835" i="14"/>
  <c r="M835" i="14"/>
  <c r="N835" i="14"/>
  <c r="U835" i="14" s="1"/>
  <c r="O835" i="14"/>
  <c r="P835" i="14"/>
  <c r="Q835" i="14"/>
  <c r="A836" i="14"/>
  <c r="B836" i="14"/>
  <c r="C836" i="14"/>
  <c r="D836" i="14"/>
  <c r="F836" i="14"/>
  <c r="H836" i="14"/>
  <c r="I836" i="14"/>
  <c r="J836" i="14"/>
  <c r="K836" i="14"/>
  <c r="L836" i="14"/>
  <c r="M836" i="14"/>
  <c r="N836" i="14"/>
  <c r="O836" i="14"/>
  <c r="P836" i="14"/>
  <c r="Q836" i="14"/>
  <c r="A837" i="14"/>
  <c r="B837" i="14"/>
  <c r="C837" i="14"/>
  <c r="D837" i="14"/>
  <c r="F837" i="14"/>
  <c r="H837" i="14"/>
  <c r="I837" i="14"/>
  <c r="J837" i="14"/>
  <c r="K837" i="14"/>
  <c r="L837" i="14"/>
  <c r="M837" i="14"/>
  <c r="N837" i="14"/>
  <c r="O837" i="14"/>
  <c r="P837" i="14"/>
  <c r="Q837" i="14"/>
  <c r="A838" i="14"/>
  <c r="B838" i="14"/>
  <c r="C838" i="14"/>
  <c r="D838" i="14"/>
  <c r="F838" i="14"/>
  <c r="H838" i="14"/>
  <c r="I838" i="14"/>
  <c r="J838" i="14"/>
  <c r="K838" i="14"/>
  <c r="L838" i="14"/>
  <c r="M838" i="14"/>
  <c r="N838" i="14"/>
  <c r="O838" i="14"/>
  <c r="P838" i="14"/>
  <c r="Q838" i="14"/>
  <c r="A839" i="14"/>
  <c r="B839" i="14"/>
  <c r="C839" i="14"/>
  <c r="D839" i="14"/>
  <c r="F839" i="14"/>
  <c r="H839" i="14"/>
  <c r="I839" i="14"/>
  <c r="J839" i="14"/>
  <c r="K839" i="14"/>
  <c r="L839" i="14"/>
  <c r="M839" i="14"/>
  <c r="N839" i="14"/>
  <c r="O839" i="14"/>
  <c r="P839" i="14"/>
  <c r="Q839" i="14"/>
  <c r="A840" i="14"/>
  <c r="B840" i="14"/>
  <c r="C840" i="14"/>
  <c r="D840" i="14"/>
  <c r="F840" i="14"/>
  <c r="H840" i="14"/>
  <c r="I840" i="14"/>
  <c r="J840" i="14"/>
  <c r="K840" i="14"/>
  <c r="L840" i="14"/>
  <c r="M840" i="14"/>
  <c r="N840" i="14"/>
  <c r="O840" i="14"/>
  <c r="P840" i="14"/>
  <c r="Q840" i="14"/>
  <c r="A841" i="14"/>
  <c r="B841" i="14"/>
  <c r="C841" i="14"/>
  <c r="D841" i="14"/>
  <c r="F841" i="14"/>
  <c r="H841" i="14"/>
  <c r="I841" i="14"/>
  <c r="J841" i="14"/>
  <c r="K841" i="14"/>
  <c r="L841" i="14"/>
  <c r="M841" i="14"/>
  <c r="N841" i="14"/>
  <c r="O841" i="14"/>
  <c r="P841" i="14"/>
  <c r="Q841" i="14"/>
  <c r="A842" i="14"/>
  <c r="B842" i="14"/>
  <c r="C842" i="14"/>
  <c r="D842" i="14"/>
  <c r="F842" i="14"/>
  <c r="H842" i="14"/>
  <c r="I842" i="14"/>
  <c r="J842" i="14"/>
  <c r="K842" i="14"/>
  <c r="L842" i="14"/>
  <c r="M842" i="14"/>
  <c r="N842" i="14"/>
  <c r="O842" i="14"/>
  <c r="P842" i="14"/>
  <c r="Q842" i="14"/>
  <c r="A843" i="14"/>
  <c r="B843" i="14"/>
  <c r="C843" i="14"/>
  <c r="D843" i="14"/>
  <c r="F843" i="14"/>
  <c r="H843" i="14"/>
  <c r="I843" i="14"/>
  <c r="J843" i="14"/>
  <c r="K843" i="14"/>
  <c r="L843" i="14"/>
  <c r="M843" i="14"/>
  <c r="N843" i="14"/>
  <c r="O843" i="14"/>
  <c r="P843" i="14"/>
  <c r="Q843" i="14"/>
  <c r="A844" i="14"/>
  <c r="B844" i="14"/>
  <c r="C844" i="14"/>
  <c r="D844" i="14"/>
  <c r="F844" i="14"/>
  <c r="H844" i="14"/>
  <c r="I844" i="14"/>
  <c r="J844" i="14"/>
  <c r="K844" i="14"/>
  <c r="L844" i="14"/>
  <c r="M844" i="14"/>
  <c r="N844" i="14"/>
  <c r="O844" i="14"/>
  <c r="P844" i="14"/>
  <c r="Q844" i="14"/>
  <c r="A845" i="14"/>
  <c r="B845" i="14"/>
  <c r="C845" i="14"/>
  <c r="D845" i="14"/>
  <c r="F845" i="14"/>
  <c r="H845" i="14"/>
  <c r="I845" i="14"/>
  <c r="J845" i="14"/>
  <c r="K845" i="14"/>
  <c r="L845" i="14"/>
  <c r="M845" i="14"/>
  <c r="N845" i="14"/>
  <c r="O845" i="14"/>
  <c r="P845" i="14"/>
  <c r="Q845" i="14"/>
  <c r="A846" i="14"/>
  <c r="B846" i="14"/>
  <c r="C846" i="14"/>
  <c r="D846" i="14"/>
  <c r="F846" i="14"/>
  <c r="H846" i="14"/>
  <c r="I846" i="14"/>
  <c r="J846" i="14"/>
  <c r="K846" i="14"/>
  <c r="L846" i="14"/>
  <c r="M846" i="14"/>
  <c r="N846" i="14"/>
  <c r="O846" i="14"/>
  <c r="P846" i="14"/>
  <c r="Q846" i="14"/>
  <c r="A847" i="14"/>
  <c r="B847" i="14"/>
  <c r="C847" i="14"/>
  <c r="D847" i="14"/>
  <c r="F847" i="14"/>
  <c r="H847" i="14"/>
  <c r="I847" i="14"/>
  <c r="J847" i="14"/>
  <c r="K847" i="14"/>
  <c r="L847" i="14"/>
  <c r="M847" i="14"/>
  <c r="N847" i="14"/>
  <c r="X847" i="14" s="1"/>
  <c r="O847" i="14"/>
  <c r="P847" i="14"/>
  <c r="Q847" i="14"/>
  <c r="A848" i="14"/>
  <c r="B848" i="14"/>
  <c r="C848" i="14"/>
  <c r="D848" i="14"/>
  <c r="F848" i="14"/>
  <c r="H848" i="14"/>
  <c r="I848" i="14"/>
  <c r="J848" i="14"/>
  <c r="K848" i="14"/>
  <c r="L848" i="14"/>
  <c r="M848" i="14"/>
  <c r="N848" i="14"/>
  <c r="O848" i="14"/>
  <c r="P848" i="14"/>
  <c r="Q848" i="14"/>
  <c r="A849" i="14"/>
  <c r="B849" i="14"/>
  <c r="C849" i="14"/>
  <c r="D849" i="14"/>
  <c r="F849" i="14"/>
  <c r="H849" i="14"/>
  <c r="I849" i="14"/>
  <c r="J849" i="14"/>
  <c r="K849" i="14"/>
  <c r="L849" i="14"/>
  <c r="M849" i="14"/>
  <c r="N849" i="14"/>
  <c r="O849" i="14"/>
  <c r="P849" i="14"/>
  <c r="Q849" i="14"/>
  <c r="A850" i="14"/>
  <c r="B850" i="14"/>
  <c r="C850" i="14"/>
  <c r="D850" i="14"/>
  <c r="F850" i="14"/>
  <c r="H850" i="14"/>
  <c r="I850" i="14"/>
  <c r="J850" i="14"/>
  <c r="K850" i="14"/>
  <c r="L850" i="14"/>
  <c r="M850" i="14"/>
  <c r="N850" i="14"/>
  <c r="O850" i="14"/>
  <c r="P850" i="14"/>
  <c r="Q850" i="14"/>
  <c r="A851" i="14"/>
  <c r="B851" i="14"/>
  <c r="C851" i="14"/>
  <c r="D851" i="14"/>
  <c r="F851" i="14"/>
  <c r="H851" i="14"/>
  <c r="I851" i="14"/>
  <c r="J851" i="14"/>
  <c r="K851" i="14"/>
  <c r="L851" i="14"/>
  <c r="M851" i="14"/>
  <c r="N851" i="14"/>
  <c r="O851" i="14"/>
  <c r="P851" i="14"/>
  <c r="Q851" i="14"/>
  <c r="A852" i="14"/>
  <c r="B852" i="14"/>
  <c r="C852" i="14"/>
  <c r="D852" i="14"/>
  <c r="F852" i="14"/>
  <c r="H852" i="14"/>
  <c r="I852" i="14"/>
  <c r="J852" i="14"/>
  <c r="K852" i="14"/>
  <c r="L852" i="14"/>
  <c r="M852" i="14"/>
  <c r="N852" i="14"/>
  <c r="O852" i="14"/>
  <c r="P852" i="14"/>
  <c r="Q852" i="14"/>
  <c r="U852" i="14"/>
  <c r="A853" i="14"/>
  <c r="B853" i="14"/>
  <c r="C853" i="14"/>
  <c r="D853" i="14"/>
  <c r="F853" i="14"/>
  <c r="H853" i="14"/>
  <c r="I853" i="14"/>
  <c r="J853" i="14"/>
  <c r="K853" i="14"/>
  <c r="L853" i="14"/>
  <c r="M853" i="14"/>
  <c r="N853" i="14"/>
  <c r="O853" i="14"/>
  <c r="P853" i="14"/>
  <c r="Q853" i="14"/>
  <c r="A854" i="14"/>
  <c r="B854" i="14"/>
  <c r="C854" i="14"/>
  <c r="D854" i="14"/>
  <c r="F854" i="14"/>
  <c r="H854" i="14"/>
  <c r="I854" i="14"/>
  <c r="J854" i="14"/>
  <c r="K854" i="14"/>
  <c r="L854" i="14"/>
  <c r="M854" i="14"/>
  <c r="N854" i="14"/>
  <c r="O854" i="14"/>
  <c r="P854" i="14"/>
  <c r="Q854" i="14"/>
  <c r="A855" i="14"/>
  <c r="B855" i="14"/>
  <c r="C855" i="14"/>
  <c r="D855" i="14"/>
  <c r="F855" i="14"/>
  <c r="H855" i="14"/>
  <c r="I855" i="14"/>
  <c r="J855" i="14"/>
  <c r="K855" i="14"/>
  <c r="L855" i="14"/>
  <c r="M855" i="14"/>
  <c r="N855" i="14"/>
  <c r="O855" i="14"/>
  <c r="P855" i="14"/>
  <c r="Q855" i="14"/>
  <c r="A856" i="14"/>
  <c r="B856" i="14"/>
  <c r="C856" i="14"/>
  <c r="D856" i="14"/>
  <c r="F856" i="14"/>
  <c r="H856" i="14"/>
  <c r="I856" i="14"/>
  <c r="J856" i="14"/>
  <c r="K856" i="14"/>
  <c r="L856" i="14"/>
  <c r="M856" i="14"/>
  <c r="N856" i="14"/>
  <c r="O856" i="14"/>
  <c r="P856" i="14"/>
  <c r="Q856" i="14"/>
  <c r="A857" i="14"/>
  <c r="B857" i="14"/>
  <c r="C857" i="14"/>
  <c r="D857" i="14"/>
  <c r="F857" i="14"/>
  <c r="H857" i="14"/>
  <c r="I857" i="14"/>
  <c r="J857" i="14"/>
  <c r="K857" i="14"/>
  <c r="L857" i="14"/>
  <c r="M857" i="14"/>
  <c r="N857" i="14"/>
  <c r="O857" i="14"/>
  <c r="P857" i="14"/>
  <c r="Q857" i="14"/>
  <c r="A858" i="14"/>
  <c r="B858" i="14"/>
  <c r="C858" i="14"/>
  <c r="D858" i="14"/>
  <c r="F858" i="14"/>
  <c r="H858" i="14"/>
  <c r="I858" i="14"/>
  <c r="J858" i="14"/>
  <c r="K858" i="14"/>
  <c r="L858" i="14"/>
  <c r="M858" i="14"/>
  <c r="N858" i="14"/>
  <c r="O858" i="14"/>
  <c r="P858" i="14"/>
  <c r="Q858" i="14"/>
  <c r="A859" i="14"/>
  <c r="B859" i="14"/>
  <c r="C859" i="14"/>
  <c r="D859" i="14"/>
  <c r="F859" i="14"/>
  <c r="H859" i="14"/>
  <c r="I859" i="14"/>
  <c r="J859" i="14"/>
  <c r="K859" i="14"/>
  <c r="L859" i="14"/>
  <c r="M859" i="14"/>
  <c r="N859" i="14"/>
  <c r="O859" i="14"/>
  <c r="P859" i="14"/>
  <c r="Q859" i="14"/>
  <c r="A860" i="14"/>
  <c r="B860" i="14"/>
  <c r="C860" i="14"/>
  <c r="D860" i="14"/>
  <c r="F860" i="14"/>
  <c r="H860" i="14"/>
  <c r="I860" i="14"/>
  <c r="J860" i="14"/>
  <c r="K860" i="14"/>
  <c r="L860" i="14"/>
  <c r="M860" i="14"/>
  <c r="N860" i="14"/>
  <c r="O860" i="14"/>
  <c r="P860" i="14"/>
  <c r="Q860" i="14"/>
  <c r="A861" i="14"/>
  <c r="B861" i="14"/>
  <c r="C861" i="14"/>
  <c r="D861" i="14"/>
  <c r="F861" i="14"/>
  <c r="H861" i="14"/>
  <c r="I861" i="14"/>
  <c r="J861" i="14"/>
  <c r="K861" i="14"/>
  <c r="L861" i="14"/>
  <c r="M861" i="14"/>
  <c r="N861" i="14"/>
  <c r="O861" i="14"/>
  <c r="P861" i="14"/>
  <c r="Q861" i="14"/>
  <c r="A862" i="14"/>
  <c r="B862" i="14"/>
  <c r="C862" i="14"/>
  <c r="D862" i="14"/>
  <c r="F862" i="14"/>
  <c r="H862" i="14"/>
  <c r="I862" i="14"/>
  <c r="J862" i="14"/>
  <c r="K862" i="14"/>
  <c r="L862" i="14"/>
  <c r="M862" i="14"/>
  <c r="N862" i="14"/>
  <c r="O862" i="14"/>
  <c r="P862" i="14"/>
  <c r="Q862" i="14"/>
  <c r="A863" i="14"/>
  <c r="B863" i="14"/>
  <c r="C863" i="14"/>
  <c r="D863" i="14"/>
  <c r="F863" i="14"/>
  <c r="H863" i="14"/>
  <c r="I863" i="14"/>
  <c r="J863" i="14"/>
  <c r="K863" i="14"/>
  <c r="L863" i="14"/>
  <c r="M863" i="14"/>
  <c r="N863" i="14"/>
  <c r="O863" i="14"/>
  <c r="P863" i="14"/>
  <c r="Q863" i="14"/>
  <c r="A864" i="14"/>
  <c r="B864" i="14"/>
  <c r="C864" i="14"/>
  <c r="D864" i="14"/>
  <c r="F864" i="14"/>
  <c r="H864" i="14"/>
  <c r="I864" i="14"/>
  <c r="J864" i="14"/>
  <c r="K864" i="14"/>
  <c r="L864" i="14"/>
  <c r="M864" i="14"/>
  <c r="N864" i="14"/>
  <c r="O864" i="14"/>
  <c r="P864" i="14"/>
  <c r="Q864" i="14"/>
  <c r="A865" i="14"/>
  <c r="B865" i="14"/>
  <c r="C865" i="14"/>
  <c r="D865" i="14"/>
  <c r="F865" i="14"/>
  <c r="H865" i="14"/>
  <c r="I865" i="14"/>
  <c r="J865" i="14"/>
  <c r="K865" i="14"/>
  <c r="L865" i="14"/>
  <c r="M865" i="14"/>
  <c r="N865" i="14"/>
  <c r="O865" i="14"/>
  <c r="P865" i="14"/>
  <c r="Q865" i="14"/>
  <c r="A866" i="14"/>
  <c r="B866" i="14"/>
  <c r="C866" i="14"/>
  <c r="D866" i="14"/>
  <c r="F866" i="14"/>
  <c r="H866" i="14"/>
  <c r="I866" i="14"/>
  <c r="J866" i="14"/>
  <c r="K866" i="14"/>
  <c r="L866" i="14"/>
  <c r="M866" i="14"/>
  <c r="N866" i="14"/>
  <c r="O866" i="14"/>
  <c r="P866" i="14"/>
  <c r="Q866" i="14"/>
  <c r="A867" i="14"/>
  <c r="B867" i="14"/>
  <c r="C867" i="14"/>
  <c r="D867" i="14"/>
  <c r="F867" i="14"/>
  <c r="H867" i="14"/>
  <c r="I867" i="14"/>
  <c r="J867" i="14"/>
  <c r="K867" i="14"/>
  <c r="L867" i="14"/>
  <c r="M867" i="14"/>
  <c r="N867" i="14"/>
  <c r="O867" i="14"/>
  <c r="P867" i="14"/>
  <c r="Q867" i="14"/>
  <c r="A868" i="14"/>
  <c r="B868" i="14"/>
  <c r="C868" i="14"/>
  <c r="D868" i="14"/>
  <c r="F868" i="14"/>
  <c r="H868" i="14"/>
  <c r="I868" i="14"/>
  <c r="J868" i="14"/>
  <c r="K868" i="14"/>
  <c r="L868" i="14"/>
  <c r="M868" i="14"/>
  <c r="N868" i="14"/>
  <c r="O868" i="14"/>
  <c r="P868" i="14"/>
  <c r="Q868" i="14"/>
  <c r="A869" i="14"/>
  <c r="B869" i="14"/>
  <c r="C869" i="14"/>
  <c r="D869" i="14"/>
  <c r="F869" i="14"/>
  <c r="H869" i="14"/>
  <c r="I869" i="14"/>
  <c r="J869" i="14"/>
  <c r="K869" i="14"/>
  <c r="L869" i="14"/>
  <c r="M869" i="14"/>
  <c r="N869" i="14"/>
  <c r="O869" i="14"/>
  <c r="P869" i="14"/>
  <c r="Q869" i="14"/>
  <c r="A870" i="14"/>
  <c r="B870" i="14"/>
  <c r="C870" i="14"/>
  <c r="D870" i="14"/>
  <c r="F870" i="14"/>
  <c r="H870" i="14"/>
  <c r="I870" i="14"/>
  <c r="J870" i="14"/>
  <c r="K870" i="14"/>
  <c r="L870" i="14"/>
  <c r="M870" i="14"/>
  <c r="N870" i="14"/>
  <c r="O870" i="14"/>
  <c r="P870" i="14"/>
  <c r="Q870" i="14"/>
  <c r="A871" i="14"/>
  <c r="B871" i="14"/>
  <c r="C871" i="14"/>
  <c r="D871" i="14"/>
  <c r="F871" i="14"/>
  <c r="H871" i="14"/>
  <c r="I871" i="14"/>
  <c r="J871" i="14"/>
  <c r="K871" i="14"/>
  <c r="L871" i="14"/>
  <c r="M871" i="14"/>
  <c r="N871" i="14"/>
  <c r="O871" i="14"/>
  <c r="V871" i="14" s="1"/>
  <c r="P871" i="14"/>
  <c r="Q871" i="14"/>
  <c r="A872" i="14"/>
  <c r="B872" i="14"/>
  <c r="C872" i="14"/>
  <c r="D872" i="14"/>
  <c r="F872" i="14"/>
  <c r="H872" i="14"/>
  <c r="I872" i="14"/>
  <c r="J872" i="14"/>
  <c r="K872" i="14"/>
  <c r="L872" i="14"/>
  <c r="M872" i="14"/>
  <c r="N872" i="14"/>
  <c r="O872" i="14"/>
  <c r="P872" i="14"/>
  <c r="Q872" i="14"/>
  <c r="A873" i="14"/>
  <c r="B873" i="14"/>
  <c r="C873" i="14"/>
  <c r="D873" i="14"/>
  <c r="F873" i="14"/>
  <c r="H873" i="14"/>
  <c r="I873" i="14"/>
  <c r="J873" i="14"/>
  <c r="K873" i="14"/>
  <c r="L873" i="14"/>
  <c r="M873" i="14"/>
  <c r="N873" i="14"/>
  <c r="O873" i="14"/>
  <c r="P873" i="14"/>
  <c r="Q873" i="14"/>
  <c r="A874" i="14"/>
  <c r="B874" i="14"/>
  <c r="C874" i="14"/>
  <c r="D874" i="14"/>
  <c r="F874" i="14"/>
  <c r="H874" i="14"/>
  <c r="I874" i="14"/>
  <c r="J874" i="14"/>
  <c r="K874" i="14"/>
  <c r="L874" i="14"/>
  <c r="M874" i="14"/>
  <c r="N874" i="14"/>
  <c r="O874" i="14"/>
  <c r="P874" i="14"/>
  <c r="Q874" i="14"/>
  <c r="A875" i="14"/>
  <c r="B875" i="14"/>
  <c r="C875" i="14"/>
  <c r="D875" i="14"/>
  <c r="F875" i="14"/>
  <c r="H875" i="14"/>
  <c r="I875" i="14"/>
  <c r="J875" i="14"/>
  <c r="K875" i="14"/>
  <c r="L875" i="14"/>
  <c r="M875" i="14"/>
  <c r="N875" i="14"/>
  <c r="O875" i="14"/>
  <c r="P875" i="14"/>
  <c r="Q875" i="14"/>
  <c r="A876" i="14"/>
  <c r="B876" i="14"/>
  <c r="C876" i="14"/>
  <c r="D876" i="14"/>
  <c r="F876" i="14"/>
  <c r="H876" i="14"/>
  <c r="I876" i="14"/>
  <c r="J876" i="14"/>
  <c r="K876" i="14"/>
  <c r="L876" i="14"/>
  <c r="M876" i="14"/>
  <c r="N876" i="14"/>
  <c r="AC876" i="14" s="1"/>
  <c r="O876" i="14"/>
  <c r="P876" i="14"/>
  <c r="Q876" i="14"/>
  <c r="A877" i="14"/>
  <c r="B877" i="14"/>
  <c r="C877" i="14"/>
  <c r="D877" i="14"/>
  <c r="F877" i="14"/>
  <c r="H877" i="14"/>
  <c r="I877" i="14"/>
  <c r="J877" i="14"/>
  <c r="K877" i="14"/>
  <c r="L877" i="14"/>
  <c r="M877" i="14"/>
  <c r="N877" i="14"/>
  <c r="O877" i="14"/>
  <c r="P877" i="14"/>
  <c r="Q877" i="14"/>
  <c r="A878" i="14"/>
  <c r="B878" i="14"/>
  <c r="C878" i="14"/>
  <c r="D878" i="14"/>
  <c r="F878" i="14"/>
  <c r="H878" i="14"/>
  <c r="I878" i="14"/>
  <c r="J878" i="14"/>
  <c r="K878" i="14"/>
  <c r="L878" i="14"/>
  <c r="M878" i="14"/>
  <c r="N878" i="14"/>
  <c r="O878" i="14"/>
  <c r="P878" i="14"/>
  <c r="Q878" i="14"/>
  <c r="A879" i="14"/>
  <c r="B879" i="14"/>
  <c r="C879" i="14"/>
  <c r="D879" i="14"/>
  <c r="F879" i="14"/>
  <c r="H879" i="14"/>
  <c r="I879" i="14"/>
  <c r="J879" i="14"/>
  <c r="K879" i="14"/>
  <c r="L879" i="14"/>
  <c r="M879" i="14"/>
  <c r="N879" i="14"/>
  <c r="O879" i="14"/>
  <c r="P879" i="14"/>
  <c r="Q879" i="14"/>
  <c r="A880" i="14"/>
  <c r="B880" i="14"/>
  <c r="C880" i="14"/>
  <c r="D880" i="14"/>
  <c r="F880" i="14"/>
  <c r="H880" i="14"/>
  <c r="I880" i="14"/>
  <c r="J880" i="14"/>
  <c r="K880" i="14"/>
  <c r="L880" i="14"/>
  <c r="M880" i="14"/>
  <c r="N880" i="14"/>
  <c r="O880" i="14"/>
  <c r="P880" i="14"/>
  <c r="Q880" i="14"/>
  <c r="A881" i="14"/>
  <c r="B881" i="14"/>
  <c r="C881" i="14"/>
  <c r="D881" i="14"/>
  <c r="F881" i="14"/>
  <c r="H881" i="14"/>
  <c r="I881" i="14"/>
  <c r="J881" i="14"/>
  <c r="K881" i="14"/>
  <c r="L881" i="14"/>
  <c r="M881" i="14"/>
  <c r="N881" i="14"/>
  <c r="O881" i="14"/>
  <c r="P881" i="14"/>
  <c r="Q881" i="14"/>
  <c r="A882" i="14"/>
  <c r="B882" i="14"/>
  <c r="C882" i="14"/>
  <c r="D882" i="14"/>
  <c r="F882" i="14"/>
  <c r="H882" i="14"/>
  <c r="I882" i="14"/>
  <c r="J882" i="14"/>
  <c r="K882" i="14"/>
  <c r="L882" i="14"/>
  <c r="M882" i="14"/>
  <c r="N882" i="14"/>
  <c r="O882" i="14"/>
  <c r="P882" i="14"/>
  <c r="Q882" i="14"/>
  <c r="A883" i="14"/>
  <c r="B883" i="14"/>
  <c r="C883" i="14"/>
  <c r="D883" i="14"/>
  <c r="F883" i="14"/>
  <c r="H883" i="14"/>
  <c r="I883" i="14"/>
  <c r="J883" i="14"/>
  <c r="K883" i="14"/>
  <c r="L883" i="14"/>
  <c r="M883" i="14"/>
  <c r="N883" i="14"/>
  <c r="O883" i="14"/>
  <c r="P883" i="14"/>
  <c r="Q883" i="14"/>
  <c r="A884" i="14"/>
  <c r="B884" i="14"/>
  <c r="C884" i="14"/>
  <c r="D884" i="14"/>
  <c r="F884" i="14"/>
  <c r="H884" i="14"/>
  <c r="I884" i="14"/>
  <c r="J884" i="14"/>
  <c r="K884" i="14"/>
  <c r="L884" i="14"/>
  <c r="M884" i="14"/>
  <c r="N884" i="14"/>
  <c r="O884" i="14"/>
  <c r="P884" i="14"/>
  <c r="Q884" i="14"/>
  <c r="T884" i="14"/>
  <c r="A885" i="14"/>
  <c r="B885" i="14"/>
  <c r="C885" i="14"/>
  <c r="D885" i="14"/>
  <c r="F885" i="14"/>
  <c r="H885" i="14"/>
  <c r="I885" i="14"/>
  <c r="J885" i="14"/>
  <c r="K885" i="14"/>
  <c r="L885" i="14"/>
  <c r="M885" i="14"/>
  <c r="N885" i="14"/>
  <c r="O885" i="14"/>
  <c r="P885" i="14"/>
  <c r="Q885" i="14"/>
  <c r="A886" i="14"/>
  <c r="B886" i="14"/>
  <c r="C886" i="14"/>
  <c r="D886" i="14"/>
  <c r="F886" i="14"/>
  <c r="H886" i="14"/>
  <c r="I886" i="14"/>
  <c r="J886" i="14"/>
  <c r="K886" i="14"/>
  <c r="L886" i="14"/>
  <c r="M886" i="14"/>
  <c r="N886" i="14"/>
  <c r="O886" i="14"/>
  <c r="P886" i="14"/>
  <c r="Q886" i="14"/>
  <c r="A887" i="14"/>
  <c r="B887" i="14"/>
  <c r="C887" i="14"/>
  <c r="D887" i="14"/>
  <c r="F887" i="14"/>
  <c r="H887" i="14"/>
  <c r="I887" i="14"/>
  <c r="J887" i="14"/>
  <c r="K887" i="14"/>
  <c r="L887" i="14"/>
  <c r="M887" i="14"/>
  <c r="N887" i="14"/>
  <c r="O887" i="14"/>
  <c r="P887" i="14"/>
  <c r="Q887" i="14"/>
  <c r="A888" i="14"/>
  <c r="B888" i="14"/>
  <c r="C888" i="14"/>
  <c r="D888" i="14"/>
  <c r="F888" i="14"/>
  <c r="H888" i="14"/>
  <c r="I888" i="14"/>
  <c r="J888" i="14"/>
  <c r="K888" i="14"/>
  <c r="L888" i="14"/>
  <c r="M888" i="14"/>
  <c r="N888" i="14"/>
  <c r="O888" i="14"/>
  <c r="P888" i="14"/>
  <c r="Q888" i="14"/>
  <c r="A889" i="14"/>
  <c r="B889" i="14"/>
  <c r="C889" i="14"/>
  <c r="D889" i="14"/>
  <c r="F889" i="14"/>
  <c r="H889" i="14"/>
  <c r="I889" i="14"/>
  <c r="J889" i="14"/>
  <c r="K889" i="14"/>
  <c r="L889" i="14"/>
  <c r="M889" i="14"/>
  <c r="N889" i="14"/>
  <c r="U889" i="14" s="1"/>
  <c r="O889" i="14"/>
  <c r="P889" i="14"/>
  <c r="Q889" i="14"/>
  <c r="A890" i="14"/>
  <c r="B890" i="14"/>
  <c r="C890" i="14"/>
  <c r="D890" i="14"/>
  <c r="F890" i="14"/>
  <c r="H890" i="14"/>
  <c r="I890" i="14"/>
  <c r="J890" i="14"/>
  <c r="K890" i="14"/>
  <c r="L890" i="14"/>
  <c r="M890" i="14"/>
  <c r="N890" i="14"/>
  <c r="O890" i="14"/>
  <c r="P890" i="14"/>
  <c r="Q890" i="14"/>
  <c r="A891" i="14"/>
  <c r="B891" i="14"/>
  <c r="C891" i="14"/>
  <c r="D891" i="14"/>
  <c r="F891" i="14"/>
  <c r="H891" i="14"/>
  <c r="I891" i="14"/>
  <c r="J891" i="14"/>
  <c r="K891" i="14"/>
  <c r="L891" i="14"/>
  <c r="M891" i="14"/>
  <c r="N891" i="14"/>
  <c r="O891" i="14"/>
  <c r="P891" i="14"/>
  <c r="Q891" i="14"/>
  <c r="A892" i="14"/>
  <c r="B892" i="14"/>
  <c r="C892" i="14"/>
  <c r="D892" i="14"/>
  <c r="F892" i="14"/>
  <c r="H892" i="14"/>
  <c r="I892" i="14"/>
  <c r="J892" i="14"/>
  <c r="K892" i="14"/>
  <c r="L892" i="14"/>
  <c r="M892" i="14"/>
  <c r="N892" i="14"/>
  <c r="O892" i="14"/>
  <c r="P892" i="14"/>
  <c r="Q892" i="14"/>
  <c r="A893" i="14"/>
  <c r="B893" i="14"/>
  <c r="C893" i="14"/>
  <c r="D893" i="14"/>
  <c r="F893" i="14"/>
  <c r="H893" i="14"/>
  <c r="I893" i="14"/>
  <c r="J893" i="14"/>
  <c r="K893" i="14"/>
  <c r="L893" i="14"/>
  <c r="M893" i="14"/>
  <c r="N893" i="14"/>
  <c r="O893" i="14"/>
  <c r="P893" i="14"/>
  <c r="Q893" i="14"/>
  <c r="A894" i="14"/>
  <c r="B894" i="14"/>
  <c r="C894" i="14"/>
  <c r="D894" i="14"/>
  <c r="F894" i="14"/>
  <c r="H894" i="14"/>
  <c r="I894" i="14"/>
  <c r="J894" i="14"/>
  <c r="K894" i="14"/>
  <c r="L894" i="14"/>
  <c r="M894" i="14"/>
  <c r="N894" i="14"/>
  <c r="O894" i="14"/>
  <c r="P894" i="14"/>
  <c r="Q894" i="14"/>
  <c r="AA894" i="14"/>
  <c r="A895" i="14"/>
  <c r="B895" i="14"/>
  <c r="C895" i="14"/>
  <c r="D895" i="14"/>
  <c r="F895" i="14"/>
  <c r="H895" i="14"/>
  <c r="I895" i="14"/>
  <c r="J895" i="14"/>
  <c r="K895" i="14"/>
  <c r="L895" i="14"/>
  <c r="M895" i="14"/>
  <c r="N895" i="14"/>
  <c r="O895" i="14"/>
  <c r="P895" i="14"/>
  <c r="Q895" i="14"/>
  <c r="A896" i="14"/>
  <c r="B896" i="14"/>
  <c r="C896" i="14"/>
  <c r="D896" i="14"/>
  <c r="F896" i="14"/>
  <c r="H896" i="14"/>
  <c r="I896" i="14"/>
  <c r="J896" i="14"/>
  <c r="K896" i="14"/>
  <c r="L896" i="14"/>
  <c r="M896" i="14"/>
  <c r="N896" i="14"/>
  <c r="O896" i="14"/>
  <c r="P896" i="14"/>
  <c r="Q896" i="14"/>
  <c r="A897" i="14"/>
  <c r="B897" i="14"/>
  <c r="C897" i="14"/>
  <c r="D897" i="14"/>
  <c r="F897" i="14"/>
  <c r="H897" i="14"/>
  <c r="I897" i="14"/>
  <c r="J897" i="14"/>
  <c r="K897" i="14"/>
  <c r="L897" i="14"/>
  <c r="M897" i="14"/>
  <c r="N897" i="14"/>
  <c r="O897" i="14"/>
  <c r="P897" i="14"/>
  <c r="Q897" i="14"/>
  <c r="A898" i="14"/>
  <c r="B898" i="14"/>
  <c r="C898" i="14"/>
  <c r="D898" i="14"/>
  <c r="F898" i="14"/>
  <c r="H898" i="14"/>
  <c r="I898" i="14"/>
  <c r="J898" i="14"/>
  <c r="K898" i="14"/>
  <c r="L898" i="14"/>
  <c r="M898" i="14"/>
  <c r="N898" i="14"/>
  <c r="O898" i="14"/>
  <c r="P898" i="14"/>
  <c r="Q898" i="14"/>
  <c r="A899" i="14"/>
  <c r="B899" i="14"/>
  <c r="C899" i="14"/>
  <c r="D899" i="14"/>
  <c r="F899" i="14"/>
  <c r="H899" i="14"/>
  <c r="I899" i="14"/>
  <c r="J899" i="14"/>
  <c r="K899" i="14"/>
  <c r="L899" i="14"/>
  <c r="M899" i="14"/>
  <c r="N899" i="14"/>
  <c r="O899" i="14"/>
  <c r="P899" i="14"/>
  <c r="Q899" i="14"/>
  <c r="A900" i="14"/>
  <c r="B900" i="14"/>
  <c r="C900" i="14"/>
  <c r="D900" i="14"/>
  <c r="F900" i="14"/>
  <c r="H900" i="14"/>
  <c r="I900" i="14"/>
  <c r="J900" i="14"/>
  <c r="K900" i="14"/>
  <c r="L900" i="14"/>
  <c r="M900" i="14"/>
  <c r="N900" i="14"/>
  <c r="O900" i="14"/>
  <c r="P900" i="14"/>
  <c r="Q900" i="14"/>
  <c r="A901" i="14"/>
  <c r="B901" i="14"/>
  <c r="C901" i="14"/>
  <c r="D901" i="14"/>
  <c r="F901" i="14"/>
  <c r="H901" i="14"/>
  <c r="I901" i="14"/>
  <c r="J901" i="14"/>
  <c r="K901" i="14"/>
  <c r="L901" i="14"/>
  <c r="M901" i="14"/>
  <c r="N901" i="14"/>
  <c r="O901" i="14"/>
  <c r="P901" i="14"/>
  <c r="Q901" i="14"/>
  <c r="A902" i="14"/>
  <c r="B902" i="14"/>
  <c r="C902" i="14"/>
  <c r="D902" i="14"/>
  <c r="F902" i="14"/>
  <c r="H902" i="14"/>
  <c r="I902" i="14"/>
  <c r="J902" i="14"/>
  <c r="K902" i="14"/>
  <c r="L902" i="14"/>
  <c r="M902" i="14"/>
  <c r="N902" i="14"/>
  <c r="O902" i="14"/>
  <c r="P902" i="14"/>
  <c r="Q902" i="14"/>
  <c r="A903" i="14"/>
  <c r="B903" i="14"/>
  <c r="C903" i="14"/>
  <c r="D903" i="14"/>
  <c r="F903" i="14"/>
  <c r="H903" i="14"/>
  <c r="I903" i="14"/>
  <c r="J903" i="14"/>
  <c r="K903" i="14"/>
  <c r="L903" i="14"/>
  <c r="M903" i="14"/>
  <c r="N903" i="14"/>
  <c r="O903" i="14"/>
  <c r="P903" i="14"/>
  <c r="Q903" i="14"/>
  <c r="A904" i="14"/>
  <c r="B904" i="14"/>
  <c r="C904" i="14"/>
  <c r="D904" i="14"/>
  <c r="F904" i="14"/>
  <c r="H904" i="14"/>
  <c r="I904" i="14"/>
  <c r="J904" i="14"/>
  <c r="K904" i="14"/>
  <c r="L904" i="14"/>
  <c r="M904" i="14"/>
  <c r="N904" i="14"/>
  <c r="O904" i="14"/>
  <c r="P904" i="14"/>
  <c r="Q904" i="14"/>
  <c r="A905" i="14"/>
  <c r="B905" i="14"/>
  <c r="C905" i="14"/>
  <c r="D905" i="14"/>
  <c r="F905" i="14"/>
  <c r="H905" i="14"/>
  <c r="I905" i="14"/>
  <c r="J905" i="14"/>
  <c r="K905" i="14"/>
  <c r="L905" i="14"/>
  <c r="M905" i="14"/>
  <c r="N905" i="14"/>
  <c r="O905" i="14"/>
  <c r="P905" i="14"/>
  <c r="Q905" i="14"/>
  <c r="AD905" i="14"/>
  <c r="A906" i="14"/>
  <c r="B906" i="14"/>
  <c r="C906" i="14"/>
  <c r="D906" i="14"/>
  <c r="F906" i="14"/>
  <c r="H906" i="14"/>
  <c r="I906" i="14"/>
  <c r="J906" i="14"/>
  <c r="K906" i="14"/>
  <c r="L906" i="14"/>
  <c r="M906" i="14"/>
  <c r="N906" i="14"/>
  <c r="O906" i="14"/>
  <c r="P906" i="14"/>
  <c r="Q906" i="14"/>
  <c r="A907" i="14"/>
  <c r="B907" i="14"/>
  <c r="C907" i="14"/>
  <c r="D907" i="14"/>
  <c r="F907" i="14"/>
  <c r="H907" i="14"/>
  <c r="I907" i="14"/>
  <c r="J907" i="14"/>
  <c r="K907" i="14"/>
  <c r="L907" i="14"/>
  <c r="M907" i="14"/>
  <c r="N907" i="14"/>
  <c r="AB907" i="14" s="1"/>
  <c r="O907" i="14"/>
  <c r="P907" i="14"/>
  <c r="Q907" i="14"/>
  <c r="A908" i="14"/>
  <c r="B908" i="14"/>
  <c r="C908" i="14"/>
  <c r="D908" i="14"/>
  <c r="F908" i="14"/>
  <c r="H908" i="14"/>
  <c r="I908" i="14"/>
  <c r="J908" i="14"/>
  <c r="K908" i="14"/>
  <c r="L908" i="14"/>
  <c r="M908" i="14"/>
  <c r="N908" i="14"/>
  <c r="O908" i="14"/>
  <c r="P908" i="14"/>
  <c r="Q908" i="14"/>
  <c r="A909" i="14"/>
  <c r="B909" i="14"/>
  <c r="C909" i="14"/>
  <c r="D909" i="14"/>
  <c r="F909" i="14"/>
  <c r="H909" i="14"/>
  <c r="I909" i="14"/>
  <c r="J909" i="14"/>
  <c r="K909" i="14"/>
  <c r="L909" i="14"/>
  <c r="M909" i="14"/>
  <c r="N909" i="14"/>
  <c r="O909" i="14"/>
  <c r="P909" i="14"/>
  <c r="Q909" i="14"/>
  <c r="A910" i="14"/>
  <c r="B910" i="14"/>
  <c r="C910" i="14"/>
  <c r="D910" i="14"/>
  <c r="F910" i="14"/>
  <c r="H910" i="14"/>
  <c r="I910" i="14"/>
  <c r="J910" i="14"/>
  <c r="K910" i="14"/>
  <c r="L910" i="14"/>
  <c r="M910" i="14"/>
  <c r="N910" i="14"/>
  <c r="O910" i="14"/>
  <c r="P910" i="14"/>
  <c r="Q910" i="14"/>
  <c r="A911" i="14"/>
  <c r="B911" i="14"/>
  <c r="C911" i="14"/>
  <c r="D911" i="14"/>
  <c r="F911" i="14"/>
  <c r="H911" i="14"/>
  <c r="I911" i="14"/>
  <c r="J911" i="14"/>
  <c r="K911" i="14"/>
  <c r="L911" i="14"/>
  <c r="M911" i="14"/>
  <c r="N911" i="14"/>
  <c r="O911" i="14"/>
  <c r="P911" i="14"/>
  <c r="Q911" i="14"/>
  <c r="A912" i="14"/>
  <c r="B912" i="14"/>
  <c r="C912" i="14"/>
  <c r="D912" i="14"/>
  <c r="F912" i="14"/>
  <c r="H912" i="14"/>
  <c r="I912" i="14"/>
  <c r="J912" i="14"/>
  <c r="K912" i="14"/>
  <c r="L912" i="14"/>
  <c r="M912" i="14"/>
  <c r="N912" i="14"/>
  <c r="O912" i="14"/>
  <c r="P912" i="14"/>
  <c r="Q912" i="14"/>
  <c r="A913" i="14"/>
  <c r="B913" i="14"/>
  <c r="C913" i="14"/>
  <c r="D913" i="14"/>
  <c r="F913" i="14"/>
  <c r="H913" i="14"/>
  <c r="I913" i="14"/>
  <c r="J913" i="14"/>
  <c r="K913" i="14"/>
  <c r="L913" i="14"/>
  <c r="M913" i="14"/>
  <c r="N913" i="14"/>
  <c r="O913" i="14"/>
  <c r="Y913" i="14" s="1"/>
  <c r="P913" i="14"/>
  <c r="Q913" i="14"/>
  <c r="A914" i="14"/>
  <c r="B914" i="14"/>
  <c r="C914" i="14"/>
  <c r="D914" i="14"/>
  <c r="F914" i="14"/>
  <c r="H914" i="14"/>
  <c r="I914" i="14"/>
  <c r="J914" i="14"/>
  <c r="K914" i="14"/>
  <c r="L914" i="14"/>
  <c r="M914" i="14"/>
  <c r="N914" i="14"/>
  <c r="O914" i="14"/>
  <c r="P914" i="14"/>
  <c r="Q914" i="14"/>
  <c r="A915" i="14"/>
  <c r="B915" i="14"/>
  <c r="C915" i="14"/>
  <c r="D915" i="14"/>
  <c r="F915" i="14"/>
  <c r="H915" i="14"/>
  <c r="I915" i="14"/>
  <c r="J915" i="14"/>
  <c r="K915" i="14"/>
  <c r="L915" i="14"/>
  <c r="M915" i="14"/>
  <c r="N915" i="14"/>
  <c r="X915" i="14" s="1"/>
  <c r="O915" i="14"/>
  <c r="P915" i="14"/>
  <c r="Q915" i="14"/>
  <c r="A916" i="14"/>
  <c r="B916" i="14"/>
  <c r="C916" i="14"/>
  <c r="D916" i="14"/>
  <c r="F916" i="14"/>
  <c r="H916" i="14"/>
  <c r="I916" i="14"/>
  <c r="J916" i="14"/>
  <c r="K916" i="14"/>
  <c r="L916" i="14"/>
  <c r="M916" i="14"/>
  <c r="N916" i="14"/>
  <c r="O916" i="14"/>
  <c r="P916" i="14"/>
  <c r="Q916" i="14"/>
  <c r="A917" i="14"/>
  <c r="B917" i="14"/>
  <c r="C917" i="14"/>
  <c r="D917" i="14"/>
  <c r="F917" i="14"/>
  <c r="H917" i="14"/>
  <c r="I917" i="14"/>
  <c r="J917" i="14"/>
  <c r="K917" i="14"/>
  <c r="L917" i="14"/>
  <c r="M917" i="14"/>
  <c r="N917" i="14"/>
  <c r="O917" i="14"/>
  <c r="P917" i="14"/>
  <c r="Q917" i="14"/>
  <c r="A918" i="14"/>
  <c r="B918" i="14"/>
  <c r="C918" i="14"/>
  <c r="D918" i="14"/>
  <c r="F918" i="14"/>
  <c r="H918" i="14"/>
  <c r="I918" i="14"/>
  <c r="J918" i="14"/>
  <c r="K918" i="14"/>
  <c r="L918" i="14"/>
  <c r="M918" i="14"/>
  <c r="N918" i="14"/>
  <c r="O918" i="14"/>
  <c r="P918" i="14"/>
  <c r="Q918" i="14"/>
  <c r="A919" i="14"/>
  <c r="B919" i="14"/>
  <c r="C919" i="14"/>
  <c r="D919" i="14"/>
  <c r="F919" i="14"/>
  <c r="H919" i="14"/>
  <c r="I919" i="14"/>
  <c r="J919" i="14"/>
  <c r="K919" i="14"/>
  <c r="L919" i="14"/>
  <c r="M919" i="14"/>
  <c r="N919" i="14"/>
  <c r="O919" i="14"/>
  <c r="P919" i="14"/>
  <c r="Q919" i="14"/>
  <c r="A920" i="14"/>
  <c r="B920" i="14"/>
  <c r="C920" i="14"/>
  <c r="D920" i="14"/>
  <c r="F920" i="14"/>
  <c r="H920" i="14"/>
  <c r="I920" i="14"/>
  <c r="J920" i="14"/>
  <c r="K920" i="14"/>
  <c r="L920" i="14"/>
  <c r="M920" i="14"/>
  <c r="N920" i="14"/>
  <c r="O920" i="14"/>
  <c r="U920" i="14" s="1"/>
  <c r="P920" i="14"/>
  <c r="Q920" i="14"/>
  <c r="A921" i="14"/>
  <c r="B921" i="14"/>
  <c r="C921" i="14"/>
  <c r="D921" i="14"/>
  <c r="F921" i="14"/>
  <c r="H921" i="14"/>
  <c r="I921" i="14"/>
  <c r="J921" i="14"/>
  <c r="K921" i="14"/>
  <c r="L921" i="14"/>
  <c r="M921" i="14"/>
  <c r="N921" i="14"/>
  <c r="O921" i="14"/>
  <c r="P921" i="14"/>
  <c r="Q921" i="14"/>
  <c r="A922" i="14"/>
  <c r="B922" i="14"/>
  <c r="C922" i="14"/>
  <c r="D922" i="14"/>
  <c r="F922" i="14"/>
  <c r="H922" i="14"/>
  <c r="I922" i="14"/>
  <c r="J922" i="14"/>
  <c r="K922" i="14"/>
  <c r="L922" i="14"/>
  <c r="M922" i="14"/>
  <c r="N922" i="14"/>
  <c r="O922" i="14"/>
  <c r="P922" i="14"/>
  <c r="Q922" i="14"/>
  <c r="A923" i="14"/>
  <c r="B923" i="14"/>
  <c r="C923" i="14"/>
  <c r="D923" i="14"/>
  <c r="F923" i="14"/>
  <c r="H923" i="14"/>
  <c r="I923" i="14"/>
  <c r="J923" i="14"/>
  <c r="K923" i="14"/>
  <c r="L923" i="14"/>
  <c r="M923" i="14"/>
  <c r="N923" i="14"/>
  <c r="O923" i="14"/>
  <c r="P923" i="14"/>
  <c r="Q923" i="14"/>
  <c r="A924" i="14"/>
  <c r="B924" i="14"/>
  <c r="C924" i="14"/>
  <c r="D924" i="14"/>
  <c r="F924" i="14"/>
  <c r="H924" i="14"/>
  <c r="I924" i="14"/>
  <c r="J924" i="14"/>
  <c r="K924" i="14"/>
  <c r="L924" i="14"/>
  <c r="M924" i="14"/>
  <c r="N924" i="14"/>
  <c r="O924" i="14"/>
  <c r="P924" i="14"/>
  <c r="Q924" i="14"/>
  <c r="A925" i="14"/>
  <c r="B925" i="14"/>
  <c r="C925" i="14"/>
  <c r="D925" i="14"/>
  <c r="F925" i="14"/>
  <c r="H925" i="14"/>
  <c r="I925" i="14"/>
  <c r="J925" i="14"/>
  <c r="K925" i="14"/>
  <c r="L925" i="14"/>
  <c r="M925" i="14"/>
  <c r="N925" i="14"/>
  <c r="O925" i="14"/>
  <c r="W925" i="14" s="1"/>
  <c r="P925" i="14"/>
  <c r="Q925" i="14"/>
  <c r="A926" i="14"/>
  <c r="B926" i="14"/>
  <c r="C926" i="14"/>
  <c r="D926" i="14"/>
  <c r="F926" i="14"/>
  <c r="H926" i="14"/>
  <c r="I926" i="14"/>
  <c r="J926" i="14"/>
  <c r="K926" i="14"/>
  <c r="L926" i="14"/>
  <c r="M926" i="14"/>
  <c r="N926" i="14"/>
  <c r="O926" i="14"/>
  <c r="P926" i="14"/>
  <c r="Q926" i="14"/>
  <c r="A927" i="14"/>
  <c r="B927" i="14"/>
  <c r="C927" i="14"/>
  <c r="D927" i="14"/>
  <c r="F927" i="14"/>
  <c r="H927" i="14"/>
  <c r="I927" i="14"/>
  <c r="J927" i="14"/>
  <c r="K927" i="14"/>
  <c r="L927" i="14"/>
  <c r="M927" i="14"/>
  <c r="N927" i="14"/>
  <c r="O927" i="14"/>
  <c r="P927" i="14"/>
  <c r="Q927" i="14"/>
  <c r="A928" i="14"/>
  <c r="B928" i="14"/>
  <c r="C928" i="14"/>
  <c r="D928" i="14"/>
  <c r="F928" i="14"/>
  <c r="H928" i="14"/>
  <c r="I928" i="14"/>
  <c r="J928" i="14"/>
  <c r="K928" i="14"/>
  <c r="L928" i="14"/>
  <c r="M928" i="14"/>
  <c r="N928" i="14"/>
  <c r="O928" i="14"/>
  <c r="P928" i="14"/>
  <c r="Q928" i="14"/>
  <c r="A929" i="14"/>
  <c r="B929" i="14"/>
  <c r="C929" i="14"/>
  <c r="D929" i="14"/>
  <c r="F929" i="14"/>
  <c r="H929" i="14"/>
  <c r="I929" i="14"/>
  <c r="J929" i="14"/>
  <c r="K929" i="14"/>
  <c r="L929" i="14"/>
  <c r="M929" i="14"/>
  <c r="N929" i="14"/>
  <c r="O929" i="14"/>
  <c r="P929" i="14"/>
  <c r="Q929" i="14"/>
  <c r="A930" i="14"/>
  <c r="B930" i="14"/>
  <c r="C930" i="14"/>
  <c r="D930" i="14"/>
  <c r="F930" i="14"/>
  <c r="H930" i="14"/>
  <c r="I930" i="14"/>
  <c r="J930" i="14"/>
  <c r="K930" i="14"/>
  <c r="L930" i="14"/>
  <c r="M930" i="14"/>
  <c r="N930" i="14"/>
  <c r="O930" i="14"/>
  <c r="P930" i="14"/>
  <c r="Q930" i="14"/>
  <c r="A931" i="14"/>
  <c r="B931" i="14"/>
  <c r="C931" i="14"/>
  <c r="D931" i="14"/>
  <c r="F931" i="14"/>
  <c r="H931" i="14"/>
  <c r="I931" i="14"/>
  <c r="J931" i="14"/>
  <c r="K931" i="14"/>
  <c r="L931" i="14"/>
  <c r="M931" i="14"/>
  <c r="N931" i="14"/>
  <c r="O931" i="14"/>
  <c r="P931" i="14"/>
  <c r="Q931" i="14"/>
  <c r="A932" i="14"/>
  <c r="B932" i="14"/>
  <c r="C932" i="14"/>
  <c r="D932" i="14"/>
  <c r="F932" i="14"/>
  <c r="H932" i="14"/>
  <c r="I932" i="14"/>
  <c r="J932" i="14"/>
  <c r="K932" i="14"/>
  <c r="L932" i="14"/>
  <c r="M932" i="14"/>
  <c r="N932" i="14"/>
  <c r="O932" i="14"/>
  <c r="P932" i="14"/>
  <c r="Q932" i="14"/>
  <c r="A933" i="14"/>
  <c r="B933" i="14"/>
  <c r="C933" i="14"/>
  <c r="D933" i="14"/>
  <c r="F933" i="14"/>
  <c r="H933" i="14"/>
  <c r="I933" i="14"/>
  <c r="J933" i="14"/>
  <c r="K933" i="14"/>
  <c r="L933" i="14"/>
  <c r="M933" i="14"/>
  <c r="N933" i="14"/>
  <c r="O933" i="14"/>
  <c r="P933" i="14"/>
  <c r="Q933" i="14"/>
  <c r="A934" i="14"/>
  <c r="B934" i="14"/>
  <c r="C934" i="14"/>
  <c r="D934" i="14"/>
  <c r="F934" i="14"/>
  <c r="H934" i="14"/>
  <c r="I934" i="14"/>
  <c r="J934" i="14"/>
  <c r="K934" i="14"/>
  <c r="L934" i="14"/>
  <c r="M934" i="14"/>
  <c r="N934" i="14"/>
  <c r="O934" i="14"/>
  <c r="P934" i="14"/>
  <c r="Q934" i="14"/>
  <c r="A935" i="14"/>
  <c r="B935" i="14"/>
  <c r="C935" i="14"/>
  <c r="D935" i="14"/>
  <c r="F935" i="14"/>
  <c r="H935" i="14"/>
  <c r="I935" i="14"/>
  <c r="J935" i="14"/>
  <c r="K935" i="14"/>
  <c r="L935" i="14"/>
  <c r="M935" i="14"/>
  <c r="N935" i="14"/>
  <c r="O935" i="14"/>
  <c r="P935" i="14"/>
  <c r="Q935" i="14"/>
  <c r="A936" i="14"/>
  <c r="B936" i="14"/>
  <c r="C936" i="14"/>
  <c r="D936" i="14"/>
  <c r="F936" i="14"/>
  <c r="H936" i="14"/>
  <c r="I936" i="14"/>
  <c r="J936" i="14"/>
  <c r="K936" i="14"/>
  <c r="L936" i="14"/>
  <c r="M936" i="14"/>
  <c r="N936" i="14"/>
  <c r="O936" i="14"/>
  <c r="P936" i="14"/>
  <c r="Q936" i="14"/>
  <c r="AA936" i="14"/>
  <c r="A937" i="14"/>
  <c r="B937" i="14"/>
  <c r="C937" i="14"/>
  <c r="D937" i="14"/>
  <c r="F937" i="14"/>
  <c r="H937" i="14"/>
  <c r="I937" i="14"/>
  <c r="J937" i="14"/>
  <c r="K937" i="14"/>
  <c r="L937" i="14"/>
  <c r="M937" i="14"/>
  <c r="N937" i="14"/>
  <c r="O937" i="14"/>
  <c r="P937" i="14"/>
  <c r="Q937" i="14"/>
  <c r="AA937" i="14"/>
  <c r="A938" i="14"/>
  <c r="B938" i="14"/>
  <c r="C938" i="14"/>
  <c r="D938" i="14"/>
  <c r="F938" i="14"/>
  <c r="H938" i="14"/>
  <c r="I938" i="14"/>
  <c r="J938" i="14"/>
  <c r="K938" i="14"/>
  <c r="L938" i="14"/>
  <c r="M938" i="14"/>
  <c r="N938" i="14"/>
  <c r="O938" i="14"/>
  <c r="Y938" i="14" s="1"/>
  <c r="P938" i="14"/>
  <c r="Q938" i="14"/>
  <c r="S938" i="14"/>
  <c r="A939" i="14"/>
  <c r="B939" i="14"/>
  <c r="C939" i="14"/>
  <c r="D939" i="14"/>
  <c r="F939" i="14"/>
  <c r="H939" i="14"/>
  <c r="I939" i="14"/>
  <c r="J939" i="14"/>
  <c r="K939" i="14"/>
  <c r="L939" i="14"/>
  <c r="M939" i="14"/>
  <c r="N939" i="14"/>
  <c r="O939" i="14"/>
  <c r="P939" i="14"/>
  <c r="Q939" i="14"/>
  <c r="A940" i="14"/>
  <c r="B940" i="14"/>
  <c r="C940" i="14"/>
  <c r="D940" i="14"/>
  <c r="F940" i="14"/>
  <c r="H940" i="14"/>
  <c r="I940" i="14"/>
  <c r="J940" i="14"/>
  <c r="K940" i="14"/>
  <c r="L940" i="14"/>
  <c r="M940" i="14"/>
  <c r="N940" i="14"/>
  <c r="O940" i="14"/>
  <c r="P940" i="14"/>
  <c r="Q940" i="14"/>
  <c r="A941" i="14"/>
  <c r="B941" i="14"/>
  <c r="C941" i="14"/>
  <c r="D941" i="14"/>
  <c r="F941" i="14"/>
  <c r="H941" i="14"/>
  <c r="I941" i="14"/>
  <c r="J941" i="14"/>
  <c r="K941" i="14"/>
  <c r="L941" i="14"/>
  <c r="M941" i="14"/>
  <c r="N941" i="14"/>
  <c r="O941" i="14"/>
  <c r="P941" i="14"/>
  <c r="Q941" i="14"/>
  <c r="AC941" i="14"/>
  <c r="A942" i="14"/>
  <c r="B942" i="14"/>
  <c r="C942" i="14"/>
  <c r="D942" i="14"/>
  <c r="F942" i="14"/>
  <c r="H942" i="14"/>
  <c r="I942" i="14"/>
  <c r="J942" i="14"/>
  <c r="K942" i="14"/>
  <c r="L942" i="14"/>
  <c r="M942" i="14"/>
  <c r="N942" i="14"/>
  <c r="O942" i="14"/>
  <c r="P942" i="14"/>
  <c r="Q942" i="14"/>
  <c r="A943" i="14"/>
  <c r="B943" i="14"/>
  <c r="C943" i="14"/>
  <c r="D943" i="14"/>
  <c r="F943" i="14"/>
  <c r="H943" i="14"/>
  <c r="I943" i="14"/>
  <c r="J943" i="14"/>
  <c r="K943" i="14"/>
  <c r="L943" i="14"/>
  <c r="M943" i="14"/>
  <c r="N943" i="14"/>
  <c r="O943" i="14"/>
  <c r="P943" i="14"/>
  <c r="Q943" i="14"/>
  <c r="A944" i="14"/>
  <c r="B944" i="14"/>
  <c r="C944" i="14"/>
  <c r="D944" i="14"/>
  <c r="F944" i="14"/>
  <c r="H944" i="14"/>
  <c r="I944" i="14"/>
  <c r="J944" i="14"/>
  <c r="K944" i="14"/>
  <c r="L944" i="14"/>
  <c r="M944" i="14"/>
  <c r="N944" i="14"/>
  <c r="O944" i="14"/>
  <c r="P944" i="14"/>
  <c r="Q944" i="14"/>
  <c r="A945" i="14"/>
  <c r="B945" i="14"/>
  <c r="C945" i="14"/>
  <c r="D945" i="14"/>
  <c r="F945" i="14"/>
  <c r="H945" i="14"/>
  <c r="I945" i="14"/>
  <c r="J945" i="14"/>
  <c r="K945" i="14"/>
  <c r="L945" i="14"/>
  <c r="M945" i="14"/>
  <c r="N945" i="14"/>
  <c r="O945" i="14"/>
  <c r="P945" i="14"/>
  <c r="Q945" i="14"/>
  <c r="A946" i="14"/>
  <c r="B946" i="14"/>
  <c r="C946" i="14"/>
  <c r="D946" i="14"/>
  <c r="F946" i="14"/>
  <c r="H946" i="14"/>
  <c r="I946" i="14"/>
  <c r="J946" i="14"/>
  <c r="K946" i="14"/>
  <c r="L946" i="14"/>
  <c r="M946" i="14"/>
  <c r="N946" i="14"/>
  <c r="O946" i="14"/>
  <c r="P946" i="14"/>
  <c r="Q946" i="14"/>
  <c r="A947" i="14"/>
  <c r="B947" i="14"/>
  <c r="C947" i="14"/>
  <c r="D947" i="14"/>
  <c r="F947" i="14"/>
  <c r="H947" i="14"/>
  <c r="I947" i="14"/>
  <c r="J947" i="14"/>
  <c r="K947" i="14"/>
  <c r="L947" i="14"/>
  <c r="M947" i="14"/>
  <c r="N947" i="14"/>
  <c r="O947" i="14"/>
  <c r="P947" i="14"/>
  <c r="Q947" i="14"/>
  <c r="A948" i="14"/>
  <c r="B948" i="14"/>
  <c r="C948" i="14"/>
  <c r="D948" i="14"/>
  <c r="F948" i="14"/>
  <c r="H948" i="14"/>
  <c r="I948" i="14"/>
  <c r="J948" i="14"/>
  <c r="K948" i="14"/>
  <c r="L948" i="14"/>
  <c r="M948" i="14"/>
  <c r="N948" i="14"/>
  <c r="O948" i="14"/>
  <c r="P948" i="14"/>
  <c r="Q948" i="14"/>
  <c r="A949" i="14"/>
  <c r="B949" i="14"/>
  <c r="C949" i="14"/>
  <c r="D949" i="14"/>
  <c r="F949" i="14"/>
  <c r="H949" i="14"/>
  <c r="I949" i="14"/>
  <c r="J949" i="14"/>
  <c r="K949" i="14"/>
  <c r="L949" i="14"/>
  <c r="M949" i="14"/>
  <c r="N949" i="14"/>
  <c r="O949" i="14"/>
  <c r="W949" i="14" s="1"/>
  <c r="P949" i="14"/>
  <c r="Q949" i="14"/>
  <c r="A950" i="14"/>
  <c r="B950" i="14"/>
  <c r="C950" i="14"/>
  <c r="D950" i="14"/>
  <c r="F950" i="14"/>
  <c r="H950" i="14"/>
  <c r="I950" i="14"/>
  <c r="J950" i="14"/>
  <c r="K950" i="14"/>
  <c r="L950" i="14"/>
  <c r="M950" i="14"/>
  <c r="N950" i="14"/>
  <c r="O950" i="14"/>
  <c r="P950" i="14"/>
  <c r="Q950" i="14"/>
  <c r="A951" i="14"/>
  <c r="B951" i="14"/>
  <c r="C951" i="14"/>
  <c r="D951" i="14"/>
  <c r="F951" i="14"/>
  <c r="H951" i="14"/>
  <c r="I951" i="14"/>
  <c r="J951" i="14"/>
  <c r="K951" i="14"/>
  <c r="L951" i="14"/>
  <c r="M951" i="14"/>
  <c r="N951" i="14"/>
  <c r="O951" i="14"/>
  <c r="P951" i="14"/>
  <c r="Q951" i="14"/>
  <c r="A952" i="14"/>
  <c r="B952" i="14"/>
  <c r="C952" i="14"/>
  <c r="D952" i="14"/>
  <c r="F952" i="14"/>
  <c r="H952" i="14"/>
  <c r="I952" i="14"/>
  <c r="J952" i="14"/>
  <c r="K952" i="14"/>
  <c r="L952" i="14"/>
  <c r="M952" i="14"/>
  <c r="N952" i="14"/>
  <c r="AA952" i="14" s="1"/>
  <c r="O952" i="14"/>
  <c r="P952" i="14"/>
  <c r="Q952" i="14"/>
  <c r="A953" i="14"/>
  <c r="B953" i="14"/>
  <c r="C953" i="14"/>
  <c r="D953" i="14"/>
  <c r="F953" i="14"/>
  <c r="H953" i="14"/>
  <c r="I953" i="14"/>
  <c r="J953" i="14"/>
  <c r="K953" i="14"/>
  <c r="L953" i="14"/>
  <c r="M953" i="14"/>
  <c r="N953" i="14"/>
  <c r="O953" i="14"/>
  <c r="P953" i="14"/>
  <c r="Q953" i="14"/>
  <c r="A954" i="14"/>
  <c r="B954" i="14"/>
  <c r="C954" i="14"/>
  <c r="D954" i="14"/>
  <c r="F954" i="14"/>
  <c r="H954" i="14"/>
  <c r="I954" i="14"/>
  <c r="J954" i="14"/>
  <c r="K954" i="14"/>
  <c r="L954" i="14"/>
  <c r="M954" i="14"/>
  <c r="N954" i="14"/>
  <c r="O954" i="14"/>
  <c r="P954" i="14"/>
  <c r="Q954" i="14"/>
  <c r="A955" i="14"/>
  <c r="B955" i="14"/>
  <c r="C955" i="14"/>
  <c r="D955" i="14"/>
  <c r="F955" i="14"/>
  <c r="H955" i="14"/>
  <c r="I955" i="14"/>
  <c r="J955" i="14"/>
  <c r="K955" i="14"/>
  <c r="L955" i="14"/>
  <c r="M955" i="14"/>
  <c r="N955" i="14"/>
  <c r="O955" i="14"/>
  <c r="P955" i="14"/>
  <c r="Q955" i="14"/>
  <c r="A956" i="14"/>
  <c r="B956" i="14"/>
  <c r="C956" i="14"/>
  <c r="D956" i="14"/>
  <c r="F956" i="14"/>
  <c r="H956" i="14"/>
  <c r="I956" i="14"/>
  <c r="J956" i="14"/>
  <c r="K956" i="14"/>
  <c r="L956" i="14"/>
  <c r="M956" i="14"/>
  <c r="N956" i="14"/>
  <c r="S956" i="14" s="1"/>
  <c r="O956" i="14"/>
  <c r="P956" i="14"/>
  <c r="Q956" i="14"/>
  <c r="A957" i="14"/>
  <c r="B957" i="14"/>
  <c r="C957" i="14"/>
  <c r="D957" i="14"/>
  <c r="F957" i="14"/>
  <c r="H957" i="14"/>
  <c r="I957" i="14"/>
  <c r="J957" i="14"/>
  <c r="K957" i="14"/>
  <c r="L957" i="14"/>
  <c r="M957" i="14"/>
  <c r="N957" i="14"/>
  <c r="O957" i="14"/>
  <c r="P957" i="14"/>
  <c r="Q957" i="14"/>
  <c r="A958" i="14"/>
  <c r="B958" i="14"/>
  <c r="C958" i="14"/>
  <c r="D958" i="14"/>
  <c r="F958" i="14"/>
  <c r="H958" i="14"/>
  <c r="I958" i="14"/>
  <c r="J958" i="14"/>
  <c r="K958" i="14"/>
  <c r="L958" i="14"/>
  <c r="M958" i="14"/>
  <c r="N958" i="14"/>
  <c r="O958" i="14"/>
  <c r="P958" i="14"/>
  <c r="Q958" i="14"/>
  <c r="A959" i="14"/>
  <c r="B959" i="14"/>
  <c r="C959" i="14"/>
  <c r="D959" i="14"/>
  <c r="F959" i="14"/>
  <c r="H959" i="14"/>
  <c r="I959" i="14"/>
  <c r="J959" i="14"/>
  <c r="K959" i="14"/>
  <c r="L959" i="14"/>
  <c r="M959" i="14"/>
  <c r="N959" i="14"/>
  <c r="O959" i="14"/>
  <c r="P959" i="14"/>
  <c r="Q959" i="14"/>
  <c r="A960" i="14"/>
  <c r="B960" i="14"/>
  <c r="C960" i="14"/>
  <c r="D960" i="14"/>
  <c r="F960" i="14"/>
  <c r="H960" i="14"/>
  <c r="I960" i="14"/>
  <c r="J960" i="14"/>
  <c r="K960" i="14"/>
  <c r="L960" i="14"/>
  <c r="M960" i="14"/>
  <c r="N960" i="14"/>
  <c r="O960" i="14"/>
  <c r="AB960" i="14" s="1"/>
  <c r="P960" i="14"/>
  <c r="Q960" i="14"/>
  <c r="A961" i="14"/>
  <c r="B961" i="14"/>
  <c r="C961" i="14"/>
  <c r="D961" i="14"/>
  <c r="F961" i="14"/>
  <c r="H961" i="14"/>
  <c r="I961" i="14"/>
  <c r="J961" i="14"/>
  <c r="K961" i="14"/>
  <c r="L961" i="14"/>
  <c r="M961" i="14"/>
  <c r="N961" i="14"/>
  <c r="O961" i="14"/>
  <c r="P961" i="14"/>
  <c r="Q961" i="14"/>
  <c r="A962" i="14"/>
  <c r="B962" i="14"/>
  <c r="C962" i="14"/>
  <c r="D962" i="14"/>
  <c r="F962" i="14"/>
  <c r="H962" i="14"/>
  <c r="I962" i="14"/>
  <c r="J962" i="14"/>
  <c r="K962" i="14"/>
  <c r="L962" i="14"/>
  <c r="M962" i="14"/>
  <c r="N962" i="14"/>
  <c r="O962" i="14"/>
  <c r="P962" i="14"/>
  <c r="Q962" i="14"/>
  <c r="A963" i="14"/>
  <c r="B963" i="14"/>
  <c r="C963" i="14"/>
  <c r="D963" i="14"/>
  <c r="F963" i="14"/>
  <c r="H963" i="14"/>
  <c r="I963" i="14"/>
  <c r="J963" i="14"/>
  <c r="K963" i="14"/>
  <c r="L963" i="14"/>
  <c r="M963" i="14"/>
  <c r="N963" i="14"/>
  <c r="O963" i="14"/>
  <c r="P963" i="14"/>
  <c r="Q963" i="14"/>
  <c r="A964" i="14"/>
  <c r="B964" i="14"/>
  <c r="C964" i="14"/>
  <c r="D964" i="14"/>
  <c r="F964" i="14"/>
  <c r="H964" i="14"/>
  <c r="I964" i="14"/>
  <c r="J964" i="14"/>
  <c r="K964" i="14"/>
  <c r="L964" i="14"/>
  <c r="M964" i="14"/>
  <c r="N964" i="14"/>
  <c r="O964" i="14"/>
  <c r="P964" i="14"/>
  <c r="Q964" i="14"/>
  <c r="A965" i="14"/>
  <c r="B965" i="14"/>
  <c r="C965" i="14"/>
  <c r="D965" i="14"/>
  <c r="F965" i="14"/>
  <c r="H965" i="14"/>
  <c r="I965" i="14"/>
  <c r="J965" i="14"/>
  <c r="K965" i="14"/>
  <c r="L965" i="14"/>
  <c r="M965" i="14"/>
  <c r="N965" i="14"/>
  <c r="O965" i="14"/>
  <c r="P965" i="14"/>
  <c r="Q965" i="14"/>
  <c r="A966" i="14"/>
  <c r="B966" i="14"/>
  <c r="C966" i="14"/>
  <c r="D966" i="14"/>
  <c r="F966" i="14"/>
  <c r="H966" i="14"/>
  <c r="I966" i="14"/>
  <c r="J966" i="14"/>
  <c r="K966" i="14"/>
  <c r="L966" i="14"/>
  <c r="M966" i="14"/>
  <c r="N966" i="14"/>
  <c r="O966" i="14"/>
  <c r="P966" i="14"/>
  <c r="Q966" i="14"/>
  <c r="A967" i="14"/>
  <c r="B967" i="14"/>
  <c r="C967" i="14"/>
  <c r="D967" i="14"/>
  <c r="F967" i="14"/>
  <c r="H967" i="14"/>
  <c r="I967" i="14"/>
  <c r="J967" i="14"/>
  <c r="K967" i="14"/>
  <c r="L967" i="14"/>
  <c r="M967" i="14"/>
  <c r="N967" i="14"/>
  <c r="O967" i="14"/>
  <c r="P967" i="14"/>
  <c r="Q967" i="14"/>
  <c r="A968" i="14"/>
  <c r="B968" i="14"/>
  <c r="C968" i="14"/>
  <c r="D968" i="14"/>
  <c r="F968" i="14"/>
  <c r="H968" i="14"/>
  <c r="I968" i="14"/>
  <c r="J968" i="14"/>
  <c r="K968" i="14"/>
  <c r="L968" i="14"/>
  <c r="M968" i="14"/>
  <c r="N968" i="14"/>
  <c r="O968" i="14"/>
  <c r="P968" i="14"/>
  <c r="Q968" i="14"/>
  <c r="A969" i="14"/>
  <c r="B969" i="14"/>
  <c r="C969" i="14"/>
  <c r="D969" i="14"/>
  <c r="F969" i="14"/>
  <c r="H969" i="14"/>
  <c r="I969" i="14"/>
  <c r="J969" i="14"/>
  <c r="K969" i="14"/>
  <c r="L969" i="14"/>
  <c r="M969" i="14"/>
  <c r="N969" i="14"/>
  <c r="AC969" i="14" s="1"/>
  <c r="O969" i="14"/>
  <c r="P969" i="14"/>
  <c r="Q969" i="14"/>
  <c r="A970" i="14"/>
  <c r="B970" i="14"/>
  <c r="C970" i="14"/>
  <c r="D970" i="14"/>
  <c r="F970" i="14"/>
  <c r="H970" i="14"/>
  <c r="I970" i="14"/>
  <c r="J970" i="14"/>
  <c r="K970" i="14"/>
  <c r="L970" i="14"/>
  <c r="M970" i="14"/>
  <c r="N970" i="14"/>
  <c r="O970" i="14"/>
  <c r="P970" i="14"/>
  <c r="Q970" i="14"/>
  <c r="A971" i="14"/>
  <c r="B971" i="14"/>
  <c r="C971" i="14"/>
  <c r="D971" i="14"/>
  <c r="F971" i="14"/>
  <c r="H971" i="14"/>
  <c r="I971" i="14"/>
  <c r="J971" i="14"/>
  <c r="K971" i="14"/>
  <c r="L971" i="14"/>
  <c r="M971" i="14"/>
  <c r="N971" i="14"/>
  <c r="O971" i="14"/>
  <c r="P971" i="14"/>
  <c r="Q971" i="14"/>
  <c r="A972" i="14"/>
  <c r="B972" i="14"/>
  <c r="C972" i="14"/>
  <c r="D972" i="14"/>
  <c r="F972" i="14"/>
  <c r="H972" i="14"/>
  <c r="I972" i="14"/>
  <c r="J972" i="14"/>
  <c r="K972" i="14"/>
  <c r="L972" i="14"/>
  <c r="M972" i="14"/>
  <c r="N972" i="14"/>
  <c r="O972" i="14"/>
  <c r="P972" i="14"/>
  <c r="Q972" i="14"/>
  <c r="A973" i="14"/>
  <c r="B973" i="14"/>
  <c r="C973" i="14"/>
  <c r="D973" i="14"/>
  <c r="F973" i="14"/>
  <c r="H973" i="14"/>
  <c r="I973" i="14"/>
  <c r="J973" i="14"/>
  <c r="K973" i="14"/>
  <c r="L973" i="14"/>
  <c r="M973" i="14"/>
  <c r="N973" i="14"/>
  <c r="O973" i="14"/>
  <c r="P973" i="14"/>
  <c r="Q973" i="14"/>
  <c r="AB973" i="14"/>
  <c r="A974" i="14"/>
  <c r="B974" i="14"/>
  <c r="C974" i="14"/>
  <c r="D974" i="14"/>
  <c r="F974" i="14"/>
  <c r="H974" i="14"/>
  <c r="I974" i="14"/>
  <c r="J974" i="14"/>
  <c r="K974" i="14"/>
  <c r="L974" i="14"/>
  <c r="M974" i="14"/>
  <c r="N974" i="14"/>
  <c r="O974" i="14"/>
  <c r="P974" i="14"/>
  <c r="Q974" i="14"/>
  <c r="A975" i="14"/>
  <c r="B975" i="14"/>
  <c r="C975" i="14"/>
  <c r="D975" i="14"/>
  <c r="F975" i="14"/>
  <c r="H975" i="14"/>
  <c r="I975" i="14"/>
  <c r="J975" i="14"/>
  <c r="K975" i="14"/>
  <c r="L975" i="14"/>
  <c r="M975" i="14"/>
  <c r="N975" i="14"/>
  <c r="O975" i="14"/>
  <c r="P975" i="14"/>
  <c r="Q975" i="14"/>
  <c r="A976" i="14"/>
  <c r="B976" i="14"/>
  <c r="C976" i="14"/>
  <c r="D976" i="14"/>
  <c r="F976" i="14"/>
  <c r="H976" i="14"/>
  <c r="I976" i="14"/>
  <c r="J976" i="14"/>
  <c r="K976" i="14"/>
  <c r="L976" i="14"/>
  <c r="M976" i="14"/>
  <c r="N976" i="14"/>
  <c r="O976" i="14"/>
  <c r="P976" i="14"/>
  <c r="Q976" i="14"/>
  <c r="A977" i="14"/>
  <c r="B977" i="14"/>
  <c r="C977" i="14"/>
  <c r="D977" i="14"/>
  <c r="F977" i="14"/>
  <c r="H977" i="14"/>
  <c r="I977" i="14"/>
  <c r="J977" i="14"/>
  <c r="K977" i="14"/>
  <c r="L977" i="14"/>
  <c r="M977" i="14"/>
  <c r="N977" i="14"/>
  <c r="O977" i="14"/>
  <c r="P977" i="14"/>
  <c r="Q977" i="14"/>
  <c r="A978" i="14"/>
  <c r="B978" i="14"/>
  <c r="C978" i="14"/>
  <c r="D978" i="14"/>
  <c r="F978" i="14"/>
  <c r="H978" i="14"/>
  <c r="I978" i="14"/>
  <c r="J978" i="14"/>
  <c r="K978" i="14"/>
  <c r="L978" i="14"/>
  <c r="M978" i="14"/>
  <c r="N978" i="14"/>
  <c r="Z978" i="14" s="1"/>
  <c r="O978" i="14"/>
  <c r="P978" i="14"/>
  <c r="Q978" i="14"/>
  <c r="A979" i="14"/>
  <c r="B979" i="14"/>
  <c r="C979" i="14"/>
  <c r="D979" i="14"/>
  <c r="F979" i="14"/>
  <c r="H979" i="14"/>
  <c r="I979" i="14"/>
  <c r="J979" i="14"/>
  <c r="K979" i="14"/>
  <c r="L979" i="14"/>
  <c r="M979" i="14"/>
  <c r="N979" i="14"/>
  <c r="O979" i="14"/>
  <c r="P979" i="14"/>
  <c r="Q979" i="14"/>
  <c r="A980" i="14"/>
  <c r="B980" i="14"/>
  <c r="C980" i="14"/>
  <c r="D980" i="14"/>
  <c r="F980" i="14"/>
  <c r="H980" i="14"/>
  <c r="I980" i="14"/>
  <c r="J980" i="14"/>
  <c r="K980" i="14"/>
  <c r="L980" i="14"/>
  <c r="M980" i="14"/>
  <c r="N980" i="14"/>
  <c r="O980" i="14"/>
  <c r="S980" i="14" s="1"/>
  <c r="P980" i="14"/>
  <c r="Q980" i="14"/>
  <c r="A981" i="14"/>
  <c r="B981" i="14"/>
  <c r="C981" i="14"/>
  <c r="D981" i="14"/>
  <c r="F981" i="14"/>
  <c r="H981" i="14"/>
  <c r="I981" i="14"/>
  <c r="J981" i="14"/>
  <c r="K981" i="14"/>
  <c r="L981" i="14"/>
  <c r="M981" i="14"/>
  <c r="N981" i="14"/>
  <c r="O981" i="14"/>
  <c r="P981" i="14"/>
  <c r="Q981" i="14"/>
  <c r="A982" i="14"/>
  <c r="B982" i="14"/>
  <c r="C982" i="14"/>
  <c r="D982" i="14"/>
  <c r="F982" i="14"/>
  <c r="H982" i="14"/>
  <c r="I982" i="14"/>
  <c r="J982" i="14"/>
  <c r="K982" i="14"/>
  <c r="L982" i="14"/>
  <c r="M982" i="14"/>
  <c r="N982" i="14"/>
  <c r="O982" i="14"/>
  <c r="P982" i="14"/>
  <c r="Q982" i="14"/>
  <c r="A983" i="14"/>
  <c r="B983" i="14"/>
  <c r="C983" i="14"/>
  <c r="D983" i="14"/>
  <c r="F983" i="14"/>
  <c r="H983" i="14"/>
  <c r="I983" i="14"/>
  <c r="J983" i="14"/>
  <c r="K983" i="14"/>
  <c r="L983" i="14"/>
  <c r="M983" i="14"/>
  <c r="N983" i="14"/>
  <c r="O983" i="14"/>
  <c r="P983" i="14"/>
  <c r="Q983" i="14"/>
  <c r="A984" i="14"/>
  <c r="B984" i="14"/>
  <c r="C984" i="14"/>
  <c r="D984" i="14"/>
  <c r="F984" i="14"/>
  <c r="H984" i="14"/>
  <c r="I984" i="14"/>
  <c r="J984" i="14"/>
  <c r="K984" i="14"/>
  <c r="L984" i="14"/>
  <c r="M984" i="14"/>
  <c r="N984" i="14"/>
  <c r="O984" i="14"/>
  <c r="P984" i="14"/>
  <c r="Q984" i="14"/>
  <c r="A985" i="14"/>
  <c r="B985" i="14"/>
  <c r="C985" i="14"/>
  <c r="D985" i="14"/>
  <c r="F985" i="14"/>
  <c r="H985" i="14"/>
  <c r="I985" i="14"/>
  <c r="J985" i="14"/>
  <c r="K985" i="14"/>
  <c r="L985" i="14"/>
  <c r="M985" i="14"/>
  <c r="N985" i="14"/>
  <c r="O985" i="14"/>
  <c r="P985" i="14"/>
  <c r="Q985" i="14"/>
  <c r="A986" i="14"/>
  <c r="B986" i="14"/>
  <c r="C986" i="14"/>
  <c r="D986" i="14"/>
  <c r="F986" i="14"/>
  <c r="H986" i="14"/>
  <c r="I986" i="14"/>
  <c r="J986" i="14"/>
  <c r="K986" i="14"/>
  <c r="L986" i="14"/>
  <c r="M986" i="14"/>
  <c r="N986" i="14"/>
  <c r="Z986" i="14" s="1"/>
  <c r="O986" i="14"/>
  <c r="P986" i="14"/>
  <c r="Q986" i="14"/>
  <c r="A987" i="14"/>
  <c r="B987" i="14"/>
  <c r="C987" i="14"/>
  <c r="D987" i="14"/>
  <c r="F987" i="14"/>
  <c r="H987" i="14"/>
  <c r="I987" i="14"/>
  <c r="J987" i="14"/>
  <c r="K987" i="14"/>
  <c r="L987" i="14"/>
  <c r="M987" i="14"/>
  <c r="N987" i="14"/>
  <c r="O987" i="14"/>
  <c r="W987" i="14" s="1"/>
  <c r="P987" i="14"/>
  <c r="Q987" i="14"/>
  <c r="A988" i="14"/>
  <c r="B988" i="14"/>
  <c r="C988" i="14"/>
  <c r="D988" i="14"/>
  <c r="F988" i="14"/>
  <c r="H988" i="14"/>
  <c r="I988" i="14"/>
  <c r="J988" i="14"/>
  <c r="K988" i="14"/>
  <c r="L988" i="14"/>
  <c r="M988" i="14"/>
  <c r="N988" i="14"/>
  <c r="O988" i="14"/>
  <c r="P988" i="14"/>
  <c r="Q988" i="14"/>
  <c r="A989" i="14"/>
  <c r="B989" i="14"/>
  <c r="C989" i="14"/>
  <c r="D989" i="14"/>
  <c r="F989" i="14"/>
  <c r="H989" i="14"/>
  <c r="I989" i="14"/>
  <c r="J989" i="14"/>
  <c r="K989" i="14"/>
  <c r="L989" i="14"/>
  <c r="M989" i="14"/>
  <c r="N989" i="14"/>
  <c r="Z989" i="14" s="1"/>
  <c r="O989" i="14"/>
  <c r="P989" i="14"/>
  <c r="Q989" i="14"/>
  <c r="A990" i="14"/>
  <c r="B990" i="14"/>
  <c r="C990" i="14"/>
  <c r="D990" i="14"/>
  <c r="F990" i="14"/>
  <c r="H990" i="14"/>
  <c r="I990" i="14"/>
  <c r="J990" i="14"/>
  <c r="K990" i="14"/>
  <c r="L990" i="14"/>
  <c r="M990" i="14"/>
  <c r="N990" i="14"/>
  <c r="AC990" i="14" s="1"/>
  <c r="O990" i="14"/>
  <c r="P990" i="14"/>
  <c r="Q990" i="14"/>
  <c r="A991" i="14"/>
  <c r="B991" i="14"/>
  <c r="C991" i="14"/>
  <c r="D991" i="14"/>
  <c r="F991" i="14"/>
  <c r="H991" i="14"/>
  <c r="I991" i="14"/>
  <c r="J991" i="14"/>
  <c r="K991" i="14"/>
  <c r="L991" i="14"/>
  <c r="M991" i="14"/>
  <c r="N991" i="14"/>
  <c r="O991" i="14"/>
  <c r="P991" i="14"/>
  <c r="Q991" i="14"/>
  <c r="A992" i="14"/>
  <c r="B992" i="14"/>
  <c r="C992" i="14"/>
  <c r="D992" i="14"/>
  <c r="F992" i="14"/>
  <c r="H992" i="14"/>
  <c r="I992" i="14"/>
  <c r="J992" i="14"/>
  <c r="K992" i="14"/>
  <c r="L992" i="14"/>
  <c r="M992" i="14"/>
  <c r="N992" i="14"/>
  <c r="O992" i="14"/>
  <c r="P992" i="14"/>
  <c r="Q992" i="14"/>
  <c r="A993" i="14"/>
  <c r="B993" i="14"/>
  <c r="C993" i="14"/>
  <c r="D993" i="14"/>
  <c r="F993" i="14"/>
  <c r="H993" i="14"/>
  <c r="I993" i="14"/>
  <c r="J993" i="14"/>
  <c r="K993" i="14"/>
  <c r="L993" i="14"/>
  <c r="M993" i="14"/>
  <c r="N993" i="14"/>
  <c r="O993" i="14"/>
  <c r="P993" i="14"/>
  <c r="Q993" i="14"/>
  <c r="A994" i="14"/>
  <c r="B994" i="14"/>
  <c r="C994" i="14"/>
  <c r="D994" i="14"/>
  <c r="F994" i="14"/>
  <c r="H994" i="14"/>
  <c r="I994" i="14"/>
  <c r="J994" i="14"/>
  <c r="K994" i="14"/>
  <c r="L994" i="14"/>
  <c r="M994" i="14"/>
  <c r="N994" i="14"/>
  <c r="O994" i="14"/>
  <c r="P994" i="14"/>
  <c r="Q994" i="14"/>
  <c r="A995" i="14"/>
  <c r="B995" i="14"/>
  <c r="C995" i="14"/>
  <c r="D995" i="14"/>
  <c r="F995" i="14"/>
  <c r="H995" i="14"/>
  <c r="I995" i="14"/>
  <c r="J995" i="14"/>
  <c r="K995" i="14"/>
  <c r="L995" i="14"/>
  <c r="M995" i="14"/>
  <c r="N995" i="14"/>
  <c r="O995" i="14"/>
  <c r="P995" i="14"/>
  <c r="Q995" i="14"/>
  <c r="A996" i="14"/>
  <c r="B996" i="14"/>
  <c r="C996" i="14"/>
  <c r="D996" i="14"/>
  <c r="F996" i="14"/>
  <c r="H996" i="14"/>
  <c r="I996" i="14"/>
  <c r="J996" i="14"/>
  <c r="K996" i="14"/>
  <c r="L996" i="14"/>
  <c r="M996" i="14"/>
  <c r="N996" i="14"/>
  <c r="O996" i="14"/>
  <c r="P996" i="14"/>
  <c r="Q996" i="14"/>
  <c r="A997" i="14"/>
  <c r="B997" i="14"/>
  <c r="C997" i="14"/>
  <c r="D997" i="14"/>
  <c r="F997" i="14"/>
  <c r="H997" i="14"/>
  <c r="I997" i="14"/>
  <c r="J997" i="14"/>
  <c r="K997" i="14"/>
  <c r="L997" i="14"/>
  <c r="M997" i="14"/>
  <c r="N997" i="14"/>
  <c r="O997" i="14"/>
  <c r="P997" i="14"/>
  <c r="Q997" i="14"/>
  <c r="A998" i="14"/>
  <c r="B998" i="14"/>
  <c r="C998" i="14"/>
  <c r="D998" i="14"/>
  <c r="F998" i="14"/>
  <c r="H998" i="14"/>
  <c r="I998" i="14"/>
  <c r="J998" i="14"/>
  <c r="K998" i="14"/>
  <c r="L998" i="14"/>
  <c r="M998" i="14"/>
  <c r="N998" i="14"/>
  <c r="O998" i="14"/>
  <c r="P998" i="14"/>
  <c r="Q998" i="14"/>
  <c r="A999" i="14"/>
  <c r="B999" i="14"/>
  <c r="C999" i="14"/>
  <c r="D999" i="14"/>
  <c r="F999" i="14"/>
  <c r="H999" i="14"/>
  <c r="I999" i="14"/>
  <c r="J999" i="14"/>
  <c r="K999" i="14"/>
  <c r="L999" i="14"/>
  <c r="M999" i="14"/>
  <c r="N999" i="14"/>
  <c r="O999" i="14"/>
  <c r="AB999" i="14" s="1"/>
  <c r="P999" i="14"/>
  <c r="Q999" i="14"/>
  <c r="A1000" i="14"/>
  <c r="B1000" i="14"/>
  <c r="C1000" i="14"/>
  <c r="D1000" i="14"/>
  <c r="F1000" i="14"/>
  <c r="H1000" i="14"/>
  <c r="I1000" i="14"/>
  <c r="J1000" i="14"/>
  <c r="K1000" i="14"/>
  <c r="L1000" i="14"/>
  <c r="M1000" i="14"/>
  <c r="N1000" i="14"/>
  <c r="O1000" i="14"/>
  <c r="P1000" i="14"/>
  <c r="Q1000" i="14"/>
  <c r="A1001" i="14"/>
  <c r="B1001" i="14"/>
  <c r="C1001" i="14"/>
  <c r="D1001" i="14"/>
  <c r="F1001" i="14"/>
  <c r="H1001" i="14"/>
  <c r="I1001" i="14"/>
  <c r="J1001" i="14"/>
  <c r="K1001" i="14"/>
  <c r="L1001" i="14"/>
  <c r="M1001" i="14"/>
  <c r="N1001" i="14"/>
  <c r="O1001" i="14"/>
  <c r="P1001" i="14"/>
  <c r="Q1001" i="14"/>
  <c r="A1002" i="14"/>
  <c r="B1002" i="14"/>
  <c r="C1002" i="14"/>
  <c r="D1002" i="14"/>
  <c r="F1002" i="14"/>
  <c r="H1002" i="14"/>
  <c r="I1002" i="14"/>
  <c r="J1002" i="14"/>
  <c r="K1002" i="14"/>
  <c r="L1002" i="14"/>
  <c r="M1002" i="14"/>
  <c r="N1002" i="14"/>
  <c r="O1002" i="14"/>
  <c r="P1002" i="14"/>
  <c r="Q1002" i="14"/>
  <c r="A1003" i="14"/>
  <c r="B1003" i="14"/>
  <c r="C1003" i="14"/>
  <c r="D1003" i="14"/>
  <c r="F1003" i="14"/>
  <c r="H1003" i="14"/>
  <c r="I1003" i="14"/>
  <c r="J1003" i="14"/>
  <c r="K1003" i="14"/>
  <c r="L1003" i="14"/>
  <c r="M1003" i="14"/>
  <c r="N1003" i="14"/>
  <c r="O1003" i="14"/>
  <c r="P1003" i="14"/>
  <c r="Q1003" i="14"/>
  <c r="A1004" i="14"/>
  <c r="B1004" i="14"/>
  <c r="C1004" i="14"/>
  <c r="D1004" i="14"/>
  <c r="F1004" i="14"/>
  <c r="H1004" i="14"/>
  <c r="I1004" i="14"/>
  <c r="J1004" i="14"/>
  <c r="K1004" i="14"/>
  <c r="L1004" i="14"/>
  <c r="M1004" i="14"/>
  <c r="N1004" i="14"/>
  <c r="O1004" i="14"/>
  <c r="P1004" i="14"/>
  <c r="Q1004" i="14"/>
  <c r="A1005" i="14"/>
  <c r="B1005" i="14"/>
  <c r="C1005" i="14"/>
  <c r="D1005" i="14"/>
  <c r="F1005" i="14"/>
  <c r="H1005" i="14"/>
  <c r="I1005" i="14"/>
  <c r="J1005" i="14"/>
  <c r="K1005" i="14"/>
  <c r="L1005" i="14"/>
  <c r="M1005" i="14"/>
  <c r="N1005" i="14"/>
  <c r="O1005" i="14"/>
  <c r="P1005" i="14"/>
  <c r="Q1005" i="14"/>
  <c r="A1006" i="14"/>
  <c r="B1006" i="14"/>
  <c r="C1006" i="14"/>
  <c r="D1006" i="14"/>
  <c r="F1006" i="14"/>
  <c r="H1006" i="14"/>
  <c r="I1006" i="14"/>
  <c r="J1006" i="14"/>
  <c r="K1006" i="14"/>
  <c r="L1006" i="14"/>
  <c r="M1006" i="14"/>
  <c r="N1006" i="14"/>
  <c r="W1006" i="14" s="1"/>
  <c r="O1006" i="14"/>
  <c r="P1006" i="14"/>
  <c r="Q1006" i="14"/>
  <c r="A1007" i="14"/>
  <c r="B1007" i="14"/>
  <c r="C1007" i="14"/>
  <c r="D1007" i="14"/>
  <c r="F1007" i="14"/>
  <c r="H1007" i="14"/>
  <c r="I1007" i="14"/>
  <c r="J1007" i="14"/>
  <c r="K1007" i="14"/>
  <c r="L1007" i="14"/>
  <c r="M1007" i="14"/>
  <c r="N1007" i="14"/>
  <c r="O1007" i="14"/>
  <c r="P1007" i="14"/>
  <c r="Q1007" i="14"/>
  <c r="A1008" i="14"/>
  <c r="B1008" i="14"/>
  <c r="C1008" i="14"/>
  <c r="D1008" i="14"/>
  <c r="F1008" i="14"/>
  <c r="H1008" i="14"/>
  <c r="I1008" i="14"/>
  <c r="J1008" i="14"/>
  <c r="K1008" i="14"/>
  <c r="L1008" i="14"/>
  <c r="M1008" i="14"/>
  <c r="N1008" i="14"/>
  <c r="O1008" i="14"/>
  <c r="P1008" i="14"/>
  <c r="Q1008" i="14"/>
  <c r="A1009" i="14"/>
  <c r="B1009" i="14"/>
  <c r="C1009" i="14"/>
  <c r="D1009" i="14"/>
  <c r="F1009" i="14"/>
  <c r="H1009" i="14"/>
  <c r="I1009" i="14"/>
  <c r="J1009" i="14"/>
  <c r="K1009" i="14"/>
  <c r="L1009" i="14"/>
  <c r="M1009" i="14"/>
  <c r="N1009" i="14"/>
  <c r="O1009" i="14"/>
  <c r="P1009" i="14"/>
  <c r="Q1009" i="14"/>
  <c r="A1010" i="14"/>
  <c r="B1010" i="14"/>
  <c r="C1010" i="14"/>
  <c r="D1010" i="14"/>
  <c r="F1010" i="14"/>
  <c r="H1010" i="14"/>
  <c r="I1010" i="14"/>
  <c r="J1010" i="14"/>
  <c r="K1010" i="14"/>
  <c r="L1010" i="14"/>
  <c r="M1010" i="14"/>
  <c r="N1010" i="14"/>
  <c r="O1010" i="14"/>
  <c r="P1010" i="14"/>
  <c r="Q1010" i="14"/>
  <c r="A1011" i="14"/>
  <c r="B1011" i="14"/>
  <c r="C1011" i="14"/>
  <c r="D1011" i="14"/>
  <c r="F1011" i="14"/>
  <c r="H1011" i="14"/>
  <c r="I1011" i="14"/>
  <c r="J1011" i="14"/>
  <c r="K1011" i="14"/>
  <c r="L1011" i="14"/>
  <c r="M1011" i="14"/>
  <c r="N1011" i="14"/>
  <c r="O1011" i="14"/>
  <c r="P1011" i="14"/>
  <c r="Q1011" i="14"/>
  <c r="A1012" i="14"/>
  <c r="B1012" i="14"/>
  <c r="C1012" i="14"/>
  <c r="D1012" i="14"/>
  <c r="F1012" i="14"/>
  <c r="H1012" i="14"/>
  <c r="I1012" i="14"/>
  <c r="J1012" i="14"/>
  <c r="K1012" i="14"/>
  <c r="L1012" i="14"/>
  <c r="M1012" i="14"/>
  <c r="N1012" i="14"/>
  <c r="O1012" i="14"/>
  <c r="P1012" i="14"/>
  <c r="Q1012" i="14"/>
  <c r="A1013" i="14"/>
  <c r="B1013" i="14"/>
  <c r="C1013" i="14"/>
  <c r="D1013" i="14"/>
  <c r="F1013" i="14"/>
  <c r="H1013" i="14"/>
  <c r="I1013" i="14"/>
  <c r="J1013" i="14"/>
  <c r="K1013" i="14"/>
  <c r="L1013" i="14"/>
  <c r="M1013" i="14"/>
  <c r="N1013" i="14"/>
  <c r="O1013" i="14"/>
  <c r="P1013" i="14"/>
  <c r="Q1013" i="14"/>
  <c r="A1014" i="14"/>
  <c r="B1014" i="14"/>
  <c r="C1014" i="14"/>
  <c r="D1014" i="14"/>
  <c r="F1014" i="14"/>
  <c r="H1014" i="14"/>
  <c r="I1014" i="14"/>
  <c r="J1014" i="14"/>
  <c r="K1014" i="14"/>
  <c r="L1014" i="14"/>
  <c r="M1014" i="14"/>
  <c r="N1014" i="14"/>
  <c r="O1014" i="14"/>
  <c r="P1014" i="14"/>
  <c r="Q1014" i="14"/>
  <c r="A1015" i="14"/>
  <c r="B1015" i="14"/>
  <c r="C1015" i="14"/>
  <c r="D1015" i="14"/>
  <c r="F1015" i="14"/>
  <c r="H1015" i="14"/>
  <c r="I1015" i="14"/>
  <c r="J1015" i="14"/>
  <c r="K1015" i="14"/>
  <c r="L1015" i="14"/>
  <c r="M1015" i="14"/>
  <c r="N1015" i="14"/>
  <c r="O1015" i="14"/>
  <c r="P1015" i="14"/>
  <c r="Q1015" i="14"/>
  <c r="A1016" i="14"/>
  <c r="B1016" i="14"/>
  <c r="C1016" i="14"/>
  <c r="D1016" i="14"/>
  <c r="F1016" i="14"/>
  <c r="H1016" i="14"/>
  <c r="I1016" i="14"/>
  <c r="J1016" i="14"/>
  <c r="K1016" i="14"/>
  <c r="L1016" i="14"/>
  <c r="M1016" i="14"/>
  <c r="N1016" i="14"/>
  <c r="O1016" i="14"/>
  <c r="P1016" i="14"/>
  <c r="Q1016" i="14"/>
  <c r="A1017" i="14"/>
  <c r="B1017" i="14"/>
  <c r="C1017" i="14"/>
  <c r="D1017" i="14"/>
  <c r="F1017" i="14"/>
  <c r="H1017" i="14"/>
  <c r="I1017" i="14"/>
  <c r="J1017" i="14"/>
  <c r="K1017" i="14"/>
  <c r="L1017" i="14"/>
  <c r="M1017" i="14"/>
  <c r="N1017" i="14"/>
  <c r="O1017" i="14"/>
  <c r="P1017" i="14"/>
  <c r="Q1017" i="14"/>
  <c r="A1018" i="14"/>
  <c r="B1018" i="14"/>
  <c r="C1018" i="14"/>
  <c r="D1018" i="14"/>
  <c r="F1018" i="14"/>
  <c r="H1018" i="14"/>
  <c r="I1018" i="14"/>
  <c r="J1018" i="14"/>
  <c r="K1018" i="14"/>
  <c r="L1018" i="14"/>
  <c r="M1018" i="14"/>
  <c r="N1018" i="14"/>
  <c r="O1018" i="14"/>
  <c r="P1018" i="14"/>
  <c r="Q1018" i="14"/>
  <c r="A1019" i="14"/>
  <c r="B1019" i="14"/>
  <c r="C1019" i="14"/>
  <c r="D1019" i="14"/>
  <c r="F1019" i="14"/>
  <c r="H1019" i="14"/>
  <c r="I1019" i="14"/>
  <c r="J1019" i="14"/>
  <c r="K1019" i="14"/>
  <c r="L1019" i="14"/>
  <c r="M1019" i="14"/>
  <c r="N1019" i="14"/>
  <c r="V1019" i="14" s="1"/>
  <c r="O1019" i="14"/>
  <c r="P1019" i="14"/>
  <c r="Q1019" i="14"/>
  <c r="A1020" i="14"/>
  <c r="B1020" i="14"/>
  <c r="C1020" i="14"/>
  <c r="D1020" i="14"/>
  <c r="F1020" i="14"/>
  <c r="H1020" i="14"/>
  <c r="I1020" i="14"/>
  <c r="J1020" i="14"/>
  <c r="K1020" i="14"/>
  <c r="L1020" i="14"/>
  <c r="M1020" i="14"/>
  <c r="N1020" i="14"/>
  <c r="O1020" i="14"/>
  <c r="P1020" i="14"/>
  <c r="Q1020" i="14"/>
  <c r="A1021" i="14"/>
  <c r="B1021" i="14"/>
  <c r="C1021" i="14"/>
  <c r="D1021" i="14"/>
  <c r="F1021" i="14"/>
  <c r="H1021" i="14"/>
  <c r="I1021" i="14"/>
  <c r="J1021" i="14"/>
  <c r="K1021" i="14"/>
  <c r="L1021" i="14"/>
  <c r="M1021" i="14"/>
  <c r="N1021" i="14"/>
  <c r="O1021" i="14"/>
  <c r="P1021" i="14"/>
  <c r="Q1021" i="14"/>
  <c r="A1022" i="14"/>
  <c r="B1022" i="14"/>
  <c r="C1022" i="14"/>
  <c r="D1022" i="14"/>
  <c r="F1022" i="14"/>
  <c r="H1022" i="14"/>
  <c r="I1022" i="14"/>
  <c r="J1022" i="14"/>
  <c r="K1022" i="14"/>
  <c r="L1022" i="14"/>
  <c r="M1022" i="14"/>
  <c r="N1022" i="14"/>
  <c r="O1022" i="14"/>
  <c r="P1022" i="14"/>
  <c r="Q1022" i="14"/>
  <c r="A1023" i="14"/>
  <c r="B1023" i="14"/>
  <c r="C1023" i="14"/>
  <c r="D1023" i="14"/>
  <c r="F1023" i="14"/>
  <c r="H1023" i="14"/>
  <c r="I1023" i="14"/>
  <c r="J1023" i="14"/>
  <c r="K1023" i="14"/>
  <c r="L1023" i="14"/>
  <c r="M1023" i="14"/>
  <c r="N1023" i="14"/>
  <c r="O1023" i="14"/>
  <c r="P1023" i="14"/>
  <c r="Q1023" i="14"/>
  <c r="A1024" i="14"/>
  <c r="B1024" i="14"/>
  <c r="C1024" i="14"/>
  <c r="D1024" i="14"/>
  <c r="F1024" i="14"/>
  <c r="H1024" i="14"/>
  <c r="I1024" i="14"/>
  <c r="J1024" i="14"/>
  <c r="K1024" i="14"/>
  <c r="L1024" i="14"/>
  <c r="M1024" i="14"/>
  <c r="N1024" i="14"/>
  <c r="O1024" i="14"/>
  <c r="P1024" i="14"/>
  <c r="Q1024" i="14"/>
  <c r="A1025" i="14"/>
  <c r="B1025" i="14"/>
  <c r="C1025" i="14"/>
  <c r="D1025" i="14"/>
  <c r="F1025" i="14"/>
  <c r="H1025" i="14"/>
  <c r="I1025" i="14"/>
  <c r="J1025" i="14"/>
  <c r="K1025" i="14"/>
  <c r="L1025" i="14"/>
  <c r="M1025" i="14"/>
  <c r="N1025" i="14"/>
  <c r="O1025" i="14"/>
  <c r="P1025" i="14"/>
  <c r="Q1025" i="14"/>
  <c r="A1026" i="14"/>
  <c r="B1026" i="14"/>
  <c r="C1026" i="14"/>
  <c r="D1026" i="14"/>
  <c r="F1026" i="14"/>
  <c r="H1026" i="14"/>
  <c r="I1026" i="14"/>
  <c r="J1026" i="14"/>
  <c r="K1026" i="14"/>
  <c r="L1026" i="14"/>
  <c r="M1026" i="14"/>
  <c r="N1026" i="14"/>
  <c r="O1026" i="14"/>
  <c r="P1026" i="14"/>
  <c r="Q1026" i="14"/>
  <c r="A1027" i="14"/>
  <c r="B1027" i="14"/>
  <c r="C1027" i="14"/>
  <c r="D1027" i="14"/>
  <c r="F1027" i="14"/>
  <c r="H1027" i="14"/>
  <c r="I1027" i="14"/>
  <c r="J1027" i="14"/>
  <c r="K1027" i="14"/>
  <c r="L1027" i="14"/>
  <c r="M1027" i="14"/>
  <c r="N1027" i="14"/>
  <c r="O1027" i="14"/>
  <c r="P1027" i="14"/>
  <c r="Q1027" i="14"/>
  <c r="A1028" i="14"/>
  <c r="B1028" i="14"/>
  <c r="C1028" i="14"/>
  <c r="D1028" i="14"/>
  <c r="F1028" i="14"/>
  <c r="H1028" i="14"/>
  <c r="I1028" i="14"/>
  <c r="J1028" i="14"/>
  <c r="K1028" i="14"/>
  <c r="L1028" i="14"/>
  <c r="M1028" i="14"/>
  <c r="N1028" i="14"/>
  <c r="O1028" i="14"/>
  <c r="P1028" i="14"/>
  <c r="Q1028" i="14"/>
  <c r="A1029" i="14"/>
  <c r="B1029" i="14"/>
  <c r="C1029" i="14"/>
  <c r="D1029" i="14"/>
  <c r="F1029" i="14"/>
  <c r="H1029" i="14"/>
  <c r="I1029" i="14"/>
  <c r="J1029" i="14"/>
  <c r="K1029" i="14"/>
  <c r="L1029" i="14"/>
  <c r="M1029" i="14"/>
  <c r="N1029" i="14"/>
  <c r="O1029" i="14"/>
  <c r="AA1029" i="14" s="1"/>
  <c r="P1029" i="14"/>
  <c r="Q1029" i="14"/>
  <c r="A1030" i="14"/>
  <c r="B1030" i="14"/>
  <c r="C1030" i="14"/>
  <c r="D1030" i="14"/>
  <c r="F1030" i="14"/>
  <c r="H1030" i="14"/>
  <c r="I1030" i="14"/>
  <c r="J1030" i="14"/>
  <c r="K1030" i="14"/>
  <c r="L1030" i="14"/>
  <c r="M1030" i="14"/>
  <c r="N1030" i="14"/>
  <c r="O1030" i="14"/>
  <c r="AD1030" i="14" s="1"/>
  <c r="P1030" i="14"/>
  <c r="Q1030" i="14"/>
  <c r="A1031" i="14"/>
  <c r="B1031" i="14"/>
  <c r="C1031" i="14"/>
  <c r="D1031" i="14"/>
  <c r="F1031" i="14"/>
  <c r="H1031" i="14"/>
  <c r="I1031" i="14"/>
  <c r="J1031" i="14"/>
  <c r="K1031" i="14"/>
  <c r="L1031" i="14"/>
  <c r="M1031" i="14"/>
  <c r="N1031" i="14"/>
  <c r="O1031" i="14"/>
  <c r="P1031" i="14"/>
  <c r="Q1031" i="14"/>
  <c r="A1032" i="14"/>
  <c r="B1032" i="14"/>
  <c r="C1032" i="14"/>
  <c r="D1032" i="14"/>
  <c r="F1032" i="14"/>
  <c r="H1032" i="14"/>
  <c r="I1032" i="14"/>
  <c r="J1032" i="14"/>
  <c r="K1032" i="14"/>
  <c r="L1032" i="14"/>
  <c r="M1032" i="14"/>
  <c r="N1032" i="14"/>
  <c r="O1032" i="14"/>
  <c r="P1032" i="14"/>
  <c r="Q1032" i="14"/>
  <c r="A1033" i="14"/>
  <c r="B1033" i="14"/>
  <c r="C1033" i="14"/>
  <c r="D1033" i="14"/>
  <c r="F1033" i="14"/>
  <c r="H1033" i="14"/>
  <c r="I1033" i="14"/>
  <c r="J1033" i="14"/>
  <c r="K1033" i="14"/>
  <c r="L1033" i="14"/>
  <c r="M1033" i="14"/>
  <c r="N1033" i="14"/>
  <c r="O1033" i="14"/>
  <c r="W1033" i="14" s="1"/>
  <c r="P1033" i="14"/>
  <c r="Q1033" i="14"/>
  <c r="A1034" i="14"/>
  <c r="B1034" i="14"/>
  <c r="C1034" i="14"/>
  <c r="D1034" i="14"/>
  <c r="F1034" i="14"/>
  <c r="H1034" i="14"/>
  <c r="I1034" i="14"/>
  <c r="J1034" i="14"/>
  <c r="K1034" i="14"/>
  <c r="L1034" i="14"/>
  <c r="M1034" i="14"/>
  <c r="N1034" i="14"/>
  <c r="O1034" i="14"/>
  <c r="P1034" i="14"/>
  <c r="Q1034" i="14"/>
  <c r="A1035" i="14"/>
  <c r="B1035" i="14"/>
  <c r="C1035" i="14"/>
  <c r="D1035" i="14"/>
  <c r="F1035" i="14"/>
  <c r="H1035" i="14"/>
  <c r="I1035" i="14"/>
  <c r="J1035" i="14"/>
  <c r="K1035" i="14"/>
  <c r="L1035" i="14"/>
  <c r="M1035" i="14"/>
  <c r="N1035" i="14"/>
  <c r="O1035" i="14"/>
  <c r="P1035" i="14"/>
  <c r="Q1035" i="14"/>
  <c r="A1036" i="14"/>
  <c r="B1036" i="14"/>
  <c r="C1036" i="14"/>
  <c r="D1036" i="14"/>
  <c r="F1036" i="14"/>
  <c r="H1036" i="14"/>
  <c r="I1036" i="14"/>
  <c r="J1036" i="14"/>
  <c r="K1036" i="14"/>
  <c r="L1036" i="14"/>
  <c r="M1036" i="14"/>
  <c r="N1036" i="14"/>
  <c r="O1036" i="14"/>
  <c r="P1036" i="14"/>
  <c r="Q1036" i="14"/>
  <c r="A1037" i="14"/>
  <c r="B1037" i="14"/>
  <c r="C1037" i="14"/>
  <c r="D1037" i="14"/>
  <c r="F1037" i="14"/>
  <c r="H1037" i="14"/>
  <c r="I1037" i="14"/>
  <c r="J1037" i="14"/>
  <c r="K1037" i="14"/>
  <c r="L1037" i="14"/>
  <c r="M1037" i="14"/>
  <c r="N1037" i="14"/>
  <c r="O1037" i="14"/>
  <c r="W1037" i="14" s="1"/>
  <c r="P1037" i="14"/>
  <c r="Q1037" i="14"/>
  <c r="A1038" i="14"/>
  <c r="B1038" i="14"/>
  <c r="C1038" i="14"/>
  <c r="D1038" i="14"/>
  <c r="F1038" i="14"/>
  <c r="H1038" i="14"/>
  <c r="I1038" i="14"/>
  <c r="J1038" i="14"/>
  <c r="K1038" i="14"/>
  <c r="L1038" i="14"/>
  <c r="M1038" i="14"/>
  <c r="N1038" i="14"/>
  <c r="O1038" i="14"/>
  <c r="P1038" i="14"/>
  <c r="Q1038" i="14"/>
  <c r="A1039" i="14"/>
  <c r="B1039" i="14"/>
  <c r="C1039" i="14"/>
  <c r="D1039" i="14"/>
  <c r="F1039" i="14"/>
  <c r="H1039" i="14"/>
  <c r="I1039" i="14"/>
  <c r="J1039" i="14"/>
  <c r="K1039" i="14"/>
  <c r="L1039" i="14"/>
  <c r="M1039" i="14"/>
  <c r="N1039" i="14"/>
  <c r="O1039" i="14"/>
  <c r="P1039" i="14"/>
  <c r="Q1039" i="14"/>
  <c r="A1040" i="14"/>
  <c r="B1040" i="14"/>
  <c r="C1040" i="14"/>
  <c r="D1040" i="14"/>
  <c r="F1040" i="14"/>
  <c r="H1040" i="14"/>
  <c r="I1040" i="14"/>
  <c r="J1040" i="14"/>
  <c r="K1040" i="14"/>
  <c r="L1040" i="14"/>
  <c r="M1040" i="14"/>
  <c r="N1040" i="14"/>
  <c r="O1040" i="14"/>
  <c r="P1040" i="14"/>
  <c r="Q1040" i="14"/>
  <c r="A1041" i="14"/>
  <c r="B1041" i="14"/>
  <c r="C1041" i="14"/>
  <c r="D1041" i="14"/>
  <c r="F1041" i="14"/>
  <c r="H1041" i="14"/>
  <c r="I1041" i="14"/>
  <c r="J1041" i="14"/>
  <c r="K1041" i="14"/>
  <c r="L1041" i="14"/>
  <c r="M1041" i="14"/>
  <c r="N1041" i="14"/>
  <c r="O1041" i="14"/>
  <c r="P1041" i="14"/>
  <c r="Q1041" i="14"/>
  <c r="A1042" i="14"/>
  <c r="B1042" i="14"/>
  <c r="C1042" i="14"/>
  <c r="D1042" i="14"/>
  <c r="F1042" i="14"/>
  <c r="H1042" i="14"/>
  <c r="I1042" i="14"/>
  <c r="J1042" i="14"/>
  <c r="K1042" i="14"/>
  <c r="L1042" i="14"/>
  <c r="M1042" i="14"/>
  <c r="N1042" i="14"/>
  <c r="O1042" i="14"/>
  <c r="P1042" i="14"/>
  <c r="Q1042" i="14"/>
  <c r="A1043" i="14"/>
  <c r="B1043" i="14"/>
  <c r="C1043" i="14"/>
  <c r="D1043" i="14"/>
  <c r="F1043" i="14"/>
  <c r="H1043" i="14"/>
  <c r="I1043" i="14"/>
  <c r="J1043" i="14"/>
  <c r="K1043" i="14"/>
  <c r="L1043" i="14"/>
  <c r="M1043" i="14"/>
  <c r="N1043" i="14"/>
  <c r="O1043" i="14"/>
  <c r="P1043" i="14"/>
  <c r="Q1043" i="14"/>
  <c r="A1044" i="14"/>
  <c r="B1044" i="14"/>
  <c r="C1044" i="14"/>
  <c r="D1044" i="14"/>
  <c r="F1044" i="14"/>
  <c r="H1044" i="14"/>
  <c r="I1044" i="14"/>
  <c r="J1044" i="14"/>
  <c r="K1044" i="14"/>
  <c r="L1044" i="14"/>
  <c r="M1044" i="14"/>
  <c r="N1044" i="14"/>
  <c r="O1044" i="14"/>
  <c r="P1044" i="14"/>
  <c r="Q1044" i="14"/>
  <c r="A1045" i="14"/>
  <c r="B1045" i="14"/>
  <c r="C1045" i="14"/>
  <c r="D1045" i="14"/>
  <c r="F1045" i="14"/>
  <c r="H1045" i="14"/>
  <c r="I1045" i="14"/>
  <c r="J1045" i="14"/>
  <c r="K1045" i="14"/>
  <c r="L1045" i="14"/>
  <c r="M1045" i="14"/>
  <c r="N1045" i="14"/>
  <c r="O1045" i="14"/>
  <c r="P1045" i="14"/>
  <c r="Q1045" i="14"/>
  <c r="A1046" i="14"/>
  <c r="B1046" i="14"/>
  <c r="C1046" i="14"/>
  <c r="D1046" i="14"/>
  <c r="F1046" i="14"/>
  <c r="H1046" i="14"/>
  <c r="I1046" i="14"/>
  <c r="J1046" i="14"/>
  <c r="K1046" i="14"/>
  <c r="L1046" i="14"/>
  <c r="M1046" i="14"/>
  <c r="N1046" i="14"/>
  <c r="O1046" i="14"/>
  <c r="P1046" i="14"/>
  <c r="Q1046" i="14"/>
  <c r="A1047" i="14"/>
  <c r="B1047" i="14"/>
  <c r="C1047" i="14"/>
  <c r="D1047" i="14"/>
  <c r="F1047" i="14"/>
  <c r="H1047" i="14"/>
  <c r="I1047" i="14"/>
  <c r="J1047" i="14"/>
  <c r="K1047" i="14"/>
  <c r="L1047" i="14"/>
  <c r="M1047" i="14"/>
  <c r="N1047" i="14"/>
  <c r="O1047" i="14"/>
  <c r="P1047" i="14"/>
  <c r="Q1047" i="14"/>
  <c r="A1048" i="14"/>
  <c r="B1048" i="14"/>
  <c r="C1048" i="14"/>
  <c r="D1048" i="14"/>
  <c r="F1048" i="14"/>
  <c r="H1048" i="14"/>
  <c r="I1048" i="14"/>
  <c r="J1048" i="14"/>
  <c r="K1048" i="14"/>
  <c r="L1048" i="14"/>
  <c r="M1048" i="14"/>
  <c r="N1048" i="14"/>
  <c r="O1048" i="14"/>
  <c r="P1048" i="14"/>
  <c r="Q1048" i="14"/>
  <c r="A1049" i="14"/>
  <c r="B1049" i="14"/>
  <c r="C1049" i="14"/>
  <c r="D1049" i="14"/>
  <c r="F1049" i="14"/>
  <c r="H1049" i="14"/>
  <c r="I1049" i="14"/>
  <c r="J1049" i="14"/>
  <c r="K1049" i="14"/>
  <c r="L1049" i="14"/>
  <c r="M1049" i="14"/>
  <c r="N1049" i="14"/>
  <c r="O1049" i="14"/>
  <c r="P1049" i="14"/>
  <c r="Q1049" i="14"/>
  <c r="A1050" i="14"/>
  <c r="B1050" i="14"/>
  <c r="C1050" i="14"/>
  <c r="D1050" i="14"/>
  <c r="F1050" i="14"/>
  <c r="H1050" i="14"/>
  <c r="I1050" i="14"/>
  <c r="J1050" i="14"/>
  <c r="K1050" i="14"/>
  <c r="L1050" i="14"/>
  <c r="M1050" i="14"/>
  <c r="N1050" i="14"/>
  <c r="O1050" i="14"/>
  <c r="W1050" i="14" s="1"/>
  <c r="P1050" i="14"/>
  <c r="Q1050" i="14"/>
  <c r="A1051" i="14"/>
  <c r="B1051" i="14"/>
  <c r="C1051" i="14"/>
  <c r="D1051" i="14"/>
  <c r="F1051" i="14"/>
  <c r="H1051" i="14"/>
  <c r="I1051" i="14"/>
  <c r="J1051" i="14"/>
  <c r="K1051" i="14"/>
  <c r="L1051" i="14"/>
  <c r="M1051" i="14"/>
  <c r="N1051" i="14"/>
  <c r="O1051" i="14"/>
  <c r="AD1051" i="14" s="1"/>
  <c r="P1051" i="14"/>
  <c r="Q1051" i="14"/>
  <c r="A1052" i="14"/>
  <c r="B1052" i="14"/>
  <c r="C1052" i="14"/>
  <c r="D1052" i="14"/>
  <c r="F1052" i="14"/>
  <c r="H1052" i="14"/>
  <c r="I1052" i="14"/>
  <c r="J1052" i="14"/>
  <c r="K1052" i="14"/>
  <c r="L1052" i="14"/>
  <c r="M1052" i="14"/>
  <c r="N1052" i="14"/>
  <c r="O1052" i="14"/>
  <c r="P1052" i="14"/>
  <c r="Q1052" i="14"/>
  <c r="A1053" i="14"/>
  <c r="B1053" i="14"/>
  <c r="C1053" i="14"/>
  <c r="D1053" i="14"/>
  <c r="F1053" i="14"/>
  <c r="H1053" i="14"/>
  <c r="I1053" i="14"/>
  <c r="J1053" i="14"/>
  <c r="K1053" i="14"/>
  <c r="L1053" i="14"/>
  <c r="M1053" i="14"/>
  <c r="N1053" i="14"/>
  <c r="O1053" i="14"/>
  <c r="P1053" i="14"/>
  <c r="Q1053" i="14"/>
  <c r="Y1053" i="14"/>
  <c r="A1054" i="14"/>
  <c r="B1054" i="14"/>
  <c r="C1054" i="14"/>
  <c r="D1054" i="14"/>
  <c r="F1054" i="14"/>
  <c r="H1054" i="14"/>
  <c r="I1054" i="14"/>
  <c r="J1054" i="14"/>
  <c r="K1054" i="14"/>
  <c r="L1054" i="14"/>
  <c r="M1054" i="14"/>
  <c r="N1054" i="14"/>
  <c r="O1054" i="14"/>
  <c r="W1054" i="14" s="1"/>
  <c r="P1054" i="14"/>
  <c r="Q1054" i="14"/>
  <c r="X1054" i="14"/>
  <c r="A1055" i="14"/>
  <c r="B1055" i="14"/>
  <c r="C1055" i="14"/>
  <c r="D1055" i="14"/>
  <c r="F1055" i="14"/>
  <c r="H1055" i="14"/>
  <c r="I1055" i="14"/>
  <c r="J1055" i="14"/>
  <c r="K1055" i="14"/>
  <c r="L1055" i="14"/>
  <c r="M1055" i="14"/>
  <c r="N1055" i="14"/>
  <c r="O1055" i="14"/>
  <c r="W1055" i="14" s="1"/>
  <c r="P1055" i="14"/>
  <c r="Q1055" i="14"/>
  <c r="S1055" i="14"/>
  <c r="U1055" i="14"/>
  <c r="A1056" i="14"/>
  <c r="B1056" i="14"/>
  <c r="C1056" i="14"/>
  <c r="D1056" i="14"/>
  <c r="F1056" i="14"/>
  <c r="H1056" i="14"/>
  <c r="I1056" i="14"/>
  <c r="J1056" i="14"/>
  <c r="K1056" i="14"/>
  <c r="L1056" i="14"/>
  <c r="M1056" i="14"/>
  <c r="N1056" i="14"/>
  <c r="O1056" i="14"/>
  <c r="P1056" i="14"/>
  <c r="Q1056" i="14"/>
  <c r="A1057" i="14"/>
  <c r="B1057" i="14"/>
  <c r="C1057" i="14"/>
  <c r="D1057" i="14"/>
  <c r="F1057" i="14"/>
  <c r="H1057" i="14"/>
  <c r="I1057" i="14"/>
  <c r="J1057" i="14"/>
  <c r="K1057" i="14"/>
  <c r="L1057" i="14"/>
  <c r="M1057" i="14"/>
  <c r="N1057" i="14"/>
  <c r="O1057" i="14"/>
  <c r="P1057" i="14"/>
  <c r="Q1057" i="14"/>
  <c r="X1057" i="14"/>
  <c r="A1058" i="14"/>
  <c r="B1058" i="14"/>
  <c r="C1058" i="14"/>
  <c r="D1058" i="14"/>
  <c r="F1058" i="14"/>
  <c r="H1058" i="14"/>
  <c r="I1058" i="14"/>
  <c r="J1058" i="14"/>
  <c r="K1058" i="14"/>
  <c r="L1058" i="14"/>
  <c r="M1058" i="14"/>
  <c r="N1058" i="14"/>
  <c r="O1058" i="14"/>
  <c r="P1058" i="14"/>
  <c r="Q1058" i="14"/>
  <c r="A1059" i="14"/>
  <c r="B1059" i="14"/>
  <c r="C1059" i="14"/>
  <c r="D1059" i="14"/>
  <c r="F1059" i="14"/>
  <c r="H1059" i="14"/>
  <c r="I1059" i="14"/>
  <c r="J1059" i="14"/>
  <c r="K1059" i="14"/>
  <c r="L1059" i="14"/>
  <c r="M1059" i="14"/>
  <c r="N1059" i="14"/>
  <c r="O1059" i="14"/>
  <c r="P1059" i="14"/>
  <c r="Q1059" i="14"/>
  <c r="A1060" i="14"/>
  <c r="B1060" i="14"/>
  <c r="C1060" i="14"/>
  <c r="D1060" i="14"/>
  <c r="F1060" i="14"/>
  <c r="H1060" i="14"/>
  <c r="I1060" i="14"/>
  <c r="J1060" i="14"/>
  <c r="K1060" i="14"/>
  <c r="L1060" i="14"/>
  <c r="M1060" i="14"/>
  <c r="N1060" i="14"/>
  <c r="O1060" i="14"/>
  <c r="P1060" i="14"/>
  <c r="Q1060" i="14"/>
  <c r="A1061" i="14"/>
  <c r="B1061" i="14"/>
  <c r="C1061" i="14"/>
  <c r="D1061" i="14"/>
  <c r="F1061" i="14"/>
  <c r="H1061" i="14"/>
  <c r="I1061" i="14"/>
  <c r="J1061" i="14"/>
  <c r="K1061" i="14"/>
  <c r="L1061" i="14"/>
  <c r="M1061" i="14"/>
  <c r="N1061" i="14"/>
  <c r="O1061" i="14"/>
  <c r="P1061" i="14"/>
  <c r="Q1061" i="14"/>
  <c r="A1062" i="14"/>
  <c r="B1062" i="14"/>
  <c r="C1062" i="14"/>
  <c r="D1062" i="14"/>
  <c r="F1062" i="14"/>
  <c r="H1062" i="14"/>
  <c r="I1062" i="14"/>
  <c r="J1062" i="14"/>
  <c r="K1062" i="14"/>
  <c r="L1062" i="14"/>
  <c r="M1062" i="14"/>
  <c r="N1062" i="14"/>
  <c r="O1062" i="14"/>
  <c r="P1062" i="14"/>
  <c r="Q1062" i="14"/>
  <c r="A1063" i="14"/>
  <c r="B1063" i="14"/>
  <c r="C1063" i="14"/>
  <c r="D1063" i="14"/>
  <c r="F1063" i="14"/>
  <c r="H1063" i="14"/>
  <c r="I1063" i="14"/>
  <c r="J1063" i="14"/>
  <c r="K1063" i="14"/>
  <c r="L1063" i="14"/>
  <c r="M1063" i="14"/>
  <c r="N1063" i="14"/>
  <c r="O1063" i="14"/>
  <c r="P1063" i="14"/>
  <c r="Q1063" i="14"/>
  <c r="A1064" i="14"/>
  <c r="B1064" i="14"/>
  <c r="C1064" i="14"/>
  <c r="D1064" i="14"/>
  <c r="F1064" i="14"/>
  <c r="H1064" i="14"/>
  <c r="I1064" i="14"/>
  <c r="J1064" i="14"/>
  <c r="K1064" i="14"/>
  <c r="L1064" i="14"/>
  <c r="M1064" i="14"/>
  <c r="N1064" i="14"/>
  <c r="O1064" i="14"/>
  <c r="P1064" i="14"/>
  <c r="Q1064" i="14"/>
  <c r="A1065" i="14"/>
  <c r="B1065" i="14"/>
  <c r="C1065" i="14"/>
  <c r="D1065" i="14"/>
  <c r="F1065" i="14"/>
  <c r="H1065" i="14"/>
  <c r="I1065" i="14"/>
  <c r="J1065" i="14"/>
  <c r="K1065" i="14"/>
  <c r="L1065" i="14"/>
  <c r="M1065" i="14"/>
  <c r="N1065" i="14"/>
  <c r="O1065" i="14"/>
  <c r="P1065" i="14"/>
  <c r="Q1065" i="14"/>
  <c r="A1066" i="14"/>
  <c r="B1066" i="14"/>
  <c r="C1066" i="14"/>
  <c r="D1066" i="14"/>
  <c r="F1066" i="14"/>
  <c r="H1066" i="14"/>
  <c r="I1066" i="14"/>
  <c r="J1066" i="14"/>
  <c r="K1066" i="14"/>
  <c r="L1066" i="14"/>
  <c r="M1066" i="14"/>
  <c r="N1066" i="14"/>
  <c r="O1066" i="14"/>
  <c r="P1066" i="14"/>
  <c r="Q1066" i="14"/>
  <c r="A1067" i="14"/>
  <c r="B1067" i="14"/>
  <c r="C1067" i="14"/>
  <c r="D1067" i="14"/>
  <c r="F1067" i="14"/>
  <c r="H1067" i="14"/>
  <c r="I1067" i="14"/>
  <c r="J1067" i="14"/>
  <c r="K1067" i="14"/>
  <c r="L1067" i="14"/>
  <c r="M1067" i="14"/>
  <c r="N1067" i="14"/>
  <c r="AD1067" i="14" s="1"/>
  <c r="O1067" i="14"/>
  <c r="P1067" i="14"/>
  <c r="Q1067" i="14"/>
  <c r="A1068" i="14"/>
  <c r="B1068" i="14"/>
  <c r="C1068" i="14"/>
  <c r="D1068" i="14"/>
  <c r="F1068" i="14"/>
  <c r="H1068" i="14"/>
  <c r="I1068" i="14"/>
  <c r="J1068" i="14"/>
  <c r="K1068" i="14"/>
  <c r="L1068" i="14"/>
  <c r="M1068" i="14"/>
  <c r="N1068" i="14"/>
  <c r="O1068" i="14"/>
  <c r="P1068" i="14"/>
  <c r="Q1068" i="14"/>
  <c r="A1069" i="14"/>
  <c r="B1069" i="14"/>
  <c r="C1069" i="14"/>
  <c r="D1069" i="14"/>
  <c r="F1069" i="14"/>
  <c r="H1069" i="14"/>
  <c r="I1069" i="14"/>
  <c r="J1069" i="14"/>
  <c r="K1069" i="14"/>
  <c r="L1069" i="14"/>
  <c r="M1069" i="14"/>
  <c r="N1069" i="14"/>
  <c r="O1069" i="14"/>
  <c r="P1069" i="14"/>
  <c r="Q1069" i="14"/>
  <c r="A1070" i="14"/>
  <c r="B1070" i="14"/>
  <c r="C1070" i="14"/>
  <c r="D1070" i="14"/>
  <c r="F1070" i="14"/>
  <c r="H1070" i="14"/>
  <c r="I1070" i="14"/>
  <c r="J1070" i="14"/>
  <c r="K1070" i="14"/>
  <c r="L1070" i="14"/>
  <c r="M1070" i="14"/>
  <c r="N1070" i="14"/>
  <c r="O1070" i="14"/>
  <c r="P1070" i="14"/>
  <c r="Q1070" i="14"/>
  <c r="A1071" i="14"/>
  <c r="B1071" i="14"/>
  <c r="C1071" i="14"/>
  <c r="D1071" i="14"/>
  <c r="F1071" i="14"/>
  <c r="H1071" i="14"/>
  <c r="I1071" i="14"/>
  <c r="J1071" i="14"/>
  <c r="K1071" i="14"/>
  <c r="L1071" i="14"/>
  <c r="M1071" i="14"/>
  <c r="N1071" i="14"/>
  <c r="O1071" i="14"/>
  <c r="P1071" i="14"/>
  <c r="Q1071" i="14"/>
  <c r="A1072" i="14"/>
  <c r="B1072" i="14"/>
  <c r="C1072" i="14"/>
  <c r="D1072" i="14"/>
  <c r="F1072" i="14"/>
  <c r="H1072" i="14"/>
  <c r="I1072" i="14"/>
  <c r="J1072" i="14"/>
  <c r="K1072" i="14"/>
  <c r="L1072" i="14"/>
  <c r="M1072" i="14"/>
  <c r="N1072" i="14"/>
  <c r="O1072" i="14"/>
  <c r="P1072" i="14"/>
  <c r="Q1072" i="14"/>
  <c r="A1073" i="14"/>
  <c r="B1073" i="14"/>
  <c r="C1073" i="14"/>
  <c r="D1073" i="14"/>
  <c r="F1073" i="14"/>
  <c r="H1073" i="14"/>
  <c r="I1073" i="14"/>
  <c r="J1073" i="14"/>
  <c r="K1073" i="14"/>
  <c r="L1073" i="14"/>
  <c r="M1073" i="14"/>
  <c r="N1073" i="14"/>
  <c r="O1073" i="14"/>
  <c r="P1073" i="14"/>
  <c r="Q1073" i="14"/>
  <c r="A1074" i="14"/>
  <c r="B1074" i="14"/>
  <c r="C1074" i="14"/>
  <c r="D1074" i="14"/>
  <c r="F1074" i="14"/>
  <c r="H1074" i="14"/>
  <c r="I1074" i="14"/>
  <c r="J1074" i="14"/>
  <c r="K1074" i="14"/>
  <c r="L1074" i="14"/>
  <c r="M1074" i="14"/>
  <c r="N1074" i="14"/>
  <c r="O1074" i="14"/>
  <c r="P1074" i="14"/>
  <c r="Q1074" i="14"/>
  <c r="A1075" i="14"/>
  <c r="B1075" i="14"/>
  <c r="C1075" i="14"/>
  <c r="D1075" i="14"/>
  <c r="F1075" i="14"/>
  <c r="H1075" i="14"/>
  <c r="I1075" i="14"/>
  <c r="J1075" i="14"/>
  <c r="K1075" i="14"/>
  <c r="L1075" i="14"/>
  <c r="M1075" i="14"/>
  <c r="N1075" i="14"/>
  <c r="O1075" i="14"/>
  <c r="P1075" i="14"/>
  <c r="Q1075" i="14"/>
  <c r="A1076" i="14"/>
  <c r="B1076" i="14"/>
  <c r="C1076" i="14"/>
  <c r="D1076" i="14"/>
  <c r="F1076" i="14"/>
  <c r="H1076" i="14"/>
  <c r="I1076" i="14"/>
  <c r="J1076" i="14"/>
  <c r="K1076" i="14"/>
  <c r="L1076" i="14"/>
  <c r="M1076" i="14"/>
  <c r="N1076" i="14"/>
  <c r="O1076" i="14"/>
  <c r="P1076" i="14"/>
  <c r="Q1076" i="14"/>
  <c r="A1077" i="14"/>
  <c r="B1077" i="14"/>
  <c r="C1077" i="14"/>
  <c r="D1077" i="14"/>
  <c r="F1077" i="14"/>
  <c r="H1077" i="14"/>
  <c r="I1077" i="14"/>
  <c r="J1077" i="14"/>
  <c r="K1077" i="14"/>
  <c r="L1077" i="14"/>
  <c r="M1077" i="14"/>
  <c r="N1077" i="14"/>
  <c r="O1077" i="14"/>
  <c r="P1077" i="14"/>
  <c r="Q1077" i="14"/>
  <c r="A1078" i="14"/>
  <c r="B1078" i="14"/>
  <c r="C1078" i="14"/>
  <c r="D1078" i="14"/>
  <c r="F1078" i="14"/>
  <c r="H1078" i="14"/>
  <c r="I1078" i="14"/>
  <c r="J1078" i="14"/>
  <c r="K1078" i="14"/>
  <c r="L1078" i="14"/>
  <c r="M1078" i="14"/>
  <c r="N1078" i="14"/>
  <c r="O1078" i="14"/>
  <c r="P1078" i="14"/>
  <c r="Q1078" i="14"/>
  <c r="A1079" i="14"/>
  <c r="B1079" i="14"/>
  <c r="C1079" i="14"/>
  <c r="D1079" i="14"/>
  <c r="F1079" i="14"/>
  <c r="H1079" i="14"/>
  <c r="I1079" i="14"/>
  <c r="J1079" i="14"/>
  <c r="K1079" i="14"/>
  <c r="L1079" i="14"/>
  <c r="M1079" i="14"/>
  <c r="N1079" i="14"/>
  <c r="Y1079" i="14" s="1"/>
  <c r="O1079" i="14"/>
  <c r="P1079" i="14"/>
  <c r="Q1079" i="14"/>
  <c r="A1080" i="14"/>
  <c r="B1080" i="14"/>
  <c r="C1080" i="14"/>
  <c r="D1080" i="14"/>
  <c r="F1080" i="14"/>
  <c r="H1080" i="14"/>
  <c r="I1080" i="14"/>
  <c r="J1080" i="14"/>
  <c r="K1080" i="14"/>
  <c r="L1080" i="14"/>
  <c r="M1080" i="14"/>
  <c r="N1080" i="14"/>
  <c r="T1080" i="14" s="1"/>
  <c r="O1080" i="14"/>
  <c r="P1080" i="14"/>
  <c r="Q1080" i="14"/>
  <c r="A1081" i="14"/>
  <c r="B1081" i="14"/>
  <c r="C1081" i="14"/>
  <c r="D1081" i="14"/>
  <c r="F1081" i="14"/>
  <c r="H1081" i="14"/>
  <c r="I1081" i="14"/>
  <c r="J1081" i="14"/>
  <c r="K1081" i="14"/>
  <c r="L1081" i="14"/>
  <c r="M1081" i="14"/>
  <c r="N1081" i="14"/>
  <c r="O1081" i="14"/>
  <c r="P1081" i="14"/>
  <c r="Q1081" i="14"/>
  <c r="A1082" i="14"/>
  <c r="B1082" i="14"/>
  <c r="C1082" i="14"/>
  <c r="D1082" i="14"/>
  <c r="F1082" i="14"/>
  <c r="H1082" i="14"/>
  <c r="I1082" i="14"/>
  <c r="J1082" i="14"/>
  <c r="K1082" i="14"/>
  <c r="L1082" i="14"/>
  <c r="M1082" i="14"/>
  <c r="N1082" i="14"/>
  <c r="O1082" i="14"/>
  <c r="P1082" i="14"/>
  <c r="Q1082" i="14"/>
  <c r="A1083" i="14"/>
  <c r="B1083" i="14"/>
  <c r="C1083" i="14"/>
  <c r="D1083" i="14"/>
  <c r="F1083" i="14"/>
  <c r="H1083" i="14"/>
  <c r="I1083" i="14"/>
  <c r="J1083" i="14"/>
  <c r="K1083" i="14"/>
  <c r="L1083" i="14"/>
  <c r="M1083" i="14"/>
  <c r="N1083" i="14"/>
  <c r="O1083" i="14"/>
  <c r="P1083" i="14"/>
  <c r="Q1083" i="14"/>
  <c r="A1084" i="14"/>
  <c r="B1084" i="14"/>
  <c r="C1084" i="14"/>
  <c r="D1084" i="14"/>
  <c r="F1084" i="14"/>
  <c r="H1084" i="14"/>
  <c r="I1084" i="14"/>
  <c r="J1084" i="14"/>
  <c r="K1084" i="14"/>
  <c r="L1084" i="14"/>
  <c r="M1084" i="14"/>
  <c r="N1084" i="14"/>
  <c r="O1084" i="14"/>
  <c r="P1084" i="14"/>
  <c r="Q1084" i="14"/>
  <c r="A1085" i="14"/>
  <c r="B1085" i="14"/>
  <c r="C1085" i="14"/>
  <c r="D1085" i="14"/>
  <c r="F1085" i="14"/>
  <c r="H1085" i="14"/>
  <c r="I1085" i="14"/>
  <c r="J1085" i="14"/>
  <c r="K1085" i="14"/>
  <c r="L1085" i="14"/>
  <c r="M1085" i="14"/>
  <c r="N1085" i="14"/>
  <c r="O1085" i="14"/>
  <c r="P1085" i="14"/>
  <c r="Q1085" i="14"/>
  <c r="A1086" i="14"/>
  <c r="B1086" i="14"/>
  <c r="C1086" i="14"/>
  <c r="D1086" i="14"/>
  <c r="F1086" i="14"/>
  <c r="H1086" i="14"/>
  <c r="I1086" i="14"/>
  <c r="J1086" i="14"/>
  <c r="K1086" i="14"/>
  <c r="L1086" i="14"/>
  <c r="M1086" i="14"/>
  <c r="N1086" i="14"/>
  <c r="O1086" i="14"/>
  <c r="P1086" i="14"/>
  <c r="Q1086" i="14"/>
  <c r="A1087" i="14"/>
  <c r="B1087" i="14"/>
  <c r="C1087" i="14"/>
  <c r="D1087" i="14"/>
  <c r="F1087" i="14"/>
  <c r="H1087" i="14"/>
  <c r="I1087" i="14"/>
  <c r="J1087" i="14"/>
  <c r="K1087" i="14"/>
  <c r="L1087" i="14"/>
  <c r="M1087" i="14"/>
  <c r="N1087" i="14"/>
  <c r="O1087" i="14"/>
  <c r="P1087" i="14"/>
  <c r="Q1087" i="14"/>
  <c r="A1088" i="14"/>
  <c r="B1088" i="14"/>
  <c r="C1088" i="14"/>
  <c r="D1088" i="14"/>
  <c r="F1088" i="14"/>
  <c r="H1088" i="14"/>
  <c r="I1088" i="14"/>
  <c r="J1088" i="14"/>
  <c r="K1088" i="14"/>
  <c r="L1088" i="14"/>
  <c r="M1088" i="14"/>
  <c r="N1088" i="14"/>
  <c r="O1088" i="14"/>
  <c r="P1088" i="14"/>
  <c r="Q1088" i="14"/>
  <c r="A1089" i="14"/>
  <c r="B1089" i="14"/>
  <c r="C1089" i="14"/>
  <c r="D1089" i="14"/>
  <c r="F1089" i="14"/>
  <c r="H1089" i="14"/>
  <c r="I1089" i="14"/>
  <c r="J1089" i="14"/>
  <c r="K1089" i="14"/>
  <c r="L1089" i="14"/>
  <c r="M1089" i="14"/>
  <c r="N1089" i="14"/>
  <c r="O1089" i="14"/>
  <c r="P1089" i="14"/>
  <c r="Q1089" i="14"/>
  <c r="A1090" i="14"/>
  <c r="B1090" i="14"/>
  <c r="C1090" i="14"/>
  <c r="D1090" i="14"/>
  <c r="F1090" i="14"/>
  <c r="H1090" i="14"/>
  <c r="I1090" i="14"/>
  <c r="J1090" i="14"/>
  <c r="K1090" i="14"/>
  <c r="L1090" i="14"/>
  <c r="M1090" i="14"/>
  <c r="N1090" i="14"/>
  <c r="O1090" i="14"/>
  <c r="P1090" i="14"/>
  <c r="Q1090" i="14"/>
  <c r="A1091" i="14"/>
  <c r="B1091" i="14"/>
  <c r="C1091" i="14"/>
  <c r="D1091" i="14"/>
  <c r="F1091" i="14"/>
  <c r="H1091" i="14"/>
  <c r="I1091" i="14"/>
  <c r="J1091" i="14"/>
  <c r="K1091" i="14"/>
  <c r="L1091" i="14"/>
  <c r="M1091" i="14"/>
  <c r="N1091" i="14"/>
  <c r="O1091" i="14"/>
  <c r="V1091" i="14" s="1"/>
  <c r="P1091" i="14"/>
  <c r="Q1091" i="14"/>
  <c r="A1092" i="14"/>
  <c r="B1092" i="14"/>
  <c r="C1092" i="14"/>
  <c r="D1092" i="14"/>
  <c r="F1092" i="14"/>
  <c r="H1092" i="14"/>
  <c r="I1092" i="14"/>
  <c r="J1092" i="14"/>
  <c r="K1092" i="14"/>
  <c r="L1092" i="14"/>
  <c r="M1092" i="14"/>
  <c r="N1092" i="14"/>
  <c r="Z1092" i="14" s="1"/>
  <c r="O1092" i="14"/>
  <c r="P1092" i="14"/>
  <c r="Q1092" i="14"/>
  <c r="A1093" i="14"/>
  <c r="B1093" i="14"/>
  <c r="C1093" i="14"/>
  <c r="D1093" i="14"/>
  <c r="F1093" i="14"/>
  <c r="H1093" i="14"/>
  <c r="I1093" i="14"/>
  <c r="J1093" i="14"/>
  <c r="K1093" i="14"/>
  <c r="L1093" i="14"/>
  <c r="M1093" i="14"/>
  <c r="N1093" i="14"/>
  <c r="O1093" i="14"/>
  <c r="P1093" i="14"/>
  <c r="Q1093" i="14"/>
  <c r="A1094" i="14"/>
  <c r="B1094" i="14"/>
  <c r="C1094" i="14"/>
  <c r="D1094" i="14"/>
  <c r="F1094" i="14"/>
  <c r="H1094" i="14"/>
  <c r="I1094" i="14"/>
  <c r="J1094" i="14"/>
  <c r="K1094" i="14"/>
  <c r="L1094" i="14"/>
  <c r="M1094" i="14"/>
  <c r="N1094" i="14"/>
  <c r="O1094" i="14"/>
  <c r="P1094" i="14"/>
  <c r="Q1094" i="14"/>
  <c r="A1095" i="14"/>
  <c r="B1095" i="14"/>
  <c r="C1095" i="14"/>
  <c r="D1095" i="14"/>
  <c r="F1095" i="14"/>
  <c r="H1095" i="14"/>
  <c r="I1095" i="14"/>
  <c r="J1095" i="14"/>
  <c r="K1095" i="14"/>
  <c r="L1095" i="14"/>
  <c r="M1095" i="14"/>
  <c r="N1095" i="14"/>
  <c r="O1095" i="14"/>
  <c r="P1095" i="14"/>
  <c r="Q1095" i="14"/>
  <c r="A1096" i="14"/>
  <c r="B1096" i="14"/>
  <c r="C1096" i="14"/>
  <c r="D1096" i="14"/>
  <c r="F1096" i="14"/>
  <c r="H1096" i="14"/>
  <c r="I1096" i="14"/>
  <c r="J1096" i="14"/>
  <c r="K1096" i="14"/>
  <c r="L1096" i="14"/>
  <c r="M1096" i="14"/>
  <c r="N1096" i="14"/>
  <c r="O1096" i="14"/>
  <c r="P1096" i="14"/>
  <c r="Q1096" i="14"/>
  <c r="A1097" i="14"/>
  <c r="B1097" i="14"/>
  <c r="C1097" i="14"/>
  <c r="D1097" i="14"/>
  <c r="F1097" i="14"/>
  <c r="H1097" i="14"/>
  <c r="I1097" i="14"/>
  <c r="J1097" i="14"/>
  <c r="K1097" i="14"/>
  <c r="L1097" i="14"/>
  <c r="M1097" i="14"/>
  <c r="N1097" i="14"/>
  <c r="O1097" i="14"/>
  <c r="P1097" i="14"/>
  <c r="Q1097" i="14"/>
  <c r="X1097" i="14"/>
  <c r="A1098" i="14"/>
  <c r="B1098" i="14"/>
  <c r="C1098" i="14"/>
  <c r="D1098" i="14"/>
  <c r="F1098" i="14"/>
  <c r="H1098" i="14"/>
  <c r="I1098" i="14"/>
  <c r="J1098" i="14"/>
  <c r="K1098" i="14"/>
  <c r="L1098" i="14"/>
  <c r="M1098" i="14"/>
  <c r="N1098" i="14"/>
  <c r="O1098" i="14"/>
  <c r="P1098" i="14"/>
  <c r="Q1098" i="14"/>
  <c r="A1099" i="14"/>
  <c r="B1099" i="14"/>
  <c r="C1099" i="14"/>
  <c r="D1099" i="14"/>
  <c r="F1099" i="14"/>
  <c r="H1099" i="14"/>
  <c r="I1099" i="14"/>
  <c r="J1099" i="14"/>
  <c r="K1099" i="14"/>
  <c r="L1099" i="14"/>
  <c r="M1099" i="14"/>
  <c r="N1099" i="14"/>
  <c r="O1099" i="14"/>
  <c r="P1099" i="14"/>
  <c r="Q1099" i="14"/>
  <c r="A1100" i="14"/>
  <c r="B1100" i="14"/>
  <c r="C1100" i="14"/>
  <c r="D1100" i="14"/>
  <c r="F1100" i="14"/>
  <c r="H1100" i="14"/>
  <c r="I1100" i="14"/>
  <c r="J1100" i="14"/>
  <c r="K1100" i="14"/>
  <c r="L1100" i="14"/>
  <c r="M1100" i="14"/>
  <c r="N1100" i="14"/>
  <c r="O1100" i="14"/>
  <c r="P1100" i="14"/>
  <c r="Q1100" i="14"/>
  <c r="A1101" i="14"/>
  <c r="B1101" i="14"/>
  <c r="C1101" i="14"/>
  <c r="D1101" i="14"/>
  <c r="F1101" i="14"/>
  <c r="H1101" i="14"/>
  <c r="I1101" i="14"/>
  <c r="J1101" i="14"/>
  <c r="K1101" i="14"/>
  <c r="L1101" i="14"/>
  <c r="M1101" i="14"/>
  <c r="N1101" i="14"/>
  <c r="O1101" i="14"/>
  <c r="P1101" i="14"/>
  <c r="Q1101" i="14"/>
  <c r="A1102" i="14"/>
  <c r="B1102" i="14"/>
  <c r="C1102" i="14"/>
  <c r="D1102" i="14"/>
  <c r="F1102" i="14"/>
  <c r="H1102" i="14"/>
  <c r="I1102" i="14"/>
  <c r="J1102" i="14"/>
  <c r="K1102" i="14"/>
  <c r="L1102" i="14"/>
  <c r="M1102" i="14"/>
  <c r="N1102" i="14"/>
  <c r="O1102" i="14"/>
  <c r="P1102" i="14"/>
  <c r="Q1102" i="14"/>
  <c r="A1103" i="14"/>
  <c r="B1103" i="14"/>
  <c r="C1103" i="14"/>
  <c r="D1103" i="14"/>
  <c r="F1103" i="14"/>
  <c r="H1103" i="14"/>
  <c r="I1103" i="14"/>
  <c r="J1103" i="14"/>
  <c r="K1103" i="14"/>
  <c r="L1103" i="14"/>
  <c r="M1103" i="14"/>
  <c r="N1103" i="14"/>
  <c r="O1103" i="14"/>
  <c r="P1103" i="14"/>
  <c r="Q1103" i="14"/>
  <c r="A1104" i="14"/>
  <c r="B1104" i="14"/>
  <c r="C1104" i="14"/>
  <c r="D1104" i="14"/>
  <c r="F1104" i="14"/>
  <c r="H1104" i="14"/>
  <c r="I1104" i="14"/>
  <c r="J1104" i="14"/>
  <c r="K1104" i="14"/>
  <c r="L1104" i="14"/>
  <c r="M1104" i="14"/>
  <c r="N1104" i="14"/>
  <c r="O1104" i="14"/>
  <c r="P1104" i="14"/>
  <c r="Q1104" i="14"/>
  <c r="A1105" i="14"/>
  <c r="B1105" i="14"/>
  <c r="C1105" i="14"/>
  <c r="D1105" i="14"/>
  <c r="F1105" i="14"/>
  <c r="H1105" i="14"/>
  <c r="I1105" i="14"/>
  <c r="J1105" i="14"/>
  <c r="K1105" i="14"/>
  <c r="L1105" i="14"/>
  <c r="M1105" i="14"/>
  <c r="N1105" i="14"/>
  <c r="AB1105" i="14" s="1"/>
  <c r="O1105" i="14"/>
  <c r="P1105" i="14"/>
  <c r="Q1105" i="14"/>
  <c r="A1106" i="14"/>
  <c r="B1106" i="14"/>
  <c r="C1106" i="14"/>
  <c r="D1106" i="14"/>
  <c r="F1106" i="14"/>
  <c r="H1106" i="14"/>
  <c r="I1106" i="14"/>
  <c r="J1106" i="14"/>
  <c r="K1106" i="14"/>
  <c r="L1106" i="14"/>
  <c r="M1106" i="14"/>
  <c r="N1106" i="14"/>
  <c r="O1106" i="14"/>
  <c r="P1106" i="14"/>
  <c r="Q1106" i="14"/>
  <c r="A1107" i="14"/>
  <c r="B1107" i="14"/>
  <c r="C1107" i="14"/>
  <c r="D1107" i="14"/>
  <c r="F1107" i="14"/>
  <c r="H1107" i="14"/>
  <c r="I1107" i="14"/>
  <c r="J1107" i="14"/>
  <c r="K1107" i="14"/>
  <c r="L1107" i="14"/>
  <c r="M1107" i="14"/>
  <c r="N1107" i="14"/>
  <c r="O1107" i="14"/>
  <c r="P1107" i="14"/>
  <c r="Q1107" i="14"/>
  <c r="A1108" i="14"/>
  <c r="B1108" i="14"/>
  <c r="C1108" i="14"/>
  <c r="D1108" i="14"/>
  <c r="F1108" i="14"/>
  <c r="H1108" i="14"/>
  <c r="I1108" i="14"/>
  <c r="J1108" i="14"/>
  <c r="K1108" i="14"/>
  <c r="L1108" i="14"/>
  <c r="M1108" i="14"/>
  <c r="N1108" i="14"/>
  <c r="O1108" i="14"/>
  <c r="P1108" i="14"/>
  <c r="Q1108" i="14"/>
  <c r="A1109" i="14"/>
  <c r="B1109" i="14"/>
  <c r="C1109" i="14"/>
  <c r="D1109" i="14"/>
  <c r="F1109" i="14"/>
  <c r="H1109" i="14"/>
  <c r="I1109" i="14"/>
  <c r="J1109" i="14"/>
  <c r="K1109" i="14"/>
  <c r="L1109" i="14"/>
  <c r="M1109" i="14"/>
  <c r="N1109" i="14"/>
  <c r="O1109" i="14"/>
  <c r="P1109" i="14"/>
  <c r="Q1109" i="14"/>
  <c r="A1110" i="14"/>
  <c r="B1110" i="14"/>
  <c r="C1110" i="14"/>
  <c r="D1110" i="14"/>
  <c r="F1110" i="14"/>
  <c r="H1110" i="14"/>
  <c r="I1110" i="14"/>
  <c r="J1110" i="14"/>
  <c r="K1110" i="14"/>
  <c r="L1110" i="14"/>
  <c r="M1110" i="14"/>
  <c r="N1110" i="14"/>
  <c r="O1110" i="14"/>
  <c r="P1110" i="14"/>
  <c r="Q1110" i="14"/>
  <c r="A1111" i="14"/>
  <c r="B1111" i="14"/>
  <c r="C1111" i="14"/>
  <c r="D1111" i="14"/>
  <c r="F1111" i="14"/>
  <c r="H1111" i="14"/>
  <c r="I1111" i="14"/>
  <c r="J1111" i="14"/>
  <c r="K1111" i="14"/>
  <c r="L1111" i="14"/>
  <c r="M1111" i="14"/>
  <c r="N1111" i="14"/>
  <c r="O1111" i="14"/>
  <c r="P1111" i="14"/>
  <c r="Q1111" i="14"/>
  <c r="A1112" i="14"/>
  <c r="B1112" i="14"/>
  <c r="C1112" i="14"/>
  <c r="D1112" i="14"/>
  <c r="F1112" i="14"/>
  <c r="H1112" i="14"/>
  <c r="I1112" i="14"/>
  <c r="J1112" i="14"/>
  <c r="K1112" i="14"/>
  <c r="L1112" i="14"/>
  <c r="M1112" i="14"/>
  <c r="N1112" i="14"/>
  <c r="O1112" i="14"/>
  <c r="P1112" i="14"/>
  <c r="Q1112" i="14"/>
  <c r="A1113" i="14"/>
  <c r="B1113" i="14"/>
  <c r="C1113" i="14"/>
  <c r="D1113" i="14"/>
  <c r="F1113" i="14"/>
  <c r="H1113" i="14"/>
  <c r="I1113" i="14"/>
  <c r="J1113" i="14"/>
  <c r="K1113" i="14"/>
  <c r="L1113" i="14"/>
  <c r="M1113" i="14"/>
  <c r="N1113" i="14"/>
  <c r="Z1113" i="14" s="1"/>
  <c r="O1113" i="14"/>
  <c r="P1113" i="14"/>
  <c r="Q1113" i="14"/>
  <c r="A1114" i="14"/>
  <c r="B1114" i="14"/>
  <c r="C1114" i="14"/>
  <c r="D1114" i="14"/>
  <c r="F1114" i="14"/>
  <c r="H1114" i="14"/>
  <c r="I1114" i="14"/>
  <c r="J1114" i="14"/>
  <c r="K1114" i="14"/>
  <c r="L1114" i="14"/>
  <c r="M1114" i="14"/>
  <c r="N1114" i="14"/>
  <c r="O1114" i="14"/>
  <c r="V1114" i="14" s="1"/>
  <c r="P1114" i="14"/>
  <c r="Q1114" i="14"/>
  <c r="A1115" i="14"/>
  <c r="B1115" i="14"/>
  <c r="C1115" i="14"/>
  <c r="D1115" i="14"/>
  <c r="F1115" i="14"/>
  <c r="H1115" i="14"/>
  <c r="I1115" i="14"/>
  <c r="J1115" i="14"/>
  <c r="K1115" i="14"/>
  <c r="L1115" i="14"/>
  <c r="M1115" i="14"/>
  <c r="N1115" i="14"/>
  <c r="O1115" i="14"/>
  <c r="T1115" i="14" s="1"/>
  <c r="P1115" i="14"/>
  <c r="Q1115" i="14"/>
  <c r="A1116" i="14"/>
  <c r="B1116" i="14"/>
  <c r="C1116" i="14"/>
  <c r="D1116" i="14"/>
  <c r="F1116" i="14"/>
  <c r="H1116" i="14"/>
  <c r="I1116" i="14"/>
  <c r="J1116" i="14"/>
  <c r="K1116" i="14"/>
  <c r="L1116" i="14"/>
  <c r="M1116" i="14"/>
  <c r="N1116" i="14"/>
  <c r="O1116" i="14"/>
  <c r="P1116" i="14"/>
  <c r="Q1116" i="14"/>
  <c r="A1117" i="14"/>
  <c r="B1117" i="14"/>
  <c r="C1117" i="14"/>
  <c r="D1117" i="14"/>
  <c r="F1117" i="14"/>
  <c r="H1117" i="14"/>
  <c r="I1117" i="14"/>
  <c r="J1117" i="14"/>
  <c r="K1117" i="14"/>
  <c r="L1117" i="14"/>
  <c r="M1117" i="14"/>
  <c r="N1117" i="14"/>
  <c r="O1117" i="14"/>
  <c r="P1117" i="14"/>
  <c r="Q1117" i="14"/>
  <c r="A1118" i="14"/>
  <c r="B1118" i="14"/>
  <c r="C1118" i="14"/>
  <c r="D1118" i="14"/>
  <c r="F1118" i="14"/>
  <c r="H1118" i="14"/>
  <c r="I1118" i="14"/>
  <c r="J1118" i="14"/>
  <c r="K1118" i="14"/>
  <c r="L1118" i="14"/>
  <c r="M1118" i="14"/>
  <c r="N1118" i="14"/>
  <c r="O1118" i="14"/>
  <c r="P1118" i="14"/>
  <c r="Q1118" i="14"/>
  <c r="A1119" i="14"/>
  <c r="B1119" i="14"/>
  <c r="C1119" i="14"/>
  <c r="D1119" i="14"/>
  <c r="F1119" i="14"/>
  <c r="H1119" i="14"/>
  <c r="I1119" i="14"/>
  <c r="J1119" i="14"/>
  <c r="K1119" i="14"/>
  <c r="L1119" i="14"/>
  <c r="M1119" i="14"/>
  <c r="N1119" i="14"/>
  <c r="O1119" i="14"/>
  <c r="P1119" i="14"/>
  <c r="Q1119" i="14"/>
  <c r="A1120" i="14"/>
  <c r="B1120" i="14"/>
  <c r="C1120" i="14"/>
  <c r="D1120" i="14"/>
  <c r="F1120" i="14"/>
  <c r="H1120" i="14"/>
  <c r="I1120" i="14"/>
  <c r="J1120" i="14"/>
  <c r="K1120" i="14"/>
  <c r="L1120" i="14"/>
  <c r="M1120" i="14"/>
  <c r="N1120" i="14"/>
  <c r="O1120" i="14"/>
  <c r="P1120" i="14"/>
  <c r="Q1120" i="14"/>
  <c r="A1121" i="14"/>
  <c r="B1121" i="14"/>
  <c r="C1121" i="14"/>
  <c r="D1121" i="14"/>
  <c r="F1121" i="14"/>
  <c r="H1121" i="14"/>
  <c r="I1121" i="14"/>
  <c r="J1121" i="14"/>
  <c r="K1121" i="14"/>
  <c r="L1121" i="14"/>
  <c r="M1121" i="14"/>
  <c r="N1121" i="14"/>
  <c r="O1121" i="14"/>
  <c r="P1121" i="14"/>
  <c r="Q1121" i="14"/>
  <c r="A1122" i="14"/>
  <c r="B1122" i="14"/>
  <c r="C1122" i="14"/>
  <c r="D1122" i="14"/>
  <c r="F1122" i="14"/>
  <c r="H1122" i="14"/>
  <c r="I1122" i="14"/>
  <c r="J1122" i="14"/>
  <c r="K1122" i="14"/>
  <c r="L1122" i="14"/>
  <c r="M1122" i="14"/>
  <c r="N1122" i="14"/>
  <c r="O1122" i="14"/>
  <c r="P1122" i="14"/>
  <c r="Q1122" i="14"/>
  <c r="A1123" i="14"/>
  <c r="B1123" i="14"/>
  <c r="C1123" i="14"/>
  <c r="D1123" i="14"/>
  <c r="F1123" i="14"/>
  <c r="H1123" i="14"/>
  <c r="I1123" i="14"/>
  <c r="J1123" i="14"/>
  <c r="K1123" i="14"/>
  <c r="L1123" i="14"/>
  <c r="M1123" i="14"/>
  <c r="N1123" i="14"/>
  <c r="O1123" i="14"/>
  <c r="P1123" i="14"/>
  <c r="Q1123" i="14"/>
  <c r="A1124" i="14"/>
  <c r="B1124" i="14"/>
  <c r="C1124" i="14"/>
  <c r="D1124" i="14"/>
  <c r="F1124" i="14"/>
  <c r="H1124" i="14"/>
  <c r="I1124" i="14"/>
  <c r="J1124" i="14"/>
  <c r="K1124" i="14"/>
  <c r="L1124" i="14"/>
  <c r="M1124" i="14"/>
  <c r="N1124" i="14"/>
  <c r="O1124" i="14"/>
  <c r="P1124" i="14"/>
  <c r="Q1124" i="14"/>
  <c r="A1125" i="14"/>
  <c r="B1125" i="14"/>
  <c r="C1125" i="14"/>
  <c r="D1125" i="14"/>
  <c r="F1125" i="14"/>
  <c r="H1125" i="14"/>
  <c r="I1125" i="14"/>
  <c r="J1125" i="14"/>
  <c r="K1125" i="14"/>
  <c r="L1125" i="14"/>
  <c r="M1125" i="14"/>
  <c r="N1125" i="14"/>
  <c r="O1125" i="14"/>
  <c r="P1125" i="14"/>
  <c r="Q1125" i="14"/>
  <c r="A1126" i="14"/>
  <c r="B1126" i="14"/>
  <c r="C1126" i="14"/>
  <c r="D1126" i="14"/>
  <c r="F1126" i="14"/>
  <c r="H1126" i="14"/>
  <c r="I1126" i="14"/>
  <c r="J1126" i="14"/>
  <c r="K1126" i="14"/>
  <c r="L1126" i="14"/>
  <c r="M1126" i="14"/>
  <c r="N1126" i="14"/>
  <c r="T1126" i="14" s="1"/>
  <c r="O1126" i="14"/>
  <c r="P1126" i="14"/>
  <c r="Q1126" i="14"/>
  <c r="A1127" i="14"/>
  <c r="B1127" i="14"/>
  <c r="C1127" i="14"/>
  <c r="D1127" i="14"/>
  <c r="F1127" i="14"/>
  <c r="H1127" i="14"/>
  <c r="I1127" i="14"/>
  <c r="J1127" i="14"/>
  <c r="K1127" i="14"/>
  <c r="L1127" i="14"/>
  <c r="M1127" i="14"/>
  <c r="N1127" i="14"/>
  <c r="O1127" i="14"/>
  <c r="P1127" i="14"/>
  <c r="Q1127" i="14"/>
  <c r="A1128" i="14"/>
  <c r="B1128" i="14"/>
  <c r="C1128" i="14"/>
  <c r="D1128" i="14"/>
  <c r="F1128" i="14"/>
  <c r="H1128" i="14"/>
  <c r="I1128" i="14"/>
  <c r="J1128" i="14"/>
  <c r="K1128" i="14"/>
  <c r="L1128" i="14"/>
  <c r="M1128" i="14"/>
  <c r="N1128" i="14"/>
  <c r="O1128" i="14"/>
  <c r="P1128" i="14"/>
  <c r="Q1128" i="14"/>
  <c r="A1129" i="14"/>
  <c r="B1129" i="14"/>
  <c r="C1129" i="14"/>
  <c r="D1129" i="14"/>
  <c r="F1129" i="14"/>
  <c r="H1129" i="14"/>
  <c r="I1129" i="14"/>
  <c r="J1129" i="14"/>
  <c r="K1129" i="14"/>
  <c r="L1129" i="14"/>
  <c r="M1129" i="14"/>
  <c r="N1129" i="14"/>
  <c r="O1129" i="14"/>
  <c r="P1129" i="14"/>
  <c r="Q1129" i="14"/>
  <c r="A1130" i="14"/>
  <c r="B1130" i="14"/>
  <c r="C1130" i="14"/>
  <c r="D1130" i="14"/>
  <c r="F1130" i="14"/>
  <c r="H1130" i="14"/>
  <c r="I1130" i="14"/>
  <c r="J1130" i="14"/>
  <c r="K1130" i="14"/>
  <c r="L1130" i="14"/>
  <c r="M1130" i="14"/>
  <c r="N1130" i="14"/>
  <c r="O1130" i="14"/>
  <c r="P1130" i="14"/>
  <c r="Q1130" i="14"/>
  <c r="A1131" i="14"/>
  <c r="B1131" i="14"/>
  <c r="C1131" i="14"/>
  <c r="D1131" i="14"/>
  <c r="F1131" i="14"/>
  <c r="H1131" i="14"/>
  <c r="I1131" i="14"/>
  <c r="J1131" i="14"/>
  <c r="K1131" i="14"/>
  <c r="L1131" i="14"/>
  <c r="M1131" i="14"/>
  <c r="N1131" i="14"/>
  <c r="W1131" i="14" s="1"/>
  <c r="O1131" i="14"/>
  <c r="P1131" i="14"/>
  <c r="Q1131" i="14"/>
  <c r="A1132" i="14"/>
  <c r="B1132" i="14"/>
  <c r="C1132" i="14"/>
  <c r="D1132" i="14"/>
  <c r="F1132" i="14"/>
  <c r="H1132" i="14"/>
  <c r="I1132" i="14"/>
  <c r="J1132" i="14"/>
  <c r="K1132" i="14"/>
  <c r="L1132" i="14"/>
  <c r="M1132" i="14"/>
  <c r="N1132" i="14"/>
  <c r="O1132" i="14"/>
  <c r="X1132" i="14" s="1"/>
  <c r="P1132" i="14"/>
  <c r="Q1132" i="14"/>
  <c r="A1133" i="14"/>
  <c r="B1133" i="14"/>
  <c r="C1133" i="14"/>
  <c r="D1133" i="14"/>
  <c r="F1133" i="14"/>
  <c r="H1133" i="14"/>
  <c r="I1133" i="14"/>
  <c r="J1133" i="14"/>
  <c r="K1133" i="14"/>
  <c r="L1133" i="14"/>
  <c r="M1133" i="14"/>
  <c r="N1133" i="14"/>
  <c r="O1133" i="14"/>
  <c r="W1133" i="14" s="1"/>
  <c r="P1133" i="14"/>
  <c r="Q1133" i="14"/>
  <c r="A1134" i="14"/>
  <c r="B1134" i="14"/>
  <c r="C1134" i="14"/>
  <c r="D1134" i="14"/>
  <c r="F1134" i="14"/>
  <c r="H1134" i="14"/>
  <c r="I1134" i="14"/>
  <c r="J1134" i="14"/>
  <c r="K1134" i="14"/>
  <c r="L1134" i="14"/>
  <c r="M1134" i="14"/>
  <c r="N1134" i="14"/>
  <c r="O1134" i="14"/>
  <c r="P1134" i="14"/>
  <c r="Q1134" i="14"/>
  <c r="A1135" i="14"/>
  <c r="B1135" i="14"/>
  <c r="C1135" i="14"/>
  <c r="D1135" i="14"/>
  <c r="F1135" i="14"/>
  <c r="H1135" i="14"/>
  <c r="I1135" i="14"/>
  <c r="J1135" i="14"/>
  <c r="K1135" i="14"/>
  <c r="L1135" i="14"/>
  <c r="M1135" i="14"/>
  <c r="N1135" i="14"/>
  <c r="O1135" i="14"/>
  <c r="P1135" i="14"/>
  <c r="Q1135" i="14"/>
  <c r="A1136" i="14"/>
  <c r="B1136" i="14"/>
  <c r="C1136" i="14"/>
  <c r="D1136" i="14"/>
  <c r="F1136" i="14"/>
  <c r="H1136" i="14"/>
  <c r="I1136" i="14"/>
  <c r="J1136" i="14"/>
  <c r="K1136" i="14"/>
  <c r="L1136" i="14"/>
  <c r="M1136" i="14"/>
  <c r="N1136" i="14"/>
  <c r="O1136" i="14"/>
  <c r="P1136" i="14"/>
  <c r="Q1136" i="14"/>
  <c r="A1137" i="14"/>
  <c r="B1137" i="14"/>
  <c r="C1137" i="14"/>
  <c r="D1137" i="14"/>
  <c r="F1137" i="14"/>
  <c r="H1137" i="14"/>
  <c r="I1137" i="14"/>
  <c r="J1137" i="14"/>
  <c r="K1137" i="14"/>
  <c r="L1137" i="14"/>
  <c r="M1137" i="14"/>
  <c r="N1137" i="14"/>
  <c r="O1137" i="14"/>
  <c r="P1137" i="14"/>
  <c r="Q1137" i="14"/>
  <c r="A1138" i="14"/>
  <c r="B1138" i="14"/>
  <c r="C1138" i="14"/>
  <c r="D1138" i="14"/>
  <c r="F1138" i="14"/>
  <c r="H1138" i="14"/>
  <c r="I1138" i="14"/>
  <c r="J1138" i="14"/>
  <c r="K1138" i="14"/>
  <c r="L1138" i="14"/>
  <c r="M1138" i="14"/>
  <c r="N1138" i="14"/>
  <c r="O1138" i="14"/>
  <c r="P1138" i="14"/>
  <c r="Q1138" i="14"/>
  <c r="A1139" i="14"/>
  <c r="B1139" i="14"/>
  <c r="C1139" i="14"/>
  <c r="D1139" i="14"/>
  <c r="F1139" i="14"/>
  <c r="H1139" i="14"/>
  <c r="I1139" i="14"/>
  <c r="J1139" i="14"/>
  <c r="K1139" i="14"/>
  <c r="L1139" i="14"/>
  <c r="M1139" i="14"/>
  <c r="N1139" i="14"/>
  <c r="O1139" i="14"/>
  <c r="P1139" i="14"/>
  <c r="Q1139" i="14"/>
  <c r="A1140" i="14"/>
  <c r="B1140" i="14"/>
  <c r="C1140" i="14"/>
  <c r="D1140" i="14"/>
  <c r="F1140" i="14"/>
  <c r="H1140" i="14"/>
  <c r="I1140" i="14"/>
  <c r="J1140" i="14"/>
  <c r="K1140" i="14"/>
  <c r="L1140" i="14"/>
  <c r="M1140" i="14"/>
  <c r="N1140" i="14"/>
  <c r="O1140" i="14"/>
  <c r="P1140" i="14"/>
  <c r="Q1140" i="14"/>
  <c r="A1141" i="14"/>
  <c r="B1141" i="14"/>
  <c r="C1141" i="14"/>
  <c r="D1141" i="14"/>
  <c r="F1141" i="14"/>
  <c r="H1141" i="14"/>
  <c r="I1141" i="14"/>
  <c r="J1141" i="14"/>
  <c r="K1141" i="14"/>
  <c r="L1141" i="14"/>
  <c r="M1141" i="14"/>
  <c r="N1141" i="14"/>
  <c r="O1141" i="14"/>
  <c r="U1141" i="14" s="1"/>
  <c r="P1141" i="14"/>
  <c r="Q1141" i="14"/>
  <c r="A1142" i="14"/>
  <c r="B1142" i="14"/>
  <c r="C1142" i="14"/>
  <c r="D1142" i="14"/>
  <c r="F1142" i="14"/>
  <c r="H1142" i="14"/>
  <c r="I1142" i="14"/>
  <c r="J1142" i="14"/>
  <c r="K1142" i="14"/>
  <c r="L1142" i="14"/>
  <c r="M1142" i="14"/>
  <c r="N1142" i="14"/>
  <c r="O1142" i="14"/>
  <c r="P1142" i="14"/>
  <c r="Q1142" i="14"/>
  <c r="A1143" i="14"/>
  <c r="B1143" i="14"/>
  <c r="C1143" i="14"/>
  <c r="D1143" i="14"/>
  <c r="F1143" i="14"/>
  <c r="H1143" i="14"/>
  <c r="I1143" i="14"/>
  <c r="J1143" i="14"/>
  <c r="K1143" i="14"/>
  <c r="L1143" i="14"/>
  <c r="M1143" i="14"/>
  <c r="N1143" i="14"/>
  <c r="O1143" i="14"/>
  <c r="P1143" i="14"/>
  <c r="Q1143" i="14"/>
  <c r="A1144" i="14"/>
  <c r="B1144" i="14"/>
  <c r="C1144" i="14"/>
  <c r="D1144" i="14"/>
  <c r="F1144" i="14"/>
  <c r="H1144" i="14"/>
  <c r="I1144" i="14"/>
  <c r="J1144" i="14"/>
  <c r="K1144" i="14"/>
  <c r="L1144" i="14"/>
  <c r="M1144" i="14"/>
  <c r="N1144" i="14"/>
  <c r="O1144" i="14"/>
  <c r="P1144" i="14"/>
  <c r="Q1144" i="14"/>
  <c r="A1145" i="14"/>
  <c r="B1145" i="14"/>
  <c r="C1145" i="14"/>
  <c r="D1145" i="14"/>
  <c r="F1145" i="14"/>
  <c r="H1145" i="14"/>
  <c r="I1145" i="14"/>
  <c r="J1145" i="14"/>
  <c r="K1145" i="14"/>
  <c r="L1145" i="14"/>
  <c r="M1145" i="14"/>
  <c r="N1145" i="14"/>
  <c r="O1145" i="14"/>
  <c r="P1145" i="14"/>
  <c r="Q1145" i="14"/>
  <c r="A1146" i="14"/>
  <c r="B1146" i="14"/>
  <c r="C1146" i="14"/>
  <c r="D1146" i="14"/>
  <c r="F1146" i="14"/>
  <c r="H1146" i="14"/>
  <c r="I1146" i="14"/>
  <c r="J1146" i="14"/>
  <c r="K1146" i="14"/>
  <c r="L1146" i="14"/>
  <c r="M1146" i="14"/>
  <c r="N1146" i="14"/>
  <c r="O1146" i="14"/>
  <c r="P1146" i="14"/>
  <c r="Q1146" i="14"/>
  <c r="A1147" i="14"/>
  <c r="B1147" i="14"/>
  <c r="C1147" i="14"/>
  <c r="D1147" i="14"/>
  <c r="F1147" i="14"/>
  <c r="H1147" i="14"/>
  <c r="I1147" i="14"/>
  <c r="J1147" i="14"/>
  <c r="K1147" i="14"/>
  <c r="L1147" i="14"/>
  <c r="M1147" i="14"/>
  <c r="N1147" i="14"/>
  <c r="X1147" i="14" s="1"/>
  <c r="O1147" i="14"/>
  <c r="P1147" i="14"/>
  <c r="Q1147" i="14"/>
  <c r="A1148" i="14"/>
  <c r="B1148" i="14"/>
  <c r="C1148" i="14"/>
  <c r="D1148" i="14"/>
  <c r="F1148" i="14"/>
  <c r="H1148" i="14"/>
  <c r="I1148" i="14"/>
  <c r="J1148" i="14"/>
  <c r="K1148" i="14"/>
  <c r="L1148" i="14"/>
  <c r="M1148" i="14"/>
  <c r="N1148" i="14"/>
  <c r="O1148" i="14"/>
  <c r="P1148" i="14"/>
  <c r="Q1148" i="14"/>
  <c r="A1149" i="14"/>
  <c r="B1149" i="14"/>
  <c r="C1149" i="14"/>
  <c r="D1149" i="14"/>
  <c r="F1149" i="14"/>
  <c r="H1149" i="14"/>
  <c r="I1149" i="14"/>
  <c r="J1149" i="14"/>
  <c r="K1149" i="14"/>
  <c r="L1149" i="14"/>
  <c r="M1149" i="14"/>
  <c r="N1149" i="14"/>
  <c r="O1149" i="14"/>
  <c r="P1149" i="14"/>
  <c r="Q1149" i="14"/>
  <c r="A1150" i="14"/>
  <c r="B1150" i="14"/>
  <c r="C1150" i="14"/>
  <c r="D1150" i="14"/>
  <c r="F1150" i="14"/>
  <c r="H1150" i="14"/>
  <c r="I1150" i="14"/>
  <c r="J1150" i="14"/>
  <c r="K1150" i="14"/>
  <c r="L1150" i="14"/>
  <c r="M1150" i="14"/>
  <c r="N1150" i="14"/>
  <c r="O1150" i="14"/>
  <c r="P1150" i="14"/>
  <c r="Q1150" i="14"/>
  <c r="A1151" i="14"/>
  <c r="B1151" i="14"/>
  <c r="C1151" i="14"/>
  <c r="D1151" i="14"/>
  <c r="F1151" i="14"/>
  <c r="H1151" i="14"/>
  <c r="I1151" i="14"/>
  <c r="J1151" i="14"/>
  <c r="K1151" i="14"/>
  <c r="L1151" i="14"/>
  <c r="M1151" i="14"/>
  <c r="N1151" i="14"/>
  <c r="O1151" i="14"/>
  <c r="P1151" i="14"/>
  <c r="Q1151" i="14"/>
  <c r="A1152" i="14"/>
  <c r="B1152" i="14"/>
  <c r="C1152" i="14"/>
  <c r="D1152" i="14"/>
  <c r="F1152" i="14"/>
  <c r="H1152" i="14"/>
  <c r="I1152" i="14"/>
  <c r="J1152" i="14"/>
  <c r="K1152" i="14"/>
  <c r="L1152" i="14"/>
  <c r="M1152" i="14"/>
  <c r="N1152" i="14"/>
  <c r="O1152" i="14"/>
  <c r="P1152" i="14"/>
  <c r="Q1152" i="14"/>
  <c r="A1153" i="14"/>
  <c r="B1153" i="14"/>
  <c r="C1153" i="14"/>
  <c r="D1153" i="14"/>
  <c r="F1153" i="14"/>
  <c r="H1153" i="14"/>
  <c r="I1153" i="14"/>
  <c r="J1153" i="14"/>
  <c r="K1153" i="14"/>
  <c r="L1153" i="14"/>
  <c r="M1153" i="14"/>
  <c r="N1153" i="14"/>
  <c r="O1153" i="14"/>
  <c r="P1153" i="14"/>
  <c r="Q1153" i="14"/>
  <c r="A1154" i="14"/>
  <c r="B1154" i="14"/>
  <c r="C1154" i="14"/>
  <c r="D1154" i="14"/>
  <c r="F1154" i="14"/>
  <c r="H1154" i="14"/>
  <c r="I1154" i="14"/>
  <c r="J1154" i="14"/>
  <c r="K1154" i="14"/>
  <c r="L1154" i="14"/>
  <c r="M1154" i="14"/>
  <c r="N1154" i="14"/>
  <c r="O1154" i="14"/>
  <c r="P1154" i="14"/>
  <c r="Q1154" i="14"/>
  <c r="A1155" i="14"/>
  <c r="B1155" i="14"/>
  <c r="C1155" i="14"/>
  <c r="D1155" i="14"/>
  <c r="F1155" i="14"/>
  <c r="H1155" i="14"/>
  <c r="I1155" i="14"/>
  <c r="J1155" i="14"/>
  <c r="K1155" i="14"/>
  <c r="L1155" i="14"/>
  <c r="M1155" i="14"/>
  <c r="N1155" i="14"/>
  <c r="O1155" i="14"/>
  <c r="P1155" i="14"/>
  <c r="Q1155" i="14"/>
  <c r="A1156" i="14"/>
  <c r="B1156" i="14"/>
  <c r="C1156" i="14"/>
  <c r="D1156" i="14"/>
  <c r="F1156" i="14"/>
  <c r="H1156" i="14"/>
  <c r="I1156" i="14"/>
  <c r="J1156" i="14"/>
  <c r="K1156" i="14"/>
  <c r="L1156" i="14"/>
  <c r="M1156" i="14"/>
  <c r="N1156" i="14"/>
  <c r="O1156" i="14"/>
  <c r="P1156" i="14"/>
  <c r="Q1156" i="14"/>
  <c r="A1157" i="14"/>
  <c r="B1157" i="14"/>
  <c r="C1157" i="14"/>
  <c r="D1157" i="14"/>
  <c r="F1157" i="14"/>
  <c r="H1157" i="14"/>
  <c r="I1157" i="14"/>
  <c r="J1157" i="14"/>
  <c r="K1157" i="14"/>
  <c r="L1157" i="14"/>
  <c r="M1157" i="14"/>
  <c r="N1157" i="14"/>
  <c r="O1157" i="14"/>
  <c r="P1157" i="14"/>
  <c r="Q1157" i="14"/>
  <c r="A1158" i="14"/>
  <c r="B1158" i="14"/>
  <c r="C1158" i="14"/>
  <c r="D1158" i="14"/>
  <c r="F1158" i="14"/>
  <c r="H1158" i="14"/>
  <c r="I1158" i="14"/>
  <c r="J1158" i="14"/>
  <c r="K1158" i="14"/>
  <c r="L1158" i="14"/>
  <c r="M1158" i="14"/>
  <c r="N1158" i="14"/>
  <c r="O1158" i="14"/>
  <c r="P1158" i="14"/>
  <c r="Q1158" i="14"/>
  <c r="A1159" i="14"/>
  <c r="B1159" i="14"/>
  <c r="C1159" i="14"/>
  <c r="D1159" i="14"/>
  <c r="F1159" i="14"/>
  <c r="H1159" i="14"/>
  <c r="I1159" i="14"/>
  <c r="J1159" i="14"/>
  <c r="K1159" i="14"/>
  <c r="L1159" i="14"/>
  <c r="M1159" i="14"/>
  <c r="N1159" i="14"/>
  <c r="O1159" i="14"/>
  <c r="P1159" i="14"/>
  <c r="Q1159" i="14"/>
  <c r="A1160" i="14"/>
  <c r="B1160" i="14"/>
  <c r="C1160" i="14"/>
  <c r="D1160" i="14"/>
  <c r="F1160" i="14"/>
  <c r="H1160" i="14"/>
  <c r="I1160" i="14"/>
  <c r="J1160" i="14"/>
  <c r="K1160" i="14"/>
  <c r="L1160" i="14"/>
  <c r="M1160" i="14"/>
  <c r="N1160" i="14"/>
  <c r="O1160" i="14"/>
  <c r="P1160" i="14"/>
  <c r="Q1160" i="14"/>
  <c r="A1161" i="14"/>
  <c r="B1161" i="14"/>
  <c r="C1161" i="14"/>
  <c r="D1161" i="14"/>
  <c r="F1161" i="14"/>
  <c r="H1161" i="14"/>
  <c r="I1161" i="14"/>
  <c r="J1161" i="14"/>
  <c r="K1161" i="14"/>
  <c r="L1161" i="14"/>
  <c r="M1161" i="14"/>
  <c r="N1161" i="14"/>
  <c r="O1161" i="14"/>
  <c r="P1161" i="14"/>
  <c r="Q1161" i="14"/>
  <c r="A1162" i="14"/>
  <c r="B1162" i="14"/>
  <c r="C1162" i="14"/>
  <c r="D1162" i="14"/>
  <c r="F1162" i="14"/>
  <c r="H1162" i="14"/>
  <c r="I1162" i="14"/>
  <c r="J1162" i="14"/>
  <c r="K1162" i="14"/>
  <c r="L1162" i="14"/>
  <c r="M1162" i="14"/>
  <c r="N1162" i="14"/>
  <c r="O1162" i="14"/>
  <c r="P1162" i="14"/>
  <c r="Q1162" i="14"/>
  <c r="A1163" i="14"/>
  <c r="B1163" i="14"/>
  <c r="C1163" i="14"/>
  <c r="D1163" i="14"/>
  <c r="F1163" i="14"/>
  <c r="H1163" i="14"/>
  <c r="I1163" i="14"/>
  <c r="J1163" i="14"/>
  <c r="K1163" i="14"/>
  <c r="L1163" i="14"/>
  <c r="M1163" i="14"/>
  <c r="N1163" i="14"/>
  <c r="O1163" i="14"/>
  <c r="P1163" i="14"/>
  <c r="Q1163" i="14"/>
  <c r="A1164" i="14"/>
  <c r="B1164" i="14"/>
  <c r="C1164" i="14"/>
  <c r="D1164" i="14"/>
  <c r="F1164" i="14"/>
  <c r="H1164" i="14"/>
  <c r="I1164" i="14"/>
  <c r="J1164" i="14"/>
  <c r="K1164" i="14"/>
  <c r="L1164" i="14"/>
  <c r="M1164" i="14"/>
  <c r="N1164" i="14"/>
  <c r="O1164" i="14"/>
  <c r="P1164" i="14"/>
  <c r="Q1164" i="14"/>
  <c r="A1165" i="14"/>
  <c r="B1165" i="14"/>
  <c r="C1165" i="14"/>
  <c r="D1165" i="14"/>
  <c r="F1165" i="14"/>
  <c r="H1165" i="14"/>
  <c r="I1165" i="14"/>
  <c r="J1165" i="14"/>
  <c r="K1165" i="14"/>
  <c r="L1165" i="14"/>
  <c r="M1165" i="14"/>
  <c r="N1165" i="14"/>
  <c r="O1165" i="14"/>
  <c r="P1165" i="14"/>
  <c r="Q1165" i="14"/>
  <c r="A1166" i="14"/>
  <c r="B1166" i="14"/>
  <c r="C1166" i="14"/>
  <c r="D1166" i="14"/>
  <c r="F1166" i="14"/>
  <c r="H1166" i="14"/>
  <c r="I1166" i="14"/>
  <c r="J1166" i="14"/>
  <c r="K1166" i="14"/>
  <c r="L1166" i="14"/>
  <c r="M1166" i="14"/>
  <c r="N1166" i="14"/>
  <c r="O1166" i="14"/>
  <c r="P1166" i="14"/>
  <c r="Q1166" i="14"/>
  <c r="A1167" i="14"/>
  <c r="B1167" i="14"/>
  <c r="C1167" i="14"/>
  <c r="D1167" i="14"/>
  <c r="F1167" i="14"/>
  <c r="H1167" i="14"/>
  <c r="I1167" i="14"/>
  <c r="J1167" i="14"/>
  <c r="K1167" i="14"/>
  <c r="L1167" i="14"/>
  <c r="M1167" i="14"/>
  <c r="N1167" i="14"/>
  <c r="O1167" i="14"/>
  <c r="P1167" i="14"/>
  <c r="Q1167" i="14"/>
  <c r="A1168" i="14"/>
  <c r="B1168" i="14"/>
  <c r="C1168" i="14"/>
  <c r="D1168" i="14"/>
  <c r="F1168" i="14"/>
  <c r="H1168" i="14"/>
  <c r="I1168" i="14"/>
  <c r="J1168" i="14"/>
  <c r="K1168" i="14"/>
  <c r="L1168" i="14"/>
  <c r="M1168" i="14"/>
  <c r="N1168" i="14"/>
  <c r="O1168" i="14"/>
  <c r="P1168" i="14"/>
  <c r="Q1168" i="14"/>
  <c r="A1169" i="14"/>
  <c r="B1169" i="14"/>
  <c r="C1169" i="14"/>
  <c r="D1169" i="14"/>
  <c r="F1169" i="14"/>
  <c r="H1169" i="14"/>
  <c r="I1169" i="14"/>
  <c r="J1169" i="14"/>
  <c r="K1169" i="14"/>
  <c r="L1169" i="14"/>
  <c r="M1169" i="14"/>
  <c r="N1169" i="14"/>
  <c r="O1169" i="14"/>
  <c r="P1169" i="14"/>
  <c r="Q1169" i="14"/>
  <c r="A1170" i="14"/>
  <c r="B1170" i="14"/>
  <c r="C1170" i="14"/>
  <c r="D1170" i="14"/>
  <c r="F1170" i="14"/>
  <c r="H1170" i="14"/>
  <c r="I1170" i="14"/>
  <c r="J1170" i="14"/>
  <c r="K1170" i="14"/>
  <c r="L1170" i="14"/>
  <c r="M1170" i="14"/>
  <c r="N1170" i="14"/>
  <c r="O1170" i="14"/>
  <c r="P1170" i="14"/>
  <c r="Q1170" i="14"/>
  <c r="A1171" i="14"/>
  <c r="B1171" i="14"/>
  <c r="C1171" i="14"/>
  <c r="D1171" i="14"/>
  <c r="F1171" i="14"/>
  <c r="H1171" i="14"/>
  <c r="I1171" i="14"/>
  <c r="J1171" i="14"/>
  <c r="K1171" i="14"/>
  <c r="L1171" i="14"/>
  <c r="M1171" i="14"/>
  <c r="N1171" i="14"/>
  <c r="O1171" i="14"/>
  <c r="P1171" i="14"/>
  <c r="Q1171" i="14"/>
  <c r="A1172" i="14"/>
  <c r="B1172" i="14"/>
  <c r="C1172" i="14"/>
  <c r="D1172" i="14"/>
  <c r="F1172" i="14"/>
  <c r="H1172" i="14"/>
  <c r="I1172" i="14"/>
  <c r="J1172" i="14"/>
  <c r="K1172" i="14"/>
  <c r="L1172" i="14"/>
  <c r="M1172" i="14"/>
  <c r="N1172" i="14"/>
  <c r="O1172" i="14"/>
  <c r="P1172" i="14"/>
  <c r="Q1172" i="14"/>
  <c r="A1173" i="14"/>
  <c r="B1173" i="14"/>
  <c r="C1173" i="14"/>
  <c r="D1173" i="14"/>
  <c r="F1173" i="14"/>
  <c r="H1173" i="14"/>
  <c r="I1173" i="14"/>
  <c r="J1173" i="14"/>
  <c r="K1173" i="14"/>
  <c r="L1173" i="14"/>
  <c r="M1173" i="14"/>
  <c r="N1173" i="14"/>
  <c r="O1173" i="14"/>
  <c r="P1173" i="14"/>
  <c r="Q1173" i="14"/>
  <c r="A1174" i="14"/>
  <c r="B1174" i="14"/>
  <c r="C1174" i="14"/>
  <c r="D1174" i="14"/>
  <c r="F1174" i="14"/>
  <c r="H1174" i="14"/>
  <c r="I1174" i="14"/>
  <c r="J1174" i="14"/>
  <c r="K1174" i="14"/>
  <c r="L1174" i="14"/>
  <c r="M1174" i="14"/>
  <c r="N1174" i="14"/>
  <c r="O1174" i="14"/>
  <c r="P1174" i="14"/>
  <c r="Q1174" i="14"/>
  <c r="A1175" i="14"/>
  <c r="B1175" i="14"/>
  <c r="C1175" i="14"/>
  <c r="D1175" i="14"/>
  <c r="F1175" i="14"/>
  <c r="H1175" i="14"/>
  <c r="I1175" i="14"/>
  <c r="J1175" i="14"/>
  <c r="K1175" i="14"/>
  <c r="L1175" i="14"/>
  <c r="M1175" i="14"/>
  <c r="N1175" i="14"/>
  <c r="O1175" i="14"/>
  <c r="P1175" i="14"/>
  <c r="Q1175" i="14"/>
  <c r="A1176" i="14"/>
  <c r="B1176" i="14"/>
  <c r="C1176" i="14"/>
  <c r="D1176" i="14"/>
  <c r="F1176" i="14"/>
  <c r="H1176" i="14"/>
  <c r="I1176" i="14"/>
  <c r="J1176" i="14"/>
  <c r="K1176" i="14"/>
  <c r="L1176" i="14"/>
  <c r="M1176" i="14"/>
  <c r="N1176" i="14"/>
  <c r="O1176" i="14"/>
  <c r="P1176" i="14"/>
  <c r="Q1176" i="14"/>
  <c r="A1177" i="14"/>
  <c r="B1177" i="14"/>
  <c r="C1177" i="14"/>
  <c r="D1177" i="14"/>
  <c r="F1177" i="14"/>
  <c r="H1177" i="14"/>
  <c r="I1177" i="14"/>
  <c r="J1177" i="14"/>
  <c r="K1177" i="14"/>
  <c r="L1177" i="14"/>
  <c r="M1177" i="14"/>
  <c r="N1177" i="14"/>
  <c r="O1177" i="14"/>
  <c r="Y1177" i="14" s="1"/>
  <c r="P1177" i="14"/>
  <c r="Q1177" i="14"/>
  <c r="A1178" i="14"/>
  <c r="B1178" i="14"/>
  <c r="C1178" i="14"/>
  <c r="D1178" i="14"/>
  <c r="F1178" i="14"/>
  <c r="H1178" i="14"/>
  <c r="I1178" i="14"/>
  <c r="J1178" i="14"/>
  <c r="K1178" i="14"/>
  <c r="L1178" i="14"/>
  <c r="M1178" i="14"/>
  <c r="N1178" i="14"/>
  <c r="O1178" i="14"/>
  <c r="P1178" i="14"/>
  <c r="Q1178" i="14"/>
  <c r="A1179" i="14"/>
  <c r="B1179" i="14"/>
  <c r="C1179" i="14"/>
  <c r="D1179" i="14"/>
  <c r="F1179" i="14"/>
  <c r="H1179" i="14"/>
  <c r="I1179" i="14"/>
  <c r="J1179" i="14"/>
  <c r="K1179" i="14"/>
  <c r="L1179" i="14"/>
  <c r="M1179" i="14"/>
  <c r="N1179" i="14"/>
  <c r="O1179" i="14"/>
  <c r="P1179" i="14"/>
  <c r="Q1179" i="14"/>
  <c r="A1180" i="14"/>
  <c r="B1180" i="14"/>
  <c r="C1180" i="14"/>
  <c r="D1180" i="14"/>
  <c r="F1180" i="14"/>
  <c r="H1180" i="14"/>
  <c r="I1180" i="14"/>
  <c r="J1180" i="14"/>
  <c r="K1180" i="14"/>
  <c r="L1180" i="14"/>
  <c r="M1180" i="14"/>
  <c r="N1180" i="14"/>
  <c r="O1180" i="14"/>
  <c r="P1180" i="14"/>
  <c r="Q1180" i="14"/>
  <c r="A1181" i="14"/>
  <c r="B1181" i="14"/>
  <c r="C1181" i="14"/>
  <c r="D1181" i="14"/>
  <c r="F1181" i="14"/>
  <c r="H1181" i="14"/>
  <c r="I1181" i="14"/>
  <c r="J1181" i="14"/>
  <c r="K1181" i="14"/>
  <c r="L1181" i="14"/>
  <c r="M1181" i="14"/>
  <c r="N1181" i="14"/>
  <c r="O1181" i="14"/>
  <c r="P1181" i="14"/>
  <c r="Q1181" i="14"/>
  <c r="A1182" i="14"/>
  <c r="B1182" i="14"/>
  <c r="C1182" i="14"/>
  <c r="D1182" i="14"/>
  <c r="F1182" i="14"/>
  <c r="H1182" i="14"/>
  <c r="I1182" i="14"/>
  <c r="J1182" i="14"/>
  <c r="K1182" i="14"/>
  <c r="L1182" i="14"/>
  <c r="M1182" i="14"/>
  <c r="N1182" i="14"/>
  <c r="O1182" i="14"/>
  <c r="P1182" i="14"/>
  <c r="Q1182" i="14"/>
  <c r="A1183" i="14"/>
  <c r="B1183" i="14"/>
  <c r="C1183" i="14"/>
  <c r="D1183" i="14"/>
  <c r="F1183" i="14"/>
  <c r="H1183" i="14"/>
  <c r="I1183" i="14"/>
  <c r="J1183" i="14"/>
  <c r="K1183" i="14"/>
  <c r="L1183" i="14"/>
  <c r="M1183" i="14"/>
  <c r="N1183" i="14"/>
  <c r="O1183" i="14"/>
  <c r="P1183" i="14"/>
  <c r="Q1183" i="14"/>
  <c r="A1184" i="14"/>
  <c r="B1184" i="14"/>
  <c r="C1184" i="14"/>
  <c r="D1184" i="14"/>
  <c r="F1184" i="14"/>
  <c r="H1184" i="14"/>
  <c r="I1184" i="14"/>
  <c r="J1184" i="14"/>
  <c r="K1184" i="14"/>
  <c r="L1184" i="14"/>
  <c r="M1184" i="14"/>
  <c r="N1184" i="14"/>
  <c r="O1184" i="14"/>
  <c r="P1184" i="14"/>
  <c r="Q1184" i="14"/>
  <c r="A1185" i="14"/>
  <c r="B1185" i="14"/>
  <c r="C1185" i="14"/>
  <c r="D1185" i="14"/>
  <c r="F1185" i="14"/>
  <c r="H1185" i="14"/>
  <c r="I1185" i="14"/>
  <c r="J1185" i="14"/>
  <c r="K1185" i="14"/>
  <c r="L1185" i="14"/>
  <c r="M1185" i="14"/>
  <c r="N1185" i="14"/>
  <c r="O1185" i="14"/>
  <c r="AD1185" i="14" s="1"/>
  <c r="P1185" i="14"/>
  <c r="Q1185" i="14"/>
  <c r="A1186" i="14"/>
  <c r="B1186" i="14"/>
  <c r="C1186" i="14"/>
  <c r="D1186" i="14"/>
  <c r="F1186" i="14"/>
  <c r="H1186" i="14"/>
  <c r="I1186" i="14"/>
  <c r="J1186" i="14"/>
  <c r="K1186" i="14"/>
  <c r="L1186" i="14"/>
  <c r="M1186" i="14"/>
  <c r="N1186" i="14"/>
  <c r="O1186" i="14"/>
  <c r="P1186" i="14"/>
  <c r="Q1186" i="14"/>
  <c r="A1187" i="14"/>
  <c r="B1187" i="14"/>
  <c r="C1187" i="14"/>
  <c r="D1187" i="14"/>
  <c r="F1187" i="14"/>
  <c r="H1187" i="14"/>
  <c r="I1187" i="14"/>
  <c r="J1187" i="14"/>
  <c r="K1187" i="14"/>
  <c r="L1187" i="14"/>
  <c r="M1187" i="14"/>
  <c r="N1187" i="14"/>
  <c r="O1187" i="14"/>
  <c r="P1187" i="14"/>
  <c r="Q1187" i="14"/>
  <c r="A1188" i="14"/>
  <c r="B1188" i="14"/>
  <c r="C1188" i="14"/>
  <c r="D1188" i="14"/>
  <c r="F1188" i="14"/>
  <c r="H1188" i="14"/>
  <c r="I1188" i="14"/>
  <c r="J1188" i="14"/>
  <c r="K1188" i="14"/>
  <c r="L1188" i="14"/>
  <c r="M1188" i="14"/>
  <c r="N1188" i="14"/>
  <c r="O1188" i="14"/>
  <c r="P1188" i="14"/>
  <c r="Q1188" i="14"/>
  <c r="A1189" i="14"/>
  <c r="B1189" i="14"/>
  <c r="C1189" i="14"/>
  <c r="D1189" i="14"/>
  <c r="F1189" i="14"/>
  <c r="H1189" i="14"/>
  <c r="I1189" i="14"/>
  <c r="J1189" i="14"/>
  <c r="K1189" i="14"/>
  <c r="L1189" i="14"/>
  <c r="M1189" i="14"/>
  <c r="N1189" i="14"/>
  <c r="O1189" i="14"/>
  <c r="P1189" i="14"/>
  <c r="Q1189" i="14"/>
  <c r="A1190" i="14"/>
  <c r="B1190" i="14"/>
  <c r="C1190" i="14"/>
  <c r="D1190" i="14"/>
  <c r="F1190" i="14"/>
  <c r="H1190" i="14"/>
  <c r="I1190" i="14"/>
  <c r="J1190" i="14"/>
  <c r="K1190" i="14"/>
  <c r="L1190" i="14"/>
  <c r="M1190" i="14"/>
  <c r="N1190" i="14"/>
  <c r="O1190" i="14"/>
  <c r="P1190" i="14"/>
  <c r="Q1190" i="14"/>
  <c r="A1191" i="14"/>
  <c r="B1191" i="14"/>
  <c r="C1191" i="14"/>
  <c r="D1191" i="14"/>
  <c r="F1191" i="14"/>
  <c r="H1191" i="14"/>
  <c r="I1191" i="14"/>
  <c r="J1191" i="14"/>
  <c r="K1191" i="14"/>
  <c r="L1191" i="14"/>
  <c r="M1191" i="14"/>
  <c r="N1191" i="14"/>
  <c r="O1191" i="14"/>
  <c r="P1191" i="14"/>
  <c r="Q1191" i="14"/>
  <c r="A1192" i="14"/>
  <c r="B1192" i="14"/>
  <c r="C1192" i="14"/>
  <c r="D1192" i="14"/>
  <c r="F1192" i="14"/>
  <c r="H1192" i="14"/>
  <c r="I1192" i="14"/>
  <c r="J1192" i="14"/>
  <c r="K1192" i="14"/>
  <c r="L1192" i="14"/>
  <c r="M1192" i="14"/>
  <c r="N1192" i="14"/>
  <c r="O1192" i="14"/>
  <c r="P1192" i="14"/>
  <c r="Q1192" i="14"/>
  <c r="A1193" i="14"/>
  <c r="B1193" i="14"/>
  <c r="C1193" i="14"/>
  <c r="D1193" i="14"/>
  <c r="F1193" i="14"/>
  <c r="H1193" i="14"/>
  <c r="I1193" i="14"/>
  <c r="J1193" i="14"/>
  <c r="K1193" i="14"/>
  <c r="L1193" i="14"/>
  <c r="M1193" i="14"/>
  <c r="N1193" i="14"/>
  <c r="O1193" i="14"/>
  <c r="P1193" i="14"/>
  <c r="Q1193" i="14"/>
  <c r="A1194" i="14"/>
  <c r="B1194" i="14"/>
  <c r="C1194" i="14"/>
  <c r="D1194" i="14"/>
  <c r="F1194" i="14"/>
  <c r="H1194" i="14"/>
  <c r="I1194" i="14"/>
  <c r="J1194" i="14"/>
  <c r="K1194" i="14"/>
  <c r="L1194" i="14"/>
  <c r="M1194" i="14"/>
  <c r="N1194" i="14"/>
  <c r="O1194" i="14"/>
  <c r="P1194" i="14"/>
  <c r="Q1194" i="14"/>
  <c r="A1195" i="14"/>
  <c r="B1195" i="14"/>
  <c r="C1195" i="14"/>
  <c r="D1195" i="14"/>
  <c r="F1195" i="14"/>
  <c r="H1195" i="14"/>
  <c r="I1195" i="14"/>
  <c r="J1195" i="14"/>
  <c r="K1195" i="14"/>
  <c r="L1195" i="14"/>
  <c r="M1195" i="14"/>
  <c r="N1195" i="14"/>
  <c r="O1195" i="14"/>
  <c r="P1195" i="14"/>
  <c r="Q1195" i="14"/>
  <c r="A1196" i="14"/>
  <c r="B1196" i="14"/>
  <c r="C1196" i="14"/>
  <c r="D1196" i="14"/>
  <c r="F1196" i="14"/>
  <c r="H1196" i="14"/>
  <c r="I1196" i="14"/>
  <c r="J1196" i="14"/>
  <c r="K1196" i="14"/>
  <c r="L1196" i="14"/>
  <c r="M1196" i="14"/>
  <c r="N1196" i="14"/>
  <c r="O1196" i="14"/>
  <c r="P1196" i="14"/>
  <c r="Q1196" i="14"/>
  <c r="A1197" i="14"/>
  <c r="B1197" i="14"/>
  <c r="C1197" i="14"/>
  <c r="D1197" i="14"/>
  <c r="F1197" i="14"/>
  <c r="H1197" i="14"/>
  <c r="I1197" i="14"/>
  <c r="J1197" i="14"/>
  <c r="K1197" i="14"/>
  <c r="L1197" i="14"/>
  <c r="M1197" i="14"/>
  <c r="N1197" i="14"/>
  <c r="O1197" i="14"/>
  <c r="P1197" i="14"/>
  <c r="Q1197" i="14"/>
  <c r="A1198" i="14"/>
  <c r="B1198" i="14"/>
  <c r="C1198" i="14"/>
  <c r="D1198" i="14"/>
  <c r="F1198" i="14"/>
  <c r="H1198" i="14"/>
  <c r="I1198" i="14"/>
  <c r="J1198" i="14"/>
  <c r="K1198" i="14"/>
  <c r="L1198" i="14"/>
  <c r="M1198" i="14"/>
  <c r="N1198" i="14"/>
  <c r="O1198" i="14"/>
  <c r="P1198" i="14"/>
  <c r="Q1198" i="14"/>
  <c r="A1199" i="14"/>
  <c r="B1199" i="14"/>
  <c r="C1199" i="14"/>
  <c r="D1199" i="14"/>
  <c r="F1199" i="14"/>
  <c r="H1199" i="14"/>
  <c r="I1199" i="14"/>
  <c r="J1199" i="14"/>
  <c r="K1199" i="14"/>
  <c r="L1199" i="14"/>
  <c r="M1199" i="14"/>
  <c r="N1199" i="14"/>
  <c r="O1199" i="14"/>
  <c r="P1199" i="14"/>
  <c r="Q1199" i="14"/>
  <c r="A1200" i="14"/>
  <c r="B1200" i="14"/>
  <c r="C1200" i="14"/>
  <c r="D1200" i="14"/>
  <c r="F1200" i="14"/>
  <c r="H1200" i="14"/>
  <c r="I1200" i="14"/>
  <c r="J1200" i="14"/>
  <c r="K1200" i="14"/>
  <c r="L1200" i="14"/>
  <c r="M1200" i="14"/>
  <c r="N1200" i="14"/>
  <c r="O1200" i="14"/>
  <c r="P1200" i="14"/>
  <c r="Q1200" i="14"/>
  <c r="A1201" i="14"/>
  <c r="B1201" i="14"/>
  <c r="C1201" i="14"/>
  <c r="D1201" i="14"/>
  <c r="F1201" i="14"/>
  <c r="H1201" i="14"/>
  <c r="I1201" i="14"/>
  <c r="J1201" i="14"/>
  <c r="K1201" i="14"/>
  <c r="L1201" i="14"/>
  <c r="M1201" i="14"/>
  <c r="N1201" i="14"/>
  <c r="O1201" i="14"/>
  <c r="AD1201" i="14" s="1"/>
  <c r="P1201" i="14"/>
  <c r="Q1201" i="14"/>
  <c r="A1202" i="14"/>
  <c r="B1202" i="14"/>
  <c r="C1202" i="14"/>
  <c r="D1202" i="14"/>
  <c r="F1202" i="14"/>
  <c r="H1202" i="14"/>
  <c r="I1202" i="14"/>
  <c r="J1202" i="14"/>
  <c r="K1202" i="14"/>
  <c r="L1202" i="14"/>
  <c r="M1202" i="14"/>
  <c r="N1202" i="14"/>
  <c r="O1202" i="14"/>
  <c r="P1202" i="14"/>
  <c r="Q1202" i="14"/>
  <c r="A1203" i="14"/>
  <c r="B1203" i="14"/>
  <c r="C1203" i="14"/>
  <c r="D1203" i="14"/>
  <c r="F1203" i="14"/>
  <c r="H1203" i="14"/>
  <c r="I1203" i="14"/>
  <c r="J1203" i="14"/>
  <c r="K1203" i="14"/>
  <c r="L1203" i="14"/>
  <c r="M1203" i="14"/>
  <c r="N1203" i="14"/>
  <c r="O1203" i="14"/>
  <c r="P1203" i="14"/>
  <c r="Q1203" i="14"/>
  <c r="A1204" i="14"/>
  <c r="B1204" i="14"/>
  <c r="C1204" i="14"/>
  <c r="D1204" i="14"/>
  <c r="F1204" i="14"/>
  <c r="H1204" i="14"/>
  <c r="I1204" i="14"/>
  <c r="J1204" i="14"/>
  <c r="K1204" i="14"/>
  <c r="L1204" i="14"/>
  <c r="M1204" i="14"/>
  <c r="N1204" i="14"/>
  <c r="O1204" i="14"/>
  <c r="P1204" i="14"/>
  <c r="Q1204" i="14"/>
  <c r="A1205" i="14"/>
  <c r="B1205" i="14"/>
  <c r="C1205" i="14"/>
  <c r="D1205" i="14"/>
  <c r="F1205" i="14"/>
  <c r="H1205" i="14"/>
  <c r="I1205" i="14"/>
  <c r="J1205" i="14"/>
  <c r="K1205" i="14"/>
  <c r="L1205" i="14"/>
  <c r="M1205" i="14"/>
  <c r="N1205" i="14"/>
  <c r="O1205" i="14"/>
  <c r="P1205" i="14"/>
  <c r="Q1205" i="14"/>
  <c r="A1206" i="14"/>
  <c r="B1206" i="14"/>
  <c r="C1206" i="14"/>
  <c r="D1206" i="14"/>
  <c r="F1206" i="14"/>
  <c r="H1206" i="14"/>
  <c r="I1206" i="14"/>
  <c r="J1206" i="14"/>
  <c r="K1206" i="14"/>
  <c r="L1206" i="14"/>
  <c r="M1206" i="14"/>
  <c r="N1206" i="14"/>
  <c r="O1206" i="14"/>
  <c r="P1206" i="14"/>
  <c r="Q1206" i="14"/>
  <c r="A1207" i="14"/>
  <c r="B1207" i="14"/>
  <c r="C1207" i="14"/>
  <c r="D1207" i="14"/>
  <c r="F1207" i="14"/>
  <c r="H1207" i="14"/>
  <c r="I1207" i="14"/>
  <c r="J1207" i="14"/>
  <c r="K1207" i="14"/>
  <c r="L1207" i="14"/>
  <c r="M1207" i="14"/>
  <c r="N1207" i="14"/>
  <c r="O1207" i="14"/>
  <c r="P1207" i="14"/>
  <c r="Q1207" i="14"/>
  <c r="A1208" i="14"/>
  <c r="B1208" i="14"/>
  <c r="C1208" i="14"/>
  <c r="D1208" i="14"/>
  <c r="F1208" i="14"/>
  <c r="H1208" i="14"/>
  <c r="I1208" i="14"/>
  <c r="J1208" i="14"/>
  <c r="K1208" i="14"/>
  <c r="L1208" i="14"/>
  <c r="M1208" i="14"/>
  <c r="N1208" i="14"/>
  <c r="O1208" i="14"/>
  <c r="P1208" i="14"/>
  <c r="Q1208" i="14"/>
  <c r="B10" i="18"/>
  <c r="A10" i="18"/>
  <c r="B9" i="18"/>
  <c r="A9" i="18"/>
  <c r="B8" i="18"/>
  <c r="A8" i="18"/>
  <c r="B7" i="18"/>
  <c r="A7" i="18"/>
  <c r="B6" i="18"/>
  <c r="A6" i="18"/>
  <c r="B5" i="18"/>
  <c r="A5" i="18"/>
  <c r="B4" i="18"/>
  <c r="A4" i="18"/>
  <c r="B3" i="18"/>
  <c r="A3" i="18"/>
  <c r="B2" i="18"/>
  <c r="A2" i="18"/>
  <c r="AJ1122" i="14" l="1"/>
  <c r="AO801" i="14"/>
  <c r="T1102" i="14"/>
  <c r="Z1153" i="14"/>
  <c r="U1145" i="14"/>
  <c r="W1137" i="14"/>
  <c r="AB1119" i="14"/>
  <c r="Z1094" i="14"/>
  <c r="AB1051" i="14"/>
  <c r="W1004" i="14"/>
  <c r="S989" i="14"/>
  <c r="Z882" i="14"/>
  <c r="V858" i="14"/>
  <c r="AB833" i="14"/>
  <c r="AD1069" i="14"/>
  <c r="X944" i="14"/>
  <c r="Z881" i="14"/>
  <c r="Z1088" i="14"/>
  <c r="X1080" i="14"/>
  <c r="AC1048" i="14"/>
  <c r="Y973" i="14"/>
  <c r="W934" i="14"/>
  <c r="W902" i="14"/>
  <c r="X875" i="14"/>
  <c r="Y859" i="14"/>
  <c r="AB804" i="14"/>
  <c r="AC795" i="14"/>
  <c r="V788" i="14"/>
  <c r="Z772" i="14"/>
  <c r="X771" i="14"/>
  <c r="Z987" i="14"/>
  <c r="W797" i="14"/>
  <c r="Z1127" i="14"/>
  <c r="Y1188" i="14"/>
  <c r="Z1032" i="14"/>
  <c r="AD958" i="14"/>
  <c r="Y944" i="14"/>
  <c r="V938" i="14"/>
  <c r="Z852" i="14"/>
  <c r="AC1127" i="14"/>
  <c r="AC1149" i="14"/>
  <c r="Y1025" i="14"/>
  <c r="Y1009" i="14"/>
  <c r="Z1004" i="14"/>
  <c r="Y976" i="14"/>
  <c r="S940" i="14"/>
  <c r="V854" i="14"/>
  <c r="Y1156" i="14"/>
  <c r="S1097" i="14"/>
  <c r="W1159" i="14"/>
  <c r="T1142" i="14"/>
  <c r="AD1134" i="14"/>
  <c r="W1124" i="14"/>
  <c r="U1108" i="14"/>
  <c r="X1092" i="14"/>
  <c r="AD1011" i="14"/>
  <c r="AD1010" i="14"/>
  <c r="Y993" i="14"/>
  <c r="S969" i="14"/>
  <c r="AA960" i="14"/>
  <c r="AI953" i="14"/>
  <c r="Y952" i="14"/>
  <c r="V922" i="14"/>
  <c r="Y856" i="14"/>
  <c r="Z821" i="14"/>
  <c r="AC959" i="14"/>
  <c r="AB916" i="14"/>
  <c r="AD899" i="14"/>
  <c r="AA841" i="14"/>
  <c r="X761" i="14"/>
  <c r="V1098" i="14"/>
  <c r="U1168" i="14"/>
  <c r="U1161" i="14"/>
  <c r="U1152" i="14"/>
  <c r="X1123" i="14"/>
  <c r="X1115" i="14"/>
  <c r="U1097" i="14"/>
  <c r="W1064" i="14"/>
  <c r="Z1029" i="14"/>
  <c r="Y1004" i="14"/>
  <c r="AA981" i="14"/>
  <c r="T971" i="14"/>
  <c r="Z939" i="14"/>
  <c r="W917" i="14"/>
  <c r="X909" i="14"/>
  <c r="AC900" i="14"/>
  <c r="AH892" i="14"/>
  <c r="W881" i="14"/>
  <c r="W853" i="14"/>
  <c r="X816" i="14"/>
  <c r="V787" i="14"/>
  <c r="W763" i="14"/>
  <c r="Z1151" i="14"/>
  <c r="AC1147" i="14"/>
  <c r="AA956" i="14"/>
  <c r="AA876" i="14"/>
  <c r="Y1207" i="14"/>
  <c r="V1039" i="14"/>
  <c r="Z1192" i="14"/>
  <c r="W1202" i="14"/>
  <c r="AA1194" i="14"/>
  <c r="AB1187" i="14"/>
  <c r="X1170" i="14"/>
  <c r="W1155" i="14"/>
  <c r="W1154" i="14"/>
  <c r="S1147" i="14"/>
  <c r="Y1126" i="14"/>
  <c r="Y1125" i="14"/>
  <c r="Z1118" i="14"/>
  <c r="Y1101" i="14"/>
  <c r="AC1092" i="14"/>
  <c r="Z1080" i="14"/>
  <c r="U1076" i="14"/>
  <c r="S994" i="14"/>
  <c r="V964" i="14"/>
  <c r="AD936" i="14"/>
  <c r="S876" i="14"/>
  <c r="Y836" i="14"/>
  <c r="V818" i="14"/>
  <c r="T1180" i="14"/>
  <c r="AC1097" i="14"/>
  <c r="T1067" i="14"/>
  <c r="AA1059" i="14"/>
  <c r="V1043" i="14"/>
  <c r="AC1029" i="14"/>
  <c r="AD1024" i="14"/>
  <c r="AA1015" i="14"/>
  <c r="AB983" i="14"/>
  <c r="T975" i="14"/>
  <c r="S966" i="14"/>
  <c r="AB959" i="14"/>
  <c r="W928" i="14"/>
  <c r="AD827" i="14"/>
  <c r="AD819" i="14"/>
  <c r="AA1199" i="14"/>
  <c r="S1092" i="14"/>
  <c r="AD938" i="14"/>
  <c r="AB913" i="14"/>
  <c r="AC905" i="14"/>
  <c r="W873" i="14"/>
  <c r="V865" i="14"/>
  <c r="AC852" i="14"/>
  <c r="AD820" i="14"/>
  <c r="AA783" i="14"/>
  <c r="W767" i="14"/>
  <c r="Y1206" i="14"/>
  <c r="Y1205" i="14"/>
  <c r="V1197" i="14"/>
  <c r="AB1190" i="14"/>
  <c r="W1173" i="14"/>
  <c r="Z1149" i="14"/>
  <c r="X1148" i="14"/>
  <c r="Z1093" i="14"/>
  <c r="X1089" i="14"/>
  <c r="AB1078" i="14"/>
  <c r="U1071" i="14"/>
  <c r="AA1055" i="14"/>
  <c r="Z1045" i="14"/>
  <c r="AA1008" i="14"/>
  <c r="AC998" i="14"/>
  <c r="AD985" i="14"/>
  <c r="AB977" i="14"/>
  <c r="W967" i="14"/>
  <c r="AC956" i="14"/>
  <c r="AA934" i="14"/>
  <c r="U915" i="14"/>
  <c r="AA889" i="14"/>
  <c r="Z878" i="14"/>
  <c r="W876" i="14"/>
  <c r="S831" i="14"/>
  <c r="W800" i="14"/>
  <c r="AQ799" i="14"/>
  <c r="AM1150" i="14"/>
  <c r="AM1147" i="14"/>
  <c r="AC1120" i="14"/>
  <c r="W848" i="14"/>
  <c r="AC1198" i="14"/>
  <c r="X1192" i="14"/>
  <c r="Y1169" i="14"/>
  <c r="AH1154" i="14"/>
  <c r="S1152" i="14"/>
  <c r="U1147" i="14"/>
  <c r="W1145" i="14"/>
  <c r="Y1142" i="14"/>
  <c r="U1139" i="14"/>
  <c r="Y1138" i="14"/>
  <c r="W1130" i="14"/>
  <c r="T1124" i="14"/>
  <c r="U1119" i="14"/>
  <c r="AC1116" i="14"/>
  <c r="T1112" i="14"/>
  <c r="AD1097" i="14"/>
  <c r="Y1097" i="14"/>
  <c r="AB1080" i="14"/>
  <c r="X1072" i="14"/>
  <c r="AB1061" i="14"/>
  <c r="X1055" i="14"/>
  <c r="AA1039" i="14"/>
  <c r="V1034" i="14"/>
  <c r="T1033" i="14"/>
  <c r="AC1010" i="14"/>
  <c r="X995" i="14"/>
  <c r="T983" i="14"/>
  <c r="W947" i="14"/>
  <c r="T939" i="14"/>
  <c r="U908" i="14"/>
  <c r="U898" i="14"/>
  <c r="Z888" i="14"/>
  <c r="V876" i="14"/>
  <c r="AA853" i="14"/>
  <c r="AA838" i="14"/>
  <c r="AB827" i="14"/>
  <c r="AN820" i="14"/>
  <c r="Z806" i="14"/>
  <c r="Z798" i="14"/>
  <c r="X785" i="14"/>
  <c r="T777" i="14"/>
  <c r="W766" i="14"/>
  <c r="Z763" i="14"/>
  <c r="W761" i="14"/>
  <c r="AA863" i="14"/>
  <c r="AA824" i="14"/>
  <c r="U797" i="14"/>
  <c r="Z779" i="14"/>
  <c r="U1182" i="14"/>
  <c r="AB1180" i="14"/>
  <c r="Z1173" i="14"/>
  <c r="V1164" i="14"/>
  <c r="AK1161" i="14"/>
  <c r="X1159" i="14"/>
  <c r="AD1147" i="14"/>
  <c r="AJ1146" i="14"/>
  <c r="AC1141" i="14"/>
  <c r="X1124" i="14"/>
  <c r="U1122" i="14"/>
  <c r="Z1108" i="14"/>
  <c r="AC1098" i="14"/>
  <c r="V1092" i="14"/>
  <c r="V1067" i="14"/>
  <c r="AB1063" i="14"/>
  <c r="V1037" i="14"/>
  <c r="U1029" i="14"/>
  <c r="X1014" i="14"/>
  <c r="T1004" i="14"/>
  <c r="U999" i="14"/>
  <c r="AD998" i="14"/>
  <c r="X993" i="14"/>
  <c r="V983" i="14"/>
  <c r="T980" i="14"/>
  <c r="W971" i="14"/>
  <c r="S959" i="14"/>
  <c r="Z956" i="14"/>
  <c r="W936" i="14"/>
  <c r="V923" i="14"/>
  <c r="W922" i="14"/>
  <c r="AB892" i="14"/>
  <c r="AA878" i="14"/>
  <c r="AA849" i="14"/>
  <c r="T835" i="14"/>
  <c r="V833" i="14"/>
  <c r="Z820" i="14"/>
  <c r="AA789" i="14"/>
  <c r="AD788" i="14"/>
  <c r="T775" i="14"/>
  <c r="AC763" i="14"/>
  <c r="AD761" i="14"/>
  <c r="T1140" i="14"/>
  <c r="AC1056" i="14"/>
  <c r="AP1154" i="14"/>
  <c r="AD1125" i="14"/>
  <c r="Y820" i="14"/>
  <c r="AA816" i="14"/>
  <c r="X790" i="14"/>
  <c r="V763" i="14"/>
  <c r="AA761" i="14"/>
  <c r="Z1121" i="14"/>
  <c r="AA839" i="14"/>
  <c r="AB1056" i="14"/>
  <c r="V1174" i="14"/>
  <c r="W1166" i="14"/>
  <c r="X1156" i="14"/>
  <c r="W1153" i="14"/>
  <c r="W1109" i="14"/>
  <c r="U1059" i="14"/>
  <c r="W1056" i="14"/>
  <c r="U1050" i="14"/>
  <c r="Y1045" i="14"/>
  <c r="X1016" i="14"/>
  <c r="Z1002" i="14"/>
  <c r="AA991" i="14"/>
  <c r="X990" i="14"/>
  <c r="X987" i="14"/>
  <c r="T977" i="14"/>
  <c r="AD975" i="14"/>
  <c r="Y924" i="14"/>
  <c r="T917" i="14"/>
  <c r="Y915" i="14"/>
  <c r="W909" i="14"/>
  <c r="S904" i="14"/>
  <c r="Z895" i="14"/>
  <c r="T894" i="14"/>
  <c r="AD889" i="14"/>
  <c r="T866" i="14"/>
  <c r="U851" i="14"/>
  <c r="S820" i="14"/>
  <c r="AD811" i="14"/>
  <c r="AB797" i="14"/>
  <c r="T795" i="14"/>
  <c r="AA782" i="14"/>
  <c r="Y1189" i="14"/>
  <c r="AC1106" i="14"/>
  <c r="W1085" i="14"/>
  <c r="AA919" i="14"/>
  <c r="V911" i="14"/>
  <c r="U901" i="14"/>
  <c r="AA1203" i="14"/>
  <c r="AB1195" i="14"/>
  <c r="AC1161" i="14"/>
  <c r="AD1152" i="14"/>
  <c r="AA1147" i="14"/>
  <c r="AA1141" i="14"/>
  <c r="S1135" i="14"/>
  <c r="AD1124" i="14"/>
  <c r="AB1115" i="14"/>
  <c r="V1204" i="14"/>
  <c r="S1197" i="14"/>
  <c r="AD1189" i="14"/>
  <c r="W1180" i="14"/>
  <c r="X1167" i="14"/>
  <c r="W1161" i="14"/>
  <c r="Z1159" i="14"/>
  <c r="X1141" i="14"/>
  <c r="W1136" i="14"/>
  <c r="W1128" i="14"/>
  <c r="AA1127" i="14"/>
  <c r="AC1124" i="14"/>
  <c r="Z1120" i="14"/>
  <c r="Z1119" i="14"/>
  <c r="AC1102" i="14"/>
  <c r="X1100" i="14"/>
  <c r="AB1068" i="14"/>
  <c r="AB1066" i="14"/>
  <c r="T1056" i="14"/>
  <c r="AB1055" i="14"/>
  <c r="T1055" i="14"/>
  <c r="U1028" i="14"/>
  <c r="AA1018" i="14"/>
  <c r="Z1008" i="14"/>
  <c r="U989" i="14"/>
  <c r="AD972" i="14"/>
  <c r="X958" i="14"/>
  <c r="X957" i="14"/>
  <c r="X919" i="14"/>
  <c r="Y911" i="14"/>
  <c r="T886" i="14"/>
  <c r="AB884" i="14"/>
  <c r="W868" i="14"/>
  <c r="Y860" i="14"/>
  <c r="AA859" i="14"/>
  <c r="Z858" i="14"/>
  <c r="W857" i="14"/>
  <c r="AK836" i="14"/>
  <c r="V824" i="14"/>
  <c r="U821" i="14"/>
  <c r="Y814" i="14"/>
  <c r="Y797" i="14"/>
  <c r="U1208" i="14"/>
  <c r="S1132" i="14"/>
  <c r="AB1073" i="14"/>
  <c r="V1147" i="14"/>
  <c r="U1124" i="14"/>
  <c r="X1119" i="14"/>
  <c r="V998" i="14"/>
  <c r="X769" i="14"/>
  <c r="R1146" i="14"/>
  <c r="AN800" i="14"/>
  <c r="AH790" i="14"/>
  <c r="R900" i="14"/>
  <c r="S900" i="14" s="1"/>
  <c r="AL883" i="14"/>
  <c r="AM1111" i="14"/>
  <c r="AI1154" i="14"/>
  <c r="R1151" i="14"/>
  <c r="AH760" i="14"/>
  <c r="S759" i="14"/>
  <c r="AA759" i="14"/>
  <c r="AJ1183" i="14"/>
  <c r="AM1151" i="14"/>
  <c r="AF1060" i="14"/>
  <c r="AK811" i="14"/>
  <c r="AO781" i="14"/>
  <c r="AP771" i="14"/>
  <c r="AG916" i="14"/>
  <c r="AQ1115" i="14"/>
  <c r="AL1014" i="14"/>
  <c r="AL913" i="14"/>
  <c r="AG784" i="14"/>
  <c r="AJ762" i="14"/>
  <c r="R1154" i="14"/>
  <c r="X1154" i="14" s="1"/>
  <c r="AN1128" i="14"/>
  <c r="AM1031" i="14"/>
  <c r="AK768" i="14"/>
  <c r="AO1191" i="14"/>
  <c r="AF1180" i="14"/>
  <c r="AG827" i="14"/>
  <c r="AI1049" i="14"/>
  <c r="U1049" i="14"/>
  <c r="AA1049" i="14"/>
  <c r="AA1035" i="14"/>
  <c r="U1035" i="14"/>
  <c r="AD1035" i="14"/>
  <c r="U1013" i="14"/>
  <c r="V1013" i="14"/>
  <c r="Y1013" i="14"/>
  <c r="S1207" i="14"/>
  <c r="Y1201" i="14"/>
  <c r="AA1189" i="14"/>
  <c r="Z1187" i="14"/>
  <c r="AQ1183" i="14"/>
  <c r="X1178" i="14"/>
  <c r="X1161" i="14"/>
  <c r="U1154" i="14"/>
  <c r="Y1148" i="14"/>
  <c r="Z1145" i="14"/>
  <c r="AD1142" i="14"/>
  <c r="V1141" i="14"/>
  <c r="X1139" i="14"/>
  <c r="X1120" i="14"/>
  <c r="V1119" i="14"/>
  <c r="X1114" i="14"/>
  <c r="X1019" i="14"/>
  <c r="W1019" i="14"/>
  <c r="Z1018" i="14"/>
  <c r="S997" i="14"/>
  <c r="T997" i="14"/>
  <c r="AA997" i="14"/>
  <c r="AB997" i="14"/>
  <c r="W948" i="14"/>
  <c r="X948" i="14"/>
  <c r="Y948" i="14"/>
  <c r="Y899" i="14"/>
  <c r="U899" i="14"/>
  <c r="Z899" i="14"/>
  <c r="AB899" i="14"/>
  <c r="AA867" i="14"/>
  <c r="V844" i="14"/>
  <c r="Y844" i="14"/>
  <c r="V1120" i="14"/>
  <c r="AD1114" i="14"/>
  <c r="AB1109" i="14"/>
  <c r="Z1100" i="14"/>
  <c r="AD1098" i="14"/>
  <c r="Z1095" i="14"/>
  <c r="W1094" i="14"/>
  <c r="AB1086" i="14"/>
  <c r="U1086" i="14"/>
  <c r="U1000" i="14"/>
  <c r="V1000" i="14"/>
  <c r="W1000" i="14"/>
  <c r="AC1000" i="14"/>
  <c r="T965" i="14"/>
  <c r="Z965" i="14"/>
  <c r="AA965" i="14"/>
  <c r="U868" i="14"/>
  <c r="V845" i="14"/>
  <c r="Z845" i="14"/>
  <c r="AD845" i="14"/>
  <c r="AB1201" i="14"/>
  <c r="AC1197" i="14"/>
  <c r="V1189" i="14"/>
  <c r="AC1187" i="14"/>
  <c r="X1174" i="14"/>
  <c r="V1169" i="14"/>
  <c r="Y1166" i="14"/>
  <c r="Z1155" i="14"/>
  <c r="AA1152" i="14"/>
  <c r="V1148" i="14"/>
  <c r="X1142" i="14"/>
  <c r="S1141" i="14"/>
  <c r="Z1140" i="14"/>
  <c r="U1120" i="14"/>
  <c r="T1119" i="14"/>
  <c r="AC1114" i="14"/>
  <c r="T1074" i="14"/>
  <c r="X1074" i="14"/>
  <c r="T1068" i="14"/>
  <c r="V1064" i="14"/>
  <c r="W951" i="14"/>
  <c r="T951" i="14"/>
  <c r="AA951" i="14"/>
  <c r="AC951" i="14"/>
  <c r="Z870" i="14"/>
  <c r="AB870" i="14"/>
  <c r="V861" i="14"/>
  <c r="Y861" i="14"/>
  <c r="AC1155" i="14"/>
  <c r="Y1203" i="14"/>
  <c r="V1201" i="14"/>
  <c r="X1197" i="14"/>
  <c r="U1190" i="14"/>
  <c r="S1189" i="14"/>
  <c r="U1187" i="14"/>
  <c r="Z1183" i="14"/>
  <c r="T1169" i="14"/>
  <c r="X1155" i="14"/>
  <c r="X1152" i="14"/>
  <c r="T1148" i="14"/>
  <c r="V1142" i="14"/>
  <c r="W1140" i="14"/>
  <c r="AA1139" i="14"/>
  <c r="V1126" i="14"/>
  <c r="Z1124" i="14"/>
  <c r="T1120" i="14"/>
  <c r="AD1119" i="14"/>
  <c r="S1116" i="14"/>
  <c r="U1114" i="14"/>
  <c r="Y1108" i="14"/>
  <c r="Z1098" i="14"/>
  <c r="T1066" i="14"/>
  <c r="AD1057" i="14"/>
  <c r="U1057" i="14"/>
  <c r="V1057" i="14"/>
  <c r="AC1057" i="14"/>
  <c r="T1035" i="14"/>
  <c r="W1016" i="14"/>
  <c r="T1013" i="14"/>
  <c r="Z1006" i="14"/>
  <c r="Y1006" i="14"/>
  <c r="X985" i="14"/>
  <c r="U985" i="14"/>
  <c r="V985" i="14"/>
  <c r="W985" i="14"/>
  <c r="Z985" i="14"/>
  <c r="W941" i="14"/>
  <c r="T941" i="14"/>
  <c r="Z941" i="14"/>
  <c r="AB941" i="14"/>
  <c r="AC904" i="14"/>
  <c r="U904" i="14"/>
  <c r="AB904" i="14"/>
  <c r="AD1148" i="14"/>
  <c r="AB1207" i="14"/>
  <c r="T1201" i="14"/>
  <c r="S1193" i="14"/>
  <c r="Y1191" i="14"/>
  <c r="T1187" i="14"/>
  <c r="S1183" i="14"/>
  <c r="X1182" i="14"/>
  <c r="X1160" i="14"/>
  <c r="Z1156" i="14"/>
  <c r="U1155" i="14"/>
  <c r="Y1154" i="14"/>
  <c r="V1152" i="14"/>
  <c r="AD1141" i="14"/>
  <c r="S1139" i="14"/>
  <c r="AA1135" i="14"/>
  <c r="Z1130" i="14"/>
  <c r="Y1128" i="14"/>
  <c r="V1122" i="14"/>
  <c r="AC1119" i="14"/>
  <c r="T1114" i="14"/>
  <c r="AL1077" i="14"/>
  <c r="AG1077" i="14"/>
  <c r="W1059" i="14"/>
  <c r="AC1059" i="14"/>
  <c r="X1049" i="14"/>
  <c r="AB1043" i="14"/>
  <c r="AD1043" i="14"/>
  <c r="Y968" i="14"/>
  <c r="Z968" i="14"/>
  <c r="AD968" i="14"/>
  <c r="Y893" i="14"/>
  <c r="AC893" i="14"/>
  <c r="AA1204" i="14"/>
  <c r="Y1180" i="14"/>
  <c r="AQ1145" i="14"/>
  <c r="X1135" i="14"/>
  <c r="U1125" i="14"/>
  <c r="AD1120" i="14"/>
  <c r="Y1119" i="14"/>
  <c r="V1109" i="14"/>
  <c r="Z1103" i="14"/>
  <c r="AB1100" i="14"/>
  <c r="AD1092" i="14"/>
  <c r="AB1092" i="14"/>
  <c r="T1086" i="14"/>
  <c r="AN1078" i="14"/>
  <c r="AA1078" i="14"/>
  <c r="AC1078" i="14"/>
  <c r="S1078" i="14"/>
  <c r="U1069" i="14"/>
  <c r="V1069" i="14"/>
  <c r="AC1069" i="14"/>
  <c r="T1069" i="14"/>
  <c r="AD1000" i="14"/>
  <c r="W879" i="14"/>
  <c r="Z879" i="14"/>
  <c r="T872" i="14"/>
  <c r="U872" i="14"/>
  <c r="AB872" i="14"/>
  <c r="AC872" i="14"/>
  <c r="AD1197" i="14"/>
  <c r="AB1169" i="14"/>
  <c r="AB1196" i="14"/>
  <c r="W1184" i="14"/>
  <c r="S1176" i="14"/>
  <c r="AA1174" i="14"/>
  <c r="AF1148" i="14"/>
  <c r="T1128" i="14"/>
  <c r="S1122" i="14"/>
  <c r="Y1120" i="14"/>
  <c r="X1082" i="14"/>
  <c r="T1082" i="14"/>
  <c r="V1028" i="14"/>
  <c r="W1028" i="14"/>
  <c r="AC996" i="14"/>
  <c r="AD996" i="14"/>
  <c r="T962" i="14"/>
  <c r="V962" i="14"/>
  <c r="AA880" i="14"/>
  <c r="T880" i="14"/>
  <c r="U880" i="14"/>
  <c r="Z880" i="14"/>
  <c r="AD880" i="14"/>
  <c r="W851" i="14"/>
  <c r="AC851" i="14"/>
  <c r="AD851" i="14"/>
  <c r="T1045" i="14"/>
  <c r="AD1034" i="14"/>
  <c r="V1031" i="14"/>
  <c r="U1030" i="14"/>
  <c r="AH1028" i="14"/>
  <c r="T1008" i="14"/>
  <c r="AM997" i="14"/>
  <c r="S995" i="14"/>
  <c r="T989" i="14"/>
  <c r="AA987" i="14"/>
  <c r="U983" i="14"/>
  <c r="Y977" i="14"/>
  <c r="AC968" i="14"/>
  <c r="AF965" i="14"/>
  <c r="AF962" i="14"/>
  <c r="T959" i="14"/>
  <c r="AD952" i="14"/>
  <c r="X939" i="14"/>
  <c r="AD922" i="14"/>
  <c r="Y900" i="14"/>
  <c r="W893" i="14"/>
  <c r="W889" i="14"/>
  <c r="X884" i="14"/>
  <c r="AL880" i="14"/>
  <c r="AB876" i="14"/>
  <c r="Z859" i="14"/>
  <c r="Z850" i="14"/>
  <c r="S847" i="14"/>
  <c r="Z843" i="14"/>
  <c r="W835" i="14"/>
  <c r="W821" i="14"/>
  <c r="S797" i="14"/>
  <c r="Z795" i="14"/>
  <c r="X788" i="14"/>
  <c r="Z784" i="14"/>
  <c r="U781" i="14"/>
  <c r="Z775" i="14"/>
  <c r="S772" i="14"/>
  <c r="Y763" i="14"/>
  <c r="W759" i="14"/>
  <c r="X1081" i="14"/>
  <c r="U1080" i="14"/>
  <c r="AM1074" i="14"/>
  <c r="AC1067" i="14"/>
  <c r="U1056" i="14"/>
  <c r="V1048" i="14"/>
  <c r="AC1039" i="14"/>
  <c r="U998" i="14"/>
  <c r="AD990" i="14"/>
  <c r="S983" i="14"/>
  <c r="AA971" i="14"/>
  <c r="AD951" i="14"/>
  <c r="U941" i="14"/>
  <c r="S929" i="14"/>
  <c r="AF928" i="14"/>
  <c r="AB925" i="14"/>
  <c r="U922" i="14"/>
  <c r="AB911" i="14"/>
  <c r="AC903" i="14"/>
  <c r="AC899" i="14"/>
  <c r="T889" i="14"/>
  <c r="AC888" i="14"/>
  <c r="Y877" i="14"/>
  <c r="Z876" i="14"/>
  <c r="AC870" i="14"/>
  <c r="W864" i="14"/>
  <c r="T827" i="14"/>
  <c r="V814" i="14"/>
  <c r="X811" i="14"/>
  <c r="X801" i="14"/>
  <c r="AD797" i="14"/>
  <c r="T790" i="14"/>
  <c r="AB789" i="14"/>
  <c r="AA778" i="14"/>
  <c r="W777" i="14"/>
  <c r="T763" i="14"/>
  <c r="W762" i="14"/>
  <c r="T760" i="14"/>
  <c r="X768" i="14"/>
  <c r="AC761" i="14"/>
  <c r="Y1092" i="14"/>
  <c r="AB1091" i="14"/>
  <c r="AB1084" i="14"/>
  <c r="S1080" i="14"/>
  <c r="X1078" i="14"/>
  <c r="S1056" i="14"/>
  <c r="AC1055" i="14"/>
  <c r="X1017" i="14"/>
  <c r="AB1008" i="14"/>
  <c r="U1008" i="14"/>
  <c r="V990" i="14"/>
  <c r="AB989" i="14"/>
  <c r="AF988" i="14"/>
  <c r="AD983" i="14"/>
  <c r="AF982" i="14"/>
  <c r="AL980" i="14"/>
  <c r="AC977" i="14"/>
  <c r="U971" i="14"/>
  <c r="AD959" i="14"/>
  <c r="X959" i="14"/>
  <c r="V951" i="14"/>
  <c r="Y941" i="14"/>
  <c r="AB923" i="14"/>
  <c r="X920" i="14"/>
  <c r="S919" i="14"/>
  <c r="T916" i="14"/>
  <c r="U911" i="14"/>
  <c r="V909" i="14"/>
  <c r="Y904" i="14"/>
  <c r="X902" i="14"/>
  <c r="AQ900" i="14"/>
  <c r="W899" i="14"/>
  <c r="T887" i="14"/>
  <c r="U884" i="14"/>
  <c r="Z855" i="14"/>
  <c r="S839" i="14"/>
  <c r="Z835" i="14"/>
  <c r="AG830" i="14"/>
  <c r="S829" i="14"/>
  <c r="AG828" i="14"/>
  <c r="Z813" i="14"/>
  <c r="Z797" i="14"/>
  <c r="V794" i="14"/>
  <c r="AL788" i="14"/>
  <c r="Y781" i="14"/>
  <c r="S775" i="14"/>
  <c r="S769" i="14"/>
  <c r="Z761" i="14"/>
  <c r="U759" i="14"/>
  <c r="U1092" i="14"/>
  <c r="AC1080" i="14"/>
  <c r="U1033" i="14"/>
  <c r="Z999" i="14"/>
  <c r="AQ993" i="14"/>
  <c r="Y989" i="14"/>
  <c r="Y983" i="14"/>
  <c r="W983" i="14"/>
  <c r="Z973" i="14"/>
  <c r="Z959" i="14"/>
  <c r="W958" i="14"/>
  <c r="Z952" i="14"/>
  <c r="S951" i="14"/>
  <c r="S941" i="14"/>
  <c r="AD940" i="14"/>
  <c r="T925" i="14"/>
  <c r="Z923" i="14"/>
  <c r="U910" i="14"/>
  <c r="AB903" i="14"/>
  <c r="AA902" i="14"/>
  <c r="T899" i="14"/>
  <c r="AA892" i="14"/>
  <c r="AC889" i="14"/>
  <c r="V889" i="14"/>
  <c r="S881" i="14"/>
  <c r="Y878" i="14"/>
  <c r="AD876" i="14"/>
  <c r="Z874" i="14"/>
  <c r="AF873" i="14"/>
  <c r="V870" i="14"/>
  <c r="V840" i="14"/>
  <c r="X815" i="14"/>
  <c r="V797" i="14"/>
  <c r="AC790" i="14"/>
  <c r="AA777" i="14"/>
  <c r="AD775" i="14"/>
  <c r="AB763" i="14"/>
  <c r="U761" i="14"/>
  <c r="AB759" i="14"/>
  <c r="T1092" i="14"/>
  <c r="W1080" i="14"/>
  <c r="U1078" i="14"/>
  <c r="AD1065" i="14"/>
  <c r="X1062" i="14"/>
  <c r="Z1055" i="14"/>
  <c r="Z1031" i="14"/>
  <c r="Z1025" i="14"/>
  <c r="W1008" i="14"/>
  <c r="U1004" i="14"/>
  <c r="S999" i="14"/>
  <c r="AL990" i="14"/>
  <c r="W989" i="14"/>
  <c r="Z971" i="14"/>
  <c r="Y970" i="14"/>
  <c r="V959" i="14"/>
  <c r="AA944" i="14"/>
  <c r="W940" i="14"/>
  <c r="Y939" i="14"/>
  <c r="AB928" i="14"/>
  <c r="Y923" i="14"/>
  <c r="AA915" i="14"/>
  <c r="AF909" i="14"/>
  <c r="AD908" i="14"/>
  <c r="Z902" i="14"/>
  <c r="V895" i="14"/>
  <c r="T892" i="14"/>
  <c r="T878" i="14"/>
  <c r="AA842" i="14"/>
  <c r="AD833" i="14"/>
  <c r="AC819" i="14"/>
  <c r="X808" i="14"/>
  <c r="Y806" i="14"/>
  <c r="Z804" i="14"/>
  <c r="Z789" i="14"/>
  <c r="Z785" i="14"/>
  <c r="AD784" i="14"/>
  <c r="Z781" i="14"/>
  <c r="AA772" i="14"/>
  <c r="AB767" i="14"/>
  <c r="S761" i="14"/>
  <c r="AJ1000" i="14"/>
  <c r="AP1162" i="14"/>
  <c r="AJ1152" i="14"/>
  <c r="AF1144" i="14"/>
  <c r="AG1128" i="14"/>
  <c r="AK1124" i="14"/>
  <c r="AO1109" i="14"/>
  <c r="AI975" i="14"/>
  <c r="AJ945" i="14"/>
  <c r="AP1192" i="14"/>
  <c r="AH1163" i="14"/>
  <c r="AF1157" i="14"/>
  <c r="AK1141" i="14"/>
  <c r="AI1117" i="14"/>
  <c r="AM1005" i="14"/>
  <c r="AM851" i="14"/>
  <c r="AQ788" i="14"/>
  <c r="AM777" i="14"/>
  <c r="AP1146" i="14"/>
  <c r="AF1200" i="14"/>
  <c r="AL1189" i="14"/>
  <c r="AK1175" i="14"/>
  <c r="AQ1137" i="14"/>
  <c r="AH1127" i="14"/>
  <c r="AN1051" i="14"/>
  <c r="AF813" i="14"/>
  <c r="AI759" i="14"/>
  <c r="AM1208" i="14"/>
  <c r="AI1201" i="14"/>
  <c r="AG1185" i="14"/>
  <c r="AI1169" i="14"/>
  <c r="AM1166" i="14"/>
  <c r="AI1112" i="14"/>
  <c r="AM1101" i="14"/>
  <c r="AQ1099" i="14"/>
  <c r="AO1067" i="14"/>
  <c r="AQ1058" i="14"/>
  <c r="AG1056" i="14"/>
  <c r="AF1046" i="14"/>
  <c r="AM989" i="14"/>
  <c r="AF876" i="14"/>
  <c r="AH854" i="14"/>
  <c r="AN823" i="14"/>
  <c r="AL1151" i="14"/>
  <c r="AI1147" i="14"/>
  <c r="AI1064" i="14"/>
  <c r="AH1063" i="14"/>
  <c r="AK1009" i="14"/>
  <c r="AF925" i="14"/>
  <c r="AJ907" i="14"/>
  <c r="AH830" i="14"/>
  <c r="AM780" i="14"/>
  <c r="AN1170" i="14"/>
  <c r="AB1164" i="14"/>
  <c r="T1163" i="14"/>
  <c r="T1158" i="14"/>
  <c r="X1158" i="14"/>
  <c r="Y1158" i="14"/>
  <c r="T1129" i="14"/>
  <c r="V1129" i="14"/>
  <c r="X1129" i="14"/>
  <c r="S1111" i="14"/>
  <c r="U1111" i="14"/>
  <c r="W1107" i="14"/>
  <c r="AK1107" i="14"/>
  <c r="V1105" i="14"/>
  <c r="W1105" i="14"/>
  <c r="AA1105" i="14"/>
  <c r="Y1089" i="14"/>
  <c r="AD1089" i="14"/>
  <c r="T1089" i="14"/>
  <c r="AB1089" i="14"/>
  <c r="AC1089" i="14"/>
  <c r="R1085" i="14"/>
  <c r="Z1085" i="14"/>
  <c r="AB1085" i="14"/>
  <c r="S1085" i="14"/>
  <c r="X1085" i="14"/>
  <c r="AF1053" i="14"/>
  <c r="X1053" i="14"/>
  <c r="V1053" i="14"/>
  <c r="W1052" i="14"/>
  <c r="V1052" i="14"/>
  <c r="AD1052" i="14"/>
  <c r="U1027" i="14"/>
  <c r="V1027" i="14"/>
  <c r="X1027" i="14"/>
  <c r="Y1027" i="14"/>
  <c r="Y1015" i="14"/>
  <c r="T1015" i="14"/>
  <c r="U1015" i="14"/>
  <c r="X1015" i="14"/>
  <c r="Z1015" i="14"/>
  <c r="AK1007" i="14"/>
  <c r="V1007" i="14"/>
  <c r="W1007" i="14"/>
  <c r="AC1007" i="14"/>
  <c r="AD1007" i="14"/>
  <c r="V981" i="14"/>
  <c r="AB981" i="14"/>
  <c r="S981" i="14"/>
  <c r="T981" i="14"/>
  <c r="Z981" i="14"/>
  <c r="V979" i="14"/>
  <c r="AB979" i="14"/>
  <c r="AC979" i="14"/>
  <c r="AA1205" i="14"/>
  <c r="V1203" i="14"/>
  <c r="S1201" i="14"/>
  <c r="AC1200" i="14"/>
  <c r="AB1199" i="14"/>
  <c r="U1197" i="14"/>
  <c r="AA1196" i="14"/>
  <c r="AH1195" i="14"/>
  <c r="AB1193" i="14"/>
  <c r="U1192" i="14"/>
  <c r="AN1191" i="14"/>
  <c r="T1185" i="14"/>
  <c r="AC1183" i="14"/>
  <c r="U1178" i="14"/>
  <c r="AG1177" i="14"/>
  <c r="R1177" i="14"/>
  <c r="X1175" i="14"/>
  <c r="S1174" i="14"/>
  <c r="T1166" i="14"/>
  <c r="Y1164" i="14"/>
  <c r="Y1162" i="14"/>
  <c r="AD1162" i="14"/>
  <c r="AD1158" i="14"/>
  <c r="AQ1153" i="14"/>
  <c r="AI1151" i="14"/>
  <c r="AA1149" i="14"/>
  <c r="AD1149" i="14"/>
  <c r="S1149" i="14"/>
  <c r="AI1146" i="14"/>
  <c r="R1145" i="14"/>
  <c r="AB1145" i="14"/>
  <c r="AC1145" i="14"/>
  <c r="AN1139" i="14"/>
  <c r="AD1129" i="14"/>
  <c r="AD1118" i="14"/>
  <c r="V1118" i="14"/>
  <c r="X1118" i="14"/>
  <c r="T1117" i="14"/>
  <c r="Z1114" i="14"/>
  <c r="AC1111" i="14"/>
  <c r="U1109" i="14"/>
  <c r="Z1105" i="14"/>
  <c r="S1102" i="14"/>
  <c r="AA1085" i="14"/>
  <c r="T1063" i="14"/>
  <c r="Y1062" i="14"/>
  <c r="AD1053" i="14"/>
  <c r="Z1053" i="14"/>
  <c r="X1009" i="14"/>
  <c r="V846" i="14"/>
  <c r="Z846" i="14"/>
  <c r="AH846" i="14"/>
  <c r="T846" i="14"/>
  <c r="AD773" i="14"/>
  <c r="AC773" i="14"/>
  <c r="AA1183" i="14"/>
  <c r="AF1183" i="14"/>
  <c r="S1181" i="14"/>
  <c r="AB1177" i="14"/>
  <c r="Z1170" i="14"/>
  <c r="W1167" i="14"/>
  <c r="W1164" i="14"/>
  <c r="AA1158" i="14"/>
  <c r="AF1151" i="14"/>
  <c r="Y1149" i="14"/>
  <c r="AF1146" i="14"/>
  <c r="X1145" i="14"/>
  <c r="R1144" i="14"/>
  <c r="AC1144" i="14" s="1"/>
  <c r="AF1143" i="14"/>
  <c r="V1143" i="14"/>
  <c r="Y1143" i="14"/>
  <c r="AL1139" i="14"/>
  <c r="AF1134" i="14"/>
  <c r="X1133" i="14"/>
  <c r="AA1129" i="14"/>
  <c r="T1127" i="14"/>
  <c r="AC1126" i="14"/>
  <c r="AC1118" i="14"/>
  <c r="AP1113" i="14"/>
  <c r="Z1111" i="14"/>
  <c r="Y1106" i="14"/>
  <c r="W1106" i="14"/>
  <c r="X1106" i="14"/>
  <c r="Y1105" i="14"/>
  <c r="S1103" i="14"/>
  <c r="W1101" i="14"/>
  <c r="AM1100" i="14"/>
  <c r="AJ1098" i="14"/>
  <c r="Y1098" i="14"/>
  <c r="V1088" i="14"/>
  <c r="Y1088" i="14"/>
  <c r="AB1088" i="14"/>
  <c r="AC1088" i="14"/>
  <c r="U1088" i="14"/>
  <c r="AG1087" i="14"/>
  <c r="Y1085" i="14"/>
  <c r="W1066" i="14"/>
  <c r="S1066" i="14"/>
  <c r="Y1066" i="14"/>
  <c r="AC1066" i="14"/>
  <c r="AC1053" i="14"/>
  <c r="AM1050" i="14"/>
  <c r="AB1050" i="14"/>
  <c r="AG1050" i="14"/>
  <c r="AC1050" i="14"/>
  <c r="W1020" i="14"/>
  <c r="Z1020" i="14"/>
  <c r="AC1015" i="14"/>
  <c r="AI1001" i="14"/>
  <c r="AQ1001" i="14"/>
  <c r="AA1076" i="14"/>
  <c r="AC1076" i="14"/>
  <c r="S1076" i="14"/>
  <c r="T1076" i="14"/>
  <c r="Y1076" i="14"/>
  <c r="Y1073" i="14"/>
  <c r="AD1073" i="14"/>
  <c r="T1073" i="14"/>
  <c r="V1073" i="14"/>
  <c r="X1073" i="14"/>
  <c r="U1053" i="14"/>
  <c r="W1046" i="14"/>
  <c r="V1046" i="14"/>
  <c r="AD1046" i="14"/>
  <c r="AG1040" i="14"/>
  <c r="X1040" i="14"/>
  <c r="Z1027" i="14"/>
  <c r="AN1022" i="14"/>
  <c r="X1022" i="14"/>
  <c r="S1015" i="14"/>
  <c r="V1002" i="14"/>
  <c r="AB1002" i="14"/>
  <c r="AC1002" i="14"/>
  <c r="S1002" i="14"/>
  <c r="T1002" i="14"/>
  <c r="U1002" i="14"/>
  <c r="X981" i="14"/>
  <c r="W946" i="14"/>
  <c r="Y946" i="14"/>
  <c r="X946" i="14"/>
  <c r="AD1205" i="14"/>
  <c r="W1203" i="14"/>
  <c r="Y1199" i="14"/>
  <c r="Z1195" i="14"/>
  <c r="AD1191" i="14"/>
  <c r="AD1188" i="14"/>
  <c r="T1205" i="14"/>
  <c r="AC1204" i="14"/>
  <c r="S1203" i="14"/>
  <c r="W1195" i="14"/>
  <c r="AD1194" i="14"/>
  <c r="T1181" i="14"/>
  <c r="AC1181" i="14"/>
  <c r="Z1163" i="14"/>
  <c r="V1158" i="14"/>
  <c r="T1134" i="14"/>
  <c r="V1134" i="14"/>
  <c r="X1134" i="14"/>
  <c r="Y1129" i="14"/>
  <c r="Y1111" i="14"/>
  <c r="U1105" i="14"/>
  <c r="U955" i="14"/>
  <c r="V955" i="14"/>
  <c r="W955" i="14"/>
  <c r="AD955" i="14"/>
  <c r="AJ955" i="14"/>
  <c r="T921" i="14"/>
  <c r="V921" i="14"/>
  <c r="X921" i="14"/>
  <c r="Y921" i="14"/>
  <c r="AB921" i="14"/>
  <c r="Z921" i="14"/>
  <c r="AD921" i="14"/>
  <c r="AD1203" i="14"/>
  <c r="V1191" i="14"/>
  <c r="U1186" i="14"/>
  <c r="X1183" i="14"/>
  <c r="W1177" i="14"/>
  <c r="Z1175" i="14"/>
  <c r="AA1169" i="14"/>
  <c r="S1156" i="14"/>
  <c r="V1156" i="14"/>
  <c r="X1151" i="14"/>
  <c r="AB1151" i="14"/>
  <c r="AC1151" i="14"/>
  <c r="AB1146" i="14"/>
  <c r="AC1146" i="14"/>
  <c r="V1138" i="14"/>
  <c r="T1138" i="14"/>
  <c r="W1138" i="14"/>
  <c r="X1137" i="14"/>
  <c r="Z1137" i="14"/>
  <c r="AA1134" i="14"/>
  <c r="S1129" i="14"/>
  <c r="Y1121" i="14"/>
  <c r="AC1113" i="14"/>
  <c r="V1107" i="14"/>
  <c r="T1105" i="14"/>
  <c r="AD1103" i="14"/>
  <c r="W1089" i="14"/>
  <c r="AA1201" i="14"/>
  <c r="AA1197" i="14"/>
  <c r="Y1197" i="14"/>
  <c r="X1194" i="14"/>
  <c r="T1192" i="14"/>
  <c r="W1185" i="14"/>
  <c r="W1183" i="14"/>
  <c r="T1177" i="14"/>
  <c r="W1175" i="14"/>
  <c r="AD1174" i="14"/>
  <c r="V1162" i="14"/>
  <c r="W1157" i="14"/>
  <c r="AD1156" i="14"/>
  <c r="W1151" i="14"/>
  <c r="U1149" i="14"/>
  <c r="W1146" i="14"/>
  <c r="T1145" i="14"/>
  <c r="Z1144" i="14"/>
  <c r="Y1134" i="14"/>
  <c r="T1118" i="14"/>
  <c r="X1117" i="14"/>
  <c r="AA1109" i="14"/>
  <c r="AQ1109" i="14"/>
  <c r="S1109" i="14"/>
  <c r="AC1109" i="14"/>
  <c r="T1109" i="14"/>
  <c r="AD1109" i="14"/>
  <c r="Z1106" i="14"/>
  <c r="S1105" i="14"/>
  <c r="AA1103" i="14"/>
  <c r="Z1102" i="14"/>
  <c r="W1102" i="14"/>
  <c r="AB1102" i="14"/>
  <c r="AA1095" i="14"/>
  <c r="X1088" i="14"/>
  <c r="V1086" i="14"/>
  <c r="Z1086" i="14"/>
  <c r="AC1086" i="14"/>
  <c r="S1086" i="14"/>
  <c r="X1086" i="14"/>
  <c r="Y1086" i="14"/>
  <c r="AD1077" i="14"/>
  <c r="Y1063" i="14"/>
  <c r="U1063" i="14"/>
  <c r="V1063" i="14"/>
  <c r="X1063" i="14"/>
  <c r="AC1063" i="14"/>
  <c r="T1053" i="14"/>
  <c r="V1049" i="14"/>
  <c r="Z1049" i="14"/>
  <c r="AB1049" i="14"/>
  <c r="S1049" i="14"/>
  <c r="AC1049" i="14"/>
  <c r="T1049" i="14"/>
  <c r="Y1049" i="14"/>
  <c r="W1045" i="14"/>
  <c r="S1045" i="14"/>
  <c r="AB1045" i="14"/>
  <c r="X1045" i="14"/>
  <c r="AA1045" i="14"/>
  <c r="AC1045" i="14"/>
  <c r="AB1037" i="14"/>
  <c r="AJ1037" i="14"/>
  <c r="T1037" i="14"/>
  <c r="U1037" i="14"/>
  <c r="AC1037" i="14"/>
  <c r="AF1017" i="14"/>
  <c r="W1017" i="14"/>
  <c r="Z1017" i="14"/>
  <c r="AN1009" i="14"/>
  <c r="AB1009" i="14"/>
  <c r="T1009" i="14"/>
  <c r="AD1009" i="14"/>
  <c r="U1009" i="14"/>
  <c r="V1009" i="14"/>
  <c r="S1009" i="14"/>
  <c r="AA1009" i="14"/>
  <c r="X988" i="14"/>
  <c r="U988" i="14"/>
  <c r="V988" i="14"/>
  <c r="AC988" i="14"/>
  <c r="AD988" i="14"/>
  <c r="AD979" i="14"/>
  <c r="U1170" i="14"/>
  <c r="W1170" i="14"/>
  <c r="T1203" i="14"/>
  <c r="Y1208" i="14"/>
  <c r="T1199" i="14"/>
  <c r="AA1198" i="14"/>
  <c r="T1164" i="14"/>
  <c r="X1149" i="14"/>
  <c r="Z1146" i="14"/>
  <c r="AC1134" i="14"/>
  <c r="AC1121" i="14"/>
  <c r="Y1118" i="14"/>
  <c r="S1113" i="14"/>
  <c r="U1113" i="14"/>
  <c r="AN1107" i="14"/>
  <c r="Y1087" i="14"/>
  <c r="T1087" i="14"/>
  <c r="U1087" i="14"/>
  <c r="AB1075" i="14"/>
  <c r="Z1075" i="14"/>
  <c r="AA1075" i="14"/>
  <c r="W1040" i="14"/>
  <c r="AF1040" i="14"/>
  <c r="AQ1003" i="14"/>
  <c r="W1003" i="14"/>
  <c r="X1003" i="14"/>
  <c r="AD1003" i="14"/>
  <c r="Z1194" i="14"/>
  <c r="AG1187" i="14"/>
  <c r="Y1182" i="14"/>
  <c r="Z1169" i="14"/>
  <c r="AD1169" i="14"/>
  <c r="S1169" i="14"/>
  <c r="Y1168" i="14"/>
  <c r="X1168" i="14"/>
  <c r="Z1168" i="14"/>
  <c r="W1163" i="14"/>
  <c r="S1158" i="14"/>
  <c r="Z1157" i="14"/>
  <c r="T1150" i="14"/>
  <c r="W1150" i="14"/>
  <c r="Z1150" i="14"/>
  <c r="V1149" i="14"/>
  <c r="X1146" i="14"/>
  <c r="Y1139" i="14"/>
  <c r="AB1139" i="14"/>
  <c r="AD1139" i="14"/>
  <c r="U1118" i="14"/>
  <c r="Z1112" i="14"/>
  <c r="X1112" i="14"/>
  <c r="AC1112" i="14"/>
  <c r="X1111" i="14"/>
  <c r="T1085" i="14"/>
  <c r="Z1207" i="14"/>
  <c r="AB1203" i="14"/>
  <c r="Z1200" i="14"/>
  <c r="AB1205" i="14"/>
  <c r="AN1203" i="14"/>
  <c r="AQ1202" i="14"/>
  <c r="AK1198" i="14"/>
  <c r="Z1197" i="14"/>
  <c r="V1194" i="14"/>
  <c r="AA1193" i="14"/>
  <c r="AA1192" i="14"/>
  <c r="AB1189" i="14"/>
  <c r="S1188" i="14"/>
  <c r="W1187" i="14"/>
  <c r="U1183" i="14"/>
  <c r="Y1174" i="14"/>
  <c r="AI1170" i="14"/>
  <c r="X1169" i="14"/>
  <c r="Z1161" i="14"/>
  <c r="AA1156" i="14"/>
  <c r="U1151" i="14"/>
  <c r="U1146" i="14"/>
  <c r="W1144" i="14"/>
  <c r="AD1143" i="14"/>
  <c r="Z1142" i="14"/>
  <c r="AL1142" i="14"/>
  <c r="V1139" i="14"/>
  <c r="U1134" i="14"/>
  <c r="AA1132" i="14"/>
  <c r="V1127" i="14"/>
  <c r="Y1127" i="14"/>
  <c r="Y1113" i="14"/>
  <c r="Z1109" i="14"/>
  <c r="S1108" i="14"/>
  <c r="AD1108" i="14"/>
  <c r="S1106" i="14"/>
  <c r="AD1105" i="14"/>
  <c r="Y1103" i="14"/>
  <c r="W1098" i="14"/>
  <c r="U1091" i="14"/>
  <c r="S1090" i="14"/>
  <c r="S1088" i="14"/>
  <c r="AD1087" i="14"/>
  <c r="AC1077" i="14"/>
  <c r="AB1076" i="14"/>
  <c r="U1068" i="14"/>
  <c r="Y1068" i="14"/>
  <c r="AA1066" i="14"/>
  <c r="Y1058" i="14"/>
  <c r="V1050" i="14"/>
  <c r="R1048" i="14"/>
  <c r="AB1048" i="14"/>
  <c r="S1048" i="14"/>
  <c r="AD1048" i="14"/>
  <c r="T1048" i="14"/>
  <c r="U1048" i="14"/>
  <c r="Z1048" i="14"/>
  <c r="AA1048" i="14"/>
  <c r="AB1039" i="14"/>
  <c r="S1039" i="14"/>
  <c r="AD1039" i="14"/>
  <c r="T1039" i="14"/>
  <c r="U1039" i="14"/>
  <c r="W1039" i="14"/>
  <c r="AD1037" i="14"/>
  <c r="Y1035" i="14"/>
  <c r="S1035" i="14"/>
  <c r="AC1035" i="14"/>
  <c r="V1035" i="14"/>
  <c r="Z1035" i="14"/>
  <c r="W1025" i="14"/>
  <c r="X1025" i="14"/>
  <c r="V1018" i="14"/>
  <c r="U1018" i="14"/>
  <c r="X1018" i="14"/>
  <c r="AJ982" i="14"/>
  <c r="U982" i="14"/>
  <c r="V982" i="14"/>
  <c r="AC982" i="14"/>
  <c r="AD982" i="14"/>
  <c r="T1151" i="14"/>
  <c r="T1146" i="14"/>
  <c r="T1139" i="14"/>
  <c r="S1134" i="14"/>
  <c r="Z1129" i="14"/>
  <c r="AL1114" i="14"/>
  <c r="Y1114" i="14"/>
  <c r="X1113" i="14"/>
  <c r="U1112" i="14"/>
  <c r="T1111" i="14"/>
  <c r="Y1109" i="14"/>
  <c r="AC1105" i="14"/>
  <c r="Y1104" i="14"/>
  <c r="U1103" i="14"/>
  <c r="T1091" i="14"/>
  <c r="Y1091" i="14"/>
  <c r="AC1091" i="14"/>
  <c r="U1090" i="14"/>
  <c r="X1087" i="14"/>
  <c r="AM1085" i="14"/>
  <c r="U1082" i="14"/>
  <c r="Y1082" i="14"/>
  <c r="AB1082" i="14"/>
  <c r="S1082" i="14"/>
  <c r="Z1082" i="14"/>
  <c r="X1076" i="14"/>
  <c r="AC1073" i="14"/>
  <c r="AD1063" i="14"/>
  <c r="X1043" i="14"/>
  <c r="AC1043" i="14"/>
  <c r="T1043" i="14"/>
  <c r="U1043" i="14"/>
  <c r="W1043" i="14"/>
  <c r="AA1027" i="14"/>
  <c r="AC1009" i="14"/>
  <c r="AA1002" i="14"/>
  <c r="Y1100" i="14"/>
  <c r="X1099" i="14"/>
  <c r="S1098" i="14"/>
  <c r="X1071" i="14"/>
  <c r="AD1071" i="14"/>
  <c r="T1071" i="14"/>
  <c r="V1061" i="14"/>
  <c r="AC1061" i="14"/>
  <c r="S1061" i="14"/>
  <c r="T1061" i="14"/>
  <c r="U1061" i="14"/>
  <c r="X1060" i="14"/>
  <c r="X1051" i="14"/>
  <c r="AC1051" i="14"/>
  <c r="T1051" i="14"/>
  <c r="U1051" i="14"/>
  <c r="AO1048" i="14"/>
  <c r="AN1048" i="14"/>
  <c r="X1031" i="14"/>
  <c r="AA1031" i="14"/>
  <c r="AC1031" i="14"/>
  <c r="AD1031" i="14"/>
  <c r="AI1024" i="14"/>
  <c r="S1024" i="14"/>
  <c r="T1024" i="14"/>
  <c r="W1023" i="14"/>
  <c r="X1023" i="14"/>
  <c r="W1022" i="14"/>
  <c r="AC1014" i="14"/>
  <c r="Z1014" i="14"/>
  <c r="S991" i="14"/>
  <c r="T991" i="14"/>
  <c r="W991" i="14"/>
  <c r="Y991" i="14"/>
  <c r="Z991" i="14"/>
  <c r="Y972" i="14"/>
  <c r="AC972" i="14"/>
  <c r="AI972" i="14"/>
  <c r="T943" i="14"/>
  <c r="U943" i="14"/>
  <c r="W943" i="14"/>
  <c r="AC943" i="14"/>
  <c r="Z943" i="14"/>
  <c r="U942" i="14"/>
  <c r="AC942" i="14"/>
  <c r="S932" i="14"/>
  <c r="AC932" i="14"/>
  <c r="W1171" i="14"/>
  <c r="V1166" i="14"/>
  <c r="R1157" i="14"/>
  <c r="Y1135" i="14"/>
  <c r="Y1132" i="14"/>
  <c r="Z1126" i="14"/>
  <c r="AK1105" i="14"/>
  <c r="Z1101" i="14"/>
  <c r="W1100" i="14"/>
  <c r="U1098" i="14"/>
  <c r="W1096" i="14"/>
  <c r="AB1094" i="14"/>
  <c r="AC1093" i="14"/>
  <c r="V1077" i="14"/>
  <c r="W1077" i="14"/>
  <c r="X1077" i="14"/>
  <c r="AC1071" i="14"/>
  <c r="AA1061" i="14"/>
  <c r="AQ1059" i="14"/>
  <c r="AB1059" i="14"/>
  <c r="S1059" i="14"/>
  <c r="T1059" i="14"/>
  <c r="W1051" i="14"/>
  <c r="AD1050" i="14"/>
  <c r="U1045" i="14"/>
  <c r="W1041" i="14"/>
  <c r="V1041" i="14"/>
  <c r="AD1041" i="14"/>
  <c r="U1031" i="14"/>
  <c r="S1029" i="14"/>
  <c r="AD1029" i="14"/>
  <c r="Y1029" i="14"/>
  <c r="W1024" i="14"/>
  <c r="W1014" i="14"/>
  <c r="W1013" i="14"/>
  <c r="X1013" i="14"/>
  <c r="AH1010" i="14"/>
  <c r="V1010" i="14"/>
  <c r="W1010" i="14"/>
  <c r="U1005" i="14"/>
  <c r="AD1005" i="14"/>
  <c r="X996" i="14"/>
  <c r="T996" i="14"/>
  <c r="U996" i="14"/>
  <c r="V996" i="14"/>
  <c r="AB996" i="14"/>
  <c r="V987" i="14"/>
  <c r="AB987" i="14"/>
  <c r="AC987" i="14"/>
  <c r="S987" i="14"/>
  <c r="T987" i="14"/>
  <c r="U987" i="14"/>
  <c r="R1180" i="14"/>
  <c r="AC1180" i="14" s="1"/>
  <c r="T1174" i="14"/>
  <c r="AM1173" i="14"/>
  <c r="AB1166" i="14"/>
  <c r="AG1164" i="14"/>
  <c r="T1159" i="14"/>
  <c r="AP1155" i="14"/>
  <c r="Y1155" i="14"/>
  <c r="Z1154" i="14"/>
  <c r="Y1152" i="14"/>
  <c r="AB1148" i="14"/>
  <c r="Z1148" i="14"/>
  <c r="Y1147" i="14"/>
  <c r="AJ1142" i="14"/>
  <c r="Y1141" i="14"/>
  <c r="T1130" i="14"/>
  <c r="X1128" i="14"/>
  <c r="Z1125" i="14"/>
  <c r="Y1124" i="14"/>
  <c r="S1119" i="14"/>
  <c r="S1115" i="14"/>
  <c r="S1100" i="14"/>
  <c r="T1098" i="14"/>
  <c r="AD1083" i="14"/>
  <c r="AB1083" i="14"/>
  <c r="AC1083" i="14"/>
  <c r="V1071" i="14"/>
  <c r="W1061" i="14"/>
  <c r="W1060" i="14"/>
  <c r="W1057" i="14"/>
  <c r="AB1057" i="14"/>
  <c r="AG1052" i="14"/>
  <c r="V1051" i="14"/>
  <c r="AH1039" i="14"/>
  <c r="Z1033" i="14"/>
  <c r="X1033" i="14"/>
  <c r="S1031" i="14"/>
  <c r="AL1030" i="14"/>
  <c r="V1024" i="14"/>
  <c r="V1023" i="14"/>
  <c r="AB1015" i="14"/>
  <c r="U1014" i="14"/>
  <c r="AD1013" i="14"/>
  <c r="AA1013" i="14"/>
  <c r="AA1006" i="14"/>
  <c r="AB1006" i="14"/>
  <c r="S1006" i="14"/>
  <c r="T1006" i="14"/>
  <c r="AF1003" i="14"/>
  <c r="AB991" i="14"/>
  <c r="AI926" i="14"/>
  <c r="U926" i="14"/>
  <c r="X926" i="14"/>
  <c r="AA926" i="14"/>
  <c r="Y926" i="14"/>
  <c r="AC926" i="14"/>
  <c r="Z977" i="14"/>
  <c r="X977" i="14"/>
  <c r="V977" i="14"/>
  <c r="Z976" i="14"/>
  <c r="X975" i="14"/>
  <c r="AD973" i="14"/>
  <c r="S973" i="14"/>
  <c r="X971" i="14"/>
  <c r="AB968" i="14"/>
  <c r="U968" i="14"/>
  <c r="V965" i="14"/>
  <c r="Y950" i="14"/>
  <c r="S950" i="14"/>
  <c r="T950" i="14"/>
  <c r="W950" i="14"/>
  <c r="Z950" i="14"/>
  <c r="W890" i="14"/>
  <c r="AD890" i="14"/>
  <c r="T890" i="14"/>
  <c r="U890" i="14"/>
  <c r="Y890" i="14"/>
  <c r="Z890" i="14"/>
  <c r="AC890" i="14"/>
  <c r="AA812" i="14"/>
  <c r="U812" i="14"/>
  <c r="Y812" i="14"/>
  <c r="AC812" i="14"/>
  <c r="V812" i="14"/>
  <c r="AD812" i="14"/>
  <c r="X979" i="14"/>
  <c r="W979" i="14"/>
  <c r="W977" i="14"/>
  <c r="AA973" i="14"/>
  <c r="AB972" i="14"/>
  <c r="T972" i="14"/>
  <c r="AB953" i="14"/>
  <c r="AC953" i="14"/>
  <c r="AD953" i="14"/>
  <c r="T953" i="14"/>
  <c r="U953" i="14"/>
  <c r="W953" i="14"/>
  <c r="S935" i="14"/>
  <c r="AC935" i="14"/>
  <c r="AP931" i="14"/>
  <c r="T931" i="14"/>
  <c r="U931" i="14"/>
  <c r="W931" i="14"/>
  <c r="AB931" i="14"/>
  <c r="W914" i="14"/>
  <c r="U914" i="14"/>
  <c r="Z914" i="14"/>
  <c r="AD914" i="14"/>
  <c r="AG885" i="14"/>
  <c r="AA885" i="14"/>
  <c r="S885" i="14"/>
  <c r="AB885" i="14"/>
  <c r="U885" i="14"/>
  <c r="AD885" i="14"/>
  <c r="W885" i="14"/>
  <c r="U1072" i="14"/>
  <c r="V1066" i="14"/>
  <c r="T1057" i="14"/>
  <c r="AB1053" i="14"/>
  <c r="S1053" i="14"/>
  <c r="T1050" i="14"/>
  <c r="AH1034" i="14"/>
  <c r="Z1030" i="14"/>
  <c r="T1029" i="14"/>
  <c r="AC1017" i="14"/>
  <c r="AG1016" i="14"/>
  <c r="AC1013" i="14"/>
  <c r="S1013" i="14"/>
  <c r="S1008" i="14"/>
  <c r="S1004" i="14"/>
  <c r="AA999" i="14"/>
  <c r="U991" i="14"/>
  <c r="U990" i="14"/>
  <c r="T985" i="14"/>
  <c r="AC983" i="14"/>
  <c r="AG980" i="14"/>
  <c r="Z979" i="14"/>
  <c r="U977" i="14"/>
  <c r="AP973" i="14"/>
  <c r="Z972" i="14"/>
  <c r="AB969" i="14"/>
  <c r="Z969" i="14"/>
  <c r="Y969" i="14"/>
  <c r="V968" i="14"/>
  <c r="X960" i="14"/>
  <c r="U935" i="14"/>
  <c r="U912" i="14"/>
  <c r="AC912" i="14"/>
  <c r="Z885" i="14"/>
  <c r="Z869" i="14"/>
  <c r="Y869" i="14"/>
  <c r="U869" i="14"/>
  <c r="V869" i="14"/>
  <c r="X869" i="14"/>
  <c r="AC869" i="14"/>
  <c r="AD869" i="14"/>
  <c r="AF862" i="14"/>
  <c r="T862" i="14"/>
  <c r="AD862" i="14"/>
  <c r="U862" i="14"/>
  <c r="X862" i="14"/>
  <c r="Z862" i="14"/>
  <c r="W862" i="14"/>
  <c r="Y862" i="14"/>
  <c r="AB862" i="14"/>
  <c r="AC862" i="14"/>
  <c r="Y1078" i="14"/>
  <c r="AB1072" i="14"/>
  <c r="AB1069" i="14"/>
  <c r="Y1069" i="14"/>
  <c r="AB1067" i="14"/>
  <c r="Y1067" i="14"/>
  <c r="X1066" i="14"/>
  <c r="X1064" i="14"/>
  <c r="AA1053" i="14"/>
  <c r="V1045" i="14"/>
  <c r="AB1035" i="14"/>
  <c r="X1034" i="14"/>
  <c r="W1030" i="14"/>
  <c r="X1029" i="14"/>
  <c r="AB1013" i="14"/>
  <c r="T973" i="14"/>
  <c r="AC973" i="14"/>
  <c r="AA969" i="14"/>
  <c r="T968" i="14"/>
  <c r="Z966" i="14"/>
  <c r="S960" i="14"/>
  <c r="Z953" i="14"/>
  <c r="AA950" i="14"/>
  <c r="AD934" i="14"/>
  <c r="S934" i="14"/>
  <c r="V934" i="14"/>
  <c r="Y934" i="14"/>
  <c r="U924" i="14"/>
  <c r="T924" i="14"/>
  <c r="W924" i="14"/>
  <c r="AB924" i="14"/>
  <c r="AB890" i="14"/>
  <c r="AG867" i="14"/>
  <c r="U867" i="14"/>
  <c r="AI867" i="14"/>
  <c r="Z867" i="14"/>
  <c r="AB867" i="14"/>
  <c r="AD867" i="14"/>
  <c r="S867" i="14"/>
  <c r="T867" i="14"/>
  <c r="V867" i="14"/>
  <c r="W867" i="14"/>
  <c r="AC867" i="14"/>
  <c r="AM837" i="14"/>
  <c r="X837" i="14"/>
  <c r="S837" i="14"/>
  <c r="U837" i="14"/>
  <c r="Z837" i="14"/>
  <c r="AD837" i="14"/>
  <c r="T1088" i="14"/>
  <c r="Y1080" i="14"/>
  <c r="Y1074" i="14"/>
  <c r="Y1072" i="14"/>
  <c r="X1069" i="14"/>
  <c r="X1068" i="14"/>
  <c r="X1067" i="14"/>
  <c r="U1066" i="14"/>
  <c r="AA1056" i="14"/>
  <c r="X1056" i="14"/>
  <c r="Y1055" i="14"/>
  <c r="V1055" i="14"/>
  <c r="AD1045" i="14"/>
  <c r="W1034" i="14"/>
  <c r="AP1031" i="14"/>
  <c r="V1030" i="14"/>
  <c r="V1029" i="14"/>
  <c r="Z1028" i="14"/>
  <c r="Y1017" i="14"/>
  <c r="AF1011" i="14"/>
  <c r="AB1004" i="14"/>
  <c r="Y999" i="14"/>
  <c r="Z997" i="14"/>
  <c r="U997" i="14"/>
  <c r="V994" i="14"/>
  <c r="S993" i="14"/>
  <c r="AA989" i="14"/>
  <c r="AC985" i="14"/>
  <c r="AA983" i="14"/>
  <c r="AA980" i="14"/>
  <c r="U979" i="14"/>
  <c r="AD977" i="14"/>
  <c r="AB975" i="14"/>
  <c r="Z975" i="14"/>
  <c r="S975" i="14"/>
  <c r="X973" i="14"/>
  <c r="V972" i="14"/>
  <c r="W969" i="14"/>
  <c r="Y966" i="14"/>
  <c r="AD965" i="14"/>
  <c r="X965" i="14"/>
  <c r="U965" i="14"/>
  <c r="W965" i="14"/>
  <c r="AC965" i="14"/>
  <c r="Y953" i="14"/>
  <c r="X950" i="14"/>
  <c r="U949" i="14"/>
  <c r="T945" i="14"/>
  <c r="AC894" i="14"/>
  <c r="S894" i="14"/>
  <c r="AD894" i="14"/>
  <c r="U894" i="14"/>
  <c r="Z894" i="14"/>
  <c r="V883" i="14"/>
  <c r="U883" i="14"/>
  <c r="Y883" i="14"/>
  <c r="AC883" i="14"/>
  <c r="AD883" i="14"/>
  <c r="X882" i="14"/>
  <c r="V882" i="14"/>
  <c r="AB882" i="14"/>
  <c r="AC882" i="14"/>
  <c r="S882" i="14"/>
  <c r="AD882" i="14"/>
  <c r="U882" i="14"/>
  <c r="W882" i="14"/>
  <c r="Y882" i="14"/>
  <c r="AA882" i="14"/>
  <c r="AI1008" i="14"/>
  <c r="AA1004" i="14"/>
  <c r="AN1004" i="14"/>
  <c r="W999" i="14"/>
  <c r="AF998" i="14"/>
  <c r="Y997" i="14"/>
  <c r="Y995" i="14"/>
  <c r="U994" i="14"/>
  <c r="AB985" i="14"/>
  <c r="AI985" i="14"/>
  <c r="Z980" i="14"/>
  <c r="T979" i="14"/>
  <c r="AA975" i="14"/>
  <c r="V973" i="14"/>
  <c r="U972" i="14"/>
  <c r="T969" i="14"/>
  <c r="Y961" i="14"/>
  <c r="X961" i="14"/>
  <c r="V953" i="14"/>
  <c r="AC931" i="14"/>
  <c r="W825" i="14"/>
  <c r="AB825" i="14"/>
  <c r="AD825" i="14"/>
  <c r="U825" i="14"/>
  <c r="Z825" i="14"/>
  <c r="AC825" i="14"/>
  <c r="AK1089" i="14"/>
  <c r="W1086" i="14"/>
  <c r="V1085" i="14"/>
  <c r="AK1084" i="14"/>
  <c r="T1078" i="14"/>
  <c r="W1076" i="14"/>
  <c r="U1073" i="14"/>
  <c r="T1072" i="14"/>
  <c r="U1067" i="14"/>
  <c r="Y1057" i="14"/>
  <c r="AN1043" i="14"/>
  <c r="AF1041" i="14"/>
  <c r="X1037" i="14"/>
  <c r="AQ1035" i="14"/>
  <c r="U1034" i="14"/>
  <c r="T1030" i="14"/>
  <c r="AQ1024" i="14"/>
  <c r="AB1018" i="14"/>
  <c r="Z1013" i="14"/>
  <c r="AF1006" i="14"/>
  <c r="W1002" i="14"/>
  <c r="T999" i="14"/>
  <c r="W997" i="14"/>
  <c r="T994" i="14"/>
  <c r="X986" i="14"/>
  <c r="AG981" i="14"/>
  <c r="Y980" i="14"/>
  <c r="Y975" i="14"/>
  <c r="U973" i="14"/>
  <c r="Y971" i="14"/>
  <c r="AC971" i="14"/>
  <c r="S962" i="14"/>
  <c r="Y958" i="14"/>
  <c r="U958" i="14"/>
  <c r="AA958" i="14"/>
  <c r="V957" i="14"/>
  <c r="Y957" i="14"/>
  <c r="Y931" i="14"/>
  <c r="AC924" i="14"/>
  <c r="S896" i="14"/>
  <c r="T896" i="14"/>
  <c r="AA896" i="14"/>
  <c r="AB896" i="14"/>
  <c r="AJ896" i="14"/>
  <c r="Y885" i="14"/>
  <c r="Y963" i="14"/>
  <c r="W957" i="14"/>
  <c r="X956" i="14"/>
  <c r="AF955" i="14"/>
  <c r="S952" i="14"/>
  <c r="AB950" i="14"/>
  <c r="W944" i="14"/>
  <c r="AA943" i="14"/>
  <c r="AJ942" i="14"/>
  <c r="AA941" i="14"/>
  <c r="AA940" i="14"/>
  <c r="V939" i="14"/>
  <c r="Y936" i="14"/>
  <c r="AF926" i="14"/>
  <c r="X923" i="14"/>
  <c r="S921" i="14"/>
  <c r="AC916" i="14"/>
  <c r="W915" i="14"/>
  <c r="Z913" i="14"/>
  <c r="W911" i="14"/>
  <c r="S909" i="14"/>
  <c r="AL905" i="14"/>
  <c r="T905" i="14"/>
  <c r="T904" i="14"/>
  <c r="Y902" i="14"/>
  <c r="AB894" i="14"/>
  <c r="Z893" i="14"/>
  <c r="S893" i="14"/>
  <c r="S892" i="14"/>
  <c r="AP890" i="14"/>
  <c r="AB889" i="14"/>
  <c r="S889" i="14"/>
  <c r="AD888" i="14"/>
  <c r="AM883" i="14"/>
  <c r="V881" i="14"/>
  <c r="S880" i="14"/>
  <c r="AD879" i="14"/>
  <c r="W878" i="14"/>
  <c r="Z872" i="14"/>
  <c r="Y870" i="14"/>
  <c r="W869" i="14"/>
  <c r="W859" i="14"/>
  <c r="W849" i="14"/>
  <c r="Z849" i="14"/>
  <c r="AC844" i="14"/>
  <c r="AC813" i="14"/>
  <c r="AD794" i="14"/>
  <c r="S783" i="14"/>
  <c r="T783" i="14"/>
  <c r="W783" i="14"/>
  <c r="Z783" i="14"/>
  <c r="AB783" i="14"/>
  <c r="AB779" i="14"/>
  <c r="AD779" i="14"/>
  <c r="S779" i="14"/>
  <c r="T779" i="14"/>
  <c r="V779" i="14"/>
  <c r="W779" i="14"/>
  <c r="AA779" i="14"/>
  <c r="AI949" i="14"/>
  <c r="Y945" i="14"/>
  <c r="AD939" i="14"/>
  <c r="S939" i="14"/>
  <c r="V936" i="14"/>
  <c r="Z932" i="14"/>
  <c r="Y929" i="14"/>
  <c r="T923" i="14"/>
  <c r="Y916" i="14"/>
  <c r="S915" i="14"/>
  <c r="Y914" i="14"/>
  <c r="X913" i="14"/>
  <c r="T911" i="14"/>
  <c r="AC910" i="14"/>
  <c r="AB905" i="14"/>
  <c r="T903" i="14"/>
  <c r="AI902" i="14"/>
  <c r="V902" i="14"/>
  <c r="AC901" i="14"/>
  <c r="X893" i="14"/>
  <c r="Z889" i="14"/>
  <c r="Y888" i="14"/>
  <c r="R885" i="14"/>
  <c r="AC880" i="14"/>
  <c r="V879" i="14"/>
  <c r="AD878" i="14"/>
  <c r="S878" i="14"/>
  <c r="X877" i="14"/>
  <c r="AK874" i="14"/>
  <c r="R873" i="14"/>
  <c r="V873" i="14"/>
  <c r="AD873" i="14"/>
  <c r="AD871" i="14"/>
  <c r="S870" i="14"/>
  <c r="S866" i="14"/>
  <c r="AD865" i="14"/>
  <c r="Z848" i="14"/>
  <c r="V848" i="14"/>
  <c r="Y848" i="14"/>
  <c r="AA840" i="14"/>
  <c r="AB837" i="14"/>
  <c r="Y829" i="14"/>
  <c r="V825" i="14"/>
  <c r="AB813" i="14"/>
  <c r="Y791" i="14"/>
  <c r="AA791" i="14"/>
  <c r="AB774" i="14"/>
  <c r="AC774" i="14"/>
  <c r="V770" i="14"/>
  <c r="Y960" i="14"/>
  <c r="AA959" i="14"/>
  <c r="AL952" i="14"/>
  <c r="AO952" i="14"/>
  <c r="X951" i="14"/>
  <c r="AB951" i="14"/>
  <c r="AA945" i="14"/>
  <c r="X941" i="14"/>
  <c r="AB939" i="14"/>
  <c r="AA938" i="14"/>
  <c r="AI938" i="14"/>
  <c r="AA935" i="14"/>
  <c r="AA932" i="14"/>
  <c r="Y927" i="14"/>
  <c r="W926" i="14"/>
  <c r="AM923" i="14"/>
  <c r="AC922" i="14"/>
  <c r="Y922" i="14"/>
  <c r="Y919" i="14"/>
  <c r="U916" i="14"/>
  <c r="AC914" i="14"/>
  <c r="V913" i="14"/>
  <c r="X910" i="14"/>
  <c r="X905" i="14"/>
  <c r="AD902" i="14"/>
  <c r="AP900" i="14"/>
  <c r="AD900" i="14"/>
  <c r="X899" i="14"/>
  <c r="Y894" i="14"/>
  <c r="V893" i="14"/>
  <c r="Y889" i="14"/>
  <c r="AF889" i="14"/>
  <c r="X888" i="14"/>
  <c r="V885" i="14"/>
  <c r="AC878" i="14"/>
  <c r="AD874" i="14"/>
  <c r="Z871" i="14"/>
  <c r="T868" i="14"/>
  <c r="X868" i="14"/>
  <c r="AC868" i="14"/>
  <c r="W854" i="14"/>
  <c r="AA836" i="14"/>
  <c r="V836" i="14"/>
  <c r="Z836" i="14"/>
  <c r="AC836" i="14"/>
  <c r="V829" i="14"/>
  <c r="Z824" i="14"/>
  <c r="S824" i="14"/>
  <c r="Y824" i="14"/>
  <c r="V813" i="14"/>
  <c r="X810" i="14"/>
  <c r="AD810" i="14"/>
  <c r="AG810" i="14"/>
  <c r="U807" i="14"/>
  <c r="T804" i="14"/>
  <c r="AA804" i="14"/>
  <c r="X795" i="14"/>
  <c r="AB795" i="14"/>
  <c r="AD795" i="14"/>
  <c r="AD783" i="14"/>
  <c r="AQ771" i="14"/>
  <c r="Z771" i="14"/>
  <c r="AA771" i="14"/>
  <c r="S771" i="14"/>
  <c r="AB771" i="14"/>
  <c r="T771" i="14"/>
  <c r="AC771" i="14"/>
  <c r="U771" i="14"/>
  <c r="AD771" i="14"/>
  <c r="V771" i="14"/>
  <c r="AM771" i="14"/>
  <c r="Y771" i="14"/>
  <c r="X945" i="14"/>
  <c r="V941" i="14"/>
  <c r="AA939" i="14"/>
  <c r="W935" i="14"/>
  <c r="Y932" i="14"/>
  <c r="AA929" i="14"/>
  <c r="AD923" i="14"/>
  <c r="Z922" i="14"/>
  <c r="AC915" i="14"/>
  <c r="T913" i="14"/>
  <c r="W905" i="14"/>
  <c r="AC902" i="14"/>
  <c r="U893" i="14"/>
  <c r="V888" i="14"/>
  <c r="X887" i="14"/>
  <c r="W884" i="14"/>
  <c r="AC884" i="14"/>
  <c r="AM880" i="14"/>
  <c r="AB880" i="14"/>
  <c r="AB878" i="14"/>
  <c r="V874" i="14"/>
  <c r="AI870" i="14"/>
  <c r="S861" i="14"/>
  <c r="T861" i="14"/>
  <c r="AD861" i="14"/>
  <c r="U861" i="14"/>
  <c r="X861" i="14"/>
  <c r="Z861" i="14"/>
  <c r="V853" i="14"/>
  <c r="Y853" i="14"/>
  <c r="Z853" i="14"/>
  <c r="AB845" i="14"/>
  <c r="S845" i="14"/>
  <c r="T845" i="14"/>
  <c r="W845" i="14"/>
  <c r="AA845" i="14"/>
  <c r="W814" i="14"/>
  <c r="AD814" i="14"/>
  <c r="T813" i="14"/>
  <c r="S802" i="14"/>
  <c r="U802" i="14"/>
  <c r="Z960" i="14"/>
  <c r="U959" i="14"/>
  <c r="Y956" i="14"/>
  <c r="AB952" i="14"/>
  <c r="U951" i="14"/>
  <c r="V949" i="14"/>
  <c r="V945" i="14"/>
  <c r="AD941" i="14"/>
  <c r="AP939" i="14"/>
  <c r="W938" i="14"/>
  <c r="X932" i="14"/>
  <c r="X929" i="14"/>
  <c r="S923" i="14"/>
  <c r="X922" i="14"/>
  <c r="AM915" i="14"/>
  <c r="V914" i="14"/>
  <c r="AC911" i="14"/>
  <c r="AF911" i="14"/>
  <c r="AB909" i="14"/>
  <c r="AA904" i="14"/>
  <c r="AB902" i="14"/>
  <c r="Z900" i="14"/>
  <c r="V899" i="14"/>
  <c r="AQ889" i="14"/>
  <c r="AC885" i="14"/>
  <c r="T885" i="14"/>
  <c r="AD881" i="14"/>
  <c r="V880" i="14"/>
  <c r="AM879" i="14"/>
  <c r="U876" i="14"/>
  <c r="Y876" i="14"/>
  <c r="Z873" i="14"/>
  <c r="AM870" i="14"/>
  <c r="AB868" i="14"/>
  <c r="AN863" i="14"/>
  <c r="AC861" i="14"/>
  <c r="X858" i="14"/>
  <c r="AB858" i="14"/>
  <c r="AO852" i="14"/>
  <c r="AL852" i="14"/>
  <c r="V852" i="14"/>
  <c r="X852" i="14"/>
  <c r="AB852" i="14"/>
  <c r="AD852" i="14"/>
  <c r="V849" i="14"/>
  <c r="AA848" i="14"/>
  <c r="AA833" i="14"/>
  <c r="AM833" i="14"/>
  <c r="W831" i="14"/>
  <c r="X818" i="14"/>
  <c r="V816" i="14"/>
  <c r="Y816" i="14"/>
  <c r="Z816" i="14"/>
  <c r="AD816" i="14"/>
  <c r="X814" i="14"/>
  <c r="X809" i="14"/>
  <c r="T809" i="14"/>
  <c r="AH809" i="14"/>
  <c r="V809" i="14"/>
  <c r="W809" i="14"/>
  <c r="AB809" i="14"/>
  <c r="AD809" i="14"/>
  <c r="Y798" i="14"/>
  <c r="AA798" i="14"/>
  <c r="X786" i="14"/>
  <c r="Y786" i="14"/>
  <c r="AM934" i="14"/>
  <c r="AD913" i="14"/>
  <c r="AK898" i="14"/>
  <c r="AD893" i="14"/>
  <c r="X878" i="14"/>
  <c r="U878" i="14"/>
  <c r="X872" i="14"/>
  <c r="S872" i="14"/>
  <c r="AD872" i="14"/>
  <c r="W872" i="14"/>
  <c r="AA872" i="14"/>
  <c r="W870" i="14"/>
  <c r="AA870" i="14"/>
  <c r="T870" i="14"/>
  <c r="AD870" i="14"/>
  <c r="X870" i="14"/>
  <c r="U866" i="14"/>
  <c r="S863" i="14"/>
  <c r="W863" i="14"/>
  <c r="AB861" i="14"/>
  <c r="Z854" i="14"/>
  <c r="AA844" i="14"/>
  <c r="S844" i="14"/>
  <c r="AD844" i="14"/>
  <c r="U844" i="14"/>
  <c r="W844" i="14"/>
  <c r="Z844" i="14"/>
  <c r="S843" i="14"/>
  <c r="U843" i="14"/>
  <c r="AC843" i="14"/>
  <c r="AC842" i="14"/>
  <c r="Y842" i="14"/>
  <c r="AB842" i="14"/>
  <c r="V841" i="14"/>
  <c r="W841" i="14"/>
  <c r="AB841" i="14"/>
  <c r="Z800" i="14"/>
  <c r="AC800" i="14"/>
  <c r="S800" i="14"/>
  <c r="T800" i="14"/>
  <c r="Y800" i="14"/>
  <c r="AB800" i="14"/>
  <c r="Z791" i="14"/>
  <c r="S785" i="14"/>
  <c r="AB785" i="14"/>
  <c r="T785" i="14"/>
  <c r="AC785" i="14"/>
  <c r="U785" i="14"/>
  <c r="AD785" i="14"/>
  <c r="V785" i="14"/>
  <c r="Y785" i="14"/>
  <c r="AA785" i="14"/>
  <c r="U900" i="14"/>
  <c r="AQ871" i="14"/>
  <c r="W871" i="14"/>
  <c r="AF865" i="14"/>
  <c r="R865" i="14"/>
  <c r="Z865" i="14"/>
  <c r="Z840" i="14"/>
  <c r="AD840" i="14"/>
  <c r="U840" i="14"/>
  <c r="X840" i="14"/>
  <c r="AH829" i="14"/>
  <c r="AA829" i="14"/>
  <c r="U829" i="14"/>
  <c r="AD829" i="14"/>
  <c r="W829" i="14"/>
  <c r="Z829" i="14"/>
  <c r="AC780" i="14"/>
  <c r="U780" i="14"/>
  <c r="AD780" i="14"/>
  <c r="AF776" i="14"/>
  <c r="T776" i="14"/>
  <c r="AB776" i="14"/>
  <c r="AJ868" i="14"/>
  <c r="V859" i="14"/>
  <c r="AA854" i="14"/>
  <c r="Y851" i="14"/>
  <c r="Z851" i="14"/>
  <c r="Z847" i="14"/>
  <c r="X845" i="14"/>
  <c r="W837" i="14"/>
  <c r="X835" i="14"/>
  <c r="W833" i="14"/>
  <c r="Z827" i="14"/>
  <c r="AQ821" i="14"/>
  <c r="S821" i="14"/>
  <c r="X820" i="14"/>
  <c r="AA814" i="14"/>
  <c r="W813" i="14"/>
  <c r="AA811" i="14"/>
  <c r="AH811" i="14"/>
  <c r="AA806" i="14"/>
  <c r="S804" i="14"/>
  <c r="AI802" i="14"/>
  <c r="AF800" i="14"/>
  <c r="AC797" i="14"/>
  <c r="T797" i="14"/>
  <c r="AD790" i="14"/>
  <c r="Y790" i="14"/>
  <c r="Z788" i="14"/>
  <c r="Y788" i="14"/>
  <c r="W787" i="14"/>
  <c r="AA784" i="14"/>
  <c r="AC781" i="14"/>
  <c r="AP779" i="14"/>
  <c r="AC777" i="14"/>
  <c r="AG777" i="14"/>
  <c r="AA775" i="14"/>
  <c r="AP774" i="14"/>
  <c r="W772" i="14"/>
  <c r="AA769" i="14"/>
  <c r="AC767" i="14"/>
  <c r="Y767" i="14"/>
  <c r="Z766" i="14"/>
  <c r="X763" i="14"/>
  <c r="Y761" i="14"/>
  <c r="AM759" i="14"/>
  <c r="T759" i="14"/>
  <c r="Y884" i="14"/>
  <c r="AF881" i="14"/>
  <c r="X876" i="14"/>
  <c r="Y875" i="14"/>
  <c r="AK866" i="14"/>
  <c r="Y852" i="14"/>
  <c r="V851" i="14"/>
  <c r="AD847" i="14"/>
  <c r="AD843" i="14"/>
  <c r="T837" i="14"/>
  <c r="AD836" i="14"/>
  <c r="U833" i="14"/>
  <c r="X829" i="14"/>
  <c r="Y821" i="14"/>
  <c r="AL815" i="14"/>
  <c r="U813" i="14"/>
  <c r="Y811" i="14"/>
  <c r="AA797" i="14"/>
  <c r="Y795" i="14"/>
  <c r="AF794" i="14"/>
  <c r="AB790" i="14"/>
  <c r="W788" i="14"/>
  <c r="W785" i="14"/>
  <c r="AH783" i="14"/>
  <c r="R780" i="14"/>
  <c r="W780" i="14" s="1"/>
  <c r="AN778" i="14"/>
  <c r="U777" i="14"/>
  <c r="AA776" i="14"/>
  <c r="W775" i="14"/>
  <c r="Y769" i="14"/>
  <c r="W769" i="14"/>
  <c r="X767" i="14"/>
  <c r="AD763" i="14"/>
  <c r="U763" i="14"/>
  <c r="V761" i="14"/>
  <c r="AC759" i="14"/>
  <c r="S851" i="14"/>
  <c r="AC837" i="14"/>
  <c r="AD830" i="14"/>
  <c r="AD813" i="14"/>
  <c r="V811" i="14"/>
  <c r="U788" i="14"/>
  <c r="S777" i="14"/>
  <c r="V769" i="14"/>
  <c r="S768" i="14"/>
  <c r="T767" i="14"/>
  <c r="X766" i="14"/>
  <c r="S763" i="14"/>
  <c r="Y760" i="14"/>
  <c r="Z760" i="14"/>
  <c r="S874" i="14"/>
  <c r="S871" i="14"/>
  <c r="AL857" i="14"/>
  <c r="AF840" i="14"/>
  <c r="AL832" i="14"/>
  <c r="AC829" i="14"/>
  <c r="T829" i="14"/>
  <c r="AD824" i="14"/>
  <c r="AA820" i="14"/>
  <c r="AG820" i="14"/>
  <c r="X797" i="14"/>
  <c r="U795" i="14"/>
  <c r="Z780" i="14"/>
  <c r="AD778" i="14"/>
  <c r="Y776" i="14"/>
  <c r="AB772" i="14"/>
  <c r="AF772" i="14"/>
  <c r="AD769" i="14"/>
  <c r="U769" i="14"/>
  <c r="AA763" i="14"/>
  <c r="X760" i="14"/>
  <c r="X759" i="14"/>
  <c r="Z778" i="14"/>
  <c r="AC769" i="14"/>
  <c r="T769" i="14"/>
  <c r="V760" i="14"/>
  <c r="AC839" i="14"/>
  <c r="AB838" i="14"/>
  <c r="AC835" i="14"/>
  <c r="X833" i="14"/>
  <c r="AI805" i="14"/>
  <c r="AD781" i="14"/>
  <c r="AF781" i="14"/>
  <c r="V778" i="14"/>
  <c r="AB769" i="14"/>
  <c r="Y768" i="14"/>
  <c r="Y765" i="14"/>
  <c r="U760" i="14"/>
  <c r="U753" i="14"/>
  <c r="AF745" i="14"/>
  <c r="AJ751" i="14"/>
  <c r="AI743" i="14"/>
  <c r="W755" i="14"/>
  <c r="AF756" i="14"/>
  <c r="AC753" i="14"/>
  <c r="AG1183" i="14"/>
  <c r="AQ1175" i="14"/>
  <c r="R1170" i="14"/>
  <c r="AC1170" i="14" s="1"/>
  <c r="AL1159" i="14"/>
  <c r="AM1145" i="14"/>
  <c r="AF1136" i="14"/>
  <c r="AO1122" i="14"/>
  <c r="AM1109" i="14"/>
  <c r="AO1106" i="14"/>
  <c r="AJ1085" i="14"/>
  <c r="AN1080" i="14"/>
  <c r="AO1066" i="14"/>
  <c r="AJ1064" i="14"/>
  <c r="AJ1055" i="14"/>
  <c r="AL1048" i="14"/>
  <c r="R982" i="14"/>
  <c r="X982" i="14" s="1"/>
  <c r="AL965" i="14"/>
  <c r="AQ951" i="14"/>
  <c r="AF950" i="14"/>
  <c r="AK916" i="14"/>
  <c r="AF898" i="14"/>
  <c r="AQ890" i="14"/>
  <c r="AH870" i="14"/>
  <c r="AK868" i="14"/>
  <c r="AF866" i="14"/>
  <c r="AJ852" i="14"/>
  <c r="R852" i="14"/>
  <c r="T852" i="14" s="1"/>
  <c r="AI838" i="14"/>
  <c r="AO788" i="14"/>
  <c r="R788" i="14"/>
  <c r="T788" i="14" s="1"/>
  <c r="U747" i="14"/>
  <c r="AP1203" i="14"/>
  <c r="R1194" i="14"/>
  <c r="AC1194" i="14" s="1"/>
  <c r="AQ1193" i="14"/>
  <c r="AI1186" i="14"/>
  <c r="R1183" i="14"/>
  <c r="AP1170" i="14"/>
  <c r="AG1167" i="14"/>
  <c r="AF1162" i="14"/>
  <c r="AG1159" i="14"/>
  <c r="AM1155" i="14"/>
  <c r="AJ1145" i="14"/>
  <c r="AQ1143" i="14"/>
  <c r="AK1137" i="14"/>
  <c r="AM1135" i="14"/>
  <c r="AH1132" i="14"/>
  <c r="AM1106" i="14"/>
  <c r="AI1085" i="14"/>
  <c r="AI1056" i="14"/>
  <c r="AK1054" i="14"/>
  <c r="AQ1051" i="14"/>
  <c r="R1050" i="14"/>
  <c r="AN1049" i="14"/>
  <c r="AM1023" i="14"/>
  <c r="AO1008" i="14"/>
  <c r="AL998" i="14"/>
  <c r="AO987" i="14"/>
  <c r="AJ953" i="14"/>
  <c r="AG940" i="14"/>
  <c r="AO925" i="14"/>
  <c r="AO900" i="14"/>
  <c r="R874" i="14"/>
  <c r="U874" i="14" s="1"/>
  <c r="AQ873" i="14"/>
  <c r="AQ866" i="14"/>
  <c r="AQ845" i="14"/>
  <c r="AP837" i="14"/>
  <c r="AI835" i="14"/>
  <c r="AF831" i="14"/>
  <c r="AP795" i="14"/>
  <c r="AJ771" i="14"/>
  <c r="AO768" i="14"/>
  <c r="AO759" i="14"/>
  <c r="AH1059" i="14"/>
  <c r="AF1054" i="14"/>
  <c r="AK999" i="14"/>
  <c r="AP980" i="14"/>
  <c r="AL962" i="14"/>
  <c r="AH953" i="14"/>
  <c r="AN917" i="14"/>
  <c r="AK890" i="14"/>
  <c r="AH868" i="14"/>
  <c r="AL866" i="14"/>
  <c r="AI847" i="14"/>
  <c r="AO837" i="14"/>
  <c r="AP811" i="14"/>
  <c r="AI789" i="14"/>
  <c r="AL768" i="14"/>
  <c r="AA753" i="14"/>
  <c r="AA750" i="14"/>
  <c r="AF742" i="14"/>
  <c r="AK1153" i="14"/>
  <c r="AK1143" i="14"/>
  <c r="R1109" i="14"/>
  <c r="AM1039" i="14"/>
  <c r="AJ890" i="14"/>
  <c r="R890" i="14"/>
  <c r="V890" i="14" s="1"/>
  <c r="AO870" i="14"/>
  <c r="R870" i="14"/>
  <c r="U870" i="14" s="1"/>
  <c r="AJ837" i="14"/>
  <c r="AQ820" i="14"/>
  <c r="AL811" i="14"/>
  <c r="AN1196" i="14"/>
  <c r="AP1063" i="14"/>
  <c r="AO1194" i="14"/>
  <c r="AM1183" i="14"/>
  <c r="R1175" i="14"/>
  <c r="AL1174" i="14"/>
  <c r="AL1168" i="14"/>
  <c r="AI1161" i="14"/>
  <c r="R1159" i="14"/>
  <c r="AL1158" i="14"/>
  <c r="AI1145" i="14"/>
  <c r="AQ1141" i="14"/>
  <c r="AH1140" i="14"/>
  <c r="R1137" i="14"/>
  <c r="AL1128" i="14"/>
  <c r="AF1019" i="14"/>
  <c r="R1009" i="14"/>
  <c r="AO981" i="14"/>
  <c r="AJ930" i="14"/>
  <c r="AQ905" i="14"/>
  <c r="R898" i="14"/>
  <c r="V898" i="14" s="1"/>
  <c r="AQ892" i="14"/>
  <c r="AN889" i="14"/>
  <c r="R889" i="14"/>
  <c r="AF883" i="14"/>
  <c r="AM874" i="14"/>
  <c r="R866" i="14"/>
  <c r="V866" i="14" s="1"/>
  <c r="AO857" i="14"/>
  <c r="AG849" i="14"/>
  <c r="AL836" i="14"/>
  <c r="AL830" i="14"/>
  <c r="AI780" i="14"/>
  <c r="AI772" i="14"/>
  <c r="AM754" i="14"/>
  <c r="AH752" i="14"/>
  <c r="U751" i="14"/>
  <c r="AM1024" i="14"/>
  <c r="AP898" i="14"/>
  <c r="AL870" i="14"/>
  <c r="AI781" i="14"/>
  <c r="AH1202" i="14"/>
  <c r="AO1142" i="14"/>
  <c r="AM1114" i="14"/>
  <c r="AK1097" i="14"/>
  <c r="AL1092" i="14"/>
  <c r="AQ1085" i="14"/>
  <c r="AJ1083" i="14"/>
  <c r="AF1048" i="14"/>
  <c r="AQ1043" i="14"/>
  <c r="AK1024" i="14"/>
  <c r="AN1014" i="14"/>
  <c r="AL1006" i="14"/>
  <c r="AJ994" i="14"/>
  <c r="AL977" i="14"/>
  <c r="AJ959" i="14"/>
  <c r="AJ948" i="14"/>
  <c r="AH935" i="14"/>
  <c r="AK932" i="14"/>
  <c r="AN926" i="14"/>
  <c r="AH924" i="14"/>
  <c r="R915" i="14"/>
  <c r="AL909" i="14"/>
  <c r="AM898" i="14"/>
  <c r="AI890" i="14"/>
  <c r="AN879" i="14"/>
  <c r="AM872" i="14"/>
  <c r="AJ870" i="14"/>
  <c r="AO863" i="14"/>
  <c r="AQ830" i="14"/>
  <c r="AO815" i="14"/>
  <c r="AK770" i="14"/>
  <c r="S755" i="14"/>
  <c r="AB753" i="14"/>
  <c r="AC1208" i="14"/>
  <c r="W1207" i="14"/>
  <c r="AO1207" i="14"/>
  <c r="X1205" i="14"/>
  <c r="Z1204" i="14"/>
  <c r="AA1202" i="14"/>
  <c r="AD1207" i="14"/>
  <c r="V1206" i="14"/>
  <c r="V1205" i="14"/>
  <c r="R1202" i="14"/>
  <c r="AD1202" i="14" s="1"/>
  <c r="T1202" i="14"/>
  <c r="AB1202" i="14"/>
  <c r="V1202" i="14"/>
  <c r="Y1202" i="14"/>
  <c r="X1201" i="14"/>
  <c r="Z1201" i="14"/>
  <c r="U1201" i="14"/>
  <c r="AC1201" i="14"/>
  <c r="X1200" i="14"/>
  <c r="AC1207" i="14"/>
  <c r="T1207" i="14"/>
  <c r="U1206" i="14"/>
  <c r="U1205" i="14"/>
  <c r="X1204" i="14"/>
  <c r="X1203" i="14"/>
  <c r="AO1203" i="14"/>
  <c r="Z1203" i="14"/>
  <c r="U1203" i="14"/>
  <c r="AC1203" i="14"/>
  <c r="X1202" i="14"/>
  <c r="W1201" i="14"/>
  <c r="W1200" i="14"/>
  <c r="V1199" i="14"/>
  <c r="U1198" i="14"/>
  <c r="AO1196" i="14"/>
  <c r="T1196" i="14"/>
  <c r="T1195" i="14"/>
  <c r="AN1194" i="14"/>
  <c r="S1194" i="14"/>
  <c r="W1193" i="14"/>
  <c r="S1192" i="14"/>
  <c r="U1189" i="14"/>
  <c r="AC1189" i="14"/>
  <c r="W1189" i="14"/>
  <c r="AF1189" i="14"/>
  <c r="X1189" i="14"/>
  <c r="AK1189" i="14"/>
  <c r="R1189" i="14"/>
  <c r="Z1189" i="14"/>
  <c r="AM1189" i="14"/>
  <c r="V1188" i="14"/>
  <c r="W1182" i="14"/>
  <c r="AJ1182" i="14"/>
  <c r="U1181" i="14"/>
  <c r="X1176" i="14"/>
  <c r="AI1175" i="14"/>
  <c r="T1175" i="14"/>
  <c r="AB1175" i="14"/>
  <c r="U1175" i="14"/>
  <c r="AC1175" i="14"/>
  <c r="V1175" i="14"/>
  <c r="AD1175" i="14"/>
  <c r="AL1175" i="14"/>
  <c r="Y1175" i="14"/>
  <c r="AO1175" i="14"/>
  <c r="T1173" i="14"/>
  <c r="AB1173" i="14"/>
  <c r="U1173" i="14"/>
  <c r="AC1173" i="14"/>
  <c r="V1173" i="14"/>
  <c r="AD1173" i="14"/>
  <c r="X1173" i="14"/>
  <c r="Y1173" i="14"/>
  <c r="S1173" i="14"/>
  <c r="AA1173" i="14"/>
  <c r="AI1208" i="14"/>
  <c r="AN1208" i="14"/>
  <c r="U1200" i="14"/>
  <c r="S1198" i="14"/>
  <c r="S1196" i="14"/>
  <c r="V1193" i="14"/>
  <c r="V1190" i="14"/>
  <c r="AD1190" i="14"/>
  <c r="X1190" i="14"/>
  <c r="Y1190" i="14"/>
  <c r="S1190" i="14"/>
  <c r="AA1190" i="14"/>
  <c r="V1185" i="14"/>
  <c r="Z1165" i="14"/>
  <c r="S1165" i="14"/>
  <c r="AA1165" i="14"/>
  <c r="U1165" i="14"/>
  <c r="AC1165" i="14"/>
  <c r="W1165" i="14"/>
  <c r="AF1165" i="14"/>
  <c r="AK974" i="14"/>
  <c r="Z974" i="14"/>
  <c r="Y974" i="14"/>
  <c r="AA974" i="14"/>
  <c r="S974" i="14"/>
  <c r="AB974" i="14"/>
  <c r="T974" i="14"/>
  <c r="AC974" i="14"/>
  <c r="U974" i="14"/>
  <c r="AD974" i="14"/>
  <c r="V974" i="14"/>
  <c r="AG974" i="14"/>
  <c r="AO974" i="14"/>
  <c r="X1208" i="14"/>
  <c r="S1206" i="14"/>
  <c r="S1208" i="14"/>
  <c r="AA1208" i="14"/>
  <c r="AA1207" i="14"/>
  <c r="AC1206" i="14"/>
  <c r="AC1205" i="14"/>
  <c r="S1205" i="14"/>
  <c r="AQ1204" i="14"/>
  <c r="U1204" i="14"/>
  <c r="U1202" i="14"/>
  <c r="S1200" i="14"/>
  <c r="AF1199" i="14"/>
  <c r="S1199" i="14"/>
  <c r="AG1198" i="14"/>
  <c r="AC1195" i="14"/>
  <c r="AO1193" i="14"/>
  <c r="T1193" i="14"/>
  <c r="AG1191" i="14"/>
  <c r="Z1191" i="14"/>
  <c r="U1191" i="14"/>
  <c r="AC1191" i="14"/>
  <c r="W1191" i="14"/>
  <c r="AL1191" i="14"/>
  <c r="Z1190" i="14"/>
  <c r="AG1179" i="14"/>
  <c r="Z1179" i="14"/>
  <c r="S1179" i="14"/>
  <c r="AA1179" i="14"/>
  <c r="W1179" i="14"/>
  <c r="AH1179" i="14"/>
  <c r="Z1172" i="14"/>
  <c r="S1172" i="14"/>
  <c r="AA1172" i="14"/>
  <c r="W1172" i="14"/>
  <c r="AF1172" i="14"/>
  <c r="AO1172" i="14"/>
  <c r="Y1165" i="14"/>
  <c r="AI1133" i="14"/>
  <c r="AI1131" i="14"/>
  <c r="Y1131" i="14"/>
  <c r="Z1131" i="14"/>
  <c r="S1131" i="14"/>
  <c r="AA1131" i="14"/>
  <c r="T1131" i="14"/>
  <c r="AB1131" i="14"/>
  <c r="U1131" i="14"/>
  <c r="AC1131" i="14"/>
  <c r="V1131" i="14"/>
  <c r="AD1131" i="14"/>
  <c r="X1131" i="14"/>
  <c r="AK1208" i="14"/>
  <c r="AJ1208" i="14"/>
  <c r="W1208" i="14"/>
  <c r="AH1208" i="14"/>
  <c r="V1208" i="14"/>
  <c r="AA1206" i="14"/>
  <c r="S1204" i="14"/>
  <c r="S1202" i="14"/>
  <c r="AD1199" i="14"/>
  <c r="AH1197" i="14"/>
  <c r="W1197" i="14"/>
  <c r="AP1195" i="14"/>
  <c r="AJ1193" i="14"/>
  <c r="AA1191" i="14"/>
  <c r="W1190" i="14"/>
  <c r="T1189" i="14"/>
  <c r="AH1187" i="14"/>
  <c r="V1187" i="14"/>
  <c r="AD1187" i="14"/>
  <c r="X1187" i="14"/>
  <c r="Y1187" i="14"/>
  <c r="S1187" i="14"/>
  <c r="AA1187" i="14"/>
  <c r="AJ1185" i="14"/>
  <c r="AA1184" i="14"/>
  <c r="T1184" i="14"/>
  <c r="Z1182" i="14"/>
  <c r="T1179" i="14"/>
  <c r="Y1172" i="14"/>
  <c r="AK1110" i="14"/>
  <c r="Y1110" i="14"/>
  <c r="Z1110" i="14"/>
  <c r="S1110" i="14"/>
  <c r="AA1110" i="14"/>
  <c r="T1110" i="14"/>
  <c r="U1110" i="14"/>
  <c r="AC1110" i="14"/>
  <c r="X1110" i="14"/>
  <c r="AP1110" i="14"/>
  <c r="V1110" i="14"/>
  <c r="W1110" i="14"/>
  <c r="AD1110" i="14"/>
  <c r="AH1110" i="14"/>
  <c r="AG1196" i="14"/>
  <c r="U1196" i="14"/>
  <c r="AC1196" i="14"/>
  <c r="W1196" i="14"/>
  <c r="AM1196" i="14"/>
  <c r="Z1196" i="14"/>
  <c r="Y1195" i="14"/>
  <c r="S1195" i="14"/>
  <c r="AA1195" i="14"/>
  <c r="V1195" i="14"/>
  <c r="AD1195" i="14"/>
  <c r="AD1193" i="14"/>
  <c r="AJ1188" i="14"/>
  <c r="Z1188" i="14"/>
  <c r="U1188" i="14"/>
  <c r="W1188" i="14"/>
  <c r="AO1188" i="14"/>
  <c r="Z1184" i="14"/>
  <c r="AL1181" i="14"/>
  <c r="Z1181" i="14"/>
  <c r="W1181" i="14"/>
  <c r="AL1176" i="14"/>
  <c r="U1176" i="14"/>
  <c r="V1176" i="14"/>
  <c r="AD1176" i="14"/>
  <c r="W1176" i="14"/>
  <c r="AH1176" i="14"/>
  <c r="AK1176" i="14"/>
  <c r="Z1176" i="14"/>
  <c r="AN1176" i="14"/>
  <c r="AN1172" i="14"/>
  <c r="R1171" i="14"/>
  <c r="Y1171" i="14"/>
  <c r="AO1171" i="14"/>
  <c r="Z1171" i="14"/>
  <c r="AP1171" i="14"/>
  <c r="S1171" i="14"/>
  <c r="AA1171" i="14"/>
  <c r="T1171" i="14"/>
  <c r="AB1171" i="14"/>
  <c r="U1171" i="14"/>
  <c r="AC1171" i="14"/>
  <c r="V1171" i="14"/>
  <c r="AD1171" i="14"/>
  <c r="X1171" i="14"/>
  <c r="AM1171" i="14"/>
  <c r="AF1207" i="14"/>
  <c r="X1207" i="14"/>
  <c r="AK1205" i="14"/>
  <c r="W1205" i="14"/>
  <c r="Z1205" i="14"/>
  <c r="AC1202" i="14"/>
  <c r="AA1200" i="14"/>
  <c r="Z1198" i="14"/>
  <c r="AP1198" i="14"/>
  <c r="T1198" i="14"/>
  <c r="AB1198" i="14"/>
  <c r="V1198" i="14"/>
  <c r="Y1198" i="14"/>
  <c r="Y1196" i="14"/>
  <c r="X1195" i="14"/>
  <c r="W1194" i="14"/>
  <c r="AI1194" i="14"/>
  <c r="Y1194" i="14"/>
  <c r="T1194" i="14"/>
  <c r="AB1194" i="14"/>
  <c r="X1191" i="14"/>
  <c r="T1190" i="14"/>
  <c r="AA1188" i="14"/>
  <c r="T1188" i="14"/>
  <c r="AO1185" i="14"/>
  <c r="AI1185" i="14"/>
  <c r="AM1185" i="14"/>
  <c r="X1184" i="14"/>
  <c r="AC1179" i="14"/>
  <c r="Z1178" i="14"/>
  <c r="AP1178" i="14"/>
  <c r="S1178" i="14"/>
  <c r="AA1178" i="14"/>
  <c r="AQ1178" i="14"/>
  <c r="W1178" i="14"/>
  <c r="AF1178" i="14"/>
  <c r="AO1178" i="14"/>
  <c r="Y1176" i="14"/>
  <c r="Y1167" i="14"/>
  <c r="AK1167" i="14"/>
  <c r="R1167" i="14"/>
  <c r="Z1167" i="14"/>
  <c r="AL1167" i="14"/>
  <c r="AN1167" i="14"/>
  <c r="T1167" i="14"/>
  <c r="AB1167" i="14"/>
  <c r="AO1167" i="14"/>
  <c r="AQ1167" i="14"/>
  <c r="V1167" i="14"/>
  <c r="AD1167" i="14"/>
  <c r="AI1167" i="14"/>
  <c r="AG1136" i="14"/>
  <c r="Y1136" i="14"/>
  <c r="Z1136" i="14"/>
  <c r="S1136" i="14"/>
  <c r="AA1136" i="14"/>
  <c r="T1136" i="14"/>
  <c r="U1136" i="14"/>
  <c r="AC1136" i="14"/>
  <c r="V1136" i="14"/>
  <c r="AD1136" i="14"/>
  <c r="X1136" i="14"/>
  <c r="AF1131" i="14"/>
  <c r="V1123" i="14"/>
  <c r="AD1123" i="14"/>
  <c r="Z1123" i="14"/>
  <c r="AA1123" i="14"/>
  <c r="AB1123" i="14"/>
  <c r="S1123" i="14"/>
  <c r="AC1123" i="14"/>
  <c r="T1123" i="14"/>
  <c r="U1123" i="14"/>
  <c r="W1123" i="14"/>
  <c r="Y1123" i="14"/>
  <c r="AP1206" i="14"/>
  <c r="W1206" i="14"/>
  <c r="AG1206" i="14"/>
  <c r="T1208" i="14"/>
  <c r="AB1208" i="14"/>
  <c r="R1208" i="14"/>
  <c r="AD1208" i="14" s="1"/>
  <c r="V1207" i="14"/>
  <c r="X1206" i="14"/>
  <c r="R1199" i="14"/>
  <c r="X1199" i="14"/>
  <c r="Z1199" i="14"/>
  <c r="U1199" i="14"/>
  <c r="AC1199" i="14"/>
  <c r="X1198" i="14"/>
  <c r="X1196" i="14"/>
  <c r="AI1193" i="14"/>
  <c r="AM1193" i="14"/>
  <c r="AP1193" i="14"/>
  <c r="AB1185" i="14"/>
  <c r="X1185" i="14"/>
  <c r="R1185" i="14"/>
  <c r="Z1185" i="14"/>
  <c r="S1185" i="14"/>
  <c r="AA1185" i="14"/>
  <c r="U1185" i="14"/>
  <c r="AC1185" i="14"/>
  <c r="U1184" i="14"/>
  <c r="AA1181" i="14"/>
  <c r="X1179" i="14"/>
  <c r="Y1178" i="14"/>
  <c r="AJ1176" i="14"/>
  <c r="X1172" i="14"/>
  <c r="X1165" i="14"/>
  <c r="AL1160" i="14"/>
  <c r="Z1160" i="14"/>
  <c r="S1160" i="14"/>
  <c r="AA1160" i="14"/>
  <c r="U1160" i="14"/>
  <c r="W1160" i="14"/>
  <c r="AL1133" i="14"/>
  <c r="R1133" i="14"/>
  <c r="Z1133" i="14"/>
  <c r="AM1133" i="14"/>
  <c r="AO1133" i="14"/>
  <c r="T1133" i="14"/>
  <c r="AB1133" i="14"/>
  <c r="AQ1133" i="14"/>
  <c r="V1133" i="14"/>
  <c r="AD1133" i="14"/>
  <c r="AJ1133" i="14"/>
  <c r="Z1206" i="14"/>
  <c r="W1204" i="14"/>
  <c r="AF1204" i="14"/>
  <c r="R1200" i="14"/>
  <c r="AD1200" i="14" s="1"/>
  <c r="T1200" i="14"/>
  <c r="AB1200" i="14"/>
  <c r="V1200" i="14"/>
  <c r="Y1200" i="14"/>
  <c r="Z1208" i="14"/>
  <c r="U1207" i="14"/>
  <c r="Y1204" i="14"/>
  <c r="Z1202" i="14"/>
  <c r="W1199" i="14"/>
  <c r="W1198" i="14"/>
  <c r="V1196" i="14"/>
  <c r="U1195" i="14"/>
  <c r="U1194" i="14"/>
  <c r="Y1193" i="14"/>
  <c r="AH1193" i="14"/>
  <c r="X1193" i="14"/>
  <c r="R1193" i="14"/>
  <c r="Z1193" i="14"/>
  <c r="U1193" i="14"/>
  <c r="AC1193" i="14"/>
  <c r="S1191" i="14"/>
  <c r="AJ1190" i="14"/>
  <c r="X1188" i="14"/>
  <c r="AF1186" i="14"/>
  <c r="S1186" i="14"/>
  <c r="T1186" i="14"/>
  <c r="V1186" i="14"/>
  <c r="Y1185" i="14"/>
  <c r="S1184" i="14"/>
  <c r="X1181" i="14"/>
  <c r="U1179" i="14"/>
  <c r="AN1178" i="14"/>
  <c r="AA1176" i="14"/>
  <c r="U1172" i="14"/>
  <c r="AG1171" i="14"/>
  <c r="T1160" i="14"/>
  <c r="AH1206" i="14"/>
  <c r="AG1204" i="14"/>
  <c r="AB1197" i="14"/>
  <c r="T1197" i="14"/>
  <c r="Y1192" i="14"/>
  <c r="AF1191" i="14"/>
  <c r="Y1184" i="14"/>
  <c r="AI1183" i="14"/>
  <c r="Y1183" i="14"/>
  <c r="AD1182" i="14"/>
  <c r="V1182" i="14"/>
  <c r="Y1181" i="14"/>
  <c r="U1180" i="14"/>
  <c r="Y1179" i="14"/>
  <c r="AC1177" i="14"/>
  <c r="U1177" i="14"/>
  <c r="AB1176" i="14"/>
  <c r="T1176" i="14"/>
  <c r="AA1175" i="14"/>
  <c r="S1175" i="14"/>
  <c r="W1174" i="14"/>
  <c r="AD1170" i="14"/>
  <c r="V1170" i="14"/>
  <c r="AH1170" i="14"/>
  <c r="AD1168" i="14"/>
  <c r="V1168" i="14"/>
  <c r="U1166" i="14"/>
  <c r="U1164" i="14"/>
  <c r="AA1163" i="14"/>
  <c r="S1163" i="14"/>
  <c r="AQ1162" i="14"/>
  <c r="Z1162" i="14"/>
  <c r="R1162" i="14"/>
  <c r="AD1161" i="14"/>
  <c r="V1161" i="14"/>
  <c r="Y1160" i="14"/>
  <c r="AN1159" i="14"/>
  <c r="AA1159" i="14"/>
  <c r="S1159" i="14"/>
  <c r="W1158" i="14"/>
  <c r="AA1157" i="14"/>
  <c r="S1157" i="14"/>
  <c r="AG1156" i="14"/>
  <c r="W1156" i="14"/>
  <c r="AO1156" i="14"/>
  <c r="AD1155" i="14"/>
  <c r="V1155" i="14"/>
  <c r="AD1154" i="14"/>
  <c r="V1154" i="14"/>
  <c r="AF1154" i="14"/>
  <c r="AA1153" i="14"/>
  <c r="S1153" i="14"/>
  <c r="AF1152" i="14"/>
  <c r="W1152" i="14"/>
  <c r="R1152" i="14"/>
  <c r="AC1152" i="14" s="1"/>
  <c r="AD1151" i="14"/>
  <c r="V1151" i="14"/>
  <c r="AA1150" i="14"/>
  <c r="S1150" i="14"/>
  <c r="AM1149" i="14"/>
  <c r="W1149" i="14"/>
  <c r="AN1149" i="14"/>
  <c r="AH1147" i="14"/>
  <c r="W1147" i="14"/>
  <c r="AD1146" i="14"/>
  <c r="V1146" i="14"/>
  <c r="AD1145" i="14"/>
  <c r="V1145" i="14"/>
  <c r="AK1145" i="14"/>
  <c r="AA1144" i="14"/>
  <c r="S1144" i="14"/>
  <c r="Z1143" i="14"/>
  <c r="R1143" i="14"/>
  <c r="AQ1142" i="14"/>
  <c r="AG1141" i="14"/>
  <c r="W1141" i="14"/>
  <c r="R1141" i="14"/>
  <c r="AA1140" i="14"/>
  <c r="S1140" i="14"/>
  <c r="AQ1139" i="14"/>
  <c r="Z1139" i="14"/>
  <c r="AC1138" i="14"/>
  <c r="U1138" i="14"/>
  <c r="AA1137" i="14"/>
  <c r="S1137" i="14"/>
  <c r="AB1135" i="14"/>
  <c r="T1135" i="14"/>
  <c r="W1134" i="14"/>
  <c r="T1132" i="14"/>
  <c r="AK1131" i="14"/>
  <c r="AA1130" i="14"/>
  <c r="S1130" i="14"/>
  <c r="AK1129" i="14"/>
  <c r="W1129" i="14"/>
  <c r="AC1128" i="14"/>
  <c r="U1128" i="14"/>
  <c r="AD1126" i="14"/>
  <c r="U1126" i="14"/>
  <c r="V1125" i="14"/>
  <c r="AF1123" i="14"/>
  <c r="AD1121" i="14"/>
  <c r="S1121" i="14"/>
  <c r="Y1117" i="14"/>
  <c r="T1116" i="14"/>
  <c r="AI1115" i="14"/>
  <c r="W1115" i="14"/>
  <c r="W1192" i="14"/>
  <c r="AB1182" i="14"/>
  <c r="T1182" i="14"/>
  <c r="AA1180" i="14"/>
  <c r="S1180" i="14"/>
  <c r="AH1178" i="14"/>
  <c r="AA1177" i="14"/>
  <c r="S1177" i="14"/>
  <c r="U1174" i="14"/>
  <c r="AG1172" i="14"/>
  <c r="AB1170" i="14"/>
  <c r="T1170" i="14"/>
  <c r="AB1168" i="14"/>
  <c r="T1168" i="14"/>
  <c r="AF1167" i="14"/>
  <c r="AA1166" i="14"/>
  <c r="S1166" i="14"/>
  <c r="R1165" i="14"/>
  <c r="AA1164" i="14"/>
  <c r="S1164" i="14"/>
  <c r="AP1163" i="14"/>
  <c r="Y1163" i="14"/>
  <c r="AN1162" i="14"/>
  <c r="X1162" i="14"/>
  <c r="AB1161" i="14"/>
  <c r="T1161" i="14"/>
  <c r="AK1159" i="14"/>
  <c r="Y1159" i="14"/>
  <c r="U1158" i="14"/>
  <c r="Y1157" i="14"/>
  <c r="U1156" i="14"/>
  <c r="AB1155" i="14"/>
  <c r="T1155" i="14"/>
  <c r="AB1154" i="14"/>
  <c r="T1154" i="14"/>
  <c r="Y1153" i="14"/>
  <c r="Y1150" i="14"/>
  <c r="Y1144" i="14"/>
  <c r="AI1143" i="14"/>
  <c r="X1143" i="14"/>
  <c r="Y1140" i="14"/>
  <c r="AA1138" i="14"/>
  <c r="S1138" i="14"/>
  <c r="AP1137" i="14"/>
  <c r="Y1137" i="14"/>
  <c r="Z1135" i="14"/>
  <c r="AK1133" i="14"/>
  <c r="Z1132" i="14"/>
  <c r="Y1130" i="14"/>
  <c r="AC1129" i="14"/>
  <c r="U1129" i="14"/>
  <c r="AA1128" i="14"/>
  <c r="S1128" i="14"/>
  <c r="AI1127" i="14"/>
  <c r="W1127" i="14"/>
  <c r="AC1125" i="14"/>
  <c r="T1125" i="14"/>
  <c r="AA1121" i="14"/>
  <c r="W1117" i="14"/>
  <c r="AG1207" i="14"/>
  <c r="AB1206" i="14"/>
  <c r="T1206" i="14"/>
  <c r="AI1205" i="14"/>
  <c r="AB1204" i="14"/>
  <c r="T1204" i="14"/>
  <c r="AD1192" i="14"/>
  <c r="V1192" i="14"/>
  <c r="AB1191" i="14"/>
  <c r="T1191" i="14"/>
  <c r="AI1190" i="14"/>
  <c r="AI1189" i="14"/>
  <c r="AB1188" i="14"/>
  <c r="AD1184" i="14"/>
  <c r="V1184" i="14"/>
  <c r="AD1183" i="14"/>
  <c r="V1183" i="14"/>
  <c r="AA1182" i="14"/>
  <c r="S1182" i="14"/>
  <c r="AD1181" i="14"/>
  <c r="V1181" i="14"/>
  <c r="Z1180" i="14"/>
  <c r="AD1179" i="14"/>
  <c r="V1179" i="14"/>
  <c r="AD1178" i="14"/>
  <c r="V1178" i="14"/>
  <c r="Z1177" i="14"/>
  <c r="AB1174" i="14"/>
  <c r="AD1172" i="14"/>
  <c r="V1172" i="14"/>
  <c r="AA1170" i="14"/>
  <c r="S1170" i="14"/>
  <c r="W1169" i="14"/>
  <c r="AK1169" i="14"/>
  <c r="AA1168" i="14"/>
  <c r="S1168" i="14"/>
  <c r="AC1167" i="14"/>
  <c r="U1167" i="14"/>
  <c r="Z1166" i="14"/>
  <c r="AD1165" i="14"/>
  <c r="V1165" i="14"/>
  <c r="Z1164" i="14"/>
  <c r="AO1163" i="14"/>
  <c r="X1163" i="14"/>
  <c r="AI1163" i="14"/>
  <c r="AI1162" i="14"/>
  <c r="W1162" i="14"/>
  <c r="AH1162" i="14"/>
  <c r="AA1161" i="14"/>
  <c r="S1161" i="14"/>
  <c r="AD1160" i="14"/>
  <c r="V1160" i="14"/>
  <c r="AI1159" i="14"/>
  <c r="AB1158" i="14"/>
  <c r="X1157" i="14"/>
  <c r="AB1156" i="14"/>
  <c r="T1156" i="14"/>
  <c r="AA1155" i="14"/>
  <c r="S1155" i="14"/>
  <c r="AQ1154" i="14"/>
  <c r="AA1154" i="14"/>
  <c r="S1154" i="14"/>
  <c r="X1153" i="14"/>
  <c r="AI1153" i="14"/>
  <c r="AB1152" i="14"/>
  <c r="T1152" i="14"/>
  <c r="AA1151" i="14"/>
  <c r="S1151" i="14"/>
  <c r="X1150" i="14"/>
  <c r="AI1150" i="14"/>
  <c r="AB1149" i="14"/>
  <c r="T1149" i="14"/>
  <c r="W1148" i="14"/>
  <c r="AB1147" i="14"/>
  <c r="T1147" i="14"/>
  <c r="AA1146" i="14"/>
  <c r="S1146" i="14"/>
  <c r="AA1145" i="14"/>
  <c r="S1145" i="14"/>
  <c r="X1144" i="14"/>
  <c r="AJ1144" i="14"/>
  <c r="AG1143" i="14"/>
  <c r="W1143" i="14"/>
  <c r="AH1142" i="14"/>
  <c r="W1142" i="14"/>
  <c r="AB1141" i="14"/>
  <c r="T1141" i="14"/>
  <c r="X1140" i="14"/>
  <c r="AF1139" i="14"/>
  <c r="W1139" i="14"/>
  <c r="AI1139" i="14"/>
  <c r="Z1138" i="14"/>
  <c r="AM1137" i="14"/>
  <c r="AC1133" i="14"/>
  <c r="U1133" i="14"/>
  <c r="X1130" i="14"/>
  <c r="AG1130" i="14"/>
  <c r="AB1129" i="14"/>
  <c r="Z1128" i="14"/>
  <c r="R1128" i="14"/>
  <c r="AB1128" i="14" s="1"/>
  <c r="AJ1127" i="14"/>
  <c r="X1127" i="14"/>
  <c r="AB1125" i="14"/>
  <c r="S1125" i="14"/>
  <c r="AH1124" i="14"/>
  <c r="V1124" i="14"/>
  <c r="T1122" i="14"/>
  <c r="AM1122" i="14"/>
  <c r="S1120" i="14"/>
  <c r="AA1120" i="14"/>
  <c r="W1120" i="14"/>
  <c r="AI1119" i="14"/>
  <c r="W1119" i="14"/>
  <c r="AM1119" i="14"/>
  <c r="Y1115" i="14"/>
  <c r="AG1095" i="14"/>
  <c r="AO1095" i="14"/>
  <c r="Y1095" i="14"/>
  <c r="Y1021" i="14"/>
  <c r="T1021" i="14"/>
  <c r="AB1021" i="14"/>
  <c r="AA1021" i="14"/>
  <c r="AC1021" i="14"/>
  <c r="S1021" i="14"/>
  <c r="AD1021" i="14"/>
  <c r="U1021" i="14"/>
  <c r="V1021" i="14"/>
  <c r="Z1021" i="14"/>
  <c r="W1021" i="14"/>
  <c r="X1021" i="14"/>
  <c r="AA1125" i="14"/>
  <c r="AK1121" i="14"/>
  <c r="X1121" i="14"/>
  <c r="T1121" i="14"/>
  <c r="AB1121" i="14"/>
  <c r="W1116" i="14"/>
  <c r="AH1116" i="14"/>
  <c r="X1096" i="14"/>
  <c r="Z1096" i="14"/>
  <c r="S1096" i="14"/>
  <c r="AB1096" i="14"/>
  <c r="T1096" i="14"/>
  <c r="AC1096" i="14"/>
  <c r="U1096" i="14"/>
  <c r="AD1096" i="14"/>
  <c r="V1096" i="14"/>
  <c r="AL1096" i="14"/>
  <c r="Y1096" i="14"/>
  <c r="AH1203" i="14"/>
  <c r="AJ1201" i="14"/>
  <c r="AG1199" i="14"/>
  <c r="AG1194" i="14"/>
  <c r="AB1192" i="14"/>
  <c r="AB1184" i="14"/>
  <c r="AB1183" i="14"/>
  <c r="T1183" i="14"/>
  <c r="AB1181" i="14"/>
  <c r="X1180" i="14"/>
  <c r="AB1179" i="14"/>
  <c r="AB1178" i="14"/>
  <c r="T1178" i="14"/>
  <c r="X1177" i="14"/>
  <c r="AH1177" i="14"/>
  <c r="AG1175" i="14"/>
  <c r="Z1174" i="14"/>
  <c r="AB1172" i="14"/>
  <c r="T1172" i="14"/>
  <c r="AQ1170" i="14"/>
  <c r="Y1170" i="14"/>
  <c r="AC1169" i="14"/>
  <c r="U1169" i="14"/>
  <c r="AA1167" i="14"/>
  <c r="S1167" i="14"/>
  <c r="X1166" i="14"/>
  <c r="AI1166" i="14"/>
  <c r="AB1165" i="14"/>
  <c r="T1165" i="14"/>
  <c r="X1164" i="14"/>
  <c r="AO1164" i="14"/>
  <c r="AD1163" i="14"/>
  <c r="V1163" i="14"/>
  <c r="AC1162" i="14"/>
  <c r="U1162" i="14"/>
  <c r="Y1161" i="14"/>
  <c r="AB1160" i="14"/>
  <c r="AD1159" i="14"/>
  <c r="V1159" i="14"/>
  <c r="AF1159" i="14"/>
  <c r="Z1158" i="14"/>
  <c r="AD1157" i="14"/>
  <c r="V1157" i="14"/>
  <c r="AO1155" i="14"/>
  <c r="AN1154" i="14"/>
  <c r="AD1153" i="14"/>
  <c r="V1153" i="14"/>
  <c r="Z1152" i="14"/>
  <c r="AK1151" i="14"/>
  <c r="Y1151" i="14"/>
  <c r="AD1150" i="14"/>
  <c r="V1150" i="14"/>
  <c r="U1148" i="14"/>
  <c r="Z1147" i="14"/>
  <c r="AN1146" i="14"/>
  <c r="Y1146" i="14"/>
  <c r="AO1145" i="14"/>
  <c r="Y1145" i="14"/>
  <c r="AD1144" i="14"/>
  <c r="V1144" i="14"/>
  <c r="AC1143" i="14"/>
  <c r="U1143" i="14"/>
  <c r="AC1142" i="14"/>
  <c r="U1142" i="14"/>
  <c r="Z1141" i="14"/>
  <c r="AD1140" i="14"/>
  <c r="V1140" i="14"/>
  <c r="AC1139" i="14"/>
  <c r="X1138" i="14"/>
  <c r="AH1138" i="14"/>
  <c r="AD1137" i="14"/>
  <c r="V1137" i="14"/>
  <c r="AN1137" i="14"/>
  <c r="AG1135" i="14"/>
  <c r="W1135" i="14"/>
  <c r="AH1135" i="14"/>
  <c r="Z1134" i="14"/>
  <c r="AA1133" i="14"/>
  <c r="S1133" i="14"/>
  <c r="W1132" i="14"/>
  <c r="AD1130" i="14"/>
  <c r="V1130" i="14"/>
  <c r="AI1128" i="14"/>
  <c r="AD1127" i="14"/>
  <c r="U1127" i="14"/>
  <c r="X1126" i="14"/>
  <c r="S1126" i="14"/>
  <c r="AA1126" i="14"/>
  <c r="W1121" i="14"/>
  <c r="AA1116" i="14"/>
  <c r="Y1116" i="14"/>
  <c r="AF1107" i="14"/>
  <c r="U1107" i="14"/>
  <c r="AC1107" i="14"/>
  <c r="Y1107" i="14"/>
  <c r="Z1107" i="14"/>
  <c r="R1107" i="14"/>
  <c r="AA1107" i="14"/>
  <c r="S1107" i="14"/>
  <c r="AB1107" i="14"/>
  <c r="T1107" i="14"/>
  <c r="AD1107" i="14"/>
  <c r="X1107" i="14"/>
  <c r="AQ1107" i="14"/>
  <c r="AM1093" i="14"/>
  <c r="Y1093" i="14"/>
  <c r="AM1081" i="14"/>
  <c r="Y1081" i="14"/>
  <c r="Z1081" i="14"/>
  <c r="S1081" i="14"/>
  <c r="AA1081" i="14"/>
  <c r="AC1081" i="14"/>
  <c r="AD1081" i="14"/>
  <c r="T1081" i="14"/>
  <c r="AK1081" i="14"/>
  <c r="U1081" i="14"/>
  <c r="V1081" i="14"/>
  <c r="W1081" i="14"/>
  <c r="AB1081" i="14"/>
  <c r="Z1079" i="14"/>
  <c r="S1079" i="14"/>
  <c r="AA1079" i="14"/>
  <c r="T1079" i="14"/>
  <c r="AB1079" i="14"/>
  <c r="AD1079" i="14"/>
  <c r="AM1079" i="14"/>
  <c r="U1079" i="14"/>
  <c r="V1079" i="14"/>
  <c r="W1079" i="14"/>
  <c r="X1079" i="14"/>
  <c r="AC1079" i="14"/>
  <c r="AF1065" i="14"/>
  <c r="X1065" i="14"/>
  <c r="Y1065" i="14"/>
  <c r="Z1065" i="14"/>
  <c r="S1065" i="14"/>
  <c r="AA1065" i="14"/>
  <c r="T1065" i="14"/>
  <c r="AB1065" i="14"/>
  <c r="U1065" i="14"/>
  <c r="V1065" i="14"/>
  <c r="W1065" i="14"/>
  <c r="AC1065" i="14"/>
  <c r="AK1065" i="14"/>
  <c r="AH1047" i="14"/>
  <c r="AK1047" i="14"/>
  <c r="AC1163" i="14"/>
  <c r="U1163" i="14"/>
  <c r="AB1162" i="14"/>
  <c r="T1162" i="14"/>
  <c r="AQ1159" i="14"/>
  <c r="AC1159" i="14"/>
  <c r="U1159" i="14"/>
  <c r="AC1157" i="14"/>
  <c r="U1157" i="14"/>
  <c r="AC1153" i="14"/>
  <c r="U1153" i="14"/>
  <c r="U1150" i="14"/>
  <c r="U1144" i="14"/>
  <c r="AB1143" i="14"/>
  <c r="T1143" i="14"/>
  <c r="AC1140" i="14"/>
  <c r="U1140" i="14"/>
  <c r="AC1137" i="14"/>
  <c r="U1137" i="14"/>
  <c r="AD1135" i="14"/>
  <c r="V1135" i="14"/>
  <c r="AD1132" i="14"/>
  <c r="V1132" i="14"/>
  <c r="AC1130" i="14"/>
  <c r="U1130" i="14"/>
  <c r="W1126" i="14"/>
  <c r="AI1125" i="14"/>
  <c r="W1125" i="14"/>
  <c r="AG1125" i="14"/>
  <c r="V1121" i="14"/>
  <c r="X1116" i="14"/>
  <c r="AL1104" i="14"/>
  <c r="X1104" i="14"/>
  <c r="S1042" i="14"/>
  <c r="AA1042" i="14"/>
  <c r="T1042" i="14"/>
  <c r="AB1042" i="14"/>
  <c r="W1042" i="14"/>
  <c r="AG1042" i="14"/>
  <c r="Z1042" i="14"/>
  <c r="X1042" i="14"/>
  <c r="AK1182" i="14"/>
  <c r="AD1180" i="14"/>
  <c r="V1180" i="14"/>
  <c r="AD1177" i="14"/>
  <c r="V1177" i="14"/>
  <c r="AH1168" i="14"/>
  <c r="W1168" i="14"/>
  <c r="AD1166" i="14"/>
  <c r="AD1164" i="14"/>
  <c r="AB1163" i="14"/>
  <c r="AA1162" i="14"/>
  <c r="S1162" i="14"/>
  <c r="AO1159" i="14"/>
  <c r="AB1159" i="14"/>
  <c r="AB1157" i="14"/>
  <c r="T1157" i="14"/>
  <c r="AG1155" i="14"/>
  <c r="R1155" i="14"/>
  <c r="AB1153" i="14"/>
  <c r="T1153" i="14"/>
  <c r="AB1150" i="14"/>
  <c r="AA1148" i="14"/>
  <c r="S1148" i="14"/>
  <c r="AB1144" i="14"/>
  <c r="T1144" i="14"/>
  <c r="AA1143" i="14"/>
  <c r="S1143" i="14"/>
  <c r="AA1142" i="14"/>
  <c r="S1142" i="14"/>
  <c r="AD1138" i="14"/>
  <c r="AB1137" i="14"/>
  <c r="T1137" i="14"/>
  <c r="AC1135" i="14"/>
  <c r="U1135" i="14"/>
  <c r="Y1133" i="14"/>
  <c r="AC1132" i="14"/>
  <c r="U1132" i="14"/>
  <c r="AD1128" i="14"/>
  <c r="V1128" i="14"/>
  <c r="AF1128" i="14"/>
  <c r="AB1127" i="14"/>
  <c r="S1127" i="14"/>
  <c r="AH1126" i="14"/>
  <c r="X1125" i="14"/>
  <c r="AH1121" i="14"/>
  <c r="U1121" i="14"/>
  <c r="AB1117" i="14"/>
  <c r="S1117" i="14"/>
  <c r="AA1117" i="14"/>
  <c r="U1117" i="14"/>
  <c r="AC1117" i="14"/>
  <c r="V1117" i="14"/>
  <c r="AD1117" i="14"/>
  <c r="Z1117" i="14"/>
  <c r="U1116" i="14"/>
  <c r="Z1104" i="14"/>
  <c r="R1099" i="14"/>
  <c r="S1099" i="14"/>
  <c r="AA1099" i="14"/>
  <c r="Z1099" i="14"/>
  <c r="AB1099" i="14"/>
  <c r="T1099" i="14"/>
  <c r="AC1099" i="14"/>
  <c r="U1099" i="14"/>
  <c r="AD1099" i="14"/>
  <c r="V1099" i="14"/>
  <c r="AF1099" i="14"/>
  <c r="W1099" i="14"/>
  <c r="AK1099" i="14"/>
  <c r="Y1099" i="14"/>
  <c r="AM1124" i="14"/>
  <c r="AG1122" i="14"/>
  <c r="AA1119" i="14"/>
  <c r="AK1118" i="14"/>
  <c r="W1118" i="14"/>
  <c r="AD1116" i="14"/>
  <c r="V1116" i="14"/>
  <c r="Z1115" i="14"/>
  <c r="AJ1114" i="14"/>
  <c r="W1114" i="14"/>
  <c r="AA1113" i="14"/>
  <c r="AD1112" i="14"/>
  <c r="V1112" i="14"/>
  <c r="AA1111" i="14"/>
  <c r="AJ1109" i="14"/>
  <c r="AK1109" i="14"/>
  <c r="X1109" i="14"/>
  <c r="AB1108" i="14"/>
  <c r="AI1107" i="14"/>
  <c r="AD1106" i="14"/>
  <c r="U1106" i="14"/>
  <c r="AM1105" i="14"/>
  <c r="X1105" i="14"/>
  <c r="AB1103" i="14"/>
  <c r="AD1102" i="14"/>
  <c r="U1102" i="14"/>
  <c r="AD1100" i="14"/>
  <c r="T1100" i="14"/>
  <c r="AL1099" i="14"/>
  <c r="AB1098" i="14"/>
  <c r="V1097" i="14"/>
  <c r="AD1091" i="14"/>
  <c r="U1089" i="14"/>
  <c r="V1087" i="14"/>
  <c r="AG1082" i="14"/>
  <c r="W1082" i="14"/>
  <c r="AL1082" i="14"/>
  <c r="AJ1079" i="14"/>
  <c r="Y1077" i="14"/>
  <c r="Z1077" i="14"/>
  <c r="S1077" i="14"/>
  <c r="AA1077" i="14"/>
  <c r="T1077" i="14"/>
  <c r="AB1077" i="14"/>
  <c r="AL1072" i="14"/>
  <c r="S1072" i="14"/>
  <c r="AA1072" i="14"/>
  <c r="W1072" i="14"/>
  <c r="AN1072" i="14"/>
  <c r="W1069" i="14"/>
  <c r="AM1069" i="14"/>
  <c r="R1054" i="14"/>
  <c r="Z1054" i="14" s="1"/>
  <c r="S1054" i="14"/>
  <c r="AA1054" i="14"/>
  <c r="T1054" i="14"/>
  <c r="AB1054" i="14"/>
  <c r="U1054" i="14"/>
  <c r="AC1054" i="14"/>
  <c r="V1054" i="14"/>
  <c r="AD1054" i="14"/>
  <c r="Y1054" i="14"/>
  <c r="Z1040" i="14"/>
  <c r="S1040" i="14"/>
  <c r="AA1040" i="14"/>
  <c r="T1040" i="14"/>
  <c r="AB1040" i="14"/>
  <c r="U1040" i="14"/>
  <c r="AC1040" i="14"/>
  <c r="V1040" i="14"/>
  <c r="AD1040" i="14"/>
  <c r="V1022" i="14"/>
  <c r="AD1022" i="14"/>
  <c r="AA1022" i="14"/>
  <c r="AB1022" i="14"/>
  <c r="S1022" i="14"/>
  <c r="AC1022" i="14"/>
  <c r="T1022" i="14"/>
  <c r="U1022" i="14"/>
  <c r="Z1022" i="14"/>
  <c r="R1011" i="14"/>
  <c r="Z1011" i="14"/>
  <c r="S1011" i="14"/>
  <c r="AA1011" i="14"/>
  <c r="T1011" i="14"/>
  <c r="AB1011" i="14"/>
  <c r="U1011" i="14"/>
  <c r="AC1011" i="14"/>
  <c r="V1011" i="14"/>
  <c r="W1011" i="14"/>
  <c r="X1011" i="14"/>
  <c r="Y1011" i="14"/>
  <c r="AN1104" i="14"/>
  <c r="T1104" i="14"/>
  <c r="AB1104" i="14"/>
  <c r="R1101" i="14"/>
  <c r="X1101" i="14"/>
  <c r="AJ1101" i="14"/>
  <c r="AM1095" i="14"/>
  <c r="U1095" i="14"/>
  <c r="AC1095" i="14"/>
  <c r="V1095" i="14"/>
  <c r="AD1095" i="14"/>
  <c r="AK1093" i="14"/>
  <c r="S1093" i="14"/>
  <c r="AA1093" i="14"/>
  <c r="T1093" i="14"/>
  <c r="AB1093" i="14"/>
  <c r="AJ1084" i="14"/>
  <c r="W1084" i="14"/>
  <c r="AF1084" i="14"/>
  <c r="AF1075" i="14"/>
  <c r="U1075" i="14"/>
  <c r="AC1075" i="14"/>
  <c r="W1075" i="14"/>
  <c r="AI1075" i="14"/>
  <c r="X1075" i="14"/>
  <c r="AJ1075" i="14"/>
  <c r="Y1075" i="14"/>
  <c r="AK1075" i="14"/>
  <c r="AO1070" i="14"/>
  <c r="S1070" i="14"/>
  <c r="AA1070" i="14"/>
  <c r="W1070" i="14"/>
  <c r="AF1070" i="14"/>
  <c r="Z1047" i="14"/>
  <c r="S1047" i="14"/>
  <c r="AA1047" i="14"/>
  <c r="T1047" i="14"/>
  <c r="AB1047" i="14"/>
  <c r="U1047" i="14"/>
  <c r="AC1047" i="14"/>
  <c r="V1047" i="14"/>
  <c r="AD1047" i="14"/>
  <c r="Y1047" i="14"/>
  <c r="Z1044" i="14"/>
  <c r="S1044" i="14"/>
  <c r="AA1044" i="14"/>
  <c r="T1044" i="14"/>
  <c r="AB1044" i="14"/>
  <c r="U1044" i="14"/>
  <c r="AC1044" i="14"/>
  <c r="X1044" i="14"/>
  <c r="AF1038" i="14"/>
  <c r="AH1036" i="14"/>
  <c r="AA1112" i="14"/>
  <c r="S1112" i="14"/>
  <c r="W1108" i="14"/>
  <c r="AH1108" i="14"/>
  <c r="W1104" i="14"/>
  <c r="AG1103" i="14"/>
  <c r="W1103" i="14"/>
  <c r="AG1101" i="14"/>
  <c r="V1101" i="14"/>
  <c r="AA1097" i="14"/>
  <c r="X1095" i="14"/>
  <c r="X1094" i="14"/>
  <c r="Y1094" i="14"/>
  <c r="X1093" i="14"/>
  <c r="AG1090" i="14"/>
  <c r="AC1087" i="14"/>
  <c r="Z1084" i="14"/>
  <c r="X1083" i="14"/>
  <c r="Y1083" i="14"/>
  <c r="Z1083" i="14"/>
  <c r="S1083" i="14"/>
  <c r="AA1083" i="14"/>
  <c r="V1075" i="14"/>
  <c r="AB1070" i="14"/>
  <c r="AK1044" i="14"/>
  <c r="Z1038" i="14"/>
  <c r="S1038" i="14"/>
  <c r="AA1038" i="14"/>
  <c r="T1038" i="14"/>
  <c r="AB1038" i="14"/>
  <c r="U1038" i="14"/>
  <c r="AC1038" i="14"/>
  <c r="V1038" i="14"/>
  <c r="AD1038" i="14"/>
  <c r="AN1036" i="14"/>
  <c r="Z1036" i="14"/>
  <c r="AA1036" i="14"/>
  <c r="S1036" i="14"/>
  <c r="AB1036" i="14"/>
  <c r="T1036" i="14"/>
  <c r="AC1036" i="14"/>
  <c r="U1036" i="14"/>
  <c r="AD1036" i="14"/>
  <c r="V1036" i="14"/>
  <c r="R1125" i="14"/>
  <c r="AA1124" i="14"/>
  <c r="S1124" i="14"/>
  <c r="AA1118" i="14"/>
  <c r="S1118" i="14"/>
  <c r="Z1116" i="14"/>
  <c r="AD1115" i="14"/>
  <c r="V1115" i="14"/>
  <c r="AA1114" i="14"/>
  <c r="S1114" i="14"/>
  <c r="AH1113" i="14"/>
  <c r="W1113" i="14"/>
  <c r="AM1113" i="14"/>
  <c r="AG1111" i="14"/>
  <c r="W1111" i="14"/>
  <c r="AO1111" i="14"/>
  <c r="AP1108" i="14"/>
  <c r="X1108" i="14"/>
  <c r="AL1106" i="14"/>
  <c r="V1104" i="14"/>
  <c r="X1103" i="14"/>
  <c r="Y1102" i="14"/>
  <c r="AD1101" i="14"/>
  <c r="U1101" i="14"/>
  <c r="AP1100" i="14"/>
  <c r="X1098" i="14"/>
  <c r="AM1098" i="14"/>
  <c r="Z1097" i="14"/>
  <c r="W1095" i="14"/>
  <c r="V1094" i="14"/>
  <c r="W1093" i="14"/>
  <c r="X1091" i="14"/>
  <c r="AI1091" i="14"/>
  <c r="Z1091" i="14"/>
  <c r="S1091" i="14"/>
  <c r="AA1091" i="14"/>
  <c r="W1088" i="14"/>
  <c r="AL1088" i="14"/>
  <c r="AB1087" i="14"/>
  <c r="Y1084" i="14"/>
  <c r="W1083" i="14"/>
  <c r="U1077" i="14"/>
  <c r="AQ1075" i="14"/>
  <c r="T1075" i="14"/>
  <c r="W1073" i="14"/>
  <c r="AK1073" i="14"/>
  <c r="AM1068" i="14"/>
  <c r="S1068" i="14"/>
  <c r="AA1068" i="14"/>
  <c r="W1068" i="14"/>
  <c r="AO1068" i="14"/>
  <c r="AD1044" i="14"/>
  <c r="T1026" i="14"/>
  <c r="S1026" i="14"/>
  <c r="U1026" i="14"/>
  <c r="V1026" i="14"/>
  <c r="AF984" i="14"/>
  <c r="X984" i="14"/>
  <c r="Y984" i="14"/>
  <c r="R984" i="14"/>
  <c r="Z984" i="14"/>
  <c r="S984" i="14"/>
  <c r="AA984" i="14"/>
  <c r="T984" i="14"/>
  <c r="AB984" i="14"/>
  <c r="U984" i="14"/>
  <c r="AC984" i="14"/>
  <c r="W984" i="14"/>
  <c r="AG984" i="14"/>
  <c r="V984" i="14"/>
  <c r="AD984" i="14"/>
  <c r="AC1115" i="14"/>
  <c r="U1115" i="14"/>
  <c r="AD1113" i="14"/>
  <c r="V1113" i="14"/>
  <c r="Y1112" i="14"/>
  <c r="AD1111" i="14"/>
  <c r="V1111" i="14"/>
  <c r="AM1108" i="14"/>
  <c r="V1108" i="14"/>
  <c r="AF1106" i="14"/>
  <c r="T1106" i="14"/>
  <c r="AB1106" i="14"/>
  <c r="AD1104" i="14"/>
  <c r="U1104" i="14"/>
  <c r="V1103" i="14"/>
  <c r="X1102" i="14"/>
  <c r="AN1102" i="14"/>
  <c r="AC1101" i="14"/>
  <c r="T1101" i="14"/>
  <c r="AK1100" i="14"/>
  <c r="U1100" i="14"/>
  <c r="AC1100" i="14"/>
  <c r="T1095" i="14"/>
  <c r="U1094" i="14"/>
  <c r="V1093" i="14"/>
  <c r="W1091" i="14"/>
  <c r="AM1089" i="14"/>
  <c r="Z1089" i="14"/>
  <c r="S1089" i="14"/>
  <c r="AA1089" i="14"/>
  <c r="AO1087" i="14"/>
  <c r="X1084" i="14"/>
  <c r="V1083" i="14"/>
  <c r="AO1075" i="14"/>
  <c r="S1075" i="14"/>
  <c r="Y1070" i="14"/>
  <c r="AL1064" i="14"/>
  <c r="AK1064" i="14"/>
  <c r="AM1064" i="14"/>
  <c r="AN1064" i="14"/>
  <c r="AQ1064" i="14"/>
  <c r="S1062" i="14"/>
  <c r="AA1062" i="14"/>
  <c r="T1062" i="14"/>
  <c r="AB1062" i="14"/>
  <c r="W1062" i="14"/>
  <c r="AH1062" i="14"/>
  <c r="AK1052" i="14"/>
  <c r="Y1052" i="14"/>
  <c r="S1052" i="14"/>
  <c r="AA1052" i="14"/>
  <c r="T1052" i="14"/>
  <c r="AB1052" i="14"/>
  <c r="U1052" i="14"/>
  <c r="AC1052" i="14"/>
  <c r="X1052" i="14"/>
  <c r="X1047" i="14"/>
  <c r="Z1046" i="14"/>
  <c r="S1046" i="14"/>
  <c r="AA1046" i="14"/>
  <c r="T1046" i="14"/>
  <c r="AB1046" i="14"/>
  <c r="U1046" i="14"/>
  <c r="AC1046" i="14"/>
  <c r="X1046" i="14"/>
  <c r="AI1046" i="14"/>
  <c r="W1044" i="14"/>
  <c r="Y1041" i="14"/>
  <c r="Z1041" i="14"/>
  <c r="S1041" i="14"/>
  <c r="AA1041" i="14"/>
  <c r="T1041" i="14"/>
  <c r="AB1041" i="14"/>
  <c r="U1041" i="14"/>
  <c r="AC1041" i="14"/>
  <c r="X1041" i="14"/>
  <c r="AH1041" i="14"/>
  <c r="AL1038" i="14"/>
  <c r="AI1032" i="14"/>
  <c r="AK1032" i="14"/>
  <c r="R1032" i="14"/>
  <c r="Y1032" i="14" s="1"/>
  <c r="AB1032" i="14"/>
  <c r="AJ1032" i="14"/>
  <c r="AL1032" i="14"/>
  <c r="W1032" i="14"/>
  <c r="AQ1032" i="14"/>
  <c r="AA1032" i="14"/>
  <c r="AC1104" i="14"/>
  <c r="S1104" i="14"/>
  <c r="AB1101" i="14"/>
  <c r="S1101" i="14"/>
  <c r="AM1097" i="14"/>
  <c r="T1097" i="14"/>
  <c r="AB1097" i="14"/>
  <c r="S1095" i="14"/>
  <c r="AD1094" i="14"/>
  <c r="T1094" i="14"/>
  <c r="U1093" i="14"/>
  <c r="AM1087" i="14"/>
  <c r="Z1087" i="14"/>
  <c r="S1087" i="14"/>
  <c r="AA1087" i="14"/>
  <c r="AP1084" i="14"/>
  <c r="T1084" i="14"/>
  <c r="U1083" i="14"/>
  <c r="AM1075" i="14"/>
  <c r="R1075" i="14"/>
  <c r="S1074" i="14"/>
  <c r="AA1074" i="14"/>
  <c r="W1074" i="14"/>
  <c r="AJ1074" i="14"/>
  <c r="W1071" i="14"/>
  <c r="AG1071" i="14"/>
  <c r="X1070" i="14"/>
  <c r="AF1064" i="14"/>
  <c r="Y1064" i="14"/>
  <c r="R1064" i="14"/>
  <c r="Z1064" i="14" s="1"/>
  <c r="S1064" i="14"/>
  <c r="AA1064" i="14"/>
  <c r="T1064" i="14"/>
  <c r="AB1064" i="14"/>
  <c r="U1064" i="14"/>
  <c r="AC1064" i="14"/>
  <c r="AO1060" i="14"/>
  <c r="S1060" i="14"/>
  <c r="AA1060" i="14"/>
  <c r="T1060" i="14"/>
  <c r="AB1060" i="14"/>
  <c r="U1060" i="14"/>
  <c r="AC1060" i="14"/>
  <c r="V1060" i="14"/>
  <c r="AD1060" i="14"/>
  <c r="Y1060" i="14"/>
  <c r="AH1058" i="14"/>
  <c r="S1058" i="14"/>
  <c r="T1058" i="14"/>
  <c r="AO1058" i="14"/>
  <c r="W1047" i="14"/>
  <c r="V1044" i="14"/>
  <c r="X1038" i="14"/>
  <c r="X1036" i="14"/>
  <c r="AN1012" i="14"/>
  <c r="V1012" i="14"/>
  <c r="AD1012" i="14"/>
  <c r="AJ1116" i="14"/>
  <c r="AA1115" i="14"/>
  <c r="AB1113" i="14"/>
  <c r="T1113" i="14"/>
  <c r="W1112" i="14"/>
  <c r="AF1112" i="14"/>
  <c r="AB1111" i="14"/>
  <c r="AI1109" i="14"/>
  <c r="AL1109" i="14"/>
  <c r="AC1108" i="14"/>
  <c r="T1108" i="14"/>
  <c r="AG1106" i="14"/>
  <c r="V1106" i="14"/>
  <c r="AC1103" i="14"/>
  <c r="T1103" i="14"/>
  <c r="V1102" i="14"/>
  <c r="AA1101" i="14"/>
  <c r="AH1100" i="14"/>
  <c r="V1100" i="14"/>
  <c r="W1097" i="14"/>
  <c r="AB1095" i="14"/>
  <c r="AC1094" i="14"/>
  <c r="S1094" i="14"/>
  <c r="AD1093" i="14"/>
  <c r="T1090" i="14"/>
  <c r="V1089" i="14"/>
  <c r="W1087" i="14"/>
  <c r="AN1084" i="14"/>
  <c r="S1084" i="14"/>
  <c r="AG1083" i="14"/>
  <c r="T1083" i="14"/>
  <c r="AD1075" i="14"/>
  <c r="AB1074" i="14"/>
  <c r="AB1071" i="14"/>
  <c r="Y1071" i="14"/>
  <c r="T1070" i="14"/>
  <c r="AD1064" i="14"/>
  <c r="U1058" i="14"/>
  <c r="AI1054" i="14"/>
  <c r="AL1054" i="14"/>
  <c r="AM1040" i="14"/>
  <c r="AL1040" i="14"/>
  <c r="AN1040" i="14"/>
  <c r="AQ1040" i="14"/>
  <c r="AK1040" i="14"/>
  <c r="W1038" i="14"/>
  <c r="W1036" i="14"/>
  <c r="AH1011" i="14"/>
  <c r="AN1011" i="14"/>
  <c r="AQ1011" i="14"/>
  <c r="AL1011" i="14"/>
  <c r="AI1011" i="14"/>
  <c r="AM1046" i="14"/>
  <c r="R1041" i="14"/>
  <c r="AP1026" i="14"/>
  <c r="Z1023" i="14"/>
  <c r="U1023" i="14"/>
  <c r="AC1023" i="14"/>
  <c r="AM1021" i="14"/>
  <c r="U1020" i="14"/>
  <c r="AC1020" i="14"/>
  <c r="V1020" i="14"/>
  <c r="AD1020" i="14"/>
  <c r="X1020" i="14"/>
  <c r="R1019" i="14"/>
  <c r="Y1019" i="14"/>
  <c r="Z1019" i="14"/>
  <c r="T1019" i="14"/>
  <c r="AB1019" i="14"/>
  <c r="Z1016" i="14"/>
  <c r="S1016" i="14"/>
  <c r="AA1016" i="14"/>
  <c r="U1016" i="14"/>
  <c r="AC1016" i="14"/>
  <c r="S1001" i="14"/>
  <c r="AA1001" i="14"/>
  <c r="T1001" i="14"/>
  <c r="AB1001" i="14"/>
  <c r="U1001" i="14"/>
  <c r="AC1001" i="14"/>
  <c r="V1001" i="14"/>
  <c r="AD1001" i="14"/>
  <c r="W1001" i="14"/>
  <c r="AF1001" i="14"/>
  <c r="AO970" i="14"/>
  <c r="AK970" i="14"/>
  <c r="AI918" i="14"/>
  <c r="Y918" i="14"/>
  <c r="AA918" i="14"/>
  <c r="W918" i="14"/>
  <c r="AF918" i="14"/>
  <c r="U918" i="14"/>
  <c r="X918" i="14"/>
  <c r="AC918" i="14"/>
  <c r="AN918" i="14"/>
  <c r="AF906" i="14"/>
  <c r="Z906" i="14"/>
  <c r="S906" i="14"/>
  <c r="AB906" i="14"/>
  <c r="T906" i="14"/>
  <c r="AC906" i="14"/>
  <c r="U906" i="14"/>
  <c r="AD906" i="14"/>
  <c r="V906" i="14"/>
  <c r="AK906" i="14"/>
  <c r="Y906" i="14"/>
  <c r="W906" i="14"/>
  <c r="AA906" i="14"/>
  <c r="X992" i="14"/>
  <c r="Y992" i="14"/>
  <c r="R992" i="14"/>
  <c r="W992" i="14" s="1"/>
  <c r="Z992" i="14"/>
  <c r="S992" i="14"/>
  <c r="AA992" i="14"/>
  <c r="T992" i="14"/>
  <c r="AB992" i="14"/>
  <c r="U992" i="14"/>
  <c r="AC992" i="14"/>
  <c r="AG992" i="14"/>
  <c r="AG954" i="14"/>
  <c r="AN954" i="14"/>
  <c r="X954" i="14"/>
  <c r="T933" i="14"/>
  <c r="AB933" i="14"/>
  <c r="V933" i="14"/>
  <c r="AD933" i="14"/>
  <c r="X933" i="14"/>
  <c r="Y933" i="14"/>
  <c r="AF933" i="14"/>
  <c r="S933" i="14"/>
  <c r="U933" i="14"/>
  <c r="W933" i="14"/>
  <c r="Z933" i="14"/>
  <c r="AC933" i="14"/>
  <c r="AH1084" i="14"/>
  <c r="AF1074" i="14"/>
  <c r="AA1073" i="14"/>
  <c r="S1073" i="14"/>
  <c r="AA1071" i="14"/>
  <c r="S1071" i="14"/>
  <c r="R1070" i="14"/>
  <c r="Z1070" i="14" s="1"/>
  <c r="AA1069" i="14"/>
  <c r="S1069" i="14"/>
  <c r="AA1067" i="14"/>
  <c r="S1067" i="14"/>
  <c r="AA1063" i="14"/>
  <c r="S1063" i="14"/>
  <c r="AO1062" i="14"/>
  <c r="Z1061" i="14"/>
  <c r="Z1059" i="14"/>
  <c r="AA1057" i="14"/>
  <c r="S1057" i="14"/>
  <c r="AO1056" i="14"/>
  <c r="R1056" i="14"/>
  <c r="Z1056" i="14" s="1"/>
  <c r="AA1051" i="14"/>
  <c r="S1051" i="14"/>
  <c r="AP1050" i="14"/>
  <c r="AA1050" i="14"/>
  <c r="S1050" i="14"/>
  <c r="AJ1048" i="14"/>
  <c r="Y1048" i="14"/>
  <c r="AA1043" i="14"/>
  <c r="S1043" i="14"/>
  <c r="AJ1042" i="14"/>
  <c r="Z1039" i="14"/>
  <c r="AA1037" i="14"/>
  <c r="S1037" i="14"/>
  <c r="AC1034" i="14"/>
  <c r="T1034" i="14"/>
  <c r="AC1033" i="14"/>
  <c r="S1033" i="14"/>
  <c r="AF1032" i="14"/>
  <c r="U1032" i="14"/>
  <c r="AC1032" i="14"/>
  <c r="X1032" i="14"/>
  <c r="AC1030" i="14"/>
  <c r="AD1028" i="14"/>
  <c r="T1028" i="14"/>
  <c r="AD1027" i="14"/>
  <c r="S1027" i="14"/>
  <c r="AM1026" i="14"/>
  <c r="V1025" i="14"/>
  <c r="AB1024" i="14"/>
  <c r="R1024" i="14"/>
  <c r="Y1024" i="14" s="1"/>
  <c r="T1023" i="14"/>
  <c r="T1020" i="14"/>
  <c r="U1019" i="14"/>
  <c r="T1018" i="14"/>
  <c r="U1017" i="14"/>
  <c r="AM1016" i="14"/>
  <c r="V1016" i="14"/>
  <c r="Z1012" i="14"/>
  <c r="S1012" i="14"/>
  <c r="AA1012" i="14"/>
  <c r="T1012" i="14"/>
  <c r="AB1012" i="14"/>
  <c r="U1012" i="14"/>
  <c r="AC1012" i="14"/>
  <c r="U1010" i="14"/>
  <c r="U1007" i="14"/>
  <c r="X1005" i="14"/>
  <c r="Y1005" i="14"/>
  <c r="Z1005" i="14"/>
  <c r="S1005" i="14"/>
  <c r="AA1005" i="14"/>
  <c r="T1005" i="14"/>
  <c r="AB1005" i="14"/>
  <c r="V1003" i="14"/>
  <c r="Z1001" i="14"/>
  <c r="AM986" i="14"/>
  <c r="Z954" i="14"/>
  <c r="AF1090" i="14"/>
  <c r="AH1086" i="14"/>
  <c r="AD1085" i="14"/>
  <c r="AK1085" i="14"/>
  <c r="AD1084" i="14"/>
  <c r="V1084" i="14"/>
  <c r="AD1082" i="14"/>
  <c r="V1082" i="14"/>
  <c r="AF1080" i="14"/>
  <c r="R1080" i="14"/>
  <c r="AA1080" i="14" s="1"/>
  <c r="AF1078" i="14"/>
  <c r="W1078" i="14"/>
  <c r="AH1078" i="14"/>
  <c r="AF1076" i="14"/>
  <c r="AJ1076" i="14"/>
  <c r="AD1074" i="14"/>
  <c r="V1074" i="14"/>
  <c r="Z1073" i="14"/>
  <c r="AD1072" i="14"/>
  <c r="V1072" i="14"/>
  <c r="Z1071" i="14"/>
  <c r="AD1070" i="14"/>
  <c r="V1070" i="14"/>
  <c r="Z1069" i="14"/>
  <c r="AD1068" i="14"/>
  <c r="V1068" i="14"/>
  <c r="Z1067" i="14"/>
  <c r="AL1066" i="14"/>
  <c r="Z1063" i="14"/>
  <c r="AD1062" i="14"/>
  <c r="V1062" i="14"/>
  <c r="Y1061" i="14"/>
  <c r="Y1059" i="14"/>
  <c r="V1058" i="14"/>
  <c r="Z1057" i="14"/>
  <c r="AK1056" i="14"/>
  <c r="Y1056" i="14"/>
  <c r="AG1055" i="14"/>
  <c r="Z1051" i="14"/>
  <c r="AO1050" i="14"/>
  <c r="Z1050" i="14"/>
  <c r="AH1049" i="14"/>
  <c r="W1049" i="14"/>
  <c r="AI1048" i="14"/>
  <c r="X1048" i="14"/>
  <c r="Z1043" i="14"/>
  <c r="AD1042" i="14"/>
  <c r="V1042" i="14"/>
  <c r="Y1039" i="14"/>
  <c r="Z1037" i="14"/>
  <c r="AJ1035" i="14"/>
  <c r="W1035" i="14"/>
  <c r="AF1035" i="14"/>
  <c r="AB1034" i="14"/>
  <c r="AB1033" i="14"/>
  <c r="V1032" i="14"/>
  <c r="W1031" i="14"/>
  <c r="AH1031" i="14"/>
  <c r="AB1030" i="14"/>
  <c r="AC1028" i="14"/>
  <c r="AC1027" i="14"/>
  <c r="AJ1026" i="14"/>
  <c r="U1025" i="14"/>
  <c r="AA1024" i="14"/>
  <c r="AD1023" i="14"/>
  <c r="S1023" i="14"/>
  <c r="S1020" i="14"/>
  <c r="S1019" i="14"/>
  <c r="AJ1018" i="14"/>
  <c r="S1018" i="14"/>
  <c r="AQ1017" i="14"/>
  <c r="AJ1016" i="14"/>
  <c r="T1016" i="14"/>
  <c r="AC1005" i="14"/>
  <c r="Y1001" i="14"/>
  <c r="AJ1108" i="14"/>
  <c r="AO1101" i="14"/>
  <c r="AI1098" i="14"/>
  <c r="AJ1092" i="14"/>
  <c r="W1092" i="14"/>
  <c r="V1090" i="14"/>
  <c r="AD1088" i="14"/>
  <c r="AD1086" i="14"/>
  <c r="AC1085" i="14"/>
  <c r="U1085" i="14"/>
  <c r="AC1084" i="14"/>
  <c r="U1084" i="14"/>
  <c r="AC1082" i="14"/>
  <c r="AD1080" i="14"/>
  <c r="V1080" i="14"/>
  <c r="AD1078" i="14"/>
  <c r="V1078" i="14"/>
  <c r="AD1076" i="14"/>
  <c r="V1076" i="14"/>
  <c r="AC1074" i="14"/>
  <c r="U1074" i="14"/>
  <c r="AC1072" i="14"/>
  <c r="AC1070" i="14"/>
  <c r="U1070" i="14"/>
  <c r="AC1068" i="14"/>
  <c r="AD1066" i="14"/>
  <c r="AC1062" i="14"/>
  <c r="U1062" i="14"/>
  <c r="X1061" i="14"/>
  <c r="AO1061" i="14"/>
  <c r="X1059" i="14"/>
  <c r="AJ1056" i="14"/>
  <c r="AD1055" i="14"/>
  <c r="W1053" i="14"/>
  <c r="Y1051" i="14"/>
  <c r="Y1050" i="14"/>
  <c r="AD1049" i="14"/>
  <c r="AG1048" i="14"/>
  <c r="W1048" i="14"/>
  <c r="AF1045" i="14"/>
  <c r="AO1045" i="14"/>
  <c r="Y1043" i="14"/>
  <c r="AC1042" i="14"/>
  <c r="U1042" i="14"/>
  <c r="X1039" i="14"/>
  <c r="Y1037" i="14"/>
  <c r="X1035" i="14"/>
  <c r="Z1034" i="14"/>
  <c r="AA1033" i="14"/>
  <c r="T1032" i="14"/>
  <c r="Y1031" i="14"/>
  <c r="AH1029" i="14"/>
  <c r="W1029" i="14"/>
  <c r="AM1029" i="14"/>
  <c r="AB1028" i="14"/>
  <c r="AD1025" i="14"/>
  <c r="S1025" i="14"/>
  <c r="Z1024" i="14"/>
  <c r="AB1023" i="14"/>
  <c r="AF1020" i="14"/>
  <c r="AD1019" i="14"/>
  <c r="AC1018" i="14"/>
  <c r="AG1014" i="14"/>
  <c r="X1012" i="14"/>
  <c r="W1005" i="14"/>
  <c r="X1001" i="14"/>
  <c r="AD992" i="14"/>
  <c r="R967" i="14"/>
  <c r="X967" i="14"/>
  <c r="AL967" i="14"/>
  <c r="Z967" i="14"/>
  <c r="AA967" i="14"/>
  <c r="S967" i="14"/>
  <c r="AB967" i="14"/>
  <c r="T967" i="14"/>
  <c r="AC967" i="14"/>
  <c r="U967" i="14"/>
  <c r="AD967" i="14"/>
  <c r="V967" i="14"/>
  <c r="AF967" i="14"/>
  <c r="Y967" i="14"/>
  <c r="AL947" i="14"/>
  <c r="X947" i="14"/>
  <c r="Y947" i="14"/>
  <c r="AA947" i="14"/>
  <c r="AB947" i="14"/>
  <c r="S947" i="14"/>
  <c r="AC947" i="14"/>
  <c r="T947" i="14"/>
  <c r="AD947" i="14"/>
  <c r="U947" i="14"/>
  <c r="V947" i="14"/>
  <c r="Z947" i="14"/>
  <c r="AJ937" i="14"/>
  <c r="T937" i="14"/>
  <c r="AB937" i="14"/>
  <c r="V937" i="14"/>
  <c r="AD937" i="14"/>
  <c r="X937" i="14"/>
  <c r="Y937" i="14"/>
  <c r="AG937" i="14"/>
  <c r="S937" i="14"/>
  <c r="U937" i="14"/>
  <c r="W937" i="14"/>
  <c r="Z937" i="14"/>
  <c r="AC937" i="14"/>
  <c r="AP1051" i="14"/>
  <c r="AG1051" i="14"/>
  <c r="AH1050" i="14"/>
  <c r="X1050" i="14"/>
  <c r="AI1050" i="14"/>
  <c r="AN1046" i="14"/>
  <c r="AP1043" i="14"/>
  <c r="AG1043" i="14"/>
  <c r="AO1037" i="14"/>
  <c r="AH1037" i="14"/>
  <c r="AF1033" i="14"/>
  <c r="AD1032" i="14"/>
  <c r="S1032" i="14"/>
  <c r="X1030" i="14"/>
  <c r="S1030" i="14"/>
  <c r="AA1030" i="14"/>
  <c r="W1027" i="14"/>
  <c r="AP1027" i="14"/>
  <c r="AC1025" i="14"/>
  <c r="AO1024" i="14"/>
  <c r="AJ1024" i="14"/>
  <c r="AA1023" i="14"/>
  <c r="AB1020" i="14"/>
  <c r="AC1019" i="14"/>
  <c r="AK1017" i="14"/>
  <c r="AD1016" i="14"/>
  <c r="W1015" i="14"/>
  <c r="AK1015" i="14"/>
  <c r="S1014" i="14"/>
  <c r="AA1014" i="14"/>
  <c r="T1014" i="14"/>
  <c r="AB1014" i="14"/>
  <c r="V1014" i="14"/>
  <c r="AD1014" i="14"/>
  <c r="W1012" i="14"/>
  <c r="AP1010" i="14"/>
  <c r="V1005" i="14"/>
  <c r="AL1003" i="14"/>
  <c r="V992" i="14"/>
  <c r="AJ961" i="14"/>
  <c r="AG961" i="14"/>
  <c r="W961" i="14"/>
  <c r="AO961" i="14"/>
  <c r="AA933" i="14"/>
  <c r="S897" i="14"/>
  <c r="AN897" i="14"/>
  <c r="X897" i="14"/>
  <c r="AQ897" i="14"/>
  <c r="AM1073" i="14"/>
  <c r="AM1071" i="14"/>
  <c r="AF1067" i="14"/>
  <c r="W1067" i="14"/>
  <c r="AL1067" i="14"/>
  <c r="AG1063" i="14"/>
  <c r="W1063" i="14"/>
  <c r="AD1061" i="14"/>
  <c r="AD1059" i="14"/>
  <c r="V1059" i="14"/>
  <c r="AM1057" i="14"/>
  <c r="AP1057" i="14"/>
  <c r="AD1056" i="14"/>
  <c r="V1056" i="14"/>
  <c r="AN1056" i="14"/>
  <c r="AK1046" i="14"/>
  <c r="AN1041" i="14"/>
  <c r="S1034" i="14"/>
  <c r="AA1034" i="14"/>
  <c r="V1033" i="14"/>
  <c r="AD1033" i="14"/>
  <c r="Y1033" i="14"/>
  <c r="X1028" i="14"/>
  <c r="S1028" i="14"/>
  <c r="AA1028" i="14"/>
  <c r="AA1025" i="14"/>
  <c r="AF1024" i="14"/>
  <c r="U1024" i="14"/>
  <c r="AC1024" i="14"/>
  <c r="X1024" i="14"/>
  <c r="Y1023" i="14"/>
  <c r="AG1023" i="14"/>
  <c r="AA1020" i="14"/>
  <c r="AA1019" i="14"/>
  <c r="AP1018" i="14"/>
  <c r="W1018" i="14"/>
  <c r="AH1018" i="14"/>
  <c r="R1017" i="14"/>
  <c r="S1017" i="14"/>
  <c r="AA1017" i="14"/>
  <c r="T1017" i="14"/>
  <c r="AB1017" i="14"/>
  <c r="V1017" i="14"/>
  <c r="AD1017" i="14"/>
  <c r="AB1016" i="14"/>
  <c r="AK1016" i="14"/>
  <c r="AO1016" i="14"/>
  <c r="X1010" i="14"/>
  <c r="AM1010" i="14"/>
  <c r="Z1010" i="14"/>
  <c r="S1010" i="14"/>
  <c r="AA1010" i="14"/>
  <c r="T1010" i="14"/>
  <c r="AB1010" i="14"/>
  <c r="AF1007" i="14"/>
  <c r="X1007" i="14"/>
  <c r="Y1007" i="14"/>
  <c r="Z1007" i="14"/>
  <c r="S1007" i="14"/>
  <c r="AA1007" i="14"/>
  <c r="T1007" i="14"/>
  <c r="AB1007" i="14"/>
  <c r="R1003" i="14"/>
  <c r="Y1003" i="14"/>
  <c r="Z1003" i="14"/>
  <c r="S1003" i="14"/>
  <c r="AA1003" i="14"/>
  <c r="T1003" i="14"/>
  <c r="AB1003" i="14"/>
  <c r="U1003" i="14"/>
  <c r="AC1003" i="14"/>
  <c r="AP986" i="14"/>
  <c r="AJ986" i="14"/>
  <c r="W963" i="14"/>
  <c r="AA963" i="14"/>
  <c r="S963" i="14"/>
  <c r="AB963" i="14"/>
  <c r="T963" i="14"/>
  <c r="AC963" i="14"/>
  <c r="U963" i="14"/>
  <c r="AD963" i="14"/>
  <c r="V963" i="14"/>
  <c r="X963" i="14"/>
  <c r="Z963" i="14"/>
  <c r="Y954" i="14"/>
  <c r="Z995" i="14"/>
  <c r="Z993" i="14"/>
  <c r="AK992" i="14"/>
  <c r="Y986" i="14"/>
  <c r="AH984" i="14"/>
  <c r="Y978" i="14"/>
  <c r="AA966" i="14"/>
  <c r="T964" i="14"/>
  <c r="AB964" i="14"/>
  <c r="R955" i="14"/>
  <c r="Y955" i="14"/>
  <c r="Y949" i="14"/>
  <c r="Z949" i="14"/>
  <c r="U948" i="14"/>
  <c r="AC948" i="14"/>
  <c r="AD948" i="14"/>
  <c r="S946" i="14"/>
  <c r="AA946" i="14"/>
  <c r="T946" i="14"/>
  <c r="AB946" i="14"/>
  <c r="W945" i="14"/>
  <c r="AF945" i="14"/>
  <c r="AP945" i="14"/>
  <c r="T927" i="14"/>
  <c r="AB927" i="14"/>
  <c r="V927" i="14"/>
  <c r="AD927" i="14"/>
  <c r="W927" i="14"/>
  <c r="AH927" i="14"/>
  <c r="Z927" i="14"/>
  <c r="AG907" i="14"/>
  <c r="U907" i="14"/>
  <c r="AC907" i="14"/>
  <c r="X907" i="14"/>
  <c r="AL907" i="14"/>
  <c r="Y907" i="14"/>
  <c r="Z907" i="14"/>
  <c r="R907" i="14"/>
  <c r="AA907" i="14"/>
  <c r="T907" i="14"/>
  <c r="AD907" i="14"/>
  <c r="V907" i="14"/>
  <c r="X817" i="14"/>
  <c r="Y817" i="14"/>
  <c r="S817" i="14"/>
  <c r="AA817" i="14"/>
  <c r="AC817" i="14"/>
  <c r="AD817" i="14"/>
  <c r="T817" i="14"/>
  <c r="AL817" i="14"/>
  <c r="W817" i="14"/>
  <c r="U817" i="14"/>
  <c r="V817" i="14"/>
  <c r="Z817" i="14"/>
  <c r="AB817" i="14"/>
  <c r="AP976" i="14"/>
  <c r="AF970" i="14"/>
  <c r="R970" i="14"/>
  <c r="W970" i="14" s="1"/>
  <c r="Z970" i="14"/>
  <c r="AF961" i="14"/>
  <c r="Z961" i="14"/>
  <c r="AQ954" i="14"/>
  <c r="U954" i="14"/>
  <c r="AC954" i="14"/>
  <c r="S930" i="14"/>
  <c r="U930" i="14"/>
  <c r="V930" i="14"/>
  <c r="Z918" i="14"/>
  <c r="T891" i="14"/>
  <c r="AB891" i="14"/>
  <c r="U891" i="14"/>
  <c r="AC891" i="14"/>
  <c r="V891" i="14"/>
  <c r="AD891" i="14"/>
  <c r="Y891" i="14"/>
  <c r="Z891" i="14"/>
  <c r="S891" i="14"/>
  <c r="X891" i="14"/>
  <c r="AA891" i="14"/>
  <c r="AK1031" i="14"/>
  <c r="AG1027" i="14"/>
  <c r="AI1025" i="14"/>
  <c r="Z1009" i="14"/>
  <c r="AL1008" i="14"/>
  <c r="X1008" i="14"/>
  <c r="AQ1008" i="14"/>
  <c r="Y1002" i="14"/>
  <c r="R1001" i="14"/>
  <c r="AB1000" i="14"/>
  <c r="T1000" i="14"/>
  <c r="X999" i="14"/>
  <c r="AB998" i="14"/>
  <c r="T998" i="14"/>
  <c r="X997" i="14"/>
  <c r="AA996" i="14"/>
  <c r="S996" i="14"/>
  <c r="AG995" i="14"/>
  <c r="W995" i="14"/>
  <c r="AL995" i="14"/>
  <c r="AI993" i="14"/>
  <c r="W993" i="14"/>
  <c r="X991" i="14"/>
  <c r="AB990" i="14"/>
  <c r="T990" i="14"/>
  <c r="X989" i="14"/>
  <c r="AB988" i="14"/>
  <c r="T988" i="14"/>
  <c r="Y987" i="14"/>
  <c r="AD986" i="14"/>
  <c r="V986" i="14"/>
  <c r="AA985" i="14"/>
  <c r="S985" i="14"/>
  <c r="AP984" i="14"/>
  <c r="Z983" i="14"/>
  <c r="R983" i="14"/>
  <c r="AQ982" i="14"/>
  <c r="AB982" i="14"/>
  <c r="T982" i="14"/>
  <c r="Y981" i="14"/>
  <c r="AI980" i="14"/>
  <c r="AK980" i="14"/>
  <c r="AA979" i="14"/>
  <c r="S979" i="14"/>
  <c r="AD978" i="14"/>
  <c r="V978" i="14"/>
  <c r="AA977" i="14"/>
  <c r="S977" i="14"/>
  <c r="AF976" i="14"/>
  <c r="V976" i="14"/>
  <c r="AL973" i="14"/>
  <c r="W973" i="14"/>
  <c r="AH973" i="14"/>
  <c r="AB971" i="14"/>
  <c r="S971" i="14"/>
  <c r="V970" i="14"/>
  <c r="AJ966" i="14"/>
  <c r="T966" i="14"/>
  <c r="AB966" i="14"/>
  <c r="AB965" i="14"/>
  <c r="S965" i="14"/>
  <c r="AD964" i="14"/>
  <c r="U964" i="14"/>
  <c r="V961" i="14"/>
  <c r="AG960" i="14"/>
  <c r="AC958" i="14"/>
  <c r="S958" i="14"/>
  <c r="AD957" i="14"/>
  <c r="U957" i="14"/>
  <c r="AC955" i="14"/>
  <c r="T955" i="14"/>
  <c r="W954" i="14"/>
  <c r="AN952" i="14"/>
  <c r="AJ952" i="14"/>
  <c r="AP952" i="14"/>
  <c r="AD949" i="14"/>
  <c r="T949" i="14"/>
  <c r="T948" i="14"/>
  <c r="U945" i="14"/>
  <c r="S944" i="14"/>
  <c r="AI943" i="14"/>
  <c r="S943" i="14"/>
  <c r="AD942" i="14"/>
  <c r="AM938" i="14"/>
  <c r="X938" i="14"/>
  <c r="AL938" i="14"/>
  <c r="Z938" i="14"/>
  <c r="T938" i="14"/>
  <c r="AB938" i="14"/>
  <c r="AC938" i="14"/>
  <c r="S936" i="14"/>
  <c r="X934" i="14"/>
  <c r="Z934" i="14"/>
  <c r="AB934" i="14"/>
  <c r="U934" i="14"/>
  <c r="AC934" i="14"/>
  <c r="U932" i="14"/>
  <c r="T929" i="14"/>
  <c r="AB929" i="14"/>
  <c r="U929" i="14"/>
  <c r="AC929" i="14"/>
  <c r="V929" i="14"/>
  <c r="AD929" i="14"/>
  <c r="W929" i="14"/>
  <c r="AK929" i="14"/>
  <c r="Z929" i="14"/>
  <c r="AA927" i="14"/>
  <c r="AG925" i="14"/>
  <c r="X925" i="14"/>
  <c r="AK925" i="14"/>
  <c r="Y925" i="14"/>
  <c r="Z925" i="14"/>
  <c r="S925" i="14"/>
  <c r="AA925" i="14"/>
  <c r="U925" i="14"/>
  <c r="AC925" i="14"/>
  <c r="V925" i="14"/>
  <c r="AD925" i="14"/>
  <c r="W907" i="14"/>
  <c r="U903" i="14"/>
  <c r="X903" i="14"/>
  <c r="Y903" i="14"/>
  <c r="AH903" i="14"/>
  <c r="AA1000" i="14"/>
  <c r="S1000" i="14"/>
  <c r="AA998" i="14"/>
  <c r="S998" i="14"/>
  <c r="Z996" i="14"/>
  <c r="AD995" i="14"/>
  <c r="V995" i="14"/>
  <c r="AD993" i="14"/>
  <c r="V993" i="14"/>
  <c r="AA990" i="14"/>
  <c r="S990" i="14"/>
  <c r="AA988" i="14"/>
  <c r="S988" i="14"/>
  <c r="AC986" i="14"/>
  <c r="U986" i="14"/>
  <c r="AO984" i="14"/>
  <c r="AP982" i="14"/>
  <c r="AA982" i="14"/>
  <c r="S982" i="14"/>
  <c r="AC978" i="14"/>
  <c r="U978" i="14"/>
  <c r="AD976" i="14"/>
  <c r="U976" i="14"/>
  <c r="AD970" i="14"/>
  <c r="U970" i="14"/>
  <c r="AC964" i="14"/>
  <c r="S964" i="14"/>
  <c r="AD961" i="14"/>
  <c r="U961" i="14"/>
  <c r="AD960" i="14"/>
  <c r="AC957" i="14"/>
  <c r="T957" i="14"/>
  <c r="AJ956" i="14"/>
  <c r="T956" i="14"/>
  <c r="AB956" i="14"/>
  <c r="AB955" i="14"/>
  <c r="S955" i="14"/>
  <c r="AG952" i="14"/>
  <c r="U952" i="14"/>
  <c r="AC952" i="14"/>
  <c r="AC949" i="14"/>
  <c r="S949" i="14"/>
  <c r="S948" i="14"/>
  <c r="U946" i="14"/>
  <c r="X927" i="14"/>
  <c r="Y920" i="14"/>
  <c r="AK920" i="14"/>
  <c r="AO920" i="14"/>
  <c r="AA920" i="14"/>
  <c r="W920" i="14"/>
  <c r="AF920" i="14"/>
  <c r="S907" i="14"/>
  <c r="AJ901" i="14"/>
  <c r="W901" i="14"/>
  <c r="AH901" i="14"/>
  <c r="V901" i="14"/>
  <c r="X901" i="14"/>
  <c r="Y901" i="14"/>
  <c r="Z901" i="14"/>
  <c r="AD901" i="14"/>
  <c r="AF1015" i="14"/>
  <c r="AD1008" i="14"/>
  <c r="V1008" i="14"/>
  <c r="AD1006" i="14"/>
  <c r="V1006" i="14"/>
  <c r="AD1004" i="14"/>
  <c r="V1004" i="14"/>
  <c r="AJ1002" i="14"/>
  <c r="Z1000" i="14"/>
  <c r="AD999" i="14"/>
  <c r="V999" i="14"/>
  <c r="Z998" i="14"/>
  <c r="AD997" i="14"/>
  <c r="V997" i="14"/>
  <c r="Y996" i="14"/>
  <c r="AC995" i="14"/>
  <c r="U995" i="14"/>
  <c r="AC993" i="14"/>
  <c r="U993" i="14"/>
  <c r="AD991" i="14"/>
  <c r="V991" i="14"/>
  <c r="Z990" i="14"/>
  <c r="AD989" i="14"/>
  <c r="V989" i="14"/>
  <c r="Z988" i="14"/>
  <c r="AH987" i="14"/>
  <c r="AB986" i="14"/>
  <c r="T986" i="14"/>
  <c r="Y985" i="14"/>
  <c r="AM984" i="14"/>
  <c r="AQ983" i="14"/>
  <c r="X983" i="14"/>
  <c r="AM982" i="14"/>
  <c r="Z982" i="14"/>
  <c r="AJ981" i="14"/>
  <c r="W981" i="14"/>
  <c r="AD980" i="14"/>
  <c r="V980" i="14"/>
  <c r="Y979" i="14"/>
  <c r="AB978" i="14"/>
  <c r="T978" i="14"/>
  <c r="AC976" i="14"/>
  <c r="T976" i="14"/>
  <c r="U975" i="14"/>
  <c r="AC975" i="14"/>
  <c r="AC970" i="14"/>
  <c r="T970" i="14"/>
  <c r="X969" i="14"/>
  <c r="AP969" i="14"/>
  <c r="AG966" i="14"/>
  <c r="V966" i="14"/>
  <c r="AA964" i="14"/>
  <c r="AC961" i="14"/>
  <c r="T961" i="14"/>
  <c r="W960" i="14"/>
  <c r="Z958" i="14"/>
  <c r="AB957" i="14"/>
  <c r="S957" i="14"/>
  <c r="AQ956" i="14"/>
  <c r="W956" i="14"/>
  <c r="AA955" i="14"/>
  <c r="AD954" i="14"/>
  <c r="T954" i="14"/>
  <c r="AK952" i="14"/>
  <c r="X952" i="14"/>
  <c r="AB949" i="14"/>
  <c r="AB948" i="14"/>
  <c r="AD946" i="14"/>
  <c r="AD945" i="14"/>
  <c r="S945" i="14"/>
  <c r="AD944" i="14"/>
  <c r="AB943" i="14"/>
  <c r="Z942" i="14"/>
  <c r="AM942" i="14"/>
  <c r="R940" i="14"/>
  <c r="V940" i="14" s="1"/>
  <c r="X940" i="14"/>
  <c r="AM940" i="14"/>
  <c r="Z940" i="14"/>
  <c r="T940" i="14"/>
  <c r="AB940" i="14"/>
  <c r="U940" i="14"/>
  <c r="AC940" i="14"/>
  <c r="AF936" i="14"/>
  <c r="AL935" i="14"/>
  <c r="T935" i="14"/>
  <c r="AB935" i="14"/>
  <c r="V935" i="14"/>
  <c r="AD935" i="14"/>
  <c r="X935" i="14"/>
  <c r="Y935" i="14"/>
  <c r="AO932" i="14"/>
  <c r="S927" i="14"/>
  <c r="AG917" i="14"/>
  <c r="X917" i="14"/>
  <c r="AJ917" i="14"/>
  <c r="Y917" i="14"/>
  <c r="Z917" i="14"/>
  <c r="AO917" i="14"/>
  <c r="S917" i="14"/>
  <c r="AA917" i="14"/>
  <c r="U917" i="14"/>
  <c r="AC917" i="14"/>
  <c r="V917" i="14"/>
  <c r="AD917" i="14"/>
  <c r="Y912" i="14"/>
  <c r="AM912" i="14"/>
  <c r="AP912" i="14"/>
  <c r="S912" i="14"/>
  <c r="AA912" i="14"/>
  <c r="W912" i="14"/>
  <c r="AF912" i="14"/>
  <c r="Y910" i="14"/>
  <c r="S910" i="14"/>
  <c r="AA910" i="14"/>
  <c r="AN910" i="14"/>
  <c r="T908" i="14"/>
  <c r="AB908" i="14"/>
  <c r="Y908" i="14"/>
  <c r="Z908" i="14"/>
  <c r="AA908" i="14"/>
  <c r="S908" i="14"/>
  <c r="AC908" i="14"/>
  <c r="V908" i="14"/>
  <c r="W908" i="14"/>
  <c r="AO891" i="14"/>
  <c r="AF886" i="14"/>
  <c r="U886" i="14"/>
  <c r="X886" i="14"/>
  <c r="AB886" i="14"/>
  <c r="AC886" i="14"/>
  <c r="AB1031" i="14"/>
  <c r="T1031" i="14"/>
  <c r="AB1029" i="14"/>
  <c r="AN1028" i="14"/>
  <c r="AB1027" i="14"/>
  <c r="T1027" i="14"/>
  <c r="AB1025" i="14"/>
  <c r="T1025" i="14"/>
  <c r="AD1018" i="14"/>
  <c r="AD1015" i="14"/>
  <c r="V1015" i="14"/>
  <c r="AM1013" i="14"/>
  <c r="AF1009" i="14"/>
  <c r="W1009" i="14"/>
  <c r="AC1008" i="14"/>
  <c r="AC1006" i="14"/>
  <c r="U1006" i="14"/>
  <c r="AC1004" i="14"/>
  <c r="AD1002" i="14"/>
  <c r="Y1000" i="14"/>
  <c r="AC999" i="14"/>
  <c r="Y998" i="14"/>
  <c r="AC997" i="14"/>
  <c r="AB995" i="14"/>
  <c r="T995" i="14"/>
  <c r="AB993" i="14"/>
  <c r="T993" i="14"/>
  <c r="AC991" i="14"/>
  <c r="Y990" i="14"/>
  <c r="AC989" i="14"/>
  <c r="Y988" i="14"/>
  <c r="AD987" i="14"/>
  <c r="AA986" i="14"/>
  <c r="S986" i="14"/>
  <c r="AK985" i="14"/>
  <c r="AN985" i="14"/>
  <c r="AK984" i="14"/>
  <c r="AF983" i="14"/>
  <c r="AI983" i="14"/>
  <c r="Y982" i="14"/>
  <c r="AD981" i="14"/>
  <c r="AC980" i="14"/>
  <c r="U980" i="14"/>
  <c r="AA978" i="14"/>
  <c r="S978" i="14"/>
  <c r="AO977" i="14"/>
  <c r="AG977" i="14"/>
  <c r="AB976" i="14"/>
  <c r="S976" i="14"/>
  <c r="AQ975" i="14"/>
  <c r="W975" i="14"/>
  <c r="R972" i="14"/>
  <c r="X972" i="14" s="1"/>
  <c r="S972" i="14"/>
  <c r="AA972" i="14"/>
  <c r="AB970" i="14"/>
  <c r="S970" i="14"/>
  <c r="AH969" i="14"/>
  <c r="V969" i="14"/>
  <c r="S968" i="14"/>
  <c r="AA968" i="14"/>
  <c r="AD966" i="14"/>
  <c r="U966" i="14"/>
  <c r="Z964" i="14"/>
  <c r="AO962" i="14"/>
  <c r="U962" i="14"/>
  <c r="AB961" i="14"/>
  <c r="S961" i="14"/>
  <c r="AI960" i="14"/>
  <c r="U960" i="14"/>
  <c r="W959" i="14"/>
  <c r="Y959" i="14"/>
  <c r="AG958" i="14"/>
  <c r="AA957" i="14"/>
  <c r="AI956" i="14"/>
  <c r="Z955" i="14"/>
  <c r="AB954" i="14"/>
  <c r="S954" i="14"/>
  <c r="AO953" i="14"/>
  <c r="X953" i="14"/>
  <c r="S953" i="14"/>
  <c r="AA953" i="14"/>
  <c r="AH952" i="14"/>
  <c r="W952" i="14"/>
  <c r="Y951" i="14"/>
  <c r="Z951" i="14"/>
  <c r="U950" i="14"/>
  <c r="AC950" i="14"/>
  <c r="AD950" i="14"/>
  <c r="AA949" i="14"/>
  <c r="AA948" i="14"/>
  <c r="AC946" i="14"/>
  <c r="AC945" i="14"/>
  <c r="AK944" i="14"/>
  <c r="X942" i="14"/>
  <c r="Y940" i="14"/>
  <c r="Z935" i="14"/>
  <c r="AK931" i="14"/>
  <c r="V931" i="14"/>
  <c r="AD931" i="14"/>
  <c r="X931" i="14"/>
  <c r="Z931" i="14"/>
  <c r="S931" i="14"/>
  <c r="AA931" i="14"/>
  <c r="AH920" i="14"/>
  <c r="AH919" i="14"/>
  <c r="T919" i="14"/>
  <c r="AB919" i="14"/>
  <c r="U919" i="14"/>
  <c r="AC919" i="14"/>
  <c r="V919" i="14"/>
  <c r="AD919" i="14"/>
  <c r="W919" i="14"/>
  <c r="Z919" i="14"/>
  <c r="AF917" i="14"/>
  <c r="Z910" i="14"/>
  <c r="W891" i="14"/>
  <c r="AL1000" i="14"/>
  <c r="AM1000" i="14"/>
  <c r="X998" i="14"/>
  <c r="AA995" i="14"/>
  <c r="AA993" i="14"/>
  <c r="AM992" i="14"/>
  <c r="AI984" i="14"/>
  <c r="AG982" i="14"/>
  <c r="AL982" i="14"/>
  <c r="AC981" i="14"/>
  <c r="U981" i="14"/>
  <c r="AB980" i="14"/>
  <c r="AA976" i="14"/>
  <c r="AF975" i="14"/>
  <c r="V975" i="14"/>
  <c r="V971" i="14"/>
  <c r="AD971" i="14"/>
  <c r="AA970" i="14"/>
  <c r="AD969" i="14"/>
  <c r="U969" i="14"/>
  <c r="AC966" i="14"/>
  <c r="AH965" i="14"/>
  <c r="Y965" i="14"/>
  <c r="Y964" i="14"/>
  <c r="AI962" i="14"/>
  <c r="AA961" i="14"/>
  <c r="AC960" i="14"/>
  <c r="T960" i="14"/>
  <c r="T958" i="14"/>
  <c r="AB958" i="14"/>
  <c r="Z957" i="14"/>
  <c r="AD956" i="14"/>
  <c r="U956" i="14"/>
  <c r="X955" i="14"/>
  <c r="AA954" i="14"/>
  <c r="AF952" i="14"/>
  <c r="T952" i="14"/>
  <c r="X949" i="14"/>
  <c r="AF949" i="14"/>
  <c r="Z948" i="14"/>
  <c r="AG948" i="14"/>
  <c r="Z946" i="14"/>
  <c r="AG946" i="14"/>
  <c r="AB945" i="14"/>
  <c r="Z944" i="14"/>
  <c r="T944" i="14"/>
  <c r="AB944" i="14"/>
  <c r="U944" i="14"/>
  <c r="AC944" i="14"/>
  <c r="V943" i="14"/>
  <c r="AD943" i="14"/>
  <c r="X943" i="14"/>
  <c r="Y943" i="14"/>
  <c r="W942" i="14"/>
  <c r="X936" i="14"/>
  <c r="Z936" i="14"/>
  <c r="T936" i="14"/>
  <c r="AB936" i="14"/>
  <c r="AC936" i="14"/>
  <c r="AI932" i="14"/>
  <c r="W932" i="14"/>
  <c r="AH932" i="14"/>
  <c r="X928" i="14"/>
  <c r="Y928" i="14"/>
  <c r="Z928" i="14"/>
  <c r="S928" i="14"/>
  <c r="AA928" i="14"/>
  <c r="U928" i="14"/>
  <c r="AC928" i="14"/>
  <c r="V928" i="14"/>
  <c r="AD928" i="14"/>
  <c r="AC920" i="14"/>
  <c r="AB917" i="14"/>
  <c r="AH912" i="14"/>
  <c r="AM907" i="14"/>
  <c r="Z945" i="14"/>
  <c r="AB942" i="14"/>
  <c r="T942" i="14"/>
  <c r="AA924" i="14"/>
  <c r="AB922" i="14"/>
  <c r="T922" i="14"/>
  <c r="AG920" i="14"/>
  <c r="AA916" i="14"/>
  <c r="S916" i="14"/>
  <c r="AB914" i="14"/>
  <c r="T914" i="14"/>
  <c r="R912" i="14"/>
  <c r="X912" i="14" s="1"/>
  <c r="AA911" i="14"/>
  <c r="S911" i="14"/>
  <c r="AD909" i="14"/>
  <c r="U909" i="14"/>
  <c r="AI907" i="14"/>
  <c r="AK905" i="14"/>
  <c r="U905" i="14"/>
  <c r="T897" i="14"/>
  <c r="AB897" i="14"/>
  <c r="U897" i="14"/>
  <c r="AC897" i="14"/>
  <c r="V897" i="14"/>
  <c r="AD897" i="14"/>
  <c r="Y897" i="14"/>
  <c r="Z897" i="14"/>
  <c r="S895" i="14"/>
  <c r="AA895" i="14"/>
  <c r="T895" i="14"/>
  <c r="AB895" i="14"/>
  <c r="U895" i="14"/>
  <c r="AC895" i="14"/>
  <c r="X895" i="14"/>
  <c r="Y895" i="14"/>
  <c r="AB887" i="14"/>
  <c r="X864" i="14"/>
  <c r="Y864" i="14"/>
  <c r="Z864" i="14"/>
  <c r="S864" i="14"/>
  <c r="AA864" i="14"/>
  <c r="AB864" i="14"/>
  <c r="U864" i="14"/>
  <c r="AC864" i="14"/>
  <c r="V864" i="14"/>
  <c r="AD864" i="14"/>
  <c r="AI969" i="14"/>
  <c r="AI967" i="14"/>
  <c r="AK947" i="14"/>
  <c r="AH943" i="14"/>
  <c r="AA942" i="14"/>
  <c r="S942" i="14"/>
  <c r="AF941" i="14"/>
  <c r="AO941" i="14"/>
  <c r="W939" i="14"/>
  <c r="AN937" i="14"/>
  <c r="AD932" i="14"/>
  <c r="V932" i="14"/>
  <c r="AD926" i="14"/>
  <c r="V926" i="14"/>
  <c r="Z924" i="14"/>
  <c r="AI923" i="14"/>
  <c r="W923" i="14"/>
  <c r="AL923" i="14"/>
  <c r="AA922" i="14"/>
  <c r="AK921" i="14"/>
  <c r="W921" i="14"/>
  <c r="AN921" i="14"/>
  <c r="AD920" i="14"/>
  <c r="V920" i="14"/>
  <c r="AD918" i="14"/>
  <c r="V918" i="14"/>
  <c r="Z916" i="14"/>
  <c r="AD915" i="14"/>
  <c r="V915" i="14"/>
  <c r="AQ915" i="14"/>
  <c r="AA914" i="14"/>
  <c r="S914" i="14"/>
  <c r="AK913" i="14"/>
  <c r="W913" i="14"/>
  <c r="AD912" i="14"/>
  <c r="V912" i="14"/>
  <c r="Z911" i="14"/>
  <c r="AD910" i="14"/>
  <c r="V910" i="14"/>
  <c r="AC909" i="14"/>
  <c r="T909" i="14"/>
  <c r="AF905" i="14"/>
  <c r="AA897" i="14"/>
  <c r="AD895" i="14"/>
  <c r="Y887" i="14"/>
  <c r="AH877" i="14"/>
  <c r="T877" i="14"/>
  <c r="AB877" i="14"/>
  <c r="U877" i="14"/>
  <c r="AC877" i="14"/>
  <c r="W877" i="14"/>
  <c r="R945" i="14"/>
  <c r="Y942" i="14"/>
  <c r="AC939" i="14"/>
  <c r="U939" i="14"/>
  <c r="AB932" i="14"/>
  <c r="AI931" i="14"/>
  <c r="AM927" i="14"/>
  <c r="AB926" i="14"/>
  <c r="T926" i="14"/>
  <c r="AP924" i="14"/>
  <c r="X924" i="14"/>
  <c r="AJ924" i="14"/>
  <c r="AC923" i="14"/>
  <c r="U923" i="14"/>
  <c r="AC921" i="14"/>
  <c r="U921" i="14"/>
  <c r="AB920" i="14"/>
  <c r="T920" i="14"/>
  <c r="AB918" i="14"/>
  <c r="T918" i="14"/>
  <c r="AP916" i="14"/>
  <c r="X916" i="14"/>
  <c r="AB915" i="14"/>
  <c r="T915" i="14"/>
  <c r="AC913" i="14"/>
  <c r="U913" i="14"/>
  <c r="AB912" i="14"/>
  <c r="T912" i="14"/>
  <c r="X911" i="14"/>
  <c r="AP911" i="14"/>
  <c r="AB910" i="14"/>
  <c r="T910" i="14"/>
  <c r="AA909" i="14"/>
  <c r="AP907" i="14"/>
  <c r="V904" i="14"/>
  <c r="AD904" i="14"/>
  <c r="W904" i="14"/>
  <c r="AG904" i="14"/>
  <c r="Z904" i="14"/>
  <c r="Z903" i="14"/>
  <c r="S903" i="14"/>
  <c r="AA903" i="14"/>
  <c r="V903" i="14"/>
  <c r="AD903" i="14"/>
  <c r="S901" i="14"/>
  <c r="AF900" i="14"/>
  <c r="AA900" i="14"/>
  <c r="AB900" i="14"/>
  <c r="W900" i="14"/>
  <c r="AI900" i="14"/>
  <c r="X900" i="14"/>
  <c r="AN900" i="14"/>
  <c r="W897" i="14"/>
  <c r="W895" i="14"/>
  <c r="X892" i="14"/>
  <c r="AP892" i="14"/>
  <c r="Y892" i="14"/>
  <c r="Z892" i="14"/>
  <c r="U892" i="14"/>
  <c r="AC892" i="14"/>
  <c r="V892" i="14"/>
  <c r="AD892" i="14"/>
  <c r="T875" i="14"/>
  <c r="AB875" i="14"/>
  <c r="U875" i="14"/>
  <c r="AC875" i="14"/>
  <c r="W875" i="14"/>
  <c r="AH864" i="14"/>
  <c r="Y823" i="14"/>
  <c r="Z823" i="14"/>
  <c r="T823" i="14"/>
  <c r="AB823" i="14"/>
  <c r="AC823" i="14"/>
  <c r="AD823" i="14"/>
  <c r="S823" i="14"/>
  <c r="W823" i="14"/>
  <c r="U823" i="14"/>
  <c r="V823" i="14"/>
  <c r="X823" i="14"/>
  <c r="AA823" i="14"/>
  <c r="Y803" i="14"/>
  <c r="Z803" i="14"/>
  <c r="S803" i="14"/>
  <c r="AA803" i="14"/>
  <c r="T803" i="14"/>
  <c r="AB803" i="14"/>
  <c r="U803" i="14"/>
  <c r="AC803" i="14"/>
  <c r="V803" i="14"/>
  <c r="AD803" i="14"/>
  <c r="W803" i="14"/>
  <c r="X803" i="14"/>
  <c r="AO909" i="14"/>
  <c r="Z909" i="14"/>
  <c r="AO907" i="14"/>
  <c r="AN905" i="14"/>
  <c r="AO905" i="14"/>
  <c r="AG860" i="14"/>
  <c r="AD860" i="14"/>
  <c r="AP860" i="14"/>
  <c r="AA860" i="14"/>
  <c r="AB860" i="14"/>
  <c r="S860" i="14"/>
  <c r="AC860" i="14"/>
  <c r="T860" i="14"/>
  <c r="AI860" i="14"/>
  <c r="U860" i="14"/>
  <c r="AJ860" i="14"/>
  <c r="W860" i="14"/>
  <c r="AL860" i="14"/>
  <c r="X860" i="14"/>
  <c r="T856" i="14"/>
  <c r="AJ856" i="14"/>
  <c r="X856" i="14"/>
  <c r="T855" i="14"/>
  <c r="V855" i="14"/>
  <c r="X855" i="14"/>
  <c r="AN850" i="14"/>
  <c r="T850" i="14"/>
  <c r="AF850" i="14"/>
  <c r="V850" i="14"/>
  <c r="AL850" i="14"/>
  <c r="X850" i="14"/>
  <c r="AJ940" i="14"/>
  <c r="AC927" i="14"/>
  <c r="U927" i="14"/>
  <c r="Z926" i="14"/>
  <c r="R926" i="14"/>
  <c r="S926" i="14" s="1"/>
  <c r="AD924" i="14"/>
  <c r="V924" i="14"/>
  <c r="AA923" i="14"/>
  <c r="AJ922" i="14"/>
  <c r="AM922" i="14"/>
  <c r="AA921" i="14"/>
  <c r="Z920" i="14"/>
  <c r="AD916" i="14"/>
  <c r="V916" i="14"/>
  <c r="Z915" i="14"/>
  <c r="AJ914" i="14"/>
  <c r="AM914" i="14"/>
  <c r="AA913" i="14"/>
  <c r="S913" i="14"/>
  <c r="Z912" i="14"/>
  <c r="AD911" i="14"/>
  <c r="AN909" i="14"/>
  <c r="AM909" i="14"/>
  <c r="Y905" i="14"/>
  <c r="AG905" i="14"/>
  <c r="Z905" i="14"/>
  <c r="S905" i="14"/>
  <c r="AA905" i="14"/>
  <c r="V905" i="14"/>
  <c r="W903" i="14"/>
  <c r="V900" i="14"/>
  <c r="AL896" i="14"/>
  <c r="Y896" i="14"/>
  <c r="Z896" i="14"/>
  <c r="U896" i="14"/>
  <c r="AC896" i="14"/>
  <c r="AD896" i="14"/>
  <c r="Y857" i="14"/>
  <c r="U857" i="14"/>
  <c r="AC857" i="14"/>
  <c r="X857" i="14"/>
  <c r="AM857" i="14"/>
  <c r="Z857" i="14"/>
  <c r="AA857" i="14"/>
  <c r="R857" i="14"/>
  <c r="AB857" i="14"/>
  <c r="S857" i="14"/>
  <c r="AD857" i="14"/>
  <c r="T857" i="14"/>
  <c r="AI857" i="14"/>
  <c r="V857" i="14"/>
  <c r="AJ857" i="14"/>
  <c r="AK917" i="14"/>
  <c r="R909" i="14"/>
  <c r="Y909" i="14"/>
  <c r="U887" i="14"/>
  <c r="AC887" i="14"/>
  <c r="V887" i="14"/>
  <c r="AD887" i="14"/>
  <c r="W887" i="14"/>
  <c r="Z887" i="14"/>
  <c r="S887" i="14"/>
  <c r="AA887" i="14"/>
  <c r="W832" i="14"/>
  <c r="AF832" i="14"/>
  <c r="AA832" i="14"/>
  <c r="AB832" i="14"/>
  <c r="AC832" i="14"/>
  <c r="X832" i="14"/>
  <c r="V832" i="14"/>
  <c r="Y832" i="14"/>
  <c r="Z832" i="14"/>
  <c r="AD832" i="14"/>
  <c r="AB898" i="14"/>
  <c r="T898" i="14"/>
  <c r="R886" i="14"/>
  <c r="W886" i="14" s="1"/>
  <c r="AJ883" i="14"/>
  <c r="X883" i="14"/>
  <c r="Y881" i="14"/>
  <c r="Y879" i="14"/>
  <c r="AJ874" i="14"/>
  <c r="Y874" i="14"/>
  <c r="AN873" i="14"/>
  <c r="Y873" i="14"/>
  <c r="Y871" i="14"/>
  <c r="Y865" i="14"/>
  <c r="Z863" i="14"/>
  <c r="R860" i="14"/>
  <c r="V860" i="14" s="1"/>
  <c r="AP858" i="14"/>
  <c r="W858" i="14"/>
  <c r="AA858" i="14"/>
  <c r="V856" i="14"/>
  <c r="AD856" i="14"/>
  <c r="Z856" i="14"/>
  <c r="Y855" i="14"/>
  <c r="U855" i="14"/>
  <c r="AC855" i="14"/>
  <c r="AJ850" i="14"/>
  <c r="Y850" i="14"/>
  <c r="AC850" i="14"/>
  <c r="AB847" i="14"/>
  <c r="AD846" i="14"/>
  <c r="S846" i="14"/>
  <c r="AN841" i="14"/>
  <c r="U841" i="14"/>
  <c r="AC841" i="14"/>
  <c r="Y841" i="14"/>
  <c r="Z841" i="14"/>
  <c r="T841" i="14"/>
  <c r="AD841" i="14"/>
  <c r="AG838" i="14"/>
  <c r="W826" i="14"/>
  <c r="AJ826" i="14"/>
  <c r="V826" i="14"/>
  <c r="Z826" i="14"/>
  <c r="AF805" i="14"/>
  <c r="AH805" i="14"/>
  <c r="AA899" i="14"/>
  <c r="S899" i="14"/>
  <c r="AQ898" i="14"/>
  <c r="AA898" i="14"/>
  <c r="S898" i="14"/>
  <c r="AF895" i="14"/>
  <c r="AG893" i="14"/>
  <c r="AM890" i="14"/>
  <c r="AA890" i="14"/>
  <c r="S890" i="14"/>
  <c r="AJ888" i="14"/>
  <c r="W888" i="14"/>
  <c r="AL888" i="14"/>
  <c r="AD886" i="14"/>
  <c r="V886" i="14"/>
  <c r="AD884" i="14"/>
  <c r="AI883" i="14"/>
  <c r="W883" i="14"/>
  <c r="AJ881" i="14"/>
  <c r="X881" i="14"/>
  <c r="AM881" i="14"/>
  <c r="X879" i="14"/>
  <c r="AD877" i="14"/>
  <c r="V877" i="14"/>
  <c r="AD875" i="14"/>
  <c r="V875" i="14"/>
  <c r="AI874" i="14"/>
  <c r="X874" i="14"/>
  <c r="AL873" i="14"/>
  <c r="X873" i="14"/>
  <c r="AM873" i="14"/>
  <c r="X871" i="14"/>
  <c r="AQ869" i="14"/>
  <c r="AD868" i="14"/>
  <c r="V868" i="14"/>
  <c r="AF868" i="14"/>
  <c r="X865" i="14"/>
  <c r="Y863" i="14"/>
  <c r="T859" i="14"/>
  <c r="AB859" i="14"/>
  <c r="X859" i="14"/>
  <c r="AP859" i="14"/>
  <c r="Y858" i="14"/>
  <c r="W856" i="14"/>
  <c r="W855" i="14"/>
  <c r="X854" i="14"/>
  <c r="AC854" i="14"/>
  <c r="Y854" i="14"/>
  <c r="X853" i="14"/>
  <c r="T853" i="14"/>
  <c r="AB853" i="14"/>
  <c r="W850" i="14"/>
  <c r="X849" i="14"/>
  <c r="U849" i="14"/>
  <c r="AC849" i="14"/>
  <c r="Y849" i="14"/>
  <c r="X848" i="14"/>
  <c r="AB848" i="14"/>
  <c r="AA847" i="14"/>
  <c r="AB846" i="14"/>
  <c r="X842" i="14"/>
  <c r="U842" i="14"/>
  <c r="AD842" i="14"/>
  <c r="V842" i="14"/>
  <c r="Z842" i="14"/>
  <c r="X841" i="14"/>
  <c r="AD838" i="14"/>
  <c r="AI828" i="14"/>
  <c r="AO819" i="14"/>
  <c r="X819" i="14"/>
  <c r="Y819" i="14"/>
  <c r="S819" i="14"/>
  <c r="AA819" i="14"/>
  <c r="T819" i="14"/>
  <c r="AK819" i="14"/>
  <c r="U819" i="14"/>
  <c r="V819" i="14"/>
  <c r="AB819" i="14"/>
  <c r="AQ796" i="14"/>
  <c r="AG796" i="14"/>
  <c r="U793" i="14"/>
  <c r="AC793" i="14"/>
  <c r="V793" i="14"/>
  <c r="AD793" i="14"/>
  <c r="Z793" i="14"/>
  <c r="AA793" i="14"/>
  <c r="AB793" i="14"/>
  <c r="S793" i="14"/>
  <c r="T793" i="14"/>
  <c r="W793" i="14"/>
  <c r="X793" i="14"/>
  <c r="Y793" i="14"/>
  <c r="X792" i="14"/>
  <c r="Y792" i="14"/>
  <c r="AA792" i="14"/>
  <c r="AB792" i="14"/>
  <c r="S792" i="14"/>
  <c r="AC792" i="14"/>
  <c r="T792" i="14"/>
  <c r="AD792" i="14"/>
  <c r="U792" i="14"/>
  <c r="Z792" i="14"/>
  <c r="AH874" i="14"/>
  <c r="W874" i="14"/>
  <c r="AO865" i="14"/>
  <c r="W865" i="14"/>
  <c r="AI865" i="14"/>
  <c r="X863" i="14"/>
  <c r="AA846" i="14"/>
  <c r="T843" i="14"/>
  <c r="AB843" i="14"/>
  <c r="W843" i="14"/>
  <c r="AH828" i="14"/>
  <c r="AB828" i="14"/>
  <c r="AC828" i="14"/>
  <c r="V828" i="14"/>
  <c r="W828" i="14"/>
  <c r="X828" i="14"/>
  <c r="AA828" i="14"/>
  <c r="AD826" i="14"/>
  <c r="R822" i="14"/>
  <c r="S822" i="14" s="1"/>
  <c r="U822" i="14"/>
  <c r="AC822" i="14"/>
  <c r="V822" i="14"/>
  <c r="AD822" i="14"/>
  <c r="X822" i="14"/>
  <c r="AA822" i="14"/>
  <c r="AB822" i="14"/>
  <c r="AG822" i="14"/>
  <c r="W822" i="14"/>
  <c r="Y815" i="14"/>
  <c r="Z815" i="14"/>
  <c r="T815" i="14"/>
  <c r="AB815" i="14"/>
  <c r="AA815" i="14"/>
  <c r="AC815" i="14"/>
  <c r="AD815" i="14"/>
  <c r="V815" i="14"/>
  <c r="AG847" i="14"/>
  <c r="U847" i="14"/>
  <c r="AC847" i="14"/>
  <c r="Y847" i="14"/>
  <c r="T839" i="14"/>
  <c r="AB839" i="14"/>
  <c r="U839" i="14"/>
  <c r="AD839" i="14"/>
  <c r="V839" i="14"/>
  <c r="Y839" i="14"/>
  <c r="Y838" i="14"/>
  <c r="X838" i="14"/>
  <c r="Z838" i="14"/>
  <c r="AC838" i="14"/>
  <c r="AQ834" i="14"/>
  <c r="AJ834" i="14"/>
  <c r="AP834" i="14"/>
  <c r="AF830" i="14"/>
  <c r="Z830" i="14"/>
  <c r="AA830" i="14"/>
  <c r="Y830" i="14"/>
  <c r="AB830" i="14"/>
  <c r="AC830" i="14"/>
  <c r="V830" i="14"/>
  <c r="AD828" i="14"/>
  <c r="AA826" i="14"/>
  <c r="Z822" i="14"/>
  <c r="AG818" i="14"/>
  <c r="W818" i="14"/>
  <c r="AM818" i="14"/>
  <c r="AD818" i="14"/>
  <c r="Y818" i="14"/>
  <c r="X807" i="14"/>
  <c r="Y807" i="14"/>
  <c r="R807" i="14"/>
  <c r="Z807" i="14"/>
  <c r="S807" i="14"/>
  <c r="AA807" i="14"/>
  <c r="T807" i="14"/>
  <c r="AB807" i="14"/>
  <c r="AF807" i="14"/>
  <c r="W807" i="14"/>
  <c r="AJ904" i="14"/>
  <c r="AM902" i="14"/>
  <c r="AO902" i="14"/>
  <c r="AB901" i="14"/>
  <c r="T901" i="14"/>
  <c r="X898" i="14"/>
  <c r="AB893" i="14"/>
  <c r="T893" i="14"/>
  <c r="X890" i="14"/>
  <c r="AL889" i="14"/>
  <c r="X889" i="14"/>
  <c r="AM889" i="14"/>
  <c r="AB888" i="14"/>
  <c r="T888" i="14"/>
  <c r="AA886" i="14"/>
  <c r="S886" i="14"/>
  <c r="AP885" i="14"/>
  <c r="X885" i="14"/>
  <c r="AM885" i="14"/>
  <c r="AA884" i="14"/>
  <c r="S884" i="14"/>
  <c r="AP883" i="14"/>
  <c r="AB883" i="14"/>
  <c r="T883" i="14"/>
  <c r="AJ882" i="14"/>
  <c r="AC881" i="14"/>
  <c r="U881" i="14"/>
  <c r="Y880" i="14"/>
  <c r="AC879" i="14"/>
  <c r="U879" i="14"/>
  <c r="AA877" i="14"/>
  <c r="S877" i="14"/>
  <c r="AI876" i="14"/>
  <c r="AJ876" i="14"/>
  <c r="AA875" i="14"/>
  <c r="S875" i="14"/>
  <c r="AQ874" i="14"/>
  <c r="AC874" i="14"/>
  <c r="AC873" i="14"/>
  <c r="U873" i="14"/>
  <c r="Y872" i="14"/>
  <c r="AC871" i="14"/>
  <c r="U871" i="14"/>
  <c r="AF870" i="14"/>
  <c r="AK870" i="14"/>
  <c r="AB869" i="14"/>
  <c r="T869" i="14"/>
  <c r="AA868" i="14"/>
  <c r="Y867" i="14"/>
  <c r="AC865" i="14"/>
  <c r="U865" i="14"/>
  <c r="AD863" i="14"/>
  <c r="V863" i="14"/>
  <c r="W861" i="14"/>
  <c r="AG861" i="14"/>
  <c r="AI859" i="14"/>
  <c r="U859" i="14"/>
  <c r="U858" i="14"/>
  <c r="AC856" i="14"/>
  <c r="S856" i="14"/>
  <c r="AD855" i="14"/>
  <c r="S855" i="14"/>
  <c r="T854" i="14"/>
  <c r="U853" i="14"/>
  <c r="AA851" i="14"/>
  <c r="AD850" i="14"/>
  <c r="S850" i="14"/>
  <c r="T849" i="14"/>
  <c r="U848" i="14"/>
  <c r="W847" i="14"/>
  <c r="X846" i="14"/>
  <c r="AN846" i="14"/>
  <c r="Y846" i="14"/>
  <c r="AC846" i="14"/>
  <c r="Y843" i="14"/>
  <c r="T842" i="14"/>
  <c r="S841" i="14"/>
  <c r="Z839" i="14"/>
  <c r="W838" i="14"/>
  <c r="AG836" i="14"/>
  <c r="AD835" i="14"/>
  <c r="V834" i="14"/>
  <c r="AB831" i="14"/>
  <c r="Z831" i="14"/>
  <c r="T831" i="14"/>
  <c r="AC831" i="14"/>
  <c r="U831" i="14"/>
  <c r="AD831" i="14"/>
  <c r="V831" i="14"/>
  <c r="Y831" i="14"/>
  <c r="X830" i="14"/>
  <c r="Z828" i="14"/>
  <c r="Y826" i="14"/>
  <c r="Y822" i="14"/>
  <c r="Z819" i="14"/>
  <c r="T818" i="14"/>
  <c r="W815" i="14"/>
  <c r="AD807" i="14"/>
  <c r="X805" i="14"/>
  <c r="T786" i="14"/>
  <c r="AB786" i="14"/>
  <c r="U786" i="14"/>
  <c r="AC786" i="14"/>
  <c r="Z786" i="14"/>
  <c r="AA786" i="14"/>
  <c r="AD786" i="14"/>
  <c r="S786" i="14"/>
  <c r="W786" i="14"/>
  <c r="AA901" i="14"/>
  <c r="AJ898" i="14"/>
  <c r="W898" i="14"/>
  <c r="AA893" i="14"/>
  <c r="AH890" i="14"/>
  <c r="AL890" i="14"/>
  <c r="AA888" i="14"/>
  <c r="S888" i="14"/>
  <c r="Z886" i="14"/>
  <c r="Z884" i="14"/>
  <c r="AO883" i="14"/>
  <c r="AA883" i="14"/>
  <c r="S883" i="14"/>
  <c r="AB881" i="14"/>
  <c r="T881" i="14"/>
  <c r="X880" i="14"/>
  <c r="AB879" i="14"/>
  <c r="T879" i="14"/>
  <c r="Z877" i="14"/>
  <c r="Z875" i="14"/>
  <c r="AP874" i="14"/>
  <c r="AB874" i="14"/>
  <c r="T874" i="14"/>
  <c r="AB873" i="14"/>
  <c r="T873" i="14"/>
  <c r="AH872" i="14"/>
  <c r="AB871" i="14"/>
  <c r="T871" i="14"/>
  <c r="AA869" i="14"/>
  <c r="S869" i="14"/>
  <c r="AO868" i="14"/>
  <c r="Z868" i="14"/>
  <c r="R868" i="14"/>
  <c r="S868" i="14" s="1"/>
  <c r="AQ867" i="14"/>
  <c r="X867" i="14"/>
  <c r="AK867" i="14"/>
  <c r="AJ866" i="14"/>
  <c r="AH866" i="14"/>
  <c r="AB865" i="14"/>
  <c r="T865" i="14"/>
  <c r="AC863" i="14"/>
  <c r="U863" i="14"/>
  <c r="AD859" i="14"/>
  <c r="S859" i="14"/>
  <c r="AD858" i="14"/>
  <c r="T858" i="14"/>
  <c r="AB856" i="14"/>
  <c r="AB855" i="14"/>
  <c r="AD854" i="14"/>
  <c r="S854" i="14"/>
  <c r="AD853" i="14"/>
  <c r="S853" i="14"/>
  <c r="AF852" i="14"/>
  <c r="W852" i="14"/>
  <c r="AI852" i="14"/>
  <c r="S852" i="14"/>
  <c r="AA852" i="14"/>
  <c r="AB850" i="14"/>
  <c r="AD849" i="14"/>
  <c r="S849" i="14"/>
  <c r="AD848" i="14"/>
  <c r="S848" i="14"/>
  <c r="AM847" i="14"/>
  <c r="V847" i="14"/>
  <c r="W846" i="14"/>
  <c r="U845" i="14"/>
  <c r="AC845" i="14"/>
  <c r="Y845" i="14"/>
  <c r="X844" i="14"/>
  <c r="AB844" i="14"/>
  <c r="X843" i="14"/>
  <c r="S842" i="14"/>
  <c r="AQ841" i="14"/>
  <c r="AC840" i="14"/>
  <c r="W840" i="14"/>
  <c r="X839" i="14"/>
  <c r="V838" i="14"/>
  <c r="AG835" i="14"/>
  <c r="Y834" i="14"/>
  <c r="AA831" i="14"/>
  <c r="W830" i="14"/>
  <c r="Y828" i="14"/>
  <c r="X826" i="14"/>
  <c r="T822" i="14"/>
  <c r="V821" i="14"/>
  <c r="AD821" i="14"/>
  <c r="AC821" i="14"/>
  <c r="AF821" i="14"/>
  <c r="R821" i="14"/>
  <c r="AI821" i="14"/>
  <c r="X821" i="14"/>
  <c r="W819" i="14"/>
  <c r="AA818" i="14"/>
  <c r="U815" i="14"/>
  <c r="AC807" i="14"/>
  <c r="W805" i="14"/>
  <c r="AF799" i="14"/>
  <c r="Y799" i="14"/>
  <c r="Z799" i="14"/>
  <c r="AA799" i="14"/>
  <c r="S799" i="14"/>
  <c r="AB799" i="14"/>
  <c r="T799" i="14"/>
  <c r="AC799" i="14"/>
  <c r="U799" i="14"/>
  <c r="AD799" i="14"/>
  <c r="V799" i="14"/>
  <c r="W799" i="14"/>
  <c r="X799" i="14"/>
  <c r="AN799" i="14"/>
  <c r="AL796" i="14"/>
  <c r="W792" i="14"/>
  <c r="AF892" i="14"/>
  <c r="Y886" i="14"/>
  <c r="Z883" i="14"/>
  <c r="R883" i="14"/>
  <c r="AA881" i="14"/>
  <c r="AA879" i="14"/>
  <c r="S879" i="14"/>
  <c r="AA874" i="14"/>
  <c r="AA873" i="14"/>
  <c r="S873" i="14"/>
  <c r="AA871" i="14"/>
  <c r="AL868" i="14"/>
  <c r="Y868" i="14"/>
  <c r="AA865" i="14"/>
  <c r="S865" i="14"/>
  <c r="AP864" i="14"/>
  <c r="AB863" i="14"/>
  <c r="T863" i="14"/>
  <c r="AC859" i="14"/>
  <c r="AC858" i="14"/>
  <c r="AK857" i="14"/>
  <c r="AQ857" i="14"/>
  <c r="AA856" i="14"/>
  <c r="AA855" i="14"/>
  <c r="AB854" i="14"/>
  <c r="AC853" i="14"/>
  <c r="T851" i="14"/>
  <c r="AB851" i="14"/>
  <c r="X851" i="14"/>
  <c r="AA850" i="14"/>
  <c r="AB849" i="14"/>
  <c r="AC848" i="14"/>
  <c r="T847" i="14"/>
  <c r="V843" i="14"/>
  <c r="AG841" i="14"/>
  <c r="W839" i="14"/>
  <c r="AO836" i="14"/>
  <c r="AH836" i="14"/>
  <c r="X836" i="14"/>
  <c r="AJ836" i="14"/>
  <c r="AQ836" i="14"/>
  <c r="Y835" i="14"/>
  <c r="AA835" i="14"/>
  <c r="S835" i="14"/>
  <c r="AB835" i="14"/>
  <c r="V835" i="14"/>
  <c r="X834" i="14"/>
  <c r="X831" i="14"/>
  <c r="X827" i="14"/>
  <c r="Y827" i="14"/>
  <c r="S827" i="14"/>
  <c r="AA827" i="14"/>
  <c r="U827" i="14"/>
  <c r="V827" i="14"/>
  <c r="W827" i="14"/>
  <c r="AC827" i="14"/>
  <c r="AH823" i="14"/>
  <c r="AL823" i="14"/>
  <c r="Z818" i="14"/>
  <c r="S815" i="14"/>
  <c r="AK810" i="14"/>
  <c r="AA810" i="14"/>
  <c r="W810" i="14"/>
  <c r="AF810" i="14"/>
  <c r="AN810" i="14"/>
  <c r="AQ810" i="14"/>
  <c r="V810" i="14"/>
  <c r="Z810" i="14"/>
  <c r="V807" i="14"/>
  <c r="AH803" i="14"/>
  <c r="X796" i="14"/>
  <c r="AQ782" i="14"/>
  <c r="AH782" i="14"/>
  <c r="Z782" i="14"/>
  <c r="AD782" i="14"/>
  <c r="Y805" i="14"/>
  <c r="Z805" i="14"/>
  <c r="S805" i="14"/>
  <c r="AA805" i="14"/>
  <c r="T805" i="14"/>
  <c r="AB805" i="14"/>
  <c r="U805" i="14"/>
  <c r="AC805" i="14"/>
  <c r="U801" i="14"/>
  <c r="Y801" i="14"/>
  <c r="Z801" i="14"/>
  <c r="AA801" i="14"/>
  <c r="S801" i="14"/>
  <c r="AB801" i="14"/>
  <c r="T801" i="14"/>
  <c r="AC801" i="14"/>
  <c r="V801" i="14"/>
  <c r="AD801" i="14"/>
  <c r="U796" i="14"/>
  <c r="AC796" i="14"/>
  <c r="Y796" i="14"/>
  <c r="Z796" i="14"/>
  <c r="R796" i="14"/>
  <c r="S796" i="14" s="1"/>
  <c r="AA796" i="14"/>
  <c r="AB796" i="14"/>
  <c r="T796" i="14"/>
  <c r="AD796" i="14"/>
  <c r="V796" i="14"/>
  <c r="AN862" i="14"/>
  <c r="AA861" i="14"/>
  <c r="Z860" i="14"/>
  <c r="AH859" i="14"/>
  <c r="AK851" i="14"/>
  <c r="Y840" i="14"/>
  <c r="AA837" i="14"/>
  <c r="R837" i="14"/>
  <c r="AC833" i="14"/>
  <c r="T833" i="14"/>
  <c r="X825" i="14"/>
  <c r="Y825" i="14"/>
  <c r="S825" i="14"/>
  <c r="AA825" i="14"/>
  <c r="X824" i="14"/>
  <c r="AL820" i="14"/>
  <c r="W820" i="14"/>
  <c r="AF820" i="14"/>
  <c r="AN812" i="14"/>
  <c r="T812" i="14"/>
  <c r="S811" i="14"/>
  <c r="T811" i="14"/>
  <c r="AB811" i="14"/>
  <c r="U811" i="14"/>
  <c r="AC811" i="14"/>
  <c r="W811" i="14"/>
  <c r="AG811" i="14"/>
  <c r="AQ811" i="14"/>
  <c r="AA808" i="14"/>
  <c r="AB808" i="14"/>
  <c r="V808" i="14"/>
  <c r="AD808" i="14"/>
  <c r="W808" i="14"/>
  <c r="AL808" i="14"/>
  <c r="AD805" i="14"/>
  <c r="AG799" i="14"/>
  <c r="AO799" i="14"/>
  <c r="AI799" i="14"/>
  <c r="X794" i="14"/>
  <c r="Y794" i="14"/>
  <c r="Z794" i="14"/>
  <c r="R794" i="14"/>
  <c r="W794" i="14" s="1"/>
  <c r="AA794" i="14"/>
  <c r="S794" i="14"/>
  <c r="AB794" i="14"/>
  <c r="T794" i="14"/>
  <c r="AC794" i="14"/>
  <c r="AO793" i="14"/>
  <c r="AG765" i="14"/>
  <c r="AN765" i="14"/>
  <c r="AO765" i="14"/>
  <c r="W765" i="14"/>
  <c r="AH765" i="14"/>
  <c r="AK765" i="14"/>
  <c r="X765" i="14"/>
  <c r="AJ765" i="14"/>
  <c r="AF836" i="14"/>
  <c r="AB836" i="14"/>
  <c r="Y833" i="14"/>
  <c r="AB812" i="14"/>
  <c r="V805" i="14"/>
  <c r="W801" i="14"/>
  <c r="W796" i="14"/>
  <c r="AA862" i="14"/>
  <c r="S862" i="14"/>
  <c r="AF860" i="14"/>
  <c r="AG852" i="14"/>
  <c r="AL848" i="14"/>
  <c r="AA843" i="14"/>
  <c r="AB840" i="14"/>
  <c r="S840" i="14"/>
  <c r="AH838" i="14"/>
  <c r="AI837" i="14"/>
  <c r="V837" i="14"/>
  <c r="AF837" i="14"/>
  <c r="Y837" i="14"/>
  <c r="W836" i="14"/>
  <c r="AF825" i="14"/>
  <c r="T825" i="14"/>
  <c r="AP820" i="14"/>
  <c r="V820" i="14"/>
  <c r="W816" i="14"/>
  <c r="AG816" i="14"/>
  <c r="Z814" i="14"/>
  <c r="T814" i="14"/>
  <c r="R813" i="14"/>
  <c r="X813" i="14"/>
  <c r="Y813" i="14"/>
  <c r="S813" i="14"/>
  <c r="AA813" i="14"/>
  <c r="AK812" i="14"/>
  <c r="AJ811" i="14"/>
  <c r="R811" i="14"/>
  <c r="Y808" i="14"/>
  <c r="U794" i="14"/>
  <c r="AQ833" i="14"/>
  <c r="Z833" i="14"/>
  <c r="AM830" i="14"/>
  <c r="AP830" i="14"/>
  <c r="AF824" i="14"/>
  <c r="W824" i="14"/>
  <c r="AK824" i="14"/>
  <c r="AH815" i="14"/>
  <c r="AF812" i="14"/>
  <c r="W812" i="14"/>
  <c r="AI812" i="14"/>
  <c r="X812" i="14"/>
  <c r="R812" i="14"/>
  <c r="S812" i="14" s="1"/>
  <c r="Z812" i="14"/>
  <c r="AO812" i="14"/>
  <c r="AJ807" i="14"/>
  <c r="X787" i="14"/>
  <c r="Y787" i="14"/>
  <c r="Z787" i="14"/>
  <c r="AA787" i="14"/>
  <c r="AB787" i="14"/>
  <c r="S787" i="14"/>
  <c r="AC787" i="14"/>
  <c r="T787" i="14"/>
  <c r="AD787" i="14"/>
  <c r="U787" i="14"/>
  <c r="AP787" i="14"/>
  <c r="AI786" i="14"/>
  <c r="AH773" i="14"/>
  <c r="Y773" i="14"/>
  <c r="S773" i="14"/>
  <c r="AA773" i="14"/>
  <c r="T773" i="14"/>
  <c r="AB773" i="14"/>
  <c r="X773" i="14"/>
  <c r="AK773" i="14"/>
  <c r="AF773" i="14"/>
  <c r="U773" i="14"/>
  <c r="V773" i="14"/>
  <c r="W773" i="14"/>
  <c r="Z773" i="14"/>
  <c r="AM791" i="14"/>
  <c r="V791" i="14"/>
  <c r="AD791" i="14"/>
  <c r="R782" i="14"/>
  <c r="S782" i="14" s="1"/>
  <c r="T782" i="14"/>
  <c r="AB782" i="14"/>
  <c r="U782" i="14"/>
  <c r="AC782" i="14"/>
  <c r="Y782" i="14"/>
  <c r="AG774" i="14"/>
  <c r="W774" i="14"/>
  <c r="AI774" i="14"/>
  <c r="S774" i="14"/>
  <c r="AA774" i="14"/>
  <c r="X764" i="14"/>
  <c r="AJ764" i="14"/>
  <c r="Y764" i="14"/>
  <c r="AP764" i="14"/>
  <c r="R764" i="14"/>
  <c r="AC764" i="14" s="1"/>
  <c r="Z764" i="14"/>
  <c r="S764" i="14"/>
  <c r="AA764" i="14"/>
  <c r="T764" i="14"/>
  <c r="U764" i="14"/>
  <c r="W764" i="14"/>
  <c r="AG764" i="14"/>
  <c r="AK826" i="14"/>
  <c r="AM816" i="14"/>
  <c r="AI811" i="14"/>
  <c r="AA809" i="14"/>
  <c r="S809" i="14"/>
  <c r="X806" i="14"/>
  <c r="Y804" i="14"/>
  <c r="X800" i="14"/>
  <c r="X798" i="14"/>
  <c r="AJ798" i="14"/>
  <c r="U798" i="14"/>
  <c r="AC798" i="14"/>
  <c r="X791" i="14"/>
  <c r="U791" i="14"/>
  <c r="Y789" i="14"/>
  <c r="U789" i="14"/>
  <c r="AC789" i="14"/>
  <c r="V789" i="14"/>
  <c r="AD789" i="14"/>
  <c r="AC788" i="14"/>
  <c r="Y784" i="14"/>
  <c r="T784" i="14"/>
  <c r="AB784" i="14"/>
  <c r="U784" i="14"/>
  <c r="AC784" i="14"/>
  <c r="X783" i="14"/>
  <c r="Y783" i="14"/>
  <c r="U783" i="14"/>
  <c r="AC783" i="14"/>
  <c r="X782" i="14"/>
  <c r="S781" i="14"/>
  <c r="AA781" i="14"/>
  <c r="T781" i="14"/>
  <c r="AB781" i="14"/>
  <c r="X781" i="14"/>
  <c r="AH781" i="14"/>
  <c r="AB777" i="14"/>
  <c r="AL776" i="14"/>
  <c r="X775" i="14"/>
  <c r="Y775" i="14"/>
  <c r="U775" i="14"/>
  <c r="AC775" i="14"/>
  <c r="Z774" i="14"/>
  <c r="W798" i="14"/>
  <c r="AK795" i="14"/>
  <c r="S795" i="14"/>
  <c r="AA795" i="14"/>
  <c r="W791" i="14"/>
  <c r="AJ790" i="14"/>
  <c r="Z790" i="14"/>
  <c r="S790" i="14"/>
  <c r="AA790" i="14"/>
  <c r="X789" i="14"/>
  <c r="X784" i="14"/>
  <c r="W782" i="14"/>
  <c r="AJ780" i="14"/>
  <c r="AQ780" i="14"/>
  <c r="AK780" i="14"/>
  <c r="T778" i="14"/>
  <c r="AB778" i="14"/>
  <c r="U778" i="14"/>
  <c r="AC778" i="14"/>
  <c r="Y778" i="14"/>
  <c r="U776" i="14"/>
  <c r="AC776" i="14"/>
  <c r="V776" i="14"/>
  <c r="AD776" i="14"/>
  <c r="Z776" i="14"/>
  <c r="Y774" i="14"/>
  <c r="R832" i="14"/>
  <c r="S832" i="14" s="1"/>
  <c r="AJ829" i="14"/>
  <c r="AG829" i="14"/>
  <c r="AC826" i="14"/>
  <c r="AC824" i="14"/>
  <c r="U824" i="14"/>
  <c r="AB821" i="14"/>
  <c r="T821" i="14"/>
  <c r="AC820" i="14"/>
  <c r="U820" i="14"/>
  <c r="AC818" i="14"/>
  <c r="U818" i="14"/>
  <c r="AC816" i="14"/>
  <c r="AC814" i="14"/>
  <c r="U814" i="14"/>
  <c r="AO811" i="14"/>
  <c r="AC810" i="14"/>
  <c r="Y809" i="14"/>
  <c r="AC808" i="14"/>
  <c r="AD806" i="14"/>
  <c r="V806" i="14"/>
  <c r="AM804" i="14"/>
  <c r="W804" i="14"/>
  <c r="AQ802" i="14"/>
  <c r="V800" i="14"/>
  <c r="AH798" i="14"/>
  <c r="V798" i="14"/>
  <c r="W795" i="14"/>
  <c r="AL791" i="14"/>
  <c r="T791" i="14"/>
  <c r="W790" i="14"/>
  <c r="W789" i="14"/>
  <c r="AI788" i="14"/>
  <c r="W784" i="14"/>
  <c r="V783" i="14"/>
  <c r="V782" i="14"/>
  <c r="W781" i="14"/>
  <c r="Y780" i="14"/>
  <c r="AG780" i="14"/>
  <c r="S780" i="14"/>
  <c r="AA780" i="14"/>
  <c r="T780" i="14"/>
  <c r="AB780" i="14"/>
  <c r="X780" i="14"/>
  <c r="X779" i="14"/>
  <c r="Y779" i="14"/>
  <c r="U779" i="14"/>
  <c r="AC779" i="14"/>
  <c r="X778" i="14"/>
  <c r="X777" i="14"/>
  <c r="AJ777" i="14"/>
  <c r="Y777" i="14"/>
  <c r="Z777" i="14"/>
  <c r="V777" i="14"/>
  <c r="AD777" i="14"/>
  <c r="X776" i="14"/>
  <c r="V775" i="14"/>
  <c r="X774" i="14"/>
  <c r="AN762" i="14"/>
  <c r="Y762" i="14"/>
  <c r="Z762" i="14"/>
  <c r="S762" i="14"/>
  <c r="AA762" i="14"/>
  <c r="T762" i="14"/>
  <c r="U762" i="14"/>
  <c r="V762" i="14"/>
  <c r="X762" i="14"/>
  <c r="AB826" i="14"/>
  <c r="AB824" i="14"/>
  <c r="AA821" i="14"/>
  <c r="AB820" i="14"/>
  <c r="AB818" i="14"/>
  <c r="AF817" i="14"/>
  <c r="AB816" i="14"/>
  <c r="AB814" i="14"/>
  <c r="AM811" i="14"/>
  <c r="AB810" i="14"/>
  <c r="AC806" i="14"/>
  <c r="U806" i="14"/>
  <c r="AD804" i="14"/>
  <c r="V804" i="14"/>
  <c r="V802" i="14"/>
  <c r="AD800" i="14"/>
  <c r="AD798" i="14"/>
  <c r="T798" i="14"/>
  <c r="AH795" i="14"/>
  <c r="V795" i="14"/>
  <c r="AF791" i="14"/>
  <c r="S791" i="14"/>
  <c r="V790" i="14"/>
  <c r="T789" i="14"/>
  <c r="AH788" i="14"/>
  <c r="S788" i="14"/>
  <c r="AA788" i="14"/>
  <c r="AB788" i="14"/>
  <c r="AQ784" i="14"/>
  <c r="V784" i="14"/>
  <c r="V781" i="14"/>
  <c r="W778" i="14"/>
  <c r="W776" i="14"/>
  <c r="V764" i="14"/>
  <c r="AB806" i="14"/>
  <c r="AC804" i="14"/>
  <c r="AJ801" i="14"/>
  <c r="AB798" i="14"/>
  <c r="AI794" i="14"/>
  <c r="AN794" i="14"/>
  <c r="AG793" i="14"/>
  <c r="AB791" i="14"/>
  <c r="R791" i="14"/>
  <c r="S789" i="14"/>
  <c r="AF786" i="14"/>
  <c r="AN784" i="14"/>
  <c r="AO780" i="14"/>
  <c r="V780" i="14"/>
  <c r="AQ774" i="14"/>
  <c r="T774" i="14"/>
  <c r="AF770" i="14"/>
  <c r="S770" i="14"/>
  <c r="T770" i="14"/>
  <c r="U770" i="14"/>
  <c r="X770" i="14"/>
  <c r="AM781" i="14"/>
  <c r="AC772" i="14"/>
  <c r="U772" i="14"/>
  <c r="AI770" i="14"/>
  <c r="Z768" i="14"/>
  <c r="AD767" i="14"/>
  <c r="V767" i="14"/>
  <c r="Y766" i="14"/>
  <c r="AM764" i="14"/>
  <c r="AB761" i="14"/>
  <c r="T761" i="14"/>
  <c r="W760" i="14"/>
  <c r="AD759" i="14"/>
  <c r="V759" i="14"/>
  <c r="AG759" i="14"/>
  <c r="AP750" i="14"/>
  <c r="AF765" i="14"/>
  <c r="R757" i="14"/>
  <c r="AL757" i="14" s="1"/>
  <c r="AL748" i="14"/>
  <c r="AH768" i="14"/>
  <c r="W768" i="14"/>
  <c r="AA767" i="14"/>
  <c r="S767" i="14"/>
  <c r="V766" i="14"/>
  <c r="AD765" i="14"/>
  <c r="V765" i="14"/>
  <c r="T758" i="14"/>
  <c r="AF774" i="14"/>
  <c r="Y772" i="14"/>
  <c r="V768" i="14"/>
  <c r="Z767" i="14"/>
  <c r="U766" i="14"/>
  <c r="AC765" i="14"/>
  <c r="U765" i="14"/>
  <c r="AA760" i="14"/>
  <c r="S760" i="14"/>
  <c r="AP759" i="14"/>
  <c r="Z759" i="14"/>
  <c r="R759" i="14"/>
  <c r="Y759" i="14" s="1"/>
  <c r="AA758" i="14"/>
  <c r="X755" i="14"/>
  <c r="S742" i="14"/>
  <c r="AC791" i="14"/>
  <c r="AH787" i="14"/>
  <c r="AQ783" i="14"/>
  <c r="AF779" i="14"/>
  <c r="AI775" i="14"/>
  <c r="AD774" i="14"/>
  <c r="V774" i="14"/>
  <c r="AO772" i="14"/>
  <c r="X772" i="14"/>
  <c r="AK771" i="14"/>
  <c r="W771" i="14"/>
  <c r="AH771" i="14"/>
  <c r="AF769" i="14"/>
  <c r="R769" i="14"/>
  <c r="U768" i="14"/>
  <c r="T766" i="14"/>
  <c r="AB765" i="14"/>
  <c r="T765" i="14"/>
  <c r="AL763" i="14"/>
  <c r="AI763" i="14"/>
  <c r="AF761" i="14"/>
  <c r="R761" i="14"/>
  <c r="Z758" i="14"/>
  <c r="AA755" i="14"/>
  <c r="AI744" i="14"/>
  <c r="T768" i="14"/>
  <c r="AA766" i="14"/>
  <c r="S766" i="14"/>
  <c r="AA765" i="14"/>
  <c r="S765" i="14"/>
  <c r="W758" i="14"/>
  <c r="Z755" i="14"/>
  <c r="AD772" i="14"/>
  <c r="V772" i="14"/>
  <c r="AA768" i="14"/>
  <c r="AL767" i="14"/>
  <c r="Z765" i="14"/>
  <c r="S758" i="14"/>
  <c r="AH756" i="14"/>
  <c r="AD757" i="14"/>
  <c r="AO757" i="14"/>
  <c r="X757" i="14"/>
  <c r="AK756" i="14"/>
  <c r="X756" i="14"/>
  <c r="AM748" i="14"/>
  <c r="AG747" i="14"/>
  <c r="X758" i="14"/>
  <c r="AC757" i="14"/>
  <c r="U757" i="14"/>
  <c r="U756" i="14"/>
  <c r="T753" i="14"/>
  <c r="Z750" i="14"/>
  <c r="AG748" i="14"/>
  <c r="W756" i="14"/>
  <c r="AB757" i="14"/>
  <c r="T757" i="14"/>
  <c r="T756" i="14"/>
  <c r="V757" i="14"/>
  <c r="V758" i="14"/>
  <c r="AA757" i="14"/>
  <c r="S757" i="14"/>
  <c r="AQ756" i="14"/>
  <c r="AA756" i="14"/>
  <c r="S756" i="14"/>
  <c r="AD755" i="14"/>
  <c r="V755" i="14"/>
  <c r="R748" i="14"/>
  <c r="X748" i="14" s="1"/>
  <c r="AM747" i="14"/>
  <c r="AN757" i="14"/>
  <c r="W757" i="14"/>
  <c r="V756" i="14"/>
  <c r="U758" i="14"/>
  <c r="Z757" i="14"/>
  <c r="AO756" i="14"/>
  <c r="Z756" i="14"/>
  <c r="AC755" i="14"/>
  <c r="U755" i="14"/>
  <c r="AD749" i="14"/>
  <c r="AM756" i="14"/>
  <c r="AB755" i="14"/>
  <c r="T755" i="14"/>
  <c r="AG753" i="14"/>
  <c r="W745" i="14"/>
  <c r="AL1101" i="14"/>
  <c r="AN1099" i="14"/>
  <c r="AO1098" i="14"/>
  <c r="AG1097" i="14"/>
  <c r="AG1093" i="14"/>
  <c r="AH1092" i="14"/>
  <c r="AK1092" i="14"/>
  <c r="AF1091" i="14"/>
  <c r="AL1091" i="14"/>
  <c r="AJ1090" i="14"/>
  <c r="AI1090" i="14"/>
  <c r="AO1085" i="14"/>
  <c r="AI1083" i="14"/>
  <c r="AJ1082" i="14"/>
  <c r="AF1082" i="14"/>
  <c r="AG1079" i="14"/>
  <c r="AO1079" i="14"/>
  <c r="AK1077" i="14"/>
  <c r="AH1076" i="14"/>
  <c r="AL1076" i="14"/>
  <c r="AL1075" i="14"/>
  <c r="AO1071" i="14"/>
  <c r="AM1065" i="14"/>
  <c r="AH1065" i="14"/>
  <c r="AF1063" i="14"/>
  <c r="AH1060" i="14"/>
  <c r="AH1057" i="14"/>
  <c r="AL1056" i="14"/>
  <c r="AM1054" i="14"/>
  <c r="AQ1050" i="14"/>
  <c r="AF1049" i="14"/>
  <c r="AK1048" i="14"/>
  <c r="AL1046" i="14"/>
  <c r="R1046" i="14"/>
  <c r="Y1046" i="14" s="1"/>
  <c r="AJ1045" i="14"/>
  <c r="AI1041" i="14"/>
  <c r="AO1040" i="14"/>
  <c r="AG1037" i="14"/>
  <c r="AM1037" i="14"/>
  <c r="AG1035" i="14"/>
  <c r="AM1032" i="14"/>
  <c r="AN1030" i="14"/>
  <c r="AQ1027" i="14"/>
  <c r="AF1027" i="14"/>
  <c r="AJ1027" i="14"/>
  <c r="AH1026" i="14"/>
  <c r="AK1026" i="14"/>
  <c r="AF1025" i="14"/>
  <c r="AL1025" i="14"/>
  <c r="AL1024" i="14"/>
  <c r="AG1019" i="14"/>
  <c r="AJ1019" i="14"/>
  <c r="AI1019" i="14"/>
  <c r="AN1019" i="14"/>
  <c r="AO1011" i="14"/>
  <c r="AQ1009" i="14"/>
  <c r="AL1001" i="14"/>
  <c r="AK1001" i="14"/>
  <c r="AN1001" i="14"/>
  <c r="AG1000" i="14"/>
  <c r="AG998" i="14"/>
  <c r="AN998" i="14"/>
  <c r="AK891" i="14"/>
  <c r="AI891" i="14"/>
  <c r="AJ891" i="14"/>
  <c r="AL891" i="14"/>
  <c r="AM891" i="14"/>
  <c r="AP891" i="14"/>
  <c r="AH891" i="14"/>
  <c r="AG891" i="14"/>
  <c r="AQ891" i="14"/>
  <c r="AF1202" i="14"/>
  <c r="AM1158" i="14"/>
  <c r="AJ1132" i="14"/>
  <c r="AJ1119" i="14"/>
  <c r="AK1117" i="14"/>
  <c r="AG991" i="14"/>
  <c r="AK991" i="14"/>
  <c r="AL1207" i="14"/>
  <c r="AF1194" i="14"/>
  <c r="AF1192" i="14"/>
  <c r="AK1191" i="14"/>
  <c r="AQ1186" i="14"/>
  <c r="AP1177" i="14"/>
  <c r="AI1176" i="14"/>
  <c r="AM1174" i="14"/>
  <c r="AQ1169" i="14"/>
  <c r="AL1166" i="14"/>
  <c r="AN1164" i="14"/>
  <c r="AM1163" i="14"/>
  <c r="AQ1161" i="14"/>
  <c r="AN1156" i="14"/>
  <c r="AH1155" i="14"/>
  <c r="AI1155" i="14"/>
  <c r="AO1153" i="14"/>
  <c r="AG1151" i="14"/>
  <c r="AG1148" i="14"/>
  <c r="AG1147" i="14"/>
  <c r="R1147" i="14"/>
  <c r="AH1146" i="14"/>
  <c r="AP1144" i="14"/>
  <c r="AM1143" i="14"/>
  <c r="AK1142" i="14"/>
  <c r="AO1141" i="14"/>
  <c r="AG1138" i="14"/>
  <c r="AH1137" i="14"/>
  <c r="AG1127" i="14"/>
  <c r="AM1127" i="14"/>
  <c r="AQ1125" i="14"/>
  <c r="AL1122" i="14"/>
  <c r="AF1120" i="14"/>
  <c r="AG1119" i="14"/>
  <c r="AQ1117" i="14"/>
  <c r="AF1115" i="14"/>
  <c r="AG1114" i="14"/>
  <c r="AF1114" i="14"/>
  <c r="AN1110" i="14"/>
  <c r="AG1105" i="14"/>
  <c r="AI1101" i="14"/>
  <c r="AJ1100" i="14"/>
  <c r="AL1100" i="14"/>
  <c r="AI1099" i="14"/>
  <c r="AL1098" i="14"/>
  <c r="AL1095" i="14"/>
  <c r="AQ1093" i="14"/>
  <c r="AN1086" i="14"/>
  <c r="AQ1083" i="14"/>
  <c r="AF1083" i="14"/>
  <c r="AL1080" i="14"/>
  <c r="AQ1077" i="14"/>
  <c r="AL1074" i="14"/>
  <c r="AG1074" i="14"/>
  <c r="AO1063" i="14"/>
  <c r="AH1061" i="14"/>
  <c r="AP1035" i="14"/>
  <c r="AO1027" i="14"/>
  <c r="AK1023" i="14"/>
  <c r="AF1023" i="14"/>
  <c r="AP1003" i="14"/>
  <c r="AM1002" i="14"/>
  <c r="AP1002" i="14"/>
  <c r="AM991" i="14"/>
  <c r="AL978" i="14"/>
  <c r="AQ978" i="14"/>
  <c r="AF978" i="14"/>
  <c r="AI978" i="14"/>
  <c r="AH936" i="14"/>
  <c r="AK936" i="14"/>
  <c r="AL936" i="14"/>
  <c r="AO936" i="14"/>
  <c r="AG936" i="14"/>
  <c r="AN894" i="14"/>
  <c r="AO894" i="14"/>
  <c r="AF894" i="14"/>
  <c r="AL894" i="14"/>
  <c r="AG894" i="14"/>
  <c r="AJ844" i="14"/>
  <c r="AH844" i="14"/>
  <c r="AQ844" i="14"/>
  <c r="AO844" i="14"/>
  <c r="AF827" i="14"/>
  <c r="R827" i="14"/>
  <c r="AO827" i="14"/>
  <c r="AL827" i="14"/>
  <c r="AG1117" i="14"/>
  <c r="AP1102" i="14"/>
  <c r="AQ1177" i="14"/>
  <c r="R1160" i="14"/>
  <c r="AC1160" i="14" s="1"/>
  <c r="AL1150" i="14"/>
  <c r="AF1208" i="14"/>
  <c r="AN1202" i="14"/>
  <c r="R1191" i="14"/>
  <c r="AF1181" i="14"/>
  <c r="AO1169" i="14"/>
  <c r="AO1161" i="14"/>
  <c r="AM1153" i="14"/>
  <c r="R1153" i="14"/>
  <c r="AP1152" i="14"/>
  <c r="AN1144" i="14"/>
  <c r="AM1141" i="14"/>
  <c r="AO1125" i="14"/>
  <c r="AO1117" i="14"/>
  <c r="R1112" i="14"/>
  <c r="AB1112" i="14" s="1"/>
  <c r="AO1093" i="14"/>
  <c r="AO1083" i="14"/>
  <c r="AO1077" i="14"/>
  <c r="AL1063" i="14"/>
  <c r="AO1035" i="14"/>
  <c r="AN1027" i="14"/>
  <c r="AQ1019" i="14"/>
  <c r="AF1014" i="14"/>
  <c r="AL1009" i="14"/>
  <c r="AI1009" i="14"/>
  <c r="AH1008" i="14"/>
  <c r="AJ1008" i="14"/>
  <c r="AK1008" i="14"/>
  <c r="AM1008" i="14"/>
  <c r="AO1003" i="14"/>
  <c r="AH1002" i="14"/>
  <c r="AK1002" i="14"/>
  <c r="AG987" i="14"/>
  <c r="AQ987" i="14"/>
  <c r="R987" i="14"/>
  <c r="AL987" i="14"/>
  <c r="AF987" i="14"/>
  <c r="AP987" i="14"/>
  <c r="AG978" i="14"/>
  <c r="AL957" i="14"/>
  <c r="AF957" i="14"/>
  <c r="AN957" i="14"/>
  <c r="R950" i="14"/>
  <c r="V950" i="14" s="1"/>
  <c r="AK950" i="14"/>
  <c r="AP950" i="14"/>
  <c r="AI950" i="14"/>
  <c r="AH928" i="14"/>
  <c r="AK928" i="14"/>
  <c r="AL928" i="14"/>
  <c r="AO928" i="14"/>
  <c r="AG928" i="14"/>
  <c r="AF899" i="14"/>
  <c r="AH899" i="14"/>
  <c r="AJ899" i="14"/>
  <c r="R899" i="14"/>
  <c r="AP899" i="14"/>
  <c r="AG899" i="14"/>
  <c r="AG855" i="14"/>
  <c r="AM855" i="14"/>
  <c r="AN855" i="14"/>
  <c r="AO855" i="14"/>
  <c r="AL855" i="14"/>
  <c r="AK855" i="14"/>
  <c r="AG853" i="14"/>
  <c r="R853" i="14"/>
  <c r="AO853" i="14"/>
  <c r="AQ853" i="14"/>
  <c r="AF853" i="14"/>
  <c r="AH1160" i="14"/>
  <c r="AN1207" i="14"/>
  <c r="AH1201" i="14"/>
  <c r="AF1188" i="14"/>
  <c r="R1168" i="14"/>
  <c r="AC1168" i="14" s="1"/>
  <c r="AQ1205" i="14"/>
  <c r="AK1207" i="14"/>
  <c r="AM1205" i="14"/>
  <c r="R1205" i="14"/>
  <c r="AJ1191" i="14"/>
  <c r="AO1183" i="14"/>
  <c r="R1181" i="14"/>
  <c r="AO1177" i="14"/>
  <c r="AJ1207" i="14"/>
  <c r="R1207" i="14"/>
  <c r="AL1205" i="14"/>
  <c r="AL1204" i="14"/>
  <c r="AF1203" i="14"/>
  <c r="R1203" i="14"/>
  <c r="AL1202" i="14"/>
  <c r="AO1199" i="14"/>
  <c r="AP1197" i="14"/>
  <c r="AF1197" i="14"/>
  <c r="AI1196" i="14"/>
  <c r="AF1196" i="14"/>
  <c r="AI1191" i="14"/>
  <c r="AH1190" i="14"/>
  <c r="AM1190" i="14"/>
  <c r="AO1186" i="14"/>
  <c r="R1186" i="14"/>
  <c r="AC1186" i="14" s="1"/>
  <c r="AQ1185" i="14"/>
  <c r="AN1183" i="14"/>
  <c r="AG1178" i="14"/>
  <c r="AM1177" i="14"/>
  <c r="AF1176" i="14"/>
  <c r="R1176" i="14"/>
  <c r="AC1176" i="14" s="1"/>
  <c r="AH1171" i="14"/>
  <c r="AI1171" i="14"/>
  <c r="AM1169" i="14"/>
  <c r="R1169" i="14"/>
  <c r="AP1168" i="14"/>
  <c r="AM1167" i="14"/>
  <c r="AF1164" i="14"/>
  <c r="AG1163" i="14"/>
  <c r="R1163" i="14"/>
  <c r="AM1161" i="14"/>
  <c r="R1161" i="14"/>
  <c r="AP1160" i="14"/>
  <c r="AM1159" i="14"/>
  <c r="AJ1154" i="14"/>
  <c r="AJ1153" i="14"/>
  <c r="AN1152" i="14"/>
  <c r="AQ1151" i="14"/>
  <c r="AK1144" i="14"/>
  <c r="AO1143" i="14"/>
  <c r="AF1142" i="14"/>
  <c r="AL1141" i="14"/>
  <c r="AG1139" i="14"/>
  <c r="AO1135" i="14"/>
  <c r="AG1133" i="14"/>
  <c r="AJ1130" i="14"/>
  <c r="AQ1128" i="14"/>
  <c r="AM1125" i="14"/>
  <c r="AF1122" i="14"/>
  <c r="AM1117" i="14"/>
  <c r="AN1112" i="14"/>
  <c r="AJ1111" i="14"/>
  <c r="AI1111" i="14"/>
  <c r="AL1108" i="14"/>
  <c r="AM1103" i="14"/>
  <c r="AK1101" i="14"/>
  <c r="AG1098" i="14"/>
  <c r="AF1098" i="14"/>
  <c r="AN1096" i="14"/>
  <c r="AQ1091" i="14"/>
  <c r="AG1085" i="14"/>
  <c r="AL1085" i="14"/>
  <c r="AM1083" i="14"/>
  <c r="AG1081" i="14"/>
  <c r="AM1077" i="14"/>
  <c r="R1077" i="14"/>
  <c r="AP1076" i="14"/>
  <c r="AG1075" i="14"/>
  <c r="AG1064" i="14"/>
  <c r="AK1063" i="14"/>
  <c r="AQ1062" i="14"/>
  <c r="AF1051" i="14"/>
  <c r="AJ1050" i="14"/>
  <c r="AQ1049" i="14"/>
  <c r="AQ1048" i="14"/>
  <c r="AM1048" i="14"/>
  <c r="AF1043" i="14"/>
  <c r="AJ1040" i="14"/>
  <c r="R1040" i="14"/>
  <c r="Y1040" i="14" s="1"/>
  <c r="AK1036" i="14"/>
  <c r="AN1035" i="14"/>
  <c r="AG1031" i="14"/>
  <c r="AF1028" i="14"/>
  <c r="R1028" i="14"/>
  <c r="Y1028" i="14" s="1"/>
  <c r="AL1027" i="14"/>
  <c r="AQ1025" i="14"/>
  <c r="AG1024" i="14"/>
  <c r="AH1024" i="14"/>
  <c r="AP1019" i="14"/>
  <c r="AL1016" i="14"/>
  <c r="R1016" i="14"/>
  <c r="Y1016" i="14" s="1"/>
  <c r="AM1015" i="14"/>
  <c r="AG1015" i="14"/>
  <c r="AK1010" i="14"/>
  <c r="AJ1010" i="14"/>
  <c r="AG1008" i="14"/>
  <c r="AF1008" i="14"/>
  <c r="R1008" i="14"/>
  <c r="Y1008" i="14" s="1"/>
  <c r="AN1006" i="14"/>
  <c r="AF999" i="14"/>
  <c r="AM999" i="14"/>
  <c r="AP995" i="14"/>
  <c r="AL981" i="14"/>
  <c r="AF981" i="14"/>
  <c r="AP981" i="14"/>
  <c r="AH981" i="14"/>
  <c r="R981" i="14"/>
  <c r="AK981" i="14"/>
  <c r="AH957" i="14"/>
  <c r="AG1195" i="14"/>
  <c r="AH1102" i="14"/>
  <c r="AP994" i="14"/>
  <c r="AH994" i="14"/>
  <c r="AM994" i="14"/>
  <c r="AO1202" i="14"/>
  <c r="AG1201" i="14"/>
  <c r="AQ1199" i="14"/>
  <c r="AL1196" i="14"/>
  <c r="AP1186" i="14"/>
  <c r="AH1185" i="14"/>
  <c r="AP1208" i="14"/>
  <c r="AI1207" i="14"/>
  <c r="AO1206" i="14"/>
  <c r="AK1202" i="14"/>
  <c r="AP1201" i="14"/>
  <c r="AN1199" i="14"/>
  <c r="AL1198" i="14"/>
  <c r="AQ1194" i="14"/>
  <c r="AG1193" i="14"/>
  <c r="AP1187" i="14"/>
  <c r="AN1186" i="14"/>
  <c r="AP1185" i="14"/>
  <c r="R1184" i="14"/>
  <c r="AC1184" i="14" s="1"/>
  <c r="AL1183" i="14"/>
  <c r="AJ1177" i="14"/>
  <c r="AQ1176" i="14"/>
  <c r="AM1175" i="14"/>
  <c r="AN1173" i="14"/>
  <c r="AJ1170" i="14"/>
  <c r="AJ1169" i="14"/>
  <c r="AN1168" i="14"/>
  <c r="AN1165" i="14"/>
  <c r="AJ1162" i="14"/>
  <c r="AJ1161" i="14"/>
  <c r="AN1160" i="14"/>
  <c r="AN1157" i="14"/>
  <c r="AK1152" i="14"/>
  <c r="AO1151" i="14"/>
  <c r="AF1149" i="14"/>
  <c r="AG1145" i="14"/>
  <c r="AN1143" i="14"/>
  <c r="AJ1141" i="14"/>
  <c r="AN1131" i="14"/>
  <c r="AO1128" i="14"/>
  <c r="AF1126" i="14"/>
  <c r="AL1125" i="14"/>
  <c r="AP1124" i="14"/>
  <c r="AL1117" i="14"/>
  <c r="R1117" i="14"/>
  <c r="AG1109" i="14"/>
  <c r="AL1107" i="14"/>
  <c r="AJ1106" i="14"/>
  <c r="AI1106" i="14"/>
  <c r="AQ1101" i="14"/>
  <c r="AH1094" i="14"/>
  <c r="AL1093" i="14"/>
  <c r="R1093" i="14"/>
  <c r="AP1092" i="14"/>
  <c r="AN1091" i="14"/>
  <c r="R1091" i="14"/>
  <c r="AO1090" i="14"/>
  <c r="AL1084" i="14"/>
  <c r="AL1083" i="14"/>
  <c r="AP1078" i="14"/>
  <c r="AJ1077" i="14"/>
  <c r="AN1076" i="14"/>
  <c r="AJ1063" i="14"/>
  <c r="AO1059" i="14"/>
  <c r="AQ1056" i="14"/>
  <c r="AF1056" i="14"/>
  <c r="AP1041" i="14"/>
  <c r="AI1040" i="14"/>
  <c r="AL1035" i="14"/>
  <c r="AG1032" i="14"/>
  <c r="AO1029" i="14"/>
  <c r="AI1027" i="14"/>
  <c r="R1027" i="14"/>
  <c r="AN1025" i="14"/>
  <c r="R1025" i="14"/>
  <c r="AO1019" i="14"/>
  <c r="AM1018" i="14"/>
  <c r="AI1017" i="14"/>
  <c r="AL1017" i="14"/>
  <c r="AN1017" i="14"/>
  <c r="AJ1011" i="14"/>
  <c r="AP1011" i="14"/>
  <c r="AG1011" i="14"/>
  <c r="AG1003" i="14"/>
  <c r="AJ1003" i="14"/>
  <c r="AH1003" i="14"/>
  <c r="AI1003" i="14"/>
  <c r="AN1003" i="14"/>
  <c r="AH992" i="14"/>
  <c r="AQ992" i="14"/>
  <c r="AI992" i="14"/>
  <c r="AJ992" i="14"/>
  <c r="AL992" i="14"/>
  <c r="AO992" i="14"/>
  <c r="AG990" i="14"/>
  <c r="AF990" i="14"/>
  <c r="AN990" i="14"/>
  <c r="AK983" i="14"/>
  <c r="AH983" i="14"/>
  <c r="AJ983" i="14"/>
  <c r="AM983" i="14"/>
  <c r="AO983" i="14"/>
  <c r="AP983" i="14"/>
  <c r="AG983" i="14"/>
  <c r="AP1202" i="14"/>
  <c r="AP1141" i="14"/>
  <c r="AK1125" i="14"/>
  <c r="AQ1061" i="14"/>
  <c r="AF1205" i="14"/>
  <c r="AI1202" i="14"/>
  <c r="AL1201" i="14"/>
  <c r="R1201" i="14"/>
  <c r="AQ1200" i="14"/>
  <c r="AN1200" i="14"/>
  <c r="AL1199" i="14"/>
  <c r="AP1194" i="14"/>
  <c r="AQ1191" i="14"/>
  <c r="AM1191" i="14"/>
  <c r="AK1183" i="14"/>
  <c r="AL1180" i="14"/>
  <c r="AI1177" i="14"/>
  <c r="AP1176" i="14"/>
  <c r="AK1168" i="14"/>
  <c r="AK1160" i="14"/>
  <c r="AG1153" i="14"/>
  <c r="AN1151" i="14"/>
  <c r="AP1147" i="14"/>
  <c r="AQ1146" i="14"/>
  <c r="AH1144" i="14"/>
  <c r="AL1144" i="14"/>
  <c r="AL1143" i="14"/>
  <c r="AI1141" i="14"/>
  <c r="AJ1135" i="14"/>
  <c r="AJ1125" i="14"/>
  <c r="AJ1117" i="14"/>
  <c r="AO1114" i="14"/>
  <c r="AL1112" i="14"/>
  <c r="AJ1093" i="14"/>
  <c r="AM1092" i="14"/>
  <c r="AK1091" i="14"/>
  <c r="AM1090" i="14"/>
  <c r="AJ1087" i="14"/>
  <c r="AK1083" i="14"/>
  <c r="R1083" i="14"/>
  <c r="AM1082" i="14"/>
  <c r="AI1077" i="14"/>
  <c r="AK1076" i="14"/>
  <c r="AM1070" i="14"/>
  <c r="AQ1060" i="14"/>
  <c r="AI1035" i="14"/>
  <c r="R1035" i="14"/>
  <c r="AH1027" i="14"/>
  <c r="AK1025" i="14"/>
  <c r="AG1022" i="14"/>
  <c r="AF1022" i="14"/>
  <c r="AL1019" i="14"/>
  <c r="R995" i="14"/>
  <c r="AI995" i="14"/>
  <c r="AN995" i="14"/>
  <c r="AO995" i="14"/>
  <c r="AF995" i="14"/>
  <c r="AQ995" i="14"/>
  <c r="AH995" i="14"/>
  <c r="R988" i="14"/>
  <c r="W988" i="14" s="1"/>
  <c r="AN988" i="14"/>
  <c r="AJ979" i="14"/>
  <c r="AH979" i="14"/>
  <c r="AP979" i="14"/>
  <c r="AJ951" i="14"/>
  <c r="R951" i="14"/>
  <c r="AK951" i="14"/>
  <c r="AL951" i="14"/>
  <c r="AM951" i="14"/>
  <c r="AO951" i="14"/>
  <c r="AP951" i="14"/>
  <c r="AH951" i="14"/>
  <c r="AJ933" i="14"/>
  <c r="AN933" i="14"/>
  <c r="AO933" i="14"/>
  <c r="AG933" i="14"/>
  <c r="AP903" i="14"/>
  <c r="AK903" i="14"/>
  <c r="AK875" i="14"/>
  <c r="AH875" i="14"/>
  <c r="AI875" i="14"/>
  <c r="AJ875" i="14"/>
  <c r="AL875" i="14"/>
  <c r="AN875" i="14"/>
  <c r="AO875" i="14"/>
  <c r="AG875" i="14"/>
  <c r="AQ875" i="14"/>
  <c r="AF875" i="14"/>
  <c r="R1188" i="14"/>
  <c r="AC1188" i="14" s="1"/>
  <c r="AK1177" i="14"/>
  <c r="AF1168" i="14"/>
  <c r="AF1160" i="14"/>
  <c r="AQ1207" i="14"/>
  <c r="AG1202" i="14"/>
  <c r="AJ1199" i="14"/>
  <c r="AJ1198" i="14"/>
  <c r="AG1186" i="14"/>
  <c r="AG1169" i="14"/>
  <c r="AJ1168" i="14"/>
  <c r="AG1161" i="14"/>
  <c r="AJ1160" i="14"/>
  <c r="AH1152" i="14"/>
  <c r="AL1152" i="14"/>
  <c r="AO1147" i="14"/>
  <c r="AH1141" i="14"/>
  <c r="R1131" i="14"/>
  <c r="AO1127" i="14"/>
  <c r="AJ1124" i="14"/>
  <c r="AL1124" i="14"/>
  <c r="AO1119" i="14"/>
  <c r="AK1113" i="14"/>
  <c r="AG1113" i="14"/>
  <c r="AI1093" i="14"/>
  <c r="AL1090" i="14"/>
  <c r="AN1065" i="14"/>
  <c r="AN1054" i="14"/>
  <c r="AK1041" i="14"/>
  <c r="AH1035" i="14"/>
  <c r="AO1032" i="14"/>
  <c r="AG1029" i="14"/>
  <c r="AL1022" i="14"/>
  <c r="R1020" i="14"/>
  <c r="Y1020" i="14" s="1"/>
  <c r="AN1020" i="14"/>
  <c r="AH1019" i="14"/>
  <c r="AK1018" i="14"/>
  <c r="AH1016" i="14"/>
  <c r="AQ1016" i="14"/>
  <c r="AI1016" i="14"/>
  <c r="AH1000" i="14"/>
  <c r="AO1000" i="14"/>
  <c r="AQ1000" i="14"/>
  <c r="AI1000" i="14"/>
  <c r="R1000" i="14"/>
  <c r="X1000" i="14" s="1"/>
  <c r="AK1000" i="14"/>
  <c r="R993" i="14"/>
  <c r="AN993" i="14"/>
  <c r="AF993" i="14"/>
  <c r="AK993" i="14"/>
  <c r="AM979" i="14"/>
  <c r="AI968" i="14"/>
  <c r="AK968" i="14"/>
  <c r="R968" i="14"/>
  <c r="X968" i="14" s="1"/>
  <c r="AQ968" i="14"/>
  <c r="AH968" i="14"/>
  <c r="AG951" i="14"/>
  <c r="AP875" i="14"/>
  <c r="AG999" i="14"/>
  <c r="AK987" i="14"/>
  <c r="AH986" i="14"/>
  <c r="AK986" i="14"/>
  <c r="AF985" i="14"/>
  <c r="R985" i="14"/>
  <c r="AO982" i="14"/>
  <c r="AJ980" i="14"/>
  <c r="R980" i="14"/>
  <c r="W980" i="14" s="1"/>
  <c r="AH977" i="14"/>
  <c r="AM972" i="14"/>
  <c r="AG968" i="14"/>
  <c r="AK962" i="14"/>
  <c r="R962" i="14"/>
  <c r="W962" i="14" s="1"/>
  <c r="AP961" i="14"/>
  <c r="R960" i="14"/>
  <c r="V960" i="14" s="1"/>
  <c r="AM956" i="14"/>
  <c r="AN955" i="14"/>
  <c r="AO954" i="14"/>
  <c r="AG953" i="14"/>
  <c r="AF953" i="14"/>
  <c r="AH950" i="14"/>
  <c r="AM945" i="14"/>
  <c r="AO940" i="14"/>
  <c r="AM936" i="14"/>
  <c r="AL932" i="14"/>
  <c r="AQ931" i="14"/>
  <c r="AM928" i="14"/>
  <c r="AQ918" i="14"/>
  <c r="R918" i="14"/>
  <c r="S918" i="14" s="1"/>
  <c r="AK914" i="14"/>
  <c r="AK912" i="14"/>
  <c r="AM903" i="14"/>
  <c r="AL903" i="14"/>
  <c r="AG902" i="14"/>
  <c r="R902" i="14"/>
  <c r="AK899" i="14"/>
  <c r="AL899" i="14"/>
  <c r="AM899" i="14"/>
  <c r="AO899" i="14"/>
  <c r="AI899" i="14"/>
  <c r="AG1006" i="14"/>
  <c r="AH997" i="14"/>
  <c r="AJ995" i="14"/>
  <c r="AK994" i="14"/>
  <c r="AL993" i="14"/>
  <c r="AN987" i="14"/>
  <c r="AK982" i="14"/>
  <c r="AI981" i="14"/>
  <c r="AQ980" i="14"/>
  <c r="AH980" i="14"/>
  <c r="AO975" i="14"/>
  <c r="AK973" i="14"/>
  <c r="AG972" i="14"/>
  <c r="AO969" i="14"/>
  <c r="AK965" i="14"/>
  <c r="AG962" i="14"/>
  <c r="AM961" i="14"/>
  <c r="AQ960" i="14"/>
  <c r="AG956" i="14"/>
  <c r="AH955" i="14"/>
  <c r="AK955" i="14"/>
  <c r="AK954" i="14"/>
  <c r="R954" i="14"/>
  <c r="V954" i="14" s="1"/>
  <c r="AP953" i="14"/>
  <c r="AI951" i="14"/>
  <c r="R947" i="14"/>
  <c r="AO946" i="14"/>
  <c r="AH945" i="14"/>
  <c r="R942" i="14"/>
  <c r="V942" i="14" s="1"/>
  <c r="AL940" i="14"/>
  <c r="AP936" i="14"/>
  <c r="AJ932" i="14"/>
  <c r="AM931" i="14"/>
  <c r="R931" i="14"/>
  <c r="AM930" i="14"/>
  <c r="AP928" i="14"/>
  <c r="AQ926" i="14"/>
  <c r="AN925" i="14"/>
  <c r="AO924" i="14"/>
  <c r="AP920" i="14"/>
  <c r="AO916" i="14"/>
  <c r="AG912" i="14"/>
  <c r="AI912" i="14"/>
  <c r="AQ912" i="14"/>
  <c r="AJ912" i="14"/>
  <c r="AG910" i="14"/>
  <c r="AK910" i="14"/>
  <c r="AO904" i="14"/>
  <c r="AM887" i="14"/>
  <c r="AF887" i="14"/>
  <c r="R875" i="14"/>
  <c r="AN975" i="14"/>
  <c r="R975" i="14"/>
  <c r="AM969" i="14"/>
  <c r="AL961" i="14"/>
  <c r="AI954" i="14"/>
  <c r="AP948" i="14"/>
  <c r="AP947" i="14"/>
  <c r="AQ943" i="14"/>
  <c r="AQ942" i="14"/>
  <c r="AK940" i="14"/>
  <c r="AL931" i="14"/>
  <c r="AM924" i="14"/>
  <c r="AM916" i="14"/>
  <c r="AN878" i="14"/>
  <c r="AG878" i="14"/>
  <c r="AL869" i="14"/>
  <c r="AI869" i="14"/>
  <c r="AJ869" i="14"/>
  <c r="AK869" i="14"/>
  <c r="AM869" i="14"/>
  <c r="AN869" i="14"/>
  <c r="AO869" i="14"/>
  <c r="AH869" i="14"/>
  <c r="R766" i="14"/>
  <c r="AD766" i="14" s="1"/>
  <c r="AF766" i="14"/>
  <c r="AF1016" i="14"/>
  <c r="AM1007" i="14"/>
  <c r="AG1007" i="14"/>
  <c r="AF1000" i="14"/>
  <c r="AF991" i="14"/>
  <c r="AJ987" i="14"/>
  <c r="AQ985" i="14"/>
  <c r="AQ984" i="14"/>
  <c r="AJ984" i="14"/>
  <c r="AI982" i="14"/>
  <c r="AQ981" i="14"/>
  <c r="AO980" i="14"/>
  <c r="AL975" i="14"/>
  <c r="AJ974" i="14"/>
  <c r="AL974" i="14"/>
  <c r="AF973" i="14"/>
  <c r="AG970" i="14"/>
  <c r="AL969" i="14"/>
  <c r="AP968" i="14"/>
  <c r="AK966" i="14"/>
  <c r="AM953" i="14"/>
  <c r="AQ952" i="14"/>
  <c r="AM952" i="14"/>
  <c r="AM948" i="14"/>
  <c r="AP943" i="14"/>
  <c r="R938" i="14"/>
  <c r="U938" i="14" s="1"/>
  <c r="AN936" i="14"/>
  <c r="AG932" i="14"/>
  <c r="R932" i="14"/>
  <c r="T932" i="14" s="1"/>
  <c r="AN928" i="14"/>
  <c r="AJ925" i="14"/>
  <c r="AK924" i="14"/>
  <c r="AJ923" i="14"/>
  <c r="AQ923" i="14"/>
  <c r="AN920" i="14"/>
  <c r="AH917" i="14"/>
  <c r="AL916" i="14"/>
  <c r="AK915" i="14"/>
  <c r="AI915" i="14"/>
  <c r="AL915" i="14"/>
  <c r="AO912" i="14"/>
  <c r="AP906" i="14"/>
  <c r="AH906" i="14"/>
  <c r="AP901" i="14"/>
  <c r="AQ899" i="14"/>
  <c r="AL882" i="14"/>
  <c r="AI882" i="14"/>
  <c r="R882" i="14"/>
  <c r="T882" i="14" s="1"/>
  <c r="AP882" i="14"/>
  <c r="AQ882" i="14"/>
  <c r="AH882" i="14"/>
  <c r="AH871" i="14"/>
  <c r="R871" i="14"/>
  <c r="AM871" i="14"/>
  <c r="AO871" i="14"/>
  <c r="AF871" i="14"/>
  <c r="AF869" i="14"/>
  <c r="R869" i="14"/>
  <c r="AH839" i="14"/>
  <c r="R839" i="14"/>
  <c r="AP839" i="14"/>
  <c r="AQ839" i="14"/>
  <c r="AF839" i="14"/>
  <c r="AI987" i="14"/>
  <c r="AH982" i="14"/>
  <c r="AM981" i="14"/>
  <c r="AM980" i="14"/>
  <c r="AJ975" i="14"/>
  <c r="AJ969" i="14"/>
  <c r="AM968" i="14"/>
  <c r="AQ967" i="14"/>
  <c r="AQ962" i="14"/>
  <c r="AH961" i="14"/>
  <c r="AI961" i="14"/>
  <c r="AF954" i="14"/>
  <c r="AL954" i="14"/>
  <c r="AL953" i="14"/>
  <c r="AQ949" i="14"/>
  <c r="AK948" i="14"/>
  <c r="AH947" i="14"/>
  <c r="AI947" i="14"/>
  <c r="AM943" i="14"/>
  <c r="AH942" i="14"/>
  <c r="AI942" i="14"/>
  <c r="AH940" i="14"/>
  <c r="AI940" i="14"/>
  <c r="AK937" i="14"/>
  <c r="AP932" i="14"/>
  <c r="AH931" i="14"/>
  <c r="AJ931" i="14"/>
  <c r="AN929" i="14"/>
  <c r="AP927" i="14"/>
  <c r="AK923" i="14"/>
  <c r="R923" i="14"/>
  <c r="AL920" i="14"/>
  <c r="AN913" i="14"/>
  <c r="AN912" i="14"/>
  <c r="AI861" i="14"/>
  <c r="AK861" i="14"/>
  <c r="AM861" i="14"/>
  <c r="AN861" i="14"/>
  <c r="AO861" i="14"/>
  <c r="AQ861" i="14"/>
  <c r="AH861" i="14"/>
  <c r="AJ843" i="14"/>
  <c r="R843" i="14"/>
  <c r="AH843" i="14"/>
  <c r="AI924" i="14"/>
  <c r="AL924" i="14"/>
  <c r="R916" i="14"/>
  <c r="W916" i="14" s="1"/>
  <c r="AH916" i="14"/>
  <c r="AJ916" i="14"/>
  <c r="AM901" i="14"/>
  <c r="AO901" i="14"/>
  <c r="AM849" i="14"/>
  <c r="AK849" i="14"/>
  <c r="AG806" i="14"/>
  <c r="AM806" i="14"/>
  <c r="AO806" i="14"/>
  <c r="AK806" i="14"/>
  <c r="AF992" i="14"/>
  <c r="AG969" i="14"/>
  <c r="AF969" i="14"/>
  <c r="AN962" i="14"/>
  <c r="AO956" i="14"/>
  <c r="R956" i="14"/>
  <c r="V956" i="14" s="1"/>
  <c r="AP955" i="14"/>
  <c r="AH948" i="14"/>
  <c r="AO945" i="14"/>
  <c r="AG943" i="14"/>
  <c r="AP940" i="14"/>
  <c r="AJ938" i="14"/>
  <c r="AM932" i="14"/>
  <c r="AG924" i="14"/>
  <c r="R924" i="14"/>
  <c r="S924" i="14" s="1"/>
  <c r="AF913" i="14"/>
  <c r="R913" i="14"/>
  <c r="AL912" i="14"/>
  <c r="R911" i="14"/>
  <c r="AL911" i="14"/>
  <c r="AQ902" i="14"/>
  <c r="AN902" i="14"/>
  <c r="AG901" i="14"/>
  <c r="AI897" i="14"/>
  <c r="R897" i="14"/>
  <c r="AF897" i="14"/>
  <c r="AH884" i="14"/>
  <c r="R884" i="14"/>
  <c r="V884" i="14" s="1"/>
  <c r="AQ884" i="14"/>
  <c r="AF884" i="14"/>
  <c r="AI877" i="14"/>
  <c r="AO877" i="14"/>
  <c r="AP877" i="14"/>
  <c r="AG877" i="14"/>
  <c r="AM877" i="14"/>
  <c r="AQ858" i="14"/>
  <c r="AP806" i="14"/>
  <c r="AM897" i="14"/>
  <c r="AJ884" i="14"/>
  <c r="AK881" i="14"/>
  <c r="R881" i="14"/>
  <c r="AH880" i="14"/>
  <c r="AN876" i="14"/>
  <c r="R876" i="14"/>
  <c r="T876" i="14" s="1"/>
  <c r="AJ871" i="14"/>
  <c r="AN868" i="14"/>
  <c r="AJ867" i="14"/>
  <c r="AP866" i="14"/>
  <c r="AN860" i="14"/>
  <c r="AL853" i="14"/>
  <c r="AN852" i="14"/>
  <c r="AH849" i="14"/>
  <c r="AO843" i="14"/>
  <c r="AJ839" i="14"/>
  <c r="AO839" i="14"/>
  <c r="AG839" i="14"/>
  <c r="AL838" i="14"/>
  <c r="AM835" i="14"/>
  <c r="AO835" i="14"/>
  <c r="AH835" i="14"/>
  <c r="AQ835" i="14"/>
  <c r="AL835" i="14"/>
  <c r="AJ827" i="14"/>
  <c r="AK827" i="14"/>
  <c r="AM827" i="14"/>
  <c r="AH827" i="14"/>
  <c r="AQ827" i="14"/>
  <c r="AI827" i="14"/>
  <c r="AI766" i="14"/>
  <c r="R894" i="14"/>
  <c r="AF891" i="14"/>
  <c r="R887" i="14"/>
  <c r="AI881" i="14"/>
  <c r="R877" i="14"/>
  <c r="AH876" i="14"/>
  <c r="AH867" i="14"/>
  <c r="AF861" i="14"/>
  <c r="AF855" i="14"/>
  <c r="AK828" i="14"/>
  <c r="AN828" i="14"/>
  <c r="AF828" i="14"/>
  <c r="AP828" i="14"/>
  <c r="AJ828" i="14"/>
  <c r="AI819" i="14"/>
  <c r="AJ813" i="14"/>
  <c r="AQ813" i="14"/>
  <c r="AH813" i="14"/>
  <c r="AI813" i="14"/>
  <c r="AG809" i="14"/>
  <c r="AJ809" i="14"/>
  <c r="AO809" i="14"/>
  <c r="R776" i="14"/>
  <c r="S776" i="14" s="1"/>
  <c r="AN776" i="14"/>
  <c r="AH776" i="14"/>
  <c r="AJ845" i="14"/>
  <c r="AH845" i="14"/>
  <c r="AK838" i="14"/>
  <c r="AJ838" i="14"/>
  <c r="AO838" i="14"/>
  <c r="R838" i="14"/>
  <c r="S838" i="14" s="1"/>
  <c r="AF819" i="14"/>
  <c r="R819" i="14"/>
  <c r="AM819" i="14"/>
  <c r="AG819" i="14"/>
  <c r="AP819" i="14"/>
  <c r="AG804" i="14"/>
  <c r="AJ804" i="14"/>
  <c r="AL804" i="14"/>
  <c r="R804" i="14"/>
  <c r="U804" i="14" s="1"/>
  <c r="AO804" i="14"/>
  <c r="AQ804" i="14"/>
  <c r="AI797" i="14"/>
  <c r="AN797" i="14"/>
  <c r="AH758" i="14"/>
  <c r="AF758" i="14"/>
  <c r="AP758" i="14"/>
  <c r="AF910" i="14"/>
  <c r="AJ909" i="14"/>
  <c r="AH907" i="14"/>
  <c r="AI905" i="14"/>
  <c r="AH900" i="14"/>
  <c r="AI898" i="14"/>
  <c r="AL897" i="14"/>
  <c r="AK889" i="14"/>
  <c r="AM888" i="14"/>
  <c r="AO885" i="14"/>
  <c r="AP884" i="14"/>
  <c r="AH883" i="14"/>
  <c r="AM882" i="14"/>
  <c r="AK873" i="14"/>
  <c r="AL871" i="14"/>
  <c r="AI868" i="14"/>
  <c r="AO867" i="14"/>
  <c r="AI866" i="14"/>
  <c r="AJ865" i="14"/>
  <c r="AG864" i="14"/>
  <c r="AH860" i="14"/>
  <c r="AN853" i="14"/>
  <c r="AH852" i="14"/>
  <c r="AI851" i="14"/>
  <c r="AO845" i="14"/>
  <c r="AM842" i="14"/>
  <c r="AI842" i="14"/>
  <c r="AM839" i="14"/>
  <c r="AF838" i="14"/>
  <c r="AP835" i="14"/>
  <c r="AG807" i="14"/>
  <c r="AI807" i="14"/>
  <c r="AQ807" i="14"/>
  <c r="AF797" i="14"/>
  <c r="R797" i="14"/>
  <c r="AP792" i="14"/>
  <c r="AF792" i="14"/>
  <c r="AK792" i="14"/>
  <c r="AN792" i="14"/>
  <c r="AI758" i="14"/>
  <c r="AH925" i="14"/>
  <c r="AK922" i="14"/>
  <c r="AM920" i="14"/>
  <c r="AI916" i="14"/>
  <c r="AJ915" i="14"/>
  <c r="AH909" i="14"/>
  <c r="AQ907" i="14"/>
  <c r="AK907" i="14"/>
  <c r="AG900" i="14"/>
  <c r="AH898" i="14"/>
  <c r="AL898" i="14"/>
  <c r="AK897" i="14"/>
  <c r="AF890" i="14"/>
  <c r="AJ889" i="14"/>
  <c r="AN884" i="14"/>
  <c r="AQ883" i="14"/>
  <c r="AG883" i="14"/>
  <c r="AK883" i="14"/>
  <c r="AK882" i="14"/>
  <c r="AQ881" i="14"/>
  <c r="AL874" i="14"/>
  <c r="AJ873" i="14"/>
  <c r="AL872" i="14"/>
  <c r="AK871" i="14"/>
  <c r="AQ870" i="14"/>
  <c r="AM867" i="14"/>
  <c r="AH862" i="14"/>
  <c r="AG859" i="14"/>
  <c r="AG857" i="14"/>
  <c r="AK853" i="14"/>
  <c r="AQ852" i="14"/>
  <c r="AP842" i="14"/>
  <c r="AK839" i="14"/>
  <c r="AQ838" i="14"/>
  <c r="AL837" i="14"/>
  <c r="AH837" i="14"/>
  <c r="AK837" i="14"/>
  <c r="AG837" i="14"/>
  <c r="AQ837" i="14"/>
  <c r="AK835" i="14"/>
  <c r="R835" i="14"/>
  <c r="AQ828" i="14"/>
  <c r="AO821" i="14"/>
  <c r="AP821" i="14"/>
  <c r="AG821" i="14"/>
  <c r="AH821" i="14"/>
  <c r="AJ821" i="14"/>
  <c r="AN821" i="14"/>
  <c r="AK800" i="14"/>
  <c r="AM800" i="14"/>
  <c r="AH792" i="14"/>
  <c r="R783" i="14"/>
  <c r="AN783" i="14"/>
  <c r="AH767" i="14"/>
  <c r="AG767" i="14"/>
  <c r="AO767" i="14"/>
  <c r="AQ767" i="14"/>
  <c r="AH911" i="14"/>
  <c r="AJ897" i="14"/>
  <c r="R891" i="14"/>
  <c r="AI889" i="14"/>
  <c r="AG886" i="14"/>
  <c r="AL886" i="14"/>
  <c r="AH885" i="14"/>
  <c r="AI885" i="14"/>
  <c r="AI884" i="14"/>
  <c r="AN881" i="14"/>
  <c r="AQ876" i="14"/>
  <c r="AI873" i="14"/>
  <c r="AI871" i="14"/>
  <c r="AQ868" i="14"/>
  <c r="AM868" i="14"/>
  <c r="AL867" i="14"/>
  <c r="AG865" i="14"/>
  <c r="R861" i="14"/>
  <c r="AQ860" i="14"/>
  <c r="R855" i="14"/>
  <c r="AI853" i="14"/>
  <c r="AP852" i="14"/>
  <c r="AM852" i="14"/>
  <c r="AJ846" i="14"/>
  <c r="AP846" i="14"/>
  <c r="AQ843" i="14"/>
  <c r="AI839" i="14"/>
  <c r="AP838" i="14"/>
  <c r="AJ835" i="14"/>
  <c r="AG834" i="14"/>
  <c r="AH834" i="14"/>
  <c r="AM834" i="14"/>
  <c r="AO828" i="14"/>
  <c r="R828" i="14"/>
  <c r="T828" i="14" s="1"/>
  <c r="AP827" i="14"/>
  <c r="AQ826" i="14"/>
  <c r="AI826" i="14"/>
  <c r="R826" i="14"/>
  <c r="S826" i="14" s="1"/>
  <c r="AL826" i="14"/>
  <c r="AM826" i="14"/>
  <c r="AL881" i="14"/>
  <c r="AP876" i="14"/>
  <c r="R867" i="14"/>
  <c r="AM838" i="14"/>
  <c r="AF808" i="14"/>
  <c r="AP808" i="14"/>
  <c r="AI808" i="14"/>
  <c r="AK808" i="14"/>
  <c r="R808" i="14"/>
  <c r="U808" i="14" s="1"/>
  <c r="AM808" i="14"/>
  <c r="AN808" i="14"/>
  <c r="AG801" i="14"/>
  <c r="AL801" i="14"/>
  <c r="AM801" i="14"/>
  <c r="AL760" i="14"/>
  <c r="AG760" i="14"/>
  <c r="AN760" i="14"/>
  <c r="AP822" i="14"/>
  <c r="AI820" i="14"/>
  <c r="R820" i="14"/>
  <c r="T820" i="14" s="1"/>
  <c r="AQ819" i="14"/>
  <c r="AH819" i="14"/>
  <c r="AK816" i="14"/>
  <c r="AP812" i="14"/>
  <c r="AL812" i="14"/>
  <c r="AJ810" i="14"/>
  <c r="R810" i="14"/>
  <c r="T810" i="14" s="1"/>
  <c r="AO796" i="14"/>
  <c r="AO791" i="14"/>
  <c r="AG788" i="14"/>
  <c r="AJ781" i="14"/>
  <c r="R781" i="14"/>
  <c r="AK776" i="14"/>
  <c r="AK772" i="14"/>
  <c r="AL764" i="14"/>
  <c r="AP757" i="14"/>
  <c r="AF757" i="14"/>
  <c r="Z742" i="14"/>
  <c r="AH820" i="14"/>
  <c r="AI810" i="14"/>
  <c r="AM796" i="14"/>
  <c r="AQ794" i="14"/>
  <c r="AN791" i="14"/>
  <c r="AG783" i="14"/>
  <c r="AJ772" i="14"/>
  <c r="R772" i="14"/>
  <c r="T772" i="14" s="1"/>
  <c r="AG766" i="14"/>
  <c r="AK764" i="14"/>
  <c r="R755" i="14"/>
  <c r="Y755" i="14" s="1"/>
  <c r="AD753" i="14"/>
  <c r="S753" i="14"/>
  <c r="AP752" i="14"/>
  <c r="R752" i="14"/>
  <c r="AK752" i="14" s="1"/>
  <c r="AN750" i="14"/>
  <c r="U750" i="14"/>
  <c r="AH748" i="14"/>
  <c r="AP744" i="14"/>
  <c r="Y744" i="14"/>
  <c r="AF752" i="14"/>
  <c r="AJ750" i="14"/>
  <c r="W750" i="14"/>
  <c r="AO744" i="14"/>
  <c r="AJ796" i="14"/>
  <c r="AM795" i="14"/>
  <c r="AL794" i="14"/>
  <c r="AM793" i="14"/>
  <c r="R792" i="14"/>
  <c r="V792" i="14" s="1"/>
  <c r="AI791" i="14"/>
  <c r="AP776" i="14"/>
  <c r="AQ772" i="14"/>
  <c r="AH772" i="14"/>
  <c r="AM767" i="14"/>
  <c r="AI764" i="14"/>
  <c r="AO761" i="14"/>
  <c r="AK757" i="14"/>
  <c r="AJ756" i="14"/>
  <c r="R756" i="14"/>
  <c r="Y756" i="14" s="1"/>
  <c r="AQ755" i="14"/>
  <c r="AI750" i="14"/>
  <c r="T750" i="14"/>
  <c r="AN744" i="14"/>
  <c r="V743" i="14"/>
  <c r="AI836" i="14"/>
  <c r="R836" i="14"/>
  <c r="T836" i="14" s="1"/>
  <c r="AN831" i="14"/>
  <c r="AI830" i="14"/>
  <c r="R830" i="14"/>
  <c r="T830" i="14" s="1"/>
  <c r="AP829" i="14"/>
  <c r="AL828" i="14"/>
  <c r="AG826" i="14"/>
  <c r="AG823" i="14"/>
  <c r="AO820" i="14"/>
  <c r="AL819" i="14"/>
  <c r="R817" i="14"/>
  <c r="AJ812" i="14"/>
  <c r="AP810" i="14"/>
  <c r="AL799" i="14"/>
  <c r="R799" i="14"/>
  <c r="AP798" i="14"/>
  <c r="AI796" i="14"/>
  <c r="AI795" i="14"/>
  <c r="AG791" i="14"/>
  <c r="AM788" i="14"/>
  <c r="AH784" i="14"/>
  <c r="R784" i="14"/>
  <c r="S784" i="14" s="1"/>
  <c r="AQ781" i="14"/>
  <c r="AP777" i="14"/>
  <c r="AO776" i="14"/>
  <c r="AN774" i="14"/>
  <c r="R774" i="14"/>
  <c r="U774" i="14" s="1"/>
  <c r="AP773" i="14"/>
  <c r="AP772" i="14"/>
  <c r="AG772" i="14"/>
  <c r="AL771" i="14"/>
  <c r="R771" i="14"/>
  <c r="AN770" i="14"/>
  <c r="R770" i="14"/>
  <c r="AD770" i="14" s="1"/>
  <c r="AK769" i="14"/>
  <c r="AJ769" i="14"/>
  <c r="AG768" i="14"/>
  <c r="AI765" i="14"/>
  <c r="R765" i="14"/>
  <c r="AQ764" i="14"/>
  <c r="AH764" i="14"/>
  <c r="AK761" i="14"/>
  <c r="AM761" i="14"/>
  <c r="AH759" i="14"/>
  <c r="AJ757" i="14"/>
  <c r="AI756" i="14"/>
  <c r="AI755" i="14"/>
  <c r="Z754" i="14"/>
  <c r="W752" i="14"/>
  <c r="Y751" i="14"/>
  <c r="AH750" i="14"/>
  <c r="S750" i="14"/>
  <c r="AQ748" i="14"/>
  <c r="W748" i="14"/>
  <c r="AH744" i="14"/>
  <c r="AI757" i="14"/>
  <c r="W753" i="14"/>
  <c r="U752" i="14"/>
  <c r="AH751" i="14"/>
  <c r="AF750" i="14"/>
  <c r="R750" i="14"/>
  <c r="Y750" i="14" s="1"/>
  <c r="AP748" i="14"/>
  <c r="V748" i="14"/>
  <c r="W744" i="14"/>
  <c r="AP743" i="14"/>
  <c r="AF835" i="14"/>
  <c r="AI834" i="14"/>
  <c r="R824" i="14"/>
  <c r="T824" i="14" s="1"/>
  <c r="AK820" i="14"/>
  <c r="AJ819" i="14"/>
  <c r="AH812" i="14"/>
  <c r="AL810" i="14"/>
  <c r="AH806" i="14"/>
  <c r="AH796" i="14"/>
  <c r="AF789" i="14"/>
  <c r="AJ788" i="14"/>
  <c r="AM787" i="14"/>
  <c r="AN781" i="14"/>
  <c r="AH780" i="14"/>
  <c r="AH777" i="14"/>
  <c r="AM776" i="14"/>
  <c r="AO775" i="14"/>
  <c r="AG773" i="14"/>
  <c r="AM772" i="14"/>
  <c r="AQ765" i="14"/>
  <c r="AO764" i="14"/>
  <c r="AF764" i="14"/>
  <c r="AL762" i="14"/>
  <c r="AH757" i="14"/>
  <c r="AP756" i="14"/>
  <c r="AG756" i="14"/>
  <c r="V753" i="14"/>
  <c r="AC751" i="14"/>
  <c r="AO748" i="14"/>
  <c r="U748" i="14"/>
  <c r="AO743" i="14"/>
  <c r="AP836" i="14"/>
  <c r="AM836" i="14"/>
  <c r="AJ832" i="14"/>
  <c r="AK832" i="14"/>
  <c r="AF829" i="14"/>
  <c r="AJ820" i="14"/>
  <c r="AI818" i="14"/>
  <c r="AG815" i="14"/>
  <c r="AQ812" i="14"/>
  <c r="AG812" i="14"/>
  <c r="AF811" i="14"/>
  <c r="AM799" i="14"/>
  <c r="AQ791" i="14"/>
  <c r="AN782" i="14"/>
  <c r="AG782" i="14"/>
  <c r="AK781" i="14"/>
  <c r="AJ778" i="14"/>
  <c r="AH774" i="14"/>
  <c r="AL772" i="14"/>
  <c r="AI771" i="14"/>
  <c r="AJ770" i="14"/>
  <c r="AP766" i="14"/>
  <c r="AP765" i="14"/>
  <c r="AL765" i="14"/>
  <c r="AQ759" i="14"/>
  <c r="AQ757" i="14"/>
  <c r="AG757" i="14"/>
  <c r="W751" i="14"/>
  <c r="AJ749" i="14"/>
  <c r="T748" i="14"/>
  <c r="AM743" i="14"/>
  <c r="AO742" i="14"/>
  <c r="U754" i="14"/>
  <c r="Z753" i="14"/>
  <c r="AO752" i="14"/>
  <c r="T752" i="14"/>
  <c r="AB751" i="14"/>
  <c r="T751" i="14"/>
  <c r="AN749" i="14"/>
  <c r="AC749" i="14"/>
  <c r="U749" i="14"/>
  <c r="AA748" i="14"/>
  <c r="AL747" i="14"/>
  <c r="W747" i="14"/>
  <c r="V746" i="14"/>
  <c r="AG744" i="14"/>
  <c r="AD743" i="14"/>
  <c r="AH742" i="14"/>
  <c r="R742" i="14"/>
  <c r="X742" i="14" s="1"/>
  <c r="V749" i="14"/>
  <c r="T754" i="14"/>
  <c r="Y753" i="14"/>
  <c r="AN752" i="14"/>
  <c r="AA752" i="14"/>
  <c r="S752" i="14"/>
  <c r="AQ751" i="14"/>
  <c r="AA751" i="14"/>
  <c r="S751" i="14"/>
  <c r="V750" i="14"/>
  <c r="AB749" i="14"/>
  <c r="T749" i="14"/>
  <c r="AJ748" i="14"/>
  <c r="Z748" i="14"/>
  <c r="AD747" i="14"/>
  <c r="AF744" i="14"/>
  <c r="Y743" i="14"/>
  <c r="AG742" i="14"/>
  <c r="AA754" i="14"/>
  <c r="S754" i="14"/>
  <c r="AO753" i="14"/>
  <c r="AL752" i="14"/>
  <c r="Z752" i="14"/>
  <c r="AP751" i="14"/>
  <c r="Z751" i="14"/>
  <c r="R751" i="14"/>
  <c r="X751" i="14" s="1"/>
  <c r="AQ750" i="14"/>
  <c r="AA749" i="14"/>
  <c r="S749" i="14"/>
  <c r="AI748" i="14"/>
  <c r="Y748" i="14"/>
  <c r="AC747" i="14"/>
  <c r="AQ742" i="14"/>
  <c r="Y752" i="14"/>
  <c r="AM751" i="14"/>
  <c r="AI749" i="14"/>
  <c r="Z749" i="14"/>
  <c r="R749" i="14"/>
  <c r="AK749" i="14" s="1"/>
  <c r="V747" i="14"/>
  <c r="AP742" i="14"/>
  <c r="AJ742" i="14"/>
  <c r="Y754" i="14"/>
  <c r="AG752" i="14"/>
  <c r="AI752" i="14"/>
  <c r="AI751" i="14"/>
  <c r="AH749" i="14"/>
  <c r="Y749" i="14"/>
  <c r="AQ749" i="14"/>
  <c r="AG749" i="14"/>
  <c r="AN742" i="14"/>
  <c r="Y742" i="14"/>
  <c r="AJ754" i="14"/>
  <c r="W754" i="14"/>
  <c r="V752" i="14"/>
  <c r="AD751" i="14"/>
  <c r="V751" i="14"/>
  <c r="AF751" i="14"/>
  <c r="AP749" i="14"/>
  <c r="AF749" i="14"/>
  <c r="W749" i="14"/>
  <c r="AL749" i="14"/>
  <c r="AC748" i="14"/>
  <c r="S748" i="14"/>
  <c r="AH743" i="14"/>
  <c r="R743" i="14"/>
  <c r="X743" i="14" s="1"/>
  <c r="AM742" i="14"/>
  <c r="W742" i="14"/>
  <c r="V754" i="14"/>
  <c r="AO749" i="14"/>
  <c r="R744" i="14"/>
  <c r="X744" i="14" s="1"/>
  <c r="AG743" i="14"/>
  <c r="AI742" i="14"/>
  <c r="V742" i="14"/>
  <c r="AP1200" i="14"/>
  <c r="AI1179" i="14"/>
  <c r="AQ1179" i="14"/>
  <c r="AJ1179" i="14"/>
  <c r="AK1179" i="14"/>
  <c r="AL1179" i="14"/>
  <c r="AG1129" i="14"/>
  <c r="AO1129" i="14"/>
  <c r="AI1129" i="14"/>
  <c r="AQ1129" i="14"/>
  <c r="AJ1129" i="14"/>
  <c r="AL1129" i="14"/>
  <c r="AM1129" i="14"/>
  <c r="AN1129" i="14"/>
  <c r="AP1129" i="14"/>
  <c r="AF1129" i="14"/>
  <c r="AM1207" i="14"/>
  <c r="AH1207" i="14"/>
  <c r="AP1207" i="14"/>
  <c r="AM1206" i="14"/>
  <c r="AH1205" i="14"/>
  <c r="AO1204" i="14"/>
  <c r="AM1203" i="14"/>
  <c r="AQ1201" i="14"/>
  <c r="AK1199" i="14"/>
  <c r="AH1198" i="14"/>
  <c r="AI1198" i="14"/>
  <c r="AM1197" i="14"/>
  <c r="AJ1196" i="14"/>
  <c r="R1196" i="14"/>
  <c r="AD1196" i="14" s="1"/>
  <c r="AF1195" i="14"/>
  <c r="R1195" i="14"/>
  <c r="AL1194" i="14"/>
  <c r="AN1188" i="14"/>
  <c r="AF1187" i="14"/>
  <c r="R1187" i="14"/>
  <c r="AL1186" i="14"/>
  <c r="AP1184" i="14"/>
  <c r="AF1179" i="14"/>
  <c r="R1179" i="14"/>
  <c r="AI1178" i="14"/>
  <c r="R1178" i="14"/>
  <c r="AC1178" i="14" s="1"/>
  <c r="AH1172" i="14"/>
  <c r="AP1172" i="14"/>
  <c r="R1172" i="14"/>
  <c r="AC1172" i="14" s="1"/>
  <c r="AI1172" i="14"/>
  <c r="AQ1172" i="14"/>
  <c r="AJ1172" i="14"/>
  <c r="AK1172" i="14"/>
  <c r="AL1172" i="14"/>
  <c r="AM1172" i="14"/>
  <c r="AF1166" i="14"/>
  <c r="AN1166" i="14"/>
  <c r="AG1166" i="14"/>
  <c r="AO1166" i="14"/>
  <c r="AH1166" i="14"/>
  <c r="AP1166" i="14"/>
  <c r="R1166" i="14"/>
  <c r="AC1166" i="14" s="1"/>
  <c r="AJ1166" i="14"/>
  <c r="AK1166" i="14"/>
  <c r="R1149" i="14"/>
  <c r="AH1129" i="14"/>
  <c r="AL1200" i="14"/>
  <c r="AG1200" i="14"/>
  <c r="AO1200" i="14"/>
  <c r="AF1184" i="14"/>
  <c r="AN1197" i="14"/>
  <c r="AG1120" i="14"/>
  <c r="AO1120" i="14"/>
  <c r="AH1120" i="14"/>
  <c r="AP1120" i="14"/>
  <c r="AJ1120" i="14"/>
  <c r="AK1120" i="14"/>
  <c r="AM1120" i="14"/>
  <c r="AL1120" i="14"/>
  <c r="R1120" i="14"/>
  <c r="AB1120" i="14" s="1"/>
  <c r="AN1120" i="14"/>
  <c r="AQ1120" i="14"/>
  <c r="AK1201" i="14"/>
  <c r="AF1201" i="14"/>
  <c r="AN1201" i="14"/>
  <c r="AG1189" i="14"/>
  <c r="AO1189" i="14"/>
  <c r="AH1189" i="14"/>
  <c r="AP1189" i="14"/>
  <c r="AJ1189" i="14"/>
  <c r="AM1188" i="14"/>
  <c r="AN1184" i="14"/>
  <c r="AN1181" i="14"/>
  <c r="AO1180" i="14"/>
  <c r="AG1173" i="14"/>
  <c r="AO1173" i="14"/>
  <c r="AH1173" i="14"/>
  <c r="AP1173" i="14"/>
  <c r="AI1173" i="14"/>
  <c r="AQ1173" i="14"/>
  <c r="AJ1173" i="14"/>
  <c r="AK1173" i="14"/>
  <c r="AL1173" i="14"/>
  <c r="AH1156" i="14"/>
  <c r="AP1156" i="14"/>
  <c r="R1156" i="14"/>
  <c r="AC1156" i="14" s="1"/>
  <c r="AI1156" i="14"/>
  <c r="AQ1156" i="14"/>
  <c r="AJ1156" i="14"/>
  <c r="AK1156" i="14"/>
  <c r="AL1156" i="14"/>
  <c r="AM1156" i="14"/>
  <c r="AK1069" i="14"/>
  <c r="AG1069" i="14"/>
  <c r="AP1069" i="14"/>
  <c r="AH1069" i="14"/>
  <c r="AQ1069" i="14"/>
  <c r="AI1069" i="14"/>
  <c r="AJ1069" i="14"/>
  <c r="AL1069" i="14"/>
  <c r="AN1069" i="14"/>
  <c r="AO1069" i="14"/>
  <c r="R1053" i="14"/>
  <c r="AG1053" i="14"/>
  <c r="AO1053" i="14"/>
  <c r="AL1192" i="14"/>
  <c r="AM1192" i="14"/>
  <c r="AG1192" i="14"/>
  <c r="AO1192" i="14"/>
  <c r="AL1140" i="14"/>
  <c r="AG1140" i="14"/>
  <c r="AO1140" i="14"/>
  <c r="AI1140" i="14"/>
  <c r="R1140" i="14"/>
  <c r="AB1140" i="14" s="1"/>
  <c r="AJ1140" i="14"/>
  <c r="AK1140" i="14"/>
  <c r="AM1140" i="14"/>
  <c r="AN1140" i="14"/>
  <c r="AP1140" i="14"/>
  <c r="AQ1134" i="14"/>
  <c r="AI1195" i="14"/>
  <c r="AQ1195" i="14"/>
  <c r="AJ1195" i="14"/>
  <c r="AL1195" i="14"/>
  <c r="AI1187" i="14"/>
  <c r="AQ1187" i="14"/>
  <c r="AJ1187" i="14"/>
  <c r="AL1187" i="14"/>
  <c r="AF1140" i="14"/>
  <c r="AJ1126" i="14"/>
  <c r="AL1126" i="14"/>
  <c r="AM1126" i="14"/>
  <c r="AG1126" i="14"/>
  <c r="AO1126" i="14"/>
  <c r="AI1126" i="14"/>
  <c r="R1126" i="14"/>
  <c r="AB1126" i="14" s="1"/>
  <c r="AK1126" i="14"/>
  <c r="AN1126" i="14"/>
  <c r="AP1126" i="14"/>
  <c r="AQ1126" i="14"/>
  <c r="AI1120" i="14"/>
  <c r="AF1094" i="14"/>
  <c r="AK963" i="14"/>
  <c r="AL963" i="14"/>
  <c r="AM963" i="14"/>
  <c r="AG963" i="14"/>
  <c r="AO963" i="14"/>
  <c r="AI963" i="14"/>
  <c r="AQ963" i="14"/>
  <c r="AP963" i="14"/>
  <c r="AF963" i="14"/>
  <c r="AJ963" i="14"/>
  <c r="AN963" i="14"/>
  <c r="AH963" i="14"/>
  <c r="AG1205" i="14"/>
  <c r="AO1205" i="14"/>
  <c r="AJ1205" i="14"/>
  <c r="AN1204" i="14"/>
  <c r="AK1203" i="14"/>
  <c r="AQ1208" i="14"/>
  <c r="AL1208" i="14"/>
  <c r="AG1208" i="14"/>
  <c r="AO1208" i="14"/>
  <c r="AK1206" i="14"/>
  <c r="AP1205" i="14"/>
  <c r="AM1204" i="14"/>
  <c r="AJ1203" i="14"/>
  <c r="AJ1202" i="14"/>
  <c r="AM1202" i="14"/>
  <c r="AO1201" i="14"/>
  <c r="AK1200" i="14"/>
  <c r="AI1199" i="14"/>
  <c r="AK1197" i="14"/>
  <c r="R1197" i="14"/>
  <c r="AO1195" i="14"/>
  <c r="AH1194" i="14"/>
  <c r="AK1193" i="14"/>
  <c r="AL1193" i="14"/>
  <c r="AF1193" i="14"/>
  <c r="AN1193" i="14"/>
  <c r="AK1192" i="14"/>
  <c r="AP1190" i="14"/>
  <c r="AL1188" i="14"/>
  <c r="AO1187" i="14"/>
  <c r="AH1186" i="14"/>
  <c r="AK1185" i="14"/>
  <c r="AL1185" i="14"/>
  <c r="AF1185" i="14"/>
  <c r="AN1185" i="14"/>
  <c r="AK1184" i="14"/>
  <c r="AM1182" i="14"/>
  <c r="AM1181" i="14"/>
  <c r="AN1180" i="14"/>
  <c r="AP1179" i="14"/>
  <c r="AF1173" i="14"/>
  <c r="R1173" i="14"/>
  <c r="AM1157" i="14"/>
  <c r="AG1157" i="14"/>
  <c r="AO1157" i="14"/>
  <c r="AH1157" i="14"/>
  <c r="AP1157" i="14"/>
  <c r="AI1157" i="14"/>
  <c r="AQ1157" i="14"/>
  <c r="AJ1157" i="14"/>
  <c r="AK1157" i="14"/>
  <c r="AL1157" i="14"/>
  <c r="AF1156" i="14"/>
  <c r="AF1150" i="14"/>
  <c r="AN1150" i="14"/>
  <c r="AG1150" i="14"/>
  <c r="AO1150" i="14"/>
  <c r="AH1150" i="14"/>
  <c r="AP1150" i="14"/>
  <c r="R1150" i="14"/>
  <c r="AC1150" i="14" s="1"/>
  <c r="AJ1150" i="14"/>
  <c r="AK1150" i="14"/>
  <c r="AH1136" i="14"/>
  <c r="AP1136" i="14"/>
  <c r="AK1136" i="14"/>
  <c r="AM1136" i="14"/>
  <c r="AI1136" i="14"/>
  <c r="R1136" i="14"/>
  <c r="AB1136" i="14" s="1"/>
  <c r="AJ1136" i="14"/>
  <c r="AL1136" i="14"/>
  <c r="AN1136" i="14"/>
  <c r="AO1136" i="14"/>
  <c r="AQ1136" i="14"/>
  <c r="AG1121" i="14"/>
  <c r="AF1105" i="14"/>
  <c r="AN1105" i="14"/>
  <c r="AH1105" i="14"/>
  <c r="AP1105" i="14"/>
  <c r="R1105" i="14"/>
  <c r="AF1069" i="14"/>
  <c r="R1069" i="14"/>
  <c r="R1045" i="14"/>
  <c r="AG1045" i="14"/>
  <c r="AH1148" i="14"/>
  <c r="AP1148" i="14"/>
  <c r="R1148" i="14"/>
  <c r="AC1148" i="14" s="1"/>
  <c r="AI1148" i="14"/>
  <c r="AQ1148" i="14"/>
  <c r="AJ1148" i="14"/>
  <c r="AK1148" i="14"/>
  <c r="AL1148" i="14"/>
  <c r="AM1148" i="14"/>
  <c r="AL1206" i="14"/>
  <c r="AM1200" i="14"/>
  <c r="AF1198" i="14"/>
  <c r="AN1198" i="14"/>
  <c r="R1198" i="14"/>
  <c r="AD1198" i="14" s="1"/>
  <c r="AL1197" i="14"/>
  <c r="AN1192" i="14"/>
  <c r="AJ1206" i="14"/>
  <c r="AN1205" i="14"/>
  <c r="AM1201" i="14"/>
  <c r="AJ1200" i="14"/>
  <c r="AO1198" i="14"/>
  <c r="AI1197" i="14"/>
  <c r="AQ1196" i="14"/>
  <c r="AH1196" i="14"/>
  <c r="AP1196" i="14"/>
  <c r="AK1196" i="14"/>
  <c r="AN1195" i="14"/>
  <c r="AJ1192" i="14"/>
  <c r="R1192" i="14"/>
  <c r="AC1192" i="14" s="1"/>
  <c r="AQ1189" i="14"/>
  <c r="AN1187" i="14"/>
  <c r="AJ1184" i="14"/>
  <c r="AL1182" i="14"/>
  <c r="AM1180" i="14"/>
  <c r="AO1179" i="14"/>
  <c r="AJ1178" i="14"/>
  <c r="AK1178" i="14"/>
  <c r="AL1178" i="14"/>
  <c r="AM1178" i="14"/>
  <c r="AI1174" i="14"/>
  <c r="AF1130" i="14"/>
  <c r="AN1130" i="14"/>
  <c r="AH1130" i="14"/>
  <c r="AP1130" i="14"/>
  <c r="R1130" i="14"/>
  <c r="AB1130" i="14" s="1"/>
  <c r="AI1130" i="14"/>
  <c r="AQ1130" i="14"/>
  <c r="AK1130" i="14"/>
  <c r="AL1130" i="14"/>
  <c r="AM1130" i="14"/>
  <c r="AO1130" i="14"/>
  <c r="AF1121" i="14"/>
  <c r="AN1121" i="14"/>
  <c r="R1121" i="14"/>
  <c r="AM1121" i="14"/>
  <c r="AP1121" i="14"/>
  <c r="R1118" i="14"/>
  <c r="AB1118" i="14" s="1"/>
  <c r="AI1118" i="14"/>
  <c r="AQ1118" i="14"/>
  <c r="AJ1118" i="14"/>
  <c r="AL1118" i="14"/>
  <c r="AM1118" i="14"/>
  <c r="AG1118" i="14"/>
  <c r="AO1118" i="14"/>
  <c r="AN1118" i="14"/>
  <c r="AP1118" i="14"/>
  <c r="AF1118" i="14"/>
  <c r="AL1184" i="14"/>
  <c r="AM1184" i="14"/>
  <c r="AG1184" i="14"/>
  <c r="AO1184" i="14"/>
  <c r="R1094" i="14"/>
  <c r="AA1094" i="14" s="1"/>
  <c r="AI1094" i="14"/>
  <c r="AQ1094" i="14"/>
  <c r="AJ1094" i="14"/>
  <c r="AK1094" i="14"/>
  <c r="AL1094" i="14"/>
  <c r="AM1094" i="14"/>
  <c r="AG1094" i="14"/>
  <c r="AO1094" i="14"/>
  <c r="AN1094" i="14"/>
  <c r="AP1094" i="14"/>
  <c r="AH1204" i="14"/>
  <c r="AP1204" i="14"/>
  <c r="AK1204" i="14"/>
  <c r="AQ1192" i="14"/>
  <c r="AF1190" i="14"/>
  <c r="AN1190" i="14"/>
  <c r="AG1190" i="14"/>
  <c r="AO1190" i="14"/>
  <c r="R1190" i="14"/>
  <c r="AC1190" i="14" s="1"/>
  <c r="AG1149" i="14"/>
  <c r="AO1149" i="14"/>
  <c r="AH1149" i="14"/>
  <c r="AP1149" i="14"/>
  <c r="AI1149" i="14"/>
  <c r="AQ1149" i="14"/>
  <c r="AJ1149" i="14"/>
  <c r="AK1149" i="14"/>
  <c r="AL1149" i="14"/>
  <c r="AI1206" i="14"/>
  <c r="AJ1204" i="14"/>
  <c r="R1204" i="14"/>
  <c r="AD1204" i="14" s="1"/>
  <c r="AG1203" i="14"/>
  <c r="AI1203" i="14"/>
  <c r="AQ1203" i="14"/>
  <c r="AL1203" i="14"/>
  <c r="AI1200" i="14"/>
  <c r="AM1199" i="14"/>
  <c r="AH1199" i="14"/>
  <c r="AP1199" i="14"/>
  <c r="AM1198" i="14"/>
  <c r="AM1195" i="14"/>
  <c r="AJ1194" i="14"/>
  <c r="AK1194" i="14"/>
  <c r="AM1194" i="14"/>
  <c r="AI1192" i="14"/>
  <c r="AL1190" i="14"/>
  <c r="AN1189" i="14"/>
  <c r="AG1188" i="14"/>
  <c r="AH1188" i="14"/>
  <c r="AP1188" i="14"/>
  <c r="AI1188" i="14"/>
  <c r="AQ1188" i="14"/>
  <c r="AK1188" i="14"/>
  <c r="AM1187" i="14"/>
  <c r="AJ1186" i="14"/>
  <c r="AK1186" i="14"/>
  <c r="AM1186" i="14"/>
  <c r="AI1184" i="14"/>
  <c r="AI1182" i="14"/>
  <c r="AK1181" i="14"/>
  <c r="AG1181" i="14"/>
  <c r="AO1181" i="14"/>
  <c r="AP1181" i="14"/>
  <c r="AH1181" i="14"/>
  <c r="AI1181" i="14"/>
  <c r="AQ1181" i="14"/>
  <c r="AJ1181" i="14"/>
  <c r="AN1179" i="14"/>
  <c r="AF1174" i="14"/>
  <c r="AN1174" i="14"/>
  <c r="AG1174" i="14"/>
  <c r="AO1174" i="14"/>
  <c r="AH1174" i="14"/>
  <c r="AP1174" i="14"/>
  <c r="R1174" i="14"/>
  <c r="AC1174" i="14" s="1"/>
  <c r="AJ1174" i="14"/>
  <c r="AK1174" i="14"/>
  <c r="AH1164" i="14"/>
  <c r="AP1164" i="14"/>
  <c r="R1164" i="14"/>
  <c r="AC1164" i="14" s="1"/>
  <c r="AI1164" i="14"/>
  <c r="AQ1164" i="14"/>
  <c r="AJ1164" i="14"/>
  <c r="AK1164" i="14"/>
  <c r="AL1164" i="14"/>
  <c r="AM1164" i="14"/>
  <c r="AI1158" i="14"/>
  <c r="AO1148" i="14"/>
  <c r="AF1138" i="14"/>
  <c r="AN1138" i="14"/>
  <c r="R1138" i="14"/>
  <c r="AB1138" i="14" s="1"/>
  <c r="AI1138" i="14"/>
  <c r="AQ1138" i="14"/>
  <c r="AK1138" i="14"/>
  <c r="AJ1138" i="14"/>
  <c r="AL1138" i="14"/>
  <c r="AM1138" i="14"/>
  <c r="AO1138" i="14"/>
  <c r="AP1138" i="14"/>
  <c r="AH1118" i="14"/>
  <c r="AG1088" i="14"/>
  <c r="AO1088" i="14"/>
  <c r="AH1088" i="14"/>
  <c r="AP1088" i="14"/>
  <c r="AI1088" i="14"/>
  <c r="AQ1088" i="14"/>
  <c r="AJ1088" i="14"/>
  <c r="AK1088" i="14"/>
  <c r="AM1088" i="14"/>
  <c r="AN1088" i="14"/>
  <c r="AG1073" i="14"/>
  <c r="AJ1134" i="14"/>
  <c r="AM1134" i="14"/>
  <c r="AG1134" i="14"/>
  <c r="AO1134" i="14"/>
  <c r="AH1134" i="14"/>
  <c r="AI1134" i="14"/>
  <c r="R1134" i="14"/>
  <c r="AB1134" i="14" s="1"/>
  <c r="AK1134" i="14"/>
  <c r="AL1134" i="14"/>
  <c r="AN1134" i="14"/>
  <c r="AP1134" i="14"/>
  <c r="AQ1184" i="14"/>
  <c r="AF1206" i="14"/>
  <c r="AN1206" i="14"/>
  <c r="R1206" i="14"/>
  <c r="AD1206" i="14" s="1"/>
  <c r="AI1204" i="14"/>
  <c r="AH1200" i="14"/>
  <c r="AQ1197" i="14"/>
  <c r="AG1197" i="14"/>
  <c r="AO1197" i="14"/>
  <c r="AJ1197" i="14"/>
  <c r="AK1195" i="14"/>
  <c r="AH1192" i="14"/>
  <c r="AK1190" i="14"/>
  <c r="AK1187" i="14"/>
  <c r="AH1184" i="14"/>
  <c r="AF1182" i="14"/>
  <c r="AN1182" i="14"/>
  <c r="AO1182" i="14"/>
  <c r="AG1182" i="14"/>
  <c r="AH1182" i="14"/>
  <c r="AP1182" i="14"/>
  <c r="R1182" i="14"/>
  <c r="AC1182" i="14" s="1"/>
  <c r="AG1180" i="14"/>
  <c r="AH1180" i="14"/>
  <c r="AP1180" i="14"/>
  <c r="AQ1180" i="14"/>
  <c r="AI1180" i="14"/>
  <c r="AJ1180" i="14"/>
  <c r="AK1180" i="14"/>
  <c r="AM1179" i="14"/>
  <c r="AM1165" i="14"/>
  <c r="AG1165" i="14"/>
  <c r="AO1165" i="14"/>
  <c r="AH1165" i="14"/>
  <c r="AP1165" i="14"/>
  <c r="AI1165" i="14"/>
  <c r="AQ1165" i="14"/>
  <c r="AJ1165" i="14"/>
  <c r="AK1165" i="14"/>
  <c r="AL1165" i="14"/>
  <c r="AF1158" i="14"/>
  <c r="AN1158" i="14"/>
  <c r="AG1158" i="14"/>
  <c r="AO1158" i="14"/>
  <c r="AH1158" i="14"/>
  <c r="AP1158" i="14"/>
  <c r="R1158" i="14"/>
  <c r="AC1158" i="14" s="1"/>
  <c r="AJ1158" i="14"/>
  <c r="AK1158" i="14"/>
  <c r="AN1148" i="14"/>
  <c r="AQ1140" i="14"/>
  <c r="AM1123" i="14"/>
  <c r="AG1123" i="14"/>
  <c r="AO1123" i="14"/>
  <c r="AH1123" i="14"/>
  <c r="AP1123" i="14"/>
  <c r="AJ1123" i="14"/>
  <c r="AI1123" i="14"/>
  <c r="AK1123" i="14"/>
  <c r="R1123" i="14"/>
  <c r="AL1123" i="14"/>
  <c r="AN1123" i="14"/>
  <c r="AQ1123" i="14"/>
  <c r="AF1088" i="14"/>
  <c r="R1088" i="14"/>
  <c r="AA1088" i="14" s="1"/>
  <c r="AF1073" i="14"/>
  <c r="AN1073" i="14"/>
  <c r="R1073" i="14"/>
  <c r="AJ1175" i="14"/>
  <c r="AN1171" i="14"/>
  <c r="AF1171" i="14"/>
  <c r="AO1170" i="14"/>
  <c r="AG1170" i="14"/>
  <c r="AP1169" i="14"/>
  <c r="AH1169" i="14"/>
  <c r="AQ1168" i="14"/>
  <c r="AI1168" i="14"/>
  <c r="AJ1167" i="14"/>
  <c r="AN1163" i="14"/>
  <c r="AF1163" i="14"/>
  <c r="AO1162" i="14"/>
  <c r="AG1162" i="14"/>
  <c r="AP1161" i="14"/>
  <c r="AH1161" i="14"/>
  <c r="AQ1160" i="14"/>
  <c r="AI1160" i="14"/>
  <c r="AJ1159" i="14"/>
  <c r="AN1155" i="14"/>
  <c r="AF1155" i="14"/>
  <c r="AO1154" i="14"/>
  <c r="AG1154" i="14"/>
  <c r="AP1153" i="14"/>
  <c r="AH1153" i="14"/>
  <c r="AQ1152" i="14"/>
  <c r="AI1152" i="14"/>
  <c r="AJ1151" i="14"/>
  <c r="AN1147" i="14"/>
  <c r="AF1147" i="14"/>
  <c r="AO1146" i="14"/>
  <c r="AG1146" i="14"/>
  <c r="AP1145" i="14"/>
  <c r="AH1145" i="14"/>
  <c r="AQ1144" i="14"/>
  <c r="AI1144" i="14"/>
  <c r="AJ1143" i="14"/>
  <c r="AI1142" i="14"/>
  <c r="R1142" i="14"/>
  <c r="AB1142" i="14" s="1"/>
  <c r="AK1139" i="14"/>
  <c r="R1139" i="14"/>
  <c r="AI1137" i="14"/>
  <c r="AK1135" i="14"/>
  <c r="AP1132" i="14"/>
  <c r="AQ1131" i="14"/>
  <c r="R1129" i="14"/>
  <c r="AP1127" i="14"/>
  <c r="AH1119" i="14"/>
  <c r="AP1119" i="14"/>
  <c r="R1119" i="14"/>
  <c r="AK1119" i="14"/>
  <c r="AF1119" i="14"/>
  <c r="AN1119" i="14"/>
  <c r="AP1116" i="14"/>
  <c r="AN1115" i="14"/>
  <c r="R1115" i="14"/>
  <c r="AQ1112" i="14"/>
  <c r="AK1108" i="14"/>
  <c r="AF1108" i="14"/>
  <c r="AN1108" i="14"/>
  <c r="R1108" i="14"/>
  <c r="AA1108" i="14" s="1"/>
  <c r="AH1095" i="14"/>
  <c r="AP1095" i="14"/>
  <c r="R1095" i="14"/>
  <c r="AI1095" i="14"/>
  <c r="AQ1095" i="14"/>
  <c r="AJ1095" i="14"/>
  <c r="AK1095" i="14"/>
  <c r="AF1095" i="14"/>
  <c r="AN1095" i="14"/>
  <c r="AG1089" i="14"/>
  <c r="AF1081" i="14"/>
  <c r="AN1081" i="14"/>
  <c r="R1081" i="14"/>
  <c r="AJ1070" i="14"/>
  <c r="AG1070" i="14"/>
  <c r="AP1070" i="14"/>
  <c r="AH1070" i="14"/>
  <c r="AQ1070" i="14"/>
  <c r="AI1070" i="14"/>
  <c r="AK1070" i="14"/>
  <c r="AL1070" i="14"/>
  <c r="AN1070" i="14"/>
  <c r="AF1066" i="14"/>
  <c r="AN1066" i="14"/>
  <c r="AG1066" i="14"/>
  <c r="AP1066" i="14"/>
  <c r="AH1066" i="14"/>
  <c r="AQ1066" i="14"/>
  <c r="AI1066" i="14"/>
  <c r="R1066" i="14"/>
  <c r="Z1066" i="14" s="1"/>
  <c r="AJ1066" i="14"/>
  <c r="AK1066" i="14"/>
  <c r="AM1066" i="14"/>
  <c r="AF1058" i="14"/>
  <c r="AN1058" i="14"/>
  <c r="AI1058" i="14"/>
  <c r="R1058" i="14"/>
  <c r="Z1058" i="14" s="1"/>
  <c r="AJ1058" i="14"/>
  <c r="AK1058" i="14"/>
  <c r="AL1058" i="14"/>
  <c r="AM1058" i="14"/>
  <c r="AG1058" i="14"/>
  <c r="AP1058" i="14"/>
  <c r="AF1055" i="14"/>
  <c r="AN1055" i="14"/>
  <c r="R1055" i="14"/>
  <c r="AK1055" i="14"/>
  <c r="AL1055" i="14"/>
  <c r="AM1055" i="14"/>
  <c r="AO1055" i="14"/>
  <c r="AP1055" i="14"/>
  <c r="AH1055" i="14"/>
  <c r="AF1047" i="14"/>
  <c r="AN1047" i="14"/>
  <c r="AG1047" i="14"/>
  <c r="AO1047" i="14"/>
  <c r="R1047" i="14"/>
  <c r="AL1047" i="14"/>
  <c r="AM1047" i="14"/>
  <c r="AP1047" i="14"/>
  <c r="AJ1047" i="14"/>
  <c r="AK1042" i="14"/>
  <c r="AL1042" i="14"/>
  <c r="AF1042" i="14"/>
  <c r="AN1042" i="14"/>
  <c r="R1042" i="14"/>
  <c r="Y1042" i="14" s="1"/>
  <c r="AI1042" i="14"/>
  <c r="AQ1042" i="14"/>
  <c r="AM1042" i="14"/>
  <c r="AO1042" i="14"/>
  <c r="AP1042" i="14"/>
  <c r="AH1042" i="14"/>
  <c r="AG1038" i="14"/>
  <c r="AO1038" i="14"/>
  <c r="AH1038" i="14"/>
  <c r="AP1038" i="14"/>
  <c r="AJ1038" i="14"/>
  <c r="AK1038" i="14"/>
  <c r="AM1038" i="14"/>
  <c r="R1038" i="14"/>
  <c r="Y1038" i="14" s="1"/>
  <c r="AN1038" i="14"/>
  <c r="AQ1038" i="14"/>
  <c r="AI1038" i="14"/>
  <c r="AL1033" i="14"/>
  <c r="AM1033" i="14"/>
  <c r="AG1033" i="14"/>
  <c r="AO1033" i="14"/>
  <c r="AH1033" i="14"/>
  <c r="AP1033" i="14"/>
  <c r="AJ1033" i="14"/>
  <c r="AI1033" i="14"/>
  <c r="AK1033" i="14"/>
  <c r="R1033" i="14"/>
  <c r="AN1033" i="14"/>
  <c r="AQ1033" i="14"/>
  <c r="AF1170" i="14"/>
  <c r="AM1132" i="14"/>
  <c r="AM1116" i="14"/>
  <c r="AK1115" i="14"/>
  <c r="AO1103" i="14"/>
  <c r="R1102" i="14"/>
  <c r="AA1102" i="14" s="1"/>
  <c r="AI1102" i="14"/>
  <c r="AQ1102" i="14"/>
  <c r="AJ1102" i="14"/>
  <c r="AK1102" i="14"/>
  <c r="AL1102" i="14"/>
  <c r="AM1102" i="14"/>
  <c r="AG1102" i="14"/>
  <c r="AO1102" i="14"/>
  <c r="AG1096" i="14"/>
  <c r="AO1096" i="14"/>
  <c r="AH1096" i="14"/>
  <c r="AP1096" i="14"/>
  <c r="R1096" i="14"/>
  <c r="AA1096" i="14" s="1"/>
  <c r="AI1096" i="14"/>
  <c r="AQ1096" i="14"/>
  <c r="AJ1096" i="14"/>
  <c r="AK1096" i="14"/>
  <c r="AM1096" i="14"/>
  <c r="AF1089" i="14"/>
  <c r="AN1089" i="14"/>
  <c r="AH1089" i="14"/>
  <c r="AP1089" i="14"/>
  <c r="R1089" i="14"/>
  <c r="AP1086" i="14"/>
  <c r="AM1059" i="14"/>
  <c r="R1059" i="14"/>
  <c r="AI1059" i="14"/>
  <c r="AJ1059" i="14"/>
  <c r="AK1059" i="14"/>
  <c r="AL1059" i="14"/>
  <c r="AN1059" i="14"/>
  <c r="AG1059" i="14"/>
  <c r="AP1059" i="14"/>
  <c r="R1013" i="14"/>
  <c r="AJ1013" i="14"/>
  <c r="AF1013" i="14"/>
  <c r="AN1013" i="14"/>
  <c r="AG1013" i="14"/>
  <c r="AO1013" i="14"/>
  <c r="AQ1206" i="14"/>
  <c r="AQ1198" i="14"/>
  <c r="AP1191" i="14"/>
  <c r="AH1191" i="14"/>
  <c r="AQ1190" i="14"/>
  <c r="AP1183" i="14"/>
  <c r="AH1183" i="14"/>
  <c r="AQ1182" i="14"/>
  <c r="AN1177" i="14"/>
  <c r="AF1177" i="14"/>
  <c r="AO1176" i="14"/>
  <c r="AG1176" i="14"/>
  <c r="AP1175" i="14"/>
  <c r="AH1175" i="14"/>
  <c r="AQ1174" i="14"/>
  <c r="AL1171" i="14"/>
  <c r="AM1170" i="14"/>
  <c r="AN1169" i="14"/>
  <c r="AF1169" i="14"/>
  <c r="AO1168" i="14"/>
  <c r="AG1168" i="14"/>
  <c r="AP1167" i="14"/>
  <c r="AH1167" i="14"/>
  <c r="AQ1166" i="14"/>
  <c r="AL1163" i="14"/>
  <c r="AM1162" i="14"/>
  <c r="AN1161" i="14"/>
  <c r="AF1161" i="14"/>
  <c r="AO1160" i="14"/>
  <c r="AG1160" i="14"/>
  <c r="AP1159" i="14"/>
  <c r="AH1159" i="14"/>
  <c r="AQ1158" i="14"/>
  <c r="AL1155" i="14"/>
  <c r="AM1154" i="14"/>
  <c r="AN1153" i="14"/>
  <c r="AF1153" i="14"/>
  <c r="AO1152" i="14"/>
  <c r="AG1152" i="14"/>
  <c r="AP1151" i="14"/>
  <c r="AH1151" i="14"/>
  <c r="AQ1150" i="14"/>
  <c r="AL1147" i="14"/>
  <c r="AM1146" i="14"/>
  <c r="AN1145" i="14"/>
  <c r="AF1145" i="14"/>
  <c r="AO1144" i="14"/>
  <c r="AG1144" i="14"/>
  <c r="AP1143" i="14"/>
  <c r="AH1143" i="14"/>
  <c r="AP1142" i="14"/>
  <c r="AG1142" i="14"/>
  <c r="AF1141" i="14"/>
  <c r="AN1141" i="14"/>
  <c r="AF1137" i="14"/>
  <c r="AG1137" i="14"/>
  <c r="AO1137" i="14"/>
  <c r="AJ1137" i="14"/>
  <c r="AL1137" i="14"/>
  <c r="AI1135" i="14"/>
  <c r="AK1132" i="14"/>
  <c r="AL1131" i="14"/>
  <c r="AH1128" i="14"/>
  <c r="AP1128" i="14"/>
  <c r="AJ1128" i="14"/>
  <c r="AK1128" i="14"/>
  <c r="AM1128" i="14"/>
  <c r="AL1116" i="14"/>
  <c r="AI1103" i="14"/>
  <c r="AF1102" i="14"/>
  <c r="AF1096" i="14"/>
  <c r="R1078" i="14"/>
  <c r="Z1078" i="14" s="1"/>
  <c r="AI1078" i="14"/>
  <c r="AQ1078" i="14"/>
  <c r="AJ1078" i="14"/>
  <c r="AK1078" i="14"/>
  <c r="AL1078" i="14"/>
  <c r="AM1078" i="14"/>
  <c r="AG1078" i="14"/>
  <c r="AO1078" i="14"/>
  <c r="AJ1071" i="14"/>
  <c r="AM1067" i="14"/>
  <c r="AG1067" i="14"/>
  <c r="AP1067" i="14"/>
  <c r="AH1067" i="14"/>
  <c r="AQ1067" i="14"/>
  <c r="R1067" i="14"/>
  <c r="AI1067" i="14"/>
  <c r="AJ1067" i="14"/>
  <c r="AK1067" i="14"/>
  <c r="AN1067" i="14"/>
  <c r="AL1060" i="14"/>
  <c r="R1060" i="14"/>
  <c r="Z1060" i="14" s="1"/>
  <c r="AI1060" i="14"/>
  <c r="AJ1060" i="14"/>
  <c r="AK1060" i="14"/>
  <c r="AM1060" i="14"/>
  <c r="AN1060" i="14"/>
  <c r="AG1060" i="14"/>
  <c r="AP1060" i="14"/>
  <c r="AF1059" i="14"/>
  <c r="AI1052" i="14"/>
  <c r="AQ1052" i="14"/>
  <c r="AJ1052" i="14"/>
  <c r="AL1052" i="14"/>
  <c r="AM1052" i="14"/>
  <c r="AN1052" i="14"/>
  <c r="AO1052" i="14"/>
  <c r="AP1052" i="14"/>
  <c r="AF1052" i="14"/>
  <c r="AH1052" i="14"/>
  <c r="AK1171" i="14"/>
  <c r="AL1170" i="14"/>
  <c r="AK1163" i="14"/>
  <c r="AL1162" i="14"/>
  <c r="AK1155" i="14"/>
  <c r="AL1154" i="14"/>
  <c r="AK1147" i="14"/>
  <c r="AL1146" i="14"/>
  <c r="AM1139" i="14"/>
  <c r="AH1139" i="14"/>
  <c r="AP1139" i="14"/>
  <c r="AJ1139" i="14"/>
  <c r="R1135" i="14"/>
  <c r="AF1135" i="14"/>
  <c r="AN1135" i="14"/>
  <c r="AL1132" i="14"/>
  <c r="AK1116" i="14"/>
  <c r="AF1116" i="14"/>
  <c r="AN1116" i="14"/>
  <c r="R1116" i="14"/>
  <c r="AB1116" i="14" s="1"/>
  <c r="AL1115" i="14"/>
  <c r="AM1115" i="14"/>
  <c r="AG1115" i="14"/>
  <c r="AO1115" i="14"/>
  <c r="AH1115" i="14"/>
  <c r="AP1115" i="14"/>
  <c r="AJ1115" i="14"/>
  <c r="AH1103" i="14"/>
  <c r="AP1103" i="14"/>
  <c r="R1103" i="14"/>
  <c r="AJ1103" i="14"/>
  <c r="AK1103" i="14"/>
  <c r="AF1103" i="14"/>
  <c r="AN1103" i="14"/>
  <c r="R1086" i="14"/>
  <c r="AA1086" i="14" s="1"/>
  <c r="AI1086" i="14"/>
  <c r="AQ1086" i="14"/>
  <c r="AJ1086" i="14"/>
  <c r="AK1086" i="14"/>
  <c r="AL1086" i="14"/>
  <c r="AM1086" i="14"/>
  <c r="AG1086" i="14"/>
  <c r="AO1086" i="14"/>
  <c r="AH1071" i="14"/>
  <c r="AP1071" i="14"/>
  <c r="R1071" i="14"/>
  <c r="AI1071" i="14"/>
  <c r="AQ1071" i="14"/>
  <c r="AK1071" i="14"/>
  <c r="AF1071" i="14"/>
  <c r="AN1071" i="14"/>
  <c r="AK1061" i="14"/>
  <c r="R1061" i="14"/>
  <c r="AI1061" i="14"/>
  <c r="AJ1061" i="14"/>
  <c r="AL1061" i="14"/>
  <c r="AM1061" i="14"/>
  <c r="AN1061" i="14"/>
  <c r="AG1061" i="14"/>
  <c r="AP1061" i="14"/>
  <c r="AI1044" i="14"/>
  <c r="AQ1044" i="14"/>
  <c r="AJ1044" i="14"/>
  <c r="AL1044" i="14"/>
  <c r="AM1044" i="14"/>
  <c r="AN1044" i="14"/>
  <c r="AO1044" i="14"/>
  <c r="AP1044" i="14"/>
  <c r="AF1044" i="14"/>
  <c r="AH1044" i="14"/>
  <c r="AM1176" i="14"/>
  <c r="AN1175" i="14"/>
  <c r="AF1175" i="14"/>
  <c r="AJ1171" i="14"/>
  <c r="AK1170" i="14"/>
  <c r="AL1169" i="14"/>
  <c r="AM1168" i="14"/>
  <c r="AJ1163" i="14"/>
  <c r="AK1162" i="14"/>
  <c r="AL1161" i="14"/>
  <c r="AM1160" i="14"/>
  <c r="AJ1155" i="14"/>
  <c r="AK1154" i="14"/>
  <c r="AL1153" i="14"/>
  <c r="AM1152" i="14"/>
  <c r="AJ1147" i="14"/>
  <c r="AK1146" i="14"/>
  <c r="AL1145" i="14"/>
  <c r="AM1144" i="14"/>
  <c r="AN1142" i="14"/>
  <c r="AF1132" i="14"/>
  <c r="AN1132" i="14"/>
  <c r="R1132" i="14"/>
  <c r="AB1132" i="14" s="1"/>
  <c r="AF1113" i="14"/>
  <c r="AN1113" i="14"/>
  <c r="R1113" i="14"/>
  <c r="AG1112" i="14"/>
  <c r="AO1112" i="14"/>
  <c r="AH1112" i="14"/>
  <c r="AP1112" i="14"/>
  <c r="AJ1112" i="14"/>
  <c r="AK1112" i="14"/>
  <c r="AM1112" i="14"/>
  <c r="R1110" i="14"/>
  <c r="AB1110" i="14" s="1"/>
  <c r="AI1110" i="14"/>
  <c r="AQ1110" i="14"/>
  <c r="AJ1110" i="14"/>
  <c r="AL1110" i="14"/>
  <c r="AM1110" i="14"/>
  <c r="AG1110" i="14"/>
  <c r="AO1110" i="14"/>
  <c r="AG1104" i="14"/>
  <c r="AO1104" i="14"/>
  <c r="AH1104" i="14"/>
  <c r="AP1104" i="14"/>
  <c r="R1104" i="14"/>
  <c r="AA1104" i="14" s="1"/>
  <c r="AI1104" i="14"/>
  <c r="AQ1104" i="14"/>
  <c r="AJ1104" i="14"/>
  <c r="AK1104" i="14"/>
  <c r="AM1104" i="14"/>
  <c r="AF1097" i="14"/>
  <c r="AN1097" i="14"/>
  <c r="AH1097" i="14"/>
  <c r="AP1097" i="14"/>
  <c r="R1097" i="14"/>
  <c r="AF1086" i="14"/>
  <c r="AH1079" i="14"/>
  <c r="AP1079" i="14"/>
  <c r="R1079" i="14"/>
  <c r="AI1079" i="14"/>
  <c r="AQ1079" i="14"/>
  <c r="AK1079" i="14"/>
  <c r="AF1079" i="14"/>
  <c r="AN1079" i="14"/>
  <c r="AG1072" i="14"/>
  <c r="AO1072" i="14"/>
  <c r="AH1072" i="14"/>
  <c r="AP1072" i="14"/>
  <c r="AI1072" i="14"/>
  <c r="AQ1072" i="14"/>
  <c r="AJ1072" i="14"/>
  <c r="AK1072" i="14"/>
  <c r="AM1072" i="14"/>
  <c r="AL1068" i="14"/>
  <c r="AG1068" i="14"/>
  <c r="AP1068" i="14"/>
  <c r="AH1068" i="14"/>
  <c r="AQ1068" i="14"/>
  <c r="AI1068" i="14"/>
  <c r="AJ1068" i="14"/>
  <c r="AK1068" i="14"/>
  <c r="AN1068" i="14"/>
  <c r="AJ1062" i="14"/>
  <c r="R1062" i="14"/>
  <c r="Z1062" i="14" s="1"/>
  <c r="AI1062" i="14"/>
  <c r="AK1062" i="14"/>
  <c r="AL1062" i="14"/>
  <c r="AM1062" i="14"/>
  <c r="AN1062" i="14"/>
  <c r="AG1062" i="14"/>
  <c r="AP1062" i="14"/>
  <c r="AF1061" i="14"/>
  <c r="AG1044" i="14"/>
  <c r="AF1039" i="14"/>
  <c r="AN1039" i="14"/>
  <c r="AG1039" i="14"/>
  <c r="AO1039" i="14"/>
  <c r="R1039" i="14"/>
  <c r="AJ1039" i="14"/>
  <c r="AL1039" i="14"/>
  <c r="AP1039" i="14"/>
  <c r="AK1039" i="14"/>
  <c r="AI996" i="14"/>
  <c r="AQ996" i="14"/>
  <c r="AJ996" i="14"/>
  <c r="AK996" i="14"/>
  <c r="AL996" i="14"/>
  <c r="AM996" i="14"/>
  <c r="AG996" i="14"/>
  <c r="AO996" i="14"/>
  <c r="AH996" i="14"/>
  <c r="AP996" i="14"/>
  <c r="AF996" i="14"/>
  <c r="AL1177" i="14"/>
  <c r="AQ1171" i="14"/>
  <c r="AQ1163" i="14"/>
  <c r="AQ1155" i="14"/>
  <c r="AQ1147" i="14"/>
  <c r="AM1142" i="14"/>
  <c r="AO1139" i="14"/>
  <c r="AP1135" i="14"/>
  <c r="AM1131" i="14"/>
  <c r="AG1131" i="14"/>
  <c r="AO1131" i="14"/>
  <c r="AH1131" i="14"/>
  <c r="AP1131" i="14"/>
  <c r="AJ1131" i="14"/>
  <c r="R1127" i="14"/>
  <c r="AK1127" i="14"/>
  <c r="AF1127" i="14"/>
  <c r="AN1127" i="14"/>
  <c r="AF1124" i="14"/>
  <c r="AN1124" i="14"/>
  <c r="R1124" i="14"/>
  <c r="AB1124" i="14" s="1"/>
  <c r="AH1111" i="14"/>
  <c r="AP1111" i="14"/>
  <c r="R1111" i="14"/>
  <c r="AK1111" i="14"/>
  <c r="AF1111" i="14"/>
  <c r="AN1111" i="14"/>
  <c r="AF1110" i="14"/>
  <c r="AF1104" i="14"/>
  <c r="AH1087" i="14"/>
  <c r="AP1087" i="14"/>
  <c r="R1087" i="14"/>
  <c r="AI1087" i="14"/>
  <c r="AQ1087" i="14"/>
  <c r="AK1087" i="14"/>
  <c r="AF1087" i="14"/>
  <c r="AN1087" i="14"/>
  <c r="AG1080" i="14"/>
  <c r="AO1080" i="14"/>
  <c r="AH1080" i="14"/>
  <c r="AP1080" i="14"/>
  <c r="AI1080" i="14"/>
  <c r="AQ1080" i="14"/>
  <c r="AJ1080" i="14"/>
  <c r="AK1080" i="14"/>
  <c r="AM1080" i="14"/>
  <c r="AF1072" i="14"/>
  <c r="R1072" i="14"/>
  <c r="Z1072" i="14" s="1"/>
  <c r="AF1068" i="14"/>
  <c r="R1068" i="14"/>
  <c r="Z1068" i="14" s="1"/>
  <c r="AF1062" i="14"/>
  <c r="AF1057" i="14"/>
  <c r="AQ1057" i="14"/>
  <c r="R1057" i="14"/>
  <c r="AJ1053" i="14"/>
  <c r="AK1034" i="14"/>
  <c r="AL1034" i="14"/>
  <c r="AF1034" i="14"/>
  <c r="AN1034" i="14"/>
  <c r="AG1034" i="14"/>
  <c r="AO1034" i="14"/>
  <c r="R1034" i="14"/>
  <c r="Y1034" i="14" s="1"/>
  <c r="AI1034" i="14"/>
  <c r="AQ1034" i="14"/>
  <c r="AJ1034" i="14"/>
  <c r="AM1034" i="14"/>
  <c r="AP1034" i="14"/>
  <c r="AN996" i="14"/>
  <c r="AP1133" i="14"/>
  <c r="AH1133" i="14"/>
  <c r="AQ1132" i="14"/>
  <c r="AI1132" i="14"/>
  <c r="AP1125" i="14"/>
  <c r="AH1125" i="14"/>
  <c r="AQ1124" i="14"/>
  <c r="AI1124" i="14"/>
  <c r="AK1122" i="14"/>
  <c r="AL1121" i="14"/>
  <c r="AP1117" i="14"/>
  <c r="AH1117" i="14"/>
  <c r="AQ1116" i="14"/>
  <c r="AI1116" i="14"/>
  <c r="AK1114" i="14"/>
  <c r="AL1113" i="14"/>
  <c r="AP1109" i="14"/>
  <c r="AH1109" i="14"/>
  <c r="AQ1108" i="14"/>
  <c r="AI1108" i="14"/>
  <c r="AJ1107" i="14"/>
  <c r="AK1106" i="14"/>
  <c r="AL1105" i="14"/>
  <c r="AP1101" i="14"/>
  <c r="AH1101" i="14"/>
  <c r="AQ1100" i="14"/>
  <c r="AI1100" i="14"/>
  <c r="R1100" i="14"/>
  <c r="AA1100" i="14" s="1"/>
  <c r="AJ1099" i="14"/>
  <c r="AK1098" i="14"/>
  <c r="AL1097" i="14"/>
  <c r="AP1093" i="14"/>
  <c r="AH1093" i="14"/>
  <c r="AQ1092" i="14"/>
  <c r="AI1092" i="14"/>
  <c r="R1092" i="14"/>
  <c r="AA1092" i="14" s="1"/>
  <c r="AJ1091" i="14"/>
  <c r="AK1090" i="14"/>
  <c r="AL1089" i="14"/>
  <c r="AP1085" i="14"/>
  <c r="AH1085" i="14"/>
  <c r="AQ1084" i="14"/>
  <c r="AI1084" i="14"/>
  <c r="R1084" i="14"/>
  <c r="AA1084" i="14" s="1"/>
  <c r="AK1082" i="14"/>
  <c r="AL1081" i="14"/>
  <c r="AP1077" i="14"/>
  <c r="AH1077" i="14"/>
  <c r="AQ1076" i="14"/>
  <c r="AI1076" i="14"/>
  <c r="R1076" i="14"/>
  <c r="Z1076" i="14" s="1"/>
  <c r="AK1074" i="14"/>
  <c r="AL1073" i="14"/>
  <c r="AL1065" i="14"/>
  <c r="AN1057" i="14"/>
  <c r="AI1055" i="14"/>
  <c r="AO1051" i="14"/>
  <c r="AL1049" i="14"/>
  <c r="AM1049" i="14"/>
  <c r="AG1049" i="14"/>
  <c r="AO1049" i="14"/>
  <c r="AI1047" i="14"/>
  <c r="AO1043" i="14"/>
  <c r="AI1039" i="14"/>
  <c r="R1029" i="14"/>
  <c r="AJ1029" i="14"/>
  <c r="AL1029" i="14"/>
  <c r="AF1029" i="14"/>
  <c r="AN1029" i="14"/>
  <c r="AH1021" i="14"/>
  <c r="R996" i="14"/>
  <c r="W996" i="14" s="1"/>
  <c r="AH989" i="14"/>
  <c r="AI1036" i="14"/>
  <c r="AQ1036" i="14"/>
  <c r="AJ1036" i="14"/>
  <c r="AL1036" i="14"/>
  <c r="AM1036" i="14"/>
  <c r="AG1036" i="14"/>
  <c r="AO1036" i="14"/>
  <c r="AG1030" i="14"/>
  <c r="AO1030" i="14"/>
  <c r="AH1030" i="14"/>
  <c r="AP1030" i="14"/>
  <c r="R1030" i="14"/>
  <c r="Y1030" i="14" s="1"/>
  <c r="AI1030" i="14"/>
  <c r="AQ1030" i="14"/>
  <c r="AJ1030" i="14"/>
  <c r="AK1030" i="14"/>
  <c r="AM1030" i="14"/>
  <c r="R1021" i="14"/>
  <c r="AJ1021" i="14"/>
  <c r="AF1021" i="14"/>
  <c r="AN1021" i="14"/>
  <c r="AG1021" i="14"/>
  <c r="AO1021" i="14"/>
  <c r="AI1004" i="14"/>
  <c r="AQ1004" i="14"/>
  <c r="AJ1004" i="14"/>
  <c r="AK1004" i="14"/>
  <c r="AL1004" i="14"/>
  <c r="AM1004" i="14"/>
  <c r="AG1004" i="14"/>
  <c r="AO1004" i="14"/>
  <c r="AH1004" i="14"/>
  <c r="AP1004" i="14"/>
  <c r="R989" i="14"/>
  <c r="AJ989" i="14"/>
  <c r="AF989" i="14"/>
  <c r="AN989" i="14"/>
  <c r="AG989" i="14"/>
  <c r="AO989" i="14"/>
  <c r="AK971" i="14"/>
  <c r="AL971" i="14"/>
  <c r="AG971" i="14"/>
  <c r="AO971" i="14"/>
  <c r="AI971" i="14"/>
  <c r="AQ971" i="14"/>
  <c r="AN971" i="14"/>
  <c r="AP971" i="14"/>
  <c r="AF971" i="14"/>
  <c r="AJ971" i="14"/>
  <c r="AM971" i="14"/>
  <c r="AL1135" i="14"/>
  <c r="AN1133" i="14"/>
  <c r="AF1133" i="14"/>
  <c r="AO1132" i="14"/>
  <c r="AG1132" i="14"/>
  <c r="AL1127" i="14"/>
  <c r="AN1125" i="14"/>
  <c r="AF1125" i="14"/>
  <c r="AO1124" i="14"/>
  <c r="AG1124" i="14"/>
  <c r="AQ1122" i="14"/>
  <c r="AI1122" i="14"/>
  <c r="R1122" i="14"/>
  <c r="AC1122" i="14" s="1"/>
  <c r="AJ1121" i="14"/>
  <c r="AL1119" i="14"/>
  <c r="AN1117" i="14"/>
  <c r="AF1117" i="14"/>
  <c r="AO1116" i="14"/>
  <c r="AG1116" i="14"/>
  <c r="AQ1114" i="14"/>
  <c r="AI1114" i="14"/>
  <c r="R1114" i="14"/>
  <c r="AB1114" i="14" s="1"/>
  <c r="AJ1113" i="14"/>
  <c r="AL1111" i="14"/>
  <c r="AN1109" i="14"/>
  <c r="AF1109" i="14"/>
  <c r="AO1108" i="14"/>
  <c r="AG1108" i="14"/>
  <c r="AP1107" i="14"/>
  <c r="AH1107" i="14"/>
  <c r="AQ1106" i="14"/>
  <c r="R1106" i="14"/>
  <c r="AA1106" i="14" s="1"/>
  <c r="AJ1105" i="14"/>
  <c r="AL1103" i="14"/>
  <c r="AN1101" i="14"/>
  <c r="AF1101" i="14"/>
  <c r="AO1100" i="14"/>
  <c r="AG1100" i="14"/>
  <c r="AP1099" i="14"/>
  <c r="AH1099" i="14"/>
  <c r="AQ1098" i="14"/>
  <c r="R1098" i="14"/>
  <c r="AA1098" i="14" s="1"/>
  <c r="AJ1097" i="14"/>
  <c r="AN1093" i="14"/>
  <c r="AF1093" i="14"/>
  <c r="AO1092" i="14"/>
  <c r="AG1092" i="14"/>
  <c r="AP1091" i="14"/>
  <c r="AH1091" i="14"/>
  <c r="AQ1090" i="14"/>
  <c r="R1090" i="14"/>
  <c r="AA1090" i="14" s="1"/>
  <c r="AJ1089" i="14"/>
  <c r="AL1087" i="14"/>
  <c r="AN1085" i="14"/>
  <c r="AF1085" i="14"/>
  <c r="AO1084" i="14"/>
  <c r="AG1084" i="14"/>
  <c r="AP1083" i="14"/>
  <c r="AH1083" i="14"/>
  <c r="AQ1082" i="14"/>
  <c r="AI1082" i="14"/>
  <c r="R1082" i="14"/>
  <c r="AA1082" i="14" s="1"/>
  <c r="AJ1081" i="14"/>
  <c r="AL1079" i="14"/>
  <c r="AN1077" i="14"/>
  <c r="AF1077" i="14"/>
  <c r="AO1076" i="14"/>
  <c r="AG1076" i="14"/>
  <c r="AP1075" i="14"/>
  <c r="AH1075" i="14"/>
  <c r="AQ1074" i="14"/>
  <c r="AI1074" i="14"/>
  <c r="R1074" i="14"/>
  <c r="Z1074" i="14" s="1"/>
  <c r="AJ1073" i="14"/>
  <c r="AL1071" i="14"/>
  <c r="AJ1065" i="14"/>
  <c r="R1065" i="14"/>
  <c r="AI1063" i="14"/>
  <c r="AQ1063" i="14"/>
  <c r="AK1057" i="14"/>
  <c r="AN1053" i="14"/>
  <c r="R1052" i="14"/>
  <c r="Z1052" i="14" s="1"/>
  <c r="AL1051" i="14"/>
  <c r="AP1049" i="14"/>
  <c r="AN1045" i="14"/>
  <c r="R1044" i="14"/>
  <c r="Y1044" i="14" s="1"/>
  <c r="AL1043" i="14"/>
  <c r="R1037" i="14"/>
  <c r="AL1037" i="14"/>
  <c r="AF1037" i="14"/>
  <c r="AN1037" i="14"/>
  <c r="AF1036" i="14"/>
  <c r="R1036" i="14"/>
  <c r="Y1036" i="14" s="1"/>
  <c r="AF1030" i="14"/>
  <c r="AF1004" i="14"/>
  <c r="R1004" i="14"/>
  <c r="X1004" i="14" s="1"/>
  <c r="AH971" i="14"/>
  <c r="AP1122" i="14"/>
  <c r="AH1122" i="14"/>
  <c r="AQ1121" i="14"/>
  <c r="AI1121" i="14"/>
  <c r="AP1114" i="14"/>
  <c r="AH1114" i="14"/>
  <c r="AQ1113" i="14"/>
  <c r="AI1113" i="14"/>
  <c r="AO1107" i="14"/>
  <c r="AG1107" i="14"/>
  <c r="AP1106" i="14"/>
  <c r="AH1106" i="14"/>
  <c r="AQ1105" i="14"/>
  <c r="AI1105" i="14"/>
  <c r="AN1100" i="14"/>
  <c r="AF1100" i="14"/>
  <c r="AO1099" i="14"/>
  <c r="AG1099" i="14"/>
  <c r="AP1098" i="14"/>
  <c r="AH1098" i="14"/>
  <c r="AQ1097" i="14"/>
  <c r="AI1097" i="14"/>
  <c r="AN1092" i="14"/>
  <c r="AF1092" i="14"/>
  <c r="AO1091" i="14"/>
  <c r="AG1091" i="14"/>
  <c r="AP1090" i="14"/>
  <c r="AH1090" i="14"/>
  <c r="AQ1089" i="14"/>
  <c r="AI1089" i="14"/>
  <c r="AP1082" i="14"/>
  <c r="AH1082" i="14"/>
  <c r="AQ1081" i="14"/>
  <c r="AI1081" i="14"/>
  <c r="AP1074" i="14"/>
  <c r="AH1074" i="14"/>
  <c r="AQ1073" i="14"/>
  <c r="AI1073" i="14"/>
  <c r="AI1065" i="14"/>
  <c r="R1063" i="14"/>
  <c r="AJ1057" i="14"/>
  <c r="AG1054" i="14"/>
  <c r="AO1054" i="14"/>
  <c r="AH1054" i="14"/>
  <c r="AP1054" i="14"/>
  <c r="AJ1054" i="14"/>
  <c r="AM1053" i="14"/>
  <c r="AI1051" i="14"/>
  <c r="R1051" i="14"/>
  <c r="AG1046" i="14"/>
  <c r="AO1046" i="14"/>
  <c r="AH1046" i="14"/>
  <c r="AP1046" i="14"/>
  <c r="AJ1046" i="14"/>
  <c r="AM1045" i="14"/>
  <c r="AI1043" i="14"/>
  <c r="R1043" i="14"/>
  <c r="AL1041" i="14"/>
  <c r="AM1041" i="14"/>
  <c r="AG1041" i="14"/>
  <c r="AO1041" i="14"/>
  <c r="AJ1041" i="14"/>
  <c r="AI1012" i="14"/>
  <c r="AQ1012" i="14"/>
  <c r="AJ1012" i="14"/>
  <c r="AK1012" i="14"/>
  <c r="AL1012" i="14"/>
  <c r="AM1012" i="14"/>
  <c r="AG1012" i="14"/>
  <c r="AO1012" i="14"/>
  <c r="AH1012" i="14"/>
  <c r="AP1012" i="14"/>
  <c r="R997" i="14"/>
  <c r="AJ997" i="14"/>
  <c r="AF997" i="14"/>
  <c r="AN997" i="14"/>
  <c r="AG997" i="14"/>
  <c r="AO997" i="14"/>
  <c r="AM1084" i="14"/>
  <c r="AN1083" i="14"/>
  <c r="AO1082" i="14"/>
  <c r="AP1081" i="14"/>
  <c r="AH1081" i="14"/>
  <c r="AM1076" i="14"/>
  <c r="AN1075" i="14"/>
  <c r="AO1074" i="14"/>
  <c r="AP1073" i="14"/>
  <c r="AH1073" i="14"/>
  <c r="AQ1065" i="14"/>
  <c r="AO1064" i="14"/>
  <c r="AH1064" i="14"/>
  <c r="AP1064" i="14"/>
  <c r="AN1063" i="14"/>
  <c r="AI1057" i="14"/>
  <c r="AM1056" i="14"/>
  <c r="AH1056" i="14"/>
  <c r="AP1056" i="14"/>
  <c r="AL1053" i="14"/>
  <c r="AH1051" i="14"/>
  <c r="AK1050" i="14"/>
  <c r="AL1050" i="14"/>
  <c r="AF1050" i="14"/>
  <c r="AN1050" i="14"/>
  <c r="AK1049" i="14"/>
  <c r="AL1045" i="14"/>
  <c r="AH1043" i="14"/>
  <c r="AF1031" i="14"/>
  <c r="AN1031" i="14"/>
  <c r="R1031" i="14"/>
  <c r="AJ1031" i="14"/>
  <c r="AL1031" i="14"/>
  <c r="AP1028" i="14"/>
  <c r="AF1012" i="14"/>
  <c r="R1012" i="14"/>
  <c r="Y1012" i="14" s="1"/>
  <c r="AH1005" i="14"/>
  <c r="AJ964" i="14"/>
  <c r="AK964" i="14"/>
  <c r="AF964" i="14"/>
  <c r="AN964" i="14"/>
  <c r="AH964" i="14"/>
  <c r="AP964" i="14"/>
  <c r="AL964" i="14"/>
  <c r="R964" i="14"/>
  <c r="AM964" i="14"/>
  <c r="AO964" i="14"/>
  <c r="AQ964" i="14"/>
  <c r="AG964" i="14"/>
  <c r="AI964" i="14"/>
  <c r="AQ1135" i="14"/>
  <c r="AQ1127" i="14"/>
  <c r="AN1122" i="14"/>
  <c r="AO1121" i="14"/>
  <c r="AQ1119" i="14"/>
  <c r="AN1114" i="14"/>
  <c r="AO1113" i="14"/>
  <c r="AQ1111" i="14"/>
  <c r="AM1107" i="14"/>
  <c r="AN1106" i="14"/>
  <c r="AO1105" i="14"/>
  <c r="AQ1103" i="14"/>
  <c r="AM1099" i="14"/>
  <c r="AN1098" i="14"/>
  <c r="AO1097" i="14"/>
  <c r="AM1091" i="14"/>
  <c r="AN1090" i="14"/>
  <c r="AO1089" i="14"/>
  <c r="AN1082" i="14"/>
  <c r="AO1081" i="14"/>
  <c r="AN1074" i="14"/>
  <c r="AO1073" i="14"/>
  <c r="AP1065" i="14"/>
  <c r="AG1065" i="14"/>
  <c r="AO1065" i="14"/>
  <c r="AM1063" i="14"/>
  <c r="AQ1054" i="14"/>
  <c r="AJ1049" i="14"/>
  <c r="R1049" i="14"/>
  <c r="AQ1046" i="14"/>
  <c r="AQ1041" i="14"/>
  <c r="AI1020" i="14"/>
  <c r="AQ1020" i="14"/>
  <c r="AJ1020" i="14"/>
  <c r="AK1020" i="14"/>
  <c r="AL1020" i="14"/>
  <c r="AM1020" i="14"/>
  <c r="AG1020" i="14"/>
  <c r="AO1020" i="14"/>
  <c r="AH1020" i="14"/>
  <c r="AP1020" i="14"/>
  <c r="R1005" i="14"/>
  <c r="AJ1005" i="14"/>
  <c r="AF1005" i="14"/>
  <c r="AN1005" i="14"/>
  <c r="AG1005" i="14"/>
  <c r="AO1005" i="14"/>
  <c r="AI988" i="14"/>
  <c r="AQ988" i="14"/>
  <c r="AJ988" i="14"/>
  <c r="AK988" i="14"/>
  <c r="AL988" i="14"/>
  <c r="AM988" i="14"/>
  <c r="AG988" i="14"/>
  <c r="AO988" i="14"/>
  <c r="AH988" i="14"/>
  <c r="AP988" i="14"/>
  <c r="AL1057" i="14"/>
  <c r="AG1057" i="14"/>
  <c r="AO1057" i="14"/>
  <c r="AH1053" i="14"/>
  <c r="AP1053" i="14"/>
  <c r="AI1053" i="14"/>
  <c r="AQ1053" i="14"/>
  <c r="AK1053" i="14"/>
  <c r="AJ1051" i="14"/>
  <c r="AK1051" i="14"/>
  <c r="AM1051" i="14"/>
  <c r="AH1045" i="14"/>
  <c r="AP1045" i="14"/>
  <c r="AI1045" i="14"/>
  <c r="AQ1045" i="14"/>
  <c r="AK1045" i="14"/>
  <c r="AJ1043" i="14"/>
  <c r="AK1043" i="14"/>
  <c r="AM1043" i="14"/>
  <c r="AP1036" i="14"/>
  <c r="AI1028" i="14"/>
  <c r="AQ1028" i="14"/>
  <c r="AJ1028" i="14"/>
  <c r="AK1028" i="14"/>
  <c r="AL1028" i="14"/>
  <c r="AM1028" i="14"/>
  <c r="AG1028" i="14"/>
  <c r="AO1028" i="14"/>
  <c r="AH1013" i="14"/>
  <c r="AM944" i="14"/>
  <c r="R944" i="14"/>
  <c r="V944" i="14" s="1"/>
  <c r="AI944" i="14"/>
  <c r="AJ944" i="14"/>
  <c r="AL944" i="14"/>
  <c r="AN944" i="14"/>
  <c r="AO944" i="14"/>
  <c r="AP944" i="14"/>
  <c r="AF944" i="14"/>
  <c r="AQ944" i="14"/>
  <c r="AH944" i="14"/>
  <c r="AG944" i="14"/>
  <c r="AG976" i="14"/>
  <c r="AO976" i="14"/>
  <c r="AJ976" i="14"/>
  <c r="AL976" i="14"/>
  <c r="AG959" i="14"/>
  <c r="AO959" i="14"/>
  <c r="AH959" i="14"/>
  <c r="AP959" i="14"/>
  <c r="R959" i="14"/>
  <c r="AI959" i="14"/>
  <c r="AQ959" i="14"/>
  <c r="AK959" i="14"/>
  <c r="AM959" i="14"/>
  <c r="AH958" i="14"/>
  <c r="AP958" i="14"/>
  <c r="R958" i="14"/>
  <c r="V958" i="14" s="1"/>
  <c r="AI958" i="14"/>
  <c r="AQ958" i="14"/>
  <c r="AJ958" i="14"/>
  <c r="AF958" i="14"/>
  <c r="AN958" i="14"/>
  <c r="AG934" i="14"/>
  <c r="AO934" i="14"/>
  <c r="AH934" i="14"/>
  <c r="AP934" i="14"/>
  <c r="AJ934" i="14"/>
  <c r="AK934" i="14"/>
  <c r="AL934" i="14"/>
  <c r="R934" i="14"/>
  <c r="T934" i="14" s="1"/>
  <c r="AN934" i="14"/>
  <c r="AQ934" i="14"/>
  <c r="AI934" i="14"/>
  <c r="AQ1026" i="14"/>
  <c r="AI1026" i="14"/>
  <c r="R1026" i="14"/>
  <c r="Y1026" i="14" s="1"/>
  <c r="AJ1025" i="14"/>
  <c r="AL1023" i="14"/>
  <c r="AM1022" i="14"/>
  <c r="AQ1018" i="14"/>
  <c r="AI1018" i="14"/>
  <c r="R1018" i="14"/>
  <c r="Y1018" i="14" s="1"/>
  <c r="AJ1017" i="14"/>
  <c r="AL1015" i="14"/>
  <c r="AM1014" i="14"/>
  <c r="AQ1010" i="14"/>
  <c r="AI1010" i="14"/>
  <c r="R1010" i="14"/>
  <c r="Y1010" i="14" s="1"/>
  <c r="AJ1009" i="14"/>
  <c r="AL1007" i="14"/>
  <c r="AM1006" i="14"/>
  <c r="AQ1002" i="14"/>
  <c r="AI1002" i="14"/>
  <c r="R1002" i="14"/>
  <c r="X1002" i="14" s="1"/>
  <c r="AJ1001" i="14"/>
  <c r="AL999" i="14"/>
  <c r="AM998" i="14"/>
  <c r="AQ994" i="14"/>
  <c r="AI994" i="14"/>
  <c r="R994" i="14"/>
  <c r="AJ993" i="14"/>
  <c r="AL991" i="14"/>
  <c r="AM990" i="14"/>
  <c r="AQ986" i="14"/>
  <c r="AI986" i="14"/>
  <c r="R986" i="14"/>
  <c r="W986" i="14" s="1"/>
  <c r="AJ985" i="14"/>
  <c r="AN979" i="14"/>
  <c r="AM978" i="14"/>
  <c r="AH978" i="14"/>
  <c r="AP978" i="14"/>
  <c r="AJ978" i="14"/>
  <c r="AM977" i="14"/>
  <c r="AQ976" i="14"/>
  <c r="AJ972" i="14"/>
  <c r="AK972" i="14"/>
  <c r="AF972" i="14"/>
  <c r="AN972" i="14"/>
  <c r="AH972" i="14"/>
  <c r="AP972" i="14"/>
  <c r="AN970" i="14"/>
  <c r="AN967" i="14"/>
  <c r="AF960" i="14"/>
  <c r="AN960" i="14"/>
  <c r="AH960" i="14"/>
  <c r="AP960" i="14"/>
  <c r="AF959" i="14"/>
  <c r="AF934" i="14"/>
  <c r="AO1026" i="14"/>
  <c r="AG1026" i="14"/>
  <c r="AP1025" i="14"/>
  <c r="AH1025" i="14"/>
  <c r="AJ1023" i="14"/>
  <c r="AK1022" i="14"/>
  <c r="AL1021" i="14"/>
  <c r="AO1018" i="14"/>
  <c r="AG1018" i="14"/>
  <c r="AP1017" i="14"/>
  <c r="AH1017" i="14"/>
  <c r="AJ1015" i="14"/>
  <c r="AK1014" i="14"/>
  <c r="AL1013" i="14"/>
  <c r="AO1010" i="14"/>
  <c r="AG1010" i="14"/>
  <c r="AP1009" i="14"/>
  <c r="AH1009" i="14"/>
  <c r="AJ1007" i="14"/>
  <c r="AK1006" i="14"/>
  <c r="AL1005" i="14"/>
  <c r="AO1002" i="14"/>
  <c r="AG1002" i="14"/>
  <c r="AP1001" i="14"/>
  <c r="AH1001" i="14"/>
  <c r="AJ999" i="14"/>
  <c r="AK998" i="14"/>
  <c r="AL997" i="14"/>
  <c r="AO994" i="14"/>
  <c r="AG994" i="14"/>
  <c r="AP993" i="14"/>
  <c r="AH993" i="14"/>
  <c r="AJ991" i="14"/>
  <c r="AK990" i="14"/>
  <c r="AL989" i="14"/>
  <c r="AO986" i="14"/>
  <c r="AG986" i="14"/>
  <c r="AP985" i="14"/>
  <c r="AH985" i="14"/>
  <c r="AF980" i="14"/>
  <c r="AN980" i="14"/>
  <c r="AK979" i="14"/>
  <c r="AO978" i="14"/>
  <c r="AJ977" i="14"/>
  <c r="AN976" i="14"/>
  <c r="AM974" i="14"/>
  <c r="AN973" i="14"/>
  <c r="AQ972" i="14"/>
  <c r="R971" i="14"/>
  <c r="AI970" i="14"/>
  <c r="AF968" i="14"/>
  <c r="AN968" i="14"/>
  <c r="AJ967" i="14"/>
  <c r="AO966" i="14"/>
  <c r="AP965" i="14"/>
  <c r="R963" i="14"/>
  <c r="AJ908" i="14"/>
  <c r="AM908" i="14"/>
  <c r="AG908" i="14"/>
  <c r="AQ908" i="14"/>
  <c r="AH908" i="14"/>
  <c r="R908" i="14"/>
  <c r="X908" i="14" s="1"/>
  <c r="AI908" i="14"/>
  <c r="AK908" i="14"/>
  <c r="AL908" i="14"/>
  <c r="AN908" i="14"/>
  <c r="AO908" i="14"/>
  <c r="AF908" i="14"/>
  <c r="AQ1055" i="14"/>
  <c r="AP1048" i="14"/>
  <c r="AH1048" i="14"/>
  <c r="AQ1047" i="14"/>
  <c r="AP1040" i="14"/>
  <c r="AH1040" i="14"/>
  <c r="AQ1039" i="14"/>
  <c r="AK1037" i="14"/>
  <c r="AM1035" i="14"/>
  <c r="AP1032" i="14"/>
  <c r="AH1032" i="14"/>
  <c r="AQ1031" i="14"/>
  <c r="AI1031" i="14"/>
  <c r="AK1029" i="14"/>
  <c r="AM1027" i="14"/>
  <c r="AN1026" i="14"/>
  <c r="AF1026" i="14"/>
  <c r="AO1025" i="14"/>
  <c r="AG1025" i="14"/>
  <c r="AP1024" i="14"/>
  <c r="AQ1023" i="14"/>
  <c r="AI1023" i="14"/>
  <c r="R1023" i="14"/>
  <c r="AJ1022" i="14"/>
  <c r="AK1021" i="14"/>
  <c r="AM1019" i="14"/>
  <c r="AN1018" i="14"/>
  <c r="AF1018" i="14"/>
  <c r="AO1017" i="14"/>
  <c r="AG1017" i="14"/>
  <c r="AP1016" i="14"/>
  <c r="AQ1015" i="14"/>
  <c r="AI1015" i="14"/>
  <c r="R1015" i="14"/>
  <c r="AJ1014" i="14"/>
  <c r="AK1013" i="14"/>
  <c r="AM1011" i="14"/>
  <c r="AN1010" i="14"/>
  <c r="AF1010" i="14"/>
  <c r="AO1009" i="14"/>
  <c r="AG1009" i="14"/>
  <c r="AP1008" i="14"/>
  <c r="AQ1007" i="14"/>
  <c r="AI1007" i="14"/>
  <c r="R1007" i="14"/>
  <c r="AJ1006" i="14"/>
  <c r="AK1005" i="14"/>
  <c r="AM1003" i="14"/>
  <c r="AN1002" i="14"/>
  <c r="AF1002" i="14"/>
  <c r="AO1001" i="14"/>
  <c r="AG1001" i="14"/>
  <c r="AP1000" i="14"/>
  <c r="AQ999" i="14"/>
  <c r="AI999" i="14"/>
  <c r="R999" i="14"/>
  <c r="AJ998" i="14"/>
  <c r="AK997" i="14"/>
  <c r="AM995" i="14"/>
  <c r="AN994" i="14"/>
  <c r="AF994" i="14"/>
  <c r="AO993" i="14"/>
  <c r="AG993" i="14"/>
  <c r="AP992" i="14"/>
  <c r="AQ991" i="14"/>
  <c r="AI991" i="14"/>
  <c r="R991" i="14"/>
  <c r="AJ990" i="14"/>
  <c r="AK989" i="14"/>
  <c r="AM987" i="14"/>
  <c r="AN986" i="14"/>
  <c r="AF986" i="14"/>
  <c r="AO985" i="14"/>
  <c r="AG985" i="14"/>
  <c r="AN984" i="14"/>
  <c r="AN983" i="14"/>
  <c r="AN982" i="14"/>
  <c r="AN981" i="14"/>
  <c r="AN978" i="14"/>
  <c r="AI977" i="14"/>
  <c r="AM976" i="14"/>
  <c r="AG975" i="14"/>
  <c r="AH975" i="14"/>
  <c r="AP975" i="14"/>
  <c r="AK975" i="14"/>
  <c r="AM975" i="14"/>
  <c r="AO972" i="14"/>
  <c r="AM966" i="14"/>
  <c r="AN965" i="14"/>
  <c r="AP957" i="14"/>
  <c r="AF935" i="14"/>
  <c r="AN935" i="14"/>
  <c r="AG935" i="14"/>
  <c r="AO935" i="14"/>
  <c r="R935" i="14"/>
  <c r="AJ935" i="14"/>
  <c r="AK935" i="14"/>
  <c r="AM935" i="14"/>
  <c r="AP935" i="14"/>
  <c r="AQ935" i="14"/>
  <c r="AI935" i="14"/>
  <c r="AP908" i="14"/>
  <c r="AP1023" i="14"/>
  <c r="AH1023" i="14"/>
  <c r="AQ1022" i="14"/>
  <c r="AI1022" i="14"/>
  <c r="R1022" i="14"/>
  <c r="Y1022" i="14" s="1"/>
  <c r="AP1015" i="14"/>
  <c r="AH1015" i="14"/>
  <c r="AQ1014" i="14"/>
  <c r="AI1014" i="14"/>
  <c r="R1014" i="14"/>
  <c r="Y1014" i="14" s="1"/>
  <c r="AP1007" i="14"/>
  <c r="AH1007" i="14"/>
  <c r="AQ1006" i="14"/>
  <c r="AI1006" i="14"/>
  <c r="R1006" i="14"/>
  <c r="X1006" i="14" s="1"/>
  <c r="AP999" i="14"/>
  <c r="AH999" i="14"/>
  <c r="AQ998" i="14"/>
  <c r="AI998" i="14"/>
  <c r="R998" i="14"/>
  <c r="W998" i="14" s="1"/>
  <c r="AP991" i="14"/>
  <c r="AH991" i="14"/>
  <c r="AQ990" i="14"/>
  <c r="AI990" i="14"/>
  <c r="R990" i="14"/>
  <c r="W990" i="14" s="1"/>
  <c r="AL979" i="14"/>
  <c r="AG979" i="14"/>
  <c r="AO979" i="14"/>
  <c r="AI979" i="14"/>
  <c r="AQ979" i="14"/>
  <c r="AF977" i="14"/>
  <c r="AN977" i="14"/>
  <c r="R977" i="14"/>
  <c r="AK977" i="14"/>
  <c r="AK976" i="14"/>
  <c r="R976" i="14"/>
  <c r="W976" i="14" s="1"/>
  <c r="AL970" i="14"/>
  <c r="AM970" i="14"/>
  <c r="AH970" i="14"/>
  <c r="AP970" i="14"/>
  <c r="AJ970" i="14"/>
  <c r="AG967" i="14"/>
  <c r="AO967" i="14"/>
  <c r="AH967" i="14"/>
  <c r="AP967" i="14"/>
  <c r="AK967" i="14"/>
  <c r="AM967" i="14"/>
  <c r="AO958" i="14"/>
  <c r="AI946" i="14"/>
  <c r="R946" i="14"/>
  <c r="V946" i="14" s="1"/>
  <c r="AL946" i="14"/>
  <c r="AM946" i="14"/>
  <c r="AN946" i="14"/>
  <c r="AF946" i="14"/>
  <c r="AQ946" i="14"/>
  <c r="AQ1037" i="14"/>
  <c r="AI1037" i="14"/>
  <c r="AK1035" i="14"/>
  <c r="AN1032" i="14"/>
  <c r="AO1031" i="14"/>
  <c r="AQ1029" i="14"/>
  <c r="AI1029" i="14"/>
  <c r="AK1027" i="14"/>
  <c r="AL1026" i="14"/>
  <c r="AM1025" i="14"/>
  <c r="AN1024" i="14"/>
  <c r="AO1023" i="14"/>
  <c r="AP1022" i="14"/>
  <c r="AH1022" i="14"/>
  <c r="AQ1021" i="14"/>
  <c r="AI1021" i="14"/>
  <c r="AK1019" i="14"/>
  <c r="AL1018" i="14"/>
  <c r="AM1017" i="14"/>
  <c r="AN1016" i="14"/>
  <c r="AO1015" i="14"/>
  <c r="AP1014" i="14"/>
  <c r="AH1014" i="14"/>
  <c r="AQ1013" i="14"/>
  <c r="AI1013" i="14"/>
  <c r="AK1011" i="14"/>
  <c r="AL1010" i="14"/>
  <c r="AM1009" i="14"/>
  <c r="AN1008" i="14"/>
  <c r="AO1007" i="14"/>
  <c r="AP1006" i="14"/>
  <c r="AH1006" i="14"/>
  <c r="AQ1005" i="14"/>
  <c r="AI1005" i="14"/>
  <c r="AK1003" i="14"/>
  <c r="AL1002" i="14"/>
  <c r="AM1001" i="14"/>
  <c r="AN1000" i="14"/>
  <c r="AO999" i="14"/>
  <c r="AP998" i="14"/>
  <c r="AH998" i="14"/>
  <c r="AQ997" i="14"/>
  <c r="AI997" i="14"/>
  <c r="AK995" i="14"/>
  <c r="AL994" i="14"/>
  <c r="AM993" i="14"/>
  <c r="AN992" i="14"/>
  <c r="AO991" i="14"/>
  <c r="AP990" i="14"/>
  <c r="AH990" i="14"/>
  <c r="AQ989" i="14"/>
  <c r="AI989" i="14"/>
  <c r="AL986" i="14"/>
  <c r="AM985" i="14"/>
  <c r="AL984" i="14"/>
  <c r="AL983" i="14"/>
  <c r="AF979" i="14"/>
  <c r="R979" i="14"/>
  <c r="AK978" i="14"/>
  <c r="R978" i="14"/>
  <c r="X978" i="14" s="1"/>
  <c r="AI976" i="14"/>
  <c r="AH974" i="14"/>
  <c r="AP974" i="14"/>
  <c r="R974" i="14"/>
  <c r="X974" i="14" s="1"/>
  <c r="AI974" i="14"/>
  <c r="AQ974" i="14"/>
  <c r="AF974" i="14"/>
  <c r="AN974" i="14"/>
  <c r="R973" i="14"/>
  <c r="AI973" i="14"/>
  <c r="AQ973" i="14"/>
  <c r="AJ973" i="14"/>
  <c r="AM973" i="14"/>
  <c r="AG973" i="14"/>
  <c r="AO973" i="14"/>
  <c r="AL972" i="14"/>
  <c r="AL966" i="14"/>
  <c r="AM960" i="14"/>
  <c r="AN959" i="14"/>
  <c r="AM958" i="14"/>
  <c r="AP1037" i="14"/>
  <c r="AP1029" i="14"/>
  <c r="AN1023" i="14"/>
  <c r="AO1022" i="14"/>
  <c r="AP1021" i="14"/>
  <c r="AN1015" i="14"/>
  <c r="AO1014" i="14"/>
  <c r="AP1013" i="14"/>
  <c r="AN1007" i="14"/>
  <c r="AO1006" i="14"/>
  <c r="AP1005" i="14"/>
  <c r="AN999" i="14"/>
  <c r="AO998" i="14"/>
  <c r="AP997" i="14"/>
  <c r="AN991" i="14"/>
  <c r="AO990" i="14"/>
  <c r="AP989" i="14"/>
  <c r="AL985" i="14"/>
  <c r="AP977" i="14"/>
  <c r="AH976" i="14"/>
  <c r="AQ970" i="14"/>
  <c r="AH966" i="14"/>
  <c r="AP966" i="14"/>
  <c r="R966" i="14"/>
  <c r="X966" i="14" s="1"/>
  <c r="AI966" i="14"/>
  <c r="AQ966" i="14"/>
  <c r="AF966" i="14"/>
  <c r="AN966" i="14"/>
  <c r="R965" i="14"/>
  <c r="AI965" i="14"/>
  <c r="AQ965" i="14"/>
  <c r="AJ965" i="14"/>
  <c r="AM965" i="14"/>
  <c r="AG965" i="14"/>
  <c r="AO965" i="14"/>
  <c r="AK960" i="14"/>
  <c r="AL959" i="14"/>
  <c r="AK958" i="14"/>
  <c r="AL958" i="14"/>
  <c r="R957" i="14"/>
  <c r="AI957" i="14"/>
  <c r="AQ957" i="14"/>
  <c r="AJ957" i="14"/>
  <c r="AK957" i="14"/>
  <c r="AM957" i="14"/>
  <c r="AG957" i="14"/>
  <c r="AO957" i="14"/>
  <c r="AH949" i="14"/>
  <c r="AP949" i="14"/>
  <c r="AM949" i="14"/>
  <c r="R949" i="14"/>
  <c r="AJ949" i="14"/>
  <c r="AK949" i="14"/>
  <c r="AL949" i="14"/>
  <c r="AN949" i="14"/>
  <c r="AO949" i="14"/>
  <c r="AG949" i="14"/>
  <c r="AH941" i="14"/>
  <c r="AP941" i="14"/>
  <c r="AL941" i="14"/>
  <c r="AM941" i="14"/>
  <c r="AG941" i="14"/>
  <c r="AI941" i="14"/>
  <c r="R941" i="14"/>
  <c r="AJ941" i="14"/>
  <c r="AK941" i="14"/>
  <c r="AN941" i="14"/>
  <c r="AQ941" i="14"/>
  <c r="AF939" i="14"/>
  <c r="AN939" i="14"/>
  <c r="AH939" i="14"/>
  <c r="AI939" i="14"/>
  <c r="AK939" i="14"/>
  <c r="R939" i="14"/>
  <c r="AL939" i="14"/>
  <c r="AM939" i="14"/>
  <c r="AQ939" i="14"/>
  <c r="AF919" i="14"/>
  <c r="AN919" i="14"/>
  <c r="AG919" i="14"/>
  <c r="AO919" i="14"/>
  <c r="R919" i="14"/>
  <c r="AI919" i="14"/>
  <c r="AQ919" i="14"/>
  <c r="AJ919" i="14"/>
  <c r="AK919" i="14"/>
  <c r="AL919" i="14"/>
  <c r="AK969" i="14"/>
  <c r="AL968" i="14"/>
  <c r="AJ962" i="14"/>
  <c r="AK961" i="14"/>
  <c r="AL960" i="14"/>
  <c r="AP956" i="14"/>
  <c r="AH956" i="14"/>
  <c r="AQ955" i="14"/>
  <c r="AI955" i="14"/>
  <c r="AJ954" i="14"/>
  <c r="AK953" i="14"/>
  <c r="AJ950" i="14"/>
  <c r="AO948" i="14"/>
  <c r="AK946" i="14"/>
  <c r="AH946" i="14"/>
  <c r="AP946" i="14"/>
  <c r="AN945" i="14"/>
  <c r="AO943" i="14"/>
  <c r="AO937" i="14"/>
  <c r="AF922" i="14"/>
  <c r="AN922" i="14"/>
  <c r="R922" i="14"/>
  <c r="S922" i="14" s="1"/>
  <c r="R893" i="14"/>
  <c r="AF893" i="14"/>
  <c r="AN893" i="14"/>
  <c r="AH893" i="14"/>
  <c r="AM893" i="14"/>
  <c r="AO893" i="14"/>
  <c r="AP893" i="14"/>
  <c r="AQ977" i="14"/>
  <c r="AQ969" i="14"/>
  <c r="R969" i="14"/>
  <c r="AJ968" i="14"/>
  <c r="AP962" i="14"/>
  <c r="AH962" i="14"/>
  <c r="AQ961" i="14"/>
  <c r="R961" i="14"/>
  <c r="AJ960" i="14"/>
  <c r="AN956" i="14"/>
  <c r="AF956" i="14"/>
  <c r="AO955" i="14"/>
  <c r="AG955" i="14"/>
  <c r="AP954" i="14"/>
  <c r="AH954" i="14"/>
  <c r="AQ953" i="14"/>
  <c r="R953" i="14"/>
  <c r="AI952" i="14"/>
  <c r="R952" i="14"/>
  <c r="V952" i="14" s="1"/>
  <c r="AQ950" i="14"/>
  <c r="AL948" i="14"/>
  <c r="AQ947" i="14"/>
  <c r="AF947" i="14"/>
  <c r="AJ947" i="14"/>
  <c r="AG947" i="14"/>
  <c r="AO947" i="14"/>
  <c r="AK945" i="14"/>
  <c r="AL943" i="14"/>
  <c r="R943" i="14"/>
  <c r="AF942" i="14"/>
  <c r="AG942" i="14"/>
  <c r="AO942" i="14"/>
  <c r="AK942" i="14"/>
  <c r="AL942" i="14"/>
  <c r="AF938" i="14"/>
  <c r="AK938" i="14"/>
  <c r="AG938" i="14"/>
  <c r="AO938" i="14"/>
  <c r="AH938" i="14"/>
  <c r="AP938" i="14"/>
  <c r="AH933" i="14"/>
  <c r="AP933" i="14"/>
  <c r="R933" i="14"/>
  <c r="AI933" i="14"/>
  <c r="AQ933" i="14"/>
  <c r="AK933" i="14"/>
  <c r="AL933" i="14"/>
  <c r="AM933" i="14"/>
  <c r="AF914" i="14"/>
  <c r="AN914" i="14"/>
  <c r="R914" i="14"/>
  <c r="X914" i="14" s="1"/>
  <c r="AG950" i="14"/>
  <c r="AO950" i="14"/>
  <c r="AL929" i="14"/>
  <c r="AM929" i="14"/>
  <c r="AG929" i="14"/>
  <c r="AO929" i="14"/>
  <c r="AH929" i="14"/>
  <c r="AP929" i="14"/>
  <c r="AI929" i="14"/>
  <c r="AQ929" i="14"/>
  <c r="AJ929" i="14"/>
  <c r="AL956" i="14"/>
  <c r="AM955" i="14"/>
  <c r="AN950" i="14"/>
  <c r="AN947" i="14"/>
  <c r="AP942" i="14"/>
  <c r="AQ938" i="14"/>
  <c r="AL937" i="14"/>
  <c r="AM937" i="14"/>
  <c r="AH937" i="14"/>
  <c r="AP937" i="14"/>
  <c r="AI937" i="14"/>
  <c r="AQ937" i="14"/>
  <c r="AF929" i="14"/>
  <c r="R929" i="14"/>
  <c r="AG926" i="14"/>
  <c r="AO926" i="14"/>
  <c r="AH926" i="14"/>
  <c r="AP926" i="14"/>
  <c r="AJ926" i="14"/>
  <c r="AK926" i="14"/>
  <c r="AL926" i="14"/>
  <c r="AM926" i="14"/>
  <c r="R895" i="14"/>
  <c r="AK895" i="14"/>
  <c r="AM895" i="14"/>
  <c r="AN895" i="14"/>
  <c r="AN969" i="14"/>
  <c r="AO968" i="14"/>
  <c r="AM962" i="14"/>
  <c r="AN961" i="14"/>
  <c r="AO960" i="14"/>
  <c r="AK956" i="14"/>
  <c r="AL955" i="14"/>
  <c r="AM954" i="14"/>
  <c r="AN953" i="14"/>
  <c r="AF951" i="14"/>
  <c r="AN951" i="14"/>
  <c r="AM950" i="14"/>
  <c r="AI948" i="14"/>
  <c r="AM947" i="14"/>
  <c r="AJ946" i="14"/>
  <c r="AG945" i="14"/>
  <c r="AL945" i="14"/>
  <c r="AI945" i="14"/>
  <c r="AQ945" i="14"/>
  <c r="AN942" i="14"/>
  <c r="AN938" i="14"/>
  <c r="AF937" i="14"/>
  <c r="R937" i="14"/>
  <c r="AK930" i="14"/>
  <c r="AF927" i="14"/>
  <c r="AN927" i="14"/>
  <c r="AG927" i="14"/>
  <c r="AO927" i="14"/>
  <c r="R927" i="14"/>
  <c r="AI927" i="14"/>
  <c r="AQ927" i="14"/>
  <c r="AJ927" i="14"/>
  <c r="AK927" i="14"/>
  <c r="AL927" i="14"/>
  <c r="AL921" i="14"/>
  <c r="AM921" i="14"/>
  <c r="AG921" i="14"/>
  <c r="AO921" i="14"/>
  <c r="AH921" i="14"/>
  <c r="AP921" i="14"/>
  <c r="AI921" i="14"/>
  <c r="AQ921" i="14"/>
  <c r="AJ921" i="14"/>
  <c r="AP919" i="14"/>
  <c r="AL950" i="14"/>
  <c r="R948" i="14"/>
  <c r="V948" i="14" s="1"/>
  <c r="AF948" i="14"/>
  <c r="AN948" i="14"/>
  <c r="AF943" i="14"/>
  <c r="AN943" i="14"/>
  <c r="AJ943" i="14"/>
  <c r="AK943" i="14"/>
  <c r="AJ939" i="14"/>
  <c r="AF930" i="14"/>
  <c r="AN930" i="14"/>
  <c r="R930" i="14"/>
  <c r="T930" i="14" s="1"/>
  <c r="AI930" i="14"/>
  <c r="AQ930" i="14"/>
  <c r="AF921" i="14"/>
  <c r="R921" i="14"/>
  <c r="AM919" i="14"/>
  <c r="AG918" i="14"/>
  <c r="AO918" i="14"/>
  <c r="AH918" i="14"/>
  <c r="AP918" i="14"/>
  <c r="AJ918" i="14"/>
  <c r="AK918" i="14"/>
  <c r="AL918" i="14"/>
  <c r="AM918" i="14"/>
  <c r="AP923" i="14"/>
  <c r="AH923" i="14"/>
  <c r="AQ922" i="14"/>
  <c r="AI922" i="14"/>
  <c r="AP915" i="14"/>
  <c r="AH915" i="14"/>
  <c r="AQ914" i="14"/>
  <c r="AI914" i="14"/>
  <c r="AJ913" i="14"/>
  <c r="AK911" i="14"/>
  <c r="AJ910" i="14"/>
  <c r="R910" i="14"/>
  <c r="W910" i="14" s="1"/>
  <c r="AJ906" i="14"/>
  <c r="R906" i="14"/>
  <c r="X906" i="14" s="1"/>
  <c r="AM904" i="14"/>
  <c r="AF896" i="14"/>
  <c r="AN896" i="14"/>
  <c r="AG896" i="14"/>
  <c r="AO896" i="14"/>
  <c r="AH896" i="14"/>
  <c r="AP896" i="14"/>
  <c r="R896" i="14"/>
  <c r="W896" i="14" s="1"/>
  <c r="AI896" i="14"/>
  <c r="AQ896" i="14"/>
  <c r="AK896" i="14"/>
  <c r="AJ892" i="14"/>
  <c r="AK892" i="14"/>
  <c r="AL892" i="14"/>
  <c r="AM892" i="14"/>
  <c r="AG892" i="14"/>
  <c r="AO892" i="14"/>
  <c r="AO886" i="14"/>
  <c r="AF880" i="14"/>
  <c r="AN880" i="14"/>
  <c r="AG880" i="14"/>
  <c r="AO880" i="14"/>
  <c r="R880" i="14"/>
  <c r="W880" i="14" s="1"/>
  <c r="AI880" i="14"/>
  <c r="AQ880" i="14"/>
  <c r="AJ880" i="14"/>
  <c r="AK880" i="14"/>
  <c r="R862" i="14"/>
  <c r="V862" i="14" s="1"/>
  <c r="AG862" i="14"/>
  <c r="AP862" i="14"/>
  <c r="AL862" i="14"/>
  <c r="AM862" i="14"/>
  <c r="AN940" i="14"/>
  <c r="AF940" i="14"/>
  <c r="AO939" i="14"/>
  <c r="AG939" i="14"/>
  <c r="AJ936" i="14"/>
  <c r="AN932" i="14"/>
  <c r="AF932" i="14"/>
  <c r="AO931" i="14"/>
  <c r="AG931" i="14"/>
  <c r="AP930" i="14"/>
  <c r="AH930" i="14"/>
  <c r="AJ928" i="14"/>
  <c r="AM925" i="14"/>
  <c r="AN924" i="14"/>
  <c r="AF924" i="14"/>
  <c r="AO923" i="14"/>
  <c r="AG923" i="14"/>
  <c r="AP922" i="14"/>
  <c r="AH922" i="14"/>
  <c r="AJ920" i="14"/>
  <c r="AM917" i="14"/>
  <c r="AN916" i="14"/>
  <c r="AF916" i="14"/>
  <c r="AO915" i="14"/>
  <c r="AG915" i="14"/>
  <c r="AP914" i="14"/>
  <c r="AH914" i="14"/>
  <c r="AQ913" i="14"/>
  <c r="AI913" i="14"/>
  <c r="AJ911" i="14"/>
  <c r="AI910" i="14"/>
  <c r="AP909" i="14"/>
  <c r="AG909" i="14"/>
  <c r="AI909" i="14"/>
  <c r="AQ909" i="14"/>
  <c r="AI906" i="14"/>
  <c r="AM905" i="14"/>
  <c r="AH905" i="14"/>
  <c r="AP905" i="14"/>
  <c r="AL904" i="14"/>
  <c r="AN903" i="14"/>
  <c r="AF902" i="14"/>
  <c r="AH902" i="14"/>
  <c r="AP902" i="14"/>
  <c r="AJ902" i="14"/>
  <c r="AK902" i="14"/>
  <c r="AN901" i="14"/>
  <c r="AN887" i="14"/>
  <c r="AN886" i="14"/>
  <c r="AJ863" i="14"/>
  <c r="AG863" i="14"/>
  <c r="AP863" i="14"/>
  <c r="AH863" i="14"/>
  <c r="AQ863" i="14"/>
  <c r="AI863" i="14"/>
  <c r="AK863" i="14"/>
  <c r="AL863" i="14"/>
  <c r="AM863" i="14"/>
  <c r="AQ936" i="14"/>
  <c r="AI936" i="14"/>
  <c r="R936" i="14"/>
  <c r="U936" i="14" s="1"/>
  <c r="AN931" i="14"/>
  <c r="AF931" i="14"/>
  <c r="AO930" i="14"/>
  <c r="AG930" i="14"/>
  <c r="AQ928" i="14"/>
  <c r="AI928" i="14"/>
  <c r="R928" i="14"/>
  <c r="T928" i="14" s="1"/>
  <c r="AL925" i="14"/>
  <c r="AN923" i="14"/>
  <c r="AF923" i="14"/>
  <c r="AO922" i="14"/>
  <c r="AG922" i="14"/>
  <c r="AQ920" i="14"/>
  <c r="AI920" i="14"/>
  <c r="R920" i="14"/>
  <c r="S920" i="14" s="1"/>
  <c r="AL917" i="14"/>
  <c r="AN915" i="14"/>
  <c r="AF915" i="14"/>
  <c r="AO914" i="14"/>
  <c r="AG914" i="14"/>
  <c r="AP913" i="14"/>
  <c r="AH913" i="14"/>
  <c r="AI911" i="14"/>
  <c r="AQ910" i="14"/>
  <c r="AK904" i="14"/>
  <c r="AJ900" i="14"/>
  <c r="AL900" i="14"/>
  <c r="AM900" i="14"/>
  <c r="AO878" i="14"/>
  <c r="AF872" i="14"/>
  <c r="AN872" i="14"/>
  <c r="AG872" i="14"/>
  <c r="AO872" i="14"/>
  <c r="R872" i="14"/>
  <c r="V872" i="14" s="1"/>
  <c r="AI872" i="14"/>
  <c r="AQ872" i="14"/>
  <c r="AJ872" i="14"/>
  <c r="AK872" i="14"/>
  <c r="AF863" i="14"/>
  <c r="R863" i="14"/>
  <c r="AO913" i="14"/>
  <c r="AG913" i="14"/>
  <c r="AQ911" i="14"/>
  <c r="AO910" i="14"/>
  <c r="AH910" i="14"/>
  <c r="AP910" i="14"/>
  <c r="AQ906" i="14"/>
  <c r="AL906" i="14"/>
  <c r="AG906" i="14"/>
  <c r="AO906" i="14"/>
  <c r="AK887" i="14"/>
  <c r="AG887" i="14"/>
  <c r="AO887" i="14"/>
  <c r="AH887" i="14"/>
  <c r="AP887" i="14"/>
  <c r="AI887" i="14"/>
  <c r="AQ887" i="14"/>
  <c r="AJ887" i="14"/>
  <c r="AL887" i="14"/>
  <c r="AH886" i="14"/>
  <c r="AP886" i="14"/>
  <c r="AI886" i="14"/>
  <c r="AQ886" i="14"/>
  <c r="AJ886" i="14"/>
  <c r="AK886" i="14"/>
  <c r="AM886" i="14"/>
  <c r="AI864" i="14"/>
  <c r="AQ864" i="14"/>
  <c r="AJ864" i="14"/>
  <c r="AK864" i="14"/>
  <c r="AL864" i="14"/>
  <c r="AM864" i="14"/>
  <c r="AN864" i="14"/>
  <c r="AF864" i="14"/>
  <c r="AO864" i="14"/>
  <c r="AK854" i="14"/>
  <c r="AL854" i="14"/>
  <c r="AG854" i="14"/>
  <c r="AO854" i="14"/>
  <c r="AI854" i="14"/>
  <c r="AQ854" i="14"/>
  <c r="AJ854" i="14"/>
  <c r="AM854" i="14"/>
  <c r="AN854" i="14"/>
  <c r="AP854" i="14"/>
  <c r="AG911" i="14"/>
  <c r="AO911" i="14"/>
  <c r="AF904" i="14"/>
  <c r="AN904" i="14"/>
  <c r="AH904" i="14"/>
  <c r="AP904" i="14"/>
  <c r="R904" i="14"/>
  <c r="X904" i="14" s="1"/>
  <c r="AI904" i="14"/>
  <c r="AQ904" i="14"/>
  <c r="AH878" i="14"/>
  <c r="AP878" i="14"/>
  <c r="AI878" i="14"/>
  <c r="AQ878" i="14"/>
  <c r="AJ878" i="14"/>
  <c r="AK878" i="14"/>
  <c r="AL878" i="14"/>
  <c r="AM878" i="14"/>
  <c r="AF854" i="14"/>
  <c r="R854" i="14"/>
  <c r="U854" i="14" s="1"/>
  <c r="AI848" i="14"/>
  <c r="AQ848" i="14"/>
  <c r="AJ848" i="14"/>
  <c r="AK848" i="14"/>
  <c r="AM848" i="14"/>
  <c r="AG848" i="14"/>
  <c r="AO848" i="14"/>
  <c r="AN848" i="14"/>
  <c r="AP848" i="14"/>
  <c r="AF848" i="14"/>
  <c r="R840" i="14"/>
  <c r="T840" i="14" s="1"/>
  <c r="AG840" i="14"/>
  <c r="AP840" i="14"/>
  <c r="AH840" i="14"/>
  <c r="AJ840" i="14"/>
  <c r="AK840" i="14"/>
  <c r="AL840" i="14"/>
  <c r="AN840" i="14"/>
  <c r="AM840" i="14"/>
  <c r="AO840" i="14"/>
  <c r="AL930" i="14"/>
  <c r="AQ925" i="14"/>
  <c r="AI925" i="14"/>
  <c r="R925" i="14"/>
  <c r="AL922" i="14"/>
  <c r="AQ917" i="14"/>
  <c r="AI917" i="14"/>
  <c r="R917" i="14"/>
  <c r="AL914" i="14"/>
  <c r="AM913" i="14"/>
  <c r="AN911" i="14"/>
  <c r="AM910" i="14"/>
  <c r="AN906" i="14"/>
  <c r="AG903" i="14"/>
  <c r="AO903" i="14"/>
  <c r="AI903" i="14"/>
  <c r="AQ903" i="14"/>
  <c r="AJ903" i="14"/>
  <c r="AI901" i="14"/>
  <c r="AQ901" i="14"/>
  <c r="AK901" i="14"/>
  <c r="AL901" i="14"/>
  <c r="AN892" i="14"/>
  <c r="R892" i="14"/>
  <c r="W892" i="14" s="1"/>
  <c r="AF888" i="14"/>
  <c r="AN888" i="14"/>
  <c r="AG888" i="14"/>
  <c r="AO888" i="14"/>
  <c r="AH888" i="14"/>
  <c r="AP888" i="14"/>
  <c r="R888" i="14"/>
  <c r="U888" i="14" s="1"/>
  <c r="AI888" i="14"/>
  <c r="AQ888" i="14"/>
  <c r="AK888" i="14"/>
  <c r="AG879" i="14"/>
  <c r="AO879" i="14"/>
  <c r="AH879" i="14"/>
  <c r="AP879" i="14"/>
  <c r="AI879" i="14"/>
  <c r="AQ879" i="14"/>
  <c r="AJ879" i="14"/>
  <c r="AK879" i="14"/>
  <c r="AL879" i="14"/>
  <c r="AF878" i="14"/>
  <c r="R878" i="14"/>
  <c r="V878" i="14" s="1"/>
  <c r="AG858" i="14"/>
  <c r="AO858" i="14"/>
  <c r="AM858" i="14"/>
  <c r="AH858" i="14"/>
  <c r="AI858" i="14"/>
  <c r="R858" i="14"/>
  <c r="S858" i="14" s="1"/>
  <c r="AJ858" i="14"/>
  <c r="AK858" i="14"/>
  <c r="AL858" i="14"/>
  <c r="AN858" i="14"/>
  <c r="AI856" i="14"/>
  <c r="AQ856" i="14"/>
  <c r="AG856" i="14"/>
  <c r="AO856" i="14"/>
  <c r="AK856" i="14"/>
  <c r="AL856" i="14"/>
  <c r="AM856" i="14"/>
  <c r="AN856" i="14"/>
  <c r="AP856" i="14"/>
  <c r="AF856" i="14"/>
  <c r="AH848" i="14"/>
  <c r="AQ948" i="14"/>
  <c r="AQ940" i="14"/>
  <c r="AQ932" i="14"/>
  <c r="AP925" i="14"/>
  <c r="AQ924" i="14"/>
  <c r="AP917" i="14"/>
  <c r="AQ916" i="14"/>
  <c r="AM911" i="14"/>
  <c r="AL910" i="14"/>
  <c r="AK909" i="14"/>
  <c r="AF907" i="14"/>
  <c r="AN907" i="14"/>
  <c r="AM906" i="14"/>
  <c r="AJ905" i="14"/>
  <c r="R905" i="14"/>
  <c r="AF903" i="14"/>
  <c r="R903" i="14"/>
  <c r="AL902" i="14"/>
  <c r="AF901" i="14"/>
  <c r="R901" i="14"/>
  <c r="AK900" i="14"/>
  <c r="AM896" i="14"/>
  <c r="AG895" i="14"/>
  <c r="AO895" i="14"/>
  <c r="AH895" i="14"/>
  <c r="AP895" i="14"/>
  <c r="AI895" i="14"/>
  <c r="AQ895" i="14"/>
  <c r="AJ895" i="14"/>
  <c r="AL895" i="14"/>
  <c r="AH894" i="14"/>
  <c r="AP894" i="14"/>
  <c r="AI894" i="14"/>
  <c r="AQ894" i="14"/>
  <c r="AJ894" i="14"/>
  <c r="AK894" i="14"/>
  <c r="AM894" i="14"/>
  <c r="AI893" i="14"/>
  <c r="AI892" i="14"/>
  <c r="AF879" i="14"/>
  <c r="R879" i="14"/>
  <c r="AO862" i="14"/>
  <c r="AF858" i="14"/>
  <c r="AH856" i="14"/>
  <c r="AN885" i="14"/>
  <c r="AF885" i="14"/>
  <c r="AO884" i="14"/>
  <c r="AG884" i="14"/>
  <c r="AN877" i="14"/>
  <c r="AF877" i="14"/>
  <c r="AO876" i="14"/>
  <c r="AG876" i="14"/>
  <c r="AQ865" i="14"/>
  <c r="R864" i="14"/>
  <c r="T864" i="14" s="1"/>
  <c r="AQ859" i="14"/>
  <c r="R856" i="14"/>
  <c r="U856" i="14" s="1"/>
  <c r="AG850" i="14"/>
  <c r="AO850" i="14"/>
  <c r="AH850" i="14"/>
  <c r="AP850" i="14"/>
  <c r="R850" i="14"/>
  <c r="U850" i="14" s="1"/>
  <c r="AI850" i="14"/>
  <c r="AQ850" i="14"/>
  <c r="AK850" i="14"/>
  <c r="AM850" i="14"/>
  <c r="R849" i="14"/>
  <c r="AI849" i="14"/>
  <c r="AQ849" i="14"/>
  <c r="AJ849" i="14"/>
  <c r="AL849" i="14"/>
  <c r="AF849" i="14"/>
  <c r="AN849" i="14"/>
  <c r="R848" i="14"/>
  <c r="T848" i="14" s="1"/>
  <c r="AJ847" i="14"/>
  <c r="R841" i="14"/>
  <c r="AJ841" i="14"/>
  <c r="AK841" i="14"/>
  <c r="AL841" i="14"/>
  <c r="AM841" i="14"/>
  <c r="AF841" i="14"/>
  <c r="AO841" i="14"/>
  <c r="AH865" i="14"/>
  <c r="AP865" i="14"/>
  <c r="AF859" i="14"/>
  <c r="AN859" i="14"/>
  <c r="AL859" i="14"/>
  <c r="AF851" i="14"/>
  <c r="AN851" i="14"/>
  <c r="AG851" i="14"/>
  <c r="AO851" i="14"/>
  <c r="AH851" i="14"/>
  <c r="AP851" i="14"/>
  <c r="AJ851" i="14"/>
  <c r="AL851" i="14"/>
  <c r="AK847" i="14"/>
  <c r="AL847" i="14"/>
  <c r="AF847" i="14"/>
  <c r="AN847" i="14"/>
  <c r="AK846" i="14"/>
  <c r="AL846" i="14"/>
  <c r="AM846" i="14"/>
  <c r="AG846" i="14"/>
  <c r="AO846" i="14"/>
  <c r="AI846" i="14"/>
  <c r="AQ846" i="14"/>
  <c r="AL845" i="14"/>
  <c r="AK845" i="14"/>
  <c r="AM845" i="14"/>
  <c r="AN845" i="14"/>
  <c r="AG845" i="14"/>
  <c r="AP845" i="14"/>
  <c r="AI845" i="14"/>
  <c r="AM844" i="14"/>
  <c r="AK844" i="14"/>
  <c r="AL844" i="14"/>
  <c r="AN844" i="14"/>
  <c r="AG844" i="14"/>
  <c r="AP844" i="14"/>
  <c r="R844" i="14"/>
  <c r="T844" i="14" s="1"/>
  <c r="AI844" i="14"/>
  <c r="AG842" i="14"/>
  <c r="AO842" i="14"/>
  <c r="AJ842" i="14"/>
  <c r="AK842" i="14"/>
  <c r="AL842" i="14"/>
  <c r="AN842" i="14"/>
  <c r="AH842" i="14"/>
  <c r="AQ842" i="14"/>
  <c r="AF833" i="14"/>
  <c r="AI833" i="14"/>
  <c r="AJ833" i="14"/>
  <c r="R833" i="14"/>
  <c r="AK833" i="14"/>
  <c r="AL833" i="14"/>
  <c r="AN833" i="14"/>
  <c r="AN899" i="14"/>
  <c r="AO898" i="14"/>
  <c r="AG898" i="14"/>
  <c r="AP897" i="14"/>
  <c r="AH897" i="14"/>
  <c r="AL893" i="14"/>
  <c r="AN891" i="14"/>
  <c r="AO890" i="14"/>
  <c r="AG890" i="14"/>
  <c r="AP889" i="14"/>
  <c r="AH889" i="14"/>
  <c r="AL885" i="14"/>
  <c r="AM884" i="14"/>
  <c r="AN883" i="14"/>
  <c r="AO882" i="14"/>
  <c r="AG882" i="14"/>
  <c r="AP881" i="14"/>
  <c r="AH881" i="14"/>
  <c r="AL877" i="14"/>
  <c r="AM876" i="14"/>
  <c r="AO874" i="14"/>
  <c r="AG874" i="14"/>
  <c r="AP873" i="14"/>
  <c r="AH873" i="14"/>
  <c r="AG866" i="14"/>
  <c r="AO866" i="14"/>
  <c r="AN865" i="14"/>
  <c r="AJ862" i="14"/>
  <c r="AM860" i="14"/>
  <c r="AK860" i="14"/>
  <c r="AO859" i="14"/>
  <c r="AI855" i="14"/>
  <c r="AF846" i="14"/>
  <c r="R846" i="14"/>
  <c r="U846" i="14" s="1"/>
  <c r="AF845" i="14"/>
  <c r="R845" i="14"/>
  <c r="AF844" i="14"/>
  <c r="AF843" i="14"/>
  <c r="AN843" i="14"/>
  <c r="AK843" i="14"/>
  <c r="AL843" i="14"/>
  <c r="AM843" i="14"/>
  <c r="AG843" i="14"/>
  <c r="AP843" i="14"/>
  <c r="AI843" i="14"/>
  <c r="AF842" i="14"/>
  <c r="R842" i="14"/>
  <c r="W842" i="14" s="1"/>
  <c r="AN898" i="14"/>
  <c r="AO897" i="14"/>
  <c r="AG897" i="14"/>
  <c r="AK893" i="14"/>
  <c r="AN890" i="14"/>
  <c r="AO889" i="14"/>
  <c r="AG889" i="14"/>
  <c r="AK885" i="14"/>
  <c r="AL884" i="14"/>
  <c r="AN882" i="14"/>
  <c r="AF882" i="14"/>
  <c r="AO881" i="14"/>
  <c r="AG881" i="14"/>
  <c r="AP880" i="14"/>
  <c r="AK877" i="14"/>
  <c r="AL876" i="14"/>
  <c r="AM875" i="14"/>
  <c r="AN874" i="14"/>
  <c r="AF874" i="14"/>
  <c r="AO873" i="14"/>
  <c r="AG873" i="14"/>
  <c r="AP872" i="14"/>
  <c r="AP871" i="14"/>
  <c r="AG871" i="14"/>
  <c r="AP870" i="14"/>
  <c r="AG870" i="14"/>
  <c r="AP869" i="14"/>
  <c r="AG869" i="14"/>
  <c r="AP868" i="14"/>
  <c r="AG868" i="14"/>
  <c r="AP867" i="14"/>
  <c r="AN866" i="14"/>
  <c r="AM865" i="14"/>
  <c r="AI862" i="14"/>
  <c r="AP861" i="14"/>
  <c r="AL861" i="14"/>
  <c r="AJ861" i="14"/>
  <c r="AO860" i="14"/>
  <c r="AM859" i="14"/>
  <c r="AH857" i="14"/>
  <c r="AP831" i="14"/>
  <c r="R825" i="14"/>
  <c r="AJ825" i="14"/>
  <c r="AK825" i="14"/>
  <c r="AL825" i="14"/>
  <c r="AM825" i="14"/>
  <c r="AN825" i="14"/>
  <c r="AJ893" i="14"/>
  <c r="AJ885" i="14"/>
  <c r="AK884" i="14"/>
  <c r="AJ877" i="14"/>
  <c r="AK876" i="14"/>
  <c r="AF867" i="14"/>
  <c r="AN867" i="14"/>
  <c r="AM866" i="14"/>
  <c r="AL865" i="14"/>
  <c r="AQ862" i="14"/>
  <c r="AK859" i="14"/>
  <c r="AF857" i="14"/>
  <c r="AN857" i="14"/>
  <c r="AQ855" i="14"/>
  <c r="AJ855" i="14"/>
  <c r="AH855" i="14"/>
  <c r="AP855" i="14"/>
  <c r="AQ847" i="14"/>
  <c r="AF814" i="14"/>
  <c r="AN814" i="14"/>
  <c r="AG814" i="14"/>
  <c r="AH814" i="14"/>
  <c r="AI814" i="14"/>
  <c r="R814" i="14"/>
  <c r="S814" i="14" s="1"/>
  <c r="AM814" i="14"/>
  <c r="AO814" i="14"/>
  <c r="AP814" i="14"/>
  <c r="AQ814" i="14"/>
  <c r="R803" i="14"/>
  <c r="AF803" i="14"/>
  <c r="AN803" i="14"/>
  <c r="AJ803" i="14"/>
  <c r="AK803" i="14"/>
  <c r="AM803" i="14"/>
  <c r="AP803" i="14"/>
  <c r="AQ893" i="14"/>
  <c r="AQ885" i="14"/>
  <c r="AQ877" i="14"/>
  <c r="AN871" i="14"/>
  <c r="AN870" i="14"/>
  <c r="AK865" i="14"/>
  <c r="AK862" i="14"/>
  <c r="AJ859" i="14"/>
  <c r="R859" i="14"/>
  <c r="AQ851" i="14"/>
  <c r="R851" i="14"/>
  <c r="AO849" i="14"/>
  <c r="AO847" i="14"/>
  <c r="R847" i="14"/>
  <c r="R831" i="14"/>
  <c r="AG831" i="14"/>
  <c r="AH831" i="14"/>
  <c r="AK831" i="14"/>
  <c r="AL831" i="14"/>
  <c r="AM831" i="14"/>
  <c r="AO831" i="14"/>
  <c r="AJ853" i="14"/>
  <c r="AK852" i="14"/>
  <c r="AP847" i="14"/>
  <c r="AH847" i="14"/>
  <c r="AH841" i="14"/>
  <c r="AP841" i="14"/>
  <c r="AL839" i="14"/>
  <c r="AI829" i="14"/>
  <c r="R829" i="14"/>
  <c r="AG824" i="14"/>
  <c r="AH824" i="14"/>
  <c r="AP824" i="14"/>
  <c r="AI824" i="14"/>
  <c r="AQ824" i="14"/>
  <c r="AJ824" i="14"/>
  <c r="AM823" i="14"/>
  <c r="AQ822" i="14"/>
  <c r="AF822" i="14"/>
  <c r="AJ822" i="14"/>
  <c r="AK822" i="14"/>
  <c r="AL822" i="14"/>
  <c r="AF818" i="14"/>
  <c r="AN818" i="14"/>
  <c r="AH818" i="14"/>
  <c r="AP818" i="14"/>
  <c r="AJ817" i="14"/>
  <c r="AG817" i="14"/>
  <c r="AO817" i="14"/>
  <c r="AH817" i="14"/>
  <c r="AP817" i="14"/>
  <c r="AI817" i="14"/>
  <c r="AQ817" i="14"/>
  <c r="AK817" i="14"/>
  <c r="AN815" i="14"/>
  <c r="AG805" i="14"/>
  <c r="AO805" i="14"/>
  <c r="AJ805" i="14"/>
  <c r="AM805" i="14"/>
  <c r="R805" i="14"/>
  <c r="AK805" i="14"/>
  <c r="AL805" i="14"/>
  <c r="AN805" i="14"/>
  <c r="AQ805" i="14"/>
  <c r="AI787" i="14"/>
  <c r="AH816" i="14"/>
  <c r="AP816" i="14"/>
  <c r="AI816" i="14"/>
  <c r="AQ816" i="14"/>
  <c r="AJ816" i="14"/>
  <c r="AL816" i="14"/>
  <c r="R787" i="14"/>
  <c r="AJ787" i="14"/>
  <c r="AK787" i="14"/>
  <c r="AF787" i="14"/>
  <c r="AN787" i="14"/>
  <c r="AK785" i="14"/>
  <c r="AL785" i="14"/>
  <c r="AM785" i="14"/>
  <c r="AF785" i="14"/>
  <c r="AN785" i="14"/>
  <c r="AH785" i="14"/>
  <c r="AP785" i="14"/>
  <c r="AI785" i="14"/>
  <c r="AQ785" i="14"/>
  <c r="AO785" i="14"/>
  <c r="AG785" i="14"/>
  <c r="AP853" i="14"/>
  <c r="AH853" i="14"/>
  <c r="AF834" i="14"/>
  <c r="AN834" i="14"/>
  <c r="AG832" i="14"/>
  <c r="AH832" i="14"/>
  <c r="AP832" i="14"/>
  <c r="AI832" i="14"/>
  <c r="AQ832" i="14"/>
  <c r="AQ829" i="14"/>
  <c r="AO822" i="14"/>
  <c r="AQ818" i="14"/>
  <c r="AF816" i="14"/>
  <c r="R816" i="14"/>
  <c r="S816" i="14" s="1"/>
  <c r="AK813" i="14"/>
  <c r="AL813" i="14"/>
  <c r="AM813" i="14"/>
  <c r="AG813" i="14"/>
  <c r="AO813" i="14"/>
  <c r="AJ785" i="14"/>
  <c r="AK829" i="14"/>
  <c r="AL829" i="14"/>
  <c r="AO824" i="14"/>
  <c r="AI823" i="14"/>
  <c r="AQ823" i="14"/>
  <c r="AJ823" i="14"/>
  <c r="AK823" i="14"/>
  <c r="AN822" i="14"/>
  <c r="AI815" i="14"/>
  <c r="AQ815" i="14"/>
  <c r="AJ815" i="14"/>
  <c r="AK815" i="14"/>
  <c r="AM815" i="14"/>
  <c r="AO832" i="14"/>
  <c r="AJ830" i="14"/>
  <c r="AK830" i="14"/>
  <c r="AO829" i="14"/>
  <c r="AN824" i="14"/>
  <c r="AF823" i="14"/>
  <c r="R823" i="14"/>
  <c r="AM822" i="14"/>
  <c r="AL818" i="14"/>
  <c r="R818" i="14"/>
  <c r="S818" i="14" s="1"/>
  <c r="AF815" i="14"/>
  <c r="R815" i="14"/>
  <c r="AJ802" i="14"/>
  <c r="AM802" i="14"/>
  <c r="AG802" i="14"/>
  <c r="AO802" i="14"/>
  <c r="AH802" i="14"/>
  <c r="AP802" i="14"/>
  <c r="AK802" i="14"/>
  <c r="R802" i="14"/>
  <c r="T802" i="14" s="1"/>
  <c r="AL802" i="14"/>
  <c r="AN802" i="14"/>
  <c r="R800" i="14"/>
  <c r="U800" i="14" s="1"/>
  <c r="AP800" i="14"/>
  <c r="AH800" i="14"/>
  <c r="AM853" i="14"/>
  <c r="AL834" i="14"/>
  <c r="AN832" i="14"/>
  <c r="AO830" i="14"/>
  <c r="AN829" i="14"/>
  <c r="AF826" i="14"/>
  <c r="AN826" i="14"/>
  <c r="AH826" i="14"/>
  <c r="AP826" i="14"/>
  <c r="AM824" i="14"/>
  <c r="AP823" i="14"/>
  <c r="AI822" i="14"/>
  <c r="AK818" i="14"/>
  <c r="AN817" i="14"/>
  <c r="AO816" i="14"/>
  <c r="AP813" i="14"/>
  <c r="AF802" i="14"/>
  <c r="AK793" i="14"/>
  <c r="AL793" i="14"/>
  <c r="AF793" i="14"/>
  <c r="AN793" i="14"/>
  <c r="AH793" i="14"/>
  <c r="AP793" i="14"/>
  <c r="R793" i="14"/>
  <c r="AI793" i="14"/>
  <c r="AQ793" i="14"/>
  <c r="AJ793" i="14"/>
  <c r="AP857" i="14"/>
  <c r="AP849" i="14"/>
  <c r="AI841" i="14"/>
  <c r="AI840" i="14"/>
  <c r="AQ840" i="14"/>
  <c r="AN839" i="14"/>
  <c r="AN838" i="14"/>
  <c r="AN837" i="14"/>
  <c r="AN836" i="14"/>
  <c r="AK834" i="14"/>
  <c r="R834" i="14"/>
  <c r="AB834" i="14" s="1"/>
  <c r="AG833" i="14"/>
  <c r="AO833" i="14"/>
  <c r="AH833" i="14"/>
  <c r="AP833" i="14"/>
  <c r="AM832" i="14"/>
  <c r="AI831" i="14"/>
  <c r="AQ831" i="14"/>
  <c r="AJ831" i="14"/>
  <c r="AN830" i="14"/>
  <c r="AM829" i="14"/>
  <c r="AG825" i="14"/>
  <c r="AO825" i="14"/>
  <c r="AH825" i="14"/>
  <c r="AP825" i="14"/>
  <c r="AI825" i="14"/>
  <c r="AQ825" i="14"/>
  <c r="AL824" i="14"/>
  <c r="AO823" i="14"/>
  <c r="AH822" i="14"/>
  <c r="AK821" i="14"/>
  <c r="AL821" i="14"/>
  <c r="AM821" i="14"/>
  <c r="AJ818" i="14"/>
  <c r="AM817" i="14"/>
  <c r="AN816" i="14"/>
  <c r="AP815" i="14"/>
  <c r="AJ814" i="14"/>
  <c r="AN813" i="14"/>
  <c r="AF809" i="14"/>
  <c r="AN809" i="14"/>
  <c r="R809" i="14"/>
  <c r="AI809" i="14"/>
  <c r="AQ809" i="14"/>
  <c r="AK809" i="14"/>
  <c r="AL809" i="14"/>
  <c r="AM809" i="14"/>
  <c r="AP809" i="14"/>
  <c r="AP805" i="14"/>
  <c r="AJ786" i="14"/>
  <c r="AK786" i="14"/>
  <c r="AL786" i="14"/>
  <c r="AM786" i="14"/>
  <c r="AG786" i="14"/>
  <c r="AO786" i="14"/>
  <c r="AH786" i="14"/>
  <c r="AP786" i="14"/>
  <c r="AF775" i="14"/>
  <c r="AP775" i="14"/>
  <c r="AG775" i="14"/>
  <c r="AQ775" i="14"/>
  <c r="AH775" i="14"/>
  <c r="R775" i="14"/>
  <c r="AL775" i="14"/>
  <c r="AM807" i="14"/>
  <c r="AH807" i="14"/>
  <c r="AP807" i="14"/>
  <c r="AK807" i="14"/>
  <c r="AK801" i="14"/>
  <c r="AF801" i="14"/>
  <c r="AN801" i="14"/>
  <c r="AH801" i="14"/>
  <c r="AP801" i="14"/>
  <c r="R801" i="14"/>
  <c r="AI801" i="14"/>
  <c r="AQ801" i="14"/>
  <c r="AL800" i="14"/>
  <c r="AG800" i="14"/>
  <c r="AO800" i="14"/>
  <c r="AI800" i="14"/>
  <c r="AQ800" i="14"/>
  <c r="AJ800" i="14"/>
  <c r="AQ797" i="14"/>
  <c r="R795" i="14"/>
  <c r="AJ795" i="14"/>
  <c r="AF795" i="14"/>
  <c r="AN795" i="14"/>
  <c r="AJ794" i="14"/>
  <c r="AK794" i="14"/>
  <c r="AM794" i="14"/>
  <c r="AG794" i="14"/>
  <c r="AO794" i="14"/>
  <c r="AH794" i="14"/>
  <c r="AP794" i="14"/>
  <c r="AL792" i="14"/>
  <c r="AM792" i="14"/>
  <c r="AG792" i="14"/>
  <c r="AO792" i="14"/>
  <c r="AI792" i="14"/>
  <c r="AQ792" i="14"/>
  <c r="AJ792" i="14"/>
  <c r="AQ789" i="14"/>
  <c r="AF778" i="14"/>
  <c r="AO778" i="14"/>
  <c r="AG778" i="14"/>
  <c r="AQ778" i="14"/>
  <c r="AI778" i="14"/>
  <c r="R778" i="14"/>
  <c r="S778" i="14" s="1"/>
  <c r="AK778" i="14"/>
  <c r="AP790" i="14"/>
  <c r="AN789" i="14"/>
  <c r="R789" i="14"/>
  <c r="AL814" i="14"/>
  <c r="AM810" i="14"/>
  <c r="AH810" i="14"/>
  <c r="AH808" i="14"/>
  <c r="AO807" i="14"/>
  <c r="AJ806" i="14"/>
  <c r="AI804" i="14"/>
  <c r="AM798" i="14"/>
  <c r="AK797" i="14"/>
  <c r="AM790" i="14"/>
  <c r="AK789" i="14"/>
  <c r="AN835" i="14"/>
  <c r="AO834" i="14"/>
  <c r="AM828" i="14"/>
  <c r="AN827" i="14"/>
  <c r="AO826" i="14"/>
  <c r="AM820" i="14"/>
  <c r="AN819" i="14"/>
  <c r="AO818" i="14"/>
  <c r="AK814" i="14"/>
  <c r="AM812" i="14"/>
  <c r="AN811" i="14"/>
  <c r="AO810" i="14"/>
  <c r="AQ808" i="14"/>
  <c r="AG808" i="14"/>
  <c r="AO808" i="14"/>
  <c r="AJ808" i="14"/>
  <c r="AN807" i="14"/>
  <c r="AI806" i="14"/>
  <c r="AI798" i="14"/>
  <c r="AI790" i="14"/>
  <c r="AQ786" i="14"/>
  <c r="R786" i="14"/>
  <c r="V786" i="14" s="1"/>
  <c r="AG779" i="14"/>
  <c r="AO779" i="14"/>
  <c r="AH779" i="14"/>
  <c r="AQ779" i="14"/>
  <c r="AI779" i="14"/>
  <c r="R779" i="14"/>
  <c r="AJ779" i="14"/>
  <c r="AK779" i="14"/>
  <c r="AL779" i="14"/>
  <c r="AM779" i="14"/>
  <c r="AN779" i="14"/>
  <c r="AL807" i="14"/>
  <c r="AF806" i="14"/>
  <c r="AN806" i="14"/>
  <c r="R806" i="14"/>
  <c r="T806" i="14" s="1"/>
  <c r="AH804" i="14"/>
  <c r="AP804" i="14"/>
  <c r="AK804" i="14"/>
  <c r="AF804" i="14"/>
  <c r="AN804" i="14"/>
  <c r="AI803" i="14"/>
  <c r="AF798" i="14"/>
  <c r="AN798" i="14"/>
  <c r="AG798" i="14"/>
  <c r="AO798" i="14"/>
  <c r="R798" i="14"/>
  <c r="S798" i="14" s="1"/>
  <c r="AK798" i="14"/>
  <c r="AG797" i="14"/>
  <c r="AO797" i="14"/>
  <c r="AH797" i="14"/>
  <c r="AP797" i="14"/>
  <c r="AJ797" i="14"/>
  <c r="AL797" i="14"/>
  <c r="AM797" i="14"/>
  <c r="AF790" i="14"/>
  <c r="AN790" i="14"/>
  <c r="AG790" i="14"/>
  <c r="AO790" i="14"/>
  <c r="R790" i="14"/>
  <c r="U790" i="14" s="1"/>
  <c r="AK790" i="14"/>
  <c r="AG789" i="14"/>
  <c r="AO789" i="14"/>
  <c r="AH789" i="14"/>
  <c r="AP789" i="14"/>
  <c r="AJ789" i="14"/>
  <c r="AL789" i="14"/>
  <c r="AM789" i="14"/>
  <c r="AN786" i="14"/>
  <c r="AL806" i="14"/>
  <c r="AO803" i="14"/>
  <c r="AG803" i="14"/>
  <c r="AK799" i="14"/>
  <c r="AL798" i="14"/>
  <c r="AN796" i="14"/>
  <c r="AF796" i="14"/>
  <c r="AO795" i="14"/>
  <c r="AG795" i="14"/>
  <c r="AK791" i="14"/>
  <c r="AL790" i="14"/>
  <c r="AN788" i="14"/>
  <c r="AF788" i="14"/>
  <c r="AO787" i="14"/>
  <c r="AG787" i="14"/>
  <c r="AP784" i="14"/>
  <c r="AP783" i="14"/>
  <c r="AP782" i="14"/>
  <c r="AP781" i="14"/>
  <c r="AG781" i="14"/>
  <c r="AP780" i="14"/>
  <c r="AM778" i="14"/>
  <c r="AL777" i="14"/>
  <c r="AG776" i="14"/>
  <c r="AI776" i="14"/>
  <c r="AQ776" i="14"/>
  <c r="AJ776" i="14"/>
  <c r="AN775" i="14"/>
  <c r="AM774" i="14"/>
  <c r="AJ773" i="14"/>
  <c r="AG771" i="14"/>
  <c r="AM770" i="14"/>
  <c r="AN768" i="14"/>
  <c r="AI767" i="14"/>
  <c r="R767" i="14"/>
  <c r="AH766" i="14"/>
  <c r="AK763" i="14"/>
  <c r="AM762" i="14"/>
  <c r="AN761" i="14"/>
  <c r="AP760" i="14"/>
  <c r="AJ759" i="14"/>
  <c r="AN758" i="14"/>
  <c r="AM755" i="14"/>
  <c r="AN754" i="14"/>
  <c r="AN753" i="14"/>
  <c r="AN745" i="14"/>
  <c r="AJ799" i="14"/>
  <c r="AJ791" i="14"/>
  <c r="AO784" i="14"/>
  <c r="AF784" i="14"/>
  <c r="AJ784" i="14"/>
  <c r="AO783" i="14"/>
  <c r="AF783" i="14"/>
  <c r="AK783" i="14"/>
  <c r="AO782" i="14"/>
  <c r="AF782" i="14"/>
  <c r="AL782" i="14"/>
  <c r="AF780" i="14"/>
  <c r="AN780" i="14"/>
  <c r="AL778" i="14"/>
  <c r="AK777" i="14"/>
  <c r="AM775" i="14"/>
  <c r="AJ774" i="14"/>
  <c r="AI773" i="14"/>
  <c r="R773" i="14"/>
  <c r="AF771" i="14"/>
  <c r="AN771" i="14"/>
  <c r="AL770" i="14"/>
  <c r="AG769" i="14"/>
  <c r="AH769" i="14"/>
  <c r="AP769" i="14"/>
  <c r="AI769" i="14"/>
  <c r="AQ769" i="14"/>
  <c r="AM768" i="14"/>
  <c r="AQ766" i="14"/>
  <c r="AG763" i="14"/>
  <c r="AO760" i="14"/>
  <c r="AF759" i="14"/>
  <c r="AN759" i="14"/>
  <c r="AJ758" i="14"/>
  <c r="R758" i="14"/>
  <c r="Y758" i="14" s="1"/>
  <c r="AK766" i="14"/>
  <c r="AL766" i="14"/>
  <c r="AF763" i="14"/>
  <c r="AN763" i="14"/>
  <c r="AH763" i="14"/>
  <c r="AP763" i="14"/>
  <c r="AJ763" i="14"/>
  <c r="AG762" i="14"/>
  <c r="AO762" i="14"/>
  <c r="AH762" i="14"/>
  <c r="AP762" i="14"/>
  <c r="AI762" i="14"/>
  <c r="AQ762" i="14"/>
  <c r="AK762" i="14"/>
  <c r="AG754" i="14"/>
  <c r="AO754" i="14"/>
  <c r="AH754" i="14"/>
  <c r="AP754" i="14"/>
  <c r="AI754" i="14"/>
  <c r="AQ754" i="14"/>
  <c r="AL754" i="14"/>
  <c r="AH753" i="14"/>
  <c r="AP753" i="14"/>
  <c r="AI753" i="14"/>
  <c r="AQ753" i="14"/>
  <c r="AJ753" i="14"/>
  <c r="AL753" i="14"/>
  <c r="AM753" i="14"/>
  <c r="AQ806" i="14"/>
  <c r="AL803" i="14"/>
  <c r="AP799" i="14"/>
  <c r="AH799" i="14"/>
  <c r="AQ798" i="14"/>
  <c r="AK796" i="14"/>
  <c r="AL795" i="14"/>
  <c r="AP791" i="14"/>
  <c r="AH791" i="14"/>
  <c r="AQ790" i="14"/>
  <c r="AK788" i="14"/>
  <c r="AL787" i="14"/>
  <c r="R785" i="14"/>
  <c r="AM784" i="14"/>
  <c r="AM783" i="14"/>
  <c r="AM782" i="14"/>
  <c r="AL781" i="14"/>
  <c r="AL780" i="14"/>
  <c r="AQ773" i="14"/>
  <c r="AO769" i="14"/>
  <c r="AP767" i="14"/>
  <c r="AF767" i="14"/>
  <c r="AJ767" i="14"/>
  <c r="AK767" i="14"/>
  <c r="AO766" i="14"/>
  <c r="AF762" i="14"/>
  <c r="R762" i="14"/>
  <c r="AC762" i="14" s="1"/>
  <c r="AG761" i="14"/>
  <c r="AH761" i="14"/>
  <c r="AP761" i="14"/>
  <c r="AI761" i="14"/>
  <c r="AQ761" i="14"/>
  <c r="AJ761" i="14"/>
  <c r="AL761" i="14"/>
  <c r="AF755" i="14"/>
  <c r="AN755" i="14"/>
  <c r="AG755" i="14"/>
  <c r="AO755" i="14"/>
  <c r="AH755" i="14"/>
  <c r="AP755" i="14"/>
  <c r="AJ755" i="14"/>
  <c r="AK755" i="14"/>
  <c r="AF754" i="14"/>
  <c r="R754" i="14"/>
  <c r="X754" i="14" s="1"/>
  <c r="AF753" i="14"/>
  <c r="R753" i="14"/>
  <c r="X753" i="14" s="1"/>
  <c r="AG746" i="14"/>
  <c r="AL784" i="14"/>
  <c r="AL783" i="14"/>
  <c r="AK782" i="14"/>
  <c r="AI777" i="14"/>
  <c r="AQ777" i="14"/>
  <c r="AL773" i="14"/>
  <c r="AM773" i="14"/>
  <c r="AN769" i="14"/>
  <c r="AN766" i="14"/>
  <c r="AK758" i="14"/>
  <c r="AM758" i="14"/>
  <c r="AG758" i="14"/>
  <c r="AO758" i="14"/>
  <c r="W746" i="14"/>
  <c r="AF746" i="14"/>
  <c r="AN746" i="14"/>
  <c r="Y746" i="14"/>
  <c r="R746" i="14"/>
  <c r="AK746" i="14" s="1"/>
  <c r="Z746" i="14"/>
  <c r="S746" i="14"/>
  <c r="AA746" i="14"/>
  <c r="T746" i="14"/>
  <c r="U746" i="14"/>
  <c r="AK784" i="14"/>
  <c r="AJ783" i="14"/>
  <c r="AJ782" i="14"/>
  <c r="AO777" i="14"/>
  <c r="AF777" i="14"/>
  <c r="R777" i="14"/>
  <c r="AK774" i="14"/>
  <c r="AL774" i="14"/>
  <c r="AO773" i="14"/>
  <c r="AG770" i="14"/>
  <c r="AO770" i="14"/>
  <c r="AH770" i="14"/>
  <c r="AP770" i="14"/>
  <c r="AM769" i="14"/>
  <c r="AI768" i="14"/>
  <c r="AQ768" i="14"/>
  <c r="AJ768" i="14"/>
  <c r="AN767" i="14"/>
  <c r="AM766" i="14"/>
  <c r="AQ763" i="14"/>
  <c r="AI760" i="14"/>
  <c r="AQ760" i="14"/>
  <c r="AJ760" i="14"/>
  <c r="AK760" i="14"/>
  <c r="AM760" i="14"/>
  <c r="AG745" i="14"/>
  <c r="AO745" i="14"/>
  <c r="AH745" i="14"/>
  <c r="AP745" i="14"/>
  <c r="AI745" i="14"/>
  <c r="AQ745" i="14"/>
  <c r="AJ745" i="14"/>
  <c r="AL745" i="14"/>
  <c r="V745" i="14"/>
  <c r="AD745" i="14"/>
  <c r="AM745" i="14"/>
  <c r="AQ803" i="14"/>
  <c r="AP796" i="14"/>
  <c r="AQ795" i="14"/>
  <c r="AP788" i="14"/>
  <c r="AQ787" i="14"/>
  <c r="AI784" i="14"/>
  <c r="AI783" i="14"/>
  <c r="AI782" i="14"/>
  <c r="AH778" i="14"/>
  <c r="AP778" i="14"/>
  <c r="AN777" i="14"/>
  <c r="AJ775" i="14"/>
  <c r="AK775" i="14"/>
  <c r="AO774" i="14"/>
  <c r="AN773" i="14"/>
  <c r="AQ770" i="14"/>
  <c r="AL769" i="14"/>
  <c r="AP768" i="14"/>
  <c r="AF768" i="14"/>
  <c r="R768" i="14"/>
  <c r="AD768" i="14" s="1"/>
  <c r="AJ766" i="14"/>
  <c r="AM763" i="14"/>
  <c r="R763" i="14"/>
  <c r="AF760" i="14"/>
  <c r="R760" i="14"/>
  <c r="AQ758" i="14"/>
  <c r="AM746" i="14"/>
  <c r="Y745" i="14"/>
  <c r="AO751" i="14"/>
  <c r="AG751" i="14"/>
  <c r="AB747" i="14"/>
  <c r="T747" i="14"/>
  <c r="AL746" i="14"/>
  <c r="AM752" i="14"/>
  <c r="AN751" i="14"/>
  <c r="AO750" i="14"/>
  <c r="AG750" i="14"/>
  <c r="AJ747" i="14"/>
  <c r="AA747" i="14"/>
  <c r="S747" i="14"/>
  <c r="AC745" i="14"/>
  <c r="U745" i="14"/>
  <c r="AM744" i="14"/>
  <c r="V744" i="14"/>
  <c r="AN743" i="14"/>
  <c r="AF743" i="14"/>
  <c r="W743" i="14"/>
  <c r="AQ747" i="14"/>
  <c r="AI747" i="14"/>
  <c r="Z747" i="14"/>
  <c r="R747" i="14"/>
  <c r="X747" i="14" s="1"/>
  <c r="AJ746" i="14"/>
  <c r="AB745" i="14"/>
  <c r="T745" i="14"/>
  <c r="AL744" i="14"/>
  <c r="U744" i="14"/>
  <c r="AL751" i="14"/>
  <c r="AM750" i="14"/>
  <c r="AP747" i="14"/>
  <c r="AH747" i="14"/>
  <c r="Y747" i="14"/>
  <c r="AQ746" i="14"/>
  <c r="AI746" i="14"/>
  <c r="AA745" i="14"/>
  <c r="S745" i="14"/>
  <c r="T744" i="14"/>
  <c r="AL743" i="14"/>
  <c r="AC743" i="14"/>
  <c r="U743" i="14"/>
  <c r="AN772" i="14"/>
  <c r="AO771" i="14"/>
  <c r="AM765" i="14"/>
  <c r="AN764" i="14"/>
  <c r="AO763" i="14"/>
  <c r="AK759" i="14"/>
  <c r="AM757" i="14"/>
  <c r="AN756" i="14"/>
  <c r="AJ752" i="14"/>
  <c r="AM749" i="14"/>
  <c r="AN748" i="14"/>
  <c r="AF748" i="14"/>
  <c r="AO747" i="14"/>
  <c r="AP746" i="14"/>
  <c r="AH746" i="14"/>
  <c r="Z745" i="14"/>
  <c r="R745" i="14"/>
  <c r="X745" i="14" s="1"/>
  <c r="AJ744" i="14"/>
  <c r="AA744" i="14"/>
  <c r="S744" i="14"/>
  <c r="AB743" i="14"/>
  <c r="T743" i="14"/>
  <c r="AL742" i="14"/>
  <c r="U742" i="14"/>
  <c r="AQ752" i="14"/>
  <c r="AN747" i="14"/>
  <c r="AF747" i="14"/>
  <c r="AO746" i="14"/>
  <c r="AQ744" i="14"/>
  <c r="Z744" i="14"/>
  <c r="AJ743" i="14"/>
  <c r="AA743" i="14"/>
  <c r="S743" i="14"/>
  <c r="T742" i="14"/>
  <c r="AQ743" i="14"/>
  <c r="Z743" i="14"/>
  <c r="AA742" i="14"/>
  <c r="Q741" i="14"/>
  <c r="P741" i="14"/>
  <c r="O741" i="14"/>
  <c r="N741" i="14"/>
  <c r="M741" i="14"/>
  <c r="L741" i="14"/>
  <c r="K741" i="14"/>
  <c r="J741" i="14"/>
  <c r="I741" i="14"/>
  <c r="H741" i="14"/>
  <c r="F741" i="14"/>
  <c r="D741" i="14"/>
  <c r="C741" i="14"/>
  <c r="B741" i="14"/>
  <c r="A741" i="14"/>
  <c r="Q740" i="14"/>
  <c r="P740" i="14"/>
  <c r="O740" i="14"/>
  <c r="N740" i="14"/>
  <c r="M740" i="14"/>
  <c r="L740" i="14"/>
  <c r="K740" i="14"/>
  <c r="J740" i="14"/>
  <c r="I740" i="14"/>
  <c r="H740" i="14"/>
  <c r="F740" i="14"/>
  <c r="D740" i="14"/>
  <c r="C740" i="14"/>
  <c r="B740" i="14"/>
  <c r="A740" i="14"/>
  <c r="Q739" i="14"/>
  <c r="P739" i="14"/>
  <c r="O739" i="14"/>
  <c r="N739" i="14"/>
  <c r="M739" i="14"/>
  <c r="L739" i="14"/>
  <c r="K739" i="14"/>
  <c r="J739" i="14"/>
  <c r="I739" i="14"/>
  <c r="H739" i="14"/>
  <c r="F739" i="14"/>
  <c r="D739" i="14"/>
  <c r="C739" i="14"/>
  <c r="B739" i="14"/>
  <c r="A739" i="14"/>
  <c r="Q738" i="14"/>
  <c r="P738" i="14"/>
  <c r="O738" i="14"/>
  <c r="N738" i="14"/>
  <c r="M738" i="14"/>
  <c r="L738" i="14"/>
  <c r="K738" i="14"/>
  <c r="J738" i="14"/>
  <c r="I738" i="14"/>
  <c r="H738" i="14"/>
  <c r="F738" i="14"/>
  <c r="D738" i="14"/>
  <c r="C738" i="14"/>
  <c r="B738" i="14"/>
  <c r="A738" i="14"/>
  <c r="Q737" i="14"/>
  <c r="P737" i="14"/>
  <c r="O737" i="14"/>
  <c r="N737" i="14"/>
  <c r="M737" i="14"/>
  <c r="L737" i="14"/>
  <c r="K737" i="14"/>
  <c r="J737" i="14"/>
  <c r="I737" i="14"/>
  <c r="H737" i="14"/>
  <c r="F737" i="14"/>
  <c r="D737" i="14"/>
  <c r="C737" i="14"/>
  <c r="B737" i="14"/>
  <c r="A737" i="14"/>
  <c r="Q736" i="14"/>
  <c r="P736" i="14"/>
  <c r="O736" i="14"/>
  <c r="N736" i="14"/>
  <c r="M736" i="14"/>
  <c r="L736" i="14"/>
  <c r="K736" i="14"/>
  <c r="J736" i="14"/>
  <c r="I736" i="14"/>
  <c r="H736" i="14"/>
  <c r="F736" i="14"/>
  <c r="D736" i="14"/>
  <c r="C736" i="14"/>
  <c r="B736" i="14"/>
  <c r="A736" i="14"/>
  <c r="Q735" i="14"/>
  <c r="P735" i="14"/>
  <c r="O735" i="14"/>
  <c r="N735" i="14"/>
  <c r="M735" i="14"/>
  <c r="L735" i="14"/>
  <c r="K735" i="14"/>
  <c r="J735" i="14"/>
  <c r="I735" i="14"/>
  <c r="H735" i="14"/>
  <c r="F735" i="14"/>
  <c r="D735" i="14"/>
  <c r="C735" i="14"/>
  <c r="B735" i="14"/>
  <c r="A735" i="14"/>
  <c r="Q734" i="14"/>
  <c r="P734" i="14"/>
  <c r="O734" i="14"/>
  <c r="N734" i="14"/>
  <c r="M734" i="14"/>
  <c r="L734" i="14"/>
  <c r="K734" i="14"/>
  <c r="J734" i="14"/>
  <c r="I734" i="14"/>
  <c r="H734" i="14"/>
  <c r="F734" i="14"/>
  <c r="D734" i="14"/>
  <c r="C734" i="14"/>
  <c r="B734" i="14"/>
  <c r="A734" i="14"/>
  <c r="Q733" i="14"/>
  <c r="P733" i="14"/>
  <c r="O733" i="14"/>
  <c r="N733" i="14"/>
  <c r="M733" i="14"/>
  <c r="L733" i="14"/>
  <c r="K733" i="14"/>
  <c r="J733" i="14"/>
  <c r="I733" i="14"/>
  <c r="H733" i="14"/>
  <c r="F733" i="14"/>
  <c r="D733" i="14"/>
  <c r="C733" i="14"/>
  <c r="B733" i="14"/>
  <c r="A733" i="14"/>
  <c r="Q732" i="14"/>
  <c r="P732" i="14"/>
  <c r="O732" i="14"/>
  <c r="N732" i="14"/>
  <c r="M732" i="14"/>
  <c r="L732" i="14"/>
  <c r="K732" i="14"/>
  <c r="J732" i="14"/>
  <c r="I732" i="14"/>
  <c r="H732" i="14"/>
  <c r="F732" i="14"/>
  <c r="D732" i="14"/>
  <c r="C732" i="14"/>
  <c r="B732" i="14"/>
  <c r="A732" i="14"/>
  <c r="Q731" i="14"/>
  <c r="P731" i="14"/>
  <c r="O731" i="14"/>
  <c r="N731" i="14"/>
  <c r="M731" i="14"/>
  <c r="L731" i="14"/>
  <c r="K731" i="14"/>
  <c r="J731" i="14"/>
  <c r="I731" i="14"/>
  <c r="H731" i="14"/>
  <c r="F731" i="14"/>
  <c r="D731" i="14"/>
  <c r="C731" i="14"/>
  <c r="B731" i="14"/>
  <c r="A731" i="14"/>
  <c r="Q730" i="14"/>
  <c r="P730" i="14"/>
  <c r="O730" i="14"/>
  <c r="N730" i="14"/>
  <c r="M730" i="14"/>
  <c r="L730" i="14"/>
  <c r="K730" i="14"/>
  <c r="J730" i="14"/>
  <c r="I730" i="14"/>
  <c r="H730" i="14"/>
  <c r="F730" i="14"/>
  <c r="D730" i="14"/>
  <c r="C730" i="14"/>
  <c r="B730" i="14"/>
  <c r="A730" i="14"/>
  <c r="Q729" i="14"/>
  <c r="P729" i="14"/>
  <c r="O729" i="14"/>
  <c r="N729" i="14"/>
  <c r="M729" i="14"/>
  <c r="L729" i="14"/>
  <c r="K729" i="14"/>
  <c r="J729" i="14"/>
  <c r="I729" i="14"/>
  <c r="H729" i="14"/>
  <c r="F729" i="14"/>
  <c r="D729" i="14"/>
  <c r="C729" i="14"/>
  <c r="B729" i="14"/>
  <c r="A729" i="14"/>
  <c r="Q728" i="14"/>
  <c r="P728" i="14"/>
  <c r="O728" i="14"/>
  <c r="N728" i="14"/>
  <c r="M728" i="14"/>
  <c r="L728" i="14"/>
  <c r="K728" i="14"/>
  <c r="J728" i="14"/>
  <c r="I728" i="14"/>
  <c r="H728" i="14"/>
  <c r="F728" i="14"/>
  <c r="D728" i="14"/>
  <c r="C728" i="14"/>
  <c r="B728" i="14"/>
  <c r="A728" i="14"/>
  <c r="Q727" i="14"/>
  <c r="P727" i="14"/>
  <c r="O727" i="14"/>
  <c r="N727" i="14"/>
  <c r="M727" i="14"/>
  <c r="L727" i="14"/>
  <c r="K727" i="14"/>
  <c r="J727" i="14"/>
  <c r="I727" i="14"/>
  <c r="H727" i="14"/>
  <c r="F727" i="14"/>
  <c r="D727" i="14"/>
  <c r="C727" i="14"/>
  <c r="B727" i="14"/>
  <c r="A727" i="14"/>
  <c r="Q726" i="14"/>
  <c r="P726" i="14"/>
  <c r="O726" i="14"/>
  <c r="N726" i="14"/>
  <c r="M726" i="14"/>
  <c r="L726" i="14"/>
  <c r="K726" i="14"/>
  <c r="J726" i="14"/>
  <c r="I726" i="14"/>
  <c r="H726" i="14"/>
  <c r="F726" i="14"/>
  <c r="D726" i="14"/>
  <c r="C726" i="14"/>
  <c r="B726" i="14"/>
  <c r="A726" i="14"/>
  <c r="Q725" i="14"/>
  <c r="P725" i="14"/>
  <c r="O725" i="14"/>
  <c r="N725" i="14"/>
  <c r="M725" i="14"/>
  <c r="L725" i="14"/>
  <c r="K725" i="14"/>
  <c r="J725" i="14"/>
  <c r="I725" i="14"/>
  <c r="H725" i="14"/>
  <c r="F725" i="14"/>
  <c r="D725" i="14"/>
  <c r="C725" i="14"/>
  <c r="B725" i="14"/>
  <c r="A725" i="14"/>
  <c r="Q724" i="14"/>
  <c r="P724" i="14"/>
  <c r="O724" i="14"/>
  <c r="N724" i="14"/>
  <c r="M724" i="14"/>
  <c r="L724" i="14"/>
  <c r="K724" i="14"/>
  <c r="J724" i="14"/>
  <c r="I724" i="14"/>
  <c r="H724" i="14"/>
  <c r="F724" i="14"/>
  <c r="D724" i="14"/>
  <c r="C724" i="14"/>
  <c r="B724" i="14"/>
  <c r="A724" i="14"/>
  <c r="Q723" i="14"/>
  <c r="P723" i="14"/>
  <c r="O723" i="14"/>
  <c r="N723" i="14"/>
  <c r="M723" i="14"/>
  <c r="L723" i="14"/>
  <c r="K723" i="14"/>
  <c r="J723" i="14"/>
  <c r="I723" i="14"/>
  <c r="H723" i="14"/>
  <c r="F723" i="14"/>
  <c r="D723" i="14"/>
  <c r="C723" i="14"/>
  <c r="B723" i="14"/>
  <c r="A723" i="14"/>
  <c r="Q722" i="14"/>
  <c r="P722" i="14"/>
  <c r="O722" i="14"/>
  <c r="N722" i="14"/>
  <c r="M722" i="14"/>
  <c r="L722" i="14"/>
  <c r="K722" i="14"/>
  <c r="J722" i="14"/>
  <c r="I722" i="14"/>
  <c r="H722" i="14"/>
  <c r="F722" i="14"/>
  <c r="D722" i="14"/>
  <c r="C722" i="14"/>
  <c r="B722" i="14"/>
  <c r="A722" i="14"/>
  <c r="Q721" i="14"/>
  <c r="P721" i="14"/>
  <c r="O721" i="14"/>
  <c r="N721" i="14"/>
  <c r="M721" i="14"/>
  <c r="L721" i="14"/>
  <c r="K721" i="14"/>
  <c r="J721" i="14"/>
  <c r="I721" i="14"/>
  <c r="H721" i="14"/>
  <c r="F721" i="14"/>
  <c r="D721" i="14"/>
  <c r="C721" i="14"/>
  <c r="B721" i="14"/>
  <c r="A721" i="14"/>
  <c r="Q720" i="14"/>
  <c r="P720" i="14"/>
  <c r="O720" i="14"/>
  <c r="N720" i="14"/>
  <c r="M720" i="14"/>
  <c r="L720" i="14"/>
  <c r="K720" i="14"/>
  <c r="J720" i="14"/>
  <c r="I720" i="14"/>
  <c r="H720" i="14"/>
  <c r="F720" i="14"/>
  <c r="D720" i="14"/>
  <c r="C720" i="14"/>
  <c r="B720" i="14"/>
  <c r="A720" i="14"/>
  <c r="Q719" i="14"/>
  <c r="P719" i="14"/>
  <c r="O719" i="14"/>
  <c r="N719" i="14"/>
  <c r="M719" i="14"/>
  <c r="L719" i="14"/>
  <c r="K719" i="14"/>
  <c r="J719" i="14"/>
  <c r="I719" i="14"/>
  <c r="H719" i="14"/>
  <c r="F719" i="14"/>
  <c r="D719" i="14"/>
  <c r="C719" i="14"/>
  <c r="B719" i="14"/>
  <c r="A719" i="14"/>
  <c r="Q718" i="14"/>
  <c r="P718" i="14"/>
  <c r="O718" i="14"/>
  <c r="N718" i="14"/>
  <c r="M718" i="14"/>
  <c r="L718" i="14"/>
  <c r="K718" i="14"/>
  <c r="J718" i="14"/>
  <c r="I718" i="14"/>
  <c r="H718" i="14"/>
  <c r="F718" i="14"/>
  <c r="D718" i="14"/>
  <c r="C718" i="14"/>
  <c r="B718" i="14"/>
  <c r="A718" i="14"/>
  <c r="Q717" i="14"/>
  <c r="P717" i="14"/>
  <c r="O717" i="14"/>
  <c r="N717" i="14"/>
  <c r="M717" i="14"/>
  <c r="L717" i="14"/>
  <c r="K717" i="14"/>
  <c r="J717" i="14"/>
  <c r="I717" i="14"/>
  <c r="H717" i="14"/>
  <c r="F717" i="14"/>
  <c r="D717" i="14"/>
  <c r="C717" i="14"/>
  <c r="B717" i="14"/>
  <c r="A717" i="14"/>
  <c r="Q716" i="14"/>
  <c r="P716" i="14"/>
  <c r="O716" i="14"/>
  <c r="N716" i="14"/>
  <c r="M716" i="14"/>
  <c r="L716" i="14"/>
  <c r="K716" i="14"/>
  <c r="J716" i="14"/>
  <c r="I716" i="14"/>
  <c r="H716" i="14"/>
  <c r="F716" i="14"/>
  <c r="D716" i="14"/>
  <c r="C716" i="14"/>
  <c r="B716" i="14"/>
  <c r="A716" i="14"/>
  <c r="Q715" i="14"/>
  <c r="P715" i="14"/>
  <c r="O715" i="14"/>
  <c r="N715" i="14"/>
  <c r="M715" i="14"/>
  <c r="L715" i="14"/>
  <c r="K715" i="14"/>
  <c r="J715" i="14"/>
  <c r="I715" i="14"/>
  <c r="H715" i="14"/>
  <c r="F715" i="14"/>
  <c r="D715" i="14"/>
  <c r="C715" i="14"/>
  <c r="B715" i="14"/>
  <c r="A715" i="14"/>
  <c r="Q714" i="14"/>
  <c r="P714" i="14"/>
  <c r="O714" i="14"/>
  <c r="N714" i="14"/>
  <c r="M714" i="14"/>
  <c r="L714" i="14"/>
  <c r="K714" i="14"/>
  <c r="J714" i="14"/>
  <c r="I714" i="14"/>
  <c r="H714" i="14"/>
  <c r="F714" i="14"/>
  <c r="D714" i="14"/>
  <c r="C714" i="14"/>
  <c r="B714" i="14"/>
  <c r="A714" i="14"/>
  <c r="Q713" i="14"/>
  <c r="P713" i="14"/>
  <c r="O713" i="14"/>
  <c r="N713" i="14"/>
  <c r="M713" i="14"/>
  <c r="L713" i="14"/>
  <c r="K713" i="14"/>
  <c r="J713" i="14"/>
  <c r="I713" i="14"/>
  <c r="H713" i="14"/>
  <c r="F713" i="14"/>
  <c r="D713" i="14"/>
  <c r="C713" i="14"/>
  <c r="B713" i="14"/>
  <c r="A713" i="14"/>
  <c r="Q712" i="14"/>
  <c r="P712" i="14"/>
  <c r="O712" i="14"/>
  <c r="N712" i="14"/>
  <c r="M712" i="14"/>
  <c r="L712" i="14"/>
  <c r="K712" i="14"/>
  <c r="J712" i="14"/>
  <c r="I712" i="14"/>
  <c r="H712" i="14"/>
  <c r="F712" i="14"/>
  <c r="D712" i="14"/>
  <c r="C712" i="14"/>
  <c r="B712" i="14"/>
  <c r="A712" i="14"/>
  <c r="Q711" i="14"/>
  <c r="P711" i="14"/>
  <c r="O711" i="14"/>
  <c r="N711" i="14"/>
  <c r="M711" i="14"/>
  <c r="L711" i="14"/>
  <c r="K711" i="14"/>
  <c r="J711" i="14"/>
  <c r="I711" i="14"/>
  <c r="H711" i="14"/>
  <c r="F711" i="14"/>
  <c r="D711" i="14"/>
  <c r="C711" i="14"/>
  <c r="B711" i="14"/>
  <c r="A711" i="14"/>
  <c r="Q710" i="14"/>
  <c r="P710" i="14"/>
  <c r="O710" i="14"/>
  <c r="N710" i="14"/>
  <c r="M710" i="14"/>
  <c r="L710" i="14"/>
  <c r="K710" i="14"/>
  <c r="J710" i="14"/>
  <c r="I710" i="14"/>
  <c r="H710" i="14"/>
  <c r="F710" i="14"/>
  <c r="D710" i="14"/>
  <c r="C710" i="14"/>
  <c r="B710" i="14"/>
  <c r="A710" i="14"/>
  <c r="Q709" i="14"/>
  <c r="P709" i="14"/>
  <c r="O709" i="14"/>
  <c r="N709" i="14"/>
  <c r="M709" i="14"/>
  <c r="L709" i="14"/>
  <c r="K709" i="14"/>
  <c r="J709" i="14"/>
  <c r="I709" i="14"/>
  <c r="H709" i="14"/>
  <c r="F709" i="14"/>
  <c r="D709" i="14"/>
  <c r="C709" i="14"/>
  <c r="B709" i="14"/>
  <c r="A709" i="14"/>
  <c r="Q708" i="14"/>
  <c r="P708" i="14"/>
  <c r="O708" i="14"/>
  <c r="N708" i="14"/>
  <c r="M708" i="14"/>
  <c r="L708" i="14"/>
  <c r="K708" i="14"/>
  <c r="J708" i="14"/>
  <c r="I708" i="14"/>
  <c r="H708" i="14"/>
  <c r="F708" i="14"/>
  <c r="D708" i="14"/>
  <c r="C708" i="14"/>
  <c r="B708" i="14"/>
  <c r="A708" i="14"/>
  <c r="Q707" i="14"/>
  <c r="P707" i="14"/>
  <c r="O707" i="14"/>
  <c r="N707" i="14"/>
  <c r="M707" i="14"/>
  <c r="L707" i="14"/>
  <c r="K707" i="14"/>
  <c r="J707" i="14"/>
  <c r="I707" i="14"/>
  <c r="H707" i="14"/>
  <c r="F707" i="14"/>
  <c r="D707" i="14"/>
  <c r="C707" i="14"/>
  <c r="B707" i="14"/>
  <c r="A707" i="14"/>
  <c r="Q706" i="14"/>
  <c r="P706" i="14"/>
  <c r="O706" i="14"/>
  <c r="N706" i="14"/>
  <c r="M706" i="14"/>
  <c r="L706" i="14"/>
  <c r="K706" i="14"/>
  <c r="J706" i="14"/>
  <c r="I706" i="14"/>
  <c r="H706" i="14"/>
  <c r="F706" i="14"/>
  <c r="D706" i="14"/>
  <c r="C706" i="14"/>
  <c r="B706" i="14"/>
  <c r="A706" i="14"/>
  <c r="Q705" i="14"/>
  <c r="P705" i="14"/>
  <c r="O705" i="14"/>
  <c r="N705" i="14"/>
  <c r="M705" i="14"/>
  <c r="L705" i="14"/>
  <c r="K705" i="14"/>
  <c r="J705" i="14"/>
  <c r="I705" i="14"/>
  <c r="H705" i="14"/>
  <c r="F705" i="14"/>
  <c r="D705" i="14"/>
  <c r="C705" i="14"/>
  <c r="B705" i="14"/>
  <c r="A705" i="14"/>
  <c r="Q704" i="14"/>
  <c r="P704" i="14"/>
  <c r="O704" i="14"/>
  <c r="N704" i="14"/>
  <c r="M704" i="14"/>
  <c r="L704" i="14"/>
  <c r="K704" i="14"/>
  <c r="J704" i="14"/>
  <c r="I704" i="14"/>
  <c r="H704" i="14"/>
  <c r="F704" i="14"/>
  <c r="D704" i="14"/>
  <c r="C704" i="14"/>
  <c r="B704" i="14"/>
  <c r="A704" i="14"/>
  <c r="Q703" i="14"/>
  <c r="P703" i="14"/>
  <c r="O703" i="14"/>
  <c r="N703" i="14"/>
  <c r="M703" i="14"/>
  <c r="L703" i="14"/>
  <c r="K703" i="14"/>
  <c r="J703" i="14"/>
  <c r="I703" i="14"/>
  <c r="H703" i="14"/>
  <c r="F703" i="14"/>
  <c r="D703" i="14"/>
  <c r="C703" i="14"/>
  <c r="B703" i="14"/>
  <c r="A703" i="14"/>
  <c r="Q702" i="14"/>
  <c r="P702" i="14"/>
  <c r="O702" i="14"/>
  <c r="N702" i="14"/>
  <c r="M702" i="14"/>
  <c r="L702" i="14"/>
  <c r="K702" i="14"/>
  <c r="J702" i="14"/>
  <c r="I702" i="14"/>
  <c r="H702" i="14"/>
  <c r="F702" i="14"/>
  <c r="D702" i="14"/>
  <c r="C702" i="14"/>
  <c r="B702" i="14"/>
  <c r="A702" i="14"/>
  <c r="Q701" i="14"/>
  <c r="P701" i="14"/>
  <c r="O701" i="14"/>
  <c r="N701" i="14"/>
  <c r="M701" i="14"/>
  <c r="L701" i="14"/>
  <c r="K701" i="14"/>
  <c r="J701" i="14"/>
  <c r="I701" i="14"/>
  <c r="H701" i="14"/>
  <c r="F701" i="14"/>
  <c r="D701" i="14"/>
  <c r="C701" i="14"/>
  <c r="B701" i="14"/>
  <c r="A701" i="14"/>
  <c r="Q700" i="14"/>
  <c r="P700" i="14"/>
  <c r="O700" i="14"/>
  <c r="N700" i="14"/>
  <c r="M700" i="14"/>
  <c r="L700" i="14"/>
  <c r="K700" i="14"/>
  <c r="J700" i="14"/>
  <c r="I700" i="14"/>
  <c r="H700" i="14"/>
  <c r="F700" i="14"/>
  <c r="D700" i="14"/>
  <c r="C700" i="14"/>
  <c r="B700" i="14"/>
  <c r="A700" i="14"/>
  <c r="Q699" i="14"/>
  <c r="P699" i="14"/>
  <c r="O699" i="14"/>
  <c r="N699" i="14"/>
  <c r="M699" i="14"/>
  <c r="L699" i="14"/>
  <c r="K699" i="14"/>
  <c r="J699" i="14"/>
  <c r="I699" i="14"/>
  <c r="H699" i="14"/>
  <c r="F699" i="14"/>
  <c r="D699" i="14"/>
  <c r="C699" i="14"/>
  <c r="B699" i="14"/>
  <c r="A699" i="14"/>
  <c r="Q698" i="14"/>
  <c r="P698" i="14"/>
  <c r="O698" i="14"/>
  <c r="N698" i="14"/>
  <c r="M698" i="14"/>
  <c r="L698" i="14"/>
  <c r="K698" i="14"/>
  <c r="J698" i="14"/>
  <c r="I698" i="14"/>
  <c r="H698" i="14"/>
  <c r="F698" i="14"/>
  <c r="D698" i="14"/>
  <c r="C698" i="14"/>
  <c r="B698" i="14"/>
  <c r="A698" i="14"/>
  <c r="Q697" i="14"/>
  <c r="P697" i="14"/>
  <c r="O697" i="14"/>
  <c r="N697" i="14"/>
  <c r="M697" i="14"/>
  <c r="L697" i="14"/>
  <c r="K697" i="14"/>
  <c r="J697" i="14"/>
  <c r="I697" i="14"/>
  <c r="H697" i="14"/>
  <c r="F697" i="14"/>
  <c r="D697" i="14"/>
  <c r="C697" i="14"/>
  <c r="B697" i="14"/>
  <c r="A697" i="14"/>
  <c r="Q696" i="14"/>
  <c r="P696" i="14"/>
  <c r="O696" i="14"/>
  <c r="N696" i="14"/>
  <c r="M696" i="14"/>
  <c r="L696" i="14"/>
  <c r="K696" i="14"/>
  <c r="J696" i="14"/>
  <c r="I696" i="14"/>
  <c r="H696" i="14"/>
  <c r="F696" i="14"/>
  <c r="D696" i="14"/>
  <c r="C696" i="14"/>
  <c r="B696" i="14"/>
  <c r="A696" i="14"/>
  <c r="Q695" i="14"/>
  <c r="P695" i="14"/>
  <c r="O695" i="14"/>
  <c r="N695" i="14"/>
  <c r="M695" i="14"/>
  <c r="L695" i="14"/>
  <c r="K695" i="14"/>
  <c r="J695" i="14"/>
  <c r="I695" i="14"/>
  <c r="H695" i="14"/>
  <c r="F695" i="14"/>
  <c r="D695" i="14"/>
  <c r="C695" i="14"/>
  <c r="B695" i="14"/>
  <c r="A695" i="14"/>
  <c r="Q694" i="14"/>
  <c r="P694" i="14"/>
  <c r="O694" i="14"/>
  <c r="N694" i="14"/>
  <c r="M694" i="14"/>
  <c r="L694" i="14"/>
  <c r="K694" i="14"/>
  <c r="J694" i="14"/>
  <c r="I694" i="14"/>
  <c r="H694" i="14"/>
  <c r="F694" i="14"/>
  <c r="D694" i="14"/>
  <c r="C694" i="14"/>
  <c r="B694" i="14"/>
  <c r="A694" i="14"/>
  <c r="Q693" i="14"/>
  <c r="P693" i="14"/>
  <c r="O693" i="14"/>
  <c r="N693" i="14"/>
  <c r="M693" i="14"/>
  <c r="L693" i="14"/>
  <c r="K693" i="14"/>
  <c r="J693" i="14"/>
  <c r="I693" i="14"/>
  <c r="H693" i="14"/>
  <c r="F693" i="14"/>
  <c r="D693" i="14"/>
  <c r="C693" i="14"/>
  <c r="B693" i="14"/>
  <c r="A693" i="14"/>
  <c r="Q692" i="14"/>
  <c r="P692" i="14"/>
  <c r="O692" i="14"/>
  <c r="N692" i="14"/>
  <c r="M692" i="14"/>
  <c r="L692" i="14"/>
  <c r="K692" i="14"/>
  <c r="J692" i="14"/>
  <c r="I692" i="14"/>
  <c r="H692" i="14"/>
  <c r="F692" i="14"/>
  <c r="D692" i="14"/>
  <c r="C692" i="14"/>
  <c r="B692" i="14"/>
  <c r="A692" i="14"/>
  <c r="Q691" i="14"/>
  <c r="P691" i="14"/>
  <c r="O691" i="14"/>
  <c r="N691" i="14"/>
  <c r="M691" i="14"/>
  <c r="L691" i="14"/>
  <c r="K691" i="14"/>
  <c r="J691" i="14"/>
  <c r="I691" i="14"/>
  <c r="H691" i="14"/>
  <c r="F691" i="14"/>
  <c r="D691" i="14"/>
  <c r="C691" i="14"/>
  <c r="B691" i="14"/>
  <c r="A691" i="14"/>
  <c r="Q690" i="14"/>
  <c r="P690" i="14"/>
  <c r="O690" i="14"/>
  <c r="N690" i="14"/>
  <c r="M690" i="14"/>
  <c r="L690" i="14"/>
  <c r="K690" i="14"/>
  <c r="J690" i="14"/>
  <c r="I690" i="14"/>
  <c r="H690" i="14"/>
  <c r="F690" i="14"/>
  <c r="D690" i="14"/>
  <c r="C690" i="14"/>
  <c r="B690" i="14"/>
  <c r="A690" i="14"/>
  <c r="Q689" i="14"/>
  <c r="P689" i="14"/>
  <c r="O689" i="14"/>
  <c r="N689" i="14"/>
  <c r="M689" i="14"/>
  <c r="L689" i="14"/>
  <c r="K689" i="14"/>
  <c r="J689" i="14"/>
  <c r="I689" i="14"/>
  <c r="H689" i="14"/>
  <c r="F689" i="14"/>
  <c r="D689" i="14"/>
  <c r="C689" i="14"/>
  <c r="B689" i="14"/>
  <c r="A689" i="14"/>
  <c r="Q688" i="14"/>
  <c r="P688" i="14"/>
  <c r="O688" i="14"/>
  <c r="N688" i="14"/>
  <c r="M688" i="14"/>
  <c r="L688" i="14"/>
  <c r="K688" i="14"/>
  <c r="J688" i="14"/>
  <c r="I688" i="14"/>
  <c r="H688" i="14"/>
  <c r="F688" i="14"/>
  <c r="D688" i="14"/>
  <c r="C688" i="14"/>
  <c r="B688" i="14"/>
  <c r="A688" i="14"/>
  <c r="Q687" i="14"/>
  <c r="P687" i="14"/>
  <c r="O687" i="14"/>
  <c r="N687" i="14"/>
  <c r="M687" i="14"/>
  <c r="L687" i="14"/>
  <c r="K687" i="14"/>
  <c r="J687" i="14"/>
  <c r="I687" i="14"/>
  <c r="H687" i="14"/>
  <c r="F687" i="14"/>
  <c r="D687" i="14"/>
  <c r="C687" i="14"/>
  <c r="B687" i="14"/>
  <c r="A687" i="14"/>
  <c r="Q686" i="14"/>
  <c r="P686" i="14"/>
  <c r="O686" i="14"/>
  <c r="N686" i="14"/>
  <c r="M686" i="14"/>
  <c r="L686" i="14"/>
  <c r="K686" i="14"/>
  <c r="J686" i="14"/>
  <c r="I686" i="14"/>
  <c r="H686" i="14"/>
  <c r="F686" i="14"/>
  <c r="D686" i="14"/>
  <c r="C686" i="14"/>
  <c r="B686" i="14"/>
  <c r="A686" i="14"/>
  <c r="Q685" i="14"/>
  <c r="P685" i="14"/>
  <c r="O685" i="14"/>
  <c r="N685" i="14"/>
  <c r="M685" i="14"/>
  <c r="L685" i="14"/>
  <c r="K685" i="14"/>
  <c r="J685" i="14"/>
  <c r="I685" i="14"/>
  <c r="H685" i="14"/>
  <c r="F685" i="14"/>
  <c r="D685" i="14"/>
  <c r="C685" i="14"/>
  <c r="B685" i="14"/>
  <c r="A685" i="14"/>
  <c r="Q684" i="14"/>
  <c r="P684" i="14"/>
  <c r="O684" i="14"/>
  <c r="N684" i="14"/>
  <c r="M684" i="14"/>
  <c r="L684" i="14"/>
  <c r="K684" i="14"/>
  <c r="J684" i="14"/>
  <c r="I684" i="14"/>
  <c r="H684" i="14"/>
  <c r="F684" i="14"/>
  <c r="D684" i="14"/>
  <c r="C684" i="14"/>
  <c r="B684" i="14"/>
  <c r="A684" i="14"/>
  <c r="Q683" i="14"/>
  <c r="P683" i="14"/>
  <c r="O683" i="14"/>
  <c r="N683" i="14"/>
  <c r="M683" i="14"/>
  <c r="L683" i="14"/>
  <c r="K683" i="14"/>
  <c r="J683" i="14"/>
  <c r="I683" i="14"/>
  <c r="H683" i="14"/>
  <c r="F683" i="14"/>
  <c r="D683" i="14"/>
  <c r="C683" i="14"/>
  <c r="B683" i="14"/>
  <c r="A683" i="14"/>
  <c r="Q682" i="14"/>
  <c r="P682" i="14"/>
  <c r="O682" i="14"/>
  <c r="N682" i="14"/>
  <c r="M682" i="14"/>
  <c r="L682" i="14"/>
  <c r="K682" i="14"/>
  <c r="J682" i="14"/>
  <c r="I682" i="14"/>
  <c r="H682" i="14"/>
  <c r="F682" i="14"/>
  <c r="D682" i="14"/>
  <c r="C682" i="14"/>
  <c r="B682" i="14"/>
  <c r="A682" i="14"/>
  <c r="Q681" i="14"/>
  <c r="P681" i="14"/>
  <c r="O681" i="14"/>
  <c r="N681" i="14"/>
  <c r="M681" i="14"/>
  <c r="L681" i="14"/>
  <c r="K681" i="14"/>
  <c r="J681" i="14"/>
  <c r="I681" i="14"/>
  <c r="H681" i="14"/>
  <c r="F681" i="14"/>
  <c r="D681" i="14"/>
  <c r="C681" i="14"/>
  <c r="B681" i="14"/>
  <c r="A681" i="14"/>
  <c r="Q680" i="14"/>
  <c r="P680" i="14"/>
  <c r="O680" i="14"/>
  <c r="N680" i="14"/>
  <c r="M680" i="14"/>
  <c r="L680" i="14"/>
  <c r="K680" i="14"/>
  <c r="J680" i="14"/>
  <c r="I680" i="14"/>
  <c r="H680" i="14"/>
  <c r="F680" i="14"/>
  <c r="D680" i="14"/>
  <c r="C680" i="14"/>
  <c r="B680" i="14"/>
  <c r="A680" i="14"/>
  <c r="Q679" i="14"/>
  <c r="P679" i="14"/>
  <c r="O679" i="14"/>
  <c r="N679" i="14"/>
  <c r="M679" i="14"/>
  <c r="L679" i="14"/>
  <c r="K679" i="14"/>
  <c r="J679" i="14"/>
  <c r="I679" i="14"/>
  <c r="H679" i="14"/>
  <c r="F679" i="14"/>
  <c r="D679" i="14"/>
  <c r="C679" i="14"/>
  <c r="B679" i="14"/>
  <c r="A679" i="14"/>
  <c r="Q678" i="14"/>
  <c r="P678" i="14"/>
  <c r="O678" i="14"/>
  <c r="N678" i="14"/>
  <c r="M678" i="14"/>
  <c r="L678" i="14"/>
  <c r="K678" i="14"/>
  <c r="J678" i="14"/>
  <c r="I678" i="14"/>
  <c r="H678" i="14"/>
  <c r="F678" i="14"/>
  <c r="D678" i="14"/>
  <c r="C678" i="14"/>
  <c r="B678" i="14"/>
  <c r="A678" i="14"/>
  <c r="Q677" i="14"/>
  <c r="P677" i="14"/>
  <c r="O677" i="14"/>
  <c r="N677" i="14"/>
  <c r="M677" i="14"/>
  <c r="L677" i="14"/>
  <c r="K677" i="14"/>
  <c r="J677" i="14"/>
  <c r="I677" i="14"/>
  <c r="H677" i="14"/>
  <c r="F677" i="14"/>
  <c r="D677" i="14"/>
  <c r="C677" i="14"/>
  <c r="B677" i="14"/>
  <c r="A677" i="14"/>
  <c r="Q676" i="14"/>
  <c r="P676" i="14"/>
  <c r="O676" i="14"/>
  <c r="N676" i="14"/>
  <c r="M676" i="14"/>
  <c r="L676" i="14"/>
  <c r="K676" i="14"/>
  <c r="J676" i="14"/>
  <c r="I676" i="14"/>
  <c r="H676" i="14"/>
  <c r="F676" i="14"/>
  <c r="D676" i="14"/>
  <c r="C676" i="14"/>
  <c r="B676" i="14"/>
  <c r="A676" i="14"/>
  <c r="Q675" i="14"/>
  <c r="P675" i="14"/>
  <c r="O675" i="14"/>
  <c r="N675" i="14"/>
  <c r="M675" i="14"/>
  <c r="L675" i="14"/>
  <c r="K675" i="14"/>
  <c r="J675" i="14"/>
  <c r="I675" i="14"/>
  <c r="H675" i="14"/>
  <c r="F675" i="14"/>
  <c r="D675" i="14"/>
  <c r="C675" i="14"/>
  <c r="B675" i="14"/>
  <c r="A675" i="14"/>
  <c r="Q674" i="14"/>
  <c r="P674" i="14"/>
  <c r="O674" i="14"/>
  <c r="N674" i="14"/>
  <c r="M674" i="14"/>
  <c r="L674" i="14"/>
  <c r="K674" i="14"/>
  <c r="J674" i="14"/>
  <c r="I674" i="14"/>
  <c r="H674" i="14"/>
  <c r="F674" i="14"/>
  <c r="D674" i="14"/>
  <c r="C674" i="14"/>
  <c r="B674" i="14"/>
  <c r="A674" i="14"/>
  <c r="Q673" i="14"/>
  <c r="P673" i="14"/>
  <c r="O673" i="14"/>
  <c r="N673" i="14"/>
  <c r="M673" i="14"/>
  <c r="L673" i="14"/>
  <c r="K673" i="14"/>
  <c r="J673" i="14"/>
  <c r="I673" i="14"/>
  <c r="H673" i="14"/>
  <c r="F673" i="14"/>
  <c r="D673" i="14"/>
  <c r="C673" i="14"/>
  <c r="B673" i="14"/>
  <c r="A673" i="14"/>
  <c r="Q672" i="14"/>
  <c r="P672" i="14"/>
  <c r="O672" i="14"/>
  <c r="N672" i="14"/>
  <c r="M672" i="14"/>
  <c r="L672" i="14"/>
  <c r="K672" i="14"/>
  <c r="J672" i="14"/>
  <c r="I672" i="14"/>
  <c r="H672" i="14"/>
  <c r="F672" i="14"/>
  <c r="D672" i="14"/>
  <c r="C672" i="14"/>
  <c r="B672" i="14"/>
  <c r="A672" i="14"/>
  <c r="Q671" i="14"/>
  <c r="P671" i="14"/>
  <c r="O671" i="14"/>
  <c r="N671" i="14"/>
  <c r="M671" i="14"/>
  <c r="L671" i="14"/>
  <c r="K671" i="14"/>
  <c r="J671" i="14"/>
  <c r="I671" i="14"/>
  <c r="H671" i="14"/>
  <c r="F671" i="14"/>
  <c r="D671" i="14"/>
  <c r="C671" i="14"/>
  <c r="B671" i="14"/>
  <c r="A671" i="14"/>
  <c r="Q670" i="14"/>
  <c r="P670" i="14"/>
  <c r="O670" i="14"/>
  <c r="N670" i="14"/>
  <c r="M670" i="14"/>
  <c r="L670" i="14"/>
  <c r="K670" i="14"/>
  <c r="J670" i="14"/>
  <c r="I670" i="14"/>
  <c r="H670" i="14"/>
  <c r="F670" i="14"/>
  <c r="D670" i="14"/>
  <c r="C670" i="14"/>
  <c r="B670" i="14"/>
  <c r="A670" i="14"/>
  <c r="Q669" i="14"/>
  <c r="P669" i="14"/>
  <c r="O669" i="14"/>
  <c r="N669" i="14"/>
  <c r="M669" i="14"/>
  <c r="L669" i="14"/>
  <c r="K669" i="14"/>
  <c r="J669" i="14"/>
  <c r="I669" i="14"/>
  <c r="H669" i="14"/>
  <c r="F669" i="14"/>
  <c r="D669" i="14"/>
  <c r="C669" i="14"/>
  <c r="B669" i="14"/>
  <c r="A669" i="14"/>
  <c r="Q668" i="14"/>
  <c r="P668" i="14"/>
  <c r="O668" i="14"/>
  <c r="N668" i="14"/>
  <c r="M668" i="14"/>
  <c r="L668" i="14"/>
  <c r="K668" i="14"/>
  <c r="J668" i="14"/>
  <c r="I668" i="14"/>
  <c r="H668" i="14"/>
  <c r="F668" i="14"/>
  <c r="D668" i="14"/>
  <c r="C668" i="14"/>
  <c r="B668" i="14"/>
  <c r="A668" i="14"/>
  <c r="Q667" i="14"/>
  <c r="P667" i="14"/>
  <c r="O667" i="14"/>
  <c r="N667" i="14"/>
  <c r="M667" i="14"/>
  <c r="L667" i="14"/>
  <c r="K667" i="14"/>
  <c r="J667" i="14"/>
  <c r="I667" i="14"/>
  <c r="H667" i="14"/>
  <c r="F667" i="14"/>
  <c r="D667" i="14"/>
  <c r="C667" i="14"/>
  <c r="B667" i="14"/>
  <c r="A667" i="14"/>
  <c r="Q666" i="14"/>
  <c r="P666" i="14"/>
  <c r="O666" i="14"/>
  <c r="N666" i="14"/>
  <c r="M666" i="14"/>
  <c r="L666" i="14"/>
  <c r="K666" i="14"/>
  <c r="J666" i="14"/>
  <c r="I666" i="14"/>
  <c r="H666" i="14"/>
  <c r="F666" i="14"/>
  <c r="D666" i="14"/>
  <c r="C666" i="14"/>
  <c r="B666" i="14"/>
  <c r="A666" i="14"/>
  <c r="Q665" i="14"/>
  <c r="P665" i="14"/>
  <c r="O665" i="14"/>
  <c r="N665" i="14"/>
  <c r="M665" i="14"/>
  <c r="L665" i="14"/>
  <c r="K665" i="14"/>
  <c r="J665" i="14"/>
  <c r="I665" i="14"/>
  <c r="H665" i="14"/>
  <c r="F665" i="14"/>
  <c r="D665" i="14"/>
  <c r="C665" i="14"/>
  <c r="B665" i="14"/>
  <c r="A665" i="14"/>
  <c r="Q664" i="14"/>
  <c r="P664" i="14"/>
  <c r="O664" i="14"/>
  <c r="N664" i="14"/>
  <c r="M664" i="14"/>
  <c r="L664" i="14"/>
  <c r="K664" i="14"/>
  <c r="J664" i="14"/>
  <c r="I664" i="14"/>
  <c r="H664" i="14"/>
  <c r="F664" i="14"/>
  <c r="D664" i="14"/>
  <c r="C664" i="14"/>
  <c r="B664" i="14"/>
  <c r="A664" i="14"/>
  <c r="Q663" i="14"/>
  <c r="P663" i="14"/>
  <c r="O663" i="14"/>
  <c r="N663" i="14"/>
  <c r="M663" i="14"/>
  <c r="L663" i="14"/>
  <c r="K663" i="14"/>
  <c r="J663" i="14"/>
  <c r="I663" i="14"/>
  <c r="H663" i="14"/>
  <c r="F663" i="14"/>
  <c r="D663" i="14"/>
  <c r="C663" i="14"/>
  <c r="B663" i="14"/>
  <c r="A663" i="14"/>
  <c r="Q662" i="14"/>
  <c r="P662" i="14"/>
  <c r="O662" i="14"/>
  <c r="N662" i="14"/>
  <c r="M662" i="14"/>
  <c r="L662" i="14"/>
  <c r="K662" i="14"/>
  <c r="J662" i="14"/>
  <c r="I662" i="14"/>
  <c r="H662" i="14"/>
  <c r="F662" i="14"/>
  <c r="D662" i="14"/>
  <c r="C662" i="14"/>
  <c r="B662" i="14"/>
  <c r="A662" i="14"/>
  <c r="Q661" i="14"/>
  <c r="P661" i="14"/>
  <c r="O661" i="14"/>
  <c r="N661" i="14"/>
  <c r="M661" i="14"/>
  <c r="L661" i="14"/>
  <c r="K661" i="14"/>
  <c r="J661" i="14"/>
  <c r="I661" i="14"/>
  <c r="H661" i="14"/>
  <c r="F661" i="14"/>
  <c r="D661" i="14"/>
  <c r="C661" i="14"/>
  <c r="B661" i="14"/>
  <c r="A661" i="14"/>
  <c r="Q660" i="14"/>
  <c r="P660" i="14"/>
  <c r="O660" i="14"/>
  <c r="N660" i="14"/>
  <c r="M660" i="14"/>
  <c r="L660" i="14"/>
  <c r="K660" i="14"/>
  <c r="J660" i="14"/>
  <c r="I660" i="14"/>
  <c r="H660" i="14"/>
  <c r="F660" i="14"/>
  <c r="D660" i="14"/>
  <c r="C660" i="14"/>
  <c r="B660" i="14"/>
  <c r="A660" i="14"/>
  <c r="Q659" i="14"/>
  <c r="P659" i="14"/>
  <c r="O659" i="14"/>
  <c r="N659" i="14"/>
  <c r="M659" i="14"/>
  <c r="L659" i="14"/>
  <c r="K659" i="14"/>
  <c r="J659" i="14"/>
  <c r="I659" i="14"/>
  <c r="H659" i="14"/>
  <c r="F659" i="14"/>
  <c r="D659" i="14"/>
  <c r="C659" i="14"/>
  <c r="B659" i="14"/>
  <c r="A659" i="14"/>
  <c r="Q658" i="14"/>
  <c r="P658" i="14"/>
  <c r="O658" i="14"/>
  <c r="N658" i="14"/>
  <c r="M658" i="14"/>
  <c r="L658" i="14"/>
  <c r="K658" i="14"/>
  <c r="J658" i="14"/>
  <c r="I658" i="14"/>
  <c r="H658" i="14"/>
  <c r="F658" i="14"/>
  <c r="D658" i="14"/>
  <c r="C658" i="14"/>
  <c r="B658" i="14"/>
  <c r="A658" i="14"/>
  <c r="Q657" i="14"/>
  <c r="P657" i="14"/>
  <c r="O657" i="14"/>
  <c r="N657" i="14"/>
  <c r="M657" i="14"/>
  <c r="L657" i="14"/>
  <c r="K657" i="14"/>
  <c r="J657" i="14"/>
  <c r="I657" i="14"/>
  <c r="H657" i="14"/>
  <c r="F657" i="14"/>
  <c r="D657" i="14"/>
  <c r="C657" i="14"/>
  <c r="B657" i="14"/>
  <c r="A657" i="14"/>
  <c r="Q656" i="14"/>
  <c r="P656" i="14"/>
  <c r="O656" i="14"/>
  <c r="N656" i="14"/>
  <c r="M656" i="14"/>
  <c r="L656" i="14"/>
  <c r="K656" i="14"/>
  <c r="J656" i="14"/>
  <c r="I656" i="14"/>
  <c r="H656" i="14"/>
  <c r="F656" i="14"/>
  <c r="D656" i="14"/>
  <c r="C656" i="14"/>
  <c r="B656" i="14"/>
  <c r="A656" i="14"/>
  <c r="Q655" i="14"/>
  <c r="P655" i="14"/>
  <c r="O655" i="14"/>
  <c r="N655" i="14"/>
  <c r="M655" i="14"/>
  <c r="L655" i="14"/>
  <c r="K655" i="14"/>
  <c r="J655" i="14"/>
  <c r="I655" i="14"/>
  <c r="H655" i="14"/>
  <c r="F655" i="14"/>
  <c r="D655" i="14"/>
  <c r="C655" i="14"/>
  <c r="B655" i="14"/>
  <c r="A655" i="14"/>
  <c r="Q654" i="14"/>
  <c r="P654" i="14"/>
  <c r="O654" i="14"/>
  <c r="N654" i="14"/>
  <c r="M654" i="14"/>
  <c r="L654" i="14"/>
  <c r="K654" i="14"/>
  <c r="J654" i="14"/>
  <c r="I654" i="14"/>
  <c r="H654" i="14"/>
  <c r="F654" i="14"/>
  <c r="D654" i="14"/>
  <c r="C654" i="14"/>
  <c r="B654" i="14"/>
  <c r="A654" i="14"/>
  <c r="Q653" i="14"/>
  <c r="P653" i="14"/>
  <c r="O653" i="14"/>
  <c r="N653" i="14"/>
  <c r="M653" i="14"/>
  <c r="L653" i="14"/>
  <c r="K653" i="14"/>
  <c r="J653" i="14"/>
  <c r="I653" i="14"/>
  <c r="H653" i="14"/>
  <c r="F653" i="14"/>
  <c r="D653" i="14"/>
  <c r="C653" i="14"/>
  <c r="B653" i="14"/>
  <c r="A653" i="14"/>
  <c r="Q652" i="14"/>
  <c r="P652" i="14"/>
  <c r="O652" i="14"/>
  <c r="N652" i="14"/>
  <c r="M652" i="14"/>
  <c r="L652" i="14"/>
  <c r="K652" i="14"/>
  <c r="J652" i="14"/>
  <c r="I652" i="14"/>
  <c r="H652" i="14"/>
  <c r="F652" i="14"/>
  <c r="D652" i="14"/>
  <c r="C652" i="14"/>
  <c r="B652" i="14"/>
  <c r="A652" i="14"/>
  <c r="Q651" i="14"/>
  <c r="P651" i="14"/>
  <c r="O651" i="14"/>
  <c r="N651" i="14"/>
  <c r="M651" i="14"/>
  <c r="L651" i="14"/>
  <c r="K651" i="14"/>
  <c r="J651" i="14"/>
  <c r="I651" i="14"/>
  <c r="H651" i="14"/>
  <c r="F651" i="14"/>
  <c r="D651" i="14"/>
  <c r="C651" i="14"/>
  <c r="B651" i="14"/>
  <c r="A651" i="14"/>
  <c r="Q650" i="14"/>
  <c r="P650" i="14"/>
  <c r="O650" i="14"/>
  <c r="N650" i="14"/>
  <c r="M650" i="14"/>
  <c r="L650" i="14"/>
  <c r="K650" i="14"/>
  <c r="J650" i="14"/>
  <c r="I650" i="14"/>
  <c r="H650" i="14"/>
  <c r="F650" i="14"/>
  <c r="D650" i="14"/>
  <c r="C650" i="14"/>
  <c r="B650" i="14"/>
  <c r="A650" i="14"/>
  <c r="Q649" i="14"/>
  <c r="P649" i="14"/>
  <c r="O649" i="14"/>
  <c r="N649" i="14"/>
  <c r="M649" i="14"/>
  <c r="L649" i="14"/>
  <c r="K649" i="14"/>
  <c r="J649" i="14"/>
  <c r="I649" i="14"/>
  <c r="H649" i="14"/>
  <c r="F649" i="14"/>
  <c r="D649" i="14"/>
  <c r="C649" i="14"/>
  <c r="B649" i="14"/>
  <c r="A649" i="14"/>
  <c r="Q648" i="14"/>
  <c r="P648" i="14"/>
  <c r="O648" i="14"/>
  <c r="N648" i="14"/>
  <c r="M648" i="14"/>
  <c r="L648" i="14"/>
  <c r="K648" i="14"/>
  <c r="J648" i="14"/>
  <c r="I648" i="14"/>
  <c r="H648" i="14"/>
  <c r="F648" i="14"/>
  <c r="D648" i="14"/>
  <c r="C648" i="14"/>
  <c r="B648" i="14"/>
  <c r="A648" i="14"/>
  <c r="Q647" i="14"/>
  <c r="P647" i="14"/>
  <c r="O647" i="14"/>
  <c r="N647" i="14"/>
  <c r="M647" i="14"/>
  <c r="L647" i="14"/>
  <c r="K647" i="14"/>
  <c r="J647" i="14"/>
  <c r="I647" i="14"/>
  <c r="H647" i="14"/>
  <c r="F647" i="14"/>
  <c r="D647" i="14"/>
  <c r="C647" i="14"/>
  <c r="B647" i="14"/>
  <c r="A647" i="14"/>
  <c r="Q646" i="14"/>
  <c r="P646" i="14"/>
  <c r="O646" i="14"/>
  <c r="N646" i="14"/>
  <c r="M646" i="14"/>
  <c r="L646" i="14"/>
  <c r="K646" i="14"/>
  <c r="J646" i="14"/>
  <c r="I646" i="14"/>
  <c r="H646" i="14"/>
  <c r="F646" i="14"/>
  <c r="D646" i="14"/>
  <c r="C646" i="14"/>
  <c r="B646" i="14"/>
  <c r="A646" i="14"/>
  <c r="Q645" i="14"/>
  <c r="P645" i="14"/>
  <c r="O645" i="14"/>
  <c r="N645" i="14"/>
  <c r="M645" i="14"/>
  <c r="L645" i="14"/>
  <c r="K645" i="14"/>
  <c r="J645" i="14"/>
  <c r="I645" i="14"/>
  <c r="H645" i="14"/>
  <c r="F645" i="14"/>
  <c r="D645" i="14"/>
  <c r="C645" i="14"/>
  <c r="B645" i="14"/>
  <c r="A645" i="14"/>
  <c r="Q644" i="14"/>
  <c r="P644" i="14"/>
  <c r="O644" i="14"/>
  <c r="N644" i="14"/>
  <c r="M644" i="14"/>
  <c r="L644" i="14"/>
  <c r="K644" i="14"/>
  <c r="J644" i="14"/>
  <c r="I644" i="14"/>
  <c r="H644" i="14"/>
  <c r="F644" i="14"/>
  <c r="D644" i="14"/>
  <c r="C644" i="14"/>
  <c r="B644" i="14"/>
  <c r="A644" i="14"/>
  <c r="Q643" i="14"/>
  <c r="P643" i="14"/>
  <c r="O643" i="14"/>
  <c r="N643" i="14"/>
  <c r="M643" i="14"/>
  <c r="L643" i="14"/>
  <c r="K643" i="14"/>
  <c r="J643" i="14"/>
  <c r="I643" i="14"/>
  <c r="H643" i="14"/>
  <c r="F643" i="14"/>
  <c r="D643" i="14"/>
  <c r="C643" i="14"/>
  <c r="B643" i="14"/>
  <c r="A643" i="14"/>
  <c r="Q642" i="14"/>
  <c r="P642" i="14"/>
  <c r="O642" i="14"/>
  <c r="N642" i="14"/>
  <c r="M642" i="14"/>
  <c r="L642" i="14"/>
  <c r="K642" i="14"/>
  <c r="J642" i="14"/>
  <c r="I642" i="14"/>
  <c r="H642" i="14"/>
  <c r="F642" i="14"/>
  <c r="D642" i="14"/>
  <c r="C642" i="14"/>
  <c r="B642" i="14"/>
  <c r="A642" i="14"/>
  <c r="Q641" i="14"/>
  <c r="P641" i="14"/>
  <c r="O641" i="14"/>
  <c r="N641" i="14"/>
  <c r="M641" i="14"/>
  <c r="L641" i="14"/>
  <c r="K641" i="14"/>
  <c r="J641" i="14"/>
  <c r="I641" i="14"/>
  <c r="H641" i="14"/>
  <c r="F641" i="14"/>
  <c r="D641" i="14"/>
  <c r="C641" i="14"/>
  <c r="B641" i="14"/>
  <c r="A641" i="14"/>
  <c r="Q640" i="14"/>
  <c r="P640" i="14"/>
  <c r="O640" i="14"/>
  <c r="N640" i="14"/>
  <c r="M640" i="14"/>
  <c r="L640" i="14"/>
  <c r="K640" i="14"/>
  <c r="J640" i="14"/>
  <c r="I640" i="14"/>
  <c r="H640" i="14"/>
  <c r="F640" i="14"/>
  <c r="D640" i="14"/>
  <c r="C640" i="14"/>
  <c r="B640" i="14"/>
  <c r="A640" i="14"/>
  <c r="Q639" i="14"/>
  <c r="P639" i="14"/>
  <c r="O639" i="14"/>
  <c r="N639" i="14"/>
  <c r="M639" i="14"/>
  <c r="L639" i="14"/>
  <c r="K639" i="14"/>
  <c r="J639" i="14"/>
  <c r="I639" i="14"/>
  <c r="H639" i="14"/>
  <c r="F639" i="14"/>
  <c r="D639" i="14"/>
  <c r="C639" i="14"/>
  <c r="B639" i="14"/>
  <c r="A639" i="14"/>
  <c r="Q638" i="14"/>
  <c r="P638" i="14"/>
  <c r="O638" i="14"/>
  <c r="N638" i="14"/>
  <c r="M638" i="14"/>
  <c r="L638" i="14"/>
  <c r="K638" i="14"/>
  <c r="J638" i="14"/>
  <c r="I638" i="14"/>
  <c r="H638" i="14"/>
  <c r="F638" i="14"/>
  <c r="D638" i="14"/>
  <c r="C638" i="14"/>
  <c r="B638" i="14"/>
  <c r="A638" i="14"/>
  <c r="Q637" i="14"/>
  <c r="P637" i="14"/>
  <c r="O637" i="14"/>
  <c r="N637" i="14"/>
  <c r="M637" i="14"/>
  <c r="L637" i="14"/>
  <c r="K637" i="14"/>
  <c r="J637" i="14"/>
  <c r="I637" i="14"/>
  <c r="H637" i="14"/>
  <c r="F637" i="14"/>
  <c r="D637" i="14"/>
  <c r="C637" i="14"/>
  <c r="B637" i="14"/>
  <c r="A637" i="14"/>
  <c r="Q636" i="14"/>
  <c r="P636" i="14"/>
  <c r="O636" i="14"/>
  <c r="N636" i="14"/>
  <c r="M636" i="14"/>
  <c r="L636" i="14"/>
  <c r="K636" i="14"/>
  <c r="J636" i="14"/>
  <c r="I636" i="14"/>
  <c r="H636" i="14"/>
  <c r="F636" i="14"/>
  <c r="D636" i="14"/>
  <c r="C636" i="14"/>
  <c r="B636" i="14"/>
  <c r="A636" i="14"/>
  <c r="Q635" i="14"/>
  <c r="P635" i="14"/>
  <c r="O635" i="14"/>
  <c r="N635" i="14"/>
  <c r="M635" i="14"/>
  <c r="L635" i="14"/>
  <c r="K635" i="14"/>
  <c r="J635" i="14"/>
  <c r="I635" i="14"/>
  <c r="H635" i="14"/>
  <c r="F635" i="14"/>
  <c r="D635" i="14"/>
  <c r="C635" i="14"/>
  <c r="B635" i="14"/>
  <c r="A635" i="14"/>
  <c r="Q634" i="14"/>
  <c r="P634" i="14"/>
  <c r="O634" i="14"/>
  <c r="N634" i="14"/>
  <c r="M634" i="14"/>
  <c r="L634" i="14"/>
  <c r="K634" i="14"/>
  <c r="J634" i="14"/>
  <c r="I634" i="14"/>
  <c r="H634" i="14"/>
  <c r="F634" i="14"/>
  <c r="D634" i="14"/>
  <c r="C634" i="14"/>
  <c r="B634" i="14"/>
  <c r="A634" i="14"/>
  <c r="Q633" i="14"/>
  <c r="P633" i="14"/>
  <c r="O633" i="14"/>
  <c r="N633" i="14"/>
  <c r="M633" i="14"/>
  <c r="L633" i="14"/>
  <c r="K633" i="14"/>
  <c r="J633" i="14"/>
  <c r="I633" i="14"/>
  <c r="H633" i="14"/>
  <c r="F633" i="14"/>
  <c r="D633" i="14"/>
  <c r="C633" i="14"/>
  <c r="B633" i="14"/>
  <c r="A633" i="14"/>
  <c r="Q632" i="14"/>
  <c r="P632" i="14"/>
  <c r="O632" i="14"/>
  <c r="N632" i="14"/>
  <c r="M632" i="14"/>
  <c r="L632" i="14"/>
  <c r="K632" i="14"/>
  <c r="J632" i="14"/>
  <c r="I632" i="14"/>
  <c r="H632" i="14"/>
  <c r="F632" i="14"/>
  <c r="D632" i="14"/>
  <c r="C632" i="14"/>
  <c r="B632" i="14"/>
  <c r="A632" i="14"/>
  <c r="Q631" i="14"/>
  <c r="P631" i="14"/>
  <c r="O631" i="14"/>
  <c r="N631" i="14"/>
  <c r="M631" i="14"/>
  <c r="L631" i="14"/>
  <c r="K631" i="14"/>
  <c r="J631" i="14"/>
  <c r="I631" i="14"/>
  <c r="H631" i="14"/>
  <c r="F631" i="14"/>
  <c r="D631" i="14"/>
  <c r="C631" i="14"/>
  <c r="B631" i="14"/>
  <c r="A631" i="14"/>
  <c r="Q630" i="14"/>
  <c r="P630" i="14"/>
  <c r="O630" i="14"/>
  <c r="N630" i="14"/>
  <c r="M630" i="14"/>
  <c r="L630" i="14"/>
  <c r="K630" i="14"/>
  <c r="J630" i="14"/>
  <c r="I630" i="14"/>
  <c r="H630" i="14"/>
  <c r="F630" i="14"/>
  <c r="D630" i="14"/>
  <c r="C630" i="14"/>
  <c r="B630" i="14"/>
  <c r="A630" i="14"/>
  <c r="Q629" i="14"/>
  <c r="P629" i="14"/>
  <c r="O629" i="14"/>
  <c r="N629" i="14"/>
  <c r="M629" i="14"/>
  <c r="L629" i="14"/>
  <c r="K629" i="14"/>
  <c r="J629" i="14"/>
  <c r="I629" i="14"/>
  <c r="H629" i="14"/>
  <c r="F629" i="14"/>
  <c r="D629" i="14"/>
  <c r="C629" i="14"/>
  <c r="B629" i="14"/>
  <c r="A629" i="14"/>
  <c r="Q628" i="14"/>
  <c r="P628" i="14"/>
  <c r="O628" i="14"/>
  <c r="N628" i="14"/>
  <c r="M628" i="14"/>
  <c r="L628" i="14"/>
  <c r="K628" i="14"/>
  <c r="J628" i="14"/>
  <c r="I628" i="14"/>
  <c r="H628" i="14"/>
  <c r="F628" i="14"/>
  <c r="D628" i="14"/>
  <c r="C628" i="14"/>
  <c r="B628" i="14"/>
  <c r="A628" i="14"/>
  <c r="Q627" i="14"/>
  <c r="P627" i="14"/>
  <c r="O627" i="14"/>
  <c r="N627" i="14"/>
  <c r="M627" i="14"/>
  <c r="L627" i="14"/>
  <c r="K627" i="14"/>
  <c r="J627" i="14"/>
  <c r="I627" i="14"/>
  <c r="H627" i="14"/>
  <c r="F627" i="14"/>
  <c r="D627" i="14"/>
  <c r="C627" i="14"/>
  <c r="B627" i="14"/>
  <c r="A627" i="14"/>
  <c r="Q626" i="14"/>
  <c r="P626" i="14"/>
  <c r="O626" i="14"/>
  <c r="N626" i="14"/>
  <c r="M626" i="14"/>
  <c r="L626" i="14"/>
  <c r="K626" i="14"/>
  <c r="J626" i="14"/>
  <c r="I626" i="14"/>
  <c r="H626" i="14"/>
  <c r="F626" i="14"/>
  <c r="D626" i="14"/>
  <c r="C626" i="14"/>
  <c r="B626" i="14"/>
  <c r="A626" i="14"/>
  <c r="Q625" i="14"/>
  <c r="P625" i="14"/>
  <c r="O625" i="14"/>
  <c r="N625" i="14"/>
  <c r="M625" i="14"/>
  <c r="L625" i="14"/>
  <c r="K625" i="14"/>
  <c r="J625" i="14"/>
  <c r="I625" i="14"/>
  <c r="H625" i="14"/>
  <c r="F625" i="14"/>
  <c r="D625" i="14"/>
  <c r="C625" i="14"/>
  <c r="B625" i="14"/>
  <c r="A625" i="14"/>
  <c r="Q624" i="14"/>
  <c r="P624" i="14"/>
  <c r="O624" i="14"/>
  <c r="N624" i="14"/>
  <c r="M624" i="14"/>
  <c r="L624" i="14"/>
  <c r="K624" i="14"/>
  <c r="J624" i="14"/>
  <c r="I624" i="14"/>
  <c r="H624" i="14"/>
  <c r="F624" i="14"/>
  <c r="D624" i="14"/>
  <c r="C624" i="14"/>
  <c r="B624" i="14"/>
  <c r="A624" i="14"/>
  <c r="Q623" i="14"/>
  <c r="P623" i="14"/>
  <c r="O623" i="14"/>
  <c r="N623" i="14"/>
  <c r="M623" i="14"/>
  <c r="L623" i="14"/>
  <c r="K623" i="14"/>
  <c r="J623" i="14"/>
  <c r="I623" i="14"/>
  <c r="H623" i="14"/>
  <c r="F623" i="14"/>
  <c r="D623" i="14"/>
  <c r="C623" i="14"/>
  <c r="B623" i="14"/>
  <c r="A623" i="14"/>
  <c r="Q622" i="14"/>
  <c r="P622" i="14"/>
  <c r="O622" i="14"/>
  <c r="N622" i="14"/>
  <c r="M622" i="14"/>
  <c r="L622" i="14"/>
  <c r="K622" i="14"/>
  <c r="J622" i="14"/>
  <c r="I622" i="14"/>
  <c r="H622" i="14"/>
  <c r="F622" i="14"/>
  <c r="D622" i="14"/>
  <c r="C622" i="14"/>
  <c r="B622" i="14"/>
  <c r="A622" i="14"/>
  <c r="Q621" i="14"/>
  <c r="P621" i="14"/>
  <c r="O621" i="14"/>
  <c r="N621" i="14"/>
  <c r="M621" i="14"/>
  <c r="L621" i="14"/>
  <c r="K621" i="14"/>
  <c r="J621" i="14"/>
  <c r="I621" i="14"/>
  <c r="H621" i="14"/>
  <c r="F621" i="14"/>
  <c r="D621" i="14"/>
  <c r="C621" i="14"/>
  <c r="B621" i="14"/>
  <c r="A621" i="14"/>
  <c r="Q620" i="14"/>
  <c r="P620" i="14"/>
  <c r="O620" i="14"/>
  <c r="N620" i="14"/>
  <c r="M620" i="14"/>
  <c r="L620" i="14"/>
  <c r="K620" i="14"/>
  <c r="J620" i="14"/>
  <c r="I620" i="14"/>
  <c r="H620" i="14"/>
  <c r="F620" i="14"/>
  <c r="D620" i="14"/>
  <c r="C620" i="14"/>
  <c r="B620" i="14"/>
  <c r="A620" i="14"/>
  <c r="Q619" i="14"/>
  <c r="P619" i="14"/>
  <c r="O619" i="14"/>
  <c r="N619" i="14"/>
  <c r="M619" i="14"/>
  <c r="L619" i="14"/>
  <c r="K619" i="14"/>
  <c r="J619" i="14"/>
  <c r="I619" i="14"/>
  <c r="H619" i="14"/>
  <c r="F619" i="14"/>
  <c r="D619" i="14"/>
  <c r="C619" i="14"/>
  <c r="B619" i="14"/>
  <c r="A619" i="14"/>
  <c r="Q618" i="14"/>
  <c r="P618" i="14"/>
  <c r="O618" i="14"/>
  <c r="N618" i="14"/>
  <c r="M618" i="14"/>
  <c r="L618" i="14"/>
  <c r="K618" i="14"/>
  <c r="J618" i="14"/>
  <c r="I618" i="14"/>
  <c r="H618" i="14"/>
  <c r="F618" i="14"/>
  <c r="D618" i="14"/>
  <c r="C618" i="14"/>
  <c r="B618" i="14"/>
  <c r="A618" i="14"/>
  <c r="Q617" i="14"/>
  <c r="P617" i="14"/>
  <c r="O617" i="14"/>
  <c r="N617" i="14"/>
  <c r="M617" i="14"/>
  <c r="L617" i="14"/>
  <c r="K617" i="14"/>
  <c r="J617" i="14"/>
  <c r="I617" i="14"/>
  <c r="H617" i="14"/>
  <c r="F617" i="14"/>
  <c r="D617" i="14"/>
  <c r="C617" i="14"/>
  <c r="B617" i="14"/>
  <c r="A617" i="14"/>
  <c r="Q616" i="14"/>
  <c r="P616" i="14"/>
  <c r="O616" i="14"/>
  <c r="N616" i="14"/>
  <c r="M616" i="14"/>
  <c r="L616" i="14"/>
  <c r="K616" i="14"/>
  <c r="J616" i="14"/>
  <c r="I616" i="14"/>
  <c r="H616" i="14"/>
  <c r="F616" i="14"/>
  <c r="D616" i="14"/>
  <c r="C616" i="14"/>
  <c r="B616" i="14"/>
  <c r="A616" i="14"/>
  <c r="Q615" i="14"/>
  <c r="P615" i="14"/>
  <c r="O615" i="14"/>
  <c r="N615" i="14"/>
  <c r="M615" i="14"/>
  <c r="L615" i="14"/>
  <c r="K615" i="14"/>
  <c r="J615" i="14"/>
  <c r="I615" i="14"/>
  <c r="H615" i="14"/>
  <c r="F615" i="14"/>
  <c r="D615" i="14"/>
  <c r="C615" i="14"/>
  <c r="B615" i="14"/>
  <c r="A615" i="14"/>
  <c r="Q614" i="14"/>
  <c r="P614" i="14"/>
  <c r="O614" i="14"/>
  <c r="N614" i="14"/>
  <c r="M614" i="14"/>
  <c r="L614" i="14"/>
  <c r="K614" i="14"/>
  <c r="J614" i="14"/>
  <c r="I614" i="14"/>
  <c r="H614" i="14"/>
  <c r="F614" i="14"/>
  <c r="D614" i="14"/>
  <c r="C614" i="14"/>
  <c r="B614" i="14"/>
  <c r="A614" i="14"/>
  <c r="Q613" i="14"/>
  <c r="P613" i="14"/>
  <c r="O613" i="14"/>
  <c r="N613" i="14"/>
  <c r="M613" i="14"/>
  <c r="L613" i="14"/>
  <c r="K613" i="14"/>
  <c r="J613" i="14"/>
  <c r="I613" i="14"/>
  <c r="H613" i="14"/>
  <c r="F613" i="14"/>
  <c r="D613" i="14"/>
  <c r="C613" i="14"/>
  <c r="B613" i="14"/>
  <c r="A613" i="14"/>
  <c r="Q612" i="14"/>
  <c r="P612" i="14"/>
  <c r="O612" i="14"/>
  <c r="N612" i="14"/>
  <c r="M612" i="14"/>
  <c r="L612" i="14"/>
  <c r="K612" i="14"/>
  <c r="J612" i="14"/>
  <c r="I612" i="14"/>
  <c r="H612" i="14"/>
  <c r="F612" i="14"/>
  <c r="D612" i="14"/>
  <c r="C612" i="14"/>
  <c r="B612" i="14"/>
  <c r="A612" i="14"/>
  <c r="Q611" i="14"/>
  <c r="P611" i="14"/>
  <c r="O611" i="14"/>
  <c r="N611" i="14"/>
  <c r="M611" i="14"/>
  <c r="L611" i="14"/>
  <c r="K611" i="14"/>
  <c r="J611" i="14"/>
  <c r="I611" i="14"/>
  <c r="H611" i="14"/>
  <c r="F611" i="14"/>
  <c r="D611" i="14"/>
  <c r="C611" i="14"/>
  <c r="B611" i="14"/>
  <c r="A611" i="14"/>
  <c r="Q610" i="14"/>
  <c r="P610" i="14"/>
  <c r="O610" i="14"/>
  <c r="N610" i="14"/>
  <c r="M610" i="14"/>
  <c r="L610" i="14"/>
  <c r="K610" i="14"/>
  <c r="J610" i="14"/>
  <c r="I610" i="14"/>
  <c r="H610" i="14"/>
  <c r="F610" i="14"/>
  <c r="D610" i="14"/>
  <c r="C610" i="14"/>
  <c r="B610" i="14"/>
  <c r="A610" i="14"/>
  <c r="Q609" i="14"/>
  <c r="P609" i="14"/>
  <c r="O609" i="14"/>
  <c r="N609" i="14"/>
  <c r="M609" i="14"/>
  <c r="L609" i="14"/>
  <c r="K609" i="14"/>
  <c r="J609" i="14"/>
  <c r="I609" i="14"/>
  <c r="H609" i="14"/>
  <c r="F609" i="14"/>
  <c r="D609" i="14"/>
  <c r="C609" i="14"/>
  <c r="B609" i="14"/>
  <c r="A609" i="14"/>
  <c r="Q608" i="14"/>
  <c r="P608" i="14"/>
  <c r="O608" i="14"/>
  <c r="N608" i="14"/>
  <c r="M608" i="14"/>
  <c r="L608" i="14"/>
  <c r="K608" i="14"/>
  <c r="J608" i="14"/>
  <c r="I608" i="14"/>
  <c r="H608" i="14"/>
  <c r="F608" i="14"/>
  <c r="D608" i="14"/>
  <c r="C608" i="14"/>
  <c r="B608" i="14"/>
  <c r="A608" i="14"/>
  <c r="Q607" i="14"/>
  <c r="P607" i="14"/>
  <c r="O607" i="14"/>
  <c r="N607" i="14"/>
  <c r="M607" i="14"/>
  <c r="L607" i="14"/>
  <c r="K607" i="14"/>
  <c r="J607" i="14"/>
  <c r="I607" i="14"/>
  <c r="H607" i="14"/>
  <c r="F607" i="14"/>
  <c r="D607" i="14"/>
  <c r="C607" i="14"/>
  <c r="B607" i="14"/>
  <c r="A607" i="14"/>
  <c r="Q606" i="14"/>
  <c r="P606" i="14"/>
  <c r="O606" i="14"/>
  <c r="N606" i="14"/>
  <c r="M606" i="14"/>
  <c r="L606" i="14"/>
  <c r="K606" i="14"/>
  <c r="J606" i="14"/>
  <c r="I606" i="14"/>
  <c r="H606" i="14"/>
  <c r="F606" i="14"/>
  <c r="D606" i="14"/>
  <c r="C606" i="14"/>
  <c r="B606" i="14"/>
  <c r="A606" i="14"/>
  <c r="Q605" i="14"/>
  <c r="P605" i="14"/>
  <c r="O605" i="14"/>
  <c r="N605" i="14"/>
  <c r="M605" i="14"/>
  <c r="L605" i="14"/>
  <c r="K605" i="14"/>
  <c r="J605" i="14"/>
  <c r="I605" i="14"/>
  <c r="H605" i="14"/>
  <c r="F605" i="14"/>
  <c r="D605" i="14"/>
  <c r="C605" i="14"/>
  <c r="B605" i="14"/>
  <c r="A605" i="14"/>
  <c r="Q604" i="14"/>
  <c r="P604" i="14"/>
  <c r="O604" i="14"/>
  <c r="N604" i="14"/>
  <c r="M604" i="14"/>
  <c r="L604" i="14"/>
  <c r="K604" i="14"/>
  <c r="J604" i="14"/>
  <c r="I604" i="14"/>
  <c r="H604" i="14"/>
  <c r="F604" i="14"/>
  <c r="D604" i="14"/>
  <c r="C604" i="14"/>
  <c r="B604" i="14"/>
  <c r="A604" i="14"/>
  <c r="Q603" i="14"/>
  <c r="P603" i="14"/>
  <c r="O603" i="14"/>
  <c r="N603" i="14"/>
  <c r="M603" i="14"/>
  <c r="L603" i="14"/>
  <c r="K603" i="14"/>
  <c r="J603" i="14"/>
  <c r="I603" i="14"/>
  <c r="H603" i="14"/>
  <c r="F603" i="14"/>
  <c r="D603" i="14"/>
  <c r="C603" i="14"/>
  <c r="B603" i="14"/>
  <c r="A603" i="14"/>
  <c r="Q602" i="14"/>
  <c r="P602" i="14"/>
  <c r="O602" i="14"/>
  <c r="N602" i="14"/>
  <c r="M602" i="14"/>
  <c r="L602" i="14"/>
  <c r="K602" i="14"/>
  <c r="J602" i="14"/>
  <c r="I602" i="14"/>
  <c r="H602" i="14"/>
  <c r="F602" i="14"/>
  <c r="D602" i="14"/>
  <c r="C602" i="14"/>
  <c r="B602" i="14"/>
  <c r="A602" i="14"/>
  <c r="Q601" i="14"/>
  <c r="P601" i="14"/>
  <c r="O601" i="14"/>
  <c r="N601" i="14"/>
  <c r="M601" i="14"/>
  <c r="L601" i="14"/>
  <c r="K601" i="14"/>
  <c r="J601" i="14"/>
  <c r="I601" i="14"/>
  <c r="H601" i="14"/>
  <c r="F601" i="14"/>
  <c r="D601" i="14"/>
  <c r="C601" i="14"/>
  <c r="B601" i="14"/>
  <c r="A601" i="14"/>
  <c r="Q600" i="14"/>
  <c r="P600" i="14"/>
  <c r="O600" i="14"/>
  <c r="N600" i="14"/>
  <c r="M600" i="14"/>
  <c r="L600" i="14"/>
  <c r="K600" i="14"/>
  <c r="J600" i="14"/>
  <c r="I600" i="14"/>
  <c r="H600" i="14"/>
  <c r="F600" i="14"/>
  <c r="D600" i="14"/>
  <c r="C600" i="14"/>
  <c r="B600" i="14"/>
  <c r="A600" i="14"/>
  <c r="Q599" i="14"/>
  <c r="P599" i="14"/>
  <c r="O599" i="14"/>
  <c r="N599" i="14"/>
  <c r="M599" i="14"/>
  <c r="L599" i="14"/>
  <c r="K599" i="14"/>
  <c r="J599" i="14"/>
  <c r="I599" i="14"/>
  <c r="H599" i="14"/>
  <c r="F599" i="14"/>
  <c r="D599" i="14"/>
  <c r="C599" i="14"/>
  <c r="B599" i="14"/>
  <c r="A599" i="14"/>
  <c r="Q598" i="14"/>
  <c r="P598" i="14"/>
  <c r="O598" i="14"/>
  <c r="N598" i="14"/>
  <c r="M598" i="14"/>
  <c r="L598" i="14"/>
  <c r="K598" i="14"/>
  <c r="J598" i="14"/>
  <c r="I598" i="14"/>
  <c r="H598" i="14"/>
  <c r="F598" i="14"/>
  <c r="D598" i="14"/>
  <c r="C598" i="14"/>
  <c r="B598" i="14"/>
  <c r="A598" i="14"/>
  <c r="Q597" i="14"/>
  <c r="P597" i="14"/>
  <c r="O597" i="14"/>
  <c r="N597" i="14"/>
  <c r="M597" i="14"/>
  <c r="L597" i="14"/>
  <c r="K597" i="14"/>
  <c r="J597" i="14"/>
  <c r="I597" i="14"/>
  <c r="H597" i="14"/>
  <c r="F597" i="14"/>
  <c r="D597" i="14"/>
  <c r="C597" i="14"/>
  <c r="B597" i="14"/>
  <c r="A597" i="14"/>
  <c r="Q596" i="14"/>
  <c r="P596" i="14"/>
  <c r="O596" i="14"/>
  <c r="N596" i="14"/>
  <c r="M596" i="14"/>
  <c r="L596" i="14"/>
  <c r="K596" i="14"/>
  <c r="J596" i="14"/>
  <c r="I596" i="14"/>
  <c r="H596" i="14"/>
  <c r="F596" i="14"/>
  <c r="D596" i="14"/>
  <c r="C596" i="14"/>
  <c r="B596" i="14"/>
  <c r="A596" i="14"/>
  <c r="Q595" i="14"/>
  <c r="P595" i="14"/>
  <c r="O595" i="14"/>
  <c r="N595" i="14"/>
  <c r="M595" i="14"/>
  <c r="L595" i="14"/>
  <c r="K595" i="14"/>
  <c r="J595" i="14"/>
  <c r="I595" i="14"/>
  <c r="H595" i="14"/>
  <c r="F595" i="14"/>
  <c r="D595" i="14"/>
  <c r="C595" i="14"/>
  <c r="B595" i="14"/>
  <c r="A595" i="14"/>
  <c r="Q594" i="14"/>
  <c r="P594" i="14"/>
  <c r="O594" i="14"/>
  <c r="N594" i="14"/>
  <c r="M594" i="14"/>
  <c r="L594" i="14"/>
  <c r="K594" i="14"/>
  <c r="J594" i="14"/>
  <c r="I594" i="14"/>
  <c r="H594" i="14"/>
  <c r="F594" i="14"/>
  <c r="D594" i="14"/>
  <c r="C594" i="14"/>
  <c r="B594" i="14"/>
  <c r="A594" i="14"/>
  <c r="Q593" i="14"/>
  <c r="P593" i="14"/>
  <c r="O593" i="14"/>
  <c r="N593" i="14"/>
  <c r="M593" i="14"/>
  <c r="L593" i="14"/>
  <c r="K593" i="14"/>
  <c r="J593" i="14"/>
  <c r="I593" i="14"/>
  <c r="H593" i="14"/>
  <c r="F593" i="14"/>
  <c r="D593" i="14"/>
  <c r="C593" i="14"/>
  <c r="B593" i="14"/>
  <c r="A593" i="14"/>
  <c r="Q592" i="14"/>
  <c r="P592" i="14"/>
  <c r="O592" i="14"/>
  <c r="N592" i="14"/>
  <c r="M592" i="14"/>
  <c r="L592" i="14"/>
  <c r="K592" i="14"/>
  <c r="J592" i="14"/>
  <c r="I592" i="14"/>
  <c r="H592" i="14"/>
  <c r="F592" i="14"/>
  <c r="D592" i="14"/>
  <c r="C592" i="14"/>
  <c r="B592" i="14"/>
  <c r="A592" i="14"/>
  <c r="Q591" i="14"/>
  <c r="P591" i="14"/>
  <c r="O591" i="14"/>
  <c r="N591" i="14"/>
  <c r="M591" i="14"/>
  <c r="L591" i="14"/>
  <c r="K591" i="14"/>
  <c r="J591" i="14"/>
  <c r="I591" i="14"/>
  <c r="H591" i="14"/>
  <c r="F591" i="14"/>
  <c r="D591" i="14"/>
  <c r="C591" i="14"/>
  <c r="B591" i="14"/>
  <c r="A591" i="14"/>
  <c r="Q590" i="14"/>
  <c r="P590" i="14"/>
  <c r="O590" i="14"/>
  <c r="N590" i="14"/>
  <c r="M590" i="14"/>
  <c r="L590" i="14"/>
  <c r="K590" i="14"/>
  <c r="J590" i="14"/>
  <c r="I590" i="14"/>
  <c r="H590" i="14"/>
  <c r="F590" i="14"/>
  <c r="D590" i="14"/>
  <c r="C590" i="14"/>
  <c r="B590" i="14"/>
  <c r="A590" i="14"/>
  <c r="Q589" i="14"/>
  <c r="P589" i="14"/>
  <c r="O589" i="14"/>
  <c r="N589" i="14"/>
  <c r="M589" i="14"/>
  <c r="L589" i="14"/>
  <c r="K589" i="14"/>
  <c r="J589" i="14"/>
  <c r="I589" i="14"/>
  <c r="H589" i="14"/>
  <c r="F589" i="14"/>
  <c r="D589" i="14"/>
  <c r="C589" i="14"/>
  <c r="B589" i="14"/>
  <c r="A589" i="14"/>
  <c r="Q588" i="14"/>
  <c r="P588" i="14"/>
  <c r="O588" i="14"/>
  <c r="N588" i="14"/>
  <c r="M588" i="14"/>
  <c r="L588" i="14"/>
  <c r="K588" i="14"/>
  <c r="J588" i="14"/>
  <c r="I588" i="14"/>
  <c r="H588" i="14"/>
  <c r="F588" i="14"/>
  <c r="D588" i="14"/>
  <c r="C588" i="14"/>
  <c r="B588" i="14"/>
  <c r="A588" i="14"/>
  <c r="Q587" i="14"/>
  <c r="P587" i="14"/>
  <c r="O587" i="14"/>
  <c r="N587" i="14"/>
  <c r="M587" i="14"/>
  <c r="L587" i="14"/>
  <c r="K587" i="14"/>
  <c r="J587" i="14"/>
  <c r="I587" i="14"/>
  <c r="H587" i="14"/>
  <c r="F587" i="14"/>
  <c r="D587" i="14"/>
  <c r="C587" i="14"/>
  <c r="B587" i="14"/>
  <c r="A587" i="14"/>
  <c r="Q586" i="14"/>
  <c r="P586" i="14"/>
  <c r="O586" i="14"/>
  <c r="N586" i="14"/>
  <c r="M586" i="14"/>
  <c r="L586" i="14"/>
  <c r="K586" i="14"/>
  <c r="J586" i="14"/>
  <c r="I586" i="14"/>
  <c r="H586" i="14"/>
  <c r="F586" i="14"/>
  <c r="D586" i="14"/>
  <c r="C586" i="14"/>
  <c r="B586" i="14"/>
  <c r="A586" i="14"/>
  <c r="Q585" i="14"/>
  <c r="P585" i="14"/>
  <c r="O585" i="14"/>
  <c r="N585" i="14"/>
  <c r="M585" i="14"/>
  <c r="L585" i="14"/>
  <c r="K585" i="14"/>
  <c r="J585" i="14"/>
  <c r="I585" i="14"/>
  <c r="H585" i="14"/>
  <c r="F585" i="14"/>
  <c r="D585" i="14"/>
  <c r="C585" i="14"/>
  <c r="B585" i="14"/>
  <c r="A585" i="14"/>
  <c r="Q584" i="14"/>
  <c r="P584" i="14"/>
  <c r="O584" i="14"/>
  <c r="N584" i="14"/>
  <c r="M584" i="14"/>
  <c r="L584" i="14"/>
  <c r="K584" i="14"/>
  <c r="J584" i="14"/>
  <c r="I584" i="14"/>
  <c r="H584" i="14"/>
  <c r="F584" i="14"/>
  <c r="D584" i="14"/>
  <c r="C584" i="14"/>
  <c r="B584" i="14"/>
  <c r="A584" i="14"/>
  <c r="Q583" i="14"/>
  <c r="P583" i="14"/>
  <c r="O583" i="14"/>
  <c r="N583" i="14"/>
  <c r="M583" i="14"/>
  <c r="L583" i="14"/>
  <c r="K583" i="14"/>
  <c r="J583" i="14"/>
  <c r="I583" i="14"/>
  <c r="H583" i="14"/>
  <c r="F583" i="14"/>
  <c r="D583" i="14"/>
  <c r="C583" i="14"/>
  <c r="B583" i="14"/>
  <c r="A583" i="14"/>
  <c r="Q582" i="14"/>
  <c r="P582" i="14"/>
  <c r="O582" i="14"/>
  <c r="N582" i="14"/>
  <c r="M582" i="14"/>
  <c r="L582" i="14"/>
  <c r="K582" i="14"/>
  <c r="J582" i="14"/>
  <c r="I582" i="14"/>
  <c r="H582" i="14"/>
  <c r="F582" i="14"/>
  <c r="D582" i="14"/>
  <c r="C582" i="14"/>
  <c r="B582" i="14"/>
  <c r="A582" i="14"/>
  <c r="Q581" i="14"/>
  <c r="P581" i="14"/>
  <c r="O581" i="14"/>
  <c r="N581" i="14"/>
  <c r="M581" i="14"/>
  <c r="L581" i="14"/>
  <c r="K581" i="14"/>
  <c r="J581" i="14"/>
  <c r="I581" i="14"/>
  <c r="H581" i="14"/>
  <c r="F581" i="14"/>
  <c r="D581" i="14"/>
  <c r="C581" i="14"/>
  <c r="B581" i="14"/>
  <c r="A581" i="14"/>
  <c r="Q580" i="14"/>
  <c r="P580" i="14"/>
  <c r="O580" i="14"/>
  <c r="N580" i="14"/>
  <c r="M580" i="14"/>
  <c r="L580" i="14"/>
  <c r="K580" i="14"/>
  <c r="J580" i="14"/>
  <c r="I580" i="14"/>
  <c r="H580" i="14"/>
  <c r="F580" i="14"/>
  <c r="D580" i="14"/>
  <c r="C580" i="14"/>
  <c r="B580" i="14"/>
  <c r="A580" i="14"/>
  <c r="Q579" i="14"/>
  <c r="P579" i="14"/>
  <c r="O579" i="14"/>
  <c r="N579" i="14"/>
  <c r="M579" i="14"/>
  <c r="L579" i="14"/>
  <c r="K579" i="14"/>
  <c r="J579" i="14"/>
  <c r="I579" i="14"/>
  <c r="H579" i="14"/>
  <c r="F579" i="14"/>
  <c r="D579" i="14"/>
  <c r="C579" i="14"/>
  <c r="B579" i="14"/>
  <c r="A579" i="14"/>
  <c r="Q578" i="14"/>
  <c r="P578" i="14"/>
  <c r="O578" i="14"/>
  <c r="N578" i="14"/>
  <c r="M578" i="14"/>
  <c r="L578" i="14"/>
  <c r="K578" i="14"/>
  <c r="J578" i="14"/>
  <c r="I578" i="14"/>
  <c r="H578" i="14"/>
  <c r="F578" i="14"/>
  <c r="D578" i="14"/>
  <c r="C578" i="14"/>
  <c r="B578" i="14"/>
  <c r="A578" i="14"/>
  <c r="Q577" i="14"/>
  <c r="P577" i="14"/>
  <c r="O577" i="14"/>
  <c r="N577" i="14"/>
  <c r="M577" i="14"/>
  <c r="L577" i="14"/>
  <c r="K577" i="14"/>
  <c r="J577" i="14"/>
  <c r="I577" i="14"/>
  <c r="H577" i="14"/>
  <c r="F577" i="14"/>
  <c r="D577" i="14"/>
  <c r="C577" i="14"/>
  <c r="B577" i="14"/>
  <c r="A577" i="14"/>
  <c r="Q576" i="14"/>
  <c r="P576" i="14"/>
  <c r="O576" i="14"/>
  <c r="N576" i="14"/>
  <c r="M576" i="14"/>
  <c r="L576" i="14"/>
  <c r="K576" i="14"/>
  <c r="J576" i="14"/>
  <c r="I576" i="14"/>
  <c r="H576" i="14"/>
  <c r="F576" i="14"/>
  <c r="D576" i="14"/>
  <c r="C576" i="14"/>
  <c r="B576" i="14"/>
  <c r="A576" i="14"/>
  <c r="Q575" i="14"/>
  <c r="P575" i="14"/>
  <c r="O575" i="14"/>
  <c r="N575" i="14"/>
  <c r="M575" i="14"/>
  <c r="L575" i="14"/>
  <c r="K575" i="14"/>
  <c r="J575" i="14"/>
  <c r="I575" i="14"/>
  <c r="H575" i="14"/>
  <c r="F575" i="14"/>
  <c r="D575" i="14"/>
  <c r="C575" i="14"/>
  <c r="B575" i="14"/>
  <c r="A575" i="14"/>
  <c r="Q574" i="14"/>
  <c r="P574" i="14"/>
  <c r="O574" i="14"/>
  <c r="N574" i="14"/>
  <c r="M574" i="14"/>
  <c r="L574" i="14"/>
  <c r="K574" i="14"/>
  <c r="J574" i="14"/>
  <c r="I574" i="14"/>
  <c r="H574" i="14"/>
  <c r="F574" i="14"/>
  <c r="D574" i="14"/>
  <c r="C574" i="14"/>
  <c r="B574" i="14"/>
  <c r="A574" i="14"/>
  <c r="Q573" i="14"/>
  <c r="P573" i="14"/>
  <c r="O573" i="14"/>
  <c r="N573" i="14"/>
  <c r="M573" i="14"/>
  <c r="L573" i="14"/>
  <c r="K573" i="14"/>
  <c r="J573" i="14"/>
  <c r="I573" i="14"/>
  <c r="H573" i="14"/>
  <c r="F573" i="14"/>
  <c r="D573" i="14"/>
  <c r="C573" i="14"/>
  <c r="B573" i="14"/>
  <c r="A573" i="14"/>
  <c r="Q572" i="14"/>
  <c r="P572" i="14"/>
  <c r="O572" i="14"/>
  <c r="N572" i="14"/>
  <c r="M572" i="14"/>
  <c r="L572" i="14"/>
  <c r="K572" i="14"/>
  <c r="J572" i="14"/>
  <c r="I572" i="14"/>
  <c r="H572" i="14"/>
  <c r="F572" i="14"/>
  <c r="D572" i="14"/>
  <c r="C572" i="14"/>
  <c r="B572" i="14"/>
  <c r="A572" i="14"/>
  <c r="Q571" i="14"/>
  <c r="P571" i="14"/>
  <c r="O571" i="14"/>
  <c r="N571" i="14"/>
  <c r="M571" i="14"/>
  <c r="L571" i="14"/>
  <c r="K571" i="14"/>
  <c r="J571" i="14"/>
  <c r="I571" i="14"/>
  <c r="H571" i="14"/>
  <c r="F571" i="14"/>
  <c r="D571" i="14"/>
  <c r="C571" i="14"/>
  <c r="B571" i="14"/>
  <c r="A571" i="14"/>
  <c r="Q570" i="14"/>
  <c r="P570" i="14"/>
  <c r="O570" i="14"/>
  <c r="N570" i="14"/>
  <c r="M570" i="14"/>
  <c r="L570" i="14"/>
  <c r="K570" i="14"/>
  <c r="J570" i="14"/>
  <c r="I570" i="14"/>
  <c r="H570" i="14"/>
  <c r="F570" i="14"/>
  <c r="D570" i="14"/>
  <c r="C570" i="14"/>
  <c r="B570" i="14"/>
  <c r="A570" i="14"/>
  <c r="Q569" i="14"/>
  <c r="P569" i="14"/>
  <c r="O569" i="14"/>
  <c r="N569" i="14"/>
  <c r="M569" i="14"/>
  <c r="L569" i="14"/>
  <c r="K569" i="14"/>
  <c r="J569" i="14"/>
  <c r="I569" i="14"/>
  <c r="H569" i="14"/>
  <c r="F569" i="14"/>
  <c r="D569" i="14"/>
  <c r="C569" i="14"/>
  <c r="B569" i="14"/>
  <c r="A569" i="14"/>
  <c r="Q568" i="14"/>
  <c r="P568" i="14"/>
  <c r="O568" i="14"/>
  <c r="N568" i="14"/>
  <c r="M568" i="14"/>
  <c r="L568" i="14"/>
  <c r="K568" i="14"/>
  <c r="J568" i="14"/>
  <c r="I568" i="14"/>
  <c r="H568" i="14"/>
  <c r="F568" i="14"/>
  <c r="D568" i="14"/>
  <c r="C568" i="14"/>
  <c r="B568" i="14"/>
  <c r="A568" i="14"/>
  <c r="Q567" i="14"/>
  <c r="P567" i="14"/>
  <c r="O567" i="14"/>
  <c r="N567" i="14"/>
  <c r="M567" i="14"/>
  <c r="L567" i="14"/>
  <c r="K567" i="14"/>
  <c r="J567" i="14"/>
  <c r="I567" i="14"/>
  <c r="H567" i="14"/>
  <c r="F567" i="14"/>
  <c r="D567" i="14"/>
  <c r="C567" i="14"/>
  <c r="B567" i="14"/>
  <c r="A567" i="14"/>
  <c r="Q566" i="14"/>
  <c r="P566" i="14"/>
  <c r="O566" i="14"/>
  <c r="N566" i="14"/>
  <c r="M566" i="14"/>
  <c r="L566" i="14"/>
  <c r="K566" i="14"/>
  <c r="J566" i="14"/>
  <c r="I566" i="14"/>
  <c r="H566" i="14"/>
  <c r="F566" i="14"/>
  <c r="D566" i="14"/>
  <c r="C566" i="14"/>
  <c r="B566" i="14"/>
  <c r="A566" i="14"/>
  <c r="Q565" i="14"/>
  <c r="P565" i="14"/>
  <c r="O565" i="14"/>
  <c r="N565" i="14"/>
  <c r="M565" i="14"/>
  <c r="L565" i="14"/>
  <c r="K565" i="14"/>
  <c r="J565" i="14"/>
  <c r="I565" i="14"/>
  <c r="H565" i="14"/>
  <c r="F565" i="14"/>
  <c r="D565" i="14"/>
  <c r="C565" i="14"/>
  <c r="B565" i="14"/>
  <c r="A565" i="14"/>
  <c r="Q564" i="14"/>
  <c r="P564" i="14"/>
  <c r="O564" i="14"/>
  <c r="N564" i="14"/>
  <c r="M564" i="14"/>
  <c r="L564" i="14"/>
  <c r="K564" i="14"/>
  <c r="J564" i="14"/>
  <c r="I564" i="14"/>
  <c r="H564" i="14"/>
  <c r="F564" i="14"/>
  <c r="D564" i="14"/>
  <c r="C564" i="14"/>
  <c r="B564" i="14"/>
  <c r="A564" i="14"/>
  <c r="Q563" i="14"/>
  <c r="P563" i="14"/>
  <c r="O563" i="14"/>
  <c r="N563" i="14"/>
  <c r="M563" i="14"/>
  <c r="L563" i="14"/>
  <c r="K563" i="14"/>
  <c r="J563" i="14"/>
  <c r="I563" i="14"/>
  <c r="H563" i="14"/>
  <c r="F563" i="14"/>
  <c r="D563" i="14"/>
  <c r="C563" i="14"/>
  <c r="B563" i="14"/>
  <c r="A563" i="14"/>
  <c r="Q562" i="14"/>
  <c r="P562" i="14"/>
  <c r="O562" i="14"/>
  <c r="N562" i="14"/>
  <c r="M562" i="14"/>
  <c r="L562" i="14"/>
  <c r="K562" i="14"/>
  <c r="J562" i="14"/>
  <c r="I562" i="14"/>
  <c r="H562" i="14"/>
  <c r="F562" i="14"/>
  <c r="D562" i="14"/>
  <c r="C562" i="14"/>
  <c r="B562" i="14"/>
  <c r="A562" i="14"/>
  <c r="Q561" i="14"/>
  <c r="P561" i="14"/>
  <c r="O561" i="14"/>
  <c r="N561" i="14"/>
  <c r="M561" i="14"/>
  <c r="L561" i="14"/>
  <c r="K561" i="14"/>
  <c r="J561" i="14"/>
  <c r="I561" i="14"/>
  <c r="H561" i="14"/>
  <c r="F561" i="14"/>
  <c r="D561" i="14"/>
  <c r="C561" i="14"/>
  <c r="B561" i="14"/>
  <c r="A561" i="14"/>
  <c r="Q560" i="14"/>
  <c r="P560" i="14"/>
  <c r="O560" i="14"/>
  <c r="N560" i="14"/>
  <c r="M560" i="14"/>
  <c r="L560" i="14"/>
  <c r="K560" i="14"/>
  <c r="J560" i="14"/>
  <c r="I560" i="14"/>
  <c r="H560" i="14"/>
  <c r="F560" i="14"/>
  <c r="D560" i="14"/>
  <c r="C560" i="14"/>
  <c r="B560" i="14"/>
  <c r="A560" i="14"/>
  <c r="Q559" i="14"/>
  <c r="P559" i="14"/>
  <c r="O559" i="14"/>
  <c r="N559" i="14"/>
  <c r="M559" i="14"/>
  <c r="L559" i="14"/>
  <c r="K559" i="14"/>
  <c r="J559" i="14"/>
  <c r="I559" i="14"/>
  <c r="H559" i="14"/>
  <c r="F559" i="14"/>
  <c r="D559" i="14"/>
  <c r="C559" i="14"/>
  <c r="B559" i="14"/>
  <c r="A559" i="14"/>
  <c r="Q558" i="14"/>
  <c r="P558" i="14"/>
  <c r="O558" i="14"/>
  <c r="N558" i="14"/>
  <c r="M558" i="14"/>
  <c r="L558" i="14"/>
  <c r="K558" i="14"/>
  <c r="J558" i="14"/>
  <c r="I558" i="14"/>
  <c r="H558" i="14"/>
  <c r="F558" i="14"/>
  <c r="D558" i="14"/>
  <c r="C558" i="14"/>
  <c r="B558" i="14"/>
  <c r="A558" i="14"/>
  <c r="Q557" i="14"/>
  <c r="P557" i="14"/>
  <c r="O557" i="14"/>
  <c r="N557" i="14"/>
  <c r="M557" i="14"/>
  <c r="L557" i="14"/>
  <c r="K557" i="14"/>
  <c r="J557" i="14"/>
  <c r="I557" i="14"/>
  <c r="H557" i="14"/>
  <c r="F557" i="14"/>
  <c r="D557" i="14"/>
  <c r="C557" i="14"/>
  <c r="B557" i="14"/>
  <c r="A557" i="14"/>
  <c r="Q556" i="14"/>
  <c r="P556" i="14"/>
  <c r="O556" i="14"/>
  <c r="N556" i="14"/>
  <c r="M556" i="14"/>
  <c r="L556" i="14"/>
  <c r="K556" i="14"/>
  <c r="J556" i="14"/>
  <c r="I556" i="14"/>
  <c r="H556" i="14"/>
  <c r="F556" i="14"/>
  <c r="D556" i="14"/>
  <c r="C556" i="14"/>
  <c r="B556" i="14"/>
  <c r="A556" i="14"/>
  <c r="Q555" i="14"/>
  <c r="P555" i="14"/>
  <c r="O555" i="14"/>
  <c r="N555" i="14"/>
  <c r="M555" i="14"/>
  <c r="L555" i="14"/>
  <c r="K555" i="14"/>
  <c r="J555" i="14"/>
  <c r="I555" i="14"/>
  <c r="H555" i="14"/>
  <c r="F555" i="14"/>
  <c r="D555" i="14"/>
  <c r="C555" i="14"/>
  <c r="B555" i="14"/>
  <c r="A555" i="14"/>
  <c r="Q554" i="14"/>
  <c r="P554" i="14"/>
  <c r="O554" i="14"/>
  <c r="N554" i="14"/>
  <c r="M554" i="14"/>
  <c r="L554" i="14"/>
  <c r="K554" i="14"/>
  <c r="J554" i="14"/>
  <c r="I554" i="14"/>
  <c r="H554" i="14"/>
  <c r="F554" i="14"/>
  <c r="D554" i="14"/>
  <c r="C554" i="14"/>
  <c r="B554" i="14"/>
  <c r="A554" i="14"/>
  <c r="Q553" i="14"/>
  <c r="P553" i="14"/>
  <c r="O553" i="14"/>
  <c r="N553" i="14"/>
  <c r="M553" i="14"/>
  <c r="L553" i="14"/>
  <c r="K553" i="14"/>
  <c r="J553" i="14"/>
  <c r="I553" i="14"/>
  <c r="H553" i="14"/>
  <c r="F553" i="14"/>
  <c r="D553" i="14"/>
  <c r="C553" i="14"/>
  <c r="B553" i="14"/>
  <c r="A553" i="14"/>
  <c r="Q552" i="14"/>
  <c r="P552" i="14"/>
  <c r="O552" i="14"/>
  <c r="N552" i="14"/>
  <c r="M552" i="14"/>
  <c r="L552" i="14"/>
  <c r="K552" i="14"/>
  <c r="J552" i="14"/>
  <c r="I552" i="14"/>
  <c r="H552" i="14"/>
  <c r="F552" i="14"/>
  <c r="D552" i="14"/>
  <c r="C552" i="14"/>
  <c r="B552" i="14"/>
  <c r="A552" i="14"/>
  <c r="Q551" i="14"/>
  <c r="P551" i="14"/>
  <c r="O551" i="14"/>
  <c r="N551" i="14"/>
  <c r="M551" i="14"/>
  <c r="L551" i="14"/>
  <c r="K551" i="14"/>
  <c r="J551" i="14"/>
  <c r="I551" i="14"/>
  <c r="H551" i="14"/>
  <c r="F551" i="14"/>
  <c r="D551" i="14"/>
  <c r="C551" i="14"/>
  <c r="B551" i="14"/>
  <c r="A551" i="14"/>
  <c r="Q550" i="14"/>
  <c r="P550" i="14"/>
  <c r="O550" i="14"/>
  <c r="N550" i="14"/>
  <c r="M550" i="14"/>
  <c r="L550" i="14"/>
  <c r="K550" i="14"/>
  <c r="J550" i="14"/>
  <c r="I550" i="14"/>
  <c r="H550" i="14"/>
  <c r="F550" i="14"/>
  <c r="D550" i="14"/>
  <c r="C550" i="14"/>
  <c r="B550" i="14"/>
  <c r="A550" i="14"/>
  <c r="Q549" i="14"/>
  <c r="P549" i="14"/>
  <c r="O549" i="14"/>
  <c r="N549" i="14"/>
  <c r="M549" i="14"/>
  <c r="L549" i="14"/>
  <c r="K549" i="14"/>
  <c r="J549" i="14"/>
  <c r="I549" i="14"/>
  <c r="H549" i="14"/>
  <c r="F549" i="14"/>
  <c r="D549" i="14"/>
  <c r="C549" i="14"/>
  <c r="B549" i="14"/>
  <c r="A549" i="14"/>
  <c r="Q548" i="14"/>
  <c r="P548" i="14"/>
  <c r="O548" i="14"/>
  <c r="N548" i="14"/>
  <c r="M548" i="14"/>
  <c r="L548" i="14"/>
  <c r="K548" i="14"/>
  <c r="J548" i="14"/>
  <c r="I548" i="14"/>
  <c r="H548" i="14"/>
  <c r="F548" i="14"/>
  <c r="D548" i="14"/>
  <c r="C548" i="14"/>
  <c r="B548" i="14"/>
  <c r="A548" i="14"/>
  <c r="Q547" i="14"/>
  <c r="P547" i="14"/>
  <c r="O547" i="14"/>
  <c r="N547" i="14"/>
  <c r="M547" i="14"/>
  <c r="L547" i="14"/>
  <c r="K547" i="14"/>
  <c r="J547" i="14"/>
  <c r="I547" i="14"/>
  <c r="H547" i="14"/>
  <c r="F547" i="14"/>
  <c r="D547" i="14"/>
  <c r="C547" i="14"/>
  <c r="B547" i="14"/>
  <c r="A547" i="14"/>
  <c r="Q546" i="14"/>
  <c r="P546" i="14"/>
  <c r="O546" i="14"/>
  <c r="N546" i="14"/>
  <c r="M546" i="14"/>
  <c r="L546" i="14"/>
  <c r="K546" i="14"/>
  <c r="J546" i="14"/>
  <c r="I546" i="14"/>
  <c r="H546" i="14"/>
  <c r="F546" i="14"/>
  <c r="D546" i="14"/>
  <c r="C546" i="14"/>
  <c r="B546" i="14"/>
  <c r="A546" i="14"/>
  <c r="Q545" i="14"/>
  <c r="P545" i="14"/>
  <c r="O545" i="14"/>
  <c r="N545" i="14"/>
  <c r="M545" i="14"/>
  <c r="L545" i="14"/>
  <c r="K545" i="14"/>
  <c r="J545" i="14"/>
  <c r="I545" i="14"/>
  <c r="H545" i="14"/>
  <c r="F545" i="14"/>
  <c r="D545" i="14"/>
  <c r="C545" i="14"/>
  <c r="B545" i="14"/>
  <c r="A545" i="14"/>
  <c r="Q544" i="14"/>
  <c r="P544" i="14"/>
  <c r="O544" i="14"/>
  <c r="N544" i="14"/>
  <c r="M544" i="14"/>
  <c r="L544" i="14"/>
  <c r="K544" i="14"/>
  <c r="J544" i="14"/>
  <c r="I544" i="14"/>
  <c r="H544" i="14"/>
  <c r="F544" i="14"/>
  <c r="D544" i="14"/>
  <c r="C544" i="14"/>
  <c r="B544" i="14"/>
  <c r="A544" i="14"/>
  <c r="Q543" i="14"/>
  <c r="P543" i="14"/>
  <c r="O543" i="14"/>
  <c r="N543" i="14"/>
  <c r="M543" i="14"/>
  <c r="L543" i="14"/>
  <c r="K543" i="14"/>
  <c r="J543" i="14"/>
  <c r="I543" i="14"/>
  <c r="H543" i="14"/>
  <c r="F543" i="14"/>
  <c r="D543" i="14"/>
  <c r="C543" i="14"/>
  <c r="B543" i="14"/>
  <c r="A543" i="14"/>
  <c r="Q542" i="14"/>
  <c r="P542" i="14"/>
  <c r="O542" i="14"/>
  <c r="N542" i="14"/>
  <c r="M542" i="14"/>
  <c r="L542" i="14"/>
  <c r="K542" i="14"/>
  <c r="J542" i="14"/>
  <c r="I542" i="14"/>
  <c r="H542" i="14"/>
  <c r="F542" i="14"/>
  <c r="D542" i="14"/>
  <c r="C542" i="14"/>
  <c r="B542" i="14"/>
  <c r="A542" i="14"/>
  <c r="Q541" i="14"/>
  <c r="P541" i="14"/>
  <c r="O541" i="14"/>
  <c r="N541" i="14"/>
  <c r="M541" i="14"/>
  <c r="L541" i="14"/>
  <c r="K541" i="14"/>
  <c r="J541" i="14"/>
  <c r="I541" i="14"/>
  <c r="H541" i="14"/>
  <c r="F541" i="14"/>
  <c r="D541" i="14"/>
  <c r="C541" i="14"/>
  <c r="B541" i="14"/>
  <c r="A541" i="14"/>
  <c r="Q540" i="14"/>
  <c r="P540" i="14"/>
  <c r="O540" i="14"/>
  <c r="N540" i="14"/>
  <c r="M540" i="14"/>
  <c r="L540" i="14"/>
  <c r="K540" i="14"/>
  <c r="J540" i="14"/>
  <c r="I540" i="14"/>
  <c r="H540" i="14"/>
  <c r="F540" i="14"/>
  <c r="D540" i="14"/>
  <c r="C540" i="14"/>
  <c r="B540" i="14"/>
  <c r="A540" i="14"/>
  <c r="Q539" i="14"/>
  <c r="P539" i="14"/>
  <c r="O539" i="14"/>
  <c r="N539" i="14"/>
  <c r="M539" i="14"/>
  <c r="L539" i="14"/>
  <c r="K539" i="14"/>
  <c r="J539" i="14"/>
  <c r="I539" i="14"/>
  <c r="H539" i="14"/>
  <c r="F539" i="14"/>
  <c r="D539" i="14"/>
  <c r="C539" i="14"/>
  <c r="B539" i="14"/>
  <c r="A539" i="14"/>
  <c r="Q538" i="14"/>
  <c r="P538" i="14"/>
  <c r="O538" i="14"/>
  <c r="N538" i="14"/>
  <c r="M538" i="14"/>
  <c r="L538" i="14"/>
  <c r="K538" i="14"/>
  <c r="J538" i="14"/>
  <c r="I538" i="14"/>
  <c r="H538" i="14"/>
  <c r="F538" i="14"/>
  <c r="D538" i="14"/>
  <c r="C538" i="14"/>
  <c r="B538" i="14"/>
  <c r="A538" i="14"/>
  <c r="Q537" i="14"/>
  <c r="P537" i="14"/>
  <c r="O537" i="14"/>
  <c r="N537" i="14"/>
  <c r="M537" i="14"/>
  <c r="L537" i="14"/>
  <c r="K537" i="14"/>
  <c r="J537" i="14"/>
  <c r="I537" i="14"/>
  <c r="H537" i="14"/>
  <c r="F537" i="14"/>
  <c r="D537" i="14"/>
  <c r="C537" i="14"/>
  <c r="B537" i="14"/>
  <c r="A537" i="14"/>
  <c r="Q536" i="14"/>
  <c r="P536" i="14"/>
  <c r="O536" i="14"/>
  <c r="N536" i="14"/>
  <c r="M536" i="14"/>
  <c r="L536" i="14"/>
  <c r="K536" i="14"/>
  <c r="J536" i="14"/>
  <c r="I536" i="14"/>
  <c r="H536" i="14"/>
  <c r="F536" i="14"/>
  <c r="D536" i="14"/>
  <c r="C536" i="14"/>
  <c r="B536" i="14"/>
  <c r="A536" i="14"/>
  <c r="Q535" i="14"/>
  <c r="P535" i="14"/>
  <c r="O535" i="14"/>
  <c r="N535" i="14"/>
  <c r="M535" i="14"/>
  <c r="L535" i="14"/>
  <c r="K535" i="14"/>
  <c r="J535" i="14"/>
  <c r="I535" i="14"/>
  <c r="H535" i="14"/>
  <c r="F535" i="14"/>
  <c r="D535" i="14"/>
  <c r="C535" i="14"/>
  <c r="B535" i="14"/>
  <c r="A535" i="14"/>
  <c r="Q534" i="14"/>
  <c r="P534" i="14"/>
  <c r="O534" i="14"/>
  <c r="N534" i="14"/>
  <c r="M534" i="14"/>
  <c r="L534" i="14"/>
  <c r="K534" i="14"/>
  <c r="J534" i="14"/>
  <c r="I534" i="14"/>
  <c r="H534" i="14"/>
  <c r="F534" i="14"/>
  <c r="D534" i="14"/>
  <c r="C534" i="14"/>
  <c r="B534" i="14"/>
  <c r="A534" i="14"/>
  <c r="Q533" i="14"/>
  <c r="P533" i="14"/>
  <c r="O533" i="14"/>
  <c r="N533" i="14"/>
  <c r="M533" i="14"/>
  <c r="L533" i="14"/>
  <c r="K533" i="14"/>
  <c r="J533" i="14"/>
  <c r="I533" i="14"/>
  <c r="H533" i="14"/>
  <c r="F533" i="14"/>
  <c r="D533" i="14"/>
  <c r="C533" i="14"/>
  <c r="B533" i="14"/>
  <c r="A533" i="14"/>
  <c r="Q532" i="14"/>
  <c r="P532" i="14"/>
  <c r="O532" i="14"/>
  <c r="N532" i="14"/>
  <c r="M532" i="14"/>
  <c r="L532" i="14"/>
  <c r="K532" i="14"/>
  <c r="J532" i="14"/>
  <c r="I532" i="14"/>
  <c r="H532" i="14"/>
  <c r="F532" i="14"/>
  <c r="D532" i="14"/>
  <c r="C532" i="14"/>
  <c r="B532" i="14"/>
  <c r="A532" i="14"/>
  <c r="Q531" i="14"/>
  <c r="P531" i="14"/>
  <c r="O531" i="14"/>
  <c r="N531" i="14"/>
  <c r="M531" i="14"/>
  <c r="L531" i="14"/>
  <c r="K531" i="14"/>
  <c r="J531" i="14"/>
  <c r="I531" i="14"/>
  <c r="H531" i="14"/>
  <c r="F531" i="14"/>
  <c r="D531" i="14"/>
  <c r="C531" i="14"/>
  <c r="B531" i="14"/>
  <c r="A531" i="14"/>
  <c r="Q530" i="14"/>
  <c r="P530" i="14"/>
  <c r="O530" i="14"/>
  <c r="N530" i="14"/>
  <c r="M530" i="14"/>
  <c r="L530" i="14"/>
  <c r="K530" i="14"/>
  <c r="J530" i="14"/>
  <c r="I530" i="14"/>
  <c r="H530" i="14"/>
  <c r="F530" i="14"/>
  <c r="D530" i="14"/>
  <c r="C530" i="14"/>
  <c r="B530" i="14"/>
  <c r="A530" i="14"/>
  <c r="Q529" i="14"/>
  <c r="P529" i="14"/>
  <c r="O529" i="14"/>
  <c r="N529" i="14"/>
  <c r="M529" i="14"/>
  <c r="L529" i="14"/>
  <c r="K529" i="14"/>
  <c r="J529" i="14"/>
  <c r="I529" i="14"/>
  <c r="H529" i="14"/>
  <c r="F529" i="14"/>
  <c r="D529" i="14"/>
  <c r="C529" i="14"/>
  <c r="B529" i="14"/>
  <c r="A529" i="14"/>
  <c r="Q528" i="14"/>
  <c r="P528" i="14"/>
  <c r="O528" i="14"/>
  <c r="N528" i="14"/>
  <c r="M528" i="14"/>
  <c r="L528" i="14"/>
  <c r="K528" i="14"/>
  <c r="J528" i="14"/>
  <c r="I528" i="14"/>
  <c r="H528" i="14"/>
  <c r="F528" i="14"/>
  <c r="D528" i="14"/>
  <c r="C528" i="14"/>
  <c r="B528" i="14"/>
  <c r="A528" i="14"/>
  <c r="Q527" i="14"/>
  <c r="P527" i="14"/>
  <c r="O527" i="14"/>
  <c r="N527" i="14"/>
  <c r="M527" i="14"/>
  <c r="L527" i="14"/>
  <c r="K527" i="14"/>
  <c r="J527" i="14"/>
  <c r="I527" i="14"/>
  <c r="H527" i="14"/>
  <c r="F527" i="14"/>
  <c r="D527" i="14"/>
  <c r="C527" i="14"/>
  <c r="B527" i="14"/>
  <c r="A527" i="14"/>
  <c r="Q526" i="14"/>
  <c r="P526" i="14"/>
  <c r="O526" i="14"/>
  <c r="N526" i="14"/>
  <c r="M526" i="14"/>
  <c r="L526" i="14"/>
  <c r="K526" i="14"/>
  <c r="J526" i="14"/>
  <c r="I526" i="14"/>
  <c r="H526" i="14"/>
  <c r="F526" i="14"/>
  <c r="D526" i="14"/>
  <c r="C526" i="14"/>
  <c r="B526" i="14"/>
  <c r="A526" i="14"/>
  <c r="Q525" i="14"/>
  <c r="P525" i="14"/>
  <c r="O525" i="14"/>
  <c r="N525" i="14"/>
  <c r="M525" i="14"/>
  <c r="L525" i="14"/>
  <c r="K525" i="14"/>
  <c r="J525" i="14"/>
  <c r="I525" i="14"/>
  <c r="H525" i="14"/>
  <c r="F525" i="14"/>
  <c r="D525" i="14"/>
  <c r="C525" i="14"/>
  <c r="B525" i="14"/>
  <c r="A525" i="14"/>
  <c r="Q524" i="14"/>
  <c r="P524" i="14"/>
  <c r="O524" i="14"/>
  <c r="N524" i="14"/>
  <c r="M524" i="14"/>
  <c r="L524" i="14"/>
  <c r="K524" i="14"/>
  <c r="J524" i="14"/>
  <c r="I524" i="14"/>
  <c r="H524" i="14"/>
  <c r="F524" i="14"/>
  <c r="D524" i="14"/>
  <c r="C524" i="14"/>
  <c r="B524" i="14"/>
  <c r="A524" i="14"/>
  <c r="Q523" i="14"/>
  <c r="P523" i="14"/>
  <c r="O523" i="14"/>
  <c r="N523" i="14"/>
  <c r="M523" i="14"/>
  <c r="L523" i="14"/>
  <c r="K523" i="14"/>
  <c r="J523" i="14"/>
  <c r="I523" i="14"/>
  <c r="H523" i="14"/>
  <c r="F523" i="14"/>
  <c r="D523" i="14"/>
  <c r="C523" i="14"/>
  <c r="B523" i="14"/>
  <c r="A523" i="14"/>
  <c r="Q522" i="14"/>
  <c r="P522" i="14"/>
  <c r="O522" i="14"/>
  <c r="N522" i="14"/>
  <c r="M522" i="14"/>
  <c r="L522" i="14"/>
  <c r="K522" i="14"/>
  <c r="J522" i="14"/>
  <c r="I522" i="14"/>
  <c r="H522" i="14"/>
  <c r="F522" i="14"/>
  <c r="D522" i="14"/>
  <c r="C522" i="14"/>
  <c r="B522" i="14"/>
  <c r="A522" i="14"/>
  <c r="Q521" i="14"/>
  <c r="P521" i="14"/>
  <c r="O521" i="14"/>
  <c r="N521" i="14"/>
  <c r="M521" i="14"/>
  <c r="L521" i="14"/>
  <c r="K521" i="14"/>
  <c r="J521" i="14"/>
  <c r="I521" i="14"/>
  <c r="H521" i="14"/>
  <c r="F521" i="14"/>
  <c r="D521" i="14"/>
  <c r="C521" i="14"/>
  <c r="B521" i="14"/>
  <c r="A521" i="14"/>
  <c r="Q520" i="14"/>
  <c r="P520" i="14"/>
  <c r="O520" i="14"/>
  <c r="N520" i="14"/>
  <c r="M520" i="14"/>
  <c r="L520" i="14"/>
  <c r="K520" i="14"/>
  <c r="J520" i="14"/>
  <c r="I520" i="14"/>
  <c r="H520" i="14"/>
  <c r="F520" i="14"/>
  <c r="D520" i="14"/>
  <c r="C520" i="14"/>
  <c r="B520" i="14"/>
  <c r="A520" i="14"/>
  <c r="Q519" i="14"/>
  <c r="P519" i="14"/>
  <c r="O519" i="14"/>
  <c r="N519" i="14"/>
  <c r="M519" i="14"/>
  <c r="L519" i="14"/>
  <c r="K519" i="14"/>
  <c r="J519" i="14"/>
  <c r="I519" i="14"/>
  <c r="H519" i="14"/>
  <c r="F519" i="14"/>
  <c r="D519" i="14"/>
  <c r="C519" i="14"/>
  <c r="B519" i="14"/>
  <c r="A519" i="14"/>
  <c r="Q518" i="14"/>
  <c r="P518" i="14"/>
  <c r="O518" i="14"/>
  <c r="N518" i="14"/>
  <c r="M518" i="14"/>
  <c r="L518" i="14"/>
  <c r="K518" i="14"/>
  <c r="J518" i="14"/>
  <c r="I518" i="14"/>
  <c r="H518" i="14"/>
  <c r="F518" i="14"/>
  <c r="D518" i="14"/>
  <c r="C518" i="14"/>
  <c r="B518" i="14"/>
  <c r="A518" i="14"/>
  <c r="Q517" i="14"/>
  <c r="P517" i="14"/>
  <c r="O517" i="14"/>
  <c r="N517" i="14"/>
  <c r="M517" i="14"/>
  <c r="L517" i="14"/>
  <c r="K517" i="14"/>
  <c r="J517" i="14"/>
  <c r="I517" i="14"/>
  <c r="H517" i="14"/>
  <c r="F517" i="14"/>
  <c r="D517" i="14"/>
  <c r="C517" i="14"/>
  <c r="B517" i="14"/>
  <c r="A517" i="14"/>
  <c r="Q516" i="14"/>
  <c r="P516" i="14"/>
  <c r="O516" i="14"/>
  <c r="N516" i="14"/>
  <c r="M516" i="14"/>
  <c r="L516" i="14"/>
  <c r="K516" i="14"/>
  <c r="J516" i="14"/>
  <c r="I516" i="14"/>
  <c r="H516" i="14"/>
  <c r="F516" i="14"/>
  <c r="D516" i="14"/>
  <c r="C516" i="14"/>
  <c r="B516" i="14"/>
  <c r="A516" i="14"/>
  <c r="Q515" i="14"/>
  <c r="P515" i="14"/>
  <c r="O515" i="14"/>
  <c r="N515" i="14"/>
  <c r="M515" i="14"/>
  <c r="L515" i="14"/>
  <c r="K515" i="14"/>
  <c r="J515" i="14"/>
  <c r="I515" i="14"/>
  <c r="H515" i="14"/>
  <c r="F515" i="14"/>
  <c r="D515" i="14"/>
  <c r="C515" i="14"/>
  <c r="B515" i="14"/>
  <c r="A515" i="14"/>
  <c r="Q514" i="14"/>
  <c r="P514" i="14"/>
  <c r="O514" i="14"/>
  <c r="N514" i="14"/>
  <c r="M514" i="14"/>
  <c r="L514" i="14"/>
  <c r="K514" i="14"/>
  <c r="J514" i="14"/>
  <c r="I514" i="14"/>
  <c r="H514" i="14"/>
  <c r="F514" i="14"/>
  <c r="D514" i="14"/>
  <c r="C514" i="14"/>
  <c r="B514" i="14"/>
  <c r="A514" i="14"/>
  <c r="Q513" i="14"/>
  <c r="P513" i="14"/>
  <c r="O513" i="14"/>
  <c r="N513" i="14"/>
  <c r="M513" i="14"/>
  <c r="L513" i="14"/>
  <c r="K513" i="14"/>
  <c r="J513" i="14"/>
  <c r="I513" i="14"/>
  <c r="H513" i="14"/>
  <c r="F513" i="14"/>
  <c r="D513" i="14"/>
  <c r="C513" i="14"/>
  <c r="B513" i="14"/>
  <c r="A513" i="14"/>
  <c r="Q512" i="14"/>
  <c r="P512" i="14"/>
  <c r="O512" i="14"/>
  <c r="N512" i="14"/>
  <c r="M512" i="14"/>
  <c r="L512" i="14"/>
  <c r="K512" i="14"/>
  <c r="J512" i="14"/>
  <c r="I512" i="14"/>
  <c r="H512" i="14"/>
  <c r="F512" i="14"/>
  <c r="D512" i="14"/>
  <c r="C512" i="14"/>
  <c r="B512" i="14"/>
  <c r="A512" i="14"/>
  <c r="Q511" i="14"/>
  <c r="P511" i="14"/>
  <c r="O511" i="14"/>
  <c r="N511" i="14"/>
  <c r="M511" i="14"/>
  <c r="L511" i="14"/>
  <c r="K511" i="14"/>
  <c r="J511" i="14"/>
  <c r="I511" i="14"/>
  <c r="H511" i="14"/>
  <c r="F511" i="14"/>
  <c r="D511" i="14"/>
  <c r="C511" i="14"/>
  <c r="B511" i="14"/>
  <c r="A511" i="14"/>
  <c r="Q510" i="14"/>
  <c r="P510" i="14"/>
  <c r="O510" i="14"/>
  <c r="N510" i="14"/>
  <c r="M510" i="14"/>
  <c r="L510" i="14"/>
  <c r="K510" i="14"/>
  <c r="J510" i="14"/>
  <c r="I510" i="14"/>
  <c r="H510" i="14"/>
  <c r="F510" i="14"/>
  <c r="D510" i="14"/>
  <c r="C510" i="14"/>
  <c r="B510" i="14"/>
  <c r="A510" i="14"/>
  <c r="Q509" i="14"/>
  <c r="P509" i="14"/>
  <c r="O509" i="14"/>
  <c r="N509" i="14"/>
  <c r="M509" i="14"/>
  <c r="L509" i="14"/>
  <c r="K509" i="14"/>
  <c r="J509" i="14"/>
  <c r="I509" i="14"/>
  <c r="H509" i="14"/>
  <c r="F509" i="14"/>
  <c r="D509" i="14"/>
  <c r="C509" i="14"/>
  <c r="B509" i="14"/>
  <c r="A509" i="14"/>
  <c r="Q508" i="14"/>
  <c r="P508" i="14"/>
  <c r="O508" i="14"/>
  <c r="N508" i="14"/>
  <c r="M508" i="14"/>
  <c r="L508" i="14"/>
  <c r="K508" i="14"/>
  <c r="J508" i="14"/>
  <c r="I508" i="14"/>
  <c r="H508" i="14"/>
  <c r="F508" i="14"/>
  <c r="D508" i="14"/>
  <c r="C508" i="14"/>
  <c r="B508" i="14"/>
  <c r="A508" i="14"/>
  <c r="Q507" i="14"/>
  <c r="P507" i="14"/>
  <c r="O507" i="14"/>
  <c r="N507" i="14"/>
  <c r="M507" i="14"/>
  <c r="L507" i="14"/>
  <c r="K507" i="14"/>
  <c r="J507" i="14"/>
  <c r="I507" i="14"/>
  <c r="H507" i="14"/>
  <c r="F507" i="14"/>
  <c r="D507" i="14"/>
  <c r="C507" i="14"/>
  <c r="B507" i="14"/>
  <c r="A507" i="14"/>
  <c r="Q506" i="14"/>
  <c r="P506" i="14"/>
  <c r="O506" i="14"/>
  <c r="N506" i="14"/>
  <c r="M506" i="14"/>
  <c r="L506" i="14"/>
  <c r="K506" i="14"/>
  <c r="J506" i="14"/>
  <c r="I506" i="14"/>
  <c r="H506" i="14"/>
  <c r="F506" i="14"/>
  <c r="D506" i="14"/>
  <c r="C506" i="14"/>
  <c r="B506" i="14"/>
  <c r="A506" i="14"/>
  <c r="Q505" i="14"/>
  <c r="P505" i="14"/>
  <c r="O505" i="14"/>
  <c r="N505" i="14"/>
  <c r="M505" i="14"/>
  <c r="L505" i="14"/>
  <c r="K505" i="14"/>
  <c r="J505" i="14"/>
  <c r="I505" i="14"/>
  <c r="H505" i="14"/>
  <c r="F505" i="14"/>
  <c r="D505" i="14"/>
  <c r="C505" i="14"/>
  <c r="B505" i="14"/>
  <c r="A505" i="14"/>
  <c r="Q504" i="14"/>
  <c r="P504" i="14"/>
  <c r="O504" i="14"/>
  <c r="N504" i="14"/>
  <c r="M504" i="14"/>
  <c r="L504" i="14"/>
  <c r="K504" i="14"/>
  <c r="J504" i="14"/>
  <c r="I504" i="14"/>
  <c r="H504" i="14"/>
  <c r="F504" i="14"/>
  <c r="D504" i="14"/>
  <c r="C504" i="14"/>
  <c r="B504" i="14"/>
  <c r="A504" i="14"/>
  <c r="Q503" i="14"/>
  <c r="P503" i="14"/>
  <c r="O503" i="14"/>
  <c r="N503" i="14"/>
  <c r="M503" i="14"/>
  <c r="L503" i="14"/>
  <c r="K503" i="14"/>
  <c r="J503" i="14"/>
  <c r="I503" i="14"/>
  <c r="H503" i="14"/>
  <c r="F503" i="14"/>
  <c r="D503" i="14"/>
  <c r="C503" i="14"/>
  <c r="B503" i="14"/>
  <c r="A503" i="14"/>
  <c r="Q502" i="14"/>
  <c r="P502" i="14"/>
  <c r="O502" i="14"/>
  <c r="N502" i="14"/>
  <c r="M502" i="14"/>
  <c r="L502" i="14"/>
  <c r="K502" i="14"/>
  <c r="J502" i="14"/>
  <c r="I502" i="14"/>
  <c r="H502" i="14"/>
  <c r="F502" i="14"/>
  <c r="D502" i="14"/>
  <c r="C502" i="14"/>
  <c r="B502" i="14"/>
  <c r="A502" i="14"/>
  <c r="Q501" i="14"/>
  <c r="P501" i="14"/>
  <c r="O501" i="14"/>
  <c r="N501" i="14"/>
  <c r="M501" i="14"/>
  <c r="L501" i="14"/>
  <c r="K501" i="14"/>
  <c r="J501" i="14"/>
  <c r="I501" i="14"/>
  <c r="H501" i="14"/>
  <c r="F501" i="14"/>
  <c r="D501" i="14"/>
  <c r="C501" i="14"/>
  <c r="B501" i="14"/>
  <c r="A501" i="14"/>
  <c r="Q500" i="14"/>
  <c r="P500" i="14"/>
  <c r="O500" i="14"/>
  <c r="N500" i="14"/>
  <c r="M500" i="14"/>
  <c r="L500" i="14"/>
  <c r="K500" i="14"/>
  <c r="J500" i="14"/>
  <c r="I500" i="14"/>
  <c r="H500" i="14"/>
  <c r="F500" i="14"/>
  <c r="D500" i="14"/>
  <c r="C500" i="14"/>
  <c r="B500" i="14"/>
  <c r="A500" i="14"/>
  <c r="Q499" i="14"/>
  <c r="P499" i="14"/>
  <c r="O499" i="14"/>
  <c r="N499" i="14"/>
  <c r="M499" i="14"/>
  <c r="L499" i="14"/>
  <c r="K499" i="14"/>
  <c r="J499" i="14"/>
  <c r="I499" i="14"/>
  <c r="H499" i="14"/>
  <c r="F499" i="14"/>
  <c r="D499" i="14"/>
  <c r="C499" i="14"/>
  <c r="B499" i="14"/>
  <c r="A499" i="14"/>
  <c r="Q498" i="14"/>
  <c r="P498" i="14"/>
  <c r="O498" i="14"/>
  <c r="N498" i="14"/>
  <c r="M498" i="14"/>
  <c r="L498" i="14"/>
  <c r="K498" i="14"/>
  <c r="J498" i="14"/>
  <c r="I498" i="14"/>
  <c r="H498" i="14"/>
  <c r="F498" i="14"/>
  <c r="D498" i="14"/>
  <c r="C498" i="14"/>
  <c r="B498" i="14"/>
  <c r="A498" i="14"/>
  <c r="Q497" i="14"/>
  <c r="P497" i="14"/>
  <c r="O497" i="14"/>
  <c r="N497" i="14"/>
  <c r="M497" i="14"/>
  <c r="L497" i="14"/>
  <c r="K497" i="14"/>
  <c r="J497" i="14"/>
  <c r="I497" i="14"/>
  <c r="H497" i="14"/>
  <c r="F497" i="14"/>
  <c r="D497" i="14"/>
  <c r="C497" i="14"/>
  <c r="B497" i="14"/>
  <c r="A497" i="14"/>
  <c r="Q496" i="14"/>
  <c r="P496" i="14"/>
  <c r="O496" i="14"/>
  <c r="N496" i="14"/>
  <c r="M496" i="14"/>
  <c r="L496" i="14"/>
  <c r="K496" i="14"/>
  <c r="J496" i="14"/>
  <c r="I496" i="14"/>
  <c r="H496" i="14"/>
  <c r="F496" i="14"/>
  <c r="D496" i="14"/>
  <c r="C496" i="14"/>
  <c r="B496" i="14"/>
  <c r="A496" i="14"/>
  <c r="Q495" i="14"/>
  <c r="P495" i="14"/>
  <c r="O495" i="14"/>
  <c r="N495" i="14"/>
  <c r="M495" i="14"/>
  <c r="L495" i="14"/>
  <c r="K495" i="14"/>
  <c r="J495" i="14"/>
  <c r="I495" i="14"/>
  <c r="H495" i="14"/>
  <c r="F495" i="14"/>
  <c r="D495" i="14"/>
  <c r="C495" i="14"/>
  <c r="B495" i="14"/>
  <c r="A495" i="14"/>
  <c r="Q494" i="14"/>
  <c r="P494" i="14"/>
  <c r="O494" i="14"/>
  <c r="N494" i="14"/>
  <c r="M494" i="14"/>
  <c r="L494" i="14"/>
  <c r="K494" i="14"/>
  <c r="J494" i="14"/>
  <c r="I494" i="14"/>
  <c r="H494" i="14"/>
  <c r="F494" i="14"/>
  <c r="D494" i="14"/>
  <c r="C494" i="14"/>
  <c r="B494" i="14"/>
  <c r="A494" i="14"/>
  <c r="Q493" i="14"/>
  <c r="P493" i="14"/>
  <c r="O493" i="14"/>
  <c r="N493" i="14"/>
  <c r="M493" i="14"/>
  <c r="L493" i="14"/>
  <c r="K493" i="14"/>
  <c r="J493" i="14"/>
  <c r="I493" i="14"/>
  <c r="H493" i="14"/>
  <c r="F493" i="14"/>
  <c r="D493" i="14"/>
  <c r="C493" i="14"/>
  <c r="B493" i="14"/>
  <c r="A493" i="14"/>
  <c r="Q492" i="14"/>
  <c r="P492" i="14"/>
  <c r="O492" i="14"/>
  <c r="N492" i="14"/>
  <c r="M492" i="14"/>
  <c r="L492" i="14"/>
  <c r="K492" i="14"/>
  <c r="J492" i="14"/>
  <c r="I492" i="14"/>
  <c r="H492" i="14"/>
  <c r="F492" i="14"/>
  <c r="D492" i="14"/>
  <c r="C492" i="14"/>
  <c r="B492" i="14"/>
  <c r="A492" i="14"/>
  <c r="Q491" i="14"/>
  <c r="P491" i="14"/>
  <c r="O491" i="14"/>
  <c r="N491" i="14"/>
  <c r="M491" i="14"/>
  <c r="L491" i="14"/>
  <c r="K491" i="14"/>
  <c r="J491" i="14"/>
  <c r="I491" i="14"/>
  <c r="H491" i="14"/>
  <c r="F491" i="14"/>
  <c r="D491" i="14"/>
  <c r="C491" i="14"/>
  <c r="B491" i="14"/>
  <c r="A491" i="14"/>
  <c r="Q490" i="14"/>
  <c r="P490" i="14"/>
  <c r="O490" i="14"/>
  <c r="N490" i="14"/>
  <c r="M490" i="14"/>
  <c r="L490" i="14"/>
  <c r="K490" i="14"/>
  <c r="J490" i="14"/>
  <c r="I490" i="14"/>
  <c r="H490" i="14"/>
  <c r="F490" i="14"/>
  <c r="D490" i="14"/>
  <c r="C490" i="14"/>
  <c r="B490" i="14"/>
  <c r="A490" i="14"/>
  <c r="Q489" i="14"/>
  <c r="P489" i="14"/>
  <c r="O489" i="14"/>
  <c r="N489" i="14"/>
  <c r="M489" i="14"/>
  <c r="L489" i="14"/>
  <c r="K489" i="14"/>
  <c r="J489" i="14"/>
  <c r="I489" i="14"/>
  <c r="H489" i="14"/>
  <c r="F489" i="14"/>
  <c r="D489" i="14"/>
  <c r="C489" i="14"/>
  <c r="B489" i="14"/>
  <c r="A489" i="14"/>
  <c r="Q488" i="14"/>
  <c r="P488" i="14"/>
  <c r="O488" i="14"/>
  <c r="N488" i="14"/>
  <c r="M488" i="14"/>
  <c r="L488" i="14"/>
  <c r="K488" i="14"/>
  <c r="J488" i="14"/>
  <c r="I488" i="14"/>
  <c r="H488" i="14"/>
  <c r="F488" i="14"/>
  <c r="D488" i="14"/>
  <c r="C488" i="14"/>
  <c r="B488" i="14"/>
  <c r="A488" i="14"/>
  <c r="Q487" i="14"/>
  <c r="P487" i="14"/>
  <c r="O487" i="14"/>
  <c r="N487" i="14"/>
  <c r="M487" i="14"/>
  <c r="L487" i="14"/>
  <c r="K487" i="14"/>
  <c r="J487" i="14"/>
  <c r="I487" i="14"/>
  <c r="H487" i="14"/>
  <c r="F487" i="14"/>
  <c r="D487" i="14"/>
  <c r="C487" i="14"/>
  <c r="B487" i="14"/>
  <c r="A487" i="14"/>
  <c r="Q486" i="14"/>
  <c r="P486" i="14"/>
  <c r="O486" i="14"/>
  <c r="N486" i="14"/>
  <c r="M486" i="14"/>
  <c r="L486" i="14"/>
  <c r="K486" i="14"/>
  <c r="J486" i="14"/>
  <c r="I486" i="14"/>
  <c r="H486" i="14"/>
  <c r="F486" i="14"/>
  <c r="D486" i="14"/>
  <c r="C486" i="14"/>
  <c r="B486" i="14"/>
  <c r="A486" i="14"/>
  <c r="Q485" i="14"/>
  <c r="P485" i="14"/>
  <c r="O485" i="14"/>
  <c r="N485" i="14"/>
  <c r="M485" i="14"/>
  <c r="L485" i="14"/>
  <c r="K485" i="14"/>
  <c r="J485" i="14"/>
  <c r="I485" i="14"/>
  <c r="H485" i="14"/>
  <c r="F485" i="14"/>
  <c r="D485" i="14"/>
  <c r="C485" i="14"/>
  <c r="B485" i="14"/>
  <c r="A485" i="14"/>
  <c r="Q484" i="14"/>
  <c r="P484" i="14"/>
  <c r="O484" i="14"/>
  <c r="N484" i="14"/>
  <c r="M484" i="14"/>
  <c r="L484" i="14"/>
  <c r="K484" i="14"/>
  <c r="J484" i="14"/>
  <c r="I484" i="14"/>
  <c r="H484" i="14"/>
  <c r="F484" i="14"/>
  <c r="D484" i="14"/>
  <c r="C484" i="14"/>
  <c r="B484" i="14"/>
  <c r="A484" i="14"/>
  <c r="Q483" i="14"/>
  <c r="P483" i="14"/>
  <c r="O483" i="14"/>
  <c r="N483" i="14"/>
  <c r="M483" i="14"/>
  <c r="L483" i="14"/>
  <c r="K483" i="14"/>
  <c r="J483" i="14"/>
  <c r="I483" i="14"/>
  <c r="H483" i="14"/>
  <c r="F483" i="14"/>
  <c r="D483" i="14"/>
  <c r="C483" i="14"/>
  <c r="B483" i="14"/>
  <c r="A483" i="14"/>
  <c r="Q482" i="14"/>
  <c r="P482" i="14"/>
  <c r="O482" i="14"/>
  <c r="N482" i="14"/>
  <c r="M482" i="14"/>
  <c r="L482" i="14"/>
  <c r="K482" i="14"/>
  <c r="J482" i="14"/>
  <c r="I482" i="14"/>
  <c r="H482" i="14"/>
  <c r="F482" i="14"/>
  <c r="D482" i="14"/>
  <c r="C482" i="14"/>
  <c r="B482" i="14"/>
  <c r="A482" i="14"/>
  <c r="Q481" i="14"/>
  <c r="P481" i="14"/>
  <c r="O481" i="14"/>
  <c r="N481" i="14"/>
  <c r="M481" i="14"/>
  <c r="L481" i="14"/>
  <c r="K481" i="14"/>
  <c r="J481" i="14"/>
  <c r="I481" i="14"/>
  <c r="H481" i="14"/>
  <c r="F481" i="14"/>
  <c r="D481" i="14"/>
  <c r="C481" i="14"/>
  <c r="B481" i="14"/>
  <c r="A481" i="14"/>
  <c r="Q480" i="14"/>
  <c r="P480" i="14"/>
  <c r="O480" i="14"/>
  <c r="N480" i="14"/>
  <c r="M480" i="14"/>
  <c r="L480" i="14"/>
  <c r="K480" i="14"/>
  <c r="J480" i="14"/>
  <c r="I480" i="14"/>
  <c r="H480" i="14"/>
  <c r="F480" i="14"/>
  <c r="D480" i="14"/>
  <c r="C480" i="14"/>
  <c r="B480" i="14"/>
  <c r="A480" i="14"/>
  <c r="Q479" i="14"/>
  <c r="P479" i="14"/>
  <c r="O479" i="14"/>
  <c r="N479" i="14"/>
  <c r="M479" i="14"/>
  <c r="L479" i="14"/>
  <c r="K479" i="14"/>
  <c r="J479" i="14"/>
  <c r="I479" i="14"/>
  <c r="H479" i="14"/>
  <c r="F479" i="14"/>
  <c r="D479" i="14"/>
  <c r="C479" i="14"/>
  <c r="B479" i="14"/>
  <c r="A479" i="14"/>
  <c r="Q478" i="14"/>
  <c r="P478" i="14"/>
  <c r="O478" i="14"/>
  <c r="N478" i="14"/>
  <c r="M478" i="14"/>
  <c r="L478" i="14"/>
  <c r="K478" i="14"/>
  <c r="J478" i="14"/>
  <c r="I478" i="14"/>
  <c r="H478" i="14"/>
  <c r="F478" i="14"/>
  <c r="D478" i="14"/>
  <c r="C478" i="14"/>
  <c r="B478" i="14"/>
  <c r="A478" i="14"/>
  <c r="Q477" i="14"/>
  <c r="P477" i="14"/>
  <c r="O477" i="14"/>
  <c r="N477" i="14"/>
  <c r="M477" i="14"/>
  <c r="L477" i="14"/>
  <c r="K477" i="14"/>
  <c r="J477" i="14"/>
  <c r="I477" i="14"/>
  <c r="H477" i="14"/>
  <c r="F477" i="14"/>
  <c r="D477" i="14"/>
  <c r="C477" i="14"/>
  <c r="B477" i="14"/>
  <c r="A477" i="14"/>
  <c r="Q476" i="14"/>
  <c r="P476" i="14"/>
  <c r="O476" i="14"/>
  <c r="N476" i="14"/>
  <c r="M476" i="14"/>
  <c r="L476" i="14"/>
  <c r="K476" i="14"/>
  <c r="J476" i="14"/>
  <c r="I476" i="14"/>
  <c r="H476" i="14"/>
  <c r="F476" i="14"/>
  <c r="D476" i="14"/>
  <c r="C476" i="14"/>
  <c r="B476" i="14"/>
  <c r="A476" i="14"/>
  <c r="Q475" i="14"/>
  <c r="P475" i="14"/>
  <c r="O475" i="14"/>
  <c r="N475" i="14"/>
  <c r="M475" i="14"/>
  <c r="L475" i="14"/>
  <c r="K475" i="14"/>
  <c r="J475" i="14"/>
  <c r="I475" i="14"/>
  <c r="H475" i="14"/>
  <c r="F475" i="14"/>
  <c r="D475" i="14"/>
  <c r="C475" i="14"/>
  <c r="B475" i="14"/>
  <c r="A475" i="14"/>
  <c r="Q474" i="14"/>
  <c r="P474" i="14"/>
  <c r="O474" i="14"/>
  <c r="N474" i="14"/>
  <c r="M474" i="14"/>
  <c r="L474" i="14"/>
  <c r="K474" i="14"/>
  <c r="J474" i="14"/>
  <c r="I474" i="14"/>
  <c r="H474" i="14"/>
  <c r="F474" i="14"/>
  <c r="D474" i="14"/>
  <c r="C474" i="14"/>
  <c r="B474" i="14"/>
  <c r="A474" i="14"/>
  <c r="Q473" i="14"/>
  <c r="P473" i="14"/>
  <c r="O473" i="14"/>
  <c r="N473" i="14"/>
  <c r="M473" i="14"/>
  <c r="L473" i="14"/>
  <c r="K473" i="14"/>
  <c r="J473" i="14"/>
  <c r="I473" i="14"/>
  <c r="H473" i="14"/>
  <c r="F473" i="14"/>
  <c r="D473" i="14"/>
  <c r="C473" i="14"/>
  <c r="B473" i="14"/>
  <c r="A473" i="14"/>
  <c r="Q472" i="14"/>
  <c r="P472" i="14"/>
  <c r="O472" i="14"/>
  <c r="N472" i="14"/>
  <c r="M472" i="14"/>
  <c r="L472" i="14"/>
  <c r="K472" i="14"/>
  <c r="J472" i="14"/>
  <c r="I472" i="14"/>
  <c r="H472" i="14"/>
  <c r="F472" i="14"/>
  <c r="D472" i="14"/>
  <c r="C472" i="14"/>
  <c r="B472" i="14"/>
  <c r="A472" i="14"/>
  <c r="Q471" i="14"/>
  <c r="P471" i="14"/>
  <c r="O471" i="14"/>
  <c r="N471" i="14"/>
  <c r="M471" i="14"/>
  <c r="L471" i="14"/>
  <c r="K471" i="14"/>
  <c r="J471" i="14"/>
  <c r="I471" i="14"/>
  <c r="H471" i="14"/>
  <c r="F471" i="14"/>
  <c r="D471" i="14"/>
  <c r="C471" i="14"/>
  <c r="B471" i="14"/>
  <c r="A471" i="14"/>
  <c r="Q470" i="14"/>
  <c r="P470" i="14"/>
  <c r="O470" i="14"/>
  <c r="N470" i="14"/>
  <c r="M470" i="14"/>
  <c r="L470" i="14"/>
  <c r="K470" i="14"/>
  <c r="J470" i="14"/>
  <c r="I470" i="14"/>
  <c r="H470" i="14"/>
  <c r="F470" i="14"/>
  <c r="D470" i="14"/>
  <c r="C470" i="14"/>
  <c r="B470" i="14"/>
  <c r="A470" i="14"/>
  <c r="Q469" i="14"/>
  <c r="P469" i="14"/>
  <c r="O469" i="14"/>
  <c r="N469" i="14"/>
  <c r="M469" i="14"/>
  <c r="L469" i="14"/>
  <c r="K469" i="14"/>
  <c r="J469" i="14"/>
  <c r="I469" i="14"/>
  <c r="H469" i="14"/>
  <c r="F469" i="14"/>
  <c r="D469" i="14"/>
  <c r="C469" i="14"/>
  <c r="B469" i="14"/>
  <c r="A469" i="14"/>
  <c r="Q468" i="14"/>
  <c r="P468" i="14"/>
  <c r="O468" i="14"/>
  <c r="N468" i="14"/>
  <c r="M468" i="14"/>
  <c r="L468" i="14"/>
  <c r="K468" i="14"/>
  <c r="J468" i="14"/>
  <c r="I468" i="14"/>
  <c r="H468" i="14"/>
  <c r="F468" i="14"/>
  <c r="D468" i="14"/>
  <c r="C468" i="14"/>
  <c r="B468" i="14"/>
  <c r="A468" i="14"/>
  <c r="Q467" i="14"/>
  <c r="P467" i="14"/>
  <c r="O467" i="14"/>
  <c r="N467" i="14"/>
  <c r="M467" i="14"/>
  <c r="L467" i="14"/>
  <c r="K467" i="14"/>
  <c r="J467" i="14"/>
  <c r="I467" i="14"/>
  <c r="H467" i="14"/>
  <c r="F467" i="14"/>
  <c r="D467" i="14"/>
  <c r="C467" i="14"/>
  <c r="B467" i="14"/>
  <c r="A467" i="14"/>
  <c r="Q466" i="14"/>
  <c r="P466" i="14"/>
  <c r="O466" i="14"/>
  <c r="N466" i="14"/>
  <c r="M466" i="14"/>
  <c r="L466" i="14"/>
  <c r="K466" i="14"/>
  <c r="J466" i="14"/>
  <c r="I466" i="14"/>
  <c r="H466" i="14"/>
  <c r="F466" i="14"/>
  <c r="D466" i="14"/>
  <c r="C466" i="14"/>
  <c r="B466" i="14"/>
  <c r="A466" i="14"/>
  <c r="Q465" i="14"/>
  <c r="P465" i="14"/>
  <c r="O465" i="14"/>
  <c r="N465" i="14"/>
  <c r="M465" i="14"/>
  <c r="L465" i="14"/>
  <c r="K465" i="14"/>
  <c r="J465" i="14"/>
  <c r="I465" i="14"/>
  <c r="H465" i="14"/>
  <c r="F465" i="14"/>
  <c r="D465" i="14"/>
  <c r="C465" i="14"/>
  <c r="B465" i="14"/>
  <c r="A465" i="14"/>
  <c r="Q464" i="14"/>
  <c r="P464" i="14"/>
  <c r="O464" i="14"/>
  <c r="N464" i="14"/>
  <c r="M464" i="14"/>
  <c r="L464" i="14"/>
  <c r="K464" i="14"/>
  <c r="J464" i="14"/>
  <c r="I464" i="14"/>
  <c r="H464" i="14"/>
  <c r="F464" i="14"/>
  <c r="D464" i="14"/>
  <c r="C464" i="14"/>
  <c r="B464" i="14"/>
  <c r="A464" i="14"/>
  <c r="Q463" i="14"/>
  <c r="P463" i="14"/>
  <c r="O463" i="14"/>
  <c r="N463" i="14"/>
  <c r="M463" i="14"/>
  <c r="L463" i="14"/>
  <c r="K463" i="14"/>
  <c r="J463" i="14"/>
  <c r="I463" i="14"/>
  <c r="H463" i="14"/>
  <c r="F463" i="14"/>
  <c r="D463" i="14"/>
  <c r="C463" i="14"/>
  <c r="B463" i="14"/>
  <c r="A463" i="14"/>
  <c r="Q462" i="14"/>
  <c r="P462" i="14"/>
  <c r="O462" i="14"/>
  <c r="N462" i="14"/>
  <c r="M462" i="14"/>
  <c r="L462" i="14"/>
  <c r="K462" i="14"/>
  <c r="J462" i="14"/>
  <c r="I462" i="14"/>
  <c r="H462" i="14"/>
  <c r="F462" i="14"/>
  <c r="D462" i="14"/>
  <c r="C462" i="14"/>
  <c r="B462" i="14"/>
  <c r="A462" i="14"/>
  <c r="Q461" i="14"/>
  <c r="P461" i="14"/>
  <c r="O461" i="14"/>
  <c r="N461" i="14"/>
  <c r="M461" i="14"/>
  <c r="L461" i="14"/>
  <c r="K461" i="14"/>
  <c r="J461" i="14"/>
  <c r="I461" i="14"/>
  <c r="H461" i="14"/>
  <c r="F461" i="14"/>
  <c r="D461" i="14"/>
  <c r="C461" i="14"/>
  <c r="B461" i="14"/>
  <c r="A461" i="14"/>
  <c r="Q460" i="14"/>
  <c r="P460" i="14"/>
  <c r="O460" i="14"/>
  <c r="N460" i="14"/>
  <c r="M460" i="14"/>
  <c r="L460" i="14"/>
  <c r="K460" i="14"/>
  <c r="J460" i="14"/>
  <c r="I460" i="14"/>
  <c r="H460" i="14"/>
  <c r="F460" i="14"/>
  <c r="D460" i="14"/>
  <c r="C460" i="14"/>
  <c r="B460" i="14"/>
  <c r="A460" i="14"/>
  <c r="Q459" i="14"/>
  <c r="P459" i="14"/>
  <c r="O459" i="14"/>
  <c r="N459" i="14"/>
  <c r="M459" i="14"/>
  <c r="L459" i="14"/>
  <c r="K459" i="14"/>
  <c r="J459" i="14"/>
  <c r="I459" i="14"/>
  <c r="H459" i="14"/>
  <c r="F459" i="14"/>
  <c r="D459" i="14"/>
  <c r="C459" i="14"/>
  <c r="B459" i="14"/>
  <c r="A459" i="14"/>
  <c r="Q458" i="14"/>
  <c r="P458" i="14"/>
  <c r="O458" i="14"/>
  <c r="N458" i="14"/>
  <c r="M458" i="14"/>
  <c r="L458" i="14"/>
  <c r="K458" i="14"/>
  <c r="J458" i="14"/>
  <c r="I458" i="14"/>
  <c r="H458" i="14"/>
  <c r="F458" i="14"/>
  <c r="D458" i="14"/>
  <c r="C458" i="14"/>
  <c r="B458" i="14"/>
  <c r="A458" i="14"/>
  <c r="Q457" i="14"/>
  <c r="P457" i="14"/>
  <c r="O457" i="14"/>
  <c r="N457" i="14"/>
  <c r="M457" i="14"/>
  <c r="L457" i="14"/>
  <c r="K457" i="14"/>
  <c r="J457" i="14"/>
  <c r="I457" i="14"/>
  <c r="H457" i="14"/>
  <c r="F457" i="14"/>
  <c r="D457" i="14"/>
  <c r="C457" i="14"/>
  <c r="B457" i="14"/>
  <c r="A457" i="14"/>
  <c r="Q456" i="14"/>
  <c r="P456" i="14"/>
  <c r="O456" i="14"/>
  <c r="N456" i="14"/>
  <c r="M456" i="14"/>
  <c r="L456" i="14"/>
  <c r="K456" i="14"/>
  <c r="J456" i="14"/>
  <c r="I456" i="14"/>
  <c r="H456" i="14"/>
  <c r="F456" i="14"/>
  <c r="D456" i="14"/>
  <c r="C456" i="14"/>
  <c r="B456" i="14"/>
  <c r="A456" i="14"/>
  <c r="Q455" i="14"/>
  <c r="P455" i="14"/>
  <c r="O455" i="14"/>
  <c r="N455" i="14"/>
  <c r="M455" i="14"/>
  <c r="L455" i="14"/>
  <c r="K455" i="14"/>
  <c r="J455" i="14"/>
  <c r="I455" i="14"/>
  <c r="H455" i="14"/>
  <c r="F455" i="14"/>
  <c r="D455" i="14"/>
  <c r="C455" i="14"/>
  <c r="B455" i="14"/>
  <c r="A455" i="14"/>
  <c r="Q454" i="14"/>
  <c r="P454" i="14"/>
  <c r="O454" i="14"/>
  <c r="N454" i="14"/>
  <c r="M454" i="14"/>
  <c r="L454" i="14"/>
  <c r="K454" i="14"/>
  <c r="J454" i="14"/>
  <c r="I454" i="14"/>
  <c r="H454" i="14"/>
  <c r="F454" i="14"/>
  <c r="D454" i="14"/>
  <c r="C454" i="14"/>
  <c r="B454" i="14"/>
  <c r="A454" i="14"/>
  <c r="Q453" i="14"/>
  <c r="P453" i="14"/>
  <c r="O453" i="14"/>
  <c r="N453" i="14"/>
  <c r="M453" i="14"/>
  <c r="L453" i="14"/>
  <c r="K453" i="14"/>
  <c r="J453" i="14"/>
  <c r="I453" i="14"/>
  <c r="H453" i="14"/>
  <c r="F453" i="14"/>
  <c r="D453" i="14"/>
  <c r="C453" i="14"/>
  <c r="B453" i="14"/>
  <c r="A453" i="14"/>
  <c r="Q452" i="14"/>
  <c r="P452" i="14"/>
  <c r="O452" i="14"/>
  <c r="N452" i="14"/>
  <c r="M452" i="14"/>
  <c r="L452" i="14"/>
  <c r="K452" i="14"/>
  <c r="J452" i="14"/>
  <c r="I452" i="14"/>
  <c r="H452" i="14"/>
  <c r="F452" i="14"/>
  <c r="D452" i="14"/>
  <c r="C452" i="14"/>
  <c r="B452" i="14"/>
  <c r="A452" i="14"/>
  <c r="Q451" i="14"/>
  <c r="P451" i="14"/>
  <c r="O451" i="14"/>
  <c r="N451" i="14"/>
  <c r="M451" i="14"/>
  <c r="L451" i="14"/>
  <c r="K451" i="14"/>
  <c r="J451" i="14"/>
  <c r="I451" i="14"/>
  <c r="H451" i="14"/>
  <c r="F451" i="14"/>
  <c r="D451" i="14"/>
  <c r="C451" i="14"/>
  <c r="B451" i="14"/>
  <c r="A451" i="14"/>
  <c r="Q450" i="14"/>
  <c r="P450" i="14"/>
  <c r="O450" i="14"/>
  <c r="N450" i="14"/>
  <c r="M450" i="14"/>
  <c r="L450" i="14"/>
  <c r="K450" i="14"/>
  <c r="J450" i="14"/>
  <c r="I450" i="14"/>
  <c r="H450" i="14"/>
  <c r="F450" i="14"/>
  <c r="D450" i="14"/>
  <c r="C450" i="14"/>
  <c r="B450" i="14"/>
  <c r="A450" i="14"/>
  <c r="Q449" i="14"/>
  <c r="P449" i="14"/>
  <c r="O449" i="14"/>
  <c r="N449" i="14"/>
  <c r="M449" i="14"/>
  <c r="L449" i="14"/>
  <c r="K449" i="14"/>
  <c r="J449" i="14"/>
  <c r="I449" i="14"/>
  <c r="H449" i="14"/>
  <c r="F449" i="14"/>
  <c r="D449" i="14"/>
  <c r="C449" i="14"/>
  <c r="B449" i="14"/>
  <c r="A449" i="14"/>
  <c r="Q448" i="14"/>
  <c r="P448" i="14"/>
  <c r="O448" i="14"/>
  <c r="N448" i="14"/>
  <c r="M448" i="14"/>
  <c r="L448" i="14"/>
  <c r="K448" i="14"/>
  <c r="J448" i="14"/>
  <c r="I448" i="14"/>
  <c r="H448" i="14"/>
  <c r="F448" i="14"/>
  <c r="D448" i="14"/>
  <c r="C448" i="14"/>
  <c r="B448" i="14"/>
  <c r="A448" i="14"/>
  <c r="Q447" i="14"/>
  <c r="P447" i="14"/>
  <c r="O447" i="14"/>
  <c r="N447" i="14"/>
  <c r="M447" i="14"/>
  <c r="L447" i="14"/>
  <c r="K447" i="14"/>
  <c r="J447" i="14"/>
  <c r="I447" i="14"/>
  <c r="H447" i="14"/>
  <c r="F447" i="14"/>
  <c r="D447" i="14"/>
  <c r="C447" i="14"/>
  <c r="B447" i="14"/>
  <c r="A447" i="14"/>
  <c r="Q446" i="14"/>
  <c r="P446" i="14"/>
  <c r="O446" i="14"/>
  <c r="N446" i="14"/>
  <c r="M446" i="14"/>
  <c r="L446" i="14"/>
  <c r="K446" i="14"/>
  <c r="J446" i="14"/>
  <c r="I446" i="14"/>
  <c r="H446" i="14"/>
  <c r="F446" i="14"/>
  <c r="D446" i="14"/>
  <c r="C446" i="14"/>
  <c r="B446" i="14"/>
  <c r="A446" i="14"/>
  <c r="Q445" i="14"/>
  <c r="P445" i="14"/>
  <c r="O445" i="14"/>
  <c r="N445" i="14"/>
  <c r="M445" i="14"/>
  <c r="L445" i="14"/>
  <c r="K445" i="14"/>
  <c r="J445" i="14"/>
  <c r="I445" i="14"/>
  <c r="H445" i="14"/>
  <c r="F445" i="14"/>
  <c r="D445" i="14"/>
  <c r="C445" i="14"/>
  <c r="B445" i="14"/>
  <c r="A445" i="14"/>
  <c r="Q444" i="14"/>
  <c r="P444" i="14"/>
  <c r="O444" i="14"/>
  <c r="N444" i="14"/>
  <c r="M444" i="14"/>
  <c r="L444" i="14"/>
  <c r="K444" i="14"/>
  <c r="J444" i="14"/>
  <c r="I444" i="14"/>
  <c r="H444" i="14"/>
  <c r="F444" i="14"/>
  <c r="D444" i="14"/>
  <c r="C444" i="14"/>
  <c r="B444" i="14"/>
  <c r="A444" i="14"/>
  <c r="Q443" i="14"/>
  <c r="P443" i="14"/>
  <c r="O443" i="14"/>
  <c r="N443" i="14"/>
  <c r="M443" i="14"/>
  <c r="L443" i="14"/>
  <c r="K443" i="14"/>
  <c r="J443" i="14"/>
  <c r="I443" i="14"/>
  <c r="H443" i="14"/>
  <c r="F443" i="14"/>
  <c r="D443" i="14"/>
  <c r="C443" i="14"/>
  <c r="B443" i="14"/>
  <c r="A443" i="14"/>
  <c r="Q442" i="14"/>
  <c r="P442" i="14"/>
  <c r="O442" i="14"/>
  <c r="N442" i="14"/>
  <c r="M442" i="14"/>
  <c r="L442" i="14"/>
  <c r="K442" i="14"/>
  <c r="J442" i="14"/>
  <c r="I442" i="14"/>
  <c r="H442" i="14"/>
  <c r="F442" i="14"/>
  <c r="D442" i="14"/>
  <c r="C442" i="14"/>
  <c r="B442" i="14"/>
  <c r="A442" i="14"/>
  <c r="Q441" i="14"/>
  <c r="P441" i="14"/>
  <c r="O441" i="14"/>
  <c r="N441" i="14"/>
  <c r="M441" i="14"/>
  <c r="L441" i="14"/>
  <c r="K441" i="14"/>
  <c r="J441" i="14"/>
  <c r="I441" i="14"/>
  <c r="H441" i="14"/>
  <c r="F441" i="14"/>
  <c r="D441" i="14"/>
  <c r="C441" i="14"/>
  <c r="B441" i="14"/>
  <c r="A441" i="14"/>
  <c r="Q440" i="14"/>
  <c r="P440" i="14"/>
  <c r="O440" i="14"/>
  <c r="N440" i="14"/>
  <c r="M440" i="14"/>
  <c r="L440" i="14"/>
  <c r="K440" i="14"/>
  <c r="J440" i="14"/>
  <c r="I440" i="14"/>
  <c r="H440" i="14"/>
  <c r="F440" i="14"/>
  <c r="D440" i="14"/>
  <c r="C440" i="14"/>
  <c r="B440" i="14"/>
  <c r="A440" i="14"/>
  <c r="Q439" i="14"/>
  <c r="P439" i="14"/>
  <c r="O439" i="14"/>
  <c r="N439" i="14"/>
  <c r="M439" i="14"/>
  <c r="L439" i="14"/>
  <c r="K439" i="14"/>
  <c r="J439" i="14"/>
  <c r="I439" i="14"/>
  <c r="H439" i="14"/>
  <c r="F439" i="14"/>
  <c r="D439" i="14"/>
  <c r="C439" i="14"/>
  <c r="B439" i="14"/>
  <c r="A439" i="14"/>
  <c r="Q438" i="14"/>
  <c r="P438" i="14"/>
  <c r="O438" i="14"/>
  <c r="N438" i="14"/>
  <c r="M438" i="14"/>
  <c r="L438" i="14"/>
  <c r="K438" i="14"/>
  <c r="J438" i="14"/>
  <c r="I438" i="14"/>
  <c r="H438" i="14"/>
  <c r="F438" i="14"/>
  <c r="D438" i="14"/>
  <c r="C438" i="14"/>
  <c r="B438" i="14"/>
  <c r="A438" i="14"/>
  <c r="Q437" i="14"/>
  <c r="P437" i="14"/>
  <c r="O437" i="14"/>
  <c r="N437" i="14"/>
  <c r="M437" i="14"/>
  <c r="L437" i="14"/>
  <c r="K437" i="14"/>
  <c r="J437" i="14"/>
  <c r="I437" i="14"/>
  <c r="H437" i="14"/>
  <c r="F437" i="14"/>
  <c r="D437" i="14"/>
  <c r="C437" i="14"/>
  <c r="B437" i="14"/>
  <c r="A437" i="14"/>
  <c r="Q436" i="14"/>
  <c r="P436" i="14"/>
  <c r="O436" i="14"/>
  <c r="N436" i="14"/>
  <c r="M436" i="14"/>
  <c r="L436" i="14"/>
  <c r="K436" i="14"/>
  <c r="J436" i="14"/>
  <c r="I436" i="14"/>
  <c r="H436" i="14"/>
  <c r="F436" i="14"/>
  <c r="D436" i="14"/>
  <c r="C436" i="14"/>
  <c r="B436" i="14"/>
  <c r="A436" i="14"/>
  <c r="Q435" i="14"/>
  <c r="P435" i="14"/>
  <c r="O435" i="14"/>
  <c r="N435" i="14"/>
  <c r="M435" i="14"/>
  <c r="L435" i="14"/>
  <c r="K435" i="14"/>
  <c r="J435" i="14"/>
  <c r="I435" i="14"/>
  <c r="H435" i="14"/>
  <c r="F435" i="14"/>
  <c r="D435" i="14"/>
  <c r="C435" i="14"/>
  <c r="B435" i="14"/>
  <c r="A435" i="14"/>
  <c r="Q434" i="14"/>
  <c r="P434" i="14"/>
  <c r="O434" i="14"/>
  <c r="N434" i="14"/>
  <c r="M434" i="14"/>
  <c r="L434" i="14"/>
  <c r="K434" i="14"/>
  <c r="J434" i="14"/>
  <c r="I434" i="14"/>
  <c r="H434" i="14"/>
  <c r="F434" i="14"/>
  <c r="D434" i="14"/>
  <c r="C434" i="14"/>
  <c r="B434" i="14"/>
  <c r="A434" i="14"/>
  <c r="Q433" i="14"/>
  <c r="P433" i="14"/>
  <c r="O433" i="14"/>
  <c r="N433" i="14"/>
  <c r="M433" i="14"/>
  <c r="L433" i="14"/>
  <c r="K433" i="14"/>
  <c r="J433" i="14"/>
  <c r="I433" i="14"/>
  <c r="H433" i="14"/>
  <c r="F433" i="14"/>
  <c r="D433" i="14"/>
  <c r="C433" i="14"/>
  <c r="B433" i="14"/>
  <c r="A433" i="14"/>
  <c r="Q432" i="14"/>
  <c r="P432" i="14"/>
  <c r="O432" i="14"/>
  <c r="N432" i="14"/>
  <c r="M432" i="14"/>
  <c r="L432" i="14"/>
  <c r="K432" i="14"/>
  <c r="J432" i="14"/>
  <c r="I432" i="14"/>
  <c r="H432" i="14"/>
  <c r="F432" i="14"/>
  <c r="D432" i="14"/>
  <c r="C432" i="14"/>
  <c r="B432" i="14"/>
  <c r="A432" i="14"/>
  <c r="Q431" i="14"/>
  <c r="P431" i="14"/>
  <c r="O431" i="14"/>
  <c r="N431" i="14"/>
  <c r="M431" i="14"/>
  <c r="L431" i="14"/>
  <c r="K431" i="14"/>
  <c r="J431" i="14"/>
  <c r="I431" i="14"/>
  <c r="H431" i="14"/>
  <c r="F431" i="14"/>
  <c r="D431" i="14"/>
  <c r="C431" i="14"/>
  <c r="B431" i="14"/>
  <c r="A431" i="14"/>
  <c r="Q430" i="14"/>
  <c r="P430" i="14"/>
  <c r="O430" i="14"/>
  <c r="N430" i="14"/>
  <c r="M430" i="14"/>
  <c r="L430" i="14"/>
  <c r="K430" i="14"/>
  <c r="J430" i="14"/>
  <c r="I430" i="14"/>
  <c r="H430" i="14"/>
  <c r="F430" i="14"/>
  <c r="D430" i="14"/>
  <c r="C430" i="14"/>
  <c r="B430" i="14"/>
  <c r="A430" i="14"/>
  <c r="Q429" i="14"/>
  <c r="P429" i="14"/>
  <c r="O429" i="14"/>
  <c r="N429" i="14"/>
  <c r="M429" i="14"/>
  <c r="L429" i="14"/>
  <c r="K429" i="14"/>
  <c r="J429" i="14"/>
  <c r="I429" i="14"/>
  <c r="H429" i="14"/>
  <c r="F429" i="14"/>
  <c r="D429" i="14"/>
  <c r="C429" i="14"/>
  <c r="B429" i="14"/>
  <c r="A429" i="14"/>
  <c r="Q428" i="14"/>
  <c r="P428" i="14"/>
  <c r="O428" i="14"/>
  <c r="N428" i="14"/>
  <c r="M428" i="14"/>
  <c r="L428" i="14"/>
  <c r="K428" i="14"/>
  <c r="J428" i="14"/>
  <c r="I428" i="14"/>
  <c r="H428" i="14"/>
  <c r="F428" i="14"/>
  <c r="D428" i="14"/>
  <c r="C428" i="14"/>
  <c r="B428" i="14"/>
  <c r="A428" i="14"/>
  <c r="Q427" i="14"/>
  <c r="P427" i="14"/>
  <c r="O427" i="14"/>
  <c r="N427" i="14"/>
  <c r="M427" i="14"/>
  <c r="L427" i="14"/>
  <c r="K427" i="14"/>
  <c r="J427" i="14"/>
  <c r="I427" i="14"/>
  <c r="H427" i="14"/>
  <c r="F427" i="14"/>
  <c r="D427" i="14"/>
  <c r="C427" i="14"/>
  <c r="B427" i="14"/>
  <c r="A427" i="14"/>
  <c r="Q426" i="14"/>
  <c r="P426" i="14"/>
  <c r="O426" i="14"/>
  <c r="N426" i="14"/>
  <c r="M426" i="14"/>
  <c r="L426" i="14"/>
  <c r="K426" i="14"/>
  <c r="J426" i="14"/>
  <c r="I426" i="14"/>
  <c r="H426" i="14"/>
  <c r="F426" i="14"/>
  <c r="D426" i="14"/>
  <c r="C426" i="14"/>
  <c r="B426" i="14"/>
  <c r="A426" i="14"/>
  <c r="Q425" i="14"/>
  <c r="P425" i="14"/>
  <c r="O425" i="14"/>
  <c r="N425" i="14"/>
  <c r="M425" i="14"/>
  <c r="L425" i="14"/>
  <c r="K425" i="14"/>
  <c r="J425" i="14"/>
  <c r="I425" i="14"/>
  <c r="H425" i="14"/>
  <c r="F425" i="14"/>
  <c r="D425" i="14"/>
  <c r="C425" i="14"/>
  <c r="B425" i="14"/>
  <c r="A425" i="14"/>
  <c r="Q424" i="14"/>
  <c r="P424" i="14"/>
  <c r="O424" i="14"/>
  <c r="N424" i="14"/>
  <c r="M424" i="14"/>
  <c r="L424" i="14"/>
  <c r="K424" i="14"/>
  <c r="J424" i="14"/>
  <c r="I424" i="14"/>
  <c r="H424" i="14"/>
  <c r="F424" i="14"/>
  <c r="D424" i="14"/>
  <c r="C424" i="14"/>
  <c r="B424" i="14"/>
  <c r="A424" i="14"/>
  <c r="Q423" i="14"/>
  <c r="P423" i="14"/>
  <c r="O423" i="14"/>
  <c r="N423" i="14"/>
  <c r="M423" i="14"/>
  <c r="L423" i="14"/>
  <c r="K423" i="14"/>
  <c r="J423" i="14"/>
  <c r="I423" i="14"/>
  <c r="H423" i="14"/>
  <c r="F423" i="14"/>
  <c r="D423" i="14"/>
  <c r="C423" i="14"/>
  <c r="B423" i="14"/>
  <c r="A423" i="14"/>
  <c r="Q422" i="14"/>
  <c r="P422" i="14"/>
  <c r="O422" i="14"/>
  <c r="N422" i="14"/>
  <c r="M422" i="14"/>
  <c r="L422" i="14"/>
  <c r="K422" i="14"/>
  <c r="J422" i="14"/>
  <c r="I422" i="14"/>
  <c r="H422" i="14"/>
  <c r="F422" i="14"/>
  <c r="D422" i="14"/>
  <c r="C422" i="14"/>
  <c r="B422" i="14"/>
  <c r="A422" i="14"/>
  <c r="Q421" i="14"/>
  <c r="P421" i="14"/>
  <c r="O421" i="14"/>
  <c r="N421" i="14"/>
  <c r="M421" i="14"/>
  <c r="L421" i="14"/>
  <c r="K421" i="14"/>
  <c r="J421" i="14"/>
  <c r="I421" i="14"/>
  <c r="H421" i="14"/>
  <c r="F421" i="14"/>
  <c r="D421" i="14"/>
  <c r="C421" i="14"/>
  <c r="B421" i="14"/>
  <c r="A421" i="14"/>
  <c r="Q420" i="14"/>
  <c r="P420" i="14"/>
  <c r="O420" i="14"/>
  <c r="N420" i="14"/>
  <c r="M420" i="14"/>
  <c r="L420" i="14"/>
  <c r="K420" i="14"/>
  <c r="J420" i="14"/>
  <c r="I420" i="14"/>
  <c r="H420" i="14"/>
  <c r="F420" i="14"/>
  <c r="D420" i="14"/>
  <c r="C420" i="14"/>
  <c r="B420" i="14"/>
  <c r="A420" i="14"/>
  <c r="Q419" i="14"/>
  <c r="P419" i="14"/>
  <c r="O419" i="14"/>
  <c r="N419" i="14"/>
  <c r="M419" i="14"/>
  <c r="L419" i="14"/>
  <c r="K419" i="14"/>
  <c r="J419" i="14"/>
  <c r="I419" i="14"/>
  <c r="H419" i="14"/>
  <c r="F419" i="14"/>
  <c r="D419" i="14"/>
  <c r="C419" i="14"/>
  <c r="B419" i="14"/>
  <c r="A419" i="14"/>
  <c r="Q418" i="14"/>
  <c r="P418" i="14"/>
  <c r="O418" i="14"/>
  <c r="N418" i="14"/>
  <c r="M418" i="14"/>
  <c r="L418" i="14"/>
  <c r="K418" i="14"/>
  <c r="J418" i="14"/>
  <c r="I418" i="14"/>
  <c r="H418" i="14"/>
  <c r="F418" i="14"/>
  <c r="D418" i="14"/>
  <c r="C418" i="14"/>
  <c r="B418" i="14"/>
  <c r="A418" i="14"/>
  <c r="Q417" i="14"/>
  <c r="P417" i="14"/>
  <c r="O417" i="14"/>
  <c r="N417" i="14"/>
  <c r="M417" i="14"/>
  <c r="L417" i="14"/>
  <c r="K417" i="14"/>
  <c r="J417" i="14"/>
  <c r="I417" i="14"/>
  <c r="H417" i="14"/>
  <c r="F417" i="14"/>
  <c r="D417" i="14"/>
  <c r="C417" i="14"/>
  <c r="B417" i="14"/>
  <c r="A417" i="14"/>
  <c r="Q416" i="14"/>
  <c r="P416" i="14"/>
  <c r="O416" i="14"/>
  <c r="N416" i="14"/>
  <c r="M416" i="14"/>
  <c r="L416" i="14"/>
  <c r="K416" i="14"/>
  <c r="J416" i="14"/>
  <c r="I416" i="14"/>
  <c r="H416" i="14"/>
  <c r="F416" i="14"/>
  <c r="D416" i="14"/>
  <c r="C416" i="14"/>
  <c r="B416" i="14"/>
  <c r="A416" i="14"/>
  <c r="Q415" i="14"/>
  <c r="P415" i="14"/>
  <c r="O415" i="14"/>
  <c r="N415" i="14"/>
  <c r="M415" i="14"/>
  <c r="L415" i="14"/>
  <c r="K415" i="14"/>
  <c r="J415" i="14"/>
  <c r="I415" i="14"/>
  <c r="H415" i="14"/>
  <c r="F415" i="14"/>
  <c r="D415" i="14"/>
  <c r="C415" i="14"/>
  <c r="B415" i="14"/>
  <c r="A415" i="14"/>
  <c r="Q414" i="14"/>
  <c r="P414" i="14"/>
  <c r="O414" i="14"/>
  <c r="N414" i="14"/>
  <c r="M414" i="14"/>
  <c r="L414" i="14"/>
  <c r="K414" i="14"/>
  <c r="J414" i="14"/>
  <c r="I414" i="14"/>
  <c r="H414" i="14"/>
  <c r="F414" i="14"/>
  <c r="D414" i="14"/>
  <c r="C414" i="14"/>
  <c r="B414" i="14"/>
  <c r="A414" i="14"/>
  <c r="Q413" i="14"/>
  <c r="P413" i="14"/>
  <c r="O413" i="14"/>
  <c r="N413" i="14"/>
  <c r="M413" i="14"/>
  <c r="L413" i="14"/>
  <c r="K413" i="14"/>
  <c r="J413" i="14"/>
  <c r="I413" i="14"/>
  <c r="H413" i="14"/>
  <c r="F413" i="14"/>
  <c r="D413" i="14"/>
  <c r="C413" i="14"/>
  <c r="B413" i="14"/>
  <c r="A413" i="14"/>
  <c r="Q412" i="14"/>
  <c r="P412" i="14"/>
  <c r="O412" i="14"/>
  <c r="N412" i="14"/>
  <c r="M412" i="14"/>
  <c r="L412" i="14"/>
  <c r="K412" i="14"/>
  <c r="J412" i="14"/>
  <c r="I412" i="14"/>
  <c r="H412" i="14"/>
  <c r="F412" i="14"/>
  <c r="D412" i="14"/>
  <c r="C412" i="14"/>
  <c r="B412" i="14"/>
  <c r="A412" i="14"/>
  <c r="Q411" i="14"/>
  <c r="P411" i="14"/>
  <c r="O411" i="14"/>
  <c r="N411" i="14"/>
  <c r="M411" i="14"/>
  <c r="L411" i="14"/>
  <c r="K411" i="14"/>
  <c r="J411" i="14"/>
  <c r="I411" i="14"/>
  <c r="H411" i="14"/>
  <c r="F411" i="14"/>
  <c r="D411" i="14"/>
  <c r="C411" i="14"/>
  <c r="B411" i="14"/>
  <c r="A411" i="14"/>
  <c r="Q410" i="14"/>
  <c r="P410" i="14"/>
  <c r="O410" i="14"/>
  <c r="N410" i="14"/>
  <c r="M410" i="14"/>
  <c r="L410" i="14"/>
  <c r="K410" i="14"/>
  <c r="J410" i="14"/>
  <c r="I410" i="14"/>
  <c r="H410" i="14"/>
  <c r="F410" i="14"/>
  <c r="D410" i="14"/>
  <c r="C410" i="14"/>
  <c r="B410" i="14"/>
  <c r="A410" i="14"/>
  <c r="Q409" i="14"/>
  <c r="P409" i="14"/>
  <c r="O409" i="14"/>
  <c r="N409" i="14"/>
  <c r="M409" i="14"/>
  <c r="L409" i="14"/>
  <c r="K409" i="14"/>
  <c r="J409" i="14"/>
  <c r="I409" i="14"/>
  <c r="H409" i="14"/>
  <c r="F409" i="14"/>
  <c r="D409" i="14"/>
  <c r="C409" i="14"/>
  <c r="B409" i="14"/>
  <c r="A409" i="14"/>
  <c r="Q408" i="14"/>
  <c r="P408" i="14"/>
  <c r="O408" i="14"/>
  <c r="N408" i="14"/>
  <c r="M408" i="14"/>
  <c r="L408" i="14"/>
  <c r="K408" i="14"/>
  <c r="J408" i="14"/>
  <c r="I408" i="14"/>
  <c r="H408" i="14"/>
  <c r="F408" i="14"/>
  <c r="D408" i="14"/>
  <c r="C408" i="14"/>
  <c r="B408" i="14"/>
  <c r="A408" i="14"/>
  <c r="Q407" i="14"/>
  <c r="P407" i="14"/>
  <c r="O407" i="14"/>
  <c r="N407" i="14"/>
  <c r="M407" i="14"/>
  <c r="L407" i="14"/>
  <c r="K407" i="14"/>
  <c r="J407" i="14"/>
  <c r="I407" i="14"/>
  <c r="H407" i="14"/>
  <c r="F407" i="14"/>
  <c r="D407" i="14"/>
  <c r="C407" i="14"/>
  <c r="B407" i="14"/>
  <c r="A407" i="14"/>
  <c r="Q406" i="14"/>
  <c r="P406" i="14"/>
  <c r="O406" i="14"/>
  <c r="N406" i="14"/>
  <c r="M406" i="14"/>
  <c r="L406" i="14"/>
  <c r="K406" i="14"/>
  <c r="J406" i="14"/>
  <c r="I406" i="14"/>
  <c r="H406" i="14"/>
  <c r="F406" i="14"/>
  <c r="D406" i="14"/>
  <c r="C406" i="14"/>
  <c r="B406" i="14"/>
  <c r="A406" i="14"/>
  <c r="Q405" i="14"/>
  <c r="P405" i="14"/>
  <c r="O405" i="14"/>
  <c r="N405" i="14"/>
  <c r="M405" i="14"/>
  <c r="L405" i="14"/>
  <c r="K405" i="14"/>
  <c r="J405" i="14"/>
  <c r="I405" i="14"/>
  <c r="H405" i="14"/>
  <c r="F405" i="14"/>
  <c r="D405" i="14"/>
  <c r="C405" i="14"/>
  <c r="B405" i="14"/>
  <c r="A405" i="14"/>
  <c r="Q404" i="14"/>
  <c r="P404" i="14"/>
  <c r="O404" i="14"/>
  <c r="N404" i="14"/>
  <c r="M404" i="14"/>
  <c r="L404" i="14"/>
  <c r="K404" i="14"/>
  <c r="J404" i="14"/>
  <c r="I404" i="14"/>
  <c r="H404" i="14"/>
  <c r="F404" i="14"/>
  <c r="D404" i="14"/>
  <c r="C404" i="14"/>
  <c r="B404" i="14"/>
  <c r="A404" i="14"/>
  <c r="Q403" i="14"/>
  <c r="P403" i="14"/>
  <c r="O403" i="14"/>
  <c r="N403" i="14"/>
  <c r="M403" i="14"/>
  <c r="L403" i="14"/>
  <c r="K403" i="14"/>
  <c r="J403" i="14"/>
  <c r="I403" i="14"/>
  <c r="H403" i="14"/>
  <c r="F403" i="14"/>
  <c r="D403" i="14"/>
  <c r="C403" i="14"/>
  <c r="B403" i="14"/>
  <c r="A403" i="14"/>
  <c r="Q402" i="14"/>
  <c r="P402" i="14"/>
  <c r="O402" i="14"/>
  <c r="N402" i="14"/>
  <c r="M402" i="14"/>
  <c r="L402" i="14"/>
  <c r="K402" i="14"/>
  <c r="J402" i="14"/>
  <c r="I402" i="14"/>
  <c r="H402" i="14"/>
  <c r="F402" i="14"/>
  <c r="D402" i="14"/>
  <c r="C402" i="14"/>
  <c r="B402" i="14"/>
  <c r="A402" i="14"/>
  <c r="Q401" i="14"/>
  <c r="P401" i="14"/>
  <c r="O401" i="14"/>
  <c r="N401" i="14"/>
  <c r="M401" i="14"/>
  <c r="L401" i="14"/>
  <c r="K401" i="14"/>
  <c r="J401" i="14"/>
  <c r="I401" i="14"/>
  <c r="H401" i="14"/>
  <c r="F401" i="14"/>
  <c r="D401" i="14"/>
  <c r="C401" i="14"/>
  <c r="B401" i="14"/>
  <c r="A401" i="14"/>
  <c r="Q400" i="14"/>
  <c r="P400" i="14"/>
  <c r="O400" i="14"/>
  <c r="N400" i="14"/>
  <c r="M400" i="14"/>
  <c r="L400" i="14"/>
  <c r="K400" i="14"/>
  <c r="J400" i="14"/>
  <c r="I400" i="14"/>
  <c r="H400" i="14"/>
  <c r="F400" i="14"/>
  <c r="D400" i="14"/>
  <c r="C400" i="14"/>
  <c r="B400" i="14"/>
  <c r="A400" i="14"/>
  <c r="Q399" i="14"/>
  <c r="P399" i="14"/>
  <c r="O399" i="14"/>
  <c r="N399" i="14"/>
  <c r="M399" i="14"/>
  <c r="L399" i="14"/>
  <c r="K399" i="14"/>
  <c r="J399" i="14"/>
  <c r="I399" i="14"/>
  <c r="H399" i="14"/>
  <c r="F399" i="14"/>
  <c r="D399" i="14"/>
  <c r="C399" i="14"/>
  <c r="B399" i="14"/>
  <c r="A399" i="14"/>
  <c r="Q398" i="14"/>
  <c r="P398" i="14"/>
  <c r="O398" i="14"/>
  <c r="N398" i="14"/>
  <c r="M398" i="14"/>
  <c r="L398" i="14"/>
  <c r="K398" i="14"/>
  <c r="J398" i="14"/>
  <c r="I398" i="14"/>
  <c r="H398" i="14"/>
  <c r="F398" i="14"/>
  <c r="D398" i="14"/>
  <c r="C398" i="14"/>
  <c r="B398" i="14"/>
  <c r="A398" i="14"/>
  <c r="Q397" i="14"/>
  <c r="P397" i="14"/>
  <c r="O397" i="14"/>
  <c r="N397" i="14"/>
  <c r="M397" i="14"/>
  <c r="L397" i="14"/>
  <c r="K397" i="14"/>
  <c r="J397" i="14"/>
  <c r="I397" i="14"/>
  <c r="H397" i="14"/>
  <c r="F397" i="14"/>
  <c r="D397" i="14"/>
  <c r="C397" i="14"/>
  <c r="B397" i="14"/>
  <c r="A397" i="14"/>
  <c r="Q396" i="14"/>
  <c r="P396" i="14"/>
  <c r="O396" i="14"/>
  <c r="N396" i="14"/>
  <c r="M396" i="14"/>
  <c r="L396" i="14"/>
  <c r="K396" i="14"/>
  <c r="J396" i="14"/>
  <c r="I396" i="14"/>
  <c r="H396" i="14"/>
  <c r="F396" i="14"/>
  <c r="D396" i="14"/>
  <c r="C396" i="14"/>
  <c r="B396" i="14"/>
  <c r="A396" i="14"/>
  <c r="Q395" i="14"/>
  <c r="P395" i="14"/>
  <c r="O395" i="14"/>
  <c r="N395" i="14"/>
  <c r="M395" i="14"/>
  <c r="L395" i="14"/>
  <c r="K395" i="14"/>
  <c r="J395" i="14"/>
  <c r="I395" i="14"/>
  <c r="H395" i="14"/>
  <c r="F395" i="14"/>
  <c r="D395" i="14"/>
  <c r="C395" i="14"/>
  <c r="B395" i="14"/>
  <c r="A395" i="14"/>
  <c r="Q394" i="14"/>
  <c r="P394" i="14"/>
  <c r="O394" i="14"/>
  <c r="N394" i="14"/>
  <c r="M394" i="14"/>
  <c r="L394" i="14"/>
  <c r="K394" i="14"/>
  <c r="J394" i="14"/>
  <c r="I394" i="14"/>
  <c r="H394" i="14"/>
  <c r="F394" i="14"/>
  <c r="D394" i="14"/>
  <c r="C394" i="14"/>
  <c r="B394" i="14"/>
  <c r="A394" i="14"/>
  <c r="Q393" i="14"/>
  <c r="P393" i="14"/>
  <c r="O393" i="14"/>
  <c r="N393" i="14"/>
  <c r="M393" i="14"/>
  <c r="L393" i="14"/>
  <c r="K393" i="14"/>
  <c r="J393" i="14"/>
  <c r="I393" i="14"/>
  <c r="H393" i="14"/>
  <c r="F393" i="14"/>
  <c r="D393" i="14"/>
  <c r="C393" i="14"/>
  <c r="B393" i="14"/>
  <c r="A393" i="14"/>
  <c r="Q392" i="14"/>
  <c r="P392" i="14"/>
  <c r="O392" i="14"/>
  <c r="N392" i="14"/>
  <c r="M392" i="14"/>
  <c r="L392" i="14"/>
  <c r="K392" i="14"/>
  <c r="J392" i="14"/>
  <c r="I392" i="14"/>
  <c r="H392" i="14"/>
  <c r="F392" i="14"/>
  <c r="D392" i="14"/>
  <c r="C392" i="14"/>
  <c r="B392" i="14"/>
  <c r="A392" i="14"/>
  <c r="Q391" i="14"/>
  <c r="P391" i="14"/>
  <c r="O391" i="14"/>
  <c r="N391" i="14"/>
  <c r="M391" i="14"/>
  <c r="L391" i="14"/>
  <c r="K391" i="14"/>
  <c r="J391" i="14"/>
  <c r="I391" i="14"/>
  <c r="H391" i="14"/>
  <c r="F391" i="14"/>
  <c r="D391" i="14"/>
  <c r="C391" i="14"/>
  <c r="B391" i="14"/>
  <c r="A391" i="14"/>
  <c r="Q390" i="14"/>
  <c r="P390" i="14"/>
  <c r="O390" i="14"/>
  <c r="N390" i="14"/>
  <c r="M390" i="14"/>
  <c r="L390" i="14"/>
  <c r="K390" i="14"/>
  <c r="J390" i="14"/>
  <c r="I390" i="14"/>
  <c r="H390" i="14"/>
  <c r="F390" i="14"/>
  <c r="D390" i="14"/>
  <c r="C390" i="14"/>
  <c r="B390" i="14"/>
  <c r="A390" i="14"/>
  <c r="Q389" i="14"/>
  <c r="P389" i="14"/>
  <c r="O389" i="14"/>
  <c r="N389" i="14"/>
  <c r="M389" i="14"/>
  <c r="L389" i="14"/>
  <c r="K389" i="14"/>
  <c r="J389" i="14"/>
  <c r="I389" i="14"/>
  <c r="H389" i="14"/>
  <c r="F389" i="14"/>
  <c r="D389" i="14"/>
  <c r="C389" i="14"/>
  <c r="B389" i="14"/>
  <c r="A389" i="14"/>
  <c r="Q388" i="14"/>
  <c r="P388" i="14"/>
  <c r="O388" i="14"/>
  <c r="N388" i="14"/>
  <c r="M388" i="14"/>
  <c r="L388" i="14"/>
  <c r="K388" i="14"/>
  <c r="J388" i="14"/>
  <c r="I388" i="14"/>
  <c r="H388" i="14"/>
  <c r="F388" i="14"/>
  <c r="D388" i="14"/>
  <c r="C388" i="14"/>
  <c r="B388" i="14"/>
  <c r="A388" i="14"/>
  <c r="Q387" i="14"/>
  <c r="P387" i="14"/>
  <c r="O387" i="14"/>
  <c r="N387" i="14"/>
  <c r="M387" i="14"/>
  <c r="L387" i="14"/>
  <c r="K387" i="14"/>
  <c r="J387" i="14"/>
  <c r="I387" i="14"/>
  <c r="H387" i="14"/>
  <c r="F387" i="14"/>
  <c r="D387" i="14"/>
  <c r="C387" i="14"/>
  <c r="B387" i="14"/>
  <c r="A387" i="14"/>
  <c r="Q386" i="14"/>
  <c r="P386" i="14"/>
  <c r="O386" i="14"/>
  <c r="N386" i="14"/>
  <c r="M386" i="14"/>
  <c r="L386" i="14"/>
  <c r="K386" i="14"/>
  <c r="J386" i="14"/>
  <c r="I386" i="14"/>
  <c r="H386" i="14"/>
  <c r="F386" i="14"/>
  <c r="D386" i="14"/>
  <c r="C386" i="14"/>
  <c r="B386" i="14"/>
  <c r="A386" i="14"/>
  <c r="Q385" i="14"/>
  <c r="P385" i="14"/>
  <c r="O385" i="14"/>
  <c r="N385" i="14"/>
  <c r="M385" i="14"/>
  <c r="L385" i="14"/>
  <c r="K385" i="14"/>
  <c r="J385" i="14"/>
  <c r="I385" i="14"/>
  <c r="H385" i="14"/>
  <c r="F385" i="14"/>
  <c r="D385" i="14"/>
  <c r="C385" i="14"/>
  <c r="B385" i="14"/>
  <c r="A385" i="14"/>
  <c r="Q384" i="14"/>
  <c r="P384" i="14"/>
  <c r="O384" i="14"/>
  <c r="N384" i="14"/>
  <c r="M384" i="14"/>
  <c r="L384" i="14"/>
  <c r="K384" i="14"/>
  <c r="J384" i="14"/>
  <c r="I384" i="14"/>
  <c r="H384" i="14"/>
  <c r="F384" i="14"/>
  <c r="D384" i="14"/>
  <c r="C384" i="14"/>
  <c r="B384" i="14"/>
  <c r="A384" i="14"/>
  <c r="Q383" i="14"/>
  <c r="P383" i="14"/>
  <c r="O383" i="14"/>
  <c r="N383" i="14"/>
  <c r="M383" i="14"/>
  <c r="L383" i="14"/>
  <c r="K383" i="14"/>
  <c r="J383" i="14"/>
  <c r="I383" i="14"/>
  <c r="H383" i="14"/>
  <c r="F383" i="14"/>
  <c r="D383" i="14"/>
  <c r="C383" i="14"/>
  <c r="B383" i="14"/>
  <c r="A383" i="14"/>
  <c r="Q382" i="14"/>
  <c r="P382" i="14"/>
  <c r="O382" i="14"/>
  <c r="N382" i="14"/>
  <c r="M382" i="14"/>
  <c r="L382" i="14"/>
  <c r="K382" i="14"/>
  <c r="J382" i="14"/>
  <c r="I382" i="14"/>
  <c r="H382" i="14"/>
  <c r="F382" i="14"/>
  <c r="D382" i="14"/>
  <c r="C382" i="14"/>
  <c r="B382" i="14"/>
  <c r="A382" i="14"/>
  <c r="Q381" i="14"/>
  <c r="P381" i="14"/>
  <c r="O381" i="14"/>
  <c r="N381" i="14"/>
  <c r="M381" i="14"/>
  <c r="L381" i="14"/>
  <c r="K381" i="14"/>
  <c r="J381" i="14"/>
  <c r="I381" i="14"/>
  <c r="H381" i="14"/>
  <c r="F381" i="14"/>
  <c r="D381" i="14"/>
  <c r="C381" i="14"/>
  <c r="B381" i="14"/>
  <c r="A381" i="14"/>
  <c r="Q380" i="14"/>
  <c r="P380" i="14"/>
  <c r="O380" i="14"/>
  <c r="N380" i="14"/>
  <c r="M380" i="14"/>
  <c r="L380" i="14"/>
  <c r="K380" i="14"/>
  <c r="J380" i="14"/>
  <c r="I380" i="14"/>
  <c r="H380" i="14"/>
  <c r="F380" i="14"/>
  <c r="D380" i="14"/>
  <c r="C380" i="14"/>
  <c r="B380" i="14"/>
  <c r="A380" i="14"/>
  <c r="Q379" i="14"/>
  <c r="P379" i="14"/>
  <c r="O379" i="14"/>
  <c r="N379" i="14"/>
  <c r="M379" i="14"/>
  <c r="L379" i="14"/>
  <c r="K379" i="14"/>
  <c r="J379" i="14"/>
  <c r="I379" i="14"/>
  <c r="H379" i="14"/>
  <c r="F379" i="14"/>
  <c r="D379" i="14"/>
  <c r="C379" i="14"/>
  <c r="B379" i="14"/>
  <c r="A379" i="14"/>
  <c r="Q378" i="14"/>
  <c r="P378" i="14"/>
  <c r="O378" i="14"/>
  <c r="N378" i="14"/>
  <c r="M378" i="14"/>
  <c r="L378" i="14"/>
  <c r="K378" i="14"/>
  <c r="J378" i="14"/>
  <c r="I378" i="14"/>
  <c r="H378" i="14"/>
  <c r="F378" i="14"/>
  <c r="D378" i="14"/>
  <c r="C378" i="14"/>
  <c r="B378" i="14"/>
  <c r="A378" i="14"/>
  <c r="Q377" i="14"/>
  <c r="P377" i="14"/>
  <c r="O377" i="14"/>
  <c r="N377" i="14"/>
  <c r="M377" i="14"/>
  <c r="L377" i="14"/>
  <c r="K377" i="14"/>
  <c r="J377" i="14"/>
  <c r="I377" i="14"/>
  <c r="H377" i="14"/>
  <c r="F377" i="14"/>
  <c r="D377" i="14"/>
  <c r="C377" i="14"/>
  <c r="B377" i="14"/>
  <c r="A377" i="14"/>
  <c r="Q376" i="14"/>
  <c r="P376" i="14"/>
  <c r="O376" i="14"/>
  <c r="N376" i="14"/>
  <c r="M376" i="14"/>
  <c r="L376" i="14"/>
  <c r="K376" i="14"/>
  <c r="J376" i="14"/>
  <c r="I376" i="14"/>
  <c r="H376" i="14"/>
  <c r="F376" i="14"/>
  <c r="D376" i="14"/>
  <c r="C376" i="14"/>
  <c r="B376" i="14"/>
  <c r="A376" i="14"/>
  <c r="Q375" i="14"/>
  <c r="P375" i="14"/>
  <c r="O375" i="14"/>
  <c r="N375" i="14"/>
  <c r="M375" i="14"/>
  <c r="L375" i="14"/>
  <c r="K375" i="14"/>
  <c r="J375" i="14"/>
  <c r="I375" i="14"/>
  <c r="H375" i="14"/>
  <c r="F375" i="14"/>
  <c r="D375" i="14"/>
  <c r="C375" i="14"/>
  <c r="B375" i="14"/>
  <c r="A375" i="14"/>
  <c r="Q374" i="14"/>
  <c r="P374" i="14"/>
  <c r="O374" i="14"/>
  <c r="N374" i="14"/>
  <c r="M374" i="14"/>
  <c r="L374" i="14"/>
  <c r="K374" i="14"/>
  <c r="J374" i="14"/>
  <c r="I374" i="14"/>
  <c r="H374" i="14"/>
  <c r="F374" i="14"/>
  <c r="D374" i="14"/>
  <c r="C374" i="14"/>
  <c r="B374" i="14"/>
  <c r="A374" i="14"/>
  <c r="Q373" i="14"/>
  <c r="P373" i="14"/>
  <c r="O373" i="14"/>
  <c r="N373" i="14"/>
  <c r="M373" i="14"/>
  <c r="L373" i="14"/>
  <c r="K373" i="14"/>
  <c r="J373" i="14"/>
  <c r="I373" i="14"/>
  <c r="H373" i="14"/>
  <c r="F373" i="14"/>
  <c r="D373" i="14"/>
  <c r="C373" i="14"/>
  <c r="B373" i="14"/>
  <c r="A373" i="14"/>
  <c r="Q372" i="14"/>
  <c r="P372" i="14"/>
  <c r="O372" i="14"/>
  <c r="N372" i="14"/>
  <c r="M372" i="14"/>
  <c r="L372" i="14"/>
  <c r="K372" i="14"/>
  <c r="J372" i="14"/>
  <c r="I372" i="14"/>
  <c r="H372" i="14"/>
  <c r="F372" i="14"/>
  <c r="D372" i="14"/>
  <c r="C372" i="14"/>
  <c r="B372" i="14"/>
  <c r="A372" i="14"/>
  <c r="Q371" i="14"/>
  <c r="P371" i="14"/>
  <c r="O371" i="14"/>
  <c r="N371" i="14"/>
  <c r="M371" i="14"/>
  <c r="L371" i="14"/>
  <c r="K371" i="14"/>
  <c r="J371" i="14"/>
  <c r="I371" i="14"/>
  <c r="H371" i="14"/>
  <c r="F371" i="14"/>
  <c r="D371" i="14"/>
  <c r="C371" i="14"/>
  <c r="B371" i="14"/>
  <c r="A371" i="14"/>
  <c r="Q370" i="14"/>
  <c r="P370" i="14"/>
  <c r="O370" i="14"/>
  <c r="N370" i="14"/>
  <c r="M370" i="14"/>
  <c r="L370" i="14"/>
  <c r="K370" i="14"/>
  <c r="J370" i="14"/>
  <c r="I370" i="14"/>
  <c r="H370" i="14"/>
  <c r="F370" i="14"/>
  <c r="D370" i="14"/>
  <c r="C370" i="14"/>
  <c r="B370" i="14"/>
  <c r="A370" i="14"/>
  <c r="Q369" i="14"/>
  <c r="P369" i="14"/>
  <c r="O369" i="14"/>
  <c r="N369" i="14"/>
  <c r="M369" i="14"/>
  <c r="L369" i="14"/>
  <c r="K369" i="14"/>
  <c r="J369" i="14"/>
  <c r="I369" i="14"/>
  <c r="H369" i="14"/>
  <c r="F369" i="14"/>
  <c r="D369" i="14"/>
  <c r="C369" i="14"/>
  <c r="B369" i="14"/>
  <c r="A369" i="14"/>
  <c r="Q368" i="14"/>
  <c r="P368" i="14"/>
  <c r="O368" i="14"/>
  <c r="N368" i="14"/>
  <c r="M368" i="14"/>
  <c r="L368" i="14"/>
  <c r="K368" i="14"/>
  <c r="J368" i="14"/>
  <c r="I368" i="14"/>
  <c r="H368" i="14"/>
  <c r="F368" i="14"/>
  <c r="D368" i="14"/>
  <c r="C368" i="14"/>
  <c r="B368" i="14"/>
  <c r="A368" i="14"/>
  <c r="Q367" i="14"/>
  <c r="P367" i="14"/>
  <c r="O367" i="14"/>
  <c r="N367" i="14"/>
  <c r="M367" i="14"/>
  <c r="L367" i="14"/>
  <c r="K367" i="14"/>
  <c r="J367" i="14"/>
  <c r="I367" i="14"/>
  <c r="H367" i="14"/>
  <c r="F367" i="14"/>
  <c r="D367" i="14"/>
  <c r="C367" i="14"/>
  <c r="B367" i="14"/>
  <c r="A367" i="14"/>
  <c r="Q366" i="14"/>
  <c r="P366" i="14"/>
  <c r="O366" i="14"/>
  <c r="N366" i="14"/>
  <c r="M366" i="14"/>
  <c r="L366" i="14"/>
  <c r="K366" i="14"/>
  <c r="J366" i="14"/>
  <c r="I366" i="14"/>
  <c r="H366" i="14"/>
  <c r="F366" i="14"/>
  <c r="D366" i="14"/>
  <c r="C366" i="14"/>
  <c r="B366" i="14"/>
  <c r="A366" i="14"/>
  <c r="Q365" i="14"/>
  <c r="P365" i="14"/>
  <c r="O365" i="14"/>
  <c r="N365" i="14"/>
  <c r="M365" i="14"/>
  <c r="L365" i="14"/>
  <c r="K365" i="14"/>
  <c r="J365" i="14"/>
  <c r="I365" i="14"/>
  <c r="H365" i="14"/>
  <c r="F365" i="14"/>
  <c r="D365" i="14"/>
  <c r="C365" i="14"/>
  <c r="B365" i="14"/>
  <c r="A365" i="14"/>
  <c r="Q364" i="14"/>
  <c r="P364" i="14"/>
  <c r="O364" i="14"/>
  <c r="N364" i="14"/>
  <c r="M364" i="14"/>
  <c r="L364" i="14"/>
  <c r="K364" i="14"/>
  <c r="J364" i="14"/>
  <c r="I364" i="14"/>
  <c r="H364" i="14"/>
  <c r="F364" i="14"/>
  <c r="D364" i="14"/>
  <c r="C364" i="14"/>
  <c r="B364" i="14"/>
  <c r="A364" i="14"/>
  <c r="Q363" i="14"/>
  <c r="P363" i="14"/>
  <c r="O363" i="14"/>
  <c r="N363" i="14"/>
  <c r="M363" i="14"/>
  <c r="L363" i="14"/>
  <c r="K363" i="14"/>
  <c r="J363" i="14"/>
  <c r="I363" i="14"/>
  <c r="H363" i="14"/>
  <c r="F363" i="14"/>
  <c r="D363" i="14"/>
  <c r="C363" i="14"/>
  <c r="B363" i="14"/>
  <c r="A363" i="14"/>
  <c r="Q362" i="14"/>
  <c r="P362" i="14"/>
  <c r="O362" i="14"/>
  <c r="N362" i="14"/>
  <c r="M362" i="14"/>
  <c r="L362" i="14"/>
  <c r="K362" i="14"/>
  <c r="J362" i="14"/>
  <c r="I362" i="14"/>
  <c r="H362" i="14"/>
  <c r="F362" i="14"/>
  <c r="D362" i="14"/>
  <c r="C362" i="14"/>
  <c r="B362" i="14"/>
  <c r="A362" i="14"/>
  <c r="Q361" i="14"/>
  <c r="P361" i="14"/>
  <c r="O361" i="14"/>
  <c r="N361" i="14"/>
  <c r="M361" i="14"/>
  <c r="L361" i="14"/>
  <c r="K361" i="14"/>
  <c r="J361" i="14"/>
  <c r="I361" i="14"/>
  <c r="H361" i="14"/>
  <c r="F361" i="14"/>
  <c r="D361" i="14"/>
  <c r="C361" i="14"/>
  <c r="B361" i="14"/>
  <c r="A361" i="14"/>
  <c r="Q360" i="14"/>
  <c r="P360" i="14"/>
  <c r="O360" i="14"/>
  <c r="N360" i="14"/>
  <c r="M360" i="14"/>
  <c r="L360" i="14"/>
  <c r="K360" i="14"/>
  <c r="J360" i="14"/>
  <c r="I360" i="14"/>
  <c r="H360" i="14"/>
  <c r="F360" i="14"/>
  <c r="D360" i="14"/>
  <c r="C360" i="14"/>
  <c r="B360" i="14"/>
  <c r="A360" i="14"/>
  <c r="Q359" i="14"/>
  <c r="P359" i="14"/>
  <c r="O359" i="14"/>
  <c r="N359" i="14"/>
  <c r="M359" i="14"/>
  <c r="L359" i="14"/>
  <c r="K359" i="14"/>
  <c r="J359" i="14"/>
  <c r="I359" i="14"/>
  <c r="H359" i="14"/>
  <c r="F359" i="14"/>
  <c r="D359" i="14"/>
  <c r="C359" i="14"/>
  <c r="B359" i="14"/>
  <c r="A359" i="14"/>
  <c r="Q358" i="14"/>
  <c r="P358" i="14"/>
  <c r="O358" i="14"/>
  <c r="N358" i="14"/>
  <c r="M358" i="14"/>
  <c r="L358" i="14"/>
  <c r="K358" i="14"/>
  <c r="J358" i="14"/>
  <c r="I358" i="14"/>
  <c r="H358" i="14"/>
  <c r="F358" i="14"/>
  <c r="D358" i="14"/>
  <c r="C358" i="14"/>
  <c r="B358" i="14"/>
  <c r="A358" i="14"/>
  <c r="Q357" i="14"/>
  <c r="P357" i="14"/>
  <c r="O357" i="14"/>
  <c r="N357" i="14"/>
  <c r="M357" i="14"/>
  <c r="L357" i="14"/>
  <c r="K357" i="14"/>
  <c r="J357" i="14"/>
  <c r="I357" i="14"/>
  <c r="H357" i="14"/>
  <c r="F357" i="14"/>
  <c r="D357" i="14"/>
  <c r="C357" i="14"/>
  <c r="B357" i="14"/>
  <c r="A357" i="14"/>
  <c r="Q356" i="14"/>
  <c r="P356" i="14"/>
  <c r="O356" i="14"/>
  <c r="N356" i="14"/>
  <c r="M356" i="14"/>
  <c r="L356" i="14"/>
  <c r="K356" i="14"/>
  <c r="J356" i="14"/>
  <c r="I356" i="14"/>
  <c r="H356" i="14"/>
  <c r="F356" i="14"/>
  <c r="D356" i="14"/>
  <c r="C356" i="14"/>
  <c r="B356" i="14"/>
  <c r="A356" i="14"/>
  <c r="Q355" i="14"/>
  <c r="P355" i="14"/>
  <c r="O355" i="14"/>
  <c r="N355" i="14"/>
  <c r="M355" i="14"/>
  <c r="L355" i="14"/>
  <c r="K355" i="14"/>
  <c r="J355" i="14"/>
  <c r="I355" i="14"/>
  <c r="H355" i="14"/>
  <c r="F355" i="14"/>
  <c r="D355" i="14"/>
  <c r="C355" i="14"/>
  <c r="B355" i="14"/>
  <c r="A355" i="14"/>
  <c r="Q354" i="14"/>
  <c r="P354" i="14"/>
  <c r="O354" i="14"/>
  <c r="N354" i="14"/>
  <c r="M354" i="14"/>
  <c r="L354" i="14"/>
  <c r="K354" i="14"/>
  <c r="J354" i="14"/>
  <c r="I354" i="14"/>
  <c r="H354" i="14"/>
  <c r="F354" i="14"/>
  <c r="D354" i="14"/>
  <c r="C354" i="14"/>
  <c r="B354" i="14"/>
  <c r="A354" i="14"/>
  <c r="Q353" i="14"/>
  <c r="P353" i="14"/>
  <c r="O353" i="14"/>
  <c r="N353" i="14"/>
  <c r="M353" i="14"/>
  <c r="L353" i="14"/>
  <c r="K353" i="14"/>
  <c r="J353" i="14"/>
  <c r="I353" i="14"/>
  <c r="H353" i="14"/>
  <c r="F353" i="14"/>
  <c r="D353" i="14"/>
  <c r="C353" i="14"/>
  <c r="B353" i="14"/>
  <c r="A353" i="14"/>
  <c r="Q352" i="14"/>
  <c r="P352" i="14"/>
  <c r="O352" i="14"/>
  <c r="N352" i="14"/>
  <c r="M352" i="14"/>
  <c r="L352" i="14"/>
  <c r="K352" i="14"/>
  <c r="J352" i="14"/>
  <c r="I352" i="14"/>
  <c r="H352" i="14"/>
  <c r="F352" i="14"/>
  <c r="D352" i="14"/>
  <c r="C352" i="14"/>
  <c r="B352" i="14"/>
  <c r="A352" i="14"/>
  <c r="Q351" i="14"/>
  <c r="P351" i="14"/>
  <c r="O351" i="14"/>
  <c r="N351" i="14"/>
  <c r="M351" i="14"/>
  <c r="L351" i="14"/>
  <c r="K351" i="14"/>
  <c r="J351" i="14"/>
  <c r="I351" i="14"/>
  <c r="H351" i="14"/>
  <c r="F351" i="14"/>
  <c r="D351" i="14"/>
  <c r="C351" i="14"/>
  <c r="B351" i="14"/>
  <c r="A351" i="14"/>
  <c r="Q350" i="14"/>
  <c r="P350" i="14"/>
  <c r="O350" i="14"/>
  <c r="N350" i="14"/>
  <c r="M350" i="14"/>
  <c r="L350" i="14"/>
  <c r="K350" i="14"/>
  <c r="J350" i="14"/>
  <c r="I350" i="14"/>
  <c r="H350" i="14"/>
  <c r="F350" i="14"/>
  <c r="D350" i="14"/>
  <c r="C350" i="14"/>
  <c r="B350" i="14"/>
  <c r="A350" i="14"/>
  <c r="Q349" i="14"/>
  <c r="P349" i="14"/>
  <c r="O349" i="14"/>
  <c r="N349" i="14"/>
  <c r="M349" i="14"/>
  <c r="L349" i="14"/>
  <c r="K349" i="14"/>
  <c r="J349" i="14"/>
  <c r="I349" i="14"/>
  <c r="H349" i="14"/>
  <c r="F349" i="14"/>
  <c r="D349" i="14"/>
  <c r="C349" i="14"/>
  <c r="B349" i="14"/>
  <c r="A349" i="14"/>
  <c r="Q348" i="14"/>
  <c r="P348" i="14"/>
  <c r="O348" i="14"/>
  <c r="N348" i="14"/>
  <c r="M348" i="14"/>
  <c r="L348" i="14"/>
  <c r="K348" i="14"/>
  <c r="J348" i="14"/>
  <c r="I348" i="14"/>
  <c r="H348" i="14"/>
  <c r="F348" i="14"/>
  <c r="D348" i="14"/>
  <c r="C348" i="14"/>
  <c r="B348" i="14"/>
  <c r="A348" i="14"/>
  <c r="Q347" i="14"/>
  <c r="P347" i="14"/>
  <c r="O347" i="14"/>
  <c r="N347" i="14"/>
  <c r="M347" i="14"/>
  <c r="L347" i="14"/>
  <c r="K347" i="14"/>
  <c r="J347" i="14"/>
  <c r="I347" i="14"/>
  <c r="H347" i="14"/>
  <c r="F347" i="14"/>
  <c r="D347" i="14"/>
  <c r="C347" i="14"/>
  <c r="B347" i="14"/>
  <c r="A347" i="14"/>
  <c r="Q346" i="14"/>
  <c r="P346" i="14"/>
  <c r="O346" i="14"/>
  <c r="N346" i="14"/>
  <c r="M346" i="14"/>
  <c r="L346" i="14"/>
  <c r="K346" i="14"/>
  <c r="J346" i="14"/>
  <c r="I346" i="14"/>
  <c r="H346" i="14"/>
  <c r="F346" i="14"/>
  <c r="D346" i="14"/>
  <c r="C346" i="14"/>
  <c r="B346" i="14"/>
  <c r="A346" i="14"/>
  <c r="Q345" i="14"/>
  <c r="P345" i="14"/>
  <c r="O345" i="14"/>
  <c r="N345" i="14"/>
  <c r="M345" i="14"/>
  <c r="L345" i="14"/>
  <c r="K345" i="14"/>
  <c r="J345" i="14"/>
  <c r="I345" i="14"/>
  <c r="H345" i="14"/>
  <c r="F345" i="14"/>
  <c r="D345" i="14"/>
  <c r="C345" i="14"/>
  <c r="B345" i="14"/>
  <c r="A345" i="14"/>
  <c r="Q344" i="14"/>
  <c r="P344" i="14"/>
  <c r="O344" i="14"/>
  <c r="N344" i="14"/>
  <c r="M344" i="14"/>
  <c r="L344" i="14"/>
  <c r="K344" i="14"/>
  <c r="J344" i="14"/>
  <c r="I344" i="14"/>
  <c r="H344" i="14"/>
  <c r="F344" i="14"/>
  <c r="D344" i="14"/>
  <c r="C344" i="14"/>
  <c r="B344" i="14"/>
  <c r="A344" i="14"/>
  <c r="Q343" i="14"/>
  <c r="P343" i="14"/>
  <c r="O343" i="14"/>
  <c r="N343" i="14"/>
  <c r="M343" i="14"/>
  <c r="L343" i="14"/>
  <c r="K343" i="14"/>
  <c r="J343" i="14"/>
  <c r="I343" i="14"/>
  <c r="H343" i="14"/>
  <c r="F343" i="14"/>
  <c r="D343" i="14"/>
  <c r="C343" i="14"/>
  <c r="B343" i="14"/>
  <c r="A343" i="14"/>
  <c r="Q342" i="14"/>
  <c r="P342" i="14"/>
  <c r="O342" i="14"/>
  <c r="N342" i="14"/>
  <c r="M342" i="14"/>
  <c r="L342" i="14"/>
  <c r="K342" i="14"/>
  <c r="J342" i="14"/>
  <c r="I342" i="14"/>
  <c r="H342" i="14"/>
  <c r="F342" i="14"/>
  <c r="D342" i="14"/>
  <c r="C342" i="14"/>
  <c r="B342" i="14"/>
  <c r="A342" i="14"/>
  <c r="Q341" i="14"/>
  <c r="P341" i="14"/>
  <c r="O341" i="14"/>
  <c r="N341" i="14"/>
  <c r="M341" i="14"/>
  <c r="L341" i="14"/>
  <c r="K341" i="14"/>
  <c r="J341" i="14"/>
  <c r="I341" i="14"/>
  <c r="H341" i="14"/>
  <c r="F341" i="14"/>
  <c r="D341" i="14"/>
  <c r="C341" i="14"/>
  <c r="B341" i="14"/>
  <c r="A341" i="14"/>
  <c r="Q340" i="14"/>
  <c r="P340" i="14"/>
  <c r="O340" i="14"/>
  <c r="N340" i="14"/>
  <c r="M340" i="14"/>
  <c r="L340" i="14"/>
  <c r="K340" i="14"/>
  <c r="J340" i="14"/>
  <c r="I340" i="14"/>
  <c r="H340" i="14"/>
  <c r="F340" i="14"/>
  <c r="D340" i="14"/>
  <c r="C340" i="14"/>
  <c r="B340" i="14"/>
  <c r="A340" i="14"/>
  <c r="Q339" i="14"/>
  <c r="P339" i="14"/>
  <c r="O339" i="14"/>
  <c r="N339" i="14"/>
  <c r="M339" i="14"/>
  <c r="L339" i="14"/>
  <c r="K339" i="14"/>
  <c r="J339" i="14"/>
  <c r="I339" i="14"/>
  <c r="H339" i="14"/>
  <c r="F339" i="14"/>
  <c r="D339" i="14"/>
  <c r="C339" i="14"/>
  <c r="B339" i="14"/>
  <c r="A339" i="14"/>
  <c r="Q338" i="14"/>
  <c r="P338" i="14"/>
  <c r="O338" i="14"/>
  <c r="N338" i="14"/>
  <c r="M338" i="14"/>
  <c r="L338" i="14"/>
  <c r="K338" i="14"/>
  <c r="J338" i="14"/>
  <c r="I338" i="14"/>
  <c r="H338" i="14"/>
  <c r="F338" i="14"/>
  <c r="D338" i="14"/>
  <c r="C338" i="14"/>
  <c r="B338" i="14"/>
  <c r="A338" i="14"/>
  <c r="Q337" i="14"/>
  <c r="P337" i="14"/>
  <c r="O337" i="14"/>
  <c r="N337" i="14"/>
  <c r="M337" i="14"/>
  <c r="L337" i="14"/>
  <c r="K337" i="14"/>
  <c r="J337" i="14"/>
  <c r="I337" i="14"/>
  <c r="H337" i="14"/>
  <c r="F337" i="14"/>
  <c r="D337" i="14"/>
  <c r="C337" i="14"/>
  <c r="B337" i="14"/>
  <c r="A337" i="14"/>
  <c r="Q336" i="14"/>
  <c r="P336" i="14"/>
  <c r="O336" i="14"/>
  <c r="N336" i="14"/>
  <c r="M336" i="14"/>
  <c r="L336" i="14"/>
  <c r="K336" i="14"/>
  <c r="J336" i="14"/>
  <c r="I336" i="14"/>
  <c r="H336" i="14"/>
  <c r="F336" i="14"/>
  <c r="D336" i="14"/>
  <c r="C336" i="14"/>
  <c r="B336" i="14"/>
  <c r="A336" i="14"/>
  <c r="Q335" i="14"/>
  <c r="P335" i="14"/>
  <c r="O335" i="14"/>
  <c r="N335" i="14"/>
  <c r="M335" i="14"/>
  <c r="L335" i="14"/>
  <c r="K335" i="14"/>
  <c r="J335" i="14"/>
  <c r="I335" i="14"/>
  <c r="H335" i="14"/>
  <c r="F335" i="14"/>
  <c r="D335" i="14"/>
  <c r="C335" i="14"/>
  <c r="B335" i="14"/>
  <c r="A335" i="14"/>
  <c r="Q334" i="14"/>
  <c r="P334" i="14"/>
  <c r="O334" i="14"/>
  <c r="N334" i="14"/>
  <c r="M334" i="14"/>
  <c r="L334" i="14"/>
  <c r="K334" i="14"/>
  <c r="J334" i="14"/>
  <c r="I334" i="14"/>
  <c r="H334" i="14"/>
  <c r="F334" i="14"/>
  <c r="D334" i="14"/>
  <c r="C334" i="14"/>
  <c r="B334" i="14"/>
  <c r="A334" i="14"/>
  <c r="Q333" i="14"/>
  <c r="P333" i="14"/>
  <c r="O333" i="14"/>
  <c r="N333" i="14"/>
  <c r="M333" i="14"/>
  <c r="L333" i="14"/>
  <c r="K333" i="14"/>
  <c r="J333" i="14"/>
  <c r="I333" i="14"/>
  <c r="H333" i="14"/>
  <c r="F333" i="14"/>
  <c r="D333" i="14"/>
  <c r="C333" i="14"/>
  <c r="B333" i="14"/>
  <c r="A333" i="14"/>
  <c r="Q332" i="14"/>
  <c r="P332" i="14"/>
  <c r="O332" i="14"/>
  <c r="N332" i="14"/>
  <c r="M332" i="14"/>
  <c r="L332" i="14"/>
  <c r="K332" i="14"/>
  <c r="J332" i="14"/>
  <c r="I332" i="14"/>
  <c r="H332" i="14"/>
  <c r="F332" i="14"/>
  <c r="D332" i="14"/>
  <c r="C332" i="14"/>
  <c r="B332" i="14"/>
  <c r="A332" i="14"/>
  <c r="Q331" i="14"/>
  <c r="P331" i="14"/>
  <c r="O331" i="14"/>
  <c r="N331" i="14"/>
  <c r="M331" i="14"/>
  <c r="L331" i="14"/>
  <c r="K331" i="14"/>
  <c r="J331" i="14"/>
  <c r="I331" i="14"/>
  <c r="H331" i="14"/>
  <c r="F331" i="14"/>
  <c r="D331" i="14"/>
  <c r="C331" i="14"/>
  <c r="B331" i="14"/>
  <c r="A331" i="14"/>
  <c r="Q330" i="14"/>
  <c r="P330" i="14"/>
  <c r="O330" i="14"/>
  <c r="N330" i="14"/>
  <c r="M330" i="14"/>
  <c r="L330" i="14"/>
  <c r="K330" i="14"/>
  <c r="J330" i="14"/>
  <c r="I330" i="14"/>
  <c r="H330" i="14"/>
  <c r="F330" i="14"/>
  <c r="D330" i="14"/>
  <c r="C330" i="14"/>
  <c r="B330" i="14"/>
  <c r="A330" i="14"/>
  <c r="Q329" i="14"/>
  <c r="P329" i="14"/>
  <c r="O329" i="14"/>
  <c r="N329" i="14"/>
  <c r="M329" i="14"/>
  <c r="L329" i="14"/>
  <c r="K329" i="14"/>
  <c r="J329" i="14"/>
  <c r="I329" i="14"/>
  <c r="H329" i="14"/>
  <c r="F329" i="14"/>
  <c r="D329" i="14"/>
  <c r="C329" i="14"/>
  <c r="B329" i="14"/>
  <c r="A329" i="14"/>
  <c r="Q328" i="14"/>
  <c r="P328" i="14"/>
  <c r="O328" i="14"/>
  <c r="N328" i="14"/>
  <c r="M328" i="14"/>
  <c r="L328" i="14"/>
  <c r="K328" i="14"/>
  <c r="J328" i="14"/>
  <c r="I328" i="14"/>
  <c r="H328" i="14"/>
  <c r="F328" i="14"/>
  <c r="D328" i="14"/>
  <c r="C328" i="14"/>
  <c r="B328" i="14"/>
  <c r="A328" i="14"/>
  <c r="Q327" i="14"/>
  <c r="P327" i="14"/>
  <c r="O327" i="14"/>
  <c r="N327" i="14"/>
  <c r="M327" i="14"/>
  <c r="L327" i="14"/>
  <c r="K327" i="14"/>
  <c r="J327" i="14"/>
  <c r="I327" i="14"/>
  <c r="H327" i="14"/>
  <c r="F327" i="14"/>
  <c r="D327" i="14"/>
  <c r="C327" i="14"/>
  <c r="B327" i="14"/>
  <c r="A327" i="14"/>
  <c r="Q326" i="14"/>
  <c r="P326" i="14"/>
  <c r="O326" i="14"/>
  <c r="N326" i="14"/>
  <c r="M326" i="14"/>
  <c r="L326" i="14"/>
  <c r="K326" i="14"/>
  <c r="J326" i="14"/>
  <c r="I326" i="14"/>
  <c r="H326" i="14"/>
  <c r="F326" i="14"/>
  <c r="D326" i="14"/>
  <c r="C326" i="14"/>
  <c r="B326" i="14"/>
  <c r="A326" i="14"/>
  <c r="Q325" i="14"/>
  <c r="P325" i="14"/>
  <c r="O325" i="14"/>
  <c r="N325" i="14"/>
  <c r="M325" i="14"/>
  <c r="L325" i="14"/>
  <c r="K325" i="14"/>
  <c r="J325" i="14"/>
  <c r="I325" i="14"/>
  <c r="H325" i="14"/>
  <c r="F325" i="14"/>
  <c r="D325" i="14"/>
  <c r="C325" i="14"/>
  <c r="B325" i="14"/>
  <c r="A325" i="14"/>
  <c r="Q324" i="14"/>
  <c r="P324" i="14"/>
  <c r="O324" i="14"/>
  <c r="N324" i="14"/>
  <c r="M324" i="14"/>
  <c r="L324" i="14"/>
  <c r="K324" i="14"/>
  <c r="J324" i="14"/>
  <c r="I324" i="14"/>
  <c r="H324" i="14"/>
  <c r="F324" i="14"/>
  <c r="D324" i="14"/>
  <c r="C324" i="14"/>
  <c r="B324" i="14"/>
  <c r="A324" i="14"/>
  <c r="Q323" i="14"/>
  <c r="P323" i="14"/>
  <c r="O323" i="14"/>
  <c r="N323" i="14"/>
  <c r="M323" i="14"/>
  <c r="L323" i="14"/>
  <c r="K323" i="14"/>
  <c r="J323" i="14"/>
  <c r="I323" i="14"/>
  <c r="H323" i="14"/>
  <c r="F323" i="14"/>
  <c r="D323" i="14"/>
  <c r="C323" i="14"/>
  <c r="B323" i="14"/>
  <c r="A323" i="14"/>
  <c r="Q322" i="14"/>
  <c r="P322" i="14"/>
  <c r="O322" i="14"/>
  <c r="N322" i="14"/>
  <c r="M322" i="14"/>
  <c r="L322" i="14"/>
  <c r="K322" i="14"/>
  <c r="J322" i="14"/>
  <c r="I322" i="14"/>
  <c r="H322" i="14"/>
  <c r="F322" i="14"/>
  <c r="D322" i="14"/>
  <c r="C322" i="14"/>
  <c r="B322" i="14"/>
  <c r="A322" i="14"/>
  <c r="Q321" i="14"/>
  <c r="P321" i="14"/>
  <c r="O321" i="14"/>
  <c r="N321" i="14"/>
  <c r="M321" i="14"/>
  <c r="L321" i="14"/>
  <c r="K321" i="14"/>
  <c r="J321" i="14"/>
  <c r="I321" i="14"/>
  <c r="H321" i="14"/>
  <c r="F321" i="14"/>
  <c r="D321" i="14"/>
  <c r="C321" i="14"/>
  <c r="B321" i="14"/>
  <c r="A321" i="14"/>
  <c r="Q320" i="14"/>
  <c r="P320" i="14"/>
  <c r="O320" i="14"/>
  <c r="N320" i="14"/>
  <c r="M320" i="14"/>
  <c r="L320" i="14"/>
  <c r="K320" i="14"/>
  <c r="J320" i="14"/>
  <c r="I320" i="14"/>
  <c r="H320" i="14"/>
  <c r="F320" i="14"/>
  <c r="D320" i="14"/>
  <c r="C320" i="14"/>
  <c r="B320" i="14"/>
  <c r="A320" i="14"/>
  <c r="Q319" i="14"/>
  <c r="P319" i="14"/>
  <c r="O319" i="14"/>
  <c r="N319" i="14"/>
  <c r="M319" i="14"/>
  <c r="L319" i="14"/>
  <c r="K319" i="14"/>
  <c r="J319" i="14"/>
  <c r="I319" i="14"/>
  <c r="H319" i="14"/>
  <c r="F319" i="14"/>
  <c r="D319" i="14"/>
  <c r="C319" i="14"/>
  <c r="B319" i="14"/>
  <c r="A319" i="14"/>
  <c r="Q318" i="14"/>
  <c r="P318" i="14"/>
  <c r="O318" i="14"/>
  <c r="N318" i="14"/>
  <c r="M318" i="14"/>
  <c r="L318" i="14"/>
  <c r="K318" i="14"/>
  <c r="J318" i="14"/>
  <c r="I318" i="14"/>
  <c r="H318" i="14"/>
  <c r="F318" i="14"/>
  <c r="D318" i="14"/>
  <c r="C318" i="14"/>
  <c r="B318" i="14"/>
  <c r="A318" i="14"/>
  <c r="Q317" i="14"/>
  <c r="P317" i="14"/>
  <c r="O317" i="14"/>
  <c r="N317" i="14"/>
  <c r="M317" i="14"/>
  <c r="L317" i="14"/>
  <c r="K317" i="14"/>
  <c r="J317" i="14"/>
  <c r="I317" i="14"/>
  <c r="H317" i="14"/>
  <c r="F317" i="14"/>
  <c r="D317" i="14"/>
  <c r="C317" i="14"/>
  <c r="B317" i="14"/>
  <c r="A317" i="14"/>
  <c r="Q316" i="14"/>
  <c r="P316" i="14"/>
  <c r="O316" i="14"/>
  <c r="N316" i="14"/>
  <c r="M316" i="14"/>
  <c r="L316" i="14"/>
  <c r="K316" i="14"/>
  <c r="J316" i="14"/>
  <c r="I316" i="14"/>
  <c r="H316" i="14"/>
  <c r="F316" i="14"/>
  <c r="D316" i="14"/>
  <c r="C316" i="14"/>
  <c r="B316" i="14"/>
  <c r="A316" i="14"/>
  <c r="Q315" i="14"/>
  <c r="P315" i="14"/>
  <c r="O315" i="14"/>
  <c r="N315" i="14"/>
  <c r="M315" i="14"/>
  <c r="L315" i="14"/>
  <c r="K315" i="14"/>
  <c r="J315" i="14"/>
  <c r="I315" i="14"/>
  <c r="H315" i="14"/>
  <c r="F315" i="14"/>
  <c r="D315" i="14"/>
  <c r="C315" i="14"/>
  <c r="B315" i="14"/>
  <c r="A315" i="14"/>
  <c r="Q314" i="14"/>
  <c r="P314" i="14"/>
  <c r="O314" i="14"/>
  <c r="N314" i="14"/>
  <c r="M314" i="14"/>
  <c r="L314" i="14"/>
  <c r="K314" i="14"/>
  <c r="J314" i="14"/>
  <c r="I314" i="14"/>
  <c r="H314" i="14"/>
  <c r="F314" i="14"/>
  <c r="D314" i="14"/>
  <c r="C314" i="14"/>
  <c r="B314" i="14"/>
  <c r="A314" i="14"/>
  <c r="Q313" i="14"/>
  <c r="P313" i="14"/>
  <c r="O313" i="14"/>
  <c r="N313" i="14"/>
  <c r="M313" i="14"/>
  <c r="L313" i="14"/>
  <c r="K313" i="14"/>
  <c r="J313" i="14"/>
  <c r="I313" i="14"/>
  <c r="H313" i="14"/>
  <c r="F313" i="14"/>
  <c r="D313" i="14"/>
  <c r="C313" i="14"/>
  <c r="B313" i="14"/>
  <c r="A313" i="14"/>
  <c r="Q312" i="14"/>
  <c r="P312" i="14"/>
  <c r="O312" i="14"/>
  <c r="N312" i="14"/>
  <c r="M312" i="14"/>
  <c r="L312" i="14"/>
  <c r="K312" i="14"/>
  <c r="J312" i="14"/>
  <c r="I312" i="14"/>
  <c r="H312" i="14"/>
  <c r="F312" i="14"/>
  <c r="D312" i="14"/>
  <c r="C312" i="14"/>
  <c r="B312" i="14"/>
  <c r="A312" i="14"/>
  <c r="Q311" i="14"/>
  <c r="P311" i="14"/>
  <c r="O311" i="14"/>
  <c r="N311" i="14"/>
  <c r="M311" i="14"/>
  <c r="L311" i="14"/>
  <c r="K311" i="14"/>
  <c r="J311" i="14"/>
  <c r="I311" i="14"/>
  <c r="H311" i="14"/>
  <c r="F311" i="14"/>
  <c r="D311" i="14"/>
  <c r="C311" i="14"/>
  <c r="B311" i="14"/>
  <c r="A311" i="14"/>
  <c r="Q310" i="14"/>
  <c r="P310" i="14"/>
  <c r="O310" i="14"/>
  <c r="N310" i="14"/>
  <c r="M310" i="14"/>
  <c r="L310" i="14"/>
  <c r="K310" i="14"/>
  <c r="J310" i="14"/>
  <c r="I310" i="14"/>
  <c r="H310" i="14"/>
  <c r="F310" i="14"/>
  <c r="D310" i="14"/>
  <c r="C310" i="14"/>
  <c r="B310" i="14"/>
  <c r="A310" i="14"/>
  <c r="Q309" i="14"/>
  <c r="P309" i="14"/>
  <c r="O309" i="14"/>
  <c r="N309" i="14"/>
  <c r="M309" i="14"/>
  <c r="L309" i="14"/>
  <c r="K309" i="14"/>
  <c r="J309" i="14"/>
  <c r="I309" i="14"/>
  <c r="H309" i="14"/>
  <c r="F309" i="14"/>
  <c r="D309" i="14"/>
  <c r="C309" i="14"/>
  <c r="B309" i="14"/>
  <c r="A309" i="14"/>
  <c r="Q308" i="14"/>
  <c r="P308" i="14"/>
  <c r="O308" i="14"/>
  <c r="N308" i="14"/>
  <c r="M308" i="14"/>
  <c r="L308" i="14"/>
  <c r="K308" i="14"/>
  <c r="J308" i="14"/>
  <c r="I308" i="14"/>
  <c r="H308" i="14"/>
  <c r="F308" i="14"/>
  <c r="D308" i="14"/>
  <c r="C308" i="14"/>
  <c r="B308" i="14"/>
  <c r="A308" i="14"/>
  <c r="Q307" i="14"/>
  <c r="P307" i="14"/>
  <c r="O307" i="14"/>
  <c r="N307" i="14"/>
  <c r="M307" i="14"/>
  <c r="L307" i="14"/>
  <c r="K307" i="14"/>
  <c r="J307" i="14"/>
  <c r="I307" i="14"/>
  <c r="H307" i="14"/>
  <c r="F307" i="14"/>
  <c r="D307" i="14"/>
  <c r="C307" i="14"/>
  <c r="B307" i="14"/>
  <c r="A307" i="14"/>
  <c r="Q306" i="14"/>
  <c r="P306" i="14"/>
  <c r="O306" i="14"/>
  <c r="N306" i="14"/>
  <c r="M306" i="14"/>
  <c r="L306" i="14"/>
  <c r="K306" i="14"/>
  <c r="J306" i="14"/>
  <c r="I306" i="14"/>
  <c r="H306" i="14"/>
  <c r="F306" i="14"/>
  <c r="D306" i="14"/>
  <c r="C306" i="14"/>
  <c r="B306" i="14"/>
  <c r="A306" i="14"/>
  <c r="Q305" i="14"/>
  <c r="P305" i="14"/>
  <c r="O305" i="14"/>
  <c r="N305" i="14"/>
  <c r="M305" i="14"/>
  <c r="L305" i="14"/>
  <c r="K305" i="14"/>
  <c r="J305" i="14"/>
  <c r="I305" i="14"/>
  <c r="H305" i="14"/>
  <c r="F305" i="14"/>
  <c r="D305" i="14"/>
  <c r="C305" i="14"/>
  <c r="B305" i="14"/>
  <c r="A305" i="14"/>
  <c r="Q304" i="14"/>
  <c r="P304" i="14"/>
  <c r="O304" i="14"/>
  <c r="N304" i="14"/>
  <c r="M304" i="14"/>
  <c r="L304" i="14"/>
  <c r="K304" i="14"/>
  <c r="J304" i="14"/>
  <c r="I304" i="14"/>
  <c r="H304" i="14"/>
  <c r="F304" i="14"/>
  <c r="D304" i="14"/>
  <c r="C304" i="14"/>
  <c r="B304" i="14"/>
  <c r="A304" i="14"/>
  <c r="Q303" i="14"/>
  <c r="P303" i="14"/>
  <c r="O303" i="14"/>
  <c r="N303" i="14"/>
  <c r="M303" i="14"/>
  <c r="L303" i="14"/>
  <c r="K303" i="14"/>
  <c r="J303" i="14"/>
  <c r="I303" i="14"/>
  <c r="H303" i="14"/>
  <c r="F303" i="14"/>
  <c r="D303" i="14"/>
  <c r="C303" i="14"/>
  <c r="B303" i="14"/>
  <c r="A303" i="14"/>
  <c r="Q302" i="14"/>
  <c r="P302" i="14"/>
  <c r="O302" i="14"/>
  <c r="N302" i="14"/>
  <c r="M302" i="14"/>
  <c r="L302" i="14"/>
  <c r="K302" i="14"/>
  <c r="J302" i="14"/>
  <c r="I302" i="14"/>
  <c r="H302" i="14"/>
  <c r="F302" i="14"/>
  <c r="D302" i="14"/>
  <c r="C302" i="14"/>
  <c r="B302" i="14"/>
  <c r="A302" i="14"/>
  <c r="Q301" i="14"/>
  <c r="P301" i="14"/>
  <c r="O301" i="14"/>
  <c r="N301" i="14"/>
  <c r="M301" i="14"/>
  <c r="L301" i="14"/>
  <c r="K301" i="14"/>
  <c r="J301" i="14"/>
  <c r="I301" i="14"/>
  <c r="H301" i="14"/>
  <c r="F301" i="14"/>
  <c r="D301" i="14"/>
  <c r="C301" i="14"/>
  <c r="B301" i="14"/>
  <c r="A301" i="14"/>
  <c r="Q300" i="14"/>
  <c r="P300" i="14"/>
  <c r="O300" i="14"/>
  <c r="N300" i="14"/>
  <c r="M300" i="14"/>
  <c r="L300" i="14"/>
  <c r="K300" i="14"/>
  <c r="J300" i="14"/>
  <c r="I300" i="14"/>
  <c r="H300" i="14"/>
  <c r="F300" i="14"/>
  <c r="D300" i="14"/>
  <c r="C300" i="14"/>
  <c r="B300" i="14"/>
  <c r="A300" i="14"/>
  <c r="Q299" i="14"/>
  <c r="P299" i="14"/>
  <c r="O299" i="14"/>
  <c r="N299" i="14"/>
  <c r="M299" i="14"/>
  <c r="L299" i="14"/>
  <c r="K299" i="14"/>
  <c r="J299" i="14"/>
  <c r="I299" i="14"/>
  <c r="H299" i="14"/>
  <c r="F299" i="14"/>
  <c r="D299" i="14"/>
  <c r="C299" i="14"/>
  <c r="B299" i="14"/>
  <c r="A299" i="14"/>
  <c r="Q298" i="14"/>
  <c r="P298" i="14"/>
  <c r="O298" i="14"/>
  <c r="N298" i="14"/>
  <c r="M298" i="14"/>
  <c r="L298" i="14"/>
  <c r="K298" i="14"/>
  <c r="J298" i="14"/>
  <c r="I298" i="14"/>
  <c r="H298" i="14"/>
  <c r="F298" i="14"/>
  <c r="D298" i="14"/>
  <c r="C298" i="14"/>
  <c r="B298" i="14"/>
  <c r="A298" i="14"/>
  <c r="Q297" i="14"/>
  <c r="P297" i="14"/>
  <c r="O297" i="14"/>
  <c r="N297" i="14"/>
  <c r="M297" i="14"/>
  <c r="L297" i="14"/>
  <c r="K297" i="14"/>
  <c r="J297" i="14"/>
  <c r="I297" i="14"/>
  <c r="H297" i="14"/>
  <c r="F297" i="14"/>
  <c r="D297" i="14"/>
  <c r="C297" i="14"/>
  <c r="B297" i="14"/>
  <c r="A297" i="14"/>
  <c r="Q296" i="14"/>
  <c r="P296" i="14"/>
  <c r="O296" i="14"/>
  <c r="N296" i="14"/>
  <c r="M296" i="14"/>
  <c r="L296" i="14"/>
  <c r="K296" i="14"/>
  <c r="J296" i="14"/>
  <c r="I296" i="14"/>
  <c r="H296" i="14"/>
  <c r="F296" i="14"/>
  <c r="D296" i="14"/>
  <c r="C296" i="14"/>
  <c r="B296" i="14"/>
  <c r="A296" i="14"/>
  <c r="Q295" i="14"/>
  <c r="P295" i="14"/>
  <c r="O295" i="14"/>
  <c r="N295" i="14"/>
  <c r="M295" i="14"/>
  <c r="L295" i="14"/>
  <c r="K295" i="14"/>
  <c r="J295" i="14"/>
  <c r="I295" i="14"/>
  <c r="H295" i="14"/>
  <c r="F295" i="14"/>
  <c r="D295" i="14"/>
  <c r="C295" i="14"/>
  <c r="B295" i="14"/>
  <c r="A295" i="14"/>
  <c r="Q294" i="14"/>
  <c r="P294" i="14"/>
  <c r="O294" i="14"/>
  <c r="N294" i="14"/>
  <c r="M294" i="14"/>
  <c r="L294" i="14"/>
  <c r="K294" i="14"/>
  <c r="J294" i="14"/>
  <c r="I294" i="14"/>
  <c r="H294" i="14"/>
  <c r="F294" i="14"/>
  <c r="D294" i="14"/>
  <c r="C294" i="14"/>
  <c r="B294" i="14"/>
  <c r="A294" i="14"/>
  <c r="Q293" i="14"/>
  <c r="P293" i="14"/>
  <c r="O293" i="14"/>
  <c r="N293" i="14"/>
  <c r="M293" i="14"/>
  <c r="L293" i="14"/>
  <c r="K293" i="14"/>
  <c r="J293" i="14"/>
  <c r="I293" i="14"/>
  <c r="H293" i="14"/>
  <c r="F293" i="14"/>
  <c r="D293" i="14"/>
  <c r="C293" i="14"/>
  <c r="B293" i="14"/>
  <c r="A293" i="14"/>
  <c r="Q292" i="14"/>
  <c r="P292" i="14"/>
  <c r="O292" i="14"/>
  <c r="N292" i="14"/>
  <c r="M292" i="14"/>
  <c r="L292" i="14"/>
  <c r="K292" i="14"/>
  <c r="J292" i="14"/>
  <c r="I292" i="14"/>
  <c r="H292" i="14"/>
  <c r="F292" i="14"/>
  <c r="D292" i="14"/>
  <c r="C292" i="14"/>
  <c r="B292" i="14"/>
  <c r="A292" i="14"/>
  <c r="Q291" i="14"/>
  <c r="P291" i="14"/>
  <c r="O291" i="14"/>
  <c r="N291" i="14"/>
  <c r="M291" i="14"/>
  <c r="L291" i="14"/>
  <c r="K291" i="14"/>
  <c r="J291" i="14"/>
  <c r="I291" i="14"/>
  <c r="H291" i="14"/>
  <c r="F291" i="14"/>
  <c r="D291" i="14"/>
  <c r="C291" i="14"/>
  <c r="B291" i="14"/>
  <c r="A291" i="14"/>
  <c r="Q290" i="14"/>
  <c r="P290" i="14"/>
  <c r="O290" i="14"/>
  <c r="N290" i="14"/>
  <c r="M290" i="14"/>
  <c r="L290" i="14"/>
  <c r="K290" i="14"/>
  <c r="J290" i="14"/>
  <c r="I290" i="14"/>
  <c r="H290" i="14"/>
  <c r="F290" i="14"/>
  <c r="D290" i="14"/>
  <c r="C290" i="14"/>
  <c r="B290" i="14"/>
  <c r="A290" i="14"/>
  <c r="Q289" i="14"/>
  <c r="P289" i="14"/>
  <c r="O289" i="14"/>
  <c r="N289" i="14"/>
  <c r="M289" i="14"/>
  <c r="L289" i="14"/>
  <c r="K289" i="14"/>
  <c r="J289" i="14"/>
  <c r="I289" i="14"/>
  <c r="H289" i="14"/>
  <c r="F289" i="14"/>
  <c r="D289" i="14"/>
  <c r="C289" i="14"/>
  <c r="B289" i="14"/>
  <c r="A289" i="14"/>
  <c r="Q288" i="14"/>
  <c r="P288" i="14"/>
  <c r="O288" i="14"/>
  <c r="N288" i="14"/>
  <c r="M288" i="14"/>
  <c r="L288" i="14"/>
  <c r="K288" i="14"/>
  <c r="J288" i="14"/>
  <c r="I288" i="14"/>
  <c r="H288" i="14"/>
  <c r="F288" i="14"/>
  <c r="D288" i="14"/>
  <c r="C288" i="14"/>
  <c r="B288" i="14"/>
  <c r="A288" i="14"/>
  <c r="Q287" i="14"/>
  <c r="P287" i="14"/>
  <c r="O287" i="14"/>
  <c r="N287" i="14"/>
  <c r="M287" i="14"/>
  <c r="L287" i="14"/>
  <c r="K287" i="14"/>
  <c r="J287" i="14"/>
  <c r="I287" i="14"/>
  <c r="H287" i="14"/>
  <c r="F287" i="14"/>
  <c r="D287" i="14"/>
  <c r="C287" i="14"/>
  <c r="B287" i="14"/>
  <c r="A287" i="14"/>
  <c r="Q286" i="14"/>
  <c r="P286" i="14"/>
  <c r="O286" i="14"/>
  <c r="N286" i="14"/>
  <c r="M286" i="14"/>
  <c r="L286" i="14"/>
  <c r="K286" i="14"/>
  <c r="J286" i="14"/>
  <c r="I286" i="14"/>
  <c r="H286" i="14"/>
  <c r="F286" i="14"/>
  <c r="D286" i="14"/>
  <c r="C286" i="14"/>
  <c r="B286" i="14"/>
  <c r="A286" i="14"/>
  <c r="Q285" i="14"/>
  <c r="P285" i="14"/>
  <c r="O285" i="14"/>
  <c r="N285" i="14"/>
  <c r="M285" i="14"/>
  <c r="L285" i="14"/>
  <c r="K285" i="14"/>
  <c r="J285" i="14"/>
  <c r="I285" i="14"/>
  <c r="H285" i="14"/>
  <c r="F285" i="14"/>
  <c r="D285" i="14"/>
  <c r="C285" i="14"/>
  <c r="B285" i="14"/>
  <c r="A285" i="14"/>
  <c r="Q284" i="14"/>
  <c r="P284" i="14"/>
  <c r="O284" i="14"/>
  <c r="N284" i="14"/>
  <c r="M284" i="14"/>
  <c r="L284" i="14"/>
  <c r="K284" i="14"/>
  <c r="J284" i="14"/>
  <c r="I284" i="14"/>
  <c r="H284" i="14"/>
  <c r="F284" i="14"/>
  <c r="D284" i="14"/>
  <c r="C284" i="14"/>
  <c r="B284" i="14"/>
  <c r="A284" i="14"/>
  <c r="Q283" i="14"/>
  <c r="P283" i="14"/>
  <c r="O283" i="14"/>
  <c r="N283" i="14"/>
  <c r="M283" i="14"/>
  <c r="L283" i="14"/>
  <c r="K283" i="14"/>
  <c r="J283" i="14"/>
  <c r="I283" i="14"/>
  <c r="H283" i="14"/>
  <c r="F283" i="14"/>
  <c r="D283" i="14"/>
  <c r="C283" i="14"/>
  <c r="B283" i="14"/>
  <c r="A283" i="14"/>
  <c r="Q282" i="14"/>
  <c r="P282" i="14"/>
  <c r="O282" i="14"/>
  <c r="N282" i="14"/>
  <c r="M282" i="14"/>
  <c r="L282" i="14"/>
  <c r="K282" i="14"/>
  <c r="J282" i="14"/>
  <c r="I282" i="14"/>
  <c r="H282" i="14"/>
  <c r="F282" i="14"/>
  <c r="D282" i="14"/>
  <c r="C282" i="14"/>
  <c r="B282" i="14"/>
  <c r="A282" i="14"/>
  <c r="Q281" i="14"/>
  <c r="P281" i="14"/>
  <c r="O281" i="14"/>
  <c r="N281" i="14"/>
  <c r="M281" i="14"/>
  <c r="L281" i="14"/>
  <c r="K281" i="14"/>
  <c r="J281" i="14"/>
  <c r="I281" i="14"/>
  <c r="H281" i="14"/>
  <c r="F281" i="14"/>
  <c r="D281" i="14"/>
  <c r="C281" i="14"/>
  <c r="B281" i="14"/>
  <c r="A281" i="14"/>
  <c r="Q280" i="14"/>
  <c r="P280" i="14"/>
  <c r="O280" i="14"/>
  <c r="N280" i="14"/>
  <c r="M280" i="14"/>
  <c r="L280" i="14"/>
  <c r="K280" i="14"/>
  <c r="J280" i="14"/>
  <c r="I280" i="14"/>
  <c r="H280" i="14"/>
  <c r="F280" i="14"/>
  <c r="D280" i="14"/>
  <c r="C280" i="14"/>
  <c r="B280" i="14"/>
  <c r="A280" i="14"/>
  <c r="Q279" i="14"/>
  <c r="P279" i="14"/>
  <c r="O279" i="14"/>
  <c r="N279" i="14"/>
  <c r="M279" i="14"/>
  <c r="L279" i="14"/>
  <c r="K279" i="14"/>
  <c r="J279" i="14"/>
  <c r="I279" i="14"/>
  <c r="H279" i="14"/>
  <c r="F279" i="14"/>
  <c r="D279" i="14"/>
  <c r="C279" i="14"/>
  <c r="B279" i="14"/>
  <c r="A279" i="14"/>
  <c r="Q278" i="14"/>
  <c r="P278" i="14"/>
  <c r="O278" i="14"/>
  <c r="N278" i="14"/>
  <c r="M278" i="14"/>
  <c r="L278" i="14"/>
  <c r="K278" i="14"/>
  <c r="J278" i="14"/>
  <c r="I278" i="14"/>
  <c r="H278" i="14"/>
  <c r="F278" i="14"/>
  <c r="D278" i="14"/>
  <c r="C278" i="14"/>
  <c r="B278" i="14"/>
  <c r="A278" i="14"/>
  <c r="Q277" i="14"/>
  <c r="P277" i="14"/>
  <c r="O277" i="14"/>
  <c r="N277" i="14"/>
  <c r="M277" i="14"/>
  <c r="L277" i="14"/>
  <c r="K277" i="14"/>
  <c r="J277" i="14"/>
  <c r="I277" i="14"/>
  <c r="H277" i="14"/>
  <c r="F277" i="14"/>
  <c r="D277" i="14"/>
  <c r="C277" i="14"/>
  <c r="B277" i="14"/>
  <c r="A277" i="14"/>
  <c r="Q276" i="14"/>
  <c r="P276" i="14"/>
  <c r="O276" i="14"/>
  <c r="N276" i="14"/>
  <c r="M276" i="14"/>
  <c r="L276" i="14"/>
  <c r="K276" i="14"/>
  <c r="J276" i="14"/>
  <c r="I276" i="14"/>
  <c r="H276" i="14"/>
  <c r="F276" i="14"/>
  <c r="D276" i="14"/>
  <c r="C276" i="14"/>
  <c r="B276" i="14"/>
  <c r="A276" i="14"/>
  <c r="Q275" i="14"/>
  <c r="P275" i="14"/>
  <c r="O275" i="14"/>
  <c r="N275" i="14"/>
  <c r="M275" i="14"/>
  <c r="L275" i="14"/>
  <c r="K275" i="14"/>
  <c r="J275" i="14"/>
  <c r="I275" i="14"/>
  <c r="H275" i="14"/>
  <c r="F275" i="14"/>
  <c r="D275" i="14"/>
  <c r="C275" i="14"/>
  <c r="B275" i="14"/>
  <c r="A275" i="14"/>
  <c r="Q274" i="14"/>
  <c r="P274" i="14"/>
  <c r="O274" i="14"/>
  <c r="N274" i="14"/>
  <c r="M274" i="14"/>
  <c r="L274" i="14"/>
  <c r="K274" i="14"/>
  <c r="J274" i="14"/>
  <c r="I274" i="14"/>
  <c r="H274" i="14"/>
  <c r="F274" i="14"/>
  <c r="D274" i="14"/>
  <c r="C274" i="14"/>
  <c r="B274" i="14"/>
  <c r="A274" i="14"/>
  <c r="Q273" i="14"/>
  <c r="P273" i="14"/>
  <c r="O273" i="14"/>
  <c r="N273" i="14"/>
  <c r="M273" i="14"/>
  <c r="L273" i="14"/>
  <c r="K273" i="14"/>
  <c r="J273" i="14"/>
  <c r="I273" i="14"/>
  <c r="H273" i="14"/>
  <c r="F273" i="14"/>
  <c r="D273" i="14"/>
  <c r="C273" i="14"/>
  <c r="B273" i="14"/>
  <c r="A273" i="14"/>
  <c r="Q272" i="14"/>
  <c r="P272" i="14"/>
  <c r="O272" i="14"/>
  <c r="N272" i="14"/>
  <c r="M272" i="14"/>
  <c r="L272" i="14"/>
  <c r="K272" i="14"/>
  <c r="J272" i="14"/>
  <c r="I272" i="14"/>
  <c r="H272" i="14"/>
  <c r="F272" i="14"/>
  <c r="D272" i="14"/>
  <c r="C272" i="14"/>
  <c r="B272" i="14"/>
  <c r="A272" i="14"/>
  <c r="Q271" i="14"/>
  <c r="P271" i="14"/>
  <c r="O271" i="14"/>
  <c r="N271" i="14"/>
  <c r="M271" i="14"/>
  <c r="L271" i="14"/>
  <c r="K271" i="14"/>
  <c r="J271" i="14"/>
  <c r="I271" i="14"/>
  <c r="H271" i="14"/>
  <c r="F271" i="14"/>
  <c r="D271" i="14"/>
  <c r="C271" i="14"/>
  <c r="B271" i="14"/>
  <c r="A271" i="14"/>
  <c r="Q270" i="14"/>
  <c r="P270" i="14"/>
  <c r="O270" i="14"/>
  <c r="N270" i="14"/>
  <c r="M270" i="14"/>
  <c r="L270" i="14"/>
  <c r="K270" i="14"/>
  <c r="J270" i="14"/>
  <c r="I270" i="14"/>
  <c r="H270" i="14"/>
  <c r="F270" i="14"/>
  <c r="D270" i="14"/>
  <c r="C270" i="14"/>
  <c r="B270" i="14"/>
  <c r="A270" i="14"/>
  <c r="Q269" i="14"/>
  <c r="P269" i="14"/>
  <c r="O269" i="14"/>
  <c r="N269" i="14"/>
  <c r="M269" i="14"/>
  <c r="L269" i="14"/>
  <c r="K269" i="14"/>
  <c r="J269" i="14"/>
  <c r="I269" i="14"/>
  <c r="H269" i="14"/>
  <c r="F269" i="14"/>
  <c r="D269" i="14"/>
  <c r="C269" i="14"/>
  <c r="B269" i="14"/>
  <c r="A269" i="14"/>
  <c r="Q268" i="14"/>
  <c r="P268" i="14"/>
  <c r="O268" i="14"/>
  <c r="N268" i="14"/>
  <c r="M268" i="14"/>
  <c r="L268" i="14"/>
  <c r="K268" i="14"/>
  <c r="J268" i="14"/>
  <c r="I268" i="14"/>
  <c r="H268" i="14"/>
  <c r="F268" i="14"/>
  <c r="D268" i="14"/>
  <c r="C268" i="14"/>
  <c r="B268" i="14"/>
  <c r="A268" i="14"/>
  <c r="Q267" i="14"/>
  <c r="P267" i="14"/>
  <c r="O267" i="14"/>
  <c r="N267" i="14"/>
  <c r="M267" i="14"/>
  <c r="L267" i="14"/>
  <c r="K267" i="14"/>
  <c r="J267" i="14"/>
  <c r="I267" i="14"/>
  <c r="H267" i="14"/>
  <c r="F267" i="14"/>
  <c r="D267" i="14"/>
  <c r="C267" i="14"/>
  <c r="B267" i="14"/>
  <c r="A267" i="14"/>
  <c r="Q266" i="14"/>
  <c r="P266" i="14"/>
  <c r="O266" i="14"/>
  <c r="N266" i="14"/>
  <c r="M266" i="14"/>
  <c r="L266" i="14"/>
  <c r="K266" i="14"/>
  <c r="J266" i="14"/>
  <c r="I266" i="14"/>
  <c r="H266" i="14"/>
  <c r="F266" i="14"/>
  <c r="D266" i="14"/>
  <c r="C266" i="14"/>
  <c r="B266" i="14"/>
  <c r="A266" i="14"/>
  <c r="Q265" i="14"/>
  <c r="P265" i="14"/>
  <c r="O265" i="14"/>
  <c r="N265" i="14"/>
  <c r="M265" i="14"/>
  <c r="L265" i="14"/>
  <c r="K265" i="14"/>
  <c r="J265" i="14"/>
  <c r="I265" i="14"/>
  <c r="H265" i="14"/>
  <c r="F265" i="14"/>
  <c r="D265" i="14"/>
  <c r="C265" i="14"/>
  <c r="B265" i="14"/>
  <c r="A265" i="14"/>
  <c r="Q264" i="14"/>
  <c r="P264" i="14"/>
  <c r="O264" i="14"/>
  <c r="N264" i="14"/>
  <c r="M264" i="14"/>
  <c r="L264" i="14"/>
  <c r="K264" i="14"/>
  <c r="J264" i="14"/>
  <c r="I264" i="14"/>
  <c r="H264" i="14"/>
  <c r="F264" i="14"/>
  <c r="D264" i="14"/>
  <c r="C264" i="14"/>
  <c r="B264" i="14"/>
  <c r="A264" i="14"/>
  <c r="Q263" i="14"/>
  <c r="P263" i="14"/>
  <c r="O263" i="14"/>
  <c r="N263" i="14"/>
  <c r="M263" i="14"/>
  <c r="L263" i="14"/>
  <c r="K263" i="14"/>
  <c r="J263" i="14"/>
  <c r="I263" i="14"/>
  <c r="H263" i="14"/>
  <c r="F263" i="14"/>
  <c r="D263" i="14"/>
  <c r="C263" i="14"/>
  <c r="B263" i="14"/>
  <c r="A263" i="14"/>
  <c r="Q262" i="14"/>
  <c r="P262" i="14"/>
  <c r="O262" i="14"/>
  <c r="N262" i="14"/>
  <c r="M262" i="14"/>
  <c r="L262" i="14"/>
  <c r="K262" i="14"/>
  <c r="J262" i="14"/>
  <c r="I262" i="14"/>
  <c r="H262" i="14"/>
  <c r="F262" i="14"/>
  <c r="D262" i="14"/>
  <c r="C262" i="14"/>
  <c r="B262" i="14"/>
  <c r="A262" i="14"/>
  <c r="Q261" i="14"/>
  <c r="P261" i="14"/>
  <c r="O261" i="14"/>
  <c r="N261" i="14"/>
  <c r="M261" i="14"/>
  <c r="L261" i="14"/>
  <c r="K261" i="14"/>
  <c r="J261" i="14"/>
  <c r="I261" i="14"/>
  <c r="H261" i="14"/>
  <c r="F261" i="14"/>
  <c r="D261" i="14"/>
  <c r="C261" i="14"/>
  <c r="B261" i="14"/>
  <c r="A261" i="14"/>
  <c r="Q260" i="14"/>
  <c r="P260" i="14"/>
  <c r="O260" i="14"/>
  <c r="N260" i="14"/>
  <c r="M260" i="14"/>
  <c r="L260" i="14"/>
  <c r="K260" i="14"/>
  <c r="J260" i="14"/>
  <c r="I260" i="14"/>
  <c r="H260" i="14"/>
  <c r="F260" i="14"/>
  <c r="D260" i="14"/>
  <c r="C260" i="14"/>
  <c r="B260" i="14"/>
  <c r="A260" i="14"/>
  <c r="Q259" i="14"/>
  <c r="P259" i="14"/>
  <c r="O259" i="14"/>
  <c r="N259" i="14"/>
  <c r="M259" i="14"/>
  <c r="L259" i="14"/>
  <c r="K259" i="14"/>
  <c r="J259" i="14"/>
  <c r="I259" i="14"/>
  <c r="H259" i="14"/>
  <c r="F259" i="14"/>
  <c r="D259" i="14"/>
  <c r="C259" i="14"/>
  <c r="B259" i="14"/>
  <c r="A259" i="14"/>
  <c r="Q258" i="14"/>
  <c r="P258" i="14"/>
  <c r="O258" i="14"/>
  <c r="N258" i="14"/>
  <c r="M258" i="14"/>
  <c r="L258" i="14"/>
  <c r="K258" i="14"/>
  <c r="J258" i="14"/>
  <c r="I258" i="14"/>
  <c r="H258" i="14"/>
  <c r="F258" i="14"/>
  <c r="D258" i="14"/>
  <c r="C258" i="14"/>
  <c r="B258" i="14"/>
  <c r="A258" i="14"/>
  <c r="Q257" i="14"/>
  <c r="P257" i="14"/>
  <c r="O257" i="14"/>
  <c r="N257" i="14"/>
  <c r="M257" i="14"/>
  <c r="L257" i="14"/>
  <c r="K257" i="14"/>
  <c r="J257" i="14"/>
  <c r="I257" i="14"/>
  <c r="H257" i="14"/>
  <c r="F257" i="14"/>
  <c r="D257" i="14"/>
  <c r="C257" i="14"/>
  <c r="B257" i="14"/>
  <c r="A257" i="14"/>
  <c r="Q256" i="14"/>
  <c r="P256" i="14"/>
  <c r="O256" i="14"/>
  <c r="N256" i="14"/>
  <c r="M256" i="14"/>
  <c r="L256" i="14"/>
  <c r="K256" i="14"/>
  <c r="J256" i="14"/>
  <c r="I256" i="14"/>
  <c r="H256" i="14"/>
  <c r="F256" i="14"/>
  <c r="D256" i="14"/>
  <c r="C256" i="14"/>
  <c r="B256" i="14"/>
  <c r="A256" i="14"/>
  <c r="Q255" i="14"/>
  <c r="P255" i="14"/>
  <c r="O255" i="14"/>
  <c r="N255" i="14"/>
  <c r="M255" i="14"/>
  <c r="L255" i="14"/>
  <c r="K255" i="14"/>
  <c r="J255" i="14"/>
  <c r="I255" i="14"/>
  <c r="H255" i="14"/>
  <c r="F255" i="14"/>
  <c r="D255" i="14"/>
  <c r="C255" i="14"/>
  <c r="B255" i="14"/>
  <c r="A255" i="14"/>
  <c r="Q254" i="14"/>
  <c r="P254" i="14"/>
  <c r="O254" i="14"/>
  <c r="N254" i="14"/>
  <c r="M254" i="14"/>
  <c r="L254" i="14"/>
  <c r="K254" i="14"/>
  <c r="J254" i="14"/>
  <c r="I254" i="14"/>
  <c r="H254" i="14"/>
  <c r="F254" i="14"/>
  <c r="D254" i="14"/>
  <c r="C254" i="14"/>
  <c r="B254" i="14"/>
  <c r="A254" i="14"/>
  <c r="Q253" i="14"/>
  <c r="P253" i="14"/>
  <c r="O253" i="14"/>
  <c r="N253" i="14"/>
  <c r="M253" i="14"/>
  <c r="L253" i="14"/>
  <c r="K253" i="14"/>
  <c r="J253" i="14"/>
  <c r="I253" i="14"/>
  <c r="H253" i="14"/>
  <c r="F253" i="14"/>
  <c r="D253" i="14"/>
  <c r="C253" i="14"/>
  <c r="B253" i="14"/>
  <c r="A253" i="14"/>
  <c r="Q252" i="14"/>
  <c r="P252" i="14"/>
  <c r="O252" i="14"/>
  <c r="N252" i="14"/>
  <c r="M252" i="14"/>
  <c r="L252" i="14"/>
  <c r="K252" i="14"/>
  <c r="J252" i="14"/>
  <c r="I252" i="14"/>
  <c r="H252" i="14"/>
  <c r="F252" i="14"/>
  <c r="D252" i="14"/>
  <c r="C252" i="14"/>
  <c r="B252" i="14"/>
  <c r="A252" i="14"/>
  <c r="Q251" i="14"/>
  <c r="P251" i="14"/>
  <c r="O251" i="14"/>
  <c r="N251" i="14"/>
  <c r="M251" i="14"/>
  <c r="L251" i="14"/>
  <c r="K251" i="14"/>
  <c r="J251" i="14"/>
  <c r="I251" i="14"/>
  <c r="H251" i="14"/>
  <c r="F251" i="14"/>
  <c r="D251" i="14"/>
  <c r="C251" i="14"/>
  <c r="B251" i="14"/>
  <c r="A251" i="14"/>
  <c r="Q250" i="14"/>
  <c r="P250" i="14"/>
  <c r="O250" i="14"/>
  <c r="N250" i="14"/>
  <c r="M250" i="14"/>
  <c r="L250" i="14"/>
  <c r="K250" i="14"/>
  <c r="J250" i="14"/>
  <c r="I250" i="14"/>
  <c r="H250" i="14"/>
  <c r="F250" i="14"/>
  <c r="D250" i="14"/>
  <c r="C250" i="14"/>
  <c r="B250" i="14"/>
  <c r="A250" i="14"/>
  <c r="Q249" i="14"/>
  <c r="P249" i="14"/>
  <c r="O249" i="14"/>
  <c r="N249" i="14"/>
  <c r="M249" i="14"/>
  <c r="L249" i="14"/>
  <c r="K249" i="14"/>
  <c r="J249" i="14"/>
  <c r="I249" i="14"/>
  <c r="H249" i="14"/>
  <c r="F249" i="14"/>
  <c r="D249" i="14"/>
  <c r="C249" i="14"/>
  <c r="B249" i="14"/>
  <c r="A249" i="14"/>
  <c r="Q248" i="14"/>
  <c r="P248" i="14"/>
  <c r="O248" i="14"/>
  <c r="N248" i="14"/>
  <c r="M248" i="14"/>
  <c r="L248" i="14"/>
  <c r="K248" i="14"/>
  <c r="J248" i="14"/>
  <c r="I248" i="14"/>
  <c r="H248" i="14"/>
  <c r="F248" i="14"/>
  <c r="D248" i="14"/>
  <c r="C248" i="14"/>
  <c r="B248" i="14"/>
  <c r="A248" i="14"/>
  <c r="Q247" i="14"/>
  <c r="P247" i="14"/>
  <c r="O247" i="14"/>
  <c r="N247" i="14"/>
  <c r="M247" i="14"/>
  <c r="L247" i="14"/>
  <c r="K247" i="14"/>
  <c r="J247" i="14"/>
  <c r="I247" i="14"/>
  <c r="H247" i="14"/>
  <c r="F247" i="14"/>
  <c r="D247" i="14"/>
  <c r="C247" i="14"/>
  <c r="B247" i="14"/>
  <c r="A247" i="14"/>
  <c r="Q246" i="14"/>
  <c r="P246" i="14"/>
  <c r="O246" i="14"/>
  <c r="N246" i="14"/>
  <c r="M246" i="14"/>
  <c r="L246" i="14"/>
  <c r="K246" i="14"/>
  <c r="J246" i="14"/>
  <c r="I246" i="14"/>
  <c r="H246" i="14"/>
  <c r="F246" i="14"/>
  <c r="D246" i="14"/>
  <c r="C246" i="14"/>
  <c r="B246" i="14"/>
  <c r="A246" i="14"/>
  <c r="Q245" i="14"/>
  <c r="P245" i="14"/>
  <c r="O245" i="14"/>
  <c r="N245" i="14"/>
  <c r="M245" i="14"/>
  <c r="L245" i="14"/>
  <c r="K245" i="14"/>
  <c r="J245" i="14"/>
  <c r="I245" i="14"/>
  <c r="H245" i="14"/>
  <c r="F245" i="14"/>
  <c r="D245" i="14"/>
  <c r="C245" i="14"/>
  <c r="B245" i="14"/>
  <c r="A245" i="14"/>
  <c r="Q244" i="14"/>
  <c r="P244" i="14"/>
  <c r="O244" i="14"/>
  <c r="N244" i="14"/>
  <c r="M244" i="14"/>
  <c r="L244" i="14"/>
  <c r="K244" i="14"/>
  <c r="J244" i="14"/>
  <c r="I244" i="14"/>
  <c r="H244" i="14"/>
  <c r="F244" i="14"/>
  <c r="D244" i="14"/>
  <c r="C244" i="14"/>
  <c r="B244" i="14"/>
  <c r="A244" i="14"/>
  <c r="Q243" i="14"/>
  <c r="P243" i="14"/>
  <c r="O243" i="14"/>
  <c r="N243" i="14"/>
  <c r="M243" i="14"/>
  <c r="L243" i="14"/>
  <c r="K243" i="14"/>
  <c r="J243" i="14"/>
  <c r="I243" i="14"/>
  <c r="H243" i="14"/>
  <c r="F243" i="14"/>
  <c r="D243" i="14"/>
  <c r="C243" i="14"/>
  <c r="B243" i="14"/>
  <c r="A243" i="14"/>
  <c r="Q242" i="14"/>
  <c r="P242" i="14"/>
  <c r="O242" i="14"/>
  <c r="N242" i="14"/>
  <c r="M242" i="14"/>
  <c r="L242" i="14"/>
  <c r="K242" i="14"/>
  <c r="J242" i="14"/>
  <c r="I242" i="14"/>
  <c r="H242" i="14"/>
  <c r="F242" i="14"/>
  <c r="D242" i="14"/>
  <c r="C242" i="14"/>
  <c r="B242" i="14"/>
  <c r="A242" i="14"/>
  <c r="Q241" i="14"/>
  <c r="P241" i="14"/>
  <c r="O241" i="14"/>
  <c r="N241" i="14"/>
  <c r="M241" i="14"/>
  <c r="L241" i="14"/>
  <c r="K241" i="14"/>
  <c r="J241" i="14"/>
  <c r="I241" i="14"/>
  <c r="H241" i="14"/>
  <c r="F241" i="14"/>
  <c r="D241" i="14"/>
  <c r="C241" i="14"/>
  <c r="B241" i="14"/>
  <c r="A241" i="14"/>
  <c r="Q240" i="14"/>
  <c r="P240" i="14"/>
  <c r="O240" i="14"/>
  <c r="N240" i="14"/>
  <c r="M240" i="14"/>
  <c r="L240" i="14"/>
  <c r="K240" i="14"/>
  <c r="J240" i="14"/>
  <c r="I240" i="14"/>
  <c r="H240" i="14"/>
  <c r="F240" i="14"/>
  <c r="D240" i="14"/>
  <c r="C240" i="14"/>
  <c r="B240" i="14"/>
  <c r="A240" i="14"/>
  <c r="Q239" i="14"/>
  <c r="P239" i="14"/>
  <c r="O239" i="14"/>
  <c r="N239" i="14"/>
  <c r="M239" i="14"/>
  <c r="L239" i="14"/>
  <c r="K239" i="14"/>
  <c r="J239" i="14"/>
  <c r="I239" i="14"/>
  <c r="H239" i="14"/>
  <c r="F239" i="14"/>
  <c r="D239" i="14"/>
  <c r="C239" i="14"/>
  <c r="B239" i="14"/>
  <c r="A239" i="14"/>
  <c r="Q238" i="14"/>
  <c r="P238" i="14"/>
  <c r="O238" i="14"/>
  <c r="N238" i="14"/>
  <c r="M238" i="14"/>
  <c r="L238" i="14"/>
  <c r="K238" i="14"/>
  <c r="J238" i="14"/>
  <c r="I238" i="14"/>
  <c r="H238" i="14"/>
  <c r="F238" i="14"/>
  <c r="D238" i="14"/>
  <c r="C238" i="14"/>
  <c r="B238" i="14"/>
  <c r="A238" i="14"/>
  <c r="Q237" i="14"/>
  <c r="P237" i="14"/>
  <c r="O237" i="14"/>
  <c r="N237" i="14"/>
  <c r="M237" i="14"/>
  <c r="L237" i="14"/>
  <c r="K237" i="14"/>
  <c r="J237" i="14"/>
  <c r="I237" i="14"/>
  <c r="H237" i="14"/>
  <c r="F237" i="14"/>
  <c r="D237" i="14"/>
  <c r="C237" i="14"/>
  <c r="B237" i="14"/>
  <c r="A237" i="14"/>
  <c r="Q236" i="14"/>
  <c r="P236" i="14"/>
  <c r="O236" i="14"/>
  <c r="N236" i="14"/>
  <c r="M236" i="14"/>
  <c r="L236" i="14"/>
  <c r="K236" i="14"/>
  <c r="J236" i="14"/>
  <c r="I236" i="14"/>
  <c r="H236" i="14"/>
  <c r="F236" i="14"/>
  <c r="D236" i="14"/>
  <c r="C236" i="14"/>
  <c r="B236" i="14"/>
  <c r="A236" i="14"/>
  <c r="Q235" i="14"/>
  <c r="P235" i="14"/>
  <c r="O235" i="14"/>
  <c r="N235" i="14"/>
  <c r="M235" i="14"/>
  <c r="L235" i="14"/>
  <c r="K235" i="14"/>
  <c r="J235" i="14"/>
  <c r="I235" i="14"/>
  <c r="H235" i="14"/>
  <c r="F235" i="14"/>
  <c r="D235" i="14"/>
  <c r="C235" i="14"/>
  <c r="B235" i="14"/>
  <c r="A235" i="14"/>
  <c r="Q234" i="14"/>
  <c r="P234" i="14"/>
  <c r="O234" i="14"/>
  <c r="N234" i="14"/>
  <c r="M234" i="14"/>
  <c r="L234" i="14"/>
  <c r="K234" i="14"/>
  <c r="J234" i="14"/>
  <c r="I234" i="14"/>
  <c r="H234" i="14"/>
  <c r="F234" i="14"/>
  <c r="D234" i="14"/>
  <c r="C234" i="14"/>
  <c r="B234" i="14"/>
  <c r="A234" i="14"/>
  <c r="Q233" i="14"/>
  <c r="P233" i="14"/>
  <c r="O233" i="14"/>
  <c r="N233" i="14"/>
  <c r="M233" i="14"/>
  <c r="L233" i="14"/>
  <c r="K233" i="14"/>
  <c r="J233" i="14"/>
  <c r="I233" i="14"/>
  <c r="H233" i="14"/>
  <c r="F233" i="14"/>
  <c r="D233" i="14"/>
  <c r="C233" i="14"/>
  <c r="B233" i="14"/>
  <c r="A233" i="14"/>
  <c r="Q232" i="14"/>
  <c r="P232" i="14"/>
  <c r="O232" i="14"/>
  <c r="N232" i="14"/>
  <c r="M232" i="14"/>
  <c r="L232" i="14"/>
  <c r="K232" i="14"/>
  <c r="J232" i="14"/>
  <c r="I232" i="14"/>
  <c r="H232" i="14"/>
  <c r="F232" i="14"/>
  <c r="D232" i="14"/>
  <c r="C232" i="14"/>
  <c r="B232" i="14"/>
  <c r="A232" i="14"/>
  <c r="Q231" i="14"/>
  <c r="P231" i="14"/>
  <c r="O231" i="14"/>
  <c r="N231" i="14"/>
  <c r="M231" i="14"/>
  <c r="L231" i="14"/>
  <c r="K231" i="14"/>
  <c r="J231" i="14"/>
  <c r="I231" i="14"/>
  <c r="H231" i="14"/>
  <c r="F231" i="14"/>
  <c r="D231" i="14"/>
  <c r="C231" i="14"/>
  <c r="B231" i="14"/>
  <c r="A231" i="14"/>
  <c r="Q230" i="14"/>
  <c r="P230" i="14"/>
  <c r="O230" i="14"/>
  <c r="N230" i="14"/>
  <c r="M230" i="14"/>
  <c r="L230" i="14"/>
  <c r="K230" i="14"/>
  <c r="J230" i="14"/>
  <c r="I230" i="14"/>
  <c r="H230" i="14"/>
  <c r="F230" i="14"/>
  <c r="D230" i="14"/>
  <c r="C230" i="14"/>
  <c r="B230" i="14"/>
  <c r="A230" i="14"/>
  <c r="Q229" i="14"/>
  <c r="P229" i="14"/>
  <c r="O229" i="14"/>
  <c r="N229" i="14"/>
  <c r="M229" i="14"/>
  <c r="L229" i="14"/>
  <c r="K229" i="14"/>
  <c r="J229" i="14"/>
  <c r="I229" i="14"/>
  <c r="H229" i="14"/>
  <c r="F229" i="14"/>
  <c r="D229" i="14"/>
  <c r="C229" i="14"/>
  <c r="B229" i="14"/>
  <c r="A229" i="14"/>
  <c r="Q228" i="14"/>
  <c r="P228" i="14"/>
  <c r="O228" i="14"/>
  <c r="N228" i="14"/>
  <c r="M228" i="14"/>
  <c r="L228" i="14"/>
  <c r="K228" i="14"/>
  <c r="J228" i="14"/>
  <c r="I228" i="14"/>
  <c r="H228" i="14"/>
  <c r="F228" i="14"/>
  <c r="D228" i="14"/>
  <c r="C228" i="14"/>
  <c r="B228" i="14"/>
  <c r="A228" i="14"/>
  <c r="Q227" i="14"/>
  <c r="P227" i="14"/>
  <c r="O227" i="14"/>
  <c r="N227" i="14"/>
  <c r="M227" i="14"/>
  <c r="L227" i="14"/>
  <c r="K227" i="14"/>
  <c r="J227" i="14"/>
  <c r="I227" i="14"/>
  <c r="H227" i="14"/>
  <c r="F227" i="14"/>
  <c r="D227" i="14"/>
  <c r="C227" i="14"/>
  <c r="B227" i="14"/>
  <c r="A227" i="14"/>
  <c r="Q226" i="14"/>
  <c r="P226" i="14"/>
  <c r="O226" i="14"/>
  <c r="N226" i="14"/>
  <c r="M226" i="14"/>
  <c r="L226" i="14"/>
  <c r="K226" i="14"/>
  <c r="J226" i="14"/>
  <c r="I226" i="14"/>
  <c r="H226" i="14"/>
  <c r="F226" i="14"/>
  <c r="D226" i="14"/>
  <c r="C226" i="14"/>
  <c r="B226" i="14"/>
  <c r="A226" i="14"/>
  <c r="Q225" i="14"/>
  <c r="P225" i="14"/>
  <c r="O225" i="14"/>
  <c r="N225" i="14"/>
  <c r="M225" i="14"/>
  <c r="L225" i="14"/>
  <c r="K225" i="14"/>
  <c r="J225" i="14"/>
  <c r="I225" i="14"/>
  <c r="H225" i="14"/>
  <c r="F225" i="14"/>
  <c r="D225" i="14"/>
  <c r="C225" i="14"/>
  <c r="B225" i="14"/>
  <c r="A225" i="14"/>
  <c r="Q224" i="14"/>
  <c r="P224" i="14"/>
  <c r="O224" i="14"/>
  <c r="N224" i="14"/>
  <c r="M224" i="14"/>
  <c r="L224" i="14"/>
  <c r="K224" i="14"/>
  <c r="J224" i="14"/>
  <c r="I224" i="14"/>
  <c r="H224" i="14"/>
  <c r="F224" i="14"/>
  <c r="D224" i="14"/>
  <c r="C224" i="14"/>
  <c r="B224" i="14"/>
  <c r="A224" i="14"/>
  <c r="Q223" i="14"/>
  <c r="P223" i="14"/>
  <c r="O223" i="14"/>
  <c r="N223" i="14"/>
  <c r="M223" i="14"/>
  <c r="L223" i="14"/>
  <c r="K223" i="14"/>
  <c r="J223" i="14"/>
  <c r="I223" i="14"/>
  <c r="H223" i="14"/>
  <c r="F223" i="14"/>
  <c r="D223" i="14"/>
  <c r="C223" i="14"/>
  <c r="B223" i="14"/>
  <c r="A223" i="14"/>
  <c r="Q222" i="14"/>
  <c r="P222" i="14"/>
  <c r="O222" i="14"/>
  <c r="N222" i="14"/>
  <c r="M222" i="14"/>
  <c r="L222" i="14"/>
  <c r="K222" i="14"/>
  <c r="J222" i="14"/>
  <c r="I222" i="14"/>
  <c r="H222" i="14"/>
  <c r="F222" i="14"/>
  <c r="D222" i="14"/>
  <c r="C222" i="14"/>
  <c r="B222" i="14"/>
  <c r="A222" i="14"/>
  <c r="Q221" i="14"/>
  <c r="P221" i="14"/>
  <c r="O221" i="14"/>
  <c r="N221" i="14"/>
  <c r="M221" i="14"/>
  <c r="L221" i="14"/>
  <c r="K221" i="14"/>
  <c r="J221" i="14"/>
  <c r="I221" i="14"/>
  <c r="H221" i="14"/>
  <c r="F221" i="14"/>
  <c r="D221" i="14"/>
  <c r="C221" i="14"/>
  <c r="B221" i="14"/>
  <c r="A221" i="14"/>
  <c r="Q220" i="14"/>
  <c r="P220" i="14"/>
  <c r="O220" i="14"/>
  <c r="N220" i="14"/>
  <c r="M220" i="14"/>
  <c r="L220" i="14"/>
  <c r="K220" i="14"/>
  <c r="J220" i="14"/>
  <c r="I220" i="14"/>
  <c r="H220" i="14"/>
  <c r="F220" i="14"/>
  <c r="D220" i="14"/>
  <c r="C220" i="14"/>
  <c r="B220" i="14"/>
  <c r="A220" i="14"/>
  <c r="Q219" i="14"/>
  <c r="P219" i="14"/>
  <c r="O219" i="14"/>
  <c r="N219" i="14"/>
  <c r="M219" i="14"/>
  <c r="L219" i="14"/>
  <c r="K219" i="14"/>
  <c r="J219" i="14"/>
  <c r="I219" i="14"/>
  <c r="H219" i="14"/>
  <c r="F219" i="14"/>
  <c r="D219" i="14"/>
  <c r="C219" i="14"/>
  <c r="B219" i="14"/>
  <c r="A219" i="14"/>
  <c r="Q218" i="14"/>
  <c r="P218" i="14"/>
  <c r="O218" i="14"/>
  <c r="N218" i="14"/>
  <c r="M218" i="14"/>
  <c r="L218" i="14"/>
  <c r="K218" i="14"/>
  <c r="J218" i="14"/>
  <c r="I218" i="14"/>
  <c r="H218" i="14"/>
  <c r="F218" i="14"/>
  <c r="D218" i="14"/>
  <c r="C218" i="14"/>
  <c r="B218" i="14"/>
  <c r="A218" i="14"/>
  <c r="Q217" i="14"/>
  <c r="P217" i="14"/>
  <c r="O217" i="14"/>
  <c r="N217" i="14"/>
  <c r="M217" i="14"/>
  <c r="L217" i="14"/>
  <c r="K217" i="14"/>
  <c r="J217" i="14"/>
  <c r="I217" i="14"/>
  <c r="H217" i="14"/>
  <c r="F217" i="14"/>
  <c r="D217" i="14"/>
  <c r="C217" i="14"/>
  <c r="B217" i="14"/>
  <c r="A217" i="14"/>
  <c r="Q216" i="14"/>
  <c r="P216" i="14"/>
  <c r="O216" i="14"/>
  <c r="N216" i="14"/>
  <c r="M216" i="14"/>
  <c r="L216" i="14"/>
  <c r="K216" i="14"/>
  <c r="J216" i="14"/>
  <c r="I216" i="14"/>
  <c r="H216" i="14"/>
  <c r="F216" i="14"/>
  <c r="D216" i="14"/>
  <c r="C216" i="14"/>
  <c r="B216" i="14"/>
  <c r="A216" i="14"/>
  <c r="Q215" i="14"/>
  <c r="P215" i="14"/>
  <c r="O215" i="14"/>
  <c r="N215" i="14"/>
  <c r="M215" i="14"/>
  <c r="L215" i="14"/>
  <c r="K215" i="14"/>
  <c r="J215" i="14"/>
  <c r="I215" i="14"/>
  <c r="H215" i="14"/>
  <c r="F215" i="14"/>
  <c r="D215" i="14"/>
  <c r="C215" i="14"/>
  <c r="B215" i="14"/>
  <c r="A215" i="14"/>
  <c r="Q214" i="14"/>
  <c r="P214" i="14"/>
  <c r="O214" i="14"/>
  <c r="N214" i="14"/>
  <c r="M214" i="14"/>
  <c r="L214" i="14"/>
  <c r="K214" i="14"/>
  <c r="J214" i="14"/>
  <c r="I214" i="14"/>
  <c r="H214" i="14"/>
  <c r="F214" i="14"/>
  <c r="D214" i="14"/>
  <c r="C214" i="14"/>
  <c r="B214" i="14"/>
  <c r="A214" i="14"/>
  <c r="Q213" i="14"/>
  <c r="P213" i="14"/>
  <c r="O213" i="14"/>
  <c r="N213" i="14"/>
  <c r="M213" i="14"/>
  <c r="L213" i="14"/>
  <c r="K213" i="14"/>
  <c r="J213" i="14"/>
  <c r="I213" i="14"/>
  <c r="H213" i="14"/>
  <c r="F213" i="14"/>
  <c r="D213" i="14"/>
  <c r="C213" i="14"/>
  <c r="B213" i="14"/>
  <c r="A213" i="14"/>
  <c r="Q212" i="14"/>
  <c r="P212" i="14"/>
  <c r="O212" i="14"/>
  <c r="N212" i="14"/>
  <c r="M212" i="14"/>
  <c r="L212" i="14"/>
  <c r="K212" i="14"/>
  <c r="J212" i="14"/>
  <c r="I212" i="14"/>
  <c r="H212" i="14"/>
  <c r="F212" i="14"/>
  <c r="D212" i="14"/>
  <c r="C212" i="14"/>
  <c r="B212" i="14"/>
  <c r="A212" i="14"/>
  <c r="Q211" i="14"/>
  <c r="P211" i="14"/>
  <c r="O211" i="14"/>
  <c r="N211" i="14"/>
  <c r="M211" i="14"/>
  <c r="L211" i="14"/>
  <c r="K211" i="14"/>
  <c r="J211" i="14"/>
  <c r="I211" i="14"/>
  <c r="H211" i="14"/>
  <c r="F211" i="14"/>
  <c r="D211" i="14"/>
  <c r="C211" i="14"/>
  <c r="B211" i="14"/>
  <c r="A211" i="14"/>
  <c r="Q210" i="14"/>
  <c r="P210" i="14"/>
  <c r="O210" i="14"/>
  <c r="N210" i="14"/>
  <c r="M210" i="14"/>
  <c r="L210" i="14"/>
  <c r="K210" i="14"/>
  <c r="J210" i="14"/>
  <c r="I210" i="14"/>
  <c r="H210" i="14"/>
  <c r="F210" i="14"/>
  <c r="D210" i="14"/>
  <c r="C210" i="14"/>
  <c r="B210" i="14"/>
  <c r="A210" i="14"/>
  <c r="Q209" i="14"/>
  <c r="P209" i="14"/>
  <c r="O209" i="14"/>
  <c r="N209" i="14"/>
  <c r="M209" i="14"/>
  <c r="L209" i="14"/>
  <c r="K209" i="14"/>
  <c r="J209" i="14"/>
  <c r="I209" i="14"/>
  <c r="H209" i="14"/>
  <c r="F209" i="14"/>
  <c r="D209" i="14"/>
  <c r="C209" i="14"/>
  <c r="B209" i="14"/>
  <c r="A209" i="14"/>
  <c r="Q208" i="14"/>
  <c r="P208" i="14"/>
  <c r="O208" i="14"/>
  <c r="N208" i="14"/>
  <c r="M208" i="14"/>
  <c r="L208" i="14"/>
  <c r="K208" i="14"/>
  <c r="J208" i="14"/>
  <c r="I208" i="14"/>
  <c r="H208" i="14"/>
  <c r="F208" i="14"/>
  <c r="D208" i="14"/>
  <c r="C208" i="14"/>
  <c r="B208" i="14"/>
  <c r="A208" i="14"/>
  <c r="Q207" i="14"/>
  <c r="P207" i="14"/>
  <c r="O207" i="14"/>
  <c r="N207" i="14"/>
  <c r="M207" i="14"/>
  <c r="L207" i="14"/>
  <c r="K207" i="14"/>
  <c r="J207" i="14"/>
  <c r="I207" i="14"/>
  <c r="H207" i="14"/>
  <c r="F207" i="14"/>
  <c r="D207" i="14"/>
  <c r="C207" i="14"/>
  <c r="B207" i="14"/>
  <c r="A207" i="14"/>
  <c r="Q206" i="14"/>
  <c r="P206" i="14"/>
  <c r="O206" i="14"/>
  <c r="N206" i="14"/>
  <c r="M206" i="14"/>
  <c r="L206" i="14"/>
  <c r="K206" i="14"/>
  <c r="J206" i="14"/>
  <c r="I206" i="14"/>
  <c r="H206" i="14"/>
  <c r="F206" i="14"/>
  <c r="D206" i="14"/>
  <c r="C206" i="14"/>
  <c r="B206" i="14"/>
  <c r="A206" i="14"/>
  <c r="Q205" i="14"/>
  <c r="P205" i="14"/>
  <c r="O205" i="14"/>
  <c r="N205" i="14"/>
  <c r="M205" i="14"/>
  <c r="L205" i="14"/>
  <c r="K205" i="14"/>
  <c r="J205" i="14"/>
  <c r="I205" i="14"/>
  <c r="H205" i="14"/>
  <c r="F205" i="14"/>
  <c r="D205" i="14"/>
  <c r="C205" i="14"/>
  <c r="B205" i="14"/>
  <c r="A205" i="14"/>
  <c r="Q204" i="14"/>
  <c r="P204" i="14"/>
  <c r="O204" i="14"/>
  <c r="N204" i="14"/>
  <c r="M204" i="14"/>
  <c r="L204" i="14"/>
  <c r="K204" i="14"/>
  <c r="J204" i="14"/>
  <c r="I204" i="14"/>
  <c r="H204" i="14"/>
  <c r="F204" i="14"/>
  <c r="D204" i="14"/>
  <c r="C204" i="14"/>
  <c r="B204" i="14"/>
  <c r="A204" i="14"/>
  <c r="Q203" i="14"/>
  <c r="P203" i="14"/>
  <c r="O203" i="14"/>
  <c r="N203" i="14"/>
  <c r="M203" i="14"/>
  <c r="L203" i="14"/>
  <c r="K203" i="14"/>
  <c r="J203" i="14"/>
  <c r="I203" i="14"/>
  <c r="H203" i="14"/>
  <c r="F203" i="14"/>
  <c r="D203" i="14"/>
  <c r="C203" i="14"/>
  <c r="B203" i="14"/>
  <c r="A203" i="14"/>
  <c r="Q202" i="14"/>
  <c r="P202" i="14"/>
  <c r="O202" i="14"/>
  <c r="N202" i="14"/>
  <c r="M202" i="14"/>
  <c r="L202" i="14"/>
  <c r="K202" i="14"/>
  <c r="J202" i="14"/>
  <c r="I202" i="14"/>
  <c r="H202" i="14"/>
  <c r="F202" i="14"/>
  <c r="D202" i="14"/>
  <c r="C202" i="14"/>
  <c r="B202" i="14"/>
  <c r="A202" i="14"/>
  <c r="Q201" i="14"/>
  <c r="P201" i="14"/>
  <c r="O201" i="14"/>
  <c r="N201" i="14"/>
  <c r="M201" i="14"/>
  <c r="L201" i="14"/>
  <c r="K201" i="14"/>
  <c r="J201" i="14"/>
  <c r="I201" i="14"/>
  <c r="H201" i="14"/>
  <c r="F201" i="14"/>
  <c r="D201" i="14"/>
  <c r="C201" i="14"/>
  <c r="B201" i="14"/>
  <c r="A201" i="14"/>
  <c r="Q200" i="14"/>
  <c r="P200" i="14"/>
  <c r="O200" i="14"/>
  <c r="N200" i="14"/>
  <c r="M200" i="14"/>
  <c r="L200" i="14"/>
  <c r="K200" i="14"/>
  <c r="J200" i="14"/>
  <c r="I200" i="14"/>
  <c r="H200" i="14"/>
  <c r="F200" i="14"/>
  <c r="D200" i="14"/>
  <c r="C200" i="14"/>
  <c r="B200" i="14"/>
  <c r="A200" i="14"/>
  <c r="Q199" i="14"/>
  <c r="P199" i="14"/>
  <c r="O199" i="14"/>
  <c r="N199" i="14"/>
  <c r="M199" i="14"/>
  <c r="L199" i="14"/>
  <c r="K199" i="14"/>
  <c r="J199" i="14"/>
  <c r="I199" i="14"/>
  <c r="H199" i="14"/>
  <c r="F199" i="14"/>
  <c r="D199" i="14"/>
  <c r="C199" i="14"/>
  <c r="B199" i="14"/>
  <c r="A199" i="14"/>
  <c r="Q198" i="14"/>
  <c r="P198" i="14"/>
  <c r="O198" i="14"/>
  <c r="N198" i="14"/>
  <c r="M198" i="14"/>
  <c r="L198" i="14"/>
  <c r="K198" i="14"/>
  <c r="J198" i="14"/>
  <c r="I198" i="14"/>
  <c r="H198" i="14"/>
  <c r="F198" i="14"/>
  <c r="D198" i="14"/>
  <c r="C198" i="14"/>
  <c r="B198" i="14"/>
  <c r="A198" i="14"/>
  <c r="Q197" i="14"/>
  <c r="P197" i="14"/>
  <c r="O197" i="14"/>
  <c r="N197" i="14"/>
  <c r="M197" i="14"/>
  <c r="L197" i="14"/>
  <c r="K197" i="14"/>
  <c r="J197" i="14"/>
  <c r="I197" i="14"/>
  <c r="H197" i="14"/>
  <c r="F197" i="14"/>
  <c r="D197" i="14"/>
  <c r="C197" i="14"/>
  <c r="B197" i="14"/>
  <c r="A197" i="14"/>
  <c r="Q196" i="14"/>
  <c r="P196" i="14"/>
  <c r="O196" i="14"/>
  <c r="N196" i="14"/>
  <c r="M196" i="14"/>
  <c r="L196" i="14"/>
  <c r="K196" i="14"/>
  <c r="J196" i="14"/>
  <c r="I196" i="14"/>
  <c r="H196" i="14"/>
  <c r="F196" i="14"/>
  <c r="D196" i="14"/>
  <c r="C196" i="14"/>
  <c r="B196" i="14"/>
  <c r="A196" i="14"/>
  <c r="Q195" i="14"/>
  <c r="P195" i="14"/>
  <c r="O195" i="14"/>
  <c r="N195" i="14"/>
  <c r="M195" i="14"/>
  <c r="L195" i="14"/>
  <c r="K195" i="14"/>
  <c r="J195" i="14"/>
  <c r="I195" i="14"/>
  <c r="H195" i="14"/>
  <c r="F195" i="14"/>
  <c r="D195" i="14"/>
  <c r="C195" i="14"/>
  <c r="B195" i="14"/>
  <c r="A195" i="14"/>
  <c r="Q194" i="14"/>
  <c r="P194" i="14"/>
  <c r="O194" i="14"/>
  <c r="N194" i="14"/>
  <c r="M194" i="14"/>
  <c r="L194" i="14"/>
  <c r="K194" i="14"/>
  <c r="J194" i="14"/>
  <c r="I194" i="14"/>
  <c r="H194" i="14"/>
  <c r="F194" i="14"/>
  <c r="D194" i="14"/>
  <c r="C194" i="14"/>
  <c r="B194" i="14"/>
  <c r="A194" i="14"/>
  <c r="Q193" i="14"/>
  <c r="P193" i="14"/>
  <c r="O193" i="14"/>
  <c r="N193" i="14"/>
  <c r="M193" i="14"/>
  <c r="L193" i="14"/>
  <c r="K193" i="14"/>
  <c r="J193" i="14"/>
  <c r="I193" i="14"/>
  <c r="H193" i="14"/>
  <c r="F193" i="14"/>
  <c r="D193" i="14"/>
  <c r="C193" i="14"/>
  <c r="B193" i="14"/>
  <c r="A193" i="14"/>
  <c r="Q192" i="14"/>
  <c r="P192" i="14"/>
  <c r="O192" i="14"/>
  <c r="N192" i="14"/>
  <c r="M192" i="14"/>
  <c r="L192" i="14"/>
  <c r="K192" i="14"/>
  <c r="J192" i="14"/>
  <c r="I192" i="14"/>
  <c r="H192" i="14"/>
  <c r="F192" i="14"/>
  <c r="D192" i="14"/>
  <c r="C192" i="14"/>
  <c r="B192" i="14"/>
  <c r="A192" i="14"/>
  <c r="Q191" i="14"/>
  <c r="P191" i="14"/>
  <c r="O191" i="14"/>
  <c r="N191" i="14"/>
  <c r="M191" i="14"/>
  <c r="L191" i="14"/>
  <c r="K191" i="14"/>
  <c r="J191" i="14"/>
  <c r="I191" i="14"/>
  <c r="H191" i="14"/>
  <c r="F191" i="14"/>
  <c r="D191" i="14"/>
  <c r="C191" i="14"/>
  <c r="B191" i="14"/>
  <c r="A191" i="14"/>
  <c r="Q190" i="14"/>
  <c r="P190" i="14"/>
  <c r="O190" i="14"/>
  <c r="N190" i="14"/>
  <c r="M190" i="14"/>
  <c r="L190" i="14"/>
  <c r="K190" i="14"/>
  <c r="J190" i="14"/>
  <c r="I190" i="14"/>
  <c r="H190" i="14"/>
  <c r="F190" i="14"/>
  <c r="D190" i="14"/>
  <c r="C190" i="14"/>
  <c r="B190" i="14"/>
  <c r="A190" i="14"/>
  <c r="Q189" i="14"/>
  <c r="P189" i="14"/>
  <c r="O189" i="14"/>
  <c r="N189" i="14"/>
  <c r="M189" i="14"/>
  <c r="L189" i="14"/>
  <c r="K189" i="14"/>
  <c r="J189" i="14"/>
  <c r="I189" i="14"/>
  <c r="H189" i="14"/>
  <c r="F189" i="14"/>
  <c r="D189" i="14"/>
  <c r="C189" i="14"/>
  <c r="B189" i="14"/>
  <c r="A189" i="14"/>
  <c r="Q188" i="14"/>
  <c r="P188" i="14"/>
  <c r="O188" i="14"/>
  <c r="N188" i="14"/>
  <c r="M188" i="14"/>
  <c r="L188" i="14"/>
  <c r="K188" i="14"/>
  <c r="J188" i="14"/>
  <c r="I188" i="14"/>
  <c r="H188" i="14"/>
  <c r="F188" i="14"/>
  <c r="D188" i="14"/>
  <c r="C188" i="14"/>
  <c r="B188" i="14"/>
  <c r="A188" i="14"/>
  <c r="Q187" i="14"/>
  <c r="P187" i="14"/>
  <c r="O187" i="14"/>
  <c r="N187" i="14"/>
  <c r="M187" i="14"/>
  <c r="L187" i="14"/>
  <c r="K187" i="14"/>
  <c r="J187" i="14"/>
  <c r="I187" i="14"/>
  <c r="H187" i="14"/>
  <c r="F187" i="14"/>
  <c r="D187" i="14"/>
  <c r="C187" i="14"/>
  <c r="B187" i="14"/>
  <c r="A187" i="14"/>
  <c r="Q186" i="14"/>
  <c r="P186" i="14"/>
  <c r="O186" i="14"/>
  <c r="N186" i="14"/>
  <c r="M186" i="14"/>
  <c r="L186" i="14"/>
  <c r="K186" i="14"/>
  <c r="J186" i="14"/>
  <c r="I186" i="14"/>
  <c r="H186" i="14"/>
  <c r="F186" i="14"/>
  <c r="D186" i="14"/>
  <c r="C186" i="14"/>
  <c r="B186" i="14"/>
  <c r="A186" i="14"/>
  <c r="Q185" i="14"/>
  <c r="P185" i="14"/>
  <c r="O185" i="14"/>
  <c r="N185" i="14"/>
  <c r="M185" i="14"/>
  <c r="L185" i="14"/>
  <c r="K185" i="14"/>
  <c r="J185" i="14"/>
  <c r="I185" i="14"/>
  <c r="H185" i="14"/>
  <c r="F185" i="14"/>
  <c r="D185" i="14"/>
  <c r="C185" i="14"/>
  <c r="B185" i="14"/>
  <c r="A185" i="14"/>
  <c r="Q184" i="14"/>
  <c r="P184" i="14"/>
  <c r="O184" i="14"/>
  <c r="N184" i="14"/>
  <c r="M184" i="14"/>
  <c r="L184" i="14"/>
  <c r="K184" i="14"/>
  <c r="J184" i="14"/>
  <c r="I184" i="14"/>
  <c r="H184" i="14"/>
  <c r="F184" i="14"/>
  <c r="D184" i="14"/>
  <c r="C184" i="14"/>
  <c r="B184" i="14"/>
  <c r="A184" i="14"/>
  <c r="Q183" i="14"/>
  <c r="P183" i="14"/>
  <c r="O183" i="14"/>
  <c r="N183" i="14"/>
  <c r="M183" i="14"/>
  <c r="L183" i="14"/>
  <c r="K183" i="14"/>
  <c r="J183" i="14"/>
  <c r="I183" i="14"/>
  <c r="H183" i="14"/>
  <c r="F183" i="14"/>
  <c r="D183" i="14"/>
  <c r="C183" i="14"/>
  <c r="B183" i="14"/>
  <c r="A183" i="14"/>
  <c r="Q182" i="14"/>
  <c r="P182" i="14"/>
  <c r="O182" i="14"/>
  <c r="N182" i="14"/>
  <c r="M182" i="14"/>
  <c r="L182" i="14"/>
  <c r="K182" i="14"/>
  <c r="J182" i="14"/>
  <c r="I182" i="14"/>
  <c r="H182" i="14"/>
  <c r="F182" i="14"/>
  <c r="D182" i="14"/>
  <c r="C182" i="14"/>
  <c r="B182" i="14"/>
  <c r="A182" i="14"/>
  <c r="Q181" i="14"/>
  <c r="P181" i="14"/>
  <c r="O181" i="14"/>
  <c r="N181" i="14"/>
  <c r="M181" i="14"/>
  <c r="L181" i="14"/>
  <c r="K181" i="14"/>
  <c r="J181" i="14"/>
  <c r="I181" i="14"/>
  <c r="H181" i="14"/>
  <c r="F181" i="14"/>
  <c r="D181" i="14"/>
  <c r="C181" i="14"/>
  <c r="B181" i="14"/>
  <c r="A181" i="14"/>
  <c r="Q180" i="14"/>
  <c r="P180" i="14"/>
  <c r="O180" i="14"/>
  <c r="N180" i="14"/>
  <c r="M180" i="14"/>
  <c r="L180" i="14"/>
  <c r="K180" i="14"/>
  <c r="J180" i="14"/>
  <c r="I180" i="14"/>
  <c r="H180" i="14"/>
  <c r="F180" i="14"/>
  <c r="D180" i="14"/>
  <c r="C180" i="14"/>
  <c r="B180" i="14"/>
  <c r="A180" i="14"/>
  <c r="Q179" i="14"/>
  <c r="P179" i="14"/>
  <c r="O179" i="14"/>
  <c r="N179" i="14"/>
  <c r="M179" i="14"/>
  <c r="L179" i="14"/>
  <c r="K179" i="14"/>
  <c r="J179" i="14"/>
  <c r="I179" i="14"/>
  <c r="H179" i="14"/>
  <c r="F179" i="14"/>
  <c r="D179" i="14"/>
  <c r="C179" i="14"/>
  <c r="B179" i="14"/>
  <c r="A179" i="14"/>
  <c r="Q178" i="14"/>
  <c r="P178" i="14"/>
  <c r="O178" i="14"/>
  <c r="N178" i="14"/>
  <c r="M178" i="14"/>
  <c r="L178" i="14"/>
  <c r="K178" i="14"/>
  <c r="J178" i="14"/>
  <c r="I178" i="14"/>
  <c r="H178" i="14"/>
  <c r="F178" i="14"/>
  <c r="D178" i="14"/>
  <c r="C178" i="14"/>
  <c r="B178" i="14"/>
  <c r="A178" i="14"/>
  <c r="Q177" i="14"/>
  <c r="P177" i="14"/>
  <c r="O177" i="14"/>
  <c r="N177" i="14"/>
  <c r="M177" i="14"/>
  <c r="L177" i="14"/>
  <c r="K177" i="14"/>
  <c r="J177" i="14"/>
  <c r="I177" i="14"/>
  <c r="H177" i="14"/>
  <c r="F177" i="14"/>
  <c r="D177" i="14"/>
  <c r="C177" i="14"/>
  <c r="B177" i="14"/>
  <c r="A177" i="14"/>
  <c r="Q176" i="14"/>
  <c r="P176" i="14"/>
  <c r="O176" i="14"/>
  <c r="N176" i="14"/>
  <c r="M176" i="14"/>
  <c r="L176" i="14"/>
  <c r="K176" i="14"/>
  <c r="J176" i="14"/>
  <c r="I176" i="14"/>
  <c r="H176" i="14"/>
  <c r="F176" i="14"/>
  <c r="D176" i="14"/>
  <c r="C176" i="14"/>
  <c r="B176" i="14"/>
  <c r="A176" i="14"/>
  <c r="Q175" i="14"/>
  <c r="P175" i="14"/>
  <c r="O175" i="14"/>
  <c r="N175" i="14"/>
  <c r="M175" i="14"/>
  <c r="L175" i="14"/>
  <c r="K175" i="14"/>
  <c r="J175" i="14"/>
  <c r="I175" i="14"/>
  <c r="H175" i="14"/>
  <c r="F175" i="14"/>
  <c r="D175" i="14"/>
  <c r="C175" i="14"/>
  <c r="B175" i="14"/>
  <c r="A175" i="14"/>
  <c r="Q174" i="14"/>
  <c r="P174" i="14"/>
  <c r="O174" i="14"/>
  <c r="N174" i="14"/>
  <c r="M174" i="14"/>
  <c r="L174" i="14"/>
  <c r="K174" i="14"/>
  <c r="J174" i="14"/>
  <c r="I174" i="14"/>
  <c r="H174" i="14"/>
  <c r="F174" i="14"/>
  <c r="D174" i="14"/>
  <c r="C174" i="14"/>
  <c r="B174" i="14"/>
  <c r="A174" i="14"/>
  <c r="Q173" i="14"/>
  <c r="P173" i="14"/>
  <c r="O173" i="14"/>
  <c r="N173" i="14"/>
  <c r="M173" i="14"/>
  <c r="L173" i="14"/>
  <c r="K173" i="14"/>
  <c r="J173" i="14"/>
  <c r="I173" i="14"/>
  <c r="H173" i="14"/>
  <c r="F173" i="14"/>
  <c r="D173" i="14"/>
  <c r="C173" i="14"/>
  <c r="B173" i="14"/>
  <c r="A173" i="14"/>
  <c r="Q172" i="14"/>
  <c r="P172" i="14"/>
  <c r="O172" i="14"/>
  <c r="N172" i="14"/>
  <c r="M172" i="14"/>
  <c r="L172" i="14"/>
  <c r="K172" i="14"/>
  <c r="J172" i="14"/>
  <c r="I172" i="14"/>
  <c r="H172" i="14"/>
  <c r="F172" i="14"/>
  <c r="D172" i="14"/>
  <c r="C172" i="14"/>
  <c r="B172" i="14"/>
  <c r="A172" i="14"/>
  <c r="Q171" i="14"/>
  <c r="P171" i="14"/>
  <c r="O171" i="14"/>
  <c r="N171" i="14"/>
  <c r="M171" i="14"/>
  <c r="L171" i="14"/>
  <c r="K171" i="14"/>
  <c r="J171" i="14"/>
  <c r="I171" i="14"/>
  <c r="H171" i="14"/>
  <c r="F171" i="14"/>
  <c r="D171" i="14"/>
  <c r="C171" i="14"/>
  <c r="B171" i="14"/>
  <c r="A171" i="14"/>
  <c r="Q170" i="14"/>
  <c r="P170" i="14"/>
  <c r="O170" i="14"/>
  <c r="N170" i="14"/>
  <c r="M170" i="14"/>
  <c r="L170" i="14"/>
  <c r="K170" i="14"/>
  <c r="J170" i="14"/>
  <c r="I170" i="14"/>
  <c r="H170" i="14"/>
  <c r="F170" i="14"/>
  <c r="D170" i="14"/>
  <c r="C170" i="14"/>
  <c r="B170" i="14"/>
  <c r="A170" i="14"/>
  <c r="Q169" i="14"/>
  <c r="P169" i="14"/>
  <c r="O169" i="14"/>
  <c r="N169" i="14"/>
  <c r="M169" i="14"/>
  <c r="L169" i="14"/>
  <c r="K169" i="14"/>
  <c r="J169" i="14"/>
  <c r="I169" i="14"/>
  <c r="H169" i="14"/>
  <c r="F169" i="14"/>
  <c r="D169" i="14"/>
  <c r="C169" i="14"/>
  <c r="B169" i="14"/>
  <c r="A169" i="14"/>
  <c r="Q168" i="14"/>
  <c r="P168" i="14"/>
  <c r="O168" i="14"/>
  <c r="N168" i="14"/>
  <c r="M168" i="14"/>
  <c r="L168" i="14"/>
  <c r="K168" i="14"/>
  <c r="J168" i="14"/>
  <c r="I168" i="14"/>
  <c r="H168" i="14"/>
  <c r="F168" i="14"/>
  <c r="D168" i="14"/>
  <c r="C168" i="14"/>
  <c r="B168" i="14"/>
  <c r="A168" i="14"/>
  <c r="Q167" i="14"/>
  <c r="P167" i="14"/>
  <c r="O167" i="14"/>
  <c r="N167" i="14"/>
  <c r="M167" i="14"/>
  <c r="L167" i="14"/>
  <c r="K167" i="14"/>
  <c r="J167" i="14"/>
  <c r="I167" i="14"/>
  <c r="H167" i="14"/>
  <c r="F167" i="14"/>
  <c r="D167" i="14"/>
  <c r="C167" i="14"/>
  <c r="B167" i="14"/>
  <c r="A167" i="14"/>
  <c r="Q166" i="14"/>
  <c r="P166" i="14"/>
  <c r="O166" i="14"/>
  <c r="N166" i="14"/>
  <c r="M166" i="14"/>
  <c r="L166" i="14"/>
  <c r="K166" i="14"/>
  <c r="J166" i="14"/>
  <c r="I166" i="14"/>
  <c r="H166" i="14"/>
  <c r="F166" i="14"/>
  <c r="D166" i="14"/>
  <c r="C166" i="14"/>
  <c r="B166" i="14"/>
  <c r="A166" i="14"/>
  <c r="Q165" i="14"/>
  <c r="P165" i="14"/>
  <c r="O165" i="14"/>
  <c r="N165" i="14"/>
  <c r="M165" i="14"/>
  <c r="L165" i="14"/>
  <c r="K165" i="14"/>
  <c r="J165" i="14"/>
  <c r="I165" i="14"/>
  <c r="H165" i="14"/>
  <c r="F165" i="14"/>
  <c r="D165" i="14"/>
  <c r="C165" i="14"/>
  <c r="B165" i="14"/>
  <c r="A165" i="14"/>
  <c r="Q164" i="14"/>
  <c r="P164" i="14"/>
  <c r="O164" i="14"/>
  <c r="N164" i="14"/>
  <c r="M164" i="14"/>
  <c r="L164" i="14"/>
  <c r="K164" i="14"/>
  <c r="J164" i="14"/>
  <c r="I164" i="14"/>
  <c r="H164" i="14"/>
  <c r="F164" i="14"/>
  <c r="D164" i="14"/>
  <c r="C164" i="14"/>
  <c r="B164" i="14"/>
  <c r="A164" i="14"/>
  <c r="Q163" i="14"/>
  <c r="P163" i="14"/>
  <c r="O163" i="14"/>
  <c r="N163" i="14"/>
  <c r="M163" i="14"/>
  <c r="L163" i="14"/>
  <c r="K163" i="14"/>
  <c r="J163" i="14"/>
  <c r="I163" i="14"/>
  <c r="H163" i="14"/>
  <c r="F163" i="14"/>
  <c r="D163" i="14"/>
  <c r="C163" i="14"/>
  <c r="B163" i="14"/>
  <c r="A163" i="14"/>
  <c r="Q162" i="14"/>
  <c r="P162" i="14"/>
  <c r="O162" i="14"/>
  <c r="N162" i="14"/>
  <c r="M162" i="14"/>
  <c r="L162" i="14"/>
  <c r="K162" i="14"/>
  <c r="J162" i="14"/>
  <c r="I162" i="14"/>
  <c r="H162" i="14"/>
  <c r="F162" i="14"/>
  <c r="D162" i="14"/>
  <c r="C162" i="14"/>
  <c r="B162" i="14"/>
  <c r="A162" i="14"/>
  <c r="Q161" i="14"/>
  <c r="P161" i="14"/>
  <c r="O161" i="14"/>
  <c r="N161" i="14"/>
  <c r="M161" i="14"/>
  <c r="L161" i="14"/>
  <c r="K161" i="14"/>
  <c r="J161" i="14"/>
  <c r="I161" i="14"/>
  <c r="H161" i="14"/>
  <c r="F161" i="14"/>
  <c r="D161" i="14"/>
  <c r="C161" i="14"/>
  <c r="B161" i="14"/>
  <c r="A161" i="14"/>
  <c r="Q160" i="14"/>
  <c r="P160" i="14"/>
  <c r="O160" i="14"/>
  <c r="N160" i="14"/>
  <c r="M160" i="14"/>
  <c r="L160" i="14"/>
  <c r="K160" i="14"/>
  <c r="J160" i="14"/>
  <c r="I160" i="14"/>
  <c r="H160" i="14"/>
  <c r="F160" i="14"/>
  <c r="D160" i="14"/>
  <c r="C160" i="14"/>
  <c r="B160" i="14"/>
  <c r="A160" i="14"/>
  <c r="Q159" i="14"/>
  <c r="P159" i="14"/>
  <c r="O159" i="14"/>
  <c r="N159" i="14"/>
  <c r="M159" i="14"/>
  <c r="L159" i="14"/>
  <c r="K159" i="14"/>
  <c r="J159" i="14"/>
  <c r="I159" i="14"/>
  <c r="H159" i="14"/>
  <c r="F159" i="14"/>
  <c r="D159" i="14"/>
  <c r="C159" i="14"/>
  <c r="B159" i="14"/>
  <c r="A159" i="14"/>
  <c r="Q158" i="14"/>
  <c r="P158" i="14"/>
  <c r="O158" i="14"/>
  <c r="N158" i="14"/>
  <c r="M158" i="14"/>
  <c r="L158" i="14"/>
  <c r="K158" i="14"/>
  <c r="J158" i="14"/>
  <c r="I158" i="14"/>
  <c r="H158" i="14"/>
  <c r="F158" i="14"/>
  <c r="D158" i="14"/>
  <c r="C158" i="14"/>
  <c r="B158" i="14"/>
  <c r="A158" i="14"/>
  <c r="Q157" i="14"/>
  <c r="P157" i="14"/>
  <c r="O157" i="14"/>
  <c r="N157" i="14"/>
  <c r="M157" i="14"/>
  <c r="L157" i="14"/>
  <c r="K157" i="14"/>
  <c r="J157" i="14"/>
  <c r="I157" i="14"/>
  <c r="H157" i="14"/>
  <c r="F157" i="14"/>
  <c r="D157" i="14"/>
  <c r="C157" i="14"/>
  <c r="B157" i="14"/>
  <c r="A157" i="14"/>
  <c r="Q156" i="14"/>
  <c r="P156" i="14"/>
  <c r="O156" i="14"/>
  <c r="N156" i="14"/>
  <c r="M156" i="14"/>
  <c r="L156" i="14"/>
  <c r="K156" i="14"/>
  <c r="J156" i="14"/>
  <c r="I156" i="14"/>
  <c r="H156" i="14"/>
  <c r="F156" i="14"/>
  <c r="D156" i="14"/>
  <c r="C156" i="14"/>
  <c r="B156" i="14"/>
  <c r="A156" i="14"/>
  <c r="Q155" i="14"/>
  <c r="P155" i="14"/>
  <c r="O155" i="14"/>
  <c r="N155" i="14"/>
  <c r="M155" i="14"/>
  <c r="L155" i="14"/>
  <c r="K155" i="14"/>
  <c r="J155" i="14"/>
  <c r="I155" i="14"/>
  <c r="H155" i="14"/>
  <c r="F155" i="14"/>
  <c r="D155" i="14"/>
  <c r="C155" i="14"/>
  <c r="B155" i="14"/>
  <c r="A155" i="14"/>
  <c r="Q154" i="14"/>
  <c r="P154" i="14"/>
  <c r="O154" i="14"/>
  <c r="N154" i="14"/>
  <c r="M154" i="14"/>
  <c r="L154" i="14"/>
  <c r="K154" i="14"/>
  <c r="J154" i="14"/>
  <c r="I154" i="14"/>
  <c r="H154" i="14"/>
  <c r="F154" i="14"/>
  <c r="D154" i="14"/>
  <c r="C154" i="14"/>
  <c r="B154" i="14"/>
  <c r="A154" i="14"/>
  <c r="Q153" i="14"/>
  <c r="P153" i="14"/>
  <c r="O153" i="14"/>
  <c r="N153" i="14"/>
  <c r="M153" i="14"/>
  <c r="L153" i="14"/>
  <c r="K153" i="14"/>
  <c r="J153" i="14"/>
  <c r="I153" i="14"/>
  <c r="H153" i="14"/>
  <c r="F153" i="14"/>
  <c r="D153" i="14"/>
  <c r="C153" i="14"/>
  <c r="B153" i="14"/>
  <c r="A153" i="14"/>
  <c r="Q152" i="14"/>
  <c r="P152" i="14"/>
  <c r="O152" i="14"/>
  <c r="N152" i="14"/>
  <c r="M152" i="14"/>
  <c r="L152" i="14"/>
  <c r="K152" i="14"/>
  <c r="J152" i="14"/>
  <c r="I152" i="14"/>
  <c r="H152" i="14"/>
  <c r="F152" i="14"/>
  <c r="D152" i="14"/>
  <c r="C152" i="14"/>
  <c r="B152" i="14"/>
  <c r="A152" i="14"/>
  <c r="Q151" i="14"/>
  <c r="P151" i="14"/>
  <c r="O151" i="14"/>
  <c r="N151" i="14"/>
  <c r="M151" i="14"/>
  <c r="L151" i="14"/>
  <c r="K151" i="14"/>
  <c r="J151" i="14"/>
  <c r="I151" i="14"/>
  <c r="H151" i="14"/>
  <c r="F151" i="14"/>
  <c r="D151" i="14"/>
  <c r="C151" i="14"/>
  <c r="B151" i="14"/>
  <c r="A151" i="14"/>
  <c r="Q150" i="14"/>
  <c r="P150" i="14"/>
  <c r="O150" i="14"/>
  <c r="N150" i="14"/>
  <c r="M150" i="14"/>
  <c r="L150" i="14"/>
  <c r="K150" i="14"/>
  <c r="J150" i="14"/>
  <c r="I150" i="14"/>
  <c r="H150" i="14"/>
  <c r="F150" i="14"/>
  <c r="D150" i="14"/>
  <c r="C150" i="14"/>
  <c r="B150" i="14"/>
  <c r="A150" i="14"/>
  <c r="Q149" i="14"/>
  <c r="P149" i="14"/>
  <c r="O149" i="14"/>
  <c r="N149" i="14"/>
  <c r="M149" i="14"/>
  <c r="L149" i="14"/>
  <c r="K149" i="14"/>
  <c r="J149" i="14"/>
  <c r="I149" i="14"/>
  <c r="H149" i="14"/>
  <c r="F149" i="14"/>
  <c r="D149" i="14"/>
  <c r="C149" i="14"/>
  <c r="B149" i="14"/>
  <c r="A149" i="14"/>
  <c r="Q148" i="14"/>
  <c r="P148" i="14"/>
  <c r="O148" i="14"/>
  <c r="N148" i="14"/>
  <c r="M148" i="14"/>
  <c r="L148" i="14"/>
  <c r="K148" i="14"/>
  <c r="J148" i="14"/>
  <c r="I148" i="14"/>
  <c r="H148" i="14"/>
  <c r="F148" i="14"/>
  <c r="D148" i="14"/>
  <c r="C148" i="14"/>
  <c r="B148" i="14"/>
  <c r="A148" i="14"/>
  <c r="Q147" i="14"/>
  <c r="P147" i="14"/>
  <c r="O147" i="14"/>
  <c r="N147" i="14"/>
  <c r="M147" i="14"/>
  <c r="L147" i="14"/>
  <c r="K147" i="14"/>
  <c r="J147" i="14"/>
  <c r="I147" i="14"/>
  <c r="H147" i="14"/>
  <c r="F147" i="14"/>
  <c r="D147" i="14"/>
  <c r="C147" i="14"/>
  <c r="B147" i="14"/>
  <c r="A147" i="14"/>
  <c r="Q146" i="14"/>
  <c r="P146" i="14"/>
  <c r="O146" i="14"/>
  <c r="N146" i="14"/>
  <c r="M146" i="14"/>
  <c r="L146" i="14"/>
  <c r="K146" i="14"/>
  <c r="J146" i="14"/>
  <c r="I146" i="14"/>
  <c r="H146" i="14"/>
  <c r="F146" i="14"/>
  <c r="D146" i="14"/>
  <c r="C146" i="14"/>
  <c r="B146" i="14"/>
  <c r="A146" i="14"/>
  <c r="Q145" i="14"/>
  <c r="P145" i="14"/>
  <c r="O145" i="14"/>
  <c r="N145" i="14"/>
  <c r="M145" i="14"/>
  <c r="L145" i="14"/>
  <c r="K145" i="14"/>
  <c r="J145" i="14"/>
  <c r="I145" i="14"/>
  <c r="H145" i="14"/>
  <c r="F145" i="14"/>
  <c r="D145" i="14"/>
  <c r="C145" i="14"/>
  <c r="B145" i="14"/>
  <c r="A145" i="14"/>
  <c r="Q144" i="14"/>
  <c r="P144" i="14"/>
  <c r="O144" i="14"/>
  <c r="N144" i="14"/>
  <c r="M144" i="14"/>
  <c r="L144" i="14"/>
  <c r="K144" i="14"/>
  <c r="J144" i="14"/>
  <c r="I144" i="14"/>
  <c r="H144" i="14"/>
  <c r="F144" i="14"/>
  <c r="D144" i="14"/>
  <c r="C144" i="14"/>
  <c r="B144" i="14"/>
  <c r="A144" i="14"/>
  <c r="Q143" i="14"/>
  <c r="P143" i="14"/>
  <c r="O143" i="14"/>
  <c r="N143" i="14"/>
  <c r="M143" i="14"/>
  <c r="L143" i="14"/>
  <c r="K143" i="14"/>
  <c r="J143" i="14"/>
  <c r="I143" i="14"/>
  <c r="H143" i="14"/>
  <c r="F143" i="14"/>
  <c r="D143" i="14"/>
  <c r="C143" i="14"/>
  <c r="B143" i="14"/>
  <c r="A143" i="14"/>
  <c r="Q142" i="14"/>
  <c r="P142" i="14"/>
  <c r="O142" i="14"/>
  <c r="N142" i="14"/>
  <c r="M142" i="14"/>
  <c r="L142" i="14"/>
  <c r="K142" i="14"/>
  <c r="J142" i="14"/>
  <c r="I142" i="14"/>
  <c r="H142" i="14"/>
  <c r="F142" i="14"/>
  <c r="D142" i="14"/>
  <c r="C142" i="14"/>
  <c r="B142" i="14"/>
  <c r="A142" i="14"/>
  <c r="Q141" i="14"/>
  <c r="P141" i="14"/>
  <c r="O141" i="14"/>
  <c r="N141" i="14"/>
  <c r="M141" i="14"/>
  <c r="L141" i="14"/>
  <c r="K141" i="14"/>
  <c r="J141" i="14"/>
  <c r="I141" i="14"/>
  <c r="H141" i="14"/>
  <c r="F141" i="14"/>
  <c r="D141" i="14"/>
  <c r="C141" i="14"/>
  <c r="B141" i="14"/>
  <c r="A141" i="14"/>
  <c r="Q140" i="14"/>
  <c r="P140" i="14"/>
  <c r="O140" i="14"/>
  <c r="N140" i="14"/>
  <c r="M140" i="14"/>
  <c r="L140" i="14"/>
  <c r="K140" i="14"/>
  <c r="J140" i="14"/>
  <c r="I140" i="14"/>
  <c r="H140" i="14"/>
  <c r="F140" i="14"/>
  <c r="D140" i="14"/>
  <c r="C140" i="14"/>
  <c r="B140" i="14"/>
  <c r="A140" i="14"/>
  <c r="Q139" i="14"/>
  <c r="P139" i="14"/>
  <c r="O139" i="14"/>
  <c r="N139" i="14"/>
  <c r="M139" i="14"/>
  <c r="L139" i="14"/>
  <c r="K139" i="14"/>
  <c r="J139" i="14"/>
  <c r="I139" i="14"/>
  <c r="H139" i="14"/>
  <c r="F139" i="14"/>
  <c r="D139" i="14"/>
  <c r="C139" i="14"/>
  <c r="B139" i="14"/>
  <c r="A139" i="14"/>
  <c r="Q138" i="14"/>
  <c r="P138" i="14"/>
  <c r="O138" i="14"/>
  <c r="N138" i="14"/>
  <c r="M138" i="14"/>
  <c r="L138" i="14"/>
  <c r="K138" i="14"/>
  <c r="J138" i="14"/>
  <c r="I138" i="14"/>
  <c r="H138" i="14"/>
  <c r="F138" i="14"/>
  <c r="D138" i="14"/>
  <c r="C138" i="14"/>
  <c r="B138" i="14"/>
  <c r="A138" i="14"/>
  <c r="Q137" i="14"/>
  <c r="P137" i="14"/>
  <c r="O137" i="14"/>
  <c r="N137" i="14"/>
  <c r="M137" i="14"/>
  <c r="L137" i="14"/>
  <c r="K137" i="14"/>
  <c r="J137" i="14"/>
  <c r="I137" i="14"/>
  <c r="H137" i="14"/>
  <c r="F137" i="14"/>
  <c r="D137" i="14"/>
  <c r="C137" i="14"/>
  <c r="B137" i="14"/>
  <c r="A137" i="14"/>
  <c r="Q136" i="14"/>
  <c r="P136" i="14"/>
  <c r="O136" i="14"/>
  <c r="N136" i="14"/>
  <c r="M136" i="14"/>
  <c r="L136" i="14"/>
  <c r="K136" i="14"/>
  <c r="J136" i="14"/>
  <c r="I136" i="14"/>
  <c r="H136" i="14"/>
  <c r="F136" i="14"/>
  <c r="D136" i="14"/>
  <c r="C136" i="14"/>
  <c r="B136" i="14"/>
  <c r="A136" i="14"/>
  <c r="Q135" i="14"/>
  <c r="P135" i="14"/>
  <c r="O135" i="14"/>
  <c r="N135" i="14"/>
  <c r="M135" i="14"/>
  <c r="L135" i="14"/>
  <c r="K135" i="14"/>
  <c r="J135" i="14"/>
  <c r="I135" i="14"/>
  <c r="H135" i="14"/>
  <c r="F135" i="14"/>
  <c r="D135" i="14"/>
  <c r="C135" i="14"/>
  <c r="B135" i="14"/>
  <c r="A135" i="14"/>
  <c r="Q134" i="14"/>
  <c r="P134" i="14"/>
  <c r="O134" i="14"/>
  <c r="N134" i="14"/>
  <c r="M134" i="14"/>
  <c r="L134" i="14"/>
  <c r="K134" i="14"/>
  <c r="J134" i="14"/>
  <c r="I134" i="14"/>
  <c r="H134" i="14"/>
  <c r="F134" i="14"/>
  <c r="D134" i="14"/>
  <c r="C134" i="14"/>
  <c r="B134" i="14"/>
  <c r="A134" i="14"/>
  <c r="Q133" i="14"/>
  <c r="P133" i="14"/>
  <c r="O133" i="14"/>
  <c r="N133" i="14"/>
  <c r="M133" i="14"/>
  <c r="L133" i="14"/>
  <c r="K133" i="14"/>
  <c r="J133" i="14"/>
  <c r="I133" i="14"/>
  <c r="H133" i="14"/>
  <c r="F133" i="14"/>
  <c r="D133" i="14"/>
  <c r="C133" i="14"/>
  <c r="B133" i="14"/>
  <c r="A133" i="14"/>
  <c r="Q132" i="14"/>
  <c r="P132" i="14"/>
  <c r="O132" i="14"/>
  <c r="N132" i="14"/>
  <c r="M132" i="14"/>
  <c r="L132" i="14"/>
  <c r="K132" i="14"/>
  <c r="J132" i="14"/>
  <c r="I132" i="14"/>
  <c r="H132" i="14"/>
  <c r="F132" i="14"/>
  <c r="D132" i="14"/>
  <c r="C132" i="14"/>
  <c r="B132" i="14"/>
  <c r="A132" i="14"/>
  <c r="Q131" i="14"/>
  <c r="P131" i="14"/>
  <c r="O131" i="14"/>
  <c r="N131" i="14"/>
  <c r="M131" i="14"/>
  <c r="L131" i="14"/>
  <c r="K131" i="14"/>
  <c r="J131" i="14"/>
  <c r="I131" i="14"/>
  <c r="H131" i="14"/>
  <c r="F131" i="14"/>
  <c r="D131" i="14"/>
  <c r="C131" i="14"/>
  <c r="B131" i="14"/>
  <c r="A131" i="14"/>
  <c r="Q130" i="14"/>
  <c r="P130" i="14"/>
  <c r="O130" i="14"/>
  <c r="N130" i="14"/>
  <c r="M130" i="14"/>
  <c r="L130" i="14"/>
  <c r="K130" i="14"/>
  <c r="J130" i="14"/>
  <c r="I130" i="14"/>
  <c r="H130" i="14"/>
  <c r="F130" i="14"/>
  <c r="D130" i="14"/>
  <c r="C130" i="14"/>
  <c r="B130" i="14"/>
  <c r="A130" i="14"/>
  <c r="Q129" i="14"/>
  <c r="P129" i="14"/>
  <c r="O129" i="14"/>
  <c r="N129" i="14"/>
  <c r="M129" i="14"/>
  <c r="L129" i="14"/>
  <c r="K129" i="14"/>
  <c r="J129" i="14"/>
  <c r="I129" i="14"/>
  <c r="H129" i="14"/>
  <c r="F129" i="14"/>
  <c r="D129" i="14"/>
  <c r="C129" i="14"/>
  <c r="B129" i="14"/>
  <c r="A129" i="14"/>
  <c r="Q128" i="14"/>
  <c r="P128" i="14"/>
  <c r="O128" i="14"/>
  <c r="N128" i="14"/>
  <c r="M128" i="14"/>
  <c r="L128" i="14"/>
  <c r="K128" i="14"/>
  <c r="J128" i="14"/>
  <c r="I128" i="14"/>
  <c r="H128" i="14"/>
  <c r="F128" i="14"/>
  <c r="D128" i="14"/>
  <c r="C128" i="14"/>
  <c r="B128" i="14"/>
  <c r="A128" i="14"/>
  <c r="Q127" i="14"/>
  <c r="P127" i="14"/>
  <c r="O127" i="14"/>
  <c r="N127" i="14"/>
  <c r="M127" i="14"/>
  <c r="L127" i="14"/>
  <c r="K127" i="14"/>
  <c r="J127" i="14"/>
  <c r="I127" i="14"/>
  <c r="H127" i="14"/>
  <c r="F127" i="14"/>
  <c r="D127" i="14"/>
  <c r="C127" i="14"/>
  <c r="B127" i="14"/>
  <c r="A127" i="14"/>
  <c r="Q126" i="14"/>
  <c r="P126" i="14"/>
  <c r="O126" i="14"/>
  <c r="N126" i="14"/>
  <c r="M126" i="14"/>
  <c r="L126" i="14"/>
  <c r="K126" i="14"/>
  <c r="J126" i="14"/>
  <c r="I126" i="14"/>
  <c r="H126" i="14"/>
  <c r="F126" i="14"/>
  <c r="D126" i="14"/>
  <c r="C126" i="14"/>
  <c r="B126" i="14"/>
  <c r="A126" i="14"/>
  <c r="Q125" i="14"/>
  <c r="P125" i="14"/>
  <c r="O125" i="14"/>
  <c r="N125" i="14"/>
  <c r="M125" i="14"/>
  <c r="L125" i="14"/>
  <c r="K125" i="14"/>
  <c r="J125" i="14"/>
  <c r="I125" i="14"/>
  <c r="H125" i="14"/>
  <c r="F125" i="14"/>
  <c r="D125" i="14"/>
  <c r="C125" i="14"/>
  <c r="B125" i="14"/>
  <c r="A125" i="14"/>
  <c r="Q124" i="14"/>
  <c r="P124" i="14"/>
  <c r="O124" i="14"/>
  <c r="N124" i="14"/>
  <c r="M124" i="14"/>
  <c r="L124" i="14"/>
  <c r="K124" i="14"/>
  <c r="J124" i="14"/>
  <c r="I124" i="14"/>
  <c r="H124" i="14"/>
  <c r="F124" i="14"/>
  <c r="D124" i="14"/>
  <c r="C124" i="14"/>
  <c r="B124" i="14"/>
  <c r="A124" i="14"/>
  <c r="Q123" i="14"/>
  <c r="P123" i="14"/>
  <c r="O123" i="14"/>
  <c r="N123" i="14"/>
  <c r="M123" i="14"/>
  <c r="L123" i="14"/>
  <c r="K123" i="14"/>
  <c r="J123" i="14"/>
  <c r="I123" i="14"/>
  <c r="H123" i="14"/>
  <c r="F123" i="14"/>
  <c r="D123" i="14"/>
  <c r="C123" i="14"/>
  <c r="B123" i="14"/>
  <c r="A123" i="14"/>
  <c r="Q122" i="14"/>
  <c r="P122" i="14"/>
  <c r="O122" i="14"/>
  <c r="N122" i="14"/>
  <c r="M122" i="14"/>
  <c r="L122" i="14"/>
  <c r="K122" i="14"/>
  <c r="J122" i="14"/>
  <c r="I122" i="14"/>
  <c r="H122" i="14"/>
  <c r="F122" i="14"/>
  <c r="D122" i="14"/>
  <c r="C122" i="14"/>
  <c r="B122" i="14"/>
  <c r="A122" i="14"/>
  <c r="Q121" i="14"/>
  <c r="P121" i="14"/>
  <c r="O121" i="14"/>
  <c r="N121" i="14"/>
  <c r="M121" i="14"/>
  <c r="L121" i="14"/>
  <c r="K121" i="14"/>
  <c r="J121" i="14"/>
  <c r="I121" i="14"/>
  <c r="H121" i="14"/>
  <c r="F121" i="14"/>
  <c r="D121" i="14"/>
  <c r="C121" i="14"/>
  <c r="B121" i="14"/>
  <c r="A121" i="14"/>
  <c r="Q120" i="14"/>
  <c r="P120" i="14"/>
  <c r="O120" i="14"/>
  <c r="N120" i="14"/>
  <c r="M120" i="14"/>
  <c r="L120" i="14"/>
  <c r="K120" i="14"/>
  <c r="J120" i="14"/>
  <c r="I120" i="14"/>
  <c r="H120" i="14"/>
  <c r="F120" i="14"/>
  <c r="D120" i="14"/>
  <c r="C120" i="14"/>
  <c r="B120" i="14"/>
  <c r="A120" i="14"/>
  <c r="Q119" i="14"/>
  <c r="P119" i="14"/>
  <c r="O119" i="14"/>
  <c r="N119" i="14"/>
  <c r="M119" i="14"/>
  <c r="L119" i="14"/>
  <c r="K119" i="14"/>
  <c r="J119" i="14"/>
  <c r="I119" i="14"/>
  <c r="H119" i="14"/>
  <c r="F119" i="14"/>
  <c r="D119" i="14"/>
  <c r="C119" i="14"/>
  <c r="B119" i="14"/>
  <c r="A119" i="14"/>
  <c r="Q118" i="14"/>
  <c r="P118" i="14"/>
  <c r="O118" i="14"/>
  <c r="N118" i="14"/>
  <c r="M118" i="14"/>
  <c r="L118" i="14"/>
  <c r="K118" i="14"/>
  <c r="J118" i="14"/>
  <c r="I118" i="14"/>
  <c r="H118" i="14"/>
  <c r="F118" i="14"/>
  <c r="D118" i="14"/>
  <c r="C118" i="14"/>
  <c r="B118" i="14"/>
  <c r="A118" i="14"/>
  <c r="Q117" i="14"/>
  <c r="P117" i="14"/>
  <c r="O117" i="14"/>
  <c r="N117" i="14"/>
  <c r="M117" i="14"/>
  <c r="L117" i="14"/>
  <c r="K117" i="14"/>
  <c r="J117" i="14"/>
  <c r="I117" i="14"/>
  <c r="H117" i="14"/>
  <c r="F117" i="14"/>
  <c r="D117" i="14"/>
  <c r="C117" i="14"/>
  <c r="B117" i="14"/>
  <c r="A117" i="14"/>
  <c r="Q116" i="14"/>
  <c r="P116" i="14"/>
  <c r="O116" i="14"/>
  <c r="N116" i="14"/>
  <c r="M116" i="14"/>
  <c r="L116" i="14"/>
  <c r="K116" i="14"/>
  <c r="J116" i="14"/>
  <c r="I116" i="14"/>
  <c r="H116" i="14"/>
  <c r="F116" i="14"/>
  <c r="D116" i="14"/>
  <c r="C116" i="14"/>
  <c r="B116" i="14"/>
  <c r="A116" i="14"/>
  <c r="Q115" i="14"/>
  <c r="P115" i="14"/>
  <c r="O115" i="14"/>
  <c r="N115" i="14"/>
  <c r="M115" i="14"/>
  <c r="L115" i="14"/>
  <c r="K115" i="14"/>
  <c r="J115" i="14"/>
  <c r="I115" i="14"/>
  <c r="H115" i="14"/>
  <c r="F115" i="14"/>
  <c r="D115" i="14"/>
  <c r="C115" i="14"/>
  <c r="B115" i="14"/>
  <c r="A115" i="14"/>
  <c r="Q114" i="14"/>
  <c r="P114" i="14"/>
  <c r="O114" i="14"/>
  <c r="N114" i="14"/>
  <c r="M114" i="14"/>
  <c r="L114" i="14"/>
  <c r="K114" i="14"/>
  <c r="J114" i="14"/>
  <c r="I114" i="14"/>
  <c r="H114" i="14"/>
  <c r="F114" i="14"/>
  <c r="D114" i="14"/>
  <c r="C114" i="14"/>
  <c r="B114" i="14"/>
  <c r="A114" i="14"/>
  <c r="Q113" i="14"/>
  <c r="P113" i="14"/>
  <c r="O113" i="14"/>
  <c r="N113" i="14"/>
  <c r="M113" i="14"/>
  <c r="L113" i="14"/>
  <c r="K113" i="14"/>
  <c r="J113" i="14"/>
  <c r="I113" i="14"/>
  <c r="H113" i="14"/>
  <c r="F113" i="14"/>
  <c r="D113" i="14"/>
  <c r="C113" i="14"/>
  <c r="B113" i="14"/>
  <c r="A113" i="14"/>
  <c r="Q112" i="14"/>
  <c r="P112" i="14"/>
  <c r="O112" i="14"/>
  <c r="N112" i="14"/>
  <c r="M112" i="14"/>
  <c r="L112" i="14"/>
  <c r="K112" i="14"/>
  <c r="J112" i="14"/>
  <c r="I112" i="14"/>
  <c r="H112" i="14"/>
  <c r="F112" i="14"/>
  <c r="D112" i="14"/>
  <c r="C112" i="14"/>
  <c r="B112" i="14"/>
  <c r="A112" i="14"/>
  <c r="Q111" i="14"/>
  <c r="P111" i="14"/>
  <c r="O111" i="14"/>
  <c r="N111" i="14"/>
  <c r="M111" i="14"/>
  <c r="L111" i="14"/>
  <c r="K111" i="14"/>
  <c r="J111" i="14"/>
  <c r="I111" i="14"/>
  <c r="H111" i="14"/>
  <c r="F111" i="14"/>
  <c r="D111" i="14"/>
  <c r="C111" i="14"/>
  <c r="B111" i="14"/>
  <c r="A111" i="14"/>
  <c r="Q110" i="14"/>
  <c r="P110" i="14"/>
  <c r="O110" i="14"/>
  <c r="N110" i="14"/>
  <c r="M110" i="14"/>
  <c r="L110" i="14"/>
  <c r="K110" i="14"/>
  <c r="J110" i="14"/>
  <c r="I110" i="14"/>
  <c r="H110" i="14"/>
  <c r="F110" i="14"/>
  <c r="D110" i="14"/>
  <c r="C110" i="14"/>
  <c r="B110" i="14"/>
  <c r="A110" i="14"/>
  <c r="Q109" i="14"/>
  <c r="P109" i="14"/>
  <c r="O109" i="14"/>
  <c r="N109" i="14"/>
  <c r="M109" i="14"/>
  <c r="L109" i="14"/>
  <c r="K109" i="14"/>
  <c r="J109" i="14"/>
  <c r="I109" i="14"/>
  <c r="H109" i="14"/>
  <c r="F109" i="14"/>
  <c r="D109" i="14"/>
  <c r="C109" i="14"/>
  <c r="B109" i="14"/>
  <c r="A109" i="14"/>
  <c r="Q108" i="14"/>
  <c r="P108" i="14"/>
  <c r="O108" i="14"/>
  <c r="N108" i="14"/>
  <c r="M108" i="14"/>
  <c r="L108" i="14"/>
  <c r="K108" i="14"/>
  <c r="J108" i="14"/>
  <c r="I108" i="14"/>
  <c r="H108" i="14"/>
  <c r="F108" i="14"/>
  <c r="D108" i="14"/>
  <c r="C108" i="14"/>
  <c r="B108" i="14"/>
  <c r="A108" i="14"/>
  <c r="Q107" i="14"/>
  <c r="P107" i="14"/>
  <c r="O107" i="14"/>
  <c r="N107" i="14"/>
  <c r="M107" i="14"/>
  <c r="L107" i="14"/>
  <c r="K107" i="14"/>
  <c r="J107" i="14"/>
  <c r="I107" i="14"/>
  <c r="H107" i="14"/>
  <c r="F107" i="14"/>
  <c r="D107" i="14"/>
  <c r="C107" i="14"/>
  <c r="B107" i="14"/>
  <c r="A107" i="14"/>
  <c r="Q106" i="14"/>
  <c r="P106" i="14"/>
  <c r="O106" i="14"/>
  <c r="N106" i="14"/>
  <c r="M106" i="14"/>
  <c r="L106" i="14"/>
  <c r="K106" i="14"/>
  <c r="J106" i="14"/>
  <c r="I106" i="14"/>
  <c r="H106" i="14"/>
  <c r="F106" i="14"/>
  <c r="D106" i="14"/>
  <c r="C106" i="14"/>
  <c r="B106" i="14"/>
  <c r="A106" i="14"/>
  <c r="Q105" i="14"/>
  <c r="P105" i="14"/>
  <c r="O105" i="14"/>
  <c r="N105" i="14"/>
  <c r="M105" i="14"/>
  <c r="L105" i="14"/>
  <c r="K105" i="14"/>
  <c r="J105" i="14"/>
  <c r="I105" i="14"/>
  <c r="H105" i="14"/>
  <c r="F105" i="14"/>
  <c r="D105" i="14"/>
  <c r="C105" i="14"/>
  <c r="B105" i="14"/>
  <c r="A105" i="14"/>
  <c r="Q104" i="14"/>
  <c r="P104" i="14"/>
  <c r="O104" i="14"/>
  <c r="N104" i="14"/>
  <c r="M104" i="14"/>
  <c r="L104" i="14"/>
  <c r="K104" i="14"/>
  <c r="J104" i="14"/>
  <c r="I104" i="14"/>
  <c r="H104" i="14"/>
  <c r="F104" i="14"/>
  <c r="D104" i="14"/>
  <c r="C104" i="14"/>
  <c r="B104" i="14"/>
  <c r="A104" i="14"/>
  <c r="Q103" i="14"/>
  <c r="P103" i="14"/>
  <c r="O103" i="14"/>
  <c r="N103" i="14"/>
  <c r="M103" i="14"/>
  <c r="L103" i="14"/>
  <c r="K103" i="14"/>
  <c r="J103" i="14"/>
  <c r="I103" i="14"/>
  <c r="H103" i="14"/>
  <c r="F103" i="14"/>
  <c r="D103" i="14"/>
  <c r="C103" i="14"/>
  <c r="B103" i="14"/>
  <c r="A103" i="14"/>
  <c r="Q102" i="14"/>
  <c r="P102" i="14"/>
  <c r="O102" i="14"/>
  <c r="N102" i="14"/>
  <c r="M102" i="14"/>
  <c r="L102" i="14"/>
  <c r="K102" i="14"/>
  <c r="J102" i="14"/>
  <c r="I102" i="14"/>
  <c r="H102" i="14"/>
  <c r="F102" i="14"/>
  <c r="D102" i="14"/>
  <c r="C102" i="14"/>
  <c r="B102" i="14"/>
  <c r="A102" i="14"/>
  <c r="Q101" i="14"/>
  <c r="P101" i="14"/>
  <c r="O101" i="14"/>
  <c r="N101" i="14"/>
  <c r="M101" i="14"/>
  <c r="L101" i="14"/>
  <c r="K101" i="14"/>
  <c r="J101" i="14"/>
  <c r="I101" i="14"/>
  <c r="H101" i="14"/>
  <c r="F101" i="14"/>
  <c r="D101" i="14"/>
  <c r="C101" i="14"/>
  <c r="B101" i="14"/>
  <c r="A101" i="14"/>
  <c r="Q100" i="14"/>
  <c r="P100" i="14"/>
  <c r="O100" i="14"/>
  <c r="N100" i="14"/>
  <c r="M100" i="14"/>
  <c r="L100" i="14"/>
  <c r="K100" i="14"/>
  <c r="J100" i="14"/>
  <c r="I100" i="14"/>
  <c r="H100" i="14"/>
  <c r="F100" i="14"/>
  <c r="D100" i="14"/>
  <c r="C100" i="14"/>
  <c r="B100" i="14"/>
  <c r="A100" i="14"/>
  <c r="Q99" i="14"/>
  <c r="P99" i="14"/>
  <c r="O99" i="14"/>
  <c r="N99" i="14"/>
  <c r="M99" i="14"/>
  <c r="L99" i="14"/>
  <c r="K99" i="14"/>
  <c r="J99" i="14"/>
  <c r="I99" i="14"/>
  <c r="H99" i="14"/>
  <c r="F99" i="14"/>
  <c r="D99" i="14"/>
  <c r="C99" i="14"/>
  <c r="B99" i="14"/>
  <c r="A99" i="14"/>
  <c r="Q98" i="14"/>
  <c r="P98" i="14"/>
  <c r="O98" i="14"/>
  <c r="N98" i="14"/>
  <c r="M98" i="14"/>
  <c r="L98" i="14"/>
  <c r="K98" i="14"/>
  <c r="J98" i="14"/>
  <c r="I98" i="14"/>
  <c r="H98" i="14"/>
  <c r="F98" i="14"/>
  <c r="D98" i="14"/>
  <c r="C98" i="14"/>
  <c r="B98" i="14"/>
  <c r="A98" i="14"/>
  <c r="Q97" i="14"/>
  <c r="P97" i="14"/>
  <c r="O97" i="14"/>
  <c r="N97" i="14"/>
  <c r="M97" i="14"/>
  <c r="L97" i="14"/>
  <c r="K97" i="14"/>
  <c r="J97" i="14"/>
  <c r="I97" i="14"/>
  <c r="H97" i="14"/>
  <c r="F97" i="14"/>
  <c r="D97" i="14"/>
  <c r="C97" i="14"/>
  <c r="B97" i="14"/>
  <c r="A97" i="14"/>
  <c r="Q96" i="14"/>
  <c r="P96" i="14"/>
  <c r="O96" i="14"/>
  <c r="N96" i="14"/>
  <c r="M96" i="14"/>
  <c r="L96" i="14"/>
  <c r="K96" i="14"/>
  <c r="J96" i="14"/>
  <c r="I96" i="14"/>
  <c r="H96" i="14"/>
  <c r="F96" i="14"/>
  <c r="D96" i="14"/>
  <c r="C96" i="14"/>
  <c r="B96" i="14"/>
  <c r="A96" i="14"/>
  <c r="Q95" i="14"/>
  <c r="P95" i="14"/>
  <c r="O95" i="14"/>
  <c r="N95" i="14"/>
  <c r="M95" i="14"/>
  <c r="L95" i="14"/>
  <c r="K95" i="14"/>
  <c r="J95" i="14"/>
  <c r="I95" i="14"/>
  <c r="H95" i="14"/>
  <c r="F95" i="14"/>
  <c r="D95" i="14"/>
  <c r="C95" i="14"/>
  <c r="B95" i="14"/>
  <c r="A95" i="14"/>
  <c r="Q94" i="14"/>
  <c r="P94" i="14"/>
  <c r="O94" i="14"/>
  <c r="N94" i="14"/>
  <c r="M94" i="14"/>
  <c r="L94" i="14"/>
  <c r="K94" i="14"/>
  <c r="J94" i="14"/>
  <c r="I94" i="14"/>
  <c r="H94" i="14"/>
  <c r="F94" i="14"/>
  <c r="D94" i="14"/>
  <c r="C94" i="14"/>
  <c r="B94" i="14"/>
  <c r="A94" i="14"/>
  <c r="Q93" i="14"/>
  <c r="P93" i="14"/>
  <c r="O93" i="14"/>
  <c r="N93" i="14"/>
  <c r="M93" i="14"/>
  <c r="L93" i="14"/>
  <c r="K93" i="14"/>
  <c r="J93" i="14"/>
  <c r="I93" i="14"/>
  <c r="H93" i="14"/>
  <c r="F93" i="14"/>
  <c r="D93" i="14"/>
  <c r="C93" i="14"/>
  <c r="B93" i="14"/>
  <c r="A93" i="14"/>
  <c r="Q92" i="14"/>
  <c r="P92" i="14"/>
  <c r="O92" i="14"/>
  <c r="N92" i="14"/>
  <c r="M92" i="14"/>
  <c r="L92" i="14"/>
  <c r="K92" i="14"/>
  <c r="J92" i="14"/>
  <c r="I92" i="14"/>
  <c r="H92" i="14"/>
  <c r="F92" i="14"/>
  <c r="D92" i="14"/>
  <c r="C92" i="14"/>
  <c r="B92" i="14"/>
  <c r="A92" i="14"/>
  <c r="Q91" i="14"/>
  <c r="P91" i="14"/>
  <c r="O91" i="14"/>
  <c r="N91" i="14"/>
  <c r="M91" i="14"/>
  <c r="L91" i="14"/>
  <c r="K91" i="14"/>
  <c r="J91" i="14"/>
  <c r="I91" i="14"/>
  <c r="H91" i="14"/>
  <c r="F91" i="14"/>
  <c r="D91" i="14"/>
  <c r="C91" i="14"/>
  <c r="B91" i="14"/>
  <c r="A91" i="14"/>
  <c r="Q90" i="14"/>
  <c r="P90" i="14"/>
  <c r="O90" i="14"/>
  <c r="N90" i="14"/>
  <c r="M90" i="14"/>
  <c r="L90" i="14"/>
  <c r="K90" i="14"/>
  <c r="J90" i="14"/>
  <c r="I90" i="14"/>
  <c r="H90" i="14"/>
  <c r="F90" i="14"/>
  <c r="D90" i="14"/>
  <c r="C90" i="14"/>
  <c r="B90" i="14"/>
  <c r="A90" i="14"/>
  <c r="Q89" i="14"/>
  <c r="P89" i="14"/>
  <c r="O89" i="14"/>
  <c r="N89" i="14"/>
  <c r="M89" i="14"/>
  <c r="L89" i="14"/>
  <c r="K89" i="14"/>
  <c r="J89" i="14"/>
  <c r="I89" i="14"/>
  <c r="H89" i="14"/>
  <c r="F89" i="14"/>
  <c r="D89" i="14"/>
  <c r="C89" i="14"/>
  <c r="B89" i="14"/>
  <c r="A89" i="14"/>
  <c r="Q88" i="14"/>
  <c r="P88" i="14"/>
  <c r="O88" i="14"/>
  <c r="N88" i="14"/>
  <c r="M88" i="14"/>
  <c r="L88" i="14"/>
  <c r="K88" i="14"/>
  <c r="J88" i="14"/>
  <c r="I88" i="14"/>
  <c r="H88" i="14"/>
  <c r="F88" i="14"/>
  <c r="D88" i="14"/>
  <c r="C88" i="14"/>
  <c r="B88" i="14"/>
  <c r="A88" i="14"/>
  <c r="Q87" i="14"/>
  <c r="P87" i="14"/>
  <c r="O87" i="14"/>
  <c r="N87" i="14"/>
  <c r="M87" i="14"/>
  <c r="L87" i="14"/>
  <c r="K87" i="14"/>
  <c r="J87" i="14"/>
  <c r="I87" i="14"/>
  <c r="H87" i="14"/>
  <c r="F87" i="14"/>
  <c r="D87" i="14"/>
  <c r="C87" i="14"/>
  <c r="B87" i="14"/>
  <c r="A87" i="14"/>
  <c r="Q86" i="14"/>
  <c r="P86" i="14"/>
  <c r="O86" i="14"/>
  <c r="N86" i="14"/>
  <c r="M86" i="14"/>
  <c r="L86" i="14"/>
  <c r="K86" i="14"/>
  <c r="J86" i="14"/>
  <c r="I86" i="14"/>
  <c r="H86" i="14"/>
  <c r="F86" i="14"/>
  <c r="D86" i="14"/>
  <c r="C86" i="14"/>
  <c r="B86" i="14"/>
  <c r="A86" i="14"/>
  <c r="Q85" i="14"/>
  <c r="P85" i="14"/>
  <c r="O85" i="14"/>
  <c r="N85" i="14"/>
  <c r="M85" i="14"/>
  <c r="L85" i="14"/>
  <c r="K85" i="14"/>
  <c r="J85" i="14"/>
  <c r="I85" i="14"/>
  <c r="H85" i="14"/>
  <c r="F85" i="14"/>
  <c r="D85" i="14"/>
  <c r="C85" i="14"/>
  <c r="B85" i="14"/>
  <c r="A85" i="14"/>
  <c r="Q84" i="14"/>
  <c r="P84" i="14"/>
  <c r="O84" i="14"/>
  <c r="N84" i="14"/>
  <c r="M84" i="14"/>
  <c r="L84" i="14"/>
  <c r="K84" i="14"/>
  <c r="J84" i="14"/>
  <c r="I84" i="14"/>
  <c r="H84" i="14"/>
  <c r="F84" i="14"/>
  <c r="D84" i="14"/>
  <c r="C84" i="14"/>
  <c r="B84" i="14"/>
  <c r="A84" i="14"/>
  <c r="Q83" i="14"/>
  <c r="P83" i="14"/>
  <c r="O83" i="14"/>
  <c r="N83" i="14"/>
  <c r="M83" i="14"/>
  <c r="L83" i="14"/>
  <c r="K83" i="14"/>
  <c r="J83" i="14"/>
  <c r="I83" i="14"/>
  <c r="H83" i="14"/>
  <c r="F83" i="14"/>
  <c r="D83" i="14"/>
  <c r="C83" i="14"/>
  <c r="B83" i="14"/>
  <c r="A83" i="14"/>
  <c r="Q82" i="14"/>
  <c r="P82" i="14"/>
  <c r="O82" i="14"/>
  <c r="N82" i="14"/>
  <c r="M82" i="14"/>
  <c r="L82" i="14"/>
  <c r="K82" i="14"/>
  <c r="J82" i="14"/>
  <c r="I82" i="14"/>
  <c r="H82" i="14"/>
  <c r="F82" i="14"/>
  <c r="D82" i="14"/>
  <c r="C82" i="14"/>
  <c r="B82" i="14"/>
  <c r="A82" i="14"/>
  <c r="Q81" i="14"/>
  <c r="P81" i="14"/>
  <c r="O81" i="14"/>
  <c r="N81" i="14"/>
  <c r="M81" i="14"/>
  <c r="L81" i="14"/>
  <c r="K81" i="14"/>
  <c r="J81" i="14"/>
  <c r="I81" i="14"/>
  <c r="H81" i="14"/>
  <c r="F81" i="14"/>
  <c r="D81" i="14"/>
  <c r="C81" i="14"/>
  <c r="B81" i="14"/>
  <c r="A81" i="14"/>
  <c r="Q80" i="14"/>
  <c r="P80" i="14"/>
  <c r="O80" i="14"/>
  <c r="N80" i="14"/>
  <c r="M80" i="14"/>
  <c r="L80" i="14"/>
  <c r="K80" i="14"/>
  <c r="J80" i="14"/>
  <c r="I80" i="14"/>
  <c r="H80" i="14"/>
  <c r="F80" i="14"/>
  <c r="D80" i="14"/>
  <c r="C80" i="14"/>
  <c r="B80" i="14"/>
  <c r="A80" i="14"/>
  <c r="Q79" i="14"/>
  <c r="P79" i="14"/>
  <c r="O79" i="14"/>
  <c r="N79" i="14"/>
  <c r="M79" i="14"/>
  <c r="L79" i="14"/>
  <c r="K79" i="14"/>
  <c r="J79" i="14"/>
  <c r="I79" i="14"/>
  <c r="H79" i="14"/>
  <c r="F79" i="14"/>
  <c r="D79" i="14"/>
  <c r="C79" i="14"/>
  <c r="B79" i="14"/>
  <c r="A79" i="14"/>
  <c r="Q78" i="14"/>
  <c r="P78" i="14"/>
  <c r="O78" i="14"/>
  <c r="N78" i="14"/>
  <c r="M78" i="14"/>
  <c r="L78" i="14"/>
  <c r="K78" i="14"/>
  <c r="J78" i="14"/>
  <c r="I78" i="14"/>
  <c r="H78" i="14"/>
  <c r="F78" i="14"/>
  <c r="D78" i="14"/>
  <c r="C78" i="14"/>
  <c r="B78" i="14"/>
  <c r="A78" i="14"/>
  <c r="Q77" i="14"/>
  <c r="P77" i="14"/>
  <c r="O77" i="14"/>
  <c r="N77" i="14"/>
  <c r="M77" i="14"/>
  <c r="L77" i="14"/>
  <c r="K77" i="14"/>
  <c r="J77" i="14"/>
  <c r="I77" i="14"/>
  <c r="H77" i="14"/>
  <c r="F77" i="14"/>
  <c r="D77" i="14"/>
  <c r="C77" i="14"/>
  <c r="B77" i="14"/>
  <c r="A77" i="14"/>
  <c r="Q76" i="14"/>
  <c r="P76" i="14"/>
  <c r="O76" i="14"/>
  <c r="N76" i="14"/>
  <c r="M76" i="14"/>
  <c r="L76" i="14"/>
  <c r="K76" i="14"/>
  <c r="J76" i="14"/>
  <c r="I76" i="14"/>
  <c r="H76" i="14"/>
  <c r="F76" i="14"/>
  <c r="D76" i="14"/>
  <c r="C76" i="14"/>
  <c r="B76" i="14"/>
  <c r="A76" i="14"/>
  <c r="Q75" i="14"/>
  <c r="P75" i="14"/>
  <c r="O75" i="14"/>
  <c r="N75" i="14"/>
  <c r="M75" i="14"/>
  <c r="L75" i="14"/>
  <c r="K75" i="14"/>
  <c r="J75" i="14"/>
  <c r="I75" i="14"/>
  <c r="H75" i="14"/>
  <c r="F75" i="14"/>
  <c r="D75" i="14"/>
  <c r="C75" i="14"/>
  <c r="B75" i="14"/>
  <c r="A75" i="14"/>
  <c r="Q74" i="14"/>
  <c r="P74" i="14"/>
  <c r="O74" i="14"/>
  <c r="N74" i="14"/>
  <c r="M74" i="14"/>
  <c r="L74" i="14"/>
  <c r="K74" i="14"/>
  <c r="J74" i="14"/>
  <c r="I74" i="14"/>
  <c r="H74" i="14"/>
  <c r="F74" i="14"/>
  <c r="D74" i="14"/>
  <c r="C74" i="14"/>
  <c r="B74" i="14"/>
  <c r="A74" i="14"/>
  <c r="Q73" i="14"/>
  <c r="P73" i="14"/>
  <c r="O73" i="14"/>
  <c r="N73" i="14"/>
  <c r="M73" i="14"/>
  <c r="L73" i="14"/>
  <c r="K73" i="14"/>
  <c r="J73" i="14"/>
  <c r="I73" i="14"/>
  <c r="H73" i="14"/>
  <c r="F73" i="14"/>
  <c r="D73" i="14"/>
  <c r="C73" i="14"/>
  <c r="B73" i="14"/>
  <c r="A73" i="14"/>
  <c r="Q72" i="14"/>
  <c r="P72" i="14"/>
  <c r="O72" i="14"/>
  <c r="N72" i="14"/>
  <c r="M72" i="14"/>
  <c r="L72" i="14"/>
  <c r="K72" i="14"/>
  <c r="J72" i="14"/>
  <c r="I72" i="14"/>
  <c r="H72" i="14"/>
  <c r="F72" i="14"/>
  <c r="D72" i="14"/>
  <c r="C72" i="14"/>
  <c r="B72" i="14"/>
  <c r="A72" i="14"/>
  <c r="Q71" i="14"/>
  <c r="P71" i="14"/>
  <c r="O71" i="14"/>
  <c r="N71" i="14"/>
  <c r="M71" i="14"/>
  <c r="L71" i="14"/>
  <c r="K71" i="14"/>
  <c r="J71" i="14"/>
  <c r="I71" i="14"/>
  <c r="H71" i="14"/>
  <c r="F71" i="14"/>
  <c r="D71" i="14"/>
  <c r="C71" i="14"/>
  <c r="B71" i="14"/>
  <c r="A71" i="14"/>
  <c r="Q70" i="14"/>
  <c r="P70" i="14"/>
  <c r="O70" i="14"/>
  <c r="N70" i="14"/>
  <c r="M70" i="14"/>
  <c r="L70" i="14"/>
  <c r="K70" i="14"/>
  <c r="J70" i="14"/>
  <c r="I70" i="14"/>
  <c r="H70" i="14"/>
  <c r="F70" i="14"/>
  <c r="D70" i="14"/>
  <c r="C70" i="14"/>
  <c r="B70" i="14"/>
  <c r="A70" i="14"/>
  <c r="Q69" i="14"/>
  <c r="P69" i="14"/>
  <c r="O69" i="14"/>
  <c r="N69" i="14"/>
  <c r="M69" i="14"/>
  <c r="L69" i="14"/>
  <c r="K69" i="14"/>
  <c r="J69" i="14"/>
  <c r="I69" i="14"/>
  <c r="H69" i="14"/>
  <c r="F69" i="14"/>
  <c r="D69" i="14"/>
  <c r="C69" i="14"/>
  <c r="B69" i="14"/>
  <c r="A69" i="14"/>
  <c r="Q68" i="14"/>
  <c r="P68" i="14"/>
  <c r="O68" i="14"/>
  <c r="N68" i="14"/>
  <c r="M68" i="14"/>
  <c r="L68" i="14"/>
  <c r="K68" i="14"/>
  <c r="J68" i="14"/>
  <c r="I68" i="14"/>
  <c r="H68" i="14"/>
  <c r="F68" i="14"/>
  <c r="D68" i="14"/>
  <c r="C68" i="14"/>
  <c r="B68" i="14"/>
  <c r="A68" i="14"/>
  <c r="Q67" i="14"/>
  <c r="P67" i="14"/>
  <c r="O67" i="14"/>
  <c r="N67" i="14"/>
  <c r="M67" i="14"/>
  <c r="L67" i="14"/>
  <c r="K67" i="14"/>
  <c r="J67" i="14"/>
  <c r="I67" i="14"/>
  <c r="H67" i="14"/>
  <c r="F67" i="14"/>
  <c r="D67" i="14"/>
  <c r="C67" i="14"/>
  <c r="B67" i="14"/>
  <c r="A67" i="14"/>
  <c r="Q66" i="14"/>
  <c r="P66" i="14"/>
  <c r="O66" i="14"/>
  <c r="N66" i="14"/>
  <c r="M66" i="14"/>
  <c r="L66" i="14"/>
  <c r="K66" i="14"/>
  <c r="J66" i="14"/>
  <c r="I66" i="14"/>
  <c r="H66" i="14"/>
  <c r="F66" i="14"/>
  <c r="D66" i="14"/>
  <c r="C66" i="14"/>
  <c r="B66" i="14"/>
  <c r="A66" i="14"/>
  <c r="Q65" i="14"/>
  <c r="P65" i="14"/>
  <c r="O65" i="14"/>
  <c r="N65" i="14"/>
  <c r="M65" i="14"/>
  <c r="L65" i="14"/>
  <c r="K65" i="14"/>
  <c r="J65" i="14"/>
  <c r="I65" i="14"/>
  <c r="H65" i="14"/>
  <c r="F65" i="14"/>
  <c r="D65" i="14"/>
  <c r="C65" i="14"/>
  <c r="B65" i="14"/>
  <c r="A65" i="14"/>
  <c r="Q64" i="14"/>
  <c r="P64" i="14"/>
  <c r="O64" i="14"/>
  <c r="N64" i="14"/>
  <c r="M64" i="14"/>
  <c r="L64" i="14"/>
  <c r="K64" i="14"/>
  <c r="J64" i="14"/>
  <c r="I64" i="14"/>
  <c r="H64" i="14"/>
  <c r="F64" i="14"/>
  <c r="D64" i="14"/>
  <c r="C64" i="14"/>
  <c r="B64" i="14"/>
  <c r="A64" i="14"/>
  <c r="Q63" i="14"/>
  <c r="P63" i="14"/>
  <c r="O63" i="14"/>
  <c r="N63" i="14"/>
  <c r="M63" i="14"/>
  <c r="L63" i="14"/>
  <c r="K63" i="14"/>
  <c r="J63" i="14"/>
  <c r="I63" i="14"/>
  <c r="H63" i="14"/>
  <c r="F63" i="14"/>
  <c r="D63" i="14"/>
  <c r="C63" i="14"/>
  <c r="B63" i="14"/>
  <c r="A63" i="14"/>
  <c r="Q62" i="14"/>
  <c r="P62" i="14"/>
  <c r="O62" i="14"/>
  <c r="N62" i="14"/>
  <c r="M62" i="14"/>
  <c r="L62" i="14"/>
  <c r="K62" i="14"/>
  <c r="J62" i="14"/>
  <c r="I62" i="14"/>
  <c r="H62" i="14"/>
  <c r="F62" i="14"/>
  <c r="D62" i="14"/>
  <c r="C62" i="14"/>
  <c r="B62" i="14"/>
  <c r="A62" i="14"/>
  <c r="Q61" i="14"/>
  <c r="P61" i="14"/>
  <c r="O61" i="14"/>
  <c r="N61" i="14"/>
  <c r="M61" i="14"/>
  <c r="L61" i="14"/>
  <c r="K61" i="14"/>
  <c r="J61" i="14"/>
  <c r="I61" i="14"/>
  <c r="H61" i="14"/>
  <c r="F61" i="14"/>
  <c r="D61" i="14"/>
  <c r="C61" i="14"/>
  <c r="B61" i="14"/>
  <c r="A61" i="14"/>
  <c r="Q60" i="14"/>
  <c r="P60" i="14"/>
  <c r="O60" i="14"/>
  <c r="N60" i="14"/>
  <c r="M60" i="14"/>
  <c r="L60" i="14"/>
  <c r="K60" i="14"/>
  <c r="J60" i="14"/>
  <c r="I60" i="14"/>
  <c r="H60" i="14"/>
  <c r="F60" i="14"/>
  <c r="D60" i="14"/>
  <c r="C60" i="14"/>
  <c r="B60" i="14"/>
  <c r="A60" i="14"/>
  <c r="Q59" i="14"/>
  <c r="P59" i="14"/>
  <c r="O59" i="14"/>
  <c r="N59" i="14"/>
  <c r="M59" i="14"/>
  <c r="L59" i="14"/>
  <c r="K59" i="14"/>
  <c r="J59" i="14"/>
  <c r="I59" i="14"/>
  <c r="H59" i="14"/>
  <c r="F59" i="14"/>
  <c r="D59" i="14"/>
  <c r="C59" i="14"/>
  <c r="B59" i="14"/>
  <c r="A59" i="14"/>
  <c r="Q58" i="14"/>
  <c r="P58" i="14"/>
  <c r="O58" i="14"/>
  <c r="N58" i="14"/>
  <c r="M58" i="14"/>
  <c r="L58" i="14"/>
  <c r="K58" i="14"/>
  <c r="J58" i="14"/>
  <c r="I58" i="14"/>
  <c r="H58" i="14"/>
  <c r="F58" i="14"/>
  <c r="D58" i="14"/>
  <c r="C58" i="14"/>
  <c r="B58" i="14"/>
  <c r="A58" i="14"/>
  <c r="Q57" i="14"/>
  <c r="P57" i="14"/>
  <c r="O57" i="14"/>
  <c r="N57" i="14"/>
  <c r="M57" i="14"/>
  <c r="L57" i="14"/>
  <c r="K57" i="14"/>
  <c r="J57" i="14"/>
  <c r="I57" i="14"/>
  <c r="H57" i="14"/>
  <c r="F57" i="14"/>
  <c r="D57" i="14"/>
  <c r="C57" i="14"/>
  <c r="B57" i="14"/>
  <c r="A57" i="14"/>
  <c r="Q56" i="14"/>
  <c r="P56" i="14"/>
  <c r="O56" i="14"/>
  <c r="N56" i="14"/>
  <c r="M56" i="14"/>
  <c r="L56" i="14"/>
  <c r="K56" i="14"/>
  <c r="J56" i="14"/>
  <c r="I56" i="14"/>
  <c r="H56" i="14"/>
  <c r="F56" i="14"/>
  <c r="D56" i="14"/>
  <c r="C56" i="14"/>
  <c r="B56" i="14"/>
  <c r="A56" i="14"/>
  <c r="Q55" i="14"/>
  <c r="P55" i="14"/>
  <c r="O55" i="14"/>
  <c r="N55" i="14"/>
  <c r="M55" i="14"/>
  <c r="L55" i="14"/>
  <c r="K55" i="14"/>
  <c r="J55" i="14"/>
  <c r="I55" i="14"/>
  <c r="H55" i="14"/>
  <c r="F55" i="14"/>
  <c r="D55" i="14"/>
  <c r="C55" i="14"/>
  <c r="B55" i="14"/>
  <c r="A55" i="14"/>
  <c r="Q54" i="14"/>
  <c r="P54" i="14"/>
  <c r="O54" i="14"/>
  <c r="N54" i="14"/>
  <c r="M54" i="14"/>
  <c r="L54" i="14"/>
  <c r="K54" i="14"/>
  <c r="J54" i="14"/>
  <c r="I54" i="14"/>
  <c r="H54" i="14"/>
  <c r="F54" i="14"/>
  <c r="D54" i="14"/>
  <c r="C54" i="14"/>
  <c r="B54" i="14"/>
  <c r="A54" i="14"/>
  <c r="Q53" i="14"/>
  <c r="P53" i="14"/>
  <c r="O53" i="14"/>
  <c r="N53" i="14"/>
  <c r="M53" i="14"/>
  <c r="L53" i="14"/>
  <c r="K53" i="14"/>
  <c r="J53" i="14"/>
  <c r="I53" i="14"/>
  <c r="H53" i="14"/>
  <c r="F53" i="14"/>
  <c r="D53" i="14"/>
  <c r="C53" i="14"/>
  <c r="B53" i="14"/>
  <c r="A53" i="14"/>
  <c r="Q52" i="14"/>
  <c r="P52" i="14"/>
  <c r="O52" i="14"/>
  <c r="N52" i="14"/>
  <c r="M52" i="14"/>
  <c r="L52" i="14"/>
  <c r="K52" i="14"/>
  <c r="J52" i="14"/>
  <c r="I52" i="14"/>
  <c r="H52" i="14"/>
  <c r="F52" i="14"/>
  <c r="D52" i="14"/>
  <c r="C52" i="14"/>
  <c r="B52" i="14"/>
  <c r="A52" i="14"/>
  <c r="Q51" i="14"/>
  <c r="P51" i="14"/>
  <c r="O51" i="14"/>
  <c r="N51" i="14"/>
  <c r="M51" i="14"/>
  <c r="L51" i="14"/>
  <c r="K51" i="14"/>
  <c r="J51" i="14"/>
  <c r="I51" i="14"/>
  <c r="H51" i="14"/>
  <c r="F51" i="14"/>
  <c r="D51" i="14"/>
  <c r="C51" i="14"/>
  <c r="B51" i="14"/>
  <c r="A51" i="14"/>
  <c r="Q50" i="14"/>
  <c r="P50" i="14"/>
  <c r="O50" i="14"/>
  <c r="N50" i="14"/>
  <c r="M50" i="14"/>
  <c r="L50" i="14"/>
  <c r="K50" i="14"/>
  <c r="J50" i="14"/>
  <c r="I50" i="14"/>
  <c r="H50" i="14"/>
  <c r="F50" i="14"/>
  <c r="D50" i="14"/>
  <c r="C50" i="14"/>
  <c r="B50" i="14"/>
  <c r="A50" i="14"/>
  <c r="Q49" i="14"/>
  <c r="P49" i="14"/>
  <c r="O49" i="14"/>
  <c r="N49" i="14"/>
  <c r="M49" i="14"/>
  <c r="L49" i="14"/>
  <c r="K49" i="14"/>
  <c r="J49" i="14"/>
  <c r="I49" i="14"/>
  <c r="H49" i="14"/>
  <c r="F49" i="14"/>
  <c r="D49" i="14"/>
  <c r="C49" i="14"/>
  <c r="B49" i="14"/>
  <c r="A49" i="14"/>
  <c r="Q48" i="14"/>
  <c r="P48" i="14"/>
  <c r="O48" i="14"/>
  <c r="N48" i="14"/>
  <c r="M48" i="14"/>
  <c r="L48" i="14"/>
  <c r="K48" i="14"/>
  <c r="J48" i="14"/>
  <c r="I48" i="14"/>
  <c r="H48" i="14"/>
  <c r="F48" i="14"/>
  <c r="D48" i="14"/>
  <c r="C48" i="14"/>
  <c r="B48" i="14"/>
  <c r="A48" i="14"/>
  <c r="Q47" i="14"/>
  <c r="P47" i="14"/>
  <c r="O47" i="14"/>
  <c r="N47" i="14"/>
  <c r="M47" i="14"/>
  <c r="L47" i="14"/>
  <c r="K47" i="14"/>
  <c r="J47" i="14"/>
  <c r="I47" i="14"/>
  <c r="H47" i="14"/>
  <c r="F47" i="14"/>
  <c r="D47" i="14"/>
  <c r="C47" i="14"/>
  <c r="B47" i="14"/>
  <c r="A47" i="14"/>
  <c r="Q46" i="14"/>
  <c r="P46" i="14"/>
  <c r="O46" i="14"/>
  <c r="N46" i="14"/>
  <c r="M46" i="14"/>
  <c r="L46" i="14"/>
  <c r="K46" i="14"/>
  <c r="J46" i="14"/>
  <c r="I46" i="14"/>
  <c r="H46" i="14"/>
  <c r="F46" i="14"/>
  <c r="D46" i="14"/>
  <c r="C46" i="14"/>
  <c r="B46" i="14"/>
  <c r="A46" i="14"/>
  <c r="Q45" i="14"/>
  <c r="P45" i="14"/>
  <c r="O45" i="14"/>
  <c r="N45" i="14"/>
  <c r="M45" i="14"/>
  <c r="L45" i="14"/>
  <c r="K45" i="14"/>
  <c r="J45" i="14"/>
  <c r="I45" i="14"/>
  <c r="H45" i="14"/>
  <c r="F45" i="14"/>
  <c r="D45" i="14"/>
  <c r="C45" i="14"/>
  <c r="B45" i="14"/>
  <c r="A45" i="14"/>
  <c r="Q44" i="14"/>
  <c r="P44" i="14"/>
  <c r="O44" i="14"/>
  <c r="N44" i="14"/>
  <c r="M44" i="14"/>
  <c r="L44" i="14"/>
  <c r="K44" i="14"/>
  <c r="J44" i="14"/>
  <c r="I44" i="14"/>
  <c r="H44" i="14"/>
  <c r="F44" i="14"/>
  <c r="D44" i="14"/>
  <c r="C44" i="14"/>
  <c r="B44" i="14"/>
  <c r="A44" i="14"/>
  <c r="Q43" i="14"/>
  <c r="P43" i="14"/>
  <c r="O43" i="14"/>
  <c r="N43" i="14"/>
  <c r="M43" i="14"/>
  <c r="L43" i="14"/>
  <c r="K43" i="14"/>
  <c r="J43" i="14"/>
  <c r="I43" i="14"/>
  <c r="H43" i="14"/>
  <c r="F43" i="14"/>
  <c r="D43" i="14"/>
  <c r="C43" i="14"/>
  <c r="B43" i="14"/>
  <c r="A43" i="14"/>
  <c r="Q42" i="14"/>
  <c r="P42" i="14"/>
  <c r="O42" i="14"/>
  <c r="N42" i="14"/>
  <c r="M42" i="14"/>
  <c r="L42" i="14"/>
  <c r="K42" i="14"/>
  <c r="J42" i="14"/>
  <c r="I42" i="14"/>
  <c r="H42" i="14"/>
  <c r="F42" i="14"/>
  <c r="D42" i="14"/>
  <c r="C42" i="14"/>
  <c r="B42" i="14"/>
  <c r="A42" i="14"/>
  <c r="Q41" i="14"/>
  <c r="P41" i="14"/>
  <c r="O41" i="14"/>
  <c r="N41" i="14"/>
  <c r="M41" i="14"/>
  <c r="L41" i="14"/>
  <c r="K41" i="14"/>
  <c r="J41" i="14"/>
  <c r="I41" i="14"/>
  <c r="H41" i="14"/>
  <c r="F41" i="14"/>
  <c r="D41" i="14"/>
  <c r="C41" i="14"/>
  <c r="B41" i="14"/>
  <c r="A41" i="14"/>
  <c r="Q40" i="14"/>
  <c r="P40" i="14"/>
  <c r="O40" i="14"/>
  <c r="N40" i="14"/>
  <c r="M40" i="14"/>
  <c r="L40" i="14"/>
  <c r="K40" i="14"/>
  <c r="J40" i="14"/>
  <c r="I40" i="14"/>
  <c r="H40" i="14"/>
  <c r="F40" i="14"/>
  <c r="D40" i="14"/>
  <c r="C40" i="14"/>
  <c r="B40" i="14"/>
  <c r="A40" i="14"/>
  <c r="Q39" i="14"/>
  <c r="P39" i="14"/>
  <c r="O39" i="14"/>
  <c r="N39" i="14"/>
  <c r="M39" i="14"/>
  <c r="L39" i="14"/>
  <c r="K39" i="14"/>
  <c r="J39" i="14"/>
  <c r="I39" i="14"/>
  <c r="H39" i="14"/>
  <c r="F39" i="14"/>
  <c r="D39" i="14"/>
  <c r="C39" i="14"/>
  <c r="B39" i="14"/>
  <c r="A39" i="14"/>
  <c r="Q38" i="14"/>
  <c r="P38" i="14"/>
  <c r="O38" i="14"/>
  <c r="N38" i="14"/>
  <c r="M38" i="14"/>
  <c r="L38" i="14"/>
  <c r="K38" i="14"/>
  <c r="J38" i="14"/>
  <c r="I38" i="14"/>
  <c r="H38" i="14"/>
  <c r="F38" i="14"/>
  <c r="D38" i="14"/>
  <c r="C38" i="14"/>
  <c r="B38" i="14"/>
  <c r="A38" i="14"/>
  <c r="Q37" i="14"/>
  <c r="P37" i="14"/>
  <c r="O37" i="14"/>
  <c r="N37" i="14"/>
  <c r="M37" i="14"/>
  <c r="L37" i="14"/>
  <c r="K37" i="14"/>
  <c r="J37" i="14"/>
  <c r="I37" i="14"/>
  <c r="H37" i="14"/>
  <c r="F37" i="14"/>
  <c r="D37" i="14"/>
  <c r="C37" i="14"/>
  <c r="B37" i="14"/>
  <c r="A37" i="14"/>
  <c r="Q36" i="14"/>
  <c r="P36" i="14"/>
  <c r="O36" i="14"/>
  <c r="N36" i="14"/>
  <c r="M36" i="14"/>
  <c r="L36" i="14"/>
  <c r="K36" i="14"/>
  <c r="J36" i="14"/>
  <c r="I36" i="14"/>
  <c r="H36" i="14"/>
  <c r="F36" i="14"/>
  <c r="D36" i="14"/>
  <c r="C36" i="14"/>
  <c r="B36" i="14"/>
  <c r="A36" i="14"/>
  <c r="Q35" i="14"/>
  <c r="P35" i="14"/>
  <c r="O35" i="14"/>
  <c r="N35" i="14"/>
  <c r="M35" i="14"/>
  <c r="L35" i="14"/>
  <c r="K35" i="14"/>
  <c r="J35" i="14"/>
  <c r="I35" i="14"/>
  <c r="H35" i="14"/>
  <c r="F35" i="14"/>
  <c r="D35" i="14"/>
  <c r="C35" i="14"/>
  <c r="B35" i="14"/>
  <c r="A35" i="14"/>
  <c r="Q34" i="14"/>
  <c r="P34" i="14"/>
  <c r="O34" i="14"/>
  <c r="N34" i="14"/>
  <c r="M34" i="14"/>
  <c r="L34" i="14"/>
  <c r="K34" i="14"/>
  <c r="J34" i="14"/>
  <c r="I34" i="14"/>
  <c r="H34" i="14"/>
  <c r="F34" i="14"/>
  <c r="D34" i="14"/>
  <c r="C34" i="14"/>
  <c r="B34" i="14"/>
  <c r="A34" i="14"/>
  <c r="Q33" i="14"/>
  <c r="P33" i="14"/>
  <c r="O33" i="14"/>
  <c r="N33" i="14"/>
  <c r="M33" i="14"/>
  <c r="L33" i="14"/>
  <c r="K33" i="14"/>
  <c r="J33" i="14"/>
  <c r="I33" i="14"/>
  <c r="H33" i="14"/>
  <c r="F33" i="14"/>
  <c r="D33" i="14"/>
  <c r="C33" i="14"/>
  <c r="B33" i="14"/>
  <c r="A33" i="14"/>
  <c r="Q32" i="14"/>
  <c r="P32" i="14"/>
  <c r="O32" i="14"/>
  <c r="N32" i="14"/>
  <c r="M32" i="14"/>
  <c r="L32" i="14"/>
  <c r="K32" i="14"/>
  <c r="J32" i="14"/>
  <c r="I32" i="14"/>
  <c r="H32" i="14"/>
  <c r="F32" i="14"/>
  <c r="D32" i="14"/>
  <c r="C32" i="14"/>
  <c r="B32" i="14"/>
  <c r="A32" i="14"/>
  <c r="Q31" i="14"/>
  <c r="P31" i="14"/>
  <c r="O31" i="14"/>
  <c r="N31" i="14"/>
  <c r="M31" i="14"/>
  <c r="L31" i="14"/>
  <c r="K31" i="14"/>
  <c r="J31" i="14"/>
  <c r="I31" i="14"/>
  <c r="H31" i="14"/>
  <c r="F31" i="14"/>
  <c r="D31" i="14"/>
  <c r="C31" i="14"/>
  <c r="B31" i="14"/>
  <c r="A31" i="14"/>
  <c r="Q30" i="14"/>
  <c r="P30" i="14"/>
  <c r="O30" i="14"/>
  <c r="N30" i="14"/>
  <c r="M30" i="14"/>
  <c r="L30" i="14"/>
  <c r="K30" i="14"/>
  <c r="J30" i="14"/>
  <c r="I30" i="14"/>
  <c r="H30" i="14"/>
  <c r="F30" i="14"/>
  <c r="D30" i="14"/>
  <c r="C30" i="14"/>
  <c r="B30" i="14"/>
  <c r="A30" i="14"/>
  <c r="Q29" i="14"/>
  <c r="P29" i="14"/>
  <c r="O29" i="14"/>
  <c r="N29" i="14"/>
  <c r="M29" i="14"/>
  <c r="L29" i="14"/>
  <c r="K29" i="14"/>
  <c r="J29" i="14"/>
  <c r="I29" i="14"/>
  <c r="H29" i="14"/>
  <c r="F29" i="14"/>
  <c r="D29" i="14"/>
  <c r="C29" i="14"/>
  <c r="B29" i="14"/>
  <c r="A29" i="14"/>
  <c r="Q28" i="14"/>
  <c r="P28" i="14"/>
  <c r="O28" i="14"/>
  <c r="N28" i="14"/>
  <c r="M28" i="14"/>
  <c r="L28" i="14"/>
  <c r="K28" i="14"/>
  <c r="J28" i="14"/>
  <c r="I28" i="14"/>
  <c r="H28" i="14"/>
  <c r="F28" i="14"/>
  <c r="D28" i="14"/>
  <c r="C28" i="14"/>
  <c r="B28" i="14"/>
  <c r="A28" i="14"/>
  <c r="Q27" i="14"/>
  <c r="P27" i="14"/>
  <c r="O27" i="14"/>
  <c r="N27" i="14"/>
  <c r="M27" i="14"/>
  <c r="L27" i="14"/>
  <c r="K27" i="14"/>
  <c r="J27" i="14"/>
  <c r="I27" i="14"/>
  <c r="H27" i="14"/>
  <c r="F27" i="14"/>
  <c r="D27" i="14"/>
  <c r="C27" i="14"/>
  <c r="B27" i="14"/>
  <c r="A27" i="14"/>
  <c r="Q26" i="14"/>
  <c r="P26" i="14"/>
  <c r="O26" i="14"/>
  <c r="N26" i="14"/>
  <c r="M26" i="14"/>
  <c r="L26" i="14"/>
  <c r="K26" i="14"/>
  <c r="J26" i="14"/>
  <c r="I26" i="14"/>
  <c r="H26" i="14"/>
  <c r="F26" i="14"/>
  <c r="D26" i="14"/>
  <c r="C26" i="14"/>
  <c r="B26" i="14"/>
  <c r="A26" i="14"/>
  <c r="Q25" i="14"/>
  <c r="P25" i="14"/>
  <c r="O25" i="14"/>
  <c r="N25" i="14"/>
  <c r="M25" i="14"/>
  <c r="L25" i="14"/>
  <c r="K25" i="14"/>
  <c r="J25" i="14"/>
  <c r="I25" i="14"/>
  <c r="H25" i="14"/>
  <c r="F25" i="14"/>
  <c r="D25" i="14"/>
  <c r="C25" i="14"/>
  <c r="B25" i="14"/>
  <c r="A25" i="14"/>
  <c r="Q24" i="14"/>
  <c r="P24" i="14"/>
  <c r="O24" i="14"/>
  <c r="N24" i="14"/>
  <c r="M24" i="14"/>
  <c r="L24" i="14"/>
  <c r="K24" i="14"/>
  <c r="J24" i="14"/>
  <c r="I24" i="14"/>
  <c r="H24" i="14"/>
  <c r="F24" i="14"/>
  <c r="D24" i="14"/>
  <c r="C24" i="14"/>
  <c r="B24" i="14"/>
  <c r="A24" i="14"/>
  <c r="Q23" i="14"/>
  <c r="P23" i="14"/>
  <c r="O23" i="14"/>
  <c r="N23" i="14"/>
  <c r="M23" i="14"/>
  <c r="L23" i="14"/>
  <c r="K23" i="14"/>
  <c r="J23" i="14"/>
  <c r="I23" i="14"/>
  <c r="H23" i="14"/>
  <c r="F23" i="14"/>
  <c r="D23" i="14"/>
  <c r="C23" i="14"/>
  <c r="B23" i="14"/>
  <c r="A23" i="14"/>
  <c r="Q22" i="14"/>
  <c r="P22" i="14"/>
  <c r="O22" i="14"/>
  <c r="N22" i="14"/>
  <c r="M22" i="14"/>
  <c r="L22" i="14"/>
  <c r="K22" i="14"/>
  <c r="J22" i="14"/>
  <c r="I22" i="14"/>
  <c r="H22" i="14"/>
  <c r="F22" i="14"/>
  <c r="D22" i="14"/>
  <c r="C22" i="14"/>
  <c r="B22" i="14"/>
  <c r="A22" i="14"/>
  <c r="Q21" i="14"/>
  <c r="P21" i="14"/>
  <c r="O21" i="14"/>
  <c r="N21" i="14"/>
  <c r="M21" i="14"/>
  <c r="L21" i="14"/>
  <c r="K21" i="14"/>
  <c r="J21" i="14"/>
  <c r="I21" i="14"/>
  <c r="H21" i="14"/>
  <c r="F21" i="14"/>
  <c r="D21" i="14"/>
  <c r="C21" i="14"/>
  <c r="B21" i="14"/>
  <c r="A21" i="14"/>
  <c r="Q20" i="14"/>
  <c r="P20" i="14"/>
  <c r="O20" i="14"/>
  <c r="N20" i="14"/>
  <c r="M20" i="14"/>
  <c r="L20" i="14"/>
  <c r="K20" i="14"/>
  <c r="J20" i="14"/>
  <c r="I20" i="14"/>
  <c r="H20" i="14"/>
  <c r="F20" i="14"/>
  <c r="D20" i="14"/>
  <c r="C20" i="14"/>
  <c r="B20" i="14"/>
  <c r="A20" i="14"/>
  <c r="Q19" i="14"/>
  <c r="P19" i="14"/>
  <c r="O19" i="14"/>
  <c r="N19" i="14"/>
  <c r="M19" i="14"/>
  <c r="L19" i="14"/>
  <c r="K19" i="14"/>
  <c r="J19" i="14"/>
  <c r="I19" i="14"/>
  <c r="H19" i="14"/>
  <c r="F19" i="14"/>
  <c r="D19" i="14"/>
  <c r="C19" i="14"/>
  <c r="B19" i="14"/>
  <c r="A19" i="14"/>
  <c r="Q18" i="14"/>
  <c r="P18" i="14"/>
  <c r="O18" i="14"/>
  <c r="N18" i="14"/>
  <c r="M18" i="14"/>
  <c r="L18" i="14"/>
  <c r="K18" i="14"/>
  <c r="J18" i="14"/>
  <c r="I18" i="14"/>
  <c r="H18" i="14"/>
  <c r="F18" i="14"/>
  <c r="D18" i="14"/>
  <c r="C18" i="14"/>
  <c r="B18" i="14"/>
  <c r="A18" i="14"/>
  <c r="Q17" i="14"/>
  <c r="P17" i="14"/>
  <c r="O17" i="14"/>
  <c r="N17" i="14"/>
  <c r="M17" i="14"/>
  <c r="L17" i="14"/>
  <c r="K17" i="14"/>
  <c r="J17" i="14"/>
  <c r="I17" i="14"/>
  <c r="H17" i="14"/>
  <c r="F17" i="14"/>
  <c r="D17" i="14"/>
  <c r="C17" i="14"/>
  <c r="B17" i="14"/>
  <c r="A17" i="14"/>
  <c r="Q16" i="14"/>
  <c r="P16" i="14"/>
  <c r="O16" i="14"/>
  <c r="N16" i="14"/>
  <c r="M16" i="14"/>
  <c r="L16" i="14"/>
  <c r="K16" i="14"/>
  <c r="J16" i="14"/>
  <c r="I16" i="14"/>
  <c r="H16" i="14"/>
  <c r="F16" i="14"/>
  <c r="D16" i="14"/>
  <c r="C16" i="14"/>
  <c r="B16" i="14"/>
  <c r="A16" i="14"/>
  <c r="Q15" i="14"/>
  <c r="P15" i="14"/>
  <c r="O15" i="14"/>
  <c r="N15" i="14"/>
  <c r="M15" i="14"/>
  <c r="L15" i="14"/>
  <c r="K15" i="14"/>
  <c r="J15" i="14"/>
  <c r="I15" i="14"/>
  <c r="H15" i="14"/>
  <c r="F15" i="14"/>
  <c r="D15" i="14"/>
  <c r="C15" i="14"/>
  <c r="B15" i="14"/>
  <c r="A15" i="14"/>
  <c r="Q14" i="14"/>
  <c r="P14" i="14"/>
  <c r="O14" i="14"/>
  <c r="N14" i="14"/>
  <c r="M14" i="14"/>
  <c r="L14" i="14"/>
  <c r="K14" i="14"/>
  <c r="J14" i="14"/>
  <c r="I14" i="14"/>
  <c r="H14" i="14"/>
  <c r="F14" i="14"/>
  <c r="D14" i="14"/>
  <c r="C14" i="14"/>
  <c r="B14" i="14"/>
  <c r="A14" i="14"/>
  <c r="Q13" i="14"/>
  <c r="P13" i="14"/>
  <c r="O13" i="14"/>
  <c r="N13" i="14"/>
  <c r="M13" i="14"/>
  <c r="L13" i="14"/>
  <c r="K13" i="14"/>
  <c r="J13" i="14"/>
  <c r="I13" i="14"/>
  <c r="H13" i="14"/>
  <c r="F13" i="14"/>
  <c r="D13" i="14"/>
  <c r="C13" i="14"/>
  <c r="B13" i="14"/>
  <c r="A13" i="14"/>
  <c r="Q12" i="14"/>
  <c r="P12" i="14"/>
  <c r="O12" i="14"/>
  <c r="N12" i="14"/>
  <c r="M12" i="14"/>
  <c r="L12" i="14"/>
  <c r="K12" i="14"/>
  <c r="J12" i="14"/>
  <c r="I12" i="14"/>
  <c r="H12" i="14"/>
  <c r="F12" i="14"/>
  <c r="D12" i="14"/>
  <c r="C12" i="14"/>
  <c r="B12" i="14"/>
  <c r="A12" i="14"/>
  <c r="Q11" i="14"/>
  <c r="P11" i="14"/>
  <c r="O11" i="14"/>
  <c r="N11" i="14"/>
  <c r="M11" i="14"/>
  <c r="L11" i="14"/>
  <c r="K11" i="14"/>
  <c r="J11" i="14"/>
  <c r="I11" i="14"/>
  <c r="H11" i="14"/>
  <c r="F11" i="14"/>
  <c r="D11" i="14"/>
  <c r="C11" i="14"/>
  <c r="B11" i="14"/>
  <c r="A11" i="14"/>
  <c r="Q10" i="14"/>
  <c r="P10" i="14"/>
  <c r="O10" i="14"/>
  <c r="N10" i="14"/>
  <c r="M10" i="14"/>
  <c r="L10" i="14"/>
  <c r="K10" i="14"/>
  <c r="J10" i="14"/>
  <c r="I10" i="14"/>
  <c r="H10" i="14"/>
  <c r="F10" i="14"/>
  <c r="D10" i="14"/>
  <c r="C10" i="14"/>
  <c r="B10" i="14"/>
  <c r="A10" i="14"/>
  <c r="Q9" i="14"/>
  <c r="P9" i="14"/>
  <c r="O9" i="14"/>
  <c r="N9" i="14"/>
  <c r="M9" i="14"/>
  <c r="L9" i="14"/>
  <c r="K9" i="14"/>
  <c r="J9" i="14"/>
  <c r="I9" i="14"/>
  <c r="H9" i="14"/>
  <c r="F9" i="14"/>
  <c r="D9" i="14"/>
  <c r="C9" i="14"/>
  <c r="B9" i="14"/>
  <c r="A9" i="14"/>
  <c r="Q8" i="14"/>
  <c r="P8" i="14"/>
  <c r="O8" i="14"/>
  <c r="N8" i="14"/>
  <c r="M8" i="14"/>
  <c r="L8" i="14"/>
  <c r="K8" i="14"/>
  <c r="J8" i="14"/>
  <c r="I8" i="14"/>
  <c r="H8" i="14"/>
  <c r="F8" i="14"/>
  <c r="D8" i="14"/>
  <c r="C8" i="14"/>
  <c r="B8" i="14"/>
  <c r="A8" i="14"/>
  <c r="Q7" i="14"/>
  <c r="P7" i="14"/>
  <c r="O7" i="14"/>
  <c r="N7" i="14"/>
  <c r="M7" i="14"/>
  <c r="L7" i="14"/>
  <c r="K7" i="14"/>
  <c r="J7" i="14"/>
  <c r="I7" i="14"/>
  <c r="H7" i="14"/>
  <c r="F7" i="14"/>
  <c r="D7" i="14"/>
  <c r="C7" i="14"/>
  <c r="B7" i="14"/>
  <c r="A7" i="14"/>
  <c r="Q6" i="14"/>
  <c r="P6" i="14"/>
  <c r="O6" i="14"/>
  <c r="N6" i="14"/>
  <c r="M6" i="14"/>
  <c r="L6" i="14"/>
  <c r="K6" i="14"/>
  <c r="J6" i="14"/>
  <c r="I6" i="14"/>
  <c r="H6" i="14"/>
  <c r="F6" i="14"/>
  <c r="D6" i="14"/>
  <c r="C6" i="14"/>
  <c r="B6" i="14"/>
  <c r="A6" i="14"/>
  <c r="Q5" i="14"/>
  <c r="P5" i="14"/>
  <c r="O5" i="14"/>
  <c r="N5" i="14"/>
  <c r="M5" i="14"/>
  <c r="L5" i="14"/>
  <c r="K5" i="14"/>
  <c r="J5" i="14"/>
  <c r="I5" i="14"/>
  <c r="H5" i="14"/>
  <c r="F5" i="14"/>
  <c r="D5" i="14"/>
  <c r="C5" i="14"/>
  <c r="B5" i="14"/>
  <c r="A5" i="14"/>
  <c r="Q4" i="14"/>
  <c r="P4" i="14"/>
  <c r="O4" i="14"/>
  <c r="N4" i="14"/>
  <c r="M4" i="14"/>
  <c r="L4" i="14"/>
  <c r="K4" i="14"/>
  <c r="J4" i="14"/>
  <c r="I4" i="14"/>
  <c r="H4" i="14"/>
  <c r="F4" i="14"/>
  <c r="D4" i="14"/>
  <c r="C4" i="14"/>
  <c r="B4" i="14"/>
  <c r="A4" i="14"/>
  <c r="Q3" i="14"/>
  <c r="P3" i="14"/>
  <c r="O3" i="14"/>
  <c r="N3" i="14"/>
  <c r="M3" i="14"/>
  <c r="L3" i="14"/>
  <c r="K3" i="14"/>
  <c r="J3" i="14"/>
  <c r="I3" i="14"/>
  <c r="H3" i="14"/>
  <c r="F3" i="14"/>
  <c r="D3" i="14"/>
  <c r="C3" i="14"/>
  <c r="B3" i="14"/>
  <c r="A3" i="14"/>
  <c r="Q2" i="14"/>
  <c r="P2" i="14"/>
  <c r="O2" i="14"/>
  <c r="N2" i="14"/>
  <c r="M2" i="14"/>
  <c r="L2" i="14"/>
  <c r="K2" i="14"/>
  <c r="J2" i="14"/>
  <c r="I2" i="14"/>
  <c r="H2" i="14"/>
  <c r="F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O121" i="9" s="1"/>
  <c r="X121" i="9" s="1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S94" i="9" s="1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N65" i="9"/>
  <c r="M65" i="9"/>
  <c r="L65" i="9"/>
  <c r="K65" i="9"/>
  <c r="O65" i="9" s="1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R58" i="9" s="1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Q254" i="7" s="1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Q253" i="7" s="1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O251" i="7" s="1"/>
  <c r="K251" i="7"/>
  <c r="J251" i="7"/>
  <c r="I251" i="7"/>
  <c r="H251" i="7"/>
  <c r="G251" i="7"/>
  <c r="F251" i="7"/>
  <c r="E251" i="7"/>
  <c r="D251" i="7"/>
  <c r="C251" i="7"/>
  <c r="B251" i="7"/>
  <c r="A251" i="7"/>
  <c r="N250" i="7"/>
  <c r="M250" i="7"/>
  <c r="L250" i="7"/>
  <c r="K250" i="7"/>
  <c r="U250" i="7" s="1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V238" i="7" s="1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Q230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U228" i="7" s="1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O217" i="7" s="1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AA201" i="7" s="1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U187" i="7" s="1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Z183" i="7" s="1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R178" i="7" s="1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Y171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S168" i="7" s="1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W164" i="7" s="1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AA152" i="7" s="1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R142" i="7" s="1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Y126" i="7" s="1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W116" i="7" s="1"/>
  <c r="K116" i="7"/>
  <c r="J116" i="7"/>
  <c r="I116" i="7"/>
  <c r="H116" i="7"/>
  <c r="G116" i="7"/>
  <c r="F116" i="7"/>
  <c r="E116" i="7"/>
  <c r="D116" i="7"/>
  <c r="C116" i="7"/>
  <c r="B116" i="7"/>
  <c r="A116" i="7"/>
  <c r="N115" i="7"/>
  <c r="M115" i="7"/>
  <c r="L115" i="7"/>
  <c r="K115" i="7"/>
  <c r="V115" i="7" s="1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W103" i="7" s="1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AA100" i="7" s="1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X95" i="7" s="1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Z91" i="7" s="1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O88" i="7" s="1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Y78" i="7" s="1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Y70" i="7" s="1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W52" i="7" s="1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X45" i="7" s="1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Z22" i="7" s="1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V16" i="7" s="1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V8" i="7" s="1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Y5" i="7" s="1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AA4" i="7" s="1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T242" i="3" s="1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N233" i="3"/>
  <c r="M233" i="3"/>
  <c r="L233" i="3"/>
  <c r="K233" i="3"/>
  <c r="Y233" i="3" s="1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V231" i="3" s="1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W225" i="3" s="1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U221" i="3" s="1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AA205" i="3" s="1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P201" i="3" s="1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K197" i="3"/>
  <c r="U197" i="3" s="1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O193" i="3" s="1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X191" i="3" s="1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R190" i="3" s="1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U181" i="3" s="1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R175" i="3" s="1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Z163" i="3" s="1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Y153" i="3" s="1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Z147" i="3" s="1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K143" i="3"/>
  <c r="O143" i="3" s="1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T134" i="3" s="1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T120" i="3" s="1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O113" i="3"/>
  <c r="N113" i="3"/>
  <c r="M113" i="3"/>
  <c r="L113" i="3"/>
  <c r="K113" i="3"/>
  <c r="W113" i="3" s="1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O111" i="3" s="1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Z83" i="3" s="1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V76" i="3" s="1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AA72" i="3" s="1"/>
  <c r="J72" i="3"/>
  <c r="I72" i="3"/>
  <c r="H72" i="3"/>
  <c r="G72" i="3"/>
  <c r="F72" i="3"/>
  <c r="E72" i="3"/>
  <c r="D72" i="3"/>
  <c r="C72" i="3"/>
  <c r="B72" i="3"/>
  <c r="A72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AA64" i="3" s="1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O62" i="3" s="1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AA58" i="3" s="1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Q56" i="3" s="1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T55" i="3" s="1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W54" i="3" s="1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P51" i="3" s="1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V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Y36" i="3" s="1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AA26" i="3" s="1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Z22" i="3" s="1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N20" i="3"/>
  <c r="M20" i="3"/>
  <c r="L20" i="3"/>
  <c r="O20" i="3" s="1"/>
  <c r="K20" i="3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R17" i="3" s="1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Q15" i="3" s="1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R12" i="3" s="1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Z6" i="3" s="1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AA223" i="22"/>
  <c r="Z223" i="22"/>
  <c r="Y223" i="22"/>
  <c r="X223" i="22"/>
  <c r="W223" i="22"/>
  <c r="V223" i="22"/>
  <c r="U223" i="22"/>
  <c r="T223" i="22"/>
  <c r="S223" i="22"/>
  <c r="R223" i="22"/>
  <c r="Q223" i="22"/>
  <c r="P223" i="22"/>
  <c r="N223" i="22"/>
  <c r="M223" i="22"/>
  <c r="L223" i="22"/>
  <c r="K223" i="22"/>
  <c r="O223" i="22" s="1"/>
  <c r="J223" i="22"/>
  <c r="I223" i="22"/>
  <c r="H223" i="22"/>
  <c r="G223" i="22"/>
  <c r="F223" i="22"/>
  <c r="E223" i="22"/>
  <c r="D223" i="22"/>
  <c r="C223" i="22"/>
  <c r="B223" i="22"/>
  <c r="A223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AA221" i="22"/>
  <c r="Z221" i="22"/>
  <c r="Y221" i="22"/>
  <c r="X221" i="22"/>
  <c r="W221" i="22"/>
  <c r="V221" i="22"/>
  <c r="U221" i="22"/>
  <c r="T221" i="22"/>
  <c r="S221" i="22"/>
  <c r="R221" i="22"/>
  <c r="Q221" i="22"/>
  <c r="P221" i="22"/>
  <c r="O221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AA220" i="22"/>
  <c r="Z220" i="22"/>
  <c r="Y220" i="22"/>
  <c r="X220" i="22"/>
  <c r="W220" i="22"/>
  <c r="V220" i="22"/>
  <c r="U220" i="22"/>
  <c r="T220" i="22"/>
  <c r="S220" i="22"/>
  <c r="R220" i="22"/>
  <c r="Q220" i="22"/>
  <c r="P220" i="22"/>
  <c r="N220" i="22"/>
  <c r="M220" i="22"/>
  <c r="L220" i="22"/>
  <c r="O220" i="22" s="1"/>
  <c r="K220" i="22"/>
  <c r="J220" i="22"/>
  <c r="I220" i="22"/>
  <c r="H220" i="22"/>
  <c r="G220" i="22"/>
  <c r="F220" i="22"/>
  <c r="E220" i="22"/>
  <c r="D220" i="22"/>
  <c r="C220" i="22"/>
  <c r="B220" i="22"/>
  <c r="A220" i="22"/>
  <c r="AA219" i="22"/>
  <c r="Z219" i="22"/>
  <c r="Y219" i="22"/>
  <c r="X219" i="22"/>
  <c r="W219" i="22"/>
  <c r="V219" i="22"/>
  <c r="U219" i="22"/>
  <c r="T219" i="22"/>
  <c r="S219" i="22"/>
  <c r="R219" i="22"/>
  <c r="Q219" i="22"/>
  <c r="P219" i="22"/>
  <c r="O219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AA218" i="22"/>
  <c r="Z218" i="22"/>
  <c r="Y218" i="22"/>
  <c r="X218" i="22"/>
  <c r="W218" i="22"/>
  <c r="V218" i="22"/>
  <c r="U218" i="22"/>
  <c r="T218" i="22"/>
  <c r="S218" i="22"/>
  <c r="R218" i="22"/>
  <c r="Q218" i="22"/>
  <c r="P218" i="22"/>
  <c r="N218" i="22"/>
  <c r="M218" i="22"/>
  <c r="L218" i="22"/>
  <c r="K218" i="22"/>
  <c r="O218" i="22" s="1"/>
  <c r="J218" i="22"/>
  <c r="I218" i="22"/>
  <c r="H218" i="22"/>
  <c r="G218" i="22"/>
  <c r="F218" i="22"/>
  <c r="E218" i="22"/>
  <c r="D218" i="22"/>
  <c r="C218" i="22"/>
  <c r="B218" i="22"/>
  <c r="A218" i="22"/>
  <c r="AA217" i="22"/>
  <c r="Z217" i="22"/>
  <c r="Y217" i="22"/>
  <c r="X217" i="22"/>
  <c r="W217" i="22"/>
  <c r="V217" i="22"/>
  <c r="U217" i="22"/>
  <c r="T217" i="22"/>
  <c r="S217" i="22"/>
  <c r="R217" i="22"/>
  <c r="Q217" i="22"/>
  <c r="P217" i="22"/>
  <c r="N217" i="22"/>
  <c r="M217" i="22"/>
  <c r="L217" i="22"/>
  <c r="K217" i="22"/>
  <c r="O217" i="22" s="1"/>
  <c r="J217" i="22"/>
  <c r="I217" i="22"/>
  <c r="H217" i="22"/>
  <c r="G217" i="22"/>
  <c r="F217" i="22"/>
  <c r="E217" i="22"/>
  <c r="D217" i="22"/>
  <c r="C217" i="22"/>
  <c r="B217" i="22"/>
  <c r="A217" i="22"/>
  <c r="AA216" i="22"/>
  <c r="Z216" i="22"/>
  <c r="Y216" i="22"/>
  <c r="X216" i="22"/>
  <c r="W216" i="22"/>
  <c r="V216" i="22"/>
  <c r="U216" i="22"/>
  <c r="T216" i="22"/>
  <c r="S216" i="22"/>
  <c r="R216" i="22"/>
  <c r="Q216" i="22"/>
  <c r="P216" i="22"/>
  <c r="N216" i="22"/>
  <c r="M216" i="22"/>
  <c r="L216" i="22"/>
  <c r="K216" i="22"/>
  <c r="O216" i="22" s="1"/>
  <c r="J216" i="22"/>
  <c r="I216" i="22"/>
  <c r="H216" i="22"/>
  <c r="G216" i="22"/>
  <c r="F216" i="22"/>
  <c r="E216" i="22"/>
  <c r="D216" i="22"/>
  <c r="C216" i="22"/>
  <c r="B216" i="22"/>
  <c r="A216" i="22"/>
  <c r="AA215" i="22"/>
  <c r="Z215" i="22"/>
  <c r="Y215" i="22"/>
  <c r="X215" i="22"/>
  <c r="W215" i="22"/>
  <c r="V215" i="22"/>
  <c r="U215" i="22"/>
  <c r="T215" i="22"/>
  <c r="S215" i="22"/>
  <c r="R215" i="22"/>
  <c r="Q215" i="22"/>
  <c r="P215" i="22"/>
  <c r="N215" i="22"/>
  <c r="M215" i="22"/>
  <c r="L215" i="22"/>
  <c r="K215" i="22"/>
  <c r="O215" i="22" s="1"/>
  <c r="J215" i="22"/>
  <c r="I215" i="22"/>
  <c r="H215" i="22"/>
  <c r="G215" i="22"/>
  <c r="F215" i="22"/>
  <c r="E215" i="22"/>
  <c r="D215" i="22"/>
  <c r="C215" i="22"/>
  <c r="B215" i="22"/>
  <c r="A215" i="22"/>
  <c r="AA214" i="22"/>
  <c r="Z214" i="22"/>
  <c r="Y214" i="22"/>
  <c r="X214" i="22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AA213" i="22"/>
  <c r="Z213" i="22"/>
  <c r="Y213" i="22"/>
  <c r="X213" i="22"/>
  <c r="W213" i="22"/>
  <c r="V213" i="22"/>
  <c r="U213" i="22"/>
  <c r="T213" i="22"/>
  <c r="S213" i="22"/>
  <c r="R213" i="22"/>
  <c r="Q213" i="22"/>
  <c r="P213" i="22"/>
  <c r="O213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AA212" i="22"/>
  <c r="Z212" i="22"/>
  <c r="Y212" i="22"/>
  <c r="X212" i="22"/>
  <c r="W212" i="22"/>
  <c r="V212" i="22"/>
  <c r="U212" i="22"/>
  <c r="T212" i="22"/>
  <c r="S212" i="22"/>
  <c r="R212" i="22"/>
  <c r="Q212" i="22"/>
  <c r="P212" i="22"/>
  <c r="N212" i="22"/>
  <c r="M212" i="22"/>
  <c r="L212" i="22"/>
  <c r="O212" i="22" s="1"/>
  <c r="K212" i="22"/>
  <c r="J212" i="22"/>
  <c r="I212" i="22"/>
  <c r="H212" i="22"/>
  <c r="G212" i="22"/>
  <c r="F212" i="22"/>
  <c r="E212" i="22"/>
  <c r="D212" i="22"/>
  <c r="C212" i="22"/>
  <c r="B212" i="22"/>
  <c r="A212" i="22"/>
  <c r="AA211" i="22"/>
  <c r="Z211" i="22"/>
  <c r="Y211" i="22"/>
  <c r="X211" i="22"/>
  <c r="W211" i="22"/>
  <c r="V211" i="22"/>
  <c r="U211" i="22"/>
  <c r="T211" i="22"/>
  <c r="S211" i="22"/>
  <c r="R211" i="22"/>
  <c r="Q211" i="22"/>
  <c r="P211" i="22"/>
  <c r="O211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AA210" i="22"/>
  <c r="Z210" i="22"/>
  <c r="Y210" i="22"/>
  <c r="X210" i="22"/>
  <c r="W210" i="22"/>
  <c r="V210" i="22"/>
  <c r="U210" i="22"/>
  <c r="T210" i="22"/>
  <c r="S210" i="22"/>
  <c r="R210" i="22"/>
  <c r="Q210" i="22"/>
  <c r="P210" i="22"/>
  <c r="N210" i="22"/>
  <c r="M210" i="22"/>
  <c r="L210" i="22"/>
  <c r="K210" i="22"/>
  <c r="O210" i="22" s="1"/>
  <c r="J210" i="22"/>
  <c r="I210" i="22"/>
  <c r="H210" i="22"/>
  <c r="G210" i="22"/>
  <c r="F210" i="22"/>
  <c r="E210" i="22"/>
  <c r="D210" i="22"/>
  <c r="C210" i="22"/>
  <c r="B210" i="22"/>
  <c r="A210" i="22"/>
  <c r="AA209" i="22"/>
  <c r="Z209" i="22"/>
  <c r="Y209" i="22"/>
  <c r="X209" i="22"/>
  <c r="W209" i="22"/>
  <c r="V209" i="22"/>
  <c r="U209" i="22"/>
  <c r="T209" i="22"/>
  <c r="S209" i="22"/>
  <c r="R209" i="22"/>
  <c r="Q209" i="22"/>
  <c r="P209" i="22"/>
  <c r="N209" i="22"/>
  <c r="M209" i="22"/>
  <c r="L209" i="22"/>
  <c r="K209" i="22"/>
  <c r="O209" i="22" s="1"/>
  <c r="J209" i="22"/>
  <c r="I209" i="22"/>
  <c r="H209" i="22"/>
  <c r="G209" i="22"/>
  <c r="F209" i="22"/>
  <c r="E209" i="22"/>
  <c r="D209" i="22"/>
  <c r="C209" i="22"/>
  <c r="B209" i="22"/>
  <c r="A209" i="22"/>
  <c r="AA208" i="22"/>
  <c r="Z208" i="22"/>
  <c r="Y208" i="22"/>
  <c r="X208" i="22"/>
  <c r="W208" i="22"/>
  <c r="V208" i="22"/>
  <c r="U208" i="22"/>
  <c r="T208" i="22"/>
  <c r="S208" i="22"/>
  <c r="R208" i="22"/>
  <c r="Q208" i="22"/>
  <c r="P208" i="22"/>
  <c r="N208" i="22"/>
  <c r="M208" i="22"/>
  <c r="L208" i="22"/>
  <c r="K208" i="22"/>
  <c r="O208" i="22" s="1"/>
  <c r="J208" i="22"/>
  <c r="I208" i="22"/>
  <c r="H208" i="22"/>
  <c r="G208" i="22"/>
  <c r="F208" i="22"/>
  <c r="E208" i="22"/>
  <c r="D208" i="22"/>
  <c r="C208" i="22"/>
  <c r="B208" i="22"/>
  <c r="A208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N207" i="22"/>
  <c r="M207" i="22"/>
  <c r="L207" i="22"/>
  <c r="K207" i="22"/>
  <c r="O207" i="22" s="1"/>
  <c r="J207" i="22"/>
  <c r="I207" i="22"/>
  <c r="H207" i="22"/>
  <c r="G207" i="22"/>
  <c r="F207" i="22"/>
  <c r="E207" i="22"/>
  <c r="D207" i="22"/>
  <c r="C207" i="22"/>
  <c r="B207" i="22"/>
  <c r="A207" i="22"/>
  <c r="AA206" i="22"/>
  <c r="Z206" i="22"/>
  <c r="Y206" i="22"/>
  <c r="X206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AA205" i="22"/>
  <c r="Z205" i="22"/>
  <c r="Y205" i="22"/>
  <c r="X205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AA204" i="22"/>
  <c r="Z204" i="22"/>
  <c r="Y204" i="22"/>
  <c r="X204" i="22"/>
  <c r="W204" i="22"/>
  <c r="V204" i="22"/>
  <c r="U204" i="22"/>
  <c r="T204" i="22"/>
  <c r="S204" i="22"/>
  <c r="R204" i="22"/>
  <c r="Q204" i="22"/>
  <c r="P204" i="22"/>
  <c r="N204" i="22"/>
  <c r="M204" i="22"/>
  <c r="L204" i="22"/>
  <c r="O204" i="22" s="1"/>
  <c r="K204" i="22"/>
  <c r="J204" i="22"/>
  <c r="I204" i="22"/>
  <c r="H204" i="22"/>
  <c r="G204" i="22"/>
  <c r="F204" i="22"/>
  <c r="E204" i="22"/>
  <c r="D204" i="22"/>
  <c r="C204" i="22"/>
  <c r="B204" i="22"/>
  <c r="A204" i="22"/>
  <c r="AA203" i="22"/>
  <c r="Z203" i="22"/>
  <c r="Y203" i="22"/>
  <c r="X203" i="22"/>
  <c r="W203" i="22"/>
  <c r="V203" i="22"/>
  <c r="U203" i="22"/>
  <c r="T203" i="22"/>
  <c r="S203" i="22"/>
  <c r="R203" i="22"/>
  <c r="Q203" i="22"/>
  <c r="P203" i="22"/>
  <c r="O203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AA202" i="22"/>
  <c r="Z202" i="22"/>
  <c r="Y202" i="22"/>
  <c r="X202" i="22"/>
  <c r="W202" i="22"/>
  <c r="V202" i="22"/>
  <c r="U202" i="22"/>
  <c r="T202" i="22"/>
  <c r="S202" i="22"/>
  <c r="R202" i="22"/>
  <c r="Q202" i="22"/>
  <c r="P202" i="22"/>
  <c r="N202" i="22"/>
  <c r="M202" i="22"/>
  <c r="L202" i="22"/>
  <c r="K202" i="22"/>
  <c r="O202" i="22" s="1"/>
  <c r="J202" i="22"/>
  <c r="I202" i="22"/>
  <c r="H202" i="22"/>
  <c r="G202" i="22"/>
  <c r="F202" i="22"/>
  <c r="E202" i="22"/>
  <c r="D202" i="22"/>
  <c r="C202" i="22"/>
  <c r="B202" i="22"/>
  <c r="A202" i="22"/>
  <c r="AA201" i="22"/>
  <c r="Z201" i="22"/>
  <c r="Y201" i="22"/>
  <c r="X201" i="22"/>
  <c r="W201" i="22"/>
  <c r="V201" i="22"/>
  <c r="U201" i="22"/>
  <c r="T201" i="22"/>
  <c r="S201" i="22"/>
  <c r="R201" i="22"/>
  <c r="Q201" i="22"/>
  <c r="P201" i="22"/>
  <c r="N201" i="22"/>
  <c r="M201" i="22"/>
  <c r="L201" i="22"/>
  <c r="K201" i="22"/>
  <c r="O201" i="22" s="1"/>
  <c r="J201" i="22"/>
  <c r="I201" i="22"/>
  <c r="H201" i="22"/>
  <c r="G201" i="22"/>
  <c r="F201" i="22"/>
  <c r="E201" i="22"/>
  <c r="D201" i="22"/>
  <c r="C201" i="22"/>
  <c r="B201" i="22"/>
  <c r="A201" i="22"/>
  <c r="AA200" i="22"/>
  <c r="Z200" i="22"/>
  <c r="Y200" i="22"/>
  <c r="X200" i="22"/>
  <c r="W200" i="22"/>
  <c r="V200" i="22"/>
  <c r="U200" i="22"/>
  <c r="T200" i="22"/>
  <c r="S200" i="22"/>
  <c r="R200" i="22"/>
  <c r="Q200" i="22"/>
  <c r="P200" i="22"/>
  <c r="N200" i="22"/>
  <c r="M200" i="22"/>
  <c r="L200" i="22"/>
  <c r="K200" i="22"/>
  <c r="O200" i="22" s="1"/>
  <c r="J200" i="22"/>
  <c r="I200" i="22"/>
  <c r="H200" i="22"/>
  <c r="G200" i="22"/>
  <c r="F200" i="22"/>
  <c r="E200" i="22"/>
  <c r="D200" i="22"/>
  <c r="C200" i="22"/>
  <c r="B200" i="22"/>
  <c r="A200" i="22"/>
  <c r="AA199" i="22"/>
  <c r="Z199" i="22"/>
  <c r="Y199" i="22"/>
  <c r="X199" i="22"/>
  <c r="W199" i="22"/>
  <c r="V199" i="22"/>
  <c r="U199" i="22"/>
  <c r="T199" i="22"/>
  <c r="S199" i="22"/>
  <c r="R199" i="22"/>
  <c r="Q199" i="22"/>
  <c r="P199" i="22"/>
  <c r="N199" i="22"/>
  <c r="M199" i="22"/>
  <c r="L199" i="22"/>
  <c r="K199" i="22"/>
  <c r="O199" i="22" s="1"/>
  <c r="J199" i="22"/>
  <c r="I199" i="22"/>
  <c r="H199" i="22"/>
  <c r="G199" i="22"/>
  <c r="F199" i="22"/>
  <c r="E199" i="22"/>
  <c r="D199" i="22"/>
  <c r="C199" i="22"/>
  <c r="B199" i="22"/>
  <c r="A199" i="22"/>
  <c r="AA198" i="22"/>
  <c r="Z198" i="22"/>
  <c r="Y198" i="22"/>
  <c r="X198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AA197" i="22"/>
  <c r="Z197" i="22"/>
  <c r="Y197" i="22"/>
  <c r="X197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AA196" i="22"/>
  <c r="Z196" i="22"/>
  <c r="Y196" i="22"/>
  <c r="X196" i="22"/>
  <c r="W196" i="22"/>
  <c r="V196" i="22"/>
  <c r="U196" i="22"/>
  <c r="T196" i="22"/>
  <c r="S196" i="22"/>
  <c r="R196" i="22"/>
  <c r="Q196" i="22"/>
  <c r="P196" i="22"/>
  <c r="N196" i="22"/>
  <c r="M196" i="22"/>
  <c r="L196" i="22"/>
  <c r="O196" i="22" s="1"/>
  <c r="K196" i="22"/>
  <c r="J196" i="22"/>
  <c r="I196" i="22"/>
  <c r="H196" i="22"/>
  <c r="G196" i="22"/>
  <c r="F196" i="22"/>
  <c r="E196" i="22"/>
  <c r="D196" i="22"/>
  <c r="C196" i="22"/>
  <c r="B196" i="22"/>
  <c r="A196" i="22"/>
  <c r="AA195" i="22"/>
  <c r="Z195" i="22"/>
  <c r="Y195" i="22"/>
  <c r="X195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AA194" i="22"/>
  <c r="Z194" i="22"/>
  <c r="Y194" i="22"/>
  <c r="X194" i="22"/>
  <c r="W194" i="22"/>
  <c r="V194" i="22"/>
  <c r="U194" i="22"/>
  <c r="T194" i="22"/>
  <c r="S194" i="22"/>
  <c r="R194" i="22"/>
  <c r="Q194" i="22"/>
  <c r="P194" i="22"/>
  <c r="N194" i="22"/>
  <c r="M194" i="22"/>
  <c r="L194" i="22"/>
  <c r="K194" i="22"/>
  <c r="O194" i="22" s="1"/>
  <c r="J194" i="22"/>
  <c r="I194" i="22"/>
  <c r="H194" i="22"/>
  <c r="G194" i="22"/>
  <c r="F194" i="22"/>
  <c r="E194" i="22"/>
  <c r="D194" i="22"/>
  <c r="C194" i="22"/>
  <c r="B194" i="22"/>
  <c r="A194" i="22"/>
  <c r="AA193" i="22"/>
  <c r="Z193" i="22"/>
  <c r="Y193" i="22"/>
  <c r="X193" i="22"/>
  <c r="W193" i="22"/>
  <c r="V193" i="22"/>
  <c r="U193" i="22"/>
  <c r="T193" i="22"/>
  <c r="S193" i="22"/>
  <c r="R193" i="22"/>
  <c r="Q193" i="22"/>
  <c r="P193" i="22"/>
  <c r="N193" i="22"/>
  <c r="M193" i="22"/>
  <c r="L193" i="22"/>
  <c r="K193" i="22"/>
  <c r="O193" i="22" s="1"/>
  <c r="J193" i="22"/>
  <c r="I193" i="22"/>
  <c r="H193" i="22"/>
  <c r="G193" i="22"/>
  <c r="F193" i="22"/>
  <c r="E193" i="22"/>
  <c r="D193" i="22"/>
  <c r="C193" i="22"/>
  <c r="B193" i="22"/>
  <c r="A193" i="22"/>
  <c r="AA192" i="22"/>
  <c r="Z192" i="22"/>
  <c r="Y192" i="22"/>
  <c r="X192" i="22"/>
  <c r="W192" i="22"/>
  <c r="V192" i="22"/>
  <c r="U192" i="22"/>
  <c r="T192" i="22"/>
  <c r="S192" i="22"/>
  <c r="R192" i="22"/>
  <c r="Q192" i="22"/>
  <c r="P192" i="22"/>
  <c r="N192" i="22"/>
  <c r="M192" i="22"/>
  <c r="L192" i="22"/>
  <c r="K192" i="22"/>
  <c r="O192" i="22" s="1"/>
  <c r="J192" i="22"/>
  <c r="I192" i="22"/>
  <c r="H192" i="22"/>
  <c r="G192" i="22"/>
  <c r="F192" i="22"/>
  <c r="E192" i="22"/>
  <c r="D192" i="22"/>
  <c r="C192" i="22"/>
  <c r="B192" i="22"/>
  <c r="A192" i="22"/>
  <c r="AA191" i="22"/>
  <c r="Z191" i="22"/>
  <c r="Y191" i="22"/>
  <c r="X191" i="22"/>
  <c r="W191" i="22"/>
  <c r="V191" i="22"/>
  <c r="U191" i="22"/>
  <c r="T191" i="22"/>
  <c r="S191" i="22"/>
  <c r="R191" i="22"/>
  <c r="Q191" i="22"/>
  <c r="P191" i="22"/>
  <c r="N191" i="22"/>
  <c r="M191" i="22"/>
  <c r="L191" i="22"/>
  <c r="K191" i="22"/>
  <c r="O191" i="22" s="1"/>
  <c r="J191" i="22"/>
  <c r="I191" i="22"/>
  <c r="H191" i="22"/>
  <c r="G191" i="22"/>
  <c r="F191" i="22"/>
  <c r="E191" i="22"/>
  <c r="D191" i="22"/>
  <c r="C191" i="22"/>
  <c r="B191" i="22"/>
  <c r="A191" i="22"/>
  <c r="AA190" i="22"/>
  <c r="Z190" i="22"/>
  <c r="Y190" i="22"/>
  <c r="X190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AA189" i="22"/>
  <c r="Z189" i="22"/>
  <c r="Y189" i="22"/>
  <c r="X189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N188" i="22"/>
  <c r="M188" i="22"/>
  <c r="L188" i="22"/>
  <c r="O188" i="22" s="1"/>
  <c r="K188" i="22"/>
  <c r="J188" i="22"/>
  <c r="I188" i="22"/>
  <c r="H188" i="22"/>
  <c r="G188" i="22"/>
  <c r="F188" i="22"/>
  <c r="E188" i="22"/>
  <c r="D188" i="22"/>
  <c r="C188" i="22"/>
  <c r="B188" i="22"/>
  <c r="A188" i="22"/>
  <c r="AA187" i="22"/>
  <c r="Z187" i="22"/>
  <c r="Y187" i="22"/>
  <c r="X187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AA186" i="22"/>
  <c r="Z186" i="22"/>
  <c r="Y186" i="22"/>
  <c r="X186" i="22"/>
  <c r="W186" i="22"/>
  <c r="V186" i="22"/>
  <c r="U186" i="22"/>
  <c r="T186" i="22"/>
  <c r="S186" i="22"/>
  <c r="R186" i="22"/>
  <c r="Q186" i="22"/>
  <c r="P186" i="22"/>
  <c r="N186" i="22"/>
  <c r="M186" i="22"/>
  <c r="L186" i="22"/>
  <c r="K186" i="22"/>
  <c r="O186" i="22" s="1"/>
  <c r="J186" i="22"/>
  <c r="I186" i="22"/>
  <c r="H186" i="22"/>
  <c r="G186" i="22"/>
  <c r="F186" i="22"/>
  <c r="E186" i="22"/>
  <c r="D186" i="22"/>
  <c r="C186" i="22"/>
  <c r="B186" i="22"/>
  <c r="A186" i="22"/>
  <c r="AA185" i="22"/>
  <c r="Z185" i="22"/>
  <c r="Y185" i="22"/>
  <c r="X185" i="22"/>
  <c r="W185" i="22"/>
  <c r="V185" i="22"/>
  <c r="U185" i="22"/>
  <c r="T185" i="22"/>
  <c r="S185" i="22"/>
  <c r="R185" i="22"/>
  <c r="Q185" i="22"/>
  <c r="P185" i="22"/>
  <c r="N185" i="22"/>
  <c r="M185" i="22"/>
  <c r="L185" i="22"/>
  <c r="K185" i="22"/>
  <c r="O185" i="22" s="1"/>
  <c r="J185" i="22"/>
  <c r="I185" i="22"/>
  <c r="H185" i="22"/>
  <c r="G185" i="22"/>
  <c r="F185" i="22"/>
  <c r="E185" i="22"/>
  <c r="D185" i="22"/>
  <c r="C185" i="22"/>
  <c r="B185" i="22"/>
  <c r="A185" i="22"/>
  <c r="AA184" i="22"/>
  <c r="Z184" i="22"/>
  <c r="Y184" i="22"/>
  <c r="X184" i="22"/>
  <c r="W184" i="22"/>
  <c r="V184" i="22"/>
  <c r="U184" i="22"/>
  <c r="T184" i="22"/>
  <c r="S184" i="22"/>
  <c r="R184" i="22"/>
  <c r="Q184" i="22"/>
  <c r="P184" i="22"/>
  <c r="N184" i="22"/>
  <c r="M184" i="22"/>
  <c r="L184" i="22"/>
  <c r="K184" i="22"/>
  <c r="O184" i="22" s="1"/>
  <c r="J184" i="22"/>
  <c r="I184" i="22"/>
  <c r="H184" i="22"/>
  <c r="G184" i="22"/>
  <c r="F184" i="22"/>
  <c r="E184" i="22"/>
  <c r="D184" i="22"/>
  <c r="C184" i="22"/>
  <c r="B184" i="22"/>
  <c r="A184" i="22"/>
  <c r="AA183" i="22"/>
  <c r="Z183" i="22"/>
  <c r="Y183" i="22"/>
  <c r="X183" i="22"/>
  <c r="W183" i="22"/>
  <c r="V183" i="22"/>
  <c r="U183" i="22"/>
  <c r="T183" i="22"/>
  <c r="S183" i="22"/>
  <c r="R183" i="22"/>
  <c r="Q183" i="22"/>
  <c r="P183" i="22"/>
  <c r="N183" i="22"/>
  <c r="M183" i="22"/>
  <c r="L183" i="22"/>
  <c r="K183" i="22"/>
  <c r="O183" i="22" s="1"/>
  <c r="J183" i="22"/>
  <c r="I183" i="22"/>
  <c r="H183" i="22"/>
  <c r="G183" i="22"/>
  <c r="F183" i="22"/>
  <c r="E183" i="22"/>
  <c r="D183" i="22"/>
  <c r="C183" i="22"/>
  <c r="B183" i="22"/>
  <c r="A183" i="22"/>
  <c r="AA182" i="22"/>
  <c r="Z182" i="22"/>
  <c r="Y182" i="22"/>
  <c r="X182" i="22"/>
  <c r="W182" i="22"/>
  <c r="V182" i="22"/>
  <c r="U182" i="22"/>
  <c r="T182" i="22"/>
  <c r="S182" i="22"/>
  <c r="R182" i="22"/>
  <c r="Q182" i="22"/>
  <c r="P182" i="22"/>
  <c r="O182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AA181" i="22"/>
  <c r="Z181" i="22"/>
  <c r="Y181" i="22"/>
  <c r="X181" i="22"/>
  <c r="W181" i="22"/>
  <c r="V181" i="22"/>
  <c r="U181" i="22"/>
  <c r="T181" i="22"/>
  <c r="S181" i="22"/>
  <c r="R181" i="22"/>
  <c r="Q181" i="22"/>
  <c r="P181" i="22"/>
  <c r="O181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AA180" i="22"/>
  <c r="Z180" i="22"/>
  <c r="Y180" i="22"/>
  <c r="X180" i="22"/>
  <c r="W180" i="22"/>
  <c r="V180" i="22"/>
  <c r="U180" i="22"/>
  <c r="T180" i="22"/>
  <c r="S180" i="22"/>
  <c r="R180" i="22"/>
  <c r="Q180" i="22"/>
  <c r="P180" i="22"/>
  <c r="N180" i="22"/>
  <c r="M180" i="22"/>
  <c r="L180" i="22"/>
  <c r="O180" i="22" s="1"/>
  <c r="K180" i="22"/>
  <c r="J180" i="22"/>
  <c r="I180" i="22"/>
  <c r="H180" i="22"/>
  <c r="G180" i="22"/>
  <c r="F180" i="22"/>
  <c r="E180" i="22"/>
  <c r="D180" i="22"/>
  <c r="C180" i="22"/>
  <c r="B180" i="22"/>
  <c r="A180" i="22"/>
  <c r="AA179" i="22"/>
  <c r="Z179" i="22"/>
  <c r="Y179" i="22"/>
  <c r="X179" i="22"/>
  <c r="W179" i="22"/>
  <c r="V179" i="22"/>
  <c r="U179" i="22"/>
  <c r="T179" i="22"/>
  <c r="S179" i="22"/>
  <c r="R179" i="22"/>
  <c r="Q179" i="22"/>
  <c r="P179" i="22"/>
  <c r="O179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AA178" i="22"/>
  <c r="Z178" i="22"/>
  <c r="Y178" i="22"/>
  <c r="X178" i="22"/>
  <c r="W178" i="22"/>
  <c r="V178" i="22"/>
  <c r="U178" i="22"/>
  <c r="T178" i="22"/>
  <c r="S178" i="22"/>
  <c r="R178" i="22"/>
  <c r="Q178" i="22"/>
  <c r="P178" i="22"/>
  <c r="N178" i="22"/>
  <c r="M178" i="22"/>
  <c r="L178" i="22"/>
  <c r="K178" i="22"/>
  <c r="O178" i="22" s="1"/>
  <c r="J178" i="22"/>
  <c r="I178" i="22"/>
  <c r="H178" i="22"/>
  <c r="G178" i="22"/>
  <c r="F178" i="22"/>
  <c r="E178" i="22"/>
  <c r="D178" i="22"/>
  <c r="C178" i="22"/>
  <c r="B178" i="22"/>
  <c r="A178" i="22"/>
  <c r="AA177" i="22"/>
  <c r="Z177" i="22"/>
  <c r="Y177" i="22"/>
  <c r="X177" i="22"/>
  <c r="W177" i="22"/>
  <c r="V177" i="22"/>
  <c r="U177" i="22"/>
  <c r="T177" i="22"/>
  <c r="S177" i="22"/>
  <c r="R177" i="22"/>
  <c r="Q177" i="22"/>
  <c r="P177" i="22"/>
  <c r="N177" i="22"/>
  <c r="M177" i="22"/>
  <c r="L177" i="22"/>
  <c r="K177" i="22"/>
  <c r="O177" i="22" s="1"/>
  <c r="J177" i="22"/>
  <c r="I177" i="22"/>
  <c r="H177" i="22"/>
  <c r="G177" i="22"/>
  <c r="F177" i="22"/>
  <c r="E177" i="22"/>
  <c r="D177" i="22"/>
  <c r="C177" i="22"/>
  <c r="B177" i="22"/>
  <c r="A177" i="22"/>
  <c r="AA176" i="22"/>
  <c r="Z176" i="22"/>
  <c r="Y176" i="22"/>
  <c r="X176" i="22"/>
  <c r="W176" i="22"/>
  <c r="V176" i="22"/>
  <c r="U176" i="22"/>
  <c r="T176" i="22"/>
  <c r="S176" i="22"/>
  <c r="R176" i="22"/>
  <c r="Q176" i="22"/>
  <c r="P176" i="22"/>
  <c r="N176" i="22"/>
  <c r="M176" i="22"/>
  <c r="L176" i="22"/>
  <c r="K176" i="22"/>
  <c r="O176" i="22" s="1"/>
  <c r="J176" i="22"/>
  <c r="I176" i="22"/>
  <c r="H176" i="22"/>
  <c r="G176" i="22"/>
  <c r="F176" i="22"/>
  <c r="E176" i="22"/>
  <c r="D176" i="22"/>
  <c r="C176" i="22"/>
  <c r="B176" i="22"/>
  <c r="A176" i="22"/>
  <c r="AA175" i="22"/>
  <c r="Z175" i="22"/>
  <c r="Y175" i="22"/>
  <c r="X175" i="22"/>
  <c r="W175" i="22"/>
  <c r="V175" i="22"/>
  <c r="U175" i="22"/>
  <c r="T175" i="22"/>
  <c r="S175" i="22"/>
  <c r="R175" i="22"/>
  <c r="Q175" i="22"/>
  <c r="P175" i="22"/>
  <c r="N175" i="22"/>
  <c r="M175" i="22"/>
  <c r="L175" i="22"/>
  <c r="K175" i="22"/>
  <c r="O175" i="22" s="1"/>
  <c r="J175" i="22"/>
  <c r="I175" i="22"/>
  <c r="H175" i="22"/>
  <c r="G175" i="22"/>
  <c r="F175" i="22"/>
  <c r="E175" i="22"/>
  <c r="D175" i="22"/>
  <c r="C175" i="22"/>
  <c r="B175" i="22"/>
  <c r="A175" i="22"/>
  <c r="AA174" i="22"/>
  <c r="Z174" i="22"/>
  <c r="Y174" i="22"/>
  <c r="X174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AA173" i="22"/>
  <c r="Z173" i="22"/>
  <c r="Y173" i="22"/>
  <c r="X173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AA172" i="22"/>
  <c r="Z172" i="22"/>
  <c r="Y172" i="22"/>
  <c r="X172" i="22"/>
  <c r="W172" i="22"/>
  <c r="V172" i="22"/>
  <c r="U172" i="22"/>
  <c r="T172" i="22"/>
  <c r="S172" i="22"/>
  <c r="R172" i="22"/>
  <c r="Q172" i="22"/>
  <c r="P172" i="22"/>
  <c r="N172" i="22"/>
  <c r="M172" i="22"/>
  <c r="L172" i="22"/>
  <c r="O172" i="22" s="1"/>
  <c r="K172" i="22"/>
  <c r="J172" i="22"/>
  <c r="I172" i="22"/>
  <c r="H172" i="22"/>
  <c r="G172" i="22"/>
  <c r="F172" i="22"/>
  <c r="E172" i="22"/>
  <c r="D172" i="22"/>
  <c r="C172" i="22"/>
  <c r="B172" i="22"/>
  <c r="A172" i="22"/>
  <c r="AA171" i="22"/>
  <c r="Z171" i="22"/>
  <c r="Y171" i="22"/>
  <c r="X171" i="22"/>
  <c r="W171" i="22"/>
  <c r="V171" i="22"/>
  <c r="U171" i="22"/>
  <c r="T171" i="22"/>
  <c r="S171" i="22"/>
  <c r="R171" i="22"/>
  <c r="Q171" i="22"/>
  <c r="P171" i="22"/>
  <c r="O171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AA170" i="22"/>
  <c r="Z170" i="22"/>
  <c r="Y170" i="22"/>
  <c r="X170" i="22"/>
  <c r="W170" i="22"/>
  <c r="V170" i="22"/>
  <c r="U170" i="22"/>
  <c r="T170" i="22"/>
  <c r="S170" i="22"/>
  <c r="R170" i="22"/>
  <c r="Q170" i="22"/>
  <c r="P170" i="22"/>
  <c r="N170" i="22"/>
  <c r="M170" i="22"/>
  <c r="L170" i="22"/>
  <c r="K170" i="22"/>
  <c r="O170" i="22" s="1"/>
  <c r="J170" i="22"/>
  <c r="I170" i="22"/>
  <c r="H170" i="22"/>
  <c r="G170" i="22"/>
  <c r="F170" i="22"/>
  <c r="E170" i="22"/>
  <c r="D170" i="22"/>
  <c r="C170" i="22"/>
  <c r="B170" i="22"/>
  <c r="A170" i="22"/>
  <c r="AA169" i="22"/>
  <c r="Z169" i="22"/>
  <c r="Y169" i="22"/>
  <c r="X169" i="22"/>
  <c r="W169" i="22"/>
  <c r="V169" i="22"/>
  <c r="U169" i="22"/>
  <c r="T169" i="22"/>
  <c r="S169" i="22"/>
  <c r="R169" i="22"/>
  <c r="Q169" i="22"/>
  <c r="P169" i="22"/>
  <c r="N169" i="22"/>
  <c r="M169" i="22"/>
  <c r="L169" i="22"/>
  <c r="K169" i="22"/>
  <c r="O169" i="22" s="1"/>
  <c r="J169" i="22"/>
  <c r="I169" i="22"/>
  <c r="H169" i="22"/>
  <c r="G169" i="22"/>
  <c r="F169" i="22"/>
  <c r="E169" i="22"/>
  <c r="D169" i="22"/>
  <c r="C169" i="22"/>
  <c r="B169" i="22"/>
  <c r="A169" i="22"/>
  <c r="AA168" i="22"/>
  <c r="Z168" i="22"/>
  <c r="Y168" i="22"/>
  <c r="X168" i="22"/>
  <c r="W168" i="22"/>
  <c r="V168" i="22"/>
  <c r="U168" i="22"/>
  <c r="T168" i="22"/>
  <c r="S168" i="22"/>
  <c r="R168" i="22"/>
  <c r="Q168" i="22"/>
  <c r="P168" i="22"/>
  <c r="N168" i="22"/>
  <c r="M168" i="22"/>
  <c r="L168" i="22"/>
  <c r="K168" i="22"/>
  <c r="O168" i="22" s="1"/>
  <c r="J168" i="22"/>
  <c r="I168" i="22"/>
  <c r="H168" i="22"/>
  <c r="G168" i="22"/>
  <c r="F168" i="22"/>
  <c r="E168" i="22"/>
  <c r="D168" i="22"/>
  <c r="C168" i="22"/>
  <c r="B168" i="22"/>
  <c r="A168" i="22"/>
  <c r="AA167" i="22"/>
  <c r="Z167" i="22"/>
  <c r="Y167" i="22"/>
  <c r="X167" i="22"/>
  <c r="W167" i="22"/>
  <c r="V167" i="22"/>
  <c r="U167" i="22"/>
  <c r="T167" i="22"/>
  <c r="S167" i="22"/>
  <c r="R167" i="22"/>
  <c r="Q167" i="22"/>
  <c r="P167" i="22"/>
  <c r="N167" i="22"/>
  <c r="M167" i="22"/>
  <c r="L167" i="22"/>
  <c r="K167" i="22"/>
  <c r="O167" i="22" s="1"/>
  <c r="J167" i="22"/>
  <c r="I167" i="22"/>
  <c r="H167" i="22"/>
  <c r="G167" i="22"/>
  <c r="F167" i="22"/>
  <c r="E167" i="22"/>
  <c r="D167" i="22"/>
  <c r="C167" i="22"/>
  <c r="B167" i="22"/>
  <c r="A167" i="22"/>
  <c r="AA166" i="22"/>
  <c r="Z166" i="22"/>
  <c r="Y166" i="22"/>
  <c r="X166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AA165" i="22"/>
  <c r="Z165" i="22"/>
  <c r="Y165" i="22"/>
  <c r="X165" i="22"/>
  <c r="W165" i="22"/>
  <c r="V165" i="22"/>
  <c r="U165" i="22"/>
  <c r="T165" i="22"/>
  <c r="S165" i="22"/>
  <c r="R165" i="22"/>
  <c r="Q165" i="22"/>
  <c r="P165" i="22"/>
  <c r="O165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AA164" i="22"/>
  <c r="Z164" i="22"/>
  <c r="Y164" i="22"/>
  <c r="X164" i="22"/>
  <c r="W164" i="22"/>
  <c r="V164" i="22"/>
  <c r="U164" i="22"/>
  <c r="T164" i="22"/>
  <c r="S164" i="22"/>
  <c r="R164" i="22"/>
  <c r="Q164" i="22"/>
  <c r="P164" i="22"/>
  <c r="N164" i="22"/>
  <c r="M164" i="22"/>
  <c r="L164" i="22"/>
  <c r="O164" i="22" s="1"/>
  <c r="K164" i="22"/>
  <c r="J164" i="22"/>
  <c r="I164" i="22"/>
  <c r="H164" i="22"/>
  <c r="G164" i="22"/>
  <c r="F164" i="22"/>
  <c r="E164" i="22"/>
  <c r="D164" i="22"/>
  <c r="C164" i="22"/>
  <c r="B164" i="22"/>
  <c r="A164" i="22"/>
  <c r="AA163" i="22"/>
  <c r="Z163" i="22"/>
  <c r="Y163" i="22"/>
  <c r="X163" i="22"/>
  <c r="W163" i="22"/>
  <c r="V163" i="22"/>
  <c r="U163" i="22"/>
  <c r="T163" i="22"/>
  <c r="S163" i="22"/>
  <c r="R163" i="22"/>
  <c r="Q163" i="22"/>
  <c r="P163" i="22"/>
  <c r="O163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N162" i="22"/>
  <c r="M162" i="22"/>
  <c r="L162" i="22"/>
  <c r="K162" i="22"/>
  <c r="O162" i="22" s="1"/>
  <c r="J162" i="22"/>
  <c r="I162" i="22"/>
  <c r="H162" i="22"/>
  <c r="G162" i="22"/>
  <c r="F162" i="22"/>
  <c r="E162" i="22"/>
  <c r="D162" i="22"/>
  <c r="C162" i="22"/>
  <c r="B162" i="22"/>
  <c r="A162" i="22"/>
  <c r="AA161" i="22"/>
  <c r="Z161" i="22"/>
  <c r="Y161" i="22"/>
  <c r="X161" i="22"/>
  <c r="W161" i="22"/>
  <c r="V161" i="22"/>
  <c r="U161" i="22"/>
  <c r="T161" i="22"/>
  <c r="S161" i="22"/>
  <c r="R161" i="22"/>
  <c r="Q161" i="22"/>
  <c r="P161" i="22"/>
  <c r="N161" i="22"/>
  <c r="M161" i="22"/>
  <c r="L161" i="22"/>
  <c r="K161" i="22"/>
  <c r="O161" i="22" s="1"/>
  <c r="J161" i="22"/>
  <c r="I161" i="22"/>
  <c r="H161" i="22"/>
  <c r="G161" i="22"/>
  <c r="F161" i="22"/>
  <c r="E161" i="22"/>
  <c r="D161" i="22"/>
  <c r="C161" i="22"/>
  <c r="B161" i="22"/>
  <c r="A161" i="22"/>
  <c r="AA160" i="22"/>
  <c r="Z160" i="22"/>
  <c r="Y160" i="22"/>
  <c r="X160" i="22"/>
  <c r="W160" i="22"/>
  <c r="V160" i="22"/>
  <c r="U160" i="22"/>
  <c r="T160" i="22"/>
  <c r="S160" i="22"/>
  <c r="R160" i="22"/>
  <c r="Q160" i="22"/>
  <c r="P160" i="22"/>
  <c r="N160" i="22"/>
  <c r="M160" i="22"/>
  <c r="L160" i="22"/>
  <c r="K160" i="22"/>
  <c r="O160" i="22" s="1"/>
  <c r="J160" i="22"/>
  <c r="I160" i="22"/>
  <c r="H160" i="22"/>
  <c r="G160" i="22"/>
  <c r="F160" i="22"/>
  <c r="E160" i="22"/>
  <c r="D160" i="22"/>
  <c r="C160" i="22"/>
  <c r="B160" i="22"/>
  <c r="A160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N159" i="22"/>
  <c r="M159" i="22"/>
  <c r="L159" i="22"/>
  <c r="K159" i="22"/>
  <c r="O159" i="22" s="1"/>
  <c r="J159" i="22"/>
  <c r="I159" i="22"/>
  <c r="H159" i="22"/>
  <c r="G159" i="22"/>
  <c r="F159" i="22"/>
  <c r="E159" i="22"/>
  <c r="D159" i="22"/>
  <c r="C159" i="22"/>
  <c r="B159" i="22"/>
  <c r="A159" i="22"/>
  <c r="AA158" i="22"/>
  <c r="Z158" i="22"/>
  <c r="Y158" i="22"/>
  <c r="X158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AA157" i="22"/>
  <c r="Z157" i="22"/>
  <c r="Y157" i="22"/>
  <c r="X157" i="22"/>
  <c r="W157" i="22"/>
  <c r="V157" i="22"/>
  <c r="U157" i="22"/>
  <c r="T157" i="22"/>
  <c r="S157" i="22"/>
  <c r="R157" i="22"/>
  <c r="Q157" i="22"/>
  <c r="P157" i="22"/>
  <c r="O157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AA156" i="22"/>
  <c r="Z156" i="22"/>
  <c r="Y156" i="22"/>
  <c r="X156" i="22"/>
  <c r="W156" i="22"/>
  <c r="V156" i="22"/>
  <c r="U156" i="22"/>
  <c r="T156" i="22"/>
  <c r="S156" i="22"/>
  <c r="R156" i="22"/>
  <c r="Q156" i="22"/>
  <c r="P156" i="22"/>
  <c r="N156" i="22"/>
  <c r="M156" i="22"/>
  <c r="L156" i="22"/>
  <c r="O156" i="22" s="1"/>
  <c r="K156" i="22"/>
  <c r="J156" i="22"/>
  <c r="I156" i="22"/>
  <c r="H156" i="22"/>
  <c r="G156" i="22"/>
  <c r="F156" i="22"/>
  <c r="E156" i="22"/>
  <c r="D156" i="22"/>
  <c r="C156" i="22"/>
  <c r="B156" i="22"/>
  <c r="A156" i="22"/>
  <c r="AA155" i="22"/>
  <c r="Z155" i="22"/>
  <c r="Y155" i="22"/>
  <c r="X155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AA154" i="22"/>
  <c r="Z154" i="22"/>
  <c r="Y154" i="22"/>
  <c r="X154" i="22"/>
  <c r="W154" i="22"/>
  <c r="V154" i="22"/>
  <c r="U154" i="22"/>
  <c r="T154" i="22"/>
  <c r="S154" i="22"/>
  <c r="R154" i="22"/>
  <c r="Q154" i="22"/>
  <c r="P154" i="22"/>
  <c r="N154" i="22"/>
  <c r="M154" i="22"/>
  <c r="L154" i="22"/>
  <c r="K154" i="22"/>
  <c r="O154" i="22" s="1"/>
  <c r="J154" i="22"/>
  <c r="I154" i="22"/>
  <c r="H154" i="22"/>
  <c r="G154" i="22"/>
  <c r="F154" i="22"/>
  <c r="E154" i="22"/>
  <c r="D154" i="22"/>
  <c r="C154" i="22"/>
  <c r="B154" i="22"/>
  <c r="A154" i="22"/>
  <c r="AA153" i="22"/>
  <c r="Z153" i="22"/>
  <c r="Y153" i="22"/>
  <c r="X153" i="22"/>
  <c r="W153" i="22"/>
  <c r="V153" i="22"/>
  <c r="U153" i="22"/>
  <c r="T153" i="22"/>
  <c r="S153" i="22"/>
  <c r="R153" i="22"/>
  <c r="Q153" i="22"/>
  <c r="P153" i="22"/>
  <c r="N153" i="22"/>
  <c r="M153" i="22"/>
  <c r="L153" i="22"/>
  <c r="K153" i="22"/>
  <c r="O153" i="22" s="1"/>
  <c r="J153" i="22"/>
  <c r="I153" i="22"/>
  <c r="H153" i="22"/>
  <c r="G153" i="22"/>
  <c r="F153" i="22"/>
  <c r="E153" i="22"/>
  <c r="D153" i="22"/>
  <c r="C153" i="22"/>
  <c r="B153" i="22"/>
  <c r="A153" i="22"/>
  <c r="AA152" i="22"/>
  <c r="Z152" i="22"/>
  <c r="Y152" i="22"/>
  <c r="X152" i="22"/>
  <c r="W152" i="22"/>
  <c r="V152" i="22"/>
  <c r="U152" i="22"/>
  <c r="T152" i="22"/>
  <c r="S152" i="22"/>
  <c r="R152" i="22"/>
  <c r="Q152" i="22"/>
  <c r="P152" i="22"/>
  <c r="N152" i="22"/>
  <c r="M152" i="22"/>
  <c r="L152" i="22"/>
  <c r="K152" i="22"/>
  <c r="O152" i="22" s="1"/>
  <c r="J152" i="22"/>
  <c r="I152" i="22"/>
  <c r="H152" i="22"/>
  <c r="G152" i="22"/>
  <c r="F152" i="22"/>
  <c r="E152" i="22"/>
  <c r="D152" i="22"/>
  <c r="C152" i="22"/>
  <c r="B152" i="22"/>
  <c r="A152" i="22"/>
  <c r="AA151" i="22"/>
  <c r="Z151" i="22"/>
  <c r="Y151" i="22"/>
  <c r="X151" i="22"/>
  <c r="W151" i="22"/>
  <c r="V151" i="22"/>
  <c r="U151" i="22"/>
  <c r="T151" i="22"/>
  <c r="S151" i="22"/>
  <c r="R151" i="22"/>
  <c r="Q151" i="22"/>
  <c r="P151" i="22"/>
  <c r="N151" i="22"/>
  <c r="M151" i="22"/>
  <c r="L151" i="22"/>
  <c r="K151" i="22"/>
  <c r="O151" i="22" s="1"/>
  <c r="J151" i="22"/>
  <c r="I151" i="22"/>
  <c r="H151" i="22"/>
  <c r="G151" i="22"/>
  <c r="F151" i="22"/>
  <c r="E151" i="22"/>
  <c r="D151" i="22"/>
  <c r="C151" i="22"/>
  <c r="B151" i="22"/>
  <c r="A151" i="22"/>
  <c r="AA150" i="22"/>
  <c r="Z150" i="22"/>
  <c r="Y150" i="22"/>
  <c r="X150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A150" i="22"/>
  <c r="AA149" i="22"/>
  <c r="Z149" i="22"/>
  <c r="Y149" i="22"/>
  <c r="X149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AA148" i="22"/>
  <c r="Z148" i="22"/>
  <c r="Y148" i="22"/>
  <c r="X148" i="22"/>
  <c r="W148" i="22"/>
  <c r="V148" i="22"/>
  <c r="U148" i="22"/>
  <c r="T148" i="22"/>
  <c r="S148" i="22"/>
  <c r="R148" i="22"/>
  <c r="Q148" i="22"/>
  <c r="P148" i="22"/>
  <c r="N148" i="22"/>
  <c r="M148" i="22"/>
  <c r="L148" i="22"/>
  <c r="O148" i="22" s="1"/>
  <c r="K148" i="22"/>
  <c r="J148" i="22"/>
  <c r="I148" i="22"/>
  <c r="H148" i="22"/>
  <c r="G148" i="22"/>
  <c r="F148" i="22"/>
  <c r="E148" i="22"/>
  <c r="D148" i="22"/>
  <c r="C148" i="22"/>
  <c r="B148" i="22"/>
  <c r="A148" i="22"/>
  <c r="AA147" i="22"/>
  <c r="Z147" i="22"/>
  <c r="Y147" i="22"/>
  <c r="X147" i="22"/>
  <c r="W147" i="22"/>
  <c r="V147" i="22"/>
  <c r="U147" i="22"/>
  <c r="T147" i="22"/>
  <c r="S147" i="22"/>
  <c r="R147" i="22"/>
  <c r="Q147" i="22"/>
  <c r="P147" i="22"/>
  <c r="O147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A147" i="22"/>
  <c r="AA146" i="22"/>
  <c r="Z146" i="22"/>
  <c r="Y146" i="22"/>
  <c r="X146" i="22"/>
  <c r="W146" i="22"/>
  <c r="V146" i="22"/>
  <c r="U146" i="22"/>
  <c r="T146" i="22"/>
  <c r="S146" i="22"/>
  <c r="R146" i="22"/>
  <c r="Q146" i="22"/>
  <c r="P146" i="22"/>
  <c r="N146" i="22"/>
  <c r="M146" i="22"/>
  <c r="L146" i="22"/>
  <c r="K146" i="22"/>
  <c r="O146" i="22" s="1"/>
  <c r="J146" i="22"/>
  <c r="I146" i="22"/>
  <c r="H146" i="22"/>
  <c r="G146" i="22"/>
  <c r="F146" i="22"/>
  <c r="E146" i="22"/>
  <c r="D146" i="22"/>
  <c r="C146" i="22"/>
  <c r="B146" i="22"/>
  <c r="A146" i="22"/>
  <c r="AA145" i="22"/>
  <c r="Z145" i="22"/>
  <c r="Y145" i="22"/>
  <c r="X145" i="22"/>
  <c r="W145" i="22"/>
  <c r="V145" i="22"/>
  <c r="U145" i="22"/>
  <c r="T145" i="22"/>
  <c r="S145" i="22"/>
  <c r="R145" i="22"/>
  <c r="Q145" i="22"/>
  <c r="P145" i="22"/>
  <c r="N145" i="22"/>
  <c r="M145" i="22"/>
  <c r="L145" i="22"/>
  <c r="K145" i="22"/>
  <c r="O145" i="22" s="1"/>
  <c r="J145" i="22"/>
  <c r="I145" i="22"/>
  <c r="H145" i="22"/>
  <c r="G145" i="22"/>
  <c r="F145" i="22"/>
  <c r="E145" i="22"/>
  <c r="D145" i="22"/>
  <c r="C145" i="22"/>
  <c r="B145" i="22"/>
  <c r="A145" i="22"/>
  <c r="AA144" i="22"/>
  <c r="Z144" i="22"/>
  <c r="Y144" i="22"/>
  <c r="X144" i="22"/>
  <c r="W144" i="22"/>
  <c r="V144" i="22"/>
  <c r="U144" i="22"/>
  <c r="T144" i="22"/>
  <c r="S144" i="22"/>
  <c r="R144" i="22"/>
  <c r="Q144" i="22"/>
  <c r="P144" i="22"/>
  <c r="N144" i="22"/>
  <c r="M144" i="22"/>
  <c r="L144" i="22"/>
  <c r="K144" i="22"/>
  <c r="O144" i="22" s="1"/>
  <c r="J144" i="22"/>
  <c r="I144" i="22"/>
  <c r="H144" i="22"/>
  <c r="G144" i="22"/>
  <c r="F144" i="22"/>
  <c r="E144" i="22"/>
  <c r="D144" i="22"/>
  <c r="C144" i="22"/>
  <c r="B144" i="22"/>
  <c r="A144" i="22"/>
  <c r="AA143" i="22"/>
  <c r="Z143" i="22"/>
  <c r="Y143" i="22"/>
  <c r="X143" i="22"/>
  <c r="W143" i="22"/>
  <c r="V143" i="22"/>
  <c r="U143" i="22"/>
  <c r="T143" i="22"/>
  <c r="S143" i="22"/>
  <c r="R143" i="22"/>
  <c r="Q143" i="22"/>
  <c r="P143" i="22"/>
  <c r="N143" i="22"/>
  <c r="M143" i="22"/>
  <c r="L143" i="22"/>
  <c r="K143" i="22"/>
  <c r="O143" i="22" s="1"/>
  <c r="J143" i="22"/>
  <c r="I143" i="22"/>
  <c r="H143" i="22"/>
  <c r="G143" i="22"/>
  <c r="F143" i="22"/>
  <c r="E143" i="22"/>
  <c r="D143" i="22"/>
  <c r="C143" i="22"/>
  <c r="B143" i="22"/>
  <c r="A143" i="22"/>
  <c r="AA142" i="22"/>
  <c r="Z142" i="22"/>
  <c r="Y142" i="22"/>
  <c r="X142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A142" i="22"/>
  <c r="AA141" i="22"/>
  <c r="Z141" i="22"/>
  <c r="Y141" i="22"/>
  <c r="X141" i="22"/>
  <c r="W141" i="22"/>
  <c r="V141" i="22"/>
  <c r="U141" i="22"/>
  <c r="T141" i="22"/>
  <c r="S141" i="22"/>
  <c r="R141" i="22"/>
  <c r="Q141" i="22"/>
  <c r="P141" i="22"/>
  <c r="O141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AA140" i="22"/>
  <c r="Z140" i="22"/>
  <c r="Y140" i="22"/>
  <c r="X140" i="22"/>
  <c r="W140" i="22"/>
  <c r="V140" i="22"/>
  <c r="U140" i="22"/>
  <c r="T140" i="22"/>
  <c r="S140" i="22"/>
  <c r="R140" i="22"/>
  <c r="Q140" i="22"/>
  <c r="P140" i="22"/>
  <c r="N140" i="22"/>
  <c r="M140" i="22"/>
  <c r="L140" i="22"/>
  <c r="O140" i="22" s="1"/>
  <c r="K140" i="22"/>
  <c r="J140" i="22"/>
  <c r="I140" i="22"/>
  <c r="H140" i="22"/>
  <c r="G140" i="22"/>
  <c r="F140" i="22"/>
  <c r="E140" i="22"/>
  <c r="D140" i="22"/>
  <c r="C140" i="22"/>
  <c r="B140" i="22"/>
  <c r="A140" i="22"/>
  <c r="AA139" i="22"/>
  <c r="Z139" i="22"/>
  <c r="Y139" i="22"/>
  <c r="X139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AA138" i="22"/>
  <c r="Z138" i="22"/>
  <c r="Y138" i="22"/>
  <c r="X138" i="22"/>
  <c r="W138" i="22"/>
  <c r="V138" i="22"/>
  <c r="U138" i="22"/>
  <c r="T138" i="22"/>
  <c r="S138" i="22"/>
  <c r="R138" i="22"/>
  <c r="Q138" i="22"/>
  <c r="P138" i="22"/>
  <c r="N138" i="22"/>
  <c r="M138" i="22"/>
  <c r="L138" i="22"/>
  <c r="K138" i="22"/>
  <c r="O138" i="22" s="1"/>
  <c r="J138" i="22"/>
  <c r="I138" i="22"/>
  <c r="H138" i="22"/>
  <c r="G138" i="22"/>
  <c r="F138" i="22"/>
  <c r="E138" i="22"/>
  <c r="D138" i="22"/>
  <c r="C138" i="22"/>
  <c r="B138" i="22"/>
  <c r="A138" i="22"/>
  <c r="AA137" i="22"/>
  <c r="Z137" i="22"/>
  <c r="Y137" i="22"/>
  <c r="X137" i="22"/>
  <c r="W137" i="22"/>
  <c r="V137" i="22"/>
  <c r="U137" i="22"/>
  <c r="T137" i="22"/>
  <c r="S137" i="22"/>
  <c r="R137" i="22"/>
  <c r="Q137" i="22"/>
  <c r="P137" i="22"/>
  <c r="N137" i="22"/>
  <c r="M137" i="22"/>
  <c r="L137" i="22"/>
  <c r="K137" i="22"/>
  <c r="O137" i="22" s="1"/>
  <c r="J137" i="22"/>
  <c r="I137" i="22"/>
  <c r="H137" i="22"/>
  <c r="G137" i="22"/>
  <c r="F137" i="22"/>
  <c r="E137" i="22"/>
  <c r="D137" i="22"/>
  <c r="C137" i="22"/>
  <c r="B137" i="22"/>
  <c r="A137" i="22"/>
  <c r="AA136" i="22"/>
  <c r="Z136" i="22"/>
  <c r="Y136" i="22"/>
  <c r="X136" i="22"/>
  <c r="W136" i="22"/>
  <c r="V136" i="22"/>
  <c r="U136" i="22"/>
  <c r="T136" i="22"/>
  <c r="S136" i="22"/>
  <c r="R136" i="22"/>
  <c r="Q136" i="22"/>
  <c r="P136" i="22"/>
  <c r="N136" i="22"/>
  <c r="M136" i="22"/>
  <c r="L136" i="22"/>
  <c r="K136" i="22"/>
  <c r="O136" i="22" s="1"/>
  <c r="J136" i="22"/>
  <c r="I136" i="22"/>
  <c r="H136" i="22"/>
  <c r="G136" i="22"/>
  <c r="F136" i="22"/>
  <c r="E136" i="22"/>
  <c r="D136" i="22"/>
  <c r="C136" i="22"/>
  <c r="B136" i="22"/>
  <c r="A136" i="22"/>
  <c r="AA135" i="22"/>
  <c r="Z135" i="22"/>
  <c r="Y135" i="22"/>
  <c r="X135" i="22"/>
  <c r="W135" i="22"/>
  <c r="V135" i="22"/>
  <c r="U135" i="22"/>
  <c r="T135" i="22"/>
  <c r="S135" i="22"/>
  <c r="R135" i="22"/>
  <c r="Q135" i="22"/>
  <c r="P135" i="22"/>
  <c r="N135" i="22"/>
  <c r="M135" i="22"/>
  <c r="L135" i="22"/>
  <c r="K135" i="22"/>
  <c r="O135" i="22" s="1"/>
  <c r="J135" i="22"/>
  <c r="I135" i="22"/>
  <c r="H135" i="22"/>
  <c r="G135" i="22"/>
  <c r="F135" i="22"/>
  <c r="E135" i="22"/>
  <c r="D135" i="22"/>
  <c r="C135" i="22"/>
  <c r="B135" i="22"/>
  <c r="A135" i="22"/>
  <c r="AA134" i="22"/>
  <c r="Z134" i="22"/>
  <c r="Y134" i="22"/>
  <c r="X134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A134" i="22"/>
  <c r="AA133" i="22"/>
  <c r="Z133" i="22"/>
  <c r="Y133" i="22"/>
  <c r="X133" i="22"/>
  <c r="W133" i="22"/>
  <c r="V133" i="22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N132" i="22"/>
  <c r="M132" i="22"/>
  <c r="L132" i="22"/>
  <c r="O132" i="22" s="1"/>
  <c r="K132" i="22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AA131" i="22" s="1"/>
  <c r="J131" i="22"/>
  <c r="I131" i="22"/>
  <c r="H131" i="22"/>
  <c r="G131" i="22"/>
  <c r="F131" i="22"/>
  <c r="E131" i="22"/>
  <c r="D131" i="22"/>
  <c r="C131" i="22"/>
  <c r="B131" i="22"/>
  <c r="A131" i="22"/>
  <c r="Z130" i="22"/>
  <c r="R130" i="22"/>
  <c r="N130" i="22"/>
  <c r="M130" i="22"/>
  <c r="L130" i="22"/>
  <c r="K130" i="22"/>
  <c r="O130" i="22" s="1"/>
  <c r="J130" i="22"/>
  <c r="I130" i="22"/>
  <c r="H130" i="22"/>
  <c r="G130" i="22"/>
  <c r="F130" i="22"/>
  <c r="E130" i="22"/>
  <c r="V130" i="22" s="1"/>
  <c r="D130" i="22"/>
  <c r="C130" i="22"/>
  <c r="B130" i="22"/>
  <c r="A130" i="22"/>
  <c r="X129" i="22"/>
  <c r="P129" i="22"/>
  <c r="N129" i="22"/>
  <c r="M129" i="22"/>
  <c r="L129" i="22"/>
  <c r="K129" i="22"/>
  <c r="O129" i="22" s="1"/>
  <c r="J129" i="22"/>
  <c r="I129" i="22"/>
  <c r="H129" i="22"/>
  <c r="G129" i="22"/>
  <c r="F129" i="22"/>
  <c r="E129" i="22"/>
  <c r="D129" i="22"/>
  <c r="C129" i="22"/>
  <c r="B129" i="22"/>
  <c r="A129" i="22"/>
  <c r="N128" i="22"/>
  <c r="M128" i="22"/>
  <c r="L128" i="22"/>
  <c r="U128" i="22" s="1"/>
  <c r="K128" i="22"/>
  <c r="Z128" i="22" s="1"/>
  <c r="J128" i="22"/>
  <c r="I128" i="22"/>
  <c r="H128" i="22"/>
  <c r="G128" i="22"/>
  <c r="F128" i="22"/>
  <c r="E128" i="22"/>
  <c r="D128" i="22"/>
  <c r="C128" i="22"/>
  <c r="B128" i="22"/>
  <c r="A128" i="22"/>
  <c r="N127" i="22"/>
  <c r="M127" i="22"/>
  <c r="L127" i="22"/>
  <c r="K127" i="22"/>
  <c r="AA127" i="22" s="1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Q126" i="22" s="1"/>
  <c r="K126" i="22"/>
  <c r="J126" i="22"/>
  <c r="I126" i="22"/>
  <c r="H126" i="22"/>
  <c r="G126" i="22"/>
  <c r="F126" i="22"/>
  <c r="E126" i="22"/>
  <c r="D126" i="22"/>
  <c r="C126" i="22"/>
  <c r="B126" i="22"/>
  <c r="A126" i="22"/>
  <c r="N125" i="22"/>
  <c r="M125" i="22"/>
  <c r="L125" i="22"/>
  <c r="T125" i="22" s="1"/>
  <c r="K125" i="22"/>
  <c r="J125" i="22"/>
  <c r="I125" i="22"/>
  <c r="H125" i="22"/>
  <c r="G125" i="22"/>
  <c r="F125" i="22"/>
  <c r="E125" i="22"/>
  <c r="D125" i="22"/>
  <c r="C125" i="22"/>
  <c r="B125" i="22"/>
  <c r="A125" i="22"/>
  <c r="AA124" i="22"/>
  <c r="N124" i="22"/>
  <c r="M124" i="22"/>
  <c r="L124" i="22"/>
  <c r="K124" i="22"/>
  <c r="S124" i="22" s="1"/>
  <c r="J124" i="22"/>
  <c r="I124" i="22"/>
  <c r="H124" i="22"/>
  <c r="G124" i="22"/>
  <c r="F124" i="22"/>
  <c r="E124" i="22"/>
  <c r="D124" i="22"/>
  <c r="C124" i="22"/>
  <c r="B124" i="22"/>
  <c r="A124" i="22"/>
  <c r="Q123" i="22"/>
  <c r="N123" i="22"/>
  <c r="M123" i="22"/>
  <c r="L123" i="22"/>
  <c r="K123" i="22"/>
  <c r="W123" i="22" s="1"/>
  <c r="J123" i="22"/>
  <c r="I123" i="22"/>
  <c r="H123" i="22"/>
  <c r="G123" i="22"/>
  <c r="F123" i="22"/>
  <c r="E123" i="22"/>
  <c r="D123" i="22"/>
  <c r="C123" i="22"/>
  <c r="B123" i="22"/>
  <c r="A123" i="22"/>
  <c r="N122" i="22"/>
  <c r="M122" i="22"/>
  <c r="L122" i="22"/>
  <c r="K122" i="22"/>
  <c r="X122" i="22" s="1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V114" i="22" s="1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O112" i="22" s="1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AA108" i="22" s="1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V104" i="22" s="1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U102" i="22" s="1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AA100" i="22" s="1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V94" i="22" s="1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Q91" i="22" s="1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W88" i="22" s="1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AA87" i="22" s="1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U84" i="22" s="1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V83" i="22" s="1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N72" i="22"/>
  <c r="M72" i="22"/>
  <c r="L72" i="22"/>
  <c r="K72" i="22"/>
  <c r="W72" i="22" s="1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W70" i="22" s="1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Z66" i="22" s="1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V65" i="22" s="1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W64" i="22" s="1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A57" i="22"/>
  <c r="N56" i="22"/>
  <c r="M56" i="22"/>
  <c r="L56" i="22"/>
  <c r="Z56" i="22" s="1"/>
  <c r="K56" i="22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N46" i="22"/>
  <c r="M46" i="22"/>
  <c r="L46" i="22"/>
  <c r="P46" i="22" s="1"/>
  <c r="K46" i="22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X45" i="22" s="1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AA44" i="22" s="1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V41" i="22" s="1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X37" i="22" s="1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R24" i="22" s="1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W22" i="22" s="1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T20" i="22" s="1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V14" i="22" s="1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Z13" i="22" s="1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N9" i="22"/>
  <c r="M9" i="22"/>
  <c r="L9" i="22"/>
  <c r="K9" i="22"/>
  <c r="O9" i="22" s="1"/>
  <c r="P9" i="22" s="1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U4" i="22" s="1"/>
  <c r="J4" i="22"/>
  <c r="I4" i="22"/>
  <c r="H4" i="22"/>
  <c r="G4" i="22"/>
  <c r="F4" i="22"/>
  <c r="E4" i="22"/>
  <c r="D4" i="22"/>
  <c r="C4" i="22"/>
  <c r="B4" i="22"/>
  <c r="A4" i="22"/>
  <c r="N3" i="22"/>
  <c r="M3" i="22"/>
  <c r="L3" i="22"/>
  <c r="K3" i="22"/>
  <c r="Z3" i="22" s="1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P99" i="22" l="1"/>
  <c r="X128" i="22"/>
  <c r="W40" i="22"/>
  <c r="W57" i="22"/>
  <c r="R122" i="22"/>
  <c r="Y7" i="3"/>
  <c r="V52" i="3"/>
  <c r="AA80" i="3"/>
  <c r="Q185" i="3"/>
  <c r="T197" i="3"/>
  <c r="Q209" i="3"/>
  <c r="AA40" i="7"/>
  <c r="S88" i="7"/>
  <c r="Y145" i="7"/>
  <c r="R161" i="7"/>
  <c r="X169" i="7"/>
  <c r="R34" i="9"/>
  <c r="P38" i="9"/>
  <c r="P54" i="9"/>
  <c r="P54" i="22"/>
  <c r="T95" i="22"/>
  <c r="O124" i="22"/>
  <c r="U9" i="22"/>
  <c r="P56" i="22"/>
  <c r="W85" i="22"/>
  <c r="X93" i="22"/>
  <c r="X101" i="22"/>
  <c r="V105" i="22"/>
  <c r="R121" i="22"/>
  <c r="Q125" i="22"/>
  <c r="AA128" i="22"/>
  <c r="T132" i="22"/>
  <c r="X71" i="3"/>
  <c r="O108" i="3"/>
  <c r="AA144" i="3"/>
  <c r="R172" i="3"/>
  <c r="V180" i="3"/>
  <c r="P220" i="3"/>
  <c r="W228" i="3"/>
  <c r="O64" i="7"/>
  <c r="AA64" i="7" s="1"/>
  <c r="U249" i="7"/>
  <c r="P57" i="9"/>
  <c r="Z103" i="3"/>
  <c r="X23" i="7"/>
  <c r="V43" i="7"/>
  <c r="Z47" i="7"/>
  <c r="Y71" i="7"/>
  <c r="R180" i="7"/>
  <c r="Y184" i="7"/>
  <c r="Q192" i="7"/>
  <c r="P97" i="9"/>
  <c r="Y123" i="22"/>
  <c r="X30" i="22"/>
  <c r="Z34" i="22"/>
  <c r="W46" i="22"/>
  <c r="AA71" i="22"/>
  <c r="P80" i="22"/>
  <c r="V126" i="22"/>
  <c r="Q9" i="3"/>
  <c r="V74" i="3"/>
  <c r="V82" i="3"/>
  <c r="X86" i="3"/>
  <c r="Y110" i="3"/>
  <c r="Z127" i="3"/>
  <c r="Z143" i="3"/>
  <c r="Z215" i="3"/>
  <c r="V82" i="7"/>
  <c r="V123" i="7"/>
  <c r="Z167" i="7"/>
  <c r="P171" i="7"/>
  <c r="P227" i="7"/>
  <c r="O60" i="9"/>
  <c r="R96" i="9"/>
  <c r="Q108" i="9"/>
  <c r="B2" i="15"/>
  <c r="A2" i="15"/>
  <c r="Y125" i="22"/>
  <c r="P128" i="22"/>
  <c r="Q132" i="22"/>
  <c r="Z20" i="3"/>
  <c r="O57" i="3"/>
  <c r="W65" i="3"/>
  <c r="O71" i="3"/>
  <c r="AA146" i="3"/>
  <c r="Z150" i="3"/>
  <c r="V170" i="3"/>
  <c r="W198" i="3"/>
  <c r="Y206" i="3"/>
  <c r="Q222" i="3"/>
  <c r="Q235" i="7"/>
  <c r="U72" i="22"/>
  <c r="V29" i="7"/>
  <c r="S226" i="7"/>
  <c r="P95" i="9"/>
  <c r="S107" i="9"/>
  <c r="S127" i="22"/>
  <c r="R128" i="22"/>
  <c r="Y132" i="22"/>
  <c r="AL759" i="14"/>
  <c r="T900" i="14"/>
  <c r="AD750" i="14"/>
  <c r="W982" i="14"/>
  <c r="AC1154" i="14"/>
  <c r="AC742" i="14"/>
  <c r="AC750" i="14"/>
  <c r="AC746" i="14"/>
  <c r="AD742" i="14"/>
  <c r="AB752" i="14"/>
  <c r="AB742" i="14"/>
  <c r="AD752" i="14"/>
  <c r="AK744" i="14"/>
  <c r="AR744" i="14" s="1"/>
  <c r="S131" i="22"/>
  <c r="O131" i="22"/>
  <c r="W131" i="22"/>
  <c r="U132" i="22"/>
  <c r="AA7" i="22"/>
  <c r="U12" i="22"/>
  <c r="Z21" i="22"/>
  <c r="U76" i="22"/>
  <c r="W80" i="22"/>
  <c r="V89" i="22"/>
  <c r="U91" i="22"/>
  <c r="O122" i="22"/>
  <c r="Y122" i="22"/>
  <c r="O123" i="22"/>
  <c r="V123" i="22" s="1"/>
  <c r="W128" i="22"/>
  <c r="U129" i="22"/>
  <c r="S130" i="22"/>
  <c r="AA130" i="22"/>
  <c r="P131" i="22"/>
  <c r="X131" i="22"/>
  <c r="V132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O146" i="7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P92" i="9"/>
  <c r="Z122" i="22"/>
  <c r="W126" i="22"/>
  <c r="V129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Y757" i="14"/>
  <c r="X5" i="22"/>
  <c r="X9" i="22"/>
  <c r="Z10" i="22"/>
  <c r="Q56" i="22"/>
  <c r="T57" i="22"/>
  <c r="W78" i="22"/>
  <c r="Q96" i="22"/>
  <c r="O116" i="22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R66" i="9"/>
  <c r="Q70" i="9"/>
  <c r="S86" i="9"/>
  <c r="O14" i="22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U123" i="22"/>
  <c r="X124" i="22"/>
  <c r="O126" i="22"/>
  <c r="U126" i="22" s="1"/>
  <c r="S129" i="22"/>
  <c r="AA129" i="22"/>
  <c r="Q130" i="22"/>
  <c r="Y130" i="22"/>
  <c r="V131" i="22"/>
  <c r="Z3" i="3"/>
  <c r="U25" i="3"/>
  <c r="O54" i="3"/>
  <c r="R71" i="3"/>
  <c r="Z84" i="3"/>
  <c r="X100" i="3"/>
  <c r="O105" i="3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W994" i="14"/>
  <c r="AC994" i="14"/>
  <c r="X994" i="14"/>
  <c r="W802" i="14"/>
  <c r="X866" i="14"/>
  <c r="AA930" i="14"/>
  <c r="Y1090" i="14"/>
  <c r="AD1186" i="14"/>
  <c r="AD994" i="14"/>
  <c r="Z994" i="14"/>
  <c r="AB1122" i="14"/>
  <c r="AD1122" i="14"/>
  <c r="AA1122" i="14"/>
  <c r="X802" i="14"/>
  <c r="Y994" i="14"/>
  <c r="W1122" i="14"/>
  <c r="T834" i="14"/>
  <c r="AC834" i="14"/>
  <c r="AC962" i="14"/>
  <c r="Y930" i="14"/>
  <c r="AD1026" i="14"/>
  <c r="AC1090" i="14"/>
  <c r="AB1186" i="14"/>
  <c r="X1186" i="14"/>
  <c r="AB962" i="14"/>
  <c r="X1058" i="14"/>
  <c r="AB930" i="14"/>
  <c r="Z962" i="14"/>
  <c r="AB1090" i="14"/>
  <c r="Z1122" i="14"/>
  <c r="W866" i="14"/>
  <c r="Z834" i="14"/>
  <c r="W930" i="14"/>
  <c r="AC1058" i="14"/>
  <c r="W1090" i="14"/>
  <c r="AB802" i="14"/>
  <c r="Y1122" i="14"/>
  <c r="Z866" i="14"/>
  <c r="AA770" i="14"/>
  <c r="W834" i="14"/>
  <c r="AD930" i="14"/>
  <c r="W1058" i="14"/>
  <c r="AC1026" i="14"/>
  <c r="AA1186" i="14"/>
  <c r="Z802" i="14"/>
  <c r="Y866" i="14"/>
  <c r="Y962" i="14"/>
  <c r="X1026" i="14"/>
  <c r="AB866" i="14"/>
  <c r="AB994" i="14"/>
  <c r="AD834" i="14"/>
  <c r="AB1058" i="14"/>
  <c r="X1090" i="14"/>
  <c r="AA1026" i="14"/>
  <c r="AC898" i="14"/>
  <c r="W1026" i="14"/>
  <c r="AD866" i="14"/>
  <c r="AA802" i="14"/>
  <c r="Z770" i="14"/>
  <c r="AD802" i="14"/>
  <c r="Z930" i="14"/>
  <c r="AC930" i="14"/>
  <c r="AD1090" i="14"/>
  <c r="AD1058" i="14"/>
  <c r="AB1026" i="14"/>
  <c r="X1122" i="14"/>
  <c r="Y1186" i="14"/>
  <c r="AC866" i="14"/>
  <c r="Y898" i="14"/>
  <c r="AD962" i="14"/>
  <c r="Z1090" i="14"/>
  <c r="AA994" i="14"/>
  <c r="AD898" i="14"/>
  <c r="Y770" i="14"/>
  <c r="Y802" i="14"/>
  <c r="AA834" i="14"/>
  <c r="X930" i="14"/>
  <c r="AA1058" i="14"/>
  <c r="Z1026" i="14"/>
  <c r="Z1186" i="14"/>
  <c r="AA866" i="14"/>
  <c r="AC802" i="14"/>
  <c r="W770" i="14"/>
  <c r="AA962" i="14"/>
  <c r="Z898" i="14"/>
  <c r="W1186" i="14"/>
  <c r="AK743" i="14"/>
  <c r="AR743" i="14" s="1"/>
  <c r="AK751" i="14"/>
  <c r="AR751" i="14" s="1"/>
  <c r="AC744" i="14"/>
  <c r="AC752" i="14"/>
  <c r="AB744" i="14"/>
  <c r="AD744" i="14"/>
  <c r="AB748" i="14"/>
  <c r="AJ623" i="14"/>
  <c r="AG184" i="14"/>
  <c r="AJ392" i="14"/>
  <c r="U21" i="14"/>
  <c r="U29" i="14"/>
  <c r="AC133" i="14"/>
  <c r="AJ229" i="14"/>
  <c r="W285" i="14"/>
  <c r="AP349" i="14"/>
  <c r="AD389" i="14"/>
  <c r="AB661" i="14"/>
  <c r="AN228" i="14"/>
  <c r="AQ260" i="14"/>
  <c r="AI33" i="14"/>
  <c r="AQ49" i="14"/>
  <c r="AJ224" i="14"/>
  <c r="AK748" i="14"/>
  <c r="AR748" i="14" s="1"/>
  <c r="AN27" i="14"/>
  <c r="S51" i="14"/>
  <c r="AN84" i="14"/>
  <c r="T30" i="14"/>
  <c r="R182" i="14"/>
  <c r="U182" i="14" s="1"/>
  <c r="R222" i="14"/>
  <c r="T222" i="14" s="1"/>
  <c r="AR952" i="14"/>
  <c r="AR812" i="14"/>
  <c r="AQ561" i="14"/>
  <c r="AF585" i="14"/>
  <c r="AK601" i="14"/>
  <c r="AO633" i="14"/>
  <c r="U656" i="14"/>
  <c r="AL664" i="14"/>
  <c r="AK133" i="14"/>
  <c r="AQ132" i="14"/>
  <c r="U283" i="14"/>
  <c r="AH323" i="14"/>
  <c r="Y659" i="14"/>
  <c r="AA133" i="14"/>
  <c r="AN57" i="14"/>
  <c r="AO266" i="14"/>
  <c r="AL314" i="14"/>
  <c r="AN714" i="14"/>
  <c r="U100" i="14"/>
  <c r="U108" i="14"/>
  <c r="U116" i="14"/>
  <c r="AH124" i="14"/>
  <c r="AD135" i="14"/>
  <c r="AJ152" i="14"/>
  <c r="AO160" i="14"/>
  <c r="AJ183" i="14"/>
  <c r="AB239" i="14"/>
  <c r="AF263" i="14"/>
  <c r="W295" i="14"/>
  <c r="AN319" i="14"/>
  <c r="AP479" i="14"/>
  <c r="AH503" i="14"/>
  <c r="Y575" i="14"/>
  <c r="AA583" i="14"/>
  <c r="AQ131" i="14"/>
  <c r="AK230" i="14"/>
  <c r="AI238" i="14"/>
  <c r="AJ462" i="14"/>
  <c r="X622" i="14"/>
  <c r="AK734" i="14"/>
  <c r="R25" i="14"/>
  <c r="X25" i="14" s="1"/>
  <c r="Y133" i="14"/>
  <c r="AL180" i="14"/>
  <c r="R333" i="14"/>
  <c r="AA333" i="14" s="1"/>
  <c r="AG340" i="14"/>
  <c r="AA460" i="14"/>
  <c r="Z476" i="14"/>
  <c r="Y500" i="14"/>
  <c r="AM605" i="14"/>
  <c r="AP613" i="14"/>
  <c r="AD219" i="14"/>
  <c r="AK291" i="14"/>
  <c r="AI387" i="14"/>
  <c r="R394" i="14"/>
  <c r="V394" i="14" s="1"/>
  <c r="R402" i="14"/>
  <c r="T402" i="14" s="1"/>
  <c r="AK418" i="14"/>
  <c r="AG434" i="14"/>
  <c r="AD586" i="14"/>
  <c r="W594" i="14"/>
  <c r="Z739" i="14"/>
  <c r="AL750" i="14"/>
  <c r="AR811" i="14"/>
  <c r="Y153" i="14"/>
  <c r="R185" i="14"/>
  <c r="W185" i="14" s="1"/>
  <c r="Y241" i="14"/>
  <c r="T337" i="14"/>
  <c r="T345" i="14"/>
  <c r="X369" i="14"/>
  <c r="Y393" i="14"/>
  <c r="AJ417" i="14"/>
  <c r="Z721" i="14"/>
  <c r="AK750" i="14"/>
  <c r="AI30" i="14"/>
  <c r="AO70" i="14"/>
  <c r="AN86" i="14"/>
  <c r="X317" i="14"/>
  <c r="T614" i="14"/>
  <c r="T622" i="14"/>
  <c r="AI711" i="14"/>
  <c r="R727" i="14"/>
  <c r="AJ727" i="14" s="1"/>
  <c r="AL728" i="14"/>
  <c r="AB746" i="14"/>
  <c r="V894" i="14"/>
  <c r="W894" i="14"/>
  <c r="AB758" i="14"/>
  <c r="AC758" i="14"/>
  <c r="AB766" i="14"/>
  <c r="AC770" i="14"/>
  <c r="AD764" i="14"/>
  <c r="U816" i="14"/>
  <c r="S830" i="14"/>
  <c r="X962" i="14"/>
  <c r="W972" i="14"/>
  <c r="AP39" i="14"/>
  <c r="R54" i="14"/>
  <c r="AB54" i="14" s="1"/>
  <c r="S70" i="14"/>
  <c r="AM103" i="14"/>
  <c r="AM111" i="14"/>
  <c r="AM127" i="14"/>
  <c r="V269" i="14"/>
  <c r="AB348" i="14"/>
  <c r="W573" i="14"/>
  <c r="X605" i="14"/>
  <c r="AB630" i="14"/>
  <c r="AH646" i="14"/>
  <c r="V670" i="14"/>
  <c r="V678" i="14"/>
  <c r="AM710" i="14"/>
  <c r="AB760" i="14"/>
  <c r="AC760" i="14"/>
  <c r="AD760" i="14"/>
  <c r="X964" i="14"/>
  <c r="W964" i="14"/>
  <c r="AC754" i="14"/>
  <c r="AD748" i="14"/>
  <c r="AB762" i="14"/>
  <c r="AB764" i="14"/>
  <c r="S808" i="14"/>
  <c r="U838" i="14"/>
  <c r="U832" i="14"/>
  <c r="W966" i="14"/>
  <c r="W978" i="14"/>
  <c r="AQ461" i="14"/>
  <c r="AC768" i="14"/>
  <c r="AB770" i="14"/>
  <c r="T826" i="14"/>
  <c r="U826" i="14"/>
  <c r="S834" i="14"/>
  <c r="AP125" i="14"/>
  <c r="AO259" i="14"/>
  <c r="AA306" i="14"/>
  <c r="AP339" i="14"/>
  <c r="AC531" i="14"/>
  <c r="AO548" i="14"/>
  <c r="AA587" i="14"/>
  <c r="AQ677" i="14"/>
  <c r="AB754" i="14"/>
  <c r="S836" i="14"/>
  <c r="U836" i="14"/>
  <c r="AB756" i="14"/>
  <c r="AC756" i="14"/>
  <c r="T816" i="14"/>
  <c r="U810" i="14"/>
  <c r="S810" i="14"/>
  <c r="S828" i="14"/>
  <c r="X896" i="14"/>
  <c r="X980" i="14"/>
  <c r="X976" i="14"/>
  <c r="AP26" i="14"/>
  <c r="AJ290" i="14"/>
  <c r="AD754" i="14"/>
  <c r="AB768" i="14"/>
  <c r="AC766" i="14"/>
  <c r="U830" i="14"/>
  <c r="T832" i="14"/>
  <c r="W968" i="14"/>
  <c r="AM312" i="14"/>
  <c r="AB425" i="14"/>
  <c r="AK441" i="14"/>
  <c r="AC460" i="14"/>
  <c r="AF505" i="14"/>
  <c r="T690" i="14"/>
  <c r="AB750" i="14"/>
  <c r="AD762" i="14"/>
  <c r="U828" i="14"/>
  <c r="X894" i="14"/>
  <c r="X970" i="14"/>
  <c r="W974" i="14"/>
  <c r="AI167" i="14"/>
  <c r="AI368" i="14"/>
  <c r="AO504" i="14"/>
  <c r="Z512" i="14"/>
  <c r="AB536" i="14"/>
  <c r="U544" i="14"/>
  <c r="S552" i="14"/>
  <c r="X568" i="14"/>
  <c r="AC600" i="14"/>
  <c r="W608" i="14"/>
  <c r="AD758" i="14"/>
  <c r="AD746" i="14"/>
  <c r="U834" i="14"/>
  <c r="V896" i="14"/>
  <c r="T22" i="14"/>
  <c r="S40" i="14"/>
  <c r="T56" i="14"/>
  <c r="AN65" i="14"/>
  <c r="AH73" i="14"/>
  <c r="AH89" i="14"/>
  <c r="AK181" i="14"/>
  <c r="AJ367" i="14"/>
  <c r="AH649" i="14"/>
  <c r="AO657" i="14"/>
  <c r="AL673" i="14"/>
  <c r="AM689" i="14"/>
  <c r="AO705" i="14"/>
  <c r="S902" i="14"/>
  <c r="T902" i="14"/>
  <c r="U902" i="14"/>
  <c r="AD756" i="14"/>
  <c r="T808" i="14"/>
  <c r="T838" i="14"/>
  <c r="AI307" i="14"/>
  <c r="AQ376" i="14"/>
  <c r="AP393" i="14"/>
  <c r="AQ394" i="14"/>
  <c r="AP472" i="14"/>
  <c r="AG480" i="14"/>
  <c r="S523" i="14"/>
  <c r="AO563" i="14"/>
  <c r="AM571" i="14"/>
  <c r="AO721" i="14"/>
  <c r="AH722" i="14"/>
  <c r="AK730" i="14"/>
  <c r="AM738" i="14"/>
  <c r="AL758" i="14"/>
  <c r="AR758" i="14" s="1"/>
  <c r="AL755" i="14"/>
  <c r="AR755" i="14" s="1"/>
  <c r="AL756" i="14"/>
  <c r="AR756" i="14" s="1"/>
  <c r="S16" i="14"/>
  <c r="T23" i="14"/>
  <c r="AP34" i="14"/>
  <c r="U73" i="14"/>
  <c r="T89" i="14"/>
  <c r="S90" i="14"/>
  <c r="AI201" i="14"/>
  <c r="AA261" i="14"/>
  <c r="W269" i="14"/>
  <c r="AL313" i="14"/>
  <c r="AL322" i="14"/>
  <c r="S369" i="14"/>
  <c r="AA374" i="14"/>
  <c r="AL432" i="14"/>
  <c r="AP440" i="14"/>
  <c r="AI494" i="14"/>
  <c r="Z545" i="14"/>
  <c r="AC652" i="14"/>
  <c r="AH653" i="14"/>
  <c r="Z684" i="14"/>
  <c r="V692" i="14"/>
  <c r="AF709" i="14"/>
  <c r="R728" i="14"/>
  <c r="AJ728" i="14" s="1"/>
  <c r="R462" i="14"/>
  <c r="S462" i="14" s="1"/>
  <c r="AG6" i="14"/>
  <c r="AJ14" i="14"/>
  <c r="AH22" i="14"/>
  <c r="AI32" i="14"/>
  <c r="AL88" i="14"/>
  <c r="AP113" i="14"/>
  <c r="AP121" i="14"/>
  <c r="AG129" i="14"/>
  <c r="AL199" i="14"/>
  <c r="AP258" i="14"/>
  <c r="AG323" i="14"/>
  <c r="AM355" i="14"/>
  <c r="AP455" i="14"/>
  <c r="AH462" i="14"/>
  <c r="AQ477" i="14"/>
  <c r="X505" i="14"/>
  <c r="AN667" i="14"/>
  <c r="AQ691" i="14"/>
  <c r="R711" i="14"/>
  <c r="U711" i="14" s="1"/>
  <c r="S333" i="14"/>
  <c r="AM21" i="14"/>
  <c r="V29" i="14"/>
  <c r="AJ47" i="14"/>
  <c r="AL141" i="14"/>
  <c r="AB149" i="14"/>
  <c r="AI150" i="14"/>
  <c r="AH167" i="14"/>
  <c r="AI221" i="14"/>
  <c r="Y379" i="14"/>
  <c r="X413" i="14"/>
  <c r="X421" i="14"/>
  <c r="AH429" i="14"/>
  <c r="AF430" i="14"/>
  <c r="AA445" i="14"/>
  <c r="S453" i="14"/>
  <c r="AI476" i="14"/>
  <c r="AL559" i="14"/>
  <c r="AN567" i="14"/>
  <c r="AG575" i="14"/>
  <c r="AH582" i="14"/>
  <c r="AD733" i="14"/>
  <c r="AF4" i="14"/>
  <c r="R269" i="14"/>
  <c r="Z269" i="14" s="1"/>
  <c r="AK742" i="14"/>
  <c r="AR742" i="14" s="1"/>
  <c r="AH10" i="14"/>
  <c r="AG27" i="14"/>
  <c r="U37" i="14"/>
  <c r="AP53" i="14"/>
  <c r="AO69" i="14"/>
  <c r="AO129" i="14"/>
  <c r="AI160" i="14"/>
  <c r="AB165" i="14"/>
  <c r="AB254" i="14"/>
  <c r="AP255" i="14"/>
  <c r="AL283" i="14"/>
  <c r="Z291" i="14"/>
  <c r="AJ308" i="14"/>
  <c r="X309" i="14"/>
  <c r="S377" i="14"/>
  <c r="AN420" i="14"/>
  <c r="Z427" i="14"/>
  <c r="X473" i="14"/>
  <c r="AL508" i="14"/>
  <c r="AL517" i="14"/>
  <c r="AF524" i="14"/>
  <c r="AG540" i="14"/>
  <c r="AG564" i="14"/>
  <c r="AA572" i="14"/>
  <c r="U596" i="14"/>
  <c r="AC703" i="14"/>
  <c r="AD731" i="14"/>
  <c r="AC739" i="14"/>
  <c r="AR912" i="14"/>
  <c r="AR1008" i="14"/>
  <c r="AR1003" i="14"/>
  <c r="AR987" i="14"/>
  <c r="AR757" i="14"/>
  <c r="AR835" i="14"/>
  <c r="AR899" i="14"/>
  <c r="AH52" i="14"/>
  <c r="AP190" i="14"/>
  <c r="AQ419" i="14"/>
  <c r="AM566" i="14"/>
  <c r="AG19" i="14"/>
  <c r="R30" i="14"/>
  <c r="AA30" i="14" s="1"/>
  <c r="AG175" i="14"/>
  <c r="AN213" i="14"/>
  <c r="AK238" i="14"/>
  <c r="AN269" i="14"/>
  <c r="AQ316" i="14"/>
  <c r="AL337" i="14"/>
  <c r="AP354" i="14"/>
  <c r="AO377" i="14"/>
  <c r="AK402" i="14"/>
  <c r="AI428" i="14"/>
  <c r="AN557" i="14"/>
  <c r="AK573" i="14"/>
  <c r="AJ587" i="14"/>
  <c r="AJ651" i="14"/>
  <c r="AP726" i="14"/>
  <c r="AO736" i="14"/>
  <c r="U740" i="14"/>
  <c r="AR852" i="14"/>
  <c r="AR875" i="14"/>
  <c r="X752" i="14"/>
  <c r="AF11" i="14"/>
  <c r="AP456" i="14"/>
  <c r="R16" i="14"/>
  <c r="X16" i="14" s="1"/>
  <c r="AP33" i="14"/>
  <c r="AH34" i="14"/>
  <c r="AJ50" i="14"/>
  <c r="AJ89" i="14"/>
  <c r="AJ98" i="14"/>
  <c r="AJ106" i="14"/>
  <c r="AH113" i="14"/>
  <c r="AK122" i="14"/>
  <c r="AB129" i="14"/>
  <c r="AP132" i="14"/>
  <c r="AO133" i="14"/>
  <c r="AN251" i="14"/>
  <c r="AL262" i="14"/>
  <c r="S325" i="14"/>
  <c r="AG326" i="14"/>
  <c r="Y333" i="14"/>
  <c r="AJ361" i="14"/>
  <c r="AQ378" i="14"/>
  <c r="AQ379" i="14"/>
  <c r="AN388" i="14"/>
  <c r="Z416" i="14"/>
  <c r="R426" i="14"/>
  <c r="AI443" i="14"/>
  <c r="AA452" i="14"/>
  <c r="AI462" i="14"/>
  <c r="AB477" i="14"/>
  <c r="Y480" i="14"/>
  <c r="U509" i="14"/>
  <c r="U517" i="14"/>
  <c r="Z525" i="14"/>
  <c r="X544" i="14"/>
  <c r="AO556" i="14"/>
  <c r="AH572" i="14"/>
  <c r="R603" i="14"/>
  <c r="AD603" i="14" s="1"/>
  <c r="W615" i="14"/>
  <c r="AO625" i="14"/>
  <c r="X641" i="14"/>
  <c r="R658" i="14"/>
  <c r="S658" i="14" s="1"/>
  <c r="AM668" i="14"/>
  <c r="AQ676" i="14"/>
  <c r="AB715" i="14"/>
  <c r="AA724" i="14"/>
  <c r="AA734" i="14"/>
  <c r="U739" i="14"/>
  <c r="AR764" i="14"/>
  <c r="AR819" i="14"/>
  <c r="AR891" i="14"/>
  <c r="AR981" i="14"/>
  <c r="AP338" i="14"/>
  <c r="R22" i="14"/>
  <c r="AD22" i="14" s="1"/>
  <c r="AO34" i="14"/>
  <c r="AJ70" i="14"/>
  <c r="AG73" i="14"/>
  <c r="AG376" i="14"/>
  <c r="S394" i="14"/>
  <c r="AH575" i="14"/>
  <c r="AR765" i="14"/>
  <c r="AR820" i="14"/>
  <c r="AR836" i="14"/>
  <c r="AR883" i="14"/>
  <c r="AR982" i="14"/>
  <c r="AK31" i="14"/>
  <c r="AQ455" i="14"/>
  <c r="AK704" i="14"/>
  <c r="AK727" i="14"/>
  <c r="AO48" i="14"/>
  <c r="V63" i="14"/>
  <c r="AL112" i="14"/>
  <c r="AL120" i="14"/>
  <c r="AQ143" i="14"/>
  <c r="AL182" i="14"/>
  <c r="R209" i="14"/>
  <c r="S209" i="14" s="1"/>
  <c r="AA248" i="14"/>
  <c r="AG259" i="14"/>
  <c r="AG269" i="14"/>
  <c r="AO292" i="14"/>
  <c r="AL331" i="14"/>
  <c r="AQ332" i="14"/>
  <c r="S341" i="14"/>
  <c r="AO349" i="14"/>
  <c r="AQ369" i="14"/>
  <c r="AM415" i="14"/>
  <c r="Y433" i="14"/>
  <c r="AB441" i="14"/>
  <c r="AM442" i="14"/>
  <c r="AK459" i="14"/>
  <c r="AO460" i="14"/>
  <c r="Y504" i="14"/>
  <c r="AD515" i="14"/>
  <c r="AC523" i="14"/>
  <c r="AK524" i="14"/>
  <c r="S536" i="14"/>
  <c r="AF541" i="14"/>
  <c r="AI554" i="14"/>
  <c r="R587" i="14"/>
  <c r="AC587" i="14" s="1"/>
  <c r="AH601" i="14"/>
  <c r="AK602" i="14"/>
  <c r="T605" i="14"/>
  <c r="U613" i="14"/>
  <c r="AP614" i="14"/>
  <c r="R621" i="14"/>
  <c r="AD621" i="14" s="1"/>
  <c r="AQ640" i="14"/>
  <c r="AH656" i="14"/>
  <c r="AD673" i="14"/>
  <c r="AQ674" i="14"/>
  <c r="AB683" i="14"/>
  <c r="AN692" i="14"/>
  <c r="AG711" i="14"/>
  <c r="X722" i="14"/>
  <c r="AR837" i="14"/>
  <c r="AN75" i="14"/>
  <c r="AP176" i="14"/>
  <c r="AQ317" i="14"/>
  <c r="AL390" i="14"/>
  <c r="AK313" i="14"/>
  <c r="S323" i="14"/>
  <c r="AK377" i="14"/>
  <c r="R479" i="14"/>
  <c r="S545" i="14"/>
  <c r="AB605" i="14"/>
  <c r="Z659" i="14"/>
  <c r="AR772" i="14"/>
  <c r="AR827" i="14"/>
  <c r="AR838" i="14"/>
  <c r="AI68" i="14"/>
  <c r="AQ83" i="14"/>
  <c r="AJ346" i="14"/>
  <c r="AA395" i="14"/>
  <c r="AM13" i="14"/>
  <c r="V21" i="14"/>
  <c r="AF27" i="14"/>
  <c r="AG30" i="14"/>
  <c r="AH38" i="14"/>
  <c r="AI54" i="14"/>
  <c r="AQ62" i="14"/>
  <c r="T69" i="14"/>
  <c r="AN85" i="14"/>
  <c r="U93" i="14"/>
  <c r="U101" i="14"/>
  <c r="AF126" i="14"/>
  <c r="AM157" i="14"/>
  <c r="R160" i="14"/>
  <c r="X160" i="14" s="1"/>
  <c r="AN178" i="14"/>
  <c r="AP200" i="14"/>
  <c r="Z215" i="14"/>
  <c r="AO216" i="14"/>
  <c r="AG227" i="14"/>
  <c r="AD256" i="14"/>
  <c r="AP257" i="14"/>
  <c r="AI278" i="14"/>
  <c r="AO287" i="14"/>
  <c r="AO306" i="14"/>
  <c r="AB323" i="14"/>
  <c r="S339" i="14"/>
  <c r="AB347" i="14"/>
  <c r="AI348" i="14"/>
  <c r="W365" i="14"/>
  <c r="AO392" i="14"/>
  <c r="AN405" i="14"/>
  <c r="AH413" i="14"/>
  <c r="AN421" i="14"/>
  <c r="U439" i="14"/>
  <c r="AO464" i="14"/>
  <c r="T477" i="14"/>
  <c r="AD485" i="14"/>
  <c r="AQ486" i="14"/>
  <c r="X493" i="14"/>
  <c r="AM506" i="14"/>
  <c r="AD525" i="14"/>
  <c r="AQ539" i="14"/>
  <c r="AC551" i="14"/>
  <c r="U567" i="14"/>
  <c r="AH568" i="14"/>
  <c r="AM600" i="14"/>
  <c r="AC605" i="14"/>
  <c r="AK629" i="14"/>
  <c r="U645" i="14"/>
  <c r="T653" i="14"/>
  <c r="AP657" i="14"/>
  <c r="AC671" i="14"/>
  <c r="AL690" i="14"/>
  <c r="Y705" i="14"/>
  <c r="V738" i="14"/>
  <c r="Y739" i="14"/>
  <c r="AR828" i="14"/>
  <c r="X750" i="14"/>
  <c r="AR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U44" i="3"/>
  <c r="P44" i="3"/>
  <c r="Z108" i="3"/>
  <c r="R110" i="3"/>
  <c r="Z5" i="22"/>
  <c r="P14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U124" i="22"/>
  <c r="W143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U122" i="22"/>
  <c r="R123" i="22"/>
  <c r="P124" i="22"/>
  <c r="R126" i="22"/>
  <c r="P127" i="22"/>
  <c r="X127" i="22"/>
  <c r="S11" i="3"/>
  <c r="Z124" i="3"/>
  <c r="O196" i="3"/>
  <c r="V80" i="9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X257" i="7"/>
  <c r="R50" i="9"/>
  <c r="S83" i="9"/>
  <c r="Q92" i="9"/>
  <c r="R97" i="9"/>
  <c r="R102" i="9"/>
  <c r="O111" i="9"/>
  <c r="P121" i="9"/>
  <c r="P124" i="9"/>
  <c r="R14" i="14"/>
  <c r="AC14" i="14" s="1"/>
  <c r="AG16" i="14"/>
  <c r="AG35" i="14"/>
  <c r="AM36" i="14"/>
  <c r="U45" i="14"/>
  <c r="AK51" i="14"/>
  <c r="AN71" i="14"/>
  <c r="AJ74" i="14"/>
  <c r="AN82" i="14"/>
  <c r="AN100" i="14"/>
  <c r="AN101" i="14"/>
  <c r="AN108" i="14"/>
  <c r="AN110" i="14"/>
  <c r="T121" i="14"/>
  <c r="AP149" i="14"/>
  <c r="AO161" i="14"/>
  <c r="AH198" i="14"/>
  <c r="AP202" i="14"/>
  <c r="AI205" i="14"/>
  <c r="AA222" i="7"/>
  <c r="U226" i="7"/>
  <c r="O91" i="9"/>
  <c r="S118" i="9"/>
  <c r="AG10" i="14"/>
  <c r="T14" i="14"/>
  <c r="T65" i="14"/>
  <c r="S85" i="14"/>
  <c r="AO92" i="14"/>
  <c r="AG93" i="14"/>
  <c r="AC125" i="14"/>
  <c r="AP129" i="14"/>
  <c r="R176" i="14"/>
  <c r="X176" i="14" s="1"/>
  <c r="AQ275" i="14"/>
  <c r="AB275" i="14"/>
  <c r="Z23" i="7"/>
  <c r="V74" i="7"/>
  <c r="V107" i="7"/>
  <c r="Z115" i="7"/>
  <c r="Y129" i="7"/>
  <c r="Q219" i="7"/>
  <c r="O238" i="7"/>
  <c r="U14" i="14"/>
  <c r="T38" i="14"/>
  <c r="AP47" i="14"/>
  <c r="AH49" i="14"/>
  <c r="R83" i="14"/>
  <c r="Z83" i="14" s="1"/>
  <c r="S98" i="14"/>
  <c r="S106" i="14"/>
  <c r="U112" i="14"/>
  <c r="AN170" i="14"/>
  <c r="AJ176" i="14"/>
  <c r="AG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Y86" i="7"/>
  <c r="Y106" i="7"/>
  <c r="X114" i="7"/>
  <c r="O124" i="7"/>
  <c r="Y137" i="7"/>
  <c r="Q150" i="7"/>
  <c r="Z192" i="7"/>
  <c r="S213" i="7"/>
  <c r="AA221" i="7"/>
  <c r="U231" i="7"/>
  <c r="T235" i="7"/>
  <c r="T245" i="7"/>
  <c r="S8" i="9"/>
  <c r="O12" i="9"/>
  <c r="S32" i="9"/>
  <c r="O44" i="9"/>
  <c r="W44" i="9" s="1"/>
  <c r="P70" i="9"/>
  <c r="P73" i="9"/>
  <c r="R82" i="9"/>
  <c r="P86" i="9"/>
  <c r="R104" i="9"/>
  <c r="P113" i="9"/>
  <c r="AH14" i="14"/>
  <c r="AJ15" i="14"/>
  <c r="AP16" i="14"/>
  <c r="AF35" i="14"/>
  <c r="AK61" i="14"/>
  <c r="AI63" i="14"/>
  <c r="S83" i="14"/>
  <c r="AM87" i="14"/>
  <c r="AN94" i="14"/>
  <c r="T98" i="14"/>
  <c r="T101" i="14"/>
  <c r="T106" i="14"/>
  <c r="T113" i="14"/>
  <c r="AL128" i="14"/>
  <c r="AH150" i="14"/>
  <c r="AO176" i="14"/>
  <c r="AF196" i="14"/>
  <c r="R202" i="14"/>
  <c r="AD202" i="14" s="1"/>
  <c r="AL210" i="14"/>
  <c r="AM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L14" i="14"/>
  <c r="AJ22" i="14"/>
  <c r="AO25" i="14"/>
  <c r="AH42" i="14"/>
  <c r="AM51" i="14"/>
  <c r="V83" i="14"/>
  <c r="AJ90" i="14"/>
  <c r="S93" i="14"/>
  <c r="AH108" i="14"/>
  <c r="U113" i="14"/>
  <c r="AH145" i="14"/>
  <c r="AG202" i="14"/>
  <c r="AP209" i="14"/>
  <c r="AO325" i="14"/>
  <c r="AJ360" i="14"/>
  <c r="AO14" i="14"/>
  <c r="S32" i="14"/>
  <c r="AN51" i="14"/>
  <c r="AL77" i="14"/>
  <c r="R84" i="14"/>
  <c r="Z84" i="14" s="1"/>
  <c r="AO85" i="14"/>
  <c r="AF86" i="14"/>
  <c r="T93" i="14"/>
  <c r="AG101" i="14"/>
  <c r="AG125" i="14"/>
  <c r="AI152" i="14"/>
  <c r="AF170" i="14"/>
  <c r="AH185" i="14"/>
  <c r="AL194" i="14"/>
  <c r="AH202" i="14"/>
  <c r="AI208" i="14"/>
  <c r="AH208" i="14"/>
  <c r="AI299" i="14"/>
  <c r="U299" i="14"/>
  <c r="AJ300" i="14"/>
  <c r="AG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P14" i="14"/>
  <c r="AK15" i="14"/>
  <c r="AH23" i="14"/>
  <c r="S39" i="14"/>
  <c r="AG40" i="14"/>
  <c r="AH61" i="14"/>
  <c r="AP69" i="14"/>
  <c r="AG70" i="14"/>
  <c r="AJ73" i="14"/>
  <c r="AG86" i="14"/>
  <c r="AG89" i="14"/>
  <c r="AP101" i="14"/>
  <c r="V111" i="14"/>
  <c r="AK112" i="14"/>
  <c r="AA167" i="14"/>
  <c r="AK174" i="14"/>
  <c r="AL229" i="14"/>
  <c r="V281" i="14"/>
  <c r="AD294" i="14"/>
  <c r="AH300" i="14"/>
  <c r="AC312" i="14"/>
  <c r="AQ323" i="14"/>
  <c r="AP333" i="14"/>
  <c r="U339" i="14"/>
  <c r="AH348" i="14"/>
  <c r="X379" i="14"/>
  <c r="AL438" i="14"/>
  <c r="AO439" i="14"/>
  <c r="AJ553" i="14"/>
  <c r="AO581" i="14"/>
  <c r="S603" i="14"/>
  <c r="AP622" i="14"/>
  <c r="T642" i="14"/>
  <c r="T645" i="14"/>
  <c r="X749" i="14"/>
  <c r="R261" i="14"/>
  <c r="W261" i="14" s="1"/>
  <c r="W267" i="14"/>
  <c r="AH268" i="14"/>
  <c r="AD293" i="14"/>
  <c r="AO309" i="14"/>
  <c r="AN333" i="14"/>
  <c r="AQ333" i="14"/>
  <c r="AC388" i="14"/>
  <c r="R395" i="14"/>
  <c r="T395" i="14" s="1"/>
  <c r="AP433" i="14"/>
  <c r="AI437" i="14"/>
  <c r="T453" i="14"/>
  <c r="AI470" i="14"/>
  <c r="AL485" i="14"/>
  <c r="AL512" i="14"/>
  <c r="AK515" i="14"/>
  <c r="Z520" i="14"/>
  <c r="AO525" i="14"/>
  <c r="AL529" i="14"/>
  <c r="AK552" i="14"/>
  <c r="W557" i="14"/>
  <c r="U560" i="14"/>
  <c r="U563" i="14"/>
  <c r="AB580" i="14"/>
  <c r="AQ588" i="14"/>
  <c r="AJ614" i="14"/>
  <c r="S615" i="14"/>
  <c r="AP632" i="14"/>
  <c r="U633" i="14"/>
  <c r="AI640" i="14"/>
  <c r="AB650" i="14"/>
  <c r="X661" i="14"/>
  <c r="Y668" i="14"/>
  <c r="W723" i="14"/>
  <c r="AP740" i="14"/>
  <c r="AK753" i="14"/>
  <c r="AR753" i="14" s="1"/>
  <c r="AQ241" i="14"/>
  <c r="AK424" i="14"/>
  <c r="AL425" i="14"/>
  <c r="AP434" i="14"/>
  <c r="AL459" i="14"/>
  <c r="AJ492" i="14"/>
  <c r="AP511" i="14"/>
  <c r="Z519" i="14"/>
  <c r="T531" i="14"/>
  <c r="AL551" i="14"/>
  <c r="AH554" i="14"/>
  <c r="AF557" i="14"/>
  <c r="AJ561" i="14"/>
  <c r="X563" i="14"/>
  <c r="X705" i="14"/>
  <c r="Y741" i="14"/>
  <c r="AF212" i="14"/>
  <c r="AO214" i="14"/>
  <c r="AL215" i="14"/>
  <c r="AN226" i="14"/>
  <c r="AJ239" i="14"/>
  <c r="AP240" i="14"/>
  <c r="AI247" i="14"/>
  <c r="AO248" i="14"/>
  <c r="AP249" i="14"/>
  <c r="AP308" i="14"/>
  <c r="AO317" i="14"/>
  <c r="AB321" i="14"/>
  <c r="AM336" i="14"/>
  <c r="AO339" i="14"/>
  <c r="AQ347" i="14"/>
  <c r="AO353" i="14"/>
  <c r="AQ366" i="14"/>
  <c r="AF370" i="14"/>
  <c r="T385" i="14"/>
  <c r="AH406" i="14"/>
  <c r="AJ418" i="14"/>
  <c r="AN429" i="14"/>
  <c r="AN430" i="14"/>
  <c r="AI435" i="14"/>
  <c r="AM438" i="14"/>
  <c r="T445" i="14"/>
  <c r="AP462" i="14"/>
  <c r="Y479" i="14"/>
  <c r="AD491" i="14"/>
  <c r="AQ504" i="14"/>
  <c r="AH523" i="14"/>
  <c r="S537" i="14"/>
  <c r="AK550" i="14"/>
  <c r="AK563" i="14"/>
  <c r="Y597" i="14"/>
  <c r="T601" i="14"/>
  <c r="Z603" i="14"/>
  <c r="AK613" i="14"/>
  <c r="AM628" i="14"/>
  <c r="AG630" i="14"/>
  <c r="AQ670" i="14"/>
  <c r="AN680" i="14"/>
  <c r="S683" i="14"/>
  <c r="R690" i="14"/>
  <c r="U690" i="14" s="1"/>
  <c r="AB721" i="14"/>
  <c r="AA727" i="14"/>
  <c r="AK754" i="14"/>
  <c r="AR754" i="14" s="1"/>
  <c r="U433" i="14"/>
  <c r="AC455" i="14"/>
  <c r="AN505" i="14"/>
  <c r="R516" i="14"/>
  <c r="Y516" i="14" s="1"/>
  <c r="AH520" i="14"/>
  <c r="R525" i="14"/>
  <c r="Y525" i="14" s="1"/>
  <c r="AG547" i="14"/>
  <c r="AG548" i="14"/>
  <c r="AN587" i="14"/>
  <c r="AN594" i="14"/>
  <c r="AQ595" i="14"/>
  <c r="AO645" i="14"/>
  <c r="Y656" i="14"/>
  <c r="W677" i="14"/>
  <c r="T683" i="14"/>
  <c r="S692" i="14"/>
  <c r="U722" i="14"/>
  <c r="AH257" i="14"/>
  <c r="AK266" i="14"/>
  <c r="AO275" i="14"/>
  <c r="Z292" i="14"/>
  <c r="AO298" i="14"/>
  <c r="AO300" i="14"/>
  <c r="AH302" i="14"/>
  <c r="R309" i="14"/>
  <c r="AA309" i="14" s="1"/>
  <c r="AP324" i="14"/>
  <c r="X325" i="14"/>
  <c r="AN361" i="14"/>
  <c r="AJ362" i="14"/>
  <c r="AP387" i="14"/>
  <c r="R405" i="14"/>
  <c r="U405" i="14" s="1"/>
  <c r="R420" i="14"/>
  <c r="S420" i="14" s="1"/>
  <c r="U421" i="14"/>
  <c r="U459" i="14"/>
  <c r="AC500" i="14"/>
  <c r="AO501" i="14"/>
  <c r="AJ517" i="14"/>
  <c r="W525" i="14"/>
  <c r="U543" i="14"/>
  <c r="AG574" i="14"/>
  <c r="AQ587" i="14"/>
  <c r="AF593" i="14"/>
  <c r="AL633" i="14"/>
  <c r="AG642" i="14"/>
  <c r="AI649" i="14"/>
  <c r="X650" i="14"/>
  <c r="AK667" i="14"/>
  <c r="R668" i="14"/>
  <c r="T668" i="14" s="1"/>
  <c r="Y683" i="14"/>
  <c r="U692" i="14"/>
  <c r="Y711" i="14"/>
  <c r="AF715" i="14"/>
  <c r="AP222" i="14"/>
  <c r="AC245" i="14"/>
  <c r="Y248" i="14"/>
  <c r="AQ254" i="14"/>
  <c r="AG255" i="14"/>
  <c r="AH256" i="14"/>
  <c r="AO262" i="14"/>
  <c r="AB276" i="14"/>
  <c r="AG301" i="14"/>
  <c r="AJ306" i="14"/>
  <c r="AJ316" i="14"/>
  <c r="AF327" i="14"/>
  <c r="AK337" i="14"/>
  <c r="R339" i="14"/>
  <c r="AC339" i="14" s="1"/>
  <c r="AC345" i="14"/>
  <c r="AO350" i="14"/>
  <c r="AK369" i="14"/>
  <c r="AG388" i="14"/>
  <c r="AH405" i="14"/>
  <c r="AP425" i="14"/>
  <c r="AO441" i="14"/>
  <c r="AN442" i="14"/>
  <c r="AQ452" i="14"/>
  <c r="AC463" i="14"/>
  <c r="AB472" i="14"/>
  <c r="AD474" i="14"/>
  <c r="Y487" i="14"/>
  <c r="Z492" i="14"/>
  <c r="AH504" i="14"/>
  <c r="AO512" i="14"/>
  <c r="AI531" i="14"/>
  <c r="AC542" i="14"/>
  <c r="AP555" i="14"/>
  <c r="AA561" i="14"/>
  <c r="AD566" i="14"/>
  <c r="AJ567" i="14"/>
  <c r="AB583" i="14"/>
  <c r="S587" i="14"/>
  <c r="W591" i="14"/>
  <c r="AO610" i="14"/>
  <c r="X613" i="14"/>
  <c r="Y629" i="14"/>
  <c r="AQ639" i="14"/>
  <c r="AA657" i="14"/>
  <c r="AN659" i="14"/>
  <c r="AF662" i="14"/>
  <c r="S668" i="14"/>
  <c r="S671" i="14"/>
  <c r="R674" i="14"/>
  <c r="T674" i="14" s="1"/>
  <c r="AO676" i="14"/>
  <c r="S684" i="14"/>
  <c r="AA705" i="14"/>
  <c r="AL713" i="14"/>
  <c r="W740" i="14"/>
  <c r="Z741" i="14"/>
  <c r="AF219" i="14"/>
  <c r="AQ231" i="14"/>
  <c r="R317" i="14"/>
  <c r="AA317" i="14" s="1"/>
  <c r="AJ333" i="14"/>
  <c r="AA393" i="14"/>
  <c r="AN415" i="14"/>
  <c r="AO421" i="14"/>
  <c r="AQ492" i="14"/>
  <c r="AH605" i="14"/>
  <c r="Y613" i="14"/>
  <c r="AP625" i="14"/>
  <c r="AB638" i="14"/>
  <c r="R645" i="14"/>
  <c r="S645" i="14" s="1"/>
  <c r="AN654" i="14"/>
  <c r="S664" i="14"/>
  <c r="AO668" i="14"/>
  <c r="X671" i="14"/>
  <c r="AQ684" i="14"/>
  <c r="AA690" i="14"/>
  <c r="AA741" i="14"/>
  <c r="AR749" i="14"/>
  <c r="AR821" i="14"/>
  <c r="AR995" i="14"/>
  <c r="AR984" i="14"/>
  <c r="AR992" i="14"/>
  <c r="AR1078" i="14"/>
  <c r="AR1167" i="14"/>
  <c r="AR1183" i="14"/>
  <c r="AR1115" i="14"/>
  <c r="AR1141" i="14"/>
  <c r="AR1011" i="14"/>
  <c r="AR807" i="14"/>
  <c r="AR951" i="14"/>
  <c r="AR1000" i="14"/>
  <c r="AR1199" i="14"/>
  <c r="AR1017" i="14"/>
  <c r="AR1040" i="14"/>
  <c r="AR1041" i="14"/>
  <c r="AR1131" i="14"/>
  <c r="AR752" i="14"/>
  <c r="AR868" i="14"/>
  <c r="AR1027" i="14"/>
  <c r="AR1091" i="14"/>
  <c r="AR1143" i="14"/>
  <c r="AR913" i="14"/>
  <c r="AR900" i="14"/>
  <c r="AR1001" i="14"/>
  <c r="AR1024" i="14"/>
  <c r="AR934" i="14"/>
  <c r="AR786" i="14"/>
  <c r="AR825" i="14"/>
  <c r="AR805" i="14"/>
  <c r="AR1185" i="14"/>
  <c r="AR1120" i="14"/>
  <c r="AR853" i="14"/>
  <c r="AR1007" i="14"/>
  <c r="AR936" i="14"/>
  <c r="AR920" i="14"/>
  <c r="AR954" i="14"/>
  <c r="AR922" i="14"/>
  <c r="AR1016" i="14"/>
  <c r="AR1026" i="14"/>
  <c r="AR1033" i="14"/>
  <c r="AR1070" i="14"/>
  <c r="AR1154" i="14"/>
  <c r="AR1181" i="14"/>
  <c r="AR1208" i="14"/>
  <c r="AR1207" i="14"/>
  <c r="AR761" i="14"/>
  <c r="AR799" i="14"/>
  <c r="AR810" i="14"/>
  <c r="AR794" i="14"/>
  <c r="AR1075" i="14"/>
  <c r="AR1162" i="14"/>
  <c r="AR766" i="14"/>
  <c r="AR781" i="14"/>
  <c r="AR797" i="14"/>
  <c r="AR839" i="14"/>
  <c r="AR844" i="14"/>
  <c r="AR840" i="14"/>
  <c r="AR886" i="14"/>
  <c r="AR887" i="14"/>
  <c r="AR909" i="14"/>
  <c r="AR918" i="14"/>
  <c r="AR949" i="14"/>
  <c r="AR998" i="14"/>
  <c r="AR1019" i="14"/>
  <c r="AR976" i="14"/>
  <c r="AR1054" i="14"/>
  <c r="AR1052" i="14"/>
  <c r="AR1060" i="14"/>
  <c r="AR1096" i="14"/>
  <c r="AR1123" i="14"/>
  <c r="AR1203" i="14"/>
  <c r="AR1148" i="14"/>
  <c r="AR1172" i="14"/>
  <c r="AR800" i="14"/>
  <c r="AR815" i="14"/>
  <c r="AR830" i="14"/>
  <c r="AR818" i="14"/>
  <c r="AR861" i="14"/>
  <c r="AR876" i="14"/>
  <c r="AR892" i="14"/>
  <c r="AR973" i="14"/>
  <c r="AR983" i="14"/>
  <c r="AR1006" i="14"/>
  <c r="AR970" i="14"/>
  <c r="AR1015" i="14"/>
  <c r="AR1051" i="14"/>
  <c r="AR1064" i="14"/>
  <c r="AR1098" i="14"/>
  <c r="AR1106" i="14"/>
  <c r="AR1093" i="14"/>
  <c r="AR1146" i="14"/>
  <c r="AR1186" i="14"/>
  <c r="AR1190" i="14"/>
  <c r="AR1196" i="14"/>
  <c r="AR1126" i="14"/>
  <c r="AR1014" i="14"/>
  <c r="AR991" i="14"/>
  <c r="AR1038" i="14"/>
  <c r="AR1058" i="14"/>
  <c r="AR1192" i="14"/>
  <c r="AR779" i="14"/>
  <c r="AR792" i="14"/>
  <c r="AR874" i="14"/>
  <c r="AR882" i="14"/>
  <c r="AR897" i="14"/>
  <c r="AR865" i="14"/>
  <c r="AR906" i="14"/>
  <c r="AR933" i="14"/>
  <c r="AR941" i="14"/>
  <c r="AR957" i="14"/>
  <c r="AR1022" i="14"/>
  <c r="AR1025" i="14"/>
  <c r="AR1032" i="14"/>
  <c r="AR1020" i="14"/>
  <c r="AR1065" i="14"/>
  <c r="AR1046" i="14"/>
  <c r="AR1099" i="14"/>
  <c r="AR1107" i="14"/>
  <c r="AR1083" i="14"/>
  <c r="AR1127" i="14"/>
  <c r="AR1112" i="14"/>
  <c r="AR1071" i="14"/>
  <c r="AR1067" i="14"/>
  <c r="AR1157" i="14"/>
  <c r="AR1205" i="14"/>
  <c r="AR773" i="14"/>
  <c r="AR776" i="14"/>
  <c r="AR808" i="14"/>
  <c r="AR824" i="14"/>
  <c r="AR817" i="14"/>
  <c r="AR831" i="14"/>
  <c r="AR862" i="14"/>
  <c r="AR890" i="14"/>
  <c r="AR850" i="14"/>
  <c r="AR945" i="14"/>
  <c r="AR985" i="14"/>
  <c r="AR978" i="14"/>
  <c r="AR944" i="14"/>
  <c r="AR1037" i="14"/>
  <c r="AR1077" i="14"/>
  <c r="AR1109" i="14"/>
  <c r="AR1149" i="14"/>
  <c r="AR1189" i="14"/>
  <c r="AR791" i="14"/>
  <c r="AR774" i="14"/>
  <c r="AR884" i="14"/>
  <c r="AR879" i="14"/>
  <c r="AR903" i="14"/>
  <c r="AR1009" i="14"/>
  <c r="AR1053" i="14"/>
  <c r="AR988" i="14"/>
  <c r="AR1082" i="14"/>
  <c r="AR1139" i="14"/>
  <c r="AR1165" i="14"/>
  <c r="AR1164" i="14"/>
  <c r="AR1204" i="14"/>
  <c r="AR1178" i="14"/>
  <c r="AR1136" i="14"/>
  <c r="AR871" i="14"/>
  <c r="AR849" i="14"/>
  <c r="AR894" i="14"/>
  <c r="AR895" i="14"/>
  <c r="AR911" i="14"/>
  <c r="AR928" i="14"/>
  <c r="AR937" i="14"/>
  <c r="AR962" i="14"/>
  <c r="AR953" i="14"/>
  <c r="AR1035" i="14"/>
  <c r="AR967" i="14"/>
  <c r="AR1023" i="14"/>
  <c r="AR1045" i="14"/>
  <c r="AR1125" i="14"/>
  <c r="AR1080" i="14"/>
  <c r="AR1142" i="14"/>
  <c r="AR1128" i="14"/>
  <c r="AR1151" i="14"/>
  <c r="AR1180" i="14"/>
  <c r="AR1197" i="14"/>
  <c r="AR1134" i="14"/>
  <c r="AR1194" i="14"/>
  <c r="AR1202" i="14"/>
  <c r="AR1200" i="14"/>
  <c r="AR789" i="14"/>
  <c r="AR829" i="14"/>
  <c r="AR855" i="14"/>
  <c r="AR860" i="14"/>
  <c r="AR910" i="14"/>
  <c r="AR926" i="14"/>
  <c r="AR965" i="14"/>
  <c r="AR990" i="14"/>
  <c r="AR999" i="14"/>
  <c r="AR993" i="14"/>
  <c r="AR1028" i="14"/>
  <c r="AR1043" i="14"/>
  <c r="AR1114" i="14"/>
  <c r="AR1159" i="14"/>
  <c r="AR775" i="14"/>
  <c r="AR950" i="14"/>
  <c r="AR771" i="14"/>
  <c r="AR826" i="14"/>
  <c r="AR816" i="14"/>
  <c r="AR832" i="14"/>
  <c r="AR870" i="14"/>
  <c r="AR885" i="14"/>
  <c r="AR925" i="14"/>
  <c r="AR938" i="14"/>
  <c r="AR956" i="14"/>
  <c r="AR961" i="14"/>
  <c r="AR939" i="14"/>
  <c r="AR946" i="14"/>
  <c r="AR986" i="14"/>
  <c r="AR908" i="14"/>
  <c r="AR959" i="14"/>
  <c r="AR1004" i="14"/>
  <c r="AR1084" i="14"/>
  <c r="AR1117" i="14"/>
  <c r="AR989" i="14"/>
  <c r="AR1072" i="14"/>
  <c r="AR1097" i="14"/>
  <c r="AR1132" i="14"/>
  <c r="AR1059" i="14"/>
  <c r="AR1144" i="14"/>
  <c r="AR1138" i="14"/>
  <c r="AR1130" i="14"/>
  <c r="AR1198" i="14"/>
  <c r="AR1069" i="14"/>
  <c r="AR1173" i="14"/>
  <c r="AR1193" i="14"/>
  <c r="AR1184" i="14"/>
  <c r="AR872" i="14"/>
  <c r="AK747" i="14"/>
  <c r="AR747" i="14" s="1"/>
  <c r="AR760" i="14"/>
  <c r="X746" i="14"/>
  <c r="AR762" i="14"/>
  <c r="AR780" i="14"/>
  <c r="AR784" i="14"/>
  <c r="AR795" i="14"/>
  <c r="AR801" i="14"/>
  <c r="AR845" i="14"/>
  <c r="AR898" i="14"/>
  <c r="AR856" i="14"/>
  <c r="AR854" i="14"/>
  <c r="AR864" i="14"/>
  <c r="AR902" i="14"/>
  <c r="AR940" i="14"/>
  <c r="AR921" i="14"/>
  <c r="AR1010" i="14"/>
  <c r="AR968" i="14"/>
  <c r="AR1031" i="14"/>
  <c r="AR1074" i="14"/>
  <c r="AR1090" i="14"/>
  <c r="AR996" i="14"/>
  <c r="AR1102" i="14"/>
  <c r="AR1137" i="14"/>
  <c r="AR1152" i="14"/>
  <c r="AR1089" i="14"/>
  <c r="AR1170" i="14"/>
  <c r="AR1042" i="14"/>
  <c r="AR1095" i="14"/>
  <c r="AR1147" i="14"/>
  <c r="AR1073" i="14"/>
  <c r="AR1166" i="14"/>
  <c r="AR919" i="14"/>
  <c r="AR798" i="14"/>
  <c r="AR809" i="14"/>
  <c r="AR793" i="14"/>
  <c r="AR834" i="14"/>
  <c r="AR803" i="14"/>
  <c r="AR859" i="14"/>
  <c r="AR888" i="14"/>
  <c r="AR914" i="14"/>
  <c r="AR893" i="14"/>
  <c r="AR966" i="14"/>
  <c r="AR977" i="14"/>
  <c r="AR972" i="14"/>
  <c r="AR1005" i="14"/>
  <c r="AR964" i="14"/>
  <c r="AR1012" i="14"/>
  <c r="AR1085" i="14"/>
  <c r="AR1021" i="14"/>
  <c r="AR1175" i="14"/>
  <c r="AR1044" i="14"/>
  <c r="AR1103" i="14"/>
  <c r="AR1116" i="14"/>
  <c r="AR1145" i="14"/>
  <c r="AR1160" i="14"/>
  <c r="AR1066" i="14"/>
  <c r="AR1155" i="14"/>
  <c r="AR1150" i="14"/>
  <c r="AR1201" i="14"/>
  <c r="AR1187" i="14"/>
  <c r="AR778" i="14"/>
  <c r="AR777" i="14"/>
  <c r="AR746" i="14"/>
  <c r="AR782" i="14"/>
  <c r="AR806" i="14"/>
  <c r="AR813" i="14"/>
  <c r="AR787" i="14"/>
  <c r="AR822" i="14"/>
  <c r="AR867" i="14"/>
  <c r="AR889" i="14"/>
  <c r="AR846" i="14"/>
  <c r="AR866" i="14"/>
  <c r="AR833" i="14"/>
  <c r="AR858" i="14"/>
  <c r="AR904" i="14"/>
  <c r="AR880" i="14"/>
  <c r="AR943" i="14"/>
  <c r="AR927" i="14"/>
  <c r="AR969" i="14"/>
  <c r="AR994" i="14"/>
  <c r="AR1122" i="14"/>
  <c r="AR1030" i="14"/>
  <c r="AR1063" i="14"/>
  <c r="AR971" i="14"/>
  <c r="AR1057" i="14"/>
  <c r="AR1087" i="14"/>
  <c r="AR1104" i="14"/>
  <c r="AR1079" i="14"/>
  <c r="AR1086" i="14"/>
  <c r="AR1153" i="14"/>
  <c r="AR1168" i="14"/>
  <c r="AR1013" i="14"/>
  <c r="AR1119" i="14"/>
  <c r="AR1163" i="14"/>
  <c r="AR1088" i="14"/>
  <c r="AR1158" i="14"/>
  <c r="AR1188" i="14"/>
  <c r="AR1156" i="14"/>
  <c r="AR1140" i="14"/>
  <c r="AR929" i="14"/>
  <c r="AR759" i="14"/>
  <c r="AR796" i="14"/>
  <c r="AR790" i="14"/>
  <c r="AR823" i="14"/>
  <c r="AR847" i="14"/>
  <c r="AR877" i="14"/>
  <c r="AR901" i="14"/>
  <c r="AR907" i="14"/>
  <c r="AR917" i="14"/>
  <c r="AR915" i="14"/>
  <c r="AR923" i="14"/>
  <c r="AR931" i="14"/>
  <c r="AR916" i="14"/>
  <c r="AR924" i="14"/>
  <c r="AR932" i="14"/>
  <c r="AR947" i="14"/>
  <c r="AR974" i="14"/>
  <c r="AR935" i="14"/>
  <c r="AR1018" i="14"/>
  <c r="AR980" i="14"/>
  <c r="AR960" i="14"/>
  <c r="AR1056" i="14"/>
  <c r="AR997" i="14"/>
  <c r="AR1062" i="14"/>
  <c r="AR1110" i="14"/>
  <c r="AR1039" i="14"/>
  <c r="AR1161" i="14"/>
  <c r="AR1176" i="14"/>
  <c r="AR1047" i="14"/>
  <c r="AR1108" i="14"/>
  <c r="AR1171" i="14"/>
  <c r="AR1206" i="14"/>
  <c r="AK745" i="14"/>
  <c r="AR745" i="14" s="1"/>
  <c r="AR767" i="14"/>
  <c r="AR763" i="14"/>
  <c r="AR769" i="14"/>
  <c r="AR804" i="14"/>
  <c r="AR802" i="14"/>
  <c r="AR814" i="14"/>
  <c r="AR857" i="14"/>
  <c r="AR873" i="14"/>
  <c r="AR881" i="14"/>
  <c r="AR905" i="14"/>
  <c r="AR896" i="14"/>
  <c r="AR948" i="14"/>
  <c r="AR942" i="14"/>
  <c r="AR1048" i="14"/>
  <c r="AR1092" i="14"/>
  <c r="AR1100" i="14"/>
  <c r="AR1036" i="14"/>
  <c r="AR1076" i="14"/>
  <c r="AR1101" i="14"/>
  <c r="AR1029" i="14"/>
  <c r="AR1049" i="14"/>
  <c r="AR1034" i="14"/>
  <c r="AR1124" i="14"/>
  <c r="AR1113" i="14"/>
  <c r="AR1169" i="14"/>
  <c r="AR1055" i="14"/>
  <c r="AR1174" i="14"/>
  <c r="AR1121" i="14"/>
  <c r="AR1105" i="14"/>
  <c r="AR963" i="14"/>
  <c r="AR768" i="14"/>
  <c r="AR770" i="14"/>
  <c r="AR783" i="14"/>
  <c r="AR788" i="14"/>
  <c r="AR785" i="14"/>
  <c r="AR869" i="14"/>
  <c r="AR842" i="14"/>
  <c r="AR843" i="14"/>
  <c r="AR851" i="14"/>
  <c r="AR841" i="14"/>
  <c r="AR878" i="14"/>
  <c r="AR848" i="14"/>
  <c r="AR863" i="14"/>
  <c r="AR930" i="14"/>
  <c r="AR955" i="14"/>
  <c r="AR979" i="14"/>
  <c r="AR975" i="14"/>
  <c r="AR1002" i="14"/>
  <c r="AR958" i="14"/>
  <c r="AR1050" i="14"/>
  <c r="AR1133" i="14"/>
  <c r="AR1068" i="14"/>
  <c r="AR1111" i="14"/>
  <c r="AR1061" i="14"/>
  <c r="AR1135" i="14"/>
  <c r="AR1177" i="14"/>
  <c r="AR1081" i="14"/>
  <c r="AR1182" i="14"/>
  <c r="AR1118" i="14"/>
  <c r="AR1094" i="14"/>
  <c r="AR1179" i="14"/>
  <c r="AR1195" i="14"/>
  <c r="AR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V96" i="22"/>
  <c r="O102" i="22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O184" i="7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N102" i="14"/>
  <c r="AG102" i="14"/>
  <c r="AF102" i="14"/>
  <c r="AK114" i="14"/>
  <c r="AJ114" i="14"/>
  <c r="AO146" i="14"/>
  <c r="AH146" i="14"/>
  <c r="AP169" i="14"/>
  <c r="AO169" i="14"/>
  <c r="AQ169" i="14"/>
  <c r="AA404" i="14"/>
  <c r="Z404" i="14"/>
  <c r="AJ469" i="14"/>
  <c r="T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Z104" i="22"/>
  <c r="V112" i="22"/>
  <c r="X116" i="22"/>
  <c r="W121" i="22"/>
  <c r="P3" i="3"/>
  <c r="Z43" i="3"/>
  <c r="Q46" i="3"/>
  <c r="P89" i="3"/>
  <c r="O89" i="3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R11" i="9"/>
  <c r="V3" i="22"/>
  <c r="Z6" i="22"/>
  <c r="Y9" i="22"/>
  <c r="Z48" i="22"/>
  <c r="O114" i="22"/>
  <c r="AA114" i="22"/>
  <c r="Q114" i="22"/>
  <c r="W114" i="22"/>
  <c r="Y121" i="22"/>
  <c r="S3" i="3"/>
  <c r="P22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Q54" i="3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M44" i="14"/>
  <c r="AA139" i="14"/>
  <c r="Z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O243" i="7"/>
  <c r="Z243" i="7" s="1"/>
  <c r="O3" i="9"/>
  <c r="V3" i="9" s="1"/>
  <c r="V64" i="14"/>
  <c r="AQ64" i="14"/>
  <c r="AP64" i="14"/>
  <c r="AI64" i="14"/>
  <c r="T114" i="14"/>
  <c r="AP154" i="14"/>
  <c r="AG154" i="14"/>
  <c r="AH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T94" i="3"/>
  <c r="W100" i="3"/>
  <c r="X105" i="3"/>
  <c r="Q108" i="3"/>
  <c r="P113" i="3"/>
  <c r="O121" i="3"/>
  <c r="Y126" i="3"/>
  <c r="O129" i="3"/>
  <c r="Q143" i="3"/>
  <c r="U146" i="3"/>
  <c r="T150" i="3"/>
  <c r="Z155" i="3"/>
  <c r="Y161" i="3"/>
  <c r="AA170" i="3"/>
  <c r="AA176" i="3"/>
  <c r="AA181" i="3"/>
  <c r="T182" i="3"/>
  <c r="P193" i="3"/>
  <c r="Q198" i="3"/>
  <c r="O199" i="3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M59" i="14"/>
  <c r="AF59" i="14"/>
  <c r="AP76" i="14"/>
  <c r="V76" i="14"/>
  <c r="AP315" i="14"/>
  <c r="AQ315" i="14"/>
  <c r="AH315" i="14"/>
  <c r="AG315" i="14"/>
  <c r="AO315" i="14"/>
  <c r="Q79" i="3"/>
  <c r="R108" i="3"/>
  <c r="Q121" i="3"/>
  <c r="R143" i="3"/>
  <c r="V146" i="3"/>
  <c r="X198" i="3"/>
  <c r="W199" i="3"/>
  <c r="X207" i="3"/>
  <c r="W217" i="3"/>
  <c r="Q225" i="3"/>
  <c r="R239" i="3"/>
  <c r="Q66" i="7"/>
  <c r="V79" i="7"/>
  <c r="V106" i="7"/>
  <c r="Z158" i="7"/>
  <c r="W192" i="7"/>
  <c r="T198" i="7"/>
  <c r="R258" i="7"/>
  <c r="U258" i="7"/>
  <c r="AO2" i="14"/>
  <c r="T47" i="14"/>
  <c r="S47" i="14"/>
  <c r="U57" i="3"/>
  <c r="X68" i="3"/>
  <c r="X70" i="3"/>
  <c r="Y76" i="3"/>
  <c r="R79" i="3"/>
  <c r="AA85" i="3"/>
  <c r="P92" i="3"/>
  <c r="O97" i="3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Q122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P79" i="9"/>
  <c r="AG46" i="14"/>
  <c r="U46" i="14"/>
  <c r="AK130" i="14"/>
  <c r="AM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AO97" i="14"/>
  <c r="U97" i="14"/>
  <c r="T97" i="14"/>
  <c r="AP97" i="14"/>
  <c r="AO105" i="14"/>
  <c r="U105" i="14"/>
  <c r="T105" i="14"/>
  <c r="AP105" i="14"/>
  <c r="AH191" i="14"/>
  <c r="R191" i="14"/>
  <c r="Y191" i="14" s="1"/>
  <c r="R79" i="7"/>
  <c r="U82" i="7"/>
  <c r="AI55" i="14"/>
  <c r="AH97" i="14"/>
  <c r="AH105" i="14"/>
  <c r="T251" i="7"/>
  <c r="Q3" i="9"/>
  <c r="Q73" i="9"/>
  <c r="S80" i="9"/>
  <c r="Q85" i="9"/>
  <c r="R94" i="9"/>
  <c r="O113" i="9"/>
  <c r="P116" i="9"/>
  <c r="Q124" i="9"/>
  <c r="AI9" i="14"/>
  <c r="AI17" i="14"/>
  <c r="AL22" i="14"/>
  <c r="AH25" i="14"/>
  <c r="AO30" i="14"/>
  <c r="R32" i="14"/>
  <c r="X32" i="14" s="1"/>
  <c r="AN35" i="14"/>
  <c r="T39" i="14"/>
  <c r="AH47" i="14"/>
  <c r="AG53" i="14"/>
  <c r="T61" i="14"/>
  <c r="AG65" i="14"/>
  <c r="AQ80" i="14"/>
  <c r="T85" i="14"/>
  <c r="T90" i="14"/>
  <c r="R92" i="14"/>
  <c r="AD92" i="14" s="1"/>
  <c r="AG94" i="14"/>
  <c r="AK120" i="14"/>
  <c r="U120" i="14"/>
  <c r="AO121" i="14"/>
  <c r="T122" i="14"/>
  <c r="U124" i="14"/>
  <c r="AG143" i="14"/>
  <c r="AQ145" i="14"/>
  <c r="Z149" i="14"/>
  <c r="R149" i="14"/>
  <c r="U149" i="14" s="1"/>
  <c r="AJ149" i="14"/>
  <c r="AN236" i="14"/>
  <c r="AN242" i="14"/>
  <c r="AO242" i="14"/>
  <c r="AG242" i="14"/>
  <c r="AM280" i="14"/>
  <c r="V289" i="14"/>
  <c r="AB289" i="14"/>
  <c r="S289" i="14"/>
  <c r="AN289" i="14"/>
  <c r="Z355" i="14"/>
  <c r="AL355" i="14"/>
  <c r="R355" i="14"/>
  <c r="AD355" i="14" s="1"/>
  <c r="U355" i="14"/>
  <c r="V355" i="14"/>
  <c r="S355" i="14"/>
  <c r="AI355" i="14"/>
  <c r="AA355" i="14"/>
  <c r="P41" i="9"/>
  <c r="R51" i="9"/>
  <c r="P89" i="9"/>
  <c r="P100" i="9"/>
  <c r="R105" i="9"/>
  <c r="U111" i="9"/>
  <c r="AK7" i="14"/>
  <c r="AG8" i="14"/>
  <c r="AI25" i="14"/>
  <c r="V52" i="14"/>
  <c r="AO60" i="14"/>
  <c r="AL65" i="14"/>
  <c r="AL69" i="14"/>
  <c r="U85" i="14"/>
  <c r="AK90" i="14"/>
  <c r="U92" i="14"/>
  <c r="AM119" i="14"/>
  <c r="V119" i="14"/>
  <c r="AJ122" i="14"/>
  <c r="AL149" i="14"/>
  <c r="AN154" i="14"/>
  <c r="AD161" i="14"/>
  <c r="AG162" i="14"/>
  <c r="AQ166" i="14"/>
  <c r="R167" i="14"/>
  <c r="W167" i="14" s="1"/>
  <c r="AD169" i="14"/>
  <c r="R169" i="14"/>
  <c r="X169" i="14" s="1"/>
  <c r="AH207" i="14"/>
  <c r="R207" i="14"/>
  <c r="AA207" i="14" s="1"/>
  <c r="AO207" i="14"/>
  <c r="AN250" i="14"/>
  <c r="AG250" i="14"/>
  <c r="AO288" i="14"/>
  <c r="T259" i="7"/>
  <c r="O260" i="7"/>
  <c r="O20" i="9"/>
  <c r="W20" i="9" s="1"/>
  <c r="O28" i="9"/>
  <c r="W28" i="9" s="1"/>
  <c r="O36" i="9"/>
  <c r="W36" i="9" s="1"/>
  <c r="S40" i="9"/>
  <c r="P67" i="9"/>
  <c r="Q84" i="9"/>
  <c r="O119" i="9"/>
  <c r="U119" i="9" s="1"/>
  <c r="AN2" i="14"/>
  <c r="AQ56" i="14"/>
  <c r="S57" i="14"/>
  <c r="AK69" i="14"/>
  <c r="AM76" i="14"/>
  <c r="AP85" i="14"/>
  <c r="AQ92" i="14"/>
  <c r="AG97" i="14"/>
  <c r="AN116" i="14"/>
  <c r="AF118" i="14"/>
  <c r="AN118" i="14"/>
  <c r="AJ131" i="14"/>
  <c r="AO132" i="14"/>
  <c r="AL137" i="14"/>
  <c r="AP139" i="14"/>
  <c r="AI141" i="14"/>
  <c r="AK191" i="14"/>
  <c r="AJ191" i="14"/>
  <c r="AQ206" i="14"/>
  <c r="AP206" i="14"/>
  <c r="AM206" i="14"/>
  <c r="Z223" i="14"/>
  <c r="AQ223" i="14"/>
  <c r="Y223" i="14"/>
  <c r="AP223" i="14"/>
  <c r="AL223" i="14"/>
  <c r="AC223" i="14"/>
  <c r="AA223" i="14"/>
  <c r="AM457" i="14"/>
  <c r="V457" i="14"/>
  <c r="AJ457" i="14"/>
  <c r="S457" i="14"/>
  <c r="AG457" i="14"/>
  <c r="AO143" i="14"/>
  <c r="Z145" i="14"/>
  <c r="R232" i="14"/>
  <c r="Y232" i="14" s="1"/>
  <c r="AQ232" i="14"/>
  <c r="AJ446" i="14"/>
  <c r="R10" i="9"/>
  <c r="P51" i="9"/>
  <c r="P80" i="9"/>
  <c r="Q100" i="9"/>
  <c r="P105" i="9"/>
  <c r="R118" i="9"/>
  <c r="T7" i="14"/>
  <c r="AQ23" i="14"/>
  <c r="AO24" i="14"/>
  <c r="AJ31" i="14"/>
  <c r="U38" i="14"/>
  <c r="AJ40" i="14"/>
  <c r="AM54" i="14"/>
  <c r="U84" i="14"/>
  <c r="AM95" i="14"/>
  <c r="S114" i="14"/>
  <c r="U121" i="14"/>
  <c r="AN124" i="14"/>
  <c r="AA145" i="14"/>
  <c r="AC149" i="14"/>
  <c r="R152" i="14"/>
  <c r="X152" i="14" s="1"/>
  <c r="AO152" i="14"/>
  <c r="AB167" i="14"/>
  <c r="Z167" i="14"/>
  <c r="Y167" i="14"/>
  <c r="AJ167" i="14"/>
  <c r="Z169" i="14"/>
  <c r="AL171" i="14"/>
  <c r="AM189" i="14"/>
  <c r="AP207" i="14"/>
  <c r="P186" i="7"/>
  <c r="S194" i="7"/>
  <c r="S200" i="7"/>
  <c r="S205" i="7"/>
  <c r="S209" i="7"/>
  <c r="S216" i="7"/>
  <c r="T237" i="7"/>
  <c r="V239" i="7"/>
  <c r="R251" i="7"/>
  <c r="U9" i="9"/>
  <c r="R59" i="9"/>
  <c r="P65" i="9"/>
  <c r="R86" i="9"/>
  <c r="P102" i="9"/>
  <c r="Q107" i="9"/>
  <c r="R121" i="9"/>
  <c r="AG2" i="14"/>
  <c r="V13" i="14"/>
  <c r="AI14" i="14"/>
  <c r="AN19" i="14"/>
  <c r="AN21" i="14"/>
  <c r="AI22" i="14"/>
  <c r="AN26" i="14"/>
  <c r="AK30" i="14"/>
  <c r="AL38" i="14"/>
  <c r="AN54" i="14"/>
  <c r="AO73" i="14"/>
  <c r="AP83" i="14"/>
  <c r="AO89" i="14"/>
  <c r="AQ91" i="14"/>
  <c r="AO93" i="14"/>
  <c r="AK98" i="14"/>
  <c r="AK106" i="14"/>
  <c r="AL111" i="14"/>
  <c r="AO113" i="14"/>
  <c r="AH121" i="14"/>
  <c r="AD127" i="14"/>
  <c r="AK128" i="14"/>
  <c r="Z129" i="14"/>
  <c r="Y129" i="14"/>
  <c r="AD133" i="14"/>
  <c r="AL133" i="14"/>
  <c r="AH137" i="14"/>
  <c r="AD149" i="14"/>
  <c r="AO150" i="14"/>
  <c r="AJ150" i="14"/>
  <c r="AQ151" i="14"/>
  <c r="Z151" i="14"/>
  <c r="AN152" i="14"/>
  <c r="AQ152" i="14"/>
  <c r="AP152" i="14"/>
  <c r="AQ160" i="14"/>
  <c r="AJ160" i="14"/>
  <c r="AN165" i="14"/>
  <c r="AM165" i="14"/>
  <c r="AO166" i="14"/>
  <c r="AN167" i="14"/>
  <c r="AP167" i="14"/>
  <c r="AK167" i="14"/>
  <c r="AO167" i="14"/>
  <c r="AK203" i="14"/>
  <c r="AO203" i="14"/>
  <c r="AN203" i="14"/>
  <c r="AF203" i="14"/>
  <c r="AQ207" i="14"/>
  <c r="AQ230" i="14"/>
  <c r="AL230" i="14"/>
  <c r="AI230" i="14"/>
  <c r="AH230" i="14"/>
  <c r="W251" i="7"/>
  <c r="P259" i="7"/>
  <c r="R18" i="9"/>
  <c r="R26" i="9"/>
  <c r="Q38" i="9"/>
  <c r="R42" i="9"/>
  <c r="S64" i="9"/>
  <c r="Z121" i="9"/>
  <c r="O122" i="9"/>
  <c r="W122" i="9" s="1"/>
  <c r="AH2" i="14"/>
  <c r="AF12" i="14"/>
  <c r="AK14" i="14"/>
  <c r="AK22" i="14"/>
  <c r="AL30" i="14"/>
  <c r="AQ38" i="14"/>
  <c r="AO42" i="14"/>
  <c r="AK56" i="14"/>
  <c r="S69" i="14"/>
  <c r="AH76" i="14"/>
  <c r="AQ84" i="14"/>
  <c r="U89" i="14"/>
  <c r="AP89" i="14"/>
  <c r="AH93" i="14"/>
  <c r="AP93" i="14"/>
  <c r="AF94" i="14"/>
  <c r="AF103" i="14"/>
  <c r="AH116" i="14"/>
  <c r="S122" i="14"/>
  <c r="R132" i="14"/>
  <c r="U132" i="14" s="1"/>
  <c r="AK137" i="14"/>
  <c r="AI139" i="14"/>
  <c r="AI149" i="14"/>
  <c r="AJ223" i="14"/>
  <c r="AL237" i="14"/>
  <c r="AA237" i="14"/>
  <c r="AO282" i="14"/>
  <c r="AJ282" i="14"/>
  <c r="AL282" i="14"/>
  <c r="AN177" i="14"/>
  <c r="AG185" i="14"/>
  <c r="AK211" i="14"/>
  <c r="AD252" i="14"/>
  <c r="AD255" i="14"/>
  <c r="AI255" i="14"/>
  <c r="AK256" i="14"/>
  <c r="AB266" i="14"/>
  <c r="AD266" i="14"/>
  <c r="AI267" i="14"/>
  <c r="AP268" i="14"/>
  <c r="AK271" i="14"/>
  <c r="S275" i="14"/>
  <c r="R278" i="14"/>
  <c r="Z278" i="14" s="1"/>
  <c r="AQ294" i="14"/>
  <c r="AN295" i="14"/>
  <c r="AO296" i="14"/>
  <c r="AC297" i="14"/>
  <c r="AN299" i="14"/>
  <c r="AQ299" i="14"/>
  <c r="AO299" i="14"/>
  <c r="T307" i="14"/>
  <c r="R307" i="14"/>
  <c r="AA307" i="14" s="1"/>
  <c r="AC307" i="14"/>
  <c r="AN316" i="14"/>
  <c r="AK316" i="14"/>
  <c r="AI316" i="14"/>
  <c r="AH316" i="14"/>
  <c r="AK321" i="14"/>
  <c r="W323" i="14"/>
  <c r="U323" i="14"/>
  <c r="T323" i="14"/>
  <c r="R323" i="14"/>
  <c r="Y323" i="14" s="1"/>
  <c r="AC323" i="14"/>
  <c r="AL323" i="14"/>
  <c r="AN326" i="14"/>
  <c r="AF326" i="14"/>
  <c r="R348" i="14"/>
  <c r="AA348" i="14" s="1"/>
  <c r="AK348" i="14"/>
  <c r="Y349" i="14"/>
  <c r="AG410" i="14"/>
  <c r="R410" i="14"/>
  <c r="Y410" i="14" s="1"/>
  <c r="AH532" i="14"/>
  <c r="T532" i="14"/>
  <c r="AD245" i="14"/>
  <c r="AO255" i="14"/>
  <c r="AH266" i="14"/>
  <c r="AQ268" i="14"/>
  <c r="W279" i="14"/>
  <c r="AC282" i="14"/>
  <c r="AN307" i="14"/>
  <c r="AL307" i="14"/>
  <c r="AH307" i="14"/>
  <c r="AG307" i="14"/>
  <c r="AG308" i="14"/>
  <c r="AQ308" i="14"/>
  <c r="W315" i="14"/>
  <c r="T315" i="14"/>
  <c r="R315" i="14"/>
  <c r="Y315" i="14" s="1"/>
  <c r="AP341" i="14"/>
  <c r="X341" i="14"/>
  <c r="AI386" i="14"/>
  <c r="AA396" i="14"/>
  <c r="AB396" i="14"/>
  <c r="AF447" i="14"/>
  <c r="U447" i="14"/>
  <c r="R447" i="14"/>
  <c r="W447" i="14" s="1"/>
  <c r="AG607" i="14"/>
  <c r="AK607" i="14"/>
  <c r="AM607" i="14"/>
  <c r="V607" i="14"/>
  <c r="S607" i="14"/>
  <c r="AO607" i="14"/>
  <c r="AD160" i="14"/>
  <c r="Z175" i="14"/>
  <c r="AQ176" i="14"/>
  <c r="AQ177" i="14"/>
  <c r="AI185" i="14"/>
  <c r="Z202" i="14"/>
  <c r="AN202" i="14"/>
  <c r="AK207" i="14"/>
  <c r="AG209" i="14"/>
  <c r="AJ214" i="14"/>
  <c r="AG223" i="14"/>
  <c r="AK223" i="14"/>
  <c r="AD229" i="14"/>
  <c r="AM237" i="14"/>
  <c r="AD243" i="14"/>
  <c r="AM244" i="14"/>
  <c r="AL254" i="14"/>
  <c r="AQ255" i="14"/>
  <c r="R256" i="14"/>
  <c r="S256" i="14" s="1"/>
  <c r="Y262" i="14"/>
  <c r="AP263" i="14"/>
  <c r="AQ266" i="14"/>
  <c r="T267" i="14"/>
  <c r="AL280" i="14"/>
  <c r="AA293" i="14"/>
  <c r="AH294" i="14"/>
  <c r="AG296" i="14"/>
  <c r="AK298" i="14"/>
  <c r="S299" i="14"/>
  <c r="X301" i="14"/>
  <c r="AK306" i="14"/>
  <c r="AO307" i="14"/>
  <c r="R316" i="14"/>
  <c r="T316" i="14" s="1"/>
  <c r="S317" i="14"/>
  <c r="AM319" i="14"/>
  <c r="AQ325" i="14"/>
  <c r="AB345" i="14"/>
  <c r="AH376" i="14"/>
  <c r="Z384" i="14"/>
  <c r="Y456" i="14"/>
  <c r="AH182" i="14"/>
  <c r="AO202" i="14"/>
  <c r="AO209" i="14"/>
  <c r="AK222" i="14"/>
  <c r="AA231" i="14"/>
  <c r="AP241" i="14"/>
  <c r="AP248" i="14"/>
  <c r="AI249" i="14"/>
  <c r="R255" i="14"/>
  <c r="X255" i="14" s="1"/>
  <c r="Y256" i="14"/>
  <c r="Z262" i="14"/>
  <c r="R266" i="14"/>
  <c r="Y266" i="14" s="1"/>
  <c r="AH267" i="14"/>
  <c r="R276" i="14"/>
  <c r="AA276" i="14" s="1"/>
  <c r="AD300" i="14"/>
  <c r="R300" i="14"/>
  <c r="T300" i="14" s="1"/>
  <c r="AL306" i="14"/>
  <c r="S307" i="14"/>
  <c r="AP307" i="14"/>
  <c r="AJ322" i="14"/>
  <c r="Z349" i="14"/>
  <c r="X349" i="14"/>
  <c r="R349" i="14"/>
  <c r="AC349" i="14" s="1"/>
  <c r="AK383" i="14"/>
  <c r="U383" i="14"/>
  <c r="AL384" i="14"/>
  <c r="AO384" i="14"/>
  <c r="T410" i="14"/>
  <c r="AI182" i="14"/>
  <c r="AN186" i="14"/>
  <c r="AL222" i="14"/>
  <c r="R230" i="14"/>
  <c r="AC230" i="14" s="1"/>
  <c r="AG231" i="14"/>
  <c r="AB255" i="14"/>
  <c r="AG256" i="14"/>
  <c r="AC262" i="14"/>
  <c r="AP269" i="14"/>
  <c r="AN275" i="14"/>
  <c r="AO278" i="14"/>
  <c r="T279" i="14"/>
  <c r="AN283" i="14"/>
  <c r="AI285" i="14"/>
  <c r="AM286" i="14"/>
  <c r="AL290" i="14"/>
  <c r="AB299" i="14"/>
  <c r="AJ305" i="14"/>
  <c r="U307" i="14"/>
  <c r="AQ307" i="14"/>
  <c r="R308" i="14"/>
  <c r="X308" i="14" s="1"/>
  <c r="AK314" i="14"/>
  <c r="S315" i="14"/>
  <c r="X316" i="14"/>
  <c r="AJ317" i="14"/>
  <c r="AI341" i="14"/>
  <c r="AN349" i="14"/>
  <c r="AI349" i="14"/>
  <c r="AM358" i="14"/>
  <c r="AI410" i="14"/>
  <c r="R418" i="14"/>
  <c r="Y418" i="14" s="1"/>
  <c r="AB432" i="14"/>
  <c r="Y437" i="14"/>
  <c r="AB157" i="14"/>
  <c r="AJ181" i="14"/>
  <c r="AK182" i="14"/>
  <c r="AJ182" i="14"/>
  <c r="AG219" i="14"/>
  <c r="AJ221" i="14"/>
  <c r="AJ248" i="14"/>
  <c r="AC255" i="14"/>
  <c r="AK261" i="14"/>
  <c r="AD279" i="14"/>
  <c r="AG299" i="14"/>
  <c r="Z307" i="14"/>
  <c r="AB315" i="14"/>
  <c r="AB316" i="14"/>
  <c r="AO341" i="14"/>
  <c r="AP372" i="14"/>
  <c r="X373" i="14"/>
  <c r="W373" i="14"/>
  <c r="AP377" i="14"/>
  <c r="AJ377" i="14"/>
  <c r="AH377" i="14"/>
  <c r="R427" i="14"/>
  <c r="T427" i="14" s="1"/>
  <c r="S427" i="14"/>
  <c r="AM437" i="14"/>
  <c r="AJ437" i="14"/>
  <c r="R437" i="14"/>
  <c r="V437" i="14" s="1"/>
  <c r="AG576" i="14"/>
  <c r="AF576" i="14"/>
  <c r="AI256" i="14"/>
  <c r="AC266" i="14"/>
  <c r="AI268" i="14"/>
  <c r="AB307" i="14"/>
  <c r="AA308" i="14"/>
  <c r="AC315" i="14"/>
  <c r="AG316" i="14"/>
  <c r="Z371" i="14"/>
  <c r="Y371" i="14"/>
  <c r="AG380" i="14"/>
  <c r="AL416" i="14"/>
  <c r="AI416" i="14"/>
  <c r="AP417" i="14"/>
  <c r="AP426" i="14"/>
  <c r="AC426" i="14"/>
  <c r="AK426" i="14"/>
  <c r="AG426" i="14"/>
  <c r="X435" i="14"/>
  <c r="AA435" i="14"/>
  <c r="R435" i="14"/>
  <c r="S435" i="14" s="1"/>
  <c r="AN436" i="14"/>
  <c r="AQ436" i="14"/>
  <c r="Y385" i="14"/>
  <c r="AJ393" i="14"/>
  <c r="AG418" i="14"/>
  <c r="AN456" i="14"/>
  <c r="AP463" i="14"/>
  <c r="AG471" i="14"/>
  <c r="U471" i="14"/>
  <c r="AN479" i="14"/>
  <c r="AL479" i="14"/>
  <c r="AI479" i="14"/>
  <c r="AH479" i="14"/>
  <c r="W527" i="14"/>
  <c r="AD527" i="14"/>
  <c r="AQ536" i="14"/>
  <c r="AL536" i="14"/>
  <c r="AK536" i="14"/>
  <c r="AQ537" i="14"/>
  <c r="AJ552" i="14"/>
  <c r="X589" i="14"/>
  <c r="T589" i="14"/>
  <c r="AA606" i="14"/>
  <c r="Y606" i="14"/>
  <c r="W606" i="14"/>
  <c r="AL610" i="14"/>
  <c r="AL665" i="14"/>
  <c r="U665" i="14"/>
  <c r="S665" i="14"/>
  <c r="W717" i="14"/>
  <c r="T717" i="14"/>
  <c r="R717" i="14"/>
  <c r="AI717" i="14" s="1"/>
  <c r="U717" i="14"/>
  <c r="AN323" i="14"/>
  <c r="AL329" i="14"/>
  <c r="AK331" i="14"/>
  <c r="AO333" i="14"/>
  <c r="AO342" i="14"/>
  <c r="AN348" i="14"/>
  <c r="AG348" i="14"/>
  <c r="W361" i="14"/>
  <c r="AM362" i="14"/>
  <c r="AM363" i="14"/>
  <c r="AA377" i="14"/>
  <c r="AO385" i="14"/>
  <c r="AQ393" i="14"/>
  <c r="AK393" i="14"/>
  <c r="AN395" i="14"/>
  <c r="AI400" i="14"/>
  <c r="AN413" i="14"/>
  <c r="T426" i="14"/>
  <c r="AH445" i="14"/>
  <c r="AI446" i="14"/>
  <c r="AK453" i="14"/>
  <c r="Y454" i="14"/>
  <c r="Z470" i="14"/>
  <c r="AC475" i="14"/>
  <c r="AO479" i="14"/>
  <c r="Y489" i="14"/>
  <c r="AC493" i="14"/>
  <c r="AN496" i="14"/>
  <c r="AP496" i="14"/>
  <c r="AH496" i="14"/>
  <c r="S531" i="14"/>
  <c r="AB532" i="14"/>
  <c r="Y555" i="14"/>
  <c r="AO564" i="14"/>
  <c r="AD580" i="14"/>
  <c r="R583" i="14"/>
  <c r="AC583" i="14" s="1"/>
  <c r="AP589" i="14"/>
  <c r="AO589" i="14"/>
  <c r="Z607" i="14"/>
  <c r="AL613" i="14"/>
  <c r="AK665" i="14"/>
  <c r="AI665" i="14"/>
  <c r="AH665" i="14"/>
  <c r="AB675" i="14"/>
  <c r="T675" i="14"/>
  <c r="S675" i="14"/>
  <c r="AA675" i="14"/>
  <c r="AB699" i="14"/>
  <c r="AO700" i="14"/>
  <c r="X700" i="14"/>
  <c r="V700" i="14"/>
  <c r="AO717" i="14"/>
  <c r="AH717" i="14"/>
  <c r="AA397" i="14"/>
  <c r="AL398" i="14"/>
  <c r="AO418" i="14"/>
  <c r="AH456" i="14"/>
  <c r="AO468" i="14"/>
  <c r="AM487" i="14"/>
  <c r="AM488" i="14"/>
  <c r="AK508" i="14"/>
  <c r="AC508" i="14"/>
  <c r="AC543" i="14"/>
  <c r="Y543" i="14"/>
  <c r="AO552" i="14"/>
  <c r="AL552" i="14"/>
  <c r="AG552" i="14"/>
  <c r="AK610" i="14"/>
  <c r="S610" i="14"/>
  <c r="AC621" i="14"/>
  <c r="X621" i="14"/>
  <c r="AK621" i="14"/>
  <c r="AH621" i="14"/>
  <c r="AC637" i="14"/>
  <c r="X637" i="14"/>
  <c r="AQ698" i="14"/>
  <c r="AI698" i="14"/>
  <c r="AQ314" i="14"/>
  <c r="AN317" i="14"/>
  <c r="AP317" i="14"/>
  <c r="AI323" i="14"/>
  <c r="AD325" i="14"/>
  <c r="X333" i="14"/>
  <c r="T339" i="14"/>
  <c r="Z341" i="14"/>
  <c r="AJ348" i="14"/>
  <c r="W353" i="14"/>
  <c r="AK355" i="14"/>
  <c r="AF355" i="14"/>
  <c r="AO357" i="14"/>
  <c r="Y369" i="14"/>
  <c r="AN372" i="14"/>
  <c r="R379" i="14"/>
  <c r="AN380" i="14"/>
  <c r="AL382" i="14"/>
  <c r="T393" i="14"/>
  <c r="R413" i="14"/>
  <c r="T413" i="14" s="1"/>
  <c r="AL421" i="14"/>
  <c r="Z437" i="14"/>
  <c r="AF439" i="14"/>
  <c r="S441" i="14"/>
  <c r="Y445" i="14"/>
  <c r="AM448" i="14"/>
  <c r="Z455" i="14"/>
  <c r="Y463" i="14"/>
  <c r="AI463" i="14"/>
  <c r="AG464" i="14"/>
  <c r="Z471" i="14"/>
  <c r="U479" i="14"/>
  <c r="AG483" i="14"/>
  <c r="AD483" i="14"/>
  <c r="AB484" i="14"/>
  <c r="AH484" i="14"/>
  <c r="AA493" i="14"/>
  <c r="AO509" i="14"/>
  <c r="AD510" i="14"/>
  <c r="AI512" i="14"/>
  <c r="AH512" i="14"/>
  <c r="R512" i="14"/>
  <c r="U512" i="14" s="1"/>
  <c r="AQ512" i="14"/>
  <c r="Z516" i="14"/>
  <c r="AO524" i="14"/>
  <c r="AB524" i="14"/>
  <c r="V527" i="14"/>
  <c r="T536" i="14"/>
  <c r="AG539" i="14"/>
  <c r="AL543" i="14"/>
  <c r="T544" i="14"/>
  <c r="AH573" i="14"/>
  <c r="Z574" i="14"/>
  <c r="R589" i="14"/>
  <c r="AC589" i="14" s="1"/>
  <c r="AJ594" i="14"/>
  <c r="U601" i="14"/>
  <c r="Y601" i="14"/>
  <c r="X601" i="14"/>
  <c r="U606" i="14"/>
  <c r="AN637" i="14"/>
  <c r="AL637" i="14"/>
  <c r="AK637" i="14"/>
  <c r="AJ665" i="14"/>
  <c r="T704" i="14"/>
  <c r="Z704" i="14"/>
  <c r="Y704" i="14"/>
  <c r="Z712" i="14"/>
  <c r="AH712" i="14"/>
  <c r="AJ717" i="14"/>
  <c r="AL471" i="14"/>
  <c r="X479" i="14"/>
  <c r="AO493" i="14"/>
  <c r="Z496" i="14"/>
  <c r="AL516" i="14"/>
  <c r="AK516" i="14"/>
  <c r="AL522" i="14"/>
  <c r="AB522" i="14"/>
  <c r="Y531" i="14"/>
  <c r="U531" i="14"/>
  <c r="AQ531" i="14"/>
  <c r="AL544" i="14"/>
  <c r="AO544" i="14"/>
  <c r="AK544" i="14"/>
  <c r="S589" i="14"/>
  <c r="AO606" i="14"/>
  <c r="AF619" i="14"/>
  <c r="AJ619" i="14"/>
  <c r="X649" i="14"/>
  <c r="T649" i="14"/>
  <c r="R649" i="14"/>
  <c r="S649" i="14" s="1"/>
  <c r="U649" i="14"/>
  <c r="AQ696" i="14"/>
  <c r="AI696" i="14"/>
  <c r="AK717" i="14"/>
  <c r="AD301" i="14"/>
  <c r="AO323" i="14"/>
  <c r="Z333" i="14"/>
  <c r="AH333" i="14"/>
  <c r="W335" i="14"/>
  <c r="AJ337" i="14"/>
  <c r="AJ339" i="14"/>
  <c r="AC344" i="14"/>
  <c r="AJ345" i="14"/>
  <c r="AQ348" i="14"/>
  <c r="W351" i="14"/>
  <c r="AJ355" i="14"/>
  <c r="AM367" i="14"/>
  <c r="AA369" i="14"/>
  <c r="AP369" i="14"/>
  <c r="AN376" i="14"/>
  <c r="T377" i="14"/>
  <c r="AH379" i="14"/>
  <c r="AO388" i="14"/>
  <c r="AI394" i="14"/>
  <c r="AJ395" i="14"/>
  <c r="AF397" i="14"/>
  <c r="AC402" i="14"/>
  <c r="AN404" i="14"/>
  <c r="AK410" i="14"/>
  <c r="AQ410" i="14"/>
  <c r="AI413" i="14"/>
  <c r="Z420" i="14"/>
  <c r="X426" i="14"/>
  <c r="AP427" i="14"/>
  <c r="AJ433" i="14"/>
  <c r="AI434" i="14"/>
  <c r="AK482" i="14"/>
  <c r="AO521" i="14"/>
  <c r="AO531" i="14"/>
  <c r="AJ531" i="14"/>
  <c r="AG536" i="14"/>
  <c r="AJ545" i="14"/>
  <c r="R545" i="14"/>
  <c r="AA545" i="14" s="1"/>
  <c r="AQ547" i="14"/>
  <c r="T552" i="14"/>
  <c r="AO560" i="14"/>
  <c r="AL560" i="14"/>
  <c r="T560" i="14"/>
  <c r="AP563" i="14"/>
  <c r="AJ563" i="14"/>
  <c r="AH563" i="14"/>
  <c r="AF586" i="14"/>
  <c r="AO586" i="14"/>
  <c r="AI589" i="14"/>
  <c r="AQ603" i="14"/>
  <c r="AJ603" i="14"/>
  <c r="AA614" i="14"/>
  <c r="AH614" i="14"/>
  <c r="AB614" i="14"/>
  <c r="X614" i="14"/>
  <c r="AB618" i="14"/>
  <c r="Z621" i="14"/>
  <c r="T634" i="14"/>
  <c r="X634" i="14"/>
  <c r="AG634" i="14"/>
  <c r="AK649" i="14"/>
  <c r="AG649" i="14"/>
  <c r="AC682" i="14"/>
  <c r="T682" i="14"/>
  <c r="Z682" i="14"/>
  <c r="T691" i="14"/>
  <c r="Y691" i="14"/>
  <c r="S691" i="14"/>
  <c r="AA691" i="14"/>
  <c r="AA702" i="14"/>
  <c r="AP323" i="14"/>
  <c r="AD326" i="14"/>
  <c r="AQ330" i="14"/>
  <c r="AI333" i="14"/>
  <c r="AL339" i="14"/>
  <c r="X347" i="14"/>
  <c r="AO365" i="14"/>
  <c r="AJ366" i="14"/>
  <c r="Y377" i="14"/>
  <c r="Y378" i="14"/>
  <c r="S385" i="14"/>
  <c r="Y388" i="14"/>
  <c r="AH393" i="14"/>
  <c r="AK406" i="14"/>
  <c r="AJ425" i="14"/>
  <c r="AD439" i="14"/>
  <c r="AC452" i="14"/>
  <c r="R463" i="14"/>
  <c r="S463" i="14" s="1"/>
  <c r="AA477" i="14"/>
  <c r="AG479" i="14"/>
  <c r="AA536" i="14"/>
  <c r="X536" i="14"/>
  <c r="U536" i="14"/>
  <c r="AO536" i="14"/>
  <c r="T543" i="14"/>
  <c r="U552" i="14"/>
  <c r="V567" i="14"/>
  <c r="AD567" i="14"/>
  <c r="Z567" i="14"/>
  <c r="AA573" i="14"/>
  <c r="AJ589" i="14"/>
  <c r="T594" i="14"/>
  <c r="R596" i="14"/>
  <c r="AC596" i="14" s="1"/>
  <c r="AP596" i="14"/>
  <c r="AH596" i="14"/>
  <c r="AO621" i="14"/>
  <c r="AP648" i="14"/>
  <c r="AK648" i="14"/>
  <c r="AL691" i="14"/>
  <c r="AK691" i="14"/>
  <c r="AM694" i="14"/>
  <c r="AD694" i="14"/>
  <c r="AB694" i="14"/>
  <c r="AQ702" i="14"/>
  <c r="AJ702" i="14"/>
  <c r="AG729" i="14"/>
  <c r="AK490" i="14"/>
  <c r="AH492" i="14"/>
  <c r="AN524" i="14"/>
  <c r="AQ524" i="14"/>
  <c r="X526" i="14"/>
  <c r="AH527" i="14"/>
  <c r="AM538" i="14"/>
  <c r="AD548" i="14"/>
  <c r="X552" i="14"/>
  <c r="AQ608" i="14"/>
  <c r="AC613" i="14"/>
  <c r="AQ632" i="14"/>
  <c r="AN641" i="14"/>
  <c r="AI650" i="14"/>
  <c r="AJ656" i="14"/>
  <c r="AJ658" i="14"/>
  <c r="AN661" i="14"/>
  <c r="Z664" i="14"/>
  <c r="AJ668" i="14"/>
  <c r="X684" i="14"/>
  <c r="W688" i="14"/>
  <c r="AG725" i="14"/>
  <c r="AA739" i="14"/>
  <c r="AM492" i="14"/>
  <c r="AD497" i="14"/>
  <c r="AN504" i="14"/>
  <c r="R563" i="14"/>
  <c r="AB563" i="14" s="1"/>
  <c r="AH571" i="14"/>
  <c r="T593" i="14"/>
  <c r="Z620" i="14"/>
  <c r="AK626" i="14"/>
  <c r="AQ631" i="14"/>
  <c r="AN633" i="14"/>
  <c r="AJ639" i="14"/>
  <c r="R640" i="14"/>
  <c r="Z640" i="14" s="1"/>
  <c r="AI652" i="14"/>
  <c r="V654" i="14"/>
  <c r="R655" i="14"/>
  <c r="S655" i="14" s="1"/>
  <c r="AP656" i="14"/>
  <c r="AK656" i="14"/>
  <c r="S662" i="14"/>
  <c r="AA667" i="14"/>
  <c r="S670" i="14"/>
  <c r="Y686" i="14"/>
  <c r="AI693" i="14"/>
  <c r="AH694" i="14"/>
  <c r="AI706" i="14"/>
  <c r="AA723" i="14"/>
  <c r="AK728" i="14"/>
  <c r="X732" i="14"/>
  <c r="AO733" i="14"/>
  <c r="AI737" i="14"/>
  <c r="AL739" i="14"/>
  <c r="AB739" i="14"/>
  <c r="AJ741" i="14"/>
  <c r="AH472" i="14"/>
  <c r="AN473" i="14"/>
  <c r="AB490" i="14"/>
  <c r="AQ491" i="14"/>
  <c r="R492" i="14"/>
  <c r="T492" i="14" s="1"/>
  <c r="U501" i="14"/>
  <c r="Y503" i="14"/>
  <c r="AJ508" i="14"/>
  <c r="AP517" i="14"/>
  <c r="X548" i="14"/>
  <c r="X556" i="14"/>
  <c r="Z561" i="14"/>
  <c r="AM601" i="14"/>
  <c r="AL601" i="14"/>
  <c r="AJ622" i="14"/>
  <c r="Y625" i="14"/>
  <c r="AI632" i="14"/>
  <c r="X633" i="14"/>
  <c r="AN634" i="14"/>
  <c r="AK636" i="14"/>
  <c r="AG646" i="14"/>
  <c r="AP652" i="14"/>
  <c r="AI655" i="14"/>
  <c r="R656" i="14"/>
  <c r="S656" i="14" s="1"/>
  <c r="AI659" i="14"/>
  <c r="U664" i="14"/>
  <c r="U668" i="14"/>
  <c r="U674" i="14"/>
  <c r="AK690" i="14"/>
  <c r="AC692" i="14"/>
  <c r="AC701" i="14"/>
  <c r="AJ704" i="14"/>
  <c r="S711" i="14"/>
  <c r="AA731" i="14"/>
  <c r="AI733" i="14"/>
  <c r="R734" i="14"/>
  <c r="AJ734" i="14" s="1"/>
  <c r="S739" i="14"/>
  <c r="S741" i="14"/>
  <c r="AB497" i="14"/>
  <c r="AA501" i="14"/>
  <c r="Z504" i="14"/>
  <c r="X519" i="14"/>
  <c r="AK523" i="14"/>
  <c r="AP527" i="14"/>
  <c r="S560" i="14"/>
  <c r="T563" i="14"/>
  <c r="R571" i="14"/>
  <c r="AB571" i="14" s="1"/>
  <c r="Z576" i="14"/>
  <c r="AK590" i="14"/>
  <c r="AG597" i="14"/>
  <c r="AP601" i="14"/>
  <c r="U620" i="14"/>
  <c r="AK622" i="14"/>
  <c r="T626" i="14"/>
  <c r="AC633" i="14"/>
  <c r="AG638" i="14"/>
  <c r="AP640" i="14"/>
  <c r="AH645" i="14"/>
  <c r="AQ652" i="14"/>
  <c r="AK661" i="14"/>
  <c r="AK664" i="14"/>
  <c r="Z668" i="14"/>
  <c r="S681" i="14"/>
  <c r="AG684" i="14"/>
  <c r="W693" i="14"/>
  <c r="U694" i="14"/>
  <c r="S700" i="14"/>
  <c r="AI713" i="14"/>
  <c r="AF728" i="14"/>
  <c r="T739" i="14"/>
  <c r="AA622" i="14"/>
  <c r="AO622" i="14"/>
  <c r="Y645" i="14"/>
  <c r="AI645" i="14"/>
  <c r="AC668" i="14"/>
  <c r="AQ690" i="14"/>
  <c r="AL645" i="14"/>
  <c r="AK668" i="14"/>
  <c r="AD668" i="14"/>
  <c r="AF671" i="14"/>
  <c r="AP678" i="14"/>
  <c r="AF679" i="14"/>
  <c r="AD689" i="14"/>
  <c r="AN705" i="14"/>
  <c r="AJ711" i="14"/>
  <c r="AN722" i="14"/>
  <c r="AL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U49" i="3"/>
  <c r="W49" i="3"/>
  <c r="X51" i="3"/>
  <c r="O52" i="3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P79" i="3"/>
  <c r="W86" i="3"/>
  <c r="P86" i="3"/>
  <c r="Y86" i="3"/>
  <c r="V87" i="3"/>
  <c r="Y95" i="3"/>
  <c r="U103" i="3"/>
  <c r="AA106" i="3"/>
  <c r="W110" i="3"/>
  <c r="X110" i="3"/>
  <c r="Z110" i="3"/>
  <c r="P111" i="3"/>
  <c r="AA112" i="3"/>
  <c r="AA114" i="3"/>
  <c r="V114" i="3"/>
  <c r="U114" i="3"/>
  <c r="O116" i="3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Z199" i="3"/>
  <c r="V218" i="3"/>
  <c r="V223" i="3"/>
  <c r="Z236" i="3"/>
  <c r="O236" i="3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T73" i="22"/>
  <c r="Z74" i="22"/>
  <c r="Y75" i="22"/>
  <c r="R77" i="22"/>
  <c r="Z80" i="22"/>
  <c r="W83" i="22"/>
  <c r="O85" i="22"/>
  <c r="U86" i="22"/>
  <c r="X88" i="22"/>
  <c r="AA92" i="22"/>
  <c r="Z93" i="22"/>
  <c r="R96" i="22"/>
  <c r="W101" i="22"/>
  <c r="P104" i="22"/>
  <c r="V107" i="22"/>
  <c r="W107" i="22"/>
  <c r="O109" i="22"/>
  <c r="U110" i="22"/>
  <c r="U112" i="22"/>
  <c r="S113" i="22"/>
  <c r="AA113" i="22"/>
  <c r="V115" i="22"/>
  <c r="T116" i="22"/>
  <c r="Q117" i="22"/>
  <c r="Y117" i="22"/>
  <c r="V118" i="22"/>
  <c r="O119" i="22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V132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Z196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P478" i="14"/>
  <c r="AA478" i="14"/>
  <c r="Z478" i="14"/>
  <c r="R478" i="14"/>
  <c r="V478" i="14" s="1"/>
  <c r="AQ478" i="14"/>
  <c r="AI478" i="14"/>
  <c r="T15" i="22"/>
  <c r="V17" i="22"/>
  <c r="Y40" i="22"/>
  <c r="O41" i="22"/>
  <c r="X59" i="22"/>
  <c r="U60" i="22"/>
  <c r="T83" i="22"/>
  <c r="Z88" i="22"/>
  <c r="V119" i="22"/>
  <c r="O4" i="3"/>
  <c r="Y4" i="3"/>
  <c r="O5" i="3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W68" i="3"/>
  <c r="P70" i="3"/>
  <c r="T71" i="3"/>
  <c r="U71" i="3"/>
  <c r="R76" i="3"/>
  <c r="Q84" i="3"/>
  <c r="T85" i="3"/>
  <c r="R87" i="3"/>
  <c r="Y87" i="3"/>
  <c r="O87" i="3"/>
  <c r="S87" i="3" s="1"/>
  <c r="Z87" i="3"/>
  <c r="O95" i="3"/>
  <c r="P105" i="3"/>
  <c r="T111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U81" i="14"/>
  <c r="T81" i="14"/>
  <c r="T109" i="14"/>
  <c r="S109" i="14"/>
  <c r="AL109" i="14"/>
  <c r="AK109" i="14"/>
  <c r="AG109" i="14"/>
  <c r="U109" i="14"/>
  <c r="AH109" i="14"/>
  <c r="Y67" i="22"/>
  <c r="U119" i="22"/>
  <c r="T214" i="3"/>
  <c r="P214" i="3"/>
  <c r="R214" i="3"/>
  <c r="Q214" i="3"/>
  <c r="T28" i="22"/>
  <c r="O43" i="22"/>
  <c r="Q43" i="22" s="1"/>
  <c r="X96" i="22"/>
  <c r="Z101" i="22"/>
  <c r="Y107" i="22"/>
  <c r="W112" i="22"/>
  <c r="U113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U120" i="22"/>
  <c r="S121" i="22"/>
  <c r="P4" i="3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Y43" i="3"/>
  <c r="AA45" i="3"/>
  <c r="V46" i="3"/>
  <c r="W46" i="3"/>
  <c r="O49" i="3"/>
  <c r="T52" i="3"/>
  <c r="U52" i="3"/>
  <c r="AA53" i="3"/>
  <c r="T54" i="3"/>
  <c r="Y54" i="3"/>
  <c r="Q57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W94" i="3"/>
  <c r="X94" i="3"/>
  <c r="Z94" i="3"/>
  <c r="P95" i="3"/>
  <c r="AA96" i="3"/>
  <c r="AA98" i="3"/>
  <c r="V98" i="3"/>
  <c r="P100" i="3"/>
  <c r="T103" i="3"/>
  <c r="R103" i="3"/>
  <c r="Q103" i="3"/>
  <c r="Y103" i="3"/>
  <c r="X103" i="3"/>
  <c r="W105" i="3"/>
  <c r="V106" i="3"/>
  <c r="P110" i="3"/>
  <c r="Y111" i="3"/>
  <c r="U116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W233" i="3"/>
  <c r="O241" i="3"/>
  <c r="Q241" i="3"/>
  <c r="P241" i="3"/>
  <c r="AA5" i="7"/>
  <c r="O63" i="7"/>
  <c r="Y63" i="7" s="1"/>
  <c r="W140" i="7"/>
  <c r="O140" i="7"/>
  <c r="X40" i="22"/>
  <c r="X83" i="22"/>
  <c r="Y101" i="22"/>
  <c r="U140" i="3"/>
  <c r="Y140" i="3"/>
  <c r="X140" i="3"/>
  <c r="Q140" i="3"/>
  <c r="X25" i="22"/>
  <c r="X46" i="22"/>
  <c r="O62" i="22"/>
  <c r="O75" i="22"/>
  <c r="Y77" i="22"/>
  <c r="O78" i="22"/>
  <c r="T78" i="22" s="1"/>
  <c r="Y83" i="22"/>
  <c r="R3" i="22"/>
  <c r="U6" i="22"/>
  <c r="W6" i="22"/>
  <c r="Q8" i="22"/>
  <c r="O11" i="22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X109" i="22"/>
  <c r="Y109" i="22"/>
  <c r="O110" i="22"/>
  <c r="T110" i="22" s="1"/>
  <c r="Q112" i="22"/>
  <c r="Y112" i="22"/>
  <c r="W113" i="22"/>
  <c r="U114" i="22"/>
  <c r="R115" i="22"/>
  <c r="Z115" i="22"/>
  <c r="P116" i="22"/>
  <c r="R118" i="22"/>
  <c r="Z118" i="22"/>
  <c r="P119" i="22"/>
  <c r="X119" i="22"/>
  <c r="V120" i="22"/>
  <c r="O121" i="22"/>
  <c r="T121" i="22"/>
  <c r="O2" i="3"/>
  <c r="Q2" i="3" s="1"/>
  <c r="P6" i="3"/>
  <c r="T8" i="3"/>
  <c r="S10" i="3"/>
  <c r="W20" i="3"/>
  <c r="X22" i="3"/>
  <c r="Q25" i="3"/>
  <c r="Y28" i="3"/>
  <c r="O30" i="3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W161" i="3"/>
  <c r="W206" i="3"/>
  <c r="X206" i="3"/>
  <c r="Q206" i="3"/>
  <c r="P206" i="3"/>
  <c r="X214" i="3"/>
  <c r="Y223" i="3"/>
  <c r="O223" i="3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O562" i="14"/>
  <c r="AH562" i="14"/>
  <c r="R562" i="14"/>
  <c r="Y562" i="14" s="1"/>
  <c r="AQ562" i="14"/>
  <c r="AI562" i="14"/>
  <c r="X6" i="22"/>
  <c r="R8" i="22"/>
  <c r="P11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U121" i="22"/>
  <c r="P2" i="3"/>
  <c r="AA5" i="3"/>
  <c r="Q6" i="3"/>
  <c r="V17" i="3"/>
  <c r="X20" i="3"/>
  <c r="U23" i="3"/>
  <c r="V25" i="3"/>
  <c r="O28" i="3"/>
  <c r="Q28" i="3" s="1"/>
  <c r="Z28" i="3"/>
  <c r="Z29" i="3"/>
  <c r="Q30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V129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V225" i="7"/>
  <c r="U116" i="22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O59" i="22"/>
  <c r="Q59" i="22" s="1"/>
  <c r="AA60" i="22"/>
  <c r="U62" i="22"/>
  <c r="Y64" i="22"/>
  <c r="U65" i="22"/>
  <c r="U67" i="22"/>
  <c r="T71" i="22"/>
  <c r="V75" i="22"/>
  <c r="W75" i="22"/>
  <c r="O77" i="22"/>
  <c r="U78" i="22"/>
  <c r="X80" i="22"/>
  <c r="P83" i="22"/>
  <c r="T84" i="22"/>
  <c r="W86" i="22"/>
  <c r="U88" i="22"/>
  <c r="W93" i="22"/>
  <c r="P96" i="22"/>
  <c r="X99" i="22"/>
  <c r="U100" i="22"/>
  <c r="Q101" i="22"/>
  <c r="T102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R228" i="3"/>
  <c r="O23" i="7"/>
  <c r="U23" i="7" s="1"/>
  <c r="V23" i="7"/>
  <c r="Z94" i="7"/>
  <c r="Y94" i="7"/>
  <c r="Q106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O55" i="7"/>
  <c r="T55" i="7" s="1"/>
  <c r="X66" i="7"/>
  <c r="V67" i="7"/>
  <c r="Y82" i="7"/>
  <c r="V91" i="7"/>
  <c r="W92" i="7"/>
  <c r="Y102" i="7"/>
  <c r="O103" i="7"/>
  <c r="Q103" i="7" s="1"/>
  <c r="Z107" i="7"/>
  <c r="T111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V206" i="7"/>
  <c r="O206" i="7"/>
  <c r="AA206" i="7" s="1"/>
  <c r="Q213" i="7"/>
  <c r="T218" i="7"/>
  <c r="S218" i="7"/>
  <c r="R218" i="7"/>
  <c r="Z220" i="7"/>
  <c r="O220" i="7"/>
  <c r="P25" i="9"/>
  <c r="O25" i="9"/>
  <c r="W25" i="9" s="1"/>
  <c r="P33" i="9"/>
  <c r="O33" i="9"/>
  <c r="W33" i="9" s="1"/>
  <c r="AJ6" i="14"/>
  <c r="AO6" i="14"/>
  <c r="AL6" i="14"/>
  <c r="AK6" i="14"/>
  <c r="R6" i="14"/>
  <c r="Z6" i="14" s="1"/>
  <c r="AI6" i="14"/>
  <c r="AH6" i="14"/>
  <c r="AQ6" i="14"/>
  <c r="AP6" i="14"/>
  <c r="AH9" i="14"/>
  <c r="Y150" i="3"/>
  <c r="W158" i="3"/>
  <c r="Z158" i="3"/>
  <c r="V161" i="3"/>
  <c r="X161" i="3"/>
  <c r="U162" i="3"/>
  <c r="W166" i="3"/>
  <c r="Z166" i="3"/>
  <c r="V169" i="3"/>
  <c r="X169" i="3"/>
  <c r="U170" i="3"/>
  <c r="AA173" i="3"/>
  <c r="T174" i="3"/>
  <c r="Y177" i="3"/>
  <c r="T181" i="3"/>
  <c r="AA184" i="3"/>
  <c r="U188" i="3"/>
  <c r="V188" i="3"/>
  <c r="T191" i="3"/>
  <c r="U191" i="3"/>
  <c r="T192" i="3"/>
  <c r="W196" i="3"/>
  <c r="P198" i="3"/>
  <c r="V199" i="3"/>
  <c r="O201" i="3"/>
  <c r="AA202" i="3"/>
  <c r="X204" i="3"/>
  <c r="U205" i="3"/>
  <c r="W207" i="3"/>
  <c r="T210" i="3"/>
  <c r="W215" i="3"/>
  <c r="O217" i="3"/>
  <c r="Z219" i="3"/>
  <c r="P222" i="3"/>
  <c r="T223" i="3"/>
  <c r="U223" i="3"/>
  <c r="U228" i="3"/>
  <c r="V228" i="3"/>
  <c r="T229" i="3"/>
  <c r="V233" i="3"/>
  <c r="X233" i="3"/>
  <c r="W238" i="3"/>
  <c r="Y238" i="3"/>
  <c r="O239" i="3"/>
  <c r="Y239" i="3"/>
  <c r="T15" i="7"/>
  <c r="W15" i="7"/>
  <c r="W23" i="7"/>
  <c r="Y25" i="7"/>
  <c r="O31" i="7"/>
  <c r="T31" i="7" s="1"/>
  <c r="Y34" i="7"/>
  <c r="T39" i="7"/>
  <c r="X39" i="7"/>
  <c r="X41" i="7"/>
  <c r="X49" i="7"/>
  <c r="V50" i="7"/>
  <c r="R55" i="7"/>
  <c r="T63" i="7"/>
  <c r="T66" i="7"/>
  <c r="Y66" i="7"/>
  <c r="X71" i="7"/>
  <c r="O74" i="7"/>
  <c r="X77" i="7"/>
  <c r="T82" i="7"/>
  <c r="O87" i="7"/>
  <c r="O98" i="7"/>
  <c r="AA104" i="7"/>
  <c r="Y111" i="7"/>
  <c r="W114" i="7"/>
  <c r="X117" i="7"/>
  <c r="R119" i="7"/>
  <c r="W120" i="7"/>
  <c r="AA121" i="7"/>
  <c r="T122" i="7"/>
  <c r="T127" i="7"/>
  <c r="Y127" i="7"/>
  <c r="X127" i="7"/>
  <c r="Z132" i="7"/>
  <c r="W132" i="7"/>
  <c r="O132" i="7"/>
  <c r="O135" i="7"/>
  <c r="T135" i="7" s="1"/>
  <c r="U150" i="7"/>
  <c r="U151" i="7"/>
  <c r="W182" i="7"/>
  <c r="Q182" i="7"/>
  <c r="U225" i="7"/>
  <c r="U257" i="7"/>
  <c r="P257" i="7"/>
  <c r="O257" i="7"/>
  <c r="V257" i="7"/>
  <c r="O4" i="9"/>
  <c r="Z4" i="9" s="1"/>
  <c r="AK5" i="14"/>
  <c r="AM5" i="14"/>
  <c r="AP18" i="14"/>
  <c r="AP48" i="14"/>
  <c r="AQ48" i="14"/>
  <c r="AG48" i="14"/>
  <c r="R48" i="14"/>
  <c r="Z48" i="14" s="1"/>
  <c r="AJ48" i="14"/>
  <c r="AI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Y215" i="3"/>
  <c r="Q217" i="3"/>
  <c r="O220" i="3"/>
  <c r="Z220" i="3"/>
  <c r="R222" i="3"/>
  <c r="W223" i="3"/>
  <c r="O225" i="3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Y23" i="7"/>
  <c r="P26" i="7"/>
  <c r="O34" i="7"/>
  <c r="Z39" i="7"/>
  <c r="V42" i="7"/>
  <c r="O47" i="7"/>
  <c r="X50" i="7"/>
  <c r="Z71" i="7"/>
  <c r="U74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Q195" i="7"/>
  <c r="P195" i="7"/>
  <c r="Z195" i="7"/>
  <c r="R195" i="7"/>
  <c r="Q216" i="7"/>
  <c r="P216" i="7"/>
  <c r="S224" i="7"/>
  <c r="Q224" i="7"/>
  <c r="X225" i="7"/>
  <c r="W236" i="7"/>
  <c r="O236" i="7"/>
  <c r="Q19" i="9"/>
  <c r="P19" i="9"/>
  <c r="O19" i="9"/>
  <c r="V19" i="9" s="1"/>
  <c r="R19" i="9"/>
  <c r="T62" i="14"/>
  <c r="S62" i="14"/>
  <c r="AL81" i="14"/>
  <c r="AP107" i="14"/>
  <c r="AQ107" i="14"/>
  <c r="AJ107" i="14"/>
  <c r="AI107" i="14"/>
  <c r="S107" i="14"/>
  <c r="R107" i="14"/>
  <c r="X107" i="14" s="1"/>
  <c r="W42" i="7"/>
  <c r="Y50" i="7"/>
  <c r="V58" i="7"/>
  <c r="P66" i="7"/>
  <c r="T103" i="7"/>
  <c r="X103" i="7"/>
  <c r="Q111" i="7"/>
  <c r="T119" i="7"/>
  <c r="X119" i="7"/>
  <c r="Q130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W190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W65" i="9"/>
  <c r="X65" i="9"/>
  <c r="O81" i="9"/>
  <c r="W81" i="9" s="1"/>
  <c r="AK62" i="14"/>
  <c r="R158" i="14"/>
  <c r="S158" i="14" s="1"/>
  <c r="AQ158" i="14"/>
  <c r="AP158" i="14"/>
  <c r="AA158" i="14"/>
  <c r="AJ158" i="14"/>
  <c r="AI158" i="14"/>
  <c r="AK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T50" i="7"/>
  <c r="U66" i="7"/>
  <c r="W74" i="7"/>
  <c r="T87" i="7"/>
  <c r="X93" i="7"/>
  <c r="Y98" i="7"/>
  <c r="Y103" i="7"/>
  <c r="R111" i="7"/>
  <c r="U114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S24" i="14"/>
  <c r="X97" i="3"/>
  <c r="V108" i="3"/>
  <c r="X113" i="3"/>
  <c r="T118" i="3"/>
  <c r="V121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R15" i="7"/>
  <c r="W20" i="7"/>
  <c r="X21" i="7"/>
  <c r="AA26" i="7"/>
  <c r="X26" i="7"/>
  <c r="Z31" i="7"/>
  <c r="R39" i="7"/>
  <c r="W40" i="7"/>
  <c r="Y42" i="7"/>
  <c r="U50" i="7"/>
  <c r="R63" i="7"/>
  <c r="V66" i="7"/>
  <c r="R71" i="7"/>
  <c r="T74" i="7"/>
  <c r="X74" i="7"/>
  <c r="T79" i="7"/>
  <c r="X79" i="7"/>
  <c r="W82" i="7"/>
  <c r="T90" i="7"/>
  <c r="T98" i="7"/>
  <c r="Z103" i="7"/>
  <c r="AA106" i="7"/>
  <c r="W106" i="7"/>
  <c r="V111" i="7"/>
  <c r="X113" i="7"/>
  <c r="AA116" i="7"/>
  <c r="Z119" i="7"/>
  <c r="AA120" i="7"/>
  <c r="W122" i="7"/>
  <c r="R127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V30" i="9"/>
  <c r="P74" i="9"/>
  <c r="O74" i="9"/>
  <c r="X74" i="9" s="1"/>
  <c r="T15" i="14"/>
  <c r="S15" i="14"/>
  <c r="AP24" i="14"/>
  <c r="AG24" i="14"/>
  <c r="R24" i="14"/>
  <c r="X24" i="14" s="1"/>
  <c r="AQ24" i="14"/>
  <c r="AJ24" i="14"/>
  <c r="AI24" i="14"/>
  <c r="T31" i="14"/>
  <c r="S31" i="14"/>
  <c r="T117" i="14"/>
  <c r="S117" i="14"/>
  <c r="AL117" i="14"/>
  <c r="AK117" i="14"/>
  <c r="AG117" i="14"/>
  <c r="U117" i="14"/>
  <c r="AH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U15" i="7"/>
  <c r="AA29" i="7"/>
  <c r="AA33" i="7"/>
  <c r="AA34" i="7"/>
  <c r="W34" i="7"/>
  <c r="V39" i="7"/>
  <c r="T47" i="7"/>
  <c r="X47" i="7"/>
  <c r="AA52" i="7"/>
  <c r="V63" i="7"/>
  <c r="W66" i="7"/>
  <c r="V71" i="7"/>
  <c r="Y74" i="7"/>
  <c r="X82" i="7"/>
  <c r="AA88" i="7"/>
  <c r="V90" i="7"/>
  <c r="AA96" i="7"/>
  <c r="U98" i="7"/>
  <c r="AA105" i="7"/>
  <c r="T106" i="7"/>
  <c r="X106" i="7"/>
  <c r="W111" i="7"/>
  <c r="X122" i="7"/>
  <c r="V127" i="7"/>
  <c r="X129" i="7"/>
  <c r="AA137" i="7"/>
  <c r="T138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X233" i="7"/>
  <c r="V233" i="7"/>
  <c r="U233" i="7"/>
  <c r="Y14" i="9"/>
  <c r="P17" i="9"/>
  <c r="O17" i="9"/>
  <c r="W17" i="9" s="1"/>
  <c r="O68" i="9"/>
  <c r="Y68" i="9" s="1"/>
  <c r="S8" i="14"/>
  <c r="R8" i="14"/>
  <c r="X8" i="14" s="1"/>
  <c r="AO8" i="14"/>
  <c r="AJ8" i="14"/>
  <c r="R9" i="14"/>
  <c r="Z9" i="14" s="1"/>
  <c r="AQ9" i="14"/>
  <c r="AO41" i="14"/>
  <c r="AI41" i="14"/>
  <c r="AP41" i="14"/>
  <c r="AH41" i="14"/>
  <c r="AQ41" i="14"/>
  <c r="AP115" i="14"/>
  <c r="AQ115" i="14"/>
  <c r="AJ115" i="14"/>
  <c r="AI115" i="14"/>
  <c r="S115" i="14"/>
  <c r="R115" i="14"/>
  <c r="AA115" i="14" s="1"/>
  <c r="AN140" i="14"/>
  <c r="AQ140" i="14"/>
  <c r="AP140" i="14"/>
  <c r="AL140" i="14"/>
  <c r="AI140" i="14"/>
  <c r="AH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AA238" i="7"/>
  <c r="W238" i="7"/>
  <c r="W241" i="7"/>
  <c r="P243" i="7"/>
  <c r="U246" i="7"/>
  <c r="X246" i="7"/>
  <c r="S247" i="7"/>
  <c r="P248" i="7"/>
  <c r="O249" i="7"/>
  <c r="AA249" i="7" s="1"/>
  <c r="U251" i="7"/>
  <c r="Y254" i="7"/>
  <c r="V255" i="7"/>
  <c r="X259" i="7"/>
  <c r="W260" i="7"/>
  <c r="T9" i="9"/>
  <c r="T11" i="9"/>
  <c r="Z11" i="9"/>
  <c r="W12" i="9"/>
  <c r="O41" i="9"/>
  <c r="O43" i="9"/>
  <c r="V43" i="9" s="1"/>
  <c r="U65" i="9"/>
  <c r="Q86" i="9"/>
  <c r="O90" i="9"/>
  <c r="T90" i="9" s="1"/>
  <c r="P94" i="9"/>
  <c r="O103" i="9"/>
  <c r="W103" i="9" s="1"/>
  <c r="V113" i="9"/>
  <c r="Y113" i="9"/>
  <c r="O114" i="9"/>
  <c r="W114" i="9" s="1"/>
  <c r="Q116" i="9"/>
  <c r="AG11" i="14"/>
  <c r="AH15" i="14"/>
  <c r="AO16" i="14"/>
  <c r="AO18" i="14"/>
  <c r="AQ22" i="14"/>
  <c r="S23" i="14"/>
  <c r="AH26" i="14"/>
  <c r="AH31" i="14"/>
  <c r="AP32" i="14"/>
  <c r="AG32" i="14"/>
  <c r="AQ32" i="14"/>
  <c r="R33" i="14"/>
  <c r="Z33" i="14" s="1"/>
  <c r="R38" i="14"/>
  <c r="Z38" i="14" s="1"/>
  <c r="R40" i="14"/>
  <c r="Y40" i="14" s="1"/>
  <c r="AG42" i="14"/>
  <c r="AO46" i="14"/>
  <c r="AF53" i="14"/>
  <c r="AH56" i="14"/>
  <c r="U56" i="14"/>
  <c r="R59" i="14"/>
  <c r="AC59" i="14" s="1"/>
  <c r="S61" i="14"/>
  <c r="AJ62" i="14"/>
  <c r="AM72" i="14"/>
  <c r="AH72" i="14"/>
  <c r="AK77" i="14"/>
  <c r="AP99" i="14"/>
  <c r="AQ99" i="14"/>
  <c r="AJ99" i="14"/>
  <c r="AI99" i="14"/>
  <c r="S99" i="14"/>
  <c r="AJ136" i="14"/>
  <c r="AL136" i="14"/>
  <c r="AN199" i="14"/>
  <c r="AO199" i="14"/>
  <c r="AI199" i="14"/>
  <c r="AH199" i="14"/>
  <c r="AG199" i="14"/>
  <c r="AQ199" i="14"/>
  <c r="AP199" i="14"/>
  <c r="AK199" i="14"/>
  <c r="AJ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AA262" i="7"/>
  <c r="W262" i="7"/>
  <c r="AA4" i="9"/>
  <c r="AA14" i="9"/>
  <c r="X14" i="9"/>
  <c r="T17" i="9"/>
  <c r="T19" i="9"/>
  <c r="AA22" i="9"/>
  <c r="X22" i="9"/>
  <c r="T25" i="9"/>
  <c r="AA30" i="9"/>
  <c r="X30" i="9"/>
  <c r="P43" i="9"/>
  <c r="O46" i="9"/>
  <c r="U46" i="9" s="1"/>
  <c r="O49" i="9"/>
  <c r="W49" i="9" s="1"/>
  <c r="O51" i="9"/>
  <c r="V51" i="9" s="1"/>
  <c r="V52" i="9"/>
  <c r="O54" i="9"/>
  <c r="U54" i="9" s="1"/>
  <c r="O57" i="9"/>
  <c r="W57" i="9" s="1"/>
  <c r="O59" i="9"/>
  <c r="V59" i="9" s="1"/>
  <c r="V60" i="9"/>
  <c r="O62" i="9"/>
  <c r="U62" i="9" s="1"/>
  <c r="O79" i="9"/>
  <c r="W79" i="9" s="1"/>
  <c r="U80" i="9"/>
  <c r="AA81" i="9"/>
  <c r="R83" i="9"/>
  <c r="Z89" i="9"/>
  <c r="R90" i="9"/>
  <c r="O95" i="9"/>
  <c r="V95" i="9" s="1"/>
  <c r="O97" i="9"/>
  <c r="U97" i="9" s="1"/>
  <c r="S102" i="9"/>
  <c r="P103" i="9"/>
  <c r="O105" i="9"/>
  <c r="V111" i="9"/>
  <c r="Z113" i="9"/>
  <c r="V119" i="9"/>
  <c r="S7" i="14"/>
  <c r="AN10" i="14"/>
  <c r="AN11" i="14"/>
  <c r="AQ16" i="14"/>
  <c r="R17" i="14"/>
  <c r="X17" i="14" s="1"/>
  <c r="AF19" i="14"/>
  <c r="AG22" i="14"/>
  <c r="AO26" i="14"/>
  <c r="AJ30" i="14"/>
  <c r="AP30" i="14"/>
  <c r="AH30" i="14"/>
  <c r="AN37" i="14"/>
  <c r="AL37" i="14"/>
  <c r="AJ38" i="14"/>
  <c r="AP38" i="14"/>
  <c r="AK38" i="14"/>
  <c r="AI38" i="14"/>
  <c r="AQ39" i="14"/>
  <c r="AK39" i="14"/>
  <c r="R41" i="14"/>
  <c r="Z41" i="14" s="1"/>
  <c r="T46" i="14"/>
  <c r="AQ46" i="14"/>
  <c r="AL50" i="14"/>
  <c r="R50" i="14"/>
  <c r="AD50" i="14" s="1"/>
  <c r="AN56" i="14"/>
  <c r="AG56" i="14"/>
  <c r="AP56" i="14"/>
  <c r="AQ60" i="14"/>
  <c r="V60" i="14"/>
  <c r="R60" i="14"/>
  <c r="AD60" i="14" s="1"/>
  <c r="AP68" i="14"/>
  <c r="U68" i="14"/>
  <c r="R68" i="14"/>
  <c r="Y68" i="14" s="1"/>
  <c r="AG74" i="14"/>
  <c r="S74" i="14"/>
  <c r="AQ138" i="14"/>
  <c r="AK138" i="14"/>
  <c r="AJ138" i="14"/>
  <c r="AO140" i="14"/>
  <c r="R140" i="14"/>
  <c r="U140" i="14" s="1"/>
  <c r="Y151" i="14"/>
  <c r="R151" i="14"/>
  <c r="T151" i="14" s="1"/>
  <c r="AI151" i="14"/>
  <c r="AH151" i="14"/>
  <c r="AP151" i="14"/>
  <c r="AA151" i="14"/>
  <c r="R168" i="14"/>
  <c r="X168" i="14" s="1"/>
  <c r="AI168" i="14"/>
  <c r="AH168" i="14"/>
  <c r="AQ168" i="14"/>
  <c r="AP168" i="14"/>
  <c r="AI197" i="14"/>
  <c r="AQ197" i="14"/>
  <c r="AN197" i="14"/>
  <c r="AL197" i="14"/>
  <c r="AD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V195" i="7"/>
  <c r="R197" i="7"/>
  <c r="T199" i="7"/>
  <c r="R205" i="7"/>
  <c r="U206" i="7"/>
  <c r="S207" i="7"/>
  <c r="U209" i="7"/>
  <c r="AA220" i="7"/>
  <c r="O222" i="7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AA12" i="9"/>
  <c r="U17" i="9"/>
  <c r="U25" i="9"/>
  <c r="Q46" i="9"/>
  <c r="Q51" i="9"/>
  <c r="Q54" i="9"/>
  <c r="Q59" i="9"/>
  <c r="Q62" i="9"/>
  <c r="O70" i="9"/>
  <c r="U70" i="9" s="1"/>
  <c r="O73" i="9"/>
  <c r="W73" i="9" s="1"/>
  <c r="U74" i="9"/>
  <c r="S75" i="9"/>
  <c r="Q79" i="9"/>
  <c r="Q97" i="9"/>
  <c r="Q105" i="9"/>
  <c r="S123" i="9"/>
  <c r="AN3" i="14"/>
  <c r="AH7" i="14"/>
  <c r="AP8" i="14"/>
  <c r="AI8" i="14"/>
  <c r="AO9" i="14"/>
  <c r="AP9" i="14"/>
  <c r="AQ15" i="14"/>
  <c r="AP15" i="14"/>
  <c r="AH17" i="14"/>
  <c r="AN18" i="14"/>
  <c r="AJ23" i="14"/>
  <c r="AQ31" i="14"/>
  <c r="AP31" i="14"/>
  <c r="AO38" i="14"/>
  <c r="AI40" i="14"/>
  <c r="AH59" i="14"/>
  <c r="AJ61" i="14"/>
  <c r="AF62" i="14"/>
  <c r="AG62" i="14"/>
  <c r="AO62" i="14"/>
  <c r="T66" i="14"/>
  <c r="S77" i="14"/>
  <c r="AJ81" i="14"/>
  <c r="AG81" i="14"/>
  <c r="AP81" i="14"/>
  <c r="AO81" i="14"/>
  <c r="AP123" i="14"/>
  <c r="AQ123" i="14"/>
  <c r="AJ123" i="14"/>
  <c r="AI123" i="14"/>
  <c r="S123" i="14"/>
  <c r="R123" i="14"/>
  <c r="AA123" i="14" s="1"/>
  <c r="AD125" i="14"/>
  <c r="AA125" i="14"/>
  <c r="Y125" i="14"/>
  <c r="AK125" i="14"/>
  <c r="AJ125" i="14"/>
  <c r="AD141" i="14"/>
  <c r="AC141" i="14"/>
  <c r="AA141" i="14"/>
  <c r="Z141" i="14"/>
  <c r="AA143" i="14"/>
  <c r="Z143" i="14"/>
  <c r="Y143" i="14"/>
  <c r="R143" i="14"/>
  <c r="T143" i="14" s="1"/>
  <c r="AC143" i="14"/>
  <c r="Z159" i="14"/>
  <c r="AK195" i="14"/>
  <c r="AH195" i="14"/>
  <c r="Z199" i="14"/>
  <c r="U235" i="7"/>
  <c r="Y238" i="7"/>
  <c r="V243" i="7"/>
  <c r="U247" i="7"/>
  <c r="T249" i="7"/>
  <c r="W249" i="7"/>
  <c r="Y251" i="7"/>
  <c r="R259" i="7"/>
  <c r="W9" i="9"/>
  <c r="V11" i="9"/>
  <c r="U33" i="9"/>
  <c r="AA41" i="9"/>
  <c r="Z43" i="9"/>
  <c r="W52" i="9"/>
  <c r="W60" i="9"/>
  <c r="V74" i="9"/>
  <c r="R79" i="9"/>
  <c r="X80" i="9"/>
  <c r="W90" i="9"/>
  <c r="X113" i="9"/>
  <c r="AA114" i="9"/>
  <c r="AJ7" i="14"/>
  <c r="AK23" i="14"/>
  <c r="U53" i="14"/>
  <c r="T53" i="14"/>
  <c r="V59" i="14"/>
  <c r="U59" i="14"/>
  <c r="U61" i="14"/>
  <c r="AN66" i="14"/>
  <c r="AK66" i="14"/>
  <c r="AN77" i="14"/>
  <c r="AH77" i="14"/>
  <c r="AG77" i="14"/>
  <c r="U77" i="14"/>
  <c r="AP77" i="14"/>
  <c r="T77" i="14"/>
  <c r="AO77" i="14"/>
  <c r="S79" i="14"/>
  <c r="T82" i="14"/>
  <c r="S82" i="14"/>
  <c r="S91" i="14"/>
  <c r="R91" i="14"/>
  <c r="AD91" i="14" s="1"/>
  <c r="AN159" i="14"/>
  <c r="AO159" i="14"/>
  <c r="AK159" i="14"/>
  <c r="AJ159" i="14"/>
  <c r="AI159" i="14"/>
  <c r="AH159" i="14"/>
  <c r="AQ159" i="14"/>
  <c r="AP159" i="14"/>
  <c r="AA159" i="14"/>
  <c r="R174" i="14"/>
  <c r="S174" i="14" s="1"/>
  <c r="AQ174" i="14"/>
  <c r="AP174" i="14"/>
  <c r="AJ174" i="14"/>
  <c r="AI174" i="14"/>
  <c r="AI193" i="14"/>
  <c r="AQ193" i="14"/>
  <c r="AP193" i="14"/>
  <c r="AO193" i="14"/>
  <c r="AG193" i="14"/>
  <c r="AF193" i="14"/>
  <c r="AM197" i="14"/>
  <c r="V235" i="7"/>
  <c r="S242" i="7"/>
  <c r="W243" i="7"/>
  <c r="X249" i="7"/>
  <c r="U259" i="7"/>
  <c r="Z20" i="9"/>
  <c r="Z28" i="9"/>
  <c r="AA36" i="9"/>
  <c r="T41" i="9"/>
  <c r="AA49" i="9"/>
  <c r="T51" i="9"/>
  <c r="AA54" i="9"/>
  <c r="X54" i="9"/>
  <c r="T59" i="9"/>
  <c r="Z59" i="9"/>
  <c r="U114" i="9"/>
  <c r="AP17" i="14"/>
  <c r="AP23" i="14"/>
  <c r="AO33" i="14"/>
  <c r="AQ33" i="14"/>
  <c r="AH33" i="14"/>
  <c r="AP40" i="14"/>
  <c r="AQ40" i="14"/>
  <c r="AO40" i="14"/>
  <c r="AN42" i="14"/>
  <c r="AP42" i="14"/>
  <c r="R46" i="14"/>
  <c r="Z46" i="14" s="1"/>
  <c r="AH46" i="14"/>
  <c r="AJ57" i="14"/>
  <c r="AO57" i="14"/>
  <c r="AI59" i="14"/>
  <c r="AQ59" i="14"/>
  <c r="AL59" i="14"/>
  <c r="AN59" i="14"/>
  <c r="AN61" i="14"/>
  <c r="AG61" i="14"/>
  <c r="AL61" i="14"/>
  <c r="AO61" i="14"/>
  <c r="AQ79" i="14"/>
  <c r="AM79" i="14"/>
  <c r="AJ79" i="14"/>
  <c r="V79" i="14"/>
  <c r="AK82" i="14"/>
  <c r="AJ82" i="14"/>
  <c r="AP91" i="14"/>
  <c r="AJ91" i="14"/>
  <c r="AI91" i="14"/>
  <c r="Y131" i="14"/>
  <c r="AA131" i="14"/>
  <c r="Z131" i="14"/>
  <c r="R131" i="14"/>
  <c r="S131" i="14" s="1"/>
  <c r="AH142" i="14"/>
  <c r="AN156" i="14"/>
  <c r="R183" i="14"/>
  <c r="W183" i="14" s="1"/>
  <c r="AP183" i="14"/>
  <c r="AO183" i="14"/>
  <c r="AI183" i="14"/>
  <c r="AH183" i="14"/>
  <c r="R184" i="14"/>
  <c r="X184" i="14" s="1"/>
  <c r="AJ184" i="14"/>
  <c r="AI184" i="14"/>
  <c r="AQ184" i="14"/>
  <c r="AI192" i="14"/>
  <c r="AH192" i="14"/>
  <c r="R215" i="14"/>
  <c r="S215" i="14" s="1"/>
  <c r="AC215" i="14"/>
  <c r="AP215" i="14"/>
  <c r="AB215" i="14"/>
  <c r="AA215" i="14"/>
  <c r="AK215" i="14"/>
  <c r="Y215" i="14"/>
  <c r="AJ215" i="14"/>
  <c r="AD247" i="14"/>
  <c r="AC247" i="14"/>
  <c r="AB247" i="14"/>
  <c r="AA247" i="14"/>
  <c r="Y247" i="14"/>
  <c r="AQ247" i="14"/>
  <c r="AG247" i="14"/>
  <c r="R247" i="14"/>
  <c r="X247" i="14" s="1"/>
  <c r="AK247" i="14"/>
  <c r="AH247" i="14"/>
  <c r="Z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AA252" i="7"/>
  <c r="AA254" i="7"/>
  <c r="W254" i="7"/>
  <c r="T258" i="7"/>
  <c r="V259" i="7"/>
  <c r="V263" i="7"/>
  <c r="AA3" i="9"/>
  <c r="Z3" i="9"/>
  <c r="X9" i="9"/>
  <c r="Q11" i="9"/>
  <c r="V36" i="9"/>
  <c r="U41" i="9"/>
  <c r="T49" i="9"/>
  <c r="T54" i="9"/>
  <c r="Y54" i="9"/>
  <c r="AA65" i="9"/>
  <c r="T67" i="9"/>
  <c r="Z67" i="9"/>
  <c r="R73" i="9"/>
  <c r="Z80" i="9"/>
  <c r="X81" i="9"/>
  <c r="P111" i="9"/>
  <c r="Q113" i="9"/>
  <c r="P119" i="9"/>
  <c r="AP2" i="14"/>
  <c r="T6" i="14"/>
  <c r="AQ7" i="14"/>
  <c r="AP7" i="14"/>
  <c r="AQ8" i="14"/>
  <c r="AO10" i="14"/>
  <c r="AK13" i="14"/>
  <c r="AQ14" i="14"/>
  <c r="AI16" i="14"/>
  <c r="AO17" i="14"/>
  <c r="AQ17" i="14"/>
  <c r="AG18" i="14"/>
  <c r="U22" i="14"/>
  <c r="AO22" i="14"/>
  <c r="AP25" i="14"/>
  <c r="U30" i="14"/>
  <c r="AQ30" i="14"/>
  <c r="AJ32" i="14"/>
  <c r="AH39" i="14"/>
  <c r="AN45" i="14"/>
  <c r="AL45" i="14"/>
  <c r="AJ46" i="14"/>
  <c r="AP46" i="14"/>
  <c r="AK46" i="14"/>
  <c r="AI46" i="14"/>
  <c r="AQ47" i="14"/>
  <c r="AK47" i="14"/>
  <c r="S48" i="14"/>
  <c r="R49" i="14"/>
  <c r="AA49" i="14" s="1"/>
  <c r="AK50" i="14"/>
  <c r="AL56" i="14"/>
  <c r="AH60" i="14"/>
  <c r="AP61" i="14"/>
  <c r="AJ63" i="14"/>
  <c r="AL68" i="14"/>
  <c r="AO74" i="14"/>
  <c r="AH81" i="14"/>
  <c r="AP131" i="14"/>
  <c r="AI131" i="14"/>
  <c r="Z137" i="14"/>
  <c r="AC137" i="14"/>
  <c r="AB137" i="14"/>
  <c r="Y137" i="14"/>
  <c r="AB151" i="14"/>
  <c r="AO155" i="14"/>
  <c r="AN173" i="14"/>
  <c r="AK173" i="14"/>
  <c r="AN175" i="14"/>
  <c r="AO175" i="14"/>
  <c r="AK175" i="14"/>
  <c r="AJ175" i="14"/>
  <c r="AI175" i="14"/>
  <c r="AH175" i="14"/>
  <c r="AQ175" i="14"/>
  <c r="AP175" i="14"/>
  <c r="AA175" i="14"/>
  <c r="U171" i="7"/>
  <c r="U179" i="7"/>
  <c r="Y222" i="7"/>
  <c r="U227" i="7"/>
  <c r="X235" i="7"/>
  <c r="AA246" i="7"/>
  <c r="W246" i="7"/>
  <c r="X254" i="7"/>
  <c r="W259" i="7"/>
  <c r="T260" i="7"/>
  <c r="T3" i="9"/>
  <c r="AA6" i="9"/>
  <c r="X6" i="9"/>
  <c r="O38" i="9"/>
  <c r="AA38" i="9" s="1"/>
  <c r="AA44" i="9"/>
  <c r="U49" i="9"/>
  <c r="U57" i="9"/>
  <c r="T65" i="9"/>
  <c r="O75" i="9"/>
  <c r="W75" i="9" s="1"/>
  <c r="T91" i="9"/>
  <c r="W111" i="9"/>
  <c r="R113" i="9"/>
  <c r="V121" i="9"/>
  <c r="Y121" i="9"/>
  <c r="U6" i="14"/>
  <c r="AP10" i="14"/>
  <c r="AG14" i="14"/>
  <c r="AJ16" i="14"/>
  <c r="AH18" i="14"/>
  <c r="AP22" i="14"/>
  <c r="AQ25" i="14"/>
  <c r="AG26" i="14"/>
  <c r="AO32" i="14"/>
  <c r="AG38" i="14"/>
  <c r="AJ39" i="14"/>
  <c r="AL46" i="14"/>
  <c r="AM49" i="14"/>
  <c r="AI49" i="14"/>
  <c r="AM56" i="14"/>
  <c r="AK60" i="14"/>
  <c r="AI62" i="14"/>
  <c r="AF63" i="14"/>
  <c r="AQ63" i="14"/>
  <c r="AP63" i="14"/>
  <c r="AP72" i="14"/>
  <c r="V72" i="14"/>
  <c r="AJ77" i="14"/>
  <c r="AK81" i="14"/>
  <c r="R99" i="14"/>
  <c r="W99" i="14" s="1"/>
  <c r="AB125" i="14"/>
  <c r="AJ137" i="14"/>
  <c r="AG137" i="14"/>
  <c r="AP137" i="14"/>
  <c r="AO137" i="14"/>
  <c r="AF141" i="14"/>
  <c r="AB143" i="14"/>
  <c r="AO151" i="14"/>
  <c r="AG159" i="14"/>
  <c r="AN193" i="14"/>
  <c r="AI216" i="14"/>
  <c r="AP216" i="14"/>
  <c r="AN216" i="14"/>
  <c r="AF216" i="14"/>
  <c r="AO272" i="14"/>
  <c r="AN272" i="14"/>
  <c r="AG272" i="14"/>
  <c r="AF272" i="14"/>
  <c r="AD272" i="14"/>
  <c r="AP153" i="14"/>
  <c r="AH161" i="14"/>
  <c r="AL166" i="14"/>
  <c r="AO177" i="14"/>
  <c r="AF200" i="14"/>
  <c r="AJ204" i="14"/>
  <c r="AM204" i="14"/>
  <c r="AL220" i="14"/>
  <c r="AF220" i="14"/>
  <c r="AN220" i="14"/>
  <c r="AG224" i="14"/>
  <c r="AI240" i="14"/>
  <c r="R240" i="14"/>
  <c r="S240" i="14" s="1"/>
  <c r="AH240" i="14"/>
  <c r="AK240" i="14"/>
  <c r="AP246" i="14"/>
  <c r="R246" i="14"/>
  <c r="S246" i="14" s="1"/>
  <c r="AK141" i="14"/>
  <c r="AN143" i="14"/>
  <c r="AP143" i="14"/>
  <c r="AQ153" i="14"/>
  <c r="AB159" i="14"/>
  <c r="AN161" i="14"/>
  <c r="AI161" i="14"/>
  <c r="AP166" i="14"/>
  <c r="AK172" i="14"/>
  <c r="AJ173" i="14"/>
  <c r="AB175" i="14"/>
  <c r="AP177" i="14"/>
  <c r="AG196" i="14"/>
  <c r="AB197" i="14"/>
  <c r="AO198" i="14"/>
  <c r="AL198" i="14"/>
  <c r="AB199" i="14"/>
  <c r="R199" i="14"/>
  <c r="X199" i="14" s="1"/>
  <c r="Y199" i="14"/>
  <c r="AI200" i="14"/>
  <c r="AO200" i="14"/>
  <c r="AN200" i="14"/>
  <c r="AN224" i="14"/>
  <c r="AP224" i="14"/>
  <c r="AH224" i="14"/>
  <c r="AI224" i="14"/>
  <c r="AD231" i="14"/>
  <c r="AB231" i="14"/>
  <c r="AI231" i="14"/>
  <c r="AC231" i="14"/>
  <c r="AD239" i="14"/>
  <c r="AQ239" i="14"/>
  <c r="AG239" i="14"/>
  <c r="R239" i="14"/>
  <c r="X239" i="14" s="1"/>
  <c r="AP239" i="14"/>
  <c r="AC239" i="14"/>
  <c r="AA239" i="14"/>
  <c r="AI239" i="14"/>
  <c r="AO240" i="14"/>
  <c r="AN246" i="14"/>
  <c r="AL246" i="14"/>
  <c r="AK246" i="14"/>
  <c r="AJ246" i="14"/>
  <c r="AQ246" i="14"/>
  <c r="U273" i="14"/>
  <c r="S273" i="14"/>
  <c r="AN273" i="14"/>
  <c r="R273" i="14"/>
  <c r="AA273" i="14" s="1"/>
  <c r="AM273" i="14"/>
  <c r="AL273" i="14"/>
  <c r="AB273" i="14"/>
  <c r="Z273" i="14"/>
  <c r="AQ274" i="14"/>
  <c r="Y274" i="14"/>
  <c r="AH274" i="14"/>
  <c r="Z274" i="14"/>
  <c r="AN34" i="14"/>
  <c r="U51" i="14"/>
  <c r="AJ53" i="14"/>
  <c r="AN60" i="14"/>
  <c r="AM60" i="14"/>
  <c r="AL64" i="14"/>
  <c r="AF65" i="14"/>
  <c r="U69" i="14"/>
  <c r="AK73" i="14"/>
  <c r="AG85" i="14"/>
  <c r="AO100" i="14"/>
  <c r="AH100" i="14"/>
  <c r="AH101" i="14"/>
  <c r="AG105" i="14"/>
  <c r="AO108" i="14"/>
  <c r="AI108" i="14"/>
  <c r="AN109" i="14"/>
  <c r="AJ109" i="14"/>
  <c r="AG113" i="14"/>
  <c r="AO116" i="14"/>
  <c r="AI116" i="14"/>
  <c r="AN117" i="14"/>
  <c r="AJ117" i="14"/>
  <c r="AG121" i="14"/>
  <c r="AO124" i="14"/>
  <c r="AI124" i="14"/>
  <c r="AN125" i="14"/>
  <c r="AH125" i="14"/>
  <c r="AC129" i="14"/>
  <c r="AJ130" i="14"/>
  <c r="Z132" i="14"/>
  <c r="AB133" i="14"/>
  <c r="AP133" i="14"/>
  <c r="Y139" i="14"/>
  <c r="AJ139" i="14"/>
  <c r="AN141" i="14"/>
  <c r="AH143" i="14"/>
  <c r="AG145" i="14"/>
  <c r="AQ146" i="14"/>
  <c r="AN146" i="14"/>
  <c r="AK150" i="14"/>
  <c r="AN151" i="14"/>
  <c r="AG151" i="14"/>
  <c r="AM154" i="14"/>
  <c r="AO158" i="14"/>
  <c r="AL158" i="14"/>
  <c r="Y160" i="14"/>
  <c r="AP160" i="14"/>
  <c r="AP161" i="14"/>
  <c r="R166" i="14"/>
  <c r="U166" i="14" s="1"/>
  <c r="AN168" i="14"/>
  <c r="AG168" i="14"/>
  <c r="Y169" i="14"/>
  <c r="AD171" i="14"/>
  <c r="AO174" i="14"/>
  <c r="AL174" i="14"/>
  <c r="R177" i="14"/>
  <c r="AB177" i="14" s="1"/>
  <c r="AN183" i="14"/>
  <c r="AK183" i="14"/>
  <c r="AN184" i="14"/>
  <c r="AH184" i="14"/>
  <c r="AM187" i="14"/>
  <c r="AK188" i="14"/>
  <c r="Y189" i="14"/>
  <c r="AA199" i="14"/>
  <c r="AM202" i="14"/>
  <c r="AD203" i="14"/>
  <c r="AP203" i="14"/>
  <c r="AG207" i="14"/>
  <c r="AD209" i="14"/>
  <c r="AN215" i="14"/>
  <c r="AI215" i="14"/>
  <c r="AO215" i="14"/>
  <c r="AO224" i="14"/>
  <c r="AG226" i="14"/>
  <c r="AO227" i="14"/>
  <c r="AH231" i="14"/>
  <c r="AD235" i="14"/>
  <c r="AC235" i="14"/>
  <c r="AK239" i="14"/>
  <c r="AN243" i="14"/>
  <c r="AJ247" i="14"/>
  <c r="AN254" i="14"/>
  <c r="AJ254" i="14"/>
  <c r="AI254" i="14"/>
  <c r="AC254" i="14"/>
  <c r="AK254" i="14"/>
  <c r="W265" i="14"/>
  <c r="V265" i="14"/>
  <c r="AN284" i="14"/>
  <c r="AJ284" i="14"/>
  <c r="AI284" i="14"/>
  <c r="AH284" i="14"/>
  <c r="R284" i="14"/>
  <c r="AA284" i="14" s="1"/>
  <c r="AG284" i="14"/>
  <c r="AQ284" i="14"/>
  <c r="AO284" i="14"/>
  <c r="AK284" i="14"/>
  <c r="AM359" i="14"/>
  <c r="Z359" i="14"/>
  <c r="Y359" i="14"/>
  <c r="AO364" i="14"/>
  <c r="AM364" i="14"/>
  <c r="AG69" i="14"/>
  <c r="AL73" i="14"/>
  <c r="AO84" i="14"/>
  <c r="AH84" i="14"/>
  <c r="AH85" i="14"/>
  <c r="AH92" i="14"/>
  <c r="AI100" i="14"/>
  <c r="AJ101" i="14"/>
  <c r="AL108" i="14"/>
  <c r="AL116" i="14"/>
  <c r="AL124" i="14"/>
  <c r="AQ139" i="14"/>
  <c r="AQ141" i="14"/>
  <c r="AI143" i="14"/>
  <c r="AL150" i="14"/>
  <c r="R161" i="14"/>
  <c r="X161" i="14" s="1"/>
  <c r="AQ161" i="14"/>
  <c r="AH166" i="14"/>
  <c r="AM171" i="14"/>
  <c r="AL191" i="14"/>
  <c r="AJ198" i="14"/>
  <c r="AC199" i="14"/>
  <c r="R200" i="14"/>
  <c r="S200" i="14" s="1"/>
  <c r="AO206" i="14"/>
  <c r="AJ206" i="14"/>
  <c r="AI213" i="14"/>
  <c r="AQ213" i="14"/>
  <c r="AJ222" i="14"/>
  <c r="R224" i="14"/>
  <c r="S224" i="14" s="1"/>
  <c r="AQ224" i="14"/>
  <c r="AH226" i="14"/>
  <c r="AN227" i="14"/>
  <c r="AL227" i="14"/>
  <c r="AP229" i="14"/>
  <c r="AK229" i="14"/>
  <c r="AJ231" i="14"/>
  <c r="AD232" i="14"/>
  <c r="Z232" i="14"/>
  <c r="AI232" i="14"/>
  <c r="AN235" i="14"/>
  <c r="AF235" i="14"/>
  <c r="AO239" i="14"/>
  <c r="Y240" i="14"/>
  <c r="AD249" i="14"/>
  <c r="Z249" i="14"/>
  <c r="Y249" i="14"/>
  <c r="R249" i="14"/>
  <c r="U249" i="14" s="1"/>
  <c r="AQ253" i="14"/>
  <c r="AM253" i="14"/>
  <c r="AO257" i="14"/>
  <c r="AQ257" i="14"/>
  <c r="AI257" i="14"/>
  <c r="Y257" i="14"/>
  <c r="AM270" i="14"/>
  <c r="Z270" i="14"/>
  <c r="Y270" i="14"/>
  <c r="AH69" i="14"/>
  <c r="AI83" i="14"/>
  <c r="AI84" i="14"/>
  <c r="AJ85" i="14"/>
  <c r="AN92" i="14"/>
  <c r="AI92" i="14"/>
  <c r="AN93" i="14"/>
  <c r="AJ93" i="14"/>
  <c r="AK97" i="14"/>
  <c r="AQ98" i="14"/>
  <c r="AL100" i="14"/>
  <c r="AK101" i="14"/>
  <c r="AK105" i="14"/>
  <c r="AQ106" i="14"/>
  <c r="AP108" i="14"/>
  <c r="AJ112" i="14"/>
  <c r="AK113" i="14"/>
  <c r="AQ114" i="14"/>
  <c r="AP116" i="14"/>
  <c r="AJ120" i="14"/>
  <c r="AK121" i="14"/>
  <c r="AQ122" i="14"/>
  <c r="AP124" i="14"/>
  <c r="AN126" i="14"/>
  <c r="AL127" i="14"/>
  <c r="AJ128" i="14"/>
  <c r="AH129" i="14"/>
  <c r="AH132" i="14"/>
  <c r="AG133" i="14"/>
  <c r="AJ143" i="14"/>
  <c r="AM145" i="14"/>
  <c r="AP150" i="14"/>
  <c r="AG153" i="14"/>
  <c r="AO154" i="14"/>
  <c r="R159" i="14"/>
  <c r="S159" i="14" s="1"/>
  <c r="AA160" i="14"/>
  <c r="Y161" i="14"/>
  <c r="AI166" i="14"/>
  <c r="AG169" i="14"/>
  <c r="AL172" i="14"/>
  <c r="AB173" i="14"/>
  <c r="R175" i="14"/>
  <c r="X175" i="14" s="1"/>
  <c r="AG176" i="14"/>
  <c r="AG177" i="14"/>
  <c r="AP182" i="14"/>
  <c r="AN185" i="14"/>
  <c r="AO185" i="14"/>
  <c r="AN191" i="14"/>
  <c r="AO191" i="14"/>
  <c r="R193" i="14"/>
  <c r="W193" i="14" s="1"/>
  <c r="R197" i="14"/>
  <c r="W197" i="14" s="1"/>
  <c r="AK198" i="14"/>
  <c r="AH206" i="14"/>
  <c r="AJ207" i="14"/>
  <c r="AK214" i="14"/>
  <c r="AQ215" i="14"/>
  <c r="R216" i="14"/>
  <c r="T216" i="14" s="1"/>
  <c r="AM226" i="14"/>
  <c r="R231" i="14"/>
  <c r="T231" i="14" s="1"/>
  <c r="AK231" i="14"/>
  <c r="AN232" i="14"/>
  <c r="AJ232" i="14"/>
  <c r="AB246" i="14"/>
  <c r="AO249" i="14"/>
  <c r="AQ249" i="14"/>
  <c r="AH249" i="14"/>
  <c r="AF252" i="14"/>
  <c r="AG264" i="14"/>
  <c r="AL264" i="14"/>
  <c r="AM264" i="14"/>
  <c r="AC273" i="14"/>
  <c r="AJ274" i="14"/>
  <c r="AN291" i="14"/>
  <c r="AH291" i="14"/>
  <c r="AQ291" i="14"/>
  <c r="AG291" i="14"/>
  <c r="S291" i="14"/>
  <c r="AP291" i="14"/>
  <c r="AC291" i="14"/>
  <c r="R291" i="14"/>
  <c r="Y291" i="14" s="1"/>
  <c r="AO291" i="14"/>
  <c r="AB291" i="14"/>
  <c r="AL291" i="14"/>
  <c r="AJ291" i="14"/>
  <c r="AI291" i="14"/>
  <c r="U291" i="14"/>
  <c r="AD292" i="14"/>
  <c r="AH292" i="14"/>
  <c r="R292" i="14"/>
  <c r="Y292" i="14" s="1"/>
  <c r="AG292" i="14"/>
  <c r="AQ292" i="14"/>
  <c r="AB292" i="14"/>
  <c r="AA292" i="14"/>
  <c r="AK292" i="14"/>
  <c r="AJ292" i="14"/>
  <c r="AG34" i="14"/>
  <c r="AK37" i="14"/>
  <c r="AK45" i="14"/>
  <c r="V51" i="14"/>
  <c r="T54" i="14"/>
  <c r="AN69" i="14"/>
  <c r="AJ69" i="14"/>
  <c r="AP73" i="14"/>
  <c r="AJ83" i="14"/>
  <c r="AL84" i="14"/>
  <c r="AK85" i="14"/>
  <c r="AK89" i="14"/>
  <c r="AQ90" i="14"/>
  <c r="AL92" i="14"/>
  <c r="AK93" i="14"/>
  <c r="AL96" i="14"/>
  <c r="AJ97" i="14"/>
  <c r="AL97" i="14"/>
  <c r="AP100" i="14"/>
  <c r="AL101" i="14"/>
  <c r="AJ105" i="14"/>
  <c r="AL105" i="14"/>
  <c r="AQ108" i="14"/>
  <c r="AO109" i="14"/>
  <c r="AJ113" i="14"/>
  <c r="AL113" i="14"/>
  <c r="AQ116" i="14"/>
  <c r="AO117" i="14"/>
  <c r="AJ121" i="14"/>
  <c r="AL121" i="14"/>
  <c r="AQ124" i="14"/>
  <c r="AL125" i="14"/>
  <c r="AJ129" i="14"/>
  <c r="AK129" i="14"/>
  <c r="AQ130" i="14"/>
  <c r="AN132" i="14"/>
  <c r="AI132" i="14"/>
  <c r="AN133" i="14"/>
  <c r="AH133" i="14"/>
  <c r="AK143" i="14"/>
  <c r="AI145" i="14"/>
  <c r="AN145" i="14"/>
  <c r="AM149" i="14"/>
  <c r="AQ150" i="14"/>
  <c r="AJ151" i="14"/>
  <c r="AG152" i="14"/>
  <c r="AH153" i="14"/>
  <c r="Y159" i="14"/>
  <c r="AN160" i="14"/>
  <c r="AG160" i="14"/>
  <c r="Z161" i="14"/>
  <c r="AD165" i="14"/>
  <c r="AJ166" i="14"/>
  <c r="AQ167" i="14"/>
  <c r="AJ168" i="14"/>
  <c r="AN169" i="14"/>
  <c r="AH169" i="14"/>
  <c r="Y175" i="14"/>
  <c r="AN176" i="14"/>
  <c r="AH176" i="14"/>
  <c r="AH177" i="14"/>
  <c r="AM179" i="14"/>
  <c r="AK180" i="14"/>
  <c r="AN181" i="14"/>
  <c r="AO182" i="14"/>
  <c r="AQ182" i="14"/>
  <c r="AQ183" i="14"/>
  <c r="AO184" i="14"/>
  <c r="AP185" i="14"/>
  <c r="AA193" i="14"/>
  <c r="AA197" i="14"/>
  <c r="AL204" i="14"/>
  <c r="AK206" i="14"/>
  <c r="AH214" i="14"/>
  <c r="AL214" i="14"/>
  <c r="AG215" i="14"/>
  <c r="AJ220" i="14"/>
  <c r="AH222" i="14"/>
  <c r="AO226" i="14"/>
  <c r="AP230" i="14"/>
  <c r="AB230" i="14"/>
  <c r="Z230" i="14"/>
  <c r="Y231" i="14"/>
  <c r="AL231" i="14"/>
  <c r="AK232" i="14"/>
  <c r="AN238" i="14"/>
  <c r="AQ238" i="14"/>
  <c r="AL238" i="14"/>
  <c r="AJ238" i="14"/>
  <c r="R238" i="14"/>
  <c r="U238" i="14" s="1"/>
  <c r="Y239" i="14"/>
  <c r="AI246" i="14"/>
  <c r="AN258" i="14"/>
  <c r="AH258" i="14"/>
  <c r="AG258" i="14"/>
  <c r="AO258" i="14"/>
  <c r="T73" i="14"/>
  <c r="AM83" i="14"/>
  <c r="AP84" i="14"/>
  <c r="AL85" i="14"/>
  <c r="AL89" i="14"/>
  <c r="AP92" i="14"/>
  <c r="AL93" i="14"/>
  <c r="R100" i="14"/>
  <c r="AB100" i="14" s="1"/>
  <c r="AQ100" i="14"/>
  <c r="S101" i="14"/>
  <c r="AO101" i="14"/>
  <c r="R108" i="14"/>
  <c r="AD108" i="14" s="1"/>
  <c r="AP109" i="14"/>
  <c r="R116" i="14"/>
  <c r="W116" i="14" s="1"/>
  <c r="AP117" i="14"/>
  <c r="R124" i="14"/>
  <c r="X124" i="14" s="1"/>
  <c r="AO125" i="14"/>
  <c r="AL129" i="14"/>
  <c r="AL132" i="14"/>
  <c r="AJ133" i="14"/>
  <c r="AK136" i="14"/>
  <c r="R139" i="14"/>
  <c r="S139" i="14" s="1"/>
  <c r="AL143" i="14"/>
  <c r="R146" i="14"/>
  <c r="W146" i="14" s="1"/>
  <c r="AA149" i="14"/>
  <c r="AQ149" i="14"/>
  <c r="R150" i="14"/>
  <c r="X150" i="14" s="1"/>
  <c r="AK151" i="14"/>
  <c r="AH152" i="14"/>
  <c r="AO153" i="14"/>
  <c r="AH158" i="14"/>
  <c r="AH160" i="14"/>
  <c r="AG161" i="14"/>
  <c r="AK166" i="14"/>
  <c r="AG167" i="14"/>
  <c r="AO168" i="14"/>
  <c r="AI169" i="14"/>
  <c r="AH174" i="14"/>
  <c r="AI176" i="14"/>
  <c r="AI177" i="14"/>
  <c r="AG183" i="14"/>
  <c r="AP184" i="14"/>
  <c r="AQ185" i="14"/>
  <c r="AL188" i="14"/>
  <c r="AC189" i="14"/>
  <c r="AD193" i="14"/>
  <c r="AC197" i="14"/>
  <c r="AI202" i="14"/>
  <c r="AF202" i="14"/>
  <c r="AC202" i="14"/>
  <c r="AQ202" i="14"/>
  <c r="AC203" i="14"/>
  <c r="AN204" i="14"/>
  <c r="R206" i="14"/>
  <c r="X206" i="14" s="1"/>
  <c r="AL206" i="14"/>
  <c r="AN207" i="14"/>
  <c r="AI207" i="14"/>
  <c r="AL207" i="14"/>
  <c r="AI209" i="14"/>
  <c r="AF209" i="14"/>
  <c r="AQ209" i="14"/>
  <c r="AH211" i="14"/>
  <c r="R213" i="14"/>
  <c r="AB213" i="14" s="1"/>
  <c r="AH215" i="14"/>
  <c r="AK220" i="14"/>
  <c r="AI222" i="14"/>
  <c r="AN223" i="14"/>
  <c r="AI223" i="14"/>
  <c r="AO223" i="14"/>
  <c r="AH223" i="14"/>
  <c r="AP226" i="14"/>
  <c r="AF227" i="14"/>
  <c r="AC229" i="14"/>
  <c r="AN230" i="14"/>
  <c r="AJ230" i="14"/>
  <c r="AA230" i="14"/>
  <c r="Z231" i="14"/>
  <c r="AP231" i="14"/>
  <c r="AP232" i="14"/>
  <c r="AO235" i="14"/>
  <c r="Z239" i="14"/>
  <c r="AG240" i="14"/>
  <c r="AO241" i="14"/>
  <c r="AI241" i="14"/>
  <c r="AH241" i="14"/>
  <c r="Z241" i="14"/>
  <c r="R241" i="14"/>
  <c r="U241" i="14" s="1"/>
  <c r="AD248" i="14"/>
  <c r="AG248" i="14"/>
  <c r="AB248" i="14"/>
  <c r="Z248" i="14"/>
  <c r="AI248" i="14"/>
  <c r="R248" i="14"/>
  <c r="S248" i="14" s="1"/>
  <c r="AK248" i="14"/>
  <c r="Z254" i="14"/>
  <c r="Z257" i="14"/>
  <c r="AF262" i="14"/>
  <c r="R262" i="14"/>
  <c r="V262" i="14" s="1"/>
  <c r="AD262" i="14"/>
  <c r="AA262" i="14"/>
  <c r="AJ262" i="14"/>
  <c r="AM262" i="14"/>
  <c r="AP284" i="14"/>
  <c r="AG263" i="14"/>
  <c r="R267" i="14"/>
  <c r="Y267" i="14" s="1"/>
  <c r="AC267" i="14"/>
  <c r="AP267" i="14"/>
  <c r="Y275" i="14"/>
  <c r="AK275" i="14"/>
  <c r="AO276" i="14"/>
  <c r="U278" i="14"/>
  <c r="AM278" i="14"/>
  <c r="AO279" i="14"/>
  <c r="AB280" i="14"/>
  <c r="AD282" i="14"/>
  <c r="S283" i="14"/>
  <c r="AJ283" i="14"/>
  <c r="AJ285" i="14"/>
  <c r="AC288" i="14"/>
  <c r="R290" i="14"/>
  <c r="T290" i="14" s="1"/>
  <c r="AQ293" i="14"/>
  <c r="Z294" i="14"/>
  <c r="AO295" i="14"/>
  <c r="AC298" i="14"/>
  <c r="Y299" i="14"/>
  <c r="AK299" i="14"/>
  <c r="AB300" i="14"/>
  <c r="AQ300" i="14"/>
  <c r="R301" i="14"/>
  <c r="AA301" i="14" s="1"/>
  <c r="AP301" i="14"/>
  <c r="AD305" i="14"/>
  <c r="AD309" i="14"/>
  <c r="AQ309" i="14"/>
  <c r="Y309" i="14"/>
  <c r="AI309" i="14"/>
  <c r="AF310" i="14"/>
  <c r="AO310" i="14"/>
  <c r="AG310" i="14"/>
  <c r="AO311" i="14"/>
  <c r="AN311" i="14"/>
  <c r="AM311" i="14"/>
  <c r="AO322" i="14"/>
  <c r="AK322" i="14"/>
  <c r="Z332" i="14"/>
  <c r="S267" i="14"/>
  <c r="AG267" i="14"/>
  <c r="AQ267" i="14"/>
  <c r="AM269" i="14"/>
  <c r="AC272" i="14"/>
  <c r="AA275" i="14"/>
  <c r="AL275" i="14"/>
  <c r="AI276" i="14"/>
  <c r="V278" i="14"/>
  <c r="AN278" i="14"/>
  <c r="AK279" i="14"/>
  <c r="R282" i="14"/>
  <c r="Z282" i="14" s="1"/>
  <c r="AH282" i="14"/>
  <c r="T283" i="14"/>
  <c r="AK283" i="14"/>
  <c r="AD284" i="14"/>
  <c r="AN285" i="14"/>
  <c r="AD288" i="14"/>
  <c r="AI290" i="14"/>
  <c r="W291" i="14"/>
  <c r="X291" i="14"/>
  <c r="AJ293" i="14"/>
  <c r="AG294" i="14"/>
  <c r="AP295" i="14"/>
  <c r="AJ298" i="14"/>
  <c r="AA299" i="14"/>
  <c r="AL299" i="14"/>
  <c r="AN300" i="14"/>
  <c r="AG300" i="14"/>
  <c r="S301" i="14"/>
  <c r="AQ301" i="14"/>
  <c r="AN302" i="14"/>
  <c r="AK305" i="14"/>
  <c r="AN308" i="14"/>
  <c r="AO308" i="14"/>
  <c r="AK308" i="14"/>
  <c r="AI308" i="14"/>
  <c r="S308" i="14"/>
  <c r="AH308" i="14"/>
  <c r="AJ309" i="14"/>
  <c r="W319" i="14"/>
  <c r="R375" i="14"/>
  <c r="AB375" i="14" s="1"/>
  <c r="AM375" i="14"/>
  <c r="X387" i="14"/>
  <c r="Z387" i="14"/>
  <c r="Y387" i="14"/>
  <c r="R387" i="14"/>
  <c r="T387" i="14" s="1"/>
  <c r="AB223" i="14"/>
  <c r="AM229" i="14"/>
  <c r="AO232" i="14"/>
  <c r="AN239" i="14"/>
  <c r="AL239" i="14"/>
  <c r="AN240" i="14"/>
  <c r="AQ240" i="14"/>
  <c r="AH242" i="14"/>
  <c r="Y250" i="14"/>
  <c r="AD253" i="14"/>
  <c r="AP254" i="14"/>
  <c r="AA254" i="14"/>
  <c r="AH255" i="14"/>
  <c r="AJ256" i="14"/>
  <c r="AD257" i="14"/>
  <c r="Z261" i="14"/>
  <c r="AK262" i="14"/>
  <c r="AN262" i="14"/>
  <c r="T266" i="14"/>
  <c r="AJ266" i="14"/>
  <c r="U267" i="14"/>
  <c r="S269" i="14"/>
  <c r="AO269" i="14"/>
  <c r="AI273" i="14"/>
  <c r="AK273" i="14"/>
  <c r="AO274" i="14"/>
  <c r="AK274" i="14"/>
  <c r="R275" i="14"/>
  <c r="Z275" i="14" s="1"/>
  <c r="AC275" i="14"/>
  <c r="AP275" i="14"/>
  <c r="AC278" i="14"/>
  <c r="AP278" i="14"/>
  <c r="AK282" i="14"/>
  <c r="W283" i="14"/>
  <c r="X283" i="14"/>
  <c r="AO283" i="14"/>
  <c r="AB284" i="14"/>
  <c r="S285" i="14"/>
  <c r="T289" i="14"/>
  <c r="AA291" i="14"/>
  <c r="AN292" i="14"/>
  <c r="AP292" i="14"/>
  <c r="V295" i="14"/>
  <c r="AL296" i="14"/>
  <c r="AL298" i="14"/>
  <c r="R299" i="14"/>
  <c r="Z299" i="14" s="1"/>
  <c r="AC299" i="14"/>
  <c r="AP299" i="14"/>
  <c r="AI300" i="14"/>
  <c r="AP309" i="14"/>
  <c r="AN310" i="14"/>
  <c r="U329" i="14"/>
  <c r="T329" i="14"/>
  <c r="AK329" i="14"/>
  <c r="W331" i="14"/>
  <c r="S331" i="14"/>
  <c r="R331" i="14"/>
  <c r="AA331" i="14" s="1"/>
  <c r="Z331" i="14"/>
  <c r="Y331" i="14"/>
  <c r="U331" i="14"/>
  <c r="AJ331" i="14"/>
  <c r="T331" i="14"/>
  <c r="AG357" i="14"/>
  <c r="T357" i="14"/>
  <c r="S357" i="14"/>
  <c r="U357" i="14"/>
  <c r="U450" i="14"/>
  <c r="R450" i="14"/>
  <c r="V450" i="14" s="1"/>
  <c r="AK450" i="14"/>
  <c r="AN450" i="14"/>
  <c r="X267" i="14"/>
  <c r="AJ267" i="14"/>
  <c r="AD278" i="14"/>
  <c r="AQ278" i="14"/>
  <c r="AP283" i="14"/>
  <c r="Z290" i="14"/>
  <c r="AM290" i="14"/>
  <c r="AH301" i="14"/>
  <c r="AN414" i="14"/>
  <c r="AF414" i="14"/>
  <c r="AO414" i="14"/>
  <c r="AN444" i="14"/>
  <c r="AQ444" i="14"/>
  <c r="AG444" i="14"/>
  <c r="AL444" i="14"/>
  <c r="AK444" i="14"/>
  <c r="AJ444" i="14"/>
  <c r="AI444" i="14"/>
  <c r="AO444" i="14"/>
  <c r="AA444" i="14"/>
  <c r="AP242" i="14"/>
  <c r="AN247" i="14"/>
  <c r="AL247" i="14"/>
  <c r="AN248" i="14"/>
  <c r="AQ248" i="14"/>
  <c r="AH250" i="14"/>
  <c r="Y255" i="14"/>
  <c r="AJ255" i="14"/>
  <c r="Z256" i="14"/>
  <c r="AO256" i="14"/>
  <c r="AD259" i="14"/>
  <c r="AJ261" i="14"/>
  <c r="AA264" i="14"/>
  <c r="AJ265" i="14"/>
  <c r="Z266" i="14"/>
  <c r="AL266" i="14"/>
  <c r="AN267" i="14"/>
  <c r="Z267" i="14"/>
  <c r="AK267" i="14"/>
  <c r="AD268" i="14"/>
  <c r="AF268" i="14"/>
  <c r="AA269" i="14"/>
  <c r="AQ269" i="14"/>
  <c r="T275" i="14"/>
  <c r="AH275" i="14"/>
  <c r="AF278" i="14"/>
  <c r="AC279" i="14"/>
  <c r="AG280" i="14"/>
  <c r="AM282" i="14"/>
  <c r="AG283" i="14"/>
  <c r="AQ283" i="14"/>
  <c r="X285" i="14"/>
  <c r="AN286" i="14"/>
  <c r="AL288" i="14"/>
  <c r="AC289" i="14"/>
  <c r="AO290" i="14"/>
  <c r="AA290" i="14"/>
  <c r="AQ290" i="14"/>
  <c r="AF293" i="14"/>
  <c r="AP294" i="14"/>
  <c r="X295" i="14"/>
  <c r="T299" i="14"/>
  <c r="AH299" i="14"/>
  <c r="S300" i="14"/>
  <c r="AK300" i="14"/>
  <c r="AN301" i="14"/>
  <c r="AI301" i="14"/>
  <c r="S309" i="14"/>
  <c r="AD319" i="14"/>
  <c r="V319" i="14"/>
  <c r="X319" i="14"/>
  <c r="AN332" i="14"/>
  <c r="AK332" i="14"/>
  <c r="AJ332" i="14"/>
  <c r="AI332" i="14"/>
  <c r="AH332" i="14"/>
  <c r="AG332" i="14"/>
  <c r="AP332" i="14"/>
  <c r="AO332" i="14"/>
  <c r="AG232" i="14"/>
  <c r="AO247" i="14"/>
  <c r="AO250" i="14"/>
  <c r="Z255" i="14"/>
  <c r="AK255" i="14"/>
  <c r="AA256" i="14"/>
  <c r="AP256" i="14"/>
  <c r="AB264" i="14"/>
  <c r="AA266" i="14"/>
  <c r="AM266" i="14"/>
  <c r="AA267" i="14"/>
  <c r="AL267" i="14"/>
  <c r="AG268" i="14"/>
  <c r="AD269" i="14"/>
  <c r="U275" i="14"/>
  <c r="AI275" i="14"/>
  <c r="AG278" i="14"/>
  <c r="AB282" i="14"/>
  <c r="AP282" i="14"/>
  <c r="AH283" i="14"/>
  <c r="AH285" i="14"/>
  <c r="AD289" i="14"/>
  <c r="AB290" i="14"/>
  <c r="AN293" i="14"/>
  <c r="AM295" i="14"/>
  <c r="AA298" i="14"/>
  <c r="AJ301" i="14"/>
  <c r="AG318" i="14"/>
  <c r="AP318" i="14"/>
  <c r="AO318" i="14"/>
  <c r="AN318" i="14"/>
  <c r="U321" i="14"/>
  <c r="T321" i="14"/>
  <c r="AC321" i="14"/>
  <c r="AN324" i="14"/>
  <c r="AO324" i="14"/>
  <c r="AK324" i="14"/>
  <c r="AJ324" i="14"/>
  <c r="AI324" i="14"/>
  <c r="AH324" i="14"/>
  <c r="R324" i="14"/>
  <c r="AA324" i="14" s="1"/>
  <c r="AQ324" i="14"/>
  <c r="AB324" i="14"/>
  <c r="AM335" i="14"/>
  <c r="AF335" i="14"/>
  <c r="V335" i="14"/>
  <c r="AD344" i="14"/>
  <c r="AG212" i="14"/>
  <c r="AM219" i="14"/>
  <c r="AO222" i="14"/>
  <c r="AQ222" i="14"/>
  <c r="R223" i="14"/>
  <c r="W223" i="14" s="1"/>
  <c r="AB229" i="14"/>
  <c r="AN231" i="14"/>
  <c r="AO231" i="14"/>
  <c r="AH232" i="14"/>
  <c r="AP238" i="14"/>
  <c r="AH239" i="14"/>
  <c r="AJ240" i="14"/>
  <c r="AD241" i="14"/>
  <c r="AP247" i="14"/>
  <c r="AH248" i="14"/>
  <c r="AP250" i="14"/>
  <c r="R254" i="14"/>
  <c r="S254" i="14" s="1"/>
  <c r="AN255" i="14"/>
  <c r="AA255" i="14"/>
  <c r="AL255" i="14"/>
  <c r="AN256" i="14"/>
  <c r="AB256" i="14"/>
  <c r="AQ256" i="14"/>
  <c r="R257" i="14"/>
  <c r="S257" i="14" s="1"/>
  <c r="AI260" i="14"/>
  <c r="AL261" i="14"/>
  <c r="AI262" i="14"/>
  <c r="AP266" i="14"/>
  <c r="AB267" i="14"/>
  <c r="AO267" i="14"/>
  <c r="AI269" i="14"/>
  <c r="AF269" i="14"/>
  <c r="W275" i="14"/>
  <c r="X275" i="14"/>
  <c r="AJ275" i="14"/>
  <c r="AN276" i="14"/>
  <c r="AH278" i="14"/>
  <c r="AN279" i="14"/>
  <c r="AJ281" i="14"/>
  <c r="AQ282" i="14"/>
  <c r="R283" i="14"/>
  <c r="Y283" i="14" s="1"/>
  <c r="AI283" i="14"/>
  <c r="AD285" i="14"/>
  <c r="AL289" i="14"/>
  <c r="AF289" i="14"/>
  <c r="T291" i="14"/>
  <c r="AI292" i="14"/>
  <c r="AP293" i="14"/>
  <c r="AD297" i="14"/>
  <c r="AQ298" i="14"/>
  <c r="AB298" i="14"/>
  <c r="W299" i="14"/>
  <c r="X299" i="14"/>
  <c r="AJ299" i="14"/>
  <c r="X300" i="14"/>
  <c r="AP300" i="14"/>
  <c r="AO301" i="14"/>
  <c r="AB305" i="14"/>
  <c r="AB308" i="14"/>
  <c r="Z309" i="14"/>
  <c r="AD310" i="14"/>
  <c r="AD311" i="14"/>
  <c r="AD320" i="14"/>
  <c r="AC320" i="14"/>
  <c r="X331" i="14"/>
  <c r="AG334" i="14"/>
  <c r="AN334" i="14"/>
  <c r="AM343" i="14"/>
  <c r="V343" i="14"/>
  <c r="AP346" i="14"/>
  <c r="AL346" i="14"/>
  <c r="AK346" i="14"/>
  <c r="AB346" i="14"/>
  <c r="AF356" i="14"/>
  <c r="AM357" i="14"/>
  <c r="AL338" i="14"/>
  <c r="Y340" i="14"/>
  <c r="AP340" i="14"/>
  <c r="Y347" i="14"/>
  <c r="AL347" i="14"/>
  <c r="AG353" i="14"/>
  <c r="AH360" i="14"/>
  <c r="X361" i="14"/>
  <c r="T365" i="14"/>
  <c r="AG368" i="14"/>
  <c r="AQ368" i="14"/>
  <c r="AL372" i="14"/>
  <c r="R376" i="14"/>
  <c r="AB376" i="14" s="1"/>
  <c r="AO376" i="14"/>
  <c r="AI378" i="14"/>
  <c r="AK384" i="14"/>
  <c r="AQ385" i="14"/>
  <c r="AP385" i="14"/>
  <c r="AJ385" i="14"/>
  <c r="AH385" i="14"/>
  <c r="AH387" i="14"/>
  <c r="AP392" i="14"/>
  <c r="AC392" i="14"/>
  <c r="R392" i="14"/>
  <c r="S392" i="14" s="1"/>
  <c r="AL392" i="14"/>
  <c r="AA392" i="14"/>
  <c r="Z392" i="14"/>
  <c r="AH392" i="14"/>
  <c r="AG392" i="14"/>
  <c r="Y396" i="14"/>
  <c r="Z397" i="14"/>
  <c r="V399" i="14"/>
  <c r="AM399" i="14"/>
  <c r="AA399" i="14"/>
  <c r="R399" i="14"/>
  <c r="S399" i="14" s="1"/>
  <c r="AH401" i="14"/>
  <c r="S401" i="14"/>
  <c r="AG401" i="14"/>
  <c r="AD401" i="14"/>
  <c r="AC401" i="14"/>
  <c r="V401" i="14"/>
  <c r="AO401" i="14"/>
  <c r="AP412" i="14"/>
  <c r="R412" i="14"/>
  <c r="S412" i="14" s="1"/>
  <c r="AI412" i="14"/>
  <c r="R325" i="14"/>
  <c r="Y325" i="14" s="1"/>
  <c r="AP325" i="14"/>
  <c r="AD327" i="14"/>
  <c r="AK328" i="14"/>
  <c r="Y332" i="14"/>
  <c r="U337" i="14"/>
  <c r="AK339" i="14"/>
  <c r="AN340" i="14"/>
  <c r="Z340" i="14"/>
  <c r="AQ340" i="14"/>
  <c r="R341" i="14"/>
  <c r="AA341" i="14" s="1"/>
  <c r="AJ341" i="14"/>
  <c r="AD343" i="14"/>
  <c r="U345" i="14"/>
  <c r="AQ346" i="14"/>
  <c r="AC346" i="14"/>
  <c r="AO347" i="14"/>
  <c r="Z347" i="14"/>
  <c r="AP347" i="14"/>
  <c r="S349" i="14"/>
  <c r="AJ349" i="14"/>
  <c r="AM351" i="14"/>
  <c r="AL352" i="14"/>
  <c r="AM353" i="14"/>
  <c r="AN353" i="14"/>
  <c r="AF357" i="14"/>
  <c r="AI360" i="14"/>
  <c r="Y361" i="14"/>
  <c r="U365" i="14"/>
  <c r="AH368" i="14"/>
  <c r="T369" i="14"/>
  <c r="AO369" i="14"/>
  <c r="AO372" i="14"/>
  <c r="Z375" i="14"/>
  <c r="AP376" i="14"/>
  <c r="AP378" i="14"/>
  <c r="AJ378" i="14"/>
  <c r="Y384" i="14"/>
  <c r="AK385" i="14"/>
  <c r="AC390" i="14"/>
  <c r="AO391" i="14"/>
  <c r="AL391" i="14"/>
  <c r="U391" i="14"/>
  <c r="AI392" i="14"/>
  <c r="AM401" i="14"/>
  <c r="AP401" i="14"/>
  <c r="AP502" i="14"/>
  <c r="AI502" i="14"/>
  <c r="Z502" i="14"/>
  <c r="R502" i="14"/>
  <c r="X502" i="14" s="1"/>
  <c r="AQ502" i="14"/>
  <c r="AJ502" i="14"/>
  <c r="AJ321" i="14"/>
  <c r="AL321" i="14"/>
  <c r="AJ329" i="14"/>
  <c r="AN331" i="14"/>
  <c r="AO331" i="14"/>
  <c r="AH340" i="14"/>
  <c r="AC347" i="14"/>
  <c r="AP353" i="14"/>
  <c r="AK356" i="14"/>
  <c r="AG356" i="14"/>
  <c r="AN357" i="14"/>
  <c r="AK360" i="14"/>
  <c r="AK361" i="14"/>
  <c r="AF365" i="14"/>
  <c r="AF366" i="14"/>
  <c r="AJ368" i="14"/>
  <c r="AN384" i="14"/>
  <c r="AI384" i="14"/>
  <c r="AP384" i="14"/>
  <c r="AA384" i="14"/>
  <c r="AQ384" i="14"/>
  <c r="AO387" i="14"/>
  <c r="AQ387" i="14"/>
  <c r="AI396" i="14"/>
  <c r="AQ396" i="14"/>
  <c r="AD396" i="14"/>
  <c r="AC396" i="14"/>
  <c r="R396" i="14"/>
  <c r="U396" i="14" s="1"/>
  <c r="Z396" i="14"/>
  <c r="AH396" i="14"/>
  <c r="AM397" i="14"/>
  <c r="AG397" i="14"/>
  <c r="T397" i="14"/>
  <c r="AP397" i="14"/>
  <c r="AC397" i="14"/>
  <c r="R397" i="14"/>
  <c r="V397" i="14" s="1"/>
  <c r="AO397" i="14"/>
  <c r="AK397" i="14"/>
  <c r="AJ397" i="14"/>
  <c r="V305" i="14"/>
  <c r="AN312" i="14"/>
  <c r="AB313" i="14"/>
  <c r="AA314" i="14"/>
  <c r="U315" i="14"/>
  <c r="AI315" i="14"/>
  <c r="AD317" i="14"/>
  <c r="AF319" i="14"/>
  <c r="AO319" i="14"/>
  <c r="AG325" i="14"/>
  <c r="AJ330" i="14"/>
  <c r="AP331" i="14"/>
  <c r="AK336" i="14"/>
  <c r="X339" i="14"/>
  <c r="Y339" i="14"/>
  <c r="AQ339" i="14"/>
  <c r="R340" i="14"/>
  <c r="AA340" i="14" s="1"/>
  <c r="AI340" i="14"/>
  <c r="Y341" i="14"/>
  <c r="AQ341" i="14"/>
  <c r="AN342" i="14"/>
  <c r="AK345" i="14"/>
  <c r="R347" i="14"/>
  <c r="AA347" i="14" s="1"/>
  <c r="AH347" i="14"/>
  <c r="AQ349" i="14"/>
  <c r="V351" i="14"/>
  <c r="T353" i="14"/>
  <c r="AH356" i="14"/>
  <c r="AN360" i="14"/>
  <c r="AL360" i="14"/>
  <c r="AL365" i="14"/>
  <c r="AG365" i="14"/>
  <c r="R367" i="14"/>
  <c r="AD367" i="14" s="1"/>
  <c r="AN368" i="14"/>
  <c r="AK368" i="14"/>
  <c r="AI376" i="14"/>
  <c r="X377" i="14"/>
  <c r="R378" i="14"/>
  <c r="AC378" i="14" s="1"/>
  <c r="Z379" i="14"/>
  <c r="AH380" i="14"/>
  <c r="AM381" i="14"/>
  <c r="AC391" i="14"/>
  <c r="AQ392" i="14"/>
  <c r="AJ396" i="14"/>
  <c r="AL397" i="14"/>
  <c r="AC399" i="14"/>
  <c r="T401" i="14"/>
  <c r="AJ412" i="14"/>
  <c r="AB314" i="14"/>
  <c r="X315" i="14"/>
  <c r="AJ315" i="14"/>
  <c r="AG317" i="14"/>
  <c r="AH325" i="14"/>
  <c r="AK330" i="14"/>
  <c r="AG331" i="14"/>
  <c r="AQ331" i="14"/>
  <c r="R332" i="14"/>
  <c r="AD332" i="14" s="1"/>
  <c r="Z339" i="14"/>
  <c r="AJ340" i="14"/>
  <c r="AL345" i="14"/>
  <c r="S347" i="14"/>
  <c r="AI347" i="14"/>
  <c r="AA349" i="14"/>
  <c r="U353" i="14"/>
  <c r="AO356" i="14"/>
  <c r="AK358" i="14"/>
  <c r="AO360" i="14"/>
  <c r="AJ365" i="14"/>
  <c r="S367" i="14"/>
  <c r="AL368" i="14"/>
  <c r="AG369" i="14"/>
  <c r="Y376" i="14"/>
  <c r="AJ376" i="14"/>
  <c r="AL380" i="14"/>
  <c r="AG384" i="14"/>
  <c r="AL396" i="14"/>
  <c r="AN397" i="14"/>
  <c r="AN399" i="14"/>
  <c r="AA401" i="14"/>
  <c r="S403" i="14"/>
  <c r="R403" i="14"/>
  <c r="U403" i="14" s="1"/>
  <c r="AP409" i="14"/>
  <c r="AD409" i="14"/>
  <c r="AC409" i="14"/>
  <c r="AL409" i="14"/>
  <c r="AK409" i="14"/>
  <c r="AQ306" i="14"/>
  <c r="AB306" i="14"/>
  <c r="W307" i="14"/>
  <c r="X307" i="14"/>
  <c r="AJ307" i="14"/>
  <c r="AN309" i="14"/>
  <c r="AG309" i="14"/>
  <c r="AO314" i="14"/>
  <c r="AC314" i="14"/>
  <c r="AN315" i="14"/>
  <c r="Z315" i="14"/>
  <c r="AK315" i="14"/>
  <c r="AD316" i="14"/>
  <c r="AO316" i="14"/>
  <c r="AH317" i="14"/>
  <c r="X323" i="14"/>
  <c r="AJ323" i="14"/>
  <c r="AN325" i="14"/>
  <c r="AI325" i="14"/>
  <c r="AM328" i="14"/>
  <c r="AO330" i="14"/>
  <c r="AL330" i="14"/>
  <c r="AH331" i="14"/>
  <c r="AJ338" i="14"/>
  <c r="AH339" i="14"/>
  <c r="AK340" i="14"/>
  <c r="AN341" i="14"/>
  <c r="AG341" i="14"/>
  <c r="T347" i="14"/>
  <c r="AJ347" i="14"/>
  <c r="W348" i="14"/>
  <c r="Y348" i="14"/>
  <c r="AO348" i="14"/>
  <c r="AG349" i="14"/>
  <c r="Y355" i="14"/>
  <c r="AO355" i="14"/>
  <c r="AP356" i="14"/>
  <c r="AP360" i="14"/>
  <c r="AK365" i="14"/>
  <c r="AI367" i="14"/>
  <c r="AO368" i="14"/>
  <c r="AH369" i="14"/>
  <c r="AG372" i="14"/>
  <c r="U375" i="14"/>
  <c r="Z376" i="14"/>
  <c r="AK376" i="14"/>
  <c r="Z378" i="14"/>
  <c r="AI379" i="14"/>
  <c r="AO380" i="14"/>
  <c r="AL383" i="14"/>
  <c r="R384" i="14"/>
  <c r="AC384" i="14" s="1"/>
  <c r="AH384" i="14"/>
  <c r="AA385" i="14"/>
  <c r="Y386" i="14"/>
  <c r="R386" i="14"/>
  <c r="S386" i="14" s="1"/>
  <c r="AQ386" i="14"/>
  <c r="Y392" i="14"/>
  <c r="Y394" i="14"/>
  <c r="AA394" i="14"/>
  <c r="Z394" i="14"/>
  <c r="AM396" i="14"/>
  <c r="S397" i="14"/>
  <c r="AB401" i="14"/>
  <c r="AK403" i="14"/>
  <c r="AF403" i="14"/>
  <c r="AH403" i="14"/>
  <c r="AO428" i="14"/>
  <c r="Y428" i="14"/>
  <c r="R428" i="14"/>
  <c r="U428" i="14" s="1"/>
  <c r="AH428" i="14"/>
  <c r="Z428" i="14"/>
  <c r="AC306" i="14"/>
  <c r="Y307" i="14"/>
  <c r="AK307" i="14"/>
  <c r="AD308" i="14"/>
  <c r="Y308" i="14"/>
  <c r="AH309" i="14"/>
  <c r="AL312" i="14"/>
  <c r="AJ314" i="14"/>
  <c r="AA315" i="14"/>
  <c r="AL315" i="14"/>
  <c r="AP316" i="14"/>
  <c r="AI317" i="14"/>
  <c r="AQ322" i="14"/>
  <c r="AK323" i="14"/>
  <c r="AD324" i="14"/>
  <c r="AJ325" i="14"/>
  <c r="AI331" i="14"/>
  <c r="AG333" i="14"/>
  <c r="AL336" i="14"/>
  <c r="AQ338" i="14"/>
  <c r="AK338" i="14"/>
  <c r="AI339" i="14"/>
  <c r="AO340" i="14"/>
  <c r="AH341" i="14"/>
  <c r="U347" i="14"/>
  <c r="AK347" i="14"/>
  <c r="Z348" i="14"/>
  <c r="AP348" i="14"/>
  <c r="AH349" i="14"/>
  <c r="AF353" i="14"/>
  <c r="R360" i="14"/>
  <c r="AC360" i="14" s="1"/>
  <c r="AG360" i="14"/>
  <c r="AQ360" i="14"/>
  <c r="S365" i="14"/>
  <c r="R366" i="14"/>
  <c r="AD366" i="14" s="1"/>
  <c r="R368" i="14"/>
  <c r="AB368" i="14" s="1"/>
  <c r="AP368" i="14"/>
  <c r="AJ369" i="14"/>
  <c r="AH372" i="14"/>
  <c r="AF373" i="14"/>
  <c r="V375" i="14"/>
  <c r="AA376" i="14"/>
  <c r="AL376" i="14"/>
  <c r="AQ377" i="14"/>
  <c r="AG377" i="14"/>
  <c r="AA378" i="14"/>
  <c r="AO379" i="14"/>
  <c r="AP379" i="14"/>
  <c r="AP380" i="14"/>
  <c r="AJ384" i="14"/>
  <c r="X385" i="14"/>
  <c r="AG385" i="14"/>
  <c r="AB392" i="14"/>
  <c r="T396" i="14"/>
  <c r="U397" i="14"/>
  <c r="AL401" i="14"/>
  <c r="AL407" i="14"/>
  <c r="W407" i="14"/>
  <c r="AP419" i="14"/>
  <c r="AJ419" i="14"/>
  <c r="AI419" i="14"/>
  <c r="AP386" i="14"/>
  <c r="AJ386" i="14"/>
  <c r="AK391" i="14"/>
  <c r="X393" i="14"/>
  <c r="AO393" i="14"/>
  <c r="Z395" i="14"/>
  <c r="AN396" i="14"/>
  <c r="AK396" i="14"/>
  <c r="AD397" i="14"/>
  <c r="W397" i="14"/>
  <c r="AB398" i="14"/>
  <c r="AG399" i="14"/>
  <c r="R404" i="14"/>
  <c r="S404" i="14" s="1"/>
  <c r="AG405" i="14"/>
  <c r="AC410" i="14"/>
  <c r="AG413" i="14"/>
  <c r="AQ417" i="14"/>
  <c r="AL417" i="14"/>
  <c r="AI418" i="14"/>
  <c r="AQ420" i="14"/>
  <c r="R421" i="14"/>
  <c r="T421" i="14" s="1"/>
  <c r="AI421" i="14"/>
  <c r="AQ425" i="14"/>
  <c r="AK425" i="14"/>
  <c r="U426" i="14"/>
  <c r="AB426" i="14"/>
  <c r="AQ426" i="14"/>
  <c r="AD429" i="14"/>
  <c r="AC429" i="14"/>
  <c r="AC432" i="14"/>
  <c r="R434" i="14"/>
  <c r="T434" i="14" s="1"/>
  <c r="AC434" i="14"/>
  <c r="Z435" i="14"/>
  <c r="AO436" i="14"/>
  <c r="AI436" i="14"/>
  <c r="AF437" i="14"/>
  <c r="AB438" i="14"/>
  <c r="AA441" i="14"/>
  <c r="AP447" i="14"/>
  <c r="R453" i="14"/>
  <c r="X453" i="14" s="1"/>
  <c r="AP454" i="14"/>
  <c r="AO455" i="14"/>
  <c r="AD461" i="14"/>
  <c r="Z461" i="14"/>
  <c r="AB468" i="14"/>
  <c r="R476" i="14"/>
  <c r="V476" i="14" s="1"/>
  <c r="AP509" i="14"/>
  <c r="AN514" i="14"/>
  <c r="AF514" i="14"/>
  <c r="AO533" i="14"/>
  <c r="AG533" i="14"/>
  <c r="AJ533" i="14"/>
  <c r="X419" i="14"/>
  <c r="AG429" i="14"/>
  <c r="AP436" i="14"/>
  <c r="AK438" i="14"/>
  <c r="AP444" i="14"/>
  <c r="AB444" i="14"/>
  <c r="Z444" i="14"/>
  <c r="AN465" i="14"/>
  <c r="AJ465" i="14"/>
  <c r="S465" i="14"/>
  <c r="AN468" i="14"/>
  <c r="AL468" i="14"/>
  <c r="AK468" i="14"/>
  <c r="AI468" i="14"/>
  <c r="AG468" i="14"/>
  <c r="R468" i="14"/>
  <c r="T468" i="14" s="1"/>
  <c r="AQ468" i="14"/>
  <c r="AA502" i="14"/>
  <c r="X511" i="14"/>
  <c r="R511" i="14"/>
  <c r="Y511" i="14" s="1"/>
  <c r="Z511" i="14"/>
  <c r="AD513" i="14"/>
  <c r="AG513" i="14"/>
  <c r="X513" i="14"/>
  <c r="AD549" i="14"/>
  <c r="AF549" i="14"/>
  <c r="W549" i="14"/>
  <c r="AD570" i="14"/>
  <c r="T570" i="14"/>
  <c r="U570" i="14"/>
  <c r="AQ570" i="14"/>
  <c r="AF570" i="14"/>
  <c r="AO383" i="14"/>
  <c r="AH388" i="14"/>
  <c r="AM389" i="14"/>
  <c r="AN392" i="14"/>
  <c r="AK392" i="14"/>
  <c r="AD393" i="14"/>
  <c r="AB393" i="14"/>
  <c r="X395" i="14"/>
  <c r="AK395" i="14"/>
  <c r="AO396" i="14"/>
  <c r="AB397" i="14"/>
  <c r="S402" i="14"/>
  <c r="AD406" i="14"/>
  <c r="AQ409" i="14"/>
  <c r="U410" i="14"/>
  <c r="AJ410" i="14"/>
  <c r="AN412" i="14"/>
  <c r="U413" i="14"/>
  <c r="AL413" i="14"/>
  <c r="Y417" i="14"/>
  <c r="AL418" i="14"/>
  <c r="Y420" i="14"/>
  <c r="Y421" i="14"/>
  <c r="AP421" i="14"/>
  <c r="AL424" i="14"/>
  <c r="U425" i="14"/>
  <c r="S426" i="14"/>
  <c r="AI426" i="14"/>
  <c r="AA427" i="14"/>
  <c r="AN428" i="14"/>
  <c r="AP428" i="14"/>
  <c r="AI429" i="14"/>
  <c r="AB433" i="14"/>
  <c r="AJ434" i="14"/>
  <c r="AJ435" i="14"/>
  <c r="T437" i="14"/>
  <c r="AK437" i="14"/>
  <c r="V439" i="14"/>
  <c r="AL441" i="14"/>
  <c r="AC444" i="14"/>
  <c r="AB445" i="14"/>
  <c r="Y447" i="14"/>
  <c r="AL450" i="14"/>
  <c r="AQ450" i="14"/>
  <c r="AB452" i="14"/>
  <c r="U455" i="14"/>
  <c r="AJ460" i="14"/>
  <c r="AN472" i="14"/>
  <c r="AO472" i="14"/>
  <c r="AK472" i="14"/>
  <c r="AG472" i="14"/>
  <c r="AC476" i="14"/>
  <c r="Z483" i="14"/>
  <c r="V483" i="14"/>
  <c r="AQ483" i="14"/>
  <c r="U483" i="14"/>
  <c r="AO483" i="14"/>
  <c r="S483" i="14"/>
  <c r="AL483" i="14"/>
  <c r="AD518" i="14"/>
  <c r="AA518" i="14"/>
  <c r="AI518" i="14"/>
  <c r="Z518" i="14"/>
  <c r="R518" i="14"/>
  <c r="S518" i="14" s="1"/>
  <c r="AL388" i="14"/>
  <c r="AG393" i="14"/>
  <c r="AJ404" i="14"/>
  <c r="AG404" i="14"/>
  <c r="X410" i="14"/>
  <c r="AO413" i="14"/>
  <c r="AA415" i="14"/>
  <c r="AB417" i="14"/>
  <c r="AD421" i="14"/>
  <c r="Z421" i="14"/>
  <c r="AQ421" i="14"/>
  <c r="Y425" i="14"/>
  <c r="AJ426" i="14"/>
  <c r="X427" i="14"/>
  <c r="AI427" i="14"/>
  <c r="AQ428" i="14"/>
  <c r="R429" i="14"/>
  <c r="U429" i="14" s="1"/>
  <c r="AL429" i="14"/>
  <c r="AM431" i="14"/>
  <c r="AK432" i="14"/>
  <c r="AC433" i="14"/>
  <c r="Y434" i="14"/>
  <c r="AK434" i="14"/>
  <c r="AP435" i="14"/>
  <c r="AQ435" i="14"/>
  <c r="R436" i="14"/>
  <c r="U436" i="14" s="1"/>
  <c r="U437" i="14"/>
  <c r="AO437" i="14"/>
  <c r="R438" i="14"/>
  <c r="V438" i="14" s="1"/>
  <c r="AC442" i="14"/>
  <c r="AD445" i="14"/>
  <c r="S445" i="14"/>
  <c r="W445" i="14"/>
  <c r="Y455" i="14"/>
  <c r="AN463" i="14"/>
  <c r="AO463" i="14"/>
  <c r="AL463" i="14"/>
  <c r="AH463" i="14"/>
  <c r="AG463" i="14"/>
  <c r="AQ463" i="14"/>
  <c r="U468" i="14"/>
  <c r="AD469" i="14"/>
  <c r="AB469" i="14"/>
  <c r="AA469" i="14"/>
  <c r="S469" i="14"/>
  <c r="AD480" i="14"/>
  <c r="AO480" i="14"/>
  <c r="AK480" i="14"/>
  <c r="AB480" i="14"/>
  <c r="AF483" i="14"/>
  <c r="AN493" i="14"/>
  <c r="AL493" i="14"/>
  <c r="AK493" i="14"/>
  <c r="AJ493" i="14"/>
  <c r="U493" i="14"/>
  <c r="AH493" i="14"/>
  <c r="T493" i="14"/>
  <c r="AG493" i="14"/>
  <c r="S493" i="14"/>
  <c r="AP493" i="14"/>
  <c r="AK501" i="14"/>
  <c r="AB509" i="14"/>
  <c r="AN520" i="14"/>
  <c r="AI520" i="14"/>
  <c r="AG520" i="14"/>
  <c r="AQ520" i="14"/>
  <c r="AP520" i="14"/>
  <c r="AO520" i="14"/>
  <c r="AL520" i="14"/>
  <c r="AG402" i="14"/>
  <c r="AH404" i="14"/>
  <c r="Z410" i="14"/>
  <c r="AL410" i="14"/>
  <c r="Y413" i="14"/>
  <c r="AP413" i="14"/>
  <c r="AC417" i="14"/>
  <c r="AQ418" i="14"/>
  <c r="R419" i="14"/>
  <c r="S419" i="14" s="1"/>
  <c r="AH420" i="14"/>
  <c r="AC421" i="14"/>
  <c r="AJ427" i="14"/>
  <c r="X429" i="14"/>
  <c r="AO429" i="14"/>
  <c r="AH433" i="14"/>
  <c r="Z434" i="14"/>
  <c r="AL434" i="14"/>
  <c r="Y436" i="14"/>
  <c r="R444" i="14"/>
  <c r="X444" i="14" s="1"/>
  <c r="AJ445" i="14"/>
  <c r="AP445" i="14"/>
  <c r="AI445" i="14"/>
  <c r="AD447" i="14"/>
  <c r="X447" i="14"/>
  <c r="AL447" i="14"/>
  <c r="AC447" i="14"/>
  <c r="AG447" i="14"/>
  <c r="AP452" i="14"/>
  <c r="R452" i="14"/>
  <c r="U452" i="14" s="1"/>
  <c r="Z452" i="14"/>
  <c r="AG452" i="14"/>
  <c r="AQ453" i="14"/>
  <c r="AJ453" i="14"/>
  <c r="AI453" i="14"/>
  <c r="AN460" i="14"/>
  <c r="AL460" i="14"/>
  <c r="AK460" i="14"/>
  <c r="AI460" i="14"/>
  <c r="AG460" i="14"/>
  <c r="R460" i="14"/>
  <c r="X460" i="14" s="1"/>
  <c r="AQ460" i="14"/>
  <c r="AB460" i="14"/>
  <c r="AA465" i="14"/>
  <c r="AA468" i="14"/>
  <c r="AP470" i="14"/>
  <c r="R470" i="14"/>
  <c r="S470" i="14" s="1"/>
  <c r="AQ470" i="14"/>
  <c r="AA470" i="14"/>
  <c r="AN476" i="14"/>
  <c r="AQ476" i="14"/>
  <c r="AO476" i="14"/>
  <c r="AK476" i="14"/>
  <c r="AJ476" i="14"/>
  <c r="AG476" i="14"/>
  <c r="AL476" i="14"/>
  <c r="AI484" i="14"/>
  <c r="Z484" i="14"/>
  <c r="AN484" i="14"/>
  <c r="R484" i="14"/>
  <c r="W484" i="14" s="1"/>
  <c r="AM484" i="14"/>
  <c r="AL484" i="14"/>
  <c r="AL491" i="14"/>
  <c r="AC491" i="14"/>
  <c r="R491" i="14"/>
  <c r="X491" i="14" s="1"/>
  <c r="AJ491" i="14"/>
  <c r="AI495" i="14"/>
  <c r="V495" i="14"/>
  <c r="S495" i="14"/>
  <c r="AA500" i="14"/>
  <c r="AL500" i="14"/>
  <c r="AK500" i="14"/>
  <c r="AB500" i="14"/>
  <c r="AI511" i="14"/>
  <c r="AP535" i="14"/>
  <c r="T535" i="14"/>
  <c r="AK535" i="14"/>
  <c r="AN539" i="14"/>
  <c r="AO539" i="14"/>
  <c r="AK539" i="14"/>
  <c r="AJ539" i="14"/>
  <c r="U539" i="14"/>
  <c r="AI539" i="14"/>
  <c r="T539" i="14"/>
  <c r="AH539" i="14"/>
  <c r="S539" i="14"/>
  <c r="AP539" i="14"/>
  <c r="AA539" i="14"/>
  <c r="AC539" i="14"/>
  <c r="Y539" i="14"/>
  <c r="R539" i="14"/>
  <c r="Z539" i="14" s="1"/>
  <c r="AL539" i="14"/>
  <c r="AP388" i="14"/>
  <c r="AP394" i="14"/>
  <c r="AJ394" i="14"/>
  <c r="AO404" i="14"/>
  <c r="AN406" i="14"/>
  <c r="AP406" i="14"/>
  <c r="AP410" i="14"/>
  <c r="AA410" i="14"/>
  <c r="AO410" i="14"/>
  <c r="AD413" i="14"/>
  <c r="Z413" i="14"/>
  <c r="AQ413" i="14"/>
  <c r="AH417" i="14"/>
  <c r="AP418" i="14"/>
  <c r="Z419" i="14"/>
  <c r="AO420" i="14"/>
  <c r="AI420" i="14"/>
  <c r="AG421" i="14"/>
  <c r="AC425" i="14"/>
  <c r="Y426" i="14"/>
  <c r="Z426" i="14"/>
  <c r="AL426" i="14"/>
  <c r="AQ427" i="14"/>
  <c r="Y429" i="14"/>
  <c r="AP429" i="14"/>
  <c r="AQ433" i="14"/>
  <c r="AK433" i="14"/>
  <c r="AA434" i="14"/>
  <c r="AO434" i="14"/>
  <c r="Z436" i="14"/>
  <c r="AN439" i="14"/>
  <c r="AK445" i="14"/>
  <c r="AN447" i="14"/>
  <c r="AH447" i="14"/>
  <c r="AK451" i="14"/>
  <c r="AD451" i="14"/>
  <c r="AC451" i="14"/>
  <c r="AN452" i="14"/>
  <c r="AJ452" i="14"/>
  <c r="AI452" i="14"/>
  <c r="AL452" i="14"/>
  <c r="AK452" i="14"/>
  <c r="AD456" i="14"/>
  <c r="AB456" i="14"/>
  <c r="AO465" i="14"/>
  <c r="AC468" i="14"/>
  <c r="AD471" i="14"/>
  <c r="Y471" i="14"/>
  <c r="X471" i="14"/>
  <c r="AI471" i="14"/>
  <c r="R471" i="14"/>
  <c r="V471" i="14" s="1"/>
  <c r="AH471" i="14"/>
  <c r="AC471" i="14"/>
  <c r="AQ471" i="14"/>
  <c r="AN485" i="14"/>
  <c r="AA485" i="14"/>
  <c r="Y485" i="14"/>
  <c r="T485" i="14"/>
  <c r="AP485" i="14"/>
  <c r="AK485" i="14"/>
  <c r="AQ501" i="14"/>
  <c r="T501" i="14"/>
  <c r="S501" i="14"/>
  <c r="AG501" i="14"/>
  <c r="AC501" i="14"/>
  <c r="AB501" i="14"/>
  <c r="Y501" i="14"/>
  <c r="AK507" i="14"/>
  <c r="AM507" i="14"/>
  <c r="AD507" i="14"/>
  <c r="V507" i="14"/>
  <c r="U507" i="14"/>
  <c r="AQ511" i="14"/>
  <c r="W547" i="14"/>
  <c r="AC547" i="14"/>
  <c r="R547" i="14"/>
  <c r="AA547" i="14" s="1"/>
  <c r="X547" i="14"/>
  <c r="AJ547" i="14"/>
  <c r="U547" i="14"/>
  <c r="T547" i="14"/>
  <c r="AH547" i="14"/>
  <c r="S547" i="14"/>
  <c r="Z547" i="14"/>
  <c r="AB547" i="14"/>
  <c r="Y547" i="14"/>
  <c r="AL547" i="14"/>
  <c r="AP404" i="14"/>
  <c r="AC413" i="14"/>
  <c r="AK417" i="14"/>
  <c r="AA419" i="14"/>
  <c r="AP420" i="14"/>
  <c r="AH421" i="14"/>
  <c r="AH425" i="14"/>
  <c r="AA426" i="14"/>
  <c r="AO426" i="14"/>
  <c r="Z429" i="14"/>
  <c r="AQ429" i="14"/>
  <c r="AL433" i="14"/>
  <c r="AB434" i="14"/>
  <c r="AQ434" i="14"/>
  <c r="AH436" i="14"/>
  <c r="AA437" i="14"/>
  <c r="AA438" i="14"/>
  <c r="Y442" i="14"/>
  <c r="AD442" i="14"/>
  <c r="U444" i="14"/>
  <c r="AQ445" i="14"/>
  <c r="AI447" i="14"/>
  <c r="AO452" i="14"/>
  <c r="AD455" i="14"/>
  <c r="AL455" i="14"/>
  <c r="R455" i="14"/>
  <c r="X455" i="14" s="1"/>
  <c r="AI455" i="14"/>
  <c r="AD464" i="14"/>
  <c r="AB464" i="14"/>
  <c r="Y464" i="14"/>
  <c r="AP464" i="14"/>
  <c r="AJ468" i="14"/>
  <c r="Y472" i="14"/>
  <c r="AK486" i="14"/>
  <c r="AJ486" i="14"/>
  <c r="AI486" i="14"/>
  <c r="AB486" i="14"/>
  <c r="AM498" i="14"/>
  <c r="AL501" i="14"/>
  <c r="AQ509" i="14"/>
  <c r="X509" i="14"/>
  <c r="T509" i="14"/>
  <c r="S509" i="14"/>
  <c r="AH509" i="14"/>
  <c r="AG509" i="14"/>
  <c r="AC509" i="14"/>
  <c r="AA509" i="14"/>
  <c r="AJ518" i="14"/>
  <c r="R546" i="14"/>
  <c r="AA546" i="14" s="1"/>
  <c r="Z546" i="14"/>
  <c r="AI546" i="14"/>
  <c r="AH546" i="14"/>
  <c r="Y546" i="14"/>
  <c r="AD565" i="14"/>
  <c r="W565" i="14"/>
  <c r="AD643" i="14"/>
  <c r="W643" i="14"/>
  <c r="AQ447" i="14"/>
  <c r="AO456" i="14"/>
  <c r="AH459" i="14"/>
  <c r="AD463" i="14"/>
  <c r="Z463" i="14"/>
  <c r="Z466" i="14"/>
  <c r="AN471" i="14"/>
  <c r="AN478" i="14"/>
  <c r="AJ478" i="14"/>
  <c r="U484" i="14"/>
  <c r="AC484" i="14"/>
  <c r="AH485" i="14"/>
  <c r="U491" i="14"/>
  <c r="AK492" i="14"/>
  <c r="AB493" i="14"/>
  <c r="AM495" i="14"/>
  <c r="AQ496" i="14"/>
  <c r="Y497" i="14"/>
  <c r="AO498" i="14"/>
  <c r="R503" i="14"/>
  <c r="X503" i="14" s="1"/>
  <c r="AP504" i="14"/>
  <c r="R510" i="14"/>
  <c r="S510" i="14" s="1"/>
  <c r="AN513" i="14"/>
  <c r="T516" i="14"/>
  <c r="T517" i="14"/>
  <c r="AK517" i="14"/>
  <c r="AP518" i="14"/>
  <c r="AQ518" i="14"/>
  <c r="R519" i="14"/>
  <c r="Y519" i="14" s="1"/>
  <c r="R520" i="14"/>
  <c r="Y520" i="14" s="1"/>
  <c r="AC520" i="14"/>
  <c r="AM522" i="14"/>
  <c r="R523" i="14"/>
  <c r="Y523" i="14" s="1"/>
  <c r="AG523" i="14"/>
  <c r="X533" i="14"/>
  <c r="S533" i="14"/>
  <c r="W555" i="14"/>
  <c r="T555" i="14"/>
  <c r="AB555" i="14"/>
  <c r="X555" i="14"/>
  <c r="AK555" i="14"/>
  <c r="U555" i="14"/>
  <c r="AJ555" i="14"/>
  <c r="S555" i="14"/>
  <c r="AI555" i="14"/>
  <c r="R555" i="14"/>
  <c r="AA555" i="14" s="1"/>
  <c r="AG555" i="14"/>
  <c r="Z555" i="14"/>
  <c r="AF565" i="14"/>
  <c r="AL592" i="14"/>
  <c r="AO592" i="14"/>
  <c r="AD592" i="14"/>
  <c r="AC602" i="14"/>
  <c r="T602" i="14"/>
  <c r="AB602" i="14"/>
  <c r="AA602" i="14"/>
  <c r="S602" i="14"/>
  <c r="AQ458" i="14"/>
  <c r="AP459" i="14"/>
  <c r="AN470" i="14"/>
  <c r="AJ470" i="14"/>
  <c r="AD477" i="14"/>
  <c r="AJ477" i="14"/>
  <c r="AN480" i="14"/>
  <c r="AH480" i="14"/>
  <c r="AD490" i="14"/>
  <c r="AG494" i="14"/>
  <c r="AC496" i="14"/>
  <c r="AH497" i="14"/>
  <c r="AC499" i="14"/>
  <c r="AJ500" i="14"/>
  <c r="AH500" i="14"/>
  <c r="AN501" i="14"/>
  <c r="AP501" i="14"/>
  <c r="Z503" i="14"/>
  <c r="AC504" i="14"/>
  <c r="AH508" i="14"/>
  <c r="AN509" i="14"/>
  <c r="AL509" i="14"/>
  <c r="Z510" i="14"/>
  <c r="AO511" i="14"/>
  <c r="X517" i="14"/>
  <c r="AO517" i="14"/>
  <c r="AH519" i="14"/>
  <c r="AH522" i="14"/>
  <c r="AA522" i="14"/>
  <c r="T523" i="14"/>
  <c r="AI523" i="14"/>
  <c r="AD524" i="14"/>
  <c r="Z524" i="14"/>
  <c r="AI524" i="14"/>
  <c r="AP524" i="14"/>
  <c r="AA524" i="14"/>
  <c r="AC527" i="14"/>
  <c r="AL527" i="14"/>
  <c r="AK527" i="14"/>
  <c r="AL570" i="14"/>
  <c r="AK612" i="14"/>
  <c r="AM612" i="14"/>
  <c r="Z612" i="14"/>
  <c r="AD472" i="14"/>
  <c r="AD473" i="14"/>
  <c r="AD475" i="14"/>
  <c r="AP476" i="14"/>
  <c r="X476" i="14"/>
  <c r="AK477" i="14"/>
  <c r="AJ487" i="14"/>
  <c r="AJ490" i="14"/>
  <c r="AD496" i="14"/>
  <c r="AP497" i="14"/>
  <c r="AG504" i="14"/>
  <c r="AA510" i="14"/>
  <c r="AA516" i="14"/>
  <c r="AB516" i="14"/>
  <c r="AA517" i="14"/>
  <c r="AI519" i="14"/>
  <c r="U523" i="14"/>
  <c r="AA559" i="14"/>
  <c r="Y559" i="14"/>
  <c r="AH559" i="14"/>
  <c r="AC559" i="14"/>
  <c r="U559" i="14"/>
  <c r="T559" i="14"/>
  <c r="AP559" i="14"/>
  <c r="AK588" i="14"/>
  <c r="AP588" i="14"/>
  <c r="AB588" i="14"/>
  <c r="T588" i="14"/>
  <c r="R588" i="14"/>
  <c r="AC588" i="14" s="1"/>
  <c r="AD588" i="14"/>
  <c r="AQ597" i="14"/>
  <c r="AA597" i="14"/>
  <c r="Z597" i="14"/>
  <c r="U597" i="14"/>
  <c r="X597" i="14"/>
  <c r="AP597" i="14"/>
  <c r="T597" i="14"/>
  <c r="S597" i="14"/>
  <c r="AJ597" i="14"/>
  <c r="R597" i="14"/>
  <c r="AC597" i="14" s="1"/>
  <c r="AH597" i="14"/>
  <c r="AB597" i="14"/>
  <c r="W599" i="14"/>
  <c r="Z599" i="14"/>
  <c r="AO490" i="14"/>
  <c r="AI503" i="14"/>
  <c r="AI510" i="14"/>
  <c r="AJ516" i="14"/>
  <c r="AP516" i="14"/>
  <c r="AC516" i="14"/>
  <c r="AQ517" i="14"/>
  <c r="S517" i="14"/>
  <c r="AB517" i="14"/>
  <c r="AP519" i="14"/>
  <c r="W523" i="14"/>
  <c r="AA523" i="14"/>
  <c r="X523" i="14"/>
  <c r="AO523" i="14"/>
  <c r="AM558" i="14"/>
  <c r="V558" i="14"/>
  <c r="AN572" i="14"/>
  <c r="AJ572" i="14"/>
  <c r="AQ572" i="14"/>
  <c r="AG572" i="14"/>
  <c r="AP572" i="14"/>
  <c r="Z572" i="14"/>
  <c r="AO572" i="14"/>
  <c r="AL572" i="14"/>
  <c r="U572" i="14"/>
  <c r="AK572" i="14"/>
  <c r="T572" i="14"/>
  <c r="AI572" i="14"/>
  <c r="R572" i="14"/>
  <c r="AB572" i="14" s="1"/>
  <c r="AC572" i="14"/>
  <c r="X580" i="14"/>
  <c r="AM580" i="14"/>
  <c r="AA580" i="14"/>
  <c r="Z580" i="14"/>
  <c r="AI580" i="14"/>
  <c r="T580" i="14"/>
  <c r="U580" i="14"/>
  <c r="AN580" i="14"/>
  <c r="S580" i="14"/>
  <c r="AK580" i="14"/>
  <c r="R580" i="14"/>
  <c r="AC580" i="14" s="1"/>
  <c r="AJ580" i="14"/>
  <c r="X604" i="14"/>
  <c r="U604" i="14"/>
  <c r="AJ604" i="14"/>
  <c r="R604" i="14"/>
  <c r="AD604" i="14" s="1"/>
  <c r="AN455" i="14"/>
  <c r="AG455" i="14"/>
  <c r="U463" i="14"/>
  <c r="AN464" i="14"/>
  <c r="AH464" i="14"/>
  <c r="AF465" i="14"/>
  <c r="AQ469" i="14"/>
  <c r="AK469" i="14"/>
  <c r="AO471" i="14"/>
  <c r="AF474" i="14"/>
  <c r="AA476" i="14"/>
  <c r="AD479" i="14"/>
  <c r="Z479" i="14"/>
  <c r="AQ479" i="14"/>
  <c r="AP480" i="14"/>
  <c r="V484" i="14"/>
  <c r="AO489" i="14"/>
  <c r="V491" i="14"/>
  <c r="AI492" i="14"/>
  <c r="AC492" i="14"/>
  <c r="AK494" i="14"/>
  <c r="AH495" i="14"/>
  <c r="AI496" i="14"/>
  <c r="AJ498" i="14"/>
  <c r="AP500" i="14"/>
  <c r="AH501" i="14"/>
  <c r="AO503" i="14"/>
  <c r="AP503" i="14"/>
  <c r="AI504" i="14"/>
  <c r="R508" i="14"/>
  <c r="Y508" i="14" s="1"/>
  <c r="AP508" i="14"/>
  <c r="AJ509" i="14"/>
  <c r="AP510" i="14"/>
  <c r="AQ510" i="14"/>
  <c r="AJ510" i="14"/>
  <c r="W512" i="14"/>
  <c r="AC512" i="14"/>
  <c r="AO513" i="14"/>
  <c r="AH516" i="14"/>
  <c r="AN517" i="14"/>
  <c r="AH517" i="14"/>
  <c r="AC517" i="14"/>
  <c r="X520" i="14"/>
  <c r="X521" i="14"/>
  <c r="Z523" i="14"/>
  <c r="AP523" i="14"/>
  <c r="AG524" i="14"/>
  <c r="V525" i="14"/>
  <c r="AA525" i="14"/>
  <c r="AN525" i="14"/>
  <c r="AM525" i="14"/>
  <c r="AN531" i="14"/>
  <c r="AL531" i="14"/>
  <c r="AP531" i="14"/>
  <c r="AK531" i="14"/>
  <c r="AG531" i="14"/>
  <c r="R531" i="14"/>
  <c r="Z531" i="14" s="1"/>
  <c r="AH531" i="14"/>
  <c r="AD532" i="14"/>
  <c r="AP532" i="14"/>
  <c r="AO532" i="14"/>
  <c r="X532" i="14"/>
  <c r="AB551" i="14"/>
  <c r="Y551" i="14"/>
  <c r="U551" i="14"/>
  <c r="T551" i="14"/>
  <c r="AP551" i="14"/>
  <c r="AK551" i="14"/>
  <c r="AC555" i="14"/>
  <c r="AH455" i="14"/>
  <c r="AO457" i="14"/>
  <c r="AN458" i="14"/>
  <c r="T459" i="14"/>
  <c r="AP460" i="14"/>
  <c r="Z460" i="14"/>
  <c r="X463" i="14"/>
  <c r="AK464" i="14"/>
  <c r="AP468" i="14"/>
  <c r="Z468" i="14"/>
  <c r="AP471" i="14"/>
  <c r="AB476" i="14"/>
  <c r="S477" i="14"/>
  <c r="AC479" i="14"/>
  <c r="AD486" i="14"/>
  <c r="AD492" i="14"/>
  <c r="AQ493" i="14"/>
  <c r="Y493" i="14"/>
  <c r="AL496" i="14"/>
  <c r="AJ501" i="14"/>
  <c r="AD502" i="14"/>
  <c r="AQ503" i="14"/>
  <c r="R504" i="14"/>
  <c r="X504" i="14" s="1"/>
  <c r="AL504" i="14"/>
  <c r="AC507" i="14"/>
  <c r="AK509" i="14"/>
  <c r="AH511" i="14"/>
  <c r="AN512" i="14"/>
  <c r="AP512" i="14"/>
  <c r="AG512" i="14"/>
  <c r="V515" i="14"/>
  <c r="AI516" i="14"/>
  <c r="AG517" i="14"/>
  <c r="AI521" i="14"/>
  <c r="R522" i="14"/>
  <c r="Y522" i="14" s="1"/>
  <c r="AB523" i="14"/>
  <c r="AQ523" i="14"/>
  <c r="R524" i="14"/>
  <c r="T524" i="14" s="1"/>
  <c r="AH524" i="14"/>
  <c r="AI526" i="14"/>
  <c r="U527" i="14"/>
  <c r="AO530" i="14"/>
  <c r="AM530" i="14"/>
  <c r="Y553" i="14"/>
  <c r="Z553" i="14"/>
  <c r="S553" i="14"/>
  <c r="R553" i="14"/>
  <c r="AA553" i="14" s="1"/>
  <c r="AK574" i="14"/>
  <c r="AO574" i="14"/>
  <c r="AH574" i="14"/>
  <c r="AQ574" i="14"/>
  <c r="S574" i="14"/>
  <c r="AP574" i="14"/>
  <c r="AJ574" i="14"/>
  <c r="AI574" i="14"/>
  <c r="AA575" i="14"/>
  <c r="Z575" i="14"/>
  <c r="X575" i="14"/>
  <c r="R575" i="14"/>
  <c r="AC575" i="14" s="1"/>
  <c r="AP575" i="14"/>
  <c r="AN581" i="14"/>
  <c r="AH581" i="14"/>
  <c r="X581" i="14"/>
  <c r="X584" i="14"/>
  <c r="U584" i="14"/>
  <c r="S584" i="14"/>
  <c r="AA584" i="14"/>
  <c r="V584" i="14"/>
  <c r="R584" i="14"/>
  <c r="AC584" i="14" s="1"/>
  <c r="AJ584" i="14"/>
  <c r="AD584" i="14"/>
  <c r="Z584" i="14"/>
  <c r="AN609" i="14"/>
  <c r="AO609" i="14"/>
  <c r="AK609" i="14"/>
  <c r="AH609" i="14"/>
  <c r="V609" i="14"/>
  <c r="AP543" i="14"/>
  <c r="S544" i="14"/>
  <c r="AN547" i="14"/>
  <c r="AP547" i="14"/>
  <c r="AO547" i="14"/>
  <c r="AP553" i="14"/>
  <c r="AQ553" i="14"/>
  <c r="AN555" i="14"/>
  <c r="AH555" i="14"/>
  <c r="AO555" i="14"/>
  <c r="AQ555" i="14"/>
  <c r="R561" i="14"/>
  <c r="AB561" i="14" s="1"/>
  <c r="AP562" i="14"/>
  <c r="AI563" i="14"/>
  <c r="X564" i="14"/>
  <c r="AB574" i="14"/>
  <c r="X574" i="14"/>
  <c r="AA574" i="14"/>
  <c r="AL580" i="14"/>
  <c r="W581" i="14"/>
  <c r="S583" i="14"/>
  <c r="AG589" i="14"/>
  <c r="AN592" i="14"/>
  <c r="AP592" i="14"/>
  <c r="AN597" i="14"/>
  <c r="AO597" i="14"/>
  <c r="AL597" i="14"/>
  <c r="AI597" i="14"/>
  <c r="AN604" i="14"/>
  <c r="AP606" i="14"/>
  <c r="U609" i="14"/>
  <c r="AQ620" i="14"/>
  <c r="AN643" i="14"/>
  <c r="AO569" i="14"/>
  <c r="AL569" i="14"/>
  <c r="AI570" i="14"/>
  <c r="AD573" i="14"/>
  <c r="Y573" i="14"/>
  <c r="S573" i="14"/>
  <c r="AI573" i="14"/>
  <c r="AJ575" i="14"/>
  <c r="AI575" i="14"/>
  <c r="AO575" i="14"/>
  <c r="AI584" i="14"/>
  <c r="AF584" i="14"/>
  <c r="AN584" i="14"/>
  <c r="AD585" i="14"/>
  <c r="AH588" i="14"/>
  <c r="AF598" i="14"/>
  <c r="AQ599" i="14"/>
  <c r="AL602" i="14"/>
  <c r="AJ602" i="14"/>
  <c r="AP617" i="14"/>
  <c r="V617" i="14"/>
  <c r="AL617" i="14"/>
  <c r="U617" i="14"/>
  <c r="T619" i="14"/>
  <c r="V619" i="14"/>
  <c r="AO546" i="14"/>
  <c r="AQ546" i="14"/>
  <c r="AP546" i="14"/>
  <c r="X554" i="14"/>
  <c r="R554" i="14"/>
  <c r="Z554" i="14" s="1"/>
  <c r="AQ554" i="14"/>
  <c r="AJ573" i="14"/>
  <c r="V583" i="14"/>
  <c r="Z583" i="14"/>
  <c r="Y583" i="14"/>
  <c r="AI583" i="14"/>
  <c r="AJ585" i="14"/>
  <c r="AO585" i="14"/>
  <c r="V586" i="14"/>
  <c r="AB586" i="14"/>
  <c r="S586" i="14"/>
  <c r="AN593" i="14"/>
  <c r="AP593" i="14"/>
  <c r="AG593" i="14"/>
  <c r="W625" i="14"/>
  <c r="AL625" i="14"/>
  <c r="AC625" i="14"/>
  <c r="X625" i="14"/>
  <c r="U625" i="14"/>
  <c r="AG625" i="14"/>
  <c r="AJ629" i="14"/>
  <c r="AI629" i="14"/>
  <c r="U629" i="14"/>
  <c r="AH629" i="14"/>
  <c r="T629" i="14"/>
  <c r="AQ629" i="14"/>
  <c r="AC629" i="14"/>
  <c r="AP629" i="14"/>
  <c r="AB629" i="14"/>
  <c r="Z629" i="14"/>
  <c r="AG629" i="14"/>
  <c r="X629" i="14"/>
  <c r="R629" i="14"/>
  <c r="S629" i="14" s="1"/>
  <c r="AL629" i="14"/>
  <c r="AD638" i="14"/>
  <c r="X638" i="14"/>
  <c r="T638" i="14"/>
  <c r="AN523" i="14"/>
  <c r="AJ523" i="14"/>
  <c r="AJ530" i="14"/>
  <c r="W531" i="14"/>
  <c r="AA531" i="14"/>
  <c r="X531" i="14"/>
  <c r="AK532" i="14"/>
  <c r="AC536" i="14"/>
  <c r="AB543" i="14"/>
  <c r="Z544" i="14"/>
  <c r="AB544" i="14"/>
  <c r="AI547" i="14"/>
  <c r="AD556" i="14"/>
  <c r="X560" i="14"/>
  <c r="AC560" i="14"/>
  <c r="S561" i="14"/>
  <c r="W563" i="14"/>
  <c r="S563" i="14"/>
  <c r="Z563" i="14"/>
  <c r="Y563" i="14"/>
  <c r="AP567" i="14"/>
  <c r="AF567" i="14"/>
  <c r="AO567" i="14"/>
  <c r="AP573" i="14"/>
  <c r="R574" i="14"/>
  <c r="AC574" i="14" s="1"/>
  <c r="AQ575" i="14"/>
  <c r="W576" i="14"/>
  <c r="U581" i="14"/>
  <c r="AQ582" i="14"/>
  <c r="AO583" i="14"/>
  <c r="AJ583" i="14"/>
  <c r="AK583" i="14"/>
  <c r="AL584" i="14"/>
  <c r="AA594" i="14"/>
  <c r="S594" i="14"/>
  <c r="AK594" i="14"/>
  <c r="AK597" i="14"/>
  <c r="AK603" i="14"/>
  <c r="AI603" i="14"/>
  <c r="AA603" i="14"/>
  <c r="AQ615" i="14"/>
  <c r="AN615" i="14"/>
  <c r="AJ615" i="14"/>
  <c r="R624" i="14"/>
  <c r="AD624" i="14" s="1"/>
  <c r="X630" i="14"/>
  <c r="AQ544" i="14"/>
  <c r="AG544" i="14"/>
  <c r="AC544" i="14"/>
  <c r="AN556" i="14"/>
  <c r="AG556" i="14"/>
  <c r="AQ560" i="14"/>
  <c r="AG560" i="14"/>
  <c r="AJ560" i="14"/>
  <c r="AP561" i="14"/>
  <c r="AI561" i="14"/>
  <c r="AN563" i="14"/>
  <c r="AQ563" i="14"/>
  <c r="AG563" i="14"/>
  <c r="AL563" i="14"/>
  <c r="AA563" i="14"/>
  <c r="S569" i="14"/>
  <c r="AM583" i="14"/>
  <c r="AM584" i="14"/>
  <c r="W589" i="14"/>
  <c r="AA589" i="14"/>
  <c r="Z589" i="14"/>
  <c r="U589" i="14"/>
  <c r="Y589" i="14"/>
  <c r="AQ589" i="14"/>
  <c r="AN598" i="14"/>
  <c r="R606" i="14"/>
  <c r="AD606" i="14" s="1"/>
  <c r="AF606" i="14"/>
  <c r="AQ630" i="14"/>
  <c r="AP630" i="14"/>
  <c r="AK630" i="14"/>
  <c r="AJ630" i="14"/>
  <c r="AH630" i="14"/>
  <c r="AO630" i="14"/>
  <c r="S666" i="14"/>
  <c r="AJ666" i="14"/>
  <c r="AK669" i="14"/>
  <c r="AF669" i="14"/>
  <c r="Z669" i="14"/>
  <c r="AQ669" i="14"/>
  <c r="AA508" i="14"/>
  <c r="AB508" i="14"/>
  <c r="AM515" i="14"/>
  <c r="AO519" i="14"/>
  <c r="AQ519" i="14"/>
  <c r="AB521" i="14"/>
  <c r="AL523" i="14"/>
  <c r="AQ525" i="14"/>
  <c r="AH525" i="14"/>
  <c r="AB531" i="14"/>
  <c r="AJ536" i="14"/>
  <c r="AA537" i="14"/>
  <c r="AI537" i="14"/>
  <c r="W539" i="14"/>
  <c r="AB539" i="14"/>
  <c r="X539" i="14"/>
  <c r="AJ543" i="14"/>
  <c r="AK543" i="14"/>
  <c r="AH543" i="14"/>
  <c r="AJ544" i="14"/>
  <c r="AP545" i="14"/>
  <c r="AI545" i="14"/>
  <c r="AQ545" i="14"/>
  <c r="AK547" i="14"/>
  <c r="AN548" i="14"/>
  <c r="Z552" i="14"/>
  <c r="AC552" i="14"/>
  <c r="AB552" i="14"/>
  <c r="AI553" i="14"/>
  <c r="AL555" i="14"/>
  <c r="AK560" i="14"/>
  <c r="Z562" i="14"/>
  <c r="AC563" i="14"/>
  <c r="S572" i="14"/>
  <c r="T573" i="14"/>
  <c r="AP576" i="14"/>
  <c r="AD581" i="14"/>
  <c r="AO584" i="14"/>
  <c r="V585" i="14"/>
  <c r="AN589" i="14"/>
  <c r="AL589" i="14"/>
  <c r="AK589" i="14"/>
  <c r="AH589" i="14"/>
  <c r="AB589" i="14"/>
  <c r="AQ592" i="14"/>
  <c r="W595" i="14"/>
  <c r="AL596" i="14"/>
  <c r="AI596" i="14"/>
  <c r="AI599" i="14"/>
  <c r="AK604" i="14"/>
  <c r="AN606" i="14"/>
  <c r="AI606" i="14"/>
  <c r="AJ606" i="14"/>
  <c r="AG606" i="14"/>
  <c r="AK606" i="14"/>
  <c r="AJ612" i="14"/>
  <c r="AJ613" i="14"/>
  <c r="Z613" i="14"/>
  <c r="AI613" i="14"/>
  <c r="T613" i="14"/>
  <c r="AH613" i="14"/>
  <c r="R613" i="14"/>
  <c r="AD613" i="14" s="1"/>
  <c r="AQ613" i="14"/>
  <c r="AB613" i="14"/>
  <c r="AG613" i="14"/>
  <c r="AQ614" i="14"/>
  <c r="AG614" i="14"/>
  <c r="AK614" i="14"/>
  <c r="AO614" i="14"/>
  <c r="AM617" i="14"/>
  <c r="AF618" i="14"/>
  <c r="W619" i="14"/>
  <c r="W657" i="14"/>
  <c r="X657" i="14"/>
  <c r="Y657" i="14"/>
  <c r="R657" i="14"/>
  <c r="T657" i="14" s="1"/>
  <c r="AC657" i="14"/>
  <c r="AB657" i="14"/>
  <c r="AQ534" i="14"/>
  <c r="Y545" i="14"/>
  <c r="AN549" i="14"/>
  <c r="AM550" i="14"/>
  <c r="AJ551" i="14"/>
  <c r="AH551" i="14"/>
  <c r="AQ552" i="14"/>
  <c r="AO554" i="14"/>
  <c r="AP554" i="14"/>
  <c r="AN564" i="14"/>
  <c r="AM586" i="14"/>
  <c r="AO601" i="14"/>
  <c r="T607" i="14"/>
  <c r="AQ607" i="14"/>
  <c r="S614" i="14"/>
  <c r="T621" i="14"/>
  <c r="AQ621" i="14"/>
  <c r="S622" i="14"/>
  <c r="AM644" i="14"/>
  <c r="AD644" i="14"/>
  <c r="V644" i="14"/>
  <c r="AN657" i="14"/>
  <c r="AJ657" i="14"/>
  <c r="AL657" i="14"/>
  <c r="AK657" i="14"/>
  <c r="AI657" i="14"/>
  <c r="AQ657" i="14"/>
  <c r="X685" i="14"/>
  <c r="AI685" i="14"/>
  <c r="Z685" i="14"/>
  <c r="R685" i="14"/>
  <c r="AG685" i="14" s="1"/>
  <c r="AL735" i="14"/>
  <c r="AO735" i="14"/>
  <c r="AN735" i="14"/>
  <c r="AK735" i="14"/>
  <c r="AF735" i="14"/>
  <c r="AD735" i="14"/>
  <c r="AJ559" i="14"/>
  <c r="AK559" i="14"/>
  <c r="Y561" i="14"/>
  <c r="AQ568" i="14"/>
  <c r="V569" i="14"/>
  <c r="AM572" i="14"/>
  <c r="X572" i="14"/>
  <c r="V587" i="14"/>
  <c r="AD587" i="14"/>
  <c r="AM591" i="14"/>
  <c r="AN600" i="14"/>
  <c r="AB601" i="14"/>
  <c r="AC601" i="14"/>
  <c r="W605" i="14"/>
  <c r="S605" i="14"/>
  <c r="AA607" i="14"/>
  <c r="AF607" i="14"/>
  <c r="Y614" i="14"/>
  <c r="U621" i="14"/>
  <c r="AB626" i="14"/>
  <c r="Z657" i="14"/>
  <c r="Z663" i="14"/>
  <c r="AP676" i="14"/>
  <c r="AJ676" i="14"/>
  <c r="AI676" i="14"/>
  <c r="AG676" i="14"/>
  <c r="AK703" i="14"/>
  <c r="AQ703" i="14"/>
  <c r="AO703" i="14"/>
  <c r="AL703" i="14"/>
  <c r="AJ703" i="14"/>
  <c r="AG703" i="14"/>
  <c r="AF587" i="14"/>
  <c r="Y596" i="14"/>
  <c r="AG601" i="14"/>
  <c r="AN605" i="14"/>
  <c r="AQ605" i="14"/>
  <c r="AL605" i="14"/>
  <c r="AI608" i="14"/>
  <c r="AB609" i="14"/>
  <c r="AN621" i="14"/>
  <c r="AP621" i="14"/>
  <c r="AL621" i="14"/>
  <c r="AI621" i="14"/>
  <c r="AG621" i="14"/>
  <c r="AB622" i="14"/>
  <c r="Y622" i="14"/>
  <c r="AG622" i="14"/>
  <c r="AD630" i="14"/>
  <c r="T630" i="14"/>
  <c r="AN660" i="14"/>
  <c r="AP660" i="14"/>
  <c r="AO660" i="14"/>
  <c r="AL660" i="14"/>
  <c r="AK663" i="14"/>
  <c r="AQ663" i="14"/>
  <c r="AM663" i="14"/>
  <c r="AM673" i="14"/>
  <c r="V673" i="14"/>
  <c r="AA673" i="14"/>
  <c r="U673" i="14"/>
  <c r="S673" i="14"/>
  <c r="AQ646" i="14"/>
  <c r="AP646" i="14"/>
  <c r="X646" i="14"/>
  <c r="AO646" i="14"/>
  <c r="T646" i="14"/>
  <c r="AK646" i="14"/>
  <c r="AJ646" i="14"/>
  <c r="Y647" i="14"/>
  <c r="AJ647" i="14"/>
  <c r="AA647" i="14"/>
  <c r="W672" i="14"/>
  <c r="R672" i="14"/>
  <c r="T672" i="14" s="1"/>
  <c r="AG708" i="14"/>
  <c r="X708" i="14"/>
  <c r="AO708" i="14"/>
  <c r="AG626" i="14"/>
  <c r="X626" i="14"/>
  <c r="AQ638" i="14"/>
  <c r="AP638" i="14"/>
  <c r="AO638" i="14"/>
  <c r="AK638" i="14"/>
  <c r="AJ638" i="14"/>
  <c r="AH638" i="14"/>
  <c r="AK672" i="14"/>
  <c r="AF672" i="14"/>
  <c r="X707" i="14"/>
  <c r="Y707" i="14"/>
  <c r="AH718" i="14"/>
  <c r="AB603" i="14"/>
  <c r="AJ610" i="14"/>
  <c r="AF610" i="14"/>
  <c r="AM611" i="14"/>
  <c r="AN613" i="14"/>
  <c r="AO613" i="14"/>
  <c r="AK628" i="14"/>
  <c r="AN629" i="14"/>
  <c r="AO629" i="14"/>
  <c r="Y631" i="14"/>
  <c r="AP633" i="14"/>
  <c r="AD636" i="14"/>
  <c r="AJ637" i="14"/>
  <c r="Y637" i="14"/>
  <c r="AO637" i="14"/>
  <c r="Y639" i="14"/>
  <c r="AK644" i="14"/>
  <c r="AQ647" i="14"/>
  <c r="W648" i="14"/>
  <c r="AJ649" i="14"/>
  <c r="AD650" i="14"/>
  <c r="U652" i="14"/>
  <c r="AO653" i="14"/>
  <c r="AM655" i="14"/>
  <c r="AL656" i="14"/>
  <c r="AM659" i="14"/>
  <c r="AO661" i="14"/>
  <c r="X665" i="14"/>
  <c r="AQ666" i="14"/>
  <c r="X667" i="14"/>
  <c r="AD671" i="14"/>
  <c r="AA671" i="14"/>
  <c r="X679" i="14"/>
  <c r="AM681" i="14"/>
  <c r="R682" i="14"/>
  <c r="U682" i="14" s="1"/>
  <c r="Z683" i="14"/>
  <c r="AA683" i="14"/>
  <c r="AQ685" i="14"/>
  <c r="AD687" i="14"/>
  <c r="X687" i="14"/>
  <c r="AO707" i="14"/>
  <c r="AP707" i="14"/>
  <c r="AH707" i="14"/>
  <c r="AQ714" i="14"/>
  <c r="V714" i="14"/>
  <c r="S714" i="14"/>
  <c r="AP714" i="14"/>
  <c r="U716" i="14"/>
  <c r="R716" i="14"/>
  <c r="V716" i="14" s="1"/>
  <c r="AP724" i="14"/>
  <c r="AN724" i="14"/>
  <c r="AM724" i="14"/>
  <c r="AK724" i="14"/>
  <c r="AM726" i="14"/>
  <c r="AO726" i="14"/>
  <c r="AL726" i="14"/>
  <c r="AJ726" i="14"/>
  <c r="AG726" i="14"/>
  <c r="AF726" i="14"/>
  <c r="Z637" i="14"/>
  <c r="AP637" i="14"/>
  <c r="Y641" i="14"/>
  <c r="AK642" i="14"/>
  <c r="AJ645" i="14"/>
  <c r="X645" i="14"/>
  <c r="Z645" i="14"/>
  <c r="AP645" i="14"/>
  <c r="W649" i="14"/>
  <c r="AB649" i="14"/>
  <c r="Y649" i="14"/>
  <c r="AH650" i="14"/>
  <c r="AO650" i="14"/>
  <c r="AN650" i="14"/>
  <c r="X656" i="14"/>
  <c r="T656" i="14"/>
  <c r="Z656" i="14"/>
  <c r="Z658" i="14"/>
  <c r="AQ659" i="14"/>
  <c r="X660" i="14"/>
  <c r="AJ662" i="14"/>
  <c r="V663" i="14"/>
  <c r="AO664" i="14"/>
  <c r="AP664" i="14"/>
  <c r="Y665" i="14"/>
  <c r="AH670" i="14"/>
  <c r="AJ671" i="14"/>
  <c r="AO671" i="14"/>
  <c r="AL671" i="14"/>
  <c r="Z675" i="14"/>
  <c r="Y675" i="14"/>
  <c r="AP675" i="14"/>
  <c r="R676" i="14"/>
  <c r="AA676" i="14" s="1"/>
  <c r="AN687" i="14"/>
  <c r="AO687" i="14"/>
  <c r="AG687" i="14"/>
  <c r="Z703" i="14"/>
  <c r="Z713" i="14"/>
  <c r="AN716" i="14"/>
  <c r="AH716" i="14"/>
  <c r="AJ621" i="14"/>
  <c r="Y621" i="14"/>
  <c r="AQ622" i="14"/>
  <c r="AO632" i="14"/>
  <c r="Y633" i="14"/>
  <c r="AB634" i="14"/>
  <c r="AB637" i="14"/>
  <c r="AQ637" i="14"/>
  <c r="AO640" i="14"/>
  <c r="AC641" i="14"/>
  <c r="AN642" i="14"/>
  <c r="AO642" i="14"/>
  <c r="AN645" i="14"/>
  <c r="AK645" i="14"/>
  <c r="AB645" i="14"/>
  <c r="AQ645" i="14"/>
  <c r="AN649" i="14"/>
  <c r="AO649" i="14"/>
  <c r="Z649" i="14"/>
  <c r="AL649" i="14"/>
  <c r="AO656" i="14"/>
  <c r="AI656" i="14"/>
  <c r="AA656" i="14"/>
  <c r="AQ656" i="14"/>
  <c r="AA658" i="14"/>
  <c r="W665" i="14"/>
  <c r="AC665" i="14"/>
  <c r="R665" i="14"/>
  <c r="AG665" i="14" s="1"/>
  <c r="Z665" i="14"/>
  <c r="AO665" i="14"/>
  <c r="AM670" i="14"/>
  <c r="AQ671" i="14"/>
  <c r="S676" i="14"/>
  <c r="AN686" i="14"/>
  <c r="AP686" i="14"/>
  <c r="AH686" i="14"/>
  <c r="AA703" i="14"/>
  <c r="AG706" i="14"/>
  <c r="AB713" i="14"/>
  <c r="AC721" i="14"/>
  <c r="AN721" i="14"/>
  <c r="U721" i="14"/>
  <c r="R721" i="14"/>
  <c r="V721" i="14" s="1"/>
  <c r="AK721" i="14"/>
  <c r="AF721" i="14"/>
  <c r="AD721" i="14"/>
  <c r="AL641" i="14"/>
  <c r="AC645" i="14"/>
  <c r="AA649" i="14"/>
  <c r="AP649" i="14"/>
  <c r="AG652" i="14"/>
  <c r="W653" i="14"/>
  <c r="AD653" i="14"/>
  <c r="AK654" i="14"/>
  <c r="AB656" i="14"/>
  <c r="AN658" i="14"/>
  <c r="AN665" i="14"/>
  <c r="AQ665" i="14"/>
  <c r="AA665" i="14"/>
  <c r="AP665" i="14"/>
  <c r="AN668" i="14"/>
  <c r="AL668" i="14"/>
  <c r="AA668" i="14"/>
  <c r="AQ668" i="14"/>
  <c r="AP670" i="14"/>
  <c r="AA674" i="14"/>
  <c r="Z674" i="14"/>
  <c r="AC674" i="14"/>
  <c r="X676" i="14"/>
  <c r="AA712" i="14"/>
  <c r="Y712" i="14"/>
  <c r="T712" i="14"/>
  <c r="R712" i="14"/>
  <c r="AJ712" i="14" s="1"/>
  <c r="AF714" i="14"/>
  <c r="Z720" i="14"/>
  <c r="AA720" i="14"/>
  <c r="R720" i="14"/>
  <c r="V720" i="14" s="1"/>
  <c r="Y726" i="14"/>
  <c r="Z731" i="14"/>
  <c r="U731" i="14"/>
  <c r="T731" i="14"/>
  <c r="R731" i="14"/>
  <c r="AJ731" i="14" s="1"/>
  <c r="AC731" i="14"/>
  <c r="T740" i="14"/>
  <c r="AA740" i="14"/>
  <c r="S740" i="14"/>
  <c r="Z740" i="14"/>
  <c r="Y740" i="14"/>
  <c r="V740" i="14"/>
  <c r="AB621" i="14"/>
  <c r="AH622" i="14"/>
  <c r="AN625" i="14"/>
  <c r="AH625" i="14"/>
  <c r="AN626" i="14"/>
  <c r="AO626" i="14"/>
  <c r="AA631" i="14"/>
  <c r="W633" i="14"/>
  <c r="AG633" i="14"/>
  <c r="AD634" i="14"/>
  <c r="AK634" i="14"/>
  <c r="AM636" i="14"/>
  <c r="R637" i="14"/>
  <c r="AH637" i="14" s="1"/>
  <c r="AA639" i="14"/>
  <c r="W641" i="14"/>
  <c r="AO641" i="14"/>
  <c r="AG645" i="14"/>
  <c r="R648" i="14"/>
  <c r="AA648" i="14" s="1"/>
  <c r="AC649" i="14"/>
  <c r="AQ649" i="14"/>
  <c r="R650" i="14"/>
  <c r="AA650" i="14" s="1"/>
  <c r="V652" i="14"/>
  <c r="AM652" i="14"/>
  <c r="AJ654" i="14"/>
  <c r="AC656" i="14"/>
  <c r="AD658" i="14"/>
  <c r="AQ658" i="14"/>
  <c r="V659" i="14"/>
  <c r="R664" i="14"/>
  <c r="T664" i="14" s="1"/>
  <c r="AH664" i="14"/>
  <c r="AB665" i="14"/>
  <c r="R667" i="14"/>
  <c r="T667" i="14" s="1"/>
  <c r="AB668" i="14"/>
  <c r="R671" i="14"/>
  <c r="AG671" i="14" s="1"/>
  <c r="AJ674" i="14"/>
  <c r="AK674" i="14"/>
  <c r="AI674" i="14"/>
  <c r="AL674" i="14"/>
  <c r="W679" i="14"/>
  <c r="AB682" i="14"/>
  <c r="AQ682" i="14"/>
  <c r="AP684" i="14"/>
  <c r="AO684" i="14"/>
  <c r="R684" i="14"/>
  <c r="U684" i="14" s="1"/>
  <c r="AJ684" i="14"/>
  <c r="AI684" i="14"/>
  <c r="AC695" i="14"/>
  <c r="R695" i="14"/>
  <c r="U695" i="14" s="1"/>
  <c r="AQ712" i="14"/>
  <c r="AP712" i="14"/>
  <c r="AK712" i="14"/>
  <c r="AI712" i="14"/>
  <c r="AM714" i="14"/>
  <c r="AK716" i="14"/>
  <c r="AH720" i="14"/>
  <c r="AL720" i="14"/>
  <c r="AJ724" i="14"/>
  <c r="AA730" i="14"/>
  <c r="AJ631" i="14"/>
  <c r="R632" i="14"/>
  <c r="Z632" i="14" s="1"/>
  <c r="AH633" i="14"/>
  <c r="AO634" i="14"/>
  <c r="AI637" i="14"/>
  <c r="AP641" i="14"/>
  <c r="AN652" i="14"/>
  <c r="Y660" i="14"/>
  <c r="AD663" i="14"/>
  <c r="Y676" i="14"/>
  <c r="Z676" i="14"/>
  <c r="AC679" i="14"/>
  <c r="AO679" i="14"/>
  <c r="AN679" i="14"/>
  <c r="AL695" i="14"/>
  <c r="AQ695" i="14"/>
  <c r="AF695" i="14"/>
  <c r="Y703" i="14"/>
  <c r="X703" i="14"/>
  <c r="U703" i="14"/>
  <c r="S703" i="14"/>
  <c r="R703" i="14"/>
  <c r="AI703" i="14" s="1"/>
  <c r="X706" i="14"/>
  <c r="R706" i="14"/>
  <c r="W706" i="14" s="1"/>
  <c r="AQ706" i="14"/>
  <c r="AO713" i="14"/>
  <c r="Y713" i="14"/>
  <c r="S713" i="14"/>
  <c r="Z735" i="14"/>
  <c r="Y737" i="14"/>
  <c r="V737" i="14"/>
  <c r="AP725" i="14"/>
  <c r="Z726" i="14"/>
  <c r="AO731" i="14"/>
  <c r="V736" i="14"/>
  <c r="AD646" i="14"/>
  <c r="AB646" i="14"/>
  <c r="AD661" i="14"/>
  <c r="AJ664" i="14"/>
  <c r="Y664" i="14"/>
  <c r="AI669" i="14"/>
  <c r="AA681" i="14"/>
  <c r="Y684" i="14"/>
  <c r="AD688" i="14"/>
  <c r="X690" i="14"/>
  <c r="Z692" i="14"/>
  <c r="AK702" i="14"/>
  <c r="AA704" i="14"/>
  <c r="AQ705" i="14"/>
  <c r="AG705" i="14"/>
  <c r="AP706" i="14"/>
  <c r="AO706" i="14"/>
  <c r="AN708" i="14"/>
  <c r="AL711" i="14"/>
  <c r="R714" i="14"/>
  <c r="AB714" i="14" s="1"/>
  <c r="X717" i="14"/>
  <c r="AM717" i="14"/>
  <c r="AJ721" i="14"/>
  <c r="AK723" i="14"/>
  <c r="R724" i="14"/>
  <c r="AD724" i="14" s="1"/>
  <c r="U728" i="14"/>
  <c r="AN728" i="14"/>
  <c r="AN732" i="14"/>
  <c r="R735" i="14"/>
  <c r="AJ735" i="14" s="1"/>
  <c r="AF740" i="14"/>
  <c r="T741" i="14"/>
  <c r="AB741" i="14"/>
  <c r="Z690" i="14"/>
  <c r="AP694" i="14"/>
  <c r="AJ700" i="14"/>
  <c r="AM702" i="14"/>
  <c r="AH704" i="14"/>
  <c r="AH705" i="14"/>
  <c r="AD709" i="14"/>
  <c r="X711" i="14"/>
  <c r="AO711" i="14"/>
  <c r="Z717" i="14"/>
  <c r="T724" i="14"/>
  <c r="AD727" i="14"/>
  <c r="V728" i="14"/>
  <c r="AO728" i="14"/>
  <c r="AK731" i="14"/>
  <c r="T735" i="14"/>
  <c r="AP738" i="14"/>
  <c r="V739" i="14"/>
  <c r="AD739" i="14"/>
  <c r="U741" i="14"/>
  <c r="AC741" i="14"/>
  <c r="AJ682" i="14"/>
  <c r="AI682" i="14"/>
  <c r="AQ683" i="14"/>
  <c r="AJ683" i="14"/>
  <c r="AP685" i="14"/>
  <c r="AJ690" i="14"/>
  <c r="AB690" i="14"/>
  <c r="AD692" i="14"/>
  <c r="AL700" i="14"/>
  <c r="Z711" i="14"/>
  <c r="AQ711" i="14"/>
  <c r="AN717" i="14"/>
  <c r="AA717" i="14"/>
  <c r="AQ717" i="14"/>
  <c r="U724" i="14"/>
  <c r="S726" i="14"/>
  <c r="Z728" i="14"/>
  <c r="AM731" i="14"/>
  <c r="U733" i="14"/>
  <c r="V735" i="14"/>
  <c r="W739" i="14"/>
  <c r="V741" i="14"/>
  <c r="AD741" i="14"/>
  <c r="AK673" i="14"/>
  <c r="AH673" i="14"/>
  <c r="AQ675" i="14"/>
  <c r="AJ675" i="14"/>
  <c r="AF677" i="14"/>
  <c r="AK682" i="14"/>
  <c r="AK683" i="14"/>
  <c r="AC690" i="14"/>
  <c r="Z691" i="14"/>
  <c r="AB691" i="14"/>
  <c r="AK692" i="14"/>
  <c r="AJ692" i="14"/>
  <c r="AM700" i="14"/>
  <c r="AP704" i="14"/>
  <c r="AP705" i="14"/>
  <c r="AK711" i="14"/>
  <c r="AA711" i="14"/>
  <c r="AA714" i="14"/>
  <c r="AC717" i="14"/>
  <c r="AL721" i="14"/>
  <c r="Z724" i="14"/>
  <c r="U726" i="14"/>
  <c r="AC728" i="14"/>
  <c r="AA728" i="14"/>
  <c r="AN731" i="14"/>
  <c r="Y733" i="14"/>
  <c r="AM734" i="14"/>
  <c r="AF737" i="14"/>
  <c r="AO739" i="14"/>
  <c r="AQ739" i="14"/>
  <c r="W741" i="14"/>
  <c r="AG741" i="14"/>
  <c r="AJ673" i="14"/>
  <c r="AK675" i="14"/>
  <c r="AD679" i="14"/>
  <c r="AL682" i="14"/>
  <c r="AP683" i="14"/>
  <c r="AO686" i="14"/>
  <c r="AI690" i="14"/>
  <c r="AJ691" i="14"/>
  <c r="AM692" i="14"/>
  <c r="R696" i="14"/>
  <c r="AH696" i="14" s="1"/>
  <c r="R698" i="14"/>
  <c r="AG698" i="14" s="1"/>
  <c r="AK701" i="14"/>
  <c r="S702" i="14"/>
  <c r="R704" i="14"/>
  <c r="AI704" i="14" s="1"/>
  <c r="AQ704" i="14"/>
  <c r="S705" i="14"/>
  <c r="AC711" i="14"/>
  <c r="AN715" i="14"/>
  <c r="AD717" i="14"/>
  <c r="W726" i="14"/>
  <c r="AD728" i="14"/>
  <c r="V730" i="14"/>
  <c r="AB735" i="14"/>
  <c r="AA735" i="14"/>
  <c r="T738" i="14"/>
  <c r="AO741" i="14"/>
  <c r="S2" i="22"/>
  <c r="AA18" i="22"/>
  <c r="AA50" i="22"/>
  <c r="AA106" i="22"/>
  <c r="U16" i="3"/>
  <c r="Y27" i="3"/>
  <c r="Q27" i="3"/>
  <c r="W27" i="3"/>
  <c r="O27" i="3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S77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W89" i="22"/>
  <c r="T90" i="22"/>
  <c r="V92" i="22"/>
  <c r="S93" i="22"/>
  <c r="AA93" i="22"/>
  <c r="P94" i="22"/>
  <c r="X94" i="22"/>
  <c r="U95" i="22"/>
  <c r="O97" i="22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P30" i="3"/>
  <c r="R30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W12" i="22"/>
  <c r="T13" i="22"/>
  <c r="Q14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Q30" i="22"/>
  <c r="Y30" i="22"/>
  <c r="V31" i="22"/>
  <c r="S32" i="22"/>
  <c r="AA32" i="22"/>
  <c r="P33" i="22"/>
  <c r="X33" i="22"/>
  <c r="U34" i="22"/>
  <c r="R35" i="22"/>
  <c r="Z35" i="22"/>
  <c r="O36" i="22"/>
  <c r="Q36" i="22" s="1"/>
  <c r="W36" i="22"/>
  <c r="T37" i="22"/>
  <c r="Q38" i="22"/>
  <c r="Y38" i="22"/>
  <c r="V39" i="22"/>
  <c r="S40" i="22"/>
  <c r="AA40" i="22"/>
  <c r="P41" i="22"/>
  <c r="X41" i="22"/>
  <c r="U42" i="22"/>
  <c r="R43" i="22"/>
  <c r="Z43" i="22"/>
  <c r="O44" i="22"/>
  <c r="W44" i="22"/>
  <c r="T45" i="22"/>
  <c r="Y46" i="22"/>
  <c r="V47" i="22"/>
  <c r="S48" i="22"/>
  <c r="AA48" i="22"/>
  <c r="P49" i="22"/>
  <c r="X49" i="22"/>
  <c r="U50" i="22"/>
  <c r="R51" i="22"/>
  <c r="Z51" i="22"/>
  <c r="O52" i="22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Q70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W84" i="22"/>
  <c r="T85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T109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Q20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P12" i="22"/>
  <c r="X12" i="22"/>
  <c r="U13" i="22"/>
  <c r="R14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W23" i="22"/>
  <c r="T24" i="22"/>
  <c r="V26" i="22"/>
  <c r="S27" i="22"/>
  <c r="AA27" i="22"/>
  <c r="X28" i="22"/>
  <c r="U29" i="22"/>
  <c r="R30" i="22"/>
  <c r="Z30" i="22"/>
  <c r="O31" i="22"/>
  <c r="P31" i="22" s="1"/>
  <c r="W31" i="22"/>
  <c r="T32" i="22"/>
  <c r="Q33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Q41" i="22"/>
  <c r="Y41" i="22"/>
  <c r="V42" i="22"/>
  <c r="S43" i="22"/>
  <c r="AA43" i="22"/>
  <c r="P44" i="22"/>
  <c r="X44" i="22"/>
  <c r="U45" i="22"/>
  <c r="R46" i="22"/>
  <c r="Z46" i="22"/>
  <c r="O47" i="22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S75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S91" i="22"/>
  <c r="AA91" i="22"/>
  <c r="P92" i="22"/>
  <c r="X92" i="22"/>
  <c r="U93" i="22"/>
  <c r="R94" i="22"/>
  <c r="Z94" i="22"/>
  <c r="O95" i="22"/>
  <c r="W95" i="22"/>
  <c r="T96" i="22"/>
  <c r="Q97" i="22"/>
  <c r="Y97" i="22"/>
  <c r="V98" i="22"/>
  <c r="S99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P5" i="3"/>
  <c r="U5" i="3"/>
  <c r="AA7" i="3"/>
  <c r="V8" i="3"/>
  <c r="W9" i="3"/>
  <c r="V10" i="3"/>
  <c r="X11" i="3"/>
  <c r="W13" i="3"/>
  <c r="X14" i="3"/>
  <c r="W15" i="3"/>
  <c r="Z16" i="3"/>
  <c r="O17" i="3"/>
  <c r="Y17" i="3"/>
  <c r="P19" i="3"/>
  <c r="AA19" i="3"/>
  <c r="P20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Q44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R57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S94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T107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R20" i="3"/>
  <c r="X24" i="3"/>
  <c r="W24" i="3"/>
  <c r="O24" i="3"/>
  <c r="Q24" i="3" s="1"/>
  <c r="V24" i="3"/>
  <c r="U24" i="3"/>
  <c r="Y24" i="3"/>
  <c r="P27" i="3"/>
  <c r="S34" i="3"/>
  <c r="AA47" i="3"/>
  <c r="S50" i="3"/>
  <c r="T62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Q12" i="22"/>
  <c r="X15" i="22"/>
  <c r="X2" i="22"/>
  <c r="U3" i="22"/>
  <c r="Y7" i="22"/>
  <c r="S9" i="22"/>
  <c r="AA9" i="22"/>
  <c r="P10" i="22"/>
  <c r="X10" i="22"/>
  <c r="U11" i="22"/>
  <c r="R12" i="22"/>
  <c r="Z12" i="22"/>
  <c r="O13" i="22"/>
  <c r="P13" i="22" s="1"/>
  <c r="W13" i="22"/>
  <c r="T14" i="22"/>
  <c r="Q15" i="22"/>
  <c r="Y15" i="22"/>
  <c r="V16" i="22"/>
  <c r="V24" i="22"/>
  <c r="S25" i="22"/>
  <c r="AA25" i="22"/>
  <c r="P26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Q47" i="22"/>
  <c r="Y47" i="22"/>
  <c r="S49" i="22"/>
  <c r="AA49" i="22"/>
  <c r="P50" i="22"/>
  <c r="X50" i="22"/>
  <c r="R52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R84" i="22"/>
  <c r="Z84" i="22"/>
  <c r="Q87" i="22"/>
  <c r="Y87" i="22"/>
  <c r="S89" i="22"/>
  <c r="AA89" i="22"/>
  <c r="P90" i="22"/>
  <c r="X90" i="22"/>
  <c r="R92" i="22"/>
  <c r="Z92" i="22"/>
  <c r="Q95" i="22"/>
  <c r="Y95" i="22"/>
  <c r="S97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Q17" i="3"/>
  <c r="AA17" i="3"/>
  <c r="P18" i="3"/>
  <c r="R19" i="3"/>
  <c r="Y21" i="3"/>
  <c r="Q21" i="3"/>
  <c r="X21" i="3"/>
  <c r="P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P23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Q31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R31" i="22"/>
  <c r="Z31" i="22"/>
  <c r="O32" i="22"/>
  <c r="Q34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S58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S95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X58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Y235" i="7"/>
  <c r="S22" i="3"/>
  <c r="AA22" i="3"/>
  <c r="R25" i="3"/>
  <c r="Z25" i="3"/>
  <c r="V29" i="3"/>
  <c r="S30" i="3"/>
  <c r="AA30" i="3"/>
  <c r="R33" i="3"/>
  <c r="Z33" i="3"/>
  <c r="T35" i="3"/>
  <c r="V37" i="3"/>
  <c r="S38" i="3"/>
  <c r="AA38" i="3"/>
  <c r="U40" i="3"/>
  <c r="R41" i="3"/>
  <c r="Z41" i="3"/>
  <c r="T43" i="3"/>
  <c r="V45" i="3"/>
  <c r="S46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W82" i="3"/>
  <c r="T83" i="3"/>
  <c r="V85" i="3"/>
  <c r="AA86" i="3"/>
  <c r="U88" i="3"/>
  <c r="R89" i="3"/>
  <c r="Z89" i="3"/>
  <c r="O90" i="3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W186" i="3"/>
  <c r="T187" i="3"/>
  <c r="V189" i="3"/>
  <c r="S190" i="3"/>
  <c r="AA190" i="3"/>
  <c r="U192" i="3"/>
  <c r="R193" i="3"/>
  <c r="Z193" i="3"/>
  <c r="O194" i="3"/>
  <c r="Z194" i="3" s="1"/>
  <c r="W194" i="3"/>
  <c r="T195" i="3"/>
  <c r="V197" i="3"/>
  <c r="S198" i="3"/>
  <c r="AA198" i="3"/>
  <c r="U200" i="3"/>
  <c r="R201" i="3"/>
  <c r="Z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Q26" i="7"/>
  <c r="Y27" i="7"/>
  <c r="X27" i="7"/>
  <c r="W27" i="7"/>
  <c r="O27" i="7"/>
  <c r="Q27" i="7" s="1"/>
  <c r="V27" i="7"/>
  <c r="Y28" i="7"/>
  <c r="O32" i="7"/>
  <c r="U32" i="7" s="1"/>
  <c r="Z33" i="7"/>
  <c r="S36" i="7"/>
  <c r="P50" i="7"/>
  <c r="Q58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S100" i="7"/>
  <c r="Y105" i="7"/>
  <c r="AA109" i="7"/>
  <c r="V112" i="7"/>
  <c r="Z112" i="7"/>
  <c r="Y112" i="7"/>
  <c r="X112" i="7"/>
  <c r="Q114" i="7"/>
  <c r="S120" i="7"/>
  <c r="T130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W45" i="3"/>
  <c r="V48" i="3"/>
  <c r="S49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S65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S89" i="3"/>
  <c r="AA89" i="3"/>
  <c r="P90" i="3"/>
  <c r="X90" i="3"/>
  <c r="U91" i="3"/>
  <c r="O93" i="3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W157" i="3"/>
  <c r="V160" i="3"/>
  <c r="S161" i="3"/>
  <c r="AA161" i="3"/>
  <c r="P162" i="3"/>
  <c r="X162" i="3"/>
  <c r="U163" i="3"/>
  <c r="O165" i="3"/>
  <c r="X165" i="3" s="1"/>
  <c r="W165" i="3"/>
  <c r="V168" i="3"/>
  <c r="S169" i="3"/>
  <c r="AA169" i="3"/>
  <c r="P170" i="3"/>
  <c r="U171" i="3"/>
  <c r="O173" i="3"/>
  <c r="W173" i="3"/>
  <c r="V176" i="3"/>
  <c r="S177" i="3"/>
  <c r="AA177" i="3"/>
  <c r="P178" i="3"/>
  <c r="X178" i="3"/>
  <c r="U179" i="3"/>
  <c r="O181" i="3"/>
  <c r="W181" i="3"/>
  <c r="V184" i="3"/>
  <c r="S185" i="3"/>
  <c r="AA185" i="3"/>
  <c r="P186" i="3"/>
  <c r="X186" i="3"/>
  <c r="U187" i="3"/>
  <c r="O189" i="3"/>
  <c r="W189" i="3"/>
  <c r="V192" i="3"/>
  <c r="S193" i="3"/>
  <c r="AA193" i="3"/>
  <c r="P194" i="3"/>
  <c r="X194" i="3"/>
  <c r="U195" i="3"/>
  <c r="O197" i="3"/>
  <c r="W197" i="3"/>
  <c r="V200" i="3"/>
  <c r="S201" i="3"/>
  <c r="AA201" i="3"/>
  <c r="P202" i="3"/>
  <c r="X202" i="3"/>
  <c r="U203" i="3"/>
  <c r="O205" i="3"/>
  <c r="W205" i="3"/>
  <c r="V208" i="3"/>
  <c r="S209" i="3"/>
  <c r="AA209" i="3"/>
  <c r="P210" i="3"/>
  <c r="X210" i="3"/>
  <c r="U211" i="3"/>
  <c r="O213" i="3"/>
  <c r="W213" i="3"/>
  <c r="V216" i="3"/>
  <c r="S217" i="3"/>
  <c r="AA217" i="3"/>
  <c r="P218" i="3"/>
  <c r="X218" i="3"/>
  <c r="U219" i="3"/>
  <c r="O221" i="3"/>
  <c r="AA221" i="3" s="1"/>
  <c r="W221" i="3"/>
  <c r="V224" i="3"/>
  <c r="S225" i="3"/>
  <c r="AA225" i="3"/>
  <c r="P226" i="3"/>
  <c r="X226" i="3"/>
  <c r="U227" i="3"/>
  <c r="O229" i="3"/>
  <c r="AA229" i="3" s="1"/>
  <c r="W229" i="3"/>
  <c r="T230" i="3"/>
  <c r="V232" i="3"/>
  <c r="S233" i="3"/>
  <c r="AA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P2" i="7"/>
  <c r="Y2" i="7"/>
  <c r="O3" i="7"/>
  <c r="S3" i="7" s="1"/>
  <c r="Y3" i="7"/>
  <c r="W4" i="7"/>
  <c r="W6" i="7"/>
  <c r="O6" i="7"/>
  <c r="T6" i="7" s="1"/>
  <c r="R7" i="7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U48" i="7"/>
  <c r="T48" i="7"/>
  <c r="Z48" i="7"/>
  <c r="R48" i="7"/>
  <c r="Y48" i="7"/>
  <c r="Q48" i="7"/>
  <c r="X48" i="7"/>
  <c r="P48" i="7"/>
  <c r="Q50" i="7"/>
  <c r="U58" i="7"/>
  <c r="O61" i="7"/>
  <c r="V61" i="7" s="1"/>
  <c r="S64" i="7"/>
  <c r="O68" i="7"/>
  <c r="AA68" i="7" s="1"/>
  <c r="AA73" i="7"/>
  <c r="P82" i="7"/>
  <c r="X90" i="7"/>
  <c r="P98" i="7"/>
  <c r="W100" i="7"/>
  <c r="O104" i="7"/>
  <c r="S104" i="7" s="1"/>
  <c r="W109" i="7"/>
  <c r="O109" i="7"/>
  <c r="T109" i="7" s="1"/>
  <c r="V109" i="7"/>
  <c r="Z116" i="7"/>
  <c r="Y116" i="7"/>
  <c r="X116" i="7"/>
  <c r="V116" i="7"/>
  <c r="P122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P29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P45" i="3"/>
  <c r="X45" i="3"/>
  <c r="U46" i="3"/>
  <c r="O48" i="3"/>
  <c r="Q48" i="3" s="1"/>
  <c r="W48" i="3"/>
  <c r="T49" i="3"/>
  <c r="V51" i="3"/>
  <c r="S52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T65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Q82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S92" i="3"/>
  <c r="AA92" i="3"/>
  <c r="P93" i="3"/>
  <c r="X93" i="3"/>
  <c r="U94" i="3"/>
  <c r="O96" i="3"/>
  <c r="S96" i="3" s="1"/>
  <c r="W96" i="3"/>
  <c r="T97" i="3"/>
  <c r="Q98" i="3"/>
  <c r="Y98" i="3"/>
  <c r="V99" i="3"/>
  <c r="S100" i="3"/>
  <c r="AA100" i="3"/>
  <c r="P101" i="3"/>
  <c r="X101" i="3"/>
  <c r="O104" i="3"/>
  <c r="T104" i="3" s="1"/>
  <c r="W104" i="3"/>
  <c r="T105" i="3"/>
  <c r="Q106" i="3"/>
  <c r="Y106" i="3"/>
  <c r="V107" i="3"/>
  <c r="S108" i="3"/>
  <c r="AA108" i="3"/>
  <c r="P109" i="3"/>
  <c r="X109" i="3"/>
  <c r="U110" i="3"/>
  <c r="O112" i="3"/>
  <c r="T112" i="3" s="1"/>
  <c r="W112" i="3"/>
  <c r="T113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X157" i="3"/>
  <c r="U158" i="3"/>
  <c r="O160" i="3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W176" i="3"/>
  <c r="T177" i="3"/>
  <c r="Q178" i="3"/>
  <c r="V179" i="3"/>
  <c r="S180" i="3"/>
  <c r="AA180" i="3"/>
  <c r="P181" i="3"/>
  <c r="X181" i="3"/>
  <c r="U182" i="3"/>
  <c r="O184" i="3"/>
  <c r="W184" i="3"/>
  <c r="T185" i="3"/>
  <c r="Q186" i="3"/>
  <c r="Y186" i="3"/>
  <c r="V187" i="3"/>
  <c r="S188" i="3"/>
  <c r="AA188" i="3"/>
  <c r="P189" i="3"/>
  <c r="X189" i="3"/>
  <c r="U190" i="3"/>
  <c r="O192" i="3"/>
  <c r="W192" i="3"/>
  <c r="T193" i="3"/>
  <c r="Q194" i="3"/>
  <c r="Y194" i="3"/>
  <c r="V195" i="3"/>
  <c r="S196" i="3"/>
  <c r="AA196" i="3"/>
  <c r="P197" i="3"/>
  <c r="X197" i="3"/>
  <c r="U198" i="3"/>
  <c r="O200" i="3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AA220" i="3"/>
  <c r="P221" i="3"/>
  <c r="X221" i="3"/>
  <c r="U222" i="3"/>
  <c r="O224" i="3"/>
  <c r="AA224" i="3" s="1"/>
  <c r="W224" i="3"/>
  <c r="T225" i="3"/>
  <c r="Q226" i="3"/>
  <c r="Y226" i="3"/>
  <c r="V227" i="3"/>
  <c r="S228" i="3"/>
  <c r="AA228" i="3"/>
  <c r="P229" i="3"/>
  <c r="X229" i="3"/>
  <c r="U230" i="3"/>
  <c r="O232" i="3"/>
  <c r="AA232" i="3" s="1"/>
  <c r="W232" i="3"/>
  <c r="T233" i="3"/>
  <c r="Q234" i="3"/>
  <c r="Y234" i="3"/>
  <c r="V235" i="3"/>
  <c r="S236" i="3"/>
  <c r="AA236" i="3"/>
  <c r="P237" i="3"/>
  <c r="X237" i="3"/>
  <c r="U238" i="3"/>
  <c r="O240" i="3"/>
  <c r="AA240" i="3" s="1"/>
  <c r="W240" i="3"/>
  <c r="T241" i="3"/>
  <c r="Q242" i="3"/>
  <c r="Y242" i="3"/>
  <c r="V243" i="3"/>
  <c r="Q2" i="7"/>
  <c r="Z2" i="7"/>
  <c r="Z3" i="7"/>
  <c r="O4" i="7"/>
  <c r="T4" i="7" s="1"/>
  <c r="X4" i="7"/>
  <c r="V5" i="7"/>
  <c r="T7" i="7"/>
  <c r="S7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T21" i="7"/>
  <c r="Y22" i="7"/>
  <c r="O24" i="7"/>
  <c r="U24" i="7" s="1"/>
  <c r="AA28" i="7"/>
  <c r="P29" i="7"/>
  <c r="X30" i="7"/>
  <c r="W30" i="7"/>
  <c r="O30" i="7"/>
  <c r="S30" i="7" s="1"/>
  <c r="V30" i="7"/>
  <c r="Y30" i="7"/>
  <c r="Z36" i="7"/>
  <c r="R36" i="7"/>
  <c r="Y36" i="7"/>
  <c r="Q36" i="7"/>
  <c r="V36" i="7"/>
  <c r="U36" i="7"/>
  <c r="T36" i="7"/>
  <c r="X36" i="7"/>
  <c r="O40" i="7"/>
  <c r="Q40" i="7" s="1"/>
  <c r="T42" i="7"/>
  <c r="W45" i="7"/>
  <c r="O45" i="7"/>
  <c r="U45" i="7" s="1"/>
  <c r="V45" i="7"/>
  <c r="Z52" i="7"/>
  <c r="R52" i="7"/>
  <c r="Y52" i="7"/>
  <c r="Q52" i="7"/>
  <c r="X52" i="7"/>
  <c r="P52" i="7"/>
  <c r="V52" i="7"/>
  <c r="U52" i="7"/>
  <c r="T52" i="7"/>
  <c r="Y58" i="7"/>
  <c r="O60" i="7"/>
  <c r="AA60" i="7" s="1"/>
  <c r="W64" i="7"/>
  <c r="Z73" i="7"/>
  <c r="Y73" i="7"/>
  <c r="AA77" i="7"/>
  <c r="V80" i="7"/>
  <c r="U80" i="7"/>
  <c r="T80" i="7"/>
  <c r="Z80" i="7"/>
  <c r="R80" i="7"/>
  <c r="Y80" i="7"/>
  <c r="Q80" i="7"/>
  <c r="X80" i="7"/>
  <c r="P80" i="7"/>
  <c r="Q82" i="7"/>
  <c r="V88" i="7"/>
  <c r="U88" i="7"/>
  <c r="T88" i="7"/>
  <c r="Z88" i="7"/>
  <c r="R88" i="7"/>
  <c r="Y88" i="7"/>
  <c r="Q88" i="7"/>
  <c r="X88" i="7"/>
  <c r="P88" i="7"/>
  <c r="Q90" i="7"/>
  <c r="AA93" i="7"/>
  <c r="V96" i="7"/>
  <c r="U96" i="7"/>
  <c r="T96" i="7"/>
  <c r="Z96" i="7"/>
  <c r="R96" i="7"/>
  <c r="Y96" i="7"/>
  <c r="Q96" i="7"/>
  <c r="X96" i="7"/>
  <c r="P96" i="7"/>
  <c r="Q98" i="7"/>
  <c r="O108" i="7"/>
  <c r="P108" i="7" s="1"/>
  <c r="AA113" i="7"/>
  <c r="U122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Q29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S47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S63" i="3"/>
  <c r="P64" i="3"/>
  <c r="X64" i="3"/>
  <c r="U65" i="3"/>
  <c r="Z66" i="3"/>
  <c r="O67" i="3"/>
  <c r="R67" i="3" s="1"/>
  <c r="W67" i="3"/>
  <c r="T68" i="3"/>
  <c r="Q69" i="3"/>
  <c r="Y69" i="3"/>
  <c r="V70" i="3"/>
  <c r="S71" i="3"/>
  <c r="AA71" i="3"/>
  <c r="P72" i="3"/>
  <c r="X72" i="3"/>
  <c r="U73" i="3"/>
  <c r="R74" i="3"/>
  <c r="Z74" i="3"/>
  <c r="O75" i="3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S95" i="3"/>
  <c r="AA95" i="3"/>
  <c r="P96" i="3"/>
  <c r="X96" i="3"/>
  <c r="U97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U105" i="3"/>
  <c r="R106" i="3"/>
  <c r="Z106" i="3"/>
  <c r="O107" i="3"/>
  <c r="T107" i="3" s="1"/>
  <c r="W107" i="3"/>
  <c r="T108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X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Y173" i="3"/>
  <c r="V174" i="3"/>
  <c r="S175" i="3"/>
  <c r="AA175" i="3"/>
  <c r="P176" i="3"/>
  <c r="X176" i="3"/>
  <c r="U177" i="3"/>
  <c r="R178" i="3"/>
  <c r="Z178" i="3"/>
  <c r="O179" i="3"/>
  <c r="W179" i="3"/>
  <c r="T180" i="3"/>
  <c r="Q181" i="3"/>
  <c r="Y181" i="3"/>
  <c r="V182" i="3"/>
  <c r="S183" i="3"/>
  <c r="AA183" i="3"/>
  <c r="P184" i="3"/>
  <c r="X184" i="3"/>
  <c r="U185" i="3"/>
  <c r="R186" i="3"/>
  <c r="Z186" i="3"/>
  <c r="O187" i="3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AA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AA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AA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AA239" i="3"/>
  <c r="P240" i="3"/>
  <c r="X240" i="3"/>
  <c r="U241" i="3"/>
  <c r="R242" i="3"/>
  <c r="Z242" i="3"/>
  <c r="O243" i="3"/>
  <c r="AA243" i="3" s="1"/>
  <c r="W243" i="3"/>
  <c r="R2" i="7"/>
  <c r="AA3" i="7"/>
  <c r="P4" i="7"/>
  <c r="Y4" i="7"/>
  <c r="W5" i="7"/>
  <c r="V6" i="7"/>
  <c r="U7" i="7"/>
  <c r="Z9" i="7"/>
  <c r="O10" i="7"/>
  <c r="P10" i="7" s="1"/>
  <c r="X10" i="7"/>
  <c r="AA11" i="7"/>
  <c r="P12" i="7"/>
  <c r="Z12" i="7"/>
  <c r="O13" i="7"/>
  <c r="U13" i="7" s="1"/>
  <c r="AA13" i="7"/>
  <c r="AA14" i="7"/>
  <c r="P15" i="7"/>
  <c r="R16" i="7"/>
  <c r="AA17" i="7"/>
  <c r="P18" i="7"/>
  <c r="U21" i="7"/>
  <c r="S24" i="7"/>
  <c r="W25" i="7"/>
  <c r="O25" i="7"/>
  <c r="U25" i="7" s="1"/>
  <c r="V25" i="7"/>
  <c r="T26" i="7"/>
  <c r="T29" i="7"/>
  <c r="Z30" i="7"/>
  <c r="O44" i="7"/>
  <c r="Q44" i="7" s="1"/>
  <c r="AA58" i="7"/>
  <c r="P69" i="7"/>
  <c r="O72" i="7"/>
  <c r="Q72" i="7" s="1"/>
  <c r="W77" i="7"/>
  <c r="O77" i="7"/>
  <c r="U77" i="7" s="1"/>
  <c r="V77" i="7"/>
  <c r="U90" i="7"/>
  <c r="W93" i="7"/>
  <c r="O93" i="7"/>
  <c r="P93" i="7" s="1"/>
  <c r="V93" i="7"/>
  <c r="Z100" i="7"/>
  <c r="Y100" i="7"/>
  <c r="X100" i="7"/>
  <c r="V100" i="7"/>
  <c r="T100" i="7"/>
  <c r="W104" i="7"/>
  <c r="Y113" i="7"/>
  <c r="V120" i="7"/>
  <c r="U120" i="7"/>
  <c r="T120" i="7"/>
  <c r="Z120" i="7"/>
  <c r="R120" i="7"/>
  <c r="Y120" i="7"/>
  <c r="Q120" i="7"/>
  <c r="X120" i="7"/>
  <c r="P120" i="7"/>
  <c r="W125" i="7"/>
  <c r="O125" i="7"/>
  <c r="T125" i="7" s="1"/>
  <c r="V125" i="7"/>
  <c r="X125" i="7"/>
  <c r="S128" i="7"/>
  <c r="P130" i="7"/>
  <c r="U172" i="7"/>
  <c r="Q210" i="7"/>
  <c r="W210" i="7"/>
  <c r="O210" i="7"/>
  <c r="Z210" i="7" s="1"/>
  <c r="V210" i="7"/>
  <c r="T210" i="7"/>
  <c r="S210" i="7"/>
  <c r="R210" i="7"/>
  <c r="P210" i="7"/>
  <c r="S66" i="3"/>
  <c r="P67" i="3"/>
  <c r="X67" i="3"/>
  <c r="R69" i="3"/>
  <c r="Z69" i="3"/>
  <c r="O70" i="3"/>
  <c r="U70" i="3" s="1"/>
  <c r="Q72" i="3"/>
  <c r="Y72" i="3"/>
  <c r="S74" i="3"/>
  <c r="P75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S90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Y176" i="3"/>
  <c r="S178" i="3"/>
  <c r="P179" i="3"/>
  <c r="X179" i="3"/>
  <c r="R181" i="3"/>
  <c r="Z181" i="3"/>
  <c r="O182" i="3"/>
  <c r="Y182" i="3" s="1"/>
  <c r="Q184" i="3"/>
  <c r="Y184" i="3"/>
  <c r="S186" i="3"/>
  <c r="P187" i="3"/>
  <c r="X187" i="3"/>
  <c r="R189" i="3"/>
  <c r="Z189" i="3"/>
  <c r="O190" i="3"/>
  <c r="Z190" i="3" s="1"/>
  <c r="Q192" i="3"/>
  <c r="Y192" i="3"/>
  <c r="S194" i="3"/>
  <c r="P195" i="3"/>
  <c r="X195" i="3"/>
  <c r="R197" i="3"/>
  <c r="Z197" i="3"/>
  <c r="O198" i="3"/>
  <c r="Z198" i="3" s="1"/>
  <c r="Q200" i="3"/>
  <c r="Y200" i="3"/>
  <c r="S202" i="3"/>
  <c r="P203" i="3"/>
  <c r="X203" i="3"/>
  <c r="R205" i="3"/>
  <c r="Z205" i="3"/>
  <c r="O206" i="3"/>
  <c r="Z206" i="3" s="1"/>
  <c r="Q208" i="3"/>
  <c r="Y208" i="3"/>
  <c r="S210" i="3"/>
  <c r="P211" i="3"/>
  <c r="X211" i="3"/>
  <c r="R213" i="3"/>
  <c r="Z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T2" i="7"/>
  <c r="Q4" i="7"/>
  <c r="O5" i="7"/>
  <c r="R5" i="7" s="1"/>
  <c r="X5" i="7"/>
  <c r="X6" i="7"/>
  <c r="V7" i="7"/>
  <c r="Y8" i="7"/>
  <c r="AA9" i="7"/>
  <c r="Y10" i="7"/>
  <c r="Q12" i="7"/>
  <c r="P13" i="7"/>
  <c r="Q18" i="7"/>
  <c r="V20" i="7"/>
  <c r="U20" i="7"/>
  <c r="T20" i="7"/>
  <c r="S20" i="7"/>
  <c r="AA21" i="7"/>
  <c r="V21" i="7"/>
  <c r="AA22" i="7"/>
  <c r="X25" i="7"/>
  <c r="R27" i="7"/>
  <c r="AA30" i="7"/>
  <c r="V32" i="7"/>
  <c r="Z32" i="7"/>
  <c r="Y32" i="7"/>
  <c r="X32" i="7"/>
  <c r="P32" i="7"/>
  <c r="AA32" i="7"/>
  <c r="S35" i="7"/>
  <c r="X37" i="7"/>
  <c r="S44" i="7"/>
  <c r="Z49" i="7"/>
  <c r="Y49" i="7"/>
  <c r="O56" i="7"/>
  <c r="R56" i="7" s="1"/>
  <c r="T58" i="7"/>
  <c r="P61" i="7"/>
  <c r="V64" i="7"/>
  <c r="U64" i="7"/>
  <c r="T64" i="7"/>
  <c r="Z64" i="7"/>
  <c r="R64" i="7"/>
  <c r="Y64" i="7"/>
  <c r="Q64" i="7"/>
  <c r="X64" i="7"/>
  <c r="P64" i="7"/>
  <c r="X65" i="7"/>
  <c r="T69" i="7"/>
  <c r="O76" i="7"/>
  <c r="S76" i="7" s="1"/>
  <c r="AA81" i="7"/>
  <c r="Y90" i="7"/>
  <c r="O92" i="7"/>
  <c r="S92" i="7" s="1"/>
  <c r="AA97" i="7"/>
  <c r="P106" i="7"/>
  <c r="W108" i="7"/>
  <c r="O112" i="7"/>
  <c r="S112" i="7" s="1"/>
  <c r="T114" i="7"/>
  <c r="W117" i="7"/>
  <c r="O117" i="7"/>
  <c r="U117" i="7" s="1"/>
  <c r="V117" i="7"/>
  <c r="AA128" i="7"/>
  <c r="U130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Q67" i="3"/>
  <c r="S69" i="3"/>
  <c r="R72" i="3"/>
  <c r="Z72" i="3"/>
  <c r="Q75" i="3"/>
  <c r="S77" i="3"/>
  <c r="R80" i="3"/>
  <c r="Z80" i="3"/>
  <c r="S85" i="3"/>
  <c r="R88" i="3"/>
  <c r="Z88" i="3"/>
  <c r="Q91" i="3"/>
  <c r="Y91" i="3"/>
  <c r="S93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Y179" i="3"/>
  <c r="S181" i="3"/>
  <c r="R184" i="3"/>
  <c r="Z184" i="3"/>
  <c r="Q187" i="3"/>
  <c r="Y187" i="3"/>
  <c r="S189" i="3"/>
  <c r="R192" i="3"/>
  <c r="Z192" i="3"/>
  <c r="Q195" i="3"/>
  <c r="Y195" i="3"/>
  <c r="S197" i="3"/>
  <c r="R200" i="3"/>
  <c r="Z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U2" i="7"/>
  <c r="X3" i="7"/>
  <c r="R4" i="7"/>
  <c r="V17" i="7"/>
  <c r="X19" i="7"/>
  <c r="W19" i="7"/>
  <c r="O19" i="7"/>
  <c r="Q19" i="7" s="1"/>
  <c r="W21" i="7"/>
  <c r="V28" i="7"/>
  <c r="S28" i="7"/>
  <c r="V35" i="7"/>
  <c r="O53" i="7"/>
  <c r="X53" i="7" s="1"/>
  <c r="R68" i="7"/>
  <c r="Z81" i="7"/>
  <c r="Y81" i="7"/>
  <c r="AA90" i="7"/>
  <c r="Z97" i="7"/>
  <c r="Y97" i="7"/>
  <c r="AA101" i="7"/>
  <c r="V104" i="7"/>
  <c r="U104" i="7"/>
  <c r="Z104" i="7"/>
  <c r="R104" i="7"/>
  <c r="Y104" i="7"/>
  <c r="Q104" i="7"/>
  <c r="X104" i="7"/>
  <c r="P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U4" i="7"/>
  <c r="T11" i="7"/>
  <c r="U12" i="7"/>
  <c r="T12" i="7"/>
  <c r="S12" i="7"/>
  <c r="W14" i="7"/>
  <c r="O14" i="7"/>
  <c r="S14" i="7" s="1"/>
  <c r="V14" i="7"/>
  <c r="Y16" i="7"/>
  <c r="Q16" i="7"/>
  <c r="X16" i="7"/>
  <c r="P16" i="7"/>
  <c r="U16" i="7"/>
  <c r="AA18" i="7"/>
  <c r="U18" i="7"/>
  <c r="V19" i="7"/>
  <c r="Z24" i="7"/>
  <c r="R24" i="7"/>
  <c r="Y24" i="7"/>
  <c r="Q24" i="7"/>
  <c r="X24" i="7"/>
  <c r="P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R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Z211" i="7"/>
  <c r="S124" i="7"/>
  <c r="AA124" i="7"/>
  <c r="S132" i="7"/>
  <c r="AA132" i="7"/>
  <c r="S140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195" i="7"/>
  <c r="W213" i="7"/>
  <c r="T217" i="7"/>
  <c r="Z217" i="7"/>
  <c r="R217" i="7"/>
  <c r="Y217" i="7"/>
  <c r="Q217" i="7"/>
  <c r="V217" i="7"/>
  <c r="AA236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S15" i="7"/>
  <c r="AA15" i="7"/>
  <c r="Q21" i="7"/>
  <c r="Y21" i="7"/>
  <c r="AA23" i="7"/>
  <c r="R26" i="7"/>
  <c r="Z26" i="7"/>
  <c r="Q29" i="7"/>
  <c r="Y29" i="7"/>
  <c r="AA31" i="7"/>
  <c r="R34" i="7"/>
  <c r="Z34" i="7"/>
  <c r="Y37" i="7"/>
  <c r="V38" i="7"/>
  <c r="S39" i="7"/>
  <c r="AA39" i="7"/>
  <c r="R42" i="7"/>
  <c r="Z42" i="7"/>
  <c r="O43" i="7"/>
  <c r="R43" i="7" s="1"/>
  <c r="W43" i="7"/>
  <c r="Q45" i="7"/>
  <c r="Y45" i="7"/>
  <c r="V46" i="7"/>
  <c r="S47" i="7"/>
  <c r="AA47" i="7"/>
  <c r="R50" i="7"/>
  <c r="Z50" i="7"/>
  <c r="O51" i="7"/>
  <c r="R51" i="7" s="1"/>
  <c r="W51" i="7"/>
  <c r="Q53" i="7"/>
  <c r="AA55" i="7"/>
  <c r="R58" i="7"/>
  <c r="Z58" i="7"/>
  <c r="O59" i="7"/>
  <c r="W59" i="7" s="1"/>
  <c r="Q61" i="7"/>
  <c r="Y61" i="7"/>
  <c r="S63" i="7"/>
  <c r="AA63" i="7"/>
  <c r="R66" i="7"/>
  <c r="Z66" i="7"/>
  <c r="O67" i="7"/>
  <c r="R67" i="7" s="1"/>
  <c r="W67" i="7"/>
  <c r="Q69" i="7"/>
  <c r="Y69" i="7"/>
  <c r="V70" i="7"/>
  <c r="S71" i="7"/>
  <c r="AA71" i="7"/>
  <c r="R74" i="7"/>
  <c r="Z74" i="7"/>
  <c r="O75" i="7"/>
  <c r="W75" i="7" s="1"/>
  <c r="Y77" i="7"/>
  <c r="V78" i="7"/>
  <c r="S79" i="7"/>
  <c r="AA79" i="7"/>
  <c r="R82" i="7"/>
  <c r="Z82" i="7"/>
  <c r="O83" i="7"/>
  <c r="U83" i="7" s="1"/>
  <c r="V86" i="7"/>
  <c r="S87" i="7"/>
  <c r="AA87" i="7"/>
  <c r="R90" i="7"/>
  <c r="Z90" i="7"/>
  <c r="O91" i="7"/>
  <c r="R91" i="7" s="1"/>
  <c r="W91" i="7"/>
  <c r="Y93" i="7"/>
  <c r="V94" i="7"/>
  <c r="S95" i="7"/>
  <c r="AA95" i="7"/>
  <c r="R98" i="7"/>
  <c r="Z98" i="7"/>
  <c r="O99" i="7"/>
  <c r="R99" i="7" s="1"/>
  <c r="W99" i="7"/>
  <c r="Y101" i="7"/>
  <c r="V102" i="7"/>
  <c r="S103" i="7"/>
  <c r="AA103" i="7"/>
  <c r="R106" i="7"/>
  <c r="Z106" i="7"/>
  <c r="O107" i="7"/>
  <c r="R107" i="7" s="1"/>
  <c r="W107" i="7"/>
  <c r="Y109" i="7"/>
  <c r="V110" i="7"/>
  <c r="S111" i="7"/>
  <c r="AA111" i="7"/>
  <c r="R114" i="7"/>
  <c r="Z114" i="7"/>
  <c r="O115" i="7"/>
  <c r="R115" i="7" s="1"/>
  <c r="W115" i="7"/>
  <c r="Y117" i="7"/>
  <c r="V118" i="7"/>
  <c r="S119" i="7"/>
  <c r="AA119" i="7"/>
  <c r="R122" i="7"/>
  <c r="Z122" i="7"/>
  <c r="O123" i="7"/>
  <c r="R123" i="7" s="1"/>
  <c r="W123" i="7"/>
  <c r="T124" i="7"/>
  <c r="Y125" i="7"/>
  <c r="V126" i="7"/>
  <c r="S127" i="7"/>
  <c r="AA127" i="7"/>
  <c r="R130" i="7"/>
  <c r="Z130" i="7"/>
  <c r="O131" i="7"/>
  <c r="R131" i="7" s="1"/>
  <c r="W131" i="7"/>
  <c r="T132" i="7"/>
  <c r="Y133" i="7"/>
  <c r="V134" i="7"/>
  <c r="S135" i="7"/>
  <c r="AA135" i="7"/>
  <c r="R138" i="7"/>
  <c r="Z138" i="7"/>
  <c r="O139" i="7"/>
  <c r="R139" i="7" s="1"/>
  <c r="W139" i="7"/>
  <c r="T140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X195" i="7"/>
  <c r="Z196" i="7"/>
  <c r="O197" i="7"/>
  <c r="X197" i="7" s="1"/>
  <c r="Y197" i="7"/>
  <c r="Q199" i="7"/>
  <c r="AA199" i="7"/>
  <c r="O201" i="7"/>
  <c r="S202" i="7"/>
  <c r="W204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X221" i="7"/>
  <c r="P221" i="7"/>
  <c r="V221" i="7"/>
  <c r="U221" i="7"/>
  <c r="T221" i="7"/>
  <c r="W222" i="7"/>
  <c r="R224" i="7"/>
  <c r="V228" i="7"/>
  <c r="Q229" i="7"/>
  <c r="Z236" i="7"/>
  <c r="R236" i="7"/>
  <c r="S237" i="7"/>
  <c r="S239" i="7"/>
  <c r="Y240" i="7"/>
  <c r="U242" i="7"/>
  <c r="Y243" i="7"/>
  <c r="W248" i="7"/>
  <c r="O248" i="7"/>
  <c r="Y248" i="7" s="1"/>
  <c r="V248" i="7"/>
  <c r="U248" i="7"/>
  <c r="T248" i="7"/>
  <c r="Q248" i="7"/>
  <c r="Z252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S2" i="7"/>
  <c r="R21" i="7"/>
  <c r="Z21" i="7"/>
  <c r="S26" i="7"/>
  <c r="R29" i="7"/>
  <c r="Z29" i="7"/>
  <c r="V33" i="7"/>
  <c r="S34" i="7"/>
  <c r="Z37" i="7"/>
  <c r="O38" i="7"/>
  <c r="W38" i="7"/>
  <c r="V41" i="7"/>
  <c r="S42" i="7"/>
  <c r="P43" i="7"/>
  <c r="X43" i="7"/>
  <c r="R45" i="7"/>
  <c r="Z45" i="7"/>
  <c r="O46" i="7"/>
  <c r="T46" i="7" s="1"/>
  <c r="W46" i="7"/>
  <c r="V49" i="7"/>
  <c r="S50" i="7"/>
  <c r="P51" i="7"/>
  <c r="X51" i="7"/>
  <c r="O54" i="7"/>
  <c r="W54" i="7" s="1"/>
  <c r="S58" i="7"/>
  <c r="R61" i="7"/>
  <c r="Z61" i="7"/>
  <c r="O62" i="7"/>
  <c r="W62" i="7" s="1"/>
  <c r="V65" i="7"/>
  <c r="S66" i="7"/>
  <c r="P67" i="7"/>
  <c r="X67" i="7"/>
  <c r="R69" i="7"/>
  <c r="Z69" i="7"/>
  <c r="O70" i="7"/>
  <c r="P70" i="7" s="1"/>
  <c r="W70" i="7"/>
  <c r="V73" i="7"/>
  <c r="S74" i="7"/>
  <c r="Z77" i="7"/>
  <c r="O78" i="7"/>
  <c r="P78" i="7" s="1"/>
  <c r="W78" i="7"/>
  <c r="V81" i="7"/>
  <c r="S82" i="7"/>
  <c r="Z85" i="7"/>
  <c r="O86" i="7"/>
  <c r="P86" i="7" s="1"/>
  <c r="W86" i="7"/>
  <c r="S90" i="7"/>
  <c r="X91" i="7"/>
  <c r="Z93" i="7"/>
  <c r="O94" i="7"/>
  <c r="S94" i="7" s="1"/>
  <c r="W94" i="7"/>
  <c r="V97" i="7"/>
  <c r="S98" i="7"/>
  <c r="P99" i="7"/>
  <c r="X99" i="7"/>
  <c r="Z101" i="7"/>
  <c r="O102" i="7"/>
  <c r="S102" i="7" s="1"/>
  <c r="W102" i="7"/>
  <c r="V105" i="7"/>
  <c r="S106" i="7"/>
  <c r="X107" i="7"/>
  <c r="Z109" i="7"/>
  <c r="O110" i="7"/>
  <c r="T110" i="7" s="1"/>
  <c r="W110" i="7"/>
  <c r="V113" i="7"/>
  <c r="S114" i="7"/>
  <c r="X115" i="7"/>
  <c r="Z117" i="7"/>
  <c r="O118" i="7"/>
  <c r="S118" i="7" s="1"/>
  <c r="W118" i="7"/>
  <c r="V121" i="7"/>
  <c r="S122" i="7"/>
  <c r="X123" i="7"/>
  <c r="U124" i="7"/>
  <c r="Z125" i="7"/>
  <c r="O126" i="7"/>
  <c r="P126" i="7" s="1"/>
  <c r="W126" i="7"/>
  <c r="V129" i="7"/>
  <c r="S130" i="7"/>
  <c r="X131" i="7"/>
  <c r="U132" i="7"/>
  <c r="Z133" i="7"/>
  <c r="O134" i="7"/>
  <c r="T134" i="7" s="1"/>
  <c r="W134" i="7"/>
  <c r="V137" i="7"/>
  <c r="S138" i="7"/>
  <c r="P139" i="7"/>
  <c r="X139" i="7"/>
  <c r="U140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W203" i="7"/>
  <c r="Q205" i="7"/>
  <c r="Q206" i="7"/>
  <c r="R207" i="7"/>
  <c r="X207" i="7"/>
  <c r="P207" i="7"/>
  <c r="W207" i="7"/>
  <c r="O207" i="7"/>
  <c r="AA207" i="7" s="1"/>
  <c r="V207" i="7"/>
  <c r="O209" i="7"/>
  <c r="X209" i="7" s="1"/>
  <c r="V212" i="7"/>
  <c r="O214" i="7"/>
  <c r="X214" i="7" s="1"/>
  <c r="X217" i="7"/>
  <c r="P218" i="7"/>
  <c r="T220" i="7"/>
  <c r="W221" i="7"/>
  <c r="X222" i="7"/>
  <c r="AA230" i="7"/>
  <c r="W232" i="7"/>
  <c r="O232" i="7"/>
  <c r="V232" i="7"/>
  <c r="U232" i="7"/>
  <c r="T232" i="7"/>
  <c r="X232" i="7"/>
  <c r="T239" i="7"/>
  <c r="Z240" i="7"/>
  <c r="Q242" i="7"/>
  <c r="X242" i="7"/>
  <c r="P242" i="7"/>
  <c r="W242" i="7"/>
  <c r="O242" i="7"/>
  <c r="Y242" i="7" s="1"/>
  <c r="V242" i="7"/>
  <c r="T244" i="7"/>
  <c r="Z12" i="9"/>
  <c r="Q13" i="9"/>
  <c r="V44" i="9"/>
  <c r="Q45" i="9"/>
  <c r="S21" i="7"/>
  <c r="S29" i="7"/>
  <c r="O33" i="7"/>
  <c r="T33" i="7" s="1"/>
  <c r="W33" i="7"/>
  <c r="P38" i="7"/>
  <c r="X38" i="7"/>
  <c r="U39" i="7"/>
  <c r="O41" i="7"/>
  <c r="T41" i="7" s="1"/>
  <c r="W41" i="7"/>
  <c r="Y43" i="7"/>
  <c r="S45" i="7"/>
  <c r="P46" i="7"/>
  <c r="X46" i="7"/>
  <c r="U47" i="7"/>
  <c r="O49" i="7"/>
  <c r="R49" i="7" s="1"/>
  <c r="W49" i="7"/>
  <c r="Q51" i="7"/>
  <c r="Y51" i="7"/>
  <c r="P54" i="7"/>
  <c r="X54" i="7"/>
  <c r="O57" i="7"/>
  <c r="Q57" i="7" s="1"/>
  <c r="Q59" i="7"/>
  <c r="Y59" i="7"/>
  <c r="S61" i="7"/>
  <c r="U63" i="7"/>
  <c r="O65" i="7"/>
  <c r="R65" i="7" s="1"/>
  <c r="W65" i="7"/>
  <c r="Q67" i="7"/>
  <c r="Y67" i="7"/>
  <c r="S69" i="7"/>
  <c r="X70" i="7"/>
  <c r="O73" i="7"/>
  <c r="Q73" i="7" s="1"/>
  <c r="W73" i="7"/>
  <c r="Y75" i="7"/>
  <c r="X78" i="7"/>
  <c r="U79" i="7"/>
  <c r="O81" i="7"/>
  <c r="T81" i="7" s="1"/>
  <c r="W81" i="7"/>
  <c r="S85" i="7"/>
  <c r="X86" i="7"/>
  <c r="U87" i="7"/>
  <c r="O89" i="7"/>
  <c r="Q89" i="7" s="1"/>
  <c r="Y91" i="7"/>
  <c r="X94" i="7"/>
  <c r="U95" i="7"/>
  <c r="O97" i="7"/>
  <c r="P97" i="7" s="1"/>
  <c r="W97" i="7"/>
  <c r="Y99" i="7"/>
  <c r="S101" i="7"/>
  <c r="X102" i="7"/>
  <c r="U103" i="7"/>
  <c r="O105" i="7"/>
  <c r="P105" i="7" s="1"/>
  <c r="W105" i="7"/>
  <c r="Y107" i="7"/>
  <c r="X110" i="7"/>
  <c r="U111" i="7"/>
  <c r="O113" i="7"/>
  <c r="U113" i="7" s="1"/>
  <c r="W113" i="7"/>
  <c r="Y115" i="7"/>
  <c r="P118" i="7"/>
  <c r="X118" i="7"/>
  <c r="U119" i="7"/>
  <c r="O121" i="7"/>
  <c r="P121" i="7" s="1"/>
  <c r="W121" i="7"/>
  <c r="Y123" i="7"/>
  <c r="V124" i="7"/>
  <c r="X126" i="7"/>
  <c r="U127" i="7"/>
  <c r="O129" i="7"/>
  <c r="P129" i="7" s="1"/>
  <c r="W129" i="7"/>
  <c r="Q131" i="7"/>
  <c r="Y131" i="7"/>
  <c r="V132" i="7"/>
  <c r="X134" i="7"/>
  <c r="U135" i="7"/>
  <c r="O137" i="7"/>
  <c r="P137" i="7" s="1"/>
  <c r="W137" i="7"/>
  <c r="Q139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X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X184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X203" i="7"/>
  <c r="T206" i="7"/>
  <c r="Y207" i="7"/>
  <c r="P209" i="7"/>
  <c r="W212" i="7"/>
  <c r="O213" i="7"/>
  <c r="Z213" i="7" s="1"/>
  <c r="AA217" i="7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Z259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91" i="9"/>
  <c r="AA43" i="7"/>
  <c r="S51" i="7"/>
  <c r="AA51" i="7"/>
  <c r="W63" i="7"/>
  <c r="AA67" i="7"/>
  <c r="S75" i="7"/>
  <c r="W87" i="7"/>
  <c r="S91" i="7"/>
  <c r="AA91" i="7"/>
  <c r="S99" i="7"/>
  <c r="AA99" i="7"/>
  <c r="AA107" i="7"/>
  <c r="AA115" i="7"/>
  <c r="AA123" i="7"/>
  <c r="P124" i="7"/>
  <c r="X124" i="7"/>
  <c r="S131" i="7"/>
  <c r="AA131" i="7"/>
  <c r="P132" i="7"/>
  <c r="X132" i="7"/>
  <c r="S139" i="7"/>
  <c r="AA139" i="7"/>
  <c r="P140" i="7"/>
  <c r="X140" i="7"/>
  <c r="Q145" i="7"/>
  <c r="S147" i="7"/>
  <c r="AA147" i="7"/>
  <c r="P148" i="7"/>
  <c r="X148" i="7"/>
  <c r="Q153" i="7"/>
  <c r="S155" i="7"/>
  <c r="AA155" i="7"/>
  <c r="P156" i="7"/>
  <c r="W159" i="7"/>
  <c r="Q161" i="7"/>
  <c r="Y161" i="7"/>
  <c r="V165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V174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V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Z251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U8" i="9"/>
  <c r="R8" i="9"/>
  <c r="Q8" i="9"/>
  <c r="P8" i="9"/>
  <c r="S24" i="9"/>
  <c r="AA28" i="9"/>
  <c r="O40" i="9"/>
  <c r="AA40" i="9" s="1"/>
  <c r="R40" i="9"/>
  <c r="Y40" i="9"/>
  <c r="Q40" i="9"/>
  <c r="P40" i="9"/>
  <c r="S56" i="9"/>
  <c r="AA60" i="9"/>
  <c r="Q72" i="9"/>
  <c r="O72" i="9"/>
  <c r="T72" i="9" s="1"/>
  <c r="S72" i="9"/>
  <c r="AA72" i="9"/>
  <c r="R72" i="9"/>
  <c r="P72" i="9"/>
  <c r="S38" i="7"/>
  <c r="AA38" i="7"/>
  <c r="P39" i="7"/>
  <c r="AA46" i="7"/>
  <c r="P47" i="7"/>
  <c r="T51" i="7"/>
  <c r="S54" i="7"/>
  <c r="AA54" i="7"/>
  <c r="P55" i="7"/>
  <c r="W58" i="7"/>
  <c r="P63" i="7"/>
  <c r="X63" i="7"/>
  <c r="S70" i="7"/>
  <c r="AA70" i="7"/>
  <c r="AA78" i="7"/>
  <c r="P79" i="7"/>
  <c r="S86" i="7"/>
  <c r="AA86" i="7"/>
  <c r="P87" i="7"/>
  <c r="X87" i="7"/>
  <c r="W90" i="7"/>
  <c r="AA94" i="7"/>
  <c r="P95" i="7"/>
  <c r="AA102" i="7"/>
  <c r="P103" i="7"/>
  <c r="Z105" i="7"/>
  <c r="T107" i="7"/>
  <c r="AA110" i="7"/>
  <c r="P111" i="7"/>
  <c r="Z113" i="7"/>
  <c r="AA118" i="7"/>
  <c r="P119" i="7"/>
  <c r="R121" i="7"/>
  <c r="Z121" i="7"/>
  <c r="Q124" i="7"/>
  <c r="Y124" i="7"/>
  <c r="AA126" i="7"/>
  <c r="P127" i="7"/>
  <c r="R129" i="7"/>
  <c r="Z129" i="7"/>
  <c r="Q132" i="7"/>
  <c r="Y132" i="7"/>
  <c r="AA134" i="7"/>
  <c r="P135" i="7"/>
  <c r="R137" i="7"/>
  <c r="Z137" i="7"/>
  <c r="Q140" i="7"/>
  <c r="Y140" i="7"/>
  <c r="S142" i="7"/>
  <c r="AA142" i="7"/>
  <c r="R145" i="7"/>
  <c r="Z145" i="7"/>
  <c r="W146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W174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W201" i="7"/>
  <c r="AA202" i="7"/>
  <c r="W205" i="7"/>
  <c r="X206" i="7"/>
  <c r="Q207" i="7"/>
  <c r="T209" i="7"/>
  <c r="R209" i="7"/>
  <c r="Y209" i="7"/>
  <c r="Q209" i="7"/>
  <c r="V209" i="7"/>
  <c r="Y211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Y227" i="7"/>
  <c r="O228" i="7"/>
  <c r="AA228" i="7" s="1"/>
  <c r="U236" i="7"/>
  <c r="R240" i="7"/>
  <c r="R242" i="7"/>
  <c r="R244" i="7"/>
  <c r="U244" i="7"/>
  <c r="R248" i="7"/>
  <c r="W252" i="7"/>
  <c r="X256" i="7"/>
  <c r="AA260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S33" i="7"/>
  <c r="S57" i="7"/>
  <c r="P58" i="7"/>
  <c r="Q63" i="7"/>
  <c r="S73" i="7"/>
  <c r="S81" i="7"/>
  <c r="Q87" i="7"/>
  <c r="P90" i="7"/>
  <c r="S121" i="7"/>
  <c r="R124" i="7"/>
  <c r="S129" i="7"/>
  <c r="R132" i="7"/>
  <c r="R140" i="7"/>
  <c r="S145" i="7"/>
  <c r="P146" i="7"/>
  <c r="R148" i="7"/>
  <c r="S153" i="7"/>
  <c r="P154" i="7"/>
  <c r="R156" i="7"/>
  <c r="O157" i="7"/>
  <c r="X157" i="7" s="1"/>
  <c r="S161" i="7"/>
  <c r="P162" i="7"/>
  <c r="V164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X201" i="7"/>
  <c r="P202" i="7"/>
  <c r="Y206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Z260" i="7"/>
  <c r="R260" i="7"/>
  <c r="V260" i="7"/>
  <c r="U260" i="7"/>
  <c r="X261" i="7"/>
  <c r="O277" i="7"/>
  <c r="O293" i="7"/>
  <c r="O309" i="7"/>
  <c r="O325" i="7"/>
  <c r="O356" i="7"/>
  <c r="O372" i="7"/>
  <c r="S16" i="9"/>
  <c r="AA20" i="9"/>
  <c r="O32" i="9"/>
  <c r="AA32" i="9" s="1"/>
  <c r="R32" i="9"/>
  <c r="Q32" i="9"/>
  <c r="P32" i="9"/>
  <c r="S48" i="9"/>
  <c r="AA52" i="9"/>
  <c r="O64" i="9"/>
  <c r="AA64" i="9" s="1"/>
  <c r="R64" i="9"/>
  <c r="Q64" i="9"/>
  <c r="P64" i="9"/>
  <c r="S77" i="9"/>
  <c r="W3" i="9"/>
  <c r="T4" i="9"/>
  <c r="S7" i="9"/>
  <c r="W11" i="9"/>
  <c r="T12" i="9"/>
  <c r="S15" i="9"/>
  <c r="W19" i="9"/>
  <c r="T20" i="9"/>
  <c r="S23" i="9"/>
  <c r="T28" i="9"/>
  <c r="S31" i="9"/>
  <c r="W35" i="9"/>
  <c r="T36" i="9"/>
  <c r="S39" i="9"/>
  <c r="T44" i="9"/>
  <c r="S47" i="9"/>
  <c r="W51" i="9"/>
  <c r="T52" i="9"/>
  <c r="S55" i="9"/>
  <c r="W59" i="9"/>
  <c r="T60" i="9"/>
  <c r="S63" i="9"/>
  <c r="W67" i="9"/>
  <c r="S71" i="9"/>
  <c r="U75" i="9"/>
  <c r="S76" i="9"/>
  <c r="X79" i="9"/>
  <c r="T81" i="9"/>
  <c r="Y91" i="9"/>
  <c r="R93" i="9"/>
  <c r="P93" i="9"/>
  <c r="O93" i="9"/>
  <c r="Y93" i="9" s="1"/>
  <c r="U20" i="14"/>
  <c r="T20" i="14"/>
  <c r="S20" i="14"/>
  <c r="R20" i="14"/>
  <c r="AC20" i="14" s="1"/>
  <c r="AM20" i="14"/>
  <c r="AL28" i="14"/>
  <c r="AK28" i="14"/>
  <c r="AJ28" i="14"/>
  <c r="AQ28" i="14"/>
  <c r="AI28" i="14"/>
  <c r="AP28" i="14"/>
  <c r="AH28" i="14"/>
  <c r="AO28" i="14"/>
  <c r="AG28" i="14"/>
  <c r="AN28" i="14"/>
  <c r="AP58" i="14"/>
  <c r="AH58" i="14"/>
  <c r="AL58" i="14"/>
  <c r="AI58" i="14"/>
  <c r="AG58" i="14"/>
  <c r="V58" i="14"/>
  <c r="AQ58" i="14"/>
  <c r="AF58" i="14"/>
  <c r="T58" i="14"/>
  <c r="AO58" i="14"/>
  <c r="S58" i="14"/>
  <c r="AN58" i="14"/>
  <c r="AM58" i="14"/>
  <c r="AK58" i="14"/>
  <c r="Z164" i="14"/>
  <c r="R164" i="14"/>
  <c r="X164" i="14" s="1"/>
  <c r="S250" i="7"/>
  <c r="R253" i="7"/>
  <c r="S258" i="7"/>
  <c r="R261" i="7"/>
  <c r="S2" i="9"/>
  <c r="X3" i="9"/>
  <c r="U4" i="9"/>
  <c r="R5" i="9"/>
  <c r="V9" i="9"/>
  <c r="S10" i="9"/>
  <c r="X11" i="9"/>
  <c r="U12" i="9"/>
  <c r="R13" i="9"/>
  <c r="V17" i="9"/>
  <c r="S18" i="9"/>
  <c r="X19" i="9"/>
  <c r="U20" i="9"/>
  <c r="R21" i="9"/>
  <c r="V25" i="9"/>
  <c r="S26" i="9"/>
  <c r="U28" i="9"/>
  <c r="R29" i="9"/>
  <c r="V33" i="9"/>
  <c r="S34" i="9"/>
  <c r="X35" i="9"/>
  <c r="U36" i="9"/>
  <c r="R37" i="9"/>
  <c r="V41" i="9"/>
  <c r="S42" i="9"/>
  <c r="U44" i="9"/>
  <c r="R45" i="9"/>
  <c r="V49" i="9"/>
  <c r="S50" i="9"/>
  <c r="X51" i="9"/>
  <c r="U52" i="9"/>
  <c r="R53" i="9"/>
  <c r="W54" i="9"/>
  <c r="V57" i="9"/>
  <c r="S58" i="9"/>
  <c r="X59" i="9"/>
  <c r="U60" i="9"/>
  <c r="R61" i="9"/>
  <c r="V65" i="9"/>
  <c r="S66" i="9"/>
  <c r="X67" i="9"/>
  <c r="R69" i="9"/>
  <c r="W74" i="9"/>
  <c r="V75" i="9"/>
  <c r="Y79" i="9"/>
  <c r="W80" i="9"/>
  <c r="U81" i="9"/>
  <c r="X105" i="9"/>
  <c r="U105" i="9"/>
  <c r="Q110" i="9"/>
  <c r="P110" i="9"/>
  <c r="O110" i="9"/>
  <c r="AA110" i="9" s="1"/>
  <c r="U12" i="14"/>
  <c r="T12" i="14"/>
  <c r="S12" i="14"/>
  <c r="R12" i="14"/>
  <c r="AD12" i="14" s="1"/>
  <c r="AM12" i="14"/>
  <c r="AL20" i="14"/>
  <c r="AK20" i="14"/>
  <c r="AJ20" i="14"/>
  <c r="AQ20" i="14"/>
  <c r="AI20" i="14"/>
  <c r="AP20" i="14"/>
  <c r="AH20" i="14"/>
  <c r="AO20" i="14"/>
  <c r="AG20" i="14"/>
  <c r="AN20" i="14"/>
  <c r="AM43" i="14"/>
  <c r="AL43" i="14"/>
  <c r="U43" i="14"/>
  <c r="AK43" i="14"/>
  <c r="T43" i="14"/>
  <c r="AJ43" i="14"/>
  <c r="S43" i="14"/>
  <c r="AQ43" i="14"/>
  <c r="AI43" i="14"/>
  <c r="R43" i="14"/>
  <c r="AA43" i="14" s="1"/>
  <c r="AP43" i="14"/>
  <c r="AH43" i="14"/>
  <c r="AO43" i="14"/>
  <c r="AG43" i="14"/>
  <c r="AC163" i="14"/>
  <c r="AB163" i="14"/>
  <c r="AA163" i="14"/>
  <c r="Z163" i="14"/>
  <c r="R163" i="14"/>
  <c r="U163" i="14" s="1"/>
  <c r="Y163" i="14"/>
  <c r="AD163" i="14"/>
  <c r="AF163" i="14"/>
  <c r="AC217" i="14"/>
  <c r="AB217" i="14"/>
  <c r="AA217" i="14"/>
  <c r="R217" i="14"/>
  <c r="T217" i="14" s="1"/>
  <c r="AP217" i="14"/>
  <c r="AD217" i="14"/>
  <c r="Z217" i="14"/>
  <c r="AN217" i="14"/>
  <c r="Y217" i="14"/>
  <c r="S253" i="7"/>
  <c r="S261" i="7"/>
  <c r="Y3" i="9"/>
  <c r="V4" i="9"/>
  <c r="S5" i="9"/>
  <c r="Y11" i="9"/>
  <c r="V12" i="9"/>
  <c r="S13" i="9"/>
  <c r="Y19" i="9"/>
  <c r="V20" i="9"/>
  <c r="S21" i="9"/>
  <c r="V28" i="9"/>
  <c r="S29" i="9"/>
  <c r="Y35" i="9"/>
  <c r="S37" i="9"/>
  <c r="S45" i="9"/>
  <c r="Y51" i="9"/>
  <c r="S53" i="9"/>
  <c r="Y59" i="9"/>
  <c r="S61" i="9"/>
  <c r="Y67" i="9"/>
  <c r="S69" i="9"/>
  <c r="R77" i="9"/>
  <c r="Z79" i="9"/>
  <c r="P83" i="9"/>
  <c r="R101" i="9"/>
  <c r="Q101" i="9"/>
  <c r="P101" i="9"/>
  <c r="O101" i="9"/>
  <c r="Z101" i="9" s="1"/>
  <c r="AA106" i="9"/>
  <c r="X111" i="9"/>
  <c r="R115" i="9"/>
  <c r="Q115" i="9"/>
  <c r="P115" i="9"/>
  <c r="O115" i="9"/>
  <c r="Z115" i="9" s="1"/>
  <c r="R120" i="9"/>
  <c r="P120" i="9"/>
  <c r="V122" i="9"/>
  <c r="U4" i="14"/>
  <c r="T4" i="14"/>
  <c r="S4" i="14"/>
  <c r="R4" i="14"/>
  <c r="X4" i="14" s="1"/>
  <c r="AM4" i="14"/>
  <c r="AL12" i="14"/>
  <c r="AK12" i="14"/>
  <c r="AJ12" i="14"/>
  <c r="AQ12" i="14"/>
  <c r="AI12" i="14"/>
  <c r="AP12" i="14"/>
  <c r="AH12" i="14"/>
  <c r="AO12" i="14"/>
  <c r="AG12" i="14"/>
  <c r="AN12" i="14"/>
  <c r="U13" i="14"/>
  <c r="AM35" i="14"/>
  <c r="AL35" i="14"/>
  <c r="U35" i="14"/>
  <c r="AK35" i="14"/>
  <c r="T35" i="14"/>
  <c r="AJ35" i="14"/>
  <c r="S35" i="14"/>
  <c r="AQ35" i="14"/>
  <c r="AI35" i="14"/>
  <c r="R35" i="14"/>
  <c r="AD35" i="14" s="1"/>
  <c r="AP35" i="14"/>
  <c r="AH35" i="14"/>
  <c r="AO35" i="14"/>
  <c r="V36" i="14"/>
  <c r="U44" i="14"/>
  <c r="T44" i="14"/>
  <c r="S44" i="14"/>
  <c r="R44" i="14"/>
  <c r="AD44" i="14" s="1"/>
  <c r="AK104" i="14"/>
  <c r="T104" i="14"/>
  <c r="S104" i="14"/>
  <c r="AQ104" i="14"/>
  <c r="AI104" i="14"/>
  <c r="R104" i="14"/>
  <c r="AA104" i="14" s="1"/>
  <c r="AP104" i="14"/>
  <c r="AH104" i="14"/>
  <c r="AO104" i="14"/>
  <c r="AG104" i="14"/>
  <c r="V104" i="14"/>
  <c r="U104" i="14"/>
  <c r="AM104" i="14"/>
  <c r="AJ147" i="14"/>
  <c r="AQ147" i="14"/>
  <c r="AI147" i="14"/>
  <c r="AP147" i="14"/>
  <c r="AK147" i="14"/>
  <c r="AH147" i="14"/>
  <c r="AG147" i="14"/>
  <c r="AF147" i="14"/>
  <c r="AO147" i="14"/>
  <c r="AD147" i="14"/>
  <c r="AN147" i="14"/>
  <c r="AM147" i="14"/>
  <c r="AB147" i="14"/>
  <c r="AL147" i="14"/>
  <c r="Y147" i="14"/>
  <c r="AF3" i="14"/>
  <c r="AL4" i="14"/>
  <c r="AK4" i="14"/>
  <c r="AJ4" i="14"/>
  <c r="AQ4" i="14"/>
  <c r="AI4" i="14"/>
  <c r="AP4" i="14"/>
  <c r="AH4" i="14"/>
  <c r="AO4" i="14"/>
  <c r="AG4" i="14"/>
  <c r="AN4" i="14"/>
  <c r="U5" i="14"/>
  <c r="AM27" i="14"/>
  <c r="AL27" i="14"/>
  <c r="U27" i="14"/>
  <c r="AK27" i="14"/>
  <c r="T27" i="14"/>
  <c r="AJ27" i="14"/>
  <c r="S27" i="14"/>
  <c r="AQ27" i="14"/>
  <c r="AI27" i="14"/>
  <c r="R27" i="14"/>
  <c r="X27" i="14" s="1"/>
  <c r="AP27" i="14"/>
  <c r="AH27" i="14"/>
  <c r="AO27" i="14"/>
  <c r="V28" i="14"/>
  <c r="AL44" i="14"/>
  <c r="T55" i="14"/>
  <c r="V55" i="14"/>
  <c r="U55" i="14"/>
  <c r="S55" i="14"/>
  <c r="R55" i="14"/>
  <c r="W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X204" i="7"/>
  <c r="R206" i="7"/>
  <c r="Z206" i="7"/>
  <c r="S211" i="7"/>
  <c r="AA211" i="7"/>
  <c r="P212" i="7"/>
  <c r="R214" i="7"/>
  <c r="S219" i="7"/>
  <c r="AA219" i="7"/>
  <c r="P220" i="7"/>
  <c r="X220" i="7"/>
  <c r="R222" i="7"/>
  <c r="Z222" i="7"/>
  <c r="Q225" i="7"/>
  <c r="Y225" i="7"/>
  <c r="S227" i="7"/>
  <c r="AA227" i="7"/>
  <c r="P228" i="7"/>
  <c r="X228" i="7"/>
  <c r="R230" i="7"/>
  <c r="Z230" i="7"/>
  <c r="Q233" i="7"/>
  <c r="Y233" i="7"/>
  <c r="S235" i="7"/>
  <c r="AA235" i="7"/>
  <c r="P236" i="7"/>
  <c r="X236" i="7"/>
  <c r="R238" i="7"/>
  <c r="Z238" i="7"/>
  <c r="Q241" i="7"/>
  <c r="Y241" i="7"/>
  <c r="S243" i="7"/>
  <c r="AA243" i="7"/>
  <c r="P244" i="7"/>
  <c r="X244" i="7"/>
  <c r="R246" i="7"/>
  <c r="Z246" i="7"/>
  <c r="Q249" i="7"/>
  <c r="Y249" i="7"/>
  <c r="V250" i="7"/>
  <c r="S251" i="7"/>
  <c r="AA251" i="7"/>
  <c r="P252" i="7"/>
  <c r="X252" i="7"/>
  <c r="U253" i="7"/>
  <c r="R254" i="7"/>
  <c r="Z254" i="7"/>
  <c r="Q257" i="7"/>
  <c r="Y257" i="7"/>
  <c r="V258" i="7"/>
  <c r="S259" i="7"/>
  <c r="AA259" i="7"/>
  <c r="P260" i="7"/>
  <c r="X260" i="7"/>
  <c r="U261" i="7"/>
  <c r="R262" i="7"/>
  <c r="Z262" i="7"/>
  <c r="S3" i="9"/>
  <c r="P4" i="9"/>
  <c r="X4" i="9"/>
  <c r="R6" i="9"/>
  <c r="Z6" i="9"/>
  <c r="O7" i="9"/>
  <c r="V7" i="9" s="1"/>
  <c r="Q9" i="9"/>
  <c r="Y9" i="9"/>
  <c r="S11" i="9"/>
  <c r="AA11" i="9"/>
  <c r="P12" i="9"/>
  <c r="X12" i="9"/>
  <c r="R14" i="9"/>
  <c r="Z14" i="9"/>
  <c r="O15" i="9"/>
  <c r="V15" i="9" s="1"/>
  <c r="Q17" i="9"/>
  <c r="Y17" i="9"/>
  <c r="S19" i="9"/>
  <c r="AA19" i="9"/>
  <c r="P20" i="9"/>
  <c r="X20" i="9"/>
  <c r="R22" i="9"/>
  <c r="Z22" i="9"/>
  <c r="O23" i="9"/>
  <c r="V23" i="9" s="1"/>
  <c r="Q25" i="9"/>
  <c r="Y25" i="9"/>
  <c r="S27" i="9"/>
  <c r="P28" i="9"/>
  <c r="X28" i="9"/>
  <c r="R30" i="9"/>
  <c r="Z30" i="9"/>
  <c r="O31" i="9"/>
  <c r="V31" i="9" s="1"/>
  <c r="Q33" i="9"/>
  <c r="Y33" i="9"/>
  <c r="S35" i="9"/>
  <c r="AA35" i="9"/>
  <c r="P36" i="9"/>
  <c r="X36" i="9"/>
  <c r="R38" i="9"/>
  <c r="O39" i="9"/>
  <c r="V39" i="9" s="1"/>
  <c r="Q41" i="9"/>
  <c r="Y41" i="9"/>
  <c r="S43" i="9"/>
  <c r="P44" i="9"/>
  <c r="X44" i="9"/>
  <c r="R46" i="9"/>
  <c r="O47" i="9"/>
  <c r="V47" i="9" s="1"/>
  <c r="Q49" i="9"/>
  <c r="Y49" i="9"/>
  <c r="S51" i="9"/>
  <c r="AA51" i="9"/>
  <c r="P52" i="9"/>
  <c r="X52" i="9"/>
  <c r="R54" i="9"/>
  <c r="Z54" i="9"/>
  <c r="O55" i="9"/>
  <c r="V55" i="9" s="1"/>
  <c r="Q57" i="9"/>
  <c r="Y57" i="9"/>
  <c r="S59" i="9"/>
  <c r="AA59" i="9"/>
  <c r="P60" i="9"/>
  <c r="X60" i="9"/>
  <c r="R62" i="9"/>
  <c r="O63" i="9"/>
  <c r="V63" i="9" s="1"/>
  <c r="Q65" i="9"/>
  <c r="Y65" i="9"/>
  <c r="S67" i="9"/>
  <c r="AA67" i="9"/>
  <c r="P68" i="9"/>
  <c r="R70" i="9"/>
  <c r="O71" i="9"/>
  <c r="V71" i="9" s="1"/>
  <c r="S73" i="9"/>
  <c r="Q74" i="9"/>
  <c r="Z74" i="9"/>
  <c r="Q75" i="9"/>
  <c r="Z75" i="9"/>
  <c r="O76" i="9"/>
  <c r="W76" i="9" s="1"/>
  <c r="T79" i="9"/>
  <c r="S79" i="9"/>
  <c r="R80" i="9"/>
  <c r="AA80" i="9"/>
  <c r="P81" i="9"/>
  <c r="Y81" i="9"/>
  <c r="S85" i="9"/>
  <c r="O86" i="9"/>
  <c r="T86" i="9" s="1"/>
  <c r="U90" i="9"/>
  <c r="Y90" i="9"/>
  <c r="Q90" i="9"/>
  <c r="X90" i="9"/>
  <c r="P90" i="9"/>
  <c r="Z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G3" i="14"/>
  <c r="V5" i="14"/>
  <c r="AM19" i="14"/>
  <c r="AL19" i="14"/>
  <c r="U19" i="14"/>
  <c r="AK19" i="14"/>
  <c r="T19" i="14"/>
  <c r="AJ19" i="14"/>
  <c r="S19" i="14"/>
  <c r="AQ19" i="14"/>
  <c r="AI19" i="14"/>
  <c r="R19" i="14"/>
  <c r="AB19" i="14" s="1"/>
  <c r="AP19" i="14"/>
  <c r="AH19" i="14"/>
  <c r="AO19" i="14"/>
  <c r="V20" i="14"/>
  <c r="AK29" i="14"/>
  <c r="T29" i="14"/>
  <c r="AJ29" i="14"/>
  <c r="S29" i="14"/>
  <c r="AQ29" i="14"/>
  <c r="AI29" i="14"/>
  <c r="R29" i="14"/>
  <c r="W29" i="14" s="1"/>
  <c r="AP29" i="14"/>
  <c r="AH29" i="14"/>
  <c r="AO29" i="14"/>
  <c r="AG29" i="14"/>
  <c r="AL29" i="14"/>
  <c r="AJ58" i="14"/>
  <c r="AM78" i="14"/>
  <c r="AL78" i="14"/>
  <c r="AQ78" i="14"/>
  <c r="AI78" i="14"/>
  <c r="R78" i="14"/>
  <c r="AB78" i="14" s="1"/>
  <c r="AP78" i="14"/>
  <c r="AH78" i="14"/>
  <c r="AO78" i="14"/>
  <c r="AN78" i="14"/>
  <c r="AK78" i="14"/>
  <c r="T78" i="14"/>
  <c r="AJ78" i="14"/>
  <c r="S78" i="14"/>
  <c r="AG78" i="14"/>
  <c r="AF78" i="14"/>
  <c r="S166" i="7"/>
  <c r="S174" i="7"/>
  <c r="S182" i="7"/>
  <c r="S190" i="7"/>
  <c r="S198" i="7"/>
  <c r="Q204" i="7"/>
  <c r="Y204" i="7"/>
  <c r="S206" i="7"/>
  <c r="Q212" i="7"/>
  <c r="Y212" i="7"/>
  <c r="S214" i="7"/>
  <c r="Q220" i="7"/>
  <c r="Y220" i="7"/>
  <c r="S222" i="7"/>
  <c r="R225" i="7"/>
  <c r="Z225" i="7"/>
  <c r="Q228" i="7"/>
  <c r="Y228" i="7"/>
  <c r="S230" i="7"/>
  <c r="R233" i="7"/>
  <c r="Z233" i="7"/>
  <c r="Q236" i="7"/>
  <c r="Y236" i="7"/>
  <c r="S238" i="7"/>
  <c r="R241" i="7"/>
  <c r="Z241" i="7"/>
  <c r="Q244" i="7"/>
  <c r="S246" i="7"/>
  <c r="R249" i="7"/>
  <c r="O250" i="7"/>
  <c r="Z250" i="7" s="1"/>
  <c r="W250" i="7"/>
  <c r="Q252" i="7"/>
  <c r="Y252" i="7"/>
  <c r="V253" i="7"/>
  <c r="S254" i="7"/>
  <c r="R257" i="7"/>
  <c r="Z257" i="7"/>
  <c r="O258" i="7"/>
  <c r="Z258" i="7" s="1"/>
  <c r="W258" i="7"/>
  <c r="Q260" i="7"/>
  <c r="Y260" i="7"/>
  <c r="V261" i="7"/>
  <c r="S262" i="7"/>
  <c r="O2" i="9"/>
  <c r="W2" i="9" s="1"/>
  <c r="Q4" i="9"/>
  <c r="Y4" i="9"/>
  <c r="S6" i="9"/>
  <c r="P7" i="9"/>
  <c r="X7" i="9"/>
  <c r="R9" i="9"/>
  <c r="Z9" i="9"/>
  <c r="O10" i="9"/>
  <c r="W10" i="9" s="1"/>
  <c r="Q12" i="9"/>
  <c r="Y12" i="9"/>
  <c r="S14" i="9"/>
  <c r="P15" i="9"/>
  <c r="X15" i="9"/>
  <c r="R17" i="9"/>
  <c r="Z17" i="9"/>
  <c r="O18" i="9"/>
  <c r="Q20" i="9"/>
  <c r="Y20" i="9"/>
  <c r="S22" i="9"/>
  <c r="P23" i="9"/>
  <c r="X23" i="9"/>
  <c r="R25" i="9"/>
  <c r="Z25" i="9"/>
  <c r="O26" i="9"/>
  <c r="X26" i="9" s="1"/>
  <c r="Q28" i="9"/>
  <c r="Y28" i="9"/>
  <c r="S30" i="9"/>
  <c r="P31" i="9"/>
  <c r="R33" i="9"/>
  <c r="Z33" i="9"/>
  <c r="O34" i="9"/>
  <c r="T34" i="9" s="1"/>
  <c r="Q36" i="9"/>
  <c r="Y36" i="9"/>
  <c r="S38" i="9"/>
  <c r="P39" i="9"/>
  <c r="R41" i="9"/>
  <c r="Z41" i="9"/>
  <c r="O42" i="9"/>
  <c r="W42" i="9" s="1"/>
  <c r="Q44" i="9"/>
  <c r="Y44" i="9"/>
  <c r="S46" i="9"/>
  <c r="P47" i="9"/>
  <c r="R49" i="9"/>
  <c r="Z49" i="9"/>
  <c r="O50" i="9"/>
  <c r="Q52" i="9"/>
  <c r="Y52" i="9"/>
  <c r="S54" i="9"/>
  <c r="P55" i="9"/>
  <c r="R57" i="9"/>
  <c r="Z57" i="9"/>
  <c r="O58" i="9"/>
  <c r="X58" i="9" s="1"/>
  <c r="Q60" i="9"/>
  <c r="Y60" i="9"/>
  <c r="S62" i="9"/>
  <c r="P63" i="9"/>
  <c r="X63" i="9"/>
  <c r="R65" i="9"/>
  <c r="Z65" i="9"/>
  <c r="O66" i="9"/>
  <c r="V66" i="9" s="1"/>
  <c r="Q68" i="9"/>
  <c r="S70" i="9"/>
  <c r="P71" i="9"/>
  <c r="R74" i="9"/>
  <c r="R75" i="9"/>
  <c r="AA75" i="9"/>
  <c r="P76" i="9"/>
  <c r="U79" i="9"/>
  <c r="Q81" i="9"/>
  <c r="Z81" i="9"/>
  <c r="O82" i="9"/>
  <c r="V82" i="9" s="1"/>
  <c r="O84" i="9"/>
  <c r="Y84" i="9" s="1"/>
  <c r="P88" i="9"/>
  <c r="V89" i="9"/>
  <c r="U89" i="9"/>
  <c r="S91" i="9"/>
  <c r="O92" i="9"/>
  <c r="Y92" i="9" s="1"/>
  <c r="S93" i="9"/>
  <c r="V105" i="9"/>
  <c r="W105" i="9"/>
  <c r="R110" i="9"/>
  <c r="Q118" i="9"/>
  <c r="P118" i="9"/>
  <c r="O118" i="9"/>
  <c r="Z118" i="9" s="1"/>
  <c r="W119" i="9"/>
  <c r="AA122" i="9"/>
  <c r="O184" i="9"/>
  <c r="O187" i="9"/>
  <c r="O251" i="9"/>
  <c r="O315" i="9"/>
  <c r="O366" i="9"/>
  <c r="AM11" i="14"/>
  <c r="AL11" i="14"/>
  <c r="U11" i="14"/>
  <c r="AK11" i="14"/>
  <c r="T11" i="14"/>
  <c r="AJ11" i="14"/>
  <c r="S11" i="14"/>
  <c r="AQ11" i="14"/>
  <c r="AI11" i="14"/>
  <c r="R11" i="14"/>
  <c r="AD11" i="14" s="1"/>
  <c r="AP11" i="14"/>
  <c r="AH11" i="14"/>
  <c r="AO11" i="14"/>
  <c r="V12" i="14"/>
  <c r="AK21" i="14"/>
  <c r="T21" i="14"/>
  <c r="AJ21" i="14"/>
  <c r="S21" i="14"/>
  <c r="AQ21" i="14"/>
  <c r="AI21" i="14"/>
  <c r="R21" i="14"/>
  <c r="AA21" i="14" s="1"/>
  <c r="AP21" i="14"/>
  <c r="AH21" i="14"/>
  <c r="AO21" i="14"/>
  <c r="AG21" i="14"/>
  <c r="AL21" i="14"/>
  <c r="AN29" i="14"/>
  <c r="AM29" i="14"/>
  <c r="AF36" i="14"/>
  <c r="AF43" i="14"/>
  <c r="AK88" i="14"/>
  <c r="T88" i="14"/>
  <c r="AJ88" i="14"/>
  <c r="S88" i="14"/>
  <c r="AQ88" i="14"/>
  <c r="AI88" i="14"/>
  <c r="R88" i="14"/>
  <c r="AB88" i="14" s="1"/>
  <c r="AP88" i="14"/>
  <c r="AH88" i="14"/>
  <c r="AO88" i="14"/>
  <c r="AG88" i="14"/>
  <c r="V88" i="14"/>
  <c r="U88" i="14"/>
  <c r="AM88" i="14"/>
  <c r="S225" i="7"/>
  <c r="AA225" i="7"/>
  <c r="T230" i="7"/>
  <c r="S233" i="7"/>
  <c r="AA233" i="7"/>
  <c r="T238" i="7"/>
  <c r="S241" i="7"/>
  <c r="AA241" i="7"/>
  <c r="T246" i="7"/>
  <c r="S249" i="7"/>
  <c r="P250" i="7"/>
  <c r="X250" i="7"/>
  <c r="O253" i="7"/>
  <c r="Y253" i="7" s="1"/>
  <c r="W253" i="7"/>
  <c r="T254" i="7"/>
  <c r="S257" i="7"/>
  <c r="AA257" i="7"/>
  <c r="P258" i="7"/>
  <c r="X258" i="7"/>
  <c r="O261" i="7"/>
  <c r="Y261" i="7" s="1"/>
  <c r="W261" i="7"/>
  <c r="T262" i="7"/>
  <c r="P2" i="9"/>
  <c r="X2" i="9"/>
  <c r="U3" i="9"/>
  <c r="R4" i="9"/>
  <c r="O5" i="9"/>
  <c r="Z5" i="9" s="1"/>
  <c r="T6" i="9"/>
  <c r="Q7" i="9"/>
  <c r="S9" i="9"/>
  <c r="AA9" i="9"/>
  <c r="P10" i="9"/>
  <c r="U11" i="9"/>
  <c r="R12" i="9"/>
  <c r="O13" i="9"/>
  <c r="T13" i="9" s="1"/>
  <c r="T14" i="9"/>
  <c r="Q15" i="9"/>
  <c r="Y15" i="9"/>
  <c r="S17" i="9"/>
  <c r="AA17" i="9"/>
  <c r="P18" i="9"/>
  <c r="U19" i="9"/>
  <c r="R20" i="9"/>
  <c r="O21" i="9"/>
  <c r="T21" i="9" s="1"/>
  <c r="T22" i="9"/>
  <c r="Q23" i="9"/>
  <c r="Y23" i="9"/>
  <c r="S25" i="9"/>
  <c r="AA25" i="9"/>
  <c r="P26" i="9"/>
  <c r="R28" i="9"/>
  <c r="O29" i="9"/>
  <c r="X29" i="9" s="1"/>
  <c r="T30" i="9"/>
  <c r="Q31" i="9"/>
  <c r="S33" i="9"/>
  <c r="AA33" i="9"/>
  <c r="P34" i="9"/>
  <c r="X34" i="9"/>
  <c r="U35" i="9"/>
  <c r="R36" i="9"/>
  <c r="Z36" i="9"/>
  <c r="O37" i="9"/>
  <c r="X37" i="9" s="1"/>
  <c r="W37" i="9"/>
  <c r="Q39" i="9"/>
  <c r="Y39" i="9"/>
  <c r="S41" i="9"/>
  <c r="P42" i="9"/>
  <c r="R44" i="9"/>
  <c r="Z44" i="9"/>
  <c r="O45" i="9"/>
  <c r="Q47" i="9"/>
  <c r="Y47" i="9"/>
  <c r="S49" i="9"/>
  <c r="P50" i="9"/>
  <c r="U51" i="9"/>
  <c r="R52" i="9"/>
  <c r="Z52" i="9"/>
  <c r="O53" i="9"/>
  <c r="W53" i="9" s="1"/>
  <c r="Q55" i="9"/>
  <c r="Y55" i="9"/>
  <c r="S57" i="9"/>
  <c r="P58" i="9"/>
  <c r="U59" i="9"/>
  <c r="R60" i="9"/>
  <c r="Z60" i="9"/>
  <c r="O61" i="9"/>
  <c r="Y61" i="9" s="1"/>
  <c r="Q63" i="9"/>
  <c r="Y63" i="9"/>
  <c r="S65" i="9"/>
  <c r="P66" i="9"/>
  <c r="U67" i="9"/>
  <c r="R68" i="9"/>
  <c r="Z68" i="9"/>
  <c r="O69" i="9"/>
  <c r="X69" i="9" s="1"/>
  <c r="Q71" i="9"/>
  <c r="AA74" i="9"/>
  <c r="T74" i="9"/>
  <c r="Q76" i="9"/>
  <c r="O77" i="9"/>
  <c r="U77" i="9" s="1"/>
  <c r="V79" i="9"/>
  <c r="Y80" i="9"/>
  <c r="Q80" i="9"/>
  <c r="T80" i="9"/>
  <c r="R81" i="9"/>
  <c r="P82" i="9"/>
  <c r="O83" i="9"/>
  <c r="Z83" i="9" s="1"/>
  <c r="P84" i="9"/>
  <c r="R88" i="9"/>
  <c r="W89" i="9"/>
  <c r="S101" i="9"/>
  <c r="Y105" i="9"/>
  <c r="S110" i="9"/>
  <c r="R112" i="9"/>
  <c r="P112" i="9"/>
  <c r="S115" i="9"/>
  <c r="X119" i="9"/>
  <c r="U122" i="9"/>
  <c r="R123" i="9"/>
  <c r="Q123" i="9"/>
  <c r="P123" i="9"/>
  <c r="O123" i="9"/>
  <c r="Z123" i="9" s="1"/>
  <c r="O144" i="9"/>
  <c r="O147" i="9"/>
  <c r="O208" i="9"/>
  <c r="O211" i="9"/>
  <c r="O275" i="9"/>
  <c r="O339" i="9"/>
  <c r="AM3" i="14"/>
  <c r="AL3" i="14"/>
  <c r="U3" i="14"/>
  <c r="AK3" i="14"/>
  <c r="T3" i="14"/>
  <c r="AJ3" i="14"/>
  <c r="S3" i="14"/>
  <c r="AQ3" i="14"/>
  <c r="AI3" i="14"/>
  <c r="R3" i="14"/>
  <c r="AB3" i="14" s="1"/>
  <c r="AP3" i="14"/>
  <c r="AH3" i="14"/>
  <c r="AO3" i="14"/>
  <c r="V4" i="14"/>
  <c r="T13" i="14"/>
  <c r="AJ13" i="14"/>
  <c r="S13" i="14"/>
  <c r="AQ13" i="14"/>
  <c r="AI13" i="14"/>
  <c r="R13" i="14"/>
  <c r="AD13" i="14" s="1"/>
  <c r="AP13" i="14"/>
  <c r="AH13" i="14"/>
  <c r="AO13" i="14"/>
  <c r="AG13" i="14"/>
  <c r="AL13" i="14"/>
  <c r="AF28" i="14"/>
  <c r="U36" i="14"/>
  <c r="T36" i="14"/>
  <c r="S36" i="14"/>
  <c r="R36" i="14"/>
  <c r="AN43" i="14"/>
  <c r="V44" i="14"/>
  <c r="AK80" i="14"/>
  <c r="T80" i="14"/>
  <c r="AJ80" i="14"/>
  <c r="S80" i="14"/>
  <c r="AO80" i="14"/>
  <c r="AG80" i="14"/>
  <c r="AP80" i="14"/>
  <c r="AM80" i="14"/>
  <c r="V80" i="14"/>
  <c r="AL80" i="14"/>
  <c r="U80" i="14"/>
  <c r="AI80" i="14"/>
  <c r="R80" i="14"/>
  <c r="Z80" i="14" s="1"/>
  <c r="AH80" i="14"/>
  <c r="AL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X75" i="9"/>
  <c r="P75" i="9"/>
  <c r="T75" i="9"/>
  <c r="R76" i="9"/>
  <c r="P77" i="9"/>
  <c r="V81" i="9"/>
  <c r="S81" i="9"/>
  <c r="Q82" i="9"/>
  <c r="Q83" i="9"/>
  <c r="R85" i="9"/>
  <c r="P85" i="9"/>
  <c r="O85" i="9"/>
  <c r="Y85" i="9" s="1"/>
  <c r="Y89" i="9"/>
  <c r="Z91" i="9"/>
  <c r="R91" i="9"/>
  <c r="X91" i="9"/>
  <c r="P91" i="9"/>
  <c r="V91" i="9"/>
  <c r="U91" i="9"/>
  <c r="W91" i="9"/>
  <c r="V93" i="9"/>
  <c r="Z105" i="9"/>
  <c r="Z110" i="9"/>
  <c r="O168" i="9"/>
  <c r="O171" i="9"/>
  <c r="O235" i="9"/>
  <c r="O299" i="9"/>
  <c r="O350" i="9"/>
  <c r="T5" i="14"/>
  <c r="AJ5" i="14"/>
  <c r="S5" i="14"/>
  <c r="AQ5" i="14"/>
  <c r="AI5" i="14"/>
  <c r="R5" i="14"/>
  <c r="AD5" i="14" s="1"/>
  <c r="AP5" i="14"/>
  <c r="AH5" i="14"/>
  <c r="AO5" i="14"/>
  <c r="AG5" i="14"/>
  <c r="AL5" i="14"/>
  <c r="AF20" i="14"/>
  <c r="U28" i="14"/>
  <c r="T28" i="14"/>
  <c r="S28" i="14"/>
  <c r="R28" i="14"/>
  <c r="AM28" i="14"/>
  <c r="AL36" i="14"/>
  <c r="AK36" i="14"/>
  <c r="AJ36" i="14"/>
  <c r="AQ36" i="14"/>
  <c r="AI36" i="14"/>
  <c r="AP36" i="14"/>
  <c r="AH36" i="14"/>
  <c r="AO36" i="14"/>
  <c r="AG36" i="14"/>
  <c r="AN36" i="14"/>
  <c r="AP67" i="14"/>
  <c r="AH67" i="14"/>
  <c r="AO67" i="14"/>
  <c r="AG67" i="14"/>
  <c r="AL67" i="14"/>
  <c r="AK67" i="14"/>
  <c r="AQ67" i="14"/>
  <c r="AN67" i="14"/>
  <c r="AM67" i="14"/>
  <c r="V67" i="14"/>
  <c r="AJ67" i="14"/>
  <c r="S67" i="14"/>
  <c r="AI67" i="14"/>
  <c r="R67" i="14"/>
  <c r="AA67" i="14" s="1"/>
  <c r="AF67" i="14"/>
  <c r="AK96" i="14"/>
  <c r="T96" i="14"/>
  <c r="S96" i="14"/>
  <c r="AQ96" i="14"/>
  <c r="AI96" i="14"/>
  <c r="R96" i="14"/>
  <c r="AA96" i="14" s="1"/>
  <c r="AP96" i="14"/>
  <c r="AH96" i="14"/>
  <c r="AO96" i="14"/>
  <c r="AG96" i="14"/>
  <c r="V96" i="14"/>
  <c r="U96" i="14"/>
  <c r="AM96" i="14"/>
  <c r="V37" i="14"/>
  <c r="AM37" i="14"/>
  <c r="AF44" i="14"/>
  <c r="AN44" i="14"/>
  <c r="V45" i="14"/>
  <c r="AM45" i="14"/>
  <c r="S52" i="14"/>
  <c r="AI52" i="14"/>
  <c r="AK55" i="14"/>
  <c r="AO55" i="14"/>
  <c r="AG55" i="14"/>
  <c r="AJ55" i="14"/>
  <c r="U71" i="14"/>
  <c r="T71" i="14"/>
  <c r="AQ71" i="14"/>
  <c r="U75" i="14"/>
  <c r="T75" i="14"/>
  <c r="AQ75" i="14"/>
  <c r="AN80" i="14"/>
  <c r="AN88" i="14"/>
  <c r="AJ96" i="14"/>
  <c r="AJ104" i="14"/>
  <c r="AQ148" i="14"/>
  <c r="AI148" i="14"/>
  <c r="AP148" i="14"/>
  <c r="AH148" i="14"/>
  <c r="AO148" i="14"/>
  <c r="AG148" i="14"/>
  <c r="AL148" i="14"/>
  <c r="AK148" i="14"/>
  <c r="AJ148" i="14"/>
  <c r="AF148" i="14"/>
  <c r="AN148" i="14"/>
  <c r="R84" i="9"/>
  <c r="Z84" i="9"/>
  <c r="S89" i="9"/>
  <c r="AA89" i="9"/>
  <c r="R92" i="9"/>
  <c r="Q95" i="9"/>
  <c r="Y95" i="9"/>
  <c r="S97" i="9"/>
  <c r="R100" i="9"/>
  <c r="Q103" i="9"/>
  <c r="S105" i="9"/>
  <c r="AA105" i="9"/>
  <c r="R108" i="9"/>
  <c r="O109" i="9"/>
  <c r="T109" i="9" s="1"/>
  <c r="Q111" i="9"/>
  <c r="Y111" i="9"/>
  <c r="S113" i="9"/>
  <c r="AA113" i="9"/>
  <c r="P114" i="9"/>
  <c r="X114" i="9"/>
  <c r="R116" i="9"/>
  <c r="O117" i="9"/>
  <c r="W117" i="9" s="1"/>
  <c r="Q119" i="9"/>
  <c r="Y119" i="9"/>
  <c r="S121" i="9"/>
  <c r="AA121" i="9"/>
  <c r="P122" i="9"/>
  <c r="X122" i="9"/>
  <c r="R124" i="9"/>
  <c r="R2" i="14"/>
  <c r="AC2" i="14" s="1"/>
  <c r="AI2" i="14"/>
  <c r="AQ2" i="14"/>
  <c r="AF5" i="14"/>
  <c r="AN5" i="14"/>
  <c r="V6" i="14"/>
  <c r="AM6" i="14"/>
  <c r="U7" i="14"/>
  <c r="AL7" i="14"/>
  <c r="T8" i="14"/>
  <c r="AK8" i="14"/>
  <c r="S9" i="14"/>
  <c r="AJ9" i="14"/>
  <c r="R10" i="14"/>
  <c r="Z10" i="14" s="1"/>
  <c r="AI10" i="14"/>
  <c r="AQ10" i="14"/>
  <c r="AF13" i="14"/>
  <c r="AN13" i="14"/>
  <c r="V14" i="14"/>
  <c r="AM14" i="14"/>
  <c r="U15" i="14"/>
  <c r="AL15" i="14"/>
  <c r="T16" i="14"/>
  <c r="AK16" i="14"/>
  <c r="S17" i="14"/>
  <c r="AJ17" i="14"/>
  <c r="R18" i="14"/>
  <c r="W18" i="14" s="1"/>
  <c r="AI18" i="14"/>
  <c r="AQ18" i="14"/>
  <c r="AF21" i="14"/>
  <c r="V22" i="14"/>
  <c r="AM22" i="14"/>
  <c r="U23" i="14"/>
  <c r="AL23" i="14"/>
  <c r="T24" i="14"/>
  <c r="AK24" i="14"/>
  <c r="S25" i="14"/>
  <c r="AJ25" i="14"/>
  <c r="R26" i="14"/>
  <c r="W26" i="14" s="1"/>
  <c r="AI26" i="14"/>
  <c r="AQ26" i="14"/>
  <c r="AF29" i="14"/>
  <c r="V30" i="14"/>
  <c r="AM30" i="14"/>
  <c r="U31" i="14"/>
  <c r="AL31" i="14"/>
  <c r="T32" i="14"/>
  <c r="AK32" i="14"/>
  <c r="S33" i="14"/>
  <c r="AJ33" i="14"/>
  <c r="R34" i="14"/>
  <c r="Z34" i="14" s="1"/>
  <c r="AI34" i="14"/>
  <c r="AQ34" i="14"/>
  <c r="AF37" i="14"/>
  <c r="V38" i="14"/>
  <c r="AM38" i="14"/>
  <c r="U39" i="14"/>
  <c r="AL39" i="14"/>
  <c r="T40" i="14"/>
  <c r="AK40" i="14"/>
  <c r="S41" i="14"/>
  <c r="AJ41" i="14"/>
  <c r="R42" i="14"/>
  <c r="Z42" i="14" s="1"/>
  <c r="AI42" i="14"/>
  <c r="AQ42" i="14"/>
  <c r="AG44" i="14"/>
  <c r="AO44" i="14"/>
  <c r="AF45" i="14"/>
  <c r="V46" i="14"/>
  <c r="AM46" i="14"/>
  <c r="U47" i="14"/>
  <c r="AL47" i="14"/>
  <c r="T48" i="14"/>
  <c r="AK48" i="14"/>
  <c r="S49" i="14"/>
  <c r="AJ49" i="14"/>
  <c r="S50" i="14"/>
  <c r="AM50" i="14"/>
  <c r="AF51" i="14"/>
  <c r="AO51" i="14"/>
  <c r="AN52" i="14"/>
  <c r="AK52" i="14"/>
  <c r="AH53" i="14"/>
  <c r="S54" i="14"/>
  <c r="AO54" i="14"/>
  <c r="AL55" i="14"/>
  <c r="V56" i="14"/>
  <c r="T57" i="14"/>
  <c r="AF57" i="14"/>
  <c r="AP57" i="14"/>
  <c r="T59" i="14"/>
  <c r="T60" i="14"/>
  <c r="AP60" i="14"/>
  <c r="R62" i="14"/>
  <c r="Y62" i="14" s="1"/>
  <c r="R63" i="14"/>
  <c r="AB63" i="14" s="1"/>
  <c r="R64" i="14"/>
  <c r="W64" i="14" s="1"/>
  <c r="AG64" i="14"/>
  <c r="U65" i="14"/>
  <c r="AH65" i="14"/>
  <c r="AO66" i="14"/>
  <c r="V68" i="14"/>
  <c r="AM68" i="14"/>
  <c r="T70" i="14"/>
  <c r="AK70" i="14"/>
  <c r="AL71" i="14"/>
  <c r="AK71" i="14"/>
  <c r="AP71" i="14"/>
  <c r="AH71" i="14"/>
  <c r="AO71" i="14"/>
  <c r="AG71" i="14"/>
  <c r="R72" i="14"/>
  <c r="AD72" i="14" s="1"/>
  <c r="AI72" i="14"/>
  <c r="T74" i="14"/>
  <c r="AK74" i="14"/>
  <c r="AP75" i="14"/>
  <c r="AH75" i="14"/>
  <c r="AO75" i="14"/>
  <c r="AG75" i="14"/>
  <c r="AL75" i="14"/>
  <c r="AK75" i="14"/>
  <c r="R76" i="14"/>
  <c r="AD76" i="14" s="1"/>
  <c r="AI76" i="14"/>
  <c r="AN79" i="14"/>
  <c r="AF87" i="14"/>
  <c r="AF95" i="14"/>
  <c r="AM134" i="14"/>
  <c r="AL134" i="14"/>
  <c r="AK134" i="14"/>
  <c r="AJ134" i="14"/>
  <c r="AQ134" i="14"/>
  <c r="AI134" i="14"/>
  <c r="R134" i="14"/>
  <c r="W134" i="14" s="1"/>
  <c r="AP134" i="14"/>
  <c r="AH134" i="14"/>
  <c r="AO134" i="14"/>
  <c r="AG134" i="14"/>
  <c r="S84" i="9"/>
  <c r="AA84" i="9"/>
  <c r="O88" i="9"/>
  <c r="U88" i="9" s="1"/>
  <c r="T89" i="9"/>
  <c r="S92" i="9"/>
  <c r="R95" i="9"/>
  <c r="O96" i="9"/>
  <c r="W96" i="9" s="1"/>
  <c r="S100" i="9"/>
  <c r="R103" i="9"/>
  <c r="O104" i="9"/>
  <c r="W104" i="9" s="1"/>
  <c r="T105" i="9"/>
  <c r="S108" i="9"/>
  <c r="P109" i="9"/>
  <c r="X109" i="9"/>
  <c r="R111" i="9"/>
  <c r="Z111" i="9"/>
  <c r="O112" i="9"/>
  <c r="X112" i="9" s="1"/>
  <c r="T113" i="9"/>
  <c r="Q114" i="9"/>
  <c r="Y114" i="9"/>
  <c r="S116" i="9"/>
  <c r="P117" i="9"/>
  <c r="X117" i="9"/>
  <c r="R119" i="9"/>
  <c r="Z119" i="9"/>
  <c r="O120" i="9"/>
  <c r="AA120" i="9" s="1"/>
  <c r="T121" i="9"/>
  <c r="Q122" i="9"/>
  <c r="Y122" i="9"/>
  <c r="S124" i="9"/>
  <c r="S2" i="14"/>
  <c r="AJ2" i="14"/>
  <c r="AF6" i="14"/>
  <c r="AN6" i="14"/>
  <c r="V7" i="14"/>
  <c r="AM7" i="14"/>
  <c r="U8" i="14"/>
  <c r="AL8" i="14"/>
  <c r="T9" i="14"/>
  <c r="AK9" i="14"/>
  <c r="S10" i="14"/>
  <c r="AJ10" i="14"/>
  <c r="AF14" i="14"/>
  <c r="AN14" i="14"/>
  <c r="V15" i="14"/>
  <c r="AM15" i="14"/>
  <c r="U16" i="14"/>
  <c r="AL16" i="14"/>
  <c r="T17" i="14"/>
  <c r="AK17" i="14"/>
  <c r="S18" i="14"/>
  <c r="AJ18" i="14"/>
  <c r="AF22" i="14"/>
  <c r="AN22" i="14"/>
  <c r="V23" i="14"/>
  <c r="AM23" i="14"/>
  <c r="U24" i="14"/>
  <c r="AL24" i="14"/>
  <c r="T25" i="14"/>
  <c r="AK25" i="14"/>
  <c r="S26" i="14"/>
  <c r="AJ26" i="14"/>
  <c r="AF30" i="14"/>
  <c r="AN30" i="14"/>
  <c r="V31" i="14"/>
  <c r="AM31" i="14"/>
  <c r="U32" i="14"/>
  <c r="AL32" i="14"/>
  <c r="T33" i="14"/>
  <c r="AK33" i="14"/>
  <c r="S34" i="14"/>
  <c r="AJ34" i="14"/>
  <c r="AG37" i="14"/>
  <c r="AO37" i="14"/>
  <c r="AF38" i="14"/>
  <c r="AN38" i="14"/>
  <c r="V39" i="14"/>
  <c r="AM39" i="14"/>
  <c r="U40" i="14"/>
  <c r="AL40" i="14"/>
  <c r="T41" i="14"/>
  <c r="AK41" i="14"/>
  <c r="S42" i="14"/>
  <c r="AJ42" i="14"/>
  <c r="AH44" i="14"/>
  <c r="AP44" i="14"/>
  <c r="AG45" i="14"/>
  <c r="AO45" i="14"/>
  <c r="AF46" i="14"/>
  <c r="AN46" i="14"/>
  <c r="V47" i="14"/>
  <c r="AM47" i="14"/>
  <c r="U48" i="14"/>
  <c r="AL48" i="14"/>
  <c r="T49" i="14"/>
  <c r="AK49" i="14"/>
  <c r="T50" i="14"/>
  <c r="AN50" i="14"/>
  <c r="T51" i="14"/>
  <c r="AG51" i="14"/>
  <c r="AP51" i="14"/>
  <c r="AL52" i="14"/>
  <c r="AF54" i="14"/>
  <c r="AQ54" i="14"/>
  <c r="AM55" i="14"/>
  <c r="AJ56" i="14"/>
  <c r="S56" i="14"/>
  <c r="AI56" i="14"/>
  <c r="U57" i="14"/>
  <c r="AG57" i="14"/>
  <c r="R58" i="14"/>
  <c r="AD58" i="14" s="1"/>
  <c r="AO59" i="14"/>
  <c r="AG59" i="14"/>
  <c r="AK59" i="14"/>
  <c r="AJ59" i="14"/>
  <c r="U60" i="14"/>
  <c r="AG60" i="14"/>
  <c r="S63" i="14"/>
  <c r="AH63" i="14"/>
  <c r="U64" i="14"/>
  <c r="AH64" i="14"/>
  <c r="AK65" i="14"/>
  <c r="AN70" i="14"/>
  <c r="U72" i="14"/>
  <c r="AL72" i="14"/>
  <c r="AN74" i="14"/>
  <c r="U76" i="14"/>
  <c r="AL76" i="14"/>
  <c r="U79" i="14"/>
  <c r="T79" i="14"/>
  <c r="U87" i="14"/>
  <c r="T87" i="14"/>
  <c r="S87" i="14"/>
  <c r="R87" i="14"/>
  <c r="X87" i="14" s="1"/>
  <c r="U95" i="14"/>
  <c r="T95" i="14"/>
  <c r="S95" i="14"/>
  <c r="R95" i="14"/>
  <c r="U103" i="14"/>
  <c r="T103" i="14"/>
  <c r="S103" i="14"/>
  <c r="R103" i="14"/>
  <c r="AC103" i="14" s="1"/>
  <c r="AM110" i="14"/>
  <c r="AL110" i="14"/>
  <c r="AK110" i="14"/>
  <c r="T110" i="14"/>
  <c r="AJ110" i="14"/>
  <c r="S110" i="14"/>
  <c r="AQ110" i="14"/>
  <c r="AI110" i="14"/>
  <c r="R110" i="14"/>
  <c r="W110" i="14" s="1"/>
  <c r="AP110" i="14"/>
  <c r="AH110" i="14"/>
  <c r="AO110" i="14"/>
  <c r="AG110" i="14"/>
  <c r="AC135" i="14"/>
  <c r="AB135" i="14"/>
  <c r="AA135" i="14"/>
  <c r="Z135" i="14"/>
  <c r="R135" i="14"/>
  <c r="Y135" i="14"/>
  <c r="AM144" i="14"/>
  <c r="AL144" i="14"/>
  <c r="AI144" i="14"/>
  <c r="AH144" i="14"/>
  <c r="AQ144" i="14"/>
  <c r="AG144" i="14"/>
  <c r="AP144" i="14"/>
  <c r="AF144" i="14"/>
  <c r="AO144" i="14"/>
  <c r="R144" i="14"/>
  <c r="T144" i="14" s="1"/>
  <c r="AN144" i="14"/>
  <c r="AK144" i="14"/>
  <c r="S95" i="9"/>
  <c r="S103" i="9"/>
  <c r="Q109" i="9"/>
  <c r="S111" i="9"/>
  <c r="AA111" i="9"/>
  <c r="U113" i="9"/>
  <c r="R114" i="9"/>
  <c r="Z114" i="9"/>
  <c r="Q117" i="9"/>
  <c r="Y117" i="9"/>
  <c r="S119" i="9"/>
  <c r="AA119" i="9"/>
  <c r="U121" i="9"/>
  <c r="R122" i="9"/>
  <c r="Z122" i="9"/>
  <c r="T2" i="14"/>
  <c r="AK2" i="14"/>
  <c r="AF7" i="14"/>
  <c r="AN7" i="14"/>
  <c r="V8" i="14"/>
  <c r="AM8" i="14"/>
  <c r="U9" i="14"/>
  <c r="AL9" i="14"/>
  <c r="T10" i="14"/>
  <c r="AK10" i="14"/>
  <c r="AF15" i="14"/>
  <c r="AN15" i="14"/>
  <c r="V16" i="14"/>
  <c r="AM16" i="14"/>
  <c r="U17" i="14"/>
  <c r="AL17" i="14"/>
  <c r="T18" i="14"/>
  <c r="AK18" i="14"/>
  <c r="AF23" i="14"/>
  <c r="AN23" i="14"/>
  <c r="V24" i="14"/>
  <c r="AM24" i="14"/>
  <c r="U25" i="14"/>
  <c r="AL25" i="14"/>
  <c r="T26" i="14"/>
  <c r="AK26" i="14"/>
  <c r="AF31" i="14"/>
  <c r="AN31" i="14"/>
  <c r="V32" i="14"/>
  <c r="AM32" i="14"/>
  <c r="U33" i="14"/>
  <c r="AL33" i="14"/>
  <c r="T34" i="14"/>
  <c r="AK34" i="14"/>
  <c r="AH37" i="14"/>
  <c r="AP37" i="14"/>
  <c r="AF39" i="14"/>
  <c r="AN39" i="14"/>
  <c r="V40" i="14"/>
  <c r="AM40" i="14"/>
  <c r="U41" i="14"/>
  <c r="AL41" i="14"/>
  <c r="T42" i="14"/>
  <c r="AK42" i="14"/>
  <c r="AI44" i="14"/>
  <c r="AQ44" i="14"/>
  <c r="AH45" i="14"/>
  <c r="AP45" i="14"/>
  <c r="AF47" i="14"/>
  <c r="AN47" i="14"/>
  <c r="V48" i="14"/>
  <c r="AM48" i="14"/>
  <c r="U49" i="14"/>
  <c r="AL49" i="14"/>
  <c r="V50" i="14"/>
  <c r="AF50" i="14"/>
  <c r="AO50" i="14"/>
  <c r="AH51" i="14"/>
  <c r="AQ51" i="14"/>
  <c r="AM52" i="14"/>
  <c r="AM53" i="14"/>
  <c r="AQ53" i="14"/>
  <c r="AI53" i="14"/>
  <c r="AK53" i="14"/>
  <c r="V54" i="14"/>
  <c r="AG54" i="14"/>
  <c r="AN55" i="14"/>
  <c r="AH57" i="14"/>
  <c r="AQ66" i="14"/>
  <c r="AI66" i="14"/>
  <c r="AP66" i="14"/>
  <c r="AH66" i="14"/>
  <c r="AM66" i="14"/>
  <c r="AL66" i="14"/>
  <c r="AO68" i="14"/>
  <c r="AG68" i="14"/>
  <c r="AK68" i="14"/>
  <c r="T68" i="14"/>
  <c r="S68" i="14"/>
  <c r="AQ68" i="14"/>
  <c r="AF71" i="14"/>
  <c r="AF75" i="14"/>
  <c r="AL79" i="14"/>
  <c r="AK79" i="14"/>
  <c r="AP79" i="14"/>
  <c r="AH79" i="14"/>
  <c r="AO79" i="14"/>
  <c r="AG79" i="14"/>
  <c r="AL87" i="14"/>
  <c r="AK87" i="14"/>
  <c r="AJ87" i="14"/>
  <c r="AQ87" i="14"/>
  <c r="AI87" i="14"/>
  <c r="AP87" i="14"/>
  <c r="AH87" i="14"/>
  <c r="AO87" i="14"/>
  <c r="AG87" i="14"/>
  <c r="AN87" i="14"/>
  <c r="AL95" i="14"/>
  <c r="AK95" i="14"/>
  <c r="AJ95" i="14"/>
  <c r="AQ95" i="14"/>
  <c r="AI95" i="14"/>
  <c r="AP95" i="14"/>
  <c r="AH95" i="14"/>
  <c r="AO95" i="14"/>
  <c r="AG95" i="14"/>
  <c r="AN95" i="14"/>
  <c r="AL103" i="14"/>
  <c r="AK103" i="14"/>
  <c r="AJ103" i="14"/>
  <c r="AQ103" i="14"/>
  <c r="AI103" i="14"/>
  <c r="AP103" i="14"/>
  <c r="AH103" i="14"/>
  <c r="AO103" i="14"/>
  <c r="AG103" i="14"/>
  <c r="AN103" i="14"/>
  <c r="Y107" i="14"/>
  <c r="U111" i="14"/>
  <c r="T111" i="14"/>
  <c r="S111" i="14"/>
  <c r="R111" i="14"/>
  <c r="AD111" i="14" s="1"/>
  <c r="AM118" i="14"/>
  <c r="AL118" i="14"/>
  <c r="AK118" i="14"/>
  <c r="T118" i="14"/>
  <c r="AJ118" i="14"/>
  <c r="S118" i="14"/>
  <c r="AQ118" i="14"/>
  <c r="AI118" i="14"/>
  <c r="R118" i="14"/>
  <c r="AB118" i="14" s="1"/>
  <c r="AP118" i="14"/>
  <c r="AH118" i="14"/>
  <c r="AO118" i="14"/>
  <c r="AG118" i="14"/>
  <c r="AL135" i="14"/>
  <c r="S74" i="9"/>
  <c r="S82" i="9"/>
  <c r="Q88" i="9"/>
  <c r="Y88" i="9"/>
  <c r="S90" i="9"/>
  <c r="Q96" i="9"/>
  <c r="Y96" i="9"/>
  <c r="S98" i="9"/>
  <c r="T103" i="9"/>
  <c r="Q104" i="9"/>
  <c r="Y104" i="9"/>
  <c r="S106" i="9"/>
  <c r="R109" i="9"/>
  <c r="T111" i="9"/>
  <c r="Q112" i="9"/>
  <c r="S114" i="9"/>
  <c r="R117" i="9"/>
  <c r="Z117" i="9"/>
  <c r="T119" i="9"/>
  <c r="Q120" i="9"/>
  <c r="Y120" i="9"/>
  <c r="S122" i="9"/>
  <c r="U2" i="14"/>
  <c r="AL2" i="14"/>
  <c r="AG7" i="14"/>
  <c r="AO7" i="14"/>
  <c r="AF8" i="14"/>
  <c r="AN8" i="14"/>
  <c r="V9" i="14"/>
  <c r="AM9" i="14"/>
  <c r="U10" i="14"/>
  <c r="AL10" i="14"/>
  <c r="AG15" i="14"/>
  <c r="AO15" i="14"/>
  <c r="AF16" i="14"/>
  <c r="AN16" i="14"/>
  <c r="V17" i="14"/>
  <c r="AM17" i="14"/>
  <c r="U18" i="14"/>
  <c r="AL18" i="14"/>
  <c r="AG23" i="14"/>
  <c r="AO23" i="14"/>
  <c r="AF24" i="14"/>
  <c r="AN24" i="14"/>
  <c r="V25" i="14"/>
  <c r="AM25" i="14"/>
  <c r="U26" i="14"/>
  <c r="AL26" i="14"/>
  <c r="AG31" i="14"/>
  <c r="AO31" i="14"/>
  <c r="AF32" i="14"/>
  <c r="AN32" i="14"/>
  <c r="V33" i="14"/>
  <c r="AM33" i="14"/>
  <c r="U34" i="14"/>
  <c r="AL34" i="14"/>
  <c r="R37" i="14"/>
  <c r="AC37" i="14" s="1"/>
  <c r="AI37" i="14"/>
  <c r="AQ37" i="14"/>
  <c r="AG39" i="14"/>
  <c r="AO39" i="14"/>
  <c r="AF40" i="14"/>
  <c r="AN40" i="14"/>
  <c r="V41" i="14"/>
  <c r="AM41" i="14"/>
  <c r="U42" i="14"/>
  <c r="AL42" i="14"/>
  <c r="AJ44" i="14"/>
  <c r="R45" i="14"/>
  <c r="AC45" i="14" s="1"/>
  <c r="AI45" i="14"/>
  <c r="AQ45" i="14"/>
  <c r="AG47" i="14"/>
  <c r="AO47" i="14"/>
  <c r="AF48" i="14"/>
  <c r="AN48" i="14"/>
  <c r="V49" i="14"/>
  <c r="AN49" i="14"/>
  <c r="U50" i="14"/>
  <c r="AG50" i="14"/>
  <c r="AP50" i="14"/>
  <c r="AI51" i="14"/>
  <c r="R52" i="14"/>
  <c r="Y52" i="14" s="1"/>
  <c r="AO52" i="14"/>
  <c r="AL53" i="14"/>
  <c r="U54" i="14"/>
  <c r="AP55" i="14"/>
  <c r="S60" i="14"/>
  <c r="AI60" i="14"/>
  <c r="AF66" i="14"/>
  <c r="AN68" i="14"/>
  <c r="R71" i="14"/>
  <c r="W71" i="14" s="1"/>
  <c r="AI71" i="14"/>
  <c r="R75" i="14"/>
  <c r="W75" i="14" s="1"/>
  <c r="AI75" i="14"/>
  <c r="U119" i="14"/>
  <c r="T119" i="14"/>
  <c r="S119" i="14"/>
  <c r="R119" i="14"/>
  <c r="AM148" i="14"/>
  <c r="S109" i="9"/>
  <c r="W113" i="9"/>
  <c r="T114" i="9"/>
  <c r="S117" i="9"/>
  <c r="AA117" i="9"/>
  <c r="W121" i="9"/>
  <c r="T122" i="9"/>
  <c r="V2" i="14"/>
  <c r="AM2" i="14"/>
  <c r="AF9" i="14"/>
  <c r="AN9" i="14"/>
  <c r="V10" i="14"/>
  <c r="AM10" i="14"/>
  <c r="AF17" i="14"/>
  <c r="AN17" i="14"/>
  <c r="V18" i="14"/>
  <c r="AM18" i="14"/>
  <c r="AF25" i="14"/>
  <c r="AN25" i="14"/>
  <c r="V26" i="14"/>
  <c r="AM26" i="14"/>
  <c r="AF33" i="14"/>
  <c r="AN33" i="14"/>
  <c r="V34" i="14"/>
  <c r="AM34" i="14"/>
  <c r="S37" i="14"/>
  <c r="AJ37" i="14"/>
  <c r="AF41" i="14"/>
  <c r="AN41" i="14"/>
  <c r="V42" i="14"/>
  <c r="AM42" i="14"/>
  <c r="AK44" i="14"/>
  <c r="S45" i="14"/>
  <c r="AJ45" i="14"/>
  <c r="AF49" i="14"/>
  <c r="AO49" i="14"/>
  <c r="AH50" i="14"/>
  <c r="AQ50" i="14"/>
  <c r="AJ51" i="14"/>
  <c r="T52" i="14"/>
  <c r="AP52" i="14"/>
  <c r="AN53" i="14"/>
  <c r="AL54" i="14"/>
  <c r="AP54" i="14"/>
  <c r="AH54" i="14"/>
  <c r="AJ54" i="14"/>
  <c r="AF55" i="14"/>
  <c r="AQ55" i="14"/>
  <c r="AQ57" i="14"/>
  <c r="AI57" i="14"/>
  <c r="R57" i="14"/>
  <c r="AA57" i="14" s="1"/>
  <c r="AM57" i="14"/>
  <c r="AK57" i="14"/>
  <c r="U63" i="14"/>
  <c r="T63" i="14"/>
  <c r="AM63" i="14"/>
  <c r="AK64" i="14"/>
  <c r="T64" i="14"/>
  <c r="AJ64" i="14"/>
  <c r="S64" i="14"/>
  <c r="AM64" i="14"/>
  <c r="AJ65" i="14"/>
  <c r="S65" i="14"/>
  <c r="AQ65" i="14"/>
  <c r="AI65" i="14"/>
  <c r="R65" i="14"/>
  <c r="X65" i="14" s="1"/>
  <c r="AM65" i="14"/>
  <c r="AO65" i="14"/>
  <c r="AG66" i="14"/>
  <c r="AM70" i="14"/>
  <c r="AL70" i="14"/>
  <c r="AQ70" i="14"/>
  <c r="AI70" i="14"/>
  <c r="R70" i="14"/>
  <c r="X70" i="14" s="1"/>
  <c r="AP70" i="14"/>
  <c r="AH70" i="14"/>
  <c r="S71" i="14"/>
  <c r="AJ71" i="14"/>
  <c r="AK72" i="14"/>
  <c r="T72" i="14"/>
  <c r="AJ72" i="14"/>
  <c r="S72" i="14"/>
  <c r="AO72" i="14"/>
  <c r="AG72" i="14"/>
  <c r="AQ72" i="14"/>
  <c r="AQ74" i="14"/>
  <c r="AI74" i="14"/>
  <c r="AP74" i="14"/>
  <c r="AH74" i="14"/>
  <c r="AM74" i="14"/>
  <c r="AL74" i="14"/>
  <c r="S75" i="14"/>
  <c r="AJ75" i="14"/>
  <c r="AO76" i="14"/>
  <c r="AG76" i="14"/>
  <c r="AK76" i="14"/>
  <c r="T76" i="14"/>
  <c r="S76" i="14"/>
  <c r="AQ76" i="14"/>
  <c r="AF79" i="14"/>
  <c r="AL119" i="14"/>
  <c r="AM126" i="14"/>
  <c r="AL126" i="14"/>
  <c r="AK126" i="14"/>
  <c r="AJ126" i="14"/>
  <c r="AQ126" i="14"/>
  <c r="AI126" i="14"/>
  <c r="R126" i="14"/>
  <c r="W126" i="14" s="1"/>
  <c r="AP126" i="14"/>
  <c r="AH126" i="14"/>
  <c r="AO126" i="14"/>
  <c r="AG126" i="14"/>
  <c r="AF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F2" i="14"/>
  <c r="V3" i="14"/>
  <c r="S6" i="14"/>
  <c r="R7" i="14"/>
  <c r="AI7" i="14"/>
  <c r="AH8" i="14"/>
  <c r="AG9" i="14"/>
  <c r="AF10" i="14"/>
  <c r="V11" i="14"/>
  <c r="S14" i="14"/>
  <c r="R15" i="14"/>
  <c r="AI15" i="14"/>
  <c r="AH16" i="14"/>
  <c r="AG17" i="14"/>
  <c r="AF18" i="14"/>
  <c r="V19" i="14"/>
  <c r="S22" i="14"/>
  <c r="R23" i="14"/>
  <c r="AI23" i="14"/>
  <c r="AH24" i="14"/>
  <c r="AG25" i="14"/>
  <c r="AF26" i="14"/>
  <c r="V27" i="14"/>
  <c r="S30" i="14"/>
  <c r="R31" i="14"/>
  <c r="AI31" i="14"/>
  <c r="AH32" i="14"/>
  <c r="AG33" i="14"/>
  <c r="AF34" i="14"/>
  <c r="V35" i="14"/>
  <c r="T37" i="14"/>
  <c r="S38" i="14"/>
  <c r="R39" i="14"/>
  <c r="AI39" i="14"/>
  <c r="AH40" i="14"/>
  <c r="AG41" i="14"/>
  <c r="AF42" i="14"/>
  <c r="V43" i="14"/>
  <c r="T45" i="14"/>
  <c r="S46" i="14"/>
  <c r="R47" i="14"/>
  <c r="AC47" i="14" s="1"/>
  <c r="AI47" i="14"/>
  <c r="AH48" i="14"/>
  <c r="AG49" i="14"/>
  <c r="AP49" i="14"/>
  <c r="AI50" i="14"/>
  <c r="R51" i="14"/>
  <c r="AA51" i="14" s="1"/>
  <c r="AL51" i="14"/>
  <c r="U52" i="14"/>
  <c r="AG52" i="14"/>
  <c r="AQ52" i="14"/>
  <c r="S53" i="14"/>
  <c r="AO53" i="14"/>
  <c r="AK54" i="14"/>
  <c r="AH55" i="14"/>
  <c r="R56" i="14"/>
  <c r="W56" i="14" s="1"/>
  <c r="AO56" i="14"/>
  <c r="AL57" i="14"/>
  <c r="U58" i="14"/>
  <c r="S59" i="14"/>
  <c r="AP59" i="14"/>
  <c r="AL60" i="14"/>
  <c r="AM62" i="14"/>
  <c r="AL62" i="14"/>
  <c r="AP62" i="14"/>
  <c r="AH62" i="14"/>
  <c r="AN62" i="14"/>
  <c r="AL63" i="14"/>
  <c r="AK63" i="14"/>
  <c r="AO63" i="14"/>
  <c r="AG63" i="14"/>
  <c r="AN63" i="14"/>
  <c r="AN64" i="14"/>
  <c r="AO64" i="14"/>
  <c r="AP65" i="14"/>
  <c r="S66" i="14"/>
  <c r="AJ66" i="14"/>
  <c r="U67" i="14"/>
  <c r="T67" i="14"/>
  <c r="AH68" i="14"/>
  <c r="AF70" i="14"/>
  <c r="V71" i="14"/>
  <c r="AM71" i="14"/>
  <c r="AN72" i="14"/>
  <c r="AF74" i="14"/>
  <c r="V75" i="14"/>
  <c r="AM75" i="14"/>
  <c r="AN76" i="14"/>
  <c r="R79" i="14"/>
  <c r="W79" i="14" s="1"/>
  <c r="AI79" i="14"/>
  <c r="AQ82" i="14"/>
  <c r="AI82" i="14"/>
  <c r="AP82" i="14"/>
  <c r="AH82" i="14"/>
  <c r="AO82" i="14"/>
  <c r="AG82" i="14"/>
  <c r="AM82" i="14"/>
  <c r="AL82" i="14"/>
  <c r="AF82" i="14"/>
  <c r="U83" i="14"/>
  <c r="AB83" i="14"/>
  <c r="T83" i="14"/>
  <c r="AM86" i="14"/>
  <c r="AL86" i="14"/>
  <c r="AK86" i="14"/>
  <c r="T86" i="14"/>
  <c r="AJ86" i="14"/>
  <c r="S86" i="14"/>
  <c r="AQ86" i="14"/>
  <c r="AI86" i="14"/>
  <c r="R86" i="14"/>
  <c r="AD86" i="14" s="1"/>
  <c r="AP86" i="14"/>
  <c r="AH86" i="14"/>
  <c r="AO86" i="14"/>
  <c r="V87" i="14"/>
  <c r="AM94" i="14"/>
  <c r="AL94" i="14"/>
  <c r="AK94" i="14"/>
  <c r="T94" i="14"/>
  <c r="AJ94" i="14"/>
  <c r="S94" i="14"/>
  <c r="AQ94" i="14"/>
  <c r="AI94" i="14"/>
  <c r="R94" i="14"/>
  <c r="AD94" i="14" s="1"/>
  <c r="AP94" i="14"/>
  <c r="AH94" i="14"/>
  <c r="AO94" i="14"/>
  <c r="V95" i="14"/>
  <c r="AM102" i="14"/>
  <c r="AL102" i="14"/>
  <c r="AK102" i="14"/>
  <c r="T102" i="14"/>
  <c r="AJ102" i="14"/>
  <c r="S102" i="14"/>
  <c r="AQ102" i="14"/>
  <c r="AI102" i="14"/>
  <c r="R102" i="14"/>
  <c r="AA102" i="14" s="1"/>
  <c r="AP102" i="14"/>
  <c r="AH102" i="14"/>
  <c r="AO102" i="14"/>
  <c r="V103" i="14"/>
  <c r="AF110" i="14"/>
  <c r="AC127" i="14"/>
  <c r="AB127" i="14"/>
  <c r="AA127" i="14"/>
  <c r="Z127" i="14"/>
  <c r="R127" i="14"/>
  <c r="V127" i="14" s="1"/>
  <c r="Y127" i="14"/>
  <c r="AN134" i="14"/>
  <c r="AJ144" i="14"/>
  <c r="AF111" i="14"/>
  <c r="AN111" i="14"/>
  <c r="V112" i="14"/>
  <c r="AM112" i="14"/>
  <c r="AF119" i="14"/>
  <c r="AN119" i="14"/>
  <c r="V120" i="14"/>
  <c r="AM120" i="14"/>
  <c r="AF127" i="14"/>
  <c r="AN127" i="14"/>
  <c r="AM128" i="14"/>
  <c r="AF135" i="14"/>
  <c r="AN135" i="14"/>
  <c r="AM136" i="14"/>
  <c r="AI142" i="14"/>
  <c r="AB155" i="14"/>
  <c r="AA155" i="14"/>
  <c r="Z155" i="14"/>
  <c r="R155" i="14"/>
  <c r="X155" i="14" s="1"/>
  <c r="Y155" i="14"/>
  <c r="AC155" i="14"/>
  <c r="AM162" i="14"/>
  <c r="AL162" i="14"/>
  <c r="AK162" i="14"/>
  <c r="AJ162" i="14"/>
  <c r="AQ162" i="14"/>
  <c r="AI162" i="14"/>
  <c r="AH162" i="14"/>
  <c r="AL163" i="14"/>
  <c r="AK163" i="14"/>
  <c r="AJ163" i="14"/>
  <c r="AQ163" i="14"/>
  <c r="AI163" i="14"/>
  <c r="AP163" i="14"/>
  <c r="AH163" i="14"/>
  <c r="AG163" i="14"/>
  <c r="AK164" i="14"/>
  <c r="AJ164" i="14"/>
  <c r="AQ164" i="14"/>
  <c r="AI164" i="14"/>
  <c r="AP164" i="14"/>
  <c r="AH164" i="14"/>
  <c r="AO164" i="14"/>
  <c r="AG164" i="14"/>
  <c r="AM164" i="14"/>
  <c r="AF164" i="14"/>
  <c r="AJ52" i="14"/>
  <c r="R53" i="14"/>
  <c r="AB53" i="14" s="1"/>
  <c r="AF56" i="14"/>
  <c r="V57" i="14"/>
  <c r="AJ60" i="14"/>
  <c r="R61" i="14"/>
  <c r="Z61" i="14" s="1"/>
  <c r="AI61" i="14"/>
  <c r="AQ61" i="14"/>
  <c r="AF64" i="14"/>
  <c r="V65" i="14"/>
  <c r="U66" i="14"/>
  <c r="AJ68" i="14"/>
  <c r="R69" i="14"/>
  <c r="Z69" i="14" s="1"/>
  <c r="AI69" i="14"/>
  <c r="AQ69" i="14"/>
  <c r="AF72" i="14"/>
  <c r="V73" i="14"/>
  <c r="AM73" i="14"/>
  <c r="U74" i="14"/>
  <c r="AJ76" i="14"/>
  <c r="R77" i="14"/>
  <c r="Z77" i="14" s="1"/>
  <c r="AI77" i="14"/>
  <c r="AQ77" i="14"/>
  <c r="AF80" i="14"/>
  <c r="V81" i="14"/>
  <c r="AM81" i="14"/>
  <c r="U82" i="14"/>
  <c r="AK83" i="14"/>
  <c r="S84" i="14"/>
  <c r="AJ84" i="14"/>
  <c r="R85" i="14"/>
  <c r="W85" i="14" s="1"/>
  <c r="AI85" i="14"/>
  <c r="AQ85" i="14"/>
  <c r="AF88" i="14"/>
  <c r="V89" i="14"/>
  <c r="AM89" i="14"/>
  <c r="U90" i="14"/>
  <c r="AL90" i="14"/>
  <c r="T91" i="14"/>
  <c r="AK91" i="14"/>
  <c r="S92" i="14"/>
  <c r="AJ92" i="14"/>
  <c r="R93" i="14"/>
  <c r="Z93" i="14" s="1"/>
  <c r="AI93" i="14"/>
  <c r="AQ93" i="14"/>
  <c r="AF96" i="14"/>
  <c r="AN96" i="14"/>
  <c r="V97" i="14"/>
  <c r="AM97" i="14"/>
  <c r="U98" i="14"/>
  <c r="AL98" i="14"/>
  <c r="T99" i="14"/>
  <c r="AK99" i="14"/>
  <c r="S100" i="14"/>
  <c r="AJ100" i="14"/>
  <c r="R101" i="14"/>
  <c r="Z101" i="14" s="1"/>
  <c r="AI101" i="14"/>
  <c r="AQ101" i="14"/>
  <c r="AF104" i="14"/>
  <c r="AN104" i="14"/>
  <c r="V105" i="14"/>
  <c r="AM105" i="14"/>
  <c r="U106" i="14"/>
  <c r="AL106" i="14"/>
  <c r="T107" i="14"/>
  <c r="AK107" i="14"/>
  <c r="S108" i="14"/>
  <c r="AJ108" i="14"/>
  <c r="R109" i="14"/>
  <c r="AI109" i="14"/>
  <c r="AQ109" i="14"/>
  <c r="AG111" i="14"/>
  <c r="AO111" i="14"/>
  <c r="AF112" i="14"/>
  <c r="AN112" i="14"/>
  <c r="V113" i="14"/>
  <c r="AM113" i="14"/>
  <c r="U114" i="14"/>
  <c r="AL114" i="14"/>
  <c r="T115" i="14"/>
  <c r="AK115" i="14"/>
  <c r="S116" i="14"/>
  <c r="AJ116" i="14"/>
  <c r="R117" i="14"/>
  <c r="Z117" i="14" s="1"/>
  <c r="AI117" i="14"/>
  <c r="AQ117" i="14"/>
  <c r="AG119" i="14"/>
  <c r="AO119" i="14"/>
  <c r="AF120" i="14"/>
  <c r="AN120" i="14"/>
  <c r="V121" i="14"/>
  <c r="AM121" i="14"/>
  <c r="U122" i="14"/>
  <c r="AL122" i="14"/>
  <c r="T123" i="14"/>
  <c r="AK123" i="14"/>
  <c r="S124" i="14"/>
  <c r="AJ124" i="14"/>
  <c r="R125" i="14"/>
  <c r="V125" i="14" s="1"/>
  <c r="Z125" i="14"/>
  <c r="AI125" i="14"/>
  <c r="AQ125" i="14"/>
  <c r="Y126" i="14"/>
  <c r="AG127" i="14"/>
  <c r="AO127" i="14"/>
  <c r="AF128" i="14"/>
  <c r="AN128" i="14"/>
  <c r="AD129" i="14"/>
  <c r="AM129" i="14"/>
  <c r="AL130" i="14"/>
  <c r="AB131" i="14"/>
  <c r="AK131" i="14"/>
  <c r="AA132" i="14"/>
  <c r="AJ132" i="14"/>
  <c r="R133" i="14"/>
  <c r="W133" i="14" s="1"/>
  <c r="Z133" i="14"/>
  <c r="AI133" i="14"/>
  <c r="AQ133" i="14"/>
  <c r="Y134" i="14"/>
  <c r="AG135" i="14"/>
  <c r="AO135" i="14"/>
  <c r="AF136" i="14"/>
  <c r="AN136" i="14"/>
  <c r="AD137" i="14"/>
  <c r="AM137" i="14"/>
  <c r="AL138" i="14"/>
  <c r="AB139" i="14"/>
  <c r="AK139" i="14"/>
  <c r="AA140" i="14"/>
  <c r="AJ140" i="14"/>
  <c r="R141" i="14"/>
  <c r="AB141" i="14"/>
  <c r="AM141" i="14"/>
  <c r="AO142" i="14"/>
  <c r="AJ142" i="14"/>
  <c r="AC145" i="14"/>
  <c r="AB145" i="14"/>
  <c r="AF146" i="14"/>
  <c r="AP146" i="14"/>
  <c r="AC147" i="14"/>
  <c r="AD153" i="14"/>
  <c r="Z153" i="14"/>
  <c r="AK155" i="14"/>
  <c r="AJ155" i="14"/>
  <c r="AQ155" i="14"/>
  <c r="AI155" i="14"/>
  <c r="AP155" i="14"/>
  <c r="AH155" i="14"/>
  <c r="AD155" i="14"/>
  <c r="AN162" i="14"/>
  <c r="AM163" i="14"/>
  <c r="AL164" i="14"/>
  <c r="R190" i="14"/>
  <c r="X190" i="14" s="1"/>
  <c r="AI190" i="14"/>
  <c r="AK218" i="14"/>
  <c r="AJ218" i="14"/>
  <c r="AQ218" i="14"/>
  <c r="AI218" i="14"/>
  <c r="AN218" i="14"/>
  <c r="AM218" i="14"/>
  <c r="AL218" i="14"/>
  <c r="AH218" i="14"/>
  <c r="AG218" i="14"/>
  <c r="AF218" i="14"/>
  <c r="AP218" i="14"/>
  <c r="V66" i="14"/>
  <c r="AF73" i="14"/>
  <c r="AN73" i="14"/>
  <c r="V74" i="14"/>
  <c r="AF81" i="14"/>
  <c r="AN81" i="14"/>
  <c r="V82" i="14"/>
  <c r="AL83" i="14"/>
  <c r="T84" i="14"/>
  <c r="AK84" i="14"/>
  <c r="AF89" i="14"/>
  <c r="AN89" i="14"/>
  <c r="V90" i="14"/>
  <c r="AM90" i="14"/>
  <c r="U91" i="14"/>
  <c r="AL91" i="14"/>
  <c r="T92" i="14"/>
  <c r="AK92" i="14"/>
  <c r="AF97" i="14"/>
  <c r="AN97" i="14"/>
  <c r="V98" i="14"/>
  <c r="AM98" i="14"/>
  <c r="U99" i="14"/>
  <c r="AL99" i="14"/>
  <c r="T100" i="14"/>
  <c r="AK100" i="14"/>
  <c r="AF105" i="14"/>
  <c r="AN105" i="14"/>
  <c r="V106" i="14"/>
  <c r="AM106" i="14"/>
  <c r="U107" i="14"/>
  <c r="AL107" i="14"/>
  <c r="T108" i="14"/>
  <c r="AK108" i="14"/>
  <c r="AH111" i="14"/>
  <c r="AP111" i="14"/>
  <c r="AG112" i="14"/>
  <c r="AO112" i="14"/>
  <c r="AF113" i="14"/>
  <c r="AN113" i="14"/>
  <c r="V114" i="14"/>
  <c r="AM114" i="14"/>
  <c r="U115" i="14"/>
  <c r="AL115" i="14"/>
  <c r="T116" i="14"/>
  <c r="AK116" i="14"/>
  <c r="AH119" i="14"/>
  <c r="AP119" i="14"/>
  <c r="AG120" i="14"/>
  <c r="AO120" i="14"/>
  <c r="AF121" i="14"/>
  <c r="AN121" i="14"/>
  <c r="V122" i="14"/>
  <c r="AM122" i="14"/>
  <c r="U123" i="14"/>
  <c r="AL123" i="14"/>
  <c r="T124" i="14"/>
  <c r="AK124" i="14"/>
  <c r="AH127" i="14"/>
  <c r="AP127" i="14"/>
  <c r="AG128" i="14"/>
  <c r="AO128" i="14"/>
  <c r="AF129" i="14"/>
  <c r="AN129" i="14"/>
  <c r="AM130" i="14"/>
  <c r="AC131" i="14"/>
  <c r="AL131" i="14"/>
  <c r="AB132" i="14"/>
  <c r="AK132" i="14"/>
  <c r="AH135" i="14"/>
  <c r="AP135" i="14"/>
  <c r="AG136" i="14"/>
  <c r="AO136" i="14"/>
  <c r="AF137" i="14"/>
  <c r="AN137" i="14"/>
  <c r="AM138" i="14"/>
  <c r="AC139" i="14"/>
  <c r="AL139" i="14"/>
  <c r="AB140" i="14"/>
  <c r="AK140" i="14"/>
  <c r="AK142" i="14"/>
  <c r="AL145" i="14"/>
  <c r="AK145" i="14"/>
  <c r="Y145" i="14"/>
  <c r="AJ145" i="14"/>
  <c r="AG146" i="14"/>
  <c r="AM153" i="14"/>
  <c r="AL153" i="14"/>
  <c r="AK153" i="14"/>
  <c r="AJ153" i="14"/>
  <c r="AF153" i="14"/>
  <c r="AF155" i="14"/>
  <c r="AO162" i="14"/>
  <c r="AN163" i="14"/>
  <c r="AN164" i="14"/>
  <c r="AM178" i="14"/>
  <c r="AL178" i="14"/>
  <c r="AK178" i="14"/>
  <c r="AJ178" i="14"/>
  <c r="AQ178" i="14"/>
  <c r="AI178" i="14"/>
  <c r="AP178" i="14"/>
  <c r="AH178" i="14"/>
  <c r="AO178" i="14"/>
  <c r="AG178" i="14"/>
  <c r="AM186" i="14"/>
  <c r="AL186" i="14"/>
  <c r="AK186" i="14"/>
  <c r="AJ186" i="14"/>
  <c r="AQ186" i="14"/>
  <c r="AI186" i="14"/>
  <c r="AP186" i="14"/>
  <c r="AH186" i="14"/>
  <c r="AO186" i="14"/>
  <c r="AG186" i="14"/>
  <c r="AC201" i="14"/>
  <c r="AB201" i="14"/>
  <c r="AD201" i="14"/>
  <c r="R201" i="14"/>
  <c r="W201" i="14" s="1"/>
  <c r="AA201" i="14"/>
  <c r="AM201" i="14"/>
  <c r="Z201" i="14"/>
  <c r="Y201" i="14"/>
  <c r="AM225" i="14"/>
  <c r="AL225" i="14"/>
  <c r="AK225" i="14"/>
  <c r="AJ225" i="14"/>
  <c r="AQ225" i="14"/>
  <c r="Z225" i="14"/>
  <c r="AP225" i="14"/>
  <c r="Y225" i="14"/>
  <c r="AO225" i="14"/>
  <c r="AN225" i="14"/>
  <c r="AI225" i="14"/>
  <c r="R225" i="14"/>
  <c r="X225" i="14" s="1"/>
  <c r="AH225" i="14"/>
  <c r="AG225" i="14"/>
  <c r="AF90" i="14"/>
  <c r="AN90" i="14"/>
  <c r="V91" i="14"/>
  <c r="AM91" i="14"/>
  <c r="AF98" i="14"/>
  <c r="AN98" i="14"/>
  <c r="V99" i="14"/>
  <c r="AM99" i="14"/>
  <c r="AF106" i="14"/>
  <c r="AN106" i="14"/>
  <c r="V107" i="14"/>
  <c r="AM107" i="14"/>
  <c r="AI111" i="14"/>
  <c r="AQ111" i="14"/>
  <c r="AH112" i="14"/>
  <c r="AP112" i="14"/>
  <c r="AF114" i="14"/>
  <c r="AN114" i="14"/>
  <c r="V115" i="14"/>
  <c r="AM115" i="14"/>
  <c r="AI119" i="14"/>
  <c r="AQ119" i="14"/>
  <c r="AH120" i="14"/>
  <c r="AP120" i="14"/>
  <c r="AF122" i="14"/>
  <c r="AN122" i="14"/>
  <c r="V123" i="14"/>
  <c r="AM123" i="14"/>
  <c r="AI127" i="14"/>
  <c r="AQ127" i="14"/>
  <c r="AH128" i="14"/>
  <c r="AP128" i="14"/>
  <c r="AF130" i="14"/>
  <c r="AN130" i="14"/>
  <c r="AD131" i="14"/>
  <c r="AM131" i="14"/>
  <c r="AI135" i="14"/>
  <c r="AQ135" i="14"/>
  <c r="AH136" i="14"/>
  <c r="AP136" i="14"/>
  <c r="AF138" i="14"/>
  <c r="AN138" i="14"/>
  <c r="AD139" i="14"/>
  <c r="AM139" i="14"/>
  <c r="AL142" i="14"/>
  <c r="AG155" i="14"/>
  <c r="R156" i="14"/>
  <c r="S156" i="14" s="1"/>
  <c r="Y156" i="14"/>
  <c r="AJ157" i="14"/>
  <c r="AA157" i="14"/>
  <c r="AQ157" i="14"/>
  <c r="AI157" i="14"/>
  <c r="Z157" i="14"/>
  <c r="R157" i="14"/>
  <c r="V157" i="14" s="1"/>
  <c r="AP157" i="14"/>
  <c r="AH157" i="14"/>
  <c r="Y157" i="14"/>
  <c r="AO157" i="14"/>
  <c r="AG157" i="14"/>
  <c r="AC157" i="14"/>
  <c r="AP162" i="14"/>
  <c r="AO163" i="14"/>
  <c r="R179" i="14"/>
  <c r="AO179" i="14"/>
  <c r="AG179" i="14"/>
  <c r="R187" i="14"/>
  <c r="AC187" i="14" s="1"/>
  <c r="AO187" i="14"/>
  <c r="AG187" i="14"/>
  <c r="AK194" i="14"/>
  <c r="AJ194" i="14"/>
  <c r="AI194" i="14"/>
  <c r="AH194" i="14"/>
  <c r="AQ194" i="14"/>
  <c r="AG194" i="14"/>
  <c r="AP194" i="14"/>
  <c r="AF194" i="14"/>
  <c r="AO194" i="14"/>
  <c r="AN194" i="14"/>
  <c r="AM194" i="14"/>
  <c r="Y205" i="14"/>
  <c r="AD205" i="14"/>
  <c r="AC205" i="14"/>
  <c r="AB205" i="14"/>
  <c r="R205" i="14"/>
  <c r="V205" i="14" s="1"/>
  <c r="AA205" i="14"/>
  <c r="AK205" i="14"/>
  <c r="Z205" i="14"/>
  <c r="AK210" i="14"/>
  <c r="AJ210" i="14"/>
  <c r="AI210" i="14"/>
  <c r="AH210" i="14"/>
  <c r="AQ210" i="14"/>
  <c r="AG210" i="14"/>
  <c r="AP210" i="14"/>
  <c r="AF210" i="14"/>
  <c r="AO210" i="14"/>
  <c r="AN210" i="14"/>
  <c r="AM210" i="14"/>
  <c r="AF83" i="14"/>
  <c r="AN83" i="14"/>
  <c r="V84" i="14"/>
  <c r="AM84" i="14"/>
  <c r="AG90" i="14"/>
  <c r="AO90" i="14"/>
  <c r="AF91" i="14"/>
  <c r="AN91" i="14"/>
  <c r="V92" i="14"/>
  <c r="AM92" i="14"/>
  <c r="AG98" i="14"/>
  <c r="AO98" i="14"/>
  <c r="AF99" i="14"/>
  <c r="AN99" i="14"/>
  <c r="V100" i="14"/>
  <c r="AM100" i="14"/>
  <c r="AG106" i="14"/>
  <c r="AO106" i="14"/>
  <c r="AF107" i="14"/>
  <c r="AN107" i="14"/>
  <c r="V108" i="14"/>
  <c r="AM108" i="14"/>
  <c r="AJ111" i="14"/>
  <c r="R112" i="14"/>
  <c r="AC112" i="14" s="1"/>
  <c r="AI112" i="14"/>
  <c r="AQ112" i="14"/>
  <c r="AG114" i="14"/>
  <c r="AO114" i="14"/>
  <c r="AF115" i="14"/>
  <c r="AN115" i="14"/>
  <c r="V116" i="14"/>
  <c r="AM116" i="14"/>
  <c r="AJ119" i="14"/>
  <c r="R120" i="14"/>
  <c r="AC120" i="14" s="1"/>
  <c r="AI120" i="14"/>
  <c r="AQ120" i="14"/>
  <c r="AG122" i="14"/>
  <c r="AO122" i="14"/>
  <c r="AF123" i="14"/>
  <c r="AN123" i="14"/>
  <c r="V124" i="14"/>
  <c r="AM124" i="14"/>
  <c r="AJ127" i="14"/>
  <c r="R128" i="14"/>
  <c r="U128" i="14" s="1"/>
  <c r="AI128" i="14"/>
  <c r="AQ128" i="14"/>
  <c r="AG130" i="14"/>
  <c r="AO130" i="14"/>
  <c r="AF131" i="14"/>
  <c r="AN131" i="14"/>
  <c r="AD132" i="14"/>
  <c r="AM132" i="14"/>
  <c r="AJ135" i="14"/>
  <c r="R136" i="14"/>
  <c r="U136" i="14" s="1"/>
  <c r="AI136" i="14"/>
  <c r="AQ136" i="14"/>
  <c r="AG138" i="14"/>
  <c r="AO138" i="14"/>
  <c r="AF139" i="14"/>
  <c r="AN139" i="14"/>
  <c r="AD140" i="14"/>
  <c r="AM140" i="14"/>
  <c r="R142" i="14"/>
  <c r="U142" i="14" s="1"/>
  <c r="AM142" i="14"/>
  <c r="AB146" i="14"/>
  <c r="AA146" i="14"/>
  <c r="AI146" i="14"/>
  <c r="AL155" i="14"/>
  <c r="AK156" i="14"/>
  <c r="AJ156" i="14"/>
  <c r="AQ156" i="14"/>
  <c r="AI156" i="14"/>
  <c r="AP156" i="14"/>
  <c r="AH156" i="14"/>
  <c r="AO156" i="14"/>
  <c r="AG156" i="14"/>
  <c r="AF156" i="14"/>
  <c r="AN157" i="14"/>
  <c r="AD157" i="14"/>
  <c r="AL179" i="14"/>
  <c r="AL187" i="14"/>
  <c r="AF52" i="14"/>
  <c r="V53" i="14"/>
  <c r="AF60" i="14"/>
  <c r="V61" i="14"/>
  <c r="AM61" i="14"/>
  <c r="U62" i="14"/>
  <c r="AF68" i="14"/>
  <c r="V69" i="14"/>
  <c r="AM69" i="14"/>
  <c r="U70" i="14"/>
  <c r="R73" i="14"/>
  <c r="Z73" i="14" s="1"/>
  <c r="AI73" i="14"/>
  <c r="AQ73" i="14"/>
  <c r="AF76" i="14"/>
  <c r="V77" i="14"/>
  <c r="AM77" i="14"/>
  <c r="U78" i="14"/>
  <c r="R81" i="14"/>
  <c r="AI81" i="14"/>
  <c r="AQ81" i="14"/>
  <c r="AG83" i="14"/>
  <c r="AO83" i="14"/>
  <c r="AF84" i="14"/>
  <c r="V85" i="14"/>
  <c r="AM85" i="14"/>
  <c r="U86" i="14"/>
  <c r="R89" i="14"/>
  <c r="Z89" i="14" s="1"/>
  <c r="AI89" i="14"/>
  <c r="AQ89" i="14"/>
  <c r="AH90" i="14"/>
  <c r="AP90" i="14"/>
  <c r="AG91" i="14"/>
  <c r="AO91" i="14"/>
  <c r="AF92" i="14"/>
  <c r="V93" i="14"/>
  <c r="AM93" i="14"/>
  <c r="U94" i="14"/>
  <c r="R97" i="14"/>
  <c r="AD97" i="14" s="1"/>
  <c r="AI97" i="14"/>
  <c r="AQ97" i="14"/>
  <c r="AH98" i="14"/>
  <c r="AP98" i="14"/>
  <c r="AG99" i="14"/>
  <c r="AO99" i="14"/>
  <c r="AF100" i="14"/>
  <c r="V101" i="14"/>
  <c r="AM101" i="14"/>
  <c r="U102" i="14"/>
  <c r="R105" i="14"/>
  <c r="Z105" i="14" s="1"/>
  <c r="AI105" i="14"/>
  <c r="AQ105" i="14"/>
  <c r="AH106" i="14"/>
  <c r="AP106" i="14"/>
  <c r="AG107" i="14"/>
  <c r="AO107" i="14"/>
  <c r="AF108" i="14"/>
  <c r="V109" i="14"/>
  <c r="AM109" i="14"/>
  <c r="U110" i="14"/>
  <c r="AK111" i="14"/>
  <c r="S112" i="14"/>
  <c r="R113" i="14"/>
  <c r="W113" i="14" s="1"/>
  <c r="AI113" i="14"/>
  <c r="AQ113" i="14"/>
  <c r="AH114" i="14"/>
  <c r="AP114" i="14"/>
  <c r="AG115" i="14"/>
  <c r="AO115" i="14"/>
  <c r="AF116" i="14"/>
  <c r="V117" i="14"/>
  <c r="AM117" i="14"/>
  <c r="U118" i="14"/>
  <c r="AK119" i="14"/>
  <c r="S120" i="14"/>
  <c r="R121" i="14"/>
  <c r="AA121" i="14" s="1"/>
  <c r="AI121" i="14"/>
  <c r="AQ121" i="14"/>
  <c r="AH122" i="14"/>
  <c r="AP122" i="14"/>
  <c r="AG123" i="14"/>
  <c r="AO123" i="14"/>
  <c r="AF124" i="14"/>
  <c r="AM125" i="14"/>
  <c r="AC126" i="14"/>
  <c r="AK127" i="14"/>
  <c r="AA128" i="14"/>
  <c r="R129" i="14"/>
  <c r="W129" i="14" s="1"/>
  <c r="AI129" i="14"/>
  <c r="AQ129" i="14"/>
  <c r="AH130" i="14"/>
  <c r="AP130" i="14"/>
  <c r="AG131" i="14"/>
  <c r="AO131" i="14"/>
  <c r="AF132" i="14"/>
  <c r="AM133" i="14"/>
  <c r="AC134" i="14"/>
  <c r="AK135" i="14"/>
  <c r="R137" i="14"/>
  <c r="S137" i="14" s="1"/>
  <c r="AI137" i="14"/>
  <c r="AQ137" i="14"/>
  <c r="AH138" i="14"/>
  <c r="AP138" i="14"/>
  <c r="AG139" i="14"/>
  <c r="AO139" i="14"/>
  <c r="AF140" i="14"/>
  <c r="Y141" i="14"/>
  <c r="AC142" i="14"/>
  <c r="AP142" i="14"/>
  <c r="R145" i="14"/>
  <c r="U145" i="14" s="1"/>
  <c r="AD145" i="14"/>
  <c r="AO145" i="14"/>
  <c r="AK146" i="14"/>
  <c r="AJ146" i="14"/>
  <c r="Y146" i="14"/>
  <c r="AL146" i="14"/>
  <c r="Y149" i="14"/>
  <c r="AK149" i="14"/>
  <c r="R153" i="14"/>
  <c r="X153" i="14" s="1"/>
  <c r="AI153" i="14"/>
  <c r="R154" i="14"/>
  <c r="U154" i="14" s="1"/>
  <c r="AM155" i="14"/>
  <c r="AL156" i="14"/>
  <c r="AK157" i="14"/>
  <c r="AM170" i="14"/>
  <c r="AL170" i="14"/>
  <c r="AK170" i="14"/>
  <c r="AJ170" i="14"/>
  <c r="AQ170" i="14"/>
  <c r="AI170" i="14"/>
  <c r="AP170" i="14"/>
  <c r="AH170" i="14"/>
  <c r="AO170" i="14"/>
  <c r="AG170" i="14"/>
  <c r="AO218" i="14"/>
  <c r="AF225" i="14"/>
  <c r="AF61" i="14"/>
  <c r="V62" i="14"/>
  <c r="R66" i="14"/>
  <c r="W66" i="14" s="1"/>
  <c r="AF69" i="14"/>
  <c r="V70" i="14"/>
  <c r="S73" i="14"/>
  <c r="R74" i="14"/>
  <c r="X74" i="14" s="1"/>
  <c r="AF77" i="14"/>
  <c r="V78" i="14"/>
  <c r="S81" i="14"/>
  <c r="R82" i="14"/>
  <c r="Z82" i="14" s="1"/>
  <c r="AH83" i="14"/>
  <c r="AG84" i="14"/>
  <c r="AF85" i="14"/>
  <c r="V86" i="14"/>
  <c r="S89" i="14"/>
  <c r="R90" i="14"/>
  <c r="Y90" i="14" s="1"/>
  <c r="AI90" i="14"/>
  <c r="AH91" i="14"/>
  <c r="AG92" i="14"/>
  <c r="AF93" i="14"/>
  <c r="V94" i="14"/>
  <c r="S97" i="14"/>
  <c r="R98" i="14"/>
  <c r="X98" i="14" s="1"/>
  <c r="AI98" i="14"/>
  <c r="AH99" i="14"/>
  <c r="AG100" i="14"/>
  <c r="AF101" i="14"/>
  <c r="V102" i="14"/>
  <c r="S105" i="14"/>
  <c r="R106" i="14"/>
  <c r="AC106" i="14" s="1"/>
  <c r="AI106" i="14"/>
  <c r="AH107" i="14"/>
  <c r="AG108" i="14"/>
  <c r="AF109" i="14"/>
  <c r="V110" i="14"/>
  <c r="T112" i="14"/>
  <c r="S113" i="14"/>
  <c r="R114" i="14"/>
  <c r="W114" i="14" s="1"/>
  <c r="AI114" i="14"/>
  <c r="AH115" i="14"/>
  <c r="AG116" i="14"/>
  <c r="AF117" i="14"/>
  <c r="V118" i="14"/>
  <c r="T120" i="14"/>
  <c r="S121" i="14"/>
  <c r="R122" i="14"/>
  <c r="AI122" i="14"/>
  <c r="AH123" i="14"/>
  <c r="AG124" i="14"/>
  <c r="AF125" i="14"/>
  <c r="AB128" i="14"/>
  <c r="AA129" i="14"/>
  <c r="R130" i="14"/>
  <c r="V130" i="14" s="1"/>
  <c r="AI130" i="14"/>
  <c r="AH131" i="14"/>
  <c r="AG132" i="14"/>
  <c r="AF133" i="14"/>
  <c r="AB136" i="14"/>
  <c r="AA137" i="14"/>
  <c r="R138" i="14"/>
  <c r="V138" i="14" s="1"/>
  <c r="AI138" i="14"/>
  <c r="AH139" i="14"/>
  <c r="AG140" i="14"/>
  <c r="AP141" i="14"/>
  <c r="AH141" i="14"/>
  <c r="AO141" i="14"/>
  <c r="AG141" i="14"/>
  <c r="AJ141" i="14"/>
  <c r="AD142" i="14"/>
  <c r="AQ142" i="14"/>
  <c r="AF145" i="14"/>
  <c r="AP145" i="14"/>
  <c r="Z146" i="14"/>
  <c r="AM146" i="14"/>
  <c r="AA147" i="14"/>
  <c r="Z147" i="14"/>
  <c r="R147" i="14"/>
  <c r="V147" i="14" s="1"/>
  <c r="R148" i="14"/>
  <c r="S148" i="14" s="1"/>
  <c r="AN153" i="14"/>
  <c r="AL154" i="14"/>
  <c r="AK154" i="14"/>
  <c r="AJ154" i="14"/>
  <c r="AQ154" i="14"/>
  <c r="AI154" i="14"/>
  <c r="AF154" i="14"/>
  <c r="AN155" i="14"/>
  <c r="AM156" i="14"/>
  <c r="AL157" i="14"/>
  <c r="AF162" i="14"/>
  <c r="AJ165" i="14"/>
  <c r="AA165" i="14"/>
  <c r="AQ165" i="14"/>
  <c r="AI165" i="14"/>
  <c r="Z165" i="14"/>
  <c r="R165" i="14"/>
  <c r="U165" i="14" s="1"/>
  <c r="AP165" i="14"/>
  <c r="AH165" i="14"/>
  <c r="Y165" i="14"/>
  <c r="AO165" i="14"/>
  <c r="AG165" i="14"/>
  <c r="AL165" i="14"/>
  <c r="AC165" i="14"/>
  <c r="AK165" i="14"/>
  <c r="AC171" i="14"/>
  <c r="AB171" i="14"/>
  <c r="AA171" i="14"/>
  <c r="Z171" i="14"/>
  <c r="R171" i="14"/>
  <c r="V171" i="14" s="1"/>
  <c r="Y171" i="14"/>
  <c r="AO171" i="14"/>
  <c r="AG171" i="14"/>
  <c r="AF178" i="14"/>
  <c r="AF186" i="14"/>
  <c r="AF190" i="14"/>
  <c r="AO233" i="14"/>
  <c r="AM233" i="14"/>
  <c r="AL233" i="14"/>
  <c r="AK233" i="14"/>
  <c r="AJ233" i="14"/>
  <c r="AA233" i="14"/>
  <c r="AF233" i="14"/>
  <c r="AL277" i="14"/>
  <c r="AK277" i="14"/>
  <c r="AH277" i="14"/>
  <c r="AQ277" i="14"/>
  <c r="AG277" i="14"/>
  <c r="AP277" i="14"/>
  <c r="AF277" i="14"/>
  <c r="AO277" i="14"/>
  <c r="AN277" i="14"/>
  <c r="AM277" i="14"/>
  <c r="AL303" i="14"/>
  <c r="AK303" i="14"/>
  <c r="AJ303" i="14"/>
  <c r="AQ303" i="14"/>
  <c r="AI303" i="14"/>
  <c r="AP303" i="14"/>
  <c r="AH303" i="14"/>
  <c r="AF303" i="14"/>
  <c r="AD303" i="14"/>
  <c r="AO303" i="14"/>
  <c r="AN303" i="14"/>
  <c r="AF171" i="14"/>
  <c r="AN171" i="14"/>
  <c r="AM172" i="14"/>
  <c r="AC173" i="14"/>
  <c r="AL173" i="14"/>
  <c r="AF179" i="14"/>
  <c r="AN179" i="14"/>
  <c r="AM180" i="14"/>
  <c r="AL181" i="14"/>
  <c r="AF187" i="14"/>
  <c r="AN187" i="14"/>
  <c r="AM188" i="14"/>
  <c r="AD189" i="14"/>
  <c r="AN189" i="14"/>
  <c r="AO190" i="14"/>
  <c r="AG190" i="14"/>
  <c r="AH190" i="14"/>
  <c r="AQ190" i="14"/>
  <c r="AA195" i="14"/>
  <c r="Z195" i="14"/>
  <c r="R195" i="14"/>
  <c r="AL201" i="14"/>
  <c r="AK201" i="14"/>
  <c r="AJ201" i="14"/>
  <c r="AP205" i="14"/>
  <c r="AH205" i="14"/>
  <c r="AO205" i="14"/>
  <c r="AG205" i="14"/>
  <c r="AJ205" i="14"/>
  <c r="AA211" i="14"/>
  <c r="Z211" i="14"/>
  <c r="R211" i="14"/>
  <c r="W211" i="14" s="1"/>
  <c r="AL217" i="14"/>
  <c r="AK217" i="14"/>
  <c r="AJ217" i="14"/>
  <c r="AO217" i="14"/>
  <c r="R228" i="14"/>
  <c r="W228" i="14" s="1"/>
  <c r="AG233" i="14"/>
  <c r="AM243" i="14"/>
  <c r="AL243" i="14"/>
  <c r="AC243" i="14"/>
  <c r="AK243" i="14"/>
  <c r="AJ243" i="14"/>
  <c r="AQ243" i="14"/>
  <c r="AI243" i="14"/>
  <c r="AP243" i="14"/>
  <c r="AH243" i="14"/>
  <c r="AO243" i="14"/>
  <c r="AC252" i="14"/>
  <c r="AB252" i="14"/>
  <c r="AA252" i="14"/>
  <c r="Z252" i="14"/>
  <c r="R252" i="14"/>
  <c r="U252" i="14" s="1"/>
  <c r="Y252" i="14"/>
  <c r="AM252" i="14"/>
  <c r="AN259" i="14"/>
  <c r="AM259" i="14"/>
  <c r="AL259" i="14"/>
  <c r="AC259" i="14"/>
  <c r="AK259" i="14"/>
  <c r="AJ259" i="14"/>
  <c r="AI259" i="14"/>
  <c r="AQ259" i="14"/>
  <c r="AH259" i="14"/>
  <c r="AP259" i="14"/>
  <c r="AK304" i="14"/>
  <c r="AJ304" i="14"/>
  <c r="AQ304" i="14"/>
  <c r="AI304" i="14"/>
  <c r="AP304" i="14"/>
  <c r="AH304" i="14"/>
  <c r="AO304" i="14"/>
  <c r="AG304" i="14"/>
  <c r="AC304" i="14"/>
  <c r="AN304" i="14"/>
  <c r="AM304" i="14"/>
  <c r="AF172" i="14"/>
  <c r="AN172" i="14"/>
  <c r="AD173" i="14"/>
  <c r="AM173" i="14"/>
  <c r="AF180" i="14"/>
  <c r="AN180" i="14"/>
  <c r="AM181" i="14"/>
  <c r="AF188" i="14"/>
  <c r="AN188" i="14"/>
  <c r="AF189" i="14"/>
  <c r="AO189" i="14"/>
  <c r="AM192" i="14"/>
  <c r="AL192" i="14"/>
  <c r="AJ192" i="14"/>
  <c r="AJ195" i="14"/>
  <c r="AQ195" i="14"/>
  <c r="AI195" i="14"/>
  <c r="Y195" i="14"/>
  <c r="AL195" i="14"/>
  <c r="R196" i="14"/>
  <c r="U196" i="14" s="1"/>
  <c r="AJ196" i="14"/>
  <c r="AM208" i="14"/>
  <c r="AL208" i="14"/>
  <c r="AJ208" i="14"/>
  <c r="AJ211" i="14"/>
  <c r="AQ211" i="14"/>
  <c r="AI211" i="14"/>
  <c r="Y211" i="14"/>
  <c r="AL211" i="14"/>
  <c r="R212" i="14"/>
  <c r="U212" i="14" s="1"/>
  <c r="AJ212" i="14"/>
  <c r="AQ221" i="14"/>
  <c r="Y221" i="14"/>
  <c r="AK221" i="14"/>
  <c r="AJ228" i="14"/>
  <c r="AQ228" i="14"/>
  <c r="AI228" i="14"/>
  <c r="AP228" i="14"/>
  <c r="AH228" i="14"/>
  <c r="AO228" i="14"/>
  <c r="AG228" i="14"/>
  <c r="AH233" i="14"/>
  <c r="R234" i="14"/>
  <c r="W234" i="14" s="1"/>
  <c r="AG234" i="14"/>
  <c r="R236" i="14"/>
  <c r="AB236" i="14" s="1"/>
  <c r="AK237" i="14"/>
  <c r="AB237" i="14"/>
  <c r="Z237" i="14"/>
  <c r="R237" i="14"/>
  <c r="Y237" i="14"/>
  <c r="AC237" i="14"/>
  <c r="AK245" i="14"/>
  <c r="AB245" i="14"/>
  <c r="AJ245" i="14"/>
  <c r="AA245" i="14"/>
  <c r="Z245" i="14"/>
  <c r="R245" i="14"/>
  <c r="S245" i="14" s="1"/>
  <c r="Y245" i="14"/>
  <c r="AL245" i="14"/>
  <c r="AF251" i="14"/>
  <c r="AL252" i="14"/>
  <c r="AK252" i="14"/>
  <c r="AJ252" i="14"/>
  <c r="AQ252" i="14"/>
  <c r="AI252" i="14"/>
  <c r="AP252" i="14"/>
  <c r="AH252" i="14"/>
  <c r="AO252" i="14"/>
  <c r="AG252" i="14"/>
  <c r="AN252" i="14"/>
  <c r="Y260" i="14"/>
  <c r="AI265" i="14"/>
  <c r="AL270" i="14"/>
  <c r="AD342" i="14"/>
  <c r="AF149" i="14"/>
  <c r="AN149" i="14"/>
  <c r="AM150" i="14"/>
  <c r="AC151" i="14"/>
  <c r="AL151" i="14"/>
  <c r="AK152" i="14"/>
  <c r="AA153" i="14"/>
  <c r="AF157" i="14"/>
  <c r="AM158" i="14"/>
  <c r="AC159" i="14"/>
  <c r="AL159" i="14"/>
  <c r="T160" i="14"/>
  <c r="AB160" i="14"/>
  <c r="AK160" i="14"/>
  <c r="AA161" i="14"/>
  <c r="AJ161" i="14"/>
  <c r="R162" i="14"/>
  <c r="S162" i="14" s="1"/>
  <c r="AF165" i="14"/>
  <c r="AM166" i="14"/>
  <c r="AC167" i="14"/>
  <c r="AL167" i="14"/>
  <c r="AB168" i="14"/>
  <c r="AK168" i="14"/>
  <c r="AA169" i="14"/>
  <c r="AJ169" i="14"/>
  <c r="R170" i="14"/>
  <c r="W170" i="14" s="1"/>
  <c r="AH171" i="14"/>
  <c r="AP171" i="14"/>
  <c r="AG172" i="14"/>
  <c r="AO172" i="14"/>
  <c r="AF173" i="14"/>
  <c r="AM174" i="14"/>
  <c r="AC175" i="14"/>
  <c r="AL175" i="14"/>
  <c r="AK176" i="14"/>
  <c r="AJ177" i="14"/>
  <c r="R178" i="14"/>
  <c r="Y178" i="14" s="1"/>
  <c r="AH179" i="14"/>
  <c r="AP179" i="14"/>
  <c r="AG180" i="14"/>
  <c r="AO180" i="14"/>
  <c r="AF181" i="14"/>
  <c r="AM182" i="14"/>
  <c r="AL183" i="14"/>
  <c r="AK184" i="14"/>
  <c r="AJ185" i="14"/>
  <c r="R186" i="14"/>
  <c r="X186" i="14" s="1"/>
  <c r="AH187" i="14"/>
  <c r="AP187" i="14"/>
  <c r="AG188" i="14"/>
  <c r="AO188" i="14"/>
  <c r="AP189" i="14"/>
  <c r="AH189" i="14"/>
  <c r="AG189" i="14"/>
  <c r="AQ189" i="14"/>
  <c r="AJ190" i="14"/>
  <c r="AP191" i="14"/>
  <c r="AK192" i="14"/>
  <c r="AH193" i="14"/>
  <c r="R194" i="14"/>
  <c r="W194" i="14" s="1"/>
  <c r="AB195" i="14"/>
  <c r="AM195" i="14"/>
  <c r="AQ196" i="14"/>
  <c r="AI196" i="14"/>
  <c r="AP196" i="14"/>
  <c r="AH196" i="14"/>
  <c r="AK196" i="14"/>
  <c r="AF197" i="14"/>
  <c r="R198" i="14"/>
  <c r="AB198" i="14" s="1"/>
  <c r="AM198" i="14"/>
  <c r="AG200" i="14"/>
  <c r="AQ200" i="14"/>
  <c r="AN201" i="14"/>
  <c r="AB202" i="14"/>
  <c r="AA202" i="14"/>
  <c r="AG203" i="14"/>
  <c r="AO204" i="14"/>
  <c r="AL205" i="14"/>
  <c r="AI206" i="14"/>
  <c r="AK208" i="14"/>
  <c r="AH209" i="14"/>
  <c r="R210" i="14"/>
  <c r="W210" i="14" s="1"/>
  <c r="AB211" i="14"/>
  <c r="AM211" i="14"/>
  <c r="AQ212" i="14"/>
  <c r="AI212" i="14"/>
  <c r="AP212" i="14"/>
  <c r="AH212" i="14"/>
  <c r="AK212" i="14"/>
  <c r="AF213" i="14"/>
  <c r="R214" i="14"/>
  <c r="S214" i="14" s="1"/>
  <c r="AM214" i="14"/>
  <c r="AG216" i="14"/>
  <c r="AQ216" i="14"/>
  <c r="AF217" i="14"/>
  <c r="AQ217" i="14"/>
  <c r="AK219" i="14"/>
  <c r="R220" i="14"/>
  <c r="W220" i="14" s="1"/>
  <c r="Y220" i="14"/>
  <c r="AP221" i="14"/>
  <c r="Z221" i="14"/>
  <c r="AL221" i="14"/>
  <c r="R226" i="14"/>
  <c r="U226" i="14" s="1"/>
  <c r="AM227" i="14"/>
  <c r="AD228" i="14"/>
  <c r="R233" i="14"/>
  <c r="W233" i="14" s="1"/>
  <c r="AI233" i="14"/>
  <c r="AN234" i="14"/>
  <c r="AH234" i="14"/>
  <c r="AM235" i="14"/>
  <c r="AK235" i="14"/>
  <c r="AJ235" i="14"/>
  <c r="AQ235" i="14"/>
  <c r="AI235" i="14"/>
  <c r="AP235" i="14"/>
  <c r="AH235" i="14"/>
  <c r="AG235" i="14"/>
  <c r="AL236" i="14"/>
  <c r="AJ236" i="14"/>
  <c r="AQ236" i="14"/>
  <c r="AI236" i="14"/>
  <c r="AP236" i="14"/>
  <c r="AH236" i="14"/>
  <c r="AO236" i="14"/>
  <c r="AG236" i="14"/>
  <c r="AF236" i="14"/>
  <c r="AQ237" i="14"/>
  <c r="AD237" i="14"/>
  <c r="AQ245" i="14"/>
  <c r="AM245" i="14"/>
  <c r="AG251" i="14"/>
  <c r="AH260" i="14"/>
  <c r="W271" i="14"/>
  <c r="X277" i="14"/>
  <c r="W281" i="14"/>
  <c r="AC286" i="14"/>
  <c r="AB286" i="14"/>
  <c r="AI286" i="14"/>
  <c r="AH286" i="14"/>
  <c r="R286" i="14"/>
  <c r="Y286" i="14" s="1"/>
  <c r="AD286" i="14"/>
  <c r="AC287" i="14"/>
  <c r="AG303" i="14"/>
  <c r="AM342" i="14"/>
  <c r="AL342" i="14"/>
  <c r="AK342" i="14"/>
  <c r="AJ342" i="14"/>
  <c r="AQ342" i="14"/>
  <c r="AI342" i="14"/>
  <c r="Z342" i="14"/>
  <c r="R342" i="14"/>
  <c r="AA342" i="14" s="1"/>
  <c r="AP342" i="14"/>
  <c r="AH342" i="14"/>
  <c r="Y342" i="14"/>
  <c r="AG342" i="14"/>
  <c r="AF342" i="14"/>
  <c r="AF142" i="14"/>
  <c r="AN142" i="14"/>
  <c r="AD143" i="14"/>
  <c r="AM143" i="14"/>
  <c r="AG149" i="14"/>
  <c r="AO149" i="14"/>
  <c r="AF150" i="14"/>
  <c r="AN150" i="14"/>
  <c r="AD151" i="14"/>
  <c r="AM151" i="14"/>
  <c r="U152" i="14"/>
  <c r="AL152" i="14"/>
  <c r="AB153" i="14"/>
  <c r="AF158" i="14"/>
  <c r="AN158" i="14"/>
  <c r="AD159" i="14"/>
  <c r="AM159" i="14"/>
  <c r="AC160" i="14"/>
  <c r="AL160" i="14"/>
  <c r="AB161" i="14"/>
  <c r="AK161" i="14"/>
  <c r="AF166" i="14"/>
  <c r="AN166" i="14"/>
  <c r="AD167" i="14"/>
  <c r="AM167" i="14"/>
  <c r="AC168" i="14"/>
  <c r="AL168" i="14"/>
  <c r="AB169" i="14"/>
  <c r="AK169" i="14"/>
  <c r="AI171" i="14"/>
  <c r="AQ171" i="14"/>
  <c r="AH172" i="14"/>
  <c r="AP172" i="14"/>
  <c r="AG173" i="14"/>
  <c r="AO173" i="14"/>
  <c r="AF174" i="14"/>
  <c r="AN174" i="14"/>
  <c r="AD175" i="14"/>
  <c r="AM175" i="14"/>
  <c r="AL176" i="14"/>
  <c r="AK177" i="14"/>
  <c r="AI179" i="14"/>
  <c r="AQ179" i="14"/>
  <c r="AH180" i="14"/>
  <c r="AP180" i="14"/>
  <c r="AG181" i="14"/>
  <c r="AO181" i="14"/>
  <c r="AF182" i="14"/>
  <c r="AN182" i="14"/>
  <c r="AM183" i="14"/>
  <c r="AL184" i="14"/>
  <c r="AK185" i="14"/>
  <c r="AI187" i="14"/>
  <c r="AQ187" i="14"/>
  <c r="AH188" i="14"/>
  <c r="AP188" i="14"/>
  <c r="AI189" i="14"/>
  <c r="AK190" i="14"/>
  <c r="AG191" i="14"/>
  <c r="AQ191" i="14"/>
  <c r="AN192" i="14"/>
  <c r="AC193" i="14"/>
  <c r="AB193" i="14"/>
  <c r="AC195" i="14"/>
  <c r="AN195" i="14"/>
  <c r="AL196" i="14"/>
  <c r="Y197" i="14"/>
  <c r="AP198" i="14"/>
  <c r="AH200" i="14"/>
  <c r="AO201" i="14"/>
  <c r="AK202" i="14"/>
  <c r="AJ202" i="14"/>
  <c r="Y202" i="14"/>
  <c r="AL202" i="14"/>
  <c r="AH203" i="14"/>
  <c r="AF204" i="14"/>
  <c r="AM205" i="14"/>
  <c r="AN208" i="14"/>
  <c r="AC209" i="14"/>
  <c r="AB209" i="14"/>
  <c r="AC211" i="14"/>
  <c r="AN211" i="14"/>
  <c r="AL212" i="14"/>
  <c r="AC214" i="14"/>
  <c r="AP214" i="14"/>
  <c r="AH216" i="14"/>
  <c r="AG217" i="14"/>
  <c r="AL219" i="14"/>
  <c r="AQ220" i="14"/>
  <c r="AI220" i="14"/>
  <c r="AP220" i="14"/>
  <c r="AH220" i="14"/>
  <c r="AO220" i="14"/>
  <c r="AG220" i="14"/>
  <c r="AM220" i="14"/>
  <c r="AA221" i="14"/>
  <c r="AM221" i="14"/>
  <c r="AL226" i="14"/>
  <c r="AK226" i="14"/>
  <c r="AJ226" i="14"/>
  <c r="AQ226" i="14"/>
  <c r="AI226" i="14"/>
  <c r="AF226" i="14"/>
  <c r="AF228" i="14"/>
  <c r="AQ229" i="14"/>
  <c r="AI229" i="14"/>
  <c r="Z229" i="14"/>
  <c r="R229" i="14"/>
  <c r="Y229" i="14"/>
  <c r="AA229" i="14"/>
  <c r="AN233" i="14"/>
  <c r="AM234" i="14"/>
  <c r="AL235" i="14"/>
  <c r="AK236" i="14"/>
  <c r="AJ237" i="14"/>
  <c r="AF244" i="14"/>
  <c r="AD251" i="14"/>
  <c r="AC253" i="14"/>
  <c r="AA263" i="14"/>
  <c r="AN263" i="14"/>
  <c r="AD263" i="14"/>
  <c r="AM263" i="14"/>
  <c r="AC263" i="14"/>
  <c r="AB263" i="14"/>
  <c r="R263" i="14"/>
  <c r="U263" i="14" s="1"/>
  <c r="Z263" i="14"/>
  <c r="Y263" i="14"/>
  <c r="AO263" i="14"/>
  <c r="X265" i="14"/>
  <c r="U265" i="14"/>
  <c r="AD265" i="14"/>
  <c r="T265" i="14"/>
  <c r="AC265" i="14"/>
  <c r="S265" i="14"/>
  <c r="AB265" i="14"/>
  <c r="R265" i="14"/>
  <c r="Z265" i="14" s="1"/>
  <c r="X271" i="14"/>
  <c r="AI281" i="14"/>
  <c r="AN287" i="14"/>
  <c r="AM303" i="14"/>
  <c r="AF304" i="14"/>
  <c r="Z336" i="14"/>
  <c r="R336" i="14"/>
  <c r="AB336" i="14" s="1"/>
  <c r="Y336" i="14"/>
  <c r="AG142" i="14"/>
  <c r="AF143" i="14"/>
  <c r="AH149" i="14"/>
  <c r="AG150" i="14"/>
  <c r="AF151" i="14"/>
  <c r="AM152" i="14"/>
  <c r="AC153" i="14"/>
  <c r="AG158" i="14"/>
  <c r="AF159" i="14"/>
  <c r="V160" i="14"/>
  <c r="AM160" i="14"/>
  <c r="AC161" i="14"/>
  <c r="AL161" i="14"/>
  <c r="AG166" i="14"/>
  <c r="AF167" i="14"/>
  <c r="AM168" i="14"/>
  <c r="AC169" i="14"/>
  <c r="AL169" i="14"/>
  <c r="AB170" i="14"/>
  <c r="AJ171" i="14"/>
  <c r="R172" i="14"/>
  <c r="U172" i="14" s="1"/>
  <c r="AI172" i="14"/>
  <c r="AQ172" i="14"/>
  <c r="Y173" i="14"/>
  <c r="AH173" i="14"/>
  <c r="AP173" i="14"/>
  <c r="AG174" i="14"/>
  <c r="AF175" i="14"/>
  <c r="AM176" i="14"/>
  <c r="AL177" i="14"/>
  <c r="AJ179" i="14"/>
  <c r="R180" i="14"/>
  <c r="W180" i="14" s="1"/>
  <c r="AI180" i="14"/>
  <c r="AQ180" i="14"/>
  <c r="AH181" i="14"/>
  <c r="AP181" i="14"/>
  <c r="AG182" i="14"/>
  <c r="AF183" i="14"/>
  <c r="AM184" i="14"/>
  <c r="AL185" i="14"/>
  <c r="AJ187" i="14"/>
  <c r="R188" i="14"/>
  <c r="U188" i="14" s="1"/>
  <c r="AI188" i="14"/>
  <c r="AQ188" i="14"/>
  <c r="Z189" i="14"/>
  <c r="AJ189" i="14"/>
  <c r="AL190" i="14"/>
  <c r="R192" i="14"/>
  <c r="W192" i="14" s="1"/>
  <c r="AO192" i="14"/>
  <c r="AL193" i="14"/>
  <c r="AK193" i="14"/>
  <c r="Y193" i="14"/>
  <c r="AJ193" i="14"/>
  <c r="AD195" i="14"/>
  <c r="AO195" i="14"/>
  <c r="AM196" i="14"/>
  <c r="AP197" i="14"/>
  <c r="AH197" i="14"/>
  <c r="AO197" i="14"/>
  <c r="AG197" i="14"/>
  <c r="AJ197" i="14"/>
  <c r="AQ198" i="14"/>
  <c r="AD200" i="14"/>
  <c r="AF201" i="14"/>
  <c r="AP201" i="14"/>
  <c r="AA203" i="14"/>
  <c r="Z203" i="14"/>
  <c r="R203" i="14"/>
  <c r="W203" i="14" s="1"/>
  <c r="AG204" i="14"/>
  <c r="AN205" i="14"/>
  <c r="R208" i="14"/>
  <c r="W208" i="14" s="1"/>
  <c r="AO208" i="14"/>
  <c r="AL209" i="14"/>
  <c r="AK209" i="14"/>
  <c r="Y209" i="14"/>
  <c r="AJ209" i="14"/>
  <c r="AD211" i="14"/>
  <c r="AO211" i="14"/>
  <c r="AM212" i="14"/>
  <c r="AP213" i="14"/>
  <c r="AH213" i="14"/>
  <c r="AO213" i="14"/>
  <c r="AG213" i="14"/>
  <c r="AJ213" i="14"/>
  <c r="AD214" i="14"/>
  <c r="AQ214" i="14"/>
  <c r="AH217" i="14"/>
  <c r="AA219" i="14"/>
  <c r="Z219" i="14"/>
  <c r="R219" i="14"/>
  <c r="W219" i="14" s="1"/>
  <c r="Y219" i="14"/>
  <c r="AB221" i="14"/>
  <c r="AK228" i="14"/>
  <c r="AP233" i="14"/>
  <c r="AO234" i="14"/>
  <c r="AM236" i="14"/>
  <c r="R244" i="14"/>
  <c r="V244" i="14" s="1"/>
  <c r="AM251" i="14"/>
  <c r="AL251" i="14"/>
  <c r="AC251" i="14"/>
  <c r="AK251" i="14"/>
  <c r="AJ251" i="14"/>
  <c r="AQ251" i="14"/>
  <c r="AI251" i="14"/>
  <c r="AP251" i="14"/>
  <c r="AH251" i="14"/>
  <c r="AO251" i="14"/>
  <c r="AP265" i="14"/>
  <c r="AH265" i="14"/>
  <c r="AO265" i="14"/>
  <c r="AG265" i="14"/>
  <c r="AF265" i="14"/>
  <c r="AQ265" i="14"/>
  <c r="AN265" i="14"/>
  <c r="AM265" i="14"/>
  <c r="AL265" i="14"/>
  <c r="AK265" i="14"/>
  <c r="AK270" i="14"/>
  <c r="AJ270" i="14"/>
  <c r="AI270" i="14"/>
  <c r="AH270" i="14"/>
  <c r="AQ270" i="14"/>
  <c r="AG270" i="14"/>
  <c r="AP270" i="14"/>
  <c r="AF270" i="14"/>
  <c r="AO270" i="14"/>
  <c r="AN270" i="14"/>
  <c r="AH271" i="14"/>
  <c r="AI277" i="14"/>
  <c r="S297" i="14"/>
  <c r="R297" i="14"/>
  <c r="X297" i="14"/>
  <c r="W297" i="14"/>
  <c r="AB297" i="14"/>
  <c r="V297" i="14"/>
  <c r="U297" i="14"/>
  <c r="AM297" i="14"/>
  <c r="T297" i="14"/>
  <c r="AL297" i="14"/>
  <c r="AK297" i="14"/>
  <c r="AL304" i="14"/>
  <c r="AM350" i="14"/>
  <c r="AL350" i="14"/>
  <c r="AK350" i="14"/>
  <c r="AJ350" i="14"/>
  <c r="AQ350" i="14"/>
  <c r="AI350" i="14"/>
  <c r="R350" i="14"/>
  <c r="AB350" i="14" s="1"/>
  <c r="AP350" i="14"/>
  <c r="AH350" i="14"/>
  <c r="AN350" i="14"/>
  <c r="AG350" i="14"/>
  <c r="AF350" i="14"/>
  <c r="W350" i="14"/>
  <c r="R352" i="14"/>
  <c r="AD352" i="14" s="1"/>
  <c r="AM352" i="14"/>
  <c r="AF152" i="14"/>
  <c r="W160" i="14"/>
  <c r="AF160" i="14"/>
  <c r="AM161" i="14"/>
  <c r="AC162" i="14"/>
  <c r="AF168" i="14"/>
  <c r="AM169" i="14"/>
  <c r="AK171" i="14"/>
  <c r="AJ172" i="14"/>
  <c r="R173" i="14"/>
  <c r="T173" i="14" s="1"/>
  <c r="Z173" i="14"/>
  <c r="AI173" i="14"/>
  <c r="AQ173" i="14"/>
  <c r="AF176" i="14"/>
  <c r="AM177" i="14"/>
  <c r="AK179" i="14"/>
  <c r="AJ180" i="14"/>
  <c r="R181" i="14"/>
  <c r="V181" i="14" s="1"/>
  <c r="AI181" i="14"/>
  <c r="AQ181" i="14"/>
  <c r="AF184" i="14"/>
  <c r="AM185" i="14"/>
  <c r="AK187" i="14"/>
  <c r="AJ188" i="14"/>
  <c r="R189" i="14"/>
  <c r="T189" i="14" s="1"/>
  <c r="AA189" i="14"/>
  <c r="AK189" i="14"/>
  <c r="AM190" i="14"/>
  <c r="AM191" i="14"/>
  <c r="AI191" i="14"/>
  <c r="AF192" i="14"/>
  <c r="AP192" i="14"/>
  <c r="Z193" i="14"/>
  <c r="AM193" i="14"/>
  <c r="AF195" i="14"/>
  <c r="AP195" i="14"/>
  <c r="AC196" i="14"/>
  <c r="AN196" i="14"/>
  <c r="Z197" i="14"/>
  <c r="AK197" i="14"/>
  <c r="AM200" i="14"/>
  <c r="AL200" i="14"/>
  <c r="AC200" i="14"/>
  <c r="Y200" i="14"/>
  <c r="AJ200" i="14"/>
  <c r="AG201" i="14"/>
  <c r="AQ201" i="14"/>
  <c r="AJ203" i="14"/>
  <c r="AQ203" i="14"/>
  <c r="AI203" i="14"/>
  <c r="Y203" i="14"/>
  <c r="AL203" i="14"/>
  <c r="R204" i="14"/>
  <c r="S204" i="14" s="1"/>
  <c r="AQ205" i="14"/>
  <c r="AF208" i="14"/>
  <c r="AP208" i="14"/>
  <c r="Z209" i="14"/>
  <c r="AM209" i="14"/>
  <c r="AF211" i="14"/>
  <c r="AP211" i="14"/>
  <c r="AN212" i="14"/>
  <c r="AK213" i="14"/>
  <c r="AM216" i="14"/>
  <c r="AL216" i="14"/>
  <c r="AJ216" i="14"/>
  <c r="AI217" i="14"/>
  <c r="AJ219" i="14"/>
  <c r="AQ219" i="14"/>
  <c r="AI219" i="14"/>
  <c r="AP219" i="14"/>
  <c r="AH219" i="14"/>
  <c r="AB219" i="14"/>
  <c r="AN219" i="14"/>
  <c r="R221" i="14"/>
  <c r="T221" i="14" s="1"/>
  <c r="AC221" i="14"/>
  <c r="AB227" i="14"/>
  <c r="AA227" i="14"/>
  <c r="Z227" i="14"/>
  <c r="R227" i="14"/>
  <c r="U227" i="14" s="1"/>
  <c r="Y227" i="14"/>
  <c r="AC227" i="14"/>
  <c r="AL228" i="14"/>
  <c r="Y233" i="14"/>
  <c r="AQ233" i="14"/>
  <c r="AP234" i="14"/>
  <c r="AF243" i="14"/>
  <c r="AL244" i="14"/>
  <c r="AK244" i="14"/>
  <c r="AJ244" i="14"/>
  <c r="AQ244" i="14"/>
  <c r="AI244" i="14"/>
  <c r="AP244" i="14"/>
  <c r="AH244" i="14"/>
  <c r="AO244" i="14"/>
  <c r="AG244" i="14"/>
  <c r="AN244" i="14"/>
  <c r="AK253" i="14"/>
  <c r="AB253" i="14"/>
  <c r="AJ253" i="14"/>
  <c r="AA253" i="14"/>
  <c r="Z253" i="14"/>
  <c r="R253" i="14"/>
  <c r="U253" i="14" s="1"/>
  <c r="Y253" i="14"/>
  <c r="AL253" i="14"/>
  <c r="AF259" i="14"/>
  <c r="AM260" i="14"/>
  <c r="AP260" i="14"/>
  <c r="AG260" i="14"/>
  <c r="AO260" i="14"/>
  <c r="AF260" i="14"/>
  <c r="AN260" i="14"/>
  <c r="AC260" i="14"/>
  <c r="AL260" i="14"/>
  <c r="AB260" i="14"/>
  <c r="AK260" i="14"/>
  <c r="AA260" i="14"/>
  <c r="R260" i="14"/>
  <c r="X260" i="14" s="1"/>
  <c r="AJ260" i="14"/>
  <c r="Z260" i="14"/>
  <c r="AJ277" i="14"/>
  <c r="X281" i="14"/>
  <c r="U281" i="14"/>
  <c r="AD281" i="14"/>
  <c r="T281" i="14"/>
  <c r="AC281" i="14"/>
  <c r="S281" i="14"/>
  <c r="AB281" i="14"/>
  <c r="R281" i="14"/>
  <c r="AB287" i="14"/>
  <c r="T287" i="14"/>
  <c r="AA287" i="14"/>
  <c r="S287" i="14"/>
  <c r="Z287" i="14"/>
  <c r="R287" i="14"/>
  <c r="Y287" i="14" s="1"/>
  <c r="X287" i="14"/>
  <c r="W287" i="14"/>
  <c r="V287" i="14"/>
  <c r="U287" i="14"/>
  <c r="AD287" i="14"/>
  <c r="AJ297" i="14"/>
  <c r="AF161" i="14"/>
  <c r="AF169" i="14"/>
  <c r="AA173" i="14"/>
  <c r="AF177" i="14"/>
  <c r="AF185" i="14"/>
  <c r="AB189" i="14"/>
  <c r="AL189" i="14"/>
  <c r="AN190" i="14"/>
  <c r="AG192" i="14"/>
  <c r="AQ192" i="14"/>
  <c r="AG195" i="14"/>
  <c r="AD196" i="14"/>
  <c r="AO196" i="14"/>
  <c r="AI198" i="14"/>
  <c r="Z200" i="14"/>
  <c r="AK200" i="14"/>
  <c r="AH201" i="14"/>
  <c r="AB203" i="14"/>
  <c r="AM203" i="14"/>
  <c r="AQ204" i="14"/>
  <c r="AI204" i="14"/>
  <c r="AP204" i="14"/>
  <c r="AH204" i="14"/>
  <c r="AK204" i="14"/>
  <c r="AF205" i="14"/>
  <c r="AG208" i="14"/>
  <c r="AQ208" i="14"/>
  <c r="AA209" i="14"/>
  <c r="AN209" i="14"/>
  <c r="AG211" i="14"/>
  <c r="AO212" i="14"/>
  <c r="AL213" i="14"/>
  <c r="AI214" i="14"/>
  <c r="AK216" i="14"/>
  <c r="AM217" i="14"/>
  <c r="R218" i="14"/>
  <c r="T218" i="14" s="1"/>
  <c r="AC219" i="14"/>
  <c r="AO219" i="14"/>
  <c r="AD221" i="14"/>
  <c r="AD225" i="14"/>
  <c r="AK227" i="14"/>
  <c r="AJ227" i="14"/>
  <c r="AQ227" i="14"/>
  <c r="AI227" i="14"/>
  <c r="AP227" i="14"/>
  <c r="AH227" i="14"/>
  <c r="AD227" i="14"/>
  <c r="AM228" i="14"/>
  <c r="AD233" i="14"/>
  <c r="Z233" i="14"/>
  <c r="AG243" i="14"/>
  <c r="AA271" i="14"/>
  <c r="S271" i="14"/>
  <c r="R271" i="14"/>
  <c r="Z271" i="14" s="1"/>
  <c r="AG271" i="14"/>
  <c r="V271" i="14"/>
  <c r="AP271" i="14"/>
  <c r="AF271" i="14"/>
  <c r="U271" i="14"/>
  <c r="AD271" i="14"/>
  <c r="T271" i="14"/>
  <c r="AC271" i="14"/>
  <c r="AB271" i="14"/>
  <c r="Y271" i="14"/>
  <c r="AC277" i="14"/>
  <c r="U277" i="14"/>
  <c r="AB277" i="14"/>
  <c r="T277" i="14"/>
  <c r="W277" i="14"/>
  <c r="V277" i="14"/>
  <c r="S277" i="14"/>
  <c r="AD277" i="14"/>
  <c r="R277" i="14"/>
  <c r="Y277" i="14" s="1"/>
  <c r="AA277" i="14"/>
  <c r="Z277" i="14"/>
  <c r="AP281" i="14"/>
  <c r="AH281" i="14"/>
  <c r="AO281" i="14"/>
  <c r="AG281" i="14"/>
  <c r="AF281" i="14"/>
  <c r="AQ281" i="14"/>
  <c r="AN281" i="14"/>
  <c r="AM281" i="14"/>
  <c r="AL281" i="14"/>
  <c r="AK281" i="14"/>
  <c r="X286" i="14"/>
  <c r="AK287" i="14"/>
  <c r="AJ287" i="14"/>
  <c r="AQ287" i="14"/>
  <c r="AI287" i="14"/>
  <c r="AM287" i="14"/>
  <c r="AL287" i="14"/>
  <c r="AH287" i="14"/>
  <c r="AG287" i="14"/>
  <c r="AF287" i="14"/>
  <c r="AP287" i="14"/>
  <c r="AM302" i="14"/>
  <c r="AL302" i="14"/>
  <c r="AK302" i="14"/>
  <c r="AJ302" i="14"/>
  <c r="AQ302" i="14"/>
  <c r="AI302" i="14"/>
  <c r="R302" i="14"/>
  <c r="Z302" i="14" s="1"/>
  <c r="AG302" i="14"/>
  <c r="AF302" i="14"/>
  <c r="Y302" i="14"/>
  <c r="AP302" i="14"/>
  <c r="AO302" i="14"/>
  <c r="X303" i="14"/>
  <c r="AF221" i="14"/>
  <c r="AN221" i="14"/>
  <c r="AM222" i="14"/>
  <c r="AB224" i="14"/>
  <c r="AK224" i="14"/>
  <c r="AA225" i="14"/>
  <c r="AF229" i="14"/>
  <c r="AN229" i="14"/>
  <c r="AD230" i="14"/>
  <c r="AM230" i="14"/>
  <c r="AI234" i="14"/>
  <c r="AQ234" i="14"/>
  <c r="Y235" i="14"/>
  <c r="AF237" i="14"/>
  <c r="AN237" i="14"/>
  <c r="AM238" i="14"/>
  <c r="AA241" i="14"/>
  <c r="AJ241" i="14"/>
  <c r="R242" i="14"/>
  <c r="X242" i="14" s="1"/>
  <c r="AI242" i="14"/>
  <c r="AQ242" i="14"/>
  <c r="Y243" i="14"/>
  <c r="AF245" i="14"/>
  <c r="AN245" i="14"/>
  <c r="AD246" i="14"/>
  <c r="AM246" i="14"/>
  <c r="AA249" i="14"/>
  <c r="AJ249" i="14"/>
  <c r="R250" i="14"/>
  <c r="X250" i="14" s="1"/>
  <c r="Z250" i="14"/>
  <c r="AI250" i="14"/>
  <c r="AQ250" i="14"/>
  <c r="Y251" i="14"/>
  <c r="AF253" i="14"/>
  <c r="AN253" i="14"/>
  <c r="AD254" i="14"/>
  <c r="AM254" i="14"/>
  <c r="AA257" i="14"/>
  <c r="AJ257" i="14"/>
  <c r="R258" i="14"/>
  <c r="X258" i="14" s="1"/>
  <c r="Z258" i="14"/>
  <c r="AI258" i="14"/>
  <c r="AQ258" i="14"/>
  <c r="Y259" i="14"/>
  <c r="AB261" i="14"/>
  <c r="AM261" i="14"/>
  <c r="AJ263" i="14"/>
  <c r="AH263" i="14"/>
  <c r="AQ263" i="14"/>
  <c r="AC264" i="14"/>
  <c r="AN264" i="14"/>
  <c r="AM268" i="14"/>
  <c r="AL268" i="14"/>
  <c r="AC268" i="14"/>
  <c r="AJ268" i="14"/>
  <c r="AC270" i="14"/>
  <c r="AJ271" i="14"/>
  <c r="AQ271" i="14"/>
  <c r="AI271" i="14"/>
  <c r="AL271" i="14"/>
  <c r="Z272" i="14"/>
  <c r="R272" i="14"/>
  <c r="Y272" i="14" s="1"/>
  <c r="AJ272" i="14"/>
  <c r="T273" i="14"/>
  <c r="AD273" i="14"/>
  <c r="AQ273" i="14"/>
  <c r="AL274" i="14"/>
  <c r="S276" i="14"/>
  <c r="AF276" i="14"/>
  <c r="AP276" i="14"/>
  <c r="U279" i="14"/>
  <c r="AF279" i="14"/>
  <c r="AP279" i="14"/>
  <c r="AC280" i="14"/>
  <c r="AN280" i="14"/>
  <c r="AM285" i="14"/>
  <c r="AL285" i="14"/>
  <c r="AK285" i="14"/>
  <c r="AO285" i="14"/>
  <c r="AL286" i="14"/>
  <c r="AK286" i="14"/>
  <c r="AJ286" i="14"/>
  <c r="AO286" i="14"/>
  <c r="AF288" i="14"/>
  <c r="U289" i="14"/>
  <c r="AJ289" i="14"/>
  <c r="R293" i="14"/>
  <c r="Y293" i="14" s="1"/>
  <c r="AG293" i="14"/>
  <c r="R294" i="14"/>
  <c r="Y294" i="14" s="1"/>
  <c r="AI294" i="14"/>
  <c r="AC295" i="14"/>
  <c r="U295" i="14"/>
  <c r="AB295" i="14"/>
  <c r="T295" i="14"/>
  <c r="AA295" i="14"/>
  <c r="S295" i="14"/>
  <c r="Z295" i="14"/>
  <c r="R295" i="14"/>
  <c r="Y295" i="14" s="1"/>
  <c r="AD295" i="14"/>
  <c r="AM296" i="14"/>
  <c r="AL305" i="14"/>
  <c r="AP310" i="14"/>
  <c r="V311" i="14"/>
  <c r="T313" i="14"/>
  <c r="AM313" i="14"/>
  <c r="AM326" i="14"/>
  <c r="AL326" i="14"/>
  <c r="AK326" i="14"/>
  <c r="AJ326" i="14"/>
  <c r="AQ326" i="14"/>
  <c r="AI326" i="14"/>
  <c r="R326" i="14"/>
  <c r="AA326" i="14" s="1"/>
  <c r="AP326" i="14"/>
  <c r="AH326" i="14"/>
  <c r="AO326" i="14"/>
  <c r="V327" i="14"/>
  <c r="W343" i="14"/>
  <c r="AB344" i="14"/>
  <c r="Z344" i="14"/>
  <c r="R344" i="14"/>
  <c r="AA344" i="14" s="1"/>
  <c r="Y344" i="14"/>
  <c r="AL344" i="14"/>
  <c r="AK352" i="14"/>
  <c r="AL358" i="14"/>
  <c r="AP358" i="14"/>
  <c r="AH358" i="14"/>
  <c r="AO358" i="14"/>
  <c r="AG358" i="14"/>
  <c r="AJ358" i="14"/>
  <c r="AI358" i="14"/>
  <c r="AF358" i="14"/>
  <c r="AQ358" i="14"/>
  <c r="R358" i="14"/>
  <c r="AD358" i="14" s="1"/>
  <c r="AN358" i="14"/>
  <c r="AL359" i="14"/>
  <c r="R364" i="14"/>
  <c r="AB364" i="14" s="1"/>
  <c r="AL364" i="14"/>
  <c r="AK364" i="14"/>
  <c r="AH364" i="14"/>
  <c r="AG364" i="14"/>
  <c r="AP364" i="14"/>
  <c r="AF198" i="14"/>
  <c r="AN198" i="14"/>
  <c r="AD199" i="14"/>
  <c r="AM199" i="14"/>
  <c r="AF206" i="14"/>
  <c r="AN206" i="14"/>
  <c r="AM207" i="14"/>
  <c r="AF214" i="14"/>
  <c r="AN214" i="14"/>
  <c r="AD215" i="14"/>
  <c r="AM215" i="14"/>
  <c r="AG221" i="14"/>
  <c r="AO221" i="14"/>
  <c r="AF222" i="14"/>
  <c r="AN222" i="14"/>
  <c r="AD223" i="14"/>
  <c r="AM223" i="14"/>
  <c r="AC224" i="14"/>
  <c r="AL224" i="14"/>
  <c r="AB225" i="14"/>
  <c r="AG229" i="14"/>
  <c r="AO229" i="14"/>
  <c r="AF230" i="14"/>
  <c r="AM231" i="14"/>
  <c r="AC232" i="14"/>
  <c r="AL232" i="14"/>
  <c r="AB233" i="14"/>
  <c r="AJ234" i="14"/>
  <c r="R235" i="14"/>
  <c r="V235" i="14" s="1"/>
  <c r="Z235" i="14"/>
  <c r="AG237" i="14"/>
  <c r="AO237" i="14"/>
  <c r="AF238" i="14"/>
  <c r="AM239" i="14"/>
  <c r="AC240" i="14"/>
  <c r="AL240" i="14"/>
  <c r="AB241" i="14"/>
  <c r="AK241" i="14"/>
  <c r="AJ242" i="14"/>
  <c r="R243" i="14"/>
  <c r="U243" i="14" s="1"/>
  <c r="Z243" i="14"/>
  <c r="AG245" i="14"/>
  <c r="AO245" i="14"/>
  <c r="AF246" i="14"/>
  <c r="AM247" i="14"/>
  <c r="AC248" i="14"/>
  <c r="AL248" i="14"/>
  <c r="AB249" i="14"/>
  <c r="AK249" i="14"/>
  <c r="AA250" i="14"/>
  <c r="AJ250" i="14"/>
  <c r="R251" i="14"/>
  <c r="V251" i="14" s="1"/>
  <c r="Z251" i="14"/>
  <c r="AG253" i="14"/>
  <c r="AO253" i="14"/>
  <c r="AF254" i="14"/>
  <c r="AM255" i="14"/>
  <c r="AC256" i="14"/>
  <c r="AL256" i="14"/>
  <c r="AB257" i="14"/>
  <c r="AK257" i="14"/>
  <c r="AA258" i="14"/>
  <c r="AJ258" i="14"/>
  <c r="R259" i="14"/>
  <c r="U259" i="14" s="1"/>
  <c r="Z259" i="14"/>
  <c r="AD261" i="14"/>
  <c r="AN261" i="14"/>
  <c r="AB262" i="14"/>
  <c r="AG262" i="14"/>
  <c r="AP262" i="14"/>
  <c r="AI263" i="14"/>
  <c r="AD264" i="14"/>
  <c r="AO264" i="14"/>
  <c r="X266" i="14"/>
  <c r="W266" i="14"/>
  <c r="V266" i="14"/>
  <c r="AI266" i="14"/>
  <c r="AK268" i="14"/>
  <c r="AH269" i="14"/>
  <c r="R270" i="14"/>
  <c r="AA270" i="14" s="1"/>
  <c r="AD270" i="14"/>
  <c r="AM271" i="14"/>
  <c r="AQ272" i="14"/>
  <c r="AI272" i="14"/>
  <c r="AP272" i="14"/>
  <c r="AH272" i="14"/>
  <c r="X272" i="14"/>
  <c r="AK272" i="14"/>
  <c r="AF273" i="14"/>
  <c r="R274" i="14"/>
  <c r="AA274" i="14" s="1"/>
  <c r="AB274" i="14"/>
  <c r="AM274" i="14"/>
  <c r="T276" i="14"/>
  <c r="AG276" i="14"/>
  <c r="AQ276" i="14"/>
  <c r="AB278" i="14"/>
  <c r="T278" i="14"/>
  <c r="S278" i="14"/>
  <c r="X278" i="14"/>
  <c r="V279" i="14"/>
  <c r="AG279" i="14"/>
  <c r="AD280" i="14"/>
  <c r="AO280" i="14"/>
  <c r="X282" i="14"/>
  <c r="W282" i="14"/>
  <c r="V282" i="14"/>
  <c r="AI282" i="14"/>
  <c r="AP285" i="14"/>
  <c r="AP286" i="14"/>
  <c r="AG288" i="14"/>
  <c r="AK289" i="14"/>
  <c r="AP290" i="14"/>
  <c r="AH290" i="14"/>
  <c r="AK290" i="14"/>
  <c r="S293" i="14"/>
  <c r="AH293" i="14"/>
  <c r="AN294" i="14"/>
  <c r="AL295" i="14"/>
  <c r="AK295" i="14"/>
  <c r="AJ295" i="14"/>
  <c r="AQ295" i="14"/>
  <c r="AI295" i="14"/>
  <c r="AF295" i="14"/>
  <c r="AN296" i="14"/>
  <c r="V303" i="14"/>
  <c r="T305" i="14"/>
  <c r="AM305" i="14"/>
  <c r="W311" i="14"/>
  <c r="U313" i="14"/>
  <c r="AF318" i="14"/>
  <c r="W327" i="14"/>
  <c r="Z328" i="14"/>
  <c r="R328" i="14"/>
  <c r="AA328" i="14" s="1"/>
  <c r="Y328" i="14"/>
  <c r="AL328" i="14"/>
  <c r="U335" i="14"/>
  <c r="T335" i="14"/>
  <c r="S335" i="14"/>
  <c r="Z335" i="14"/>
  <c r="R335" i="14"/>
  <c r="Y335" i="14"/>
  <c r="X335" i="14"/>
  <c r="AK344" i="14"/>
  <c r="AM344" i="14"/>
  <c r="AF351" i="14"/>
  <c r="W363" i="14"/>
  <c r="AN364" i="14"/>
  <c r="AF191" i="14"/>
  <c r="AG198" i="14"/>
  <c r="AF199" i="14"/>
  <c r="AG206" i="14"/>
  <c r="AF207" i="14"/>
  <c r="AG214" i="14"/>
  <c r="AF215" i="14"/>
  <c r="AH221" i="14"/>
  <c r="AG222" i="14"/>
  <c r="AF223" i="14"/>
  <c r="AM224" i="14"/>
  <c r="AC225" i="14"/>
  <c r="AH229" i="14"/>
  <c r="AG230" i="14"/>
  <c r="AO230" i="14"/>
  <c r="AF231" i="14"/>
  <c r="AM232" i="14"/>
  <c r="AC233" i="14"/>
  <c r="AK234" i="14"/>
  <c r="AA235" i="14"/>
  <c r="AH237" i="14"/>
  <c r="AP237" i="14"/>
  <c r="AG238" i="14"/>
  <c r="AO238" i="14"/>
  <c r="AF239" i="14"/>
  <c r="AM240" i="14"/>
  <c r="AC241" i="14"/>
  <c r="AL241" i="14"/>
  <c r="AK242" i="14"/>
  <c r="AA243" i="14"/>
  <c r="AH245" i="14"/>
  <c r="AP245" i="14"/>
  <c r="AG246" i="14"/>
  <c r="AO246" i="14"/>
  <c r="AF247" i="14"/>
  <c r="AM248" i="14"/>
  <c r="AC249" i="14"/>
  <c r="AL249" i="14"/>
  <c r="AB250" i="14"/>
  <c r="AK250" i="14"/>
  <c r="AA251" i="14"/>
  <c r="AH253" i="14"/>
  <c r="AP253" i="14"/>
  <c r="AG254" i="14"/>
  <c r="AO254" i="14"/>
  <c r="AF255" i="14"/>
  <c r="AM256" i="14"/>
  <c r="AC257" i="14"/>
  <c r="AL257" i="14"/>
  <c r="AB258" i="14"/>
  <c r="AK258" i="14"/>
  <c r="AA259" i="14"/>
  <c r="AF261" i="14"/>
  <c r="AO261" i="14"/>
  <c r="AH262" i="14"/>
  <c r="AQ262" i="14"/>
  <c r="AK263" i="14"/>
  <c r="AF264" i="14"/>
  <c r="AN268" i="14"/>
  <c r="AC269" i="14"/>
  <c r="U269" i="14"/>
  <c r="AB269" i="14"/>
  <c r="T269" i="14"/>
  <c r="X269" i="14"/>
  <c r="U270" i="14"/>
  <c r="AN271" i="14"/>
  <c r="AA272" i="14"/>
  <c r="AL272" i="14"/>
  <c r="Y273" i="14"/>
  <c r="X273" i="14"/>
  <c r="V273" i="14"/>
  <c r="S274" i="14"/>
  <c r="AC274" i="14"/>
  <c r="AP274" i="14"/>
  <c r="W276" i="14"/>
  <c r="AH276" i="14"/>
  <c r="AK278" i="14"/>
  <c r="AJ278" i="14"/>
  <c r="AL278" i="14"/>
  <c r="AH279" i="14"/>
  <c r="AF280" i="14"/>
  <c r="AF285" i="14"/>
  <c r="AQ285" i="14"/>
  <c r="AF286" i="14"/>
  <c r="AQ286" i="14"/>
  <c r="AK288" i="14"/>
  <c r="Z289" i="14"/>
  <c r="R289" i="14"/>
  <c r="Y289" i="14" s="1"/>
  <c r="X289" i="14"/>
  <c r="W289" i="14"/>
  <c r="W293" i="14"/>
  <c r="AI293" i="14"/>
  <c r="AO294" i="14"/>
  <c r="AG295" i="14"/>
  <c r="W303" i="14"/>
  <c r="U305" i="14"/>
  <c r="Y310" i="14"/>
  <c r="X311" i="14"/>
  <c r="V313" i="14"/>
  <c r="AD318" i="14"/>
  <c r="AC319" i="14"/>
  <c r="U319" i="14"/>
  <c r="AB319" i="14"/>
  <c r="T319" i="14"/>
  <c r="S319" i="14"/>
  <c r="R319" i="14"/>
  <c r="Z319" i="14" s="1"/>
  <c r="AB320" i="14"/>
  <c r="R320" i="14"/>
  <c r="AA320" i="14" s="1"/>
  <c r="AL320" i="14"/>
  <c r="AF334" i="14"/>
  <c r="AL335" i="14"/>
  <c r="AK335" i="14"/>
  <c r="AJ335" i="14"/>
  <c r="AQ335" i="14"/>
  <c r="AI335" i="14"/>
  <c r="AP335" i="14"/>
  <c r="AH335" i="14"/>
  <c r="AO335" i="14"/>
  <c r="AG335" i="14"/>
  <c r="AN335" i="14"/>
  <c r="AB340" i="14"/>
  <c r="AF343" i="14"/>
  <c r="U351" i="14"/>
  <c r="T351" i="14"/>
  <c r="AA351" i="14"/>
  <c r="S351" i="14"/>
  <c r="Z351" i="14"/>
  <c r="R351" i="14"/>
  <c r="AD351" i="14" s="1"/>
  <c r="Y351" i="14"/>
  <c r="X351" i="14"/>
  <c r="AG354" i="14"/>
  <c r="AK359" i="14"/>
  <c r="T359" i="14"/>
  <c r="X359" i="14"/>
  <c r="W359" i="14"/>
  <c r="AJ359" i="14"/>
  <c r="V359" i="14"/>
  <c r="AI359" i="14"/>
  <c r="U359" i="14"/>
  <c r="AH359" i="14"/>
  <c r="S359" i="14"/>
  <c r="R359" i="14"/>
  <c r="AB359" i="14" s="1"/>
  <c r="AQ359" i="14"/>
  <c r="AP359" i="14"/>
  <c r="AA359" i="14"/>
  <c r="R362" i="14"/>
  <c r="AC362" i="14" s="1"/>
  <c r="Y363" i="14"/>
  <c r="AF224" i="14"/>
  <c r="AF232" i="14"/>
  <c r="AL234" i="14"/>
  <c r="AB235" i="14"/>
  <c r="AI237" i="14"/>
  <c r="AH238" i="14"/>
  <c r="AF240" i="14"/>
  <c r="AM241" i="14"/>
  <c r="AC242" i="14"/>
  <c r="AL242" i="14"/>
  <c r="AB243" i="14"/>
  <c r="AI245" i="14"/>
  <c r="Y246" i="14"/>
  <c r="AH246" i="14"/>
  <c r="AF248" i="14"/>
  <c r="AM249" i="14"/>
  <c r="AC250" i="14"/>
  <c r="AL250" i="14"/>
  <c r="AB251" i="14"/>
  <c r="AI253" i="14"/>
  <c r="Y254" i="14"/>
  <c r="AH254" i="14"/>
  <c r="AF256" i="14"/>
  <c r="AM257" i="14"/>
  <c r="AC258" i="14"/>
  <c r="AL258" i="14"/>
  <c r="AB259" i="14"/>
  <c r="AC261" i="14"/>
  <c r="AG261" i="14"/>
  <c r="AP261" i="14"/>
  <c r="AL263" i="14"/>
  <c r="R268" i="14"/>
  <c r="Y268" i="14" s="1"/>
  <c r="AB268" i="14"/>
  <c r="AO268" i="14"/>
  <c r="AL269" i="14"/>
  <c r="AK269" i="14"/>
  <c r="Y269" i="14"/>
  <c r="AJ269" i="14"/>
  <c r="AO271" i="14"/>
  <c r="AB272" i="14"/>
  <c r="AM272" i="14"/>
  <c r="AP273" i="14"/>
  <c r="AH273" i="14"/>
  <c r="AO273" i="14"/>
  <c r="AG273" i="14"/>
  <c r="W273" i="14"/>
  <c r="AJ273" i="14"/>
  <c r="AD274" i="14"/>
  <c r="AD276" i="14"/>
  <c r="X276" i="14"/>
  <c r="S279" i="14"/>
  <c r="R279" i="14"/>
  <c r="Y279" i="14" s="1"/>
  <c r="X279" i="14"/>
  <c r="R285" i="14"/>
  <c r="Y285" i="14" s="1"/>
  <c r="AG285" i="14"/>
  <c r="AG286" i="14"/>
  <c r="AQ289" i="14"/>
  <c r="AI289" i="14"/>
  <c r="AP289" i="14"/>
  <c r="AH289" i="14"/>
  <c r="AO289" i="14"/>
  <c r="AG289" i="14"/>
  <c r="AA289" i="14"/>
  <c r="AM289" i="14"/>
  <c r="X293" i="14"/>
  <c r="AH295" i="14"/>
  <c r="AB296" i="14"/>
  <c r="AA296" i="14"/>
  <c r="R296" i="14"/>
  <c r="Z296" i="14" s="1"/>
  <c r="Y296" i="14"/>
  <c r="AC296" i="14"/>
  <c r="AM318" i="14"/>
  <c r="AL318" i="14"/>
  <c r="AK318" i="14"/>
  <c r="AJ318" i="14"/>
  <c r="AQ318" i="14"/>
  <c r="AI318" i="14"/>
  <c r="R318" i="14"/>
  <c r="X318" i="14" s="1"/>
  <c r="AH318" i="14"/>
  <c r="AL319" i="14"/>
  <c r="AK319" i="14"/>
  <c r="AJ319" i="14"/>
  <c r="AQ319" i="14"/>
  <c r="AI319" i="14"/>
  <c r="AP319" i="14"/>
  <c r="AH319" i="14"/>
  <c r="AG319" i="14"/>
  <c r="AK320" i="14"/>
  <c r="AM320" i="14"/>
  <c r="AC343" i="14"/>
  <c r="U343" i="14"/>
  <c r="AB343" i="14"/>
  <c r="T343" i="14"/>
  <c r="S343" i="14"/>
  <c r="Z343" i="14"/>
  <c r="R343" i="14"/>
  <c r="AA343" i="14" s="1"/>
  <c r="Y343" i="14"/>
  <c r="X343" i="14"/>
  <c r="AL351" i="14"/>
  <c r="AK351" i="14"/>
  <c r="AJ351" i="14"/>
  <c r="AQ351" i="14"/>
  <c r="AI351" i="14"/>
  <c r="AP351" i="14"/>
  <c r="AH351" i="14"/>
  <c r="AO351" i="14"/>
  <c r="AG351" i="14"/>
  <c r="AN351" i="14"/>
  <c r="AH354" i="14"/>
  <c r="W358" i="14"/>
  <c r="AO359" i="14"/>
  <c r="AL363" i="14"/>
  <c r="AF241" i="14"/>
  <c r="AN241" i="14"/>
  <c r="AM242" i="14"/>
  <c r="AF249" i="14"/>
  <c r="AN249" i="14"/>
  <c r="AD250" i="14"/>
  <c r="AM250" i="14"/>
  <c r="AF257" i="14"/>
  <c r="AN257" i="14"/>
  <c r="AD258" i="14"/>
  <c r="AM258" i="14"/>
  <c r="AH261" i="14"/>
  <c r="AQ261" i="14"/>
  <c r="Z264" i="14"/>
  <c r="R264" i="14"/>
  <c r="Y264" i="14" s="1"/>
  <c r="AJ264" i="14"/>
  <c r="AM276" i="14"/>
  <c r="AL276" i="14"/>
  <c r="AC276" i="14"/>
  <c r="U276" i="14"/>
  <c r="AJ276" i="14"/>
  <c r="AJ279" i="14"/>
  <c r="AQ279" i="14"/>
  <c r="AI279" i="14"/>
  <c r="AL279" i="14"/>
  <c r="R280" i="14"/>
  <c r="AA280" i="14" s="1"/>
  <c r="AJ280" i="14"/>
  <c r="AA288" i="14"/>
  <c r="Z288" i="14"/>
  <c r="R288" i="14"/>
  <c r="Y288" i="14" s="1"/>
  <c r="AM288" i="14"/>
  <c r="AK296" i="14"/>
  <c r="AJ296" i="14"/>
  <c r="AQ296" i="14"/>
  <c r="AI296" i="14"/>
  <c r="AP296" i="14"/>
  <c r="AH296" i="14"/>
  <c r="AD296" i="14"/>
  <c r="AC311" i="14"/>
  <c r="U311" i="14"/>
  <c r="AB311" i="14"/>
  <c r="T311" i="14"/>
  <c r="S311" i="14"/>
  <c r="Z311" i="14"/>
  <c r="R311" i="14"/>
  <c r="AA311" i="14" s="1"/>
  <c r="Y311" i="14"/>
  <c r="AF311" i="14"/>
  <c r="AB312" i="14"/>
  <c r="AA312" i="14"/>
  <c r="R312" i="14"/>
  <c r="Z312" i="14" s="1"/>
  <c r="Y312" i="14"/>
  <c r="AD312" i="14"/>
  <c r="AA313" i="14"/>
  <c r="S313" i="14"/>
  <c r="R313" i="14"/>
  <c r="Z313" i="14" s="1"/>
  <c r="Y313" i="14"/>
  <c r="X313" i="14"/>
  <c r="W313" i="14"/>
  <c r="AC313" i="14"/>
  <c r="AC327" i="14"/>
  <c r="U327" i="14"/>
  <c r="AB327" i="14"/>
  <c r="T327" i="14"/>
  <c r="S327" i="14"/>
  <c r="R327" i="14"/>
  <c r="AA327" i="14" s="1"/>
  <c r="X327" i="14"/>
  <c r="AM327" i="14"/>
  <c r="AL343" i="14"/>
  <c r="AK343" i="14"/>
  <c r="AJ343" i="14"/>
  <c r="AQ343" i="14"/>
  <c r="AI343" i="14"/>
  <c r="AP343" i="14"/>
  <c r="AH343" i="14"/>
  <c r="AO343" i="14"/>
  <c r="AG343" i="14"/>
  <c r="AN343" i="14"/>
  <c r="R354" i="14"/>
  <c r="AC354" i="14" s="1"/>
  <c r="AP370" i="14"/>
  <c r="AH370" i="14"/>
  <c r="AO370" i="14"/>
  <c r="AG370" i="14"/>
  <c r="AM370" i="14"/>
  <c r="AL370" i="14"/>
  <c r="AK370" i="14"/>
  <c r="AQ370" i="14"/>
  <c r="S370" i="14"/>
  <c r="AN370" i="14"/>
  <c r="R370" i="14"/>
  <c r="AB370" i="14" s="1"/>
  <c r="AJ370" i="14"/>
  <c r="AI370" i="14"/>
  <c r="AF234" i="14"/>
  <c r="AG241" i="14"/>
  <c r="AF242" i="14"/>
  <c r="AG249" i="14"/>
  <c r="AF250" i="14"/>
  <c r="AG257" i="14"/>
  <c r="AF258" i="14"/>
  <c r="AD260" i="14"/>
  <c r="Y261" i="14"/>
  <c r="AI261" i="14"/>
  <c r="AQ264" i="14"/>
  <c r="AI264" i="14"/>
  <c r="AP264" i="14"/>
  <c r="AH264" i="14"/>
  <c r="AK264" i="14"/>
  <c r="AB270" i="14"/>
  <c r="X270" i="14"/>
  <c r="X274" i="14"/>
  <c r="W274" i="14"/>
  <c r="V274" i="14"/>
  <c r="AI274" i="14"/>
  <c r="AK276" i="14"/>
  <c r="AB279" i="14"/>
  <c r="AM279" i="14"/>
  <c r="AQ280" i="14"/>
  <c r="AI280" i="14"/>
  <c r="AP280" i="14"/>
  <c r="AH280" i="14"/>
  <c r="X280" i="14"/>
  <c r="AK280" i="14"/>
  <c r="AJ288" i="14"/>
  <c r="AQ288" i="14"/>
  <c r="AI288" i="14"/>
  <c r="AP288" i="14"/>
  <c r="AH288" i="14"/>
  <c r="AB288" i="14"/>
  <c r="AN288" i="14"/>
  <c r="AM293" i="14"/>
  <c r="AL293" i="14"/>
  <c r="AK293" i="14"/>
  <c r="Z293" i="14"/>
  <c r="AO293" i="14"/>
  <c r="AM294" i="14"/>
  <c r="AL294" i="14"/>
  <c r="AK294" i="14"/>
  <c r="AJ294" i="14"/>
  <c r="AF294" i="14"/>
  <c r="AF296" i="14"/>
  <c r="AD302" i="14"/>
  <c r="AC303" i="14"/>
  <c r="U303" i="14"/>
  <c r="AB303" i="14"/>
  <c r="T303" i="14"/>
  <c r="S303" i="14"/>
  <c r="R303" i="14"/>
  <c r="Y303" i="14" s="1"/>
  <c r="AB304" i="14"/>
  <c r="AA304" i="14"/>
  <c r="R304" i="14"/>
  <c r="Z304" i="14" s="1"/>
  <c r="Y304" i="14"/>
  <c r="AD304" i="14"/>
  <c r="S305" i="14"/>
  <c r="Z305" i="14"/>
  <c r="R305" i="14"/>
  <c r="AA305" i="14" s="1"/>
  <c r="Y305" i="14"/>
  <c r="X305" i="14"/>
  <c r="W305" i="14"/>
  <c r="AC305" i="14"/>
  <c r="AM310" i="14"/>
  <c r="AL310" i="14"/>
  <c r="AK310" i="14"/>
  <c r="AJ310" i="14"/>
  <c r="AQ310" i="14"/>
  <c r="AI310" i="14"/>
  <c r="R310" i="14"/>
  <c r="Z310" i="14" s="1"/>
  <c r="AH310" i="14"/>
  <c r="AL311" i="14"/>
  <c r="AK311" i="14"/>
  <c r="AJ311" i="14"/>
  <c r="AQ311" i="14"/>
  <c r="AI311" i="14"/>
  <c r="AP311" i="14"/>
  <c r="AH311" i="14"/>
  <c r="AG311" i="14"/>
  <c r="AK312" i="14"/>
  <c r="AJ312" i="14"/>
  <c r="AQ312" i="14"/>
  <c r="AI312" i="14"/>
  <c r="AP312" i="14"/>
  <c r="AH312" i="14"/>
  <c r="AO312" i="14"/>
  <c r="AG312" i="14"/>
  <c r="AF312" i="14"/>
  <c r="AJ313" i="14"/>
  <c r="AD313" i="14"/>
  <c r="AL327" i="14"/>
  <c r="AK327" i="14"/>
  <c r="AJ327" i="14"/>
  <c r="AQ327" i="14"/>
  <c r="AI327" i="14"/>
  <c r="AP327" i="14"/>
  <c r="AH327" i="14"/>
  <c r="AO327" i="14"/>
  <c r="AG327" i="14"/>
  <c r="AN327" i="14"/>
  <c r="AM334" i="14"/>
  <c r="AL334" i="14"/>
  <c r="AK334" i="14"/>
  <c r="AJ334" i="14"/>
  <c r="AQ334" i="14"/>
  <c r="AI334" i="14"/>
  <c r="Z334" i="14"/>
  <c r="R334" i="14"/>
  <c r="AA334" i="14" s="1"/>
  <c r="AP334" i="14"/>
  <c r="AH334" i="14"/>
  <c r="Y334" i="14"/>
  <c r="AO334" i="14"/>
  <c r="AL354" i="14"/>
  <c r="AO354" i="14"/>
  <c r="AF354" i="14"/>
  <c r="AN354" i="14"/>
  <c r="AM354" i="14"/>
  <c r="AK354" i="14"/>
  <c r="AJ354" i="14"/>
  <c r="AI354" i="14"/>
  <c r="AQ354" i="14"/>
  <c r="X363" i="14"/>
  <c r="T363" i="14"/>
  <c r="AA363" i="14"/>
  <c r="S363" i="14"/>
  <c r="V363" i="14"/>
  <c r="U363" i="14"/>
  <c r="R363" i="14"/>
  <c r="AD363" i="14" s="1"/>
  <c r="Z363" i="14"/>
  <c r="AF320" i="14"/>
  <c r="AN320" i="14"/>
  <c r="V321" i="14"/>
  <c r="AD321" i="14"/>
  <c r="AM321" i="14"/>
  <c r="AF328" i="14"/>
  <c r="AN328" i="14"/>
  <c r="V329" i="14"/>
  <c r="AM329" i="14"/>
  <c r="AF336" i="14"/>
  <c r="AN336" i="14"/>
  <c r="V337" i="14"/>
  <c r="AM337" i="14"/>
  <c r="AF344" i="14"/>
  <c r="AN344" i="14"/>
  <c r="V345" i="14"/>
  <c r="AD345" i="14"/>
  <c r="AM345" i="14"/>
  <c r="AF352" i="14"/>
  <c r="AN352" i="14"/>
  <c r="AP362" i="14"/>
  <c r="AH362" i="14"/>
  <c r="AL362" i="14"/>
  <c r="AK362" i="14"/>
  <c r="AN362" i="14"/>
  <c r="AO363" i="14"/>
  <c r="AG363" i="14"/>
  <c r="AK363" i="14"/>
  <c r="AJ363" i="14"/>
  <c r="AN363" i="14"/>
  <c r="X371" i="14"/>
  <c r="W371" i="14"/>
  <c r="U371" i="14"/>
  <c r="T371" i="14"/>
  <c r="AA371" i="14"/>
  <c r="S371" i="14"/>
  <c r="AF297" i="14"/>
  <c r="AN297" i="14"/>
  <c r="AD298" i="14"/>
  <c r="AM298" i="14"/>
  <c r="AF305" i="14"/>
  <c r="AN305" i="14"/>
  <c r="AD306" i="14"/>
  <c r="AM306" i="14"/>
  <c r="AF313" i="14"/>
  <c r="AN313" i="14"/>
  <c r="AD314" i="14"/>
  <c r="AM314" i="14"/>
  <c r="AG320" i="14"/>
  <c r="AO320" i="14"/>
  <c r="W321" i="14"/>
  <c r="AF321" i="14"/>
  <c r="AN321" i="14"/>
  <c r="AM322" i="14"/>
  <c r="AG328" i="14"/>
  <c r="AO328" i="14"/>
  <c r="W329" i="14"/>
  <c r="AF329" i="14"/>
  <c r="AN329" i="14"/>
  <c r="AM330" i="14"/>
  <c r="AG336" i="14"/>
  <c r="AO336" i="14"/>
  <c r="W337" i="14"/>
  <c r="AF337" i="14"/>
  <c r="AN337" i="14"/>
  <c r="AM338" i="14"/>
  <c r="AG344" i="14"/>
  <c r="AO344" i="14"/>
  <c r="W345" i="14"/>
  <c r="AF345" i="14"/>
  <c r="AN345" i="14"/>
  <c r="AD346" i="14"/>
  <c r="AM346" i="14"/>
  <c r="AG352" i="14"/>
  <c r="AO352" i="14"/>
  <c r="X353" i="14"/>
  <c r="AH353" i="14"/>
  <c r="AQ353" i="14"/>
  <c r="AQ361" i="14"/>
  <c r="AI361" i="14"/>
  <c r="Z361" i="14"/>
  <c r="R361" i="14"/>
  <c r="AB361" i="14" s="1"/>
  <c r="AM361" i="14"/>
  <c r="AL361" i="14"/>
  <c r="U361" i="14"/>
  <c r="AA361" i="14"/>
  <c r="AO361" i="14"/>
  <c r="AO362" i="14"/>
  <c r="AP363" i="14"/>
  <c r="T366" i="14"/>
  <c r="AI366" i="14"/>
  <c r="U367" i="14"/>
  <c r="AL367" i="14"/>
  <c r="AO371" i="14"/>
  <c r="AH371" i="14"/>
  <c r="Z374" i="14"/>
  <c r="R374" i="14"/>
  <c r="AB374" i="14" s="1"/>
  <c r="Y374" i="14"/>
  <c r="AF266" i="14"/>
  <c r="AN266" i="14"/>
  <c r="V267" i="14"/>
  <c r="AD267" i="14"/>
  <c r="AM267" i="14"/>
  <c r="AF274" i="14"/>
  <c r="AN274" i="14"/>
  <c r="V275" i="14"/>
  <c r="AD275" i="14"/>
  <c r="AM275" i="14"/>
  <c r="AF282" i="14"/>
  <c r="AN282" i="14"/>
  <c r="V283" i="14"/>
  <c r="AM283" i="14"/>
  <c r="U284" i="14"/>
  <c r="AC284" i="14"/>
  <c r="AL284" i="14"/>
  <c r="T285" i="14"/>
  <c r="AB285" i="14"/>
  <c r="AF290" i="14"/>
  <c r="AN290" i="14"/>
  <c r="V291" i="14"/>
  <c r="AD291" i="14"/>
  <c r="AM291" i="14"/>
  <c r="U292" i="14"/>
  <c r="AC292" i="14"/>
  <c r="AL292" i="14"/>
  <c r="T293" i="14"/>
  <c r="AB293" i="14"/>
  <c r="AA294" i="14"/>
  <c r="AG297" i="14"/>
  <c r="AO297" i="14"/>
  <c r="AF298" i="14"/>
  <c r="AN298" i="14"/>
  <c r="V299" i="14"/>
  <c r="AD299" i="14"/>
  <c r="AM299" i="14"/>
  <c r="U300" i="14"/>
  <c r="AC300" i="14"/>
  <c r="AL300" i="14"/>
  <c r="T301" i="14"/>
  <c r="AB301" i="14"/>
  <c r="AK301" i="14"/>
  <c r="S302" i="14"/>
  <c r="AA302" i="14"/>
  <c r="AG305" i="14"/>
  <c r="AO305" i="14"/>
  <c r="AF306" i="14"/>
  <c r="AN306" i="14"/>
  <c r="V307" i="14"/>
  <c r="AD307" i="14"/>
  <c r="AM307" i="14"/>
  <c r="U308" i="14"/>
  <c r="AC308" i="14"/>
  <c r="AL308" i="14"/>
  <c r="T309" i="14"/>
  <c r="AB309" i="14"/>
  <c r="AK309" i="14"/>
  <c r="AA310" i="14"/>
  <c r="AG313" i="14"/>
  <c r="AO313" i="14"/>
  <c r="AF314" i="14"/>
  <c r="AN314" i="14"/>
  <c r="V315" i="14"/>
  <c r="AD315" i="14"/>
  <c r="AM315" i="14"/>
  <c r="U316" i="14"/>
  <c r="AC316" i="14"/>
  <c r="AL316" i="14"/>
  <c r="T317" i="14"/>
  <c r="AB317" i="14"/>
  <c r="AK317" i="14"/>
  <c r="AH320" i="14"/>
  <c r="AP320" i="14"/>
  <c r="X321" i="14"/>
  <c r="AG321" i="14"/>
  <c r="AO321" i="14"/>
  <c r="AF322" i="14"/>
  <c r="AN322" i="14"/>
  <c r="V323" i="14"/>
  <c r="AD323" i="14"/>
  <c r="AM323" i="14"/>
  <c r="U324" i="14"/>
  <c r="AC324" i="14"/>
  <c r="AL324" i="14"/>
  <c r="T325" i="14"/>
  <c r="AB325" i="14"/>
  <c r="AK325" i="14"/>
  <c r="S326" i="14"/>
  <c r="AH328" i="14"/>
  <c r="AP328" i="14"/>
  <c r="X329" i="14"/>
  <c r="AG329" i="14"/>
  <c r="AO329" i="14"/>
  <c r="AF330" i="14"/>
  <c r="AN330" i="14"/>
  <c r="V331" i="14"/>
  <c r="AM331" i="14"/>
  <c r="U332" i="14"/>
  <c r="AL332" i="14"/>
  <c r="T333" i="14"/>
  <c r="AK333" i="14"/>
  <c r="AH336" i="14"/>
  <c r="AP336" i="14"/>
  <c r="X337" i="14"/>
  <c r="AG337" i="14"/>
  <c r="AO337" i="14"/>
  <c r="AF338" i="14"/>
  <c r="AN338" i="14"/>
  <c r="V339" i="14"/>
  <c r="AM339" i="14"/>
  <c r="U340" i="14"/>
  <c r="AL340" i="14"/>
  <c r="T341" i="14"/>
  <c r="AK341" i="14"/>
  <c r="S342" i="14"/>
  <c r="AH344" i="14"/>
  <c r="AP344" i="14"/>
  <c r="X345" i="14"/>
  <c r="AG345" i="14"/>
  <c r="AO345" i="14"/>
  <c r="AF346" i="14"/>
  <c r="AN346" i="14"/>
  <c r="V347" i="14"/>
  <c r="AD347" i="14"/>
  <c r="AM347" i="14"/>
  <c r="U348" i="14"/>
  <c r="AC348" i="14"/>
  <c r="AL348" i="14"/>
  <c r="T349" i="14"/>
  <c r="AK349" i="14"/>
  <c r="AH352" i="14"/>
  <c r="AP352" i="14"/>
  <c r="Y353" i="14"/>
  <c r="AI353" i="14"/>
  <c r="AN355" i="14"/>
  <c r="R356" i="14"/>
  <c r="AD356" i="14" s="1"/>
  <c r="V357" i="14"/>
  <c r="AP361" i="14"/>
  <c r="AQ362" i="14"/>
  <c r="AQ363" i="14"/>
  <c r="V366" i="14"/>
  <c r="V367" i="14"/>
  <c r="AI371" i="14"/>
  <c r="AM373" i="14"/>
  <c r="AL373" i="14"/>
  <c r="U373" i="14"/>
  <c r="AJ373" i="14"/>
  <c r="AA373" i="14"/>
  <c r="S373" i="14"/>
  <c r="AQ373" i="14"/>
  <c r="AI373" i="14"/>
  <c r="AP373" i="14"/>
  <c r="AH373" i="14"/>
  <c r="AG373" i="14"/>
  <c r="AL374" i="14"/>
  <c r="AK374" i="14"/>
  <c r="AQ374" i="14"/>
  <c r="AI374" i="14"/>
  <c r="AP374" i="14"/>
  <c r="AH374" i="14"/>
  <c r="AO374" i="14"/>
  <c r="AG374" i="14"/>
  <c r="AF374" i="14"/>
  <c r="AK375" i="14"/>
  <c r="T375" i="14"/>
  <c r="AJ375" i="14"/>
  <c r="AA375" i="14"/>
  <c r="S375" i="14"/>
  <c r="AQ375" i="14"/>
  <c r="AP375" i="14"/>
  <c r="AH375" i="14"/>
  <c r="Y375" i="14"/>
  <c r="X375" i="14"/>
  <c r="W375" i="14"/>
  <c r="AG266" i="14"/>
  <c r="AF267" i="14"/>
  <c r="AG274" i="14"/>
  <c r="AF275" i="14"/>
  <c r="V276" i="14"/>
  <c r="AG282" i="14"/>
  <c r="AF283" i="14"/>
  <c r="V284" i="14"/>
  <c r="AM284" i="14"/>
  <c r="U285" i="14"/>
  <c r="AC285" i="14"/>
  <c r="AG290" i="14"/>
  <c r="AF291" i="14"/>
  <c r="V292" i="14"/>
  <c r="AM292" i="14"/>
  <c r="U293" i="14"/>
  <c r="AC293" i="14"/>
  <c r="T294" i="14"/>
  <c r="AB294" i="14"/>
  <c r="AH297" i="14"/>
  <c r="AP297" i="14"/>
  <c r="AG298" i="14"/>
  <c r="AF299" i="14"/>
  <c r="V300" i="14"/>
  <c r="AM300" i="14"/>
  <c r="U301" i="14"/>
  <c r="AC301" i="14"/>
  <c r="AL301" i="14"/>
  <c r="T302" i="14"/>
  <c r="AB302" i="14"/>
  <c r="AH305" i="14"/>
  <c r="AP305" i="14"/>
  <c r="AG306" i="14"/>
  <c r="AF307" i="14"/>
  <c r="V308" i="14"/>
  <c r="AM308" i="14"/>
  <c r="U309" i="14"/>
  <c r="AC309" i="14"/>
  <c r="AL309" i="14"/>
  <c r="AB310" i="14"/>
  <c r="AH313" i="14"/>
  <c r="AP313" i="14"/>
  <c r="AG314" i="14"/>
  <c r="AF315" i="14"/>
  <c r="V316" i="14"/>
  <c r="AM316" i="14"/>
  <c r="U317" i="14"/>
  <c r="AC317" i="14"/>
  <c r="AL317" i="14"/>
  <c r="T318" i="14"/>
  <c r="AB318" i="14"/>
  <c r="AI320" i="14"/>
  <c r="AQ320" i="14"/>
  <c r="AH321" i="14"/>
  <c r="AP321" i="14"/>
  <c r="AG322" i="14"/>
  <c r="AF323" i="14"/>
  <c r="V324" i="14"/>
  <c r="AM324" i="14"/>
  <c r="U325" i="14"/>
  <c r="AC325" i="14"/>
  <c r="AL325" i="14"/>
  <c r="T326" i="14"/>
  <c r="AB326" i="14"/>
  <c r="AI328" i="14"/>
  <c r="AQ328" i="14"/>
  <c r="Y329" i="14"/>
  <c r="AH329" i="14"/>
  <c r="AP329" i="14"/>
  <c r="AG330" i="14"/>
  <c r="AF331" i="14"/>
  <c r="V332" i="14"/>
  <c r="AM332" i="14"/>
  <c r="U333" i="14"/>
  <c r="AL333" i="14"/>
  <c r="AI336" i="14"/>
  <c r="AQ336" i="14"/>
  <c r="Y337" i="14"/>
  <c r="AH337" i="14"/>
  <c r="AP337" i="14"/>
  <c r="AG338" i="14"/>
  <c r="AO338" i="14"/>
  <c r="W339" i="14"/>
  <c r="AF339" i="14"/>
  <c r="AN339" i="14"/>
  <c r="V340" i="14"/>
  <c r="AM340" i="14"/>
  <c r="U341" i="14"/>
  <c r="AL341" i="14"/>
  <c r="T342" i="14"/>
  <c r="AB342" i="14"/>
  <c r="AI344" i="14"/>
  <c r="AQ344" i="14"/>
  <c r="Y345" i="14"/>
  <c r="AH345" i="14"/>
  <c r="AP345" i="14"/>
  <c r="AG346" i="14"/>
  <c r="AO346" i="14"/>
  <c r="W347" i="14"/>
  <c r="AF347" i="14"/>
  <c r="AN347" i="14"/>
  <c r="V348" i="14"/>
  <c r="AD348" i="14"/>
  <c r="AM348" i="14"/>
  <c r="U349" i="14"/>
  <c r="AL349" i="14"/>
  <c r="AI352" i="14"/>
  <c r="AQ352" i="14"/>
  <c r="Z353" i="14"/>
  <c r="AJ353" i="14"/>
  <c r="AJ356" i="14"/>
  <c r="AQ356" i="14"/>
  <c r="AI356" i="14"/>
  <c r="AL356" i="14"/>
  <c r="Z357" i="14"/>
  <c r="R357" i="14"/>
  <c r="Y357" i="14"/>
  <c r="W357" i="14"/>
  <c r="AJ357" i="14"/>
  <c r="AF361" i="14"/>
  <c r="AF362" i="14"/>
  <c r="AF363" i="14"/>
  <c r="U366" i="14"/>
  <c r="Y366" i="14"/>
  <c r="X366" i="14"/>
  <c r="W366" i="14"/>
  <c r="AK366" i="14"/>
  <c r="AK367" i="14"/>
  <c r="T367" i="14"/>
  <c r="AP367" i="14"/>
  <c r="AH367" i="14"/>
  <c r="Y367" i="14"/>
  <c r="X367" i="14"/>
  <c r="W367" i="14"/>
  <c r="Z367" i="14"/>
  <c r="AQ367" i="14"/>
  <c r="AM371" i="14"/>
  <c r="AK373" i="14"/>
  <c r="AJ374" i="14"/>
  <c r="AO375" i="14"/>
  <c r="W284" i="14"/>
  <c r="AF284" i="14"/>
  <c r="V285" i="14"/>
  <c r="W292" i="14"/>
  <c r="AF292" i="14"/>
  <c r="V293" i="14"/>
  <c r="U294" i="14"/>
  <c r="AC294" i="14"/>
  <c r="AI297" i="14"/>
  <c r="AQ297" i="14"/>
  <c r="Y298" i="14"/>
  <c r="AH298" i="14"/>
  <c r="AP298" i="14"/>
  <c r="W300" i="14"/>
  <c r="AF300" i="14"/>
  <c r="V301" i="14"/>
  <c r="AM301" i="14"/>
  <c r="U302" i="14"/>
  <c r="AC302" i="14"/>
  <c r="AI305" i="14"/>
  <c r="AQ305" i="14"/>
  <c r="Y306" i="14"/>
  <c r="AH306" i="14"/>
  <c r="AP306" i="14"/>
  <c r="W308" i="14"/>
  <c r="AF308" i="14"/>
  <c r="V309" i="14"/>
  <c r="AM309" i="14"/>
  <c r="U310" i="14"/>
  <c r="AC310" i="14"/>
  <c r="AI313" i="14"/>
  <c r="AQ313" i="14"/>
  <c r="Y314" i="14"/>
  <c r="AH314" i="14"/>
  <c r="AP314" i="14"/>
  <c r="W316" i="14"/>
  <c r="AF316" i="14"/>
  <c r="V317" i="14"/>
  <c r="AM317" i="14"/>
  <c r="AC318" i="14"/>
  <c r="AJ320" i="14"/>
  <c r="R321" i="14"/>
  <c r="Y321" i="14" s="1"/>
  <c r="AI321" i="14"/>
  <c r="AQ321" i="14"/>
  <c r="AH322" i="14"/>
  <c r="AP322" i="14"/>
  <c r="W324" i="14"/>
  <c r="AF324" i="14"/>
  <c r="V325" i="14"/>
  <c r="AM325" i="14"/>
  <c r="U326" i="14"/>
  <c r="AC326" i="14"/>
  <c r="AJ328" i="14"/>
  <c r="R329" i="14"/>
  <c r="AD329" i="14" s="1"/>
  <c r="Z329" i="14"/>
  <c r="AI329" i="14"/>
  <c r="AQ329" i="14"/>
  <c r="Y330" i="14"/>
  <c r="AH330" i="14"/>
  <c r="AP330" i="14"/>
  <c r="W332" i="14"/>
  <c r="AF332" i="14"/>
  <c r="V333" i="14"/>
  <c r="AM333" i="14"/>
  <c r="U334" i="14"/>
  <c r="AJ336" i="14"/>
  <c r="R337" i="14"/>
  <c r="AA337" i="14" s="1"/>
  <c r="Z337" i="14"/>
  <c r="AI337" i="14"/>
  <c r="AQ337" i="14"/>
  <c r="Y338" i="14"/>
  <c r="AH338" i="14"/>
  <c r="AG339" i="14"/>
  <c r="AF340" i="14"/>
  <c r="V341" i="14"/>
  <c r="AM341" i="14"/>
  <c r="U342" i="14"/>
  <c r="AC342" i="14"/>
  <c r="AJ344" i="14"/>
  <c r="R345" i="14"/>
  <c r="AA345" i="14" s="1"/>
  <c r="Z345" i="14"/>
  <c r="AI345" i="14"/>
  <c r="AQ345" i="14"/>
  <c r="Y346" i="14"/>
  <c r="AH346" i="14"/>
  <c r="AG347" i="14"/>
  <c r="AF348" i="14"/>
  <c r="V349" i="14"/>
  <c r="AM349" i="14"/>
  <c r="AJ352" i="14"/>
  <c r="R353" i="14"/>
  <c r="AC353" i="14" s="1"/>
  <c r="AA353" i="14"/>
  <c r="AK353" i="14"/>
  <c r="T355" i="14"/>
  <c r="W355" i="14"/>
  <c r="AG355" i="14"/>
  <c r="AP355" i="14"/>
  <c r="AM356" i="14"/>
  <c r="AQ357" i="14"/>
  <c r="AI357" i="14"/>
  <c r="AP357" i="14"/>
  <c r="AH357" i="14"/>
  <c r="X357" i="14"/>
  <c r="AK357" i="14"/>
  <c r="S361" i="14"/>
  <c r="AG361" i="14"/>
  <c r="AG362" i="14"/>
  <c r="AH363" i="14"/>
  <c r="X365" i="14"/>
  <c r="AL366" i="14"/>
  <c r="AP366" i="14"/>
  <c r="AH366" i="14"/>
  <c r="AO366" i="14"/>
  <c r="AG366" i="14"/>
  <c r="Z366" i="14"/>
  <c r="AM366" i="14"/>
  <c r="AO367" i="14"/>
  <c r="AA367" i="14"/>
  <c r="R371" i="14"/>
  <c r="AD371" i="14" s="1"/>
  <c r="AP371" i="14"/>
  <c r="AN373" i="14"/>
  <c r="AM374" i="14"/>
  <c r="AI375" i="14"/>
  <c r="V294" i="14"/>
  <c r="R298" i="14"/>
  <c r="Z298" i="14" s="1"/>
  <c r="AI298" i="14"/>
  <c r="W301" i="14"/>
  <c r="AF301" i="14"/>
  <c r="V302" i="14"/>
  <c r="R306" i="14"/>
  <c r="Z306" i="14" s="1"/>
  <c r="AI306" i="14"/>
  <c r="W309" i="14"/>
  <c r="AF309" i="14"/>
  <c r="R314" i="14"/>
  <c r="Z314" i="14" s="1"/>
  <c r="AI314" i="14"/>
  <c r="W317" i="14"/>
  <c r="AF317" i="14"/>
  <c r="V318" i="14"/>
  <c r="S321" i="14"/>
  <c r="R322" i="14"/>
  <c r="U322" i="14" s="1"/>
  <c r="AI322" i="14"/>
  <c r="W325" i="14"/>
  <c r="AF325" i="14"/>
  <c r="V326" i="14"/>
  <c r="S329" i="14"/>
  <c r="R330" i="14"/>
  <c r="AD330" i="14" s="1"/>
  <c r="Z330" i="14"/>
  <c r="AI330" i="14"/>
  <c r="W333" i="14"/>
  <c r="AF333" i="14"/>
  <c r="V334" i="14"/>
  <c r="S337" i="14"/>
  <c r="R338" i="14"/>
  <c r="AD338" i="14" s="1"/>
  <c r="Z338" i="14"/>
  <c r="AI338" i="14"/>
  <c r="W341" i="14"/>
  <c r="AF341" i="14"/>
  <c r="V342" i="14"/>
  <c r="S345" i="14"/>
  <c r="R346" i="14"/>
  <c r="AA346" i="14" s="1"/>
  <c r="Z346" i="14"/>
  <c r="AI346" i="14"/>
  <c r="W349" i="14"/>
  <c r="AF349" i="14"/>
  <c r="S353" i="14"/>
  <c r="AL353" i="14"/>
  <c r="X355" i="14"/>
  <c r="AH355" i="14"/>
  <c r="AQ355" i="14"/>
  <c r="AN356" i="14"/>
  <c r="AA357" i="14"/>
  <c r="AL357" i="14"/>
  <c r="Y358" i="14"/>
  <c r="X358" i="14"/>
  <c r="V358" i="14"/>
  <c r="T361" i="14"/>
  <c r="AH361" i="14"/>
  <c r="AI362" i="14"/>
  <c r="AI363" i="14"/>
  <c r="AM365" i="14"/>
  <c r="AQ365" i="14"/>
  <c r="AI365" i="14"/>
  <c r="AP365" i="14"/>
  <c r="AH365" i="14"/>
  <c r="AA365" i="14"/>
  <c r="AN365" i="14"/>
  <c r="AA366" i="14"/>
  <c r="AN366" i="14"/>
  <c r="V371" i="14"/>
  <c r="AQ371" i="14"/>
  <c r="T373" i="14"/>
  <c r="AO373" i="14"/>
  <c r="AN374" i="14"/>
  <c r="AL375" i="14"/>
  <c r="W381" i="14"/>
  <c r="AF381" i="14"/>
  <c r="AN381" i="14"/>
  <c r="AM382" i="14"/>
  <c r="W389" i="14"/>
  <c r="AF389" i="14"/>
  <c r="AN389" i="14"/>
  <c r="AD390" i="14"/>
  <c r="AM390" i="14"/>
  <c r="AH398" i="14"/>
  <c r="AQ398" i="14"/>
  <c r="AA400" i="14"/>
  <c r="AB408" i="14"/>
  <c r="AA408" i="14"/>
  <c r="Y408" i="14"/>
  <c r="Z408" i="14"/>
  <c r="AQ408" i="14"/>
  <c r="AP411" i="14"/>
  <c r="AH411" i="14"/>
  <c r="Y411" i="14"/>
  <c r="AO411" i="14"/>
  <c r="AG411" i="14"/>
  <c r="AM411" i="14"/>
  <c r="AL411" i="14"/>
  <c r="AA411" i="14"/>
  <c r="AM422" i="14"/>
  <c r="AL422" i="14"/>
  <c r="AK422" i="14"/>
  <c r="AJ422" i="14"/>
  <c r="AQ422" i="14"/>
  <c r="AI422" i="14"/>
  <c r="AP422" i="14"/>
  <c r="AH422" i="14"/>
  <c r="AO422" i="14"/>
  <c r="AG422" i="14"/>
  <c r="X381" i="14"/>
  <c r="AG381" i="14"/>
  <c r="AO381" i="14"/>
  <c r="AF382" i="14"/>
  <c r="AN382" i="14"/>
  <c r="V383" i="14"/>
  <c r="AM383" i="14"/>
  <c r="X389" i="14"/>
  <c r="AG389" i="14"/>
  <c r="AO389" i="14"/>
  <c r="AF390" i="14"/>
  <c r="AN390" i="14"/>
  <c r="V391" i="14"/>
  <c r="AD391" i="14"/>
  <c r="AM391" i="14"/>
  <c r="Y398" i="14"/>
  <c r="AI398" i="14"/>
  <c r="AJ400" i="14"/>
  <c r="AO400" i="14"/>
  <c r="AG400" i="14"/>
  <c r="Y400" i="14"/>
  <c r="AK400" i="14"/>
  <c r="AB407" i="14"/>
  <c r="T407" i="14"/>
  <c r="Z407" i="14"/>
  <c r="R407" i="14"/>
  <c r="S407" i="14" s="1"/>
  <c r="Y407" i="14"/>
  <c r="X407" i="14"/>
  <c r="AM407" i="14"/>
  <c r="AK408" i="14"/>
  <c r="AJ408" i="14"/>
  <c r="AP408" i="14"/>
  <c r="AH408" i="14"/>
  <c r="AO408" i="14"/>
  <c r="AG408" i="14"/>
  <c r="AC408" i="14"/>
  <c r="AB411" i="14"/>
  <c r="AC423" i="14"/>
  <c r="U423" i="14"/>
  <c r="AB423" i="14"/>
  <c r="AA423" i="14"/>
  <c r="S423" i="14"/>
  <c r="Z423" i="14"/>
  <c r="R423" i="14"/>
  <c r="T423" i="14" s="1"/>
  <c r="Y423" i="14"/>
  <c r="X423" i="14"/>
  <c r="W423" i="14"/>
  <c r="AF359" i="14"/>
  <c r="AN359" i="14"/>
  <c r="V360" i="14"/>
  <c r="AM360" i="14"/>
  <c r="AI364" i="14"/>
  <c r="AQ364" i="14"/>
  <c r="Y365" i="14"/>
  <c r="AF367" i="14"/>
  <c r="AN367" i="14"/>
  <c r="V368" i="14"/>
  <c r="AM368" i="14"/>
  <c r="U369" i="14"/>
  <c r="AL369" i="14"/>
  <c r="T370" i="14"/>
  <c r="AJ371" i="14"/>
  <c r="R372" i="14"/>
  <c r="AC372" i="14" s="1"/>
  <c r="AI372" i="14"/>
  <c r="AQ372" i="14"/>
  <c r="Y373" i="14"/>
  <c r="AF375" i="14"/>
  <c r="AN375" i="14"/>
  <c r="V376" i="14"/>
  <c r="AM376" i="14"/>
  <c r="U377" i="14"/>
  <c r="AL377" i="14"/>
  <c r="T378" i="14"/>
  <c r="AK378" i="14"/>
  <c r="S379" i="14"/>
  <c r="AA379" i="14"/>
  <c r="AJ379" i="14"/>
  <c r="R380" i="14"/>
  <c r="AC380" i="14" s="1"/>
  <c r="AI380" i="14"/>
  <c r="AQ380" i="14"/>
  <c r="Y381" i="14"/>
  <c r="AH381" i="14"/>
  <c r="AP381" i="14"/>
  <c r="AG382" i="14"/>
  <c r="AO382" i="14"/>
  <c r="W383" i="14"/>
  <c r="AF383" i="14"/>
  <c r="AN383" i="14"/>
  <c r="V384" i="14"/>
  <c r="AD384" i="14"/>
  <c r="AM384" i="14"/>
  <c r="U385" i="14"/>
  <c r="AL385" i="14"/>
  <c r="T386" i="14"/>
  <c r="AK386" i="14"/>
  <c r="S387" i="14"/>
  <c r="AA387" i="14"/>
  <c r="AJ387" i="14"/>
  <c r="R388" i="14"/>
  <c r="U388" i="14" s="1"/>
  <c r="Z388" i="14"/>
  <c r="AI388" i="14"/>
  <c r="AQ388" i="14"/>
  <c r="Y389" i="14"/>
  <c r="AH389" i="14"/>
  <c r="AP389" i="14"/>
  <c r="AG390" i="14"/>
  <c r="AO390" i="14"/>
  <c r="AF391" i="14"/>
  <c r="AN391" i="14"/>
  <c r="V392" i="14"/>
  <c r="AD392" i="14"/>
  <c r="AM392" i="14"/>
  <c r="U393" i="14"/>
  <c r="AC393" i="14"/>
  <c r="AL393" i="14"/>
  <c r="T394" i="14"/>
  <c r="AB394" i="14"/>
  <c r="AK394" i="14"/>
  <c r="S395" i="14"/>
  <c r="AB395" i="14"/>
  <c r="AL395" i="14"/>
  <c r="X397" i="14"/>
  <c r="AH397" i="14"/>
  <c r="AQ397" i="14"/>
  <c r="Z398" i="14"/>
  <c r="AJ398" i="14"/>
  <c r="AD399" i="14"/>
  <c r="AO399" i="14"/>
  <c r="Z400" i="14"/>
  <c r="AL400" i="14"/>
  <c r="Z401" i="14"/>
  <c r="R401" i="14"/>
  <c r="U401" i="14" s="1"/>
  <c r="W401" i="14"/>
  <c r="X401" i="14"/>
  <c r="AJ401" i="14"/>
  <c r="AI402" i="14"/>
  <c r="T403" i="14"/>
  <c r="AI403" i="14"/>
  <c r="V404" i="14"/>
  <c r="AI404" i="14"/>
  <c r="W405" i="14"/>
  <c r="AI405" i="14"/>
  <c r="AM406" i="14"/>
  <c r="AK407" i="14"/>
  <c r="AQ407" i="14"/>
  <c r="AI407" i="14"/>
  <c r="AP407" i="14"/>
  <c r="AH407" i="14"/>
  <c r="AA407" i="14"/>
  <c r="AN407" i="14"/>
  <c r="AD408" i="14"/>
  <c r="V409" i="14"/>
  <c r="AM409" i="14"/>
  <c r="AF411" i="14"/>
  <c r="V412" i="14"/>
  <c r="AM412" i="14"/>
  <c r="V415" i="14"/>
  <c r="R416" i="14"/>
  <c r="V416" i="14" s="1"/>
  <c r="AM416" i="14"/>
  <c r="AL423" i="14"/>
  <c r="AD431" i="14"/>
  <c r="AA440" i="14"/>
  <c r="S440" i="14"/>
  <c r="AD440" i="14"/>
  <c r="AC440" i="14"/>
  <c r="AB440" i="14"/>
  <c r="R440" i="14"/>
  <c r="V440" i="14" s="1"/>
  <c r="Z440" i="14"/>
  <c r="Y440" i="14"/>
  <c r="AK449" i="14"/>
  <c r="AQ449" i="14"/>
  <c r="AI449" i="14"/>
  <c r="AP449" i="14"/>
  <c r="AH449" i="14"/>
  <c r="AM449" i="14"/>
  <c r="AL449" i="14"/>
  <c r="AJ449" i="14"/>
  <c r="AG449" i="14"/>
  <c r="AF449" i="14"/>
  <c r="AD449" i="14"/>
  <c r="AO449" i="14"/>
  <c r="AC449" i="14"/>
  <c r="V353" i="14"/>
  <c r="AG359" i="14"/>
  <c r="AF360" i="14"/>
  <c r="V361" i="14"/>
  <c r="AJ364" i="14"/>
  <c r="R365" i="14"/>
  <c r="AD365" i="14" s="1"/>
  <c r="Z365" i="14"/>
  <c r="AG367" i="14"/>
  <c r="AF368" i="14"/>
  <c r="V369" i="14"/>
  <c r="AM369" i="14"/>
  <c r="U370" i="14"/>
  <c r="AK371" i="14"/>
  <c r="AJ372" i="14"/>
  <c r="R373" i="14"/>
  <c r="AB373" i="14" s="1"/>
  <c r="Z373" i="14"/>
  <c r="AG375" i="14"/>
  <c r="AF376" i="14"/>
  <c r="V377" i="14"/>
  <c r="AM377" i="14"/>
  <c r="U378" i="14"/>
  <c r="AL378" i="14"/>
  <c r="T379" i="14"/>
  <c r="AB379" i="14"/>
  <c r="AK379" i="14"/>
  <c r="AJ380" i="14"/>
  <c r="R381" i="14"/>
  <c r="AD381" i="14" s="1"/>
  <c r="Z381" i="14"/>
  <c r="AI381" i="14"/>
  <c r="AQ381" i="14"/>
  <c r="Y382" i="14"/>
  <c r="AH382" i="14"/>
  <c r="AP382" i="14"/>
  <c r="X383" i="14"/>
  <c r="AG383" i="14"/>
  <c r="AF384" i="14"/>
  <c r="V385" i="14"/>
  <c r="AM385" i="14"/>
  <c r="U386" i="14"/>
  <c r="AL386" i="14"/>
  <c r="AB387" i="14"/>
  <c r="AK387" i="14"/>
  <c r="AA388" i="14"/>
  <c r="AJ388" i="14"/>
  <c r="R389" i="14"/>
  <c r="S389" i="14" s="1"/>
  <c r="Z389" i="14"/>
  <c r="AI389" i="14"/>
  <c r="AQ389" i="14"/>
  <c r="Y390" i="14"/>
  <c r="AH390" i="14"/>
  <c r="AP390" i="14"/>
  <c r="X391" i="14"/>
  <c r="AG391" i="14"/>
  <c r="AF392" i="14"/>
  <c r="V393" i="14"/>
  <c r="AM393" i="14"/>
  <c r="U394" i="14"/>
  <c r="AC394" i="14"/>
  <c r="AL394" i="14"/>
  <c r="AC395" i="14"/>
  <c r="AM395" i="14"/>
  <c r="V396" i="14"/>
  <c r="AG396" i="14"/>
  <c r="AP396" i="14"/>
  <c r="Y397" i="14"/>
  <c r="AI397" i="14"/>
  <c r="R398" i="14"/>
  <c r="W398" i="14" s="1"/>
  <c r="AA398" i="14"/>
  <c r="AK398" i="14"/>
  <c r="U399" i="14"/>
  <c r="AF399" i="14"/>
  <c r="AQ399" i="14"/>
  <c r="AB400" i="14"/>
  <c r="AM400" i="14"/>
  <c r="AQ401" i="14"/>
  <c r="Y401" i="14"/>
  <c r="AK401" i="14"/>
  <c r="U402" i="14"/>
  <c r="AJ402" i="14"/>
  <c r="W403" i="14"/>
  <c r="AJ403" i="14"/>
  <c r="X404" i="14"/>
  <c r="X405" i="14"/>
  <c r="AL405" i="14"/>
  <c r="AC406" i="14"/>
  <c r="AA406" i="14"/>
  <c r="Z406" i="14"/>
  <c r="R406" i="14"/>
  <c r="S406" i="14" s="1"/>
  <c r="Y406" i="14"/>
  <c r="AC407" i="14"/>
  <c r="AO407" i="14"/>
  <c r="AF408" i="14"/>
  <c r="Y409" i="14"/>
  <c r="R411" i="14"/>
  <c r="T411" i="14" s="1"/>
  <c r="AI411" i="14"/>
  <c r="Y412" i="14"/>
  <c r="W415" i="14"/>
  <c r="AQ416" i="14"/>
  <c r="AD430" i="14"/>
  <c r="W369" i="14"/>
  <c r="AF369" i="14"/>
  <c r="AN369" i="14"/>
  <c r="V370" i="14"/>
  <c r="AL371" i="14"/>
  <c r="AK372" i="14"/>
  <c r="W377" i="14"/>
  <c r="AF377" i="14"/>
  <c r="AN377" i="14"/>
  <c r="V378" i="14"/>
  <c r="AM378" i="14"/>
  <c r="U379" i="14"/>
  <c r="AC379" i="14"/>
  <c r="AL379" i="14"/>
  <c r="AK380" i="14"/>
  <c r="S381" i="14"/>
  <c r="AA381" i="14"/>
  <c r="AJ381" i="14"/>
  <c r="R382" i="14"/>
  <c r="AD382" i="14" s="1"/>
  <c r="Z382" i="14"/>
  <c r="AI382" i="14"/>
  <c r="AQ382" i="14"/>
  <c r="Y383" i="14"/>
  <c r="AH383" i="14"/>
  <c r="AP383" i="14"/>
  <c r="W385" i="14"/>
  <c r="AF385" i="14"/>
  <c r="AN385" i="14"/>
  <c r="V386" i="14"/>
  <c r="AM386" i="14"/>
  <c r="U387" i="14"/>
  <c r="AC387" i="14"/>
  <c r="AL387" i="14"/>
  <c r="AB388" i="14"/>
  <c r="AK388" i="14"/>
  <c r="AA389" i="14"/>
  <c r="AJ389" i="14"/>
  <c r="R390" i="14"/>
  <c r="S390" i="14" s="1"/>
  <c r="Z390" i="14"/>
  <c r="AI390" i="14"/>
  <c r="AQ390" i="14"/>
  <c r="Y391" i="14"/>
  <c r="AH391" i="14"/>
  <c r="AP391" i="14"/>
  <c r="W393" i="14"/>
  <c r="AF393" i="14"/>
  <c r="AN393" i="14"/>
  <c r="AD394" i="14"/>
  <c r="AM394" i="14"/>
  <c r="U395" i="14"/>
  <c r="AD395" i="14"/>
  <c r="AM398" i="14"/>
  <c r="R400" i="14"/>
  <c r="S400" i="14" s="1"/>
  <c r="AC400" i="14"/>
  <c r="AN400" i="14"/>
  <c r="Y402" i="14"/>
  <c r="X402" i="14"/>
  <c r="X403" i="14"/>
  <c r="Y403" i="14"/>
  <c r="W404" i="14"/>
  <c r="AL404" i="14"/>
  <c r="AC404" i="14"/>
  <c r="U404" i="14"/>
  <c r="AK404" i="14"/>
  <c r="AB404" i="14"/>
  <c r="Y404" i="14"/>
  <c r="AM404" i="14"/>
  <c r="AD405" i="14"/>
  <c r="Y405" i="14"/>
  <c r="AL406" i="14"/>
  <c r="AJ406" i="14"/>
  <c r="AQ406" i="14"/>
  <c r="AI406" i="14"/>
  <c r="AB406" i="14"/>
  <c r="AO406" i="14"/>
  <c r="AD407" i="14"/>
  <c r="R408" i="14"/>
  <c r="S408" i="14" s="1"/>
  <c r="AI408" i="14"/>
  <c r="AJ409" i="14"/>
  <c r="AA409" i="14"/>
  <c r="Z409" i="14"/>
  <c r="R409" i="14"/>
  <c r="S409" i="14" s="1"/>
  <c r="AO409" i="14"/>
  <c r="AG409" i="14"/>
  <c r="X409" i="14"/>
  <c r="W409" i="14"/>
  <c r="AB409" i="14"/>
  <c r="S411" i="14"/>
  <c r="AJ411" i="14"/>
  <c r="AO412" i="14"/>
  <c r="AG412" i="14"/>
  <c r="X412" i="14"/>
  <c r="W412" i="14"/>
  <c r="AL412" i="14"/>
  <c r="AC412" i="14"/>
  <c r="U412" i="14"/>
  <c r="AK412" i="14"/>
  <c r="AB412" i="14"/>
  <c r="T412" i="14"/>
  <c r="Z412" i="14"/>
  <c r="AQ412" i="14"/>
  <c r="AF422" i="14"/>
  <c r="AM430" i="14"/>
  <c r="AL430" i="14"/>
  <c r="AK430" i="14"/>
  <c r="AB430" i="14"/>
  <c r="AJ430" i="14"/>
  <c r="AQ430" i="14"/>
  <c r="AI430" i="14"/>
  <c r="AP430" i="14"/>
  <c r="AH430" i="14"/>
  <c r="Y430" i="14"/>
  <c r="AO430" i="14"/>
  <c r="AG430" i="14"/>
  <c r="W378" i="14"/>
  <c r="AF378" i="14"/>
  <c r="AN378" i="14"/>
  <c r="V379" i="14"/>
  <c r="AD379" i="14"/>
  <c r="AM379" i="14"/>
  <c r="T381" i="14"/>
  <c r="AK381" i="14"/>
  <c r="AA382" i="14"/>
  <c r="AJ382" i="14"/>
  <c r="R383" i="14"/>
  <c r="AC383" i="14" s="1"/>
  <c r="Z383" i="14"/>
  <c r="AI383" i="14"/>
  <c r="AQ383" i="14"/>
  <c r="W386" i="14"/>
  <c r="AF386" i="14"/>
  <c r="AN386" i="14"/>
  <c r="V387" i="14"/>
  <c r="AD387" i="14"/>
  <c r="AM387" i="14"/>
  <c r="T389" i="14"/>
  <c r="AB389" i="14"/>
  <c r="AK389" i="14"/>
  <c r="AA390" i="14"/>
  <c r="AJ390" i="14"/>
  <c r="R391" i="14"/>
  <c r="W391" i="14" s="1"/>
  <c r="Z391" i="14"/>
  <c r="AI391" i="14"/>
  <c r="AQ391" i="14"/>
  <c r="W394" i="14"/>
  <c r="AF394" i="14"/>
  <c r="AN394" i="14"/>
  <c r="V395" i="14"/>
  <c r="AF395" i="14"/>
  <c r="AP395" i="14"/>
  <c r="AD398" i="14"/>
  <c r="AN398" i="14"/>
  <c r="AB399" i="14"/>
  <c r="T399" i="14"/>
  <c r="Y399" i="14"/>
  <c r="W399" i="14"/>
  <c r="AI399" i="14"/>
  <c r="AD400" i="14"/>
  <c r="AP400" i="14"/>
  <c r="AP402" i="14"/>
  <c r="AH402" i="14"/>
  <c r="AN402" i="14"/>
  <c r="AF402" i="14"/>
  <c r="W402" i="14"/>
  <c r="AM402" i="14"/>
  <c r="Z402" i="14"/>
  <c r="AL402" i="14"/>
  <c r="AO403" i="14"/>
  <c r="AG403" i="14"/>
  <c r="AM403" i="14"/>
  <c r="AL403" i="14"/>
  <c r="Z403" i="14"/>
  <c r="AN403" i="14"/>
  <c r="AM405" i="14"/>
  <c r="AK405" i="14"/>
  <c r="AB405" i="14"/>
  <c r="AJ405" i="14"/>
  <c r="AA405" i="14"/>
  <c r="Z405" i="14"/>
  <c r="AO405" i="14"/>
  <c r="AF407" i="14"/>
  <c r="AL408" i="14"/>
  <c r="AK411" i="14"/>
  <c r="AC415" i="14"/>
  <c r="AB415" i="14"/>
  <c r="Z415" i="14"/>
  <c r="R415" i="14"/>
  <c r="S415" i="14" s="1"/>
  <c r="Y415" i="14"/>
  <c r="X415" i="14"/>
  <c r="AD415" i="14"/>
  <c r="AN422" i="14"/>
  <c r="V423" i="14"/>
  <c r="AC431" i="14"/>
  <c r="U431" i="14"/>
  <c r="AB431" i="14"/>
  <c r="T431" i="14"/>
  <c r="AA431" i="14"/>
  <c r="S431" i="14"/>
  <c r="Z431" i="14"/>
  <c r="R431" i="14"/>
  <c r="V431" i="14" s="1"/>
  <c r="Y431" i="14"/>
  <c r="X431" i="14"/>
  <c r="W431" i="14"/>
  <c r="X443" i="14"/>
  <c r="W443" i="14"/>
  <c r="AH443" i="14"/>
  <c r="U443" i="14"/>
  <c r="AD443" i="14"/>
  <c r="T443" i="14"/>
  <c r="AP443" i="14"/>
  <c r="AC443" i="14"/>
  <c r="S443" i="14"/>
  <c r="AM443" i="14"/>
  <c r="AB443" i="14"/>
  <c r="R443" i="14"/>
  <c r="V443" i="14" s="1"/>
  <c r="AL443" i="14"/>
  <c r="AA443" i="14"/>
  <c r="AK443" i="14"/>
  <c r="Z443" i="14"/>
  <c r="AJ443" i="14"/>
  <c r="Y443" i="14"/>
  <c r="AA449" i="14"/>
  <c r="AF371" i="14"/>
  <c r="AN371" i="14"/>
  <c r="AM372" i="14"/>
  <c r="X378" i="14"/>
  <c r="AG378" i="14"/>
  <c r="AO378" i="14"/>
  <c r="W379" i="14"/>
  <c r="AF379" i="14"/>
  <c r="AN379" i="14"/>
  <c r="AM380" i="14"/>
  <c r="U381" i="14"/>
  <c r="AL381" i="14"/>
  <c r="AK382" i="14"/>
  <c r="S383" i="14"/>
  <c r="AA383" i="14"/>
  <c r="AJ383" i="14"/>
  <c r="X386" i="14"/>
  <c r="AG386" i="14"/>
  <c r="AO386" i="14"/>
  <c r="W387" i="14"/>
  <c r="AF387" i="14"/>
  <c r="AN387" i="14"/>
  <c r="AD388" i="14"/>
  <c r="AM388" i="14"/>
  <c r="U389" i="14"/>
  <c r="AC389" i="14"/>
  <c r="AL389" i="14"/>
  <c r="AB390" i="14"/>
  <c r="AK390" i="14"/>
  <c r="S391" i="14"/>
  <c r="AA391" i="14"/>
  <c r="AJ391" i="14"/>
  <c r="X394" i="14"/>
  <c r="AG394" i="14"/>
  <c r="AO394" i="14"/>
  <c r="AO395" i="14"/>
  <c r="AG395" i="14"/>
  <c r="W395" i="14"/>
  <c r="AH395" i="14"/>
  <c r="AQ395" i="14"/>
  <c r="V398" i="14"/>
  <c r="AF398" i="14"/>
  <c r="AO398" i="14"/>
  <c r="AK399" i="14"/>
  <c r="AP399" i="14"/>
  <c r="AH399" i="14"/>
  <c r="X399" i="14"/>
  <c r="AJ399" i="14"/>
  <c r="AF400" i="14"/>
  <c r="AQ400" i="14"/>
  <c r="AA402" i="14"/>
  <c r="AO402" i="14"/>
  <c r="AA403" i="14"/>
  <c r="AP403" i="14"/>
  <c r="AC405" i="14"/>
  <c r="AP405" i="14"/>
  <c r="AF406" i="14"/>
  <c r="U407" i="14"/>
  <c r="AG407" i="14"/>
  <c r="V408" i="14"/>
  <c r="AM408" i="14"/>
  <c r="W411" i="14"/>
  <c r="AN411" i="14"/>
  <c r="AM414" i="14"/>
  <c r="AL414" i="14"/>
  <c r="AJ414" i="14"/>
  <c r="AQ414" i="14"/>
  <c r="AI414" i="14"/>
  <c r="AP414" i="14"/>
  <c r="AH414" i="14"/>
  <c r="AG414" i="14"/>
  <c r="AL415" i="14"/>
  <c r="AK415" i="14"/>
  <c r="AQ415" i="14"/>
  <c r="AI415" i="14"/>
  <c r="AP415" i="14"/>
  <c r="AH415" i="14"/>
  <c r="AO415" i="14"/>
  <c r="AG415" i="14"/>
  <c r="AF415" i="14"/>
  <c r="AB416" i="14"/>
  <c r="AA416" i="14"/>
  <c r="Y416" i="14"/>
  <c r="AC416" i="14"/>
  <c r="AD423" i="14"/>
  <c r="AL431" i="14"/>
  <c r="W440" i="14"/>
  <c r="AN449" i="14"/>
  <c r="AF364" i="14"/>
  <c r="V365" i="14"/>
  <c r="R369" i="14"/>
  <c r="AB369" i="14" s="1"/>
  <c r="Z369" i="14"/>
  <c r="AI369" i="14"/>
  <c r="AG371" i="14"/>
  <c r="AF372" i="14"/>
  <c r="V373" i="14"/>
  <c r="R377" i="14"/>
  <c r="AB377" i="14" s="1"/>
  <c r="Z377" i="14"/>
  <c r="AI377" i="14"/>
  <c r="AH378" i="14"/>
  <c r="AG379" i="14"/>
  <c r="AF380" i="14"/>
  <c r="V381" i="14"/>
  <c r="T383" i="14"/>
  <c r="R385" i="14"/>
  <c r="AB385" i="14" s="1"/>
  <c r="Z385" i="14"/>
  <c r="AI385" i="14"/>
  <c r="AH386" i="14"/>
  <c r="AG387" i="14"/>
  <c r="AF388" i="14"/>
  <c r="V389" i="14"/>
  <c r="T391" i="14"/>
  <c r="AB391" i="14"/>
  <c r="R393" i="14"/>
  <c r="S393" i="14" s="1"/>
  <c r="Z393" i="14"/>
  <c r="AI393" i="14"/>
  <c r="AH394" i="14"/>
  <c r="Y395" i="14"/>
  <c r="AI395" i="14"/>
  <c r="AC398" i="14"/>
  <c r="U398" i="14"/>
  <c r="AG398" i="14"/>
  <c r="AP398" i="14"/>
  <c r="Z399" i="14"/>
  <c r="AL399" i="14"/>
  <c r="AH400" i="14"/>
  <c r="AB402" i="14"/>
  <c r="AQ402" i="14"/>
  <c r="AB403" i="14"/>
  <c r="AQ403" i="14"/>
  <c r="AD404" i="14"/>
  <c r="AQ404" i="14"/>
  <c r="AF405" i="14"/>
  <c r="AQ405" i="14"/>
  <c r="AG406" i="14"/>
  <c r="V407" i="14"/>
  <c r="AJ407" i="14"/>
  <c r="AN408" i="14"/>
  <c r="AH409" i="14"/>
  <c r="X411" i="14"/>
  <c r="Z411" i="14"/>
  <c r="AQ411" i="14"/>
  <c r="AH412" i="14"/>
  <c r="AK414" i="14"/>
  <c r="AJ415" i="14"/>
  <c r="AK416" i="14"/>
  <c r="AD416" i="14"/>
  <c r="AM423" i="14"/>
  <c r="AG440" i="14"/>
  <c r="AL466" i="14"/>
  <c r="AK466" i="14"/>
  <c r="AJ466" i="14"/>
  <c r="AP466" i="14"/>
  <c r="AH466" i="14"/>
  <c r="AO466" i="14"/>
  <c r="AG466" i="14"/>
  <c r="AF466" i="14"/>
  <c r="AK467" i="14"/>
  <c r="AB467" i="14"/>
  <c r="AJ467" i="14"/>
  <c r="AA467" i="14"/>
  <c r="S467" i="14"/>
  <c r="Z467" i="14"/>
  <c r="R467" i="14"/>
  <c r="T467" i="14" s="1"/>
  <c r="X467" i="14"/>
  <c r="W467" i="14"/>
  <c r="AD467" i="14"/>
  <c r="AM481" i="14"/>
  <c r="AL481" i="14"/>
  <c r="AK481" i="14"/>
  <c r="AJ481" i="14"/>
  <c r="AA481" i="14"/>
  <c r="S481" i="14"/>
  <c r="AQ481" i="14"/>
  <c r="AI481" i="14"/>
  <c r="AP481" i="14"/>
  <c r="AH481" i="14"/>
  <c r="AO481" i="14"/>
  <c r="AK499" i="14"/>
  <c r="AJ499" i="14"/>
  <c r="AP499" i="14"/>
  <c r="AH499" i="14"/>
  <c r="AO499" i="14"/>
  <c r="AG499" i="14"/>
  <c r="AN499" i="14"/>
  <c r="AQ499" i="14"/>
  <c r="AM499" i="14"/>
  <c r="AL499" i="14"/>
  <c r="AI499" i="14"/>
  <c r="AF499" i="14"/>
  <c r="AF423" i="14"/>
  <c r="AN423" i="14"/>
  <c r="AM424" i="14"/>
  <c r="AF431" i="14"/>
  <c r="AN431" i="14"/>
  <c r="AD432" i="14"/>
  <c r="AM432" i="14"/>
  <c r="AJ440" i="14"/>
  <c r="AH440" i="14"/>
  <c r="AQ440" i="14"/>
  <c r="AQ443" i="14"/>
  <c r="AC448" i="14"/>
  <c r="AA448" i="14"/>
  <c r="Z448" i="14"/>
  <c r="R448" i="14"/>
  <c r="X448" i="14" s="1"/>
  <c r="Y448" i="14"/>
  <c r="AN448" i="14"/>
  <c r="AO454" i="14"/>
  <c r="AG454" i="14"/>
  <c r="AC454" i="14"/>
  <c r="AK454" i="14"/>
  <c r="AB454" i="14"/>
  <c r="Z454" i="14"/>
  <c r="AQ454" i="14"/>
  <c r="AB458" i="14"/>
  <c r="AA458" i="14"/>
  <c r="Y458" i="14"/>
  <c r="Z458" i="14"/>
  <c r="AP461" i="14"/>
  <c r="AH461" i="14"/>
  <c r="Y461" i="14"/>
  <c r="AO461" i="14"/>
  <c r="AG461" i="14"/>
  <c r="X461" i="14"/>
  <c r="AM461" i="14"/>
  <c r="AL461" i="14"/>
  <c r="AC461" i="14"/>
  <c r="U461" i="14"/>
  <c r="AA461" i="14"/>
  <c r="AI466" i="14"/>
  <c r="AQ467" i="14"/>
  <c r="AH467" i="14"/>
  <c r="AM473" i="14"/>
  <c r="AL473" i="14"/>
  <c r="AK473" i="14"/>
  <c r="AJ473" i="14"/>
  <c r="AA473" i="14"/>
  <c r="S473" i="14"/>
  <c r="AQ473" i="14"/>
  <c r="AI473" i="14"/>
  <c r="AP473" i="14"/>
  <c r="AH473" i="14"/>
  <c r="AO473" i="14"/>
  <c r="AB488" i="14"/>
  <c r="AJ488" i="14"/>
  <c r="AA488" i="14"/>
  <c r="AI488" i="14"/>
  <c r="AH488" i="14"/>
  <c r="AG488" i="14"/>
  <c r="R488" i="14"/>
  <c r="X488" i="14" s="1"/>
  <c r="AQ488" i="14"/>
  <c r="AD488" i="14"/>
  <c r="AP488" i="14"/>
  <c r="AC488" i="14"/>
  <c r="AO488" i="14"/>
  <c r="Z488" i="14"/>
  <c r="AB489" i="14"/>
  <c r="AF416" i="14"/>
  <c r="AN416" i="14"/>
  <c r="V417" i="14"/>
  <c r="AD417" i="14"/>
  <c r="AM417" i="14"/>
  <c r="AB419" i="14"/>
  <c r="AK419" i="14"/>
  <c r="AA420" i="14"/>
  <c r="AJ420" i="14"/>
  <c r="AG423" i="14"/>
  <c r="AO423" i="14"/>
  <c r="AF424" i="14"/>
  <c r="AN424" i="14"/>
  <c r="V425" i="14"/>
  <c r="AD425" i="14"/>
  <c r="AM425" i="14"/>
  <c r="AB427" i="14"/>
  <c r="AK427" i="14"/>
  <c r="S428" i="14"/>
  <c r="AA428" i="14"/>
  <c r="AJ428" i="14"/>
  <c r="AG431" i="14"/>
  <c r="AO431" i="14"/>
  <c r="AF432" i="14"/>
  <c r="AN432" i="14"/>
  <c r="V433" i="14"/>
  <c r="AD433" i="14"/>
  <c r="AM433" i="14"/>
  <c r="T435" i="14"/>
  <c r="AB435" i="14"/>
  <c r="AK435" i="14"/>
  <c r="S436" i="14"/>
  <c r="AA436" i="14"/>
  <c r="AJ436" i="14"/>
  <c r="AD438" i="14"/>
  <c r="AN438" i="14"/>
  <c r="AB439" i="14"/>
  <c r="W439" i="14"/>
  <c r="AG439" i="14"/>
  <c r="AP439" i="14"/>
  <c r="AI440" i="14"/>
  <c r="T441" i="14"/>
  <c r="AC441" i="14"/>
  <c r="AM441" i="14"/>
  <c r="AF442" i="14"/>
  <c r="AO442" i="14"/>
  <c r="AC446" i="14"/>
  <c r="AK446" i="14"/>
  <c r="AB446" i="14"/>
  <c r="Y446" i="14"/>
  <c r="AM446" i="14"/>
  <c r="AL448" i="14"/>
  <c r="AJ448" i="14"/>
  <c r="AQ448" i="14"/>
  <c r="AI448" i="14"/>
  <c r="AB448" i="14"/>
  <c r="AO448" i="14"/>
  <c r="AH451" i="14"/>
  <c r="AN454" i="14"/>
  <c r="AA454" i="14"/>
  <c r="AK458" i="14"/>
  <c r="AJ458" i="14"/>
  <c r="AP458" i="14"/>
  <c r="AH458" i="14"/>
  <c r="AO458" i="14"/>
  <c r="AG458" i="14"/>
  <c r="AC458" i="14"/>
  <c r="AB461" i="14"/>
  <c r="AM466" i="14"/>
  <c r="AL467" i="14"/>
  <c r="AK475" i="14"/>
  <c r="AB475" i="14"/>
  <c r="T475" i="14"/>
  <c r="AJ475" i="14"/>
  <c r="AA475" i="14"/>
  <c r="S475" i="14"/>
  <c r="Z475" i="14"/>
  <c r="R475" i="14"/>
  <c r="V475" i="14" s="1"/>
  <c r="AP475" i="14"/>
  <c r="AH475" i="14"/>
  <c r="Y475" i="14"/>
  <c r="X475" i="14"/>
  <c r="W475" i="14"/>
  <c r="AL475" i="14"/>
  <c r="AJ482" i="14"/>
  <c r="AN489" i="14"/>
  <c r="AF401" i="14"/>
  <c r="AN401" i="14"/>
  <c r="V402" i="14"/>
  <c r="AD402" i="14"/>
  <c r="AC403" i="14"/>
  <c r="AF409" i="14"/>
  <c r="AN409" i="14"/>
  <c r="V410" i="14"/>
  <c r="AD410" i="14"/>
  <c r="AM410" i="14"/>
  <c r="U411" i="14"/>
  <c r="AC411" i="14"/>
  <c r="S413" i="14"/>
  <c r="AA413" i="14"/>
  <c r="AJ413" i="14"/>
  <c r="R414" i="14"/>
  <c r="T414" i="14" s="1"/>
  <c r="AG416" i="14"/>
  <c r="AO416" i="14"/>
  <c r="W417" i="14"/>
  <c r="AF417" i="14"/>
  <c r="AN417" i="14"/>
  <c r="AM418" i="14"/>
  <c r="AC419" i="14"/>
  <c r="AL419" i="14"/>
  <c r="AB420" i="14"/>
  <c r="AK420" i="14"/>
  <c r="S421" i="14"/>
  <c r="AA421" i="14"/>
  <c r="AJ421" i="14"/>
  <c r="R422" i="14"/>
  <c r="W422" i="14" s="1"/>
  <c r="AH423" i="14"/>
  <c r="AP423" i="14"/>
  <c r="AG424" i="14"/>
  <c r="AO424" i="14"/>
  <c r="W425" i="14"/>
  <c r="AF425" i="14"/>
  <c r="AN425" i="14"/>
  <c r="V426" i="14"/>
  <c r="AD426" i="14"/>
  <c r="AM426" i="14"/>
  <c r="U427" i="14"/>
  <c r="AC427" i="14"/>
  <c r="AL427" i="14"/>
  <c r="T428" i="14"/>
  <c r="AB428" i="14"/>
  <c r="AK428" i="14"/>
  <c r="S429" i="14"/>
  <c r="AA429" i="14"/>
  <c r="AJ429" i="14"/>
  <c r="R430" i="14"/>
  <c r="S430" i="14" s="1"/>
  <c r="Z430" i="14"/>
  <c r="AH431" i="14"/>
  <c r="AP431" i="14"/>
  <c r="AG432" i="14"/>
  <c r="AO432" i="14"/>
  <c r="W433" i="14"/>
  <c r="AF433" i="14"/>
  <c r="AN433" i="14"/>
  <c r="AD434" i="14"/>
  <c r="AM434" i="14"/>
  <c r="U435" i="14"/>
  <c r="AC435" i="14"/>
  <c r="AL435" i="14"/>
  <c r="T436" i="14"/>
  <c r="AB436" i="14"/>
  <c r="AK436" i="14"/>
  <c r="S437" i="14"/>
  <c r="AB437" i="14"/>
  <c r="AL437" i="14"/>
  <c r="AF438" i="14"/>
  <c r="AO438" i="14"/>
  <c r="AK439" i="14"/>
  <c r="X439" i="14"/>
  <c r="AH439" i="14"/>
  <c r="AQ439" i="14"/>
  <c r="AK440" i="14"/>
  <c r="U441" i="14"/>
  <c r="AD441" i="14"/>
  <c r="AN441" i="14"/>
  <c r="AP442" i="14"/>
  <c r="AH442" i="14"/>
  <c r="AG442" i="14"/>
  <c r="AQ442" i="14"/>
  <c r="AO445" i="14"/>
  <c r="AG445" i="14"/>
  <c r="X445" i="14"/>
  <c r="AM445" i="14"/>
  <c r="AL445" i="14"/>
  <c r="AC445" i="14"/>
  <c r="Z445" i="14"/>
  <c r="AN445" i="14"/>
  <c r="AN446" i="14"/>
  <c r="Z446" i="14"/>
  <c r="AO446" i="14"/>
  <c r="AM447" i="14"/>
  <c r="AK447" i="14"/>
  <c r="AJ447" i="14"/>
  <c r="AA447" i="14"/>
  <c r="S447" i="14"/>
  <c r="Z447" i="14"/>
  <c r="AO447" i="14"/>
  <c r="AD448" i="14"/>
  <c r="AP448" i="14"/>
  <c r="S449" i="14"/>
  <c r="T450" i="14"/>
  <c r="AF450" i="14"/>
  <c r="AJ451" i="14"/>
  <c r="W453" i="14"/>
  <c r="AN453" i="14"/>
  <c r="AD454" i="14"/>
  <c r="AM456" i="14"/>
  <c r="AL456" i="14"/>
  <c r="AJ456" i="14"/>
  <c r="AQ456" i="14"/>
  <c r="AI456" i="14"/>
  <c r="AF456" i="14"/>
  <c r="W457" i="14"/>
  <c r="AN457" i="14"/>
  <c r="AD458" i="14"/>
  <c r="V459" i="14"/>
  <c r="AM459" i="14"/>
  <c r="AF461" i="14"/>
  <c r="V462" i="14"/>
  <c r="AM462" i="14"/>
  <c r="W465" i="14"/>
  <c r="R466" i="14"/>
  <c r="T466" i="14" s="1"/>
  <c r="AN466" i="14"/>
  <c r="AM467" i="14"/>
  <c r="AQ475" i="14"/>
  <c r="AM475" i="14"/>
  <c r="W481" i="14"/>
  <c r="Z499" i="14"/>
  <c r="V403" i="14"/>
  <c r="AD403" i="14"/>
  <c r="W410" i="14"/>
  <c r="AF410" i="14"/>
  <c r="AN410" i="14"/>
  <c r="V411" i="14"/>
  <c r="AD411" i="14"/>
  <c r="AB413" i="14"/>
  <c r="AK413" i="14"/>
  <c r="AH416" i="14"/>
  <c r="AP416" i="14"/>
  <c r="X417" i="14"/>
  <c r="AG417" i="14"/>
  <c r="AO417" i="14"/>
  <c r="AF418" i="14"/>
  <c r="AN418" i="14"/>
  <c r="V419" i="14"/>
  <c r="AD419" i="14"/>
  <c r="AM419" i="14"/>
  <c r="AC420" i="14"/>
  <c r="AL420" i="14"/>
  <c r="AB421" i="14"/>
  <c r="AK421" i="14"/>
  <c r="AI423" i="14"/>
  <c r="AQ423" i="14"/>
  <c r="AH424" i="14"/>
  <c r="AP424" i="14"/>
  <c r="X425" i="14"/>
  <c r="AG425" i="14"/>
  <c r="AO425" i="14"/>
  <c r="W426" i="14"/>
  <c r="AF426" i="14"/>
  <c r="AN426" i="14"/>
  <c r="V427" i="14"/>
  <c r="AD427" i="14"/>
  <c r="AM427" i="14"/>
  <c r="AC428" i="14"/>
  <c r="AL428" i="14"/>
  <c r="T429" i="14"/>
  <c r="AB429" i="14"/>
  <c r="AK429" i="14"/>
  <c r="AA430" i="14"/>
  <c r="AI431" i="14"/>
  <c r="AQ431" i="14"/>
  <c r="Y432" i="14"/>
  <c r="AH432" i="14"/>
  <c r="AP432" i="14"/>
  <c r="X433" i="14"/>
  <c r="AG433" i="14"/>
  <c r="AO433" i="14"/>
  <c r="W434" i="14"/>
  <c r="AF434" i="14"/>
  <c r="AN434" i="14"/>
  <c r="V435" i="14"/>
  <c r="AD435" i="14"/>
  <c r="AM435" i="14"/>
  <c r="AC436" i="14"/>
  <c r="AL436" i="14"/>
  <c r="AC437" i="14"/>
  <c r="AN437" i="14"/>
  <c r="AC438" i="14"/>
  <c r="W438" i="14"/>
  <c r="AG438" i="14"/>
  <c r="AP438" i="14"/>
  <c r="Y439" i="14"/>
  <c r="AI439" i="14"/>
  <c r="AL440" i="14"/>
  <c r="V441" i="14"/>
  <c r="AF441" i="14"/>
  <c r="AI442" i="14"/>
  <c r="AA446" i="14"/>
  <c r="AP446" i="14"/>
  <c r="AF448" i="14"/>
  <c r="U449" i="14"/>
  <c r="AI450" i="14"/>
  <c r="V451" i="14"/>
  <c r="AD453" i="14"/>
  <c r="Z453" i="14"/>
  <c r="AH454" i="14"/>
  <c r="AG456" i="14"/>
  <c r="AF458" i="14"/>
  <c r="Y459" i="14"/>
  <c r="R461" i="14"/>
  <c r="S461" i="14" s="1"/>
  <c r="AI461" i="14"/>
  <c r="Y462" i="14"/>
  <c r="X465" i="14"/>
  <c r="AQ466" i="14"/>
  <c r="U467" i="14"/>
  <c r="AP467" i="14"/>
  <c r="W473" i="14"/>
  <c r="X481" i="14"/>
  <c r="R482" i="14"/>
  <c r="X482" i="14" s="1"/>
  <c r="AD489" i="14"/>
  <c r="W419" i="14"/>
  <c r="AF419" i="14"/>
  <c r="AN419" i="14"/>
  <c r="V420" i="14"/>
  <c r="AD420" i="14"/>
  <c r="AM420" i="14"/>
  <c r="AJ423" i="14"/>
  <c r="R424" i="14"/>
  <c r="U424" i="14" s="1"/>
  <c r="AI424" i="14"/>
  <c r="AQ424" i="14"/>
  <c r="W427" i="14"/>
  <c r="AF427" i="14"/>
  <c r="AN427" i="14"/>
  <c r="V428" i="14"/>
  <c r="AD428" i="14"/>
  <c r="AM428" i="14"/>
  <c r="AJ431" i="14"/>
  <c r="R432" i="14"/>
  <c r="V432" i="14" s="1"/>
  <c r="Z432" i="14"/>
  <c r="AI432" i="14"/>
  <c r="AQ432" i="14"/>
  <c r="W435" i="14"/>
  <c r="AF435" i="14"/>
  <c r="AN435" i="14"/>
  <c r="V436" i="14"/>
  <c r="AD436" i="14"/>
  <c r="AM436" i="14"/>
  <c r="X438" i="14"/>
  <c r="AH438" i="14"/>
  <c r="AQ438" i="14"/>
  <c r="Z439" i="14"/>
  <c r="AJ439" i="14"/>
  <c r="AM440" i="14"/>
  <c r="Z441" i="14"/>
  <c r="R441" i="14"/>
  <c r="W441" i="14" s="1"/>
  <c r="AG441" i="14"/>
  <c r="AP441" i="14"/>
  <c r="Z442" i="14"/>
  <c r="AJ442" i="14"/>
  <c r="AD446" i="14"/>
  <c r="AQ446" i="14"/>
  <c r="AG448" i="14"/>
  <c r="Z451" i="14"/>
  <c r="R451" i="14"/>
  <c r="U451" i="14" s="1"/>
  <c r="X451" i="14"/>
  <c r="W451" i="14"/>
  <c r="Y451" i="14"/>
  <c r="AL451" i="14"/>
  <c r="AP453" i="14"/>
  <c r="AH453" i="14"/>
  <c r="Y453" i="14"/>
  <c r="AO453" i="14"/>
  <c r="AG453" i="14"/>
  <c r="AM453" i="14"/>
  <c r="AL453" i="14"/>
  <c r="AC453" i="14"/>
  <c r="U453" i="14"/>
  <c r="AA453" i="14"/>
  <c r="R454" i="14"/>
  <c r="X454" i="14" s="1"/>
  <c r="AI454" i="14"/>
  <c r="AC457" i="14"/>
  <c r="U457" i="14"/>
  <c r="AB457" i="14"/>
  <c r="T457" i="14"/>
  <c r="Z457" i="14"/>
  <c r="R457" i="14"/>
  <c r="X457" i="14" s="1"/>
  <c r="Y457" i="14"/>
  <c r="AA457" i="14"/>
  <c r="R458" i="14"/>
  <c r="X458" i="14" s="1"/>
  <c r="AI458" i="14"/>
  <c r="AJ459" i="14"/>
  <c r="AA459" i="14"/>
  <c r="S459" i="14"/>
  <c r="Z459" i="14"/>
  <c r="R459" i="14"/>
  <c r="W459" i="14" s="1"/>
  <c r="X459" i="14"/>
  <c r="AB459" i="14"/>
  <c r="AJ461" i="14"/>
  <c r="AO462" i="14"/>
  <c r="AG462" i="14"/>
  <c r="X462" i="14"/>
  <c r="W462" i="14"/>
  <c r="AC462" i="14"/>
  <c r="U462" i="14"/>
  <c r="AK462" i="14"/>
  <c r="AB462" i="14"/>
  <c r="T462" i="14"/>
  <c r="Z462" i="14"/>
  <c r="AQ462" i="14"/>
  <c r="W466" i="14"/>
  <c r="V467" i="14"/>
  <c r="AC474" i="14"/>
  <c r="AB474" i="14"/>
  <c r="AA474" i="14"/>
  <c r="Z474" i="14"/>
  <c r="R474" i="14"/>
  <c r="V474" i="14" s="1"/>
  <c r="Y474" i="14"/>
  <c r="AM474" i="14"/>
  <c r="AF481" i="14"/>
  <c r="AL482" i="14"/>
  <c r="AQ482" i="14"/>
  <c r="AI482" i="14"/>
  <c r="AH482" i="14"/>
  <c r="AG482" i="14"/>
  <c r="AP482" i="14"/>
  <c r="AF482" i="14"/>
  <c r="AO482" i="14"/>
  <c r="AN482" i="14"/>
  <c r="AM482" i="14"/>
  <c r="AM489" i="14"/>
  <c r="AJ489" i="14"/>
  <c r="AQ489" i="14"/>
  <c r="AI489" i="14"/>
  <c r="Z489" i="14"/>
  <c r="R489" i="14"/>
  <c r="X489" i="14" s="1"/>
  <c r="AL489" i="14"/>
  <c r="AK489" i="14"/>
  <c r="AH489" i="14"/>
  <c r="U489" i="14"/>
  <c r="AG489" i="14"/>
  <c r="T489" i="14"/>
  <c r="AF489" i="14"/>
  <c r="AP489" i="14"/>
  <c r="AC489" i="14"/>
  <c r="AC506" i="14"/>
  <c r="AB506" i="14"/>
  <c r="AA506" i="14"/>
  <c r="Z506" i="14"/>
  <c r="R506" i="14"/>
  <c r="Y506" i="14" s="1"/>
  <c r="X506" i="14"/>
  <c r="AD506" i="14"/>
  <c r="AF396" i="14"/>
  <c r="AI401" i="14"/>
  <c r="AF404" i="14"/>
  <c r="V405" i="14"/>
  <c r="AI409" i="14"/>
  <c r="AH410" i="14"/>
  <c r="AF412" i="14"/>
  <c r="V413" i="14"/>
  <c r="AM413" i="14"/>
  <c r="AJ416" i="14"/>
  <c r="R417" i="14"/>
  <c r="Z417" i="14"/>
  <c r="AI417" i="14"/>
  <c r="AH418" i="14"/>
  <c r="AG419" i="14"/>
  <c r="AO419" i="14"/>
  <c r="W420" i="14"/>
  <c r="AF420" i="14"/>
  <c r="V421" i="14"/>
  <c r="AM421" i="14"/>
  <c r="U422" i="14"/>
  <c r="AK423" i="14"/>
  <c r="AJ424" i="14"/>
  <c r="R425" i="14"/>
  <c r="T425" i="14" s="1"/>
  <c r="Z425" i="14"/>
  <c r="AI425" i="14"/>
  <c r="AH426" i="14"/>
  <c r="AG427" i="14"/>
  <c r="AO427" i="14"/>
  <c r="W428" i="14"/>
  <c r="AF428" i="14"/>
  <c r="V429" i="14"/>
  <c r="AM429" i="14"/>
  <c r="U430" i="14"/>
  <c r="AC430" i="14"/>
  <c r="AK431" i="14"/>
  <c r="AA432" i="14"/>
  <c r="AJ432" i="14"/>
  <c r="R433" i="14"/>
  <c r="T433" i="14" s="1"/>
  <c r="Z433" i="14"/>
  <c r="AI433" i="14"/>
  <c r="AH434" i="14"/>
  <c r="AG435" i="14"/>
  <c r="AO435" i="14"/>
  <c r="W436" i="14"/>
  <c r="AF436" i="14"/>
  <c r="AD437" i="14"/>
  <c r="W437" i="14"/>
  <c r="AG437" i="14"/>
  <c r="AP437" i="14"/>
  <c r="Y438" i="14"/>
  <c r="AI438" i="14"/>
  <c r="R439" i="14"/>
  <c r="T439" i="14" s="1"/>
  <c r="AA439" i="14"/>
  <c r="AL439" i="14"/>
  <c r="AN440" i="14"/>
  <c r="AQ441" i="14"/>
  <c r="AI441" i="14"/>
  <c r="X441" i="14"/>
  <c r="AH441" i="14"/>
  <c r="R442" i="14"/>
  <c r="T442" i="14" s="1"/>
  <c r="AA442" i="14"/>
  <c r="AK442" i="14"/>
  <c r="R445" i="14"/>
  <c r="U445" i="14" s="1"/>
  <c r="AF445" i="14"/>
  <c r="R446" i="14"/>
  <c r="V446" i="14" s="1"/>
  <c r="AG446" i="14"/>
  <c r="AH448" i="14"/>
  <c r="AA450" i="14"/>
  <c r="S450" i="14"/>
  <c r="Y450" i="14"/>
  <c r="AQ451" i="14"/>
  <c r="AA451" i="14"/>
  <c r="AM451" i="14"/>
  <c r="AB453" i="14"/>
  <c r="AJ454" i="14"/>
  <c r="AK456" i="14"/>
  <c r="AL457" i="14"/>
  <c r="AK457" i="14"/>
  <c r="AQ457" i="14"/>
  <c r="AI457" i="14"/>
  <c r="AP457" i="14"/>
  <c r="AH457" i="14"/>
  <c r="AD457" i="14"/>
  <c r="AL458" i="14"/>
  <c r="AQ459" i="14"/>
  <c r="AC459" i="14"/>
  <c r="T461" i="14"/>
  <c r="AK461" i="14"/>
  <c r="AN462" i="14"/>
  <c r="AA462" i="14"/>
  <c r="AD465" i="14"/>
  <c r="Y467" i="14"/>
  <c r="AF473" i="14"/>
  <c r="AL474" i="14"/>
  <c r="AK474" i="14"/>
  <c r="AJ474" i="14"/>
  <c r="AQ474" i="14"/>
  <c r="AI474" i="14"/>
  <c r="AP474" i="14"/>
  <c r="AH474" i="14"/>
  <c r="AO474" i="14"/>
  <c r="AG474" i="14"/>
  <c r="AN474" i="14"/>
  <c r="U475" i="14"/>
  <c r="AG481" i="14"/>
  <c r="AC487" i="14"/>
  <c r="U487" i="14"/>
  <c r="AB487" i="14"/>
  <c r="T487" i="14"/>
  <c r="AI487" i="14"/>
  <c r="V487" i="14"/>
  <c r="AH487" i="14"/>
  <c r="S487" i="14"/>
  <c r="R487" i="14"/>
  <c r="W487" i="14" s="1"/>
  <c r="AQ487" i="14"/>
  <c r="AD487" i="14"/>
  <c r="AA487" i="14"/>
  <c r="Z487" i="14"/>
  <c r="Y488" i="14"/>
  <c r="W413" i="14"/>
  <c r="AF413" i="14"/>
  <c r="AA417" i="14"/>
  <c r="Y419" i="14"/>
  <c r="AH419" i="14"/>
  <c r="X420" i="14"/>
  <c r="AG420" i="14"/>
  <c r="W421" i="14"/>
  <c r="AF421" i="14"/>
  <c r="S425" i="14"/>
  <c r="AA425" i="14"/>
  <c r="Y427" i="14"/>
  <c r="AH427" i="14"/>
  <c r="X428" i="14"/>
  <c r="AG428" i="14"/>
  <c r="W429" i="14"/>
  <c r="AF429" i="14"/>
  <c r="S433" i="14"/>
  <c r="AA433" i="14"/>
  <c r="Y435" i="14"/>
  <c r="AH435" i="14"/>
  <c r="X436" i="14"/>
  <c r="AG436" i="14"/>
  <c r="X437" i="14"/>
  <c r="AH437" i="14"/>
  <c r="AQ437" i="14"/>
  <c r="Z438" i="14"/>
  <c r="AJ438" i="14"/>
  <c r="S439" i="14"/>
  <c r="AC439" i="14"/>
  <c r="AM439" i="14"/>
  <c r="AF440" i="14"/>
  <c r="AO440" i="14"/>
  <c r="Y441" i="14"/>
  <c r="AJ441" i="14"/>
  <c r="AB442" i="14"/>
  <c r="AL442" i="14"/>
  <c r="AH446" i="14"/>
  <c r="AK448" i="14"/>
  <c r="AB449" i="14"/>
  <c r="T449" i="14"/>
  <c r="Z449" i="14"/>
  <c r="R449" i="14"/>
  <c r="W449" i="14" s="1"/>
  <c r="Y449" i="14"/>
  <c r="AJ450" i="14"/>
  <c r="AP450" i="14"/>
  <c r="AH450" i="14"/>
  <c r="AO450" i="14"/>
  <c r="AG450" i="14"/>
  <c r="Z450" i="14"/>
  <c r="AM450" i="14"/>
  <c r="AB451" i="14"/>
  <c r="AP451" i="14"/>
  <c r="AF453" i="14"/>
  <c r="AM454" i="14"/>
  <c r="AF457" i="14"/>
  <c r="AM458" i="14"/>
  <c r="AD459" i="14"/>
  <c r="W461" i="14"/>
  <c r="AN461" i="14"/>
  <c r="AD462" i="14"/>
  <c r="AM465" i="14"/>
  <c r="AL465" i="14"/>
  <c r="AK465" i="14"/>
  <c r="AQ465" i="14"/>
  <c r="AI465" i="14"/>
  <c r="AP465" i="14"/>
  <c r="AH465" i="14"/>
  <c r="AG465" i="14"/>
  <c r="AC466" i="14"/>
  <c r="AB466" i="14"/>
  <c r="AA466" i="14"/>
  <c r="S466" i="14"/>
  <c r="Y466" i="14"/>
  <c r="X466" i="14"/>
  <c r="AD466" i="14"/>
  <c r="AC467" i="14"/>
  <c r="AG473" i="14"/>
  <c r="AD481" i="14"/>
  <c r="AN481" i="14"/>
  <c r="AL488" i="14"/>
  <c r="AB499" i="14"/>
  <c r="T499" i="14"/>
  <c r="AA499" i="14"/>
  <c r="S499" i="14"/>
  <c r="Y499" i="14"/>
  <c r="X499" i="14"/>
  <c r="V499" i="14"/>
  <c r="U499" i="14"/>
  <c r="R499" i="14"/>
  <c r="W499" i="14" s="1"/>
  <c r="AD499" i="14"/>
  <c r="R528" i="14"/>
  <c r="Z528" i="14" s="1"/>
  <c r="W528" i="14"/>
  <c r="AK528" i="14"/>
  <c r="V528" i="14"/>
  <c r="AJ528" i="14"/>
  <c r="U528" i="14"/>
  <c r="AG528" i="14"/>
  <c r="T528" i="14"/>
  <c r="AD528" i="14"/>
  <c r="S528" i="14"/>
  <c r="AC528" i="14"/>
  <c r="AO528" i="14"/>
  <c r="AB528" i="14"/>
  <c r="AM528" i="14"/>
  <c r="AL528" i="14"/>
  <c r="X528" i="14"/>
  <c r="AL506" i="14"/>
  <c r="AK506" i="14"/>
  <c r="AJ506" i="14"/>
  <c r="AQ506" i="14"/>
  <c r="AI506" i="14"/>
  <c r="AP506" i="14"/>
  <c r="AH506" i="14"/>
  <c r="AO506" i="14"/>
  <c r="AG506" i="14"/>
  <c r="AN506" i="14"/>
  <c r="AF443" i="14"/>
  <c r="AN443" i="14"/>
  <c r="V444" i="14"/>
  <c r="AD444" i="14"/>
  <c r="AM444" i="14"/>
  <c r="AF451" i="14"/>
  <c r="AN451" i="14"/>
  <c r="AD452" i="14"/>
  <c r="AM452" i="14"/>
  <c r="S455" i="14"/>
  <c r="AA455" i="14"/>
  <c r="AJ455" i="14"/>
  <c r="R456" i="14"/>
  <c r="W456" i="14" s="1"/>
  <c r="Z456" i="14"/>
  <c r="AF459" i="14"/>
  <c r="AN459" i="14"/>
  <c r="V460" i="14"/>
  <c r="AD460" i="14"/>
  <c r="AM460" i="14"/>
  <c r="AA463" i="14"/>
  <c r="AJ463" i="14"/>
  <c r="R464" i="14"/>
  <c r="S464" i="14" s="1"/>
  <c r="Z464" i="14"/>
  <c r="AI464" i="14"/>
  <c r="AQ464" i="14"/>
  <c r="Y465" i="14"/>
  <c r="AF467" i="14"/>
  <c r="AN467" i="14"/>
  <c r="V468" i="14"/>
  <c r="AD468" i="14"/>
  <c r="AM468" i="14"/>
  <c r="AC469" i="14"/>
  <c r="AL469" i="14"/>
  <c r="T470" i="14"/>
  <c r="AB470" i="14"/>
  <c r="AK470" i="14"/>
  <c r="S471" i="14"/>
  <c r="AA471" i="14"/>
  <c r="AJ471" i="14"/>
  <c r="R472" i="14"/>
  <c r="V472" i="14" s="1"/>
  <c r="Z472" i="14"/>
  <c r="AI472" i="14"/>
  <c r="AQ472" i="14"/>
  <c r="Y473" i="14"/>
  <c r="AF475" i="14"/>
  <c r="AN475" i="14"/>
  <c r="AD476" i="14"/>
  <c r="AM476" i="14"/>
  <c r="U477" i="14"/>
  <c r="AC477" i="14"/>
  <c r="AL477" i="14"/>
  <c r="T478" i="14"/>
  <c r="AB478" i="14"/>
  <c r="AK478" i="14"/>
  <c r="S479" i="14"/>
  <c r="AA479" i="14"/>
  <c r="AJ479" i="14"/>
  <c r="R480" i="14"/>
  <c r="T480" i="14" s="1"/>
  <c r="Z480" i="14"/>
  <c r="AI480" i="14"/>
  <c r="AQ480" i="14"/>
  <c r="Y481" i="14"/>
  <c r="AB483" i="14"/>
  <c r="T483" i="14"/>
  <c r="Y483" i="14"/>
  <c r="AI483" i="14"/>
  <c r="T484" i="14"/>
  <c r="AD484" i="14"/>
  <c r="AP484" i="14"/>
  <c r="AB485" i="14"/>
  <c r="AM485" i="14"/>
  <c r="AP486" i="14"/>
  <c r="AH486" i="14"/>
  <c r="Y486" i="14"/>
  <c r="AM486" i="14"/>
  <c r="AL486" i="14"/>
  <c r="AC486" i="14"/>
  <c r="Z486" i="14"/>
  <c r="AN486" i="14"/>
  <c r="AO487" i="14"/>
  <c r="AG487" i="14"/>
  <c r="AL487" i="14"/>
  <c r="AK487" i="14"/>
  <c r="AN487" i="14"/>
  <c r="AN488" i="14"/>
  <c r="AF490" i="14"/>
  <c r="S491" i="14"/>
  <c r="AF491" i="14"/>
  <c r="AJ494" i="14"/>
  <c r="AJ495" i="14"/>
  <c r="AM497" i="14"/>
  <c r="AL497" i="14"/>
  <c r="AC497" i="14"/>
  <c r="U497" i="14"/>
  <c r="AJ497" i="14"/>
  <c r="AQ497" i="14"/>
  <c r="AI497" i="14"/>
  <c r="Z497" i="14"/>
  <c r="R497" i="14"/>
  <c r="W497" i="14" s="1"/>
  <c r="AF497" i="14"/>
  <c r="AN498" i="14"/>
  <c r="AG505" i="14"/>
  <c r="AP529" i="14"/>
  <c r="AH529" i="14"/>
  <c r="AO529" i="14"/>
  <c r="AG529" i="14"/>
  <c r="AM529" i="14"/>
  <c r="AK529" i="14"/>
  <c r="W529" i="14"/>
  <c r="AJ529" i="14"/>
  <c r="U529" i="14"/>
  <c r="AI529" i="14"/>
  <c r="T529" i="14"/>
  <c r="AF529" i="14"/>
  <c r="S529" i="14"/>
  <c r="AC529" i="14"/>
  <c r="R529" i="14"/>
  <c r="Z529" i="14" s="1"/>
  <c r="AQ529" i="14"/>
  <c r="AB529" i="14"/>
  <c r="AN529" i="14"/>
  <c r="AA529" i="14"/>
  <c r="AG443" i="14"/>
  <c r="AO443" i="14"/>
  <c r="AF444" i="14"/>
  <c r="V445" i="14"/>
  <c r="AL446" i="14"/>
  <c r="T447" i="14"/>
  <c r="AB447" i="14"/>
  <c r="AG451" i="14"/>
  <c r="AO451" i="14"/>
  <c r="AF452" i="14"/>
  <c r="V453" i="14"/>
  <c r="AL454" i="14"/>
  <c r="T455" i="14"/>
  <c r="AB455" i="14"/>
  <c r="AK455" i="14"/>
  <c r="AA456" i="14"/>
  <c r="AG459" i="14"/>
  <c r="AO459" i="14"/>
  <c r="W460" i="14"/>
  <c r="AF460" i="14"/>
  <c r="V461" i="14"/>
  <c r="AL462" i="14"/>
  <c r="T463" i="14"/>
  <c r="AB463" i="14"/>
  <c r="AK463" i="14"/>
  <c r="AA464" i="14"/>
  <c r="AJ464" i="14"/>
  <c r="R465" i="14"/>
  <c r="T465" i="14" s="1"/>
  <c r="Z465" i="14"/>
  <c r="AG467" i="14"/>
  <c r="AO467" i="14"/>
  <c r="W468" i="14"/>
  <c r="AF468" i="14"/>
  <c r="V469" i="14"/>
  <c r="AM469" i="14"/>
  <c r="AC470" i="14"/>
  <c r="AL470" i="14"/>
  <c r="T471" i="14"/>
  <c r="AB471" i="14"/>
  <c r="AK471" i="14"/>
  <c r="AA472" i="14"/>
  <c r="AJ472" i="14"/>
  <c r="R473" i="14"/>
  <c r="V473" i="14" s="1"/>
  <c r="Z473" i="14"/>
  <c r="AG475" i="14"/>
  <c r="AO475" i="14"/>
  <c r="W476" i="14"/>
  <c r="AF476" i="14"/>
  <c r="AM477" i="14"/>
  <c r="U478" i="14"/>
  <c r="AC478" i="14"/>
  <c r="AL478" i="14"/>
  <c r="T479" i="14"/>
  <c r="AB479" i="14"/>
  <c r="AK479" i="14"/>
  <c r="AA480" i="14"/>
  <c r="AJ480" i="14"/>
  <c r="R481" i="14"/>
  <c r="V481" i="14" s="1"/>
  <c r="Z481" i="14"/>
  <c r="AK483" i="14"/>
  <c r="AP483" i="14"/>
  <c r="AH483" i="14"/>
  <c r="AJ483" i="14"/>
  <c r="AF484" i="14"/>
  <c r="AQ484" i="14"/>
  <c r="S485" i="14"/>
  <c r="AC485" i="14"/>
  <c r="AO485" i="14"/>
  <c r="AA486" i="14"/>
  <c r="AO486" i="14"/>
  <c r="AP487" i="14"/>
  <c r="AG490" i="14"/>
  <c r="AI491" i="14"/>
  <c r="U492" i="14"/>
  <c r="AD494" i="14"/>
  <c r="X495" i="14"/>
  <c r="AC495" i="14"/>
  <c r="U495" i="14"/>
  <c r="AB495" i="14"/>
  <c r="T495" i="14"/>
  <c r="Y495" i="14"/>
  <c r="AM496" i="14"/>
  <c r="AB496" i="14"/>
  <c r="AJ496" i="14"/>
  <c r="AA496" i="14"/>
  <c r="Y496" i="14"/>
  <c r="AO496" i="14"/>
  <c r="AG497" i="14"/>
  <c r="AD505" i="14"/>
  <c r="W469" i="14"/>
  <c r="AF469" i="14"/>
  <c r="AN469" i="14"/>
  <c r="V470" i="14"/>
  <c r="AD470" i="14"/>
  <c r="AM470" i="14"/>
  <c r="W477" i="14"/>
  <c r="AF477" i="14"/>
  <c r="AN477" i="14"/>
  <c r="AD478" i="14"/>
  <c r="AM478" i="14"/>
  <c r="AP494" i="14"/>
  <c r="AH494" i="14"/>
  <c r="Y494" i="14"/>
  <c r="AM494" i="14"/>
  <c r="AL494" i="14"/>
  <c r="AC494" i="14"/>
  <c r="Z494" i="14"/>
  <c r="AN494" i="14"/>
  <c r="AO495" i="14"/>
  <c r="AG495" i="14"/>
  <c r="AL495" i="14"/>
  <c r="AK495" i="14"/>
  <c r="Z495" i="14"/>
  <c r="AN495" i="14"/>
  <c r="AC498" i="14"/>
  <c r="AB498" i="14"/>
  <c r="Z498" i="14"/>
  <c r="R498" i="14"/>
  <c r="W498" i="14" s="1"/>
  <c r="Y498" i="14"/>
  <c r="AA498" i="14"/>
  <c r="AM505" i="14"/>
  <c r="AL505" i="14"/>
  <c r="AC505" i="14"/>
  <c r="U505" i="14"/>
  <c r="AK505" i="14"/>
  <c r="AB505" i="14"/>
  <c r="T505" i="14"/>
  <c r="AJ505" i="14"/>
  <c r="AQ505" i="14"/>
  <c r="AI505" i="14"/>
  <c r="Z505" i="14"/>
  <c r="R505" i="14"/>
  <c r="Y505" i="14" s="1"/>
  <c r="AP505" i="14"/>
  <c r="AH505" i="14"/>
  <c r="AO505" i="14"/>
  <c r="AM514" i="14"/>
  <c r="AL514" i="14"/>
  <c r="AK514" i="14"/>
  <c r="AJ514" i="14"/>
  <c r="AQ514" i="14"/>
  <c r="AI514" i="14"/>
  <c r="AP514" i="14"/>
  <c r="AH514" i="14"/>
  <c r="AO514" i="14"/>
  <c r="AG514" i="14"/>
  <c r="Y444" i="14"/>
  <c r="AH444" i="14"/>
  <c r="AF446" i="14"/>
  <c r="V447" i="14"/>
  <c r="AI451" i="14"/>
  <c r="Y452" i="14"/>
  <c r="AH452" i="14"/>
  <c r="AF454" i="14"/>
  <c r="V455" i="14"/>
  <c r="AM455" i="14"/>
  <c r="U456" i="14"/>
  <c r="AC456" i="14"/>
  <c r="AI459" i="14"/>
  <c r="Y460" i="14"/>
  <c r="AH460" i="14"/>
  <c r="AF462" i="14"/>
  <c r="V463" i="14"/>
  <c r="AM463" i="14"/>
  <c r="U464" i="14"/>
  <c r="AC464" i="14"/>
  <c r="AL464" i="14"/>
  <c r="AB465" i="14"/>
  <c r="AI467" i="14"/>
  <c r="Y468" i="14"/>
  <c r="AH468" i="14"/>
  <c r="X469" i="14"/>
  <c r="AG469" i="14"/>
  <c r="AO469" i="14"/>
  <c r="W470" i="14"/>
  <c r="AF470" i="14"/>
  <c r="AM471" i="14"/>
  <c r="AC472" i="14"/>
  <c r="AL472" i="14"/>
  <c r="T473" i="14"/>
  <c r="AB473" i="14"/>
  <c r="AI475" i="14"/>
  <c r="Y476" i="14"/>
  <c r="AH476" i="14"/>
  <c r="X477" i="14"/>
  <c r="AG477" i="14"/>
  <c r="AO477" i="14"/>
  <c r="W478" i="14"/>
  <c r="AF478" i="14"/>
  <c r="V479" i="14"/>
  <c r="AM479" i="14"/>
  <c r="AC480" i="14"/>
  <c r="AL480" i="14"/>
  <c r="T481" i="14"/>
  <c r="AB481" i="14"/>
  <c r="AA483" i="14"/>
  <c r="AM483" i="14"/>
  <c r="AA484" i="14"/>
  <c r="S484" i="14"/>
  <c r="U485" i="14"/>
  <c r="AG485" i="14"/>
  <c r="R486" i="14"/>
  <c r="U486" i="14" s="1"/>
  <c r="AF486" i="14"/>
  <c r="AF487" i="14"/>
  <c r="AB491" i="14"/>
  <c r="T491" i="14"/>
  <c r="Y491" i="14"/>
  <c r="AA492" i="14"/>
  <c r="S492" i="14"/>
  <c r="Y492" i="14"/>
  <c r="AL492" i="14"/>
  <c r="AA494" i="14"/>
  <c r="AO494" i="14"/>
  <c r="AA495" i="14"/>
  <c r="AP495" i="14"/>
  <c r="T497" i="14"/>
  <c r="AK497" i="14"/>
  <c r="AL498" i="14"/>
  <c r="AK498" i="14"/>
  <c r="AQ498" i="14"/>
  <c r="AI498" i="14"/>
  <c r="AP498" i="14"/>
  <c r="AH498" i="14"/>
  <c r="AD498" i="14"/>
  <c r="AB507" i="14"/>
  <c r="T507" i="14"/>
  <c r="AA507" i="14"/>
  <c r="S507" i="14"/>
  <c r="AQ507" i="14"/>
  <c r="AI507" i="14"/>
  <c r="Z507" i="14"/>
  <c r="R507" i="14"/>
  <c r="Y507" i="14" s="1"/>
  <c r="X507" i="14"/>
  <c r="W507" i="14"/>
  <c r="AL507" i="14"/>
  <c r="AL515" i="14"/>
  <c r="AC515" i="14"/>
  <c r="U515" i="14"/>
  <c r="AB515" i="14"/>
  <c r="T515" i="14"/>
  <c r="AA515" i="14"/>
  <c r="S515" i="14"/>
  <c r="AQ515" i="14"/>
  <c r="AI515" i="14"/>
  <c r="Z515" i="14"/>
  <c r="R515" i="14"/>
  <c r="Y515" i="14" s="1"/>
  <c r="X515" i="14"/>
  <c r="W515" i="14"/>
  <c r="AB534" i="14"/>
  <c r="T534" i="14"/>
  <c r="S534" i="14"/>
  <c r="X534" i="14"/>
  <c r="W534" i="14"/>
  <c r="V534" i="14"/>
  <c r="U534" i="14"/>
  <c r="R534" i="14"/>
  <c r="Z534" i="14" s="1"/>
  <c r="AD534" i="14"/>
  <c r="AC534" i="14"/>
  <c r="AB542" i="14"/>
  <c r="T542" i="14"/>
  <c r="S542" i="14"/>
  <c r="X542" i="14"/>
  <c r="W542" i="14"/>
  <c r="Z542" i="14"/>
  <c r="V542" i="14"/>
  <c r="AQ542" i="14"/>
  <c r="U542" i="14"/>
  <c r="AM542" i="14"/>
  <c r="R542" i="14"/>
  <c r="AA542" i="14" s="1"/>
  <c r="AL542" i="14"/>
  <c r="AI542" i="14"/>
  <c r="AD542" i="14"/>
  <c r="W455" i="14"/>
  <c r="AF455" i="14"/>
  <c r="V456" i="14"/>
  <c r="W463" i="14"/>
  <c r="AF463" i="14"/>
  <c r="V464" i="14"/>
  <c r="AM464" i="14"/>
  <c r="U465" i="14"/>
  <c r="AC465" i="14"/>
  <c r="Y469" i="14"/>
  <c r="AH469" i="14"/>
  <c r="AP469" i="14"/>
  <c r="X470" i="14"/>
  <c r="AG470" i="14"/>
  <c r="AO470" i="14"/>
  <c r="W471" i="14"/>
  <c r="AF471" i="14"/>
  <c r="AM472" i="14"/>
  <c r="U473" i="14"/>
  <c r="AC473" i="14"/>
  <c r="Y477" i="14"/>
  <c r="AH477" i="14"/>
  <c r="AP477" i="14"/>
  <c r="X478" i="14"/>
  <c r="AG478" i="14"/>
  <c r="AO478" i="14"/>
  <c r="W479" i="14"/>
  <c r="AF479" i="14"/>
  <c r="AM480" i="14"/>
  <c r="U481" i="14"/>
  <c r="AC481" i="14"/>
  <c r="R483" i="14"/>
  <c r="X483" i="14" s="1"/>
  <c r="AC483" i="14"/>
  <c r="AN483" i="14"/>
  <c r="AJ484" i="14"/>
  <c r="AO484" i="14"/>
  <c r="AG484" i="14"/>
  <c r="Y484" i="14"/>
  <c r="AK484" i="14"/>
  <c r="V485" i="14"/>
  <c r="AG486" i="14"/>
  <c r="AC490" i="14"/>
  <c r="Z490" i="14"/>
  <c r="R490" i="14"/>
  <c r="W490" i="14" s="1"/>
  <c r="Y490" i="14"/>
  <c r="AM490" i="14"/>
  <c r="AK491" i="14"/>
  <c r="AP491" i="14"/>
  <c r="AH491" i="14"/>
  <c r="AO491" i="14"/>
  <c r="AG491" i="14"/>
  <c r="Z491" i="14"/>
  <c r="AM491" i="14"/>
  <c r="AB494" i="14"/>
  <c r="AQ494" i="14"/>
  <c r="AD495" i="14"/>
  <c r="AQ495" i="14"/>
  <c r="AN497" i="14"/>
  <c r="AF498" i="14"/>
  <c r="AM540" i="14"/>
  <c r="AL540" i="14"/>
  <c r="AC540" i="14"/>
  <c r="U540" i="14"/>
  <c r="AJ540" i="14"/>
  <c r="AA540" i="14"/>
  <c r="S540" i="14"/>
  <c r="AQ540" i="14"/>
  <c r="AI540" i="14"/>
  <c r="R540" i="14"/>
  <c r="Z540" i="14" s="1"/>
  <c r="AP540" i="14"/>
  <c r="AH540" i="14"/>
  <c r="Y540" i="14"/>
  <c r="AF540" i="14"/>
  <c r="AB540" i="14"/>
  <c r="X540" i="14"/>
  <c r="W540" i="14"/>
  <c r="AO540" i="14"/>
  <c r="T540" i="14"/>
  <c r="AN540" i="14"/>
  <c r="AK540" i="14"/>
  <c r="AL541" i="14"/>
  <c r="AK541" i="14"/>
  <c r="AQ541" i="14"/>
  <c r="AI541" i="14"/>
  <c r="AP541" i="14"/>
  <c r="AH541" i="14"/>
  <c r="AO541" i="14"/>
  <c r="AG541" i="14"/>
  <c r="W541" i="14"/>
  <c r="AN541" i="14"/>
  <c r="AM541" i="14"/>
  <c r="AJ541" i="14"/>
  <c r="AF464" i="14"/>
  <c r="V465" i="14"/>
  <c r="R469" i="14"/>
  <c r="U469" i="14" s="1"/>
  <c r="Z469" i="14"/>
  <c r="AI469" i="14"/>
  <c r="Y470" i="14"/>
  <c r="AH470" i="14"/>
  <c r="AF472" i="14"/>
  <c r="R477" i="14"/>
  <c r="V477" i="14" s="1"/>
  <c r="Z477" i="14"/>
  <c r="AI477" i="14"/>
  <c r="Y478" i="14"/>
  <c r="AH478" i="14"/>
  <c r="AF480" i="14"/>
  <c r="AQ485" i="14"/>
  <c r="AI485" i="14"/>
  <c r="Z485" i="14"/>
  <c r="R485" i="14"/>
  <c r="X485" i="14" s="1"/>
  <c r="AJ485" i="14"/>
  <c r="AL490" i="14"/>
  <c r="AQ490" i="14"/>
  <c r="AI490" i="14"/>
  <c r="AP490" i="14"/>
  <c r="AH490" i="14"/>
  <c r="AA490" i="14"/>
  <c r="AN490" i="14"/>
  <c r="AA491" i="14"/>
  <c r="AN491" i="14"/>
  <c r="AB492" i="14"/>
  <c r="AP492" i="14"/>
  <c r="R494" i="14"/>
  <c r="W494" i="14" s="1"/>
  <c r="AF494" i="14"/>
  <c r="R495" i="14"/>
  <c r="W495" i="14" s="1"/>
  <c r="AF495" i="14"/>
  <c r="R496" i="14"/>
  <c r="W496" i="14" s="1"/>
  <c r="AG496" i="14"/>
  <c r="X497" i="14"/>
  <c r="AO497" i="14"/>
  <c r="AG498" i="14"/>
  <c r="W505" i="14"/>
  <c r="AF506" i="14"/>
  <c r="AB526" i="14"/>
  <c r="T526" i="14"/>
  <c r="AA526" i="14"/>
  <c r="S526" i="14"/>
  <c r="AH526" i="14"/>
  <c r="W526" i="14"/>
  <c r="V526" i="14"/>
  <c r="U526" i="14"/>
  <c r="AD526" i="14"/>
  <c r="R526" i="14"/>
  <c r="Z526" i="14" s="1"/>
  <c r="AC526" i="14"/>
  <c r="AD500" i="14"/>
  <c r="AM500" i="14"/>
  <c r="T502" i="14"/>
  <c r="AB502" i="14"/>
  <c r="AK502" i="14"/>
  <c r="S503" i="14"/>
  <c r="AA503" i="14"/>
  <c r="AJ503" i="14"/>
  <c r="AF507" i="14"/>
  <c r="AN507" i="14"/>
  <c r="V508" i="14"/>
  <c r="AD508" i="14"/>
  <c r="AM508" i="14"/>
  <c r="T510" i="14"/>
  <c r="AB510" i="14"/>
  <c r="AK510" i="14"/>
  <c r="S511" i="14"/>
  <c r="AA511" i="14"/>
  <c r="AJ511" i="14"/>
  <c r="AH513" i="14"/>
  <c r="AP513" i="14"/>
  <c r="AF515" i="14"/>
  <c r="AN515" i="14"/>
  <c r="V516" i="14"/>
  <c r="AD516" i="14"/>
  <c r="AM516" i="14"/>
  <c r="T518" i="14"/>
  <c r="AB518" i="14"/>
  <c r="AK518" i="14"/>
  <c r="S519" i="14"/>
  <c r="AA519" i="14"/>
  <c r="AJ519" i="14"/>
  <c r="Z521" i="14"/>
  <c r="AJ521" i="14"/>
  <c r="S522" i="14"/>
  <c r="AC522" i="14"/>
  <c r="AP522" i="14"/>
  <c r="AK526" i="14"/>
  <c r="AJ526" i="14"/>
  <c r="AL526" i="14"/>
  <c r="AQ528" i="14"/>
  <c r="AA530" i="14"/>
  <c r="AP530" i="14"/>
  <c r="V533" i="14"/>
  <c r="AM533" i="14"/>
  <c r="AK534" i="14"/>
  <c r="AJ534" i="14"/>
  <c r="AP534" i="14"/>
  <c r="AH534" i="14"/>
  <c r="AO534" i="14"/>
  <c r="AG534" i="14"/>
  <c r="U535" i="14"/>
  <c r="AL535" i="14"/>
  <c r="W537" i="14"/>
  <c r="R538" i="14"/>
  <c r="Z538" i="14" s="1"/>
  <c r="AP538" i="14"/>
  <c r="AK542" i="14"/>
  <c r="AM565" i="14"/>
  <c r="AL565" i="14"/>
  <c r="AK565" i="14"/>
  <c r="AJ565" i="14"/>
  <c r="AA565" i="14"/>
  <c r="S565" i="14"/>
  <c r="AQ565" i="14"/>
  <c r="AI565" i="14"/>
  <c r="AP565" i="14"/>
  <c r="AH565" i="14"/>
  <c r="AO565" i="14"/>
  <c r="AG565" i="14"/>
  <c r="AF492" i="14"/>
  <c r="AN492" i="14"/>
  <c r="V493" i="14"/>
  <c r="AD493" i="14"/>
  <c r="AM493" i="14"/>
  <c r="AF500" i="14"/>
  <c r="AN500" i="14"/>
  <c r="V501" i="14"/>
  <c r="AD501" i="14"/>
  <c r="AM501" i="14"/>
  <c r="U502" i="14"/>
  <c r="AC502" i="14"/>
  <c r="AL502" i="14"/>
  <c r="T503" i="14"/>
  <c r="AB503" i="14"/>
  <c r="AK503" i="14"/>
  <c r="S504" i="14"/>
  <c r="AA504" i="14"/>
  <c r="AJ504" i="14"/>
  <c r="AG507" i="14"/>
  <c r="AO507" i="14"/>
  <c r="W508" i="14"/>
  <c r="AF508" i="14"/>
  <c r="AN508" i="14"/>
  <c r="V509" i="14"/>
  <c r="AD509" i="14"/>
  <c r="AM509" i="14"/>
  <c r="U510" i="14"/>
  <c r="AC510" i="14"/>
  <c r="AL510" i="14"/>
  <c r="T511" i="14"/>
  <c r="AB511" i="14"/>
  <c r="AK511" i="14"/>
  <c r="S512" i="14"/>
  <c r="AA512" i="14"/>
  <c r="AJ512" i="14"/>
  <c r="R513" i="14"/>
  <c r="Y513" i="14" s="1"/>
  <c r="Z513" i="14"/>
  <c r="AI513" i="14"/>
  <c r="AQ513" i="14"/>
  <c r="AG515" i="14"/>
  <c r="AO515" i="14"/>
  <c r="W516" i="14"/>
  <c r="AF516" i="14"/>
  <c r="AN516" i="14"/>
  <c r="V517" i="14"/>
  <c r="AD517" i="14"/>
  <c r="AM517" i="14"/>
  <c r="U518" i="14"/>
  <c r="AC518" i="14"/>
  <c r="AL518" i="14"/>
  <c r="T519" i="14"/>
  <c r="AB519" i="14"/>
  <c r="AK519" i="14"/>
  <c r="S520" i="14"/>
  <c r="AA520" i="14"/>
  <c r="AJ520" i="14"/>
  <c r="R521" i="14"/>
  <c r="Y521" i="14" s="1"/>
  <c r="AA521" i="14"/>
  <c r="AK521" i="14"/>
  <c r="T522" i="14"/>
  <c r="AD522" i="14"/>
  <c r="AQ522" i="14"/>
  <c r="S525" i="14"/>
  <c r="AF525" i="14"/>
  <c r="AP525" i="14"/>
  <c r="AM526" i="14"/>
  <c r="AA527" i="14"/>
  <c r="S527" i="14"/>
  <c r="R527" i="14"/>
  <c r="Z527" i="14" s="1"/>
  <c r="X527" i="14"/>
  <c r="Y527" i="14"/>
  <c r="AM527" i="14"/>
  <c r="AB530" i="14"/>
  <c r="AQ530" i="14"/>
  <c r="AM532" i="14"/>
  <c r="AL532" i="14"/>
  <c r="AC532" i="14"/>
  <c r="U532" i="14"/>
  <c r="AJ532" i="14"/>
  <c r="AA532" i="14"/>
  <c r="S532" i="14"/>
  <c r="AQ532" i="14"/>
  <c r="AI532" i="14"/>
  <c r="R532" i="14"/>
  <c r="Z532" i="14" s="1"/>
  <c r="AF532" i="14"/>
  <c r="W533" i="14"/>
  <c r="AN533" i="14"/>
  <c r="V535" i="14"/>
  <c r="AM535" i="14"/>
  <c r="V538" i="14"/>
  <c r="AQ538" i="14"/>
  <c r="AD558" i="14"/>
  <c r="AL566" i="14"/>
  <c r="AC566" i="14"/>
  <c r="U566" i="14"/>
  <c r="T566" i="14"/>
  <c r="S566" i="14"/>
  <c r="AQ566" i="14"/>
  <c r="AI566" i="14"/>
  <c r="R566" i="14"/>
  <c r="AB566" i="14" s="1"/>
  <c r="X566" i="14"/>
  <c r="W566" i="14"/>
  <c r="Y577" i="14"/>
  <c r="U577" i="14"/>
  <c r="AB577" i="14"/>
  <c r="T577" i="14"/>
  <c r="AA577" i="14"/>
  <c r="S577" i="14"/>
  <c r="Z577" i="14"/>
  <c r="R577" i="14"/>
  <c r="AC577" i="14" s="1"/>
  <c r="AD577" i="14"/>
  <c r="X577" i="14"/>
  <c r="W577" i="14"/>
  <c r="AO577" i="14"/>
  <c r="V577" i="14"/>
  <c r="T578" i="14"/>
  <c r="S578" i="14"/>
  <c r="Z578" i="14"/>
  <c r="R578" i="14"/>
  <c r="AC578" i="14" s="1"/>
  <c r="V578" i="14"/>
  <c r="AN578" i="14"/>
  <c r="U578" i="14"/>
  <c r="W579" i="14"/>
  <c r="AJ579" i="14"/>
  <c r="AA579" i="14"/>
  <c r="S579" i="14"/>
  <c r="AQ579" i="14"/>
  <c r="AI579" i="14"/>
  <c r="Z579" i="14"/>
  <c r="R579" i="14"/>
  <c r="AC579" i="14" s="1"/>
  <c r="AP579" i="14"/>
  <c r="AH579" i="14"/>
  <c r="Y579" i="14"/>
  <c r="X579" i="14"/>
  <c r="AB579" i="14"/>
  <c r="V579" i="14"/>
  <c r="U579" i="14"/>
  <c r="AM579" i="14"/>
  <c r="T579" i="14"/>
  <c r="AL579" i="14"/>
  <c r="AK579" i="14"/>
  <c r="AD579" i="14"/>
  <c r="AF485" i="14"/>
  <c r="AK488" i="14"/>
  <c r="S489" i="14"/>
  <c r="AA489" i="14"/>
  <c r="AG492" i="14"/>
  <c r="AO492" i="14"/>
  <c r="AF493" i="14"/>
  <c r="V494" i="14"/>
  <c r="AK496" i="14"/>
  <c r="S497" i="14"/>
  <c r="AA497" i="14"/>
  <c r="AG500" i="14"/>
  <c r="AO500" i="14"/>
  <c r="W501" i="14"/>
  <c r="AF501" i="14"/>
  <c r="V502" i="14"/>
  <c r="AM502" i="14"/>
  <c r="U503" i="14"/>
  <c r="AC503" i="14"/>
  <c r="AL503" i="14"/>
  <c r="T504" i="14"/>
  <c r="AB504" i="14"/>
  <c r="AK504" i="14"/>
  <c r="S505" i="14"/>
  <c r="AA505" i="14"/>
  <c r="AH507" i="14"/>
  <c r="AP507" i="14"/>
  <c r="X508" i="14"/>
  <c r="AG508" i="14"/>
  <c r="AO508" i="14"/>
  <c r="W509" i="14"/>
  <c r="AF509" i="14"/>
  <c r="V510" i="14"/>
  <c r="AM510" i="14"/>
  <c r="U511" i="14"/>
  <c r="AC511" i="14"/>
  <c r="AL511" i="14"/>
  <c r="T512" i="14"/>
  <c r="AB512" i="14"/>
  <c r="AK512" i="14"/>
  <c r="S513" i="14"/>
  <c r="AA513" i="14"/>
  <c r="AJ513" i="14"/>
  <c r="R514" i="14"/>
  <c r="Y514" i="14" s="1"/>
  <c r="AH515" i="14"/>
  <c r="AP515" i="14"/>
  <c r="AG516" i="14"/>
  <c r="AO516" i="14"/>
  <c r="W517" i="14"/>
  <c r="AF517" i="14"/>
  <c r="V518" i="14"/>
  <c r="AM518" i="14"/>
  <c r="U519" i="14"/>
  <c r="AC519" i="14"/>
  <c r="AL519" i="14"/>
  <c r="T520" i="14"/>
  <c r="AB520" i="14"/>
  <c r="AK520" i="14"/>
  <c r="S521" i="14"/>
  <c r="AL521" i="14"/>
  <c r="U522" i="14"/>
  <c r="AM524" i="14"/>
  <c r="AL524" i="14"/>
  <c r="AC524" i="14"/>
  <c r="U524" i="14"/>
  <c r="AJ524" i="14"/>
  <c r="AG525" i="14"/>
  <c r="AN526" i="14"/>
  <c r="AJ527" i="14"/>
  <c r="AQ527" i="14"/>
  <c r="AI527" i="14"/>
  <c r="AO527" i="14"/>
  <c r="AG527" i="14"/>
  <c r="AB527" i="14"/>
  <c r="AN527" i="14"/>
  <c r="R530" i="14"/>
  <c r="Z530" i="14" s="1"/>
  <c r="AD530" i="14"/>
  <c r="AG532" i="14"/>
  <c r="AF534" i="14"/>
  <c r="Y535" i="14"/>
  <c r="Y537" i="14"/>
  <c r="Y538" i="14"/>
  <c r="S541" i="14"/>
  <c r="V550" i="14"/>
  <c r="AD557" i="14"/>
  <c r="AK566" i="14"/>
  <c r="V568" i="14"/>
  <c r="W502" i="14"/>
  <c r="AF502" i="14"/>
  <c r="AN502" i="14"/>
  <c r="V503" i="14"/>
  <c r="AD503" i="14"/>
  <c r="AM503" i="14"/>
  <c r="W510" i="14"/>
  <c r="AF510" i="14"/>
  <c r="AN510" i="14"/>
  <c r="V511" i="14"/>
  <c r="AD511" i="14"/>
  <c r="AM511" i="14"/>
  <c r="T513" i="14"/>
  <c r="AB513" i="14"/>
  <c r="AK513" i="14"/>
  <c r="AA514" i="14"/>
  <c r="W518" i="14"/>
  <c r="AF518" i="14"/>
  <c r="AN518" i="14"/>
  <c r="V519" i="14"/>
  <c r="AD519" i="14"/>
  <c r="AM519" i="14"/>
  <c r="T521" i="14"/>
  <c r="AC521" i="14"/>
  <c r="AM521" i="14"/>
  <c r="X522" i="14"/>
  <c r="W522" i="14"/>
  <c r="V522" i="14"/>
  <c r="AI522" i="14"/>
  <c r="AO526" i="14"/>
  <c r="S530" i="14"/>
  <c r="AH530" i="14"/>
  <c r="AC533" i="14"/>
  <c r="U533" i="14"/>
  <c r="AB533" i="14"/>
  <c r="T533" i="14"/>
  <c r="R533" i="14"/>
  <c r="Z533" i="14" s="1"/>
  <c r="Y533" i="14"/>
  <c r="AA533" i="14"/>
  <c r="AI534" i="14"/>
  <c r="AA535" i="14"/>
  <c r="S535" i="14"/>
  <c r="R535" i="14"/>
  <c r="Z535" i="14" s="1"/>
  <c r="X535" i="14"/>
  <c r="W535" i="14"/>
  <c r="AB535" i="14"/>
  <c r="AP537" i="14"/>
  <c r="AH537" i="14"/>
  <c r="AO537" i="14"/>
  <c r="AG537" i="14"/>
  <c r="AM537" i="14"/>
  <c r="AL537" i="14"/>
  <c r="AC537" i="14"/>
  <c r="U537" i="14"/>
  <c r="AK537" i="14"/>
  <c r="AB537" i="14"/>
  <c r="T537" i="14"/>
  <c r="AF537" i="14"/>
  <c r="V541" i="14"/>
  <c r="AD550" i="14"/>
  <c r="AM557" i="14"/>
  <c r="AL557" i="14"/>
  <c r="AK557" i="14"/>
  <c r="AJ557" i="14"/>
  <c r="AQ557" i="14"/>
  <c r="AI557" i="14"/>
  <c r="AP557" i="14"/>
  <c r="AH557" i="14"/>
  <c r="AO557" i="14"/>
  <c r="AG557" i="14"/>
  <c r="AJ568" i="14"/>
  <c r="AP568" i="14"/>
  <c r="AG568" i="14"/>
  <c r="AO568" i="14"/>
  <c r="AF568" i="14"/>
  <c r="AN568" i="14"/>
  <c r="AM568" i="14"/>
  <c r="AC568" i="14"/>
  <c r="T568" i="14"/>
  <c r="AL568" i="14"/>
  <c r="AK568" i="14"/>
  <c r="AI568" i="14"/>
  <c r="R500" i="14"/>
  <c r="W500" i="14" s="1"/>
  <c r="Z500" i="14"/>
  <c r="AI500" i="14"/>
  <c r="AQ500" i="14"/>
  <c r="AG502" i="14"/>
  <c r="AO502" i="14"/>
  <c r="W503" i="14"/>
  <c r="AF503" i="14"/>
  <c r="AN503" i="14"/>
  <c r="V504" i="14"/>
  <c r="AD504" i="14"/>
  <c r="AM504" i="14"/>
  <c r="AJ507" i="14"/>
  <c r="Z508" i="14"/>
  <c r="AI508" i="14"/>
  <c r="AQ508" i="14"/>
  <c r="X510" i="14"/>
  <c r="AG510" i="14"/>
  <c r="AO510" i="14"/>
  <c r="W511" i="14"/>
  <c r="AF511" i="14"/>
  <c r="AN511" i="14"/>
  <c r="V512" i="14"/>
  <c r="AD512" i="14"/>
  <c r="AM512" i="14"/>
  <c r="U513" i="14"/>
  <c r="AC513" i="14"/>
  <c r="AL513" i="14"/>
  <c r="AB514" i="14"/>
  <c r="AJ515" i="14"/>
  <c r="AQ516" i="14"/>
  <c r="X518" i="14"/>
  <c r="AG518" i="14"/>
  <c r="AO518" i="14"/>
  <c r="W519" i="14"/>
  <c r="AF519" i="14"/>
  <c r="AN519" i="14"/>
  <c r="V520" i="14"/>
  <c r="AD520" i="14"/>
  <c r="AM520" i="14"/>
  <c r="U521" i="14"/>
  <c r="AD521" i="14"/>
  <c r="AN521" i="14"/>
  <c r="AO522" i="14"/>
  <c r="AJ522" i="14"/>
  <c r="AC525" i="14"/>
  <c r="U525" i="14"/>
  <c r="AB525" i="14"/>
  <c r="T525" i="14"/>
  <c r="X525" i="14"/>
  <c r="AI525" i="14"/>
  <c r="AF526" i="14"/>
  <c r="AP526" i="14"/>
  <c r="T530" i="14"/>
  <c r="AI530" i="14"/>
  <c r="AL533" i="14"/>
  <c r="AK533" i="14"/>
  <c r="AQ533" i="14"/>
  <c r="AI533" i="14"/>
  <c r="AP533" i="14"/>
  <c r="AH533" i="14"/>
  <c r="AD533" i="14"/>
  <c r="AL534" i="14"/>
  <c r="AJ535" i="14"/>
  <c r="AC535" i="14"/>
  <c r="X538" i="14"/>
  <c r="W538" i="14"/>
  <c r="AL538" i="14"/>
  <c r="AC538" i="14"/>
  <c r="U538" i="14"/>
  <c r="AK538" i="14"/>
  <c r="AB538" i="14"/>
  <c r="T538" i="14"/>
  <c r="AJ538" i="14"/>
  <c r="S538" i="14"/>
  <c r="AD538" i="14"/>
  <c r="AL558" i="14"/>
  <c r="AC558" i="14"/>
  <c r="U558" i="14"/>
  <c r="T558" i="14"/>
  <c r="S558" i="14"/>
  <c r="AQ558" i="14"/>
  <c r="AI558" i="14"/>
  <c r="R558" i="14"/>
  <c r="AB558" i="14" s="1"/>
  <c r="X558" i="14"/>
  <c r="W558" i="14"/>
  <c r="AF488" i="14"/>
  <c r="V489" i="14"/>
  <c r="R493" i="14"/>
  <c r="W493" i="14" s="1"/>
  <c r="Z493" i="14"/>
  <c r="AI493" i="14"/>
  <c r="AF496" i="14"/>
  <c r="V497" i="14"/>
  <c r="R501" i="14"/>
  <c r="X501" i="14" s="1"/>
  <c r="Z501" i="14"/>
  <c r="AI501" i="14"/>
  <c r="Y502" i="14"/>
  <c r="AH502" i="14"/>
  <c r="AG503" i="14"/>
  <c r="AF504" i="14"/>
  <c r="V505" i="14"/>
  <c r="S508" i="14"/>
  <c r="R509" i="14"/>
  <c r="Y509" i="14" s="1"/>
  <c r="Z509" i="14"/>
  <c r="AI509" i="14"/>
  <c r="AH510" i="14"/>
  <c r="AG511" i="14"/>
  <c r="AF512" i="14"/>
  <c r="V513" i="14"/>
  <c r="AM513" i="14"/>
  <c r="U514" i="14"/>
  <c r="AC514" i="14"/>
  <c r="R517" i="14"/>
  <c r="Y517" i="14" s="1"/>
  <c r="Z517" i="14"/>
  <c r="AI517" i="14"/>
  <c r="AH518" i="14"/>
  <c r="AG519" i="14"/>
  <c r="AF520" i="14"/>
  <c r="V521" i="14"/>
  <c r="AF521" i="14"/>
  <c r="Z522" i="14"/>
  <c r="AK522" i="14"/>
  <c r="AL525" i="14"/>
  <c r="AK525" i="14"/>
  <c r="AJ525" i="14"/>
  <c r="AG526" i="14"/>
  <c r="AQ526" i="14"/>
  <c r="T527" i="14"/>
  <c r="AF527" i="14"/>
  <c r="V530" i="14"/>
  <c r="W532" i="14"/>
  <c r="AN532" i="14"/>
  <c r="AF533" i="14"/>
  <c r="AM534" i="14"/>
  <c r="AD535" i="14"/>
  <c r="AJ537" i="14"/>
  <c r="AO538" i="14"/>
  <c r="AH538" i="14"/>
  <c r="AM549" i="14"/>
  <c r="AL549" i="14"/>
  <c r="AK549" i="14"/>
  <c r="AJ549" i="14"/>
  <c r="AQ549" i="14"/>
  <c r="AI549" i="14"/>
  <c r="AP549" i="14"/>
  <c r="AH549" i="14"/>
  <c r="AO549" i="14"/>
  <c r="AG549" i="14"/>
  <c r="AK558" i="14"/>
  <c r="AN565" i="14"/>
  <c r="V566" i="14"/>
  <c r="AF577" i="14"/>
  <c r="AD578" i="14"/>
  <c r="W513" i="14"/>
  <c r="AF513" i="14"/>
  <c r="AP521" i="14"/>
  <c r="AH521" i="14"/>
  <c r="W521" i="14"/>
  <c r="AG521" i="14"/>
  <c r="AQ521" i="14"/>
  <c r="Y529" i="14"/>
  <c r="X530" i="14"/>
  <c r="W530" i="14"/>
  <c r="AL530" i="14"/>
  <c r="AC530" i="14"/>
  <c r="U530" i="14"/>
  <c r="Y530" i="14"/>
  <c r="AK530" i="14"/>
  <c r="AN534" i="14"/>
  <c r="AH535" i="14"/>
  <c r="R537" i="14"/>
  <c r="Z537" i="14" s="1"/>
  <c r="AN537" i="14"/>
  <c r="AI538" i="14"/>
  <c r="AD540" i="14"/>
  <c r="AC541" i="14"/>
  <c r="U541" i="14"/>
  <c r="AB541" i="14"/>
  <c r="T541" i="14"/>
  <c r="Z541" i="14"/>
  <c r="R541" i="14"/>
  <c r="AA541" i="14" s="1"/>
  <c r="Y541" i="14"/>
  <c r="X541" i="14"/>
  <c r="AD541" i="14"/>
  <c r="AL550" i="14"/>
  <c r="AC550" i="14"/>
  <c r="U550" i="14"/>
  <c r="AB550" i="14"/>
  <c r="T550" i="14"/>
  <c r="S550" i="14"/>
  <c r="AQ550" i="14"/>
  <c r="AI550" i="14"/>
  <c r="R550" i="14"/>
  <c r="AA550" i="14" s="1"/>
  <c r="X550" i="14"/>
  <c r="W550" i="14"/>
  <c r="AF542" i="14"/>
  <c r="AN542" i="14"/>
  <c r="V543" i="14"/>
  <c r="AD543" i="14"/>
  <c r="AM543" i="14"/>
  <c r="T545" i="14"/>
  <c r="AB545" i="14"/>
  <c r="AK545" i="14"/>
  <c r="S546" i="14"/>
  <c r="AJ546" i="14"/>
  <c r="Y548" i="14"/>
  <c r="AH548" i="14"/>
  <c r="AP548" i="14"/>
  <c r="X549" i="14"/>
  <c r="AF550" i="14"/>
  <c r="AN550" i="14"/>
  <c r="V551" i="14"/>
  <c r="AD551" i="14"/>
  <c r="AM551" i="14"/>
  <c r="T553" i="14"/>
  <c r="AB553" i="14"/>
  <c r="AK553" i="14"/>
  <c r="S554" i="14"/>
  <c r="AJ554" i="14"/>
  <c r="AH556" i="14"/>
  <c r="AP556" i="14"/>
  <c r="X557" i="14"/>
  <c r="AF558" i="14"/>
  <c r="AN558" i="14"/>
  <c r="V559" i="14"/>
  <c r="AD559" i="14"/>
  <c r="AM559" i="14"/>
  <c r="T561" i="14"/>
  <c r="AK561" i="14"/>
  <c r="S562" i="14"/>
  <c r="AA562" i="14"/>
  <c r="AJ562" i="14"/>
  <c r="AH564" i="14"/>
  <c r="AP564" i="14"/>
  <c r="X565" i="14"/>
  <c r="AF566" i="14"/>
  <c r="AN566" i="14"/>
  <c r="T567" i="14"/>
  <c r="W567" i="14"/>
  <c r="AG567" i="14"/>
  <c r="T569" i="14"/>
  <c r="AC569" i="14"/>
  <c r="AM569" i="14"/>
  <c r="X570" i="14"/>
  <c r="V570" i="14"/>
  <c r="S571" i="14"/>
  <c r="AC571" i="14"/>
  <c r="AP571" i="14"/>
  <c r="AQ576" i="14"/>
  <c r="AI576" i="14"/>
  <c r="AM576" i="14"/>
  <c r="AL576" i="14"/>
  <c r="AK576" i="14"/>
  <c r="AJ576" i="14"/>
  <c r="AH576" i="14"/>
  <c r="AP577" i="14"/>
  <c r="AH577" i="14"/>
  <c r="AL577" i="14"/>
  <c r="AK577" i="14"/>
  <c r="AJ577" i="14"/>
  <c r="AQ577" i="14"/>
  <c r="AI577" i="14"/>
  <c r="AG577" i="14"/>
  <c r="AO578" i="14"/>
  <c r="AG578" i="14"/>
  <c r="AK578" i="14"/>
  <c r="AJ578" i="14"/>
  <c r="AQ578" i="14"/>
  <c r="AI578" i="14"/>
  <c r="AP578" i="14"/>
  <c r="AH578" i="14"/>
  <c r="AF578" i="14"/>
  <c r="AN579" i="14"/>
  <c r="AF535" i="14"/>
  <c r="AN535" i="14"/>
  <c r="V536" i="14"/>
  <c r="AD536" i="14"/>
  <c r="AM536" i="14"/>
  <c r="AG542" i="14"/>
  <c r="AO542" i="14"/>
  <c r="W543" i="14"/>
  <c r="AF543" i="14"/>
  <c r="AN543" i="14"/>
  <c r="V544" i="14"/>
  <c r="AD544" i="14"/>
  <c r="AM544" i="14"/>
  <c r="U545" i="14"/>
  <c r="AC545" i="14"/>
  <c r="AL545" i="14"/>
  <c r="T546" i="14"/>
  <c r="AB546" i="14"/>
  <c r="AK546" i="14"/>
  <c r="R548" i="14"/>
  <c r="AA548" i="14" s="1"/>
  <c r="AI548" i="14"/>
  <c r="AQ548" i="14"/>
  <c r="Y549" i="14"/>
  <c r="AG550" i="14"/>
  <c r="AO550" i="14"/>
  <c r="W551" i="14"/>
  <c r="AF551" i="14"/>
  <c r="AN551" i="14"/>
  <c r="V552" i="14"/>
  <c r="AD552" i="14"/>
  <c r="AM552" i="14"/>
  <c r="U553" i="14"/>
  <c r="AC553" i="14"/>
  <c r="AL553" i="14"/>
  <c r="T554" i="14"/>
  <c r="AB554" i="14"/>
  <c r="AK554" i="14"/>
  <c r="R556" i="14"/>
  <c r="AB556" i="14" s="1"/>
  <c r="AI556" i="14"/>
  <c r="AQ556" i="14"/>
  <c r="Y557" i="14"/>
  <c r="AG558" i="14"/>
  <c r="AO558" i="14"/>
  <c r="W559" i="14"/>
  <c r="AF559" i="14"/>
  <c r="AN559" i="14"/>
  <c r="V560" i="14"/>
  <c r="AD560" i="14"/>
  <c r="AM560" i="14"/>
  <c r="U561" i="14"/>
  <c r="AC561" i="14"/>
  <c r="AL561" i="14"/>
  <c r="T562" i="14"/>
  <c r="AK562" i="14"/>
  <c r="R564" i="14"/>
  <c r="AB564" i="14" s="1"/>
  <c r="AI564" i="14"/>
  <c r="AQ564" i="14"/>
  <c r="Y565" i="14"/>
  <c r="AG566" i="14"/>
  <c r="AO566" i="14"/>
  <c r="AK567" i="14"/>
  <c r="X567" i="14"/>
  <c r="AH567" i="14"/>
  <c r="AQ567" i="14"/>
  <c r="U569" i="14"/>
  <c r="AD569" i="14"/>
  <c r="AN569" i="14"/>
  <c r="AO570" i="14"/>
  <c r="AG570" i="14"/>
  <c r="AP570" i="14"/>
  <c r="AH570" i="14"/>
  <c r="W570" i="14"/>
  <c r="AJ570" i="14"/>
  <c r="T571" i="14"/>
  <c r="AD571" i="14"/>
  <c r="AQ571" i="14"/>
  <c r="AN576" i="14"/>
  <c r="AM577" i="14"/>
  <c r="AL578" i="14"/>
  <c r="AF528" i="14"/>
  <c r="AN528" i="14"/>
  <c r="V529" i="14"/>
  <c r="AD529" i="14"/>
  <c r="AG535" i="14"/>
  <c r="AO535" i="14"/>
  <c r="W536" i="14"/>
  <c r="AF536" i="14"/>
  <c r="AN536" i="14"/>
  <c r="V537" i="14"/>
  <c r="AD537" i="14"/>
  <c r="AH542" i="14"/>
  <c r="AP542" i="14"/>
  <c r="X543" i="14"/>
  <c r="AG543" i="14"/>
  <c r="AO543" i="14"/>
  <c r="W544" i="14"/>
  <c r="AF544" i="14"/>
  <c r="AN544" i="14"/>
  <c r="V545" i="14"/>
  <c r="AD545" i="14"/>
  <c r="AM545" i="14"/>
  <c r="U546" i="14"/>
  <c r="AC546" i="14"/>
  <c r="AL546" i="14"/>
  <c r="S548" i="14"/>
  <c r="AJ548" i="14"/>
  <c r="R549" i="14"/>
  <c r="AA549" i="14" s="1"/>
  <c r="Z549" i="14"/>
  <c r="AH550" i="14"/>
  <c r="AP550" i="14"/>
  <c r="X551" i="14"/>
  <c r="AG551" i="14"/>
  <c r="AO551" i="14"/>
  <c r="W552" i="14"/>
  <c r="AF552" i="14"/>
  <c r="AN552" i="14"/>
  <c r="V553" i="14"/>
  <c r="AD553" i="14"/>
  <c r="AM553" i="14"/>
  <c r="U554" i="14"/>
  <c r="AC554" i="14"/>
  <c r="AL554" i="14"/>
  <c r="S556" i="14"/>
  <c r="AA556" i="14"/>
  <c r="AJ556" i="14"/>
  <c r="R557" i="14"/>
  <c r="AB557" i="14" s="1"/>
  <c r="Z557" i="14"/>
  <c r="AH558" i="14"/>
  <c r="AP558" i="14"/>
  <c r="X559" i="14"/>
  <c r="AG559" i="14"/>
  <c r="AO559" i="14"/>
  <c r="W560" i="14"/>
  <c r="AF560" i="14"/>
  <c r="AN560" i="14"/>
  <c r="V561" i="14"/>
  <c r="AD561" i="14"/>
  <c r="AM561" i="14"/>
  <c r="U562" i="14"/>
  <c r="AC562" i="14"/>
  <c r="AL562" i="14"/>
  <c r="S564" i="14"/>
  <c r="AJ564" i="14"/>
  <c r="R565" i="14"/>
  <c r="AB565" i="14" s="1"/>
  <c r="Z565" i="14"/>
  <c r="AH566" i="14"/>
  <c r="AP566" i="14"/>
  <c r="Y567" i="14"/>
  <c r="AI567" i="14"/>
  <c r="R568" i="14"/>
  <c r="AB568" i="14" s="1"/>
  <c r="AF569" i="14"/>
  <c r="AK570" i="14"/>
  <c r="U571" i="14"/>
  <c r="AL573" i="14"/>
  <c r="U573" i="14"/>
  <c r="AO573" i="14"/>
  <c r="AG573" i="14"/>
  <c r="X573" i="14"/>
  <c r="AM573" i="14"/>
  <c r="Z573" i="14"/>
  <c r="AN573" i="14"/>
  <c r="AO576" i="14"/>
  <c r="AN577" i="14"/>
  <c r="AM578" i="14"/>
  <c r="W545" i="14"/>
  <c r="AF545" i="14"/>
  <c r="AN545" i="14"/>
  <c r="V546" i="14"/>
  <c r="AD546" i="14"/>
  <c r="AM546" i="14"/>
  <c r="T548" i="14"/>
  <c r="AB548" i="14"/>
  <c r="AK548" i="14"/>
  <c r="S549" i="14"/>
  <c r="W553" i="14"/>
  <c r="AF553" i="14"/>
  <c r="AN553" i="14"/>
  <c r="V554" i="14"/>
  <c r="AD554" i="14"/>
  <c r="AM554" i="14"/>
  <c r="T556" i="14"/>
  <c r="AK556" i="14"/>
  <c r="S557" i="14"/>
  <c r="AA557" i="14"/>
  <c r="W561" i="14"/>
  <c r="AF561" i="14"/>
  <c r="AN561" i="14"/>
  <c r="V562" i="14"/>
  <c r="AD562" i="14"/>
  <c r="AM562" i="14"/>
  <c r="T564" i="14"/>
  <c r="AK564" i="14"/>
  <c r="Z569" i="14"/>
  <c r="R569" i="14"/>
  <c r="AB569" i="14" s="1"/>
  <c r="W569" i="14"/>
  <c r="AG569" i="14"/>
  <c r="AP569" i="14"/>
  <c r="W571" i="14"/>
  <c r="X571" i="14"/>
  <c r="V571" i="14"/>
  <c r="AI571" i="14"/>
  <c r="AM582" i="14"/>
  <c r="AK582" i="14"/>
  <c r="AA582" i="14"/>
  <c r="R582" i="14"/>
  <c r="AC582" i="14" s="1"/>
  <c r="AJ582" i="14"/>
  <c r="Z582" i="14"/>
  <c r="AI582" i="14"/>
  <c r="AP582" i="14"/>
  <c r="AG582" i="14"/>
  <c r="W582" i="14"/>
  <c r="AO582" i="14"/>
  <c r="AF582" i="14"/>
  <c r="U582" i="14"/>
  <c r="AN582" i="14"/>
  <c r="T582" i="14"/>
  <c r="AL582" i="14"/>
  <c r="AB582" i="14"/>
  <c r="S582" i="14"/>
  <c r="AF522" i="14"/>
  <c r="AN522" i="14"/>
  <c r="V523" i="14"/>
  <c r="AD523" i="14"/>
  <c r="AM523" i="14"/>
  <c r="AH528" i="14"/>
  <c r="AP528" i="14"/>
  <c r="X529" i="14"/>
  <c r="AF530" i="14"/>
  <c r="AN530" i="14"/>
  <c r="V531" i="14"/>
  <c r="AD531" i="14"/>
  <c r="AM531" i="14"/>
  <c r="AI535" i="14"/>
  <c r="AQ535" i="14"/>
  <c r="Y536" i="14"/>
  <c r="AH536" i="14"/>
  <c r="AP536" i="14"/>
  <c r="X537" i="14"/>
  <c r="AF538" i="14"/>
  <c r="AN538" i="14"/>
  <c r="V539" i="14"/>
  <c r="AD539" i="14"/>
  <c r="AM539" i="14"/>
  <c r="AJ542" i="14"/>
  <c r="R543" i="14"/>
  <c r="AA543" i="14" s="1"/>
  <c r="Z543" i="14"/>
  <c r="AI543" i="14"/>
  <c r="AQ543" i="14"/>
  <c r="Y544" i="14"/>
  <c r="AH544" i="14"/>
  <c r="AP544" i="14"/>
  <c r="X545" i="14"/>
  <c r="AG545" i="14"/>
  <c r="AO545" i="14"/>
  <c r="W546" i="14"/>
  <c r="AF546" i="14"/>
  <c r="AN546" i="14"/>
  <c r="V547" i="14"/>
  <c r="AD547" i="14"/>
  <c r="AM547" i="14"/>
  <c r="U548" i="14"/>
  <c r="AC548" i="14"/>
  <c r="AL548" i="14"/>
  <c r="T549" i="14"/>
  <c r="AB549" i="14"/>
  <c r="AJ550" i="14"/>
  <c r="R551" i="14"/>
  <c r="AA551" i="14" s="1"/>
  <c r="Z551" i="14"/>
  <c r="AI551" i="14"/>
  <c r="AQ551" i="14"/>
  <c r="AH552" i="14"/>
  <c r="AP552" i="14"/>
  <c r="X553" i="14"/>
  <c r="AG553" i="14"/>
  <c r="AO553" i="14"/>
  <c r="W554" i="14"/>
  <c r="AF554" i="14"/>
  <c r="AN554" i="14"/>
  <c r="V555" i="14"/>
  <c r="AD555" i="14"/>
  <c r="AM555" i="14"/>
  <c r="U556" i="14"/>
  <c r="AC556" i="14"/>
  <c r="AL556" i="14"/>
  <c r="T557" i="14"/>
  <c r="AJ558" i="14"/>
  <c r="R559" i="14"/>
  <c r="AB559" i="14" s="1"/>
  <c r="Z559" i="14"/>
  <c r="AI559" i="14"/>
  <c r="AQ559" i="14"/>
  <c r="AH560" i="14"/>
  <c r="AP560" i="14"/>
  <c r="X561" i="14"/>
  <c r="AG561" i="14"/>
  <c r="AO561" i="14"/>
  <c r="W562" i="14"/>
  <c r="AF562" i="14"/>
  <c r="AN562" i="14"/>
  <c r="V563" i="14"/>
  <c r="AD563" i="14"/>
  <c r="AM563" i="14"/>
  <c r="U564" i="14"/>
  <c r="AL564" i="14"/>
  <c r="T565" i="14"/>
  <c r="AJ566" i="14"/>
  <c r="R567" i="14"/>
  <c r="AB567" i="14" s="1"/>
  <c r="AA567" i="14"/>
  <c r="AL567" i="14"/>
  <c r="U568" i="14"/>
  <c r="AD568" i="14"/>
  <c r="AQ569" i="14"/>
  <c r="AI569" i="14"/>
  <c r="X569" i="14"/>
  <c r="AH569" i="14"/>
  <c r="R570" i="14"/>
  <c r="AB570" i="14" s="1"/>
  <c r="AM570" i="14"/>
  <c r="AN571" i="14"/>
  <c r="Y571" i="14"/>
  <c r="AJ571" i="14"/>
  <c r="AB573" i="14"/>
  <c r="AQ573" i="14"/>
  <c r="X576" i="14"/>
  <c r="AG522" i="14"/>
  <c r="AF523" i="14"/>
  <c r="V524" i="14"/>
  <c r="AI528" i="14"/>
  <c r="AG530" i="14"/>
  <c r="AF531" i="14"/>
  <c r="V532" i="14"/>
  <c r="R536" i="14"/>
  <c r="Z536" i="14" s="1"/>
  <c r="AI536" i="14"/>
  <c r="AG538" i="14"/>
  <c r="AF539" i="14"/>
  <c r="V540" i="14"/>
  <c r="S543" i="14"/>
  <c r="R544" i="14"/>
  <c r="AA544" i="14" s="1"/>
  <c r="AI544" i="14"/>
  <c r="AH545" i="14"/>
  <c r="AG546" i="14"/>
  <c r="AF547" i="14"/>
  <c r="V548" i="14"/>
  <c r="AM548" i="14"/>
  <c r="U549" i="14"/>
  <c r="AC549" i="14"/>
  <c r="S551" i="14"/>
  <c r="R552" i="14"/>
  <c r="AA552" i="14" s="1"/>
  <c r="AI552" i="14"/>
  <c r="AH553" i="14"/>
  <c r="AG554" i="14"/>
  <c r="AF555" i="14"/>
  <c r="V556" i="14"/>
  <c r="AM556" i="14"/>
  <c r="U557" i="14"/>
  <c r="AC557" i="14"/>
  <c r="S559" i="14"/>
  <c r="R560" i="14"/>
  <c r="AB560" i="14" s="1"/>
  <c r="AI560" i="14"/>
  <c r="AH561" i="14"/>
  <c r="X562" i="14"/>
  <c r="AG562" i="14"/>
  <c r="AF563" i="14"/>
  <c r="V564" i="14"/>
  <c r="AM564" i="14"/>
  <c r="U565" i="14"/>
  <c r="AC565" i="14"/>
  <c r="S567" i="14"/>
  <c r="AC567" i="14"/>
  <c r="AM567" i="14"/>
  <c r="Y569" i="14"/>
  <c r="AJ569" i="14"/>
  <c r="S570" i="14"/>
  <c r="AC570" i="14"/>
  <c r="AN570" i="14"/>
  <c r="Z571" i="14"/>
  <c r="AK571" i="14"/>
  <c r="R573" i="14"/>
  <c r="AC573" i="14" s="1"/>
  <c r="AF573" i="14"/>
  <c r="W548" i="14"/>
  <c r="AF548" i="14"/>
  <c r="V549" i="14"/>
  <c r="W556" i="14"/>
  <c r="AF556" i="14"/>
  <c r="V557" i="14"/>
  <c r="W564" i="14"/>
  <c r="AF564" i="14"/>
  <c r="V565" i="14"/>
  <c r="S568" i="14"/>
  <c r="W568" i="14"/>
  <c r="AA569" i="14"/>
  <c r="AK569" i="14"/>
  <c r="AA571" i="14"/>
  <c r="AL571" i="14"/>
  <c r="X582" i="14"/>
  <c r="AG571" i="14"/>
  <c r="AO571" i="14"/>
  <c r="W572" i="14"/>
  <c r="AF572" i="14"/>
  <c r="V573" i="14"/>
  <c r="U574" i="14"/>
  <c r="AL574" i="14"/>
  <c r="T575" i="14"/>
  <c r="AB575" i="14"/>
  <c r="AK575" i="14"/>
  <c r="S576" i="14"/>
  <c r="AA576" i="14"/>
  <c r="AG579" i="14"/>
  <c r="AO579" i="14"/>
  <c r="AO580" i="14"/>
  <c r="AG580" i="14"/>
  <c r="W580" i="14"/>
  <c r="AH580" i="14"/>
  <c r="AQ580" i="14"/>
  <c r="Z581" i="14"/>
  <c r="AJ581" i="14"/>
  <c r="AF583" i="14"/>
  <c r="AK584" i="14"/>
  <c r="AH584" i="14"/>
  <c r="AQ584" i="14"/>
  <c r="Z585" i="14"/>
  <c r="AK585" i="14"/>
  <c r="AJ586" i="14"/>
  <c r="V588" i="14"/>
  <c r="S590" i="14"/>
  <c r="AG590" i="14"/>
  <c r="S591" i="14"/>
  <c r="AH591" i="14"/>
  <c r="U592" i="14"/>
  <c r="AH592" i="14"/>
  <c r="W593" i="14"/>
  <c r="AK593" i="14"/>
  <c r="R595" i="14"/>
  <c r="AC595" i="14" s="1"/>
  <c r="AI595" i="14"/>
  <c r="W598" i="14"/>
  <c r="R599" i="14"/>
  <c r="AD599" i="14" s="1"/>
  <c r="AN599" i="14"/>
  <c r="V574" i="14"/>
  <c r="AD574" i="14"/>
  <c r="AM574" i="14"/>
  <c r="U575" i="14"/>
  <c r="AL575" i="14"/>
  <c r="T576" i="14"/>
  <c r="AB576" i="14"/>
  <c r="R581" i="14"/>
  <c r="AC581" i="14" s="1"/>
  <c r="AA581" i="14"/>
  <c r="AK581" i="14"/>
  <c r="U583" i="14"/>
  <c r="W583" i="14"/>
  <c r="AG583" i="14"/>
  <c r="AP583" i="14"/>
  <c r="R585" i="14"/>
  <c r="AC585" i="14" s="1"/>
  <c r="AB585" i="14"/>
  <c r="AL585" i="14"/>
  <c r="W586" i="14"/>
  <c r="AK586" i="14"/>
  <c r="AB587" i="14"/>
  <c r="T587" i="14"/>
  <c r="Y587" i="14"/>
  <c r="X587" i="14"/>
  <c r="W587" i="14"/>
  <c r="AL587" i="14"/>
  <c r="AJ588" i="14"/>
  <c r="AA588" i="14"/>
  <c r="S588" i="14"/>
  <c r="X588" i="14"/>
  <c r="W588" i="14"/>
  <c r="Y588" i="14"/>
  <c r="AL588" i="14"/>
  <c r="T590" i="14"/>
  <c r="AI590" i="14"/>
  <c r="V591" i="14"/>
  <c r="AI591" i="14"/>
  <c r="V592" i="14"/>
  <c r="AI592" i="14"/>
  <c r="X593" i="14"/>
  <c r="AL593" i="14"/>
  <c r="AL594" i="14"/>
  <c r="AQ594" i="14"/>
  <c r="AI594" i="14"/>
  <c r="AP594" i="14"/>
  <c r="AH594" i="14"/>
  <c r="AM594" i="14"/>
  <c r="AB594" i="14"/>
  <c r="S595" i="14"/>
  <c r="AJ595" i="14"/>
  <c r="AA596" i="14"/>
  <c r="S596" i="14"/>
  <c r="X596" i="14"/>
  <c r="W596" i="14"/>
  <c r="AM596" i="14"/>
  <c r="AD596" i="14"/>
  <c r="AK596" i="14"/>
  <c r="AB596" i="14"/>
  <c r="T596" i="14"/>
  <c r="X598" i="14"/>
  <c r="V599" i="14"/>
  <c r="U600" i="14"/>
  <c r="AM627" i="14"/>
  <c r="AL627" i="14"/>
  <c r="AK627" i="14"/>
  <c r="AJ627" i="14"/>
  <c r="AA627" i="14"/>
  <c r="S627" i="14"/>
  <c r="AQ627" i="14"/>
  <c r="AI627" i="14"/>
  <c r="AP627" i="14"/>
  <c r="AH627" i="14"/>
  <c r="AO627" i="14"/>
  <c r="AG627" i="14"/>
  <c r="AN627" i="14"/>
  <c r="AF627" i="14"/>
  <c r="W627" i="14"/>
  <c r="W574" i="14"/>
  <c r="AF574" i="14"/>
  <c r="AN574" i="14"/>
  <c r="V575" i="14"/>
  <c r="AD575" i="14"/>
  <c r="AM575" i="14"/>
  <c r="U576" i="14"/>
  <c r="S581" i="14"/>
  <c r="AB581" i="14"/>
  <c r="AL581" i="14"/>
  <c r="AL583" i="14"/>
  <c r="X583" i="14"/>
  <c r="AH583" i="14"/>
  <c r="AQ583" i="14"/>
  <c r="T585" i="14"/>
  <c r="AM585" i="14"/>
  <c r="U586" i="14"/>
  <c r="Z586" i="14"/>
  <c r="R586" i="14"/>
  <c r="AC586" i="14" s="1"/>
  <c r="X586" i="14"/>
  <c r="AK587" i="14"/>
  <c r="AP587" i="14"/>
  <c r="AH587" i="14"/>
  <c r="AO587" i="14"/>
  <c r="AG587" i="14"/>
  <c r="Z587" i="14"/>
  <c r="AM587" i="14"/>
  <c r="AO588" i="14"/>
  <c r="Z588" i="14"/>
  <c r="AM588" i="14"/>
  <c r="W590" i="14"/>
  <c r="AJ590" i="14"/>
  <c r="AJ591" i="14"/>
  <c r="X592" i="14"/>
  <c r="AD593" i="14"/>
  <c r="Y593" i="14"/>
  <c r="AF594" i="14"/>
  <c r="V595" i="14"/>
  <c r="AM595" i="14"/>
  <c r="AJ596" i="14"/>
  <c r="V600" i="14"/>
  <c r="Y616" i="14"/>
  <c r="W575" i="14"/>
  <c r="AF575" i="14"/>
  <c r="AN575" i="14"/>
  <c r="V576" i="14"/>
  <c r="AD576" i="14"/>
  <c r="T581" i="14"/>
  <c r="AM581" i="14"/>
  <c r="AD582" i="14"/>
  <c r="U585" i="14"/>
  <c r="AN585" i="14"/>
  <c r="AL586" i="14"/>
  <c r="AQ586" i="14"/>
  <c r="AI586" i="14"/>
  <c r="AP586" i="14"/>
  <c r="AH586" i="14"/>
  <c r="AA586" i="14"/>
  <c r="AN586" i="14"/>
  <c r="AD590" i="14"/>
  <c r="X590" i="14"/>
  <c r="X591" i="14"/>
  <c r="U591" i="14"/>
  <c r="AB591" i="14"/>
  <c r="T591" i="14"/>
  <c r="Y591" i="14"/>
  <c r="W592" i="14"/>
  <c r="AB592" i="14"/>
  <c r="T592" i="14"/>
  <c r="S592" i="14"/>
  <c r="AM592" i="14"/>
  <c r="AM593" i="14"/>
  <c r="AJ593" i="14"/>
  <c r="AQ593" i="14"/>
  <c r="AI593" i="14"/>
  <c r="Z593" i="14"/>
  <c r="R593" i="14"/>
  <c r="AC593" i="14" s="1"/>
  <c r="AB593" i="14"/>
  <c r="AO593" i="14"/>
  <c r="AG594" i="14"/>
  <c r="AN595" i="14"/>
  <c r="AD598" i="14"/>
  <c r="V611" i="14"/>
  <c r="AO616" i="14"/>
  <c r="AG616" i="14"/>
  <c r="AL616" i="14"/>
  <c r="AK616" i="14"/>
  <c r="AJ616" i="14"/>
  <c r="AF616" i="14"/>
  <c r="AQ616" i="14"/>
  <c r="AP616" i="14"/>
  <c r="AN616" i="14"/>
  <c r="AM616" i="14"/>
  <c r="AI616" i="14"/>
  <c r="AH616" i="14"/>
  <c r="AM635" i="14"/>
  <c r="AL635" i="14"/>
  <c r="AK635" i="14"/>
  <c r="AJ635" i="14"/>
  <c r="AA635" i="14"/>
  <c r="AQ635" i="14"/>
  <c r="AI635" i="14"/>
  <c r="AP635" i="14"/>
  <c r="AH635" i="14"/>
  <c r="AO635" i="14"/>
  <c r="AG635" i="14"/>
  <c r="AN635" i="14"/>
  <c r="W635" i="14"/>
  <c r="AP590" i="14"/>
  <c r="AH590" i="14"/>
  <c r="Y590" i="14"/>
  <c r="AM590" i="14"/>
  <c r="AL590" i="14"/>
  <c r="U590" i="14"/>
  <c r="AN590" i="14"/>
  <c r="AO591" i="14"/>
  <c r="AG591" i="14"/>
  <c r="AL591" i="14"/>
  <c r="AK591" i="14"/>
  <c r="Z591" i="14"/>
  <c r="AN591" i="14"/>
  <c r="AB595" i="14"/>
  <c r="T595" i="14"/>
  <c r="Y595" i="14"/>
  <c r="X595" i="14"/>
  <c r="U595" i="14"/>
  <c r="Z595" i="14"/>
  <c r="AP598" i="14"/>
  <c r="AH598" i="14"/>
  <c r="AM598" i="14"/>
  <c r="AL598" i="14"/>
  <c r="U598" i="14"/>
  <c r="AK598" i="14"/>
  <c r="AB598" i="14"/>
  <c r="T598" i="14"/>
  <c r="AQ598" i="14"/>
  <c r="AI598" i="14"/>
  <c r="R598" i="14"/>
  <c r="AC598" i="14" s="1"/>
  <c r="AG598" i="14"/>
  <c r="X599" i="14"/>
  <c r="AC599" i="14"/>
  <c r="U599" i="14"/>
  <c r="AB599" i="14"/>
  <c r="T599" i="14"/>
  <c r="AA599" i="14"/>
  <c r="S599" i="14"/>
  <c r="Y599" i="14"/>
  <c r="AL611" i="14"/>
  <c r="AP611" i="14"/>
  <c r="AH611" i="14"/>
  <c r="AO611" i="14"/>
  <c r="AG611" i="14"/>
  <c r="AN611" i="14"/>
  <c r="AK611" i="14"/>
  <c r="AJ611" i="14"/>
  <c r="AI611" i="14"/>
  <c r="AF611" i="14"/>
  <c r="AQ611" i="14"/>
  <c r="V581" i="14"/>
  <c r="AG581" i="14"/>
  <c r="AP581" i="14"/>
  <c r="AA585" i="14"/>
  <c r="S585" i="14"/>
  <c r="W585" i="14"/>
  <c r="AG585" i="14"/>
  <c r="AP585" i="14"/>
  <c r="AA590" i="14"/>
  <c r="AO590" i="14"/>
  <c r="AA591" i="14"/>
  <c r="AP591" i="14"/>
  <c r="AK595" i="14"/>
  <c r="AP595" i="14"/>
  <c r="AH595" i="14"/>
  <c r="AO595" i="14"/>
  <c r="AG595" i="14"/>
  <c r="AL595" i="14"/>
  <c r="AA595" i="14"/>
  <c r="AJ598" i="14"/>
  <c r="AO599" i="14"/>
  <c r="AG599" i="14"/>
  <c r="AL599" i="14"/>
  <c r="AK599" i="14"/>
  <c r="AJ599" i="14"/>
  <c r="AP599" i="14"/>
  <c r="AH599" i="14"/>
  <c r="AF599" i="14"/>
  <c r="W600" i="14"/>
  <c r="AB600" i="14"/>
  <c r="T600" i="14"/>
  <c r="AJ600" i="14"/>
  <c r="S600" i="14"/>
  <c r="AQ600" i="14"/>
  <c r="AI600" i="14"/>
  <c r="R600" i="14"/>
  <c r="AD600" i="14" s="1"/>
  <c r="AP600" i="14"/>
  <c r="AH600" i="14"/>
  <c r="AO600" i="14"/>
  <c r="AG600" i="14"/>
  <c r="X600" i="14"/>
  <c r="AL600" i="14"/>
  <c r="X608" i="14"/>
  <c r="AB608" i="14"/>
  <c r="T608" i="14"/>
  <c r="Y608" i="14"/>
  <c r="AH608" i="14"/>
  <c r="V608" i="14"/>
  <c r="U608" i="14"/>
  <c r="S608" i="14"/>
  <c r="AN608" i="14"/>
  <c r="AC608" i="14"/>
  <c r="R608" i="14"/>
  <c r="AD608" i="14" s="1"/>
  <c r="AM608" i="14"/>
  <c r="AL608" i="14"/>
  <c r="Z608" i="14"/>
  <c r="AQ581" i="14"/>
  <c r="X585" i="14"/>
  <c r="AH585" i="14"/>
  <c r="AQ585" i="14"/>
  <c r="AB590" i="14"/>
  <c r="AQ590" i="14"/>
  <c r="AD591" i="14"/>
  <c r="AQ591" i="14"/>
  <c r="AD595" i="14"/>
  <c r="AF571" i="14"/>
  <c r="V572" i="14"/>
  <c r="AD572" i="14"/>
  <c r="T574" i="14"/>
  <c r="S575" i="14"/>
  <c r="R576" i="14"/>
  <c r="AC576" i="14" s="1"/>
  <c r="AF579" i="14"/>
  <c r="V580" i="14"/>
  <c r="AF580" i="14"/>
  <c r="AP580" i="14"/>
  <c r="Y581" i="14"/>
  <c r="AI581" i="14"/>
  <c r="T583" i="14"/>
  <c r="AD583" i="14"/>
  <c r="AN583" i="14"/>
  <c r="AB584" i="14"/>
  <c r="T584" i="14"/>
  <c r="W584" i="14"/>
  <c r="AG584" i="14"/>
  <c r="AP584" i="14"/>
  <c r="Y585" i="14"/>
  <c r="AI585" i="14"/>
  <c r="T586" i="14"/>
  <c r="AG586" i="14"/>
  <c r="U587" i="14"/>
  <c r="AI587" i="14"/>
  <c r="U588" i="14"/>
  <c r="AI588" i="14"/>
  <c r="R590" i="14"/>
  <c r="AC590" i="14" s="1"/>
  <c r="AF590" i="14"/>
  <c r="R591" i="14"/>
  <c r="AC591" i="14" s="1"/>
  <c r="AF591" i="14"/>
  <c r="R592" i="14"/>
  <c r="AC592" i="14" s="1"/>
  <c r="AG592" i="14"/>
  <c r="U593" i="14"/>
  <c r="AH593" i="14"/>
  <c r="X594" i="14"/>
  <c r="AO594" i="14"/>
  <c r="AF595" i="14"/>
  <c r="V596" i="14"/>
  <c r="AQ596" i="14"/>
  <c r="S598" i="14"/>
  <c r="AO598" i="14"/>
  <c r="AM599" i="14"/>
  <c r="Z611" i="14"/>
  <c r="V594" i="14"/>
  <c r="AD594" i="14"/>
  <c r="W601" i="14"/>
  <c r="AF601" i="14"/>
  <c r="AN601" i="14"/>
  <c r="V602" i="14"/>
  <c r="AM602" i="14"/>
  <c r="U603" i="14"/>
  <c r="AC603" i="14"/>
  <c r="AL603" i="14"/>
  <c r="T604" i="14"/>
  <c r="AC604" i="14"/>
  <c r="AM604" i="14"/>
  <c r="V605" i="14"/>
  <c r="AG605" i="14"/>
  <c r="AP605" i="14"/>
  <c r="W609" i="14"/>
  <c r="AA609" i="14"/>
  <c r="S609" i="14"/>
  <c r="AQ609" i="14"/>
  <c r="AI609" i="14"/>
  <c r="Z609" i="14"/>
  <c r="R609" i="14"/>
  <c r="AD609" i="14" s="1"/>
  <c r="Y609" i="14"/>
  <c r="AM609" i="14"/>
  <c r="AB611" i="14"/>
  <c r="AC612" i="14"/>
  <c r="AQ612" i="14"/>
  <c r="Y615" i="14"/>
  <c r="Z615" i="14"/>
  <c r="Y617" i="14"/>
  <c r="T618" i="14"/>
  <c r="AK618" i="14"/>
  <c r="AL619" i="14"/>
  <c r="AK619" i="14"/>
  <c r="AQ619" i="14"/>
  <c r="AI619" i="14"/>
  <c r="AP619" i="14"/>
  <c r="AH619" i="14"/>
  <c r="AO619" i="14"/>
  <c r="AG619" i="14"/>
  <c r="S623" i="14"/>
  <c r="Y651" i="14"/>
  <c r="W602" i="14"/>
  <c r="AF602" i="14"/>
  <c r="AN602" i="14"/>
  <c r="V603" i="14"/>
  <c r="AM603" i="14"/>
  <c r="R611" i="14"/>
  <c r="AD611" i="14" s="1"/>
  <c r="R612" i="14"/>
  <c r="AD612" i="14" s="1"/>
  <c r="AP615" i="14"/>
  <c r="AH615" i="14"/>
  <c r="AM615" i="14"/>
  <c r="AL615" i="14"/>
  <c r="AK615" i="14"/>
  <c r="AA615" i="14"/>
  <c r="R616" i="14"/>
  <c r="AD616" i="14" s="1"/>
  <c r="W617" i="14"/>
  <c r="AK617" i="14"/>
  <c r="AB617" i="14"/>
  <c r="T617" i="14"/>
  <c r="AA617" i="14"/>
  <c r="S617" i="14"/>
  <c r="AQ617" i="14"/>
  <c r="AI617" i="14"/>
  <c r="Z617" i="14"/>
  <c r="R617" i="14"/>
  <c r="AD617" i="14" s="1"/>
  <c r="AC617" i="14"/>
  <c r="U618" i="14"/>
  <c r="AL618" i="14"/>
  <c r="AB620" i="14"/>
  <c r="T620" i="14"/>
  <c r="AJ620" i="14"/>
  <c r="S620" i="14"/>
  <c r="AP620" i="14"/>
  <c r="AH620" i="14"/>
  <c r="Y620" i="14"/>
  <c r="X620" i="14"/>
  <c r="W620" i="14"/>
  <c r="AC620" i="14"/>
  <c r="W623" i="14"/>
  <c r="X602" i="14"/>
  <c r="AG602" i="14"/>
  <c r="AO602" i="14"/>
  <c r="W603" i="14"/>
  <c r="AF603" i="14"/>
  <c r="AN603" i="14"/>
  <c r="V604" i="14"/>
  <c r="AF604" i="14"/>
  <c r="AP604" i="14"/>
  <c r="Y605" i="14"/>
  <c r="AI605" i="14"/>
  <c r="AC609" i="14"/>
  <c r="AP609" i="14"/>
  <c r="S611" i="14"/>
  <c r="S612" i="14"/>
  <c r="AH612" i="14"/>
  <c r="AF615" i="14"/>
  <c r="V616" i="14"/>
  <c r="AN617" i="14"/>
  <c r="W618" i="14"/>
  <c r="AN618" i="14"/>
  <c r="AK620" i="14"/>
  <c r="AA623" i="14"/>
  <c r="AP624" i="14"/>
  <c r="AH624" i="14"/>
  <c r="Y624" i="14"/>
  <c r="X624" i="14"/>
  <c r="W624" i="14"/>
  <c r="AC624" i="14"/>
  <c r="U624" i="14"/>
  <c r="AB624" i="14"/>
  <c r="T624" i="14"/>
  <c r="AA624" i="14"/>
  <c r="S624" i="14"/>
  <c r="AI624" i="14"/>
  <c r="AF588" i="14"/>
  <c r="AN588" i="14"/>
  <c r="V589" i="14"/>
  <c r="AD589" i="14"/>
  <c r="AM589" i="14"/>
  <c r="AJ592" i="14"/>
  <c r="Y594" i="14"/>
  <c r="AF596" i="14"/>
  <c r="AN596" i="14"/>
  <c r="V597" i="14"/>
  <c r="AD597" i="14"/>
  <c r="AM597" i="14"/>
  <c r="R601" i="14"/>
  <c r="AD601" i="14" s="1"/>
  <c r="Z601" i="14"/>
  <c r="AI601" i="14"/>
  <c r="AQ601" i="14"/>
  <c r="Y602" i="14"/>
  <c r="AH602" i="14"/>
  <c r="AP602" i="14"/>
  <c r="X603" i="14"/>
  <c r="AG603" i="14"/>
  <c r="AO603" i="14"/>
  <c r="AO604" i="14"/>
  <c r="AG604" i="14"/>
  <c r="W604" i="14"/>
  <c r="AH604" i="14"/>
  <c r="AQ604" i="14"/>
  <c r="Z605" i="14"/>
  <c r="AJ605" i="14"/>
  <c r="S606" i="14"/>
  <c r="AB606" i="14"/>
  <c r="AL606" i="14"/>
  <c r="Y607" i="14"/>
  <c r="AC607" i="14"/>
  <c r="U607" i="14"/>
  <c r="W607" i="14"/>
  <c r="AI607" i="14"/>
  <c r="AP608" i="14"/>
  <c r="T610" i="14"/>
  <c r="AG610" i="14"/>
  <c r="T611" i="14"/>
  <c r="U612" i="14"/>
  <c r="AI612" i="14"/>
  <c r="AG615" i="14"/>
  <c r="W616" i="14"/>
  <c r="AG617" i="14"/>
  <c r="X618" i="14"/>
  <c r="AO618" i="14"/>
  <c r="S619" i="14"/>
  <c r="AM619" i="14"/>
  <c r="AI620" i="14"/>
  <c r="AF623" i="14"/>
  <c r="AO624" i="14"/>
  <c r="AM624" i="14"/>
  <c r="V628" i="14"/>
  <c r="V636" i="14"/>
  <c r="AM643" i="14"/>
  <c r="AL643" i="14"/>
  <c r="AK643" i="14"/>
  <c r="AJ643" i="14"/>
  <c r="AA643" i="14"/>
  <c r="AQ643" i="14"/>
  <c r="AI643" i="14"/>
  <c r="AP643" i="14"/>
  <c r="AH643" i="14"/>
  <c r="AO643" i="14"/>
  <c r="AG643" i="14"/>
  <c r="AF581" i="14"/>
  <c r="V582" i="14"/>
  <c r="AG588" i="14"/>
  <c r="AF589" i="14"/>
  <c r="V590" i="14"/>
  <c r="AK592" i="14"/>
  <c r="S593" i="14"/>
  <c r="AA593" i="14"/>
  <c r="R594" i="14"/>
  <c r="AC594" i="14" s="1"/>
  <c r="AG596" i="14"/>
  <c r="AO596" i="14"/>
  <c r="W597" i="14"/>
  <c r="AF597" i="14"/>
  <c r="V598" i="14"/>
  <c r="AK600" i="14"/>
  <c r="S601" i="14"/>
  <c r="AA601" i="14"/>
  <c r="AJ601" i="14"/>
  <c r="R602" i="14"/>
  <c r="AD602" i="14" s="1"/>
  <c r="AI602" i="14"/>
  <c r="AQ602" i="14"/>
  <c r="Y603" i="14"/>
  <c r="AH603" i="14"/>
  <c r="AP603" i="14"/>
  <c r="Y604" i="14"/>
  <c r="AI604" i="14"/>
  <c r="R605" i="14"/>
  <c r="AD605" i="14" s="1"/>
  <c r="AA605" i="14"/>
  <c r="AK605" i="14"/>
  <c r="T606" i="14"/>
  <c r="AC606" i="14"/>
  <c r="AP607" i="14"/>
  <c r="AH607" i="14"/>
  <c r="AL607" i="14"/>
  <c r="X607" i="14"/>
  <c r="AJ607" i="14"/>
  <c r="AF608" i="14"/>
  <c r="T609" i="14"/>
  <c r="AG609" i="14"/>
  <c r="U610" i="14"/>
  <c r="V612" i="14"/>
  <c r="R615" i="14"/>
  <c r="AD615" i="14" s="1"/>
  <c r="AI615" i="14"/>
  <c r="AH617" i="14"/>
  <c r="AN619" i="14"/>
  <c r="AL620" i="14"/>
  <c r="Y623" i="14"/>
  <c r="AQ624" i="14"/>
  <c r="AL644" i="14"/>
  <c r="AC644" i="14"/>
  <c r="U644" i="14"/>
  <c r="AB644" i="14"/>
  <c r="T644" i="14"/>
  <c r="AJ644" i="14"/>
  <c r="AQ644" i="14"/>
  <c r="AI644" i="14"/>
  <c r="R644" i="14"/>
  <c r="AA644" i="14" s="1"/>
  <c r="AP644" i="14"/>
  <c r="AH644" i="14"/>
  <c r="X644" i="14"/>
  <c r="W644" i="14"/>
  <c r="W651" i="14"/>
  <c r="AC611" i="14"/>
  <c r="U611" i="14"/>
  <c r="Y611" i="14"/>
  <c r="X611" i="14"/>
  <c r="W611" i="14"/>
  <c r="AB612" i="14"/>
  <c r="T612" i="14"/>
  <c r="X612" i="14"/>
  <c r="W612" i="14"/>
  <c r="Y612" i="14"/>
  <c r="AL612" i="14"/>
  <c r="X616" i="14"/>
  <c r="AC616" i="14"/>
  <c r="U616" i="14"/>
  <c r="AB616" i="14"/>
  <c r="T616" i="14"/>
  <c r="AA616" i="14"/>
  <c r="S616" i="14"/>
  <c r="Z616" i="14"/>
  <c r="AM618" i="14"/>
  <c r="AJ618" i="14"/>
  <c r="AA618" i="14"/>
  <c r="S618" i="14"/>
  <c r="AQ618" i="14"/>
  <c r="AI618" i="14"/>
  <c r="AP618" i="14"/>
  <c r="AH618" i="14"/>
  <c r="Y618" i="14"/>
  <c r="AC618" i="14"/>
  <c r="R620" i="14"/>
  <c r="AD620" i="14" s="1"/>
  <c r="AM620" i="14"/>
  <c r="AQ623" i="14"/>
  <c r="AI623" i="14"/>
  <c r="Z623" i="14"/>
  <c r="R623" i="14"/>
  <c r="AD623" i="14" s="1"/>
  <c r="AP623" i="14"/>
  <c r="AH623" i="14"/>
  <c r="AO623" i="14"/>
  <c r="AG623" i="14"/>
  <c r="X623" i="14"/>
  <c r="AM623" i="14"/>
  <c r="AL623" i="14"/>
  <c r="AK623" i="14"/>
  <c r="AN623" i="14"/>
  <c r="AD635" i="14"/>
  <c r="AL651" i="14"/>
  <c r="AK651" i="14"/>
  <c r="AI651" i="14"/>
  <c r="AH651" i="14"/>
  <c r="AQ651" i="14"/>
  <c r="AG651" i="14"/>
  <c r="AP651" i="14"/>
  <c r="AO651" i="14"/>
  <c r="AN651" i="14"/>
  <c r="AM651" i="14"/>
  <c r="AF592" i="14"/>
  <c r="V593" i="14"/>
  <c r="U594" i="14"/>
  <c r="AF600" i="14"/>
  <c r="V601" i="14"/>
  <c r="U602" i="14"/>
  <c r="T603" i="14"/>
  <c r="S604" i="14"/>
  <c r="AB604" i="14"/>
  <c r="AL604" i="14"/>
  <c r="U605" i="14"/>
  <c r="AO605" i="14"/>
  <c r="AQ606" i="14"/>
  <c r="AM606" i="14"/>
  <c r="X606" i="14"/>
  <c r="AH606" i="14"/>
  <c r="R607" i="14"/>
  <c r="AD607" i="14" s="1"/>
  <c r="AB607" i="14"/>
  <c r="AN607" i="14"/>
  <c r="AO608" i="14"/>
  <c r="AG608" i="14"/>
  <c r="AK608" i="14"/>
  <c r="AJ608" i="14"/>
  <c r="X609" i="14"/>
  <c r="AL609" i="14"/>
  <c r="AM610" i="14"/>
  <c r="AQ610" i="14"/>
  <c r="AI610" i="14"/>
  <c r="AP610" i="14"/>
  <c r="AH610" i="14"/>
  <c r="AN610" i="14"/>
  <c r="AA611" i="14"/>
  <c r="AA612" i="14"/>
  <c r="AP612" i="14"/>
  <c r="X615" i="14"/>
  <c r="AO615" i="14"/>
  <c r="X617" i="14"/>
  <c r="AO617" i="14"/>
  <c r="AG618" i="14"/>
  <c r="AC619" i="14"/>
  <c r="U619" i="14"/>
  <c r="AB619" i="14"/>
  <c r="Z619" i="14"/>
  <c r="R619" i="14"/>
  <c r="AD619" i="14" s="1"/>
  <c r="Y619" i="14"/>
  <c r="X619" i="14"/>
  <c r="AA619" i="14"/>
  <c r="V620" i="14"/>
  <c r="V624" i="14"/>
  <c r="AL628" i="14"/>
  <c r="AC628" i="14"/>
  <c r="U628" i="14"/>
  <c r="AB628" i="14"/>
  <c r="T628" i="14"/>
  <c r="AJ628" i="14"/>
  <c r="AA628" i="14"/>
  <c r="S628" i="14"/>
  <c r="AQ628" i="14"/>
  <c r="AI628" i="14"/>
  <c r="Z628" i="14"/>
  <c r="R628" i="14"/>
  <c r="AD628" i="14" s="1"/>
  <c r="AP628" i="14"/>
  <c r="AH628" i="14"/>
  <c r="Y628" i="14"/>
  <c r="X628" i="14"/>
  <c r="W628" i="14"/>
  <c r="AL636" i="14"/>
  <c r="AC636" i="14"/>
  <c r="U636" i="14"/>
  <c r="AB636" i="14"/>
  <c r="T636" i="14"/>
  <c r="AJ636" i="14"/>
  <c r="AQ636" i="14"/>
  <c r="AI636" i="14"/>
  <c r="R636" i="14"/>
  <c r="AF636" i="14" s="1"/>
  <c r="AP636" i="14"/>
  <c r="AH636" i="14"/>
  <c r="X636" i="14"/>
  <c r="W636" i="14"/>
  <c r="AF612" i="14"/>
  <c r="AN612" i="14"/>
  <c r="V613" i="14"/>
  <c r="AM613" i="14"/>
  <c r="U614" i="14"/>
  <c r="AC614" i="14"/>
  <c r="AL614" i="14"/>
  <c r="T615" i="14"/>
  <c r="AB615" i="14"/>
  <c r="AF620" i="14"/>
  <c r="AN620" i="14"/>
  <c r="V621" i="14"/>
  <c r="AM621" i="14"/>
  <c r="U622" i="14"/>
  <c r="AC622" i="14"/>
  <c r="AL622" i="14"/>
  <c r="T623" i="14"/>
  <c r="AB623" i="14"/>
  <c r="AJ624" i="14"/>
  <c r="R625" i="14"/>
  <c r="AD625" i="14" s="1"/>
  <c r="Z625" i="14"/>
  <c r="AI625" i="14"/>
  <c r="AQ625" i="14"/>
  <c r="Y626" i="14"/>
  <c r="AH626" i="14"/>
  <c r="AP626" i="14"/>
  <c r="X627" i="14"/>
  <c r="AF628" i="14"/>
  <c r="AN628" i="14"/>
  <c r="V629" i="14"/>
  <c r="AD629" i="14"/>
  <c r="AM629" i="14"/>
  <c r="U630" i="14"/>
  <c r="AC630" i="14"/>
  <c r="AL630" i="14"/>
  <c r="T631" i="14"/>
  <c r="AB631" i="14"/>
  <c r="AK631" i="14"/>
  <c r="AA632" i="14"/>
  <c r="AJ632" i="14"/>
  <c r="R633" i="14"/>
  <c r="AF633" i="14" s="1"/>
  <c r="Z633" i="14"/>
  <c r="AI633" i="14"/>
  <c r="AQ633" i="14"/>
  <c r="AH634" i="14"/>
  <c r="AP634" i="14"/>
  <c r="X635" i="14"/>
  <c r="AN636" i="14"/>
  <c r="V637" i="14"/>
  <c r="AD637" i="14"/>
  <c r="AM637" i="14"/>
  <c r="U638" i="14"/>
  <c r="AC638" i="14"/>
  <c r="AL638" i="14"/>
  <c r="AB639" i="14"/>
  <c r="AK639" i="14"/>
  <c r="AJ640" i="14"/>
  <c r="R641" i="14"/>
  <c r="T641" i="14" s="1"/>
  <c r="Z641" i="14"/>
  <c r="AI641" i="14"/>
  <c r="AQ641" i="14"/>
  <c r="AH642" i="14"/>
  <c r="AP642" i="14"/>
  <c r="X643" i="14"/>
  <c r="AN644" i="14"/>
  <c r="V645" i="14"/>
  <c r="AD645" i="14"/>
  <c r="AM645" i="14"/>
  <c r="U646" i="14"/>
  <c r="AC646" i="14"/>
  <c r="AL646" i="14"/>
  <c r="T647" i="14"/>
  <c r="AB647" i="14"/>
  <c r="AK647" i="14"/>
  <c r="AB648" i="14"/>
  <c r="AL648" i="14"/>
  <c r="AF650" i="14"/>
  <c r="AP650" i="14"/>
  <c r="Z651" i="14"/>
  <c r="W652" i="14"/>
  <c r="AH652" i="14"/>
  <c r="U653" i="14"/>
  <c r="AP653" i="14"/>
  <c r="T655" i="14"/>
  <c r="AK655" i="14"/>
  <c r="AP658" i="14"/>
  <c r="AH658" i="14"/>
  <c r="Y658" i="14"/>
  <c r="AO658" i="14"/>
  <c r="AG658" i="14"/>
  <c r="X658" i="14"/>
  <c r="AM658" i="14"/>
  <c r="AL658" i="14"/>
  <c r="AK658" i="14"/>
  <c r="AB658" i="14"/>
  <c r="T658" i="14"/>
  <c r="AF658" i="14"/>
  <c r="AM662" i="14"/>
  <c r="AL662" i="14"/>
  <c r="AK662" i="14"/>
  <c r="AQ662" i="14"/>
  <c r="AI662" i="14"/>
  <c r="AP662" i="14"/>
  <c r="AO662" i="14"/>
  <c r="AN662" i="14"/>
  <c r="AF605" i="14"/>
  <c r="V606" i="14"/>
  <c r="AJ609" i="14"/>
  <c r="R610" i="14"/>
  <c r="AD610" i="14" s="1"/>
  <c r="AG612" i="14"/>
  <c r="AO612" i="14"/>
  <c r="W613" i="14"/>
  <c r="AF613" i="14"/>
  <c r="V614" i="14"/>
  <c r="AM614" i="14"/>
  <c r="U615" i="14"/>
  <c r="AC615" i="14"/>
  <c r="AJ617" i="14"/>
  <c r="R618" i="14"/>
  <c r="AD618" i="14" s="1"/>
  <c r="AG620" i="14"/>
  <c r="AO620" i="14"/>
  <c r="W621" i="14"/>
  <c r="AF621" i="14"/>
  <c r="V622" i="14"/>
  <c r="AM622" i="14"/>
  <c r="U623" i="14"/>
  <c r="AC623" i="14"/>
  <c r="AK624" i="14"/>
  <c r="S625" i="14"/>
  <c r="AA625" i="14"/>
  <c r="AJ625" i="14"/>
  <c r="R626" i="14"/>
  <c r="AD626" i="14" s="1"/>
  <c r="AI626" i="14"/>
  <c r="AQ626" i="14"/>
  <c r="Y627" i="14"/>
  <c r="AG628" i="14"/>
  <c r="AO628" i="14"/>
  <c r="W629" i="14"/>
  <c r="AF629" i="14"/>
  <c r="V630" i="14"/>
  <c r="AM630" i="14"/>
  <c r="U631" i="14"/>
  <c r="AC631" i="14"/>
  <c r="AL631" i="14"/>
  <c r="T632" i="14"/>
  <c r="AB632" i="14"/>
  <c r="AK632" i="14"/>
  <c r="AA633" i="14"/>
  <c r="AJ633" i="14"/>
  <c r="R634" i="14"/>
  <c r="S634" i="14" s="1"/>
  <c r="AI634" i="14"/>
  <c r="AQ634" i="14"/>
  <c r="Y635" i="14"/>
  <c r="AG636" i="14"/>
  <c r="AO636" i="14"/>
  <c r="W637" i="14"/>
  <c r="V638" i="14"/>
  <c r="AM638" i="14"/>
  <c r="AC639" i="14"/>
  <c r="AL639" i="14"/>
  <c r="T640" i="14"/>
  <c r="AB640" i="14"/>
  <c r="AK640" i="14"/>
  <c r="AA641" i="14"/>
  <c r="AJ641" i="14"/>
  <c r="R642" i="14"/>
  <c r="S642" i="14" s="1"/>
  <c r="AI642" i="14"/>
  <c r="AQ642" i="14"/>
  <c r="Y643" i="14"/>
  <c r="AG644" i="14"/>
  <c r="AO644" i="14"/>
  <c r="W645" i="14"/>
  <c r="AF645" i="14"/>
  <c r="V646" i="14"/>
  <c r="AM646" i="14"/>
  <c r="U647" i="14"/>
  <c r="AC647" i="14"/>
  <c r="AL647" i="14"/>
  <c r="T648" i="14"/>
  <c r="AC648" i="14"/>
  <c r="AM648" i="14"/>
  <c r="T650" i="14"/>
  <c r="AG650" i="14"/>
  <c r="AQ650" i="14"/>
  <c r="AA651" i="14"/>
  <c r="AB652" i="14"/>
  <c r="T652" i="14"/>
  <c r="X652" i="14"/>
  <c r="V653" i="14"/>
  <c r="AG653" i="14"/>
  <c r="T654" i="14"/>
  <c r="U655" i="14"/>
  <c r="AL655" i="14"/>
  <c r="AI658" i="14"/>
  <c r="AO659" i="14"/>
  <c r="X659" i="14"/>
  <c r="W659" i="14"/>
  <c r="AC659" i="14"/>
  <c r="AB659" i="14"/>
  <c r="AJ659" i="14"/>
  <c r="AA659" i="14"/>
  <c r="AD659" i="14"/>
  <c r="R663" i="14"/>
  <c r="U663" i="14" s="1"/>
  <c r="W614" i="14"/>
  <c r="AF614" i="14"/>
  <c r="AN614" i="14"/>
  <c r="V615" i="14"/>
  <c r="W622" i="14"/>
  <c r="AF622" i="14"/>
  <c r="AN622" i="14"/>
  <c r="V623" i="14"/>
  <c r="AL624" i="14"/>
  <c r="T625" i="14"/>
  <c r="AB625" i="14"/>
  <c r="AK625" i="14"/>
  <c r="S626" i="14"/>
  <c r="AA626" i="14"/>
  <c r="AJ626" i="14"/>
  <c r="R627" i="14"/>
  <c r="AD627" i="14" s="1"/>
  <c r="Z627" i="14"/>
  <c r="W630" i="14"/>
  <c r="AN630" i="14"/>
  <c r="V631" i="14"/>
  <c r="AD631" i="14"/>
  <c r="AM631" i="14"/>
  <c r="U632" i="14"/>
  <c r="AC632" i="14"/>
  <c r="AL632" i="14"/>
  <c r="T633" i="14"/>
  <c r="AB633" i="14"/>
  <c r="AK633" i="14"/>
  <c r="AJ634" i="14"/>
  <c r="R635" i="14"/>
  <c r="S635" i="14" s="1"/>
  <c r="Z635" i="14"/>
  <c r="W638" i="14"/>
  <c r="AN638" i="14"/>
  <c r="V639" i="14"/>
  <c r="AD639" i="14"/>
  <c r="AM639" i="14"/>
  <c r="U640" i="14"/>
  <c r="AC640" i="14"/>
  <c r="AL640" i="14"/>
  <c r="AB641" i="14"/>
  <c r="AK641" i="14"/>
  <c r="AJ642" i="14"/>
  <c r="R643" i="14"/>
  <c r="AF643" i="14" s="1"/>
  <c r="Z643" i="14"/>
  <c r="W646" i="14"/>
  <c r="AN646" i="14"/>
  <c r="V647" i="14"/>
  <c r="AD647" i="14"/>
  <c r="AM647" i="14"/>
  <c r="U648" i="14"/>
  <c r="AD648" i="14"/>
  <c r="W650" i="14"/>
  <c r="R651" i="14"/>
  <c r="AF651" i="14" s="1"/>
  <c r="AD651" i="14"/>
  <c r="AK652" i="14"/>
  <c r="AJ652" i="14"/>
  <c r="AL652" i="14"/>
  <c r="U654" i="14"/>
  <c r="V655" i="14"/>
  <c r="AH657" i="14"/>
  <c r="W631" i="14"/>
  <c r="AN631" i="14"/>
  <c r="V632" i="14"/>
  <c r="AD632" i="14"/>
  <c r="AM632" i="14"/>
  <c r="W639" i="14"/>
  <c r="AN639" i="14"/>
  <c r="V640" i="14"/>
  <c r="AD640" i="14"/>
  <c r="AM640" i="14"/>
  <c r="W647" i="14"/>
  <c r="AN647" i="14"/>
  <c r="V648" i="14"/>
  <c r="AG648" i="14"/>
  <c r="AQ648" i="14"/>
  <c r="AA653" i="14"/>
  <c r="Z653" i="14"/>
  <c r="R653" i="14"/>
  <c r="X653" i="14"/>
  <c r="AK653" i="14"/>
  <c r="AJ655" i="14"/>
  <c r="AA655" i="14"/>
  <c r="Y655" i="14"/>
  <c r="X655" i="14"/>
  <c r="W655" i="14"/>
  <c r="Z655" i="14"/>
  <c r="AQ655" i="14"/>
  <c r="AQ697" i="14"/>
  <c r="AI697" i="14"/>
  <c r="Z697" i="14"/>
  <c r="R697" i="14"/>
  <c r="T697" i="14" s="1"/>
  <c r="W697" i="14"/>
  <c r="AL697" i="14"/>
  <c r="AC697" i="14"/>
  <c r="U697" i="14"/>
  <c r="AB697" i="14"/>
  <c r="AP697" i="14"/>
  <c r="Y697" i="14"/>
  <c r="AO697" i="14"/>
  <c r="X697" i="14"/>
  <c r="AM697" i="14"/>
  <c r="V697" i="14"/>
  <c r="AJ697" i="14"/>
  <c r="S697" i="14"/>
  <c r="AH697" i="14"/>
  <c r="AD697" i="14"/>
  <c r="AA697" i="14"/>
  <c r="AF624" i="14"/>
  <c r="AN624" i="14"/>
  <c r="V625" i="14"/>
  <c r="AM625" i="14"/>
  <c r="U626" i="14"/>
  <c r="AC626" i="14"/>
  <c r="AL626" i="14"/>
  <c r="T627" i="14"/>
  <c r="AB627" i="14"/>
  <c r="X631" i="14"/>
  <c r="AG631" i="14"/>
  <c r="AO631" i="14"/>
  <c r="W632" i="14"/>
  <c r="AF632" i="14"/>
  <c r="AN632" i="14"/>
  <c r="V633" i="14"/>
  <c r="AD633" i="14"/>
  <c r="AM633" i="14"/>
  <c r="U634" i="14"/>
  <c r="AC634" i="14"/>
  <c r="AL634" i="14"/>
  <c r="T635" i="14"/>
  <c r="AB635" i="14"/>
  <c r="X639" i="14"/>
  <c r="AO639" i="14"/>
  <c r="W640" i="14"/>
  <c r="AF640" i="14"/>
  <c r="AN640" i="14"/>
  <c r="V641" i="14"/>
  <c r="AD641" i="14"/>
  <c r="AM641" i="14"/>
  <c r="U642" i="14"/>
  <c r="AC642" i="14"/>
  <c r="AL642" i="14"/>
  <c r="T643" i="14"/>
  <c r="AB643" i="14"/>
  <c r="X647" i="14"/>
  <c r="AG647" i="14"/>
  <c r="AO647" i="14"/>
  <c r="AO648" i="14"/>
  <c r="AN648" i="14"/>
  <c r="AF648" i="14"/>
  <c r="X648" i="14"/>
  <c r="AH648" i="14"/>
  <c r="AM650" i="14"/>
  <c r="AL650" i="14"/>
  <c r="Y650" i="14"/>
  <c r="AJ650" i="14"/>
  <c r="V651" i="14"/>
  <c r="AJ653" i="14"/>
  <c r="AQ653" i="14"/>
  <c r="AI653" i="14"/>
  <c r="Y653" i="14"/>
  <c r="AL653" i="14"/>
  <c r="Z654" i="14"/>
  <c r="R654" i="14"/>
  <c r="AF654" i="14" s="1"/>
  <c r="Y654" i="14"/>
  <c r="X654" i="14"/>
  <c r="W654" i="14"/>
  <c r="AL654" i="14"/>
  <c r="AP655" i="14"/>
  <c r="AB655" i="14"/>
  <c r="W662" i="14"/>
  <c r="AF609" i="14"/>
  <c r="V610" i="14"/>
  <c r="S613" i="14"/>
  <c r="AA613" i="14"/>
  <c r="R614" i="14"/>
  <c r="AD614" i="14" s="1"/>
  <c r="AI614" i="14"/>
  <c r="AF617" i="14"/>
  <c r="V618" i="14"/>
  <c r="S621" i="14"/>
  <c r="AA621" i="14"/>
  <c r="R622" i="14"/>
  <c r="AD622" i="14" s="1"/>
  <c r="AI622" i="14"/>
  <c r="AG624" i="14"/>
  <c r="AF625" i="14"/>
  <c r="V626" i="14"/>
  <c r="AM626" i="14"/>
  <c r="U627" i="14"/>
  <c r="AC627" i="14"/>
  <c r="AA629" i="14"/>
  <c r="R630" i="14"/>
  <c r="S630" i="14" s="1"/>
  <c r="AI630" i="14"/>
  <c r="AH631" i="14"/>
  <c r="AP631" i="14"/>
  <c r="X632" i="14"/>
  <c r="AG632" i="14"/>
  <c r="V634" i="14"/>
  <c r="AM634" i="14"/>
  <c r="U635" i="14"/>
  <c r="AC635" i="14"/>
  <c r="AA637" i="14"/>
  <c r="R638" i="14"/>
  <c r="S638" i="14" s="1"/>
  <c r="AI638" i="14"/>
  <c r="AP639" i="14"/>
  <c r="X640" i="14"/>
  <c r="AG640" i="14"/>
  <c r="V642" i="14"/>
  <c r="AM642" i="14"/>
  <c r="U643" i="14"/>
  <c r="AC643" i="14"/>
  <c r="AA645" i="14"/>
  <c r="R646" i="14"/>
  <c r="S646" i="14" s="1"/>
  <c r="AI646" i="14"/>
  <c r="AH647" i="14"/>
  <c r="AP647" i="14"/>
  <c r="Y648" i="14"/>
  <c r="AI648" i="14"/>
  <c r="Z650" i="14"/>
  <c r="AK650" i="14"/>
  <c r="R652" i="14"/>
  <c r="AF652" i="14" s="1"/>
  <c r="AD652" i="14"/>
  <c r="AO652" i="14"/>
  <c r="AB653" i="14"/>
  <c r="AM653" i="14"/>
  <c r="AQ654" i="14"/>
  <c r="AI654" i="14"/>
  <c r="AP654" i="14"/>
  <c r="AH654" i="14"/>
  <c r="AO654" i="14"/>
  <c r="AG654" i="14"/>
  <c r="AM654" i="14"/>
  <c r="AC655" i="14"/>
  <c r="W658" i="14"/>
  <c r="R659" i="14"/>
  <c r="AH659" i="14" s="1"/>
  <c r="AP659" i="14"/>
  <c r="AL663" i="14"/>
  <c r="AC663" i="14"/>
  <c r="AB663" i="14"/>
  <c r="AA663" i="14"/>
  <c r="S663" i="14"/>
  <c r="Y663" i="14"/>
  <c r="X663" i="14"/>
  <c r="W663" i="14"/>
  <c r="AI663" i="14"/>
  <c r="W626" i="14"/>
  <c r="AF626" i="14"/>
  <c r="V627" i="14"/>
  <c r="R631" i="14"/>
  <c r="Z631" i="14"/>
  <c r="AI631" i="14"/>
  <c r="Y632" i="14"/>
  <c r="AH632" i="14"/>
  <c r="W634" i="14"/>
  <c r="V635" i="14"/>
  <c r="R639" i="14"/>
  <c r="Z639" i="14"/>
  <c r="AI639" i="14"/>
  <c r="AH640" i="14"/>
  <c r="W642" i="14"/>
  <c r="V643" i="14"/>
  <c r="R647" i="14"/>
  <c r="S647" i="14" s="1"/>
  <c r="Z647" i="14"/>
  <c r="AI647" i="14"/>
  <c r="Z648" i="14"/>
  <c r="AJ648" i="14"/>
  <c r="AC651" i="14"/>
  <c r="U651" i="14"/>
  <c r="AB651" i="14"/>
  <c r="T651" i="14"/>
  <c r="X651" i="14"/>
  <c r="AC653" i="14"/>
  <c r="AN653" i="14"/>
  <c r="AD655" i="14"/>
  <c r="AF655" i="14"/>
  <c r="AN655" i="14"/>
  <c r="V656" i="14"/>
  <c r="AD656" i="14"/>
  <c r="AM656" i="14"/>
  <c r="R660" i="14"/>
  <c r="T660" i="14" s="1"/>
  <c r="Z660" i="14"/>
  <c r="AI660" i="14"/>
  <c r="AQ660" i="14"/>
  <c r="Y661" i="14"/>
  <c r="AP661" i="14"/>
  <c r="X662" i="14"/>
  <c r="AF663" i="14"/>
  <c r="AN663" i="14"/>
  <c r="V664" i="14"/>
  <c r="AD664" i="14"/>
  <c r="AM664" i="14"/>
  <c r="AK666" i="14"/>
  <c r="S667" i="14"/>
  <c r="AB667" i="14"/>
  <c r="AL667" i="14"/>
  <c r="AA669" i="14"/>
  <c r="AL669" i="14"/>
  <c r="W670" i="14"/>
  <c r="U670" i="14"/>
  <c r="X670" i="14"/>
  <c r="AI670" i="14"/>
  <c r="AH672" i="14"/>
  <c r="Y677" i="14"/>
  <c r="X678" i="14"/>
  <c r="V680" i="14"/>
  <c r="U681" i="14"/>
  <c r="AM688" i="14"/>
  <c r="AL688" i="14"/>
  <c r="AK688" i="14"/>
  <c r="AB688" i="14"/>
  <c r="T688" i="14"/>
  <c r="AJ688" i="14"/>
  <c r="AQ688" i="14"/>
  <c r="AI688" i="14"/>
  <c r="AP688" i="14"/>
  <c r="AO688" i="14"/>
  <c r="AG688" i="14"/>
  <c r="AC719" i="14"/>
  <c r="U719" i="14"/>
  <c r="AD719" i="14"/>
  <c r="T719" i="14"/>
  <c r="AM719" i="14"/>
  <c r="AB719" i="14"/>
  <c r="S719" i="14"/>
  <c r="AA719" i="14"/>
  <c r="R719" i="14"/>
  <c r="X719" i="14"/>
  <c r="Z719" i="14"/>
  <c r="Y719" i="14"/>
  <c r="AP719" i="14"/>
  <c r="W719" i="14"/>
  <c r="AO719" i="14"/>
  <c r="AJ719" i="14"/>
  <c r="AG719" i="14"/>
  <c r="AF719" i="14"/>
  <c r="V649" i="14"/>
  <c r="AD649" i="14"/>
  <c r="AM649" i="14"/>
  <c r="U650" i="14"/>
  <c r="AC650" i="14"/>
  <c r="AG655" i="14"/>
  <c r="AO655" i="14"/>
  <c r="W656" i="14"/>
  <c r="AF656" i="14"/>
  <c r="AN656" i="14"/>
  <c r="V657" i="14"/>
  <c r="AD657" i="14"/>
  <c r="AM657" i="14"/>
  <c r="U658" i="14"/>
  <c r="AC658" i="14"/>
  <c r="AK659" i="14"/>
  <c r="AA660" i="14"/>
  <c r="AJ660" i="14"/>
  <c r="R661" i="14"/>
  <c r="AF661" i="14" s="1"/>
  <c r="Z661" i="14"/>
  <c r="AI661" i="14"/>
  <c r="AQ661" i="14"/>
  <c r="Y662" i="14"/>
  <c r="AO663" i="14"/>
  <c r="W664" i="14"/>
  <c r="AF664" i="14"/>
  <c r="AN664" i="14"/>
  <c r="V665" i="14"/>
  <c r="AD665" i="14"/>
  <c r="AM665" i="14"/>
  <c r="U666" i="14"/>
  <c r="AL666" i="14"/>
  <c r="AC667" i="14"/>
  <c r="AM667" i="14"/>
  <c r="AP668" i="14"/>
  <c r="AH668" i="14"/>
  <c r="W668" i="14"/>
  <c r="V668" i="14"/>
  <c r="R669" i="14"/>
  <c r="T669" i="14" s="1"/>
  <c r="AB669" i="14"/>
  <c r="AN669" i="14"/>
  <c r="AN670" i="14"/>
  <c r="Y670" i="14"/>
  <c r="AJ670" i="14"/>
  <c r="U671" i="14"/>
  <c r="AI671" i="14"/>
  <c r="V672" i="14"/>
  <c r="AI672" i="14"/>
  <c r="X673" i="14"/>
  <c r="Z677" i="14"/>
  <c r="Y678" i="14"/>
  <c r="W680" i="14"/>
  <c r="V681" i="14"/>
  <c r="AL689" i="14"/>
  <c r="AC689" i="14"/>
  <c r="AB689" i="14"/>
  <c r="T689" i="14"/>
  <c r="AJ689" i="14"/>
  <c r="AA689" i="14"/>
  <c r="S689" i="14"/>
  <c r="Z689" i="14"/>
  <c r="R689" i="14"/>
  <c r="AH689" i="14" s="1"/>
  <c r="AP689" i="14"/>
  <c r="Y689" i="14"/>
  <c r="AO689" i="14"/>
  <c r="AG689" i="14"/>
  <c r="X689" i="14"/>
  <c r="W689" i="14"/>
  <c r="X699" i="14"/>
  <c r="AC699" i="14"/>
  <c r="AA699" i="14"/>
  <c r="S699" i="14"/>
  <c r="Z699" i="14"/>
  <c r="R699" i="14"/>
  <c r="U699" i="14" s="1"/>
  <c r="AP699" i="14"/>
  <c r="Y699" i="14"/>
  <c r="W699" i="14"/>
  <c r="AM699" i="14"/>
  <c r="V699" i="14"/>
  <c r="T699" i="14"/>
  <c r="AD699" i="14"/>
  <c r="AF649" i="14"/>
  <c r="V650" i="14"/>
  <c r="AH655" i="14"/>
  <c r="AG656" i="14"/>
  <c r="AF657" i="14"/>
  <c r="V658" i="14"/>
  <c r="AL659" i="14"/>
  <c r="AB660" i="14"/>
  <c r="AK660" i="14"/>
  <c r="AA661" i="14"/>
  <c r="AJ661" i="14"/>
  <c r="R662" i="14"/>
  <c r="AB662" i="14" s="1"/>
  <c r="Z662" i="14"/>
  <c r="AP663" i="14"/>
  <c r="X664" i="14"/>
  <c r="AF665" i="14"/>
  <c r="V666" i="14"/>
  <c r="AM666" i="14"/>
  <c r="U667" i="14"/>
  <c r="AD667" i="14"/>
  <c r="X668" i="14"/>
  <c r="AI668" i="14"/>
  <c r="S669" i="14"/>
  <c r="AC669" i="14"/>
  <c r="AP669" i="14"/>
  <c r="Z670" i="14"/>
  <c r="AK670" i="14"/>
  <c r="W671" i="14"/>
  <c r="AB673" i="14"/>
  <c r="Z673" i="14"/>
  <c r="R673" i="14"/>
  <c r="AG673" i="14" s="1"/>
  <c r="AP673" i="14"/>
  <c r="AO673" i="14"/>
  <c r="W673" i="14"/>
  <c r="Y673" i="14"/>
  <c r="X677" i="14"/>
  <c r="AK689" i="14"/>
  <c r="W666" i="14"/>
  <c r="AF666" i="14"/>
  <c r="AN666" i="14"/>
  <c r="V667" i="14"/>
  <c r="AF667" i="14"/>
  <c r="AP667" i="14"/>
  <c r="AC672" i="14"/>
  <c r="U672" i="14"/>
  <c r="AA672" i="14"/>
  <c r="S672" i="14"/>
  <c r="X672" i="14"/>
  <c r="Y672" i="14"/>
  <c r="AM672" i="14"/>
  <c r="AO677" i="14"/>
  <c r="AG677" i="14"/>
  <c r="AM677" i="14"/>
  <c r="AL677" i="14"/>
  <c r="AC677" i="14"/>
  <c r="AK677" i="14"/>
  <c r="AB677" i="14"/>
  <c r="T677" i="14"/>
  <c r="AJ677" i="14"/>
  <c r="AA677" i="14"/>
  <c r="S677" i="14"/>
  <c r="W678" i="14"/>
  <c r="U678" i="14"/>
  <c r="AK678" i="14"/>
  <c r="AJ678" i="14"/>
  <c r="S678" i="14"/>
  <c r="AQ678" i="14"/>
  <c r="AI678" i="14"/>
  <c r="Z678" i="14"/>
  <c r="R678" i="14"/>
  <c r="U680" i="14"/>
  <c r="S680" i="14"/>
  <c r="Z680" i="14"/>
  <c r="R680" i="14"/>
  <c r="AD680" i="14" s="1"/>
  <c r="Y680" i="14"/>
  <c r="X680" i="14"/>
  <c r="AB681" i="14"/>
  <c r="Z681" i="14"/>
  <c r="R681" i="14"/>
  <c r="AG681" i="14" s="1"/>
  <c r="AP681" i="14"/>
  <c r="AH681" i="14"/>
  <c r="Y681" i="14"/>
  <c r="AO681" i="14"/>
  <c r="X681" i="14"/>
  <c r="W681" i="14"/>
  <c r="AC681" i="14"/>
  <c r="AA693" i="14"/>
  <c r="S693" i="14"/>
  <c r="X693" i="14"/>
  <c r="V693" i="14"/>
  <c r="AP693" i="14"/>
  <c r="AD693" i="14"/>
  <c r="T693" i="14"/>
  <c r="AC693" i="14"/>
  <c r="R693" i="14"/>
  <c r="U693" i="14" s="1"/>
  <c r="AB693" i="14"/>
  <c r="Z693" i="14"/>
  <c r="Y693" i="14"/>
  <c r="AF659" i="14"/>
  <c r="V660" i="14"/>
  <c r="AM660" i="14"/>
  <c r="AC661" i="14"/>
  <c r="AL661" i="14"/>
  <c r="AJ663" i="14"/>
  <c r="AI664" i="14"/>
  <c r="AQ664" i="14"/>
  <c r="X666" i="14"/>
  <c r="AO666" i="14"/>
  <c r="AO667" i="14"/>
  <c r="W667" i="14"/>
  <c r="AH667" i="14"/>
  <c r="AQ667" i="14"/>
  <c r="U669" i="14"/>
  <c r="AH669" i="14"/>
  <c r="R670" i="14"/>
  <c r="AB670" i="14" s="1"/>
  <c r="AO670" i="14"/>
  <c r="AM671" i="14"/>
  <c r="AK671" i="14"/>
  <c r="AP671" i="14"/>
  <c r="AH671" i="14"/>
  <c r="Y671" i="14"/>
  <c r="Z671" i="14"/>
  <c r="AN671" i="14"/>
  <c r="AL672" i="14"/>
  <c r="AJ672" i="14"/>
  <c r="AO672" i="14"/>
  <c r="Z672" i="14"/>
  <c r="AN672" i="14"/>
  <c r="AC673" i="14"/>
  <c r="AI677" i="14"/>
  <c r="AN678" i="14"/>
  <c r="AH678" i="14"/>
  <c r="AM679" i="14"/>
  <c r="AK679" i="14"/>
  <c r="AJ679" i="14"/>
  <c r="AA679" i="14"/>
  <c r="S679" i="14"/>
  <c r="AQ679" i="14"/>
  <c r="AI679" i="14"/>
  <c r="Z679" i="14"/>
  <c r="R679" i="14"/>
  <c r="U679" i="14" s="1"/>
  <c r="AP679" i="14"/>
  <c r="Y679" i="14"/>
  <c r="AG679" i="14"/>
  <c r="AL680" i="14"/>
  <c r="AJ680" i="14"/>
  <c r="AQ680" i="14"/>
  <c r="AI680" i="14"/>
  <c r="AP680" i="14"/>
  <c r="AH680" i="14"/>
  <c r="AO680" i="14"/>
  <c r="AF680" i="14"/>
  <c r="AK681" i="14"/>
  <c r="AD681" i="14"/>
  <c r="AF688" i="14"/>
  <c r="W660" i="14"/>
  <c r="V661" i="14"/>
  <c r="AM661" i="14"/>
  <c r="Y666" i="14"/>
  <c r="AH666" i="14"/>
  <c r="AP666" i="14"/>
  <c r="Y667" i="14"/>
  <c r="AI667" i="14"/>
  <c r="AD669" i="14"/>
  <c r="W669" i="14"/>
  <c r="AB672" i="14"/>
  <c r="AP672" i="14"/>
  <c r="AN677" i="14"/>
  <c r="AM678" i="14"/>
  <c r="AL679" i="14"/>
  <c r="AK680" i="14"/>
  <c r="AJ681" i="14"/>
  <c r="AN688" i="14"/>
  <c r="V689" i="14"/>
  <c r="W661" i="14"/>
  <c r="V662" i="14"/>
  <c r="R666" i="14"/>
  <c r="Z666" i="14"/>
  <c r="AI666" i="14"/>
  <c r="Z667" i="14"/>
  <c r="AJ667" i="14"/>
  <c r="AO669" i="14"/>
  <c r="X669" i="14"/>
  <c r="AM669" i="14"/>
  <c r="Y669" i="14"/>
  <c r="AJ669" i="14"/>
  <c r="AD672" i="14"/>
  <c r="AQ672" i="14"/>
  <c r="R677" i="14"/>
  <c r="U677" i="14" s="1"/>
  <c r="AP677" i="14"/>
  <c r="AO678" i="14"/>
  <c r="AM680" i="14"/>
  <c r="AL681" i="14"/>
  <c r="AF673" i="14"/>
  <c r="AN673" i="14"/>
  <c r="V674" i="14"/>
  <c r="AD674" i="14"/>
  <c r="AM674" i="14"/>
  <c r="AC675" i="14"/>
  <c r="AL675" i="14"/>
  <c r="T676" i="14"/>
  <c r="AB676" i="14"/>
  <c r="AK676" i="14"/>
  <c r="AF681" i="14"/>
  <c r="AN681" i="14"/>
  <c r="V682" i="14"/>
  <c r="AD682" i="14"/>
  <c r="AM682" i="14"/>
  <c r="AC683" i="14"/>
  <c r="AL683" i="14"/>
  <c r="T684" i="14"/>
  <c r="AB684" i="14"/>
  <c r="AK684" i="14"/>
  <c r="S685" i="14"/>
  <c r="AA685" i="14"/>
  <c r="AJ685" i="14"/>
  <c r="R686" i="14"/>
  <c r="T686" i="14" s="1"/>
  <c r="Z686" i="14"/>
  <c r="AI686" i="14"/>
  <c r="AQ686" i="14"/>
  <c r="Y687" i="14"/>
  <c r="AP687" i="14"/>
  <c r="X688" i="14"/>
  <c r="AF689" i="14"/>
  <c r="AN689" i="14"/>
  <c r="V690" i="14"/>
  <c r="AD690" i="14"/>
  <c r="AM690" i="14"/>
  <c r="AC691" i="14"/>
  <c r="AM691" i="14"/>
  <c r="AF692" i="14"/>
  <c r="AO692" i="14"/>
  <c r="AJ693" i="14"/>
  <c r="AO693" i="14"/>
  <c r="AG693" i="14"/>
  <c r="AK693" i="14"/>
  <c r="V694" i="14"/>
  <c r="S695" i="14"/>
  <c r="AG695" i="14"/>
  <c r="T696" i="14"/>
  <c r="AK696" i="14"/>
  <c r="AN697" i="14"/>
  <c r="U698" i="14"/>
  <c r="AL698" i="14"/>
  <c r="AO699" i="14"/>
  <c r="AG699" i="14"/>
  <c r="AL699" i="14"/>
  <c r="AJ699" i="14"/>
  <c r="AQ699" i="14"/>
  <c r="AI699" i="14"/>
  <c r="AL701" i="14"/>
  <c r="AM709" i="14"/>
  <c r="AL709" i="14"/>
  <c r="AC709" i="14"/>
  <c r="U709" i="14"/>
  <c r="AK709" i="14"/>
  <c r="AB709" i="14"/>
  <c r="T709" i="14"/>
  <c r="AJ709" i="14"/>
  <c r="AQ709" i="14"/>
  <c r="Z709" i="14"/>
  <c r="R709" i="14"/>
  <c r="AI709" i="14" s="1"/>
  <c r="AP709" i="14"/>
  <c r="AH709" i="14"/>
  <c r="Y709" i="14"/>
  <c r="AO709" i="14"/>
  <c r="AG709" i="14"/>
  <c r="W674" i="14"/>
  <c r="AF674" i="14"/>
  <c r="AN674" i="14"/>
  <c r="V675" i="14"/>
  <c r="AD675" i="14"/>
  <c r="AM675" i="14"/>
  <c r="AC676" i="14"/>
  <c r="AL676" i="14"/>
  <c r="W682" i="14"/>
  <c r="AF682" i="14"/>
  <c r="AN682" i="14"/>
  <c r="V683" i="14"/>
  <c r="AD683" i="14"/>
  <c r="AM683" i="14"/>
  <c r="AC684" i="14"/>
  <c r="AL684" i="14"/>
  <c r="AB685" i="14"/>
  <c r="AK685" i="14"/>
  <c r="S686" i="14"/>
  <c r="AJ686" i="14"/>
  <c r="R687" i="14"/>
  <c r="U687" i="14" s="1"/>
  <c r="Z687" i="14"/>
  <c r="AI687" i="14"/>
  <c r="AQ687" i="14"/>
  <c r="Y688" i="14"/>
  <c r="W690" i="14"/>
  <c r="AF690" i="14"/>
  <c r="AN690" i="14"/>
  <c r="V691" i="14"/>
  <c r="AD691" i="14"/>
  <c r="AN691" i="14"/>
  <c r="AB692" i="14"/>
  <c r="W692" i="14"/>
  <c r="AP692" i="14"/>
  <c r="AL693" i="14"/>
  <c r="Z694" i="14"/>
  <c r="R694" i="14"/>
  <c r="AA694" i="14" s="1"/>
  <c r="W694" i="14"/>
  <c r="X694" i="14"/>
  <c r="AJ694" i="14"/>
  <c r="AI695" i="14"/>
  <c r="W696" i="14"/>
  <c r="AN696" i="14"/>
  <c r="W698" i="14"/>
  <c r="AN698" i="14"/>
  <c r="AF699" i="14"/>
  <c r="AN701" i="14"/>
  <c r="U710" i="14"/>
  <c r="AK710" i="14"/>
  <c r="AJ710" i="14"/>
  <c r="AA710" i="14"/>
  <c r="S710" i="14"/>
  <c r="Z710" i="14"/>
  <c r="R710" i="14"/>
  <c r="AB710" i="14" s="1"/>
  <c r="AP710" i="14"/>
  <c r="AH710" i="14"/>
  <c r="Y710" i="14"/>
  <c r="AO710" i="14"/>
  <c r="X710" i="14"/>
  <c r="W710" i="14"/>
  <c r="X674" i="14"/>
  <c r="AG674" i="14"/>
  <c r="AO674" i="14"/>
  <c r="W675" i="14"/>
  <c r="AF675" i="14"/>
  <c r="AN675" i="14"/>
  <c r="V676" i="14"/>
  <c r="AD676" i="14"/>
  <c r="AM676" i="14"/>
  <c r="X682" i="14"/>
  <c r="AG682" i="14"/>
  <c r="AO682" i="14"/>
  <c r="W683" i="14"/>
  <c r="AF683" i="14"/>
  <c r="AN683" i="14"/>
  <c r="V684" i="14"/>
  <c r="AD684" i="14"/>
  <c r="AM684" i="14"/>
  <c r="U685" i="14"/>
  <c r="AC685" i="14"/>
  <c r="AL685" i="14"/>
  <c r="AB686" i="14"/>
  <c r="AK686" i="14"/>
  <c r="S687" i="14"/>
  <c r="AA687" i="14"/>
  <c r="AJ687" i="14"/>
  <c r="R688" i="14"/>
  <c r="AH688" i="14" s="1"/>
  <c r="Z688" i="14"/>
  <c r="AG690" i="14"/>
  <c r="AO690" i="14"/>
  <c r="W691" i="14"/>
  <c r="AF691" i="14"/>
  <c r="AO691" i="14"/>
  <c r="X692" i="14"/>
  <c r="AH692" i="14"/>
  <c r="AQ692" i="14"/>
  <c r="AM693" i="14"/>
  <c r="AQ694" i="14"/>
  <c r="Y694" i="14"/>
  <c r="AK694" i="14"/>
  <c r="W695" i="14"/>
  <c r="AJ695" i="14"/>
  <c r="Y696" i="14"/>
  <c r="AP696" i="14"/>
  <c r="X698" i="14"/>
  <c r="AO698" i="14"/>
  <c r="W700" i="14"/>
  <c r="T700" i="14"/>
  <c r="AQ700" i="14"/>
  <c r="AI700" i="14"/>
  <c r="Z700" i="14"/>
  <c r="R700" i="14"/>
  <c r="AB700" i="14" s="1"/>
  <c r="Y700" i="14"/>
  <c r="AA700" i="14"/>
  <c r="U701" i="14"/>
  <c r="T702" i="14"/>
  <c r="AL710" i="14"/>
  <c r="AF668" i="14"/>
  <c r="V669" i="14"/>
  <c r="AL670" i="14"/>
  <c r="AB671" i="14"/>
  <c r="AI673" i="14"/>
  <c r="AQ673" i="14"/>
  <c r="Y674" i="14"/>
  <c r="AH674" i="14"/>
  <c r="AP674" i="14"/>
  <c r="X675" i="14"/>
  <c r="AG675" i="14"/>
  <c r="AO675" i="14"/>
  <c r="W676" i="14"/>
  <c r="AF676" i="14"/>
  <c r="AN676" i="14"/>
  <c r="V677" i="14"/>
  <c r="AD677" i="14"/>
  <c r="AL678" i="14"/>
  <c r="T679" i="14"/>
  <c r="AB679" i="14"/>
  <c r="AI681" i="14"/>
  <c r="AQ681" i="14"/>
  <c r="Y682" i="14"/>
  <c r="AP682" i="14"/>
  <c r="X683" i="14"/>
  <c r="AG683" i="14"/>
  <c r="AO683" i="14"/>
  <c r="W684" i="14"/>
  <c r="AF684" i="14"/>
  <c r="AN684" i="14"/>
  <c r="V685" i="14"/>
  <c r="AD685" i="14"/>
  <c r="AM685" i="14"/>
  <c r="U686" i="14"/>
  <c r="AC686" i="14"/>
  <c r="AL686" i="14"/>
  <c r="T687" i="14"/>
  <c r="AB687" i="14"/>
  <c r="AK687" i="14"/>
  <c r="S688" i="14"/>
  <c r="AI689" i="14"/>
  <c r="AQ689" i="14"/>
  <c r="Y690" i="14"/>
  <c r="AP690" i="14"/>
  <c r="X691" i="14"/>
  <c r="AG691" i="14"/>
  <c r="AP691" i="14"/>
  <c r="Y692" i="14"/>
  <c r="AI692" i="14"/>
  <c r="AN693" i="14"/>
  <c r="AL694" i="14"/>
  <c r="Y695" i="14"/>
  <c r="X695" i="14"/>
  <c r="AA696" i="14"/>
  <c r="Z696" i="14"/>
  <c r="AD698" i="14"/>
  <c r="Z698" i="14"/>
  <c r="AK699" i="14"/>
  <c r="AN700" i="14"/>
  <c r="W701" i="14"/>
  <c r="W709" i="14"/>
  <c r="W685" i="14"/>
  <c r="AF685" i="14"/>
  <c r="AN685" i="14"/>
  <c r="V686" i="14"/>
  <c r="AD686" i="14"/>
  <c r="AM686" i="14"/>
  <c r="AC687" i="14"/>
  <c r="AL687" i="14"/>
  <c r="AK695" i="14"/>
  <c r="AB695" i="14"/>
  <c r="T695" i="14"/>
  <c r="AP695" i="14"/>
  <c r="AM695" i="14"/>
  <c r="Z695" i="14"/>
  <c r="AN695" i="14"/>
  <c r="AJ696" i="14"/>
  <c r="AO696" i="14"/>
  <c r="AG696" i="14"/>
  <c r="AM696" i="14"/>
  <c r="AL696" i="14"/>
  <c r="AB696" i="14"/>
  <c r="AP698" i="14"/>
  <c r="AH698" i="14"/>
  <c r="Y698" i="14"/>
  <c r="AM698" i="14"/>
  <c r="AK698" i="14"/>
  <c r="AB698" i="14"/>
  <c r="AJ698" i="14"/>
  <c r="AA698" i="14"/>
  <c r="S698" i="14"/>
  <c r="AC698" i="14"/>
  <c r="AB701" i="14"/>
  <c r="AF670" i="14"/>
  <c r="V671" i="14"/>
  <c r="S674" i="14"/>
  <c r="R675" i="14"/>
  <c r="AI675" i="14"/>
  <c r="AF678" i="14"/>
  <c r="V679" i="14"/>
  <c r="S682" i="14"/>
  <c r="R683" i="14"/>
  <c r="AH683" i="14" s="1"/>
  <c r="AI683" i="14"/>
  <c r="AO685" i="14"/>
  <c r="W686" i="14"/>
  <c r="AF686" i="14"/>
  <c r="V687" i="14"/>
  <c r="AM687" i="14"/>
  <c r="AC688" i="14"/>
  <c r="S690" i="14"/>
  <c r="R691" i="14"/>
  <c r="AH691" i="14" s="1"/>
  <c r="AI691" i="14"/>
  <c r="R692" i="14"/>
  <c r="T692" i="14" s="1"/>
  <c r="AL692" i="14"/>
  <c r="AF693" i="14"/>
  <c r="AQ693" i="14"/>
  <c r="S694" i="14"/>
  <c r="AC694" i="14"/>
  <c r="AO694" i="14"/>
  <c r="AA695" i="14"/>
  <c r="AO695" i="14"/>
  <c r="AF696" i="14"/>
  <c r="AF698" i="14"/>
  <c r="AN699" i="14"/>
  <c r="AG700" i="14"/>
  <c r="AD701" i="14"/>
  <c r="AL702" i="14"/>
  <c r="U702" i="14"/>
  <c r="Z702" i="14"/>
  <c r="R702" i="14"/>
  <c r="AC702" i="14" s="1"/>
  <c r="AP702" i="14"/>
  <c r="AH702" i="14"/>
  <c r="Y702" i="14"/>
  <c r="AO702" i="14"/>
  <c r="AG702" i="14"/>
  <c r="X702" i="14"/>
  <c r="W702" i="14"/>
  <c r="AB702" i="14"/>
  <c r="AN709" i="14"/>
  <c r="V710" i="14"/>
  <c r="Y685" i="14"/>
  <c r="AH685" i="14"/>
  <c r="X686" i="14"/>
  <c r="W687" i="14"/>
  <c r="AF687" i="14"/>
  <c r="V688" i="14"/>
  <c r="AM701" i="14"/>
  <c r="AJ701" i="14"/>
  <c r="AQ701" i="14"/>
  <c r="AI701" i="14"/>
  <c r="Z701" i="14"/>
  <c r="R701" i="14"/>
  <c r="AG701" i="14" s="1"/>
  <c r="AP701" i="14"/>
  <c r="AH701" i="14"/>
  <c r="Y701" i="14"/>
  <c r="AO701" i="14"/>
  <c r="AF701" i="14"/>
  <c r="AF694" i="14"/>
  <c r="AN694" i="14"/>
  <c r="V695" i="14"/>
  <c r="AD695" i="14"/>
  <c r="AC696" i="14"/>
  <c r="AK697" i="14"/>
  <c r="AP700" i="14"/>
  <c r="X701" i="14"/>
  <c r="AF702" i="14"/>
  <c r="AN702" i="14"/>
  <c r="AD703" i="14"/>
  <c r="AM703" i="14"/>
  <c r="U704" i="14"/>
  <c r="AC704" i="14"/>
  <c r="AL704" i="14"/>
  <c r="T705" i="14"/>
  <c r="AB705" i="14"/>
  <c r="AK705" i="14"/>
  <c r="S706" i="14"/>
  <c r="AA706" i="14"/>
  <c r="R707" i="14"/>
  <c r="AJ707" i="14" s="1"/>
  <c r="Z707" i="14"/>
  <c r="AI707" i="14"/>
  <c r="AQ707" i="14"/>
  <c r="Y708" i="14"/>
  <c r="AH708" i="14"/>
  <c r="AP708" i="14"/>
  <c r="X709" i="14"/>
  <c r="AF710" i="14"/>
  <c r="AN710" i="14"/>
  <c r="V711" i="14"/>
  <c r="AD711" i="14"/>
  <c r="AM711" i="14"/>
  <c r="U712" i="14"/>
  <c r="AC712" i="14"/>
  <c r="AL712" i="14"/>
  <c r="T713" i="14"/>
  <c r="AC713" i="14"/>
  <c r="AN713" i="14"/>
  <c r="AC714" i="14"/>
  <c r="U714" i="14"/>
  <c r="AG714" i="14"/>
  <c r="S715" i="14"/>
  <c r="W716" i="14"/>
  <c r="AL716" i="14"/>
  <c r="S718" i="14"/>
  <c r="AL718" i="14"/>
  <c r="V696" i="14"/>
  <c r="AD696" i="14"/>
  <c r="W703" i="14"/>
  <c r="AF703" i="14"/>
  <c r="AN703" i="14"/>
  <c r="AD704" i="14"/>
  <c r="AM704" i="14"/>
  <c r="U705" i="14"/>
  <c r="AC705" i="14"/>
  <c r="AL705" i="14"/>
  <c r="T706" i="14"/>
  <c r="AB706" i="14"/>
  <c r="AK706" i="14"/>
  <c r="S707" i="14"/>
  <c r="AA707" i="14"/>
  <c r="R708" i="14"/>
  <c r="AJ708" i="14" s="1"/>
  <c r="Z708" i="14"/>
  <c r="AI708" i="14"/>
  <c r="AQ708" i="14"/>
  <c r="W711" i="14"/>
  <c r="AF711" i="14"/>
  <c r="AN711" i="14"/>
  <c r="V712" i="14"/>
  <c r="AD712" i="14"/>
  <c r="AM712" i="14"/>
  <c r="U713" i="14"/>
  <c r="AF713" i="14"/>
  <c r="AL714" i="14"/>
  <c r="X714" i="14"/>
  <c r="AH714" i="14"/>
  <c r="U715" i="14"/>
  <c r="AJ715" i="14"/>
  <c r="Z716" i="14"/>
  <c r="Y716" i="14"/>
  <c r="T718" i="14"/>
  <c r="AN718" i="14"/>
  <c r="AQ722" i="14"/>
  <c r="AM722" i="14"/>
  <c r="AL722" i="14"/>
  <c r="S722" i="14"/>
  <c r="AK722" i="14"/>
  <c r="AJ722" i="14"/>
  <c r="Y722" i="14"/>
  <c r="AP722" i="14"/>
  <c r="AG722" i="14"/>
  <c r="AO722" i="14"/>
  <c r="AF722" i="14"/>
  <c r="R723" i="14"/>
  <c r="AI723" i="14" s="1"/>
  <c r="W704" i="14"/>
  <c r="AF704" i="14"/>
  <c r="AN704" i="14"/>
  <c r="V705" i="14"/>
  <c r="AD705" i="14"/>
  <c r="AM705" i="14"/>
  <c r="U706" i="14"/>
  <c r="AC706" i="14"/>
  <c r="AL706" i="14"/>
  <c r="T707" i="14"/>
  <c r="AB707" i="14"/>
  <c r="AK707" i="14"/>
  <c r="S708" i="14"/>
  <c r="AA708" i="14"/>
  <c r="AF712" i="14"/>
  <c r="AN712" i="14"/>
  <c r="AD713" i="14"/>
  <c r="V713" i="14"/>
  <c r="AG713" i="14"/>
  <c r="AP713" i="14"/>
  <c r="Y714" i="14"/>
  <c r="AI714" i="14"/>
  <c r="AL715" i="14"/>
  <c r="AO716" i="14"/>
  <c r="AG716" i="14"/>
  <c r="AP716" i="14"/>
  <c r="AF716" i="14"/>
  <c r="AM716" i="14"/>
  <c r="AC716" i="14"/>
  <c r="T716" i="14"/>
  <c r="AJ716" i="14"/>
  <c r="AA716" i="14"/>
  <c r="AQ716" i="14"/>
  <c r="W718" i="14"/>
  <c r="AP718" i="14"/>
  <c r="AK720" i="14"/>
  <c r="AP720" i="14"/>
  <c r="AG720" i="14"/>
  <c r="AO720" i="14"/>
  <c r="AF720" i="14"/>
  <c r="AN720" i="14"/>
  <c r="AD720" i="14"/>
  <c r="U720" i="14"/>
  <c r="AM720" i="14"/>
  <c r="AC720" i="14"/>
  <c r="S720" i="14"/>
  <c r="AJ720" i="14"/>
  <c r="Y720" i="14"/>
  <c r="AQ720" i="14"/>
  <c r="W725" i="14"/>
  <c r="AL725" i="14"/>
  <c r="AB725" i="14"/>
  <c r="S725" i="14"/>
  <c r="AK725" i="14"/>
  <c r="AA725" i="14"/>
  <c r="R725" i="14"/>
  <c r="AI725" i="14" s="1"/>
  <c r="AJ725" i="14"/>
  <c r="Z725" i="14"/>
  <c r="Y725" i="14"/>
  <c r="AQ725" i="14"/>
  <c r="AH725" i="14"/>
  <c r="X725" i="14"/>
  <c r="AO725" i="14"/>
  <c r="AD725" i="14"/>
  <c r="U725" i="14"/>
  <c r="AM725" i="14"/>
  <c r="AC725" i="14"/>
  <c r="T725" i="14"/>
  <c r="AI694" i="14"/>
  <c r="X696" i="14"/>
  <c r="AF697" i="14"/>
  <c r="V698" i="14"/>
  <c r="AK700" i="14"/>
  <c r="S701" i="14"/>
  <c r="AA701" i="14"/>
  <c r="AH703" i="14"/>
  <c r="AP703" i="14"/>
  <c r="X704" i="14"/>
  <c r="AG704" i="14"/>
  <c r="AO704" i="14"/>
  <c r="AF705" i="14"/>
  <c r="V706" i="14"/>
  <c r="AM706" i="14"/>
  <c r="U707" i="14"/>
  <c r="AC707" i="14"/>
  <c r="AL707" i="14"/>
  <c r="T708" i="14"/>
  <c r="AB708" i="14"/>
  <c r="AK708" i="14"/>
  <c r="S709" i="14"/>
  <c r="AA709" i="14"/>
  <c r="AI710" i="14"/>
  <c r="AQ710" i="14"/>
  <c r="AP711" i="14"/>
  <c r="X712" i="14"/>
  <c r="AG712" i="14"/>
  <c r="AO712" i="14"/>
  <c r="AM713" i="14"/>
  <c r="X713" i="14"/>
  <c r="AH713" i="14"/>
  <c r="AQ713" i="14"/>
  <c r="Z714" i="14"/>
  <c r="AK714" i="14"/>
  <c r="X715" i="14"/>
  <c r="AB716" i="14"/>
  <c r="X718" i="14"/>
  <c r="AQ718" i="14"/>
  <c r="AF706" i="14"/>
  <c r="AN706" i="14"/>
  <c r="V707" i="14"/>
  <c r="AD707" i="14"/>
  <c r="AM707" i="14"/>
  <c r="U708" i="14"/>
  <c r="AL708" i="14"/>
  <c r="Y715" i="14"/>
  <c r="AC715" i="14"/>
  <c r="T715" i="14"/>
  <c r="AA715" i="14"/>
  <c r="R715" i="14"/>
  <c r="V715" i="14" s="1"/>
  <c r="W715" i="14"/>
  <c r="Z715" i="14"/>
  <c r="AO715" i="14"/>
  <c r="AF707" i="14"/>
  <c r="AN707" i="14"/>
  <c r="V708" i="14"/>
  <c r="AD708" i="14"/>
  <c r="AM708" i="14"/>
  <c r="AM718" i="14"/>
  <c r="AK718" i="14"/>
  <c r="AA718" i="14"/>
  <c r="R718" i="14"/>
  <c r="AJ718" i="14"/>
  <c r="Z718" i="14"/>
  <c r="Y718" i="14"/>
  <c r="AO718" i="14"/>
  <c r="AF718" i="14"/>
  <c r="U718" i="14"/>
  <c r="AA729" i="14"/>
  <c r="S729" i="14"/>
  <c r="AM729" i="14"/>
  <c r="AC729" i="14"/>
  <c r="T729" i="14"/>
  <c r="AB729" i="14"/>
  <c r="R729" i="14"/>
  <c r="W729" i="14" s="1"/>
  <c r="Z729" i="14"/>
  <c r="Y729" i="14"/>
  <c r="X729" i="14"/>
  <c r="AP729" i="14"/>
  <c r="V729" i="14"/>
  <c r="AN729" i="14"/>
  <c r="AD729" i="14"/>
  <c r="U729" i="14"/>
  <c r="S696" i="14"/>
  <c r="AF700" i="14"/>
  <c r="V701" i="14"/>
  <c r="T703" i="14"/>
  <c r="AB703" i="14"/>
  <c r="S704" i="14"/>
  <c r="R705" i="14"/>
  <c r="AJ705" i="14" s="1"/>
  <c r="Z705" i="14"/>
  <c r="AI705" i="14"/>
  <c r="Y706" i="14"/>
  <c r="AH706" i="14"/>
  <c r="AG707" i="14"/>
  <c r="AF708" i="14"/>
  <c r="T711" i="14"/>
  <c r="AB711" i="14"/>
  <c r="S712" i="14"/>
  <c r="R713" i="14"/>
  <c r="AJ713" i="14" s="1"/>
  <c r="AA713" i="14"/>
  <c r="AK713" i="14"/>
  <c r="T714" i="14"/>
  <c r="AD714" i="14"/>
  <c r="AO714" i="14"/>
  <c r="AD715" i="14"/>
  <c r="S716" i="14"/>
  <c r="AG718" i="14"/>
  <c r="X720" i="14"/>
  <c r="AP723" i="14"/>
  <c r="AH723" i="14"/>
  <c r="AQ723" i="14"/>
  <c r="AG723" i="14"/>
  <c r="AO723" i="14"/>
  <c r="AF723" i="14"/>
  <c r="AN723" i="14"/>
  <c r="AD723" i="14"/>
  <c r="U723" i="14"/>
  <c r="AM723" i="14"/>
  <c r="AC723" i="14"/>
  <c r="T723" i="14"/>
  <c r="AL723" i="14"/>
  <c r="AB723" i="14"/>
  <c r="S723" i="14"/>
  <c r="AJ723" i="14"/>
  <c r="Z723" i="14"/>
  <c r="X723" i="14"/>
  <c r="AO729" i="14"/>
  <c r="Y727" i="14"/>
  <c r="AI727" i="14"/>
  <c r="AQ730" i="14"/>
  <c r="AI730" i="14"/>
  <c r="X730" i="14"/>
  <c r="AH730" i="14"/>
  <c r="T732" i="14"/>
  <c r="AM732" i="14"/>
  <c r="V733" i="14"/>
  <c r="AG733" i="14"/>
  <c r="AP733" i="14"/>
  <c r="Y734" i="14"/>
  <c r="AI734" i="14"/>
  <c r="U736" i="14"/>
  <c r="AN736" i="14"/>
  <c r="AA737" i="14"/>
  <c r="S737" i="14"/>
  <c r="AG737" i="14"/>
  <c r="AP737" i="14"/>
  <c r="AK738" i="14"/>
  <c r="AN739" i="14"/>
  <c r="AP715" i="14"/>
  <c r="AH715" i="14"/>
  <c r="AG715" i="14"/>
  <c r="AQ715" i="14"/>
  <c r="S717" i="14"/>
  <c r="AB717" i="14"/>
  <c r="AL717" i="14"/>
  <c r="AL719" i="14"/>
  <c r="AH719" i="14"/>
  <c r="AQ719" i="14"/>
  <c r="T721" i="14"/>
  <c r="AM721" i="14"/>
  <c r="Z722" i="14"/>
  <c r="R722" i="14"/>
  <c r="AB722" i="14" s="1"/>
  <c r="W722" i="14"/>
  <c r="S724" i="14"/>
  <c r="AL724" i="14"/>
  <c r="X726" i="14"/>
  <c r="AH726" i="14"/>
  <c r="AQ726" i="14"/>
  <c r="Z727" i="14"/>
  <c r="S728" i="14"/>
  <c r="AM728" i="14"/>
  <c r="AF729" i="14"/>
  <c r="Y730" i="14"/>
  <c r="S731" i="14"/>
  <c r="AB731" i="14"/>
  <c r="AL731" i="14"/>
  <c r="U732" i="14"/>
  <c r="AN733" i="14"/>
  <c r="X733" i="14"/>
  <c r="AH733" i="14"/>
  <c r="AQ733" i="14"/>
  <c r="Z734" i="14"/>
  <c r="S735" i="14"/>
  <c r="AM735" i="14"/>
  <c r="AF736" i="14"/>
  <c r="X737" i="14"/>
  <c r="AH737" i="14"/>
  <c r="AQ737" i="14"/>
  <c r="S738" i="14"/>
  <c r="AL738" i="14"/>
  <c r="AN740" i="14"/>
  <c r="V732" i="14"/>
  <c r="AF732" i="14"/>
  <c r="AP732" i="14"/>
  <c r="T736" i="14"/>
  <c r="AG736" i="14"/>
  <c r="AP736" i="14"/>
  <c r="AN725" i="14"/>
  <c r="S727" i="14"/>
  <c r="AB727" i="14"/>
  <c r="AM727" i="14"/>
  <c r="AH729" i="14"/>
  <c r="AQ729" i="14"/>
  <c r="S730" i="14"/>
  <c r="AL730" i="14"/>
  <c r="AO732" i="14"/>
  <c r="AG732" i="14"/>
  <c r="AH732" i="14"/>
  <c r="AQ732" i="14"/>
  <c r="Z733" i="14"/>
  <c r="S734" i="14"/>
  <c r="AL734" i="14"/>
  <c r="AK736" i="14"/>
  <c r="X736" i="14"/>
  <c r="AH736" i="14"/>
  <c r="AQ736" i="14"/>
  <c r="Z737" i="14"/>
  <c r="AK737" i="14"/>
  <c r="U738" i="14"/>
  <c r="AN738" i="14"/>
  <c r="AJ739" i="14"/>
  <c r="AP739" i="14"/>
  <c r="AH739" i="14"/>
  <c r="AM739" i="14"/>
  <c r="AF739" i="14"/>
  <c r="AK715" i="14"/>
  <c r="AG717" i="14"/>
  <c r="AP717" i="14"/>
  <c r="AK719" i="14"/>
  <c r="AA721" i="14"/>
  <c r="S721" i="14"/>
  <c r="W721" i="14"/>
  <c r="AG721" i="14"/>
  <c r="AP721" i="14"/>
  <c r="AA722" i="14"/>
  <c r="X724" i="14"/>
  <c r="AF724" i="14"/>
  <c r="R726" i="14"/>
  <c r="AC726" i="14" s="1"/>
  <c r="AA726" i="14"/>
  <c r="AK726" i="14"/>
  <c r="T727" i="14"/>
  <c r="AN727" i="14"/>
  <c r="AB728" i="14"/>
  <c r="T728" i="14"/>
  <c r="AG728" i="14"/>
  <c r="AP728" i="14"/>
  <c r="AI729" i="14"/>
  <c r="T730" i="14"/>
  <c r="AM730" i="14"/>
  <c r="Y731" i="14"/>
  <c r="V731" i="14"/>
  <c r="AF731" i="14"/>
  <c r="Y732" i="14"/>
  <c r="AI732" i="14"/>
  <c r="R733" i="14"/>
  <c r="AJ733" i="14" s="1"/>
  <c r="AA733" i="14"/>
  <c r="AK733" i="14"/>
  <c r="T734" i="14"/>
  <c r="AN734" i="14"/>
  <c r="AC735" i="14"/>
  <c r="U735" i="14"/>
  <c r="AG735" i="14"/>
  <c r="AP735" i="14"/>
  <c r="Y736" i="14"/>
  <c r="AI736" i="14"/>
  <c r="R737" i="14"/>
  <c r="W737" i="14" s="1"/>
  <c r="AB737" i="14"/>
  <c r="AL737" i="14"/>
  <c r="AF738" i="14"/>
  <c r="AO738" i="14"/>
  <c r="AG739" i="14"/>
  <c r="X721" i="14"/>
  <c r="AH721" i="14"/>
  <c r="AQ721" i="14"/>
  <c r="AO724" i="14"/>
  <c r="AG724" i="14"/>
  <c r="W724" i="14"/>
  <c r="AH724" i="14"/>
  <c r="AQ724" i="14"/>
  <c r="V727" i="14"/>
  <c r="AF727" i="14"/>
  <c r="AO727" i="14"/>
  <c r="X728" i="14"/>
  <c r="AH728" i="14"/>
  <c r="AQ728" i="14"/>
  <c r="AK729" i="14"/>
  <c r="U730" i="14"/>
  <c r="AN730" i="14"/>
  <c r="AP731" i="14"/>
  <c r="AH731" i="14"/>
  <c r="W731" i="14"/>
  <c r="AG731" i="14"/>
  <c r="AQ731" i="14"/>
  <c r="Z732" i="14"/>
  <c r="S733" i="14"/>
  <c r="AB733" i="14"/>
  <c r="AL733" i="14"/>
  <c r="U734" i="14"/>
  <c r="AF734" i="14"/>
  <c r="AO734" i="14"/>
  <c r="X735" i="14"/>
  <c r="AH735" i="14"/>
  <c r="AQ735" i="14"/>
  <c r="Z736" i="14"/>
  <c r="T737" i="14"/>
  <c r="AC737" i="14"/>
  <c r="AM737" i="14"/>
  <c r="Z738" i="14"/>
  <c r="R738" i="14"/>
  <c r="AB738" i="14" s="1"/>
  <c r="AG738" i="14"/>
  <c r="AI739" i="14"/>
  <c r="AM715" i="14"/>
  <c r="X716" i="14"/>
  <c r="Y717" i="14"/>
  <c r="AN719" i="14"/>
  <c r="AB720" i="14"/>
  <c r="T720" i="14"/>
  <c r="W720" i="14"/>
  <c r="Y721" i="14"/>
  <c r="T722" i="14"/>
  <c r="AC722" i="14"/>
  <c r="Y723" i="14"/>
  <c r="Y724" i="14"/>
  <c r="T726" i="14"/>
  <c r="AN726" i="14"/>
  <c r="AC727" i="14"/>
  <c r="U727" i="14"/>
  <c r="AG727" i="14"/>
  <c r="AP727" i="14"/>
  <c r="Y728" i="14"/>
  <c r="AI728" i="14"/>
  <c r="AL729" i="14"/>
  <c r="AF730" i="14"/>
  <c r="AO730" i="14"/>
  <c r="X731" i="14"/>
  <c r="AI731" i="14"/>
  <c r="R732" i="14"/>
  <c r="AC732" i="14" s="1"/>
  <c r="AA732" i="14"/>
  <c r="AK732" i="14"/>
  <c r="T733" i="14"/>
  <c r="AC733" i="14"/>
  <c r="AM733" i="14"/>
  <c r="AD734" i="14"/>
  <c r="AG734" i="14"/>
  <c r="AP734" i="14"/>
  <c r="Y735" i="14"/>
  <c r="AI735" i="14"/>
  <c r="R736" i="14"/>
  <c r="W736" i="14" s="1"/>
  <c r="AA736" i="14"/>
  <c r="AL736" i="14"/>
  <c r="U737" i="14"/>
  <c r="AD737" i="14"/>
  <c r="AN737" i="14"/>
  <c r="AQ738" i="14"/>
  <c r="AI738" i="14"/>
  <c r="X738" i="14"/>
  <c r="AH738" i="14"/>
  <c r="R739" i="14"/>
  <c r="AK739" i="14" s="1"/>
  <c r="R740" i="14"/>
  <c r="X727" i="14"/>
  <c r="AH727" i="14"/>
  <c r="AQ727" i="14"/>
  <c r="Z730" i="14"/>
  <c r="R730" i="14"/>
  <c r="W730" i="14" s="1"/>
  <c r="AG730" i="14"/>
  <c r="AP730" i="14"/>
  <c r="S732" i="14"/>
  <c r="AB732" i="14"/>
  <c r="AL732" i="14"/>
  <c r="X734" i="14"/>
  <c r="AH734" i="14"/>
  <c r="AQ734" i="14"/>
  <c r="S736" i="14"/>
  <c r="AM736" i="14"/>
  <c r="AO737" i="14"/>
  <c r="Y738" i="14"/>
  <c r="AJ740" i="14"/>
  <c r="AQ740" i="14"/>
  <c r="AI740" i="14"/>
  <c r="AO740" i="14"/>
  <c r="AG740" i="14"/>
  <c r="AM740" i="14"/>
  <c r="AL740" i="14"/>
  <c r="AH740" i="14"/>
  <c r="AL741" i="14"/>
  <c r="AM741" i="14"/>
  <c r="AF717" i="14"/>
  <c r="AF725" i="14"/>
  <c r="AF733" i="14"/>
  <c r="V734" i="14"/>
  <c r="AF741" i="14"/>
  <c r="AN741" i="14"/>
  <c r="AH741" i="14"/>
  <c r="AP741" i="14"/>
  <c r="R741" i="14"/>
  <c r="X741" i="14" s="1"/>
  <c r="AI741" i="14"/>
  <c r="AQ741" i="14"/>
  <c r="W7" i="9" l="1"/>
  <c r="X77" i="9"/>
  <c r="S231" i="14"/>
  <c r="W123" i="14"/>
  <c r="S140" i="14"/>
  <c r="W50" i="14"/>
  <c r="AB50" i="14"/>
  <c r="Y115" i="14"/>
  <c r="V140" i="14"/>
  <c r="AB115" i="14"/>
  <c r="Y50" i="14"/>
  <c r="W140" i="14"/>
  <c r="AC50" i="14"/>
  <c r="X140" i="14"/>
  <c r="W209" i="14"/>
  <c r="AC84" i="14"/>
  <c r="T140" i="14"/>
  <c r="X50" i="14"/>
  <c r="W48" i="14"/>
  <c r="S500" i="14"/>
  <c r="U458" i="14"/>
  <c r="V400" i="14"/>
  <c r="U408" i="14"/>
  <c r="X312" i="14"/>
  <c r="AD144" i="14"/>
  <c r="AA136" i="14"/>
  <c r="Y144" i="14"/>
  <c r="S438" i="14"/>
  <c r="T384" i="14"/>
  <c r="AA238" i="14"/>
  <c r="AB158" i="14"/>
  <c r="AA686" i="14"/>
  <c r="AA568" i="14"/>
  <c r="V514" i="14"/>
  <c r="V458" i="14"/>
  <c r="V422" i="14"/>
  <c r="V414" i="14"/>
  <c r="AC422" i="14"/>
  <c r="V466" i="14"/>
  <c r="S422" i="14"/>
  <c r="T400" i="14"/>
  <c r="T398" i="14"/>
  <c r="V350" i="14"/>
  <c r="T350" i="14"/>
  <c r="T334" i="14"/>
  <c r="S334" i="14"/>
  <c r="X264" i="14"/>
  <c r="AD238" i="14"/>
  <c r="Y350" i="14"/>
  <c r="AC228" i="14"/>
  <c r="Y158" i="14"/>
  <c r="AA350" i="14"/>
  <c r="AD164" i="14"/>
  <c r="Z646" i="14"/>
  <c r="AA636" i="14"/>
  <c r="W408" i="14"/>
  <c r="V268" i="14"/>
  <c r="S350" i="14"/>
  <c r="AA220" i="14"/>
  <c r="Z228" i="14"/>
  <c r="AC158" i="14"/>
  <c r="U350" i="14"/>
  <c r="X350" i="14"/>
  <c r="Z158" i="14"/>
  <c r="Z626" i="14"/>
  <c r="Z610" i="14"/>
  <c r="U400" i="14"/>
  <c r="AC144" i="14"/>
  <c r="Z220" i="14"/>
  <c r="Z190" i="14"/>
  <c r="U498" i="14"/>
  <c r="S424" i="14"/>
  <c r="Y238" i="14"/>
  <c r="Z238" i="14"/>
  <c r="AA206" i="14"/>
  <c r="AC736" i="14"/>
  <c r="AC662" i="14"/>
  <c r="Y636" i="14"/>
  <c r="V486" i="14"/>
  <c r="U472" i="14"/>
  <c r="U466" i="14"/>
  <c r="T448" i="14"/>
  <c r="T380" i="14"/>
  <c r="AA372" i="14"/>
  <c r="V310" i="14"/>
  <c r="U318" i="14"/>
  <c r="T310" i="14"/>
  <c r="AA356" i="14"/>
  <c r="S294" i="14"/>
  <c r="AD242" i="14"/>
  <c r="W294" i="14"/>
  <c r="AC170" i="14"/>
  <c r="AD216" i="14"/>
  <c r="AB196" i="14"/>
  <c r="V336" i="14"/>
  <c r="AA228" i="14"/>
  <c r="AC164" i="14"/>
  <c r="S476" i="14"/>
  <c r="T444" i="14"/>
  <c r="Z418" i="14"/>
  <c r="S468" i="14"/>
  <c r="T332" i="14"/>
  <c r="T284" i="14"/>
  <c r="AB216" i="14"/>
  <c r="Y166" i="14"/>
  <c r="AA240" i="14"/>
  <c r="AD152" i="14"/>
  <c r="Z240" i="14"/>
  <c r="AD158" i="14"/>
  <c r="Z596" i="14"/>
  <c r="T514" i="14"/>
  <c r="S514" i="14"/>
  <c r="V452" i="14"/>
  <c r="V430" i="14"/>
  <c r="S372" i="14"/>
  <c r="AC152" i="14"/>
  <c r="AA224" i="14"/>
  <c r="AD166" i="14"/>
  <c r="AA564" i="14"/>
  <c r="Z564" i="14"/>
  <c r="X516" i="14"/>
  <c r="V454" i="14"/>
  <c r="T424" i="14"/>
  <c r="AA424" i="14"/>
  <c r="AC414" i="14"/>
  <c r="T506" i="14"/>
  <c r="Z424" i="14"/>
  <c r="AA422" i="14"/>
  <c r="Z422" i="14"/>
  <c r="V380" i="14"/>
  <c r="V372" i="14"/>
  <c r="T372" i="14"/>
  <c r="AA380" i="14"/>
  <c r="S310" i="14"/>
  <c r="AA196" i="14"/>
  <c r="AC418" i="14"/>
  <c r="S516" i="14"/>
  <c r="S472" i="14"/>
  <c r="W416" i="14"/>
  <c r="S380" i="14"/>
  <c r="S374" i="14"/>
  <c r="Y356" i="14"/>
  <c r="AA418" i="14"/>
  <c r="AA634" i="14"/>
  <c r="Y566" i="14"/>
  <c r="W472" i="14"/>
  <c r="W464" i="14"/>
  <c r="W452" i="14"/>
  <c r="S446" i="14"/>
  <c r="S454" i="14"/>
  <c r="V506" i="14"/>
  <c r="AD418" i="14"/>
  <c r="X416" i="14"/>
  <c r="T388" i="14"/>
  <c r="T274" i="14"/>
  <c r="X294" i="14"/>
  <c r="V290" i="14"/>
  <c r="Z216" i="14"/>
  <c r="AA194" i="14"/>
  <c r="Y216" i="14"/>
  <c r="W384" i="14"/>
  <c r="AA222" i="14"/>
  <c r="AC734" i="14"/>
  <c r="AB734" i="14"/>
  <c r="AB724" i="14"/>
  <c r="Y640" i="14"/>
  <c r="AA640" i="14"/>
  <c r="T498" i="14"/>
  <c r="S456" i="14"/>
  <c r="W418" i="14"/>
  <c r="V418" i="14"/>
  <c r="U390" i="14"/>
  <c r="W290" i="14"/>
  <c r="AC216" i="14"/>
  <c r="AD222" i="14"/>
  <c r="AB194" i="14"/>
  <c r="S478" i="14"/>
  <c r="Y230" i="14"/>
  <c r="Y222" i="14"/>
  <c r="U382" i="14"/>
  <c r="T390" i="14"/>
  <c r="T382" i="14"/>
  <c r="Z372" i="14"/>
  <c r="X290" i="14"/>
  <c r="AA172" i="14"/>
  <c r="AB152" i="14"/>
  <c r="AA682" i="14"/>
  <c r="AB418" i="14"/>
  <c r="T292" i="14"/>
  <c r="AC222" i="14"/>
  <c r="AB222" i="14"/>
  <c r="Z222" i="14"/>
  <c r="V182" i="14"/>
  <c r="X30" i="14"/>
  <c r="Z67" i="14"/>
  <c r="S640" i="14"/>
  <c r="W734" i="14"/>
  <c r="V199" i="14"/>
  <c r="AA352" i="14"/>
  <c r="Z236" i="14"/>
  <c r="T392" i="14"/>
  <c r="X376" i="14"/>
  <c r="T282" i="14"/>
  <c r="Z224" i="14"/>
  <c r="AA200" i="14"/>
  <c r="AA246" i="14"/>
  <c r="AA538" i="14"/>
  <c r="S486" i="14"/>
  <c r="S432" i="14"/>
  <c r="AA414" i="14"/>
  <c r="T352" i="14"/>
  <c r="AA170" i="14"/>
  <c r="Y190" i="14"/>
  <c r="AD716" i="14"/>
  <c r="T340" i="14"/>
  <c r="W376" i="14"/>
  <c r="Y560" i="14"/>
  <c r="S442" i="14"/>
  <c r="Z414" i="14"/>
  <c r="S318" i="14"/>
  <c r="S296" i="14"/>
  <c r="AA362" i="14"/>
  <c r="AA242" i="14"/>
  <c r="AA188" i="14"/>
  <c r="AA162" i="14"/>
  <c r="Z144" i="14"/>
  <c r="U392" i="14"/>
  <c r="W278" i="14"/>
  <c r="U480" i="14"/>
  <c r="Y574" i="14"/>
  <c r="T508" i="14"/>
  <c r="AA604" i="14"/>
  <c r="U476" i="14"/>
  <c r="X434" i="14"/>
  <c r="X384" i="14"/>
  <c r="X340" i="14"/>
  <c r="S266" i="14"/>
  <c r="AC708" i="14"/>
  <c r="AA688" i="14"/>
  <c r="V388" i="14"/>
  <c r="S382" i="14"/>
  <c r="S398" i="14"/>
  <c r="S388" i="14"/>
  <c r="T440" i="14"/>
  <c r="S270" i="14"/>
  <c r="W326" i="14"/>
  <c r="T362" i="14"/>
  <c r="AB242" i="14"/>
  <c r="AB162" i="14"/>
  <c r="Z634" i="14"/>
  <c r="Z594" i="14"/>
  <c r="AC564" i="14"/>
  <c r="W480" i="14"/>
  <c r="T432" i="14"/>
  <c r="Z356" i="14"/>
  <c r="T270" i="14"/>
  <c r="S354" i="14"/>
  <c r="Y362" i="14"/>
  <c r="Z242" i="14"/>
  <c r="U352" i="14"/>
  <c r="AB190" i="14"/>
  <c r="Z134" i="14"/>
  <c r="AA684" i="14"/>
  <c r="Y558" i="14"/>
  <c r="S480" i="14"/>
  <c r="V352" i="14"/>
  <c r="Z188" i="14"/>
  <c r="Y236" i="14"/>
  <c r="Z604" i="14"/>
  <c r="Y580" i="14"/>
  <c r="T438" i="14"/>
  <c r="X392" i="14"/>
  <c r="S376" i="14"/>
  <c r="U266" i="14"/>
  <c r="AB232" i="14"/>
  <c r="V222" i="14"/>
  <c r="W222" i="14"/>
  <c r="X222" i="14"/>
  <c r="X40" i="14"/>
  <c r="S222" i="14"/>
  <c r="AB185" i="14"/>
  <c r="V185" i="14"/>
  <c r="Y185" i="14"/>
  <c r="AC40" i="14"/>
  <c r="AD40" i="14"/>
  <c r="U222" i="14"/>
  <c r="AB123" i="14"/>
  <c r="AB107" i="14"/>
  <c r="S152" i="14"/>
  <c r="W152" i="14"/>
  <c r="X123" i="14"/>
  <c r="V152" i="14"/>
  <c r="W107" i="14"/>
  <c r="T152" i="14"/>
  <c r="AC123" i="14"/>
  <c r="Z123" i="14"/>
  <c r="AD123" i="14"/>
  <c r="Y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G672" i="14"/>
  <c r="AR672" i="14" s="1"/>
  <c r="U193" i="14"/>
  <c r="U175" i="14"/>
  <c r="AA738" i="14"/>
  <c r="AB578" i="14"/>
  <c r="AD322" i="14"/>
  <c r="AA610" i="14"/>
  <c r="X578" i="14"/>
  <c r="AA482" i="14"/>
  <c r="AB322" i="14"/>
  <c r="X642" i="14"/>
  <c r="AC290" i="14"/>
  <c r="Y610" i="14"/>
  <c r="W578" i="14"/>
  <c r="AD514" i="14"/>
  <c r="AB482" i="14"/>
  <c r="AD194" i="14"/>
  <c r="X546" i="14"/>
  <c r="W610" i="14"/>
  <c r="AB642" i="14"/>
  <c r="AD482" i="14"/>
  <c r="Y482" i="14"/>
  <c r="AD450" i="14"/>
  <c r="AD290" i="14"/>
  <c r="X610" i="14"/>
  <c r="Z386" i="14"/>
  <c r="AA386" i="14"/>
  <c r="Y258" i="14"/>
  <c r="Z706" i="14"/>
  <c r="AC322" i="14"/>
  <c r="Z514" i="14"/>
  <c r="Z482" i="14"/>
  <c r="AC610" i="14"/>
  <c r="AA578" i="14"/>
  <c r="AC482" i="14"/>
  <c r="AD706" i="14"/>
  <c r="AC450" i="14"/>
  <c r="AB610" i="14"/>
  <c r="AB450" i="14"/>
  <c r="AD642" i="14"/>
  <c r="X132" i="14"/>
  <c r="V225" i="14"/>
  <c r="AB14" i="14"/>
  <c r="AB40" i="14"/>
  <c r="V224" i="14"/>
  <c r="U231" i="14"/>
  <c r="X231" i="14"/>
  <c r="AD107" i="14"/>
  <c r="W231" i="14"/>
  <c r="AC107" i="14"/>
  <c r="Z107" i="14"/>
  <c r="W735" i="14"/>
  <c r="W132" i="14"/>
  <c r="AA107" i="14"/>
  <c r="V231" i="14"/>
  <c r="V132" i="14"/>
  <c r="T132" i="14"/>
  <c r="S132" i="14"/>
  <c r="Y84" i="14"/>
  <c r="W40" i="14"/>
  <c r="AA40" i="14"/>
  <c r="V703" i="14"/>
  <c r="AH695" i="14"/>
  <c r="AR695" i="14" s="1"/>
  <c r="W182" i="14"/>
  <c r="T240" i="14"/>
  <c r="AC99" i="14"/>
  <c r="Y99" i="14"/>
  <c r="Z99" i="14"/>
  <c r="U657" i="14"/>
  <c r="U240" i="14"/>
  <c r="X240" i="14"/>
  <c r="AD99" i="14"/>
  <c r="AA99" i="14"/>
  <c r="X209" i="14"/>
  <c r="X99" i="14"/>
  <c r="AB99" i="14"/>
  <c r="X248" i="14"/>
  <c r="T209" i="14"/>
  <c r="AA300" i="14"/>
  <c r="W213" i="14"/>
  <c r="W240" i="14"/>
  <c r="V240" i="14"/>
  <c r="AD213" i="14"/>
  <c r="AA16" i="14"/>
  <c r="V183" i="14"/>
  <c r="Y183" i="14"/>
  <c r="T418" i="14"/>
  <c r="X262" i="14"/>
  <c r="U261" i="14"/>
  <c r="W224" i="14"/>
  <c r="U224" i="14"/>
  <c r="V209" i="14"/>
  <c r="X54" i="14"/>
  <c r="W16" i="14"/>
  <c r="AD54" i="14"/>
  <c r="AB16" i="14"/>
  <c r="X182" i="14"/>
  <c r="Z54" i="14"/>
  <c r="AC54" i="14"/>
  <c r="AC16" i="14"/>
  <c r="Z16" i="14"/>
  <c r="AB182" i="14"/>
  <c r="AA54" i="14"/>
  <c r="Z182" i="14"/>
  <c r="X261" i="14"/>
  <c r="T261" i="14"/>
  <c r="T224" i="14"/>
  <c r="T161" i="14"/>
  <c r="V261" i="14"/>
  <c r="AB64" i="14"/>
  <c r="AD16" i="14"/>
  <c r="U199" i="14"/>
  <c r="AC182" i="14"/>
  <c r="T199" i="14"/>
  <c r="S199" i="14"/>
  <c r="T182" i="14"/>
  <c r="AA182" i="14"/>
  <c r="S261" i="14"/>
  <c r="V238" i="14"/>
  <c r="U160" i="14"/>
  <c r="W54" i="14"/>
  <c r="W238" i="14"/>
  <c r="Y182" i="14"/>
  <c r="U209" i="14"/>
  <c r="Y54" i="14"/>
  <c r="S212" i="14"/>
  <c r="X151" i="14"/>
  <c r="AC341" i="14"/>
  <c r="AD341" i="14"/>
  <c r="W450" i="14"/>
  <c r="X450" i="14"/>
  <c r="V169" i="14"/>
  <c r="U183" i="14"/>
  <c r="AD41" i="14"/>
  <c r="Z183" i="14"/>
  <c r="T146" i="14"/>
  <c r="S183" i="14"/>
  <c r="W41" i="14"/>
  <c r="AB41" i="14"/>
  <c r="AC355" i="14"/>
  <c r="Z276" i="14"/>
  <c r="S193" i="14"/>
  <c r="AA183" i="14"/>
  <c r="V434" i="14"/>
  <c r="S418" i="14"/>
  <c r="X193" i="14"/>
  <c r="V193" i="14"/>
  <c r="T183" i="14"/>
  <c r="AC34" i="14"/>
  <c r="U418" i="14"/>
  <c r="AH711" i="14"/>
  <c r="AR711" i="14" s="1"/>
  <c r="Y276" i="14"/>
  <c r="T262" i="14"/>
  <c r="AB283" i="14"/>
  <c r="T193" i="14"/>
  <c r="AB183" i="14"/>
  <c r="AA100" i="14"/>
  <c r="AC18" i="14"/>
  <c r="AB355" i="14"/>
  <c r="AD183" i="14"/>
  <c r="X183" i="14"/>
  <c r="AA124" i="14"/>
  <c r="X159" i="14"/>
  <c r="AA41" i="14"/>
  <c r="W169" i="14"/>
  <c r="U169" i="14"/>
  <c r="T169" i="14"/>
  <c r="AC183" i="14"/>
  <c r="S169" i="14"/>
  <c r="AC41" i="14"/>
  <c r="U239" i="14"/>
  <c r="Y300" i="14"/>
  <c r="W255" i="14"/>
  <c r="U255" i="14"/>
  <c r="Z300" i="14"/>
  <c r="S255" i="14"/>
  <c r="U438" i="14"/>
  <c r="V230" i="14"/>
  <c r="T177" i="14"/>
  <c r="AD376" i="14"/>
  <c r="W230" i="14"/>
  <c r="X230" i="14"/>
  <c r="V255" i="14"/>
  <c r="AA177" i="14"/>
  <c r="Y316" i="14"/>
  <c r="S230" i="14"/>
  <c r="S194" i="14"/>
  <c r="T188" i="14"/>
  <c r="AB210" i="14"/>
  <c r="S232" i="14"/>
  <c r="V174" i="14"/>
  <c r="T223" i="14"/>
  <c r="S223" i="14"/>
  <c r="T232" i="14"/>
  <c r="V232" i="14"/>
  <c r="AB49" i="14"/>
  <c r="X232" i="14"/>
  <c r="W232" i="14"/>
  <c r="U232" i="14"/>
  <c r="AI716" i="14"/>
  <c r="AR716" i="14" s="1"/>
  <c r="T167" i="14"/>
  <c r="U470" i="14"/>
  <c r="AB360" i="14"/>
  <c r="V151" i="14"/>
  <c r="AA9" i="14"/>
  <c r="W151" i="14"/>
  <c r="X38" i="14"/>
  <c r="AC9" i="14"/>
  <c r="U151" i="14"/>
  <c r="S151" i="14"/>
  <c r="AD9" i="14"/>
  <c r="W9" i="14"/>
  <c r="AB9" i="14"/>
  <c r="AJ706" i="14"/>
  <c r="AR706" i="14" s="1"/>
  <c r="W249" i="14"/>
  <c r="S167" i="14"/>
  <c r="AD49" i="14"/>
  <c r="AD339" i="14"/>
  <c r="V167" i="14"/>
  <c r="X167" i="14"/>
  <c r="AA339" i="14"/>
  <c r="W49" i="14"/>
  <c r="AA68" i="14"/>
  <c r="AB356" i="14"/>
  <c r="AB339" i="14"/>
  <c r="W59" i="14"/>
  <c r="AI720" i="14"/>
  <c r="AR720" i="14" s="1"/>
  <c r="V249" i="14"/>
  <c r="T249" i="14"/>
  <c r="V223" i="14"/>
  <c r="AD33" i="14"/>
  <c r="AC49" i="14"/>
  <c r="S249" i="14"/>
  <c r="U223" i="14"/>
  <c r="U167" i="14"/>
  <c r="AC333" i="14"/>
  <c r="X249" i="14"/>
  <c r="X223" i="14"/>
  <c r="AD59" i="14"/>
  <c r="X474" i="14"/>
  <c r="U474" i="14"/>
  <c r="X374" i="14"/>
  <c r="Z354" i="14"/>
  <c r="X288" i="14"/>
  <c r="X344" i="14"/>
  <c r="T336" i="14"/>
  <c r="AA234" i="14"/>
  <c r="S396" i="14"/>
  <c r="Z644" i="14"/>
  <c r="Y528" i="14"/>
  <c r="U336" i="14"/>
  <c r="Z170" i="14"/>
  <c r="AC234" i="14"/>
  <c r="Y196" i="14"/>
  <c r="S284" i="14"/>
  <c r="Z606" i="14"/>
  <c r="AD412" i="14"/>
  <c r="S290" i="14"/>
  <c r="X284" i="14"/>
  <c r="Z166" i="14"/>
  <c r="AC680" i="14"/>
  <c r="U506" i="14"/>
  <c r="T354" i="14"/>
  <c r="W302" i="14"/>
  <c r="Y352" i="14"/>
  <c r="Z244" i="14"/>
  <c r="AB192" i="14"/>
  <c r="W336" i="14"/>
  <c r="AB226" i="14"/>
  <c r="AA236" i="14"/>
  <c r="Z196" i="14"/>
  <c r="T324" i="14"/>
  <c r="U290" i="14"/>
  <c r="S474" i="14"/>
  <c r="X356" i="14"/>
  <c r="T374" i="14"/>
  <c r="T304" i="14"/>
  <c r="V354" i="14"/>
  <c r="T296" i="14"/>
  <c r="W320" i="14"/>
  <c r="T364" i="14"/>
  <c r="S344" i="14"/>
  <c r="AC244" i="14"/>
  <c r="X336" i="14"/>
  <c r="AC226" i="14"/>
  <c r="AC236" i="14"/>
  <c r="AA144" i="14"/>
  <c r="Y164" i="14"/>
  <c r="W396" i="14"/>
  <c r="AB410" i="14"/>
  <c r="AA654" i="14"/>
  <c r="Z636" i="14"/>
  <c r="Y644" i="14"/>
  <c r="Z598" i="14"/>
  <c r="Y586" i="14"/>
  <c r="Y582" i="14"/>
  <c r="Y578" i="14"/>
  <c r="Z380" i="14"/>
  <c r="U374" i="14"/>
  <c r="T312" i="14"/>
  <c r="W280" i="14"/>
  <c r="U362" i="14"/>
  <c r="X320" i="14"/>
  <c r="T344" i="14"/>
  <c r="T460" i="14"/>
  <c r="AA412" i="14"/>
  <c r="W392" i="14"/>
  <c r="X292" i="14"/>
  <c r="S292" i="14"/>
  <c r="AC166" i="14"/>
  <c r="AB240" i="14"/>
  <c r="T474" i="14"/>
  <c r="AB228" i="14"/>
  <c r="AD730" i="14"/>
  <c r="Z622" i="14"/>
  <c r="Y526" i="14"/>
  <c r="S506" i="14"/>
  <c r="S356" i="14"/>
  <c r="Y354" i="14"/>
  <c r="T320" i="14"/>
  <c r="W272" i="14"/>
  <c r="AD236" i="14"/>
  <c r="Z234" i="14"/>
  <c r="Y228" i="14"/>
  <c r="AB142" i="14"/>
  <c r="AA156" i="14"/>
  <c r="AA190" i="14"/>
  <c r="AB144" i="14"/>
  <c r="S502" i="14"/>
  <c r="AD17" i="14"/>
  <c r="X191" i="14"/>
  <c r="AC191" i="14"/>
  <c r="S632" i="14"/>
  <c r="V191" i="14"/>
  <c r="S191" i="14"/>
  <c r="AB191" i="14"/>
  <c r="V149" i="14"/>
  <c r="W17" i="14"/>
  <c r="AC17" i="14"/>
  <c r="AA17" i="14"/>
  <c r="S410" i="14"/>
  <c r="AD191" i="14"/>
  <c r="W155" i="14"/>
  <c r="W149" i="14"/>
  <c r="W175" i="14"/>
  <c r="T175" i="14"/>
  <c r="Y284" i="14"/>
  <c r="Z284" i="14"/>
  <c r="S149" i="14"/>
  <c r="W239" i="14"/>
  <c r="U153" i="14"/>
  <c r="T191" i="14"/>
  <c r="AA191" i="14"/>
  <c r="V155" i="14"/>
  <c r="X149" i="14"/>
  <c r="T149" i="14"/>
  <c r="V239" i="14"/>
  <c r="W191" i="14"/>
  <c r="U191" i="14"/>
  <c r="AB17" i="14"/>
  <c r="Z191" i="14"/>
  <c r="X257" i="14"/>
  <c r="W257" i="14"/>
  <c r="X84" i="14"/>
  <c r="Z62" i="14"/>
  <c r="Y14" i="14"/>
  <c r="AA316" i="14"/>
  <c r="U230" i="14"/>
  <c r="AD182" i="14"/>
  <c r="T230" i="14"/>
  <c r="Y48" i="14"/>
  <c r="Z14" i="14"/>
  <c r="W728" i="14"/>
  <c r="T420" i="14"/>
  <c r="U233" i="14"/>
  <c r="T194" i="14"/>
  <c r="V194" i="14"/>
  <c r="X174" i="14"/>
  <c r="AC176" i="14"/>
  <c r="AD84" i="14"/>
  <c r="AG668" i="14"/>
  <c r="AR668" i="14" s="1"/>
  <c r="AB562" i="14"/>
  <c r="V257" i="14"/>
  <c r="W84" i="14"/>
  <c r="AB84" i="14"/>
  <c r="AA84" i="14"/>
  <c r="W14" i="14"/>
  <c r="AB116" i="14"/>
  <c r="X14" i="14"/>
  <c r="U420" i="14"/>
  <c r="AD386" i="14"/>
  <c r="T168" i="14"/>
  <c r="AA14" i="14"/>
  <c r="AB48" i="14"/>
  <c r="Z316" i="14"/>
  <c r="AD14" i="14"/>
  <c r="U257" i="14"/>
  <c r="T257" i="14"/>
  <c r="W61" i="14"/>
  <c r="V139" i="14"/>
  <c r="AA48" i="14"/>
  <c r="Y16" i="14"/>
  <c r="T255" i="14"/>
  <c r="S182" i="14"/>
  <c r="X194" i="14"/>
  <c r="W174" i="14"/>
  <c r="T404" i="14"/>
  <c r="W241" i="14"/>
  <c r="V724" i="14"/>
  <c r="S648" i="14"/>
  <c r="Z325" i="14"/>
  <c r="AA325" i="14"/>
  <c r="X233" i="14"/>
  <c r="X241" i="14"/>
  <c r="V241" i="14"/>
  <c r="W246" i="14"/>
  <c r="V246" i="14"/>
  <c r="T241" i="14"/>
  <c r="AI724" i="14"/>
  <c r="AR724" i="14" s="1"/>
  <c r="S241" i="14"/>
  <c r="Y110" i="14"/>
  <c r="T671" i="14"/>
  <c r="X246" i="14"/>
  <c r="S405" i="14"/>
  <c r="V248" i="14"/>
  <c r="U248" i="14"/>
  <c r="T248" i="14"/>
  <c r="AA213" i="14"/>
  <c r="W161" i="14"/>
  <c r="U200" i="14"/>
  <c r="S196" i="14"/>
  <c r="X158" i="14"/>
  <c r="V143" i="14"/>
  <c r="T200" i="14"/>
  <c r="T213" i="14"/>
  <c r="T159" i="14"/>
  <c r="AA10" i="14"/>
  <c r="AD370" i="14"/>
  <c r="AD350" i="14"/>
  <c r="W247" i="14"/>
  <c r="V213" i="14"/>
  <c r="AB22" i="14"/>
  <c r="AH676" i="14"/>
  <c r="AR676" i="14" s="1"/>
  <c r="U676" i="14"/>
  <c r="T405" i="14"/>
  <c r="Z213" i="14"/>
  <c r="S188" i="14"/>
  <c r="X213" i="14"/>
  <c r="U159" i="14"/>
  <c r="AA554" i="14"/>
  <c r="V200" i="14"/>
  <c r="Y213" i="14"/>
  <c r="U143" i="14"/>
  <c r="V717" i="14"/>
  <c r="AC370" i="14"/>
  <c r="W256" i="14"/>
  <c r="V161" i="14"/>
  <c r="U213" i="14"/>
  <c r="S145" i="14"/>
  <c r="T663" i="14"/>
  <c r="X200" i="14"/>
  <c r="W159" i="14"/>
  <c r="S213" i="14"/>
  <c r="AD10" i="14"/>
  <c r="AC350" i="14"/>
  <c r="W248" i="14"/>
  <c r="W200" i="14"/>
  <c r="V159" i="14"/>
  <c r="AC213" i="14"/>
  <c r="AC6" i="14"/>
  <c r="AC386" i="14"/>
  <c r="AB386" i="14"/>
  <c r="X238" i="14"/>
  <c r="U225" i="14"/>
  <c r="S225" i="14"/>
  <c r="V177" i="14"/>
  <c r="W166" i="14"/>
  <c r="S177" i="14"/>
  <c r="V166" i="14"/>
  <c r="Y177" i="14"/>
  <c r="Z177" i="14"/>
  <c r="AD100" i="14"/>
  <c r="W143" i="14"/>
  <c r="AD177" i="14"/>
  <c r="AD24" i="14"/>
  <c r="AC48" i="14"/>
  <c r="AC24" i="14"/>
  <c r="AB24" i="14"/>
  <c r="X143" i="14"/>
  <c r="X48" i="14"/>
  <c r="W491" i="14"/>
  <c r="AB341" i="14"/>
  <c r="AB333" i="14"/>
  <c r="V233" i="14"/>
  <c r="V254" i="14"/>
  <c r="W177" i="14"/>
  <c r="AC177" i="14"/>
  <c r="U161" i="14"/>
  <c r="U144" i="14"/>
  <c r="Y78" i="14"/>
  <c r="AC72" i="14"/>
  <c r="AB67" i="14"/>
  <c r="AA72" i="14"/>
  <c r="AD42" i="14"/>
  <c r="AD34" i="14"/>
  <c r="X60" i="14"/>
  <c r="AB2" i="14"/>
  <c r="Y59" i="14"/>
  <c r="AB59" i="14"/>
  <c r="S416" i="14"/>
  <c r="U416" i="14"/>
  <c r="AC366" i="14"/>
  <c r="X254" i="14"/>
  <c r="AD333" i="14"/>
  <c r="V228" i="14"/>
  <c r="U177" i="14"/>
  <c r="Y301" i="14"/>
  <c r="AB120" i="14"/>
  <c r="W124" i="14"/>
  <c r="AC110" i="14"/>
  <c r="AB124" i="14"/>
  <c r="X59" i="14"/>
  <c r="X177" i="14"/>
  <c r="W262" i="14"/>
  <c r="T233" i="14"/>
  <c r="T172" i="14"/>
  <c r="X207" i="14"/>
  <c r="V175" i="14"/>
  <c r="Z301" i="14"/>
  <c r="V133" i="14"/>
  <c r="W100" i="14"/>
  <c r="AD124" i="14"/>
  <c r="V146" i="14"/>
  <c r="S175" i="14"/>
  <c r="AC67" i="14"/>
  <c r="AA59" i="14"/>
  <c r="W24" i="14"/>
  <c r="AB33" i="14"/>
  <c r="AC60" i="14"/>
  <c r="S460" i="14"/>
  <c r="X146" i="14"/>
  <c r="Z124" i="14"/>
  <c r="Z24" i="14"/>
  <c r="AC358" i="14"/>
  <c r="V260" i="14"/>
  <c r="AC283" i="14"/>
  <c r="U146" i="14"/>
  <c r="Y24" i="14"/>
  <c r="AD283" i="14"/>
  <c r="W254" i="14"/>
  <c r="AC186" i="14"/>
  <c r="X166" i="14"/>
  <c r="T207" i="14"/>
  <c r="S161" i="14"/>
  <c r="AA283" i="14"/>
  <c r="S146" i="14"/>
  <c r="AD2" i="14"/>
  <c r="AD48" i="14"/>
  <c r="S143" i="14"/>
  <c r="AA24" i="14"/>
  <c r="Y324" i="14"/>
  <c r="T239" i="14"/>
  <c r="V144" i="14"/>
  <c r="X100" i="14"/>
  <c r="Y512" i="14"/>
  <c r="V704" i="14"/>
  <c r="S243" i="14"/>
  <c r="V247" i="14"/>
  <c r="S172" i="14"/>
  <c r="T170" i="14"/>
  <c r="S170" i="14"/>
  <c r="AA105" i="14"/>
  <c r="Z317" i="14"/>
  <c r="T665" i="14"/>
  <c r="X484" i="14"/>
  <c r="V215" i="14"/>
  <c r="U155" i="14"/>
  <c r="W32" i="14"/>
  <c r="Y317" i="14"/>
  <c r="AD83" i="14"/>
  <c r="AR750" i="14"/>
  <c r="U215" i="14"/>
  <c r="AB349" i="14"/>
  <c r="U247" i="14"/>
  <c r="X202" i="14"/>
  <c r="AC83" i="14"/>
  <c r="AD68" i="14"/>
  <c r="AB68" i="14"/>
  <c r="AD32" i="14"/>
  <c r="AC25" i="14"/>
  <c r="AA32" i="14"/>
  <c r="S202" i="14"/>
  <c r="W83" i="14"/>
  <c r="AC68" i="14"/>
  <c r="AB32" i="14"/>
  <c r="U202" i="14"/>
  <c r="AD349" i="14"/>
  <c r="X83" i="14"/>
  <c r="W68" i="14"/>
  <c r="AC32" i="14"/>
  <c r="Y32" i="14"/>
  <c r="V202" i="14"/>
  <c r="T202" i="14"/>
  <c r="Y83" i="14"/>
  <c r="X68" i="14"/>
  <c r="W202" i="14"/>
  <c r="T174" i="14"/>
  <c r="AA83" i="14"/>
  <c r="Z68" i="14"/>
  <c r="AA25" i="14"/>
  <c r="Z32" i="14"/>
  <c r="W712" i="14"/>
  <c r="T185" i="14"/>
  <c r="Z184" i="14"/>
  <c r="W69" i="14"/>
  <c r="Z30" i="14"/>
  <c r="W184" i="14"/>
  <c r="AC185" i="14"/>
  <c r="W131" i="14"/>
  <c r="Z323" i="14"/>
  <c r="Y524" i="14"/>
  <c r="T406" i="14"/>
  <c r="U185" i="14"/>
  <c r="AC184" i="14"/>
  <c r="AA185" i="14"/>
  <c r="W125" i="14"/>
  <c r="X131" i="14"/>
  <c r="U131" i="14"/>
  <c r="AB30" i="14"/>
  <c r="U198" i="14"/>
  <c r="U184" i="14"/>
  <c r="S185" i="14"/>
  <c r="W77" i="14"/>
  <c r="V131" i="14"/>
  <c r="T131" i="14"/>
  <c r="AA108" i="14"/>
  <c r="Y30" i="14"/>
  <c r="AA323" i="14"/>
  <c r="AD30" i="14"/>
  <c r="X185" i="14"/>
  <c r="W727" i="14"/>
  <c r="V198" i="14"/>
  <c r="V184" i="14"/>
  <c r="Z185" i="14"/>
  <c r="X46" i="14"/>
  <c r="W30" i="14"/>
  <c r="AG667" i="14"/>
  <c r="AR667" i="14" s="1"/>
  <c r="W198" i="14"/>
  <c r="AD198" i="14"/>
  <c r="T263" i="14"/>
  <c r="AB184" i="14"/>
  <c r="AD185" i="14"/>
  <c r="AA46" i="14"/>
  <c r="W46" i="14"/>
  <c r="W12" i="14"/>
  <c r="AC30" i="14"/>
  <c r="T416" i="14"/>
  <c r="Y282" i="14"/>
  <c r="X198" i="14"/>
  <c r="U194" i="14"/>
  <c r="T184" i="14"/>
  <c r="Y46" i="14"/>
  <c r="T685" i="14"/>
  <c r="AD380" i="14"/>
  <c r="V211" i="14"/>
  <c r="V153" i="14"/>
  <c r="W117" i="14"/>
  <c r="Y118" i="14"/>
  <c r="X67" i="14"/>
  <c r="X64" i="14"/>
  <c r="Z40" i="14"/>
  <c r="S160" i="14"/>
  <c r="AG686" i="14"/>
  <c r="AR686" i="14" s="1"/>
  <c r="AB380" i="14"/>
  <c r="S210" i="14"/>
  <c r="U211" i="14"/>
  <c r="V134" i="14"/>
  <c r="W101" i="14"/>
  <c r="AC118" i="14"/>
  <c r="AC62" i="14"/>
  <c r="Y67" i="14"/>
  <c r="AC58" i="14"/>
  <c r="AA64" i="14"/>
  <c r="AD52" i="14"/>
  <c r="AC42" i="14"/>
  <c r="AB42" i="14"/>
  <c r="T225" i="14"/>
  <c r="AA210" i="14"/>
  <c r="T196" i="14"/>
  <c r="T211" i="14"/>
  <c r="T153" i="14"/>
  <c r="AA73" i="14"/>
  <c r="U134" i="14"/>
  <c r="Y58" i="14"/>
  <c r="Z72" i="14"/>
  <c r="AD62" i="14"/>
  <c r="Y72" i="14"/>
  <c r="Y43" i="14"/>
  <c r="AD20" i="14"/>
  <c r="W20" i="14"/>
  <c r="S164" i="14"/>
  <c r="V480" i="14"/>
  <c r="T452" i="14"/>
  <c r="S452" i="14"/>
  <c r="AB382" i="14"/>
  <c r="X214" i="14"/>
  <c r="T210" i="14"/>
  <c r="V210" i="14"/>
  <c r="X72" i="14"/>
  <c r="U242" i="14"/>
  <c r="S242" i="14"/>
  <c r="S189" i="14"/>
  <c r="AA120" i="14"/>
  <c r="Z64" i="14"/>
  <c r="Y64" i="14"/>
  <c r="Y518" i="14"/>
  <c r="V242" i="14"/>
  <c r="W58" i="14"/>
  <c r="AD18" i="14"/>
  <c r="W43" i="14"/>
  <c r="S657" i="14"/>
  <c r="AG664" i="14"/>
  <c r="AR664" i="14" s="1"/>
  <c r="W444" i="14"/>
  <c r="X116" i="14"/>
  <c r="Z116" i="14"/>
  <c r="X22" i="14"/>
  <c r="AC8" i="14"/>
  <c r="Y25" i="14"/>
  <c r="AC38" i="14"/>
  <c r="AH682" i="14"/>
  <c r="AR682" i="14" s="1"/>
  <c r="W492" i="14"/>
  <c r="V256" i="14"/>
  <c r="U256" i="14"/>
  <c r="W207" i="14"/>
  <c r="AC207" i="14"/>
  <c r="X139" i="14"/>
  <c r="T139" i="14"/>
  <c r="AA38" i="14"/>
  <c r="AA76" i="14"/>
  <c r="W8" i="14"/>
  <c r="AD8" i="14"/>
  <c r="AB25" i="14"/>
  <c r="Y11" i="14"/>
  <c r="AB8" i="14"/>
  <c r="AD6" i="14"/>
  <c r="AB38" i="14"/>
  <c r="X492" i="14"/>
  <c r="S207" i="14"/>
  <c r="Y207" i="14"/>
  <c r="W139" i="14"/>
  <c r="AD116" i="14"/>
  <c r="AA22" i="14"/>
  <c r="AA6" i="14"/>
  <c r="AA60" i="14"/>
  <c r="W22" i="14"/>
  <c r="AJ714" i="14"/>
  <c r="AR714" i="14" s="1"/>
  <c r="V158" i="14"/>
  <c r="V190" i="14"/>
  <c r="AA116" i="14"/>
  <c r="W25" i="14"/>
  <c r="W60" i="14"/>
  <c r="Y38" i="14"/>
  <c r="X224" i="14"/>
  <c r="AH700" i="14"/>
  <c r="AR700" i="14" s="1"/>
  <c r="AH684" i="14"/>
  <c r="AR684" i="14" s="1"/>
  <c r="S633" i="14"/>
  <c r="AD368" i="14"/>
  <c r="AC356" i="14"/>
  <c r="U258" i="14"/>
  <c r="Y290" i="14"/>
  <c r="S250" i="14"/>
  <c r="AD207" i="14"/>
  <c r="AC198" i="14"/>
  <c r="T256" i="14"/>
  <c r="U139" i="14"/>
  <c r="Z60" i="14"/>
  <c r="Y6" i="14"/>
  <c r="Z22" i="14"/>
  <c r="AC22" i="14"/>
  <c r="Z25" i="14"/>
  <c r="W714" i="14"/>
  <c r="U688" i="14"/>
  <c r="Y510" i="14"/>
  <c r="V207" i="14"/>
  <c r="S221" i="14"/>
  <c r="U207" i="14"/>
  <c r="X256" i="14"/>
  <c r="Y22" i="14"/>
  <c r="X6" i="14"/>
  <c r="W6" i="14"/>
  <c r="Z207" i="14"/>
  <c r="S650" i="14"/>
  <c r="W158" i="14"/>
  <c r="AB207" i="14"/>
  <c r="AD25" i="14"/>
  <c r="W38" i="14"/>
  <c r="Z308" i="14"/>
  <c r="AB730" i="14"/>
  <c r="V702" i="14"/>
  <c r="AD702" i="14"/>
  <c r="T678" i="14"/>
  <c r="AB678" i="14"/>
  <c r="AD678" i="14"/>
  <c r="AC678" i="14"/>
  <c r="AI726" i="14"/>
  <c r="AR726" i="14" s="1"/>
  <c r="AB726" i="14"/>
  <c r="AD726" i="14"/>
  <c r="AD722" i="14"/>
  <c r="AA692" i="14"/>
  <c r="T680" i="14"/>
  <c r="AB680" i="14"/>
  <c r="AB736" i="14"/>
  <c r="U700" i="14"/>
  <c r="AD700" i="14"/>
  <c r="V718" i="14"/>
  <c r="AB718" i="14"/>
  <c r="AG662" i="14"/>
  <c r="AA662" i="14"/>
  <c r="AD662" i="14"/>
  <c r="AC718" i="14"/>
  <c r="AD718" i="14"/>
  <c r="AC666" i="14"/>
  <c r="AD666" i="14"/>
  <c r="AB666" i="14"/>
  <c r="AA666" i="14"/>
  <c r="AA680" i="14"/>
  <c r="AA678" i="14"/>
  <c r="X740" i="14"/>
  <c r="AC740" i="14"/>
  <c r="AD740" i="14"/>
  <c r="AB740" i="14"/>
  <c r="W738" i="14"/>
  <c r="AC738" i="14"/>
  <c r="AC730" i="14"/>
  <c r="AC700" i="14"/>
  <c r="T710" i="14"/>
  <c r="AD710" i="14"/>
  <c r="AC710" i="14"/>
  <c r="AA670" i="14"/>
  <c r="AD670" i="14"/>
  <c r="AC670" i="14"/>
  <c r="AD738" i="14"/>
  <c r="AD732" i="14"/>
  <c r="AD736" i="14"/>
  <c r="AA592" i="14"/>
  <c r="W514" i="14"/>
  <c r="T496" i="14"/>
  <c r="T456" i="14"/>
  <c r="S482" i="14"/>
  <c r="U446" i="14"/>
  <c r="X414" i="14"/>
  <c r="X422" i="14"/>
  <c r="X408" i="14"/>
  <c r="W322" i="14"/>
  <c r="U288" i="14"/>
  <c r="T264" i="14"/>
  <c r="W334" i="14"/>
  <c r="U286" i="14"/>
  <c r="AD188" i="14"/>
  <c r="Z194" i="14"/>
  <c r="AA164" i="14"/>
  <c r="AC724" i="14"/>
  <c r="Z624" i="14"/>
  <c r="AA638" i="14"/>
  <c r="V490" i="14"/>
  <c r="T486" i="14"/>
  <c r="X480" i="14"/>
  <c r="X468" i="14"/>
  <c r="S444" i="14"/>
  <c r="W380" i="14"/>
  <c r="Y368" i="14"/>
  <c r="S384" i="14"/>
  <c r="X380" i="14"/>
  <c r="AD414" i="14"/>
  <c r="W356" i="14"/>
  <c r="AD220" i="14"/>
  <c r="AC220" i="14"/>
  <c r="AA166" i="14"/>
  <c r="Z246" i="14"/>
  <c r="AD174" i="14"/>
  <c r="Y168" i="14"/>
  <c r="Z140" i="14"/>
  <c r="Y174" i="14"/>
  <c r="X418" i="14"/>
  <c r="U306" i="14"/>
  <c r="Z152" i="14"/>
  <c r="V406" i="14"/>
  <c r="X512" i="14"/>
  <c r="S314" i="14"/>
  <c r="Y152" i="14"/>
  <c r="Z614" i="14"/>
  <c r="AA608" i="14"/>
  <c r="Y598" i="14"/>
  <c r="Z590" i="14"/>
  <c r="Y552" i="14"/>
  <c r="Z556" i="14"/>
  <c r="Z550" i="14"/>
  <c r="X500" i="14"/>
  <c r="X494" i="14"/>
  <c r="S490" i="14"/>
  <c r="X432" i="14"/>
  <c r="W424" i="14"/>
  <c r="V488" i="14"/>
  <c r="U448" i="14"/>
  <c r="T422" i="14"/>
  <c r="X322" i="14"/>
  <c r="Y370" i="14"/>
  <c r="U280" i="14"/>
  <c r="U264" i="14"/>
  <c r="W328" i="14"/>
  <c r="U304" i="14"/>
  <c r="T280" i="14"/>
  <c r="Z364" i="14"/>
  <c r="W310" i="14"/>
  <c r="S280" i="14"/>
  <c r="Z218" i="14"/>
  <c r="Z204" i="14"/>
  <c r="S336" i="14"/>
  <c r="V286" i="14"/>
  <c r="AD226" i="14"/>
  <c r="Z162" i="14"/>
  <c r="AB234" i="14"/>
  <c r="Z148" i="14"/>
  <c r="Y170" i="14"/>
  <c r="Z154" i="14"/>
  <c r="Z128" i="14"/>
  <c r="AD156" i="14"/>
  <c r="Z126" i="14"/>
  <c r="AB134" i="14"/>
  <c r="AA4" i="14"/>
  <c r="AB164" i="14"/>
  <c r="Y646" i="14"/>
  <c r="Y630" i="14"/>
  <c r="W524" i="14"/>
  <c r="AB424" i="14"/>
  <c r="U520" i="14"/>
  <c r="U460" i="14"/>
  <c r="T346" i="14"/>
  <c r="S332" i="14"/>
  <c r="Z360" i="14"/>
  <c r="Z358" i="14"/>
  <c r="T338" i="14"/>
  <c r="X396" i="14"/>
  <c r="S338" i="14"/>
  <c r="S360" i="14"/>
  <c r="U298" i="14"/>
  <c r="T356" i="14"/>
  <c r="S322" i="14"/>
  <c r="AC150" i="14"/>
  <c r="AD134" i="14"/>
  <c r="Y364" i="14"/>
  <c r="AC246" i="14"/>
  <c r="AD240" i="14"/>
  <c r="Z174" i="14"/>
  <c r="AC140" i="14"/>
  <c r="AA138" i="14"/>
  <c r="U508" i="14"/>
  <c r="T308" i="14"/>
  <c r="V374" i="14"/>
  <c r="AD126" i="14"/>
  <c r="AA232" i="14"/>
  <c r="T330" i="14"/>
  <c r="X388" i="14"/>
  <c r="AD162" i="14"/>
  <c r="AB674" i="14"/>
  <c r="S378" i="14"/>
  <c r="Y652" i="14"/>
  <c r="AA642" i="14"/>
  <c r="Y634" i="14"/>
  <c r="Y600" i="14"/>
  <c r="AA600" i="14"/>
  <c r="Y556" i="14"/>
  <c r="Y534" i="14"/>
  <c r="T482" i="14"/>
  <c r="W446" i="14"/>
  <c r="T454" i="14"/>
  <c r="W430" i="14"/>
  <c r="AB422" i="14"/>
  <c r="X398" i="14"/>
  <c r="V382" i="14"/>
  <c r="X346" i="14"/>
  <c r="X330" i="14"/>
  <c r="W314" i="14"/>
  <c r="W306" i="14"/>
  <c r="W298" i="14"/>
  <c r="V330" i="14"/>
  <c r="V322" i="14"/>
  <c r="V314" i="14"/>
  <c r="S304" i="14"/>
  <c r="W370" i="14"/>
  <c r="S362" i="14"/>
  <c r="W312" i="14"/>
  <c r="V288" i="14"/>
  <c r="X328" i="14"/>
  <c r="U364" i="14"/>
  <c r="S364" i="14"/>
  <c r="S358" i="14"/>
  <c r="AA218" i="14"/>
  <c r="Z352" i="14"/>
  <c r="W270" i="14"/>
  <c r="AA192" i="14"/>
  <c r="Y188" i="14"/>
  <c r="Y162" i="14"/>
  <c r="AA154" i="14"/>
  <c r="AC194" i="14"/>
  <c r="AA142" i="14"/>
  <c r="Y136" i="14"/>
  <c r="AC138" i="14"/>
  <c r="AD128" i="14"/>
  <c r="AA664" i="14"/>
  <c r="AA646" i="14"/>
  <c r="AA630" i="14"/>
  <c r="W504" i="14"/>
  <c r="Z592" i="14"/>
  <c r="X496" i="14"/>
  <c r="T472" i="14"/>
  <c r="V344" i="14"/>
  <c r="Y372" i="14"/>
  <c r="S340" i="14"/>
  <c r="X360" i="14"/>
  <c r="T368" i="14"/>
  <c r="X296" i="14"/>
  <c r="U356" i="14"/>
  <c r="T322" i="14"/>
  <c r="Y214" i="14"/>
  <c r="Z150" i="14"/>
  <c r="AA204" i="14"/>
  <c r="Y150" i="14"/>
  <c r="V272" i="14"/>
  <c r="AA174" i="14"/>
  <c r="Z168" i="14"/>
  <c r="AB138" i="14"/>
  <c r="X324" i="14"/>
  <c r="U372" i="14"/>
  <c r="AB172" i="14"/>
  <c r="T268" i="14"/>
  <c r="W374" i="14"/>
  <c r="X326" i="14"/>
  <c r="S306" i="14"/>
  <c r="Z130" i="14"/>
  <c r="AA370" i="14"/>
  <c r="AD146" i="14"/>
  <c r="AC156" i="14"/>
  <c r="V264" i="14"/>
  <c r="Y132" i="14"/>
  <c r="W304" i="14"/>
  <c r="X464" i="14"/>
  <c r="X362" i="14"/>
  <c r="Z638" i="14"/>
  <c r="Z602" i="14"/>
  <c r="Y576" i="14"/>
  <c r="Z570" i="14"/>
  <c r="Y568" i="14"/>
  <c r="AA558" i="14"/>
  <c r="AA566" i="14"/>
  <c r="V500" i="14"/>
  <c r="V482" i="14"/>
  <c r="W442" i="14"/>
  <c r="W432" i="14"/>
  <c r="S488" i="14"/>
  <c r="Y414" i="14"/>
  <c r="Y422" i="14"/>
  <c r="T408" i="14"/>
  <c r="X306" i="14"/>
  <c r="V338" i="14"/>
  <c r="Z370" i="14"/>
  <c r="U354" i="14"/>
  <c r="S312" i="14"/>
  <c r="S288" i="14"/>
  <c r="W264" i="14"/>
  <c r="V362" i="14"/>
  <c r="AA364" i="14"/>
  <c r="T358" i="14"/>
  <c r="X302" i="14"/>
  <c r="AB218" i="14"/>
  <c r="S352" i="14"/>
  <c r="Y244" i="14"/>
  <c r="Z172" i="14"/>
  <c r="V270" i="14"/>
  <c r="W286" i="14"/>
  <c r="Z226" i="14"/>
  <c r="AB214" i="14"/>
  <c r="AB154" i="14"/>
  <c r="Y572" i="14"/>
  <c r="T500" i="14"/>
  <c r="AA368" i="14"/>
  <c r="AB220" i="14"/>
  <c r="AD150" i="14"/>
  <c r="U274" i="14"/>
  <c r="Y224" i="14"/>
  <c r="Z138" i="14"/>
  <c r="Y554" i="14"/>
  <c r="X524" i="14"/>
  <c r="Y380" i="14"/>
  <c r="X372" i="14"/>
  <c r="Y242" i="14"/>
  <c r="AA130" i="14"/>
  <c r="W318" i="14"/>
  <c r="V492" i="14"/>
  <c r="S524" i="14"/>
  <c r="U296" i="14"/>
  <c r="U496" i="14"/>
  <c r="Z642" i="14"/>
  <c r="Z568" i="14"/>
  <c r="Z548" i="14"/>
  <c r="Y564" i="14"/>
  <c r="AA534" i="14"/>
  <c r="S458" i="14"/>
  <c r="AD424" i="14"/>
  <c r="AD422" i="14"/>
  <c r="W390" i="14"/>
  <c r="W382" i="14"/>
  <c r="X338" i="14"/>
  <c r="V346" i="14"/>
  <c r="V298" i="14"/>
  <c r="V312" i="14"/>
  <c r="W296" i="14"/>
  <c r="V364" i="14"/>
  <c r="W364" i="14"/>
  <c r="W354" i="14"/>
  <c r="V296" i="14"/>
  <c r="S264" i="14"/>
  <c r="AA226" i="14"/>
  <c r="Y192" i="14"/>
  <c r="AC154" i="14"/>
  <c r="Z136" i="14"/>
  <c r="Z156" i="14"/>
  <c r="Y128" i="14"/>
  <c r="AD130" i="14"/>
  <c r="AD218" i="14"/>
  <c r="AA126" i="14"/>
  <c r="AA148" i="14"/>
  <c r="AB148" i="14"/>
  <c r="AC654" i="14"/>
  <c r="W520" i="14"/>
  <c r="S494" i="14"/>
  <c r="S498" i="14"/>
  <c r="U500" i="14"/>
  <c r="U434" i="14"/>
  <c r="AB414" i="14"/>
  <c r="U338" i="14"/>
  <c r="U384" i="14"/>
  <c r="S368" i="14"/>
  <c r="U344" i="14"/>
  <c r="S324" i="14"/>
  <c r="AC172" i="14"/>
  <c r="AD244" i="14"/>
  <c r="AD224" i="14"/>
  <c r="AC188" i="14"/>
  <c r="AB174" i="14"/>
  <c r="AC136" i="14"/>
  <c r="T476" i="14"/>
  <c r="AB712" i="14"/>
  <c r="U368" i="14"/>
  <c r="U282" i="14"/>
  <c r="X456" i="14"/>
  <c r="AB200" i="14"/>
  <c r="AB130" i="14"/>
  <c r="W406" i="14"/>
  <c r="Z160" i="14"/>
  <c r="AB238" i="14"/>
  <c r="U358" i="14"/>
  <c r="Y584" i="14"/>
  <c r="AC424" i="14"/>
  <c r="AD654" i="14"/>
  <c r="X514" i="14"/>
  <c r="U494" i="14"/>
  <c r="S496" i="14"/>
  <c r="T446" i="14"/>
  <c r="V442" i="14"/>
  <c r="U454" i="14"/>
  <c r="V424" i="14"/>
  <c r="W400" i="14"/>
  <c r="V390" i="14"/>
  <c r="W346" i="14"/>
  <c r="T288" i="14"/>
  <c r="S286" i="14"/>
  <c r="AD204" i="14"/>
  <c r="AC192" i="14"/>
  <c r="AD172" i="14"/>
  <c r="Y194" i="14"/>
  <c r="AC218" i="14"/>
  <c r="AC130" i="14"/>
  <c r="AD660" i="14"/>
  <c r="AB654" i="14"/>
  <c r="AD564" i="14"/>
  <c r="V498" i="14"/>
  <c r="U442" i="14"/>
  <c r="W372" i="14"/>
  <c r="U346" i="14"/>
  <c r="Z368" i="14"/>
  <c r="W362" i="14"/>
  <c r="U328" i="14"/>
  <c r="X368" i="14"/>
  <c r="S330" i="14"/>
  <c r="U380" i="14"/>
  <c r="S366" i="14"/>
  <c r="S346" i="14"/>
  <c r="U320" i="14"/>
  <c r="S298" i="14"/>
  <c r="Y234" i="14"/>
  <c r="AB204" i="14"/>
  <c r="S272" i="14"/>
  <c r="AB188" i="14"/>
  <c r="U504" i="14"/>
  <c r="Y532" i="14"/>
  <c r="V496" i="14"/>
  <c r="V328" i="14"/>
  <c r="W368" i="14"/>
  <c r="U432" i="14"/>
  <c r="S282" i="14"/>
  <c r="W268" i="14"/>
  <c r="AC146" i="14"/>
  <c r="Y154" i="14"/>
  <c r="S348" i="14"/>
  <c r="U314" i="14"/>
  <c r="S434" i="14"/>
  <c r="S316" i="14"/>
  <c r="AA152" i="14"/>
  <c r="AC238" i="14"/>
  <c r="T298" i="14"/>
  <c r="AA652" i="14"/>
  <c r="Y642" i="14"/>
  <c r="AA620" i="14"/>
  <c r="Z600" i="14"/>
  <c r="Y592" i="14"/>
  <c r="AA598" i="14"/>
  <c r="Y570" i="14"/>
  <c r="T490" i="14"/>
  <c r="AA528" i="14"/>
  <c r="U482" i="14"/>
  <c r="W474" i="14"/>
  <c r="T488" i="14"/>
  <c r="T458" i="14"/>
  <c r="X430" i="14"/>
  <c r="U440" i="14"/>
  <c r="X406" i="14"/>
  <c r="X390" i="14"/>
  <c r="X382" i="14"/>
  <c r="X400" i="14"/>
  <c r="W338" i="14"/>
  <c r="W330" i="14"/>
  <c r="V304" i="14"/>
  <c r="X334" i="14"/>
  <c r="S328" i="14"/>
  <c r="X310" i="14"/>
  <c r="X364" i="14"/>
  <c r="AA358" i="14"/>
  <c r="U312" i="14"/>
  <c r="U268" i="14"/>
  <c r="W352" i="14"/>
  <c r="AA244" i="14"/>
  <c r="Y172" i="14"/>
  <c r="W342" i="14"/>
  <c r="T286" i="14"/>
  <c r="Z192" i="14"/>
  <c r="Y138" i="14"/>
  <c r="AB156" i="14"/>
  <c r="Z142" i="14"/>
  <c r="AD138" i="14"/>
  <c r="AC190" i="14"/>
  <c r="AC148" i="14"/>
  <c r="Y142" i="14"/>
  <c r="AD136" i="14"/>
  <c r="AB126" i="14"/>
  <c r="AD148" i="14"/>
  <c r="AC664" i="14"/>
  <c r="AB664" i="14"/>
  <c r="Z652" i="14"/>
  <c r="AA570" i="14"/>
  <c r="X354" i="14"/>
  <c r="T360" i="14"/>
  <c r="V320" i="14"/>
  <c r="X332" i="14"/>
  <c r="AC204" i="14"/>
  <c r="AD234" i="14"/>
  <c r="U272" i="14"/>
  <c r="W458" i="14"/>
  <c r="W340" i="14"/>
  <c r="X268" i="14"/>
  <c r="S268" i="14"/>
  <c r="T348" i="14"/>
  <c r="AC132" i="14"/>
  <c r="W288" i="14"/>
  <c r="V280" i="14"/>
  <c r="T494" i="14"/>
  <c r="X452" i="14"/>
  <c r="W360" i="14"/>
  <c r="AA168" i="14"/>
  <c r="U516" i="14"/>
  <c r="Z630" i="14"/>
  <c r="Z618" i="14"/>
  <c r="Y550" i="14"/>
  <c r="Z558" i="14"/>
  <c r="Z566" i="14"/>
  <c r="U490" i="14"/>
  <c r="Y542" i="14"/>
  <c r="W506" i="14"/>
  <c r="X442" i="14"/>
  <c r="Y424" i="14"/>
  <c r="X424" i="14"/>
  <c r="U488" i="14"/>
  <c r="W454" i="14"/>
  <c r="S448" i="14"/>
  <c r="T430" i="14"/>
  <c r="X440" i="14"/>
  <c r="W414" i="14"/>
  <c r="X314" i="14"/>
  <c r="X298" i="14"/>
  <c r="V306" i="14"/>
  <c r="X304" i="14"/>
  <c r="X370" i="14"/>
  <c r="AA354" i="14"/>
  <c r="Z362" i="14"/>
  <c r="S320" i="14"/>
  <c r="T328" i="14"/>
  <c r="W344" i="14"/>
  <c r="Y218" i="14"/>
  <c r="Y204" i="14"/>
  <c r="X352" i="14"/>
  <c r="Z350" i="14"/>
  <c r="AB244" i="14"/>
  <c r="X342" i="14"/>
  <c r="AD192" i="14"/>
  <c r="Y148" i="14"/>
  <c r="AD154" i="14"/>
  <c r="Y130" i="14"/>
  <c r="AD190" i="14"/>
  <c r="AA134" i="14"/>
  <c r="AB704" i="14"/>
  <c r="AC660" i="14"/>
  <c r="Z560" i="14"/>
  <c r="Y638" i="14"/>
  <c r="X472" i="14"/>
  <c r="X498" i="14"/>
  <c r="T464" i="14"/>
  <c r="W388" i="14"/>
  <c r="AA360" i="14"/>
  <c r="Y360" i="14"/>
  <c r="V356" i="14"/>
  <c r="Y226" i="14"/>
  <c r="AD170" i="14"/>
  <c r="AB150" i="14"/>
  <c r="AA150" i="14"/>
  <c r="AA214" i="14"/>
  <c r="AA216" i="14"/>
  <c r="T272" i="14"/>
  <c r="AC174" i="14"/>
  <c r="AD168" i="14"/>
  <c r="Y140" i="14"/>
  <c r="U360" i="14"/>
  <c r="T376" i="14"/>
  <c r="T314" i="14"/>
  <c r="X348" i="14"/>
  <c r="X446" i="14"/>
  <c r="AB166" i="14"/>
  <c r="AA560" i="14"/>
  <c r="T306" i="14"/>
  <c r="U330" i="14"/>
  <c r="AC128" i="14"/>
  <c r="Z214" i="14"/>
  <c r="U376" i="14"/>
  <c r="AG657" i="14"/>
  <c r="AR657" i="14" s="1"/>
  <c r="Z94" i="14"/>
  <c r="S127" i="14"/>
  <c r="W489" i="14"/>
  <c r="AG692" i="14"/>
  <c r="AR692" i="14" s="1"/>
  <c r="X490" i="14"/>
  <c r="W245" i="14"/>
  <c r="AC80" i="14"/>
  <c r="AD360" i="14"/>
  <c r="AD375" i="14"/>
  <c r="AC375" i="14"/>
  <c r="T251" i="14"/>
  <c r="Z206" i="14"/>
  <c r="V197" i="14"/>
  <c r="U176" i="14"/>
  <c r="Z176" i="14"/>
  <c r="X92" i="14"/>
  <c r="W108" i="14"/>
  <c r="AA187" i="14"/>
  <c r="AB91" i="14"/>
  <c r="W33" i="14"/>
  <c r="AC26" i="14"/>
  <c r="AD80" i="14"/>
  <c r="Y80" i="14"/>
  <c r="Z91" i="14"/>
  <c r="S262" i="14"/>
  <c r="T166" i="14"/>
  <c r="S166" i="14"/>
  <c r="U662" i="14"/>
  <c r="S251" i="14"/>
  <c r="AA278" i="14"/>
  <c r="W176" i="14"/>
  <c r="X197" i="14"/>
  <c r="V206" i="14"/>
  <c r="T187" i="14"/>
  <c r="AB92" i="14"/>
  <c r="AB76" i="14"/>
  <c r="Y76" i="14"/>
  <c r="AA91" i="14"/>
  <c r="AB6" i="14"/>
  <c r="S661" i="14"/>
  <c r="AB334" i="14"/>
  <c r="V170" i="14"/>
  <c r="U228" i="14"/>
  <c r="V176" i="14"/>
  <c r="W150" i="14"/>
  <c r="W206" i="14"/>
  <c r="AB176" i="14"/>
  <c r="V150" i="14"/>
  <c r="W92" i="14"/>
  <c r="W91" i="14"/>
  <c r="Z108" i="14"/>
  <c r="AC76" i="14"/>
  <c r="AD26" i="14"/>
  <c r="AA26" i="14"/>
  <c r="AA33" i="14"/>
  <c r="Y33" i="14"/>
  <c r="AD176" i="14"/>
  <c r="S654" i="14"/>
  <c r="AC340" i="14"/>
  <c r="U170" i="14"/>
  <c r="Y206" i="14"/>
  <c r="T176" i="14"/>
  <c r="W187" i="14"/>
  <c r="W76" i="14"/>
  <c r="W88" i="14"/>
  <c r="AA282" i="14"/>
  <c r="Y176" i="14"/>
  <c r="V709" i="14"/>
  <c r="AI702" i="14"/>
  <c r="AR702" i="14" s="1"/>
  <c r="U696" i="14"/>
  <c r="AG697" i="14"/>
  <c r="AR697" i="14" s="1"/>
  <c r="W448" i="14"/>
  <c r="V448" i="14"/>
  <c r="U414" i="14"/>
  <c r="T419" i="14"/>
  <c r="Y278" i="14"/>
  <c r="T242" i="14"/>
  <c r="X210" i="14"/>
  <c r="AC212" i="14"/>
  <c r="T198" i="14"/>
  <c r="T245" i="14"/>
  <c r="X201" i="14"/>
  <c r="AA89" i="14"/>
  <c r="U126" i="14"/>
  <c r="X205" i="14"/>
  <c r="X187" i="14"/>
  <c r="X156" i="14"/>
  <c r="S197" i="14"/>
  <c r="AC91" i="14"/>
  <c r="X76" i="14"/>
  <c r="AA42" i="14"/>
  <c r="AA34" i="14"/>
  <c r="S134" i="14"/>
  <c r="Y27" i="14"/>
  <c r="X13" i="14"/>
  <c r="AA27" i="14"/>
  <c r="T637" i="14"/>
  <c r="AA176" i="14"/>
  <c r="S176" i="14"/>
  <c r="X449" i="14"/>
  <c r="AC334" i="14"/>
  <c r="AD340" i="14"/>
  <c r="AC332" i="14"/>
  <c r="AA332" i="14"/>
  <c r="U197" i="14"/>
  <c r="V126" i="14"/>
  <c r="X91" i="14"/>
  <c r="T197" i="14"/>
  <c r="AB108" i="14"/>
  <c r="AA92" i="14"/>
  <c r="Z76" i="14"/>
  <c r="Y91" i="14"/>
  <c r="AC33" i="14"/>
  <c r="Z92" i="14"/>
  <c r="AH690" i="14"/>
  <c r="AR690" i="14" s="1"/>
  <c r="U419" i="14"/>
  <c r="AB332" i="14"/>
  <c r="X108" i="14"/>
  <c r="AB26" i="14"/>
  <c r="X33" i="14"/>
  <c r="Z43" i="14"/>
  <c r="AC336" i="14"/>
  <c r="AA336" i="14"/>
  <c r="X220" i="14"/>
  <c r="X48" i="9"/>
  <c r="R128" i="7"/>
  <c r="AD46" i="14"/>
  <c r="AD334" i="14"/>
  <c r="AD336" i="14"/>
  <c r="X111" i="14"/>
  <c r="W120" i="9"/>
  <c r="W101" i="9"/>
  <c r="W53" i="7"/>
  <c r="U136" i="7"/>
  <c r="U158" i="14"/>
  <c r="AC364" i="14"/>
  <c r="T227" i="14"/>
  <c r="AA80" i="14"/>
  <c r="W118" i="9"/>
  <c r="AA20" i="14"/>
  <c r="W40" i="9"/>
  <c r="X215" i="7"/>
  <c r="X17" i="9"/>
  <c r="W190" i="14"/>
  <c r="X118" i="14"/>
  <c r="Z110" i="14"/>
  <c r="W88" i="9"/>
  <c r="V48" i="9"/>
  <c r="AK740" i="14"/>
  <c r="AR740" i="14" s="1"/>
  <c r="AH699" i="14"/>
  <c r="AR699" i="14" s="1"/>
  <c r="AH663" i="14"/>
  <c r="AD374" i="14"/>
  <c r="Y327" i="14"/>
  <c r="AD364" i="14"/>
  <c r="Z85" i="14"/>
  <c r="AC52" i="14"/>
  <c r="X41" i="14"/>
  <c r="AH662" i="14"/>
  <c r="AR662" i="14" s="1"/>
  <c r="W85" i="9"/>
  <c r="W99" i="9"/>
  <c r="X40" i="9"/>
  <c r="W48" i="9"/>
  <c r="W199" i="14"/>
  <c r="AH687" i="14"/>
  <c r="AR687" i="14" s="1"/>
  <c r="AD362" i="14"/>
  <c r="AB358" i="14"/>
  <c r="AA103" i="14"/>
  <c r="W21" i="14"/>
  <c r="X98" i="9"/>
  <c r="U72" i="9"/>
  <c r="X134" i="14"/>
  <c r="V72" i="9"/>
  <c r="W161" i="7"/>
  <c r="AG663" i="14"/>
  <c r="S659" i="14"/>
  <c r="S233" i="14"/>
  <c r="Y210" i="14"/>
  <c r="W123" i="9"/>
  <c r="Y13" i="9"/>
  <c r="P65" i="7"/>
  <c r="W4" i="9"/>
  <c r="AK741" i="14"/>
  <c r="AR741" i="14" s="1"/>
  <c r="T662" i="14"/>
  <c r="W488" i="14"/>
  <c r="AC352" i="14"/>
  <c r="AA178" i="14"/>
  <c r="V203" i="14"/>
  <c r="S228" i="14"/>
  <c r="S211" i="14"/>
  <c r="AA329" i="14"/>
  <c r="AB112" i="14"/>
  <c r="S154" i="14"/>
  <c r="AB103" i="14"/>
  <c r="AA100" i="9"/>
  <c r="V96" i="9"/>
  <c r="V99" i="9"/>
  <c r="AD55" i="14"/>
  <c r="Y98" i="9"/>
  <c r="X199" i="7"/>
  <c r="Y37" i="9"/>
  <c r="Z248" i="7"/>
  <c r="U73" i="7"/>
  <c r="AB384" i="14"/>
  <c r="AC376" i="14"/>
  <c r="AB366" i="14"/>
  <c r="U254" i="14"/>
  <c r="U174" i="14"/>
  <c r="Y8" i="14"/>
  <c r="T35" i="9"/>
  <c r="V6" i="9"/>
  <c r="X33" i="9"/>
  <c r="Z63" i="7"/>
  <c r="AB381" i="14"/>
  <c r="AC385" i="14"/>
  <c r="AC382" i="14"/>
  <c r="AC373" i="14"/>
  <c r="AC363" i="14"/>
  <c r="X245" i="14"/>
  <c r="X120" i="14"/>
  <c r="AA118" i="14"/>
  <c r="Z111" i="14"/>
  <c r="AD53" i="14"/>
  <c r="AD67" i="14"/>
  <c r="W67" i="14"/>
  <c r="X85" i="9"/>
  <c r="Z21" i="14"/>
  <c r="V37" i="9"/>
  <c r="V5" i="9"/>
  <c r="AB44" i="14"/>
  <c r="Z88" i="9"/>
  <c r="AA21" i="9"/>
  <c r="V84" i="9"/>
  <c r="U164" i="14"/>
  <c r="W93" i="9"/>
  <c r="W16" i="9"/>
  <c r="T54" i="7"/>
  <c r="V56" i="7"/>
  <c r="AC368" i="14"/>
  <c r="Z283" i="14"/>
  <c r="U262" i="14"/>
  <c r="X38" i="9"/>
  <c r="W260" i="14"/>
  <c r="T228" i="14"/>
  <c r="T154" i="14"/>
  <c r="Z102" i="9"/>
  <c r="X110" i="9"/>
  <c r="Z13" i="9"/>
  <c r="V164" i="14"/>
  <c r="Q137" i="7"/>
  <c r="T44" i="7"/>
  <c r="T246" i="14"/>
  <c r="T215" i="14"/>
  <c r="AJ738" i="14"/>
  <c r="AR738" i="14" s="1"/>
  <c r="AI718" i="14"/>
  <c r="AR718" i="14" s="1"/>
  <c r="U689" i="14"/>
  <c r="Z327" i="14"/>
  <c r="S260" i="14"/>
  <c r="S227" i="14"/>
  <c r="X203" i="14"/>
  <c r="Y212" i="14"/>
  <c r="AA97" i="14"/>
  <c r="X114" i="14"/>
  <c r="W144" i="14"/>
  <c r="V120" i="9"/>
  <c r="Z85" i="9"/>
  <c r="T102" i="9"/>
  <c r="W23" i="9"/>
  <c r="V217" i="14"/>
  <c r="Z245" i="7"/>
  <c r="W98" i="9"/>
  <c r="Z263" i="7"/>
  <c r="Q121" i="7"/>
  <c r="X24" i="9"/>
  <c r="U133" i="7"/>
  <c r="P128" i="7"/>
  <c r="U246" i="14"/>
  <c r="AB46" i="14"/>
  <c r="X9" i="14"/>
  <c r="T158" i="14"/>
  <c r="T33" i="9"/>
  <c r="AH679" i="14"/>
  <c r="AR679" i="14" s="1"/>
  <c r="S153" i="14"/>
  <c r="X228" i="14"/>
  <c r="W153" i="14"/>
  <c r="Y239" i="7"/>
  <c r="Y234" i="7"/>
  <c r="U51" i="7"/>
  <c r="Y74" i="9"/>
  <c r="AC92" i="14"/>
  <c r="Y92" i="14"/>
  <c r="AC374" i="14"/>
  <c r="AB371" i="14"/>
  <c r="AA321" i="14"/>
  <c r="W148" i="14"/>
  <c r="S155" i="14"/>
  <c r="Z29" i="14"/>
  <c r="Y55" i="14"/>
  <c r="AA231" i="7"/>
  <c r="Y24" i="9"/>
  <c r="Q101" i="7"/>
  <c r="Z89" i="7"/>
  <c r="AD93" i="14"/>
  <c r="AD77" i="14"/>
  <c r="AC11" i="14"/>
  <c r="X96" i="9"/>
  <c r="T121" i="7"/>
  <c r="U67" i="7"/>
  <c r="T65" i="7"/>
  <c r="AA184" i="14"/>
  <c r="AD38" i="14"/>
  <c r="X57" i="9"/>
  <c r="Q33" i="3"/>
  <c r="AR247" i="14"/>
  <c r="AR523" i="14"/>
  <c r="AR143" i="14"/>
  <c r="AR207" i="14"/>
  <c r="AJ730" i="14"/>
  <c r="AR730" i="14" s="1"/>
  <c r="AF638" i="14"/>
  <c r="AR638" i="14" s="1"/>
  <c r="AB378" i="14"/>
  <c r="AR332" i="14"/>
  <c r="AC359" i="14"/>
  <c r="T180" i="14"/>
  <c r="AC178" i="14"/>
  <c r="AB331" i="14"/>
  <c r="X244" i="14"/>
  <c r="U244" i="14"/>
  <c r="X115" i="14"/>
  <c r="AC102" i="14"/>
  <c r="AC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X739" i="14"/>
  <c r="AB206" i="14"/>
  <c r="T206" i="14"/>
  <c r="S206" i="14"/>
  <c r="U206" i="14"/>
  <c r="T150" i="14"/>
  <c r="S150" i="14"/>
  <c r="U150" i="14"/>
  <c r="AC108" i="14"/>
  <c r="Y108" i="14"/>
  <c r="S216" i="14"/>
  <c r="T46" i="9"/>
  <c r="T247" i="14"/>
  <c r="Y184" i="14"/>
  <c r="X62" i="9"/>
  <c r="Y60" i="14"/>
  <c r="AB60" i="14"/>
  <c r="T70" i="9"/>
  <c r="Y6" i="9"/>
  <c r="P34" i="7"/>
  <c r="U34" i="7"/>
  <c r="Q34" i="7"/>
  <c r="Q135" i="7"/>
  <c r="R135" i="7"/>
  <c r="X103" i="9"/>
  <c r="X25" i="9"/>
  <c r="T34" i="7"/>
  <c r="T95" i="7"/>
  <c r="AD70" i="14"/>
  <c r="AR572" i="14"/>
  <c r="AD378" i="14"/>
  <c r="AD353" i="14"/>
  <c r="V243" i="14"/>
  <c r="Y320" i="14"/>
  <c r="V208" i="14"/>
  <c r="S258" i="14"/>
  <c r="T208" i="14"/>
  <c r="V178" i="14"/>
  <c r="S208" i="14"/>
  <c r="U178" i="14"/>
  <c r="AC331" i="14"/>
  <c r="X216" i="14"/>
  <c r="Z180" i="14"/>
  <c r="Z178" i="14"/>
  <c r="V188" i="14"/>
  <c r="X147" i="14"/>
  <c r="Y186" i="14"/>
  <c r="X218" i="14"/>
  <c r="Z86" i="14"/>
  <c r="AA45" i="14"/>
  <c r="Y109" i="9"/>
  <c r="Y87" i="14"/>
  <c r="AC87" i="14"/>
  <c r="W45" i="14"/>
  <c r="X35" i="14"/>
  <c r="W13" i="14"/>
  <c r="Z13" i="14"/>
  <c r="AD88" i="14"/>
  <c r="Z88" i="14"/>
  <c r="Z11" i="14"/>
  <c r="W92" i="9"/>
  <c r="W78" i="14"/>
  <c r="Z78" i="14"/>
  <c r="V94" i="9"/>
  <c r="X76" i="9"/>
  <c r="W71" i="9"/>
  <c r="AC104" i="14"/>
  <c r="AB104" i="14"/>
  <c r="Z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Y41" i="14"/>
  <c r="Y9" i="14"/>
  <c r="U22" i="9"/>
  <c r="AA79" i="9"/>
  <c r="U14" i="9"/>
  <c r="X95" i="9"/>
  <c r="Y87" i="7"/>
  <c r="Z87" i="7"/>
  <c r="R87" i="7"/>
  <c r="V54" i="9"/>
  <c r="V87" i="7"/>
  <c r="T61" i="9"/>
  <c r="AI721" i="14"/>
  <c r="AR721" i="14" s="1"/>
  <c r="U661" i="14"/>
  <c r="AD372" i="14"/>
  <c r="AR331" i="14"/>
  <c r="Z280" i="14"/>
  <c r="Z279" i="14"/>
  <c r="T235" i="14"/>
  <c r="AB362" i="14"/>
  <c r="AD359" i="14"/>
  <c r="Z320" i="14"/>
  <c r="T258" i="14"/>
  <c r="S235" i="14"/>
  <c r="AR223" i="14"/>
  <c r="V186" i="14"/>
  <c r="U260" i="14"/>
  <c r="W252" i="14"/>
  <c r="S192" i="14"/>
  <c r="U186" i="14"/>
  <c r="Z181" i="14"/>
  <c r="W168" i="14"/>
  <c r="AB186" i="14"/>
  <c r="X263" i="14"/>
  <c r="S198" i="14"/>
  <c r="S178" i="14"/>
  <c r="AD210" i="14"/>
  <c r="S252" i="14"/>
  <c r="S171" i="14"/>
  <c r="W130" i="14"/>
  <c r="AD115" i="14"/>
  <c r="U201" i="14"/>
  <c r="Y70" i="14"/>
  <c r="T155" i="14"/>
  <c r="Z102" i="14"/>
  <c r="AB45" i="14"/>
  <c r="W72" i="14"/>
  <c r="AB72" i="14"/>
  <c r="Z70" i="14"/>
  <c r="AB65" i="14"/>
  <c r="Z57" i="14"/>
  <c r="Y112" i="9"/>
  <c r="AB34" i="14"/>
  <c r="AB18" i="14"/>
  <c r="Z87" i="14"/>
  <c r="Y35" i="14"/>
  <c r="AC71" i="14"/>
  <c r="Z96" i="14"/>
  <c r="W5" i="14"/>
  <c r="Z5" i="14"/>
  <c r="V85" i="9"/>
  <c r="X80" i="14"/>
  <c r="U27" i="9"/>
  <c r="X88" i="14"/>
  <c r="X21" i="14"/>
  <c r="X71" i="9"/>
  <c r="X78" i="14"/>
  <c r="W94" i="9"/>
  <c r="AA43" i="9"/>
  <c r="W104" i="14"/>
  <c r="Z104" i="14"/>
  <c r="W44" i="14"/>
  <c r="AC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T254" i="14"/>
  <c r="W95" i="9"/>
  <c r="X215" i="14"/>
  <c r="AA46" i="9"/>
  <c r="T43" i="9"/>
  <c r="S168" i="14"/>
  <c r="W41" i="9"/>
  <c r="X41" i="9"/>
  <c r="Z8" i="14"/>
  <c r="V68" i="9"/>
  <c r="R23" i="7"/>
  <c r="AA73" i="9"/>
  <c r="Y75" i="9"/>
  <c r="V46" i="9"/>
  <c r="P20" i="7"/>
  <c r="R20" i="7"/>
  <c r="Q20" i="7"/>
  <c r="V114" i="9"/>
  <c r="Z35" i="9"/>
  <c r="AD104" i="14"/>
  <c r="AG637" i="14"/>
  <c r="U637" i="14"/>
  <c r="Y55" i="7"/>
  <c r="V55" i="7"/>
  <c r="W705" i="14"/>
  <c r="S660" i="14"/>
  <c r="AH661" i="14"/>
  <c r="S637" i="14"/>
  <c r="AF635" i="14"/>
  <c r="AR635" i="14" s="1"/>
  <c r="AD377" i="14"/>
  <c r="Z321" i="14"/>
  <c r="AC371" i="14"/>
  <c r="AB354" i="14"/>
  <c r="T250" i="14"/>
  <c r="Z268" i="14"/>
  <c r="U216" i="14"/>
  <c r="AD212" i="14"/>
  <c r="X204" i="14"/>
  <c r="U214" i="14"/>
  <c r="S244" i="14"/>
  <c r="T186" i="14"/>
  <c r="AB178" i="14"/>
  <c r="V168" i="14"/>
  <c r="W216" i="14"/>
  <c r="AA212" i="14"/>
  <c r="S226" i="14"/>
  <c r="X212" i="14"/>
  <c r="W171" i="14"/>
  <c r="S147" i="14"/>
  <c r="T136" i="14"/>
  <c r="W93" i="14"/>
  <c r="AB180" i="14"/>
  <c r="S136" i="14"/>
  <c r="Y106" i="14"/>
  <c r="AC86" i="14"/>
  <c r="Z53" i="14"/>
  <c r="W118" i="14"/>
  <c r="AC65" i="14"/>
  <c r="Z90" i="14"/>
  <c r="AA111" i="14"/>
  <c r="AA18" i="14"/>
  <c r="Z18" i="14"/>
  <c r="V112" i="9"/>
  <c r="Z92" i="9"/>
  <c r="AD96" i="14"/>
  <c r="X5" i="14"/>
  <c r="W27" i="14"/>
  <c r="U95" i="9"/>
  <c r="W35" i="14"/>
  <c r="W77" i="9"/>
  <c r="X55" i="9"/>
  <c r="X39" i="9"/>
  <c r="X99" i="9"/>
  <c r="Z62" i="9"/>
  <c r="W55" i="9"/>
  <c r="X55" i="14"/>
  <c r="X104" i="14"/>
  <c r="Y44" i="14"/>
  <c r="AB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C124" i="14"/>
  <c r="Y124" i="14"/>
  <c r="AC100" i="14"/>
  <c r="Z100" i="14"/>
  <c r="Y100" i="14"/>
  <c r="W38" i="9"/>
  <c r="V38" i="9"/>
  <c r="W215" i="14"/>
  <c r="Y17" i="14"/>
  <c r="Z17" i="14"/>
  <c r="AA8" i="14"/>
  <c r="X49" i="9"/>
  <c r="Q23" i="7"/>
  <c r="V62" i="9"/>
  <c r="P74" i="7"/>
  <c r="Q74" i="7"/>
  <c r="Y22" i="9"/>
  <c r="P7" i="7"/>
  <c r="W708" i="14"/>
  <c r="AF660" i="14"/>
  <c r="AF637" i="14"/>
  <c r="S636" i="14"/>
  <c r="AB367" i="14"/>
  <c r="AD331" i="14"/>
  <c r="AC361" i="14"/>
  <c r="V250" i="14"/>
  <c r="T212" i="14"/>
  <c r="T192" i="14"/>
  <c r="S173" i="14"/>
  <c r="V252" i="14"/>
  <c r="T214" i="14"/>
  <c r="AB212" i="14"/>
  <c r="T178" i="14"/>
  <c r="AA186" i="14"/>
  <c r="T252" i="14"/>
  <c r="X171" i="14"/>
  <c r="T171" i="14"/>
  <c r="S165" i="14"/>
  <c r="Y66" i="14"/>
  <c r="Z210" i="14"/>
  <c r="S157" i="14"/>
  <c r="Y102" i="14"/>
  <c r="Y86" i="14"/>
  <c r="AA86" i="14"/>
  <c r="AB37" i="14"/>
  <c r="AA109" i="9"/>
  <c r="AA95" i="9"/>
  <c r="AD118" i="14"/>
  <c r="AA87" i="14"/>
  <c r="Z95" i="9"/>
  <c r="W96" i="14"/>
  <c r="Y13" i="14"/>
  <c r="AA13" i="14"/>
  <c r="U93" i="9"/>
  <c r="X66" i="9"/>
  <c r="AA11" i="14"/>
  <c r="Y76" i="9"/>
  <c r="X31" i="9"/>
  <c r="AA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Z49" i="14"/>
  <c r="Y49" i="14"/>
  <c r="W68" i="9"/>
  <c r="AC206" i="14"/>
  <c r="Y38" i="9"/>
  <c r="AC46" i="14"/>
  <c r="V22" i="9"/>
  <c r="V14" i="9"/>
  <c r="Q47" i="7"/>
  <c r="R47" i="7"/>
  <c r="T23" i="7"/>
  <c r="AR717" i="14"/>
  <c r="AJ736" i="14"/>
  <c r="AR736" i="14" s="1"/>
  <c r="W713" i="14"/>
  <c r="T698" i="14"/>
  <c r="AG678" i="14"/>
  <c r="AR678" i="14" s="1"/>
  <c r="AF642" i="14"/>
  <c r="AR642" i="14" s="1"/>
  <c r="AF634" i="14"/>
  <c r="AR634" i="14" s="1"/>
  <c r="AC367" i="14"/>
  <c r="AA303" i="14"/>
  <c r="AD354" i="14"/>
  <c r="U250" i="14"/>
  <c r="AB351" i="14"/>
  <c r="V216" i="14"/>
  <c r="V214" i="14"/>
  <c r="AA181" i="14"/>
  <c r="W204" i="14"/>
  <c r="S180" i="14"/>
  <c r="T244" i="14"/>
  <c r="S186" i="14"/>
  <c r="U168" i="14"/>
  <c r="T226" i="14"/>
  <c r="W188" i="14"/>
  <c r="X211" i="14"/>
  <c r="T142" i="14"/>
  <c r="S129" i="14"/>
  <c r="S142" i="14"/>
  <c r="AA112" i="14"/>
  <c r="AC94" i="14"/>
  <c r="Z120" i="14"/>
  <c r="W115" i="14"/>
  <c r="Y94" i="14"/>
  <c r="AA94" i="14"/>
  <c r="AD78" i="14"/>
  <c r="Z74" i="14"/>
  <c r="Y65" i="14"/>
  <c r="AC10" i="14"/>
  <c r="Z109" i="9"/>
  <c r="Z118" i="14"/>
  <c r="Z115" i="14"/>
  <c r="Z103" i="14"/>
  <c r="U148" i="14"/>
  <c r="Y77" i="9"/>
  <c r="U43" i="9"/>
  <c r="Y31" i="9"/>
  <c r="Y21" i="14"/>
  <c r="AA94" i="9"/>
  <c r="X86" i="9"/>
  <c r="V69" i="9"/>
  <c r="AA99" i="9"/>
  <c r="Z99" i="9"/>
  <c r="U86" i="9"/>
  <c r="AA27" i="9"/>
  <c r="Z214" i="7"/>
  <c r="Z55" i="14"/>
  <c r="Z27" i="14"/>
  <c r="T123" i="9"/>
  <c r="Z44" i="14"/>
  <c r="AC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C116" i="14"/>
  <c r="Y116" i="14"/>
  <c r="S238" i="14"/>
  <c r="T238" i="14"/>
  <c r="X49" i="14"/>
  <c r="S184" i="14"/>
  <c r="U38" i="9"/>
  <c r="AA50" i="14"/>
  <c r="Z50" i="14"/>
  <c r="Z27" i="9"/>
  <c r="W30" i="9"/>
  <c r="Y30" i="9"/>
  <c r="Z59" i="14"/>
  <c r="T71" i="7"/>
  <c r="P42" i="7"/>
  <c r="U42" i="7"/>
  <c r="Z55" i="7"/>
  <c r="V90" i="9"/>
  <c r="V723" i="14"/>
  <c r="U691" i="14"/>
  <c r="AG669" i="14"/>
  <c r="AR669" i="14" s="1"/>
  <c r="W482" i="14"/>
  <c r="AC381" i="14"/>
  <c r="AB372" i="14"/>
  <c r="AB363" i="14"/>
  <c r="V258" i="14"/>
  <c r="T243" i="14"/>
  <c r="AA268" i="14"/>
  <c r="V192" i="14"/>
  <c r="S218" i="14"/>
  <c r="W214" i="14"/>
  <c r="S181" i="14"/>
  <c r="AB208" i="14"/>
  <c r="Y180" i="14"/>
  <c r="X196" i="14"/>
  <c r="Z186" i="14"/>
  <c r="W212" i="14"/>
  <c r="U171" i="14"/>
  <c r="AC78" i="14"/>
  <c r="X90" i="14"/>
  <c r="AC115" i="14"/>
  <c r="X112" i="14"/>
  <c r="T190" i="14"/>
  <c r="AB70" i="14"/>
  <c r="T95" i="9"/>
  <c r="AB10" i="14"/>
  <c r="AB87" i="14"/>
  <c r="AA92" i="9"/>
  <c r="W109" i="9"/>
  <c r="Y75" i="14"/>
  <c r="Y5" i="14"/>
  <c r="AA5" i="14"/>
  <c r="Y71" i="9"/>
  <c r="X42" i="9"/>
  <c r="X10" i="9"/>
  <c r="Z46" i="9"/>
  <c r="W39" i="9"/>
  <c r="AC27" i="14"/>
  <c r="Y104" i="14"/>
  <c r="Y4" i="14"/>
  <c r="AA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Z324" i="14"/>
  <c r="AD206" i="14"/>
  <c r="S239" i="14"/>
  <c r="Y46" i="9"/>
  <c r="S247" i="14"/>
  <c r="AD184" i="14"/>
  <c r="T27" i="9"/>
  <c r="Y70" i="9"/>
  <c r="P138" i="7"/>
  <c r="U138" i="7"/>
  <c r="R95" i="7"/>
  <c r="V70" i="9"/>
  <c r="AR539" i="14"/>
  <c r="AR291" i="14"/>
  <c r="AR77" i="14"/>
  <c r="AR267" i="14"/>
  <c r="AR168" i="14"/>
  <c r="AR152" i="14"/>
  <c r="AR292" i="14"/>
  <c r="AR109" i="14"/>
  <c r="AR177" i="14"/>
  <c r="AR161" i="14"/>
  <c r="AR649" i="14"/>
  <c r="AR547" i="14"/>
  <c r="AR471" i="14"/>
  <c r="AR194" i="14"/>
  <c r="AR227" i="14"/>
  <c r="AR283" i="14"/>
  <c r="AR613" i="14"/>
  <c r="AR429" i="14"/>
  <c r="AR414" i="14"/>
  <c r="AR199" i="14"/>
  <c r="AR170" i="14"/>
  <c r="AR483" i="14"/>
  <c r="AR324" i="14"/>
  <c r="AR284" i="14"/>
  <c r="AR232" i="14"/>
  <c r="AR262" i="14"/>
  <c r="AR86" i="14"/>
  <c r="AR42" i="14"/>
  <c r="AR75" i="14"/>
  <c r="AR19" i="14"/>
  <c r="AR141" i="14"/>
  <c r="AR84" i="14"/>
  <c r="AR102" i="14"/>
  <c r="AR34" i="14"/>
  <c r="AR388" i="14"/>
  <c r="AR248" i="14"/>
  <c r="AR255" i="14"/>
  <c r="AR231" i="14"/>
  <c r="AR252" i="14"/>
  <c r="AR286" i="14"/>
  <c r="AR219" i="14"/>
  <c r="AR270" i="14"/>
  <c r="AR183" i="14"/>
  <c r="AR149" i="14"/>
  <c r="AR60" i="14"/>
  <c r="AR671" i="14"/>
  <c r="AR648" i="14"/>
  <c r="AR546" i="14"/>
  <c r="AR529" i="14"/>
  <c r="AR441" i="14"/>
  <c r="AR275" i="14"/>
  <c r="AR326" i="14"/>
  <c r="AR185" i="14"/>
  <c r="AR618" i="14"/>
  <c r="AR510" i="14"/>
  <c r="AR565" i="14"/>
  <c r="AR455" i="14"/>
  <c r="AR396" i="14"/>
  <c r="AR370" i="14"/>
  <c r="AR319" i="14"/>
  <c r="AR278" i="14"/>
  <c r="AR239" i="14"/>
  <c r="AR293" i="14"/>
  <c r="AR268" i="14"/>
  <c r="AR253" i="14"/>
  <c r="AR175" i="14"/>
  <c r="AR220" i="14"/>
  <c r="AR217" i="14"/>
  <c r="AR125" i="14"/>
  <c r="AR94" i="14"/>
  <c r="AR62" i="14"/>
  <c r="AR14" i="14"/>
  <c r="AR12" i="14"/>
  <c r="AR628" i="14"/>
  <c r="AR597" i="14"/>
  <c r="AR580" i="14"/>
  <c r="AR571" i="14"/>
  <c r="AR583" i="14"/>
  <c r="AR369" i="14"/>
  <c r="AR317" i="14"/>
  <c r="AR310" i="14"/>
  <c r="AR335" i="14"/>
  <c r="AR202" i="14"/>
  <c r="AR92" i="14"/>
  <c r="AR10" i="14"/>
  <c r="AR709" i="14"/>
  <c r="AR573" i="14"/>
  <c r="AR563" i="14"/>
  <c r="AR434" i="14"/>
  <c r="AR403" i="14"/>
  <c r="AR282" i="14"/>
  <c r="AR151" i="14"/>
  <c r="AR142" i="14"/>
  <c r="AR216" i="14"/>
  <c r="AR93" i="14"/>
  <c r="AR69" i="14"/>
  <c r="AR124" i="14"/>
  <c r="AR76" i="14"/>
  <c r="AR112" i="14"/>
  <c r="AR63" i="14"/>
  <c r="AR22" i="14"/>
  <c r="AR65" i="14"/>
  <c r="AR21" i="14"/>
  <c r="AR13" i="14"/>
  <c r="AR5" i="14"/>
  <c r="AR20" i="14"/>
  <c r="AR35" i="14"/>
  <c r="AR632" i="14"/>
  <c r="AR446" i="14"/>
  <c r="AR452" i="14"/>
  <c r="AR444" i="14"/>
  <c r="AR505" i="14"/>
  <c r="AR425" i="14"/>
  <c r="AR392" i="14"/>
  <c r="AR356" i="14"/>
  <c r="AR184" i="14"/>
  <c r="AR159" i="14"/>
  <c r="AR126" i="14"/>
  <c r="AR665" i="14"/>
  <c r="AR633" i="14"/>
  <c r="AR606" i="14"/>
  <c r="AR575" i="14"/>
  <c r="AR549" i="14"/>
  <c r="AR494" i="14"/>
  <c r="AR447" i="14"/>
  <c r="AR372" i="14"/>
  <c r="AR397" i="14"/>
  <c r="AR266" i="14"/>
  <c r="AR160" i="14"/>
  <c r="AR154" i="14"/>
  <c r="AR85" i="14"/>
  <c r="AR108" i="14"/>
  <c r="AR56" i="14"/>
  <c r="AR74" i="14"/>
  <c r="AR134" i="14"/>
  <c r="AR38" i="14"/>
  <c r="AR735" i="14"/>
  <c r="AR621" i="14"/>
  <c r="AR524" i="14"/>
  <c r="AR541" i="14"/>
  <c r="AR465" i="14"/>
  <c r="AR453" i="14"/>
  <c r="AR418" i="14"/>
  <c r="AR433" i="14"/>
  <c r="AR236" i="14"/>
  <c r="AR196" i="14"/>
  <c r="AR193" i="14"/>
  <c r="AR164" i="14"/>
  <c r="AR15" i="14"/>
  <c r="AR723" i="14"/>
  <c r="AR643" i="14"/>
  <c r="AR612" i="14"/>
  <c r="AR607" i="14"/>
  <c r="AR586" i="14"/>
  <c r="AR551" i="14"/>
  <c r="AR576" i="14"/>
  <c r="AR514" i="14"/>
  <c r="AR349" i="14"/>
  <c r="AR224" i="14"/>
  <c r="AR203" i="14"/>
  <c r="AR200" i="14"/>
  <c r="AR190" i="14"/>
  <c r="AR61" i="14"/>
  <c r="AR96" i="14"/>
  <c r="AR59" i="14"/>
  <c r="AR6" i="14"/>
  <c r="T236" i="14"/>
  <c r="W236" i="14"/>
  <c r="U236" i="14"/>
  <c r="V236" i="14"/>
  <c r="S236" i="14"/>
  <c r="X236" i="14"/>
  <c r="Y81" i="14"/>
  <c r="AC81" i="14"/>
  <c r="AB81" i="14"/>
  <c r="X81" i="14"/>
  <c r="AA81" i="14"/>
  <c r="Z81" i="14"/>
  <c r="AC109" i="14"/>
  <c r="AB109" i="14"/>
  <c r="AA109" i="14"/>
  <c r="Y109" i="14"/>
  <c r="X109" i="14"/>
  <c r="AD109" i="14"/>
  <c r="W109" i="14"/>
  <c r="Z109" i="14"/>
  <c r="AR51" i="14"/>
  <c r="Z50" i="9"/>
  <c r="U50" i="9"/>
  <c r="Y50" i="9"/>
  <c r="AA50" i="9"/>
  <c r="V50" i="9"/>
  <c r="X50" i="9"/>
  <c r="T50" i="9"/>
  <c r="W50" i="9"/>
  <c r="AJ732" i="14"/>
  <c r="AR732" i="14" s="1"/>
  <c r="W732" i="14"/>
  <c r="AH675" i="14"/>
  <c r="AR675" i="14" s="1"/>
  <c r="U675" i="14"/>
  <c r="T666" i="14"/>
  <c r="AG666" i="14"/>
  <c r="AR666" i="14" s="1"/>
  <c r="AR593" i="14"/>
  <c r="AR567" i="14"/>
  <c r="AR474" i="14"/>
  <c r="AR439" i="14"/>
  <c r="AR353" i="14"/>
  <c r="Y318" i="14"/>
  <c r="AA318" i="14"/>
  <c r="Z318" i="14"/>
  <c r="AR238" i="14"/>
  <c r="AR235" i="14"/>
  <c r="AB98" i="14"/>
  <c r="AA98" i="14"/>
  <c r="AC98" i="14"/>
  <c r="AD98" i="14"/>
  <c r="Y98" i="14"/>
  <c r="Z98" i="14"/>
  <c r="W98" i="14"/>
  <c r="AB56" i="14"/>
  <c r="Z56" i="14"/>
  <c r="Y56" i="14"/>
  <c r="AD56" i="14"/>
  <c r="AA56" i="14"/>
  <c r="X56" i="14"/>
  <c r="AC56" i="14"/>
  <c r="AB119" i="14"/>
  <c r="W119" i="14"/>
  <c r="AA119" i="14"/>
  <c r="AD119" i="14"/>
  <c r="Z119" i="14"/>
  <c r="AC119" i="14"/>
  <c r="Y119" i="14"/>
  <c r="X119" i="14"/>
  <c r="AD95" i="14"/>
  <c r="W95" i="14"/>
  <c r="AB95" i="14"/>
  <c r="AA95" i="14"/>
  <c r="Z95" i="14"/>
  <c r="AC95" i="14"/>
  <c r="Y95" i="14"/>
  <c r="X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U237" i="14"/>
  <c r="S237" i="14"/>
  <c r="V237" i="14"/>
  <c r="W237" i="14"/>
  <c r="T237" i="14"/>
  <c r="X237" i="14"/>
  <c r="AF653" i="14"/>
  <c r="AR653" i="14" s="1"/>
  <c r="S653" i="14"/>
  <c r="AR650" i="14"/>
  <c r="S644" i="14"/>
  <c r="AF644" i="14"/>
  <c r="AR644" i="14" s="1"/>
  <c r="AR585" i="14"/>
  <c r="AR584" i="14"/>
  <c r="AR557" i="14"/>
  <c r="AR466" i="14"/>
  <c r="AR279" i="14"/>
  <c r="U219" i="14"/>
  <c r="T219" i="14"/>
  <c r="V219" i="14"/>
  <c r="S219" i="14"/>
  <c r="X219" i="14"/>
  <c r="AD63" i="14"/>
  <c r="AA63" i="14"/>
  <c r="Y63" i="14"/>
  <c r="W63" i="14"/>
  <c r="AC63" i="14"/>
  <c r="Z63" i="14"/>
  <c r="X63" i="14"/>
  <c r="AD28" i="14"/>
  <c r="AB28" i="14"/>
  <c r="AA28" i="14"/>
  <c r="W28" i="14"/>
  <c r="Z28" i="14"/>
  <c r="AC28" i="14"/>
  <c r="Y28" i="14"/>
  <c r="X28" i="14"/>
  <c r="AB36" i="14"/>
  <c r="AD36" i="14"/>
  <c r="W36" i="14"/>
  <c r="AA36" i="14"/>
  <c r="Z36" i="14"/>
  <c r="AC36" i="14"/>
  <c r="Y36" i="14"/>
  <c r="X36" i="14"/>
  <c r="X3" i="14"/>
  <c r="W3" i="14"/>
  <c r="AA3" i="14"/>
  <c r="Y3" i="14"/>
  <c r="AC3" i="14"/>
  <c r="AD3" i="14"/>
  <c r="Z3" i="14"/>
  <c r="AR27" i="14"/>
  <c r="S639" i="14"/>
  <c r="T639" i="14"/>
  <c r="AG639" i="14"/>
  <c r="U639" i="14"/>
  <c r="AF639" i="14"/>
  <c r="AH639" i="14"/>
  <c r="AR728" i="14"/>
  <c r="AF647" i="14"/>
  <c r="AR647" i="14" s="1"/>
  <c r="AR570" i="14"/>
  <c r="AR534" i="14"/>
  <c r="AR431" i="14"/>
  <c r="AR430" i="14"/>
  <c r="AR373" i="14"/>
  <c r="AR327" i="14"/>
  <c r="AR288" i="14"/>
  <c r="W81" i="14"/>
  <c r="AD81" i="14"/>
  <c r="AR53" i="14"/>
  <c r="Y5" i="9"/>
  <c r="AA5" i="9"/>
  <c r="X5" i="9"/>
  <c r="W5" i="9"/>
  <c r="U5" i="9"/>
  <c r="T5" i="9"/>
  <c r="AR11" i="14"/>
  <c r="AR4" i="14"/>
  <c r="AA297" i="14"/>
  <c r="Z297" i="14"/>
  <c r="Y297" i="14"/>
  <c r="AD179" i="14"/>
  <c r="V179" i="14"/>
  <c r="AB179" i="14"/>
  <c r="T179" i="14"/>
  <c r="X179" i="14"/>
  <c r="AA179" i="14"/>
  <c r="W179" i="14"/>
  <c r="S179" i="14"/>
  <c r="Z179" i="14"/>
  <c r="AC179" i="14"/>
  <c r="Y179" i="14"/>
  <c r="U179" i="14"/>
  <c r="AR703" i="14"/>
  <c r="AR516" i="14"/>
  <c r="AR469" i="14"/>
  <c r="AR491" i="14"/>
  <c r="AA322" i="14"/>
  <c r="Y322" i="14"/>
  <c r="Z322" i="14"/>
  <c r="AR289" i="14"/>
  <c r="Y326" i="14"/>
  <c r="Z326" i="14"/>
  <c r="AA281" i="14"/>
  <c r="Z281" i="14"/>
  <c r="Y281" i="14"/>
  <c r="AR212" i="14"/>
  <c r="AR209" i="14"/>
  <c r="T234" i="14"/>
  <c r="X234" i="14"/>
  <c r="S234" i="14"/>
  <c r="U234" i="14"/>
  <c r="V234" i="14"/>
  <c r="U141" i="14"/>
  <c r="T141" i="14"/>
  <c r="S141" i="14"/>
  <c r="W141" i="14"/>
  <c r="X141" i="14"/>
  <c r="V141" i="14"/>
  <c r="AR82" i="14"/>
  <c r="AR118" i="14"/>
  <c r="AR103" i="14"/>
  <c r="W135" i="14"/>
  <c r="T135" i="14"/>
  <c r="S135" i="14"/>
  <c r="V135" i="14"/>
  <c r="U135" i="14"/>
  <c r="X135" i="14"/>
  <c r="Z45" i="9"/>
  <c r="V722" i="14"/>
  <c r="AI722" i="14"/>
  <c r="AR722" i="14" s="1"/>
  <c r="V719" i="14"/>
  <c r="AI719" i="14"/>
  <c r="AR719" i="14" s="1"/>
  <c r="W162" i="14"/>
  <c r="U162" i="14"/>
  <c r="V162" i="14"/>
  <c r="AR651" i="14"/>
  <c r="AR636" i="14"/>
  <c r="AR619" i="14"/>
  <c r="AR598" i="14"/>
  <c r="AR574" i="14"/>
  <c r="AR498" i="14"/>
  <c r="AR357" i="14"/>
  <c r="AD357" i="14"/>
  <c r="AC357" i="14"/>
  <c r="AB357" i="14"/>
  <c r="AD335" i="14"/>
  <c r="AB335" i="14"/>
  <c r="AA335" i="14"/>
  <c r="AC335" i="14"/>
  <c r="AR263" i="14"/>
  <c r="W195" i="14"/>
  <c r="S195" i="14"/>
  <c r="V195" i="14"/>
  <c r="X195" i="14"/>
  <c r="T195" i="14"/>
  <c r="U195" i="14"/>
  <c r="AR100" i="14"/>
  <c r="AR130" i="14"/>
  <c r="Y31" i="14"/>
  <c r="AB31" i="14"/>
  <c r="AA31" i="14"/>
  <c r="AC31" i="14"/>
  <c r="W31" i="14"/>
  <c r="Z31" i="14"/>
  <c r="AD31" i="14"/>
  <c r="Y23" i="14"/>
  <c r="AB23" i="14"/>
  <c r="AA23" i="14"/>
  <c r="Z23" i="14"/>
  <c r="AD23" i="14"/>
  <c r="X23" i="14"/>
  <c r="W23" i="14"/>
  <c r="AC23" i="14"/>
  <c r="Y15" i="14"/>
  <c r="AB15" i="14"/>
  <c r="AA15" i="14"/>
  <c r="AD15" i="14"/>
  <c r="AC15" i="14"/>
  <c r="X15" i="14"/>
  <c r="Z15" i="14"/>
  <c r="W15" i="14"/>
  <c r="Y7" i="14"/>
  <c r="AB7" i="14"/>
  <c r="AA7" i="14"/>
  <c r="AC7" i="14"/>
  <c r="AD7" i="14"/>
  <c r="X7" i="14"/>
  <c r="Z7" i="14"/>
  <c r="W7" i="14"/>
  <c r="V116" i="9"/>
  <c r="Y116" i="9"/>
  <c r="X116" i="9"/>
  <c r="T116" i="9"/>
  <c r="W116" i="9"/>
  <c r="Z116" i="9"/>
  <c r="U116" i="9"/>
  <c r="AA116" i="9"/>
  <c r="W19" i="14"/>
  <c r="X19" i="14"/>
  <c r="AA19" i="14"/>
  <c r="AC19" i="14"/>
  <c r="AD19" i="14"/>
  <c r="Z19" i="14"/>
  <c r="Y19" i="14"/>
  <c r="S631" i="14"/>
  <c r="AF631" i="14"/>
  <c r="AR631" i="14" s="1"/>
  <c r="U417" i="14"/>
  <c r="T417" i="14"/>
  <c r="S417" i="14"/>
  <c r="AR269" i="14"/>
  <c r="T162" i="14"/>
  <c r="X162" i="14"/>
  <c r="X31" i="14"/>
  <c r="V83" i="9"/>
  <c r="U83" i="9"/>
  <c r="T83" i="9"/>
  <c r="W83" i="9"/>
  <c r="Y83" i="9"/>
  <c r="AA83" i="9"/>
  <c r="X83" i="9"/>
  <c r="P32" i="22"/>
  <c r="R32" i="22"/>
  <c r="Q32" i="22"/>
  <c r="AJ737" i="14"/>
  <c r="AR737" i="14" s="1"/>
  <c r="AR707" i="14"/>
  <c r="AJ729" i="14"/>
  <c r="AR729" i="14" s="1"/>
  <c r="AR708" i="14"/>
  <c r="AR685" i="14"/>
  <c r="AR674" i="14"/>
  <c r="U683" i="14"/>
  <c r="AR673" i="14"/>
  <c r="AG680" i="14"/>
  <c r="AR680" i="14" s="1"/>
  <c r="AG670" i="14"/>
  <c r="AR670" i="14" s="1"/>
  <c r="T670" i="14"/>
  <c r="AH693" i="14"/>
  <c r="AR693" i="14" s="1"/>
  <c r="AH677" i="14"/>
  <c r="AR677" i="14" s="1"/>
  <c r="AR625" i="14"/>
  <c r="AR617" i="14"/>
  <c r="AR624" i="14"/>
  <c r="AR605" i="14"/>
  <c r="AR620" i="14"/>
  <c r="AR596" i="14"/>
  <c r="AR603" i="14"/>
  <c r="AR590" i="14"/>
  <c r="AR555" i="14"/>
  <c r="AR562" i="14"/>
  <c r="AR530" i="14"/>
  <c r="AR522" i="14"/>
  <c r="AR582" i="14"/>
  <c r="AR553" i="14"/>
  <c r="AR560" i="14"/>
  <c r="AR536" i="14"/>
  <c r="AR513" i="14"/>
  <c r="AR533" i="14"/>
  <c r="AR502" i="14"/>
  <c r="AR517" i="14"/>
  <c r="AR508" i="14"/>
  <c r="AR507" i="14"/>
  <c r="AR506" i="14"/>
  <c r="W485" i="14"/>
  <c r="AR468" i="14"/>
  <c r="AR443" i="14"/>
  <c r="AR413" i="14"/>
  <c r="X487" i="14"/>
  <c r="AR445" i="14"/>
  <c r="AR437" i="14"/>
  <c r="AR412" i="14"/>
  <c r="AR481" i="14"/>
  <c r="AR410" i="14"/>
  <c r="AR450" i="14"/>
  <c r="AR417" i="14"/>
  <c r="AR499" i="14"/>
  <c r="AR364" i="14"/>
  <c r="U415" i="14"/>
  <c r="U409" i="14"/>
  <c r="T409" i="14"/>
  <c r="AR393" i="14"/>
  <c r="AR399" i="14"/>
  <c r="AR368" i="14"/>
  <c r="AC377" i="14"/>
  <c r="AC369" i="14"/>
  <c r="AR341" i="14"/>
  <c r="AD385" i="14"/>
  <c r="AR340" i="14"/>
  <c r="AR315" i="14"/>
  <c r="AR299" i="14"/>
  <c r="AR374" i="14"/>
  <c r="AR338" i="14"/>
  <c r="AR290" i="14"/>
  <c r="AR305" i="14"/>
  <c r="Z303" i="14"/>
  <c r="AR296" i="14"/>
  <c r="T259" i="14"/>
  <c r="AA319" i="14"/>
  <c r="AR264" i="14"/>
  <c r="AR215" i="14"/>
  <c r="AD328" i="14"/>
  <c r="AC328" i="14"/>
  <c r="AR318" i="14"/>
  <c r="AR254" i="14"/>
  <c r="AR230" i="14"/>
  <c r="AR245" i="14"/>
  <c r="AR221" i="14"/>
  <c r="AR260" i="14"/>
  <c r="W253" i="14"/>
  <c r="T253" i="14"/>
  <c r="AA180" i="14"/>
  <c r="AR265" i="14"/>
  <c r="AA265" i="14"/>
  <c r="W259" i="14"/>
  <c r="AR204" i="14"/>
  <c r="AR150" i="14"/>
  <c r="U218" i="14"/>
  <c r="T204" i="14"/>
  <c r="X188" i="14"/>
  <c r="AR181" i="14"/>
  <c r="X172" i="14"/>
  <c r="AR165" i="14"/>
  <c r="AR251" i="14"/>
  <c r="U192" i="14"/>
  <c r="V196" i="14"/>
  <c r="AC181" i="14"/>
  <c r="AR171" i="14"/>
  <c r="W165" i="14"/>
  <c r="AR145" i="14"/>
  <c r="T138" i="14"/>
  <c r="S138" i="14"/>
  <c r="T128" i="14"/>
  <c r="AB122" i="14"/>
  <c r="AA122" i="14"/>
  <c r="AB106" i="14"/>
  <c r="AA106" i="14"/>
  <c r="Y114" i="14"/>
  <c r="Y74" i="14"/>
  <c r="AR83" i="14"/>
  <c r="Z187" i="14"/>
  <c r="W157" i="14"/>
  <c r="W138" i="14"/>
  <c r="AR114" i="14"/>
  <c r="W90" i="14"/>
  <c r="T201" i="14"/>
  <c r="X136" i="14"/>
  <c r="AR105" i="14"/>
  <c r="AR89" i="14"/>
  <c r="AD66" i="14"/>
  <c r="W218" i="14"/>
  <c r="AD186" i="14"/>
  <c r="X145" i="14"/>
  <c r="AR136" i="14"/>
  <c r="U133" i="14"/>
  <c r="T133" i="14"/>
  <c r="S133" i="14"/>
  <c r="X133" i="14"/>
  <c r="AR104" i="14"/>
  <c r="AC85" i="14"/>
  <c r="AA85" i="14"/>
  <c r="AB85" i="14"/>
  <c r="Y85" i="14"/>
  <c r="X85" i="14"/>
  <c r="AC74" i="14"/>
  <c r="AR127" i="14"/>
  <c r="AR70" i="14"/>
  <c r="Y39" i="14"/>
  <c r="AB39" i="14"/>
  <c r="AA39" i="14"/>
  <c r="V124" i="9"/>
  <c r="Y124" i="9"/>
  <c r="X124" i="9"/>
  <c r="AR41" i="14"/>
  <c r="AR16" i="14"/>
  <c r="AB52" i="14"/>
  <c r="AR39" i="14"/>
  <c r="AR31" i="14"/>
  <c r="T100" i="9"/>
  <c r="W74" i="14"/>
  <c r="AR54" i="14"/>
  <c r="AD85" i="14"/>
  <c r="Y2" i="14"/>
  <c r="X2" i="14"/>
  <c r="T148" i="14"/>
  <c r="AC75" i="14"/>
  <c r="AB71" i="14"/>
  <c r="AC96" i="14"/>
  <c r="AB96" i="14"/>
  <c r="W29" i="9"/>
  <c r="AA70" i="14"/>
  <c r="T85" i="9"/>
  <c r="Z58" i="9"/>
  <c r="U58" i="9"/>
  <c r="Z26" i="9"/>
  <c r="U26" i="9"/>
  <c r="V13" i="9"/>
  <c r="AC13" i="14"/>
  <c r="T107" i="9"/>
  <c r="Y107" i="9"/>
  <c r="U69" i="9"/>
  <c r="W63" i="9"/>
  <c r="U53" i="9"/>
  <c r="W47" i="9"/>
  <c r="U37" i="9"/>
  <c r="W31" i="9"/>
  <c r="U21" i="9"/>
  <c r="W15" i="9"/>
  <c r="X58" i="14"/>
  <c r="AA44" i="14"/>
  <c r="Z4" i="14"/>
  <c r="U101" i="9"/>
  <c r="AA101" i="9"/>
  <c r="V101" i="9"/>
  <c r="T101" i="9"/>
  <c r="U71" i="9"/>
  <c r="U55" i="9"/>
  <c r="U39" i="9"/>
  <c r="AA261" i="7"/>
  <c r="AB43" i="14"/>
  <c r="AA88" i="9"/>
  <c r="Z61" i="9"/>
  <c r="T47" i="9"/>
  <c r="Z261" i="7"/>
  <c r="Z58" i="14"/>
  <c r="AR58" i="14"/>
  <c r="AD43" i="14"/>
  <c r="Z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R734" i="14"/>
  <c r="W733" i="14"/>
  <c r="AR713" i="14"/>
  <c r="AR691" i="14"/>
  <c r="AF646" i="14"/>
  <c r="AR646" i="14" s="1"/>
  <c r="AR622" i="14"/>
  <c r="AG641" i="14"/>
  <c r="U641" i="14"/>
  <c r="AH641" i="14"/>
  <c r="AR592" i="14"/>
  <c r="AR581" i="14"/>
  <c r="S643" i="14"/>
  <c r="AR654" i="14"/>
  <c r="AR599" i="14"/>
  <c r="AR548" i="14"/>
  <c r="AR520" i="14"/>
  <c r="AR500" i="14"/>
  <c r="AR515" i="14"/>
  <c r="AR475" i="14"/>
  <c r="AR459" i="14"/>
  <c r="AR482" i="14"/>
  <c r="AR427" i="14"/>
  <c r="S414" i="14"/>
  <c r="AR424" i="14"/>
  <c r="AR408" i="14"/>
  <c r="U406" i="14"/>
  <c r="AR365" i="14"/>
  <c r="AR301" i="14"/>
  <c r="AR316" i="14"/>
  <c r="AR339" i="14"/>
  <c r="AR323" i="14"/>
  <c r="AR314" i="14"/>
  <c r="AR306" i="14"/>
  <c r="AR298" i="14"/>
  <c r="AD361" i="14"/>
  <c r="AR344" i="14"/>
  <c r="AR320" i="14"/>
  <c r="AR294" i="14"/>
  <c r="AR311" i="14"/>
  <c r="AR241" i="14"/>
  <c r="AR334" i="14"/>
  <c r="S259" i="14"/>
  <c r="AR191" i="14"/>
  <c r="AA285" i="14"/>
  <c r="AR272" i="14"/>
  <c r="AR246" i="14"/>
  <c r="AR198" i="14"/>
  <c r="Z285" i="14"/>
  <c r="AR302" i="14"/>
  <c r="AR271" i="14"/>
  <c r="W250" i="14"/>
  <c r="X253" i="14"/>
  <c r="AR208" i="14"/>
  <c r="AR201" i="14"/>
  <c r="Y265" i="14"/>
  <c r="U229" i="14"/>
  <c r="T229" i="14"/>
  <c r="S229" i="14"/>
  <c r="U204" i="14"/>
  <c r="X189" i="14"/>
  <c r="AR174" i="14"/>
  <c r="V253" i="14"/>
  <c r="V229" i="14"/>
  <c r="AR213" i="14"/>
  <c r="W181" i="14"/>
  <c r="AR188" i="14"/>
  <c r="U221" i="14"/>
  <c r="U181" i="14"/>
  <c r="AR277" i="14"/>
  <c r="AR233" i="14"/>
  <c r="X165" i="14"/>
  <c r="W186" i="14"/>
  <c r="S128" i="14"/>
  <c r="Y121" i="14"/>
  <c r="X121" i="14"/>
  <c r="AC121" i="14"/>
  <c r="AB121" i="14"/>
  <c r="AR116" i="14"/>
  <c r="AR68" i="14"/>
  <c r="AR52" i="14"/>
  <c r="X138" i="14"/>
  <c r="AR123" i="14"/>
  <c r="X106" i="14"/>
  <c r="U205" i="14"/>
  <c r="S187" i="14"/>
  <c r="X157" i="14"/>
  <c r="V156" i="14"/>
  <c r="U156" i="14"/>
  <c r="Y120" i="14"/>
  <c r="AR98" i="14"/>
  <c r="X128" i="14"/>
  <c r="W105" i="14"/>
  <c r="W89" i="14"/>
  <c r="AR81" i="14"/>
  <c r="S190" i="14"/>
  <c r="AD178" i="14"/>
  <c r="T145" i="14"/>
  <c r="W136" i="14"/>
  <c r="U130" i="14"/>
  <c r="AD121" i="14"/>
  <c r="AR80" i="14"/>
  <c r="AA69" i="14"/>
  <c r="X69" i="14"/>
  <c r="AC69" i="14"/>
  <c r="AB69" i="14"/>
  <c r="Y69" i="14"/>
  <c r="V136" i="14"/>
  <c r="AD112" i="14"/>
  <c r="W147" i="14"/>
  <c r="AR110" i="14"/>
  <c r="W57" i="14"/>
  <c r="AC57" i="14"/>
  <c r="AB57" i="14"/>
  <c r="Z51" i="14"/>
  <c r="AR33" i="14"/>
  <c r="AR66" i="14"/>
  <c r="Y51" i="14"/>
  <c r="X39" i="14"/>
  <c r="W39" i="14"/>
  <c r="AB110" i="14"/>
  <c r="AB79" i="14"/>
  <c r="W65" i="14"/>
  <c r="X53" i="14"/>
  <c r="AB51" i="14"/>
  <c r="X45" i="14"/>
  <c r="AA71" i="14"/>
  <c r="AD64" i="14"/>
  <c r="AC64" i="14"/>
  <c r="AR45" i="14"/>
  <c r="Y42" i="14"/>
  <c r="X42" i="14"/>
  <c r="AC39" i="14"/>
  <c r="Z124" i="9"/>
  <c r="V88" i="9"/>
  <c r="AR148" i="14"/>
  <c r="X75" i="14"/>
  <c r="X52" i="14"/>
  <c r="AR44" i="14"/>
  <c r="U120" i="9"/>
  <c r="AA66" i="14"/>
  <c r="T92" i="9"/>
  <c r="V92" i="9"/>
  <c r="T84" i="9"/>
  <c r="X84" i="9"/>
  <c r="AA74" i="14"/>
  <c r="AD29" i="14"/>
  <c r="AC29" i="14"/>
  <c r="AB29" i="14"/>
  <c r="V58" i="9"/>
  <c r="V42" i="9"/>
  <c r="V26" i="9"/>
  <c r="V10" i="9"/>
  <c r="T147" i="14"/>
  <c r="AD47" i="14"/>
  <c r="AB35" i="14"/>
  <c r="X120" i="9"/>
  <c r="U82" i="9"/>
  <c r="AA69" i="9"/>
  <c r="AA53" i="9"/>
  <c r="AA37" i="9"/>
  <c r="U23" i="9"/>
  <c r="U217" i="14"/>
  <c r="AA85" i="9"/>
  <c r="T76" i="9"/>
  <c r="Z53" i="9"/>
  <c r="T39" i="9"/>
  <c r="T31" i="9"/>
  <c r="T23" i="9"/>
  <c r="T15" i="9"/>
  <c r="T7" i="9"/>
  <c r="W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I715" i="14"/>
  <c r="AR715" i="14" s="1"/>
  <c r="AR698" i="14"/>
  <c r="T673" i="14"/>
  <c r="T661" i="14"/>
  <c r="AG661" i="14"/>
  <c r="AF630" i="14"/>
  <c r="AR630" i="14" s="1"/>
  <c r="AG659" i="14"/>
  <c r="AR659" i="14" s="1"/>
  <c r="AR658" i="14"/>
  <c r="AR608" i="14"/>
  <c r="AR623" i="14"/>
  <c r="AR594" i="14"/>
  <c r="AR564" i="14"/>
  <c r="AR545" i="14"/>
  <c r="AR552" i="14"/>
  <c r="AR542" i="14"/>
  <c r="AR503" i="14"/>
  <c r="AR568" i="14"/>
  <c r="AR540" i="14"/>
  <c r="W483" i="14"/>
  <c r="AR451" i="14"/>
  <c r="AR436" i="14"/>
  <c r="AR428" i="14"/>
  <c r="AR420" i="14"/>
  <c r="AR426" i="14"/>
  <c r="AR432" i="14"/>
  <c r="AR380" i="14"/>
  <c r="AR422" i="14"/>
  <c r="AC365" i="14"/>
  <c r="AB365" i="14"/>
  <c r="AR411" i="14"/>
  <c r="AD383" i="14"/>
  <c r="AR381" i="14"/>
  <c r="AC330" i="14"/>
  <c r="AB330" i="14"/>
  <c r="AA330" i="14"/>
  <c r="AR309" i="14"/>
  <c r="AR366" i="14"/>
  <c r="AR348" i="14"/>
  <c r="AR330" i="14"/>
  <c r="AR345" i="14"/>
  <c r="AR337" i="14"/>
  <c r="AR329" i="14"/>
  <c r="AR321" i="14"/>
  <c r="AR313" i="14"/>
  <c r="AD337" i="14"/>
  <c r="AR328" i="14"/>
  <c r="AR312" i="14"/>
  <c r="AR250" i="14"/>
  <c r="AR234" i="14"/>
  <c r="Y280" i="14"/>
  <c r="AR249" i="14"/>
  <c r="AC351" i="14"/>
  <c r="AR295" i="14"/>
  <c r="AR358" i="14"/>
  <c r="AR281" i="14"/>
  <c r="AC180" i="14"/>
  <c r="U180" i="14"/>
  <c r="AR244" i="14"/>
  <c r="AR182" i="14"/>
  <c r="W189" i="14"/>
  <c r="V173" i="14"/>
  <c r="AD180" i="14"/>
  <c r="U173" i="14"/>
  <c r="V204" i="14"/>
  <c r="AR186" i="14"/>
  <c r="W178" i="14"/>
  <c r="AR140" i="14"/>
  <c r="Y113" i="14"/>
  <c r="X113" i="14"/>
  <c r="AC113" i="14"/>
  <c r="AB113" i="14"/>
  <c r="AR131" i="14"/>
  <c r="AR106" i="14"/>
  <c r="AD122" i="14"/>
  <c r="AD74" i="14"/>
  <c r="U138" i="14"/>
  <c r="W112" i="14"/>
  <c r="AR88" i="14"/>
  <c r="AC66" i="14"/>
  <c r="Y61" i="14"/>
  <c r="X61" i="14"/>
  <c r="AC61" i="14"/>
  <c r="AB61" i="14"/>
  <c r="AA61" i="14"/>
  <c r="V218" i="14"/>
  <c r="AR135" i="14"/>
  <c r="AD120" i="14"/>
  <c r="X126" i="14"/>
  <c r="AB74" i="14"/>
  <c r="AA65" i="14"/>
  <c r="AA37" i="14"/>
  <c r="AR9" i="14"/>
  <c r="AD65" i="14"/>
  <c r="AR48" i="14"/>
  <c r="Z45" i="14"/>
  <c r="AR24" i="14"/>
  <c r="W111" i="14"/>
  <c r="AB111" i="14"/>
  <c r="AA79" i="14"/>
  <c r="AR71" i="14"/>
  <c r="Y53" i="14"/>
  <c r="X51" i="14"/>
  <c r="Y45" i="14"/>
  <c r="S144" i="14"/>
  <c r="X144" i="14"/>
  <c r="AC79" i="14"/>
  <c r="AD71" i="14"/>
  <c r="AR30" i="14"/>
  <c r="AA2" i="14"/>
  <c r="AA108" i="9"/>
  <c r="X62" i="14"/>
  <c r="W62" i="14"/>
  <c r="AB62" i="14"/>
  <c r="AA62" i="14"/>
  <c r="AA58" i="14"/>
  <c r="Y34" i="14"/>
  <c r="X34" i="14"/>
  <c r="Z26" i="14"/>
  <c r="V117" i="9"/>
  <c r="U117" i="9"/>
  <c r="V104" i="9"/>
  <c r="AA52" i="14"/>
  <c r="AD37" i="14"/>
  <c r="X96" i="14"/>
  <c r="AR67" i="14"/>
  <c r="AB58" i="14"/>
  <c r="U124" i="9"/>
  <c r="W80" i="14"/>
  <c r="AB80" i="14"/>
  <c r="AB13" i="14"/>
  <c r="X123" i="9"/>
  <c r="Y82" i="9"/>
  <c r="W69" i="9"/>
  <c r="W21" i="9"/>
  <c r="Y88" i="14"/>
  <c r="AA88" i="14"/>
  <c r="AC5" i="14"/>
  <c r="T120" i="9"/>
  <c r="X118" i="9"/>
  <c r="X82" i="9"/>
  <c r="X29" i="14"/>
  <c r="X107" i="9"/>
  <c r="V102" i="9"/>
  <c r="T99" i="9"/>
  <c r="Y99" i="9"/>
  <c r="Z94" i="9"/>
  <c r="V77" i="9"/>
  <c r="AA55" i="14"/>
  <c r="X44" i="14"/>
  <c r="Z120" i="9"/>
  <c r="Y115" i="9"/>
  <c r="X101" i="9"/>
  <c r="W84" i="9"/>
  <c r="T77" i="9"/>
  <c r="U7" i="9"/>
  <c r="W217" i="14"/>
  <c r="AR163" i="14"/>
  <c r="S163" i="14"/>
  <c r="X43" i="14"/>
  <c r="AC43" i="14"/>
  <c r="AB12" i="14"/>
  <c r="U84" i="9"/>
  <c r="AA66" i="9"/>
  <c r="W164" i="14"/>
  <c r="T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R705" i="14"/>
  <c r="AR696" i="14"/>
  <c r="AR683" i="14"/>
  <c r="AG710" i="14"/>
  <c r="AR710" i="14" s="1"/>
  <c r="T701" i="14"/>
  <c r="AR688" i="14"/>
  <c r="AR655" i="14"/>
  <c r="AR626" i="14"/>
  <c r="AR652" i="14"/>
  <c r="AF641" i="14"/>
  <c r="AR640" i="14"/>
  <c r="S652" i="14"/>
  <c r="AR645" i="14"/>
  <c r="AR629" i="14"/>
  <c r="AR615" i="14"/>
  <c r="AR601" i="14"/>
  <c r="AR550" i="14"/>
  <c r="AR577" i="14"/>
  <c r="AR527" i="14"/>
  <c r="AR488" i="14"/>
  <c r="AR509" i="14"/>
  <c r="AR477" i="14"/>
  <c r="AR484" i="14"/>
  <c r="AR497" i="14"/>
  <c r="AR490" i="14"/>
  <c r="AR467" i="14"/>
  <c r="AR440" i="14"/>
  <c r="AR404" i="14"/>
  <c r="AR419" i="14"/>
  <c r="AR442" i="14"/>
  <c r="AR387" i="14"/>
  <c r="AR402" i="14"/>
  <c r="AR395" i="14"/>
  <c r="AR377" i="14"/>
  <c r="AR376" i="14"/>
  <c r="AR449" i="14"/>
  <c r="AR391" i="14"/>
  <c r="AC338" i="14"/>
  <c r="AB338" i="14"/>
  <c r="AA338" i="14"/>
  <c r="AR308" i="14"/>
  <c r="AR363" i="14"/>
  <c r="AR307" i="14"/>
  <c r="AR352" i="14"/>
  <c r="AA279" i="14"/>
  <c r="AR343" i="14"/>
  <c r="Y319" i="14"/>
  <c r="AR285" i="14"/>
  <c r="AR351" i="14"/>
  <c r="AR206" i="14"/>
  <c r="AR287" i="14"/>
  <c r="T260" i="14"/>
  <c r="AR211" i="14"/>
  <c r="AR192" i="14"/>
  <c r="AB352" i="14"/>
  <c r="X243" i="14"/>
  <c r="X227" i="14"/>
  <c r="U203" i="14"/>
  <c r="T203" i="14"/>
  <c r="AR304" i="14"/>
  <c r="W243" i="14"/>
  <c r="AA208" i="14"/>
  <c r="Z286" i="14"/>
  <c r="AA286" i="14"/>
  <c r="V227" i="14"/>
  <c r="S220" i="14"/>
  <c r="V220" i="14"/>
  <c r="U220" i="14"/>
  <c r="T220" i="14"/>
  <c r="X180" i="14"/>
  <c r="AR173" i="14"/>
  <c r="AD181" i="14"/>
  <c r="X252" i="14"/>
  <c r="AR187" i="14"/>
  <c r="V180" i="14"/>
  <c r="X148" i="14"/>
  <c r="T130" i="14"/>
  <c r="S130" i="14"/>
  <c r="AB114" i="14"/>
  <c r="AA114" i="14"/>
  <c r="AR101" i="14"/>
  <c r="AB90" i="14"/>
  <c r="AA90" i="14"/>
  <c r="X170" i="14"/>
  <c r="W145" i="14"/>
  <c r="V145" i="14"/>
  <c r="Z97" i="14"/>
  <c r="AC73" i="14"/>
  <c r="AB73" i="14"/>
  <c r="Y73" i="14"/>
  <c r="X73" i="14"/>
  <c r="AC210" i="14"/>
  <c r="AB187" i="14"/>
  <c r="Y112" i="14"/>
  <c r="W106" i="14"/>
  <c r="X178" i="14"/>
  <c r="AR155" i="14"/>
  <c r="AR137" i="14"/>
  <c r="AD114" i="14"/>
  <c r="AR97" i="14"/>
  <c r="V129" i="14"/>
  <c r="AR120" i="14"/>
  <c r="AC117" i="14"/>
  <c r="AB117" i="14"/>
  <c r="AA117" i="14"/>
  <c r="Y117" i="14"/>
  <c r="X117" i="14"/>
  <c r="AC114" i="14"/>
  <c r="AR72" i="14"/>
  <c r="V142" i="14"/>
  <c r="AR111" i="14"/>
  <c r="T127" i="14"/>
  <c r="AD61" i="14"/>
  <c r="V108" i="9"/>
  <c r="Y108" i="9"/>
  <c r="X108" i="9"/>
  <c r="S126" i="14"/>
  <c r="X57" i="14"/>
  <c r="AA53" i="14"/>
  <c r="AR144" i="14"/>
  <c r="X110" i="14"/>
  <c r="Z52" i="14"/>
  <c r="AD110" i="14"/>
  <c r="Y26" i="14"/>
  <c r="X26" i="14"/>
  <c r="Z122" i="14"/>
  <c r="Z75" i="14"/>
  <c r="Z71" i="14"/>
  <c r="W52" i="14"/>
  <c r="W10" i="14"/>
  <c r="AR28" i="14"/>
  <c r="AR43" i="14"/>
  <c r="V61" i="9"/>
  <c r="Z42" i="9"/>
  <c r="U42" i="9"/>
  <c r="V29" i="9"/>
  <c r="Z10" i="9"/>
  <c r="U10" i="9"/>
  <c r="W42" i="14"/>
  <c r="T94" i="9"/>
  <c r="U92" i="9"/>
  <c r="V86" i="9"/>
  <c r="W82" i="9"/>
  <c r="U61" i="9"/>
  <c r="U29" i="9"/>
  <c r="U13" i="9"/>
  <c r="V2" i="9"/>
  <c r="AB55" i="14"/>
  <c r="U147" i="14"/>
  <c r="AC35" i="14"/>
  <c r="U115" i="9"/>
  <c r="U63" i="9"/>
  <c r="U47" i="9"/>
  <c r="U31" i="9"/>
  <c r="X217" i="14"/>
  <c r="V163" i="14"/>
  <c r="X12" i="14"/>
  <c r="T82" i="9"/>
  <c r="AA58" i="9"/>
  <c r="Z253" i="7"/>
  <c r="AB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T659" i="14"/>
  <c r="S651" i="14"/>
  <c r="AR604" i="14"/>
  <c r="AR627" i="14"/>
  <c r="AR538" i="14"/>
  <c r="AR561" i="14"/>
  <c r="AR569" i="14"/>
  <c r="AR543" i="14"/>
  <c r="AR535" i="14"/>
  <c r="AR558" i="14"/>
  <c r="AR512" i="14"/>
  <c r="AR526" i="14"/>
  <c r="AR537" i="14"/>
  <c r="AR501" i="14"/>
  <c r="AR525" i="14"/>
  <c r="AR487" i="14"/>
  <c r="AR462" i="14"/>
  <c r="AR454" i="14"/>
  <c r="AR473" i="14"/>
  <c r="AR458" i="14"/>
  <c r="AR448" i="14"/>
  <c r="AR456" i="14"/>
  <c r="AR401" i="14"/>
  <c r="AR415" i="14"/>
  <c r="AR406" i="14"/>
  <c r="AR400" i="14"/>
  <c r="AR398" i="14"/>
  <c r="AR383" i="14"/>
  <c r="AR390" i="14"/>
  <c r="AR389" i="14"/>
  <c r="AC329" i="14"/>
  <c r="AB329" i="14"/>
  <c r="AR362" i="14"/>
  <c r="AR346" i="14"/>
  <c r="AR297" i="14"/>
  <c r="AR354" i="14"/>
  <c r="AR257" i="14"/>
  <c r="AB328" i="14"/>
  <c r="X251" i="14"/>
  <c r="W251" i="14"/>
  <c r="AR222" i="14"/>
  <c r="AR276" i="14"/>
  <c r="S253" i="14"/>
  <c r="X259" i="14"/>
  <c r="AR228" i="14"/>
  <c r="U210" i="14"/>
  <c r="X173" i="14"/>
  <c r="AR158" i="14"/>
  <c r="AR342" i="14"/>
  <c r="W242" i="14"/>
  <c r="W173" i="14"/>
  <c r="V245" i="14"/>
  <c r="U245" i="14"/>
  <c r="W244" i="14"/>
  <c r="V221" i="14"/>
  <c r="Y208" i="14"/>
  <c r="W196" i="14"/>
  <c r="AR172" i="14"/>
  <c r="X208" i="14"/>
  <c r="AR178" i="14"/>
  <c r="AA113" i="14"/>
  <c r="AB82" i="14"/>
  <c r="AA82" i="14"/>
  <c r="W82" i="14"/>
  <c r="X137" i="14"/>
  <c r="U137" i="14"/>
  <c r="T137" i="14"/>
  <c r="AR132" i="14"/>
  <c r="Y105" i="14"/>
  <c r="X105" i="14"/>
  <c r="AC105" i="14"/>
  <c r="AB105" i="14"/>
  <c r="Y97" i="14"/>
  <c r="X97" i="14"/>
  <c r="AC97" i="14"/>
  <c r="AB97" i="14"/>
  <c r="Y89" i="14"/>
  <c r="X89" i="14"/>
  <c r="AC89" i="14"/>
  <c r="AB89" i="14"/>
  <c r="AR156" i="14"/>
  <c r="AR139" i="14"/>
  <c r="X122" i="14"/>
  <c r="AR107" i="14"/>
  <c r="S205" i="14"/>
  <c r="U187" i="14"/>
  <c r="T156" i="14"/>
  <c r="AR122" i="14"/>
  <c r="W225" i="14"/>
  <c r="S201" i="14"/>
  <c r="AR153" i="14"/>
  <c r="W137" i="14"/>
  <c r="AR129" i="14"/>
  <c r="AD106" i="14"/>
  <c r="W97" i="14"/>
  <c r="AD90" i="14"/>
  <c r="AR218" i="14"/>
  <c r="U190" i="14"/>
  <c r="W120" i="14"/>
  <c r="AD105" i="14"/>
  <c r="AC101" i="14"/>
  <c r="AB101" i="14"/>
  <c r="AA101" i="14"/>
  <c r="Y101" i="14"/>
  <c r="X101" i="14"/>
  <c r="AC82" i="14"/>
  <c r="W142" i="14"/>
  <c r="W127" i="14"/>
  <c r="X82" i="14"/>
  <c r="Z47" i="14"/>
  <c r="AR79" i="14"/>
  <c r="AR17" i="14"/>
  <c r="AD89" i="14"/>
  <c r="AD57" i="14"/>
  <c r="AR40" i="14"/>
  <c r="Z37" i="14"/>
  <c r="AR8" i="14"/>
  <c r="Y111" i="14"/>
  <c r="AC111" i="14"/>
  <c r="AR50" i="14"/>
  <c r="Y37" i="14"/>
  <c r="AR23" i="14"/>
  <c r="T124" i="9"/>
  <c r="T108" i="9"/>
  <c r="X103" i="14"/>
  <c r="AD87" i="14"/>
  <c r="W87" i="14"/>
  <c r="Z79" i="14"/>
  <c r="W70" i="14"/>
  <c r="AR46" i="14"/>
  <c r="X37" i="14"/>
  <c r="AA124" i="9"/>
  <c r="W112" i="9"/>
  <c r="T134" i="14"/>
  <c r="AA75" i="14"/>
  <c r="X66" i="14"/>
  <c r="AR57" i="14"/>
  <c r="W53" i="14"/>
  <c r="AR37" i="14"/>
  <c r="Y18" i="14"/>
  <c r="X18" i="14"/>
  <c r="Z121" i="14"/>
  <c r="X71" i="14"/>
  <c r="AB5" i="14"/>
  <c r="U108" i="9"/>
  <c r="Y123" i="9"/>
  <c r="W61" i="9"/>
  <c r="AC88" i="14"/>
  <c r="AR36" i="14"/>
  <c r="AD21" i="14"/>
  <c r="AC21" i="14"/>
  <c r="AB21" i="14"/>
  <c r="X11" i="14"/>
  <c r="W11" i="14"/>
  <c r="AB11" i="14"/>
  <c r="T118" i="9"/>
  <c r="Y118" i="9"/>
  <c r="W66" i="9"/>
  <c r="W34" i="9"/>
  <c r="AA107" i="9"/>
  <c r="Z107" i="9"/>
  <c r="W102" i="9"/>
  <c r="U94" i="9"/>
  <c r="V34" i="9"/>
  <c r="AC55" i="14"/>
  <c r="AB27" i="14"/>
  <c r="AR147" i="14"/>
  <c r="AD69" i="14"/>
  <c r="V115" i="9"/>
  <c r="Y101" i="9"/>
  <c r="Z77" i="9"/>
  <c r="AA61" i="9"/>
  <c r="AA29" i="9"/>
  <c r="S217" i="14"/>
  <c r="W163" i="14"/>
  <c r="T163" i="14"/>
  <c r="Y12" i="14"/>
  <c r="AC12" i="14"/>
  <c r="AA82" i="9"/>
  <c r="T71" i="9"/>
  <c r="V148" i="14"/>
  <c r="X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R731" i="14"/>
  <c r="V725" i="14"/>
  <c r="AR727" i="14"/>
  <c r="AR701" i="14"/>
  <c r="V726" i="14"/>
  <c r="W707" i="14"/>
  <c r="AR712" i="14"/>
  <c r="T681" i="14"/>
  <c r="AR656" i="14"/>
  <c r="U660" i="14"/>
  <c r="AH660" i="14"/>
  <c r="AG660" i="14"/>
  <c r="AR614" i="14"/>
  <c r="AR600" i="14"/>
  <c r="AR589" i="14"/>
  <c r="AR602" i="14"/>
  <c r="AR591" i="14"/>
  <c r="AR556" i="14"/>
  <c r="AR531" i="14"/>
  <c r="AR554" i="14"/>
  <c r="AR544" i="14"/>
  <c r="AR566" i="14"/>
  <c r="AR521" i="14"/>
  <c r="AR504" i="14"/>
  <c r="AR519" i="14"/>
  <c r="AR511" i="14"/>
  <c r="AR493" i="14"/>
  <c r="AR485" i="14"/>
  <c r="AR532" i="14"/>
  <c r="AR480" i="14"/>
  <c r="AR472" i="14"/>
  <c r="AR464" i="14"/>
  <c r="AR479" i="14"/>
  <c r="AR463" i="14"/>
  <c r="AR486" i="14"/>
  <c r="AR470" i="14"/>
  <c r="AR460" i="14"/>
  <c r="T451" i="14"/>
  <c r="S451" i="14"/>
  <c r="AR435" i="14"/>
  <c r="AR438" i="14"/>
  <c r="AR379" i="14"/>
  <c r="T415" i="14"/>
  <c r="AR385" i="14"/>
  <c r="AR360" i="14"/>
  <c r="V449" i="14"/>
  <c r="AR375" i="14"/>
  <c r="AR367" i="14"/>
  <c r="AR359" i="14"/>
  <c r="AR382" i="14"/>
  <c r="AB353" i="14"/>
  <c r="AR325" i="14"/>
  <c r="AR361" i="14"/>
  <c r="AR347" i="14"/>
  <c r="AD369" i="14"/>
  <c r="AR322" i="14"/>
  <c r="AD373" i="14"/>
  <c r="AR336" i="14"/>
  <c r="V259" i="14"/>
  <c r="AR256" i="14"/>
  <c r="AR240" i="14"/>
  <c r="AR280" i="14"/>
  <c r="AR273" i="14"/>
  <c r="AR237" i="14"/>
  <c r="AR229" i="14"/>
  <c r="AR169" i="14"/>
  <c r="AR259" i="14"/>
  <c r="AR243" i="14"/>
  <c r="AB181" i="14"/>
  <c r="T181" i="14"/>
  <c r="U251" i="14"/>
  <c r="S203" i="14"/>
  <c r="AR167" i="14"/>
  <c r="W263" i="14"/>
  <c r="V263" i="14"/>
  <c r="S263" i="14"/>
  <c r="W229" i="14"/>
  <c r="W227" i="14"/>
  <c r="W258" i="14"/>
  <c r="V226" i="14"/>
  <c r="X226" i="14"/>
  <c r="W226" i="14"/>
  <c r="Z208" i="14"/>
  <c r="AA198" i="14"/>
  <c r="Z198" i="14"/>
  <c r="Y198" i="14"/>
  <c r="AR157" i="14"/>
  <c r="W221" i="14"/>
  <c r="Z212" i="14"/>
  <c r="U208" i="14"/>
  <c r="AR189" i="14"/>
  <c r="W172" i="14"/>
  <c r="AD208" i="14"/>
  <c r="X192" i="14"/>
  <c r="AR179" i="14"/>
  <c r="V172" i="14"/>
  <c r="AR303" i="14"/>
  <c r="AR162" i="14"/>
  <c r="AR133" i="14"/>
  <c r="AR117" i="14"/>
  <c r="AR225" i="14"/>
  <c r="X154" i="14"/>
  <c r="W154" i="14"/>
  <c r="V154" i="14"/>
  <c r="Y122" i="14"/>
  <c r="Y82" i="14"/>
  <c r="Z112" i="14"/>
  <c r="AR99" i="14"/>
  <c r="Y187" i="14"/>
  <c r="W122" i="14"/>
  <c r="V201" i="14"/>
  <c r="AR121" i="14"/>
  <c r="AD82" i="14"/>
  <c r="AR73" i="14"/>
  <c r="AR146" i="14"/>
  <c r="V137" i="14"/>
  <c r="AR128" i="14"/>
  <c r="U125" i="14"/>
  <c r="T125" i="14"/>
  <c r="S125" i="14"/>
  <c r="X125" i="14"/>
  <c r="AC122" i="14"/>
  <c r="AA77" i="14"/>
  <c r="AC77" i="14"/>
  <c r="AB77" i="14"/>
  <c r="Y77" i="14"/>
  <c r="X77" i="14"/>
  <c r="AR64" i="14"/>
  <c r="X142" i="14"/>
  <c r="V128" i="14"/>
  <c r="AR119" i="14"/>
  <c r="X127" i="14"/>
  <c r="U127" i="14"/>
  <c r="X102" i="14"/>
  <c r="W102" i="14"/>
  <c r="AB102" i="14"/>
  <c r="X94" i="14"/>
  <c r="W94" i="14"/>
  <c r="AB94" i="14"/>
  <c r="X86" i="14"/>
  <c r="W86" i="14"/>
  <c r="AB86" i="14"/>
  <c r="AD51" i="14"/>
  <c r="AC51" i="14"/>
  <c r="Y47" i="14"/>
  <c r="AB47" i="14"/>
  <c r="AA47" i="14"/>
  <c r="AR26" i="14"/>
  <c r="AR18" i="14"/>
  <c r="AR2" i="14"/>
  <c r="Y100" i="9"/>
  <c r="X100" i="9"/>
  <c r="V100" i="9"/>
  <c r="Z106" i="14"/>
  <c r="AR55" i="14"/>
  <c r="AR49" i="14"/>
  <c r="AD79" i="14"/>
  <c r="AR32" i="14"/>
  <c r="AR47" i="14"/>
  <c r="AA110" i="14"/>
  <c r="Y103" i="14"/>
  <c r="X79" i="14"/>
  <c r="AD75" i="14"/>
  <c r="AD39" i="14"/>
  <c r="U112" i="9"/>
  <c r="T112" i="9"/>
  <c r="Z96" i="9"/>
  <c r="U96" i="9"/>
  <c r="T96" i="9"/>
  <c r="AR95" i="14"/>
  <c r="AD73" i="14"/>
  <c r="W37" i="14"/>
  <c r="V109" i="9"/>
  <c r="U109" i="9"/>
  <c r="Z100" i="9"/>
  <c r="AD117" i="14"/>
  <c r="AB75" i="14"/>
  <c r="Y71" i="14"/>
  <c r="AD45" i="14"/>
  <c r="Y96" i="14"/>
  <c r="U123" i="9"/>
  <c r="W13" i="9"/>
  <c r="U118" i="9"/>
  <c r="T117" i="9"/>
  <c r="Z66" i="9"/>
  <c r="U66" i="9"/>
  <c r="V53" i="9"/>
  <c r="Z34" i="9"/>
  <c r="U34" i="9"/>
  <c r="V21" i="9"/>
  <c r="Z2" i="9"/>
  <c r="U2" i="9"/>
  <c r="AR78" i="14"/>
  <c r="Y29" i="14"/>
  <c r="AA29" i="14"/>
  <c r="U107" i="9"/>
  <c r="Z113" i="14"/>
  <c r="Z114" i="14"/>
  <c r="AA35" i="14"/>
  <c r="T115" i="9"/>
  <c r="AA115" i="9"/>
  <c r="V76" i="9"/>
  <c r="U15" i="9"/>
  <c r="X163" i="14"/>
  <c r="Z39" i="14"/>
  <c r="T63" i="9"/>
  <c r="AA42" i="9"/>
  <c r="AA34" i="9"/>
  <c r="AA26" i="9"/>
  <c r="AA10" i="9"/>
  <c r="AA2" i="9"/>
  <c r="AA250" i="7"/>
  <c r="Y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R739" i="14"/>
  <c r="AR733" i="14"/>
  <c r="AR704" i="14"/>
  <c r="AR681" i="14"/>
  <c r="AR725" i="14"/>
  <c r="T694" i="14"/>
  <c r="AG694" i="14"/>
  <c r="AR694" i="14" s="1"/>
  <c r="AR689" i="14"/>
  <c r="AR609" i="14"/>
  <c r="U659" i="14"/>
  <c r="S641" i="14"/>
  <c r="AR610" i="14"/>
  <c r="AR588" i="14"/>
  <c r="AR595" i="14"/>
  <c r="AR579" i="14"/>
  <c r="AR611" i="14"/>
  <c r="AR616" i="14"/>
  <c r="AR587" i="14"/>
  <c r="AR528" i="14"/>
  <c r="AR559" i="14"/>
  <c r="AR578" i="14"/>
  <c r="AR496" i="14"/>
  <c r="AR518" i="14"/>
  <c r="AR492" i="14"/>
  <c r="AR495" i="14"/>
  <c r="X486" i="14"/>
  <c r="W486" i="14"/>
  <c r="AR478" i="14"/>
  <c r="AR476" i="14"/>
  <c r="AR457" i="14"/>
  <c r="AR421" i="14"/>
  <c r="AR489" i="14"/>
  <c r="AR461" i="14"/>
  <c r="AR409" i="14"/>
  <c r="AR416" i="14"/>
  <c r="AR423" i="14"/>
  <c r="AR405" i="14"/>
  <c r="AB383" i="14"/>
  <c r="AR371" i="14"/>
  <c r="AR407" i="14"/>
  <c r="AR394" i="14"/>
  <c r="AR386" i="14"/>
  <c r="AR378" i="14"/>
  <c r="AR384" i="14"/>
  <c r="AR333" i="14"/>
  <c r="AR355" i="14"/>
  <c r="AC337" i="14"/>
  <c r="AB337" i="14"/>
  <c r="AR300" i="14"/>
  <c r="AR274" i="14"/>
  <c r="AR258" i="14"/>
  <c r="AR242" i="14"/>
  <c r="AR261" i="14"/>
  <c r="W235" i="14"/>
  <c r="U235" i="14"/>
  <c r="X235" i="14"/>
  <c r="AR214" i="14"/>
  <c r="AR205" i="14"/>
  <c r="AR195" i="14"/>
  <c r="AR176" i="14"/>
  <c r="AR350" i="14"/>
  <c r="Y181" i="14"/>
  <c r="X229" i="14"/>
  <c r="AR226" i="14"/>
  <c r="X181" i="14"/>
  <c r="AR166" i="14"/>
  <c r="AR197" i="14"/>
  <c r="X221" i="14"/>
  <c r="AC208" i="14"/>
  <c r="V189" i="14"/>
  <c r="AR180" i="14"/>
  <c r="V212" i="14"/>
  <c r="U189" i="14"/>
  <c r="V165" i="14"/>
  <c r="T165" i="14"/>
  <c r="X129" i="14"/>
  <c r="U129" i="14"/>
  <c r="T129" i="14"/>
  <c r="X130" i="14"/>
  <c r="AR115" i="14"/>
  <c r="AR91" i="14"/>
  <c r="AR210" i="14"/>
  <c r="W205" i="14"/>
  <c r="T205" i="14"/>
  <c r="AD187" i="14"/>
  <c r="V187" i="14"/>
  <c r="U157" i="14"/>
  <c r="T157" i="14"/>
  <c r="AR138" i="14"/>
  <c r="AR90" i="14"/>
  <c r="W121" i="14"/>
  <c r="AR113" i="14"/>
  <c r="W73" i="14"/>
  <c r="W156" i="14"/>
  <c r="W128" i="14"/>
  <c r="AD113" i="14"/>
  <c r="AC93" i="14"/>
  <c r="AB93" i="14"/>
  <c r="AA93" i="14"/>
  <c r="Y93" i="14"/>
  <c r="X93" i="14"/>
  <c r="AC90" i="14"/>
  <c r="AC53" i="14"/>
  <c r="T126" i="14"/>
  <c r="AD102" i="14"/>
  <c r="Z65" i="14"/>
  <c r="Y57" i="14"/>
  <c r="AR25" i="14"/>
  <c r="X47" i="14"/>
  <c r="AB66" i="14"/>
  <c r="W47" i="14"/>
  <c r="AR7" i="14"/>
  <c r="AD103" i="14"/>
  <c r="W103" i="14"/>
  <c r="AD101" i="14"/>
  <c r="Y79" i="14"/>
  <c r="Z66" i="14"/>
  <c r="W51" i="14"/>
  <c r="Z104" i="9"/>
  <c r="U104" i="9"/>
  <c r="T104" i="9"/>
  <c r="AR87" i="14"/>
  <c r="AR29" i="14"/>
  <c r="Y10" i="14"/>
  <c r="X10" i="14"/>
  <c r="Z2" i="14"/>
  <c r="Z108" i="9"/>
  <c r="U100" i="9"/>
  <c r="V123" i="9"/>
  <c r="Z112" i="9"/>
  <c r="V118" i="9"/>
  <c r="AA112" i="9"/>
  <c r="W58" i="9"/>
  <c r="W26" i="9"/>
  <c r="W34" i="14"/>
  <c r="V107" i="9"/>
  <c r="X104" i="9"/>
  <c r="Z86" i="9"/>
  <c r="Y86" i="9"/>
  <c r="AA86" i="9"/>
  <c r="AR3" i="14"/>
  <c r="AD27" i="14"/>
  <c r="W4" i="14"/>
  <c r="AD4" i="14"/>
  <c r="W115" i="9"/>
  <c r="AA13" i="9"/>
  <c r="Z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AR663" i="14" l="1"/>
  <c r="AR661" i="14"/>
  <c r="C4" i="18" s="1"/>
  <c r="AR637" i="14"/>
  <c r="AR660" i="14"/>
  <c r="AR641" i="14"/>
  <c r="C2" i="18" s="1"/>
  <c r="C6" i="18"/>
  <c r="AR639" i="14"/>
  <c r="C7" i="18" s="1"/>
  <c r="C10" i="18"/>
  <c r="C8" i="18"/>
  <c r="C3" i="18"/>
  <c r="C9" i="18"/>
  <c r="C5" i="1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<sst xmlns="http://schemas.openxmlformats.org/spreadsheetml/2006/main" count="24542" uniqueCount="1984">
  <si>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</si>
  <si>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</si>
  <si>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</si>
  <si>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</si>
  <si>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</si>
  <si>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</si>
  <si>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</si>
  <si>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</si>
  <si>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</si>
  <si>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</si>
  <si>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</si>
  <si>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</si>
  <si>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</si>
  <si>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</si>
  <si>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</si>
  <si>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</si>
  <si>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</si>
  <si>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</si>
  <si>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</si>
  <si>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</si>
  <si>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</si>
  <si>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</si>
  <si>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</si>
  <si>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</si>
  <si>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</si>
  <si>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</si>
  <si>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</si>
  <si>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</si>
  <si>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</si>
  <si>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</si>
  <si>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</si>
  <si>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</si>
  <si>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</si>
  <si>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</si>
  <si>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</si>
  <si>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</si>
  <si>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</si>
  <si>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</si>
  <si>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</si>
  <si>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</si>
  <si>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</si>
  <si>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</si>
  <si>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</si>
  <si>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</si>
  <si>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</si>
  <si>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</si>
  <si>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</si>
  <si>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</si>
  <si>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</si>
  <si>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</si>
  <si>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</si>
  <si>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</si>
  <si>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</si>
  <si>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</si>
  <si>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</si>
  <si>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</si>
  <si>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</si>
  <si>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</si>
  <si>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</si>
  <si>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</si>
  <si>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</si>
  <si>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</si>
  <si>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</si>
  <si>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</si>
  <si>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</si>
  <si>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</si>
  <si>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</si>
  <si>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</si>
  <si>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</si>
  <si>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</si>
  <si>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</si>
  <si>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</si>
  <si>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</si>
  <si>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</si>
  <si>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</si>
  <si>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</si>
  <si>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</si>
  <si>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</si>
  <si>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</si>
  <si>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</si>
  <si>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</si>
  <si>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</si>
  <si>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</si>
  <si>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</si>
  <si>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</si>
  <si>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</si>
  <si>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</si>
  <si>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</si>
  <si>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</si>
  <si>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</si>
  <si>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</si>
  <si>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</si>
  <si>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</si>
  <si>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</si>
  <si>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</si>
  <si>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</si>
  <si>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</si>
  <si>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</si>
  <si>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</si>
  <si>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</si>
  <si>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</si>
  <si>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</si>
  <si>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</si>
  <si>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</si>
  <si>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</si>
  <si>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</si>
  <si>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</si>
  <si>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</si>
  <si>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</si>
  <si>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</si>
  <si>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</si>
  <si>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</si>
  <si>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</si>
  <si>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</si>
  <si>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</si>
  <si>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</si>
  <si>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</si>
  <si>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</si>
  <si>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</si>
  <si>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</si>
  <si>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</si>
  <si>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</si>
  <si>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</si>
  <si>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</si>
  <si>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</si>
  <si>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</si>
  <si>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</si>
  <si>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</si>
  <si>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</si>
  <si>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</si>
  <si>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</si>
  <si>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</si>
  <si>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</si>
  <si>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</si>
  <si>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</si>
  <si>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</si>
  <si>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</si>
  <si>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</si>
  <si>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</si>
  <si>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</si>
  <si>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</si>
  <si>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</si>
  <si>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</si>
  <si>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</si>
  <si>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</si>
  <si>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</si>
  <si>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</si>
  <si>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</si>
  <si>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</si>
  <si>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</si>
  <si>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</si>
  <si>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</si>
  <si>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</si>
  <si>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</si>
  <si>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</si>
  <si>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</si>
  <si>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</si>
  <si>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</si>
  <si>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</si>
  <si>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</si>
  <si>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</si>
  <si>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</si>
  <si>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</si>
  <si>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</si>
  <si>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</si>
  <si>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</si>
  <si>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</si>
  <si>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</si>
  <si>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</si>
  <si>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</si>
  <si>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</si>
  <si>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</si>
  <si>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</si>
  <si>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</si>
  <si>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</si>
  <si>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</si>
  <si>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</si>
  <si>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</si>
  <si>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</si>
  <si>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</si>
  <si>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</si>
  <si>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</si>
  <si>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</si>
  <si>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</si>
  <si>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</si>
  <si>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</si>
  <si>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</si>
  <si>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</si>
  <si>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</si>
  <si>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</si>
  <si>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</si>
  <si>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</si>
  <si>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</si>
  <si>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</si>
  <si>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</si>
  <si>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</si>
  <si>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</si>
  <si>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</si>
  <si>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</si>
  <si>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</si>
  <si>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</si>
  <si>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</si>
  <si>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</si>
  <si>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</si>
  <si>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</si>
  <si>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</si>
  <si>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</si>
  <si>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</si>
  <si>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</si>
  <si>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</si>
  <si>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</si>
  <si>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</si>
  <si>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</si>
  <si>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</si>
  <si>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</si>
  <si>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</si>
  <si>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</si>
  <si>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</si>
  <si>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</si>
  <si>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</si>
  <si>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</si>
  <si>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</si>
  <si>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</si>
  <si>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</si>
  <si>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</si>
  <si>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</si>
  <si>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</si>
  <si>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</si>
  <si>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</si>
  <si>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</si>
  <si>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</si>
  <si>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</si>
  <si>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</si>
  <si>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</si>
  <si>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</si>
  <si>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</si>
  <si>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</si>
  <si>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</si>
  <si>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</si>
  <si>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</si>
  <si>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</si>
  <si>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</si>
  <si>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</si>
  <si>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</si>
  <si>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</si>
  <si>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</si>
  <si>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</si>
  <si>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</si>
  <si>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</si>
  <si>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</si>
  <si>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</si>
  <si>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</si>
  <si>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</si>
  <si>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</si>
  <si>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</si>
  <si>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</si>
  <si>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</si>
  <si>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</si>
  <si>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</si>
  <si>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</si>
  <si>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</si>
  <si>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</si>
  <si>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</si>
  <si>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</si>
  <si>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</si>
  <si>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</si>
  <si>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</si>
  <si>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</si>
  <si>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</si>
  <si>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</si>
  <si>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</si>
  <si>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</si>
  <si>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</si>
  <si>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</si>
  <si>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</si>
  <si>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</si>
  <si>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</si>
  <si>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</si>
  <si>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</si>
  <si>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</si>
  <si>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</si>
  <si>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</si>
  <si>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</si>
  <si>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</si>
  <si>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</si>
  <si>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</si>
  <si>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</si>
  <si>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</si>
  <si>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</si>
  <si>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</si>
  <si>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</si>
  <si>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</si>
  <si>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</si>
  <si>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</si>
  <si>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</si>
  <si>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</si>
  <si>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</si>
  <si>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</si>
  <si>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</si>
  <si>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</si>
  <si>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</si>
  <si>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</si>
  <si>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</si>
  <si>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</si>
  <si>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</si>
  <si>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</si>
  <si>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</si>
  <si>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</si>
  <si>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</si>
  <si>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</si>
  <si>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</si>
  <si>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</si>
  <si>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</si>
  <si>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</si>
  <si>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</si>
  <si>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</si>
  <si>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</si>
  <si>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</si>
  <si>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</si>
  <si>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</si>
  <si>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</si>
  <si>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</si>
  <si>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</si>
  <si>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</si>
  <si>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</si>
  <si>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</si>
  <si>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</si>
  <si>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</si>
  <si>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</si>
  <si>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</si>
  <si>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</si>
  <si>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</si>
  <si>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</si>
  <si>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</si>
  <si>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</si>
  <si>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</si>
  <si>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</si>
  <si>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</si>
  <si>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</si>
  <si>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</si>
  <si>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</si>
  <si>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</si>
  <si>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</si>
  <si>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</si>
  <si>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</si>
  <si>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</si>
  <si>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</si>
  <si>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</si>
  <si>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</si>
  <si>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</si>
  <si>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</si>
  <si>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</si>
  <si>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</si>
  <si>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</si>
  <si>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</si>
  <si>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</si>
  <si>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</si>
  <si>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</si>
  <si>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</si>
  <si>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</si>
  <si>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</si>
  <si>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</si>
  <si>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</si>
  <si>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</si>
  <si>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</si>
  <si>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</si>
  <si>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</si>
  <si>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</si>
  <si>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</si>
  <si>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</si>
  <si>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</si>
  <si>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</si>
  <si>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</si>
  <si>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</si>
  <si>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</si>
  <si>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</si>
  <si>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</si>
  <si>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</si>
  <si>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</si>
  <si>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</si>
  <si>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</si>
  <si>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</si>
  <si>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</si>
  <si>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</si>
  <si>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</si>
  <si>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</si>
  <si>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</si>
  <si>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</si>
  <si>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</si>
  <si>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</si>
  <si>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</si>
  <si>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</si>
  <si>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</si>
  <si>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</si>
  <si>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</si>
  <si>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</si>
  <si>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</si>
  <si>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</si>
  <si>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</si>
  <si>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</si>
  <si>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</si>
  <si>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</si>
  <si>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</si>
  <si>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</si>
  <si>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</si>
  <si>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</si>
  <si>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</si>
  <si>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</si>
  <si>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</si>
  <si>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</si>
  <si>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</si>
  <si>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</si>
  <si>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</si>
  <si>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</si>
  <si>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</si>
  <si>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</si>
  <si>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</si>
  <si>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</si>
  <si>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</si>
  <si>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</si>
  <si>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</si>
  <si>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</si>
  <si>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</si>
  <si>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</si>
  <si>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</si>
  <si>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</si>
  <si>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</si>
  <si>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</si>
  <si>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</si>
  <si>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</si>
  <si>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</si>
  <si>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</si>
  <si>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</si>
  <si>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</si>
  <si>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</si>
  <si>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</si>
  <si>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</si>
  <si>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</si>
  <si>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</si>
  <si>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</si>
  <si>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</si>
  <si>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</si>
  <si>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</si>
  <si>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</si>
  <si>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</si>
  <si>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</si>
  <si>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</si>
  <si>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</si>
  <si>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</si>
  <si>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</si>
  <si>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</si>
  <si>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</si>
  <si>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</si>
  <si>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</si>
  <si>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</si>
  <si>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</si>
  <si>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</si>
  <si>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</si>
  <si>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</si>
  <si>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</si>
  <si>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</si>
  <si>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</si>
  <si>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</si>
  <si>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</si>
  <si>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</si>
  <si>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</si>
  <si>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</si>
  <si>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</si>
  <si>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</si>
  <si>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</si>
  <si>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</si>
  <si>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</si>
  <si>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</si>
  <si>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</si>
  <si>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</si>
  <si>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</si>
  <si>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</si>
  <si>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</si>
  <si>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</si>
  <si>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</si>
  <si>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</si>
  <si>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</si>
  <si>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</si>
  <si>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</si>
  <si>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</si>
  <si>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</si>
  <si>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</si>
  <si>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</si>
  <si>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</si>
  <si>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</si>
  <si>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</si>
  <si>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</si>
  <si>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</si>
  <si>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</si>
  <si>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</si>
  <si>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</si>
  <si>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</si>
  <si>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</si>
  <si>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</si>
  <si>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</si>
  <si>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</si>
  <si>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</si>
  <si>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</si>
  <si>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</si>
  <si>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</si>
  <si>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</si>
  <si>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</si>
  <si>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</si>
  <si>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</si>
  <si>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</si>
  <si>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</si>
  <si>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</si>
  <si>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</si>
  <si>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</si>
  <si>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</si>
  <si>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</si>
  <si>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</si>
  <si>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</si>
  <si>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</si>
  <si>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</si>
  <si>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</si>
  <si>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</si>
  <si>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</si>
  <si>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</si>
  <si>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</si>
  <si>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</si>
  <si>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</si>
  <si>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</si>
  <si>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</si>
  <si>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</si>
  <si>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</si>
  <si>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</si>
  <si>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</si>
  <si>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</si>
  <si>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</si>
  <si>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</si>
  <si>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</si>
  <si>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</si>
  <si>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</si>
  <si>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</si>
  <si>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</si>
  <si>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</si>
  <si>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</si>
  <si>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</si>
  <si>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</si>
  <si>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</si>
  <si>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</si>
  <si>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</si>
  <si>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</si>
  <si>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</si>
  <si>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</si>
  <si>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</si>
  <si>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</si>
  <si>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</si>
  <si>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</si>
  <si>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</si>
  <si>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</si>
  <si>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</si>
  <si>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</si>
  <si>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</si>
  <si>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</si>
  <si>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</si>
  <si>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</si>
  <si>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</si>
  <si>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</si>
  <si>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</si>
  <si>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</si>
  <si>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</si>
  <si>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</si>
  <si>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</si>
  <si>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</si>
  <si>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</si>
  <si>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</si>
  <si>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</si>
  <si>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</si>
  <si>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</si>
  <si>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</si>
  <si>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</si>
  <si>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</si>
  <si>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</si>
  <si>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</si>
  <si>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</si>
  <si>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</si>
  <si>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</si>
  <si>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</si>
  <si>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</si>
  <si>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</si>
  <si>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</si>
  <si>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</si>
  <si>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</si>
  <si>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</si>
  <si>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</si>
  <si>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</si>
  <si>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</si>
  <si>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</si>
  <si>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</si>
  <si>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</si>
  <si>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</si>
  <si>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</si>
  <si>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</si>
  <si>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</si>
  <si>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</si>
  <si>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</si>
  <si>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</si>
  <si>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</si>
  <si>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</si>
  <si>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</si>
  <si>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</si>
  <si>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</si>
  <si>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</si>
  <si>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</si>
  <si>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</si>
  <si>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</si>
  <si>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</si>
  <si>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</si>
  <si>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</si>
  <si>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</si>
  <si>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</si>
  <si>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</si>
  <si>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</si>
  <si>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</si>
  <si>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</si>
  <si>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</si>
  <si>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</si>
  <si>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</si>
  <si>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</si>
  <si>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</si>
  <si>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</si>
  <si>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</si>
  <si>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</si>
  <si>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</si>
  <si>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</si>
  <si>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</si>
  <si>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</si>
  <si>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</si>
  <si>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</si>
  <si>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</si>
  <si>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</si>
  <si>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</si>
  <si>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</si>
  <si>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</si>
  <si>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</si>
  <si>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</si>
  <si>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</si>
  <si>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</si>
  <si>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</si>
  <si>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</si>
  <si>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</si>
  <si>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</si>
  <si>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</si>
  <si>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</si>
  <si>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</si>
  <si>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</si>
  <si>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</si>
  <si>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</si>
  <si>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</si>
  <si>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</si>
  <si>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</si>
  <si>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</si>
  <si>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</si>
  <si>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</si>
  <si>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</si>
  <si>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</si>
  <si>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</si>
  <si>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</si>
  <si>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</si>
  <si>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</si>
  <si>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</si>
  <si>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</si>
  <si>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</si>
  <si>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</si>
  <si>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</si>
  <si>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</si>
  <si>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</si>
  <si>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</si>
  <si>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</si>
  <si>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</si>
  <si>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</si>
  <si>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</si>
  <si>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</si>
  <si>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</si>
  <si>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</si>
  <si>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</si>
  <si>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</si>
  <si>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</si>
  <si>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</si>
  <si>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</si>
  <si>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</si>
  <si>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</si>
  <si>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</si>
  <si>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</si>
  <si>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</si>
  <si>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</si>
  <si>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</si>
  <si>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</si>
  <si>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</si>
  <si>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</si>
  <si>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</si>
  <si>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</si>
  <si>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</si>
  <si>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</si>
  <si>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</si>
  <si>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</si>
  <si>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</si>
  <si>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</si>
  <si>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</si>
  <si>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</si>
  <si>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</si>
  <si>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</si>
  <si>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</si>
  <si>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</si>
  <si>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</si>
  <si>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</si>
  <si>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</si>
  <si>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</si>
  <si>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</si>
  <si>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</si>
  <si>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</si>
  <si>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</si>
  <si>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</si>
  <si>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</si>
  <si>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</si>
  <si>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</si>
  <si>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</si>
  <si>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</si>
  <si>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</si>
  <si>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</si>
  <si>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</si>
  <si>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</si>
  <si>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</si>
  <si>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</si>
  <si>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</si>
  <si>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</si>
  <si>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</si>
  <si>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</si>
  <si>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</si>
  <si>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</si>
  <si>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</si>
  <si>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</si>
  <si>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</si>
  <si>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</si>
  <si>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</si>
  <si>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</si>
  <si>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</si>
  <si>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</si>
  <si>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</si>
  <si>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</si>
  <si>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</si>
  <si>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</si>
  <si>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</si>
  <si>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</si>
  <si>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</si>
  <si>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</si>
  <si>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</si>
  <si>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</si>
  <si>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</si>
  <si>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</si>
  <si>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</si>
  <si>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</si>
  <si>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</si>
  <si>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</si>
  <si>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</si>
  <si>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</si>
  <si>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</si>
  <si>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</si>
  <si>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</si>
  <si>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</si>
  <si>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</si>
  <si>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</si>
  <si>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</si>
  <si>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</si>
  <si>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</si>
  <si>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</si>
  <si>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</si>
  <si>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</si>
  <si>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</si>
  <si>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</si>
  <si>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</si>
  <si>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</si>
  <si>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</si>
  <si>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</si>
  <si>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</si>
  <si>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</si>
  <si>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</si>
  <si>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</si>
  <si>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</si>
  <si>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</si>
  <si>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</si>
  <si>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</si>
  <si>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</si>
  <si>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</si>
  <si>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</si>
  <si>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</si>
  <si>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</si>
  <si>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</si>
  <si>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</si>
  <si>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</si>
  <si>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</si>
  <si>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</si>
  <si>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</si>
  <si>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</si>
  <si>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</si>
  <si>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</si>
  <si>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</si>
  <si>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</si>
  <si>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</si>
  <si>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</si>
  <si>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</si>
  <si>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</si>
  <si>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</si>
  <si>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</si>
  <si>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</si>
  <si>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</si>
  <si>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</si>
  <si>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</si>
  <si>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</si>
  <si>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</si>
  <si>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</si>
  <si>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</si>
  <si>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</si>
  <si>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</si>
  <si>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</si>
  <si>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</si>
  <si>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</si>
  <si>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</si>
  <si>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</si>
  <si>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</si>
  <si>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</si>
  <si>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</si>
  <si>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</si>
  <si>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</si>
  <si>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</si>
  <si>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</si>
  <si>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</si>
  <si>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</si>
  <si>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</si>
  <si>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</si>
  <si>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</si>
  <si>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</si>
  <si>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</si>
  <si>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</si>
  <si>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</si>
  <si>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</si>
  <si>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</si>
  <si>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</si>
  <si>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</si>
  <si>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</si>
  <si>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</si>
  <si>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</si>
  <si>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</si>
  <si>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</si>
  <si>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</si>
  <si>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</si>
  <si>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</si>
  <si>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</si>
  <si>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</si>
  <si>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</si>
  <si>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</si>
  <si>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</si>
  <si>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</si>
  <si>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</si>
  <si>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</si>
  <si>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</si>
  <si>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</si>
  <si>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</si>
  <si>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</si>
  <si>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</si>
  <si>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</si>
  <si>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</si>
  <si>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</si>
  <si>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</si>
  <si>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</si>
  <si>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</si>
  <si>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</si>
  <si>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</si>
  <si>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</si>
  <si>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</si>
  <si>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Wednesday, 1 February, 2023</t>
  </si>
  <si>
    <t>Thursday, 3 November, 2022</t>
  </si>
  <si>
    <t>Thursday, 13 October, 2022</t>
  </si>
  <si>
    <t>Wednesday, 1 March, 2023</t>
  </si>
  <si>
    <t>Sunday, 1 January, 2023</t>
  </si>
  <si>
    <t>Monday, 1 May, 2023</t>
  </si>
  <si>
    <t>Saturday, 1 April, 2023</t>
  </si>
  <si>
    <t>Monday, 7 November, 2022</t>
  </si>
  <si>
    <t>Monday, 17 October, 2022</t>
  </si>
  <si>
    <t>Tuesday, 8 November, 2022</t>
  </si>
  <si>
    <t>Tuesday, 18 October, 2022</t>
  </si>
  <si>
    <t>Wednesday, 9 November, 2022</t>
  </si>
  <si>
    <t>Wednesday, 19 October, 2022</t>
  </si>
  <si>
    <t>Thursday, 10 November, 2022</t>
  </si>
  <si>
    <t>Thursday, 20 October, 2022</t>
  </si>
  <si>
    <t>Monday, 14 November, 2022</t>
  </si>
  <si>
    <t>Friday, 21 October, 2022</t>
  </si>
  <si>
    <t>Tuesday, 15 November, 2022</t>
  </si>
  <si>
    <t>Tuesday, 25 October, 2022</t>
  </si>
  <si>
    <t>Wednesday, 16 November, 2022</t>
  </si>
  <si>
    <t>Wednesday, 26 October, 2022</t>
  </si>
  <si>
    <t>Monday, 28 November, 2022</t>
  </si>
  <si>
    <t>Friday, 4 November, 2022</t>
  </si>
  <si>
    <t>Thursday, 1 June, 2023</t>
  </si>
  <si>
    <t>Wednesday, 30 November, 2022</t>
  </si>
  <si>
    <t>Friday, 2 December, 2022</t>
  </si>
  <si>
    <t>Monday, 5 December, 2022</t>
  </si>
  <si>
    <t>Friday, 11 November, 2022</t>
  </si>
  <si>
    <t>Tuesday, 20 December, 2022</t>
  </si>
  <si>
    <t>Wednesday, 21 December, 2022</t>
  </si>
  <si>
    <t>Thursday, 1 December, 2022</t>
  </si>
  <si>
    <t>Wednesday, 28 December, 2022</t>
  </si>
  <si>
    <t>Wednesday, 7 December, 2022</t>
  </si>
  <si>
    <t>Thursday, 29 December, 2022</t>
  </si>
  <si>
    <t>Thursday, 8 December, 2022</t>
  </si>
  <si>
    <t>Tuesday, 3 January, 2023</t>
  </si>
  <si>
    <t>Friday, 9 December, 2022</t>
  </si>
  <si>
    <t>Thursday, 2 February, 2023</t>
  </si>
  <si>
    <t>Monday, 9 January, 2023</t>
  </si>
  <si>
    <t>Tuesday, 7 February, 2023</t>
  </si>
  <si>
    <t>Wednesday, 11 January, 2023</t>
  </si>
  <si>
    <t>Wednesday, 8 February, 2023</t>
  </si>
  <si>
    <t>Thursday, 12 January, 2023</t>
  </si>
  <si>
    <t>Thursday, 9 February, 2023</t>
  </si>
  <si>
    <t>Friday, 13 January, 2023</t>
  </si>
  <si>
    <t>Friday, 10 February, 2023</t>
  </si>
  <si>
    <t>Monday, 16 January, 2023</t>
  </si>
  <si>
    <t>Monday, 13 February, 2023</t>
  </si>
  <si>
    <t>Tuesday, 17 January, 2023</t>
  </si>
  <si>
    <t>Tuesday, 14 February, 2023</t>
  </si>
  <si>
    <t>Wednesday, 18 January, 2023</t>
  </si>
  <si>
    <t>Saturday, 1 July, 2023</t>
  </si>
  <si>
    <t>Thursday, 16 February, 2023</t>
  </si>
  <si>
    <t>Wednesday, 25 January, 2023</t>
  </si>
  <si>
    <t>Friday, 17 February, 2023</t>
  </si>
  <si>
    <t>Thursday, 26 January, 2023</t>
  </si>
  <si>
    <t>Tuesday, 21 February, 2023</t>
  </si>
  <si>
    <t>Friday, 27 January, 2023</t>
  </si>
  <si>
    <t>Thursday, 2 March, 2023</t>
  </si>
  <si>
    <t>Friday, 3 March, 2023</t>
  </si>
  <si>
    <t>Monday, 6 March, 2023</t>
  </si>
  <si>
    <t>Tuesday, 1 August, 2023</t>
  </si>
  <si>
    <t>Wednesday, 22 March, 2023</t>
  </si>
  <si>
    <t>Friday, 24 March, 2023</t>
  </si>
  <si>
    <t>Monday, 27 March, 2023</t>
  </si>
  <si>
    <t>Tuesday, 7 March, 2023</t>
  </si>
  <si>
    <t>Tuesday, 25 April, 2023</t>
  </si>
  <si>
    <t>Monday, 3 April, 2023</t>
  </si>
  <si>
    <t>Friday, 1 September, 2023</t>
  </si>
  <si>
    <t>Wednesday, 26 April, 2023</t>
  </si>
  <si>
    <t>Tuesday, 4 April, 2023</t>
  </si>
  <si>
    <t>Tuesday, 2 May, 2023</t>
  </si>
  <si>
    <t>Monday, 10 April, 2023</t>
  </si>
  <si>
    <t>Wednesday, 3 May, 2023</t>
  </si>
  <si>
    <t>Tuesday, 11 April, 2023</t>
  </si>
  <si>
    <t>Friday, 5 May, 2023</t>
  </si>
  <si>
    <t>Wednesday, 12 April, 2023</t>
  </si>
  <si>
    <t>Monday, 8 May, 2023</t>
  </si>
  <si>
    <t>Thursday, 13 April, 2023</t>
  </si>
  <si>
    <t>Sunday, 1 October, 2023</t>
  </si>
  <si>
    <t>Thursday, 27 July, 2023</t>
  </si>
  <si>
    <t>Thursday, 6 July, 2023</t>
  </si>
  <si>
    <t>Friday, 28 July, 2023</t>
  </si>
  <si>
    <t>Friday, 7 July, 2023</t>
  </si>
  <si>
    <t>Thursday, 3 August, 2023</t>
  </si>
  <si>
    <t>Tuesday, 8 August, 2023</t>
  </si>
  <si>
    <t>Tuesday, 18 July, 2023</t>
  </si>
  <si>
    <t>Wednesday, 9 August, 2023</t>
  </si>
  <si>
    <t>Thursday, 20 July, 2023</t>
  </si>
  <si>
    <t>Wednesday, 1 November, 2023</t>
  </si>
  <si>
    <t>Monday, 14 August, 2023</t>
  </si>
  <si>
    <t>Tuesday, 25 July, 2023</t>
  </si>
  <si>
    <t>Tuesday, 15 August, 2023</t>
  </si>
  <si>
    <t>Wednesday, 26 July, 2023</t>
  </si>
  <si>
    <t>Wednesday, 16 August, 2023</t>
  </si>
  <si>
    <t>Thursday, 17 August, 2023</t>
  </si>
  <si>
    <t>Friday, 18 August, 2023</t>
  </si>
  <si>
    <t>Monday, 31 July, 2023</t>
  </si>
  <si>
    <t>Monday, 21 August, 2023</t>
  </si>
  <si>
    <t>Thursday, 24 August, 2023</t>
  </si>
  <si>
    <t>Friday, 4 August, 2023</t>
  </si>
  <si>
    <t>Tuesday, 29 August, 2023</t>
  </si>
  <si>
    <t>Tuesday, 12 September, 2023</t>
  </si>
  <si>
    <t>Friday, 1 December, 2023</t>
  </si>
  <si>
    <t>Tuesday, 19 September, 2023</t>
  </si>
  <si>
    <t>Friday, 25 August, 2023</t>
  </si>
  <si>
    <t>Wednesday, 20 September, 2023</t>
  </si>
  <si>
    <t>Monday, 28 August, 2023</t>
  </si>
  <si>
    <t>Thursday, 21 September, 2023</t>
  </si>
  <si>
    <t>Friday, 22 September, 2023</t>
  </si>
  <si>
    <t>Wednesday, 30 August, 2023</t>
  </si>
  <si>
    <t>FO.EndFixDate_MaturityDate</t>
  </si>
  <si>
    <t>Tuesday, 28 February, 2023</t>
  </si>
  <si>
    <t>Friday, 31 March, 2023</t>
  </si>
  <si>
    <t>Tuesday, 31 January, 2023</t>
  </si>
  <si>
    <t>Wednesday, 31 May, 2023</t>
  </si>
  <si>
    <t>Sunday, 30 April, 2023</t>
  </si>
  <si>
    <t>Friday, 30 June, 2023</t>
  </si>
  <si>
    <t>Thursday, 31 August, 2023</t>
  </si>
  <si>
    <t>Saturday, 30 September, 2023</t>
  </si>
  <si>
    <t>Tuesday, 31 October, 2023</t>
  </si>
  <si>
    <t>Thursday, 30 November, 2023</t>
  </si>
  <si>
    <t>Sunday, 31 December, 2023</t>
  </si>
  <si>
    <t>FO.EndFixDate</t>
  </si>
  <si>
    <t>22-1110-0111-21CIMB-PS-AS-001</t>
  </si>
  <si>
    <t>300000</t>
  </si>
  <si>
    <t>2.52</t>
  </si>
  <si>
    <t>0.32</t>
  </si>
  <si>
    <t>Saturday, 1 January, 2022</t>
  </si>
  <si>
    <t>Thursday, 30 June, 2022</t>
  </si>
  <si>
    <t>Monday, 1 November, 2021</t>
  </si>
  <si>
    <t>Monday, 11 October, 2021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</si>
  <si>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</si>
  <si>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</si>
  <si>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</si>
  <si>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</si>
  <si>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</si>
  <si>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</si>
  <si>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</si>
  <si>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</si>
  <si>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</si>
  <si>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</si>
  <si>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</si>
  <si>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</si>
  <si>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</si>
  <si>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</si>
  <si>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</si>
  <si>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</si>
  <si>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</si>
  <si>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</si>
  <si>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</si>
  <si>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</si>
  <si>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</si>
  <si>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</si>
  <si>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</si>
  <si>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</si>
  <si>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</si>
  <si>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</si>
  <si>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</si>
  <si>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</si>
  <si>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</si>
  <si>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</si>
  <si>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</si>
  <si>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</si>
  <si>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Tuesday, 2 November, 2021</t>
  </si>
  <si>
    <t>Tuesday, 12 October, 2021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</si>
  <si>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</si>
  <si>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</si>
  <si>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</si>
  <si>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</si>
  <si>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</si>
  <si>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</si>
  <si>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</si>
  <si>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</si>
  <si>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</si>
  <si>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</si>
  <si>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</si>
  <si>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</si>
  <si>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</si>
  <si>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</si>
  <si>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</si>
  <si>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</si>
  <si>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</si>
  <si>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</si>
  <si>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</si>
  <si>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</si>
  <si>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</si>
  <si>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</si>
  <si>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</si>
  <si>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</si>
  <si>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</si>
  <si>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</si>
  <si>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</si>
  <si>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</si>
  <si>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</si>
  <si>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</si>
  <si>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</si>
  <si>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</si>
  <si>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</si>
  <si>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</si>
  <si>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</si>
  <si>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</si>
  <si>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Wednesday, 3 November, 2021</t>
  </si>
  <si>
    <t>Wednesday, 13 October, 2021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</si>
  <si>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</si>
  <si>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</si>
  <si>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</si>
  <si>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</si>
  <si>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</si>
  <si>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</si>
  <si>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</si>
  <si>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</si>
  <si>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</si>
  <si>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</si>
  <si>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</si>
  <si>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</si>
  <si>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</si>
  <si>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</si>
  <si>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</si>
  <si>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</si>
  <si>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</si>
  <si>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</si>
  <si>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Saturday, 31 December, 2022</t>
  </si>
  <si>
    <t>22-1410-0511-21CITI-PS-EG-053</t>
  </si>
  <si>
    <t>0.71</t>
  </si>
  <si>
    <t>2.88</t>
  </si>
  <si>
    <t>Friday, 5 November, 2021</t>
  </si>
  <si>
    <t>Thursday, 14 October, 2021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</si>
  <si>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</si>
  <si>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</si>
  <si>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</si>
  <si>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</si>
  <si>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</si>
  <si>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</si>
  <si>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</si>
  <si>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</si>
  <si>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</si>
  <si>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</si>
  <si>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</si>
  <si>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</si>
  <si>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</si>
  <si>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</si>
  <si>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</si>
  <si>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</si>
  <si>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Tuesday, 9 November, 2021</t>
  </si>
  <si>
    <t>Monday, 18 October, 2021</t>
  </si>
  <si>
    <t>22-1810-0911-21MACQ-PS-HZ-065</t>
  </si>
  <si>
    <t>22-1910-1011-21BNPP-PS-AS-066</t>
  </si>
  <si>
    <t>2.26</t>
  </si>
  <si>
    <t>Wednesday, 10 November, 2021</t>
  </si>
  <si>
    <t>Tuesday, 19 October, 2021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</si>
  <si>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</si>
  <si>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</si>
  <si>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</si>
  <si>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</si>
  <si>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</si>
  <si>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</si>
  <si>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</si>
  <si>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</si>
  <si>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</si>
  <si>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</si>
  <si>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</si>
  <si>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</si>
  <si>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Friday, 12 November, 2021</t>
  </si>
  <si>
    <t>Wednesday, 20 October, 2021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</si>
  <si>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</si>
  <si>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</si>
  <si>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</si>
  <si>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</si>
  <si>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</si>
  <si>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</si>
  <si>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</si>
  <si>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</si>
  <si>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</si>
  <si>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</si>
  <si>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</si>
  <si>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</si>
  <si>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</si>
  <si>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</si>
  <si>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</si>
  <si>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</si>
  <si>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</si>
  <si>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</si>
  <si>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</si>
  <si>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</si>
  <si>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</si>
  <si>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Monday, 15 November, 2021</t>
  </si>
  <si>
    <t>Thursday, 21 October, 2021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</si>
  <si>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</si>
  <si>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</si>
  <si>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</si>
  <si>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</si>
  <si>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</si>
  <si>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</si>
  <si>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</si>
  <si>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Wednesday, 17 November, 2021</t>
  </si>
  <si>
    <t>Monday, 25 October, 2021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</si>
  <si>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</si>
  <si>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</si>
  <si>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</si>
  <si>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</si>
  <si>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</si>
  <si>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</si>
  <si>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</si>
  <si>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Thursday, 18 November, 2021</t>
  </si>
  <si>
    <t>Tuesday, 26 October, 2021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</si>
  <si>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</si>
  <si>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</si>
  <si>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</si>
  <si>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</si>
  <si>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</si>
  <si>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</si>
  <si>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</si>
  <si>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</si>
  <si>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</si>
  <si>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</si>
  <si>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</si>
  <si>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</si>
  <si>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</si>
  <si>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</si>
  <si>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</si>
  <si>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</si>
  <si>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</si>
  <si>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</si>
  <si>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</si>
  <si>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</si>
  <si>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Friday, 19 November, 2021</t>
  </si>
  <si>
    <t>Wednesday, 27 October, 2021</t>
  </si>
  <si>
    <t>22-2710-1911-21BNPP-PS-HZ-113</t>
  </si>
  <si>
    <t>22-2710-1911-21CIMB-VP-AS-114</t>
  </si>
  <si>
    <t>22-2710-1911-21SCBB-VP-EJ-115</t>
  </si>
  <si>
    <t>22-2810-2211-21JPMC-VP-HZ-116</t>
  </si>
  <si>
    <t>Monday, 22 November, 2021</t>
  </si>
  <si>
    <t>Thursday, 28 October, 2021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</si>
  <si>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</si>
  <si>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</si>
  <si>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</si>
  <si>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</si>
  <si>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</si>
  <si>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</si>
  <si>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</si>
  <si>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</si>
  <si>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</si>
  <si>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</si>
  <si>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</si>
  <si>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</si>
  <si>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Tuesday, 23 November, 2021</t>
  </si>
  <si>
    <t>Friday, 29 October, 2021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</si>
  <si>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</si>
  <si>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</si>
  <si>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</si>
  <si>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</si>
  <si>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</si>
  <si>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</si>
  <si>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</si>
  <si>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</si>
  <si>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</si>
  <si>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</si>
  <si>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Wednesday, 24 November, 2021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</si>
  <si>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</si>
  <si>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</si>
  <si>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</si>
  <si>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</si>
  <si>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</si>
  <si>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</si>
  <si>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Friday, 1 July, 2022</t>
  </si>
  <si>
    <t>Sunday, 31 July, 2022</t>
  </si>
  <si>
    <t>Friday, 26 November, 2021</t>
  </si>
  <si>
    <t>22-0211-2611-21BNPP-PS-HZ-141</t>
  </si>
  <si>
    <t>4.46</t>
  </si>
  <si>
    <t>Friday, 30 September, 2022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</si>
  <si>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</si>
  <si>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</si>
  <si>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</si>
  <si>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</si>
  <si>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</si>
  <si>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</si>
  <si>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Monday, 1 August, 2022</t>
  </si>
  <si>
    <t>Wednesday, 31 August, 2022</t>
  </si>
  <si>
    <t>Tuesday, 30 November, 2021</t>
  </si>
  <si>
    <t>Thursday, 4 November, 2021</t>
  </si>
  <si>
    <t>22-0411-3011-21BNPP-PS-EJ-146</t>
  </si>
  <si>
    <t>Thursday, 1 September, 2022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</si>
  <si>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</si>
  <si>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</si>
  <si>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</si>
  <si>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</si>
  <si>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</si>
  <si>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</si>
  <si>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</si>
  <si>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</si>
  <si>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</si>
  <si>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</si>
  <si>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</si>
  <si>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</si>
  <si>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</si>
  <si>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</si>
  <si>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Wednesday, 1 December, 2021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</si>
  <si>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</si>
  <si>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</si>
  <si>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</si>
  <si>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</si>
  <si>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</si>
  <si>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</si>
  <si>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</si>
  <si>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</si>
  <si>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</si>
  <si>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</si>
  <si>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</si>
  <si>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</si>
  <si>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</si>
  <si>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</si>
  <si>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</si>
  <si>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</si>
  <si>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</si>
  <si>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</si>
  <si>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</si>
  <si>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</si>
  <si>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</si>
  <si>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</si>
  <si>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Thursday, 2 December, 2021</t>
  </si>
  <si>
    <t>Monday, 8 November, 2021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</si>
  <si>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</si>
  <si>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</si>
  <si>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</si>
  <si>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</si>
  <si>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</si>
  <si>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</si>
  <si>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</si>
  <si>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</si>
  <si>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</si>
  <si>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</si>
  <si>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</si>
  <si>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</si>
  <si>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</si>
  <si>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</si>
  <si>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Friday, 3 December, 2021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</si>
  <si>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</si>
  <si>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</si>
  <si>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</si>
  <si>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</si>
  <si>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</si>
  <si>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</si>
  <si>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</si>
  <si>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</si>
  <si>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</si>
  <si>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</si>
  <si>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</si>
  <si>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</si>
  <si>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</si>
  <si>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</si>
  <si>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</si>
  <si>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Monday, 6 December, 2021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</si>
  <si>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</si>
  <si>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</si>
  <si>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</si>
  <si>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</si>
  <si>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</si>
  <si>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</si>
  <si>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</si>
  <si>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</si>
  <si>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</si>
  <si>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</si>
  <si>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Tuesday, 7 December, 2021</t>
  </si>
  <si>
    <t>Thursday, 11 November, 2021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</si>
  <si>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</si>
  <si>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</si>
  <si>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</si>
  <si>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</si>
  <si>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</si>
  <si>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Wednesday, 8 December, 2021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</si>
  <si>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</si>
  <si>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</si>
  <si>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</si>
  <si>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</si>
  <si>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</si>
  <si>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</si>
  <si>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Thursday, 9 December, 2021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</si>
  <si>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</si>
  <si>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</si>
  <si>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</si>
  <si>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</si>
  <si>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</si>
  <si>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</si>
  <si>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</si>
  <si>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Friday, 10 December, 2021</t>
  </si>
  <si>
    <t>Tuesday, 16 November, 2021</t>
  </si>
  <si>
    <t>22-1611-1012-21BNPP-PS-EJ-201</t>
  </si>
  <si>
    <t>4.96</t>
  </si>
  <si>
    <t>22-1711-1312-21BNPP-PS-EG-202</t>
  </si>
  <si>
    <t>1050000</t>
  </si>
  <si>
    <t>5.09</t>
  </si>
  <si>
    <t>4.09</t>
  </si>
  <si>
    <t>Monday, 13 December, 2021</t>
  </si>
  <si>
    <t>22-1711-1312-21JPMC-PS-EJ-203</t>
  </si>
  <si>
    <t>0.68</t>
  </si>
  <si>
    <t>22-1101-0702-22BNPP-PS-EG-204</t>
  </si>
  <si>
    <t>800000</t>
  </si>
  <si>
    <t>Monday, 7 February, 2022</t>
  </si>
  <si>
    <t>Tuesday, 11 January, 2022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</si>
  <si>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</si>
  <si>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</si>
  <si>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</si>
  <si>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</si>
  <si>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</si>
  <si>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</si>
  <si>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</si>
  <si>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</si>
  <si>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</si>
  <si>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Tuesday, 8 February, 2022</t>
  </si>
  <si>
    <t>Wednesday, 12 January, 2022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</si>
  <si>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</si>
  <si>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</si>
  <si>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</si>
  <si>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</si>
  <si>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</si>
  <si>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</si>
  <si>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</si>
  <si>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</si>
  <si>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</si>
  <si>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</si>
  <si>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</si>
  <si>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</si>
  <si>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Wednesday, 9 February, 2022</t>
  </si>
  <si>
    <t>Thursday, 13 January, 2022</t>
  </si>
  <si>
    <t>22-1401-1002-22BNPP-PS-EJ-219</t>
  </si>
  <si>
    <t>6.81</t>
  </si>
  <si>
    <t>5.81</t>
  </si>
  <si>
    <t>Thursday, 10 February, 2022</t>
  </si>
  <si>
    <t>Friday, 14 January, 2022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</si>
  <si>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</si>
  <si>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</si>
  <si>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</si>
  <si>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</si>
  <si>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</si>
  <si>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</si>
  <si>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</si>
  <si>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</si>
  <si>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</si>
  <si>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</si>
  <si>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Saturday, 1 October, 2022</t>
  </si>
  <si>
    <t>22-1701-1102-22MLIL-PS-EG-226</t>
  </si>
  <si>
    <t>6.06</t>
  </si>
  <si>
    <t>Friday, 11 February, 2022</t>
  </si>
  <si>
    <t>Monday, 17 January, 2022</t>
  </si>
  <si>
    <t>22-1701-1102-22BNPP-PS-AS-227</t>
  </si>
  <si>
    <t>22-1701-1102-22MLIL-PS-EJ-228</t>
  </si>
  <si>
    <t>5.47</t>
  </si>
  <si>
    <t>22-1901-1502-22CITI-PS-EG-229</t>
  </si>
  <si>
    <t>Tuesday, 15 February, 2022</t>
  </si>
  <si>
    <t>Wednesday, 19 January, 2022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</si>
  <si>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</si>
  <si>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</si>
  <si>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</si>
  <si>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</si>
  <si>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</si>
  <si>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</si>
  <si>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</si>
  <si>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</si>
  <si>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</si>
  <si>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Thursday, 20 January, 2022</t>
  </si>
  <si>
    <t>22-2001-1602-22CITI-PS-EJ-234</t>
  </si>
  <si>
    <t>5.14</t>
  </si>
  <si>
    <t>0.64</t>
  </si>
  <si>
    <t>Wednesday, 16 February, 2022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</si>
  <si>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</si>
  <si>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</si>
  <si>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</si>
  <si>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</si>
  <si>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</si>
  <si>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</si>
  <si>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Thursday, 17 February, 2022</t>
  </si>
  <si>
    <t>Friday, 21 January, 2022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</si>
  <si>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</si>
  <si>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</si>
  <si>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</si>
  <si>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</si>
  <si>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</si>
  <si>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</si>
  <si>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</si>
  <si>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Friday, 18 February, 2022</t>
  </si>
  <si>
    <t>Monday, 24 January, 2022</t>
  </si>
  <si>
    <t>22-2501-2202-22MSCG-PS-EJ-241</t>
  </si>
  <si>
    <t>5.27</t>
  </si>
  <si>
    <t>4.37</t>
  </si>
  <si>
    <t>Tuesday, 22 February, 2022</t>
  </si>
  <si>
    <t>Tuesday, 25 January, 2022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</si>
  <si>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</si>
  <si>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</si>
  <si>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</si>
  <si>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</si>
  <si>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</si>
  <si>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</si>
  <si>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</si>
  <si>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</si>
  <si>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</si>
  <si>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</si>
  <si>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</si>
  <si>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</si>
  <si>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</si>
  <si>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</si>
  <si>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</si>
  <si>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</si>
  <si>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</si>
  <si>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</si>
  <si>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</si>
  <si>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</si>
  <si>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Wednesday, 23 February, 2022</t>
  </si>
  <si>
    <t>Wednesday, 26 January, 2022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</si>
  <si>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</si>
  <si>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</si>
  <si>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</si>
  <si>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</si>
  <si>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</si>
  <si>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</si>
  <si>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</si>
  <si>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</si>
  <si>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</si>
  <si>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</si>
  <si>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</si>
  <si>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</si>
  <si>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</si>
  <si>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</si>
  <si>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</si>
  <si>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Thursday, 24 February, 2022</t>
  </si>
  <si>
    <t>Thursday, 27 January, 2022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</si>
  <si>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</si>
  <si>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</si>
  <si>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</si>
  <si>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</si>
  <si>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</si>
  <si>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</si>
  <si>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</si>
  <si>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</si>
  <si>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</si>
  <si>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</si>
  <si>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</si>
  <si>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</si>
  <si>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</si>
  <si>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</si>
  <si>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</si>
  <si>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</si>
  <si>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</si>
  <si>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</si>
  <si>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</si>
  <si>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</si>
  <si>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</si>
  <si>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</si>
  <si>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</si>
  <si>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</si>
  <si>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</si>
  <si>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</si>
  <si>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</si>
  <si>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</si>
  <si>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</si>
  <si>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</si>
  <si>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Saturday, 1 May, 2021</t>
  </si>
  <si>
    <t>Friday, 31 December, 2021</t>
  </si>
  <si>
    <t>Wednesday, 5 May, 2021</t>
  </si>
  <si>
    <t>Thursday, 15 April, 2021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</si>
  <si>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</si>
  <si>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</si>
  <si>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</si>
  <si>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</si>
  <si>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</si>
  <si>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</si>
  <si>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</si>
  <si>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Friday, 16 April, 2021</t>
  </si>
  <si>
    <t>21-1504-0505-21BNPP-PS-EG-009</t>
  </si>
  <si>
    <t>1600000</t>
  </si>
  <si>
    <t>21-1604-0605-21SCBB-PS-EJ-010</t>
  </si>
  <si>
    <t>Thursday, 6 May, 2021</t>
  </si>
  <si>
    <t>21-1604-0605-21SCBB-PS-EJ-011</t>
  </si>
  <si>
    <t>21-1604-0605-21BNPP-PS-AS-012</t>
  </si>
  <si>
    <t>21-1904-0705-21BNPP-PS-EJ-013</t>
  </si>
  <si>
    <t>Friday, 7 May, 2021</t>
  </si>
  <si>
    <t>Monday, 19 April, 2021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</si>
  <si>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</si>
  <si>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</si>
  <si>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</si>
  <si>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</si>
  <si>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</si>
  <si>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</si>
  <si>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Tuesday, 20 April, 2021</t>
  </si>
  <si>
    <t>21-1904-0705-21BNPP-PS-EJ-020</t>
  </si>
  <si>
    <t>21-2004-0705-21JPMC-PS-AS-021</t>
  </si>
  <si>
    <t>21-2004-1005-21BNPP-PS-EJ-022</t>
  </si>
  <si>
    <t>Monday, 10 May, 2021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</si>
  <si>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</si>
  <si>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</si>
  <si>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</si>
  <si>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</si>
  <si>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</si>
  <si>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</si>
  <si>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</si>
  <si>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</si>
  <si>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</si>
  <si>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</si>
  <si>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</si>
  <si>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</si>
  <si>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</si>
  <si>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</si>
  <si>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Wednesday, 12 May, 2021</t>
  </si>
  <si>
    <t>Thursday, 22 April, 2021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</si>
  <si>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</si>
  <si>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</si>
  <si>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</si>
  <si>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</si>
  <si>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</si>
  <si>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</si>
  <si>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</si>
  <si>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</si>
  <si>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</si>
  <si>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</si>
  <si>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</si>
  <si>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</si>
  <si>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</si>
  <si>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</si>
  <si>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</si>
  <si>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</si>
  <si>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</si>
  <si>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Monday, 17 May, 2021</t>
  </si>
  <si>
    <t>Friday, 23 April, 2021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</si>
  <si>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</si>
  <si>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</si>
  <si>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</si>
  <si>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</si>
  <si>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</si>
  <si>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</si>
  <si>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</si>
  <si>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</si>
  <si>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</si>
  <si>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</si>
  <si>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</si>
  <si>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</si>
  <si>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</si>
  <si>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</si>
  <si>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</si>
  <si>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Monday, 26 April, 2021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</si>
  <si>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</si>
  <si>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</si>
  <si>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</si>
  <si>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</si>
  <si>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</si>
  <si>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</si>
  <si>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</si>
  <si>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</si>
  <si>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</si>
  <si>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</si>
  <si>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</si>
  <si>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</si>
  <si>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</si>
  <si>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</si>
  <si>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Tuesday, 27 April, 2021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</si>
  <si>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</si>
  <si>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</si>
  <si>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</si>
  <si>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</si>
  <si>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</si>
  <si>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</si>
  <si>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</si>
  <si>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</si>
  <si>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</si>
  <si>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</si>
  <si>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Wednesday, 28 April, 2021</t>
  </si>
  <si>
    <t>21-2704-1705-21BNPP-PS-AS-088</t>
  </si>
  <si>
    <t>21-2704-1705-21BNPP-PS-AS-089</t>
  </si>
  <si>
    <t>21-2804-2005-21SCBB-PS-EJ-090</t>
  </si>
  <si>
    <t>Thursday, 20 May, 2021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</si>
  <si>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</si>
  <si>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</si>
  <si>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</si>
  <si>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</si>
  <si>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</si>
  <si>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</si>
  <si>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</si>
  <si>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</si>
  <si>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</si>
  <si>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</si>
  <si>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</si>
  <si>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</si>
  <si>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</si>
  <si>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</si>
  <si>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</si>
  <si>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</si>
  <si>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</si>
  <si>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</si>
  <si>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</si>
  <si>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</si>
  <si>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</si>
  <si>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</si>
  <si>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</si>
  <si>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</si>
  <si>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Friday, 21 May, 2021</t>
  </si>
  <si>
    <t>Thursday, 29 April, 2021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</si>
  <si>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</si>
  <si>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</si>
  <si>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</si>
  <si>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</si>
  <si>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</si>
  <si>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</si>
  <si>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</si>
  <si>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</si>
  <si>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</si>
  <si>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</si>
  <si>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</si>
  <si>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</si>
  <si>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</si>
  <si>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</si>
  <si>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</si>
  <si>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</si>
  <si>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</si>
  <si>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</si>
  <si>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</si>
  <si>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</si>
  <si>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</si>
  <si>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</si>
  <si>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</si>
  <si>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</si>
  <si>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</si>
  <si>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E.January</t>
  </si>
  <si>
    <t>E.February</t>
  </si>
  <si>
    <t>E.March</t>
  </si>
  <si>
    <t>E.April</t>
  </si>
  <si>
    <t>E.May</t>
  </si>
  <si>
    <t>E.June</t>
  </si>
  <si>
    <t>E.July</t>
  </si>
  <si>
    <t>E.August</t>
  </si>
  <si>
    <t>E.September</t>
  </si>
  <si>
    <t>E.October</t>
  </si>
  <si>
    <t>E.November</t>
  </si>
  <si>
    <t>E.December</t>
  </si>
  <si>
    <t>Total Outstanding</t>
  </si>
  <si>
    <t>Refresh_Date</t>
  </si>
  <si>
    <t>Refresh_Time</t>
  </si>
  <si>
    <t>Date_today</t>
  </si>
  <si>
    <t>Thursday, 2 November, 2023</t>
  </si>
  <si>
    <t>0</t>
  </si>
  <si>
    <t>FY2024 PCHP</t>
  </si>
  <si>
    <t>24-0111-2211-23TOTS-PS-HZ-001</t>
  </si>
  <si>
    <t>Monday, 1 January, 2024</t>
  </si>
  <si>
    <t>Wednesday, 31 January, 2024</t>
  </si>
  <si>
    <t>Wednesday, 22 November, 2023</t>
  </si>
  <si>
    <t>24-0111-2211-23CITI-PS-HZ-002</t>
  </si>
  <si>
    <t>24-0211-2411-23SCBB-PS-AS-003</t>
  </si>
  <si>
    <t>Friday, 24 November, 2023</t>
  </si>
  <si>
    <t>Friday, 3 November, 2023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</si>
  <si>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</si>
  <si>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</si>
  <si>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</si>
  <si>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</si>
  <si>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</si>
  <si>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</si>
  <si>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Sunday, 31 March, 2024</t>
  </si>
  <si>
    <t>Monday, 27 November, 2023</t>
  </si>
  <si>
    <t>24-0311-2711-23CITI-PS-DS-010</t>
  </si>
  <si>
    <t>0.21</t>
  </si>
  <si>
    <t>24-0311-2711-23MLIL-PS-EG-011</t>
  </si>
  <si>
    <t>24-0311-2711-23BNPP-PS-EG-013</t>
  </si>
  <si>
    <t>Monday, 6 November, 2023</t>
  </si>
  <si>
    <t>24-0211-2411-23MLIL-PS-HZ-004</t>
  </si>
  <si>
    <t>24-0311-2711-23CIMB-PS-DS-012</t>
  </si>
  <si>
    <t>24-0611-2811-23BNPP-PS-HZ-014</t>
  </si>
  <si>
    <t>Tuesday, 28 November, 2023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</si>
  <si>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</si>
  <si>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</si>
  <si>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</si>
  <si>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</si>
  <si>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</si>
  <si>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</si>
  <si>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Monday, 4 December, 2023</t>
  </si>
  <si>
    <t>Friday, 10 November, 2023</t>
  </si>
  <si>
    <t>24-1011-0412-23TOTS-PS-EG-021</t>
  </si>
  <si>
    <t>24-1411-0512-23BNPP-PS-HZ-022</t>
  </si>
  <si>
    <t>Tuesday, 5 December, 2023</t>
  </si>
  <si>
    <t>Tuesday, 14 November, 2023</t>
  </si>
  <si>
    <t>24-1411-0512-23MSCG-PS-HZ-023</t>
  </si>
  <si>
    <t>24-1411-0512-23BNPP-PS-AS-024</t>
  </si>
  <si>
    <t>24-1411-0512-23MLIL-PS-AS-025</t>
  </si>
  <si>
    <t>24-1611-0812-23SCBB-PS-EG-026</t>
  </si>
  <si>
    <t>Friday, 8 December, 2023</t>
  </si>
  <si>
    <t>Thursday, 16 November, 2023</t>
  </si>
  <si>
    <t>24-1611-0812-23BNPP-PS-EG-027</t>
  </si>
  <si>
    <t>24-1611-0812-23TOTS-PS-HZ-028</t>
  </si>
  <si>
    <t>3.04</t>
  </si>
  <si>
    <t>24-1711-1112-23SCBB-PS-DS-029</t>
  </si>
  <si>
    <t>0.77</t>
  </si>
  <si>
    <t>Monday, 11 December, 2023</t>
  </si>
  <si>
    <t>Friday, 17 November, 2023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</si>
  <si>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</si>
  <si>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</si>
  <si>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</si>
  <si>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</si>
  <si>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</si>
  <si>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</si>
  <si>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</si>
  <si>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</si>
  <si>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</si>
  <si>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Thursday, 1 February, 2024</t>
  </si>
  <si>
    <t>24-1711-1112-23JPMC-PS-AS-035</t>
  </si>
  <si>
    <t>3.51</t>
  </si>
  <si>
    <t>Monday, 20 November, 2023</t>
  </si>
  <si>
    <t>Tuesday, 21 November, 2023</t>
  </si>
  <si>
    <t>1575000</t>
  </si>
  <si>
    <t>24-2011-1112-23SCBB-PS-HZ-036</t>
  </si>
  <si>
    <t>3.02</t>
  </si>
  <si>
    <t>Thursday, 29 February, 2024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</si>
  <si>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</si>
  <si>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</si>
  <si>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</si>
  <si>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</si>
  <si>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</si>
  <si>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</si>
  <si>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</si>
  <si>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</si>
  <si>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</si>
  <si>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</si>
  <si>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</si>
  <si>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</si>
  <si>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</si>
  <si>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Tuesday, 12 December, 2023</t>
  </si>
  <si>
    <t>24-2111-1212-23JPMC-PS-HZ-046</t>
  </si>
  <si>
    <t>24-2111-1212-23MSCG-PS-HZ-047</t>
  </si>
  <si>
    <t>Friday, 1 March, 2024</t>
  </si>
  <si>
    <t>24-2111-1212-23MLIL-PS-HZ-048</t>
  </si>
  <si>
    <t>24-2111-1212-23SCBB-PS-DS-049</t>
  </si>
  <si>
    <t>24-2111-1212-23MLIL-PS-DS-050</t>
  </si>
  <si>
    <t>24-2711-1512-23BNPP-PS-EG-051</t>
  </si>
  <si>
    <t>Friday, 15 December, 2023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</si>
  <si>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</si>
  <si>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</si>
  <si>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</si>
  <si>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</si>
  <si>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</si>
  <si>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</si>
  <si>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</si>
  <si>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</si>
  <si>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</si>
  <si>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</si>
  <si>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</si>
  <si>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</si>
  <si>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</si>
  <si>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</si>
  <si>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</si>
  <si>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</si>
  <si>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</si>
  <si>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Wednesday, 20 December, 2023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</si>
  <si>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</si>
  <si>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</si>
  <si>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</si>
  <si>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</si>
  <si>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</si>
  <si>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</si>
  <si>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</si>
  <si>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</si>
  <si>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</si>
  <si>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Wednesday, 27 December, 2023</t>
  </si>
  <si>
    <t>Wednesday, 6 December, 2023</t>
  </si>
  <si>
    <t>24-0612-2712-23MLIL-PS-AS-073</t>
  </si>
  <si>
    <t>24-0201-2301-24SCBB-PS-DS-074</t>
  </si>
  <si>
    <t>Monday, 1 April, 2024</t>
  </si>
  <si>
    <t>Tuesday, 30 April, 2024</t>
  </si>
  <si>
    <t>Tuesday, 23 January, 2024</t>
  </si>
  <si>
    <t>Tuesday, 2 January, 2024</t>
  </si>
  <si>
    <t>24-0201-2301-24BNPP-PS-HZ-075</t>
  </si>
  <si>
    <t>24-0201-2301-24JPMC-PS-AS-076</t>
  </si>
  <si>
    <t>4.19</t>
  </si>
  <si>
    <t>24-0201-2301-24MLIL-PS-HZ-077</t>
  </si>
  <si>
    <t>Wednesday, 1 May, 2024</t>
  </si>
  <si>
    <t>Friday, 31 May, 2024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</si>
  <si>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</si>
  <si>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</si>
  <si>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</si>
  <si>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</si>
  <si>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</si>
  <si>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</si>
  <si>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</si>
  <si>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</si>
  <si>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Friday, 26 January, 2024</t>
  </si>
  <si>
    <t>Thursday, 4 January, 2024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</si>
  <si>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</si>
  <si>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</si>
  <si>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</si>
  <si>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</si>
  <si>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</si>
  <si>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</si>
  <si>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</si>
  <si>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</si>
  <si>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</si>
  <si>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</si>
  <si>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</si>
  <si>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</si>
  <si>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</si>
  <si>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</si>
  <si>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</si>
  <si>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Tuesday, 6 February, 2024</t>
  </si>
  <si>
    <t>Friday, 12 January, 2024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</si>
  <si>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</si>
  <si>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</si>
  <si>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</si>
  <si>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</si>
  <si>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</si>
  <si>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</si>
  <si>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</si>
  <si>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</si>
  <si>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Friday, 14 July, 2023</t>
  </si>
  <si>
    <t>Friday, 21 July, 2023</t>
  </si>
  <si>
    <t>Monday, 24 July, 2023</t>
  </si>
  <si>
    <t>Monday, 22 January, 2024</t>
  </si>
  <si>
    <t>24-1801-1302-24MSCG-PS-AS-099</t>
  </si>
  <si>
    <t>Tuesday, 13 February, 2024</t>
  </si>
  <si>
    <t>Thursday, 18 January, 2024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</si>
  <si>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</si>
  <si>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</si>
  <si>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</si>
  <si>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</si>
  <si>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</si>
  <si>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</si>
  <si>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</si>
  <si>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Friday, 19 January, 2024</t>
  </si>
  <si>
    <t>24-1901-1302-24BNPP-PS-HZ-105</t>
  </si>
  <si>
    <t>24-1901-1302-24TOTS-PS-DS-106</t>
  </si>
  <si>
    <t>24-2201-1402-24SCBB-PS-EG-107</t>
  </si>
  <si>
    <t>Wednesday, 14 February, 2024</t>
  </si>
  <si>
    <t>24-2201-1402-24TOTS-PS-EG-108</t>
  </si>
  <si>
    <t>24-2201-1402-24JPMC-PS-EG-109</t>
  </si>
  <si>
    <t>4.74</t>
  </si>
  <si>
    <t>24-2201-1402-24MLIL-PS-EG-110</t>
  </si>
  <si>
    <t>Tuesday, 30 January, 2024</t>
  </si>
  <si>
    <t>24-2401-1602-24CITI-PS-HZ-111</t>
  </si>
  <si>
    <t>4.82</t>
  </si>
  <si>
    <t>Saturday, 1 June, 2024</t>
  </si>
  <si>
    <t>Sunday, 30 June, 2024</t>
  </si>
  <si>
    <t>Friday, 16 February, 2024</t>
  </si>
  <si>
    <t>Wednesday, 24 January, 2024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</si>
  <si>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</si>
  <si>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</si>
  <si>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</si>
  <si>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</si>
  <si>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</si>
  <si>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Tuesday, 20 February, 2024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</si>
  <si>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</si>
  <si>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</si>
  <si>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</si>
  <si>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</si>
  <si>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</si>
  <si>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</si>
  <si>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Wednesday, 21 February, 2024</t>
  </si>
  <si>
    <t>Monday, 29 January, 2024</t>
  </si>
  <si>
    <t>24-3001-2202-24SCBB-PS-AS-121</t>
  </si>
  <si>
    <t>Thursday, 22 February, 2024</t>
  </si>
  <si>
    <t>24-3101-2302-24JPMC-PS-HZ-122</t>
  </si>
  <si>
    <t>1080000</t>
  </si>
  <si>
    <t>Wednesday, 31 July, 2024</t>
  </si>
  <si>
    <t>Friday, 23 February, 2024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</si>
  <si>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</si>
  <si>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</si>
  <si>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</si>
  <si>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</si>
  <si>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</si>
  <si>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</si>
  <si>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</si>
  <si>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</si>
  <si>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</si>
  <si>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</si>
  <si>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Monday, 1 July, 2024</t>
  </si>
  <si>
    <t>Wednesday, 6 March, 2024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</si>
  <si>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</si>
  <si>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</si>
  <si>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</si>
  <si>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</si>
  <si>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</si>
  <si>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Friday, 8 March, 2024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</si>
  <si>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</si>
  <si>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</si>
  <si>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</si>
  <si>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</si>
  <si>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</si>
  <si>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</si>
  <si>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</si>
  <si>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</si>
  <si>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</si>
  <si>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</si>
  <si>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</si>
  <si>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</si>
  <si>
    <t>82440000</t>
  </si>
  <si>
    <t>10800000</t>
  </si>
  <si>
    <t>93240000</t>
  </si>
  <si>
    <t>89700000</t>
  </si>
  <si>
    <t>3540000</t>
  </si>
  <si>
    <t>43840000</t>
  </si>
  <si>
    <t>6500000</t>
  </si>
  <si>
    <t>50340000</t>
  </si>
  <si>
    <t>84510000</t>
  </si>
  <si>
    <t>8730000</t>
  </si>
  <si>
    <t>73090000</t>
  </si>
  <si>
    <t>74590000</t>
  </si>
  <si>
    <t>82590000</t>
  </si>
  <si>
    <t>10650000</t>
  </si>
  <si>
    <t>86740000</t>
  </si>
  <si>
    <t>29080000</t>
  </si>
  <si>
    <t>11940000</t>
  </si>
  <si>
    <t>41020000</t>
  </si>
  <si>
    <t>48400000</t>
  </si>
  <si>
    <t>7540000</t>
  </si>
  <si>
    <t>55940000</t>
  </si>
  <si>
    <t>1:10:06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</si>
</sst>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</cellXfs>
  <cellStyles count="2">
    <cellStyle name="Comma" xfId="1" builtinId="3"/>
    <cellStyle name="Normal" xfId="0" builtinId="0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BDH|10848614249049715851</stp>
        <tr r="C2" s="1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52.394900231484" backgroundQuery="1" createdVersion="8" refreshedVersion="8" minRefreshableVersion="3" recordCount="0" supportSubquery="1" supportAdvancedDrill="1" xr:uid="{D5222783-89CD-4E30-8BB6-B6B4EC8B9AC1}">
  <cacheSource type="external" connectionId="1"/>
  <cacheFields count="18">
    <cacheField name="[DASHBOARD FO].[FO.PortfolioName].[FO.PortfolioName]" caption="FO.PortfolioName" numFmtId="0" hierarchy="71" level="1">
      <sharedItems count="4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259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</sharedItems>
    </cacheField>
    <cacheField name="[DASHBOARD FO].[FO.Position_Quantity].[FO.Position_Quantity]" caption="FO.Position_Quantity" numFmtId="0" hierarchy="72" level="1">
      <sharedItems count="36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322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</sharedItems>
    </cacheField>
    <cacheField name="[DASHBOARD FO].[FO.PremiumStrike2].[FO.PremiumStrike2]" caption="FO.PremiumStrike2" numFmtId="0" hierarchy="74" level="1">
      <sharedItems count="194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</sharedItems>
    </cacheField>
    <cacheField name="[DASHBOARD FO].[FO.StartFixDate].[FO.StartFixDate]" caption="FO.StartFixDate" numFmtId="0" hierarchy="87" level="1">
      <sharedItems count="25">
        <s v="[DASHBOARD FO].[FO.StartFixDate].&amp;[2021-05-01T00:00:00]" c="Saturday, 1 May, 2021"/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</sharedItems>
    </cacheField>
    <cacheField name="[DASHBOARD FO].[FO.Settlement_DeliveryDate].[FO.Settlement_DeliveryDate]" caption="FO.Settlement_DeliveryDate" numFmtId="0" hierarchy="86" level="1">
      <sharedItems count="127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9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133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</sharedItems>
    </cacheField>
    <cacheField name="[DASHBOARD FO].[FO.TransactionNumber].[FO.TransactionNumber]" caption="FO.TransactionNumber" numFmtId="0" hierarchy="110" level="1">
      <sharedItems count="758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25">
        <s v="[DASHBOARD FO].[FO.EndFixDate_MaturityDate].&amp;[2021-12-31T00:00:00]" c="Friday, 31 December, 2021"/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9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</cacheFields>
  <cacheHierarchies count="358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52.395085185184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69" level="1">
      <sharedItems count="14">
        <s v="[DASHBOARD RL].[RL.AvailableVolumeLimit].&amp;[82440000]" c="82440000"/>
        <s v="[DASHBOARD RL].[RL.AvailableVolumeLimit].&amp;[93240000]" c="93240000"/>
        <s v="[DASHBOARD RL].[RL.AvailableVolumeLimit].&amp;[89700000]" c="89700000"/>
        <s v="[DASHBOARD RL].[RL.AvailableVolumeLimit].&amp;[43840000]" c="43840000"/>
        <s v="[DASHBOARD RL].[RL.AvailableVolumeLimit].&amp;[50340000]" c="50340000"/>
        <s v="[DASHBOARD RL].[RL.AvailableVolumeLimit].&amp;[84510000]" c="84510000"/>
        <s v="[DASHBOARD RL].[RL.AvailableVolumeLimit].&amp;[73090000]" c="73090000"/>
        <s v="[DASHBOARD RL].[RL.AvailableVolumeLimit].&amp;[74590000]" c="74590000"/>
        <s v="[DASHBOARD RL].[RL.AvailableVolumeLimit].&amp;[82590000]" c="82590000"/>
        <s v="[DASHBOARD RL].[RL.AvailableVolumeLimit].&amp;[86740000]" c="86740000"/>
        <s v="[DASHBOARD RL].[RL.AvailableVolumeLimit].&amp;[29080000]" c="29080000"/>
        <s v="[DASHBOARD RL].[RL.AvailableVolumeLimit].&amp;[41020000]" c="41020000"/>
        <s v="[DASHBOARD RL].[RL.AvailableVolumeLimit].&amp;[48400000]" c="48400000"/>
        <s v="[DASHBOARD RL].[RL.AvailableVolumeLimit].&amp;[55940000]" c="55940000"/>
      </sharedItems>
    </cacheField>
    <cacheField name="[DASHBOARD RL].[RL.CounterpartyName].[RL.CounterpartyName]" caption="RL.CounterpartyName" numFmtId="0" hierarchy="171" level="1">
      <sharedItems count="9">
        <s v="[DASHBOARD RL].[RL.CounterpartyName].&amp;[BNP Paribas SA]" c="BNP Paribas SA"/>
        <s v="[DASHBOARD RL].[RL.CounterpartyName].&amp;[CIMB Bank Bhd]" c="CIMB Bank Bh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5" level="1">
      <sharedItems count="9">
        <s v="[DASHBOARD RL].[RL.VolumeUtilisationCurrentYear].&amp;[10800000]" c="10800000"/>
        <s v="[DASHBOARD RL].[RL.VolumeUtilisationCurrentYear].&amp;" c=""/>
        <s v="[DASHBOARD RL].[RL.VolumeUtilisationCurrentYear].&amp;[3540000]" c="3540000"/>
        <s v="[DASHBOARD RL].[RL.VolumeUtilisationCurrentYear].&amp;[6500000]" c="6500000"/>
        <s v="[DASHBOARD RL].[RL.VolumeUtilisationCurrentYear].&amp;[8730000]" c="8730000"/>
        <s v="[DASHBOARD RL].[RL.VolumeUtilisationCurrentYear].&amp;[1500000]" c="1500000"/>
        <s v="[DASHBOARD RL].[RL.VolumeUtilisationCurrentYear].&amp;[10650000]" c="10650000"/>
        <s v="[DASHBOARD RL].[RL.VolumeUtilisationCurrentYear].&amp;[11940000]" c="11940000"/>
        <s v="[DASHBOARD RL].[RL.VolumeUtilisationCurrentYear].&amp;[7540000]" c="7540000"/>
      </sharedItems>
    </cacheField>
  </cacheFields>
  <cacheHierarchies count="358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52.395264236111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80" level="1">
      <sharedItems count="1">
        <s v="[Last Refreshed Date].[Date].&amp;[2024-03-01T00:00:00]" c="Friday, 1 March, 2024"/>
      </sharedItems>
    </cacheField>
    <cacheField name="[Last Refreshed Date].[DateTime].[DateTime]" caption="DateTime" numFmtId="0" hierarchy="181" level="1">
      <sharedItems count="1">
        <s v="[Last Refreshed Date].[DateTime].&amp;[2024-03-01T01:10:06.1]" c="Friday, 1 March, 2024"/>
      </sharedItems>
    </cacheField>
    <cacheField name="[Last Refreshed Date].[Time].[Time]" caption="Time" numFmtId="0" hierarchy="182" level="1">
      <sharedItems count="1">
        <s v="[Last Refreshed Date].[Time].&amp;[1899-12-30T01:10:06.1]" c="1:10:06 AM"/>
      </sharedItems>
    </cacheField>
  </cacheFields>
  <cacheHierarchies count="358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52.395440046297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Saturday, 1 May,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Friday, 31 December, 2021"/>
      </sharedItems>
    </cacheField>
  </cacheFields>
  <cacheHierarchies count="358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52.395514004631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</sharedItems>
    </cacheField>
  </cacheFields>
  <cacheHierarchies count="358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52.395623495373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</sharedItems>
    </cacheField>
  </cacheFields>
  <cacheHierarchies count="358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52.395794444441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88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</sharedItems>
    </cacheField>
    <cacheField name="[DASHBOARD FO].[FO.Position_Quantity].[FO.Position_Quantity]" caption="FO.Position_Quantity" numFmtId="0" hierarchy="72" level="1">
      <sharedItems count="10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99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</sharedItems>
    </cacheField>
    <cacheField name="[DASHBOARD FO].[FO.PremiumStrike2].[FO.PremiumStrike2]" caption="FO.PremiumStrike2" numFmtId="0" hierarchy="74" level="1">
      <sharedItems count="66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</sharedItems>
    </cacheField>
    <cacheField name="[DASHBOARD FO].[FO.StartFixDate].[FO.StartFixDate]" caption="FO.StartFixDate" numFmtId="0" hierarchy="87" level="1">
      <sharedItems count="7"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</sharedItems>
    </cacheField>
    <cacheField name="[DASHBOARD FO].[FO.Settlement_DeliveryDate].[FO.Settlement_DeliveryDate]" caption="FO.Settlement_DeliveryDate" numFmtId="0" hierarchy="86" level="1">
      <sharedItems count="24"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</sharedItems>
    </cacheField>
    <cacheField name="[DASHBOARD FO].[FO.StrikePrice1].[FO.StrikePrice1]" caption="FO.StrikePrice1" numFmtId="0" hierarchy="91" level="1">
      <sharedItems count="4">
        <s v="[DASHBOARD FO].[FO.StrikePrice1].&amp;[79]" c="79"/>
        <s v="[DASHBOARD FO].[FO.StrikePrice1].&amp;[78]" c="78"/>
        <s v="[DASHBOARD FO].[FO.StrikePrice1].&amp;[77]" c="77"/>
        <s v="[DASHBOARD FO].[FO.StrikePrice1].&amp;[76]" c="76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26"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</sharedItems>
    </cacheField>
    <cacheField name="[DASHBOARD FO].[FO.TransactionNumber].[FO.TransactionNumber]" caption="FO.TransactionNumber" numFmtId="0" hierarchy="110" level="1">
      <sharedItems count="132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31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</sharedItems>
    </cacheField>
    <cacheField name="[DASHBOARD FO].[FO.EndFixDate_MaturityDate].[FO.EndFixDate_MaturityDate]" caption="FO.EndFixDate_MaturityDate" numFmtId="0" hierarchy="60" level="1">
      <sharedItems count="7"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</sharedItems>
    </cacheField>
  </cacheFields>
  <cacheHierarchies count="358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15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5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80"/>
    <rowHierarchyUsage hierarchyUsage="181"/>
    <rowHierarchyUsage hierarchyUsage="18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27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34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axis="axisRow" allDrilled="1" outline="0" subtotalTop="0" showAll="0" dataSourceSort="1" defaultSubtotal="0" defaultAttributeDrillState="1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</items>
    </pivotField>
    <pivotField axis="axisRow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Row" allDrilled="1" outline="0" subtotalTop="0" showAll="0" dataSourceSort="1" defaultSubtotal="0" defaultAttributeDrillState="1">
      <items count="1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</items>
    </pivotField>
    <pivotField axis="axisRow" allDrilled="1" outline="0" subtotalTop="0" showAll="0" dataSourceSort="1" defaultSubtotal="0" defaultAttributeDrillState="1">
      <items count="1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</items>
    </pivotField>
    <pivotField axis="axisRow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31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</rowItems>
  <pageFields count="1">
    <pageField fld="0" hier="71" name="[DASHBOARD FO].[FO.PortfolioName].&amp;[FY2024 PCHP]" cap="FY2024 PCHP"/>
  </pageFields>
  <formats count="1">
    <format dxfId="10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131"/>
          </reference>
          <reference field="13" count="1" selected="0">
            <x v="0"/>
          </reference>
        </references>
      </pivotArea>
    </format>
  </formats>
  <pivotHierarchies count="35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2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5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2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5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18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7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5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9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R761" firstHeaderRow="1" firstDataRow="1" firstDataCol="18"/>
  <pivotFields count="18"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2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</items>
    </pivotField>
    <pivotField axis="axisRow" allDrilled="1" outline="0" subtotalTop="0" showAll="0" dataSourceSort="1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  <pivotField axis="axisRow" allDrilled="1" outline="0" subtotalTop="0" showAll="0" dataSourceSort="1" defaultSubtotal="0" defaultAttributeDrillState="1">
      <items count="3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</items>
    </pivotField>
    <pivotField axis="axisRow" allDrilled="1" outline="0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Row" allDrilled="1" outline="0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allDrilled="1" outline="0" subtotalTop="0" showAll="0" dataSourceSort="1" defaultSubtotal="0" defaultAttributeDrillState="1">
      <items count="1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</items>
    </pivotField>
    <pivotField axis="axisRow" allDrilled="1" outline="0" subtotalTop="0" showAll="0" dataSourceSort="1" defaultSubtotal="0" defaultAttributeDrillState="1">
      <items count="7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9">
        <item x="1"/>
        <item x="2"/>
        <item x="3"/>
        <item x="4"/>
        <item x="5"/>
        <item x="6"/>
        <item x="7"/>
        <item x="8"/>
        <item x="0"/>
      </items>
    </pivotField>
    <pivotField axis="axisRow" allDrilled="1" outline="0" subtotalTop="0" showAll="0" defaultSubtotal="0" defaultAttributeDrillState="1">
      <items count="1">
        <item x="0"/>
      </items>
    </pivotField>
  </pivotFields>
  <rowFields count="18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</rowFields>
  <rowItems count="758">
    <i>
      <x/>
      <x/>
      <x/>
      <x/>
      <x/>
      <x/>
      <x/>
      <x/>
      <x/>
      <x/>
      <x/>
      <x/>
      <x/>
      <x/>
      <x/>
      <x/>
      <x v="8"/>
      <x/>
    </i>
    <i r="1">
      <x v="1"/>
      <x v="1"/>
      <x v="1"/>
      <x v="1"/>
      <x/>
      <x/>
      <x/>
      <x v="1"/>
      <x/>
      <x v="1"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</i>
    <i r="1">
      <x v="3"/>
      <x v="3"/>
      <x/>
      <x/>
      <x/>
      <x/>
      <x/>
      <x v="2"/>
      <x/>
      <x v="2"/>
      <x/>
      <x/>
      <x/>
      <x/>
      <x/>
      <x v="8"/>
      <x/>
    </i>
    <i r="1">
      <x v="4"/>
      <x v="4"/>
      <x v="1"/>
      <x v="1"/>
      <x/>
      <x/>
      <x/>
      <x v="3"/>
      <x/>
      <x v="3"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</i>
    <i r="1">
      <x v="7"/>
      <x v="7"/>
      <x/>
      <x/>
      <x/>
      <x/>
      <x/>
      <x v="4"/>
      <x/>
      <x v="4"/>
      <x/>
      <x/>
      <x/>
      <x v="1"/>
      <x/>
      <x v="8"/>
      <x/>
    </i>
    <i r="1">
      <x v="8"/>
      <x v="8"/>
      <x v="1"/>
      <x v="1"/>
      <x v="1"/>
      <x/>
      <x/>
      <x v="4"/>
      <x/>
      <x v="4"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</i>
    <i r="1">
      <x v="10"/>
      <x v="10"/>
      <x v="2"/>
      <x/>
      <x/>
      <x/>
      <x/>
      <x v="2"/>
      <x/>
      <x v="2"/>
      <x/>
      <x/>
      <x v="1"/>
      <x v="1"/>
      <x/>
      <x v="8"/>
      <x/>
    </i>
    <i r="1">
      <x v="11"/>
      <x v="11"/>
      <x/>
      <x v="1"/>
      <x v="1"/>
      <x/>
      <x/>
      <x v="5"/>
      <x/>
      <x v="5"/>
      <x/>
      <x/>
      <x v="1"/>
      <x v="1"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</i>
    <i r="1">
      <x v="14"/>
      <x v="14"/>
      <x v="1"/>
      <x/>
      <x/>
      <x/>
      <x/>
      <x v="3"/>
      <x/>
      <x v="3"/>
      <x/>
      <x/>
      <x v="2"/>
      <x v="2"/>
      <x/>
      <x v="8"/>
      <x/>
    </i>
    <i r="1">
      <x v="15"/>
      <x v="15"/>
      <x v="2"/>
      <x v="1"/>
      <x/>
      <x/>
      <x/>
      <x v="2"/>
      <x/>
      <x v="2"/>
      <x/>
      <x/>
      <x v="2"/>
      <x v="2"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</i>
    <i r="1">
      <x v="19"/>
      <x v="19"/>
      <x v="2"/>
      <x v="1"/>
      <x/>
      <x/>
      <x/>
      <x v="6"/>
      <x/>
      <x v="6"/>
      <x/>
      <x/>
      <x v="2"/>
      <x v="2"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</i>
    <i r="1">
      <x v="21"/>
      <x v="21"/>
      <x v="2"/>
      <x v="1"/>
      <x/>
      <x/>
      <x/>
      <x v="3"/>
      <x/>
      <x v="3"/>
      <x/>
      <x/>
      <x v="3"/>
      <x v="3"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</i>
    <i r="1">
      <x v="23"/>
      <x v="23"/>
      <x v="2"/>
      <x v="1"/>
      <x/>
      <x/>
      <x/>
      <x v="4"/>
      <x/>
      <x v="4"/>
      <x/>
      <x/>
      <x v="3"/>
      <x v="3"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</i>
    <i r="1">
      <x v="25"/>
      <x v="25"/>
      <x/>
      <x v="3"/>
      <x/>
      <x/>
      <x/>
      <x v="4"/>
      <x/>
      <x v="4"/>
      <x/>
      <x/>
      <x v="3"/>
      <x v="3"/>
      <x/>
      <x v="2"/>
      <x/>
    </i>
    <i r="1">
      <x v="26"/>
      <x v="26"/>
      <x v="2"/>
      <x v="1"/>
      <x/>
      <x/>
      <x/>
      <x/>
      <x/>
      <x/>
      <x/>
      <x/>
      <x v="3"/>
      <x v="3"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</i>
    <i r="1">
      <x v="31"/>
      <x v="31"/>
      <x/>
      <x v="2"/>
      <x v="3"/>
      <x/>
      <x/>
      <x/>
      <x/>
      <x/>
      <x/>
      <x/>
      <x v="3"/>
      <x v="3"/>
      <x/>
      <x v="1"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</i>
    <i r="1">
      <x v="57"/>
      <x v="57"/>
      <x/>
      <x/>
      <x/>
      <x v="3"/>
      <x/>
      <x v="1"/>
      <x/>
      <x v="1"/>
      <x/>
      <x/>
      <x v="5"/>
      <x v="5"/>
      <x/>
      <x v="8"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</i>
    <i r="1">
      <x v="81"/>
      <x v="81"/>
      <x/>
      <x v="1"/>
      <x/>
      <x/>
      <x/>
      <x v="29"/>
      <x/>
      <x v="29"/>
      <x/>
      <x/>
      <x v="5"/>
      <x v="7"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</i>
    <i r="1">
      <x v="93"/>
      <x v="93"/>
      <x/>
      <x v="1"/>
      <x/>
      <x/>
      <x/>
      <x v="31"/>
      <x/>
      <x v="31"/>
      <x/>
      <x/>
      <x v="6"/>
      <x v="8"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</i>
    <i r="1">
      <x v="96"/>
      <x v="96"/>
      <x/>
      <x v="1"/>
      <x v="1"/>
      <x/>
      <x/>
      <x v="2"/>
      <x/>
      <x v="2"/>
      <x/>
      <x/>
      <x v="6"/>
      <x v="8"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</i>
  </rowItems>
  <formats count="1">
    <format dxfId="6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5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8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12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Counterparty" fieldListSortAscending="1">
  <location ref="A1:C19" firstHeaderRow="1" firstDataRow="1" firstDataCol="3"/>
  <pivotFields count="3">
    <pivotField axis="axisRow" allDrilled="1" outline="0" subtotalTop="0" showAll="0" dataSourceSort="1" defaultSubtotal="0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</pivotFields>
  <rowFields count="3">
    <field x="1"/>
    <field x="0"/>
    <field x="2"/>
  </rowFields>
  <rowItems count="18">
    <i>
      <x/>
      <x/>
      <x/>
    </i>
    <i r="1">
      <x v="1"/>
      <x v="1"/>
    </i>
    <i>
      <x v="1"/>
      <x v="2"/>
      <x v="2"/>
    </i>
    <i r="1">
      <x v="1"/>
      <x v="1"/>
    </i>
    <i>
      <x v="2"/>
      <x v="3"/>
      <x v="3"/>
    </i>
    <i r="1">
      <x v="4"/>
      <x v="1"/>
    </i>
    <i>
      <x v="3"/>
      <x v="5"/>
      <x v="4"/>
    </i>
    <i r="1">
      <x v="1"/>
      <x v="1"/>
    </i>
    <i>
      <x v="4"/>
      <x v="6"/>
      <x v="5"/>
    </i>
    <i r="1">
      <x v="7"/>
      <x v="1"/>
    </i>
    <i>
      <x v="5"/>
      <x v="8"/>
      <x v="6"/>
    </i>
    <i r="1">
      <x v="1"/>
      <x v="1"/>
    </i>
    <i>
      <x v="6"/>
      <x v="9"/>
      <x v="3"/>
    </i>
    <i r="1">
      <x v="1"/>
      <x v="1"/>
    </i>
    <i>
      <x v="7"/>
      <x v="10"/>
      <x v="7"/>
    </i>
    <i r="1">
      <x v="11"/>
      <x v="1"/>
    </i>
    <i>
      <x v="8"/>
      <x v="12"/>
      <x v="8"/>
    </i>
    <i r="1">
      <x v="13"/>
      <x v="1"/>
    </i>
  </rowItems>
  <pivotHierarchies count="35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1"/>
    <rowHierarchyUsage hierarchyUsage="169"/>
    <rowHierarchyUsage hierarchyUsage="17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2" width="21.570312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1710</v>
      </c>
      <c r="C1" s="1" t="s">
        <v>1711</v>
      </c>
      <c r="D1" s="4" t="s">
        <v>1712</v>
      </c>
    </row>
    <row r="2" spans="1:4" x14ac:dyDescent="0.25">
      <c r="A2" s="12" t="s">
        <v>1800</v>
      </c>
      <c r="B2" s="12" t="s">
        <v>1800</v>
      </c>
      <c r="C2" s="12" t="s">
        <v>1983</v>
      </c>
      <c r="D2" s="19">
        <f ca="1">NOW()</f>
        <v>45352.395815162039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134"/>
  <sheetViews>
    <sheetView topLeftCell="A57"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0" bestFit="1" customWidth="1"/>
    <col min="12" max="12" width="43.85546875" bestFit="1" customWidth="1"/>
    <col min="13" max="13" width="42.140625" bestFit="1" customWidth="1"/>
    <col min="14" max="14" width="33" bestFit="1" customWidth="1"/>
  </cols>
  <sheetData>
    <row r="1" spans="1:14" x14ac:dyDescent="0.25">
      <c r="A1" s="1" t="s">
        <v>0</v>
      </c>
      <c r="B1" t="s" vm="4">
        <v>1715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1716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1717</v>
      </c>
      <c r="L4" t="s">
        <v>1718</v>
      </c>
      <c r="M4" t="s">
        <v>1719</v>
      </c>
      <c r="N4" t="s">
        <v>966</v>
      </c>
    </row>
    <row r="5" spans="1:14" x14ac:dyDescent="0.25">
      <c r="A5" t="s">
        <v>233</v>
      </c>
      <c r="B5" t="s">
        <v>1720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1021</v>
      </c>
      <c r="I5" t="s">
        <v>285</v>
      </c>
      <c r="J5" t="s">
        <v>1193</v>
      </c>
      <c r="K5" t="s">
        <v>1717</v>
      </c>
      <c r="L5" t="s">
        <v>1718</v>
      </c>
      <c r="M5" t="s">
        <v>1719</v>
      </c>
      <c r="N5" t="s">
        <v>966</v>
      </c>
    </row>
    <row r="6" spans="1:14" x14ac:dyDescent="0.25">
      <c r="A6" t="s">
        <v>389</v>
      </c>
      <c r="B6" t="s">
        <v>1721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1717</v>
      </c>
      <c r="L6" t="s">
        <v>1718</v>
      </c>
      <c r="M6" t="s">
        <v>1722</v>
      </c>
      <c r="N6" t="s">
        <v>1713</v>
      </c>
    </row>
    <row r="7" spans="1:14" x14ac:dyDescent="0.25">
      <c r="A7" t="s">
        <v>125</v>
      </c>
      <c r="B7" t="s">
        <v>1737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1085</v>
      </c>
      <c r="I7" t="s">
        <v>381</v>
      </c>
      <c r="J7" t="s">
        <v>73</v>
      </c>
      <c r="K7" t="s">
        <v>1717</v>
      </c>
      <c r="L7" t="s">
        <v>1718</v>
      </c>
      <c r="M7" t="s">
        <v>1722</v>
      </c>
      <c r="N7" t="s">
        <v>1713</v>
      </c>
    </row>
    <row r="8" spans="1:14" x14ac:dyDescent="0.25">
      <c r="A8" t="s">
        <v>148</v>
      </c>
      <c r="B8" t="s">
        <v>1724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1125</v>
      </c>
      <c r="I8" t="s">
        <v>302</v>
      </c>
      <c r="J8" t="s">
        <v>363</v>
      </c>
      <c r="K8" t="s">
        <v>1717</v>
      </c>
      <c r="L8" t="s">
        <v>1718</v>
      </c>
      <c r="M8" t="s">
        <v>1722</v>
      </c>
      <c r="N8" t="s">
        <v>1713</v>
      </c>
    </row>
    <row r="9" spans="1:14" x14ac:dyDescent="0.25">
      <c r="A9" t="s">
        <v>392</v>
      </c>
      <c r="B9" t="s">
        <v>1725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1185</v>
      </c>
      <c r="K9" t="s">
        <v>1717</v>
      </c>
      <c r="L9" t="s">
        <v>1718</v>
      </c>
      <c r="M9" t="s">
        <v>1722</v>
      </c>
      <c r="N9" t="s">
        <v>1713</v>
      </c>
    </row>
    <row r="10" spans="1:14" x14ac:dyDescent="0.25">
      <c r="A10" t="s">
        <v>386</v>
      </c>
      <c r="B10" t="s">
        <v>1726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1066</v>
      </c>
      <c r="K10" t="s">
        <v>1717</v>
      </c>
      <c r="L10" t="s">
        <v>1718</v>
      </c>
      <c r="M10" t="s">
        <v>1722</v>
      </c>
      <c r="N10" t="s">
        <v>1713</v>
      </c>
    </row>
    <row r="11" spans="1:14" x14ac:dyDescent="0.25">
      <c r="A11" t="s">
        <v>228</v>
      </c>
      <c r="B11" t="s">
        <v>1727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1728</v>
      </c>
      <c r="I11" t="s">
        <v>1034</v>
      </c>
      <c r="J11" t="s">
        <v>321</v>
      </c>
      <c r="K11" t="s">
        <v>1717</v>
      </c>
      <c r="L11" t="s">
        <v>1718</v>
      </c>
      <c r="M11" t="s">
        <v>1722</v>
      </c>
      <c r="N11" t="s">
        <v>1713</v>
      </c>
    </row>
    <row r="12" spans="1:14" x14ac:dyDescent="0.25">
      <c r="A12" t="s">
        <v>391</v>
      </c>
      <c r="B12" t="s">
        <v>1729</v>
      </c>
      <c r="C12" t="s">
        <v>6</v>
      </c>
      <c r="D12" t="s">
        <v>11</v>
      </c>
      <c r="E12" t="s">
        <v>1296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1717</v>
      </c>
      <c r="L12" t="s">
        <v>1730</v>
      </c>
      <c r="M12" t="s">
        <v>1731</v>
      </c>
      <c r="N12" t="s">
        <v>1723</v>
      </c>
    </row>
    <row r="13" spans="1:14" x14ac:dyDescent="0.25">
      <c r="A13" t="s">
        <v>388</v>
      </c>
      <c r="B13" t="s">
        <v>1732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1228</v>
      </c>
      <c r="I13" t="s">
        <v>1733</v>
      </c>
      <c r="J13" t="s">
        <v>292</v>
      </c>
      <c r="K13" t="s">
        <v>1717</v>
      </c>
      <c r="L13" t="s">
        <v>1718</v>
      </c>
      <c r="M13" t="s">
        <v>1731</v>
      </c>
      <c r="N13" t="s">
        <v>1723</v>
      </c>
    </row>
    <row r="14" spans="1:14" x14ac:dyDescent="0.25">
      <c r="A14" t="s">
        <v>387</v>
      </c>
      <c r="B14" t="s">
        <v>1734</v>
      </c>
      <c r="C14" t="s">
        <v>6</v>
      </c>
      <c r="D14" t="s">
        <v>13</v>
      </c>
      <c r="E14" t="s">
        <v>1296</v>
      </c>
      <c r="F14" t="s">
        <v>794</v>
      </c>
      <c r="G14" t="s">
        <v>804</v>
      </c>
      <c r="H14" t="s">
        <v>354</v>
      </c>
      <c r="I14" t="s">
        <v>302</v>
      </c>
      <c r="J14" t="s">
        <v>1135</v>
      </c>
      <c r="K14" t="s">
        <v>1717</v>
      </c>
      <c r="L14" t="s">
        <v>1730</v>
      </c>
      <c r="M14" t="s">
        <v>1731</v>
      </c>
      <c r="N14" t="s">
        <v>1723</v>
      </c>
    </row>
    <row r="15" spans="1:14" x14ac:dyDescent="0.25">
      <c r="A15" t="s">
        <v>390</v>
      </c>
      <c r="B15" t="s">
        <v>1738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1019</v>
      </c>
      <c r="I15" t="s">
        <v>267</v>
      </c>
      <c r="J15" t="s">
        <v>292</v>
      </c>
      <c r="K15" t="s">
        <v>1717</v>
      </c>
      <c r="L15" t="s">
        <v>1718</v>
      </c>
      <c r="M15" t="s">
        <v>1731</v>
      </c>
      <c r="N15" t="s">
        <v>1723</v>
      </c>
    </row>
    <row r="16" spans="1:14" x14ac:dyDescent="0.25">
      <c r="A16" t="s">
        <v>661</v>
      </c>
      <c r="B16" t="s">
        <v>1735</v>
      </c>
      <c r="C16" t="s">
        <v>6</v>
      </c>
      <c r="D16" t="s">
        <v>9</v>
      </c>
      <c r="E16" t="s">
        <v>1077</v>
      </c>
      <c r="F16" t="s">
        <v>393</v>
      </c>
      <c r="G16" t="s">
        <v>804</v>
      </c>
      <c r="H16" t="s">
        <v>1052</v>
      </c>
      <c r="I16" t="s">
        <v>287</v>
      </c>
      <c r="J16" t="s">
        <v>315</v>
      </c>
      <c r="K16" t="s">
        <v>1717</v>
      </c>
      <c r="L16" t="s">
        <v>1730</v>
      </c>
      <c r="M16" t="s">
        <v>1731</v>
      </c>
      <c r="N16" t="s">
        <v>1723</v>
      </c>
    </row>
    <row r="17" spans="1:14" x14ac:dyDescent="0.25">
      <c r="A17" t="s">
        <v>727</v>
      </c>
      <c r="B17" t="s">
        <v>1739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1066</v>
      </c>
      <c r="I17" t="s">
        <v>1010</v>
      </c>
      <c r="J17" t="s">
        <v>292</v>
      </c>
      <c r="K17" t="s">
        <v>1717</v>
      </c>
      <c r="L17" t="s">
        <v>1718</v>
      </c>
      <c r="M17" t="s">
        <v>1740</v>
      </c>
      <c r="N17" t="s">
        <v>1736</v>
      </c>
    </row>
    <row r="18" spans="1:14" x14ac:dyDescent="0.25">
      <c r="A18" t="s">
        <v>754</v>
      </c>
      <c r="B18" t="s">
        <v>1741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1014</v>
      </c>
      <c r="I18" t="s">
        <v>267</v>
      </c>
      <c r="J18" t="s">
        <v>306</v>
      </c>
      <c r="K18" t="s">
        <v>1717</v>
      </c>
      <c r="L18" t="s">
        <v>1718</v>
      </c>
      <c r="M18" t="s">
        <v>1740</v>
      </c>
      <c r="N18" t="s">
        <v>1736</v>
      </c>
    </row>
    <row r="19" spans="1:14" x14ac:dyDescent="0.25">
      <c r="A19" t="s">
        <v>743</v>
      </c>
      <c r="B19" t="s">
        <v>1744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1137</v>
      </c>
      <c r="J19" t="s">
        <v>306</v>
      </c>
      <c r="K19" t="s">
        <v>1717</v>
      </c>
      <c r="L19" t="s">
        <v>1718</v>
      </c>
      <c r="M19" t="s">
        <v>1740</v>
      </c>
      <c r="N19" t="s">
        <v>1736</v>
      </c>
    </row>
    <row r="20" spans="1:14" x14ac:dyDescent="0.25">
      <c r="A20" t="s">
        <v>699</v>
      </c>
      <c r="B20" t="s">
        <v>1745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1167</v>
      </c>
      <c r="J20" t="s">
        <v>360</v>
      </c>
      <c r="K20" t="s">
        <v>1717</v>
      </c>
      <c r="L20" t="s">
        <v>1718</v>
      </c>
      <c r="M20" t="s">
        <v>1740</v>
      </c>
      <c r="N20" t="s">
        <v>1736</v>
      </c>
    </row>
    <row r="21" spans="1:14" x14ac:dyDescent="0.25">
      <c r="A21" t="s">
        <v>739</v>
      </c>
      <c r="B21" t="s">
        <v>1742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1023</v>
      </c>
      <c r="J21" t="s">
        <v>296</v>
      </c>
      <c r="K21" t="s">
        <v>1717</v>
      </c>
      <c r="L21" t="s">
        <v>1718</v>
      </c>
      <c r="M21" t="s">
        <v>1740</v>
      </c>
      <c r="N21" t="s">
        <v>1736</v>
      </c>
    </row>
    <row r="22" spans="1:14" x14ac:dyDescent="0.25">
      <c r="A22" t="s">
        <v>737</v>
      </c>
      <c r="B22" t="s">
        <v>1743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1228</v>
      </c>
      <c r="I22" t="s">
        <v>364</v>
      </c>
      <c r="J22" t="s">
        <v>1152</v>
      </c>
      <c r="K22" t="s">
        <v>1717</v>
      </c>
      <c r="L22" t="s">
        <v>1718</v>
      </c>
      <c r="M22" t="s">
        <v>1740</v>
      </c>
      <c r="N22" t="s">
        <v>1736</v>
      </c>
    </row>
    <row r="23" spans="1:14" x14ac:dyDescent="0.25">
      <c r="A23" t="s">
        <v>668</v>
      </c>
      <c r="B23" t="s">
        <v>1746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1004</v>
      </c>
      <c r="J23" t="s">
        <v>1139</v>
      </c>
      <c r="K23" t="s">
        <v>1717</v>
      </c>
      <c r="L23" t="s">
        <v>1718</v>
      </c>
      <c r="M23" t="s">
        <v>1747</v>
      </c>
      <c r="N23" t="s">
        <v>1748</v>
      </c>
    </row>
    <row r="24" spans="1:14" x14ac:dyDescent="0.25">
      <c r="A24" t="s">
        <v>751</v>
      </c>
      <c r="B24" t="s">
        <v>1749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1003</v>
      </c>
      <c r="I24" t="s">
        <v>285</v>
      </c>
      <c r="J24" t="s">
        <v>132</v>
      </c>
      <c r="K24" t="s">
        <v>1717</v>
      </c>
      <c r="L24" t="s">
        <v>1718</v>
      </c>
      <c r="M24" t="s">
        <v>1747</v>
      </c>
      <c r="N24" t="s">
        <v>1748</v>
      </c>
    </row>
    <row r="25" spans="1:14" x14ac:dyDescent="0.25">
      <c r="A25" t="s">
        <v>649</v>
      </c>
      <c r="B25" t="s">
        <v>1750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1130</v>
      </c>
      <c r="K25" t="s">
        <v>1717</v>
      </c>
      <c r="L25" t="s">
        <v>1718</v>
      </c>
      <c r="M25" t="s">
        <v>1751</v>
      </c>
      <c r="N25" t="s">
        <v>1752</v>
      </c>
    </row>
    <row r="26" spans="1:14" x14ac:dyDescent="0.25">
      <c r="A26" t="s">
        <v>666</v>
      </c>
      <c r="B26" t="s">
        <v>1753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1062</v>
      </c>
      <c r="J26" t="s">
        <v>1130</v>
      </c>
      <c r="K26" t="s">
        <v>1717</v>
      </c>
      <c r="L26" t="s">
        <v>1718</v>
      </c>
      <c r="M26" t="s">
        <v>1751</v>
      </c>
      <c r="N26" t="s">
        <v>1752</v>
      </c>
    </row>
    <row r="27" spans="1:14" x14ac:dyDescent="0.25">
      <c r="A27" t="s">
        <v>806</v>
      </c>
      <c r="B27" t="s">
        <v>1754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1717</v>
      </c>
      <c r="L27" t="s">
        <v>1718</v>
      </c>
      <c r="M27" t="s">
        <v>1751</v>
      </c>
      <c r="N27" t="s">
        <v>1752</v>
      </c>
    </row>
    <row r="28" spans="1:14" x14ac:dyDescent="0.25">
      <c r="A28" t="s">
        <v>810</v>
      </c>
      <c r="B28" t="s">
        <v>1755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1717</v>
      </c>
      <c r="L28" t="s">
        <v>1718</v>
      </c>
      <c r="M28" t="s">
        <v>1751</v>
      </c>
      <c r="N28" t="s">
        <v>1752</v>
      </c>
    </row>
    <row r="29" spans="1:14" x14ac:dyDescent="0.25">
      <c r="A29" t="s">
        <v>816</v>
      </c>
      <c r="B29" t="s">
        <v>1756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1037</v>
      </c>
      <c r="J29" t="s">
        <v>126</v>
      </c>
      <c r="K29" t="s">
        <v>1717</v>
      </c>
      <c r="L29" t="s">
        <v>1718</v>
      </c>
      <c r="M29" t="s">
        <v>1757</v>
      </c>
      <c r="N29" t="s">
        <v>1758</v>
      </c>
    </row>
    <row r="30" spans="1:14" x14ac:dyDescent="0.25">
      <c r="A30" t="s">
        <v>820</v>
      </c>
      <c r="B30" t="s">
        <v>1759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1717</v>
      </c>
      <c r="L30" t="s">
        <v>1718</v>
      </c>
      <c r="M30" t="s">
        <v>1757</v>
      </c>
      <c r="N30" t="s">
        <v>1758</v>
      </c>
    </row>
    <row r="31" spans="1:14" x14ac:dyDescent="0.25">
      <c r="A31" t="s">
        <v>734</v>
      </c>
      <c r="B31" t="s">
        <v>1760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1761</v>
      </c>
      <c r="I31" t="s">
        <v>344</v>
      </c>
      <c r="J31" t="s">
        <v>56</v>
      </c>
      <c r="K31" t="s">
        <v>1717</v>
      </c>
      <c r="L31" t="s">
        <v>1718</v>
      </c>
      <c r="M31" t="s">
        <v>1757</v>
      </c>
      <c r="N31" t="s">
        <v>1758</v>
      </c>
    </row>
    <row r="32" spans="1:14" x14ac:dyDescent="0.25">
      <c r="A32" t="s">
        <v>688</v>
      </c>
      <c r="B32" t="s">
        <v>1762</v>
      </c>
      <c r="C32" t="s">
        <v>5</v>
      </c>
      <c r="D32" t="s">
        <v>15</v>
      </c>
      <c r="E32" t="s">
        <v>1780</v>
      </c>
      <c r="F32" t="s">
        <v>794</v>
      </c>
      <c r="G32" t="s">
        <v>804</v>
      </c>
      <c r="H32" t="s">
        <v>106</v>
      </c>
      <c r="I32" t="s">
        <v>1763</v>
      </c>
      <c r="J32" t="s">
        <v>91</v>
      </c>
      <c r="K32" t="s">
        <v>1717</v>
      </c>
      <c r="L32" t="s">
        <v>1730</v>
      </c>
      <c r="M32" t="s">
        <v>1764</v>
      </c>
      <c r="N32" t="s">
        <v>1765</v>
      </c>
    </row>
    <row r="33" spans="1:14" x14ac:dyDescent="0.25">
      <c r="A33" t="s">
        <v>692</v>
      </c>
      <c r="B33" t="s">
        <v>1766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1767</v>
      </c>
      <c r="I33" t="s">
        <v>351</v>
      </c>
      <c r="J33" t="s">
        <v>91</v>
      </c>
      <c r="K33" t="s">
        <v>1717</v>
      </c>
      <c r="L33" t="s">
        <v>1730</v>
      </c>
      <c r="M33" t="s">
        <v>1764</v>
      </c>
      <c r="N33" t="s">
        <v>1765</v>
      </c>
    </row>
    <row r="34" spans="1:14" x14ac:dyDescent="0.25">
      <c r="A34" t="s">
        <v>740</v>
      </c>
      <c r="B34" t="s">
        <v>1768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1767</v>
      </c>
      <c r="I34" t="s">
        <v>1101</v>
      </c>
      <c r="J34" t="s">
        <v>90</v>
      </c>
      <c r="K34" t="s">
        <v>1717</v>
      </c>
      <c r="L34" t="s">
        <v>1730</v>
      </c>
      <c r="M34" t="s">
        <v>1764</v>
      </c>
      <c r="N34" t="s">
        <v>1765</v>
      </c>
    </row>
    <row r="35" spans="1:14" x14ac:dyDescent="0.25">
      <c r="A35" t="s">
        <v>651</v>
      </c>
      <c r="B35" t="s">
        <v>1769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1770</v>
      </c>
      <c r="I35" t="s">
        <v>1771</v>
      </c>
      <c r="J35" t="s">
        <v>137</v>
      </c>
      <c r="K35" t="s">
        <v>1717</v>
      </c>
      <c r="L35" t="s">
        <v>1730</v>
      </c>
      <c r="M35" t="s">
        <v>1764</v>
      </c>
      <c r="N35" t="s">
        <v>1765</v>
      </c>
    </row>
    <row r="36" spans="1:14" x14ac:dyDescent="0.25">
      <c r="A36" t="s">
        <v>753</v>
      </c>
      <c r="B36" t="s">
        <v>1772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1773</v>
      </c>
      <c r="I36" t="s">
        <v>383</v>
      </c>
      <c r="J36" t="s">
        <v>1278</v>
      </c>
      <c r="K36" t="s">
        <v>1717</v>
      </c>
      <c r="L36" t="s">
        <v>1730</v>
      </c>
      <c r="M36" t="s">
        <v>1764</v>
      </c>
      <c r="N36" t="s">
        <v>1765</v>
      </c>
    </row>
    <row r="37" spans="1:14" x14ac:dyDescent="0.25">
      <c r="A37" t="s">
        <v>665</v>
      </c>
      <c r="B37" t="s">
        <v>1774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1763</v>
      </c>
      <c r="J37" t="s">
        <v>237</v>
      </c>
      <c r="K37" t="s">
        <v>1775</v>
      </c>
      <c r="L37" t="s">
        <v>1730</v>
      </c>
      <c r="M37" t="s">
        <v>1764</v>
      </c>
      <c r="N37" t="s">
        <v>1765</v>
      </c>
    </row>
    <row r="38" spans="1:14" x14ac:dyDescent="0.25">
      <c r="A38" t="s">
        <v>808</v>
      </c>
      <c r="B38" t="s">
        <v>1776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1315</v>
      </c>
      <c r="I38" t="s">
        <v>353</v>
      </c>
      <c r="J38" t="s">
        <v>1777</v>
      </c>
      <c r="K38" t="s">
        <v>1775</v>
      </c>
      <c r="L38" t="s">
        <v>1730</v>
      </c>
      <c r="M38" t="s">
        <v>1764</v>
      </c>
      <c r="N38" t="s">
        <v>1765</v>
      </c>
    </row>
    <row r="39" spans="1:14" x14ac:dyDescent="0.25">
      <c r="A39" t="s">
        <v>755</v>
      </c>
      <c r="B39" t="s">
        <v>1781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1782</v>
      </c>
      <c r="K39" t="s">
        <v>1775</v>
      </c>
      <c r="L39" t="s">
        <v>1783</v>
      </c>
      <c r="M39" t="s">
        <v>1764</v>
      </c>
      <c r="N39" t="s">
        <v>1778</v>
      </c>
    </row>
    <row r="40" spans="1:14" x14ac:dyDescent="0.25">
      <c r="A40" t="s">
        <v>730</v>
      </c>
      <c r="B40" t="s">
        <v>1784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1785</v>
      </c>
      <c r="I40" t="s">
        <v>374</v>
      </c>
      <c r="J40" t="s">
        <v>1786</v>
      </c>
      <c r="K40" t="s">
        <v>1775</v>
      </c>
      <c r="L40" t="s">
        <v>1783</v>
      </c>
      <c r="M40" t="s">
        <v>1764</v>
      </c>
      <c r="N40" t="s">
        <v>1778</v>
      </c>
    </row>
    <row r="41" spans="1:14" x14ac:dyDescent="0.25">
      <c r="A41" t="s">
        <v>673</v>
      </c>
      <c r="B41" t="s">
        <v>1787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1788</v>
      </c>
      <c r="I41" t="s">
        <v>287</v>
      </c>
      <c r="J41" t="s">
        <v>1782</v>
      </c>
      <c r="K41" t="s">
        <v>1775</v>
      </c>
      <c r="L41" t="s">
        <v>1783</v>
      </c>
      <c r="M41" t="s">
        <v>1764</v>
      </c>
      <c r="N41" t="s">
        <v>1778</v>
      </c>
    </row>
    <row r="42" spans="1:14" x14ac:dyDescent="0.25">
      <c r="A42" t="s">
        <v>721</v>
      </c>
      <c r="B42" t="s">
        <v>1789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1775</v>
      </c>
      <c r="L42" t="s">
        <v>1783</v>
      </c>
      <c r="M42" t="s">
        <v>1764</v>
      </c>
      <c r="N42" t="s">
        <v>1778</v>
      </c>
    </row>
    <row r="43" spans="1:14" x14ac:dyDescent="0.25">
      <c r="A43" t="s">
        <v>698</v>
      </c>
      <c r="B43" t="s">
        <v>1790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1102</v>
      </c>
      <c r="K43" t="s">
        <v>1775</v>
      </c>
      <c r="L43" t="s">
        <v>1783</v>
      </c>
      <c r="M43" t="s">
        <v>1764</v>
      </c>
      <c r="N43" t="s">
        <v>1778</v>
      </c>
    </row>
    <row r="44" spans="1:14" x14ac:dyDescent="0.25">
      <c r="A44" t="s">
        <v>724</v>
      </c>
      <c r="B44" t="s">
        <v>1791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1792</v>
      </c>
      <c r="J44" t="s">
        <v>1102</v>
      </c>
      <c r="K44" t="s">
        <v>1775</v>
      </c>
      <c r="L44" t="s">
        <v>1783</v>
      </c>
      <c r="M44" t="s">
        <v>1764</v>
      </c>
      <c r="N44" t="s">
        <v>1778</v>
      </c>
    </row>
    <row r="45" spans="1:14" x14ac:dyDescent="0.25">
      <c r="A45" t="s">
        <v>700</v>
      </c>
      <c r="B45" t="s">
        <v>1793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1792</v>
      </c>
      <c r="J45" t="s">
        <v>1102</v>
      </c>
      <c r="K45" t="s">
        <v>1775</v>
      </c>
      <c r="L45" t="s">
        <v>1783</v>
      </c>
      <c r="M45" t="s">
        <v>1764</v>
      </c>
      <c r="N45" t="s">
        <v>1778</v>
      </c>
    </row>
    <row r="46" spans="1:14" x14ac:dyDescent="0.25">
      <c r="A46" t="s">
        <v>749</v>
      </c>
      <c r="B46" t="s">
        <v>1794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1775</v>
      </c>
      <c r="L46" t="s">
        <v>1783</v>
      </c>
      <c r="M46" t="s">
        <v>1764</v>
      </c>
      <c r="N46" t="s">
        <v>1778</v>
      </c>
    </row>
    <row r="47" spans="1:14" x14ac:dyDescent="0.25">
      <c r="A47" t="s">
        <v>796</v>
      </c>
      <c r="B47" t="s">
        <v>1795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1775</v>
      </c>
      <c r="L47" t="s">
        <v>1783</v>
      </c>
      <c r="M47" t="s">
        <v>1764</v>
      </c>
      <c r="N47" t="s">
        <v>1778</v>
      </c>
    </row>
    <row r="48" spans="1:14" x14ac:dyDescent="0.25">
      <c r="A48" t="s">
        <v>674</v>
      </c>
      <c r="B48" t="s">
        <v>1796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1574</v>
      </c>
      <c r="K48" t="s">
        <v>1775</v>
      </c>
      <c r="L48" t="s">
        <v>1783</v>
      </c>
      <c r="M48" t="s">
        <v>1797</v>
      </c>
      <c r="N48" t="s">
        <v>1779</v>
      </c>
    </row>
    <row r="49" spans="1:14" x14ac:dyDescent="0.25">
      <c r="A49" t="s">
        <v>827</v>
      </c>
      <c r="B49" t="s">
        <v>1798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1792</v>
      </c>
      <c r="J49" t="s">
        <v>39</v>
      </c>
      <c r="K49" t="s">
        <v>1775</v>
      </c>
      <c r="L49" t="s">
        <v>1783</v>
      </c>
      <c r="M49" t="s">
        <v>1797</v>
      </c>
      <c r="N49" t="s">
        <v>1779</v>
      </c>
    </row>
    <row r="50" spans="1:14" x14ac:dyDescent="0.25">
      <c r="A50" t="s">
        <v>676</v>
      </c>
      <c r="B50" t="s">
        <v>1799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1302</v>
      </c>
      <c r="J50" t="s">
        <v>126</v>
      </c>
      <c r="K50" t="s">
        <v>1800</v>
      </c>
      <c r="L50" t="s">
        <v>1730</v>
      </c>
      <c r="M50" t="s">
        <v>1797</v>
      </c>
      <c r="N50" t="s">
        <v>1779</v>
      </c>
    </row>
    <row r="51" spans="1:14" x14ac:dyDescent="0.25">
      <c r="A51" t="s">
        <v>790</v>
      </c>
      <c r="B51" t="s">
        <v>1801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1800</v>
      </c>
      <c r="L51" t="s">
        <v>1730</v>
      </c>
      <c r="M51" t="s">
        <v>1797</v>
      </c>
      <c r="N51" t="s">
        <v>1779</v>
      </c>
    </row>
    <row r="52" spans="1:14" x14ac:dyDescent="0.25">
      <c r="A52" t="s">
        <v>795</v>
      </c>
      <c r="B52" t="s">
        <v>1802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1800</v>
      </c>
      <c r="L52" t="s">
        <v>1730</v>
      </c>
      <c r="M52" t="s">
        <v>1797</v>
      </c>
      <c r="N52" t="s">
        <v>1779</v>
      </c>
    </row>
    <row r="53" spans="1:14" x14ac:dyDescent="0.25">
      <c r="A53" t="s">
        <v>669</v>
      </c>
      <c r="B53" t="s">
        <v>1803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1032</v>
      </c>
      <c r="K53" t="s">
        <v>1775</v>
      </c>
      <c r="L53" t="s">
        <v>1783</v>
      </c>
      <c r="M53" t="s">
        <v>1797</v>
      </c>
      <c r="N53" t="s">
        <v>1779</v>
      </c>
    </row>
    <row r="54" spans="1:14" x14ac:dyDescent="0.25">
      <c r="A54" t="s">
        <v>792</v>
      </c>
      <c r="B54" t="s">
        <v>1804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1800</v>
      </c>
      <c r="L54" t="s">
        <v>1730</v>
      </c>
      <c r="M54" t="s">
        <v>1805</v>
      </c>
      <c r="N54" t="s">
        <v>1731</v>
      </c>
    </row>
    <row r="55" spans="1:14" x14ac:dyDescent="0.25">
      <c r="A55" t="s">
        <v>771</v>
      </c>
      <c r="B55" t="s">
        <v>1806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1302</v>
      </c>
      <c r="J55" t="s">
        <v>27</v>
      </c>
      <c r="K55" t="s">
        <v>1775</v>
      </c>
      <c r="L55" t="s">
        <v>1783</v>
      </c>
      <c r="M55" t="s">
        <v>1805</v>
      </c>
      <c r="N55" t="s">
        <v>1731</v>
      </c>
    </row>
    <row r="56" spans="1:14" x14ac:dyDescent="0.25">
      <c r="A56" t="s">
        <v>712</v>
      </c>
      <c r="B56" t="s">
        <v>1807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1775</v>
      </c>
      <c r="L56" t="s">
        <v>1783</v>
      </c>
      <c r="M56" t="s">
        <v>1805</v>
      </c>
      <c r="N56" t="s">
        <v>1731</v>
      </c>
    </row>
    <row r="57" spans="1:14" x14ac:dyDescent="0.25">
      <c r="A57" t="s">
        <v>747</v>
      </c>
      <c r="B57" t="s">
        <v>1808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1318</v>
      </c>
      <c r="I57" t="s">
        <v>1809</v>
      </c>
      <c r="J57" t="s">
        <v>42</v>
      </c>
      <c r="K57" t="s">
        <v>1800</v>
      </c>
      <c r="L57" t="s">
        <v>1730</v>
      </c>
      <c r="M57" t="s">
        <v>1805</v>
      </c>
      <c r="N57" t="s">
        <v>1731</v>
      </c>
    </row>
    <row r="58" spans="1:14" x14ac:dyDescent="0.25">
      <c r="A58" t="s">
        <v>748</v>
      </c>
      <c r="B58" t="s">
        <v>1810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1811</v>
      </c>
      <c r="I58" t="s">
        <v>1809</v>
      </c>
      <c r="J58" t="s">
        <v>43</v>
      </c>
      <c r="K58" t="s">
        <v>1800</v>
      </c>
      <c r="L58" t="s">
        <v>1730</v>
      </c>
      <c r="M58" t="s">
        <v>1805</v>
      </c>
      <c r="N58" t="s">
        <v>1731</v>
      </c>
    </row>
    <row r="59" spans="1:14" x14ac:dyDescent="0.25">
      <c r="A59" t="s">
        <v>805</v>
      </c>
      <c r="B59" t="s">
        <v>1812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1452</v>
      </c>
      <c r="J59" t="s">
        <v>60</v>
      </c>
      <c r="K59" t="s">
        <v>1800</v>
      </c>
      <c r="L59" t="s">
        <v>1730</v>
      </c>
      <c r="M59" t="s">
        <v>1805</v>
      </c>
      <c r="N59" t="s">
        <v>1731</v>
      </c>
    </row>
    <row r="60" spans="1:14" x14ac:dyDescent="0.25">
      <c r="A60" t="s">
        <v>811</v>
      </c>
      <c r="B60" t="s">
        <v>1813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1814</v>
      </c>
      <c r="J60" t="s">
        <v>92</v>
      </c>
      <c r="K60" t="s">
        <v>1775</v>
      </c>
      <c r="L60" t="s">
        <v>1783</v>
      </c>
      <c r="M60" t="s">
        <v>1805</v>
      </c>
      <c r="N60" t="s">
        <v>1731</v>
      </c>
    </row>
    <row r="61" spans="1:14" x14ac:dyDescent="0.25">
      <c r="A61" t="s">
        <v>683</v>
      </c>
      <c r="B61" t="s">
        <v>1815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1775</v>
      </c>
      <c r="L61" t="s">
        <v>1783</v>
      </c>
      <c r="M61" t="s">
        <v>1805</v>
      </c>
      <c r="N61" t="s">
        <v>1731</v>
      </c>
    </row>
    <row r="62" spans="1:14" x14ac:dyDescent="0.25">
      <c r="A62" t="s">
        <v>679</v>
      </c>
      <c r="B62" t="s">
        <v>1816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1335</v>
      </c>
      <c r="I62" t="s">
        <v>355</v>
      </c>
      <c r="J62" t="s">
        <v>60</v>
      </c>
      <c r="K62" t="s">
        <v>1800</v>
      </c>
      <c r="L62" t="s">
        <v>1730</v>
      </c>
      <c r="M62" t="s">
        <v>1805</v>
      </c>
      <c r="N62" t="s">
        <v>1731</v>
      </c>
    </row>
    <row r="63" spans="1:14" x14ac:dyDescent="0.25">
      <c r="A63" t="s">
        <v>399</v>
      </c>
      <c r="B63" t="s">
        <v>1817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1350</v>
      </c>
      <c r="I63" t="s">
        <v>375</v>
      </c>
      <c r="J63" t="s">
        <v>60</v>
      </c>
      <c r="K63" t="s">
        <v>1800</v>
      </c>
      <c r="L63" t="s">
        <v>1730</v>
      </c>
      <c r="M63" t="s">
        <v>1805</v>
      </c>
      <c r="N63" t="s">
        <v>1731</v>
      </c>
    </row>
    <row r="64" spans="1:14" x14ac:dyDescent="0.25">
      <c r="A64" t="s">
        <v>804</v>
      </c>
      <c r="B64" t="s">
        <v>1818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1291</v>
      </c>
      <c r="I64" t="s">
        <v>342</v>
      </c>
      <c r="J64" t="s">
        <v>42</v>
      </c>
      <c r="K64" t="s">
        <v>1800</v>
      </c>
      <c r="L64" t="s">
        <v>1730</v>
      </c>
      <c r="M64" t="s">
        <v>1805</v>
      </c>
      <c r="N64" t="s">
        <v>1731</v>
      </c>
    </row>
    <row r="65" spans="1:14" x14ac:dyDescent="0.25">
      <c r="A65" t="s">
        <v>814</v>
      </c>
      <c r="B65" t="s">
        <v>1819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1763</v>
      </c>
      <c r="J65" t="s">
        <v>43</v>
      </c>
      <c r="K65" t="s">
        <v>1800</v>
      </c>
      <c r="L65" t="s">
        <v>1730</v>
      </c>
      <c r="M65" t="s">
        <v>1805</v>
      </c>
      <c r="N65" t="s">
        <v>1731</v>
      </c>
    </row>
    <row r="66" spans="1:14" x14ac:dyDescent="0.25">
      <c r="A66" t="s">
        <v>398</v>
      </c>
      <c r="B66" t="s">
        <v>1820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1800</v>
      </c>
      <c r="L66" t="s">
        <v>1730</v>
      </c>
      <c r="M66" t="s">
        <v>1805</v>
      </c>
      <c r="N66" t="s">
        <v>1731</v>
      </c>
    </row>
    <row r="67" spans="1:14" x14ac:dyDescent="0.25">
      <c r="A67" t="s">
        <v>397</v>
      </c>
      <c r="B67" t="s">
        <v>1821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1822</v>
      </c>
      <c r="J67" t="s">
        <v>1052</v>
      </c>
      <c r="K67" t="s">
        <v>1775</v>
      </c>
      <c r="L67" t="s">
        <v>1783</v>
      </c>
      <c r="M67" t="s">
        <v>1823</v>
      </c>
      <c r="N67" t="s">
        <v>998</v>
      </c>
    </row>
    <row r="68" spans="1:14" x14ac:dyDescent="0.25">
      <c r="A68" t="s">
        <v>787</v>
      </c>
      <c r="B68" t="s">
        <v>1824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1800</v>
      </c>
      <c r="L68" t="s">
        <v>1730</v>
      </c>
      <c r="M68" t="s">
        <v>1823</v>
      </c>
      <c r="N68" t="s">
        <v>998</v>
      </c>
    </row>
    <row r="69" spans="1:14" x14ac:dyDescent="0.25">
      <c r="A69" t="s">
        <v>782</v>
      </c>
      <c r="B69" t="s">
        <v>1825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1574</v>
      </c>
      <c r="I69" t="s">
        <v>1822</v>
      </c>
      <c r="J69" t="s">
        <v>1091</v>
      </c>
      <c r="K69" t="s">
        <v>1775</v>
      </c>
      <c r="L69" t="s">
        <v>1783</v>
      </c>
      <c r="M69" t="s">
        <v>1823</v>
      </c>
      <c r="N69" t="s">
        <v>998</v>
      </c>
    </row>
    <row r="70" spans="1:14" x14ac:dyDescent="0.25">
      <c r="A70" t="s">
        <v>776</v>
      </c>
      <c r="B70" t="s">
        <v>1826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1827</v>
      </c>
      <c r="K70" t="s">
        <v>1800</v>
      </c>
      <c r="L70" t="s">
        <v>1730</v>
      </c>
      <c r="M70" t="s">
        <v>1823</v>
      </c>
      <c r="N70" t="s">
        <v>998</v>
      </c>
    </row>
    <row r="71" spans="1:14" x14ac:dyDescent="0.25">
      <c r="A71" t="s">
        <v>775</v>
      </c>
      <c r="B71" t="s">
        <v>1828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1321</v>
      </c>
      <c r="J71" t="s">
        <v>120</v>
      </c>
      <c r="K71" t="s">
        <v>1800</v>
      </c>
      <c r="L71" t="s">
        <v>1730</v>
      </c>
      <c r="M71" t="s">
        <v>1823</v>
      </c>
      <c r="N71" t="s">
        <v>998</v>
      </c>
    </row>
    <row r="72" spans="1:14" x14ac:dyDescent="0.25">
      <c r="A72" t="s">
        <v>774</v>
      </c>
      <c r="B72" t="s">
        <v>1829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1026</v>
      </c>
      <c r="I72" t="s">
        <v>364</v>
      </c>
      <c r="J72" t="s">
        <v>1091</v>
      </c>
      <c r="K72" t="s">
        <v>1775</v>
      </c>
      <c r="L72" t="s">
        <v>1783</v>
      </c>
      <c r="M72" t="s">
        <v>1823</v>
      </c>
      <c r="N72" t="s">
        <v>998</v>
      </c>
    </row>
    <row r="73" spans="1:14" x14ac:dyDescent="0.25">
      <c r="A73" t="s">
        <v>803</v>
      </c>
      <c r="B73" t="s">
        <v>1830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1775</v>
      </c>
      <c r="L73" t="s">
        <v>1783</v>
      </c>
      <c r="M73" t="s">
        <v>1823</v>
      </c>
      <c r="N73" t="s">
        <v>998</v>
      </c>
    </row>
    <row r="74" spans="1:14" x14ac:dyDescent="0.25">
      <c r="A74" t="s">
        <v>815</v>
      </c>
      <c r="B74" t="s">
        <v>1831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1800</v>
      </c>
      <c r="L74" t="s">
        <v>1730</v>
      </c>
      <c r="M74" t="s">
        <v>1823</v>
      </c>
      <c r="N74" t="s">
        <v>998</v>
      </c>
    </row>
    <row r="75" spans="1:14" x14ac:dyDescent="0.25">
      <c r="A75" t="s">
        <v>777</v>
      </c>
      <c r="B75" t="s">
        <v>1832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1107</v>
      </c>
      <c r="J75" t="s">
        <v>44</v>
      </c>
      <c r="K75" t="s">
        <v>1800</v>
      </c>
      <c r="L75" t="s">
        <v>1730</v>
      </c>
      <c r="M75" t="s">
        <v>1833</v>
      </c>
      <c r="N75" t="s">
        <v>1834</v>
      </c>
    </row>
    <row r="76" spans="1:14" x14ac:dyDescent="0.25">
      <c r="A76" t="s">
        <v>716</v>
      </c>
      <c r="B76" t="s">
        <v>1835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1775</v>
      </c>
      <c r="L76" t="s">
        <v>1783</v>
      </c>
      <c r="M76" t="s">
        <v>1833</v>
      </c>
      <c r="N76" t="s">
        <v>1834</v>
      </c>
    </row>
    <row r="77" spans="1:14" x14ac:dyDescent="0.25">
      <c r="A77" t="s">
        <v>793</v>
      </c>
      <c r="B77" t="s">
        <v>1836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1119</v>
      </c>
      <c r="J77" t="s">
        <v>263</v>
      </c>
      <c r="K77" t="s">
        <v>1837</v>
      </c>
      <c r="L77" t="s">
        <v>1838</v>
      </c>
      <c r="M77" t="s">
        <v>1839</v>
      </c>
      <c r="N77" t="s">
        <v>1840</v>
      </c>
    </row>
    <row r="78" spans="1:14" x14ac:dyDescent="0.25">
      <c r="A78" t="s">
        <v>642</v>
      </c>
      <c r="B78" t="s">
        <v>1841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1785</v>
      </c>
      <c r="K78" t="s">
        <v>1837</v>
      </c>
      <c r="L78" t="s">
        <v>1838</v>
      </c>
      <c r="M78" t="s">
        <v>1839</v>
      </c>
      <c r="N78" t="s">
        <v>1840</v>
      </c>
    </row>
    <row r="79" spans="1:14" x14ac:dyDescent="0.25">
      <c r="A79" t="s">
        <v>794</v>
      </c>
      <c r="B79" t="s">
        <v>1842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1843</v>
      </c>
      <c r="I79" t="s">
        <v>351</v>
      </c>
      <c r="J79" t="s">
        <v>81</v>
      </c>
      <c r="K79" t="s">
        <v>1837</v>
      </c>
      <c r="L79" t="s">
        <v>1838</v>
      </c>
      <c r="M79" t="s">
        <v>1839</v>
      </c>
      <c r="N79" t="s">
        <v>1840</v>
      </c>
    </row>
    <row r="80" spans="1:14" x14ac:dyDescent="0.25">
      <c r="A80" t="s">
        <v>393</v>
      </c>
      <c r="B80" t="s">
        <v>1844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1352</v>
      </c>
      <c r="I80" t="s">
        <v>342</v>
      </c>
      <c r="J80" t="s">
        <v>103</v>
      </c>
      <c r="K80" t="s">
        <v>1845</v>
      </c>
      <c r="L80" t="s">
        <v>1846</v>
      </c>
      <c r="M80" t="s">
        <v>1839</v>
      </c>
      <c r="N80" t="s">
        <v>1840</v>
      </c>
    </row>
    <row r="81" spans="1:14" x14ac:dyDescent="0.25">
      <c r="A81" t="s">
        <v>395</v>
      </c>
      <c r="B81" t="s">
        <v>1847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1845</v>
      </c>
      <c r="L81" t="s">
        <v>1846</v>
      </c>
      <c r="M81" t="s">
        <v>1839</v>
      </c>
      <c r="N81" t="s">
        <v>1840</v>
      </c>
    </row>
    <row r="82" spans="1:14" x14ac:dyDescent="0.25">
      <c r="A82" t="s">
        <v>396</v>
      </c>
      <c r="B82" t="s">
        <v>1848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1849</v>
      </c>
      <c r="J82" t="s">
        <v>103</v>
      </c>
      <c r="K82" t="s">
        <v>1845</v>
      </c>
      <c r="L82" t="s">
        <v>1846</v>
      </c>
      <c r="M82" t="s">
        <v>1839</v>
      </c>
      <c r="N82" t="s">
        <v>1840</v>
      </c>
    </row>
    <row r="83" spans="1:14" x14ac:dyDescent="0.25">
      <c r="A83" t="s">
        <v>394</v>
      </c>
      <c r="B83" t="s">
        <v>1850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1365</v>
      </c>
      <c r="I83" t="s">
        <v>276</v>
      </c>
      <c r="J83" t="s">
        <v>62</v>
      </c>
      <c r="K83" t="s">
        <v>1845</v>
      </c>
      <c r="L83" t="s">
        <v>1846</v>
      </c>
      <c r="M83" t="s">
        <v>1839</v>
      </c>
      <c r="N83" t="s">
        <v>1840</v>
      </c>
    </row>
    <row r="84" spans="1:14" x14ac:dyDescent="0.25">
      <c r="A84" t="s">
        <v>643</v>
      </c>
      <c r="B84" t="s">
        <v>1851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1770</v>
      </c>
      <c r="I84" t="s">
        <v>281</v>
      </c>
      <c r="J84" t="s">
        <v>1788</v>
      </c>
      <c r="K84" t="s">
        <v>1837</v>
      </c>
      <c r="L84" t="s">
        <v>1838</v>
      </c>
      <c r="M84" t="s">
        <v>1839</v>
      </c>
      <c r="N84" t="s">
        <v>1840</v>
      </c>
    </row>
    <row r="85" spans="1:14" x14ac:dyDescent="0.25">
      <c r="A85" t="s">
        <v>696</v>
      </c>
      <c r="B85" t="s">
        <v>1852</v>
      </c>
      <c r="C85" t="s">
        <v>8</v>
      </c>
      <c r="D85" t="s">
        <v>10</v>
      </c>
      <c r="E85" t="s">
        <v>1853</v>
      </c>
      <c r="F85" t="s">
        <v>393</v>
      </c>
      <c r="G85" t="s">
        <v>804</v>
      </c>
      <c r="H85" t="s">
        <v>1052</v>
      </c>
      <c r="I85" t="s">
        <v>1854</v>
      </c>
      <c r="J85" t="s">
        <v>71</v>
      </c>
      <c r="K85" t="s">
        <v>1775</v>
      </c>
      <c r="L85" t="s">
        <v>1783</v>
      </c>
      <c r="M85" t="s">
        <v>1855</v>
      </c>
      <c r="N85" t="s">
        <v>1856</v>
      </c>
    </row>
    <row r="86" spans="1:14" x14ac:dyDescent="0.25">
      <c r="A86" t="s">
        <v>750</v>
      </c>
      <c r="B86" t="s">
        <v>1857</v>
      </c>
      <c r="C86" t="s">
        <v>5</v>
      </c>
      <c r="D86" t="s">
        <v>15</v>
      </c>
      <c r="E86" t="s">
        <v>1858</v>
      </c>
      <c r="F86" t="s">
        <v>393</v>
      </c>
      <c r="G86" t="s">
        <v>804</v>
      </c>
      <c r="H86" t="s">
        <v>92</v>
      </c>
      <c r="I86" t="s">
        <v>1040</v>
      </c>
      <c r="J86" t="s">
        <v>131</v>
      </c>
      <c r="K86" t="s">
        <v>1800</v>
      </c>
      <c r="L86" t="s">
        <v>1730</v>
      </c>
      <c r="M86" t="s">
        <v>1855</v>
      </c>
      <c r="N86" t="s">
        <v>1856</v>
      </c>
    </row>
    <row r="87" spans="1:14" x14ac:dyDescent="0.25">
      <c r="A87" t="s">
        <v>653</v>
      </c>
      <c r="B87" t="s">
        <v>1859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1860</v>
      </c>
      <c r="I87" t="s">
        <v>353</v>
      </c>
      <c r="J87" t="s">
        <v>1468</v>
      </c>
      <c r="K87" t="s">
        <v>1845</v>
      </c>
      <c r="L87" t="s">
        <v>1846</v>
      </c>
      <c r="M87" t="s">
        <v>1855</v>
      </c>
      <c r="N87" t="s">
        <v>1856</v>
      </c>
    </row>
    <row r="88" spans="1:14" x14ac:dyDescent="0.25">
      <c r="A88" t="s">
        <v>742</v>
      </c>
      <c r="B88" t="s">
        <v>1861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1862</v>
      </c>
      <c r="I88" t="s">
        <v>359</v>
      </c>
      <c r="J88" t="s">
        <v>48</v>
      </c>
      <c r="K88" t="s">
        <v>1845</v>
      </c>
      <c r="L88" t="s">
        <v>1846</v>
      </c>
      <c r="M88" t="s">
        <v>1855</v>
      </c>
      <c r="N88" t="s">
        <v>1856</v>
      </c>
    </row>
    <row r="89" spans="1:14" x14ac:dyDescent="0.25">
      <c r="A89" t="s">
        <v>825</v>
      </c>
      <c r="B89" t="s">
        <v>1863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1158</v>
      </c>
      <c r="J89" t="s">
        <v>1864</v>
      </c>
      <c r="K89" t="s">
        <v>1845</v>
      </c>
      <c r="L89" t="s">
        <v>1846</v>
      </c>
      <c r="M89" t="s">
        <v>1855</v>
      </c>
      <c r="N89" t="s">
        <v>1856</v>
      </c>
    </row>
    <row r="90" spans="1:14" x14ac:dyDescent="0.25">
      <c r="A90" t="s">
        <v>726</v>
      </c>
      <c r="B90" t="s">
        <v>1865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1837</v>
      </c>
      <c r="L90" t="s">
        <v>1838</v>
      </c>
      <c r="M90" t="s">
        <v>1855</v>
      </c>
      <c r="N90" t="s">
        <v>1856</v>
      </c>
    </row>
    <row r="91" spans="1:14" x14ac:dyDescent="0.25">
      <c r="A91" t="s">
        <v>645</v>
      </c>
      <c r="B91" t="s">
        <v>1866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1378</v>
      </c>
      <c r="I91" t="s">
        <v>281</v>
      </c>
      <c r="J91" t="s">
        <v>22</v>
      </c>
      <c r="K91" t="s">
        <v>1837</v>
      </c>
      <c r="L91" t="s">
        <v>1838</v>
      </c>
      <c r="M91" t="s">
        <v>1855</v>
      </c>
      <c r="N91" t="s">
        <v>1856</v>
      </c>
    </row>
    <row r="92" spans="1:14" x14ac:dyDescent="0.25">
      <c r="A92" t="s">
        <v>800</v>
      </c>
      <c r="B92" t="s">
        <v>1867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1837</v>
      </c>
      <c r="L92" t="s">
        <v>1838</v>
      </c>
      <c r="M92" t="s">
        <v>1855</v>
      </c>
      <c r="N92" t="s">
        <v>1856</v>
      </c>
    </row>
    <row r="93" spans="1:14" x14ac:dyDescent="0.25">
      <c r="A93" t="s">
        <v>773</v>
      </c>
      <c r="B93" t="s">
        <v>1868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1378</v>
      </c>
      <c r="I93" t="s">
        <v>281</v>
      </c>
      <c r="J93" t="s">
        <v>22</v>
      </c>
      <c r="K93" t="s">
        <v>1837</v>
      </c>
      <c r="L93" t="s">
        <v>1838</v>
      </c>
      <c r="M93" t="s">
        <v>1855</v>
      </c>
      <c r="N93" t="s">
        <v>1856</v>
      </c>
    </row>
    <row r="94" spans="1:14" x14ac:dyDescent="0.25">
      <c r="A94" t="s">
        <v>784</v>
      </c>
      <c r="B94" t="s">
        <v>1869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1870</v>
      </c>
      <c r="I94" t="s">
        <v>1302</v>
      </c>
      <c r="J94" t="s">
        <v>44</v>
      </c>
      <c r="K94" t="s">
        <v>1837</v>
      </c>
      <c r="L94" t="s">
        <v>1838</v>
      </c>
      <c r="M94" t="s">
        <v>1855</v>
      </c>
      <c r="N94" t="s">
        <v>1856</v>
      </c>
    </row>
    <row r="95" spans="1:14" x14ac:dyDescent="0.25">
      <c r="A95" t="s">
        <v>789</v>
      </c>
      <c r="B95" t="s">
        <v>1871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1837</v>
      </c>
      <c r="L95" t="s">
        <v>1838</v>
      </c>
      <c r="M95" t="s">
        <v>1872</v>
      </c>
      <c r="N95" t="s">
        <v>1873</v>
      </c>
    </row>
    <row r="96" spans="1:14" x14ac:dyDescent="0.25">
      <c r="A96" t="s">
        <v>646</v>
      </c>
      <c r="B96" t="s">
        <v>1874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1352</v>
      </c>
      <c r="I96" t="s">
        <v>351</v>
      </c>
      <c r="J96" t="s">
        <v>49</v>
      </c>
      <c r="K96" t="s">
        <v>1837</v>
      </c>
      <c r="L96" t="s">
        <v>1838</v>
      </c>
      <c r="M96" t="s">
        <v>1872</v>
      </c>
      <c r="N96" t="s">
        <v>1873</v>
      </c>
    </row>
    <row r="97" spans="1:14" x14ac:dyDescent="0.25">
      <c r="A97" t="s">
        <v>682</v>
      </c>
      <c r="B97" t="s">
        <v>1875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1837</v>
      </c>
      <c r="L97" t="s">
        <v>1838</v>
      </c>
      <c r="M97" t="s">
        <v>1872</v>
      </c>
      <c r="N97" t="s">
        <v>1873</v>
      </c>
    </row>
    <row r="98" spans="1:14" x14ac:dyDescent="0.25">
      <c r="A98" t="s">
        <v>671</v>
      </c>
      <c r="B98" t="s">
        <v>1876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1877</v>
      </c>
      <c r="J98" t="s">
        <v>42</v>
      </c>
      <c r="K98" t="s">
        <v>1837</v>
      </c>
      <c r="L98" t="s">
        <v>1838</v>
      </c>
      <c r="M98" t="s">
        <v>1872</v>
      </c>
      <c r="N98" t="s">
        <v>1873</v>
      </c>
    </row>
    <row r="99" spans="1:14" x14ac:dyDescent="0.25">
      <c r="A99" t="s">
        <v>746</v>
      </c>
      <c r="B99" t="s">
        <v>1878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1250</v>
      </c>
      <c r="J99" t="s">
        <v>60</v>
      </c>
      <c r="K99" t="s">
        <v>1837</v>
      </c>
      <c r="L99" t="s">
        <v>1838</v>
      </c>
      <c r="M99" t="s">
        <v>1872</v>
      </c>
      <c r="N99" t="s">
        <v>1873</v>
      </c>
    </row>
    <row r="100" spans="1:14" x14ac:dyDescent="0.25">
      <c r="A100" t="s">
        <v>813</v>
      </c>
      <c r="B100" t="s">
        <v>1879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1273</v>
      </c>
      <c r="I100" t="s">
        <v>281</v>
      </c>
      <c r="J100" t="s">
        <v>85</v>
      </c>
      <c r="K100" t="s">
        <v>1837</v>
      </c>
      <c r="L100" t="s">
        <v>1838</v>
      </c>
      <c r="M100" t="s">
        <v>1872</v>
      </c>
      <c r="N100" t="s">
        <v>1873</v>
      </c>
    </row>
    <row r="101" spans="1:14" x14ac:dyDescent="0.25">
      <c r="A101" t="s">
        <v>659</v>
      </c>
      <c r="B101" t="s">
        <v>1880</v>
      </c>
      <c r="C101" t="s">
        <v>8</v>
      </c>
      <c r="D101" t="s">
        <v>17</v>
      </c>
      <c r="E101" t="s">
        <v>1881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1837</v>
      </c>
      <c r="L101" t="s">
        <v>1838</v>
      </c>
      <c r="M101" t="s">
        <v>1872</v>
      </c>
      <c r="N101" t="s">
        <v>1873</v>
      </c>
    </row>
    <row r="102" spans="1:14" x14ac:dyDescent="0.25">
      <c r="A102" t="s">
        <v>695</v>
      </c>
      <c r="B102" t="s">
        <v>1886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1862</v>
      </c>
      <c r="I102" t="s">
        <v>268</v>
      </c>
      <c r="J102" t="s">
        <v>348</v>
      </c>
      <c r="K102" t="s">
        <v>1845</v>
      </c>
      <c r="L102" t="s">
        <v>1846</v>
      </c>
      <c r="M102" t="s">
        <v>1887</v>
      </c>
      <c r="N102" t="s">
        <v>1888</v>
      </c>
    </row>
    <row r="103" spans="1:14" x14ac:dyDescent="0.25">
      <c r="A103" t="s">
        <v>672</v>
      </c>
      <c r="B103" t="s">
        <v>1889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1264</v>
      </c>
      <c r="K103" t="s">
        <v>1845</v>
      </c>
      <c r="L103" t="s">
        <v>1846</v>
      </c>
      <c r="M103" t="s">
        <v>1887</v>
      </c>
      <c r="N103" t="s">
        <v>1888</v>
      </c>
    </row>
    <row r="104" spans="1:14" x14ac:dyDescent="0.25">
      <c r="A104" t="s">
        <v>799</v>
      </c>
      <c r="B104" t="s">
        <v>1890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1281</v>
      </c>
      <c r="K104" t="s">
        <v>1845</v>
      </c>
      <c r="L104" t="s">
        <v>1846</v>
      </c>
      <c r="M104" t="s">
        <v>1887</v>
      </c>
      <c r="N104" t="s">
        <v>1888</v>
      </c>
    </row>
    <row r="105" spans="1:14" x14ac:dyDescent="0.25">
      <c r="A105" t="s">
        <v>715</v>
      </c>
      <c r="B105" t="s">
        <v>1891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1365</v>
      </c>
      <c r="I105" t="s">
        <v>342</v>
      </c>
      <c r="J105" t="s">
        <v>1264</v>
      </c>
      <c r="K105" t="s">
        <v>1845</v>
      </c>
      <c r="L105" t="s">
        <v>1846</v>
      </c>
      <c r="M105" t="s">
        <v>1887</v>
      </c>
      <c r="N105" t="s">
        <v>1888</v>
      </c>
    </row>
    <row r="106" spans="1:14" x14ac:dyDescent="0.25">
      <c r="A106" t="s">
        <v>725</v>
      </c>
      <c r="B106" t="s">
        <v>1892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1893</v>
      </c>
      <c r="J106" t="s">
        <v>1281</v>
      </c>
      <c r="K106" t="s">
        <v>1845</v>
      </c>
      <c r="L106" t="s">
        <v>1846</v>
      </c>
      <c r="M106" t="s">
        <v>1887</v>
      </c>
      <c r="N106" t="s">
        <v>1888</v>
      </c>
    </row>
    <row r="107" spans="1:14" x14ac:dyDescent="0.25">
      <c r="A107" t="s">
        <v>819</v>
      </c>
      <c r="B107" t="s">
        <v>1894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1895</v>
      </c>
      <c r="J107" t="s">
        <v>121</v>
      </c>
      <c r="K107" t="s">
        <v>1845</v>
      </c>
      <c r="L107" t="s">
        <v>1846</v>
      </c>
      <c r="M107" t="s">
        <v>1887</v>
      </c>
      <c r="N107" t="s">
        <v>1896</v>
      </c>
    </row>
    <row r="108" spans="1:14" x14ac:dyDescent="0.25">
      <c r="A108" t="s">
        <v>670</v>
      </c>
      <c r="B108" t="s">
        <v>1897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1845</v>
      </c>
      <c r="L108" t="s">
        <v>1846</v>
      </c>
      <c r="M108" t="s">
        <v>1887</v>
      </c>
      <c r="N108" t="s">
        <v>1896</v>
      </c>
    </row>
    <row r="109" spans="1:14" x14ac:dyDescent="0.25">
      <c r="A109" t="s">
        <v>693</v>
      </c>
      <c r="B109" t="s">
        <v>1898</v>
      </c>
      <c r="C109" t="s">
        <v>5</v>
      </c>
      <c r="D109" t="s">
        <v>16</v>
      </c>
      <c r="E109" t="s">
        <v>1881</v>
      </c>
      <c r="F109" t="s">
        <v>393</v>
      </c>
      <c r="G109" t="s">
        <v>804</v>
      </c>
      <c r="H109" t="s">
        <v>109</v>
      </c>
      <c r="I109" t="s">
        <v>1763</v>
      </c>
      <c r="J109" t="s">
        <v>54</v>
      </c>
      <c r="K109" t="s">
        <v>1845</v>
      </c>
      <c r="L109" t="s">
        <v>1846</v>
      </c>
      <c r="M109" t="s">
        <v>1887</v>
      </c>
      <c r="N109" t="s">
        <v>1896</v>
      </c>
    </row>
    <row r="110" spans="1:14" x14ac:dyDescent="0.25">
      <c r="A110" t="s">
        <v>817</v>
      </c>
      <c r="B110" t="s">
        <v>1899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1323</v>
      </c>
      <c r="I110" t="s">
        <v>355</v>
      </c>
      <c r="J110" t="s">
        <v>62</v>
      </c>
      <c r="K110" t="s">
        <v>1845</v>
      </c>
      <c r="L110" t="s">
        <v>1846</v>
      </c>
      <c r="M110" t="s">
        <v>1900</v>
      </c>
      <c r="N110" t="s">
        <v>1885</v>
      </c>
    </row>
    <row r="111" spans="1:14" x14ac:dyDescent="0.25">
      <c r="A111" t="s">
        <v>807</v>
      </c>
      <c r="B111" t="s">
        <v>1901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1264</v>
      </c>
      <c r="K111" t="s">
        <v>1845</v>
      </c>
      <c r="L111" t="s">
        <v>1846</v>
      </c>
      <c r="M111" t="s">
        <v>1900</v>
      </c>
      <c r="N111" t="s">
        <v>1885</v>
      </c>
    </row>
    <row r="112" spans="1:14" x14ac:dyDescent="0.25">
      <c r="A112" t="s">
        <v>769</v>
      </c>
      <c r="B112" t="s">
        <v>1902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1903</v>
      </c>
      <c r="I112" t="s">
        <v>1107</v>
      </c>
      <c r="J112" t="s">
        <v>1264</v>
      </c>
      <c r="K112" t="s">
        <v>1845</v>
      </c>
      <c r="L112" t="s">
        <v>1846</v>
      </c>
      <c r="M112" t="s">
        <v>1900</v>
      </c>
      <c r="N112" t="s">
        <v>1885</v>
      </c>
    </row>
    <row r="113" spans="1:14" x14ac:dyDescent="0.25">
      <c r="A113" t="s">
        <v>731</v>
      </c>
      <c r="B113" t="s">
        <v>1904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1318</v>
      </c>
      <c r="I113" t="s">
        <v>304</v>
      </c>
      <c r="J113" t="s">
        <v>1281</v>
      </c>
      <c r="K113" t="s">
        <v>1845</v>
      </c>
      <c r="L113" t="s">
        <v>1846</v>
      </c>
      <c r="M113" t="s">
        <v>1900</v>
      </c>
      <c r="N113" t="s">
        <v>1885</v>
      </c>
    </row>
    <row r="114" spans="1:14" x14ac:dyDescent="0.25">
      <c r="A114" t="s">
        <v>797</v>
      </c>
      <c r="B114" t="s">
        <v>1906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1907</v>
      </c>
      <c r="I114" t="s">
        <v>276</v>
      </c>
      <c r="J114" t="s">
        <v>45</v>
      </c>
      <c r="K114" t="s">
        <v>1908</v>
      </c>
      <c r="L114" t="s">
        <v>1909</v>
      </c>
      <c r="M114" t="s">
        <v>1910</v>
      </c>
      <c r="N114" t="s">
        <v>1911</v>
      </c>
    </row>
    <row r="115" spans="1:14" x14ac:dyDescent="0.25">
      <c r="A115" t="s">
        <v>677</v>
      </c>
      <c r="B115" t="s">
        <v>1912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1908</v>
      </c>
      <c r="L115" t="s">
        <v>1909</v>
      </c>
      <c r="M115" t="s">
        <v>1910</v>
      </c>
      <c r="N115" t="s">
        <v>1911</v>
      </c>
    </row>
    <row r="116" spans="1:14" x14ac:dyDescent="0.25">
      <c r="A116" t="s">
        <v>663</v>
      </c>
      <c r="B116" t="s">
        <v>1913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1914</v>
      </c>
      <c r="J116" t="s">
        <v>121</v>
      </c>
      <c r="K116" t="s">
        <v>1908</v>
      </c>
      <c r="L116" t="s">
        <v>1909</v>
      </c>
      <c r="M116" t="s">
        <v>1910</v>
      </c>
      <c r="N116" t="s">
        <v>1911</v>
      </c>
    </row>
    <row r="117" spans="1:14" x14ac:dyDescent="0.25">
      <c r="A117" t="s">
        <v>783</v>
      </c>
      <c r="B117" t="s">
        <v>1915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1908</v>
      </c>
      <c r="L117" t="s">
        <v>1909</v>
      </c>
      <c r="M117" t="s">
        <v>1910</v>
      </c>
      <c r="N117" t="s">
        <v>1911</v>
      </c>
    </row>
    <row r="118" spans="1:14" x14ac:dyDescent="0.25">
      <c r="A118" t="s">
        <v>763</v>
      </c>
      <c r="B118" t="s">
        <v>1916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1158</v>
      </c>
      <c r="J118" t="s">
        <v>231</v>
      </c>
      <c r="K118" t="s">
        <v>1908</v>
      </c>
      <c r="L118" t="s">
        <v>1909</v>
      </c>
      <c r="M118" t="s">
        <v>1917</v>
      </c>
      <c r="N118" t="s">
        <v>1855</v>
      </c>
    </row>
    <row r="119" spans="1:14" x14ac:dyDescent="0.25">
      <c r="A119" t="s">
        <v>822</v>
      </c>
      <c r="B119" t="s">
        <v>1918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1262</v>
      </c>
      <c r="I119" t="s">
        <v>342</v>
      </c>
      <c r="J119" t="s">
        <v>92</v>
      </c>
      <c r="K119" t="s">
        <v>1908</v>
      </c>
      <c r="L119" t="s">
        <v>1909</v>
      </c>
      <c r="M119" t="s">
        <v>1917</v>
      </c>
      <c r="N119" t="s">
        <v>1855</v>
      </c>
    </row>
    <row r="120" spans="1:14" x14ac:dyDescent="0.25">
      <c r="A120" t="s">
        <v>741</v>
      </c>
      <c r="B120" t="s">
        <v>1919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1908</v>
      </c>
      <c r="L120" t="s">
        <v>1909</v>
      </c>
      <c r="M120" t="s">
        <v>1917</v>
      </c>
      <c r="N120" t="s">
        <v>1855</v>
      </c>
    </row>
    <row r="121" spans="1:14" x14ac:dyDescent="0.25">
      <c r="A121" t="s">
        <v>826</v>
      </c>
      <c r="B121" t="s">
        <v>1920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1921</v>
      </c>
      <c r="I121" t="s">
        <v>318</v>
      </c>
      <c r="J121" t="s">
        <v>53</v>
      </c>
      <c r="K121" t="s">
        <v>1908</v>
      </c>
      <c r="L121" t="s">
        <v>1909</v>
      </c>
      <c r="M121" t="s">
        <v>1917</v>
      </c>
      <c r="N121" t="s">
        <v>1855</v>
      </c>
    </row>
    <row r="122" spans="1:14" x14ac:dyDescent="0.25">
      <c r="A122" t="s">
        <v>802</v>
      </c>
      <c r="B122" t="s">
        <v>1922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1356</v>
      </c>
      <c r="I122" t="s">
        <v>342</v>
      </c>
      <c r="J122" t="s">
        <v>53</v>
      </c>
      <c r="K122" t="s">
        <v>1908</v>
      </c>
      <c r="L122" t="s">
        <v>1909</v>
      </c>
      <c r="M122" t="s">
        <v>1917</v>
      </c>
      <c r="N122" t="s">
        <v>1855</v>
      </c>
    </row>
    <row r="123" spans="1:14" x14ac:dyDescent="0.25">
      <c r="A123" t="s">
        <v>745</v>
      </c>
      <c r="B123" t="s">
        <v>1923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1356</v>
      </c>
      <c r="I123" t="s">
        <v>342</v>
      </c>
      <c r="J123" t="s">
        <v>53</v>
      </c>
      <c r="K123" t="s">
        <v>1908</v>
      </c>
      <c r="L123" t="s">
        <v>1909</v>
      </c>
      <c r="M123" t="s">
        <v>1924</v>
      </c>
      <c r="N123" t="s">
        <v>1925</v>
      </c>
    </row>
    <row r="124" spans="1:14" x14ac:dyDescent="0.25">
      <c r="A124" t="s">
        <v>786</v>
      </c>
      <c r="B124" t="s">
        <v>1926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1908</v>
      </c>
      <c r="L124" t="s">
        <v>1909</v>
      </c>
      <c r="M124" t="s">
        <v>1927</v>
      </c>
      <c r="N124" t="s">
        <v>1905</v>
      </c>
    </row>
    <row r="125" spans="1:14" x14ac:dyDescent="0.25">
      <c r="A125" t="s">
        <v>823</v>
      </c>
      <c r="B125" t="s">
        <v>1928</v>
      </c>
      <c r="C125" t="s">
        <v>8</v>
      </c>
      <c r="D125" t="s">
        <v>11</v>
      </c>
      <c r="E125" t="s">
        <v>1929</v>
      </c>
      <c r="F125" t="s">
        <v>393</v>
      </c>
      <c r="G125" t="s">
        <v>814</v>
      </c>
      <c r="H125" t="s">
        <v>1385</v>
      </c>
      <c r="I125" t="s">
        <v>342</v>
      </c>
      <c r="J125" t="s">
        <v>93</v>
      </c>
      <c r="K125" t="s">
        <v>1908</v>
      </c>
      <c r="L125" t="s">
        <v>1930</v>
      </c>
      <c r="M125" t="s">
        <v>1931</v>
      </c>
      <c r="N125" t="s">
        <v>1718</v>
      </c>
    </row>
    <row r="126" spans="1:14" x14ac:dyDescent="0.25">
      <c r="A126" t="s">
        <v>818</v>
      </c>
      <c r="B126" t="s">
        <v>1932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1933</v>
      </c>
      <c r="I126" t="s">
        <v>342</v>
      </c>
      <c r="J126" t="s">
        <v>32</v>
      </c>
      <c r="K126" t="s">
        <v>1908</v>
      </c>
      <c r="L126" t="s">
        <v>1909</v>
      </c>
      <c r="M126" t="s">
        <v>1931</v>
      </c>
      <c r="N126" t="s">
        <v>1718</v>
      </c>
    </row>
    <row r="127" spans="1:14" x14ac:dyDescent="0.25">
      <c r="A127" t="s">
        <v>735</v>
      </c>
      <c r="B127" t="s">
        <v>1934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1908</v>
      </c>
      <c r="L127" t="s">
        <v>1909</v>
      </c>
      <c r="M127" t="s">
        <v>1931</v>
      </c>
      <c r="N127" t="s">
        <v>1718</v>
      </c>
    </row>
    <row r="128" spans="1:14" x14ac:dyDescent="0.25">
      <c r="A128" t="s">
        <v>714</v>
      </c>
      <c r="B128" t="s">
        <v>1935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1432</v>
      </c>
      <c r="J128" t="s">
        <v>1936</v>
      </c>
      <c r="K128" t="s">
        <v>1908</v>
      </c>
      <c r="L128" t="s">
        <v>1909</v>
      </c>
      <c r="M128" t="s">
        <v>1931</v>
      </c>
      <c r="N128" t="s">
        <v>1718</v>
      </c>
    </row>
    <row r="129" spans="1:14" x14ac:dyDescent="0.25">
      <c r="A129" t="s">
        <v>689</v>
      </c>
      <c r="B129" t="s">
        <v>1937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1908</v>
      </c>
      <c r="L129" t="s">
        <v>1909</v>
      </c>
      <c r="M129" t="s">
        <v>1931</v>
      </c>
      <c r="N129" t="s">
        <v>1718</v>
      </c>
    </row>
    <row r="130" spans="1:14" x14ac:dyDescent="0.25">
      <c r="A130" t="s">
        <v>680</v>
      </c>
      <c r="B130" t="s">
        <v>1940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1941</v>
      </c>
      <c r="J130" t="s">
        <v>47</v>
      </c>
      <c r="K130" t="s">
        <v>1942</v>
      </c>
      <c r="L130" t="s">
        <v>1930</v>
      </c>
      <c r="M130" t="s">
        <v>1943</v>
      </c>
      <c r="N130" t="s">
        <v>1900</v>
      </c>
    </row>
    <row r="131" spans="1:14" x14ac:dyDescent="0.25">
      <c r="A131" t="s">
        <v>644</v>
      </c>
      <c r="B131" t="s">
        <v>1944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1921</v>
      </c>
      <c r="I131" t="s">
        <v>353</v>
      </c>
      <c r="J131" t="s">
        <v>21</v>
      </c>
      <c r="K131" t="s">
        <v>1942</v>
      </c>
      <c r="L131" t="s">
        <v>1930</v>
      </c>
      <c r="M131" t="s">
        <v>1943</v>
      </c>
      <c r="N131" t="s">
        <v>1900</v>
      </c>
    </row>
    <row r="132" spans="1:14" x14ac:dyDescent="0.25">
      <c r="A132" t="s">
        <v>798</v>
      </c>
      <c r="B132" t="s">
        <v>1945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1946</v>
      </c>
      <c r="J132" t="s">
        <v>46</v>
      </c>
      <c r="K132" t="s">
        <v>1942</v>
      </c>
      <c r="L132" t="s">
        <v>1930</v>
      </c>
      <c r="M132" t="s">
        <v>1943</v>
      </c>
      <c r="N132" t="s">
        <v>1900</v>
      </c>
    </row>
    <row r="133" spans="1:14" x14ac:dyDescent="0.25">
      <c r="A133" t="s">
        <v>691</v>
      </c>
      <c r="B133" t="s">
        <v>1947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1356</v>
      </c>
      <c r="I133" t="s">
        <v>353</v>
      </c>
      <c r="J133" t="s">
        <v>45</v>
      </c>
      <c r="K133" t="s">
        <v>1942</v>
      </c>
      <c r="L133" t="s">
        <v>1930</v>
      </c>
      <c r="M133" t="s">
        <v>1943</v>
      </c>
      <c r="N133" t="s">
        <v>1900</v>
      </c>
    </row>
    <row r="134" spans="1:14" x14ac:dyDescent="0.25">
      <c r="A134" t="s">
        <v>667</v>
      </c>
      <c r="B134" t="s">
        <v>1948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1356</v>
      </c>
      <c r="I134" t="s">
        <v>1432</v>
      </c>
      <c r="J134" t="s">
        <v>22</v>
      </c>
      <c r="K134" t="s">
        <v>1942</v>
      </c>
      <c r="L134" t="s">
        <v>1930</v>
      </c>
      <c r="M134" t="s">
        <v>1949</v>
      </c>
      <c r="N134" t="s">
        <v>1910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D124" sqref="D124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45292</v>
      </c>
      <c r="L2" s="7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45322</v>
      </c>
      <c r="M2" s="7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45252</v>
      </c>
      <c r="N2" s="7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45231</v>
      </c>
      <c r="O2" s="5">
        <f>IF(AND(K2&lt;&gt;"", L2&lt;&gt;""), DATEDIF(K2, L2, "M") + 1, "")</f>
        <v>1</v>
      </c>
      <c r="P2" s="10">
        <f>IF('FY2024'!$A4&lt;&gt;"",IF(AND(MONTH($K2) &lt;= 1, MONTH($L2) &gt;= 1), IF($O2 &lt;&gt; "", $E2/$O2, ""), ""),"")</f>
        <v>500000</v>
      </c>
      <c r="Q2" s="10" t="str">
        <f>IF('FY2024'!$A4&lt;&gt;"",IF(AND(MONTH($K2) &lt;= 2, MONTH($L2) &gt;= 2), IF($O2 &lt;&gt; "", $E2/$O2, ""), ""),"")</f>
        <v/>
      </c>
      <c r="R2" s="10" t="str">
        <f>IF('FY2024'!$A4&lt;&gt;"",IF(AND(MONTH($K2) &lt;= 3, MONTH($L2) &gt;= 3), IF($O2 &lt;&gt; "", $E2/$O2, ""), ""),"")</f>
        <v/>
      </c>
      <c r="S2" s="10" t="str">
        <f>IF('FY2024'!$A4&lt;&gt;"",IF(AND(MONTH($K2) &lt;= 4, MONTH($L2) &gt;= 4), IF($O2 &lt;&gt; "", $E2/$O2, ""), ""),"")</f>
        <v/>
      </c>
      <c r="T2" s="10" t="str">
        <f>IF('FY2024'!$A4&lt;&gt;"",IF(AND(MONTH($K2) &lt;= 5, MONTH($L2) &gt;= 5), IF($O2 &lt;&gt; "", $E2/$O2, ""), ""),"")</f>
        <v/>
      </c>
      <c r="U2" s="10" t="str">
        <f>IF('FY2024'!$A4&lt;&gt;"",IF(AND(MONTH($K2) &lt;= 6, MONTH($L2) &gt;= 6), IF($O2 &lt;&gt; "", $E2/$O2, ""), ""),"")</f>
        <v/>
      </c>
      <c r="V2" s="10" t="str">
        <f>IF('FY2024'!$A4&lt;&gt;"",IF(AND(MONTH($K2) &lt;= 7, MONTH($L2) &gt;= 7 ), IF($O2 &lt;&gt; "", $E2/$O2, ""), ""),"")</f>
        <v/>
      </c>
      <c r="W2" s="10" t="str">
        <f>IF('FY2024'!$A4&lt;&gt;"",IF(AND(MONTH($K2) &lt;= 8, MONTH($L2) &gt;= 8), IF($O2 &lt;&gt; "", $E2/$O2, ""), ""),"")</f>
        <v/>
      </c>
      <c r="X2" s="10" t="str">
        <f>IF('FY2024'!$A4&lt;&gt;"",IF(AND(MONTH($K2) &lt;= 9, MONTH($L2) &gt;= 9), IF($O2 &lt;&gt; "", $E2/$O2, ""), ""),"")</f>
        <v/>
      </c>
      <c r="Y2" s="10" t="str">
        <f>IF('FY2024'!$A4&lt;&gt;"",IF(AND(MONTH($K2) &lt;= 10, MONTH($L2) &gt;= 10), IF($O2 &lt;&gt; "", $E2/$O2, ""), ""),"")</f>
        <v/>
      </c>
      <c r="Z2" s="10" t="str">
        <f>IF('FY2024'!$A4&lt;&gt;"",IF(AND(MONTH($K2) &lt;= 11, MONTH($L2) &gt;= 11), IF($O2 &lt;&gt; "", $E2/$O2, ""), ""),"")</f>
        <v/>
      </c>
      <c r="AA2" s="10" t="str">
        <f>IF('FY2024'!$A4&lt;&gt;"",IF(AND(MONTH($K2) &lt;= 12, MONTH($L2) &gt;= 12), IF($O2 &lt;&gt; "", $E2/$O2, ""), ""),"")</f>
        <v/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45292</v>
      </c>
      <c r="L3" s="7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45322</v>
      </c>
      <c r="M3" s="7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45252</v>
      </c>
      <c r="N3" s="7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45231</v>
      </c>
      <c r="O3" s="5">
        <f t="shared" ref="O3:O66" si="0">IF(AND(K3&lt;&gt;"", L3&lt;&gt;""), DATEDIF(K3, L3, "M") + 1, "")</f>
        <v>1</v>
      </c>
      <c r="P3" s="10">
        <f>IF('FY2024'!$A5&lt;&gt;"",IF(AND(MONTH($K3) &lt;= 1, MONTH($L3) &gt;= 1), IF($O3 &lt;&gt; "", $E3/$O3, ""), ""),"")</f>
        <v>500000</v>
      </c>
      <c r="Q3" s="10" t="str">
        <f>IF('FY2024'!$A5&lt;&gt;"",IF(AND(MONTH($K3) &lt;= 2, MONTH($L3) &gt;= 2), IF($O3 &lt;&gt; "", $E3/$O3, ""), ""),"")</f>
        <v/>
      </c>
      <c r="R3" s="10" t="str">
        <f>IF('FY2024'!$A5&lt;&gt;"",IF(AND(MONTH($K3) &lt;= 3, MONTH($L3) &gt;= 3), IF($O3 &lt;&gt; "", $E3/$O3, ""), ""),"")</f>
        <v/>
      </c>
      <c r="S3" s="10" t="str">
        <f>IF('FY2024'!$A5&lt;&gt;"",IF(AND(MONTH($K3) &lt;= 4, MONTH($L3) &gt;= 4), IF($O3 &lt;&gt; "", $E3/$O3, ""), ""),"")</f>
        <v/>
      </c>
      <c r="T3" s="10" t="str">
        <f>IF('FY2024'!$A5&lt;&gt;"",IF(AND(MONTH($K3) &lt;= 5, MONTH($L3) &gt;= 5), IF($O3 &lt;&gt; "", $E3/$O3, ""), ""),"")</f>
        <v/>
      </c>
      <c r="U3" s="10" t="str">
        <f>IF('FY2024'!$A5&lt;&gt;"",IF(AND(MONTH($K3) &lt;= 6, MONTH($L3) &gt;= 6), IF($O3 &lt;&gt; "", $E3/$O3, ""), ""),"")</f>
        <v/>
      </c>
      <c r="V3" s="10" t="str">
        <f>IF('FY2024'!$A5&lt;&gt;"",IF(AND(MONTH($K3) &lt;= 7, MONTH($L3) &gt;= 7 ), IF($O3 &lt;&gt; "", $E3/$O3, ""), ""),"")</f>
        <v/>
      </c>
      <c r="W3" s="10" t="str">
        <f>IF('FY2024'!$A5&lt;&gt;"",IF(AND(MONTH($K3) &lt;= 8, MONTH($L3) &gt;= 8), IF($O3 &lt;&gt; "", $E3/$O3, ""), ""),"")</f>
        <v/>
      </c>
      <c r="X3" s="10" t="str">
        <f>IF('FY2024'!$A5&lt;&gt;"",IF(AND(MONTH($K3) &lt;= 9, MONTH($L3) &gt;= 9), IF($O3 &lt;&gt; "", $E3/$O3, ""), ""),"")</f>
        <v/>
      </c>
      <c r="Y3" s="10" t="str">
        <f>IF('FY2024'!$A5&lt;&gt;"",IF(AND(MONTH($K3) &lt;= 10, MONTH($L3) &gt;= 10), IF($O3 &lt;&gt; "", $E3/$O3, ""), ""),"")</f>
        <v/>
      </c>
      <c r="Z3" s="10" t="str">
        <f>IF('FY2024'!$A5&lt;&gt;"",IF(AND(MONTH($K3) &lt;= 11, MONTH($L3) &gt;= 11), IF($O3 &lt;&gt; "", $E3/$O3, ""), ""),"")</f>
        <v/>
      </c>
      <c r="AA3" s="10" t="str">
        <f>IF('FY2024'!$A5&lt;&gt;"",IF(AND(MONTH($K3) &lt;= 12, MONTH($L3) &gt;= 12), IF($O3 &lt;&gt; "", $E3/$O3, ""), ""),"")</f>
        <v/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45292</v>
      </c>
      <c r="L4" s="7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45322</v>
      </c>
      <c r="M4" s="7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45254</v>
      </c>
      <c r="N4" s="7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45232</v>
      </c>
      <c r="O4" s="5">
        <f t="shared" si="0"/>
        <v>1</v>
      </c>
      <c r="P4" s="10">
        <f>IF('FY2024'!$A6&lt;&gt;"",IF(AND(MONTH($K4) &lt;= 1, MONTH($L4) &gt;= 1), IF($O4 &lt;&gt; "", $E4/$O4, ""), ""),"")</f>
        <v>500000</v>
      </c>
      <c r="Q4" s="10" t="str">
        <f>IF('FY2024'!$A6&lt;&gt;"",IF(AND(MONTH($K4) &lt;= 2, MONTH($L4) &gt;= 2), IF($O4 &lt;&gt; "", $E4/$O4, ""), ""),"")</f>
        <v/>
      </c>
      <c r="R4" s="10" t="str">
        <f>IF('FY2024'!$A6&lt;&gt;"",IF(AND(MONTH($K4) &lt;= 3, MONTH($L4) &gt;= 3), IF($O4 &lt;&gt; "", $E4/$O4, ""), ""),"")</f>
        <v/>
      </c>
      <c r="S4" s="10" t="str">
        <f>IF('FY2024'!$A6&lt;&gt;"",IF(AND(MONTH($K4) &lt;= 4, MONTH($L4) &gt;= 4), IF($O4 &lt;&gt; "", $E4/$O4, ""), ""),"")</f>
        <v/>
      </c>
      <c r="T4" s="10" t="str">
        <f>IF('FY2024'!$A6&lt;&gt;"",IF(AND(MONTH($K4) &lt;= 5, MONTH($L4) &gt;= 5), IF($O4 &lt;&gt; "", $E4/$O4, ""), ""),"")</f>
        <v/>
      </c>
      <c r="U4" s="10" t="str">
        <f>IF('FY2024'!$A6&lt;&gt;"",IF(AND(MONTH($K4) &lt;= 6, MONTH($L4) &gt;= 6), IF($O4 &lt;&gt; "", $E4/$O4, ""), ""),"")</f>
        <v/>
      </c>
      <c r="V4" s="10" t="str">
        <f>IF('FY2024'!$A6&lt;&gt;"",IF(AND(MONTH($K4) &lt;= 7, MONTH($L4) &gt;= 7 ), IF($O4 &lt;&gt; "", $E4/$O4, ""), ""),"")</f>
        <v/>
      </c>
      <c r="W4" s="10" t="str">
        <f>IF('FY2024'!$A6&lt;&gt;"",IF(AND(MONTH($K4) &lt;= 8, MONTH($L4) &gt;= 8), IF($O4 &lt;&gt; "", $E4/$O4, ""), ""),"")</f>
        <v/>
      </c>
      <c r="X4" s="10" t="str">
        <f>IF('FY2024'!$A6&lt;&gt;"",IF(AND(MONTH($K4) &lt;= 9, MONTH($L4) &gt;= 9), IF($O4 &lt;&gt; "", $E4/$O4, ""), ""),"")</f>
        <v/>
      </c>
      <c r="Y4" s="10" t="str">
        <f>IF('FY2024'!$A6&lt;&gt;"",IF(AND(MONTH($K4) &lt;= 10, MONTH($L4) &gt;= 10), IF($O4 &lt;&gt; "", $E4/$O4, ""), ""),"")</f>
        <v/>
      </c>
      <c r="Z4" s="10" t="str">
        <f>IF('FY2024'!$A6&lt;&gt;"",IF(AND(MONTH($K4) &lt;= 11, MONTH($L4) &gt;= 11), IF($O4 &lt;&gt; "", $E4/$O4, ""), ""),"")</f>
        <v/>
      </c>
      <c r="AA4" s="10" t="str">
        <f>IF('FY2024'!$A6&lt;&gt;"",IF(AND(MONTH($K4) &lt;= 12, MONTH($L4) &gt;= 12), IF($O4 &lt;&gt; "", $E4/$O4, ""), ""),"")</f>
        <v/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45292</v>
      </c>
      <c r="L5" s="7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45322</v>
      </c>
      <c r="M5" s="7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45254</v>
      </c>
      <c r="N5" s="7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45232</v>
      </c>
      <c r="O5" s="5">
        <f t="shared" si="0"/>
        <v>1</v>
      </c>
      <c r="P5" s="10">
        <f>IF('FY2024'!$A7&lt;&gt;"",IF(AND(MONTH($K5) &lt;= 1, MONTH($L5) &gt;= 1), IF($O5 &lt;&gt; "", $E5/$O5, ""), ""),"")</f>
        <v>500000</v>
      </c>
      <c r="Q5" s="10" t="str">
        <f>IF('FY2024'!$A7&lt;&gt;"",IF(AND(MONTH($K5) &lt;= 2, MONTH($L5) &gt;= 2), IF($O5 &lt;&gt; "", $E5/$O5, ""), ""),"")</f>
        <v/>
      </c>
      <c r="R5" s="10" t="str">
        <f>IF('FY2024'!$A7&lt;&gt;"",IF(AND(MONTH($K5) &lt;= 3, MONTH($L5) &gt;= 3), IF($O5 &lt;&gt; "", $E5/$O5, ""), ""),"")</f>
        <v/>
      </c>
      <c r="S5" s="10" t="str">
        <f>IF('FY2024'!$A7&lt;&gt;"",IF(AND(MONTH($K5) &lt;= 4, MONTH($L5) &gt;= 4), IF($O5 &lt;&gt; "", $E5/$O5, ""), ""),"")</f>
        <v/>
      </c>
      <c r="T5" s="10" t="str">
        <f>IF('FY2024'!$A7&lt;&gt;"",IF(AND(MONTH($K5) &lt;= 5, MONTH($L5) &gt;= 5), IF($O5 &lt;&gt; "", $E5/$O5, ""), ""),"")</f>
        <v/>
      </c>
      <c r="U5" s="10" t="str">
        <f>IF('FY2024'!$A7&lt;&gt;"",IF(AND(MONTH($K5) &lt;= 6, MONTH($L5) &gt;= 6), IF($O5 &lt;&gt; "", $E5/$O5, ""), ""),"")</f>
        <v/>
      </c>
      <c r="V5" s="10" t="str">
        <f>IF('FY2024'!$A7&lt;&gt;"",IF(AND(MONTH($K5) &lt;= 7, MONTH($L5) &gt;= 7 ), IF($O5 &lt;&gt; "", $E5/$O5, ""), ""),"")</f>
        <v/>
      </c>
      <c r="W5" s="10" t="str">
        <f>IF('FY2024'!$A7&lt;&gt;"",IF(AND(MONTH($K5) &lt;= 8, MONTH($L5) &gt;= 8), IF($O5 &lt;&gt; "", $E5/$O5, ""), ""),"")</f>
        <v/>
      </c>
      <c r="X5" s="10" t="str">
        <f>IF('FY2024'!$A7&lt;&gt;"",IF(AND(MONTH($K5) &lt;= 9, MONTH($L5) &gt;= 9), IF($O5 &lt;&gt; "", $E5/$O5, ""), ""),"")</f>
        <v/>
      </c>
      <c r="Y5" s="10" t="str">
        <f>IF('FY2024'!$A7&lt;&gt;"",IF(AND(MONTH($K5) &lt;= 10, MONTH($L5) &gt;= 10), IF($O5 &lt;&gt; "", $E5/$O5, ""), ""),"")</f>
        <v/>
      </c>
      <c r="Z5" s="10" t="str">
        <f>IF('FY2024'!$A7&lt;&gt;"",IF(AND(MONTH($K5) &lt;= 11, MONTH($L5) &gt;= 11), IF($O5 &lt;&gt; "", $E5/$O5, ""), ""),"")</f>
        <v/>
      </c>
      <c r="AA5" s="10" t="str">
        <f>IF('FY2024'!$A7&lt;&gt;"",IF(AND(MONTH($K5) &lt;= 12, MONTH($L5) &gt;= 12), IF($O5 &lt;&gt; "", $E5/$O5, ""), ""),"")</f>
        <v/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45292</v>
      </c>
      <c r="L6" s="7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45322</v>
      </c>
      <c r="M6" s="7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45254</v>
      </c>
      <c r="N6" s="7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45232</v>
      </c>
      <c r="O6" s="5">
        <f t="shared" si="0"/>
        <v>1</v>
      </c>
      <c r="P6" s="10">
        <f>IF('FY2024'!$A8&lt;&gt;"",IF(AND(MONTH($K6) &lt;= 1, MONTH($L6) &gt;= 1), IF($O6 &lt;&gt; "", $E6/$O6, ""), ""),"")</f>
        <v>500000</v>
      </c>
      <c r="Q6" s="10" t="str">
        <f>IF('FY2024'!$A8&lt;&gt;"",IF(AND(MONTH($K6) &lt;= 2, MONTH($L6) &gt;= 2), IF($O6 &lt;&gt; "", $E6/$O6, ""), ""),"")</f>
        <v/>
      </c>
      <c r="R6" s="10" t="str">
        <f>IF('FY2024'!$A8&lt;&gt;"",IF(AND(MONTH($K6) &lt;= 3, MONTH($L6) &gt;= 3), IF($O6 &lt;&gt; "", $E6/$O6, ""), ""),"")</f>
        <v/>
      </c>
      <c r="S6" s="10" t="str">
        <f>IF('FY2024'!$A8&lt;&gt;"",IF(AND(MONTH($K6) &lt;= 4, MONTH($L6) &gt;= 4), IF($O6 &lt;&gt; "", $E6/$O6, ""), ""),"")</f>
        <v/>
      </c>
      <c r="T6" s="10" t="str">
        <f>IF('FY2024'!$A8&lt;&gt;"",IF(AND(MONTH($K6) &lt;= 5, MONTH($L6) &gt;= 5), IF($O6 &lt;&gt; "", $E6/$O6, ""), ""),"")</f>
        <v/>
      </c>
      <c r="U6" s="10" t="str">
        <f>IF('FY2024'!$A8&lt;&gt;"",IF(AND(MONTH($K6) &lt;= 6, MONTH($L6) &gt;= 6), IF($O6 &lt;&gt; "", $E6/$O6, ""), ""),"")</f>
        <v/>
      </c>
      <c r="V6" s="10" t="str">
        <f>IF('FY2024'!$A8&lt;&gt;"",IF(AND(MONTH($K6) &lt;= 7, MONTH($L6) &gt;= 7 ), IF($O6 &lt;&gt; "", $E6/$O6, ""), ""),"")</f>
        <v/>
      </c>
      <c r="W6" s="10" t="str">
        <f>IF('FY2024'!$A8&lt;&gt;"",IF(AND(MONTH($K6) &lt;= 8, MONTH($L6) &gt;= 8), IF($O6 &lt;&gt; "", $E6/$O6, ""), ""),"")</f>
        <v/>
      </c>
      <c r="X6" s="10" t="str">
        <f>IF('FY2024'!$A8&lt;&gt;"",IF(AND(MONTH($K6) &lt;= 9, MONTH($L6) &gt;= 9), IF($O6 &lt;&gt; "", $E6/$O6, ""), ""),"")</f>
        <v/>
      </c>
      <c r="Y6" s="10" t="str">
        <f>IF('FY2024'!$A8&lt;&gt;"",IF(AND(MONTH($K6) &lt;= 10, MONTH($L6) &gt;= 10), IF($O6 &lt;&gt; "", $E6/$O6, ""), ""),"")</f>
        <v/>
      </c>
      <c r="Z6" s="10" t="str">
        <f>IF('FY2024'!$A8&lt;&gt;"",IF(AND(MONTH($K6) &lt;= 11, MONTH($L6) &gt;= 11), IF($O6 &lt;&gt; "", $E6/$O6, ""), ""),"")</f>
        <v/>
      </c>
      <c r="AA6" s="10" t="str">
        <f>IF('FY2024'!$A8&lt;&gt;"",IF(AND(MONTH($K6) &lt;= 12, MONTH($L6) &gt;= 12), IF($O6 &lt;&gt; "", $E6/$O6, ""), ""),"")</f>
        <v/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45292</v>
      </c>
      <c r="L7" s="7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45322</v>
      </c>
      <c r="M7" s="7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45254</v>
      </c>
      <c r="N7" s="7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45232</v>
      </c>
      <c r="O7" s="5">
        <f t="shared" si="0"/>
        <v>1</v>
      </c>
      <c r="P7" s="10">
        <f>IF('FY2024'!$A9&lt;&gt;"",IF(AND(MONTH($K7) &lt;= 1, MONTH($L7) &gt;= 1), IF($O7 &lt;&gt; "", $E7/$O7, ""), ""),"")</f>
        <v>500000</v>
      </c>
      <c r="Q7" s="10" t="str">
        <f>IF('FY2024'!$A9&lt;&gt;"",IF(AND(MONTH($K7) &lt;= 2, MONTH($L7) &gt;= 2), IF($O7 &lt;&gt; "", $E7/$O7, ""), ""),"")</f>
        <v/>
      </c>
      <c r="R7" s="10" t="str">
        <f>IF('FY2024'!$A9&lt;&gt;"",IF(AND(MONTH($K7) &lt;= 3, MONTH($L7) &gt;= 3), IF($O7 &lt;&gt; "", $E7/$O7, ""), ""),"")</f>
        <v/>
      </c>
      <c r="S7" s="10" t="str">
        <f>IF('FY2024'!$A9&lt;&gt;"",IF(AND(MONTH($K7) &lt;= 4, MONTH($L7) &gt;= 4), IF($O7 &lt;&gt; "", $E7/$O7, ""), ""),"")</f>
        <v/>
      </c>
      <c r="T7" s="10" t="str">
        <f>IF('FY2024'!$A9&lt;&gt;"",IF(AND(MONTH($K7) &lt;= 5, MONTH($L7) &gt;= 5), IF($O7 &lt;&gt; "", $E7/$O7, ""), ""),"")</f>
        <v/>
      </c>
      <c r="U7" s="10" t="str">
        <f>IF('FY2024'!$A9&lt;&gt;"",IF(AND(MONTH($K7) &lt;= 6, MONTH($L7) &gt;= 6), IF($O7 &lt;&gt; "", $E7/$O7, ""), ""),"")</f>
        <v/>
      </c>
      <c r="V7" s="10" t="str">
        <f>IF('FY2024'!$A9&lt;&gt;"",IF(AND(MONTH($K7) &lt;= 7, MONTH($L7) &gt;= 7 ), IF($O7 &lt;&gt; "", $E7/$O7, ""), ""),"")</f>
        <v/>
      </c>
      <c r="W7" s="10" t="str">
        <f>IF('FY2024'!$A9&lt;&gt;"",IF(AND(MONTH($K7) &lt;= 8, MONTH($L7) &gt;= 8), IF($O7 &lt;&gt; "", $E7/$O7, ""), ""),"")</f>
        <v/>
      </c>
      <c r="X7" s="10" t="str">
        <f>IF('FY2024'!$A9&lt;&gt;"",IF(AND(MONTH($K7) &lt;= 9, MONTH($L7) &gt;= 9), IF($O7 &lt;&gt; "", $E7/$O7, ""), ""),"")</f>
        <v/>
      </c>
      <c r="Y7" s="10" t="str">
        <f>IF('FY2024'!$A9&lt;&gt;"",IF(AND(MONTH($K7) &lt;= 10, MONTH($L7) &gt;= 10), IF($O7 &lt;&gt; "", $E7/$O7, ""), ""),"")</f>
        <v/>
      </c>
      <c r="Z7" s="10" t="str">
        <f>IF('FY2024'!$A9&lt;&gt;"",IF(AND(MONTH($K7) &lt;= 11, MONTH($L7) &gt;= 11), IF($O7 &lt;&gt; "", $E7/$O7, ""), ""),"")</f>
        <v/>
      </c>
      <c r="AA7" s="10" t="str">
        <f>IF('FY2024'!$A9&lt;&gt;"",IF(AND(MONTH($K7) &lt;= 12, MONTH($L7) &gt;= 12), IF($O7 &lt;&gt; "", $E7/$O7, ""), ""),"")</f>
        <v/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45292</v>
      </c>
      <c r="L8" s="7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45322</v>
      </c>
      <c r="M8" s="7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45254</v>
      </c>
      <c r="N8" s="7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45232</v>
      </c>
      <c r="O8" s="5">
        <f t="shared" si="0"/>
        <v>1</v>
      </c>
      <c r="P8" s="10">
        <f>IF('FY2024'!$A10&lt;&gt;"",IF(AND(MONTH($K8) &lt;= 1, MONTH($L8) &gt;= 1), IF($O8 &lt;&gt; "", $E8/$O8, ""), ""),"")</f>
        <v>500000</v>
      </c>
      <c r="Q8" s="10" t="str">
        <f>IF('FY2024'!$A10&lt;&gt;"",IF(AND(MONTH($K8) &lt;= 2, MONTH($L8) &gt;= 2), IF($O8 &lt;&gt; "", $E8/$O8, ""), ""),"")</f>
        <v/>
      </c>
      <c r="R8" s="10" t="str">
        <f>IF('FY2024'!$A10&lt;&gt;"",IF(AND(MONTH($K8) &lt;= 3, MONTH($L8) &gt;= 3), IF($O8 &lt;&gt; "", $E8/$O8, ""), ""),"")</f>
        <v/>
      </c>
      <c r="S8" s="10" t="str">
        <f>IF('FY2024'!$A10&lt;&gt;"",IF(AND(MONTH($K8) &lt;= 4, MONTH($L8) &gt;= 4), IF($O8 &lt;&gt; "", $E8/$O8, ""), ""),"")</f>
        <v/>
      </c>
      <c r="T8" s="10" t="str">
        <f>IF('FY2024'!$A10&lt;&gt;"",IF(AND(MONTH($K8) &lt;= 5, MONTH($L8) &gt;= 5), IF($O8 &lt;&gt; "", $E8/$O8, ""), ""),"")</f>
        <v/>
      </c>
      <c r="U8" s="10" t="str">
        <f>IF('FY2024'!$A10&lt;&gt;"",IF(AND(MONTH($K8) &lt;= 6, MONTH($L8) &gt;= 6), IF($O8 &lt;&gt; "", $E8/$O8, ""), ""),"")</f>
        <v/>
      </c>
      <c r="V8" s="10" t="str">
        <f>IF('FY2024'!$A10&lt;&gt;"",IF(AND(MONTH($K8) &lt;= 7, MONTH($L8) &gt;= 7 ), IF($O8 &lt;&gt; "", $E8/$O8, ""), ""),"")</f>
        <v/>
      </c>
      <c r="W8" s="10" t="str">
        <f>IF('FY2024'!$A10&lt;&gt;"",IF(AND(MONTH($K8) &lt;= 8, MONTH($L8) &gt;= 8), IF($O8 &lt;&gt; "", $E8/$O8, ""), ""),"")</f>
        <v/>
      </c>
      <c r="X8" s="10" t="str">
        <f>IF('FY2024'!$A10&lt;&gt;"",IF(AND(MONTH($K8) &lt;= 9, MONTH($L8) &gt;= 9), IF($O8 &lt;&gt; "", $E8/$O8, ""), ""),"")</f>
        <v/>
      </c>
      <c r="Y8" s="10" t="str">
        <f>IF('FY2024'!$A10&lt;&gt;"",IF(AND(MONTH($K8) &lt;= 10, MONTH($L8) &gt;= 10), IF($O8 &lt;&gt; "", $E8/$O8, ""), ""),"")</f>
        <v/>
      </c>
      <c r="Z8" s="10" t="str">
        <f>IF('FY2024'!$A10&lt;&gt;"",IF(AND(MONTH($K8) &lt;= 11, MONTH($L8) &gt;= 11), IF($O8 &lt;&gt; "", $E8/$O8, ""), ""),"")</f>
        <v/>
      </c>
      <c r="AA8" s="10" t="str">
        <f>IF('FY2024'!$A10&lt;&gt;"",IF(AND(MONTH($K8) &lt;= 12, MONTH($L8) &gt;= 12), IF($O8 &lt;&gt; "", $E8/$O8, ""), ""),"")</f>
        <v/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45292</v>
      </c>
      <c r="L9" s="7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45322</v>
      </c>
      <c r="M9" s="7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45254</v>
      </c>
      <c r="N9" s="7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45232</v>
      </c>
      <c r="O9" s="5">
        <f t="shared" si="0"/>
        <v>1</v>
      </c>
      <c r="P9" s="10">
        <f>IF('FY2024'!$A11&lt;&gt;"",IF(AND(MONTH($K9) &lt;= 1, MONTH($L9) &gt;= 1), IF($O9 &lt;&gt; "", $E9/$O9, ""), ""),"")</f>
        <v>500000</v>
      </c>
      <c r="Q9" s="10" t="str">
        <f>IF('FY2024'!$A11&lt;&gt;"",IF(AND(MONTH($K9) &lt;= 2, MONTH($L9) &gt;= 2), IF($O9 &lt;&gt; "", $E9/$O9, ""), ""),"")</f>
        <v/>
      </c>
      <c r="R9" s="10" t="str">
        <f>IF('FY2024'!$A11&lt;&gt;"",IF(AND(MONTH($K9) &lt;= 3, MONTH($L9) &gt;= 3), IF($O9 &lt;&gt; "", $E9/$O9, ""), ""),"")</f>
        <v/>
      </c>
      <c r="S9" s="10" t="str">
        <f>IF('FY2024'!$A11&lt;&gt;"",IF(AND(MONTH($K9) &lt;= 4, MONTH($L9) &gt;= 4), IF($O9 &lt;&gt; "", $E9/$O9, ""), ""),"")</f>
        <v/>
      </c>
      <c r="T9" s="10" t="str">
        <f>IF('FY2024'!$A11&lt;&gt;"",IF(AND(MONTH($K9) &lt;= 5, MONTH($L9) &gt;= 5), IF($O9 &lt;&gt; "", $E9/$O9, ""), ""),"")</f>
        <v/>
      </c>
      <c r="U9" s="10" t="str">
        <f>IF('FY2024'!$A11&lt;&gt;"",IF(AND(MONTH($K9) &lt;= 6, MONTH($L9) &gt;= 6), IF($O9 &lt;&gt; "", $E9/$O9, ""), ""),"")</f>
        <v/>
      </c>
      <c r="V9" s="10" t="str">
        <f>IF('FY2024'!$A11&lt;&gt;"",IF(AND(MONTH($K9) &lt;= 7, MONTH($L9) &gt;= 7 ), IF($O9 &lt;&gt; "", $E9/$O9, ""), ""),"")</f>
        <v/>
      </c>
      <c r="W9" s="10" t="str">
        <f>IF('FY2024'!$A11&lt;&gt;"",IF(AND(MONTH($K9) &lt;= 8, MONTH($L9) &gt;= 8), IF($O9 &lt;&gt; "", $E9/$O9, ""), ""),"")</f>
        <v/>
      </c>
      <c r="X9" s="10" t="str">
        <f>IF('FY2024'!$A11&lt;&gt;"",IF(AND(MONTH($K9) &lt;= 9, MONTH($L9) &gt;= 9), IF($O9 &lt;&gt; "", $E9/$O9, ""), ""),"")</f>
        <v/>
      </c>
      <c r="Y9" s="10" t="str">
        <f>IF('FY2024'!$A11&lt;&gt;"",IF(AND(MONTH($K9) &lt;= 10, MONTH($L9) &gt;= 10), IF($O9 &lt;&gt; "", $E9/$O9, ""), ""),"")</f>
        <v/>
      </c>
      <c r="Z9" s="10" t="str">
        <f>IF('FY2024'!$A11&lt;&gt;"",IF(AND(MONTH($K9) &lt;= 11, MONTH($L9) &gt;= 11), IF($O9 &lt;&gt; "", $E9/$O9, ""), ""),"")</f>
        <v/>
      </c>
      <c r="AA9" s="10" t="str">
        <f>IF('FY2024'!$A11&lt;&gt;"",IF(AND(MONTH($K9) &lt;= 12, MONTH($L9) &gt;= 12), IF($O9 &lt;&gt; "", $E9/$O9, ""), ""),"")</f>
        <v/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45292</v>
      </c>
      <c r="L10" s="7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45382</v>
      </c>
      <c r="M10" s="7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45257</v>
      </c>
      <c r="N10" s="7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45233</v>
      </c>
      <c r="O10" s="5">
        <f t="shared" si="0"/>
        <v>3</v>
      </c>
      <c r="P10" s="10">
        <f>IF('FY2024'!$A12&lt;&gt;"",IF(AND(MONTH($K10) &lt;= 1, MONTH($L10) &gt;= 1), IF($O10 &lt;&gt; "", $E10/$O10, ""), ""),"")</f>
        <v>150000</v>
      </c>
      <c r="Q10" s="10">
        <f>IF('FY2024'!$A12&lt;&gt;"",IF(AND(MONTH($K10) &lt;= 2, MONTH($L10) &gt;= 2), IF($O10 &lt;&gt; "", $E10/$O10, ""), ""),"")</f>
        <v>150000</v>
      </c>
      <c r="R10" s="10">
        <f>IF('FY2024'!$A12&lt;&gt;"",IF(AND(MONTH($K10) &lt;= 3, MONTH($L10) &gt;= 3), IF($O10 &lt;&gt; "", $E10/$O10, ""), ""),"")</f>
        <v>150000</v>
      </c>
      <c r="S10" s="10" t="str">
        <f>IF('FY2024'!$A12&lt;&gt;"",IF(AND(MONTH($K10) &lt;= 4, MONTH($L10) &gt;= 4), IF($O10 &lt;&gt; "", $E10/$O10, ""), ""),"")</f>
        <v/>
      </c>
      <c r="T10" s="10" t="str">
        <f>IF('FY2024'!$A12&lt;&gt;"",IF(AND(MONTH($K10) &lt;= 5, MONTH($L10) &gt;= 5), IF($O10 &lt;&gt; "", $E10/$O10, ""), ""),"")</f>
        <v/>
      </c>
      <c r="U10" s="10" t="str">
        <f>IF('FY2024'!$A12&lt;&gt;"",IF(AND(MONTH($K10) &lt;= 6, MONTH($L10) &gt;= 6), IF($O10 &lt;&gt; "", $E10/$O10, ""), ""),"")</f>
        <v/>
      </c>
      <c r="V10" s="10" t="str">
        <f>IF('FY2024'!$A12&lt;&gt;"",IF(AND(MONTH($K10) &lt;= 7, MONTH($L10) &gt;= 7 ), IF($O10 &lt;&gt; "", $E10/$O10, ""), ""),"")</f>
        <v/>
      </c>
      <c r="W10" s="10" t="str">
        <f>IF('FY2024'!$A12&lt;&gt;"",IF(AND(MONTH($K10) &lt;= 8, MONTH($L10) &gt;= 8), IF($O10 &lt;&gt; "", $E10/$O10, ""), ""),"")</f>
        <v/>
      </c>
      <c r="X10" s="10" t="str">
        <f>IF('FY2024'!$A12&lt;&gt;"",IF(AND(MONTH($K10) &lt;= 9, MONTH($L10) &gt;= 9), IF($O10 &lt;&gt; "", $E10/$O10, ""), ""),"")</f>
        <v/>
      </c>
      <c r="Y10" s="10" t="str">
        <f>IF('FY2024'!$A12&lt;&gt;"",IF(AND(MONTH($K10) &lt;= 10, MONTH($L10) &gt;= 10), IF($O10 &lt;&gt; "", $E10/$O10, ""), ""),"")</f>
        <v/>
      </c>
      <c r="Z10" s="10" t="str">
        <f>IF('FY2024'!$A12&lt;&gt;"",IF(AND(MONTH($K10) &lt;= 11, MONTH($L10) &gt;= 11), IF($O10 &lt;&gt; "", $E10/$O10, ""), ""),"")</f>
        <v/>
      </c>
      <c r="AA10" s="10" t="str">
        <f>IF('FY2024'!$A12&lt;&gt;"",IF(AND(MONTH($K10) &lt;= 12, MONTH($L10) &gt;= 12), IF($O10 &lt;&gt; "", $E10/$O10, ""), ""),"")</f>
        <v/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45292</v>
      </c>
      <c r="L11" s="7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45322</v>
      </c>
      <c r="M11" s="7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45257</v>
      </c>
      <c r="N11" s="7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45233</v>
      </c>
      <c r="O11" s="5">
        <f t="shared" si="0"/>
        <v>1</v>
      </c>
      <c r="P11" s="10">
        <f>IF('FY2024'!$A13&lt;&gt;"",IF(AND(MONTH($K11) &lt;= 1, MONTH($L11) &gt;= 1), IF($O11 &lt;&gt; "", $E11/$O11, ""), ""),"")</f>
        <v>500000</v>
      </c>
      <c r="Q11" s="10" t="str">
        <f>IF('FY2024'!$A13&lt;&gt;"",IF(AND(MONTH($K11) &lt;= 2, MONTH($L11) &gt;= 2), IF($O11 &lt;&gt; "", $E11/$O11, ""), ""),"")</f>
        <v/>
      </c>
      <c r="R11" s="10" t="str">
        <f>IF('FY2024'!$A13&lt;&gt;"",IF(AND(MONTH($K11) &lt;= 3, MONTH($L11) &gt;= 3), IF($O11 &lt;&gt; "", $E11/$O11, ""), ""),"")</f>
        <v/>
      </c>
      <c r="S11" s="10" t="str">
        <f>IF('FY2024'!$A13&lt;&gt;"",IF(AND(MONTH($K11) &lt;= 4, MONTH($L11) &gt;= 4), IF($O11 &lt;&gt; "", $E11/$O11, ""), ""),"")</f>
        <v/>
      </c>
      <c r="T11" s="10" t="str">
        <f>IF('FY2024'!$A13&lt;&gt;"",IF(AND(MONTH($K11) &lt;= 5, MONTH($L11) &gt;= 5), IF($O11 &lt;&gt; "", $E11/$O11, ""), ""),"")</f>
        <v/>
      </c>
      <c r="U11" s="10" t="str">
        <f>IF('FY2024'!$A13&lt;&gt;"",IF(AND(MONTH($K11) &lt;= 6, MONTH($L11) &gt;= 6), IF($O11 &lt;&gt; "", $E11/$O11, ""), ""),"")</f>
        <v/>
      </c>
      <c r="V11" s="10" t="str">
        <f>IF('FY2024'!$A13&lt;&gt;"",IF(AND(MONTH($K11) &lt;= 7, MONTH($L11) &gt;= 7 ), IF($O11 &lt;&gt; "", $E11/$O11, ""), ""),"")</f>
        <v/>
      </c>
      <c r="W11" s="10" t="str">
        <f>IF('FY2024'!$A13&lt;&gt;"",IF(AND(MONTH($K11) &lt;= 8, MONTH($L11) &gt;= 8), IF($O11 &lt;&gt; "", $E11/$O11, ""), ""),"")</f>
        <v/>
      </c>
      <c r="X11" s="10" t="str">
        <f>IF('FY2024'!$A13&lt;&gt;"",IF(AND(MONTH($K11) &lt;= 9, MONTH($L11) &gt;= 9), IF($O11 &lt;&gt; "", $E11/$O11, ""), ""),"")</f>
        <v/>
      </c>
      <c r="Y11" s="10" t="str">
        <f>IF('FY2024'!$A13&lt;&gt;"",IF(AND(MONTH($K11) &lt;= 10, MONTH($L11) &gt;= 10), IF($O11 &lt;&gt; "", $E11/$O11, ""), ""),"")</f>
        <v/>
      </c>
      <c r="Z11" s="10" t="str">
        <f>IF('FY2024'!$A13&lt;&gt;"",IF(AND(MONTH($K11) &lt;= 11, MONTH($L11) &gt;= 11), IF($O11 &lt;&gt; "", $E11/$O11, ""), ""),"")</f>
        <v/>
      </c>
      <c r="AA11" s="10" t="str">
        <f>IF('FY2024'!$A13&lt;&gt;"",IF(AND(MONTH($K11) &lt;= 12, MONTH($L11) &gt;= 12), IF($O11 &lt;&gt; "", $E11/$O11, ""), ""),"")</f>
        <v/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45292</v>
      </c>
      <c r="L12" s="7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45382</v>
      </c>
      <c r="M12" s="7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45257</v>
      </c>
      <c r="N12" s="7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45233</v>
      </c>
      <c r="O12" s="5">
        <f t="shared" si="0"/>
        <v>3</v>
      </c>
      <c r="P12" s="10">
        <f>IF('FY2024'!$A14&lt;&gt;"",IF(AND(MONTH($K12) &lt;= 1, MONTH($L12) &gt;= 1), IF($O12 &lt;&gt; "", $E12/$O12, ""), ""),"")</f>
        <v>150000</v>
      </c>
      <c r="Q12" s="10">
        <f>IF('FY2024'!$A14&lt;&gt;"",IF(AND(MONTH($K12) &lt;= 2, MONTH($L12) &gt;= 2), IF($O12 &lt;&gt; "", $E12/$O12, ""), ""),"")</f>
        <v>150000</v>
      </c>
      <c r="R12" s="10">
        <f>IF('FY2024'!$A14&lt;&gt;"",IF(AND(MONTH($K12) &lt;= 3, MONTH($L12) &gt;= 3), IF($O12 &lt;&gt; "", $E12/$O12, ""), ""),"")</f>
        <v>150000</v>
      </c>
      <c r="S12" s="10" t="str">
        <f>IF('FY2024'!$A14&lt;&gt;"",IF(AND(MONTH($K12) &lt;= 4, MONTH($L12) &gt;= 4), IF($O12 &lt;&gt; "", $E12/$O12, ""), ""),"")</f>
        <v/>
      </c>
      <c r="T12" s="10" t="str">
        <f>IF('FY2024'!$A14&lt;&gt;"",IF(AND(MONTH($K12) &lt;= 5, MONTH($L12) &gt;= 5), IF($O12 &lt;&gt; "", $E12/$O12, ""), ""),"")</f>
        <v/>
      </c>
      <c r="U12" s="10" t="str">
        <f>IF('FY2024'!$A14&lt;&gt;"",IF(AND(MONTH($K12) &lt;= 6, MONTH($L12) &gt;= 6), IF($O12 &lt;&gt; "", $E12/$O12, ""), ""),"")</f>
        <v/>
      </c>
      <c r="V12" s="10" t="str">
        <f>IF('FY2024'!$A14&lt;&gt;"",IF(AND(MONTH($K12) &lt;= 7, MONTH($L12) &gt;= 7 ), IF($O12 &lt;&gt; "", $E12/$O12, ""), ""),"")</f>
        <v/>
      </c>
      <c r="W12" s="10" t="str">
        <f>IF('FY2024'!$A14&lt;&gt;"",IF(AND(MONTH($K12) &lt;= 8, MONTH($L12) &gt;= 8), IF($O12 &lt;&gt; "", $E12/$O12, ""), ""),"")</f>
        <v/>
      </c>
      <c r="X12" s="10" t="str">
        <f>IF('FY2024'!$A14&lt;&gt;"",IF(AND(MONTH($K12) &lt;= 9, MONTH($L12) &gt;= 9), IF($O12 &lt;&gt; "", $E12/$O12, ""), ""),"")</f>
        <v/>
      </c>
      <c r="Y12" s="10" t="str">
        <f>IF('FY2024'!$A14&lt;&gt;"",IF(AND(MONTH($K12) &lt;= 10, MONTH($L12) &gt;= 10), IF($O12 &lt;&gt; "", $E12/$O12, ""), ""),"")</f>
        <v/>
      </c>
      <c r="Z12" s="10" t="str">
        <f>IF('FY2024'!$A14&lt;&gt;"",IF(AND(MONTH($K12) &lt;= 11, MONTH($L12) &gt;= 11), IF($O12 &lt;&gt; "", $E12/$O12, ""), ""),"")</f>
        <v/>
      </c>
      <c r="AA12" s="10" t="str">
        <f>IF('FY2024'!$A14&lt;&gt;"",IF(AND(MONTH($K12) &lt;= 12, MONTH($L12) &gt;= 12), IF($O12 &lt;&gt; "", $E12/$O12, ""), ""),"")</f>
        <v/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45292</v>
      </c>
      <c r="L13" s="7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45322</v>
      </c>
      <c r="M13" s="7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45257</v>
      </c>
      <c r="N13" s="7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45233</v>
      </c>
      <c r="O13" s="5">
        <f t="shared" si="0"/>
        <v>1</v>
      </c>
      <c r="P13" s="10">
        <f>IF('FY2024'!$A15&lt;&gt;"",IF(AND(MONTH($K13) &lt;= 1, MONTH($L13) &gt;= 1), IF($O13 &lt;&gt; "", $E13/$O13, ""), ""),"")</f>
        <v>500000</v>
      </c>
      <c r="Q13" s="10" t="str">
        <f>IF('FY2024'!$A15&lt;&gt;"",IF(AND(MONTH($K13) &lt;= 2, MONTH($L13) &gt;= 2), IF($O13 &lt;&gt; "", $E13/$O13, ""), ""),"")</f>
        <v/>
      </c>
      <c r="R13" s="10" t="str">
        <f>IF('FY2024'!$A15&lt;&gt;"",IF(AND(MONTH($K13) &lt;= 3, MONTH($L13) &gt;= 3), IF($O13 &lt;&gt; "", $E13/$O13, ""), ""),"")</f>
        <v/>
      </c>
      <c r="S13" s="10" t="str">
        <f>IF('FY2024'!$A15&lt;&gt;"",IF(AND(MONTH($K13) &lt;= 4, MONTH($L13) &gt;= 4), IF($O13 &lt;&gt; "", $E13/$O13, ""), ""),"")</f>
        <v/>
      </c>
      <c r="T13" s="10" t="str">
        <f>IF('FY2024'!$A15&lt;&gt;"",IF(AND(MONTH($K13) &lt;= 5, MONTH($L13) &gt;= 5), IF($O13 &lt;&gt; "", $E13/$O13, ""), ""),"")</f>
        <v/>
      </c>
      <c r="U13" s="10" t="str">
        <f>IF('FY2024'!$A15&lt;&gt;"",IF(AND(MONTH($K13) &lt;= 6, MONTH($L13) &gt;= 6), IF($O13 &lt;&gt; "", $E13/$O13, ""), ""),"")</f>
        <v/>
      </c>
      <c r="V13" s="10" t="str">
        <f>IF('FY2024'!$A15&lt;&gt;"",IF(AND(MONTH($K13) &lt;= 7, MONTH($L13) &gt;= 7 ), IF($O13 &lt;&gt; "", $E13/$O13, ""), ""),"")</f>
        <v/>
      </c>
      <c r="W13" s="10" t="str">
        <f>IF('FY2024'!$A15&lt;&gt;"",IF(AND(MONTH($K13) &lt;= 8, MONTH($L13) &gt;= 8), IF($O13 &lt;&gt; "", $E13/$O13, ""), ""),"")</f>
        <v/>
      </c>
      <c r="X13" s="10" t="str">
        <f>IF('FY2024'!$A15&lt;&gt;"",IF(AND(MONTH($K13) &lt;= 9, MONTH($L13) &gt;= 9), IF($O13 &lt;&gt; "", $E13/$O13, ""), ""),"")</f>
        <v/>
      </c>
      <c r="Y13" s="10" t="str">
        <f>IF('FY2024'!$A15&lt;&gt;"",IF(AND(MONTH($K13) &lt;= 10, MONTH($L13) &gt;= 10), IF($O13 &lt;&gt; "", $E13/$O13, ""), ""),"")</f>
        <v/>
      </c>
      <c r="Z13" s="10" t="str">
        <f>IF('FY2024'!$A15&lt;&gt;"",IF(AND(MONTH($K13) &lt;= 11, MONTH($L13) &gt;= 11), IF($O13 &lt;&gt; "", $E13/$O13, ""), ""),"")</f>
        <v/>
      </c>
      <c r="AA13" s="10" t="str">
        <f>IF('FY2024'!$A15&lt;&gt;"",IF(AND(MONTH($K13) &lt;= 12, MONTH($L13) &gt;= 12), IF($O13 &lt;&gt; "", $E13/$O13, ""), ""),"")</f>
        <v/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45292</v>
      </c>
      <c r="L14" s="7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45382</v>
      </c>
      <c r="M14" s="7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45257</v>
      </c>
      <c r="N14" s="7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45233</v>
      </c>
      <c r="O14" s="5">
        <f t="shared" si="0"/>
        <v>3</v>
      </c>
      <c r="P14" s="10">
        <f>IF('FY2024'!$A16&lt;&gt;"",IF(AND(MONTH($K14) &lt;= 1, MONTH($L14) &gt;= 1), IF($O14 &lt;&gt; "", $E14/$O14, ""), ""),"")</f>
        <v>300000</v>
      </c>
      <c r="Q14" s="10">
        <f>IF('FY2024'!$A16&lt;&gt;"",IF(AND(MONTH($K14) &lt;= 2, MONTH($L14) &gt;= 2), IF($O14 &lt;&gt; "", $E14/$O14, ""), ""),"")</f>
        <v>300000</v>
      </c>
      <c r="R14" s="10">
        <f>IF('FY2024'!$A16&lt;&gt;"",IF(AND(MONTH($K14) &lt;= 3, MONTH($L14) &gt;= 3), IF($O14 &lt;&gt; "", $E14/$O14, ""), ""),"")</f>
        <v>300000</v>
      </c>
      <c r="S14" s="10" t="str">
        <f>IF('FY2024'!$A16&lt;&gt;"",IF(AND(MONTH($K14) &lt;= 4, MONTH($L14) &gt;= 4), IF($O14 &lt;&gt; "", $E14/$O14, ""), ""),"")</f>
        <v/>
      </c>
      <c r="T14" s="10" t="str">
        <f>IF('FY2024'!$A16&lt;&gt;"",IF(AND(MONTH($K14) &lt;= 5, MONTH($L14) &gt;= 5), IF($O14 &lt;&gt; "", $E14/$O14, ""), ""),"")</f>
        <v/>
      </c>
      <c r="U14" s="10" t="str">
        <f>IF('FY2024'!$A16&lt;&gt;"",IF(AND(MONTH($K14) &lt;= 6, MONTH($L14) &gt;= 6), IF($O14 &lt;&gt; "", $E14/$O14, ""), ""),"")</f>
        <v/>
      </c>
      <c r="V14" s="10" t="str">
        <f>IF('FY2024'!$A16&lt;&gt;"",IF(AND(MONTH($K14) &lt;= 7, MONTH($L14) &gt;= 7 ), IF($O14 &lt;&gt; "", $E14/$O14, ""), ""),"")</f>
        <v/>
      </c>
      <c r="W14" s="10" t="str">
        <f>IF('FY2024'!$A16&lt;&gt;"",IF(AND(MONTH($K14) &lt;= 8, MONTH($L14) &gt;= 8), IF($O14 &lt;&gt; "", $E14/$O14, ""), ""),"")</f>
        <v/>
      </c>
      <c r="X14" s="10" t="str">
        <f>IF('FY2024'!$A16&lt;&gt;"",IF(AND(MONTH($K14) &lt;= 9, MONTH($L14) &gt;= 9), IF($O14 &lt;&gt; "", $E14/$O14, ""), ""),"")</f>
        <v/>
      </c>
      <c r="Y14" s="10" t="str">
        <f>IF('FY2024'!$A16&lt;&gt;"",IF(AND(MONTH($K14) &lt;= 10, MONTH($L14) &gt;= 10), IF($O14 &lt;&gt; "", $E14/$O14, ""), ""),"")</f>
        <v/>
      </c>
      <c r="Z14" s="10" t="str">
        <f>IF('FY2024'!$A16&lt;&gt;"",IF(AND(MONTH($K14) &lt;= 11, MONTH($L14) &gt;= 11), IF($O14 &lt;&gt; "", $E14/$O14, ""), ""),"")</f>
        <v/>
      </c>
      <c r="AA14" s="10" t="str">
        <f>IF('FY2024'!$A16&lt;&gt;"",IF(AND(MONTH($K14) &lt;= 12, MONTH($L14) &gt;= 12), IF($O14 &lt;&gt; "", $E14/$O14, ""), ""),"")</f>
        <v/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45292</v>
      </c>
      <c r="L15" s="7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45322</v>
      </c>
      <c r="M15" s="7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45258</v>
      </c>
      <c r="N15" s="7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45236</v>
      </c>
      <c r="O15" s="5">
        <f t="shared" si="0"/>
        <v>1</v>
      </c>
      <c r="P15" s="10">
        <f>IF('FY2024'!$A17&lt;&gt;"",IF(AND(MONTH($K15) &lt;= 1, MONTH($L15) &gt;= 1), IF($O15 &lt;&gt; "", $E15/$O15, ""), ""),"")</f>
        <v>500000</v>
      </c>
      <c r="Q15" s="10" t="str">
        <f>IF('FY2024'!$A17&lt;&gt;"",IF(AND(MONTH($K15) &lt;= 2, MONTH($L15) &gt;= 2), IF($O15 &lt;&gt; "", $E15/$O15, ""), ""),"")</f>
        <v/>
      </c>
      <c r="R15" s="10" t="str">
        <f>IF('FY2024'!$A17&lt;&gt;"",IF(AND(MONTH($K15) &lt;= 3, MONTH($L15) &gt;= 3), IF($O15 &lt;&gt; "", $E15/$O15, ""), ""),"")</f>
        <v/>
      </c>
      <c r="S15" s="10" t="str">
        <f>IF('FY2024'!$A17&lt;&gt;"",IF(AND(MONTH($K15) &lt;= 4, MONTH($L15) &gt;= 4), IF($O15 &lt;&gt; "", $E15/$O15, ""), ""),"")</f>
        <v/>
      </c>
      <c r="T15" s="10" t="str">
        <f>IF('FY2024'!$A17&lt;&gt;"",IF(AND(MONTH($K15) &lt;= 5, MONTH($L15) &gt;= 5), IF($O15 &lt;&gt; "", $E15/$O15, ""), ""),"")</f>
        <v/>
      </c>
      <c r="U15" s="10" t="str">
        <f>IF('FY2024'!$A17&lt;&gt;"",IF(AND(MONTH($K15) &lt;= 6, MONTH($L15) &gt;= 6), IF($O15 &lt;&gt; "", $E15/$O15, ""), ""),"")</f>
        <v/>
      </c>
      <c r="V15" s="10" t="str">
        <f>IF('FY2024'!$A17&lt;&gt;"",IF(AND(MONTH($K15) &lt;= 7, MONTH($L15) &gt;= 7 ), IF($O15 &lt;&gt; "", $E15/$O15, ""), ""),"")</f>
        <v/>
      </c>
      <c r="W15" s="10" t="str">
        <f>IF('FY2024'!$A17&lt;&gt;"",IF(AND(MONTH($K15) &lt;= 8, MONTH($L15) &gt;= 8), IF($O15 &lt;&gt; "", $E15/$O15, ""), ""),"")</f>
        <v/>
      </c>
      <c r="X15" s="10" t="str">
        <f>IF('FY2024'!$A17&lt;&gt;"",IF(AND(MONTH($K15) &lt;= 9, MONTH($L15) &gt;= 9), IF($O15 &lt;&gt; "", $E15/$O15, ""), ""),"")</f>
        <v/>
      </c>
      <c r="Y15" s="10" t="str">
        <f>IF('FY2024'!$A17&lt;&gt;"",IF(AND(MONTH($K15) &lt;= 10, MONTH($L15) &gt;= 10), IF($O15 &lt;&gt; "", $E15/$O15, ""), ""),"")</f>
        <v/>
      </c>
      <c r="Z15" s="10" t="str">
        <f>IF('FY2024'!$A17&lt;&gt;"",IF(AND(MONTH($K15) &lt;= 11, MONTH($L15) &gt;= 11), IF($O15 &lt;&gt; "", $E15/$O15, ""), ""),"")</f>
        <v/>
      </c>
      <c r="AA15" s="10" t="str">
        <f>IF('FY2024'!$A17&lt;&gt;"",IF(AND(MONTH($K15) &lt;= 12, MONTH($L15) &gt;= 12), IF($O15 &lt;&gt; "", $E15/$O15, ""), ""),"")</f>
        <v/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45292</v>
      </c>
      <c r="L16" s="7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45322</v>
      </c>
      <c r="M16" s="7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45258</v>
      </c>
      <c r="N16" s="7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45236</v>
      </c>
      <c r="O16" s="5">
        <f t="shared" si="0"/>
        <v>1</v>
      </c>
      <c r="P16" s="10">
        <f>IF('FY2024'!$A18&lt;&gt;"",IF(AND(MONTH($K16) &lt;= 1, MONTH($L16) &gt;= 1), IF($O16 &lt;&gt; "", $E16/$O16, ""), ""),"")</f>
        <v>500000</v>
      </c>
      <c r="Q16" s="10" t="str">
        <f>IF('FY2024'!$A18&lt;&gt;"",IF(AND(MONTH($K16) &lt;= 2, MONTH($L16) &gt;= 2), IF($O16 &lt;&gt; "", $E16/$O16, ""), ""),"")</f>
        <v/>
      </c>
      <c r="R16" s="10" t="str">
        <f>IF('FY2024'!$A18&lt;&gt;"",IF(AND(MONTH($K16) &lt;= 3, MONTH($L16) &gt;= 3), IF($O16 &lt;&gt; "", $E16/$O16, ""), ""),"")</f>
        <v/>
      </c>
      <c r="S16" s="10" t="str">
        <f>IF('FY2024'!$A18&lt;&gt;"",IF(AND(MONTH($K16) &lt;= 4, MONTH($L16) &gt;= 4), IF($O16 &lt;&gt; "", $E16/$O16, ""), ""),"")</f>
        <v/>
      </c>
      <c r="T16" s="10" t="str">
        <f>IF('FY2024'!$A18&lt;&gt;"",IF(AND(MONTH($K16) &lt;= 5, MONTH($L16) &gt;= 5), IF($O16 &lt;&gt; "", $E16/$O16, ""), ""),"")</f>
        <v/>
      </c>
      <c r="U16" s="10" t="str">
        <f>IF('FY2024'!$A18&lt;&gt;"",IF(AND(MONTH($K16) &lt;= 6, MONTH($L16) &gt;= 6), IF($O16 &lt;&gt; "", $E16/$O16, ""), ""),"")</f>
        <v/>
      </c>
      <c r="V16" s="10" t="str">
        <f>IF('FY2024'!$A18&lt;&gt;"",IF(AND(MONTH($K16) &lt;= 7, MONTH($L16) &gt;= 7 ), IF($O16 &lt;&gt; "", $E16/$O16, ""), ""),"")</f>
        <v/>
      </c>
      <c r="W16" s="10" t="str">
        <f>IF('FY2024'!$A18&lt;&gt;"",IF(AND(MONTH($K16) &lt;= 8, MONTH($L16) &gt;= 8), IF($O16 &lt;&gt; "", $E16/$O16, ""), ""),"")</f>
        <v/>
      </c>
      <c r="X16" s="10" t="str">
        <f>IF('FY2024'!$A18&lt;&gt;"",IF(AND(MONTH($K16) &lt;= 9, MONTH($L16) &gt;= 9), IF($O16 &lt;&gt; "", $E16/$O16, ""), ""),"")</f>
        <v/>
      </c>
      <c r="Y16" s="10" t="str">
        <f>IF('FY2024'!$A18&lt;&gt;"",IF(AND(MONTH($K16) &lt;= 10, MONTH($L16) &gt;= 10), IF($O16 &lt;&gt; "", $E16/$O16, ""), ""),"")</f>
        <v/>
      </c>
      <c r="Z16" s="10" t="str">
        <f>IF('FY2024'!$A18&lt;&gt;"",IF(AND(MONTH($K16) &lt;= 11, MONTH($L16) &gt;= 11), IF($O16 &lt;&gt; "", $E16/$O16, ""), ""),"")</f>
        <v/>
      </c>
      <c r="AA16" s="10" t="str">
        <f>IF('FY2024'!$A18&lt;&gt;"",IF(AND(MONTH($K16) &lt;= 12, MONTH($L16) &gt;= 12), IF($O16 &lt;&gt; "", $E16/$O16, ""), ""),"")</f>
        <v/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45292</v>
      </c>
      <c r="L17" s="7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45322</v>
      </c>
      <c r="M17" s="7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45258</v>
      </c>
      <c r="N17" s="7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45236</v>
      </c>
      <c r="O17" s="5">
        <f t="shared" si="0"/>
        <v>1</v>
      </c>
      <c r="P17" s="10">
        <f>IF('FY2024'!$A19&lt;&gt;"",IF(AND(MONTH($K17) &lt;= 1, MONTH($L17) &gt;= 1), IF($O17 &lt;&gt; "", $E17/$O17, ""), ""),"")</f>
        <v>500000</v>
      </c>
      <c r="Q17" s="10" t="str">
        <f>IF('FY2024'!$A19&lt;&gt;"",IF(AND(MONTH($K17) &lt;= 2, MONTH($L17) &gt;= 2), IF($O17 &lt;&gt; "", $E17/$O17, ""), ""),"")</f>
        <v/>
      </c>
      <c r="R17" s="10" t="str">
        <f>IF('FY2024'!$A19&lt;&gt;"",IF(AND(MONTH($K17) &lt;= 3, MONTH($L17) &gt;= 3), IF($O17 &lt;&gt; "", $E17/$O17, ""), ""),"")</f>
        <v/>
      </c>
      <c r="S17" s="10" t="str">
        <f>IF('FY2024'!$A19&lt;&gt;"",IF(AND(MONTH($K17) &lt;= 4, MONTH($L17) &gt;= 4), IF($O17 &lt;&gt; "", $E17/$O17, ""), ""),"")</f>
        <v/>
      </c>
      <c r="T17" s="10" t="str">
        <f>IF('FY2024'!$A19&lt;&gt;"",IF(AND(MONTH($K17) &lt;= 5, MONTH($L17) &gt;= 5), IF($O17 &lt;&gt; "", $E17/$O17, ""), ""),"")</f>
        <v/>
      </c>
      <c r="U17" s="10" t="str">
        <f>IF('FY2024'!$A19&lt;&gt;"",IF(AND(MONTH($K17) &lt;= 6, MONTH($L17) &gt;= 6), IF($O17 &lt;&gt; "", $E17/$O17, ""), ""),"")</f>
        <v/>
      </c>
      <c r="V17" s="10" t="str">
        <f>IF('FY2024'!$A19&lt;&gt;"",IF(AND(MONTH($K17) &lt;= 7, MONTH($L17) &gt;= 7 ), IF($O17 &lt;&gt; "", $E17/$O17, ""), ""),"")</f>
        <v/>
      </c>
      <c r="W17" s="10" t="str">
        <f>IF('FY2024'!$A19&lt;&gt;"",IF(AND(MONTH($K17) &lt;= 8, MONTH($L17) &gt;= 8), IF($O17 &lt;&gt; "", $E17/$O17, ""), ""),"")</f>
        <v/>
      </c>
      <c r="X17" s="10" t="str">
        <f>IF('FY2024'!$A19&lt;&gt;"",IF(AND(MONTH($K17) &lt;= 9, MONTH($L17) &gt;= 9), IF($O17 &lt;&gt; "", $E17/$O17, ""), ""),"")</f>
        <v/>
      </c>
      <c r="Y17" s="10" t="str">
        <f>IF('FY2024'!$A19&lt;&gt;"",IF(AND(MONTH($K17) &lt;= 10, MONTH($L17) &gt;= 10), IF($O17 &lt;&gt; "", $E17/$O17, ""), ""),"")</f>
        <v/>
      </c>
      <c r="Z17" s="10" t="str">
        <f>IF('FY2024'!$A19&lt;&gt;"",IF(AND(MONTH($K17) &lt;= 11, MONTH($L17) &gt;= 11), IF($O17 &lt;&gt; "", $E17/$O17, ""), ""),"")</f>
        <v/>
      </c>
      <c r="AA17" s="10" t="str">
        <f>IF('FY2024'!$A19&lt;&gt;"",IF(AND(MONTH($K17) &lt;= 12, MONTH($L17) &gt;= 12), IF($O17 &lt;&gt; "", $E17/$O17, ""), ""),"")</f>
        <v/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45292</v>
      </c>
      <c r="L18" s="7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45322</v>
      </c>
      <c r="M18" s="7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45258</v>
      </c>
      <c r="N18" s="7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45236</v>
      </c>
      <c r="O18" s="5">
        <f t="shared" si="0"/>
        <v>1</v>
      </c>
      <c r="P18" s="10">
        <f>IF('FY2024'!$A20&lt;&gt;"",IF(AND(MONTH($K18) &lt;= 1, MONTH($L18) &gt;= 1), IF($O18 &lt;&gt; "", $E18/$O18, ""), ""),"")</f>
        <v>500000</v>
      </c>
      <c r="Q18" s="10" t="str">
        <f>IF('FY2024'!$A20&lt;&gt;"",IF(AND(MONTH($K18) &lt;= 2, MONTH($L18) &gt;= 2), IF($O18 &lt;&gt; "", $E18/$O18, ""), ""),"")</f>
        <v/>
      </c>
      <c r="R18" s="10" t="str">
        <f>IF('FY2024'!$A20&lt;&gt;"",IF(AND(MONTH($K18) &lt;= 3, MONTH($L18) &gt;= 3), IF($O18 &lt;&gt; "", $E18/$O18, ""), ""),"")</f>
        <v/>
      </c>
      <c r="S18" s="10" t="str">
        <f>IF('FY2024'!$A20&lt;&gt;"",IF(AND(MONTH($K18) &lt;= 4, MONTH($L18) &gt;= 4), IF($O18 &lt;&gt; "", $E18/$O18, ""), ""),"")</f>
        <v/>
      </c>
      <c r="T18" s="10" t="str">
        <f>IF('FY2024'!$A20&lt;&gt;"",IF(AND(MONTH($K18) &lt;= 5, MONTH($L18) &gt;= 5), IF($O18 &lt;&gt; "", $E18/$O18, ""), ""),"")</f>
        <v/>
      </c>
      <c r="U18" s="10" t="str">
        <f>IF('FY2024'!$A20&lt;&gt;"",IF(AND(MONTH($K18) &lt;= 6, MONTH($L18) &gt;= 6), IF($O18 &lt;&gt; "", $E18/$O18, ""), ""),"")</f>
        <v/>
      </c>
      <c r="V18" s="10" t="str">
        <f>IF('FY2024'!$A20&lt;&gt;"",IF(AND(MONTH($K18) &lt;= 7, MONTH($L18) &gt;= 7 ), IF($O18 &lt;&gt; "", $E18/$O18, ""), ""),"")</f>
        <v/>
      </c>
      <c r="W18" s="10" t="str">
        <f>IF('FY2024'!$A20&lt;&gt;"",IF(AND(MONTH($K18) &lt;= 8, MONTH($L18) &gt;= 8), IF($O18 &lt;&gt; "", $E18/$O18, ""), ""),"")</f>
        <v/>
      </c>
      <c r="X18" s="10" t="str">
        <f>IF('FY2024'!$A20&lt;&gt;"",IF(AND(MONTH($K18) &lt;= 9, MONTH($L18) &gt;= 9), IF($O18 &lt;&gt; "", $E18/$O18, ""), ""),"")</f>
        <v/>
      </c>
      <c r="Y18" s="10" t="str">
        <f>IF('FY2024'!$A20&lt;&gt;"",IF(AND(MONTH($K18) &lt;= 10, MONTH($L18) &gt;= 10), IF($O18 &lt;&gt; "", $E18/$O18, ""), ""),"")</f>
        <v/>
      </c>
      <c r="Z18" s="10" t="str">
        <f>IF('FY2024'!$A20&lt;&gt;"",IF(AND(MONTH($K18) &lt;= 11, MONTH($L18) &gt;= 11), IF($O18 &lt;&gt; "", $E18/$O18, ""), ""),"")</f>
        <v/>
      </c>
      <c r="AA18" s="10" t="str">
        <f>IF('FY2024'!$A20&lt;&gt;"",IF(AND(MONTH($K18) &lt;= 12, MONTH($L18) &gt;= 12), IF($O18 &lt;&gt; "", $E18/$O18, ""), ""),"")</f>
        <v/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45292</v>
      </c>
      <c r="L19" s="7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45322</v>
      </c>
      <c r="M19" s="7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45258</v>
      </c>
      <c r="N19" s="7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45236</v>
      </c>
      <c r="O19" s="5">
        <f t="shared" si="0"/>
        <v>1</v>
      </c>
      <c r="P19" s="10">
        <f>IF('FY2024'!$A21&lt;&gt;"",IF(AND(MONTH($K19) &lt;= 1, MONTH($L19) &gt;= 1), IF($O19 &lt;&gt; "", $E19/$O19, ""), ""),"")</f>
        <v>500000</v>
      </c>
      <c r="Q19" s="10" t="str">
        <f>IF('FY2024'!$A21&lt;&gt;"",IF(AND(MONTH($K19) &lt;= 2, MONTH($L19) &gt;= 2), IF($O19 &lt;&gt; "", $E19/$O19, ""), ""),"")</f>
        <v/>
      </c>
      <c r="R19" s="10" t="str">
        <f>IF('FY2024'!$A21&lt;&gt;"",IF(AND(MONTH($K19) &lt;= 3, MONTH($L19) &gt;= 3), IF($O19 &lt;&gt; "", $E19/$O19, ""), ""),"")</f>
        <v/>
      </c>
      <c r="S19" s="10" t="str">
        <f>IF('FY2024'!$A21&lt;&gt;"",IF(AND(MONTH($K19) &lt;= 4, MONTH($L19) &gt;= 4), IF($O19 &lt;&gt; "", $E19/$O19, ""), ""),"")</f>
        <v/>
      </c>
      <c r="T19" s="10" t="str">
        <f>IF('FY2024'!$A21&lt;&gt;"",IF(AND(MONTH($K19) &lt;= 5, MONTH($L19) &gt;= 5), IF($O19 &lt;&gt; "", $E19/$O19, ""), ""),"")</f>
        <v/>
      </c>
      <c r="U19" s="10" t="str">
        <f>IF('FY2024'!$A21&lt;&gt;"",IF(AND(MONTH($K19) &lt;= 6, MONTH($L19) &gt;= 6), IF($O19 &lt;&gt; "", $E19/$O19, ""), ""),"")</f>
        <v/>
      </c>
      <c r="V19" s="10" t="str">
        <f>IF('FY2024'!$A21&lt;&gt;"",IF(AND(MONTH($K19) &lt;= 7, MONTH($L19) &gt;= 7 ), IF($O19 &lt;&gt; "", $E19/$O19, ""), ""),"")</f>
        <v/>
      </c>
      <c r="W19" s="10" t="str">
        <f>IF('FY2024'!$A21&lt;&gt;"",IF(AND(MONTH($K19) &lt;= 8, MONTH($L19) &gt;= 8), IF($O19 &lt;&gt; "", $E19/$O19, ""), ""),"")</f>
        <v/>
      </c>
      <c r="X19" s="10" t="str">
        <f>IF('FY2024'!$A21&lt;&gt;"",IF(AND(MONTH($K19) &lt;= 9, MONTH($L19) &gt;= 9), IF($O19 &lt;&gt; "", $E19/$O19, ""), ""),"")</f>
        <v/>
      </c>
      <c r="Y19" s="10" t="str">
        <f>IF('FY2024'!$A21&lt;&gt;"",IF(AND(MONTH($K19) &lt;= 10, MONTH($L19) &gt;= 10), IF($O19 &lt;&gt; "", $E19/$O19, ""), ""),"")</f>
        <v/>
      </c>
      <c r="Z19" s="10" t="str">
        <f>IF('FY2024'!$A21&lt;&gt;"",IF(AND(MONTH($K19) &lt;= 11, MONTH($L19) &gt;= 11), IF($O19 &lt;&gt; "", $E19/$O19, ""), ""),"")</f>
        <v/>
      </c>
      <c r="AA19" s="10" t="str">
        <f>IF('FY2024'!$A21&lt;&gt;"",IF(AND(MONTH($K19) &lt;= 12, MONTH($L19) &gt;= 12), IF($O19 &lt;&gt; "", $E19/$O19, ""), ""),"")</f>
        <v/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45292</v>
      </c>
      <c r="L20" s="7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45322</v>
      </c>
      <c r="M20" s="7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45258</v>
      </c>
      <c r="N20" s="7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45236</v>
      </c>
      <c r="O20" s="5">
        <f t="shared" si="0"/>
        <v>1</v>
      </c>
      <c r="P20" s="10">
        <f>IF('FY2024'!$A22&lt;&gt;"",IF(AND(MONTH($K20) &lt;= 1, MONTH($L20) &gt;= 1), IF($O20 &lt;&gt; "", $E20/$O20, ""), ""),"")</f>
        <v>500000</v>
      </c>
      <c r="Q20" s="10" t="str">
        <f>IF('FY2024'!$A22&lt;&gt;"",IF(AND(MONTH($K20) &lt;= 2, MONTH($L20) &gt;= 2), IF($O20 &lt;&gt; "", $E20/$O20, ""), ""),"")</f>
        <v/>
      </c>
      <c r="R20" s="10" t="str">
        <f>IF('FY2024'!$A22&lt;&gt;"",IF(AND(MONTH($K20) &lt;= 3, MONTH($L20) &gt;= 3), IF($O20 &lt;&gt; "", $E20/$O20, ""), ""),"")</f>
        <v/>
      </c>
      <c r="S20" s="10" t="str">
        <f>IF('FY2024'!$A22&lt;&gt;"",IF(AND(MONTH($K20) &lt;= 4, MONTH($L20) &gt;= 4), IF($O20 &lt;&gt; "", $E20/$O20, ""), ""),"")</f>
        <v/>
      </c>
      <c r="T20" s="10" t="str">
        <f>IF('FY2024'!$A22&lt;&gt;"",IF(AND(MONTH($K20) &lt;= 5, MONTH($L20) &gt;= 5), IF($O20 &lt;&gt; "", $E20/$O20, ""), ""),"")</f>
        <v/>
      </c>
      <c r="U20" s="10" t="str">
        <f>IF('FY2024'!$A22&lt;&gt;"",IF(AND(MONTH($K20) &lt;= 6, MONTH($L20) &gt;= 6), IF($O20 &lt;&gt; "", $E20/$O20, ""), ""),"")</f>
        <v/>
      </c>
      <c r="V20" s="10" t="str">
        <f>IF('FY2024'!$A22&lt;&gt;"",IF(AND(MONTH($K20) &lt;= 7, MONTH($L20) &gt;= 7 ), IF($O20 &lt;&gt; "", $E20/$O20, ""), ""),"")</f>
        <v/>
      </c>
      <c r="W20" s="10" t="str">
        <f>IF('FY2024'!$A22&lt;&gt;"",IF(AND(MONTH($K20) &lt;= 8, MONTH($L20) &gt;= 8), IF($O20 &lt;&gt; "", $E20/$O20, ""), ""),"")</f>
        <v/>
      </c>
      <c r="X20" s="10" t="str">
        <f>IF('FY2024'!$A22&lt;&gt;"",IF(AND(MONTH($K20) &lt;= 9, MONTH($L20) &gt;= 9), IF($O20 &lt;&gt; "", $E20/$O20, ""), ""),"")</f>
        <v/>
      </c>
      <c r="Y20" s="10" t="str">
        <f>IF('FY2024'!$A22&lt;&gt;"",IF(AND(MONTH($K20) &lt;= 10, MONTH($L20) &gt;= 10), IF($O20 &lt;&gt; "", $E20/$O20, ""), ""),"")</f>
        <v/>
      </c>
      <c r="Z20" s="10" t="str">
        <f>IF('FY2024'!$A22&lt;&gt;"",IF(AND(MONTH($K20) &lt;= 11, MONTH($L20) &gt;= 11), IF($O20 &lt;&gt; "", $E20/$O20, ""), ""),"")</f>
        <v/>
      </c>
      <c r="AA20" s="10" t="str">
        <f>IF('FY2024'!$A22&lt;&gt;"",IF(AND(MONTH($K20) &lt;= 12, MONTH($L20) &gt;= 12), IF($O20 &lt;&gt; "", $E20/$O20, ""), ""),"")</f>
        <v/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45292</v>
      </c>
      <c r="L21" s="7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45322</v>
      </c>
      <c r="M21" s="7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45264</v>
      </c>
      <c r="N21" s="7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45240</v>
      </c>
      <c r="O21" s="5">
        <f t="shared" si="0"/>
        <v>1</v>
      </c>
      <c r="P21" s="10">
        <f>IF('FY2024'!$A23&lt;&gt;"",IF(AND(MONTH($K21) &lt;= 1, MONTH($L21) &gt;= 1), IF($O21 &lt;&gt; "", $E21/$O21, ""), ""),"")</f>
        <v>500000</v>
      </c>
      <c r="Q21" s="10" t="str">
        <f>IF('FY2024'!$A23&lt;&gt;"",IF(AND(MONTH($K21) &lt;= 2, MONTH($L21) &gt;= 2), IF($O21 &lt;&gt; "", $E21/$O21, ""), ""),"")</f>
        <v/>
      </c>
      <c r="R21" s="10" t="str">
        <f>IF('FY2024'!$A23&lt;&gt;"",IF(AND(MONTH($K21) &lt;= 3, MONTH($L21) &gt;= 3), IF($O21 &lt;&gt; "", $E21/$O21, ""), ""),"")</f>
        <v/>
      </c>
      <c r="S21" s="10" t="str">
        <f>IF('FY2024'!$A23&lt;&gt;"",IF(AND(MONTH($K21) &lt;= 4, MONTH($L21) &gt;= 4), IF($O21 &lt;&gt; "", $E21/$O21, ""), ""),"")</f>
        <v/>
      </c>
      <c r="T21" s="10" t="str">
        <f>IF('FY2024'!$A23&lt;&gt;"",IF(AND(MONTH($K21) &lt;= 5, MONTH($L21) &gt;= 5), IF($O21 &lt;&gt; "", $E21/$O21, ""), ""),"")</f>
        <v/>
      </c>
      <c r="U21" s="10" t="str">
        <f>IF('FY2024'!$A23&lt;&gt;"",IF(AND(MONTH($K21) &lt;= 6, MONTH($L21) &gt;= 6), IF($O21 &lt;&gt; "", $E21/$O21, ""), ""),"")</f>
        <v/>
      </c>
      <c r="V21" s="10" t="str">
        <f>IF('FY2024'!$A23&lt;&gt;"",IF(AND(MONTH($K21) &lt;= 7, MONTH($L21) &gt;= 7 ), IF($O21 &lt;&gt; "", $E21/$O21, ""), ""),"")</f>
        <v/>
      </c>
      <c r="W21" s="10" t="str">
        <f>IF('FY2024'!$A23&lt;&gt;"",IF(AND(MONTH($K21) &lt;= 8, MONTH($L21) &gt;= 8), IF($O21 &lt;&gt; "", $E21/$O21, ""), ""),"")</f>
        <v/>
      </c>
      <c r="X21" s="10" t="str">
        <f>IF('FY2024'!$A23&lt;&gt;"",IF(AND(MONTH($K21) &lt;= 9, MONTH($L21) &gt;= 9), IF($O21 &lt;&gt; "", $E21/$O21, ""), ""),"")</f>
        <v/>
      </c>
      <c r="Y21" s="10" t="str">
        <f>IF('FY2024'!$A23&lt;&gt;"",IF(AND(MONTH($K21) &lt;= 10, MONTH($L21) &gt;= 10), IF($O21 &lt;&gt; "", $E21/$O21, ""), ""),"")</f>
        <v/>
      </c>
      <c r="Z21" s="10" t="str">
        <f>IF('FY2024'!$A23&lt;&gt;"",IF(AND(MONTH($K21) &lt;= 11, MONTH($L21) &gt;= 11), IF($O21 &lt;&gt; "", $E21/$O21, ""), ""),"")</f>
        <v/>
      </c>
      <c r="AA21" s="10" t="str">
        <f>IF('FY2024'!$A23&lt;&gt;"",IF(AND(MONTH($K21) &lt;= 12, MONTH($L21) &gt;= 12), IF($O21 &lt;&gt; "", $E21/$O21, ""), ""),"")</f>
        <v/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45292</v>
      </c>
      <c r="L22" s="7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45322</v>
      </c>
      <c r="M22" s="7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45264</v>
      </c>
      <c r="N22" s="7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45240</v>
      </c>
      <c r="O22" s="5">
        <f t="shared" si="0"/>
        <v>1</v>
      </c>
      <c r="P22" s="10">
        <f>IF('FY2024'!$A24&lt;&gt;"",IF(AND(MONTH($K22) &lt;= 1, MONTH($L22) &gt;= 1), IF($O22 &lt;&gt; "", $E22/$O22, ""), ""),"")</f>
        <v>500000</v>
      </c>
      <c r="Q22" s="10" t="str">
        <f>IF('FY2024'!$A24&lt;&gt;"",IF(AND(MONTH($K22) &lt;= 2, MONTH($L22) &gt;= 2), IF($O22 &lt;&gt; "", $E22/$O22, ""), ""),"")</f>
        <v/>
      </c>
      <c r="R22" s="10" t="str">
        <f>IF('FY2024'!$A24&lt;&gt;"",IF(AND(MONTH($K22) &lt;= 3, MONTH($L22) &gt;= 3), IF($O22 &lt;&gt; "", $E22/$O22, ""), ""),"")</f>
        <v/>
      </c>
      <c r="S22" s="10" t="str">
        <f>IF('FY2024'!$A24&lt;&gt;"",IF(AND(MONTH($K22) &lt;= 4, MONTH($L22) &gt;= 4), IF($O22 &lt;&gt; "", $E22/$O22, ""), ""),"")</f>
        <v/>
      </c>
      <c r="T22" s="10" t="str">
        <f>IF('FY2024'!$A24&lt;&gt;"",IF(AND(MONTH($K22) &lt;= 5, MONTH($L22) &gt;= 5), IF($O22 &lt;&gt; "", $E22/$O22, ""), ""),"")</f>
        <v/>
      </c>
      <c r="U22" s="10" t="str">
        <f>IF('FY2024'!$A24&lt;&gt;"",IF(AND(MONTH($K22) &lt;= 6, MONTH($L22) &gt;= 6), IF($O22 &lt;&gt; "", $E22/$O22, ""), ""),"")</f>
        <v/>
      </c>
      <c r="V22" s="10" t="str">
        <f>IF('FY2024'!$A24&lt;&gt;"",IF(AND(MONTH($K22) &lt;= 7, MONTH($L22) &gt;= 7 ), IF($O22 &lt;&gt; "", $E22/$O22, ""), ""),"")</f>
        <v/>
      </c>
      <c r="W22" s="10" t="str">
        <f>IF('FY2024'!$A24&lt;&gt;"",IF(AND(MONTH($K22) &lt;= 8, MONTH($L22) &gt;= 8), IF($O22 &lt;&gt; "", $E22/$O22, ""), ""),"")</f>
        <v/>
      </c>
      <c r="X22" s="10" t="str">
        <f>IF('FY2024'!$A24&lt;&gt;"",IF(AND(MONTH($K22) &lt;= 9, MONTH($L22) &gt;= 9), IF($O22 &lt;&gt; "", $E22/$O22, ""), ""),"")</f>
        <v/>
      </c>
      <c r="Y22" s="10" t="str">
        <f>IF('FY2024'!$A24&lt;&gt;"",IF(AND(MONTH($K22) &lt;= 10, MONTH($L22) &gt;= 10), IF($O22 &lt;&gt; "", $E22/$O22, ""), ""),"")</f>
        <v/>
      </c>
      <c r="Z22" s="10" t="str">
        <f>IF('FY2024'!$A24&lt;&gt;"",IF(AND(MONTH($K22) &lt;= 11, MONTH($L22) &gt;= 11), IF($O22 &lt;&gt; "", $E22/$O22, ""), ""),"")</f>
        <v/>
      </c>
      <c r="AA22" s="10" t="str">
        <f>IF('FY2024'!$A24&lt;&gt;"",IF(AND(MONTH($K22) &lt;= 12, MONTH($L22) &gt;= 12), IF($O22 &lt;&gt; "", $E22/$O22, ""), ""),"")</f>
        <v/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45292</v>
      </c>
      <c r="L23" s="7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45322</v>
      </c>
      <c r="M23" s="7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45265</v>
      </c>
      <c r="N23" s="7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45244</v>
      </c>
      <c r="O23" s="5">
        <f t="shared" si="0"/>
        <v>1</v>
      </c>
      <c r="P23" s="10">
        <f>IF('FY2024'!$A25&lt;&gt;"",IF(AND(MONTH($K23) &lt;= 1, MONTH($L23) &gt;= 1), IF($O23 &lt;&gt; "", $E23/$O23, ""), ""),"")</f>
        <v>500000</v>
      </c>
      <c r="Q23" s="10" t="str">
        <f>IF('FY2024'!$A25&lt;&gt;"",IF(AND(MONTH($K23) &lt;= 2, MONTH($L23) &gt;= 2), IF($O23 &lt;&gt; "", $E23/$O23, ""), ""),"")</f>
        <v/>
      </c>
      <c r="R23" s="10" t="str">
        <f>IF('FY2024'!$A25&lt;&gt;"",IF(AND(MONTH($K23) &lt;= 3, MONTH($L23) &gt;= 3), IF($O23 &lt;&gt; "", $E23/$O23, ""), ""),"")</f>
        <v/>
      </c>
      <c r="S23" s="10" t="str">
        <f>IF('FY2024'!$A25&lt;&gt;"",IF(AND(MONTH($K23) &lt;= 4, MONTH($L23) &gt;= 4), IF($O23 &lt;&gt; "", $E23/$O23, ""), ""),"")</f>
        <v/>
      </c>
      <c r="T23" s="10" t="str">
        <f>IF('FY2024'!$A25&lt;&gt;"",IF(AND(MONTH($K23) &lt;= 5, MONTH($L23) &gt;= 5), IF($O23 &lt;&gt; "", $E23/$O23, ""), ""),"")</f>
        <v/>
      </c>
      <c r="U23" s="10" t="str">
        <f>IF('FY2024'!$A25&lt;&gt;"",IF(AND(MONTH($K23) &lt;= 6, MONTH($L23) &gt;= 6), IF($O23 &lt;&gt; "", $E23/$O23, ""), ""),"")</f>
        <v/>
      </c>
      <c r="V23" s="10" t="str">
        <f>IF('FY2024'!$A25&lt;&gt;"",IF(AND(MONTH($K23) &lt;= 7, MONTH($L23) &gt;= 7 ), IF($O23 &lt;&gt; "", $E23/$O23, ""), ""),"")</f>
        <v/>
      </c>
      <c r="W23" s="10" t="str">
        <f>IF('FY2024'!$A25&lt;&gt;"",IF(AND(MONTH($K23) &lt;= 8, MONTH($L23) &gt;= 8), IF($O23 &lt;&gt; "", $E23/$O23, ""), ""),"")</f>
        <v/>
      </c>
      <c r="X23" s="10" t="str">
        <f>IF('FY2024'!$A25&lt;&gt;"",IF(AND(MONTH($K23) &lt;= 9, MONTH($L23) &gt;= 9), IF($O23 &lt;&gt; "", $E23/$O23, ""), ""),"")</f>
        <v/>
      </c>
      <c r="Y23" s="10" t="str">
        <f>IF('FY2024'!$A25&lt;&gt;"",IF(AND(MONTH($K23) &lt;= 10, MONTH($L23) &gt;= 10), IF($O23 &lt;&gt; "", $E23/$O23, ""), ""),"")</f>
        <v/>
      </c>
      <c r="Z23" s="10" t="str">
        <f>IF('FY2024'!$A25&lt;&gt;"",IF(AND(MONTH($K23) &lt;= 11, MONTH($L23) &gt;= 11), IF($O23 &lt;&gt; "", $E23/$O23, ""), ""),"")</f>
        <v/>
      </c>
      <c r="AA23" s="10" t="str">
        <f>IF('FY2024'!$A25&lt;&gt;"",IF(AND(MONTH($K23) &lt;= 12, MONTH($L23) &gt;= 12), IF($O23 &lt;&gt; "", $E23/$O23, ""), ""),"")</f>
        <v/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45292</v>
      </c>
      <c r="L24" s="7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45322</v>
      </c>
      <c r="M24" s="7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45265</v>
      </c>
      <c r="N24" s="7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45244</v>
      </c>
      <c r="O24" s="5">
        <f t="shared" si="0"/>
        <v>1</v>
      </c>
      <c r="P24" s="10">
        <f>IF('FY2024'!$A26&lt;&gt;"",IF(AND(MONTH($K24) &lt;= 1, MONTH($L24) &gt;= 1), IF($O24 &lt;&gt; "", $E24/$O24, ""), ""),"")</f>
        <v>500000</v>
      </c>
      <c r="Q24" s="10" t="str">
        <f>IF('FY2024'!$A26&lt;&gt;"",IF(AND(MONTH($K24) &lt;= 2, MONTH($L24) &gt;= 2), IF($O24 &lt;&gt; "", $E24/$O24, ""), ""),"")</f>
        <v/>
      </c>
      <c r="R24" s="10" t="str">
        <f>IF('FY2024'!$A26&lt;&gt;"",IF(AND(MONTH($K24) &lt;= 3, MONTH($L24) &gt;= 3), IF($O24 &lt;&gt; "", $E24/$O24, ""), ""),"")</f>
        <v/>
      </c>
      <c r="S24" s="10" t="str">
        <f>IF('FY2024'!$A26&lt;&gt;"",IF(AND(MONTH($K24) &lt;= 4, MONTH($L24) &gt;= 4), IF($O24 &lt;&gt; "", $E24/$O24, ""), ""),"")</f>
        <v/>
      </c>
      <c r="T24" s="10" t="str">
        <f>IF('FY2024'!$A26&lt;&gt;"",IF(AND(MONTH($K24) &lt;= 5, MONTH($L24) &gt;= 5), IF($O24 &lt;&gt; "", $E24/$O24, ""), ""),"")</f>
        <v/>
      </c>
      <c r="U24" s="10" t="str">
        <f>IF('FY2024'!$A26&lt;&gt;"",IF(AND(MONTH($K24) &lt;= 6, MONTH($L24) &gt;= 6), IF($O24 &lt;&gt; "", $E24/$O24, ""), ""),"")</f>
        <v/>
      </c>
      <c r="V24" s="10" t="str">
        <f>IF('FY2024'!$A26&lt;&gt;"",IF(AND(MONTH($K24) &lt;= 7, MONTH($L24) &gt;= 7 ), IF($O24 &lt;&gt; "", $E24/$O24, ""), ""),"")</f>
        <v/>
      </c>
      <c r="W24" s="10" t="str">
        <f>IF('FY2024'!$A26&lt;&gt;"",IF(AND(MONTH($K24) &lt;= 8, MONTH($L24) &gt;= 8), IF($O24 &lt;&gt; "", $E24/$O24, ""), ""),"")</f>
        <v/>
      </c>
      <c r="X24" s="10" t="str">
        <f>IF('FY2024'!$A26&lt;&gt;"",IF(AND(MONTH($K24) &lt;= 9, MONTH($L24) &gt;= 9), IF($O24 &lt;&gt; "", $E24/$O24, ""), ""),"")</f>
        <v/>
      </c>
      <c r="Y24" s="10" t="str">
        <f>IF('FY2024'!$A26&lt;&gt;"",IF(AND(MONTH($K24) &lt;= 10, MONTH($L24) &gt;= 10), IF($O24 &lt;&gt; "", $E24/$O24, ""), ""),"")</f>
        <v/>
      </c>
      <c r="Z24" s="10" t="str">
        <f>IF('FY2024'!$A26&lt;&gt;"",IF(AND(MONTH($K24) &lt;= 11, MONTH($L24) &gt;= 11), IF($O24 &lt;&gt; "", $E24/$O24, ""), ""),"")</f>
        <v/>
      </c>
      <c r="AA24" s="10" t="str">
        <f>IF('FY2024'!$A26&lt;&gt;"",IF(AND(MONTH($K24) &lt;= 12, MONTH($L24) &gt;= 12), IF($O24 &lt;&gt; "", $E24/$O24, ""), ""),"")</f>
        <v/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45292</v>
      </c>
      <c r="L25" s="7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45322</v>
      </c>
      <c r="M25" s="7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45265</v>
      </c>
      <c r="N25" s="7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45244</v>
      </c>
      <c r="O25" s="5">
        <f t="shared" si="0"/>
        <v>1</v>
      </c>
      <c r="P25" s="10">
        <f>IF('FY2024'!$A27&lt;&gt;"",IF(AND(MONTH($K25) &lt;= 1, MONTH($L25) &gt;= 1), IF($O25 &lt;&gt; "", $E25/$O25, ""), ""),"")</f>
        <v>500000</v>
      </c>
      <c r="Q25" s="10" t="str">
        <f>IF('FY2024'!$A27&lt;&gt;"",IF(AND(MONTH($K25) &lt;= 2, MONTH($L25) &gt;= 2), IF($O25 &lt;&gt; "", $E25/$O25, ""), ""),"")</f>
        <v/>
      </c>
      <c r="R25" s="10" t="str">
        <f>IF('FY2024'!$A27&lt;&gt;"",IF(AND(MONTH($K25) &lt;= 3, MONTH($L25) &gt;= 3), IF($O25 &lt;&gt; "", $E25/$O25, ""), ""),"")</f>
        <v/>
      </c>
      <c r="S25" s="10" t="str">
        <f>IF('FY2024'!$A27&lt;&gt;"",IF(AND(MONTH($K25) &lt;= 4, MONTH($L25) &gt;= 4), IF($O25 &lt;&gt; "", $E25/$O25, ""), ""),"")</f>
        <v/>
      </c>
      <c r="T25" s="10" t="str">
        <f>IF('FY2024'!$A27&lt;&gt;"",IF(AND(MONTH($K25) &lt;= 5, MONTH($L25) &gt;= 5), IF($O25 &lt;&gt; "", $E25/$O25, ""), ""),"")</f>
        <v/>
      </c>
      <c r="U25" s="10" t="str">
        <f>IF('FY2024'!$A27&lt;&gt;"",IF(AND(MONTH($K25) &lt;= 6, MONTH($L25) &gt;= 6), IF($O25 &lt;&gt; "", $E25/$O25, ""), ""),"")</f>
        <v/>
      </c>
      <c r="V25" s="10" t="str">
        <f>IF('FY2024'!$A27&lt;&gt;"",IF(AND(MONTH($K25) &lt;= 7, MONTH($L25) &gt;= 7 ), IF($O25 &lt;&gt; "", $E25/$O25, ""), ""),"")</f>
        <v/>
      </c>
      <c r="W25" s="10" t="str">
        <f>IF('FY2024'!$A27&lt;&gt;"",IF(AND(MONTH($K25) &lt;= 8, MONTH($L25) &gt;= 8), IF($O25 &lt;&gt; "", $E25/$O25, ""), ""),"")</f>
        <v/>
      </c>
      <c r="X25" s="10" t="str">
        <f>IF('FY2024'!$A27&lt;&gt;"",IF(AND(MONTH($K25) &lt;= 9, MONTH($L25) &gt;= 9), IF($O25 &lt;&gt; "", $E25/$O25, ""), ""),"")</f>
        <v/>
      </c>
      <c r="Y25" s="10" t="str">
        <f>IF('FY2024'!$A27&lt;&gt;"",IF(AND(MONTH($K25) &lt;= 10, MONTH($L25) &gt;= 10), IF($O25 &lt;&gt; "", $E25/$O25, ""), ""),"")</f>
        <v/>
      </c>
      <c r="Z25" s="10" t="str">
        <f>IF('FY2024'!$A27&lt;&gt;"",IF(AND(MONTH($K25) &lt;= 11, MONTH($L25) &gt;= 11), IF($O25 &lt;&gt; "", $E25/$O25, ""), ""),"")</f>
        <v/>
      </c>
      <c r="AA25" s="10" t="str">
        <f>IF('FY2024'!$A27&lt;&gt;"",IF(AND(MONTH($K25) &lt;= 12, MONTH($L25) &gt;= 12), IF($O25 &lt;&gt; "", $E25/$O25, ""), ""),"")</f>
        <v/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45292</v>
      </c>
      <c r="L26" s="7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45322</v>
      </c>
      <c r="M26" s="7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45265</v>
      </c>
      <c r="N26" s="7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45244</v>
      </c>
      <c r="O26" s="5">
        <f t="shared" si="0"/>
        <v>1</v>
      </c>
      <c r="P26" s="10">
        <f>IF('FY2024'!$A28&lt;&gt;"",IF(AND(MONTH($K26) &lt;= 1, MONTH($L26) &gt;= 1), IF($O26 &lt;&gt; "", $E26/$O26, ""), ""),"")</f>
        <v>500000</v>
      </c>
      <c r="Q26" s="10" t="str">
        <f>IF('FY2024'!$A28&lt;&gt;"",IF(AND(MONTH($K26) &lt;= 2, MONTH($L26) &gt;= 2), IF($O26 &lt;&gt; "", $E26/$O26, ""), ""),"")</f>
        <v/>
      </c>
      <c r="R26" s="10" t="str">
        <f>IF('FY2024'!$A28&lt;&gt;"",IF(AND(MONTH($K26) &lt;= 3, MONTH($L26) &gt;= 3), IF($O26 &lt;&gt; "", $E26/$O26, ""), ""),"")</f>
        <v/>
      </c>
      <c r="S26" s="10" t="str">
        <f>IF('FY2024'!$A28&lt;&gt;"",IF(AND(MONTH($K26) &lt;= 4, MONTH($L26) &gt;= 4), IF($O26 &lt;&gt; "", $E26/$O26, ""), ""),"")</f>
        <v/>
      </c>
      <c r="T26" s="10" t="str">
        <f>IF('FY2024'!$A28&lt;&gt;"",IF(AND(MONTH($K26) &lt;= 5, MONTH($L26) &gt;= 5), IF($O26 &lt;&gt; "", $E26/$O26, ""), ""),"")</f>
        <v/>
      </c>
      <c r="U26" s="10" t="str">
        <f>IF('FY2024'!$A28&lt;&gt;"",IF(AND(MONTH($K26) &lt;= 6, MONTH($L26) &gt;= 6), IF($O26 &lt;&gt; "", $E26/$O26, ""), ""),"")</f>
        <v/>
      </c>
      <c r="V26" s="10" t="str">
        <f>IF('FY2024'!$A28&lt;&gt;"",IF(AND(MONTH($K26) &lt;= 7, MONTH($L26) &gt;= 7 ), IF($O26 &lt;&gt; "", $E26/$O26, ""), ""),"")</f>
        <v/>
      </c>
      <c r="W26" s="10" t="str">
        <f>IF('FY2024'!$A28&lt;&gt;"",IF(AND(MONTH($K26) &lt;= 8, MONTH($L26) &gt;= 8), IF($O26 &lt;&gt; "", $E26/$O26, ""), ""),"")</f>
        <v/>
      </c>
      <c r="X26" s="10" t="str">
        <f>IF('FY2024'!$A28&lt;&gt;"",IF(AND(MONTH($K26) &lt;= 9, MONTH($L26) &gt;= 9), IF($O26 &lt;&gt; "", $E26/$O26, ""), ""),"")</f>
        <v/>
      </c>
      <c r="Y26" s="10" t="str">
        <f>IF('FY2024'!$A28&lt;&gt;"",IF(AND(MONTH($K26) &lt;= 10, MONTH($L26) &gt;= 10), IF($O26 &lt;&gt; "", $E26/$O26, ""), ""),"")</f>
        <v/>
      </c>
      <c r="Z26" s="10" t="str">
        <f>IF('FY2024'!$A28&lt;&gt;"",IF(AND(MONTH($K26) &lt;= 11, MONTH($L26) &gt;= 11), IF($O26 &lt;&gt; "", $E26/$O26, ""), ""),"")</f>
        <v/>
      </c>
      <c r="AA26" s="10" t="str">
        <f>IF('FY2024'!$A28&lt;&gt;"",IF(AND(MONTH($K26) &lt;= 12, MONTH($L26) &gt;= 12), IF($O26 &lt;&gt; "", $E26/$O26, ""), ""),"")</f>
        <v/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45292</v>
      </c>
      <c r="L27" s="7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45322</v>
      </c>
      <c r="M27" s="7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45268</v>
      </c>
      <c r="N27" s="7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45246</v>
      </c>
      <c r="O27" s="5">
        <f t="shared" si="0"/>
        <v>1</v>
      </c>
      <c r="P27" s="10">
        <f>IF('FY2024'!$A29&lt;&gt;"",IF(AND(MONTH($K27) &lt;= 1, MONTH($L27) &gt;= 1), IF($O27 &lt;&gt; "", $E27/$O27, ""), ""),"")</f>
        <v>500000</v>
      </c>
      <c r="Q27" s="10" t="str">
        <f>IF('FY2024'!$A29&lt;&gt;"",IF(AND(MONTH($K27) &lt;= 2, MONTH($L27) &gt;= 2), IF($O27 &lt;&gt; "", $E27/$O27, ""), ""),"")</f>
        <v/>
      </c>
      <c r="R27" s="10" t="str">
        <f>IF('FY2024'!$A29&lt;&gt;"",IF(AND(MONTH($K27) &lt;= 3, MONTH($L27) &gt;= 3), IF($O27 &lt;&gt; "", $E27/$O27, ""), ""),"")</f>
        <v/>
      </c>
      <c r="S27" s="10" t="str">
        <f>IF('FY2024'!$A29&lt;&gt;"",IF(AND(MONTH($K27) &lt;= 4, MONTH($L27) &gt;= 4), IF($O27 &lt;&gt; "", $E27/$O27, ""), ""),"")</f>
        <v/>
      </c>
      <c r="T27" s="10" t="str">
        <f>IF('FY2024'!$A29&lt;&gt;"",IF(AND(MONTH($K27) &lt;= 5, MONTH($L27) &gt;= 5), IF($O27 &lt;&gt; "", $E27/$O27, ""), ""),"")</f>
        <v/>
      </c>
      <c r="U27" s="10" t="str">
        <f>IF('FY2024'!$A29&lt;&gt;"",IF(AND(MONTH($K27) &lt;= 6, MONTH($L27) &gt;= 6), IF($O27 &lt;&gt; "", $E27/$O27, ""), ""),"")</f>
        <v/>
      </c>
      <c r="V27" s="10" t="str">
        <f>IF('FY2024'!$A29&lt;&gt;"",IF(AND(MONTH($K27) &lt;= 7, MONTH($L27) &gt;= 7 ), IF($O27 &lt;&gt; "", $E27/$O27, ""), ""),"")</f>
        <v/>
      </c>
      <c r="W27" s="10" t="str">
        <f>IF('FY2024'!$A29&lt;&gt;"",IF(AND(MONTH($K27) &lt;= 8, MONTH($L27) &gt;= 8), IF($O27 &lt;&gt; "", $E27/$O27, ""), ""),"")</f>
        <v/>
      </c>
      <c r="X27" s="10" t="str">
        <f>IF('FY2024'!$A29&lt;&gt;"",IF(AND(MONTH($K27) &lt;= 9, MONTH($L27) &gt;= 9), IF($O27 &lt;&gt; "", $E27/$O27, ""), ""),"")</f>
        <v/>
      </c>
      <c r="Y27" s="10" t="str">
        <f>IF('FY2024'!$A29&lt;&gt;"",IF(AND(MONTH($K27) &lt;= 10, MONTH($L27) &gt;= 10), IF($O27 &lt;&gt; "", $E27/$O27, ""), ""),"")</f>
        <v/>
      </c>
      <c r="Z27" s="10" t="str">
        <f>IF('FY2024'!$A29&lt;&gt;"",IF(AND(MONTH($K27) &lt;= 11, MONTH($L27) &gt;= 11), IF($O27 &lt;&gt; "", $E27/$O27, ""), ""),"")</f>
        <v/>
      </c>
      <c r="AA27" s="10" t="str">
        <f>IF('FY2024'!$A29&lt;&gt;"",IF(AND(MONTH($K27) &lt;= 12, MONTH($L27) &gt;= 12), IF($O27 &lt;&gt; "", $E27/$O27, ""), ""),"")</f>
        <v/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45292</v>
      </c>
      <c r="L28" s="7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45322</v>
      </c>
      <c r="M28" s="7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45268</v>
      </c>
      <c r="N28" s="7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45246</v>
      </c>
      <c r="O28" s="5">
        <f t="shared" si="0"/>
        <v>1</v>
      </c>
      <c r="P28" s="10">
        <f>IF('FY2024'!$A30&lt;&gt;"",IF(AND(MONTH($K28) &lt;= 1, MONTH($L28) &gt;= 1), IF($O28 &lt;&gt; "", $E28/$O28, ""), ""),"")</f>
        <v>500000</v>
      </c>
      <c r="Q28" s="10" t="str">
        <f>IF('FY2024'!$A30&lt;&gt;"",IF(AND(MONTH($K28) &lt;= 2, MONTH($L28) &gt;= 2), IF($O28 &lt;&gt; "", $E28/$O28, ""), ""),"")</f>
        <v/>
      </c>
      <c r="R28" s="10" t="str">
        <f>IF('FY2024'!$A30&lt;&gt;"",IF(AND(MONTH($K28) &lt;= 3, MONTH($L28) &gt;= 3), IF($O28 &lt;&gt; "", $E28/$O28, ""), ""),"")</f>
        <v/>
      </c>
      <c r="S28" s="10" t="str">
        <f>IF('FY2024'!$A30&lt;&gt;"",IF(AND(MONTH($K28) &lt;= 4, MONTH($L28) &gt;= 4), IF($O28 &lt;&gt; "", $E28/$O28, ""), ""),"")</f>
        <v/>
      </c>
      <c r="T28" s="10" t="str">
        <f>IF('FY2024'!$A30&lt;&gt;"",IF(AND(MONTH($K28) &lt;= 5, MONTH($L28) &gt;= 5), IF($O28 &lt;&gt; "", $E28/$O28, ""), ""),"")</f>
        <v/>
      </c>
      <c r="U28" s="10" t="str">
        <f>IF('FY2024'!$A30&lt;&gt;"",IF(AND(MONTH($K28) &lt;= 6, MONTH($L28) &gt;= 6), IF($O28 &lt;&gt; "", $E28/$O28, ""), ""),"")</f>
        <v/>
      </c>
      <c r="V28" s="10" t="str">
        <f>IF('FY2024'!$A30&lt;&gt;"",IF(AND(MONTH($K28) &lt;= 7, MONTH($L28) &gt;= 7 ), IF($O28 &lt;&gt; "", $E28/$O28, ""), ""),"")</f>
        <v/>
      </c>
      <c r="W28" s="10" t="str">
        <f>IF('FY2024'!$A30&lt;&gt;"",IF(AND(MONTH($K28) &lt;= 8, MONTH($L28) &gt;= 8), IF($O28 &lt;&gt; "", $E28/$O28, ""), ""),"")</f>
        <v/>
      </c>
      <c r="X28" s="10" t="str">
        <f>IF('FY2024'!$A30&lt;&gt;"",IF(AND(MONTH($K28) &lt;= 9, MONTH($L28) &gt;= 9), IF($O28 &lt;&gt; "", $E28/$O28, ""), ""),"")</f>
        <v/>
      </c>
      <c r="Y28" s="10" t="str">
        <f>IF('FY2024'!$A30&lt;&gt;"",IF(AND(MONTH($K28) &lt;= 10, MONTH($L28) &gt;= 10), IF($O28 &lt;&gt; "", $E28/$O28, ""), ""),"")</f>
        <v/>
      </c>
      <c r="Z28" s="10" t="str">
        <f>IF('FY2024'!$A30&lt;&gt;"",IF(AND(MONTH($K28) &lt;= 11, MONTH($L28) &gt;= 11), IF($O28 &lt;&gt; "", $E28/$O28, ""), ""),"")</f>
        <v/>
      </c>
      <c r="AA28" s="10" t="str">
        <f>IF('FY2024'!$A30&lt;&gt;"",IF(AND(MONTH($K28) &lt;= 12, MONTH($L28) &gt;= 12), IF($O28 &lt;&gt; "", $E28/$O28, ""), ""),"")</f>
        <v/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45292</v>
      </c>
      <c r="L29" s="7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45322</v>
      </c>
      <c r="M29" s="7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45268</v>
      </c>
      <c r="N29" s="7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45246</v>
      </c>
      <c r="O29" s="5">
        <f t="shared" si="0"/>
        <v>1</v>
      </c>
      <c r="P29" s="10">
        <f>IF('FY2024'!$A31&lt;&gt;"",IF(AND(MONTH($K29) &lt;= 1, MONTH($L29) &gt;= 1), IF($O29 &lt;&gt; "", $E29/$O29, ""), ""),"")</f>
        <v>500000</v>
      </c>
      <c r="Q29" s="10" t="str">
        <f>IF('FY2024'!$A31&lt;&gt;"",IF(AND(MONTH($K29) &lt;= 2, MONTH($L29) &gt;= 2), IF($O29 &lt;&gt; "", $E29/$O29, ""), ""),"")</f>
        <v/>
      </c>
      <c r="R29" s="10" t="str">
        <f>IF('FY2024'!$A31&lt;&gt;"",IF(AND(MONTH($K29) &lt;= 3, MONTH($L29) &gt;= 3), IF($O29 &lt;&gt; "", $E29/$O29, ""), ""),"")</f>
        <v/>
      </c>
      <c r="S29" s="10" t="str">
        <f>IF('FY2024'!$A31&lt;&gt;"",IF(AND(MONTH($K29) &lt;= 4, MONTH($L29) &gt;= 4), IF($O29 &lt;&gt; "", $E29/$O29, ""), ""),"")</f>
        <v/>
      </c>
      <c r="T29" s="10" t="str">
        <f>IF('FY2024'!$A31&lt;&gt;"",IF(AND(MONTH($K29) &lt;= 5, MONTH($L29) &gt;= 5), IF($O29 &lt;&gt; "", $E29/$O29, ""), ""),"")</f>
        <v/>
      </c>
      <c r="U29" s="10" t="str">
        <f>IF('FY2024'!$A31&lt;&gt;"",IF(AND(MONTH($K29) &lt;= 6, MONTH($L29) &gt;= 6), IF($O29 &lt;&gt; "", $E29/$O29, ""), ""),"")</f>
        <v/>
      </c>
      <c r="V29" s="10" t="str">
        <f>IF('FY2024'!$A31&lt;&gt;"",IF(AND(MONTH($K29) &lt;= 7, MONTH($L29) &gt;= 7 ), IF($O29 &lt;&gt; "", $E29/$O29, ""), ""),"")</f>
        <v/>
      </c>
      <c r="W29" s="10" t="str">
        <f>IF('FY2024'!$A31&lt;&gt;"",IF(AND(MONTH($K29) &lt;= 8, MONTH($L29) &gt;= 8), IF($O29 &lt;&gt; "", $E29/$O29, ""), ""),"")</f>
        <v/>
      </c>
      <c r="X29" s="10" t="str">
        <f>IF('FY2024'!$A31&lt;&gt;"",IF(AND(MONTH($K29) &lt;= 9, MONTH($L29) &gt;= 9), IF($O29 &lt;&gt; "", $E29/$O29, ""), ""),"")</f>
        <v/>
      </c>
      <c r="Y29" s="10" t="str">
        <f>IF('FY2024'!$A31&lt;&gt;"",IF(AND(MONTH($K29) &lt;= 10, MONTH($L29) &gt;= 10), IF($O29 &lt;&gt; "", $E29/$O29, ""), ""),"")</f>
        <v/>
      </c>
      <c r="Z29" s="10" t="str">
        <f>IF('FY2024'!$A31&lt;&gt;"",IF(AND(MONTH($K29) &lt;= 11, MONTH($L29) &gt;= 11), IF($O29 &lt;&gt; "", $E29/$O29, ""), ""),"")</f>
        <v/>
      </c>
      <c r="AA29" s="10" t="str">
        <f>IF('FY2024'!$A31&lt;&gt;"",IF(AND(MONTH($K29) &lt;= 12, MONTH($L29) &gt;= 12), IF($O29 &lt;&gt; "", $E29/$O29, ""), ""),"")</f>
        <v/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45292</v>
      </c>
      <c r="L30" s="7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45382</v>
      </c>
      <c r="M30" s="7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45271</v>
      </c>
      <c r="N30" s="7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45247</v>
      </c>
      <c r="O30" s="5">
        <f t="shared" si="0"/>
        <v>3</v>
      </c>
      <c r="P30" s="10">
        <f>IF('FY2024'!$A32&lt;&gt;"",IF(AND(MONTH($K30) &lt;= 1, MONTH($L30) &gt;= 1), IF($O30 &lt;&gt; "", $E30/$O30, ""), ""),"")</f>
        <v>525000</v>
      </c>
      <c r="Q30" s="10">
        <f>IF('FY2024'!$A32&lt;&gt;"",IF(AND(MONTH($K30) &lt;= 2, MONTH($L30) &gt;= 2), IF($O30 &lt;&gt; "", $E30/$O30, ""), ""),"")</f>
        <v>525000</v>
      </c>
      <c r="R30" s="10">
        <f>IF('FY2024'!$A32&lt;&gt;"",IF(AND(MONTH($K30) &lt;= 3, MONTH($L30) &gt;= 3), IF($O30 &lt;&gt; "", $E30/$O30, ""), ""),"")</f>
        <v>525000</v>
      </c>
      <c r="S30" s="10" t="str">
        <f>IF('FY2024'!$A32&lt;&gt;"",IF(AND(MONTH($K30) &lt;= 4, MONTH($L30) &gt;= 4), IF($O30 &lt;&gt; "", $E30/$O30, ""), ""),"")</f>
        <v/>
      </c>
      <c r="T30" s="10" t="str">
        <f>IF('FY2024'!$A32&lt;&gt;"",IF(AND(MONTH($K30) &lt;= 5, MONTH($L30) &gt;= 5), IF($O30 &lt;&gt; "", $E30/$O30, ""), ""),"")</f>
        <v/>
      </c>
      <c r="U30" s="10" t="str">
        <f>IF('FY2024'!$A32&lt;&gt;"",IF(AND(MONTH($K30) &lt;= 6, MONTH($L30) &gt;= 6), IF($O30 &lt;&gt; "", $E30/$O30, ""), ""),"")</f>
        <v/>
      </c>
      <c r="V30" s="10" t="str">
        <f>IF('FY2024'!$A32&lt;&gt;"",IF(AND(MONTH($K30) &lt;= 7, MONTH($L30) &gt;= 7 ), IF($O30 &lt;&gt; "", $E30/$O30, ""), ""),"")</f>
        <v/>
      </c>
      <c r="W30" s="10" t="str">
        <f>IF('FY2024'!$A32&lt;&gt;"",IF(AND(MONTH($K30) &lt;= 8, MONTH($L30) &gt;= 8), IF($O30 &lt;&gt; "", $E30/$O30, ""), ""),"")</f>
        <v/>
      </c>
      <c r="X30" s="10" t="str">
        <f>IF('FY2024'!$A32&lt;&gt;"",IF(AND(MONTH($K30) &lt;= 9, MONTH($L30) &gt;= 9), IF($O30 &lt;&gt; "", $E30/$O30, ""), ""),"")</f>
        <v/>
      </c>
      <c r="Y30" s="10" t="str">
        <f>IF('FY2024'!$A32&lt;&gt;"",IF(AND(MONTH($K30) &lt;= 10, MONTH($L30) &gt;= 10), IF($O30 &lt;&gt; "", $E30/$O30, ""), ""),"")</f>
        <v/>
      </c>
      <c r="Z30" s="10" t="str">
        <f>IF('FY2024'!$A32&lt;&gt;"",IF(AND(MONTH($K30) &lt;= 11, MONTH($L30) &gt;= 11), IF($O30 &lt;&gt; "", $E30/$O30, ""), ""),"")</f>
        <v/>
      </c>
      <c r="AA30" s="10" t="str">
        <f>IF('FY2024'!$A32&lt;&gt;"",IF(AND(MONTH($K30) &lt;= 12, MONTH($L30) &gt;= 12), IF($O30 &lt;&gt; "", $E30/$O30, ""), ""),"")</f>
        <v/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45292</v>
      </c>
      <c r="L31" s="7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45382</v>
      </c>
      <c r="M31" s="7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45271</v>
      </c>
      <c r="N31" s="7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45247</v>
      </c>
      <c r="O31" s="5">
        <f t="shared" si="0"/>
        <v>3</v>
      </c>
      <c r="P31" s="10">
        <f>IF('FY2024'!$A33&lt;&gt;"",IF(AND(MONTH($K31) &lt;= 1, MONTH($L31) &gt;= 1), IF($O31 &lt;&gt; "", $E31/$O31, ""), ""),"")</f>
        <v>500000</v>
      </c>
      <c r="Q31" s="10">
        <f>IF('FY2024'!$A33&lt;&gt;"",IF(AND(MONTH($K31) &lt;= 2, MONTH($L31) &gt;= 2), IF($O31 &lt;&gt; "", $E31/$O31, ""), ""),"")</f>
        <v>500000</v>
      </c>
      <c r="R31" s="10">
        <f>IF('FY2024'!$A33&lt;&gt;"",IF(AND(MONTH($K31) &lt;= 3, MONTH($L31) &gt;= 3), IF($O31 &lt;&gt; "", $E31/$O31, ""), ""),"")</f>
        <v>500000</v>
      </c>
      <c r="S31" s="10" t="str">
        <f>IF('FY2024'!$A33&lt;&gt;"",IF(AND(MONTH($K31) &lt;= 4, MONTH($L31) &gt;= 4), IF($O31 &lt;&gt; "", $E31/$O31, ""), ""),"")</f>
        <v/>
      </c>
      <c r="T31" s="10" t="str">
        <f>IF('FY2024'!$A33&lt;&gt;"",IF(AND(MONTH($K31) &lt;= 5, MONTH($L31) &gt;= 5), IF($O31 &lt;&gt; "", $E31/$O31, ""), ""),"")</f>
        <v/>
      </c>
      <c r="U31" s="10" t="str">
        <f>IF('FY2024'!$A33&lt;&gt;"",IF(AND(MONTH($K31) &lt;= 6, MONTH($L31) &gt;= 6), IF($O31 &lt;&gt; "", $E31/$O31, ""), ""),"")</f>
        <v/>
      </c>
      <c r="V31" s="10" t="str">
        <f>IF('FY2024'!$A33&lt;&gt;"",IF(AND(MONTH($K31) &lt;= 7, MONTH($L31) &gt;= 7 ), IF($O31 &lt;&gt; "", $E31/$O31, ""), ""),"")</f>
        <v/>
      </c>
      <c r="W31" s="10" t="str">
        <f>IF('FY2024'!$A33&lt;&gt;"",IF(AND(MONTH($K31) &lt;= 8, MONTH($L31) &gt;= 8), IF($O31 &lt;&gt; "", $E31/$O31, ""), ""),"")</f>
        <v/>
      </c>
      <c r="X31" s="10" t="str">
        <f>IF('FY2024'!$A33&lt;&gt;"",IF(AND(MONTH($K31) &lt;= 9, MONTH($L31) &gt;= 9), IF($O31 &lt;&gt; "", $E31/$O31, ""), ""),"")</f>
        <v/>
      </c>
      <c r="Y31" s="10" t="str">
        <f>IF('FY2024'!$A33&lt;&gt;"",IF(AND(MONTH($K31) &lt;= 10, MONTH($L31) &gt;= 10), IF($O31 &lt;&gt; "", $E31/$O31, ""), ""),"")</f>
        <v/>
      </c>
      <c r="Z31" s="10" t="str">
        <f>IF('FY2024'!$A33&lt;&gt;"",IF(AND(MONTH($K31) &lt;= 11, MONTH($L31) &gt;= 11), IF($O31 &lt;&gt; "", $E31/$O31, ""), ""),"")</f>
        <v/>
      </c>
      <c r="AA31" s="10" t="str">
        <f>IF('FY2024'!$A33&lt;&gt;"",IF(AND(MONTH($K31) &lt;= 12, MONTH($L31) &gt;= 12), IF($O31 &lt;&gt; "", $E31/$O31, ""), ""),"")</f>
        <v/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45292</v>
      </c>
      <c r="L32" s="7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45382</v>
      </c>
      <c r="M32" s="7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45271</v>
      </c>
      <c r="N32" s="7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45247</v>
      </c>
      <c r="O32" s="5">
        <f t="shared" si="0"/>
        <v>3</v>
      </c>
      <c r="P32" s="10">
        <f>IF('FY2024'!$A34&lt;&gt;"",IF(AND(MONTH($K32) &lt;= 1, MONTH($L32) &gt;= 1), IF($O32 &lt;&gt; "", $E32/$O32, ""), ""),"")</f>
        <v>500000</v>
      </c>
      <c r="Q32" s="10">
        <f>IF('FY2024'!$A34&lt;&gt;"",IF(AND(MONTH($K32) &lt;= 2, MONTH($L32) &gt;= 2), IF($O32 &lt;&gt; "", $E32/$O32, ""), ""),"")</f>
        <v>500000</v>
      </c>
      <c r="R32" s="10">
        <f>IF('FY2024'!$A34&lt;&gt;"",IF(AND(MONTH($K32) &lt;= 3, MONTH($L32) &gt;= 3), IF($O32 &lt;&gt; "", $E32/$O32, ""), ""),"")</f>
        <v>500000</v>
      </c>
      <c r="S32" s="10" t="str">
        <f>IF('FY2024'!$A34&lt;&gt;"",IF(AND(MONTH($K32) &lt;= 4, MONTH($L32) &gt;= 4), IF($O32 &lt;&gt; "", $E32/$O32, ""), ""),"")</f>
        <v/>
      </c>
      <c r="T32" s="10" t="str">
        <f>IF('FY2024'!$A34&lt;&gt;"",IF(AND(MONTH($K32) &lt;= 5, MONTH($L32) &gt;= 5), IF($O32 &lt;&gt; "", $E32/$O32, ""), ""),"")</f>
        <v/>
      </c>
      <c r="U32" s="10" t="str">
        <f>IF('FY2024'!$A34&lt;&gt;"",IF(AND(MONTH($K32) &lt;= 6, MONTH($L32) &gt;= 6), IF($O32 &lt;&gt; "", $E32/$O32, ""), ""),"")</f>
        <v/>
      </c>
      <c r="V32" s="10" t="str">
        <f>IF('FY2024'!$A34&lt;&gt;"",IF(AND(MONTH($K32) &lt;= 7, MONTH($L32) &gt;= 7 ), IF($O32 &lt;&gt; "", $E32/$O32, ""), ""),"")</f>
        <v/>
      </c>
      <c r="W32" s="10" t="str">
        <f>IF('FY2024'!$A34&lt;&gt;"",IF(AND(MONTH($K32) &lt;= 8, MONTH($L32) &gt;= 8), IF($O32 &lt;&gt; "", $E32/$O32, ""), ""),"")</f>
        <v/>
      </c>
      <c r="X32" s="10" t="str">
        <f>IF('FY2024'!$A34&lt;&gt;"",IF(AND(MONTH($K32) &lt;= 9, MONTH($L32) &gt;= 9), IF($O32 &lt;&gt; "", $E32/$O32, ""), ""),"")</f>
        <v/>
      </c>
      <c r="Y32" s="10" t="str">
        <f>IF('FY2024'!$A34&lt;&gt;"",IF(AND(MONTH($K32) &lt;= 10, MONTH($L32) &gt;= 10), IF($O32 &lt;&gt; "", $E32/$O32, ""), ""),"")</f>
        <v/>
      </c>
      <c r="Z32" s="10" t="str">
        <f>IF('FY2024'!$A34&lt;&gt;"",IF(AND(MONTH($K32) &lt;= 11, MONTH($L32) &gt;= 11), IF($O32 &lt;&gt; "", $E32/$O32, ""), ""),"")</f>
        <v/>
      </c>
      <c r="AA32" s="10" t="str">
        <f>IF('FY2024'!$A34&lt;&gt;"",IF(AND(MONTH($K32) &lt;= 12, MONTH($L32) &gt;= 12), IF($O32 &lt;&gt; "", $E32/$O32, ""), ""),"")</f>
        <v/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45292</v>
      </c>
      <c r="L33" s="7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45382</v>
      </c>
      <c r="M33" s="7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45271</v>
      </c>
      <c r="N33" s="7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45247</v>
      </c>
      <c r="O33" s="5">
        <f t="shared" si="0"/>
        <v>3</v>
      </c>
      <c r="P33" s="10">
        <f>IF('FY2024'!$A35&lt;&gt;"",IF(AND(MONTH($K33) &lt;= 1, MONTH($L33) &gt;= 1), IF($O33 &lt;&gt; "", $E33/$O33, ""), ""),"")</f>
        <v>500000</v>
      </c>
      <c r="Q33" s="10">
        <f>IF('FY2024'!$A35&lt;&gt;"",IF(AND(MONTH($K33) &lt;= 2, MONTH($L33) &gt;= 2), IF($O33 &lt;&gt; "", $E33/$O33, ""), ""),"")</f>
        <v>500000</v>
      </c>
      <c r="R33" s="10">
        <f>IF('FY2024'!$A35&lt;&gt;"",IF(AND(MONTH($K33) &lt;= 3, MONTH($L33) &gt;= 3), IF($O33 &lt;&gt; "", $E33/$O33, ""), ""),"")</f>
        <v>500000</v>
      </c>
      <c r="S33" s="10" t="str">
        <f>IF('FY2024'!$A35&lt;&gt;"",IF(AND(MONTH($K33) &lt;= 4, MONTH($L33) &gt;= 4), IF($O33 &lt;&gt; "", $E33/$O33, ""), ""),"")</f>
        <v/>
      </c>
      <c r="T33" s="10" t="str">
        <f>IF('FY2024'!$A35&lt;&gt;"",IF(AND(MONTH($K33) &lt;= 5, MONTH($L33) &gt;= 5), IF($O33 &lt;&gt; "", $E33/$O33, ""), ""),"")</f>
        <v/>
      </c>
      <c r="U33" s="10" t="str">
        <f>IF('FY2024'!$A35&lt;&gt;"",IF(AND(MONTH($K33) &lt;= 6, MONTH($L33) &gt;= 6), IF($O33 &lt;&gt; "", $E33/$O33, ""), ""),"")</f>
        <v/>
      </c>
      <c r="V33" s="10" t="str">
        <f>IF('FY2024'!$A35&lt;&gt;"",IF(AND(MONTH($K33) &lt;= 7, MONTH($L33) &gt;= 7 ), IF($O33 &lt;&gt; "", $E33/$O33, ""), ""),"")</f>
        <v/>
      </c>
      <c r="W33" s="10" t="str">
        <f>IF('FY2024'!$A35&lt;&gt;"",IF(AND(MONTH($K33) &lt;= 8, MONTH($L33) &gt;= 8), IF($O33 &lt;&gt; "", $E33/$O33, ""), ""),"")</f>
        <v/>
      </c>
      <c r="X33" s="10" t="str">
        <f>IF('FY2024'!$A35&lt;&gt;"",IF(AND(MONTH($K33) &lt;= 9, MONTH($L33) &gt;= 9), IF($O33 &lt;&gt; "", $E33/$O33, ""), ""),"")</f>
        <v/>
      </c>
      <c r="Y33" s="10" t="str">
        <f>IF('FY2024'!$A35&lt;&gt;"",IF(AND(MONTH($K33) &lt;= 10, MONTH($L33) &gt;= 10), IF($O33 &lt;&gt; "", $E33/$O33, ""), ""),"")</f>
        <v/>
      </c>
      <c r="Z33" s="10" t="str">
        <f>IF('FY2024'!$A35&lt;&gt;"",IF(AND(MONTH($K33) &lt;= 11, MONTH($L33) &gt;= 11), IF($O33 &lt;&gt; "", $E33/$O33, ""), ""),"")</f>
        <v/>
      </c>
      <c r="AA33" s="10" t="str">
        <f>IF('FY2024'!$A35&lt;&gt;"",IF(AND(MONTH($K33) &lt;= 12, MONTH($L33) &gt;= 12), IF($O33 &lt;&gt; "", $E33/$O33, ""), ""),"")</f>
        <v/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45292</v>
      </c>
      <c r="L34" s="7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45382</v>
      </c>
      <c r="M34" s="7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45271</v>
      </c>
      <c r="N34" s="7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45247</v>
      </c>
      <c r="O34" s="5">
        <f t="shared" si="0"/>
        <v>3</v>
      </c>
      <c r="P34" s="10">
        <f>IF('FY2024'!$A36&lt;&gt;"",IF(AND(MONTH($K34) &lt;= 1, MONTH($L34) &gt;= 1), IF($O34 &lt;&gt; "", $E34/$O34, ""), ""),"")</f>
        <v>500000</v>
      </c>
      <c r="Q34" s="10">
        <f>IF('FY2024'!$A36&lt;&gt;"",IF(AND(MONTH($K34) &lt;= 2, MONTH($L34) &gt;= 2), IF($O34 &lt;&gt; "", $E34/$O34, ""), ""),"")</f>
        <v>500000</v>
      </c>
      <c r="R34" s="10">
        <f>IF('FY2024'!$A36&lt;&gt;"",IF(AND(MONTH($K34) &lt;= 3, MONTH($L34) &gt;= 3), IF($O34 &lt;&gt; "", $E34/$O34, ""), ""),"")</f>
        <v>500000</v>
      </c>
      <c r="S34" s="10" t="str">
        <f>IF('FY2024'!$A36&lt;&gt;"",IF(AND(MONTH($K34) &lt;= 4, MONTH($L34) &gt;= 4), IF($O34 &lt;&gt; "", $E34/$O34, ""), ""),"")</f>
        <v/>
      </c>
      <c r="T34" s="10" t="str">
        <f>IF('FY2024'!$A36&lt;&gt;"",IF(AND(MONTH($K34) &lt;= 5, MONTH($L34) &gt;= 5), IF($O34 &lt;&gt; "", $E34/$O34, ""), ""),"")</f>
        <v/>
      </c>
      <c r="U34" s="10" t="str">
        <f>IF('FY2024'!$A36&lt;&gt;"",IF(AND(MONTH($K34) &lt;= 6, MONTH($L34) &gt;= 6), IF($O34 &lt;&gt; "", $E34/$O34, ""), ""),"")</f>
        <v/>
      </c>
      <c r="V34" s="10" t="str">
        <f>IF('FY2024'!$A36&lt;&gt;"",IF(AND(MONTH($K34) &lt;= 7, MONTH($L34) &gt;= 7 ), IF($O34 &lt;&gt; "", $E34/$O34, ""), ""),"")</f>
        <v/>
      </c>
      <c r="W34" s="10" t="str">
        <f>IF('FY2024'!$A36&lt;&gt;"",IF(AND(MONTH($K34) &lt;= 8, MONTH($L34) &gt;= 8), IF($O34 &lt;&gt; "", $E34/$O34, ""), ""),"")</f>
        <v/>
      </c>
      <c r="X34" s="10" t="str">
        <f>IF('FY2024'!$A36&lt;&gt;"",IF(AND(MONTH($K34) &lt;= 9, MONTH($L34) &gt;= 9), IF($O34 &lt;&gt; "", $E34/$O34, ""), ""),"")</f>
        <v/>
      </c>
      <c r="Y34" s="10" t="str">
        <f>IF('FY2024'!$A36&lt;&gt;"",IF(AND(MONTH($K34) &lt;= 10, MONTH($L34) &gt;= 10), IF($O34 &lt;&gt; "", $E34/$O34, ""), ""),"")</f>
        <v/>
      </c>
      <c r="Z34" s="10" t="str">
        <f>IF('FY2024'!$A36&lt;&gt;"",IF(AND(MONTH($K34) &lt;= 11, MONTH($L34) &gt;= 11), IF($O34 &lt;&gt; "", $E34/$O34, ""), ""),"")</f>
        <v/>
      </c>
      <c r="AA34" s="10" t="str">
        <f>IF('FY2024'!$A36&lt;&gt;"",IF(AND(MONTH($K34) &lt;= 12, MONTH($L34) &gt;= 12), IF($O34 &lt;&gt; "", $E34/$O34, ""), ""),"")</f>
        <v/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45323</v>
      </c>
      <c r="L35" s="7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45382</v>
      </c>
      <c r="M35" s="7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45271</v>
      </c>
      <c r="N35" s="7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45247</v>
      </c>
      <c r="O35" s="5">
        <f t="shared" si="0"/>
        <v>2</v>
      </c>
      <c r="P35" s="10" t="str">
        <f>IF('FY2024'!$A37&lt;&gt;"",IF(AND(MONTH($K35) &lt;= 1, MONTH($L35) &gt;= 1), IF($O35 &lt;&gt; "", $E35/$O35, ""), ""),"")</f>
        <v/>
      </c>
      <c r="Q35" s="10">
        <f>IF('FY2024'!$A37&lt;&gt;"",IF(AND(MONTH($K35) &lt;= 2, MONTH($L35) &gt;= 2), IF($O35 &lt;&gt; "", $E35/$O35, ""), ""),"")</f>
        <v>500000</v>
      </c>
      <c r="R35" s="10">
        <f>IF('FY2024'!$A37&lt;&gt;"",IF(AND(MONTH($K35) &lt;= 3, MONTH($L35) &gt;= 3), IF($O35 &lt;&gt; "", $E35/$O35, ""), ""),"")</f>
        <v>500000</v>
      </c>
      <c r="S35" s="10" t="str">
        <f>IF('FY2024'!$A37&lt;&gt;"",IF(AND(MONTH($K35) &lt;= 4, MONTH($L35) &gt;= 4), IF($O35 &lt;&gt; "", $E35/$O35, ""), ""),"")</f>
        <v/>
      </c>
      <c r="T35" s="10" t="str">
        <f>IF('FY2024'!$A37&lt;&gt;"",IF(AND(MONTH($K35) &lt;= 5, MONTH($L35) &gt;= 5), IF($O35 &lt;&gt; "", $E35/$O35, ""), ""),"")</f>
        <v/>
      </c>
      <c r="U35" s="10" t="str">
        <f>IF('FY2024'!$A37&lt;&gt;"",IF(AND(MONTH($K35) &lt;= 6, MONTH($L35) &gt;= 6), IF($O35 &lt;&gt; "", $E35/$O35, ""), ""),"")</f>
        <v/>
      </c>
      <c r="V35" s="10" t="str">
        <f>IF('FY2024'!$A37&lt;&gt;"",IF(AND(MONTH($K35) &lt;= 7, MONTH($L35) &gt;= 7 ), IF($O35 &lt;&gt; "", $E35/$O35, ""), ""),"")</f>
        <v/>
      </c>
      <c r="W35" s="10" t="str">
        <f>IF('FY2024'!$A37&lt;&gt;"",IF(AND(MONTH($K35) &lt;= 8, MONTH($L35) &gt;= 8), IF($O35 &lt;&gt; "", $E35/$O35, ""), ""),"")</f>
        <v/>
      </c>
      <c r="X35" s="10" t="str">
        <f>IF('FY2024'!$A37&lt;&gt;"",IF(AND(MONTH($K35) &lt;= 9, MONTH($L35) &gt;= 9), IF($O35 &lt;&gt; "", $E35/$O35, ""), ""),"")</f>
        <v/>
      </c>
      <c r="Y35" s="10" t="str">
        <f>IF('FY2024'!$A37&lt;&gt;"",IF(AND(MONTH($K35) &lt;= 10, MONTH($L35) &gt;= 10), IF($O35 &lt;&gt; "", $E35/$O35, ""), ""),"")</f>
        <v/>
      </c>
      <c r="Z35" s="10" t="str">
        <f>IF('FY2024'!$A37&lt;&gt;"",IF(AND(MONTH($K35) &lt;= 11, MONTH($L35) &gt;= 11), IF($O35 &lt;&gt; "", $E35/$O35, ""), ""),"")</f>
        <v/>
      </c>
      <c r="AA35" s="10" t="str">
        <f>IF('FY2024'!$A37&lt;&gt;"",IF(AND(MONTH($K35) &lt;= 12, MONTH($L35) &gt;= 12), IF($O35 &lt;&gt; "", $E35/$O35, ""), ""),"")</f>
        <v/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45323</v>
      </c>
      <c r="L36" s="7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45382</v>
      </c>
      <c r="M36" s="7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45271</v>
      </c>
      <c r="N36" s="7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45247</v>
      </c>
      <c r="O36" s="5">
        <f t="shared" si="0"/>
        <v>2</v>
      </c>
      <c r="P36" s="10" t="str">
        <f>IF('FY2024'!$A38&lt;&gt;"",IF(AND(MONTH($K36) &lt;= 1, MONTH($L36) &gt;= 1), IF($O36 &lt;&gt; "", $E36/$O36, ""), ""),"")</f>
        <v/>
      </c>
      <c r="Q36" s="10">
        <f>IF('FY2024'!$A38&lt;&gt;"",IF(AND(MONTH($K36) &lt;= 2, MONTH($L36) &gt;= 2), IF($O36 &lt;&gt; "", $E36/$O36, ""), ""),"")</f>
        <v>500000</v>
      </c>
      <c r="R36" s="10">
        <f>IF('FY2024'!$A38&lt;&gt;"",IF(AND(MONTH($K36) &lt;= 3, MONTH($L36) &gt;= 3), IF($O36 &lt;&gt; "", $E36/$O36, ""), ""),"")</f>
        <v>500000</v>
      </c>
      <c r="S36" s="10" t="str">
        <f>IF('FY2024'!$A38&lt;&gt;"",IF(AND(MONTH($K36) &lt;= 4, MONTH($L36) &gt;= 4), IF($O36 &lt;&gt; "", $E36/$O36, ""), ""),"")</f>
        <v/>
      </c>
      <c r="T36" s="10" t="str">
        <f>IF('FY2024'!$A38&lt;&gt;"",IF(AND(MONTH($K36) &lt;= 5, MONTH($L36) &gt;= 5), IF($O36 &lt;&gt; "", $E36/$O36, ""), ""),"")</f>
        <v/>
      </c>
      <c r="U36" s="10" t="str">
        <f>IF('FY2024'!$A38&lt;&gt;"",IF(AND(MONTH($K36) &lt;= 6, MONTH($L36) &gt;= 6), IF($O36 &lt;&gt; "", $E36/$O36, ""), ""),"")</f>
        <v/>
      </c>
      <c r="V36" s="10" t="str">
        <f>IF('FY2024'!$A38&lt;&gt;"",IF(AND(MONTH($K36) &lt;= 7, MONTH($L36) &gt;= 7 ), IF($O36 &lt;&gt; "", $E36/$O36, ""), ""),"")</f>
        <v/>
      </c>
      <c r="W36" s="10" t="str">
        <f>IF('FY2024'!$A38&lt;&gt;"",IF(AND(MONTH($K36) &lt;= 8, MONTH($L36) &gt;= 8), IF($O36 &lt;&gt; "", $E36/$O36, ""), ""),"")</f>
        <v/>
      </c>
      <c r="X36" s="10" t="str">
        <f>IF('FY2024'!$A38&lt;&gt;"",IF(AND(MONTH($K36) &lt;= 9, MONTH($L36) &gt;= 9), IF($O36 &lt;&gt; "", $E36/$O36, ""), ""),"")</f>
        <v/>
      </c>
      <c r="Y36" s="10" t="str">
        <f>IF('FY2024'!$A38&lt;&gt;"",IF(AND(MONTH($K36) &lt;= 10, MONTH($L36) &gt;= 10), IF($O36 &lt;&gt; "", $E36/$O36, ""), ""),"")</f>
        <v/>
      </c>
      <c r="Z36" s="10" t="str">
        <f>IF('FY2024'!$A38&lt;&gt;"",IF(AND(MONTH($K36) &lt;= 11, MONTH($L36) &gt;= 11), IF($O36 &lt;&gt; "", $E36/$O36, ""), ""),"")</f>
        <v/>
      </c>
      <c r="AA36" s="10" t="str">
        <f>IF('FY2024'!$A38&lt;&gt;"",IF(AND(MONTH($K36) &lt;= 12, MONTH($L36) &gt;= 12), IF($O36 &lt;&gt; "", $E36/$O36, ""), ""),"")</f>
        <v/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45323</v>
      </c>
      <c r="L37" s="7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45351</v>
      </c>
      <c r="M37" s="7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45271</v>
      </c>
      <c r="N37" s="7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45250</v>
      </c>
      <c r="O37" s="5">
        <f t="shared" si="0"/>
        <v>1</v>
      </c>
      <c r="P37" s="10" t="str">
        <f>IF('FY2024'!$A39&lt;&gt;"",IF(AND(MONTH($K37) &lt;= 1, MONTH($L37) &gt;= 1), IF($O37 &lt;&gt; "", $E37/$O37, ""), ""),"")</f>
        <v/>
      </c>
      <c r="Q37" s="10">
        <f>IF('FY2024'!$A39&lt;&gt;"",IF(AND(MONTH($K37) &lt;= 2, MONTH($L37) &gt;= 2), IF($O37 &lt;&gt; "", $E37/$O37, ""), ""),"")</f>
        <v>500000</v>
      </c>
      <c r="R37" s="10" t="str">
        <f>IF('FY2024'!$A39&lt;&gt;"",IF(AND(MONTH($K37) &lt;= 3, MONTH($L37) &gt;= 3), IF($O37 &lt;&gt; "", $E37/$O37, ""), ""),"")</f>
        <v/>
      </c>
      <c r="S37" s="10" t="str">
        <f>IF('FY2024'!$A39&lt;&gt;"",IF(AND(MONTH($K37) &lt;= 4, MONTH($L37) &gt;= 4), IF($O37 &lt;&gt; "", $E37/$O37, ""), ""),"")</f>
        <v/>
      </c>
      <c r="T37" s="10" t="str">
        <f>IF('FY2024'!$A39&lt;&gt;"",IF(AND(MONTH($K37) &lt;= 5, MONTH($L37) &gt;= 5), IF($O37 &lt;&gt; "", $E37/$O37, ""), ""),"")</f>
        <v/>
      </c>
      <c r="U37" s="10" t="str">
        <f>IF('FY2024'!$A39&lt;&gt;"",IF(AND(MONTH($K37) &lt;= 6, MONTH($L37) &gt;= 6), IF($O37 &lt;&gt; "", $E37/$O37, ""), ""),"")</f>
        <v/>
      </c>
      <c r="V37" s="10" t="str">
        <f>IF('FY2024'!$A39&lt;&gt;"",IF(AND(MONTH($K37) &lt;= 7, MONTH($L37) &gt;= 7 ), IF($O37 &lt;&gt; "", $E37/$O37, ""), ""),"")</f>
        <v/>
      </c>
      <c r="W37" s="10" t="str">
        <f>IF('FY2024'!$A39&lt;&gt;"",IF(AND(MONTH($K37) &lt;= 8, MONTH($L37) &gt;= 8), IF($O37 &lt;&gt; "", $E37/$O37, ""), ""),"")</f>
        <v/>
      </c>
      <c r="X37" s="10" t="str">
        <f>IF('FY2024'!$A39&lt;&gt;"",IF(AND(MONTH($K37) &lt;= 9, MONTH($L37) &gt;= 9), IF($O37 &lt;&gt; "", $E37/$O37, ""), ""),"")</f>
        <v/>
      </c>
      <c r="Y37" s="10" t="str">
        <f>IF('FY2024'!$A39&lt;&gt;"",IF(AND(MONTH($K37) &lt;= 10, MONTH($L37) &gt;= 10), IF($O37 &lt;&gt; "", $E37/$O37, ""), ""),"")</f>
        <v/>
      </c>
      <c r="Z37" s="10" t="str">
        <f>IF('FY2024'!$A39&lt;&gt;"",IF(AND(MONTH($K37) &lt;= 11, MONTH($L37) &gt;= 11), IF($O37 &lt;&gt; "", $E37/$O37, ""), ""),"")</f>
        <v/>
      </c>
      <c r="AA37" s="10" t="str">
        <f>IF('FY2024'!$A39&lt;&gt;"",IF(AND(MONTH($K37) &lt;= 12, MONTH($L37) &gt;= 12), IF($O37 &lt;&gt; "", $E37/$O37, ""), ""),"")</f>
        <v/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45323</v>
      </c>
      <c r="L38" s="7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45351</v>
      </c>
      <c r="M38" s="7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45271</v>
      </c>
      <c r="N38" s="7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45250</v>
      </c>
      <c r="O38" s="5">
        <f t="shared" si="0"/>
        <v>1</v>
      </c>
      <c r="P38" s="10" t="str">
        <f>IF('FY2024'!$A40&lt;&gt;"",IF(AND(MONTH($K38) &lt;= 1, MONTH($L38) &gt;= 1), IF($O38 &lt;&gt; "", $E38/$O38, ""), ""),"")</f>
        <v/>
      </c>
      <c r="Q38" s="10">
        <f>IF('FY2024'!$A40&lt;&gt;"",IF(AND(MONTH($K38) &lt;= 2, MONTH($L38) &gt;= 2), IF($O38 &lt;&gt; "", $E38/$O38, ""), ""),"")</f>
        <v>500000</v>
      </c>
      <c r="R38" s="10" t="str">
        <f>IF('FY2024'!$A40&lt;&gt;"",IF(AND(MONTH($K38) &lt;= 3, MONTH($L38) &gt;= 3), IF($O38 &lt;&gt; "", $E38/$O38, ""), ""),"")</f>
        <v/>
      </c>
      <c r="S38" s="10" t="str">
        <f>IF('FY2024'!$A40&lt;&gt;"",IF(AND(MONTH($K38) &lt;= 4, MONTH($L38) &gt;= 4), IF($O38 &lt;&gt; "", $E38/$O38, ""), ""),"")</f>
        <v/>
      </c>
      <c r="T38" s="10" t="str">
        <f>IF('FY2024'!$A40&lt;&gt;"",IF(AND(MONTH($K38) &lt;= 5, MONTH($L38) &gt;= 5), IF($O38 &lt;&gt; "", $E38/$O38, ""), ""),"")</f>
        <v/>
      </c>
      <c r="U38" s="10" t="str">
        <f>IF('FY2024'!$A40&lt;&gt;"",IF(AND(MONTH($K38) &lt;= 6, MONTH($L38) &gt;= 6), IF($O38 &lt;&gt; "", $E38/$O38, ""), ""),"")</f>
        <v/>
      </c>
      <c r="V38" s="10" t="str">
        <f>IF('FY2024'!$A40&lt;&gt;"",IF(AND(MONTH($K38) &lt;= 7, MONTH($L38) &gt;= 7 ), IF($O38 &lt;&gt; "", $E38/$O38, ""), ""),"")</f>
        <v/>
      </c>
      <c r="W38" s="10" t="str">
        <f>IF('FY2024'!$A40&lt;&gt;"",IF(AND(MONTH($K38) &lt;= 8, MONTH($L38) &gt;= 8), IF($O38 &lt;&gt; "", $E38/$O38, ""), ""),"")</f>
        <v/>
      </c>
      <c r="X38" s="10" t="str">
        <f>IF('FY2024'!$A40&lt;&gt;"",IF(AND(MONTH($K38) &lt;= 9, MONTH($L38) &gt;= 9), IF($O38 &lt;&gt; "", $E38/$O38, ""), ""),"")</f>
        <v/>
      </c>
      <c r="Y38" s="10" t="str">
        <f>IF('FY2024'!$A40&lt;&gt;"",IF(AND(MONTH($K38) &lt;= 10, MONTH($L38) &gt;= 10), IF($O38 &lt;&gt; "", $E38/$O38, ""), ""),"")</f>
        <v/>
      </c>
      <c r="Z38" s="10" t="str">
        <f>IF('FY2024'!$A40&lt;&gt;"",IF(AND(MONTH($K38) &lt;= 11, MONTH($L38) &gt;= 11), IF($O38 &lt;&gt; "", $E38/$O38, ""), ""),"")</f>
        <v/>
      </c>
      <c r="AA38" s="10" t="str">
        <f>IF('FY2024'!$A40&lt;&gt;"",IF(AND(MONTH($K38) &lt;= 12, MONTH($L38) &gt;= 12), IF($O38 &lt;&gt; "", $E38/$O38, ""), ""),"")</f>
        <v/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45323</v>
      </c>
      <c r="L39" s="7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45351</v>
      </c>
      <c r="M39" s="7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45271</v>
      </c>
      <c r="N39" s="7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45250</v>
      </c>
      <c r="O39" s="5">
        <f t="shared" si="0"/>
        <v>1</v>
      </c>
      <c r="P39" s="10" t="str">
        <f>IF('FY2024'!$A41&lt;&gt;"",IF(AND(MONTH($K39) &lt;= 1, MONTH($L39) &gt;= 1), IF($O39 &lt;&gt; "", $E39/$O39, ""), ""),"")</f>
        <v/>
      </c>
      <c r="Q39" s="10">
        <f>IF('FY2024'!$A41&lt;&gt;"",IF(AND(MONTH($K39) &lt;= 2, MONTH($L39) &gt;= 2), IF($O39 &lt;&gt; "", $E39/$O39, ""), ""),"")</f>
        <v>500000</v>
      </c>
      <c r="R39" s="10" t="str">
        <f>IF('FY2024'!$A41&lt;&gt;"",IF(AND(MONTH($K39) &lt;= 3, MONTH($L39) &gt;= 3), IF($O39 &lt;&gt; "", $E39/$O39, ""), ""),"")</f>
        <v/>
      </c>
      <c r="S39" s="10" t="str">
        <f>IF('FY2024'!$A41&lt;&gt;"",IF(AND(MONTH($K39) &lt;= 4, MONTH($L39) &gt;= 4), IF($O39 &lt;&gt; "", $E39/$O39, ""), ""),"")</f>
        <v/>
      </c>
      <c r="T39" s="10" t="str">
        <f>IF('FY2024'!$A41&lt;&gt;"",IF(AND(MONTH($K39) &lt;= 5, MONTH($L39) &gt;= 5), IF($O39 &lt;&gt; "", $E39/$O39, ""), ""),"")</f>
        <v/>
      </c>
      <c r="U39" s="10" t="str">
        <f>IF('FY2024'!$A41&lt;&gt;"",IF(AND(MONTH($K39) &lt;= 6, MONTH($L39) &gt;= 6), IF($O39 &lt;&gt; "", $E39/$O39, ""), ""),"")</f>
        <v/>
      </c>
      <c r="V39" s="10" t="str">
        <f>IF('FY2024'!$A41&lt;&gt;"",IF(AND(MONTH($K39) &lt;= 7, MONTH($L39) &gt;= 7 ), IF($O39 &lt;&gt; "", $E39/$O39, ""), ""),"")</f>
        <v/>
      </c>
      <c r="W39" s="10" t="str">
        <f>IF('FY2024'!$A41&lt;&gt;"",IF(AND(MONTH($K39) &lt;= 8, MONTH($L39) &gt;= 8), IF($O39 &lt;&gt; "", $E39/$O39, ""), ""),"")</f>
        <v/>
      </c>
      <c r="X39" s="10" t="str">
        <f>IF('FY2024'!$A41&lt;&gt;"",IF(AND(MONTH($K39) &lt;= 9, MONTH($L39) &gt;= 9), IF($O39 &lt;&gt; "", $E39/$O39, ""), ""),"")</f>
        <v/>
      </c>
      <c r="Y39" s="10" t="str">
        <f>IF('FY2024'!$A41&lt;&gt;"",IF(AND(MONTH($K39) &lt;= 10, MONTH($L39) &gt;= 10), IF($O39 &lt;&gt; "", $E39/$O39, ""), ""),"")</f>
        <v/>
      </c>
      <c r="Z39" s="10" t="str">
        <f>IF('FY2024'!$A41&lt;&gt;"",IF(AND(MONTH($K39) &lt;= 11, MONTH($L39) &gt;= 11), IF($O39 &lt;&gt; "", $E39/$O39, ""), ""),"")</f>
        <v/>
      </c>
      <c r="AA39" s="10" t="str">
        <f>IF('FY2024'!$A41&lt;&gt;"",IF(AND(MONTH($K39) &lt;= 12, MONTH($L39) &gt;= 12), IF($O39 &lt;&gt; "", $E39/$O39, ""), ""),"")</f>
        <v/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45323</v>
      </c>
      <c r="L40" s="7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45351</v>
      </c>
      <c r="M40" s="7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45271</v>
      </c>
      <c r="N40" s="7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45250</v>
      </c>
      <c r="O40" s="5">
        <f t="shared" si="0"/>
        <v>1</v>
      </c>
      <c r="P40" s="10" t="str">
        <f>IF('FY2024'!$A42&lt;&gt;"",IF(AND(MONTH($K40) &lt;= 1, MONTH($L40) &gt;= 1), IF($O40 &lt;&gt; "", $E40/$O40, ""), ""),"")</f>
        <v/>
      </c>
      <c r="Q40" s="10">
        <f>IF('FY2024'!$A42&lt;&gt;"",IF(AND(MONTH($K40) &lt;= 2, MONTH($L40) &gt;= 2), IF($O40 &lt;&gt; "", $E40/$O40, ""), ""),"")</f>
        <v>500000</v>
      </c>
      <c r="R40" s="10" t="str">
        <f>IF('FY2024'!$A42&lt;&gt;"",IF(AND(MONTH($K40) &lt;= 3, MONTH($L40) &gt;= 3), IF($O40 &lt;&gt; "", $E40/$O40, ""), ""),"")</f>
        <v/>
      </c>
      <c r="S40" s="10" t="str">
        <f>IF('FY2024'!$A42&lt;&gt;"",IF(AND(MONTH($K40) &lt;= 4, MONTH($L40) &gt;= 4), IF($O40 &lt;&gt; "", $E40/$O40, ""), ""),"")</f>
        <v/>
      </c>
      <c r="T40" s="10" t="str">
        <f>IF('FY2024'!$A42&lt;&gt;"",IF(AND(MONTH($K40) &lt;= 5, MONTH($L40) &gt;= 5), IF($O40 &lt;&gt; "", $E40/$O40, ""), ""),"")</f>
        <v/>
      </c>
      <c r="U40" s="10" t="str">
        <f>IF('FY2024'!$A42&lt;&gt;"",IF(AND(MONTH($K40) &lt;= 6, MONTH($L40) &gt;= 6), IF($O40 &lt;&gt; "", $E40/$O40, ""), ""),"")</f>
        <v/>
      </c>
      <c r="V40" s="10" t="str">
        <f>IF('FY2024'!$A42&lt;&gt;"",IF(AND(MONTH($K40) &lt;= 7, MONTH($L40) &gt;= 7 ), IF($O40 &lt;&gt; "", $E40/$O40, ""), ""),"")</f>
        <v/>
      </c>
      <c r="W40" s="10" t="str">
        <f>IF('FY2024'!$A42&lt;&gt;"",IF(AND(MONTH($K40) &lt;= 8, MONTH($L40) &gt;= 8), IF($O40 &lt;&gt; "", $E40/$O40, ""), ""),"")</f>
        <v/>
      </c>
      <c r="X40" s="10" t="str">
        <f>IF('FY2024'!$A42&lt;&gt;"",IF(AND(MONTH($K40) &lt;= 9, MONTH($L40) &gt;= 9), IF($O40 &lt;&gt; "", $E40/$O40, ""), ""),"")</f>
        <v/>
      </c>
      <c r="Y40" s="10" t="str">
        <f>IF('FY2024'!$A42&lt;&gt;"",IF(AND(MONTH($K40) &lt;= 10, MONTH($L40) &gt;= 10), IF($O40 &lt;&gt; "", $E40/$O40, ""), ""),"")</f>
        <v/>
      </c>
      <c r="Z40" s="10" t="str">
        <f>IF('FY2024'!$A42&lt;&gt;"",IF(AND(MONTH($K40) &lt;= 11, MONTH($L40) &gt;= 11), IF($O40 &lt;&gt; "", $E40/$O40, ""), ""),"")</f>
        <v/>
      </c>
      <c r="AA40" s="10" t="str">
        <f>IF('FY2024'!$A42&lt;&gt;"",IF(AND(MONTH($K40) &lt;= 12, MONTH($L40) &gt;= 12), IF($O40 &lt;&gt; "", $E40/$O40, ""), ""),"")</f>
        <v/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45323</v>
      </c>
      <c r="L41" s="7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45351</v>
      </c>
      <c r="M41" s="7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45271</v>
      </c>
      <c r="N41" s="7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45250</v>
      </c>
      <c r="O41" s="5">
        <f t="shared" si="0"/>
        <v>1</v>
      </c>
      <c r="P41" s="10" t="str">
        <f>IF('FY2024'!$A43&lt;&gt;"",IF(AND(MONTH($K41) &lt;= 1, MONTH($L41) &gt;= 1), IF($O41 &lt;&gt; "", $E41/$O41, ""), ""),"")</f>
        <v/>
      </c>
      <c r="Q41" s="10">
        <f>IF('FY2024'!$A43&lt;&gt;"",IF(AND(MONTH($K41) &lt;= 2, MONTH($L41) &gt;= 2), IF($O41 &lt;&gt; "", $E41/$O41, ""), ""),"")</f>
        <v>500000</v>
      </c>
      <c r="R41" s="10" t="str">
        <f>IF('FY2024'!$A43&lt;&gt;"",IF(AND(MONTH($K41) &lt;= 3, MONTH($L41) &gt;= 3), IF($O41 &lt;&gt; "", $E41/$O41, ""), ""),"")</f>
        <v/>
      </c>
      <c r="S41" s="10" t="str">
        <f>IF('FY2024'!$A43&lt;&gt;"",IF(AND(MONTH($K41) &lt;= 4, MONTH($L41) &gt;= 4), IF($O41 &lt;&gt; "", $E41/$O41, ""), ""),"")</f>
        <v/>
      </c>
      <c r="T41" s="10" t="str">
        <f>IF('FY2024'!$A43&lt;&gt;"",IF(AND(MONTH($K41) &lt;= 5, MONTH($L41) &gt;= 5), IF($O41 &lt;&gt; "", $E41/$O41, ""), ""),"")</f>
        <v/>
      </c>
      <c r="U41" s="10" t="str">
        <f>IF('FY2024'!$A43&lt;&gt;"",IF(AND(MONTH($K41) &lt;= 6, MONTH($L41) &gt;= 6), IF($O41 &lt;&gt; "", $E41/$O41, ""), ""),"")</f>
        <v/>
      </c>
      <c r="V41" s="10" t="str">
        <f>IF('FY2024'!$A43&lt;&gt;"",IF(AND(MONTH($K41) &lt;= 7, MONTH($L41) &gt;= 7 ), IF($O41 &lt;&gt; "", $E41/$O41, ""), ""),"")</f>
        <v/>
      </c>
      <c r="W41" s="10" t="str">
        <f>IF('FY2024'!$A43&lt;&gt;"",IF(AND(MONTH($K41) &lt;= 8, MONTH($L41) &gt;= 8), IF($O41 &lt;&gt; "", $E41/$O41, ""), ""),"")</f>
        <v/>
      </c>
      <c r="X41" s="10" t="str">
        <f>IF('FY2024'!$A43&lt;&gt;"",IF(AND(MONTH($K41) &lt;= 9, MONTH($L41) &gt;= 9), IF($O41 &lt;&gt; "", $E41/$O41, ""), ""),"")</f>
        <v/>
      </c>
      <c r="Y41" s="10" t="str">
        <f>IF('FY2024'!$A43&lt;&gt;"",IF(AND(MONTH($K41) &lt;= 10, MONTH($L41) &gt;= 10), IF($O41 &lt;&gt; "", $E41/$O41, ""), ""),"")</f>
        <v/>
      </c>
      <c r="Z41" s="10" t="str">
        <f>IF('FY2024'!$A43&lt;&gt;"",IF(AND(MONTH($K41) &lt;= 11, MONTH($L41) &gt;= 11), IF($O41 &lt;&gt; "", $E41/$O41, ""), ""),"")</f>
        <v/>
      </c>
      <c r="AA41" s="10" t="str">
        <f>IF('FY2024'!$A43&lt;&gt;"",IF(AND(MONTH($K41) &lt;= 12, MONTH($L41) &gt;= 12), IF($O41 &lt;&gt; "", $E41/$O41, ""), ""),"")</f>
        <v/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45323</v>
      </c>
      <c r="L42" s="7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45351</v>
      </c>
      <c r="M42" s="7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45271</v>
      </c>
      <c r="N42" s="7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45250</v>
      </c>
      <c r="O42" s="5">
        <f t="shared" si="0"/>
        <v>1</v>
      </c>
      <c r="P42" s="10" t="str">
        <f>IF('FY2024'!$A44&lt;&gt;"",IF(AND(MONTH($K42) &lt;= 1, MONTH($L42) &gt;= 1), IF($O42 &lt;&gt; "", $E42/$O42, ""), ""),"")</f>
        <v/>
      </c>
      <c r="Q42" s="10">
        <f>IF('FY2024'!$A44&lt;&gt;"",IF(AND(MONTH($K42) &lt;= 2, MONTH($L42) &gt;= 2), IF($O42 &lt;&gt; "", $E42/$O42, ""), ""),"")</f>
        <v>500000</v>
      </c>
      <c r="R42" s="10" t="str">
        <f>IF('FY2024'!$A44&lt;&gt;"",IF(AND(MONTH($K42) &lt;= 3, MONTH($L42) &gt;= 3), IF($O42 &lt;&gt; "", $E42/$O42, ""), ""),"")</f>
        <v/>
      </c>
      <c r="S42" s="10" t="str">
        <f>IF('FY2024'!$A44&lt;&gt;"",IF(AND(MONTH($K42) &lt;= 4, MONTH($L42) &gt;= 4), IF($O42 &lt;&gt; "", $E42/$O42, ""), ""),"")</f>
        <v/>
      </c>
      <c r="T42" s="10" t="str">
        <f>IF('FY2024'!$A44&lt;&gt;"",IF(AND(MONTH($K42) &lt;= 5, MONTH($L42) &gt;= 5), IF($O42 &lt;&gt; "", $E42/$O42, ""), ""),"")</f>
        <v/>
      </c>
      <c r="U42" s="10" t="str">
        <f>IF('FY2024'!$A44&lt;&gt;"",IF(AND(MONTH($K42) &lt;= 6, MONTH($L42) &gt;= 6), IF($O42 &lt;&gt; "", $E42/$O42, ""), ""),"")</f>
        <v/>
      </c>
      <c r="V42" s="10" t="str">
        <f>IF('FY2024'!$A44&lt;&gt;"",IF(AND(MONTH($K42) &lt;= 7, MONTH($L42) &gt;= 7 ), IF($O42 &lt;&gt; "", $E42/$O42, ""), ""),"")</f>
        <v/>
      </c>
      <c r="W42" s="10" t="str">
        <f>IF('FY2024'!$A44&lt;&gt;"",IF(AND(MONTH($K42) &lt;= 8, MONTH($L42) &gt;= 8), IF($O42 &lt;&gt; "", $E42/$O42, ""), ""),"")</f>
        <v/>
      </c>
      <c r="X42" s="10" t="str">
        <f>IF('FY2024'!$A44&lt;&gt;"",IF(AND(MONTH($K42) &lt;= 9, MONTH($L42) &gt;= 9), IF($O42 &lt;&gt; "", $E42/$O42, ""), ""),"")</f>
        <v/>
      </c>
      <c r="Y42" s="10" t="str">
        <f>IF('FY2024'!$A44&lt;&gt;"",IF(AND(MONTH($K42) &lt;= 10, MONTH($L42) &gt;= 10), IF($O42 &lt;&gt; "", $E42/$O42, ""), ""),"")</f>
        <v/>
      </c>
      <c r="Z42" s="10" t="str">
        <f>IF('FY2024'!$A44&lt;&gt;"",IF(AND(MONTH($K42) &lt;= 11, MONTH($L42) &gt;= 11), IF($O42 &lt;&gt; "", $E42/$O42, ""), ""),"")</f>
        <v/>
      </c>
      <c r="AA42" s="10" t="str">
        <f>IF('FY2024'!$A44&lt;&gt;"",IF(AND(MONTH($K42) &lt;= 12, MONTH($L42) &gt;= 12), IF($O42 &lt;&gt; "", $E42/$O42, ""), ""),"")</f>
        <v/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45323</v>
      </c>
      <c r="L43" s="7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45351</v>
      </c>
      <c r="M43" s="7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45271</v>
      </c>
      <c r="N43" s="7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45250</v>
      </c>
      <c r="O43" s="5">
        <f t="shared" si="0"/>
        <v>1</v>
      </c>
      <c r="P43" s="10" t="str">
        <f>IF('FY2024'!$A45&lt;&gt;"",IF(AND(MONTH($K43) &lt;= 1, MONTH($L43) &gt;= 1), IF($O43 &lt;&gt; "", $E43/$O43, ""), ""),"")</f>
        <v/>
      </c>
      <c r="Q43" s="10">
        <f>IF('FY2024'!$A45&lt;&gt;"",IF(AND(MONTH($K43) &lt;= 2, MONTH($L43) &gt;= 2), IF($O43 &lt;&gt; "", $E43/$O43, ""), ""),"")</f>
        <v>500000</v>
      </c>
      <c r="R43" s="10" t="str">
        <f>IF('FY2024'!$A45&lt;&gt;"",IF(AND(MONTH($K43) &lt;= 3, MONTH($L43) &gt;= 3), IF($O43 &lt;&gt; "", $E43/$O43, ""), ""),"")</f>
        <v/>
      </c>
      <c r="S43" s="10" t="str">
        <f>IF('FY2024'!$A45&lt;&gt;"",IF(AND(MONTH($K43) &lt;= 4, MONTH($L43) &gt;= 4), IF($O43 &lt;&gt; "", $E43/$O43, ""), ""),"")</f>
        <v/>
      </c>
      <c r="T43" s="10" t="str">
        <f>IF('FY2024'!$A45&lt;&gt;"",IF(AND(MONTH($K43) &lt;= 5, MONTH($L43) &gt;= 5), IF($O43 &lt;&gt; "", $E43/$O43, ""), ""),"")</f>
        <v/>
      </c>
      <c r="U43" s="10" t="str">
        <f>IF('FY2024'!$A45&lt;&gt;"",IF(AND(MONTH($K43) &lt;= 6, MONTH($L43) &gt;= 6), IF($O43 &lt;&gt; "", $E43/$O43, ""), ""),"")</f>
        <v/>
      </c>
      <c r="V43" s="10" t="str">
        <f>IF('FY2024'!$A45&lt;&gt;"",IF(AND(MONTH($K43) &lt;= 7, MONTH($L43) &gt;= 7 ), IF($O43 &lt;&gt; "", $E43/$O43, ""), ""),"")</f>
        <v/>
      </c>
      <c r="W43" s="10" t="str">
        <f>IF('FY2024'!$A45&lt;&gt;"",IF(AND(MONTH($K43) &lt;= 8, MONTH($L43) &gt;= 8), IF($O43 &lt;&gt; "", $E43/$O43, ""), ""),"")</f>
        <v/>
      </c>
      <c r="X43" s="10" t="str">
        <f>IF('FY2024'!$A45&lt;&gt;"",IF(AND(MONTH($K43) &lt;= 9, MONTH($L43) &gt;= 9), IF($O43 &lt;&gt; "", $E43/$O43, ""), ""),"")</f>
        <v/>
      </c>
      <c r="Y43" s="10" t="str">
        <f>IF('FY2024'!$A45&lt;&gt;"",IF(AND(MONTH($K43) &lt;= 10, MONTH($L43) &gt;= 10), IF($O43 &lt;&gt; "", $E43/$O43, ""), ""),"")</f>
        <v/>
      </c>
      <c r="Z43" s="10" t="str">
        <f>IF('FY2024'!$A45&lt;&gt;"",IF(AND(MONTH($K43) &lt;= 11, MONTH($L43) &gt;= 11), IF($O43 &lt;&gt; "", $E43/$O43, ""), ""),"")</f>
        <v/>
      </c>
      <c r="AA43" s="10" t="str">
        <f>IF('FY2024'!$A45&lt;&gt;"",IF(AND(MONTH($K43) &lt;= 12, MONTH($L43) &gt;= 12), IF($O43 &lt;&gt; "", $E43/$O43, ""), ""),"")</f>
        <v/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45323</v>
      </c>
      <c r="L44" s="7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45351</v>
      </c>
      <c r="M44" s="7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45271</v>
      </c>
      <c r="N44" s="7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45250</v>
      </c>
      <c r="O44" s="5">
        <f t="shared" si="0"/>
        <v>1</v>
      </c>
      <c r="P44" s="10" t="str">
        <f>IF('FY2024'!$A46&lt;&gt;"",IF(AND(MONTH($K44) &lt;= 1, MONTH($L44) &gt;= 1), IF($O44 &lt;&gt; "", $E44/$O44, ""), ""),"")</f>
        <v/>
      </c>
      <c r="Q44" s="10">
        <f>IF('FY2024'!$A46&lt;&gt;"",IF(AND(MONTH($K44) &lt;= 2, MONTH($L44) &gt;= 2), IF($O44 &lt;&gt; "", $E44/$O44, ""), ""),"")</f>
        <v>500000</v>
      </c>
      <c r="R44" s="10" t="str">
        <f>IF('FY2024'!$A46&lt;&gt;"",IF(AND(MONTH($K44) &lt;= 3, MONTH($L44) &gt;= 3), IF($O44 &lt;&gt; "", $E44/$O44, ""), ""),"")</f>
        <v/>
      </c>
      <c r="S44" s="10" t="str">
        <f>IF('FY2024'!$A46&lt;&gt;"",IF(AND(MONTH($K44) &lt;= 4, MONTH($L44) &gt;= 4), IF($O44 &lt;&gt; "", $E44/$O44, ""), ""),"")</f>
        <v/>
      </c>
      <c r="T44" s="10" t="str">
        <f>IF('FY2024'!$A46&lt;&gt;"",IF(AND(MONTH($K44) &lt;= 5, MONTH($L44) &gt;= 5), IF($O44 &lt;&gt; "", $E44/$O44, ""), ""),"")</f>
        <v/>
      </c>
      <c r="U44" s="10" t="str">
        <f>IF('FY2024'!$A46&lt;&gt;"",IF(AND(MONTH($K44) &lt;= 6, MONTH($L44) &gt;= 6), IF($O44 &lt;&gt; "", $E44/$O44, ""), ""),"")</f>
        <v/>
      </c>
      <c r="V44" s="10" t="str">
        <f>IF('FY2024'!$A46&lt;&gt;"",IF(AND(MONTH($K44) &lt;= 7, MONTH($L44) &gt;= 7 ), IF($O44 &lt;&gt; "", $E44/$O44, ""), ""),"")</f>
        <v/>
      </c>
      <c r="W44" s="10" t="str">
        <f>IF('FY2024'!$A46&lt;&gt;"",IF(AND(MONTH($K44) &lt;= 8, MONTH($L44) &gt;= 8), IF($O44 &lt;&gt; "", $E44/$O44, ""), ""),"")</f>
        <v/>
      </c>
      <c r="X44" s="10" t="str">
        <f>IF('FY2024'!$A46&lt;&gt;"",IF(AND(MONTH($K44) &lt;= 9, MONTH($L44) &gt;= 9), IF($O44 &lt;&gt; "", $E44/$O44, ""), ""),"")</f>
        <v/>
      </c>
      <c r="Y44" s="10" t="str">
        <f>IF('FY2024'!$A46&lt;&gt;"",IF(AND(MONTH($K44) &lt;= 10, MONTH($L44) &gt;= 10), IF($O44 &lt;&gt; "", $E44/$O44, ""), ""),"")</f>
        <v/>
      </c>
      <c r="Z44" s="10" t="str">
        <f>IF('FY2024'!$A46&lt;&gt;"",IF(AND(MONTH($K44) &lt;= 11, MONTH($L44) &gt;= 11), IF($O44 &lt;&gt; "", $E44/$O44, ""), ""),"")</f>
        <v/>
      </c>
      <c r="AA44" s="10" t="str">
        <f>IF('FY2024'!$A46&lt;&gt;"",IF(AND(MONTH($K44) &lt;= 12, MONTH($L44) &gt;= 12), IF($O44 &lt;&gt; "", $E44/$O44, ""), ""),"")</f>
        <v/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45323</v>
      </c>
      <c r="L45" s="7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45351</v>
      </c>
      <c r="M45" s="7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45271</v>
      </c>
      <c r="N45" s="7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45250</v>
      </c>
      <c r="O45" s="5">
        <f t="shared" si="0"/>
        <v>1</v>
      </c>
      <c r="P45" s="10" t="str">
        <f>IF('FY2024'!$A47&lt;&gt;"",IF(AND(MONTH($K45) &lt;= 1, MONTH($L45) &gt;= 1), IF($O45 &lt;&gt; "", $E45/$O45, ""), ""),"")</f>
        <v/>
      </c>
      <c r="Q45" s="10">
        <f>IF('FY2024'!$A47&lt;&gt;"",IF(AND(MONTH($K45) &lt;= 2, MONTH($L45) &gt;= 2), IF($O45 &lt;&gt; "", $E45/$O45, ""), ""),"")</f>
        <v>500000</v>
      </c>
      <c r="R45" s="10" t="str">
        <f>IF('FY2024'!$A47&lt;&gt;"",IF(AND(MONTH($K45) &lt;= 3, MONTH($L45) &gt;= 3), IF($O45 &lt;&gt; "", $E45/$O45, ""), ""),"")</f>
        <v/>
      </c>
      <c r="S45" s="10" t="str">
        <f>IF('FY2024'!$A47&lt;&gt;"",IF(AND(MONTH($K45) &lt;= 4, MONTH($L45) &gt;= 4), IF($O45 &lt;&gt; "", $E45/$O45, ""), ""),"")</f>
        <v/>
      </c>
      <c r="T45" s="10" t="str">
        <f>IF('FY2024'!$A47&lt;&gt;"",IF(AND(MONTH($K45) &lt;= 5, MONTH($L45) &gt;= 5), IF($O45 &lt;&gt; "", $E45/$O45, ""), ""),"")</f>
        <v/>
      </c>
      <c r="U45" s="10" t="str">
        <f>IF('FY2024'!$A47&lt;&gt;"",IF(AND(MONTH($K45) &lt;= 6, MONTH($L45) &gt;= 6), IF($O45 &lt;&gt; "", $E45/$O45, ""), ""),"")</f>
        <v/>
      </c>
      <c r="V45" s="10" t="str">
        <f>IF('FY2024'!$A47&lt;&gt;"",IF(AND(MONTH($K45) &lt;= 7, MONTH($L45) &gt;= 7 ), IF($O45 &lt;&gt; "", $E45/$O45, ""), ""),"")</f>
        <v/>
      </c>
      <c r="W45" s="10" t="str">
        <f>IF('FY2024'!$A47&lt;&gt;"",IF(AND(MONTH($K45) &lt;= 8, MONTH($L45) &gt;= 8), IF($O45 &lt;&gt; "", $E45/$O45, ""), ""),"")</f>
        <v/>
      </c>
      <c r="X45" s="10" t="str">
        <f>IF('FY2024'!$A47&lt;&gt;"",IF(AND(MONTH($K45) &lt;= 9, MONTH($L45) &gt;= 9), IF($O45 &lt;&gt; "", $E45/$O45, ""), ""),"")</f>
        <v/>
      </c>
      <c r="Y45" s="10" t="str">
        <f>IF('FY2024'!$A47&lt;&gt;"",IF(AND(MONTH($K45) &lt;= 10, MONTH($L45) &gt;= 10), IF($O45 &lt;&gt; "", $E45/$O45, ""), ""),"")</f>
        <v/>
      </c>
      <c r="Z45" s="10" t="str">
        <f>IF('FY2024'!$A47&lt;&gt;"",IF(AND(MONTH($K45) &lt;= 11, MONTH($L45) &gt;= 11), IF($O45 &lt;&gt; "", $E45/$O45, ""), ""),"")</f>
        <v/>
      </c>
      <c r="AA45" s="10" t="str">
        <f>IF('FY2024'!$A47&lt;&gt;"",IF(AND(MONTH($K45) &lt;= 12, MONTH($L45) &gt;= 12), IF($O45 &lt;&gt; "", $E45/$O45, ""), ""),"")</f>
        <v/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45323</v>
      </c>
      <c r="L46" s="7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45351</v>
      </c>
      <c r="M46" s="7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45272</v>
      </c>
      <c r="N46" s="7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45251</v>
      </c>
      <c r="O46" s="5">
        <f t="shared" si="0"/>
        <v>1</v>
      </c>
      <c r="P46" s="10" t="str">
        <f>IF('FY2024'!$A48&lt;&gt;"",IF(AND(MONTH($K46) &lt;= 1, MONTH($L46) &gt;= 1), IF($O46 &lt;&gt; "", $E46/$O46, ""), ""),"")</f>
        <v/>
      </c>
      <c r="Q46" s="10">
        <f>IF('FY2024'!$A48&lt;&gt;"",IF(AND(MONTH($K46) &lt;= 2, MONTH($L46) &gt;= 2), IF($O46 &lt;&gt; "", $E46/$O46, ""), ""),"")</f>
        <v>500000</v>
      </c>
      <c r="R46" s="10" t="str">
        <f>IF('FY2024'!$A48&lt;&gt;"",IF(AND(MONTH($K46) &lt;= 3, MONTH($L46) &gt;= 3), IF($O46 &lt;&gt; "", $E46/$O46, ""), ""),"")</f>
        <v/>
      </c>
      <c r="S46" s="10" t="str">
        <f>IF('FY2024'!$A48&lt;&gt;"",IF(AND(MONTH($K46) &lt;= 4, MONTH($L46) &gt;= 4), IF($O46 &lt;&gt; "", $E46/$O46, ""), ""),"")</f>
        <v/>
      </c>
      <c r="T46" s="10" t="str">
        <f>IF('FY2024'!$A48&lt;&gt;"",IF(AND(MONTH($K46) &lt;= 5, MONTH($L46) &gt;= 5), IF($O46 &lt;&gt; "", $E46/$O46, ""), ""),"")</f>
        <v/>
      </c>
      <c r="U46" s="10" t="str">
        <f>IF('FY2024'!$A48&lt;&gt;"",IF(AND(MONTH($K46) &lt;= 6, MONTH($L46) &gt;= 6), IF($O46 &lt;&gt; "", $E46/$O46, ""), ""),"")</f>
        <v/>
      </c>
      <c r="V46" s="10" t="str">
        <f>IF('FY2024'!$A48&lt;&gt;"",IF(AND(MONTH($K46) &lt;= 7, MONTH($L46) &gt;= 7 ), IF($O46 &lt;&gt; "", $E46/$O46, ""), ""),"")</f>
        <v/>
      </c>
      <c r="W46" s="10" t="str">
        <f>IF('FY2024'!$A48&lt;&gt;"",IF(AND(MONTH($K46) &lt;= 8, MONTH($L46) &gt;= 8), IF($O46 &lt;&gt; "", $E46/$O46, ""), ""),"")</f>
        <v/>
      </c>
      <c r="X46" s="10" t="str">
        <f>IF('FY2024'!$A48&lt;&gt;"",IF(AND(MONTH($K46) &lt;= 9, MONTH($L46) &gt;= 9), IF($O46 &lt;&gt; "", $E46/$O46, ""), ""),"")</f>
        <v/>
      </c>
      <c r="Y46" s="10" t="str">
        <f>IF('FY2024'!$A48&lt;&gt;"",IF(AND(MONTH($K46) &lt;= 10, MONTH($L46) &gt;= 10), IF($O46 &lt;&gt; "", $E46/$O46, ""), ""),"")</f>
        <v/>
      </c>
      <c r="Z46" s="10" t="str">
        <f>IF('FY2024'!$A48&lt;&gt;"",IF(AND(MONTH($K46) &lt;= 11, MONTH($L46) &gt;= 11), IF($O46 &lt;&gt; "", $E46/$O46, ""), ""),"")</f>
        <v/>
      </c>
      <c r="AA46" s="10" t="str">
        <f>IF('FY2024'!$A48&lt;&gt;"",IF(AND(MONTH($K46) &lt;= 12, MONTH($L46) &gt;= 12), IF($O46 &lt;&gt; "", $E46/$O46, ""), ""),"")</f>
        <v/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45323</v>
      </c>
      <c r="L47" s="7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45351</v>
      </c>
      <c r="M47" s="7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45272</v>
      </c>
      <c r="N47" s="7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45251</v>
      </c>
      <c r="O47" s="5">
        <f t="shared" si="0"/>
        <v>1</v>
      </c>
      <c r="P47" s="10" t="str">
        <f>IF('FY2024'!$A49&lt;&gt;"",IF(AND(MONTH($K47) &lt;= 1, MONTH($L47) &gt;= 1), IF($O47 &lt;&gt; "", $E47/$O47, ""), ""),"")</f>
        <v/>
      </c>
      <c r="Q47" s="10">
        <f>IF('FY2024'!$A49&lt;&gt;"",IF(AND(MONTH($K47) &lt;= 2, MONTH($L47) &gt;= 2), IF($O47 &lt;&gt; "", $E47/$O47, ""), ""),"")</f>
        <v>500000</v>
      </c>
      <c r="R47" s="10" t="str">
        <f>IF('FY2024'!$A49&lt;&gt;"",IF(AND(MONTH($K47) &lt;= 3, MONTH($L47) &gt;= 3), IF($O47 &lt;&gt; "", $E47/$O47, ""), ""),"")</f>
        <v/>
      </c>
      <c r="S47" s="10" t="str">
        <f>IF('FY2024'!$A49&lt;&gt;"",IF(AND(MONTH($K47) &lt;= 4, MONTH($L47) &gt;= 4), IF($O47 &lt;&gt; "", $E47/$O47, ""), ""),"")</f>
        <v/>
      </c>
      <c r="T47" s="10" t="str">
        <f>IF('FY2024'!$A49&lt;&gt;"",IF(AND(MONTH($K47) &lt;= 5, MONTH($L47) &gt;= 5), IF($O47 &lt;&gt; "", $E47/$O47, ""), ""),"")</f>
        <v/>
      </c>
      <c r="U47" s="10" t="str">
        <f>IF('FY2024'!$A49&lt;&gt;"",IF(AND(MONTH($K47) &lt;= 6, MONTH($L47) &gt;= 6), IF($O47 &lt;&gt; "", $E47/$O47, ""), ""),"")</f>
        <v/>
      </c>
      <c r="V47" s="10" t="str">
        <f>IF('FY2024'!$A49&lt;&gt;"",IF(AND(MONTH($K47) &lt;= 7, MONTH($L47) &gt;= 7 ), IF($O47 &lt;&gt; "", $E47/$O47, ""), ""),"")</f>
        <v/>
      </c>
      <c r="W47" s="10" t="str">
        <f>IF('FY2024'!$A49&lt;&gt;"",IF(AND(MONTH($K47) &lt;= 8, MONTH($L47) &gt;= 8), IF($O47 &lt;&gt; "", $E47/$O47, ""), ""),"")</f>
        <v/>
      </c>
      <c r="X47" s="10" t="str">
        <f>IF('FY2024'!$A49&lt;&gt;"",IF(AND(MONTH($K47) &lt;= 9, MONTH($L47) &gt;= 9), IF($O47 &lt;&gt; "", $E47/$O47, ""), ""),"")</f>
        <v/>
      </c>
      <c r="Y47" s="10" t="str">
        <f>IF('FY2024'!$A49&lt;&gt;"",IF(AND(MONTH($K47) &lt;= 10, MONTH($L47) &gt;= 10), IF($O47 &lt;&gt; "", $E47/$O47, ""), ""),"")</f>
        <v/>
      </c>
      <c r="Z47" s="10" t="str">
        <f>IF('FY2024'!$A49&lt;&gt;"",IF(AND(MONTH($K47) &lt;= 11, MONTH($L47) &gt;= 11), IF($O47 &lt;&gt; "", $E47/$O47, ""), ""),"")</f>
        <v/>
      </c>
      <c r="AA47" s="10" t="str">
        <f>IF('FY2024'!$A49&lt;&gt;"",IF(AND(MONTH($K47) &lt;= 12, MONTH($L47) &gt;= 12), IF($O47 &lt;&gt; "", $E47/$O47, ""), ""),"")</f>
        <v/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45352</v>
      </c>
      <c r="L48" s="7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45382</v>
      </c>
      <c r="M48" s="7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45272</v>
      </c>
      <c r="N48" s="7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45251</v>
      </c>
      <c r="O48" s="5">
        <f t="shared" si="0"/>
        <v>1</v>
      </c>
      <c r="P48" s="10" t="str">
        <f>IF('FY2024'!$A50&lt;&gt;"",IF(AND(MONTH($K48) &lt;= 1, MONTH($L48) &gt;= 1), IF($O48 &lt;&gt; "", $E48/$O48, ""), ""),"")</f>
        <v/>
      </c>
      <c r="Q48" s="10" t="str">
        <f>IF('FY2024'!$A50&lt;&gt;"",IF(AND(MONTH($K48) &lt;= 2, MONTH($L48) &gt;= 2), IF($O48 &lt;&gt; "", $E48/$O48, ""), ""),"")</f>
        <v/>
      </c>
      <c r="R48" s="10">
        <f>IF('FY2024'!$A50&lt;&gt;"",IF(AND(MONTH($K48) &lt;= 3, MONTH($L48) &gt;= 3), IF($O48 &lt;&gt; "", $E48/$O48, ""), ""),"")</f>
        <v>500000</v>
      </c>
      <c r="S48" s="10" t="str">
        <f>IF('FY2024'!$A50&lt;&gt;"",IF(AND(MONTH($K48) &lt;= 4, MONTH($L48) &gt;= 4), IF($O48 &lt;&gt; "", $E48/$O48, ""), ""),"")</f>
        <v/>
      </c>
      <c r="T48" s="10" t="str">
        <f>IF('FY2024'!$A50&lt;&gt;"",IF(AND(MONTH($K48) &lt;= 5, MONTH($L48) &gt;= 5), IF($O48 &lt;&gt; "", $E48/$O48, ""), ""),"")</f>
        <v/>
      </c>
      <c r="U48" s="10" t="str">
        <f>IF('FY2024'!$A50&lt;&gt;"",IF(AND(MONTH($K48) &lt;= 6, MONTH($L48) &gt;= 6), IF($O48 &lt;&gt; "", $E48/$O48, ""), ""),"")</f>
        <v/>
      </c>
      <c r="V48" s="10" t="str">
        <f>IF('FY2024'!$A50&lt;&gt;"",IF(AND(MONTH($K48) &lt;= 7, MONTH($L48) &gt;= 7 ), IF($O48 &lt;&gt; "", $E48/$O48, ""), ""),"")</f>
        <v/>
      </c>
      <c r="W48" s="10" t="str">
        <f>IF('FY2024'!$A50&lt;&gt;"",IF(AND(MONTH($K48) &lt;= 8, MONTH($L48) &gt;= 8), IF($O48 &lt;&gt; "", $E48/$O48, ""), ""),"")</f>
        <v/>
      </c>
      <c r="X48" s="10" t="str">
        <f>IF('FY2024'!$A50&lt;&gt;"",IF(AND(MONTH($K48) &lt;= 9, MONTH($L48) &gt;= 9), IF($O48 &lt;&gt; "", $E48/$O48, ""), ""),"")</f>
        <v/>
      </c>
      <c r="Y48" s="10" t="str">
        <f>IF('FY2024'!$A50&lt;&gt;"",IF(AND(MONTH($K48) &lt;= 10, MONTH($L48) &gt;= 10), IF($O48 &lt;&gt; "", $E48/$O48, ""), ""),"")</f>
        <v/>
      </c>
      <c r="Z48" s="10" t="str">
        <f>IF('FY2024'!$A50&lt;&gt;"",IF(AND(MONTH($K48) &lt;= 11, MONTH($L48) &gt;= 11), IF($O48 &lt;&gt; "", $E48/$O48, ""), ""),"")</f>
        <v/>
      </c>
      <c r="AA48" s="10" t="str">
        <f>IF('FY2024'!$A50&lt;&gt;"",IF(AND(MONTH($K48) &lt;= 12, MONTH($L48) &gt;= 12), IF($O48 &lt;&gt; "", $E48/$O48, ""), ""),"")</f>
        <v/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45352</v>
      </c>
      <c r="L49" s="7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45382</v>
      </c>
      <c r="M49" s="7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45272</v>
      </c>
      <c r="N49" s="7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45251</v>
      </c>
      <c r="O49" s="5">
        <f t="shared" si="0"/>
        <v>1</v>
      </c>
      <c r="P49" s="10" t="str">
        <f>IF('FY2024'!$A51&lt;&gt;"",IF(AND(MONTH($K49) &lt;= 1, MONTH($L49) &gt;= 1), IF($O49 &lt;&gt; "", $E49/$O49, ""), ""),"")</f>
        <v/>
      </c>
      <c r="Q49" s="10" t="str">
        <f>IF('FY2024'!$A51&lt;&gt;"",IF(AND(MONTH($K49) &lt;= 2, MONTH($L49) &gt;= 2), IF($O49 &lt;&gt; "", $E49/$O49, ""), ""),"")</f>
        <v/>
      </c>
      <c r="R49" s="10">
        <f>IF('FY2024'!$A51&lt;&gt;"",IF(AND(MONTH($K49) &lt;= 3, MONTH($L49) &gt;= 3), IF($O49 &lt;&gt; "", $E49/$O49, ""), ""),"")</f>
        <v>500000</v>
      </c>
      <c r="S49" s="10" t="str">
        <f>IF('FY2024'!$A51&lt;&gt;"",IF(AND(MONTH($K49) &lt;= 4, MONTH($L49) &gt;= 4), IF($O49 &lt;&gt; "", $E49/$O49, ""), ""),"")</f>
        <v/>
      </c>
      <c r="T49" s="10" t="str">
        <f>IF('FY2024'!$A51&lt;&gt;"",IF(AND(MONTH($K49) &lt;= 5, MONTH($L49) &gt;= 5), IF($O49 &lt;&gt; "", $E49/$O49, ""), ""),"")</f>
        <v/>
      </c>
      <c r="U49" s="10" t="str">
        <f>IF('FY2024'!$A51&lt;&gt;"",IF(AND(MONTH($K49) &lt;= 6, MONTH($L49) &gt;= 6), IF($O49 &lt;&gt; "", $E49/$O49, ""), ""),"")</f>
        <v/>
      </c>
      <c r="V49" s="10" t="str">
        <f>IF('FY2024'!$A51&lt;&gt;"",IF(AND(MONTH($K49) &lt;= 7, MONTH($L49) &gt;= 7 ), IF($O49 &lt;&gt; "", $E49/$O49, ""), ""),"")</f>
        <v/>
      </c>
      <c r="W49" s="10" t="str">
        <f>IF('FY2024'!$A51&lt;&gt;"",IF(AND(MONTH($K49) &lt;= 8, MONTH($L49) &gt;= 8), IF($O49 &lt;&gt; "", $E49/$O49, ""), ""),"")</f>
        <v/>
      </c>
      <c r="X49" s="10" t="str">
        <f>IF('FY2024'!$A51&lt;&gt;"",IF(AND(MONTH($K49) &lt;= 9, MONTH($L49) &gt;= 9), IF($O49 &lt;&gt; "", $E49/$O49, ""), ""),"")</f>
        <v/>
      </c>
      <c r="Y49" s="10" t="str">
        <f>IF('FY2024'!$A51&lt;&gt;"",IF(AND(MONTH($K49) &lt;= 10, MONTH($L49) &gt;= 10), IF($O49 &lt;&gt; "", $E49/$O49, ""), ""),"")</f>
        <v/>
      </c>
      <c r="Z49" s="10" t="str">
        <f>IF('FY2024'!$A51&lt;&gt;"",IF(AND(MONTH($K49) &lt;= 11, MONTH($L49) &gt;= 11), IF($O49 &lt;&gt; "", $E49/$O49, ""), ""),"")</f>
        <v/>
      </c>
      <c r="AA49" s="10" t="str">
        <f>IF('FY2024'!$A51&lt;&gt;"",IF(AND(MONTH($K49) &lt;= 12, MONTH($L49) &gt;= 12), IF($O49 &lt;&gt; "", $E49/$O49, ""), ""),"")</f>
        <v/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45352</v>
      </c>
      <c r="L50" s="7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45382</v>
      </c>
      <c r="M50" s="7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45272</v>
      </c>
      <c r="N50" s="7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45251</v>
      </c>
      <c r="O50" s="5">
        <f t="shared" si="0"/>
        <v>1</v>
      </c>
      <c r="P50" s="10" t="str">
        <f>IF('FY2024'!$A52&lt;&gt;"",IF(AND(MONTH($K50) &lt;= 1, MONTH($L50) &gt;= 1), IF($O50 &lt;&gt; "", $E50/$O50, ""), ""),"")</f>
        <v/>
      </c>
      <c r="Q50" s="10" t="str">
        <f>IF('FY2024'!$A52&lt;&gt;"",IF(AND(MONTH($K50) &lt;= 2, MONTH($L50) &gt;= 2), IF($O50 &lt;&gt; "", $E50/$O50, ""), ""),"")</f>
        <v/>
      </c>
      <c r="R50" s="10">
        <f>IF('FY2024'!$A52&lt;&gt;"",IF(AND(MONTH($K50) &lt;= 3, MONTH($L50) &gt;= 3), IF($O50 &lt;&gt; "", $E50/$O50, ""), ""),"")</f>
        <v>500000</v>
      </c>
      <c r="S50" s="10" t="str">
        <f>IF('FY2024'!$A52&lt;&gt;"",IF(AND(MONTH($K50) &lt;= 4, MONTH($L50) &gt;= 4), IF($O50 &lt;&gt; "", $E50/$O50, ""), ""),"")</f>
        <v/>
      </c>
      <c r="T50" s="10" t="str">
        <f>IF('FY2024'!$A52&lt;&gt;"",IF(AND(MONTH($K50) &lt;= 5, MONTH($L50) &gt;= 5), IF($O50 &lt;&gt; "", $E50/$O50, ""), ""),"")</f>
        <v/>
      </c>
      <c r="U50" s="10" t="str">
        <f>IF('FY2024'!$A52&lt;&gt;"",IF(AND(MONTH($K50) &lt;= 6, MONTH($L50) &gt;= 6), IF($O50 &lt;&gt; "", $E50/$O50, ""), ""),"")</f>
        <v/>
      </c>
      <c r="V50" s="10" t="str">
        <f>IF('FY2024'!$A52&lt;&gt;"",IF(AND(MONTH($K50) &lt;= 7, MONTH($L50) &gt;= 7 ), IF($O50 &lt;&gt; "", $E50/$O50, ""), ""),"")</f>
        <v/>
      </c>
      <c r="W50" s="10" t="str">
        <f>IF('FY2024'!$A52&lt;&gt;"",IF(AND(MONTH($K50) &lt;= 8, MONTH($L50) &gt;= 8), IF($O50 &lt;&gt; "", $E50/$O50, ""), ""),"")</f>
        <v/>
      </c>
      <c r="X50" s="10" t="str">
        <f>IF('FY2024'!$A52&lt;&gt;"",IF(AND(MONTH($K50) &lt;= 9, MONTH($L50) &gt;= 9), IF($O50 &lt;&gt; "", $E50/$O50, ""), ""),"")</f>
        <v/>
      </c>
      <c r="Y50" s="10" t="str">
        <f>IF('FY2024'!$A52&lt;&gt;"",IF(AND(MONTH($K50) &lt;= 10, MONTH($L50) &gt;= 10), IF($O50 &lt;&gt; "", $E50/$O50, ""), ""),"")</f>
        <v/>
      </c>
      <c r="Z50" s="10" t="str">
        <f>IF('FY2024'!$A52&lt;&gt;"",IF(AND(MONTH($K50) &lt;= 11, MONTH($L50) &gt;= 11), IF($O50 &lt;&gt; "", $E50/$O50, ""), ""),"")</f>
        <v/>
      </c>
      <c r="AA50" s="10" t="str">
        <f>IF('FY2024'!$A52&lt;&gt;"",IF(AND(MONTH($K50) &lt;= 12, MONTH($L50) &gt;= 12), IF($O50 &lt;&gt; "", $E50/$O50, ""), ""),"")</f>
        <v/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45323</v>
      </c>
      <c r="L51" s="7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45351</v>
      </c>
      <c r="M51" s="7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45272</v>
      </c>
      <c r="N51" s="7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45251</v>
      </c>
      <c r="O51" s="5">
        <f t="shared" si="0"/>
        <v>1</v>
      </c>
      <c r="P51" s="10" t="str">
        <f>IF('FY2024'!$A53&lt;&gt;"",IF(AND(MONTH($K51) &lt;= 1, MONTH($L51) &gt;= 1), IF($O51 &lt;&gt; "", $E51/$O51, ""), ""),"")</f>
        <v/>
      </c>
      <c r="Q51" s="10">
        <f>IF('FY2024'!$A53&lt;&gt;"",IF(AND(MONTH($K51) &lt;= 2, MONTH($L51) &gt;= 2), IF($O51 &lt;&gt; "", $E51/$O51, ""), ""),"")</f>
        <v>500000</v>
      </c>
      <c r="R51" s="10" t="str">
        <f>IF('FY2024'!$A53&lt;&gt;"",IF(AND(MONTH($K51) &lt;= 3, MONTH($L51) &gt;= 3), IF($O51 &lt;&gt; "", $E51/$O51, ""), ""),"")</f>
        <v/>
      </c>
      <c r="S51" s="10" t="str">
        <f>IF('FY2024'!$A53&lt;&gt;"",IF(AND(MONTH($K51) &lt;= 4, MONTH($L51) &gt;= 4), IF($O51 &lt;&gt; "", $E51/$O51, ""), ""),"")</f>
        <v/>
      </c>
      <c r="T51" s="10" t="str">
        <f>IF('FY2024'!$A53&lt;&gt;"",IF(AND(MONTH($K51) &lt;= 5, MONTH($L51) &gt;= 5), IF($O51 &lt;&gt; "", $E51/$O51, ""), ""),"")</f>
        <v/>
      </c>
      <c r="U51" s="10" t="str">
        <f>IF('FY2024'!$A53&lt;&gt;"",IF(AND(MONTH($K51) &lt;= 6, MONTH($L51) &gt;= 6), IF($O51 &lt;&gt; "", $E51/$O51, ""), ""),"")</f>
        <v/>
      </c>
      <c r="V51" s="10" t="str">
        <f>IF('FY2024'!$A53&lt;&gt;"",IF(AND(MONTH($K51) &lt;= 7, MONTH($L51) &gt;= 7 ), IF($O51 &lt;&gt; "", $E51/$O51, ""), ""),"")</f>
        <v/>
      </c>
      <c r="W51" s="10" t="str">
        <f>IF('FY2024'!$A53&lt;&gt;"",IF(AND(MONTH($K51) &lt;= 8, MONTH($L51) &gt;= 8), IF($O51 &lt;&gt; "", $E51/$O51, ""), ""),"")</f>
        <v/>
      </c>
      <c r="X51" s="10" t="str">
        <f>IF('FY2024'!$A53&lt;&gt;"",IF(AND(MONTH($K51) &lt;= 9, MONTH($L51) &gt;= 9), IF($O51 &lt;&gt; "", $E51/$O51, ""), ""),"")</f>
        <v/>
      </c>
      <c r="Y51" s="10" t="str">
        <f>IF('FY2024'!$A53&lt;&gt;"",IF(AND(MONTH($K51) &lt;= 10, MONTH($L51) &gt;= 10), IF($O51 &lt;&gt; "", $E51/$O51, ""), ""),"")</f>
        <v/>
      </c>
      <c r="Z51" s="10" t="str">
        <f>IF('FY2024'!$A53&lt;&gt;"",IF(AND(MONTH($K51) &lt;= 11, MONTH($L51) &gt;= 11), IF($O51 &lt;&gt; "", $E51/$O51, ""), ""),"")</f>
        <v/>
      </c>
      <c r="AA51" s="10" t="str">
        <f>IF('FY2024'!$A53&lt;&gt;"",IF(AND(MONTH($K51) &lt;= 12, MONTH($L51) &gt;= 12), IF($O51 &lt;&gt; "", $E51/$O51, ""), ""),"")</f>
        <v/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45352</v>
      </c>
      <c r="L52" s="7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45382</v>
      </c>
      <c r="M52" s="7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45275</v>
      </c>
      <c r="N52" s="7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45257</v>
      </c>
      <c r="O52" s="5">
        <f t="shared" si="0"/>
        <v>1</v>
      </c>
      <c r="P52" s="10" t="str">
        <f>IF('FY2024'!$A54&lt;&gt;"",IF(AND(MONTH($K52) &lt;= 1, MONTH($L52) &gt;= 1), IF($O52 &lt;&gt; "", $E52/$O52, ""), ""),"")</f>
        <v/>
      </c>
      <c r="Q52" s="10" t="str">
        <f>IF('FY2024'!$A54&lt;&gt;"",IF(AND(MONTH($K52) &lt;= 2, MONTH($L52) &gt;= 2), IF($O52 &lt;&gt; "", $E52/$O52, ""), ""),"")</f>
        <v/>
      </c>
      <c r="R52" s="10">
        <f>IF('FY2024'!$A54&lt;&gt;"",IF(AND(MONTH($K52) &lt;= 3, MONTH($L52) &gt;= 3), IF($O52 &lt;&gt; "", $E52/$O52, ""), ""),"")</f>
        <v>500000</v>
      </c>
      <c r="S52" s="10" t="str">
        <f>IF('FY2024'!$A54&lt;&gt;"",IF(AND(MONTH($K52) &lt;= 4, MONTH($L52) &gt;= 4), IF($O52 &lt;&gt; "", $E52/$O52, ""), ""),"")</f>
        <v/>
      </c>
      <c r="T52" s="10" t="str">
        <f>IF('FY2024'!$A54&lt;&gt;"",IF(AND(MONTH($K52) &lt;= 5, MONTH($L52) &gt;= 5), IF($O52 &lt;&gt; "", $E52/$O52, ""), ""),"")</f>
        <v/>
      </c>
      <c r="U52" s="10" t="str">
        <f>IF('FY2024'!$A54&lt;&gt;"",IF(AND(MONTH($K52) &lt;= 6, MONTH($L52) &gt;= 6), IF($O52 &lt;&gt; "", $E52/$O52, ""), ""),"")</f>
        <v/>
      </c>
      <c r="V52" s="10" t="str">
        <f>IF('FY2024'!$A54&lt;&gt;"",IF(AND(MONTH($K52) &lt;= 7, MONTH($L52) &gt;= 7 ), IF($O52 &lt;&gt; "", $E52/$O52, ""), ""),"")</f>
        <v/>
      </c>
      <c r="W52" s="10" t="str">
        <f>IF('FY2024'!$A54&lt;&gt;"",IF(AND(MONTH($K52) &lt;= 8, MONTH($L52) &gt;= 8), IF($O52 &lt;&gt; "", $E52/$O52, ""), ""),"")</f>
        <v/>
      </c>
      <c r="X52" s="10" t="str">
        <f>IF('FY2024'!$A54&lt;&gt;"",IF(AND(MONTH($K52) &lt;= 9, MONTH($L52) &gt;= 9), IF($O52 &lt;&gt; "", $E52/$O52, ""), ""),"")</f>
        <v/>
      </c>
      <c r="Y52" s="10" t="str">
        <f>IF('FY2024'!$A54&lt;&gt;"",IF(AND(MONTH($K52) &lt;= 10, MONTH($L52) &gt;= 10), IF($O52 &lt;&gt; "", $E52/$O52, ""), ""),"")</f>
        <v/>
      </c>
      <c r="Z52" s="10" t="str">
        <f>IF('FY2024'!$A54&lt;&gt;"",IF(AND(MONTH($K52) &lt;= 11, MONTH($L52) &gt;= 11), IF($O52 &lt;&gt; "", $E52/$O52, ""), ""),"")</f>
        <v/>
      </c>
      <c r="AA52" s="10" t="str">
        <f>IF('FY2024'!$A54&lt;&gt;"",IF(AND(MONTH($K52) &lt;= 12, MONTH($L52) &gt;= 12), IF($O52 &lt;&gt; "", $E52/$O52, ""), ""),"")</f>
        <v/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45323</v>
      </c>
      <c r="L53" s="7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45351</v>
      </c>
      <c r="M53" s="7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45275</v>
      </c>
      <c r="N53" s="7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45257</v>
      </c>
      <c r="O53" s="5">
        <f t="shared" si="0"/>
        <v>1</v>
      </c>
      <c r="P53" s="10" t="str">
        <f>IF('FY2024'!$A55&lt;&gt;"",IF(AND(MONTH($K53) &lt;= 1, MONTH($L53) &gt;= 1), IF($O53 &lt;&gt; "", $E53/$O53, ""), ""),"")</f>
        <v/>
      </c>
      <c r="Q53" s="10">
        <f>IF('FY2024'!$A55&lt;&gt;"",IF(AND(MONTH($K53) &lt;= 2, MONTH($L53) &gt;= 2), IF($O53 &lt;&gt; "", $E53/$O53, ""), ""),"")</f>
        <v>500000</v>
      </c>
      <c r="R53" s="10" t="str">
        <f>IF('FY2024'!$A55&lt;&gt;"",IF(AND(MONTH($K53) &lt;= 3, MONTH($L53) &gt;= 3), IF($O53 &lt;&gt; "", $E53/$O53, ""), ""),"")</f>
        <v/>
      </c>
      <c r="S53" s="10" t="str">
        <f>IF('FY2024'!$A55&lt;&gt;"",IF(AND(MONTH($K53) &lt;= 4, MONTH($L53) &gt;= 4), IF($O53 &lt;&gt; "", $E53/$O53, ""), ""),"")</f>
        <v/>
      </c>
      <c r="T53" s="10" t="str">
        <f>IF('FY2024'!$A55&lt;&gt;"",IF(AND(MONTH($K53) &lt;= 5, MONTH($L53) &gt;= 5), IF($O53 &lt;&gt; "", $E53/$O53, ""), ""),"")</f>
        <v/>
      </c>
      <c r="U53" s="10" t="str">
        <f>IF('FY2024'!$A55&lt;&gt;"",IF(AND(MONTH($K53) &lt;= 6, MONTH($L53) &gt;= 6), IF($O53 &lt;&gt; "", $E53/$O53, ""), ""),"")</f>
        <v/>
      </c>
      <c r="V53" s="10" t="str">
        <f>IF('FY2024'!$A55&lt;&gt;"",IF(AND(MONTH($K53) &lt;= 7, MONTH($L53) &gt;= 7 ), IF($O53 &lt;&gt; "", $E53/$O53, ""), ""),"")</f>
        <v/>
      </c>
      <c r="W53" s="10" t="str">
        <f>IF('FY2024'!$A55&lt;&gt;"",IF(AND(MONTH($K53) &lt;= 8, MONTH($L53) &gt;= 8), IF($O53 &lt;&gt; "", $E53/$O53, ""), ""),"")</f>
        <v/>
      </c>
      <c r="X53" s="10" t="str">
        <f>IF('FY2024'!$A55&lt;&gt;"",IF(AND(MONTH($K53) &lt;= 9, MONTH($L53) &gt;= 9), IF($O53 &lt;&gt; "", $E53/$O53, ""), ""),"")</f>
        <v/>
      </c>
      <c r="Y53" s="10" t="str">
        <f>IF('FY2024'!$A55&lt;&gt;"",IF(AND(MONTH($K53) &lt;= 10, MONTH($L53) &gt;= 10), IF($O53 &lt;&gt; "", $E53/$O53, ""), ""),"")</f>
        <v/>
      </c>
      <c r="Z53" s="10" t="str">
        <f>IF('FY2024'!$A55&lt;&gt;"",IF(AND(MONTH($K53) &lt;= 11, MONTH($L53) &gt;= 11), IF($O53 &lt;&gt; "", $E53/$O53, ""), ""),"")</f>
        <v/>
      </c>
      <c r="AA53" s="10" t="str">
        <f>IF('FY2024'!$A55&lt;&gt;"",IF(AND(MONTH($K53) &lt;= 12, MONTH($L53) &gt;= 12), IF($O53 &lt;&gt; "", $E53/$O53, ""), ""),"")</f>
        <v/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45323</v>
      </c>
      <c r="L54" s="7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45351</v>
      </c>
      <c r="M54" s="7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45275</v>
      </c>
      <c r="N54" s="7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45257</v>
      </c>
      <c r="O54" s="5">
        <f t="shared" si="0"/>
        <v>1</v>
      </c>
      <c r="P54" s="10" t="str">
        <f>IF('FY2024'!$A56&lt;&gt;"",IF(AND(MONTH($K54) &lt;= 1, MONTH($L54) &gt;= 1), IF($O54 &lt;&gt; "", $E54/$O54, ""), ""),"")</f>
        <v/>
      </c>
      <c r="Q54" s="10">
        <f>IF('FY2024'!$A56&lt;&gt;"",IF(AND(MONTH($K54) &lt;= 2, MONTH($L54) &gt;= 2), IF($O54 &lt;&gt; "", $E54/$O54, ""), ""),"")</f>
        <v>500000</v>
      </c>
      <c r="R54" s="10" t="str">
        <f>IF('FY2024'!$A56&lt;&gt;"",IF(AND(MONTH($K54) &lt;= 3, MONTH($L54) &gt;= 3), IF($O54 &lt;&gt; "", $E54/$O54, ""), ""),"")</f>
        <v/>
      </c>
      <c r="S54" s="10" t="str">
        <f>IF('FY2024'!$A56&lt;&gt;"",IF(AND(MONTH($K54) &lt;= 4, MONTH($L54) &gt;= 4), IF($O54 &lt;&gt; "", $E54/$O54, ""), ""),"")</f>
        <v/>
      </c>
      <c r="T54" s="10" t="str">
        <f>IF('FY2024'!$A56&lt;&gt;"",IF(AND(MONTH($K54) &lt;= 5, MONTH($L54) &gt;= 5), IF($O54 &lt;&gt; "", $E54/$O54, ""), ""),"")</f>
        <v/>
      </c>
      <c r="U54" s="10" t="str">
        <f>IF('FY2024'!$A56&lt;&gt;"",IF(AND(MONTH($K54) &lt;= 6, MONTH($L54) &gt;= 6), IF($O54 &lt;&gt; "", $E54/$O54, ""), ""),"")</f>
        <v/>
      </c>
      <c r="V54" s="10" t="str">
        <f>IF('FY2024'!$A56&lt;&gt;"",IF(AND(MONTH($K54) &lt;= 7, MONTH($L54) &gt;= 7 ), IF($O54 &lt;&gt; "", $E54/$O54, ""), ""),"")</f>
        <v/>
      </c>
      <c r="W54" s="10" t="str">
        <f>IF('FY2024'!$A56&lt;&gt;"",IF(AND(MONTH($K54) &lt;= 8, MONTH($L54) &gt;= 8), IF($O54 &lt;&gt; "", $E54/$O54, ""), ""),"")</f>
        <v/>
      </c>
      <c r="X54" s="10" t="str">
        <f>IF('FY2024'!$A56&lt;&gt;"",IF(AND(MONTH($K54) &lt;= 9, MONTH($L54) &gt;= 9), IF($O54 &lt;&gt; "", $E54/$O54, ""), ""),"")</f>
        <v/>
      </c>
      <c r="Y54" s="10" t="str">
        <f>IF('FY2024'!$A56&lt;&gt;"",IF(AND(MONTH($K54) &lt;= 10, MONTH($L54) &gt;= 10), IF($O54 &lt;&gt; "", $E54/$O54, ""), ""),"")</f>
        <v/>
      </c>
      <c r="Z54" s="10" t="str">
        <f>IF('FY2024'!$A56&lt;&gt;"",IF(AND(MONTH($K54) &lt;= 11, MONTH($L54) &gt;= 11), IF($O54 &lt;&gt; "", $E54/$O54, ""), ""),"")</f>
        <v/>
      </c>
      <c r="AA54" s="10" t="str">
        <f>IF('FY2024'!$A56&lt;&gt;"",IF(AND(MONTH($K54) &lt;= 12, MONTH($L54) &gt;= 12), IF($O54 &lt;&gt; "", $E54/$O54, ""), ""),"")</f>
        <v/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45352</v>
      </c>
      <c r="L55" s="7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45382</v>
      </c>
      <c r="M55" s="7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45275</v>
      </c>
      <c r="N55" s="7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45257</v>
      </c>
      <c r="O55" s="5">
        <f t="shared" si="0"/>
        <v>1</v>
      </c>
      <c r="P55" s="10" t="str">
        <f>IF('FY2024'!$A57&lt;&gt;"",IF(AND(MONTH($K55) &lt;= 1, MONTH($L55) &gt;= 1), IF($O55 &lt;&gt; "", $E55/$O55, ""), ""),"")</f>
        <v/>
      </c>
      <c r="Q55" s="10" t="str">
        <f>IF('FY2024'!$A57&lt;&gt;"",IF(AND(MONTH($K55) &lt;= 2, MONTH($L55) &gt;= 2), IF($O55 &lt;&gt; "", $E55/$O55, ""), ""),"")</f>
        <v/>
      </c>
      <c r="R55" s="10">
        <f>IF('FY2024'!$A57&lt;&gt;"",IF(AND(MONTH($K55) &lt;= 3, MONTH($L55) &gt;= 3), IF($O55 &lt;&gt; "", $E55/$O55, ""), ""),"")</f>
        <v>500000</v>
      </c>
      <c r="S55" s="10" t="str">
        <f>IF('FY2024'!$A57&lt;&gt;"",IF(AND(MONTH($K55) &lt;= 4, MONTH($L55) &gt;= 4), IF($O55 &lt;&gt; "", $E55/$O55, ""), ""),"")</f>
        <v/>
      </c>
      <c r="T55" s="10" t="str">
        <f>IF('FY2024'!$A57&lt;&gt;"",IF(AND(MONTH($K55) &lt;= 5, MONTH($L55) &gt;= 5), IF($O55 &lt;&gt; "", $E55/$O55, ""), ""),"")</f>
        <v/>
      </c>
      <c r="U55" s="10" t="str">
        <f>IF('FY2024'!$A57&lt;&gt;"",IF(AND(MONTH($K55) &lt;= 6, MONTH($L55) &gt;= 6), IF($O55 &lt;&gt; "", $E55/$O55, ""), ""),"")</f>
        <v/>
      </c>
      <c r="V55" s="10" t="str">
        <f>IF('FY2024'!$A57&lt;&gt;"",IF(AND(MONTH($K55) &lt;= 7, MONTH($L55) &gt;= 7 ), IF($O55 &lt;&gt; "", $E55/$O55, ""), ""),"")</f>
        <v/>
      </c>
      <c r="W55" s="10" t="str">
        <f>IF('FY2024'!$A57&lt;&gt;"",IF(AND(MONTH($K55) &lt;= 8, MONTH($L55) &gt;= 8), IF($O55 &lt;&gt; "", $E55/$O55, ""), ""),"")</f>
        <v/>
      </c>
      <c r="X55" s="10" t="str">
        <f>IF('FY2024'!$A57&lt;&gt;"",IF(AND(MONTH($K55) &lt;= 9, MONTH($L55) &gt;= 9), IF($O55 &lt;&gt; "", $E55/$O55, ""), ""),"")</f>
        <v/>
      </c>
      <c r="Y55" s="10" t="str">
        <f>IF('FY2024'!$A57&lt;&gt;"",IF(AND(MONTH($K55) &lt;= 10, MONTH($L55) &gt;= 10), IF($O55 &lt;&gt; "", $E55/$O55, ""), ""),"")</f>
        <v/>
      </c>
      <c r="Z55" s="10" t="str">
        <f>IF('FY2024'!$A57&lt;&gt;"",IF(AND(MONTH($K55) &lt;= 11, MONTH($L55) &gt;= 11), IF($O55 &lt;&gt; "", $E55/$O55, ""), ""),"")</f>
        <v/>
      </c>
      <c r="AA55" s="10" t="str">
        <f>IF('FY2024'!$A57&lt;&gt;"",IF(AND(MONTH($K55) &lt;= 12, MONTH($L55) &gt;= 12), IF($O55 &lt;&gt; "", $E55/$O55, ""), ""),"")</f>
        <v/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45352</v>
      </c>
      <c r="L56" s="7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45382</v>
      </c>
      <c r="M56" s="7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45275</v>
      </c>
      <c r="N56" s="7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45257</v>
      </c>
      <c r="O56" s="5">
        <f t="shared" si="0"/>
        <v>1</v>
      </c>
      <c r="P56" s="10" t="str">
        <f>IF('FY2024'!$A58&lt;&gt;"",IF(AND(MONTH($K56) &lt;= 1, MONTH($L56) &gt;= 1), IF($O56 &lt;&gt; "", $E56/$O56, ""), ""),"")</f>
        <v/>
      </c>
      <c r="Q56" s="10" t="str">
        <f>IF('FY2024'!$A58&lt;&gt;"",IF(AND(MONTH($K56) &lt;= 2, MONTH($L56) &gt;= 2), IF($O56 &lt;&gt; "", $E56/$O56, ""), ""),"")</f>
        <v/>
      </c>
      <c r="R56" s="10">
        <f>IF('FY2024'!$A58&lt;&gt;"",IF(AND(MONTH($K56) &lt;= 3, MONTH($L56) &gt;= 3), IF($O56 &lt;&gt; "", $E56/$O56, ""), ""),"")</f>
        <v>500000</v>
      </c>
      <c r="S56" s="10" t="str">
        <f>IF('FY2024'!$A58&lt;&gt;"",IF(AND(MONTH($K56) &lt;= 4, MONTH($L56) &gt;= 4), IF($O56 &lt;&gt; "", $E56/$O56, ""), ""),"")</f>
        <v/>
      </c>
      <c r="T56" s="10" t="str">
        <f>IF('FY2024'!$A58&lt;&gt;"",IF(AND(MONTH($K56) &lt;= 5, MONTH($L56) &gt;= 5), IF($O56 &lt;&gt; "", $E56/$O56, ""), ""),"")</f>
        <v/>
      </c>
      <c r="U56" s="10" t="str">
        <f>IF('FY2024'!$A58&lt;&gt;"",IF(AND(MONTH($K56) &lt;= 6, MONTH($L56) &gt;= 6), IF($O56 &lt;&gt; "", $E56/$O56, ""), ""),"")</f>
        <v/>
      </c>
      <c r="V56" s="10" t="str">
        <f>IF('FY2024'!$A58&lt;&gt;"",IF(AND(MONTH($K56) &lt;= 7, MONTH($L56) &gt;= 7 ), IF($O56 &lt;&gt; "", $E56/$O56, ""), ""),"")</f>
        <v/>
      </c>
      <c r="W56" s="10" t="str">
        <f>IF('FY2024'!$A58&lt;&gt;"",IF(AND(MONTH($K56) &lt;= 8, MONTH($L56) &gt;= 8), IF($O56 &lt;&gt; "", $E56/$O56, ""), ""),"")</f>
        <v/>
      </c>
      <c r="X56" s="10" t="str">
        <f>IF('FY2024'!$A58&lt;&gt;"",IF(AND(MONTH($K56) &lt;= 9, MONTH($L56) &gt;= 9), IF($O56 &lt;&gt; "", $E56/$O56, ""), ""),"")</f>
        <v/>
      </c>
      <c r="Y56" s="10" t="str">
        <f>IF('FY2024'!$A58&lt;&gt;"",IF(AND(MONTH($K56) &lt;= 10, MONTH($L56) &gt;= 10), IF($O56 &lt;&gt; "", $E56/$O56, ""), ""),"")</f>
        <v/>
      </c>
      <c r="Z56" s="10" t="str">
        <f>IF('FY2024'!$A58&lt;&gt;"",IF(AND(MONTH($K56) &lt;= 11, MONTH($L56) &gt;= 11), IF($O56 &lt;&gt; "", $E56/$O56, ""), ""),"")</f>
        <v/>
      </c>
      <c r="AA56" s="10" t="str">
        <f>IF('FY2024'!$A58&lt;&gt;"",IF(AND(MONTH($K56) &lt;= 12, MONTH($L56) &gt;= 12), IF($O56 &lt;&gt; "", $E56/$O56, ""), ""),"")</f>
        <v/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45352</v>
      </c>
      <c r="L57" s="7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45382</v>
      </c>
      <c r="M57" s="7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45275</v>
      </c>
      <c r="N57" s="7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45257</v>
      </c>
      <c r="O57" s="5">
        <f t="shared" si="0"/>
        <v>1</v>
      </c>
      <c r="P57" s="10" t="str">
        <f>IF('FY2024'!$A59&lt;&gt;"",IF(AND(MONTH($K57) &lt;= 1, MONTH($L57) &gt;= 1), IF($O57 &lt;&gt; "", $E57/$O57, ""), ""),"")</f>
        <v/>
      </c>
      <c r="Q57" s="10" t="str">
        <f>IF('FY2024'!$A59&lt;&gt;"",IF(AND(MONTH($K57) &lt;= 2, MONTH($L57) &gt;= 2), IF($O57 &lt;&gt; "", $E57/$O57, ""), ""),"")</f>
        <v/>
      </c>
      <c r="R57" s="10">
        <f>IF('FY2024'!$A59&lt;&gt;"",IF(AND(MONTH($K57) &lt;= 3, MONTH($L57) &gt;= 3), IF($O57 &lt;&gt; "", $E57/$O57, ""), ""),"")</f>
        <v>500000</v>
      </c>
      <c r="S57" s="10" t="str">
        <f>IF('FY2024'!$A59&lt;&gt;"",IF(AND(MONTH($K57) &lt;= 4, MONTH($L57) &gt;= 4), IF($O57 &lt;&gt; "", $E57/$O57, ""), ""),"")</f>
        <v/>
      </c>
      <c r="T57" s="10" t="str">
        <f>IF('FY2024'!$A59&lt;&gt;"",IF(AND(MONTH($K57) &lt;= 5, MONTH($L57) &gt;= 5), IF($O57 &lt;&gt; "", $E57/$O57, ""), ""),"")</f>
        <v/>
      </c>
      <c r="U57" s="10" t="str">
        <f>IF('FY2024'!$A59&lt;&gt;"",IF(AND(MONTH($K57) &lt;= 6, MONTH($L57) &gt;= 6), IF($O57 &lt;&gt; "", $E57/$O57, ""), ""),"")</f>
        <v/>
      </c>
      <c r="V57" s="10" t="str">
        <f>IF('FY2024'!$A59&lt;&gt;"",IF(AND(MONTH($K57) &lt;= 7, MONTH($L57) &gt;= 7 ), IF($O57 &lt;&gt; "", $E57/$O57, ""), ""),"")</f>
        <v/>
      </c>
      <c r="W57" s="10" t="str">
        <f>IF('FY2024'!$A59&lt;&gt;"",IF(AND(MONTH($K57) &lt;= 8, MONTH($L57) &gt;= 8), IF($O57 &lt;&gt; "", $E57/$O57, ""), ""),"")</f>
        <v/>
      </c>
      <c r="X57" s="10" t="str">
        <f>IF('FY2024'!$A59&lt;&gt;"",IF(AND(MONTH($K57) &lt;= 9, MONTH($L57) &gt;= 9), IF($O57 &lt;&gt; "", $E57/$O57, ""), ""),"")</f>
        <v/>
      </c>
      <c r="Y57" s="10" t="str">
        <f>IF('FY2024'!$A59&lt;&gt;"",IF(AND(MONTH($K57) &lt;= 10, MONTH($L57) &gt;= 10), IF($O57 &lt;&gt; "", $E57/$O57, ""), ""),"")</f>
        <v/>
      </c>
      <c r="Z57" s="10" t="str">
        <f>IF('FY2024'!$A59&lt;&gt;"",IF(AND(MONTH($K57) &lt;= 11, MONTH($L57) &gt;= 11), IF($O57 &lt;&gt; "", $E57/$O57, ""), ""),"")</f>
        <v/>
      </c>
      <c r="AA57" s="10" t="str">
        <f>IF('FY2024'!$A59&lt;&gt;"",IF(AND(MONTH($K57) &lt;= 12, MONTH($L57) &gt;= 12), IF($O57 &lt;&gt; "", $E57/$O57, ""), ""),"")</f>
        <v/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45323</v>
      </c>
      <c r="L58" s="7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45351</v>
      </c>
      <c r="M58" s="7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45275</v>
      </c>
      <c r="N58" s="7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45257</v>
      </c>
      <c r="O58" s="5">
        <f t="shared" si="0"/>
        <v>1</v>
      </c>
      <c r="P58" s="10" t="str">
        <f>IF('FY2024'!$A60&lt;&gt;"",IF(AND(MONTH($K58) &lt;= 1, MONTH($L58) &gt;= 1), IF($O58 &lt;&gt; "", $E58/$O58, ""), ""),"")</f>
        <v/>
      </c>
      <c r="Q58" s="10">
        <f>IF('FY2024'!$A60&lt;&gt;"",IF(AND(MONTH($K58) &lt;= 2, MONTH($L58) &gt;= 2), IF($O58 &lt;&gt; "", $E58/$O58, ""), ""),"")</f>
        <v>500000</v>
      </c>
      <c r="R58" s="10" t="str">
        <f>IF('FY2024'!$A60&lt;&gt;"",IF(AND(MONTH($K58) &lt;= 3, MONTH($L58) &gt;= 3), IF($O58 &lt;&gt; "", $E58/$O58, ""), ""),"")</f>
        <v/>
      </c>
      <c r="S58" s="10" t="str">
        <f>IF('FY2024'!$A60&lt;&gt;"",IF(AND(MONTH($K58) &lt;= 4, MONTH($L58) &gt;= 4), IF($O58 &lt;&gt; "", $E58/$O58, ""), ""),"")</f>
        <v/>
      </c>
      <c r="T58" s="10" t="str">
        <f>IF('FY2024'!$A60&lt;&gt;"",IF(AND(MONTH($K58) &lt;= 5, MONTH($L58) &gt;= 5), IF($O58 &lt;&gt; "", $E58/$O58, ""), ""),"")</f>
        <v/>
      </c>
      <c r="U58" s="10" t="str">
        <f>IF('FY2024'!$A60&lt;&gt;"",IF(AND(MONTH($K58) &lt;= 6, MONTH($L58) &gt;= 6), IF($O58 &lt;&gt; "", $E58/$O58, ""), ""),"")</f>
        <v/>
      </c>
      <c r="V58" s="10" t="str">
        <f>IF('FY2024'!$A60&lt;&gt;"",IF(AND(MONTH($K58) &lt;= 7, MONTH($L58) &gt;= 7 ), IF($O58 &lt;&gt; "", $E58/$O58, ""), ""),"")</f>
        <v/>
      </c>
      <c r="W58" s="10" t="str">
        <f>IF('FY2024'!$A60&lt;&gt;"",IF(AND(MONTH($K58) &lt;= 8, MONTH($L58) &gt;= 8), IF($O58 &lt;&gt; "", $E58/$O58, ""), ""),"")</f>
        <v/>
      </c>
      <c r="X58" s="10" t="str">
        <f>IF('FY2024'!$A60&lt;&gt;"",IF(AND(MONTH($K58) &lt;= 9, MONTH($L58) &gt;= 9), IF($O58 &lt;&gt; "", $E58/$O58, ""), ""),"")</f>
        <v/>
      </c>
      <c r="Y58" s="10" t="str">
        <f>IF('FY2024'!$A60&lt;&gt;"",IF(AND(MONTH($K58) &lt;= 10, MONTH($L58) &gt;= 10), IF($O58 &lt;&gt; "", $E58/$O58, ""), ""),"")</f>
        <v/>
      </c>
      <c r="Z58" s="10" t="str">
        <f>IF('FY2024'!$A60&lt;&gt;"",IF(AND(MONTH($K58) &lt;= 11, MONTH($L58) &gt;= 11), IF($O58 &lt;&gt; "", $E58/$O58, ""), ""),"")</f>
        <v/>
      </c>
      <c r="AA58" s="10" t="str">
        <f>IF('FY2024'!$A60&lt;&gt;"",IF(AND(MONTH($K58) &lt;= 12, MONTH($L58) &gt;= 12), IF($O58 &lt;&gt; "", $E58/$O58, ""), ""),"")</f>
        <v/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45323</v>
      </c>
      <c r="L59" s="7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45351</v>
      </c>
      <c r="M59" s="7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45275</v>
      </c>
      <c r="N59" s="7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45257</v>
      </c>
      <c r="O59" s="5">
        <f t="shared" si="0"/>
        <v>1</v>
      </c>
      <c r="P59" s="10" t="str">
        <f>IF('FY2024'!$A61&lt;&gt;"",IF(AND(MONTH($K59) &lt;= 1, MONTH($L59) &gt;= 1), IF($O59 &lt;&gt; "", $E59/$O59, ""), ""),"")</f>
        <v/>
      </c>
      <c r="Q59" s="10">
        <f>IF('FY2024'!$A61&lt;&gt;"",IF(AND(MONTH($K59) &lt;= 2, MONTH($L59) &gt;= 2), IF($O59 &lt;&gt; "", $E59/$O59, ""), ""),"")</f>
        <v>500000</v>
      </c>
      <c r="R59" s="10" t="str">
        <f>IF('FY2024'!$A61&lt;&gt;"",IF(AND(MONTH($K59) &lt;= 3, MONTH($L59) &gt;= 3), IF($O59 &lt;&gt; "", $E59/$O59, ""), ""),"")</f>
        <v/>
      </c>
      <c r="S59" s="10" t="str">
        <f>IF('FY2024'!$A61&lt;&gt;"",IF(AND(MONTH($K59) &lt;= 4, MONTH($L59) &gt;= 4), IF($O59 &lt;&gt; "", $E59/$O59, ""), ""),"")</f>
        <v/>
      </c>
      <c r="T59" s="10" t="str">
        <f>IF('FY2024'!$A61&lt;&gt;"",IF(AND(MONTH($K59) &lt;= 5, MONTH($L59) &gt;= 5), IF($O59 &lt;&gt; "", $E59/$O59, ""), ""),"")</f>
        <v/>
      </c>
      <c r="U59" s="10" t="str">
        <f>IF('FY2024'!$A61&lt;&gt;"",IF(AND(MONTH($K59) &lt;= 6, MONTH($L59) &gt;= 6), IF($O59 &lt;&gt; "", $E59/$O59, ""), ""),"")</f>
        <v/>
      </c>
      <c r="V59" s="10" t="str">
        <f>IF('FY2024'!$A61&lt;&gt;"",IF(AND(MONTH($K59) &lt;= 7, MONTH($L59) &gt;= 7 ), IF($O59 &lt;&gt; "", $E59/$O59, ""), ""),"")</f>
        <v/>
      </c>
      <c r="W59" s="10" t="str">
        <f>IF('FY2024'!$A61&lt;&gt;"",IF(AND(MONTH($K59) &lt;= 8, MONTH($L59) &gt;= 8), IF($O59 &lt;&gt; "", $E59/$O59, ""), ""),"")</f>
        <v/>
      </c>
      <c r="X59" s="10" t="str">
        <f>IF('FY2024'!$A61&lt;&gt;"",IF(AND(MONTH($K59) &lt;= 9, MONTH($L59) &gt;= 9), IF($O59 &lt;&gt; "", $E59/$O59, ""), ""),"")</f>
        <v/>
      </c>
      <c r="Y59" s="10" t="str">
        <f>IF('FY2024'!$A61&lt;&gt;"",IF(AND(MONTH($K59) &lt;= 10, MONTH($L59) &gt;= 10), IF($O59 &lt;&gt; "", $E59/$O59, ""), ""),"")</f>
        <v/>
      </c>
      <c r="Z59" s="10" t="str">
        <f>IF('FY2024'!$A61&lt;&gt;"",IF(AND(MONTH($K59) &lt;= 11, MONTH($L59) &gt;= 11), IF($O59 &lt;&gt; "", $E59/$O59, ""), ""),"")</f>
        <v/>
      </c>
      <c r="AA59" s="10" t="str">
        <f>IF('FY2024'!$A61&lt;&gt;"",IF(AND(MONTH($K59) &lt;= 12, MONTH($L59) &gt;= 12), IF($O59 &lt;&gt; "", $E59/$O59, ""), ""),"")</f>
        <v/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45352</v>
      </c>
      <c r="L60" s="7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45382</v>
      </c>
      <c r="M60" s="7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45275</v>
      </c>
      <c r="N60" s="7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45257</v>
      </c>
      <c r="O60" s="5">
        <f t="shared" si="0"/>
        <v>1</v>
      </c>
      <c r="P60" s="10" t="str">
        <f>IF('FY2024'!$A62&lt;&gt;"",IF(AND(MONTH($K60) &lt;= 1, MONTH($L60) &gt;= 1), IF($O60 &lt;&gt; "", $E60/$O60, ""), ""),"")</f>
        <v/>
      </c>
      <c r="Q60" s="10" t="str">
        <f>IF('FY2024'!$A62&lt;&gt;"",IF(AND(MONTH($K60) &lt;= 2, MONTH($L60) &gt;= 2), IF($O60 &lt;&gt; "", $E60/$O60, ""), ""),"")</f>
        <v/>
      </c>
      <c r="R60" s="10">
        <f>IF('FY2024'!$A62&lt;&gt;"",IF(AND(MONTH($K60) &lt;= 3, MONTH($L60) &gt;= 3), IF($O60 &lt;&gt; "", $E60/$O60, ""), ""),"")</f>
        <v>500000</v>
      </c>
      <c r="S60" s="10" t="str">
        <f>IF('FY2024'!$A62&lt;&gt;"",IF(AND(MONTH($K60) &lt;= 4, MONTH($L60) &gt;= 4), IF($O60 &lt;&gt; "", $E60/$O60, ""), ""),"")</f>
        <v/>
      </c>
      <c r="T60" s="10" t="str">
        <f>IF('FY2024'!$A62&lt;&gt;"",IF(AND(MONTH($K60) &lt;= 5, MONTH($L60) &gt;= 5), IF($O60 &lt;&gt; "", $E60/$O60, ""), ""),"")</f>
        <v/>
      </c>
      <c r="U60" s="10" t="str">
        <f>IF('FY2024'!$A62&lt;&gt;"",IF(AND(MONTH($K60) &lt;= 6, MONTH($L60) &gt;= 6), IF($O60 &lt;&gt; "", $E60/$O60, ""), ""),"")</f>
        <v/>
      </c>
      <c r="V60" s="10" t="str">
        <f>IF('FY2024'!$A62&lt;&gt;"",IF(AND(MONTH($K60) &lt;= 7, MONTH($L60) &gt;= 7 ), IF($O60 &lt;&gt; "", $E60/$O60, ""), ""),"")</f>
        <v/>
      </c>
      <c r="W60" s="10" t="str">
        <f>IF('FY2024'!$A62&lt;&gt;"",IF(AND(MONTH($K60) &lt;= 8, MONTH($L60) &gt;= 8), IF($O60 &lt;&gt; "", $E60/$O60, ""), ""),"")</f>
        <v/>
      </c>
      <c r="X60" s="10" t="str">
        <f>IF('FY2024'!$A62&lt;&gt;"",IF(AND(MONTH($K60) &lt;= 9, MONTH($L60) &gt;= 9), IF($O60 &lt;&gt; "", $E60/$O60, ""), ""),"")</f>
        <v/>
      </c>
      <c r="Y60" s="10" t="str">
        <f>IF('FY2024'!$A62&lt;&gt;"",IF(AND(MONTH($K60) &lt;= 10, MONTH($L60) &gt;= 10), IF($O60 &lt;&gt; "", $E60/$O60, ""), ""),"")</f>
        <v/>
      </c>
      <c r="Z60" s="10" t="str">
        <f>IF('FY2024'!$A62&lt;&gt;"",IF(AND(MONTH($K60) &lt;= 11, MONTH($L60) &gt;= 11), IF($O60 &lt;&gt; "", $E60/$O60, ""), ""),"")</f>
        <v/>
      </c>
      <c r="AA60" s="10" t="str">
        <f>IF('FY2024'!$A62&lt;&gt;"",IF(AND(MONTH($K60) &lt;= 12, MONTH($L60) &gt;= 12), IF($O60 &lt;&gt; "", $E60/$O60, ""), ""),"")</f>
        <v/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45352</v>
      </c>
      <c r="L61" s="7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45382</v>
      </c>
      <c r="M61" s="7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45275</v>
      </c>
      <c r="N61" s="7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45257</v>
      </c>
      <c r="O61" s="5">
        <f t="shared" si="0"/>
        <v>1</v>
      </c>
      <c r="P61" s="10" t="str">
        <f>IF('FY2024'!$A63&lt;&gt;"",IF(AND(MONTH($K61) &lt;= 1, MONTH($L61) &gt;= 1), IF($O61 &lt;&gt; "", $E61/$O61, ""), ""),"")</f>
        <v/>
      </c>
      <c r="Q61" s="10" t="str">
        <f>IF('FY2024'!$A63&lt;&gt;"",IF(AND(MONTH($K61) &lt;= 2, MONTH($L61) &gt;= 2), IF($O61 &lt;&gt; "", $E61/$O61, ""), ""),"")</f>
        <v/>
      </c>
      <c r="R61" s="10">
        <f>IF('FY2024'!$A63&lt;&gt;"",IF(AND(MONTH($K61) &lt;= 3, MONTH($L61) &gt;= 3), IF($O61 &lt;&gt; "", $E61/$O61, ""), ""),"")</f>
        <v>1000000</v>
      </c>
      <c r="S61" s="10" t="str">
        <f>IF('FY2024'!$A63&lt;&gt;"",IF(AND(MONTH($K61) &lt;= 4, MONTH($L61) &gt;= 4), IF($O61 &lt;&gt; "", $E61/$O61, ""), ""),"")</f>
        <v/>
      </c>
      <c r="T61" s="10" t="str">
        <f>IF('FY2024'!$A63&lt;&gt;"",IF(AND(MONTH($K61) &lt;= 5, MONTH($L61) &gt;= 5), IF($O61 &lt;&gt; "", $E61/$O61, ""), ""),"")</f>
        <v/>
      </c>
      <c r="U61" s="10" t="str">
        <f>IF('FY2024'!$A63&lt;&gt;"",IF(AND(MONTH($K61) &lt;= 6, MONTH($L61) &gt;= 6), IF($O61 &lt;&gt; "", $E61/$O61, ""), ""),"")</f>
        <v/>
      </c>
      <c r="V61" s="10" t="str">
        <f>IF('FY2024'!$A63&lt;&gt;"",IF(AND(MONTH($K61) &lt;= 7, MONTH($L61) &gt;= 7 ), IF($O61 &lt;&gt; "", $E61/$O61, ""), ""),"")</f>
        <v/>
      </c>
      <c r="W61" s="10" t="str">
        <f>IF('FY2024'!$A63&lt;&gt;"",IF(AND(MONTH($K61) &lt;= 8, MONTH($L61) &gt;= 8), IF($O61 &lt;&gt; "", $E61/$O61, ""), ""),"")</f>
        <v/>
      </c>
      <c r="X61" s="10" t="str">
        <f>IF('FY2024'!$A63&lt;&gt;"",IF(AND(MONTH($K61) &lt;= 9, MONTH($L61) &gt;= 9), IF($O61 &lt;&gt; "", $E61/$O61, ""), ""),"")</f>
        <v/>
      </c>
      <c r="Y61" s="10" t="str">
        <f>IF('FY2024'!$A63&lt;&gt;"",IF(AND(MONTH($K61) &lt;= 10, MONTH($L61) &gt;= 10), IF($O61 &lt;&gt; "", $E61/$O61, ""), ""),"")</f>
        <v/>
      </c>
      <c r="Z61" s="10" t="str">
        <f>IF('FY2024'!$A63&lt;&gt;"",IF(AND(MONTH($K61) &lt;= 11, MONTH($L61) &gt;= 11), IF($O61 &lt;&gt; "", $E61/$O61, ""), ""),"")</f>
        <v/>
      </c>
      <c r="AA61" s="10" t="str">
        <f>IF('FY2024'!$A63&lt;&gt;"",IF(AND(MONTH($K61) &lt;= 12, MONTH($L61) &gt;= 12), IF($O61 &lt;&gt; "", $E61/$O61, ""), ""),"")</f>
        <v/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45352</v>
      </c>
      <c r="L62" s="7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45382</v>
      </c>
      <c r="M62" s="7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45275</v>
      </c>
      <c r="N62" s="7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45257</v>
      </c>
      <c r="O62" s="5">
        <f t="shared" si="0"/>
        <v>1</v>
      </c>
      <c r="P62" s="10" t="str">
        <f>IF('FY2024'!$A64&lt;&gt;"",IF(AND(MONTH($K62) &lt;= 1, MONTH($L62) &gt;= 1), IF($O62 &lt;&gt; "", $E62/$O62, ""), ""),"")</f>
        <v/>
      </c>
      <c r="Q62" s="10" t="str">
        <f>IF('FY2024'!$A64&lt;&gt;"",IF(AND(MONTH($K62) &lt;= 2, MONTH($L62) &gt;= 2), IF($O62 &lt;&gt; "", $E62/$O62, ""), ""),"")</f>
        <v/>
      </c>
      <c r="R62" s="10">
        <f>IF('FY2024'!$A64&lt;&gt;"",IF(AND(MONTH($K62) &lt;= 3, MONTH($L62) &gt;= 3), IF($O62 &lt;&gt; "", $E62/$O62, ""), ""),"")</f>
        <v>1000000</v>
      </c>
      <c r="S62" s="10" t="str">
        <f>IF('FY2024'!$A64&lt;&gt;"",IF(AND(MONTH($K62) &lt;= 4, MONTH($L62) &gt;= 4), IF($O62 &lt;&gt; "", $E62/$O62, ""), ""),"")</f>
        <v/>
      </c>
      <c r="T62" s="10" t="str">
        <f>IF('FY2024'!$A64&lt;&gt;"",IF(AND(MONTH($K62) &lt;= 5, MONTH($L62) &gt;= 5), IF($O62 &lt;&gt; "", $E62/$O62, ""), ""),"")</f>
        <v/>
      </c>
      <c r="U62" s="10" t="str">
        <f>IF('FY2024'!$A64&lt;&gt;"",IF(AND(MONTH($K62) &lt;= 6, MONTH($L62) &gt;= 6), IF($O62 &lt;&gt; "", $E62/$O62, ""), ""),"")</f>
        <v/>
      </c>
      <c r="V62" s="10" t="str">
        <f>IF('FY2024'!$A64&lt;&gt;"",IF(AND(MONTH($K62) &lt;= 7, MONTH($L62) &gt;= 7 ), IF($O62 &lt;&gt; "", $E62/$O62, ""), ""),"")</f>
        <v/>
      </c>
      <c r="W62" s="10" t="str">
        <f>IF('FY2024'!$A64&lt;&gt;"",IF(AND(MONTH($K62) &lt;= 8, MONTH($L62) &gt;= 8), IF($O62 &lt;&gt; "", $E62/$O62, ""), ""),"")</f>
        <v/>
      </c>
      <c r="X62" s="10" t="str">
        <f>IF('FY2024'!$A64&lt;&gt;"",IF(AND(MONTH($K62) &lt;= 9, MONTH($L62) &gt;= 9), IF($O62 &lt;&gt; "", $E62/$O62, ""), ""),"")</f>
        <v/>
      </c>
      <c r="Y62" s="10" t="str">
        <f>IF('FY2024'!$A64&lt;&gt;"",IF(AND(MONTH($K62) &lt;= 10, MONTH($L62) &gt;= 10), IF($O62 &lt;&gt; "", $E62/$O62, ""), ""),"")</f>
        <v/>
      </c>
      <c r="Z62" s="10" t="str">
        <f>IF('FY2024'!$A64&lt;&gt;"",IF(AND(MONTH($K62) &lt;= 11, MONTH($L62) &gt;= 11), IF($O62 &lt;&gt; "", $E62/$O62, ""), ""),"")</f>
        <v/>
      </c>
      <c r="AA62" s="10" t="str">
        <f>IF('FY2024'!$A64&lt;&gt;"",IF(AND(MONTH($K62) &lt;= 12, MONTH($L62) &gt;= 12), IF($O62 &lt;&gt; "", $E62/$O62, ""), ""),"")</f>
        <v/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45352</v>
      </c>
      <c r="L63" s="7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45382</v>
      </c>
      <c r="M63" s="7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45275</v>
      </c>
      <c r="N63" s="7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45257</v>
      </c>
      <c r="O63" s="5">
        <f t="shared" si="0"/>
        <v>1</v>
      </c>
      <c r="P63" s="10" t="str">
        <f>IF('FY2024'!$A65&lt;&gt;"",IF(AND(MONTH($K63) &lt;= 1, MONTH($L63) &gt;= 1), IF($O63 &lt;&gt; "", $E63/$O63, ""), ""),"")</f>
        <v/>
      </c>
      <c r="Q63" s="10" t="str">
        <f>IF('FY2024'!$A65&lt;&gt;"",IF(AND(MONTH($K63) &lt;= 2, MONTH($L63) &gt;= 2), IF($O63 &lt;&gt; "", $E63/$O63, ""), ""),"")</f>
        <v/>
      </c>
      <c r="R63" s="10">
        <f>IF('FY2024'!$A65&lt;&gt;"",IF(AND(MONTH($K63) &lt;= 3, MONTH($L63) &gt;= 3), IF($O63 &lt;&gt; "", $E63/$O63, ""), ""),"")</f>
        <v>1000000</v>
      </c>
      <c r="S63" s="10" t="str">
        <f>IF('FY2024'!$A65&lt;&gt;"",IF(AND(MONTH($K63) &lt;= 4, MONTH($L63) &gt;= 4), IF($O63 &lt;&gt; "", $E63/$O63, ""), ""),"")</f>
        <v/>
      </c>
      <c r="T63" s="10" t="str">
        <f>IF('FY2024'!$A65&lt;&gt;"",IF(AND(MONTH($K63) &lt;= 5, MONTH($L63) &gt;= 5), IF($O63 &lt;&gt; "", $E63/$O63, ""), ""),"")</f>
        <v/>
      </c>
      <c r="U63" s="10" t="str">
        <f>IF('FY2024'!$A65&lt;&gt;"",IF(AND(MONTH($K63) &lt;= 6, MONTH($L63) &gt;= 6), IF($O63 &lt;&gt; "", $E63/$O63, ""), ""),"")</f>
        <v/>
      </c>
      <c r="V63" s="10" t="str">
        <f>IF('FY2024'!$A65&lt;&gt;"",IF(AND(MONTH($K63) &lt;= 7, MONTH($L63) &gt;= 7 ), IF($O63 &lt;&gt; "", $E63/$O63, ""), ""),"")</f>
        <v/>
      </c>
      <c r="W63" s="10" t="str">
        <f>IF('FY2024'!$A65&lt;&gt;"",IF(AND(MONTH($K63) &lt;= 8, MONTH($L63) &gt;= 8), IF($O63 &lt;&gt; "", $E63/$O63, ""), ""),"")</f>
        <v/>
      </c>
      <c r="X63" s="10" t="str">
        <f>IF('FY2024'!$A65&lt;&gt;"",IF(AND(MONTH($K63) &lt;= 9, MONTH($L63) &gt;= 9), IF($O63 &lt;&gt; "", $E63/$O63, ""), ""),"")</f>
        <v/>
      </c>
      <c r="Y63" s="10" t="str">
        <f>IF('FY2024'!$A65&lt;&gt;"",IF(AND(MONTH($K63) &lt;= 10, MONTH($L63) &gt;= 10), IF($O63 &lt;&gt; "", $E63/$O63, ""), ""),"")</f>
        <v/>
      </c>
      <c r="Z63" s="10" t="str">
        <f>IF('FY2024'!$A65&lt;&gt;"",IF(AND(MONTH($K63) &lt;= 11, MONTH($L63) &gt;= 11), IF($O63 &lt;&gt; "", $E63/$O63, ""), ""),"")</f>
        <v/>
      </c>
      <c r="AA63" s="10" t="str">
        <f>IF('FY2024'!$A65&lt;&gt;"",IF(AND(MONTH($K63) &lt;= 12, MONTH($L63) &gt;= 12), IF($O63 &lt;&gt; "", $E63/$O63, ""), ""),"")</f>
        <v/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45352</v>
      </c>
      <c r="L64" s="7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45382</v>
      </c>
      <c r="M64" s="7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45275</v>
      </c>
      <c r="N64" s="7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45257</v>
      </c>
      <c r="O64" s="5">
        <f t="shared" si="0"/>
        <v>1</v>
      </c>
      <c r="P64" s="10" t="str">
        <f>IF('FY2024'!$A66&lt;&gt;"",IF(AND(MONTH($K64) &lt;= 1, MONTH($L64) &gt;= 1), IF($O64 &lt;&gt; "", $E64/$O64, ""), ""),"")</f>
        <v/>
      </c>
      <c r="Q64" s="10" t="str">
        <f>IF('FY2024'!$A66&lt;&gt;"",IF(AND(MONTH($K64) &lt;= 2, MONTH($L64) &gt;= 2), IF($O64 &lt;&gt; "", $E64/$O64, ""), ""),"")</f>
        <v/>
      </c>
      <c r="R64" s="10">
        <f>IF('FY2024'!$A66&lt;&gt;"",IF(AND(MONTH($K64) &lt;= 3, MONTH($L64) &gt;= 3), IF($O64 &lt;&gt; "", $E64/$O64, ""), ""),"")</f>
        <v>1000000</v>
      </c>
      <c r="S64" s="10" t="str">
        <f>IF('FY2024'!$A66&lt;&gt;"",IF(AND(MONTH($K64) &lt;= 4, MONTH($L64) &gt;= 4), IF($O64 &lt;&gt; "", $E64/$O64, ""), ""),"")</f>
        <v/>
      </c>
      <c r="T64" s="10" t="str">
        <f>IF('FY2024'!$A66&lt;&gt;"",IF(AND(MONTH($K64) &lt;= 5, MONTH($L64) &gt;= 5), IF($O64 &lt;&gt; "", $E64/$O64, ""), ""),"")</f>
        <v/>
      </c>
      <c r="U64" s="10" t="str">
        <f>IF('FY2024'!$A66&lt;&gt;"",IF(AND(MONTH($K64) &lt;= 6, MONTH($L64) &gt;= 6), IF($O64 &lt;&gt; "", $E64/$O64, ""), ""),"")</f>
        <v/>
      </c>
      <c r="V64" s="10" t="str">
        <f>IF('FY2024'!$A66&lt;&gt;"",IF(AND(MONTH($K64) &lt;= 7, MONTH($L64) &gt;= 7 ), IF($O64 &lt;&gt; "", $E64/$O64, ""), ""),"")</f>
        <v/>
      </c>
      <c r="W64" s="10" t="str">
        <f>IF('FY2024'!$A66&lt;&gt;"",IF(AND(MONTH($K64) &lt;= 8, MONTH($L64) &gt;= 8), IF($O64 &lt;&gt; "", $E64/$O64, ""), ""),"")</f>
        <v/>
      </c>
      <c r="X64" s="10" t="str">
        <f>IF('FY2024'!$A66&lt;&gt;"",IF(AND(MONTH($K64) &lt;= 9, MONTH($L64) &gt;= 9), IF($O64 &lt;&gt; "", $E64/$O64, ""), ""),"")</f>
        <v/>
      </c>
      <c r="Y64" s="10" t="str">
        <f>IF('FY2024'!$A66&lt;&gt;"",IF(AND(MONTH($K64) &lt;= 10, MONTH($L64) &gt;= 10), IF($O64 &lt;&gt; "", $E64/$O64, ""), ""),"")</f>
        <v/>
      </c>
      <c r="Z64" s="10" t="str">
        <f>IF('FY2024'!$A66&lt;&gt;"",IF(AND(MONTH($K64) &lt;= 11, MONTH($L64) &gt;= 11), IF($O64 &lt;&gt; "", $E64/$O64, ""), ""),"")</f>
        <v/>
      </c>
      <c r="AA64" s="10" t="str">
        <f>IF('FY2024'!$A66&lt;&gt;"",IF(AND(MONTH($K64) &lt;= 12, MONTH($L64) &gt;= 12), IF($O64 &lt;&gt; "", $E64/$O64, ""), ""),"")</f>
        <v/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45323</v>
      </c>
      <c r="L65" s="7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45351</v>
      </c>
      <c r="M65" s="7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45280</v>
      </c>
      <c r="N65" s="7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45260</v>
      </c>
      <c r="O65" s="5">
        <f t="shared" si="0"/>
        <v>1</v>
      </c>
      <c r="P65" s="10" t="str">
        <f>IF('FY2024'!$A67&lt;&gt;"",IF(AND(MONTH($K65) &lt;= 1, MONTH($L65) &gt;= 1), IF($O65 &lt;&gt; "", $E65/$O65, ""), ""),"")</f>
        <v/>
      </c>
      <c r="Q65" s="10">
        <f>IF('FY2024'!$A67&lt;&gt;"",IF(AND(MONTH($K65) &lt;= 2, MONTH($L65) &gt;= 2), IF($O65 &lt;&gt; "", $E65/$O65, ""), ""),"")</f>
        <v>500000</v>
      </c>
      <c r="R65" s="10" t="str">
        <f>IF('FY2024'!$A67&lt;&gt;"",IF(AND(MONTH($K65) &lt;= 3, MONTH($L65) &gt;= 3), IF($O65 &lt;&gt; "", $E65/$O65, ""), ""),"")</f>
        <v/>
      </c>
      <c r="S65" s="10" t="str">
        <f>IF('FY2024'!$A67&lt;&gt;"",IF(AND(MONTH($K65) &lt;= 4, MONTH($L65) &gt;= 4), IF($O65 &lt;&gt; "", $E65/$O65, ""), ""),"")</f>
        <v/>
      </c>
      <c r="T65" s="10" t="str">
        <f>IF('FY2024'!$A67&lt;&gt;"",IF(AND(MONTH($K65) &lt;= 5, MONTH($L65) &gt;= 5), IF($O65 &lt;&gt; "", $E65/$O65, ""), ""),"")</f>
        <v/>
      </c>
      <c r="U65" s="10" t="str">
        <f>IF('FY2024'!$A67&lt;&gt;"",IF(AND(MONTH($K65) &lt;= 6, MONTH($L65) &gt;= 6), IF($O65 &lt;&gt; "", $E65/$O65, ""), ""),"")</f>
        <v/>
      </c>
      <c r="V65" s="10" t="str">
        <f>IF('FY2024'!$A67&lt;&gt;"",IF(AND(MONTH($K65) &lt;= 7, MONTH($L65) &gt;= 7 ), IF($O65 &lt;&gt; "", $E65/$O65, ""), ""),"")</f>
        <v/>
      </c>
      <c r="W65" s="10" t="str">
        <f>IF('FY2024'!$A67&lt;&gt;"",IF(AND(MONTH($K65) &lt;= 8, MONTH($L65) &gt;= 8), IF($O65 &lt;&gt; "", $E65/$O65, ""), ""),"")</f>
        <v/>
      </c>
      <c r="X65" s="10" t="str">
        <f>IF('FY2024'!$A67&lt;&gt;"",IF(AND(MONTH($K65) &lt;= 9, MONTH($L65) &gt;= 9), IF($O65 &lt;&gt; "", $E65/$O65, ""), ""),"")</f>
        <v/>
      </c>
      <c r="Y65" s="10" t="str">
        <f>IF('FY2024'!$A67&lt;&gt;"",IF(AND(MONTH($K65) &lt;= 10, MONTH($L65) &gt;= 10), IF($O65 &lt;&gt; "", $E65/$O65, ""), ""),"")</f>
        <v/>
      </c>
      <c r="Z65" s="10" t="str">
        <f>IF('FY2024'!$A67&lt;&gt;"",IF(AND(MONTH($K65) &lt;= 11, MONTH($L65) &gt;= 11), IF($O65 &lt;&gt; "", $E65/$O65, ""), ""),"")</f>
        <v/>
      </c>
      <c r="AA65" s="10" t="str">
        <f>IF('FY2024'!$A67&lt;&gt;"",IF(AND(MONTH($K65) &lt;= 12, MONTH($L65) &gt;= 12), IF($O65 &lt;&gt; "", $E65/$O65, ""), ""),"")</f>
        <v/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45352</v>
      </c>
      <c r="L66" s="7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45382</v>
      </c>
      <c r="M66" s="7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45280</v>
      </c>
      <c r="N66" s="7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45260</v>
      </c>
      <c r="O66" s="5">
        <f t="shared" si="0"/>
        <v>1</v>
      </c>
      <c r="P66" s="10" t="str">
        <f>IF('FY2024'!$A68&lt;&gt;"",IF(AND(MONTH($K66) &lt;= 1, MONTH($L66) &gt;= 1), IF($O66 &lt;&gt; "", $E66/$O66, ""), ""),"")</f>
        <v/>
      </c>
      <c r="Q66" s="10" t="str">
        <f>IF('FY2024'!$A68&lt;&gt;"",IF(AND(MONTH($K66) &lt;= 2, MONTH($L66) &gt;= 2), IF($O66 &lt;&gt; "", $E66/$O66, ""), ""),"")</f>
        <v/>
      </c>
      <c r="R66" s="10">
        <f>IF('FY2024'!$A68&lt;&gt;"",IF(AND(MONTH($K66) &lt;= 3, MONTH($L66) &gt;= 3), IF($O66 &lt;&gt; "", $E66/$O66, ""), ""),"")</f>
        <v>500000</v>
      </c>
      <c r="S66" s="10" t="str">
        <f>IF('FY2024'!$A68&lt;&gt;"",IF(AND(MONTH($K66) &lt;= 4, MONTH($L66) &gt;= 4), IF($O66 &lt;&gt; "", $E66/$O66, ""), ""),"")</f>
        <v/>
      </c>
      <c r="T66" s="10" t="str">
        <f>IF('FY2024'!$A68&lt;&gt;"",IF(AND(MONTH($K66) &lt;= 5, MONTH($L66) &gt;= 5), IF($O66 &lt;&gt; "", $E66/$O66, ""), ""),"")</f>
        <v/>
      </c>
      <c r="U66" s="10" t="str">
        <f>IF('FY2024'!$A68&lt;&gt;"",IF(AND(MONTH($K66) &lt;= 6, MONTH($L66) &gt;= 6), IF($O66 &lt;&gt; "", $E66/$O66, ""), ""),"")</f>
        <v/>
      </c>
      <c r="V66" s="10" t="str">
        <f>IF('FY2024'!$A68&lt;&gt;"",IF(AND(MONTH($K66) &lt;= 7, MONTH($L66) &gt;= 7 ), IF($O66 &lt;&gt; "", $E66/$O66, ""), ""),"")</f>
        <v/>
      </c>
      <c r="W66" s="10" t="str">
        <f>IF('FY2024'!$A68&lt;&gt;"",IF(AND(MONTH($K66) &lt;= 8, MONTH($L66) &gt;= 8), IF($O66 &lt;&gt; "", $E66/$O66, ""), ""),"")</f>
        <v/>
      </c>
      <c r="X66" s="10" t="str">
        <f>IF('FY2024'!$A68&lt;&gt;"",IF(AND(MONTH($K66) &lt;= 9, MONTH($L66) &gt;= 9), IF($O66 &lt;&gt; "", $E66/$O66, ""), ""),"")</f>
        <v/>
      </c>
      <c r="Y66" s="10" t="str">
        <f>IF('FY2024'!$A68&lt;&gt;"",IF(AND(MONTH($K66) &lt;= 10, MONTH($L66) &gt;= 10), IF($O66 &lt;&gt; "", $E66/$O66, ""), ""),"")</f>
        <v/>
      </c>
      <c r="Z66" s="10" t="str">
        <f>IF('FY2024'!$A68&lt;&gt;"",IF(AND(MONTH($K66) &lt;= 11, MONTH($L66) &gt;= 11), IF($O66 &lt;&gt; "", $E66/$O66, ""), ""),"")</f>
        <v/>
      </c>
      <c r="AA66" s="10" t="str">
        <f>IF('FY2024'!$A68&lt;&gt;"",IF(AND(MONTH($K66) &lt;= 12, MONTH($L66) &gt;= 12), IF($O66 &lt;&gt; "", $E66/$O66, ""), ""),"")</f>
        <v/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45323</v>
      </c>
      <c r="L67" s="7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45351</v>
      </c>
      <c r="M67" s="7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45280</v>
      </c>
      <c r="N67" s="7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45260</v>
      </c>
      <c r="O67" s="5">
        <f t="shared" ref="O67:O130" si="1">IF(AND(K67&lt;&gt;"", L67&lt;&gt;""), DATEDIF(K67, L67, "M") + 1, "")</f>
        <v>1</v>
      </c>
      <c r="P67" s="10" t="str">
        <f>IF('FY2024'!$A69&lt;&gt;"",IF(AND(MONTH($K67) &lt;= 1, MONTH($L67) &gt;= 1), IF($O67 &lt;&gt; "", $E67/$O67, ""), ""),"")</f>
        <v/>
      </c>
      <c r="Q67" s="10">
        <f>IF('FY2024'!$A69&lt;&gt;"",IF(AND(MONTH($K67) &lt;= 2, MONTH($L67) &gt;= 2), IF($O67 &lt;&gt; "", $E67/$O67, ""), ""),"")</f>
        <v>500000</v>
      </c>
      <c r="R67" s="10" t="str">
        <f>IF('FY2024'!$A69&lt;&gt;"",IF(AND(MONTH($K67) &lt;= 3, MONTH($L67) &gt;= 3), IF($O67 &lt;&gt; "", $E67/$O67, ""), ""),"")</f>
        <v/>
      </c>
      <c r="S67" s="10" t="str">
        <f>IF('FY2024'!$A69&lt;&gt;"",IF(AND(MONTH($K67) &lt;= 4, MONTH($L67) &gt;= 4), IF($O67 &lt;&gt; "", $E67/$O67, ""), ""),"")</f>
        <v/>
      </c>
      <c r="T67" s="10" t="str">
        <f>IF('FY2024'!$A69&lt;&gt;"",IF(AND(MONTH($K67) &lt;= 5, MONTH($L67) &gt;= 5), IF($O67 &lt;&gt; "", $E67/$O67, ""), ""),"")</f>
        <v/>
      </c>
      <c r="U67" s="10" t="str">
        <f>IF('FY2024'!$A69&lt;&gt;"",IF(AND(MONTH($K67) &lt;= 6, MONTH($L67) &gt;= 6), IF($O67 &lt;&gt; "", $E67/$O67, ""), ""),"")</f>
        <v/>
      </c>
      <c r="V67" s="10" t="str">
        <f>IF('FY2024'!$A69&lt;&gt;"",IF(AND(MONTH($K67) &lt;= 7, MONTH($L67) &gt;= 7 ), IF($O67 &lt;&gt; "", $E67/$O67, ""), ""),"")</f>
        <v/>
      </c>
      <c r="W67" s="10" t="str">
        <f>IF('FY2024'!$A69&lt;&gt;"",IF(AND(MONTH($K67) &lt;= 8, MONTH($L67) &gt;= 8), IF($O67 &lt;&gt; "", $E67/$O67, ""), ""),"")</f>
        <v/>
      </c>
      <c r="X67" s="10" t="str">
        <f>IF('FY2024'!$A69&lt;&gt;"",IF(AND(MONTH($K67) &lt;= 9, MONTH($L67) &gt;= 9), IF($O67 &lt;&gt; "", $E67/$O67, ""), ""),"")</f>
        <v/>
      </c>
      <c r="Y67" s="10" t="str">
        <f>IF('FY2024'!$A69&lt;&gt;"",IF(AND(MONTH($K67) &lt;= 10, MONTH($L67) &gt;= 10), IF($O67 &lt;&gt; "", $E67/$O67, ""), ""),"")</f>
        <v/>
      </c>
      <c r="Z67" s="10" t="str">
        <f>IF('FY2024'!$A69&lt;&gt;"",IF(AND(MONTH($K67) &lt;= 11, MONTH($L67) &gt;= 11), IF($O67 &lt;&gt; "", $E67/$O67, ""), ""),"")</f>
        <v/>
      </c>
      <c r="AA67" s="10" t="str">
        <f>IF('FY2024'!$A69&lt;&gt;"",IF(AND(MONTH($K67) &lt;= 12, MONTH($L67) &gt;= 12), IF($O67 &lt;&gt; "", $E67/$O67, ""), ""),"")</f>
        <v/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45352</v>
      </c>
      <c r="L68" s="7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45382</v>
      </c>
      <c r="M68" s="7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45280</v>
      </c>
      <c r="N68" s="7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45260</v>
      </c>
      <c r="O68" s="5">
        <f t="shared" si="1"/>
        <v>1</v>
      </c>
      <c r="P68" s="10" t="str">
        <f>IF('FY2024'!$A70&lt;&gt;"",IF(AND(MONTH($K68) &lt;= 1, MONTH($L68) &gt;= 1), IF($O68 &lt;&gt; "", $E68/$O68, ""), ""),"")</f>
        <v/>
      </c>
      <c r="Q68" s="10" t="str">
        <f>IF('FY2024'!$A70&lt;&gt;"",IF(AND(MONTH($K68) &lt;= 2, MONTH($L68) &gt;= 2), IF($O68 &lt;&gt; "", $E68/$O68, ""), ""),"")</f>
        <v/>
      </c>
      <c r="R68" s="10">
        <f>IF('FY2024'!$A70&lt;&gt;"",IF(AND(MONTH($K68) &lt;= 3, MONTH($L68) &gt;= 3), IF($O68 &lt;&gt; "", $E68/$O68, ""), ""),"")</f>
        <v>500000</v>
      </c>
      <c r="S68" s="10" t="str">
        <f>IF('FY2024'!$A70&lt;&gt;"",IF(AND(MONTH($K68) &lt;= 4, MONTH($L68) &gt;= 4), IF($O68 &lt;&gt; "", $E68/$O68, ""), ""),"")</f>
        <v/>
      </c>
      <c r="T68" s="10" t="str">
        <f>IF('FY2024'!$A70&lt;&gt;"",IF(AND(MONTH($K68) &lt;= 5, MONTH($L68) &gt;= 5), IF($O68 &lt;&gt; "", $E68/$O68, ""), ""),"")</f>
        <v/>
      </c>
      <c r="U68" s="10" t="str">
        <f>IF('FY2024'!$A70&lt;&gt;"",IF(AND(MONTH($K68) &lt;= 6, MONTH($L68) &gt;= 6), IF($O68 &lt;&gt; "", $E68/$O68, ""), ""),"")</f>
        <v/>
      </c>
      <c r="V68" s="10" t="str">
        <f>IF('FY2024'!$A70&lt;&gt;"",IF(AND(MONTH($K68) &lt;= 7, MONTH($L68) &gt;= 7 ), IF($O68 &lt;&gt; "", $E68/$O68, ""), ""),"")</f>
        <v/>
      </c>
      <c r="W68" s="10" t="str">
        <f>IF('FY2024'!$A70&lt;&gt;"",IF(AND(MONTH($K68) &lt;= 8, MONTH($L68) &gt;= 8), IF($O68 &lt;&gt; "", $E68/$O68, ""), ""),"")</f>
        <v/>
      </c>
      <c r="X68" s="10" t="str">
        <f>IF('FY2024'!$A70&lt;&gt;"",IF(AND(MONTH($K68) &lt;= 9, MONTH($L68) &gt;= 9), IF($O68 &lt;&gt; "", $E68/$O68, ""), ""),"")</f>
        <v/>
      </c>
      <c r="Y68" s="10" t="str">
        <f>IF('FY2024'!$A70&lt;&gt;"",IF(AND(MONTH($K68) &lt;= 10, MONTH($L68) &gt;= 10), IF($O68 &lt;&gt; "", $E68/$O68, ""), ""),"")</f>
        <v/>
      </c>
      <c r="Z68" s="10" t="str">
        <f>IF('FY2024'!$A70&lt;&gt;"",IF(AND(MONTH($K68) &lt;= 11, MONTH($L68) &gt;= 11), IF($O68 &lt;&gt; "", $E68/$O68, ""), ""),"")</f>
        <v/>
      </c>
      <c r="AA68" s="10" t="str">
        <f>IF('FY2024'!$A70&lt;&gt;"",IF(AND(MONTH($K68) &lt;= 12, MONTH($L68) &gt;= 12), IF($O68 &lt;&gt; "", $E68/$O68, ""), ""),"")</f>
        <v/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45352</v>
      </c>
      <c r="L69" s="7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45382</v>
      </c>
      <c r="M69" s="7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45280</v>
      </c>
      <c r="N69" s="7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45260</v>
      </c>
      <c r="O69" s="5">
        <f t="shared" si="1"/>
        <v>1</v>
      </c>
      <c r="P69" s="10" t="str">
        <f>IF('FY2024'!$A71&lt;&gt;"",IF(AND(MONTH($K69) &lt;= 1, MONTH($L69) &gt;= 1), IF($O69 &lt;&gt; "", $E69/$O69, ""), ""),"")</f>
        <v/>
      </c>
      <c r="Q69" s="10" t="str">
        <f>IF('FY2024'!$A71&lt;&gt;"",IF(AND(MONTH($K69) &lt;= 2, MONTH($L69) &gt;= 2), IF($O69 &lt;&gt; "", $E69/$O69, ""), ""),"")</f>
        <v/>
      </c>
      <c r="R69" s="10">
        <f>IF('FY2024'!$A71&lt;&gt;"",IF(AND(MONTH($K69) &lt;= 3, MONTH($L69) &gt;= 3), IF($O69 &lt;&gt; "", $E69/$O69, ""), ""),"")</f>
        <v>500000</v>
      </c>
      <c r="S69" s="10" t="str">
        <f>IF('FY2024'!$A71&lt;&gt;"",IF(AND(MONTH($K69) &lt;= 4, MONTH($L69) &gt;= 4), IF($O69 &lt;&gt; "", $E69/$O69, ""), ""),"")</f>
        <v/>
      </c>
      <c r="T69" s="10" t="str">
        <f>IF('FY2024'!$A71&lt;&gt;"",IF(AND(MONTH($K69) &lt;= 5, MONTH($L69) &gt;= 5), IF($O69 &lt;&gt; "", $E69/$O69, ""), ""),"")</f>
        <v/>
      </c>
      <c r="U69" s="10" t="str">
        <f>IF('FY2024'!$A71&lt;&gt;"",IF(AND(MONTH($K69) &lt;= 6, MONTH($L69) &gt;= 6), IF($O69 &lt;&gt; "", $E69/$O69, ""), ""),"")</f>
        <v/>
      </c>
      <c r="V69" s="10" t="str">
        <f>IF('FY2024'!$A71&lt;&gt;"",IF(AND(MONTH($K69) &lt;= 7, MONTH($L69) &gt;= 7 ), IF($O69 &lt;&gt; "", $E69/$O69, ""), ""),"")</f>
        <v/>
      </c>
      <c r="W69" s="10" t="str">
        <f>IF('FY2024'!$A71&lt;&gt;"",IF(AND(MONTH($K69) &lt;= 8, MONTH($L69) &gt;= 8), IF($O69 &lt;&gt; "", $E69/$O69, ""), ""),"")</f>
        <v/>
      </c>
      <c r="X69" s="10" t="str">
        <f>IF('FY2024'!$A71&lt;&gt;"",IF(AND(MONTH($K69) &lt;= 9, MONTH($L69) &gt;= 9), IF($O69 &lt;&gt; "", $E69/$O69, ""), ""),"")</f>
        <v/>
      </c>
      <c r="Y69" s="10" t="str">
        <f>IF('FY2024'!$A71&lt;&gt;"",IF(AND(MONTH($K69) &lt;= 10, MONTH($L69) &gt;= 10), IF($O69 &lt;&gt; "", $E69/$O69, ""), ""),"")</f>
        <v/>
      </c>
      <c r="Z69" s="10" t="str">
        <f>IF('FY2024'!$A71&lt;&gt;"",IF(AND(MONTH($K69) &lt;= 11, MONTH($L69) &gt;= 11), IF($O69 &lt;&gt; "", $E69/$O69, ""), ""),"")</f>
        <v/>
      </c>
      <c r="AA69" s="10" t="str">
        <f>IF('FY2024'!$A71&lt;&gt;"",IF(AND(MONTH($K69) &lt;= 12, MONTH($L69) &gt;= 12), IF($O69 &lt;&gt; "", $E69/$O69, ""), ""),"")</f>
        <v/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45323</v>
      </c>
      <c r="L70" s="7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45351</v>
      </c>
      <c r="M70" s="7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45280</v>
      </c>
      <c r="N70" s="7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45260</v>
      </c>
      <c r="O70" s="5">
        <f t="shared" si="1"/>
        <v>1</v>
      </c>
      <c r="P70" s="10" t="str">
        <f>IF('FY2024'!$A72&lt;&gt;"",IF(AND(MONTH($K70) &lt;= 1, MONTH($L70) &gt;= 1), IF($O70 &lt;&gt; "", $E70/$O70, ""), ""),"")</f>
        <v/>
      </c>
      <c r="Q70" s="10">
        <f>IF('FY2024'!$A72&lt;&gt;"",IF(AND(MONTH($K70) &lt;= 2, MONTH($L70) &gt;= 2), IF($O70 &lt;&gt; "", $E70/$O70, ""), ""),"")</f>
        <v>500000</v>
      </c>
      <c r="R70" s="10" t="str">
        <f>IF('FY2024'!$A72&lt;&gt;"",IF(AND(MONTH($K70) &lt;= 3, MONTH($L70) &gt;= 3), IF($O70 &lt;&gt; "", $E70/$O70, ""), ""),"")</f>
        <v/>
      </c>
      <c r="S70" s="10" t="str">
        <f>IF('FY2024'!$A72&lt;&gt;"",IF(AND(MONTH($K70) &lt;= 4, MONTH($L70) &gt;= 4), IF($O70 &lt;&gt; "", $E70/$O70, ""), ""),"")</f>
        <v/>
      </c>
      <c r="T70" s="10" t="str">
        <f>IF('FY2024'!$A72&lt;&gt;"",IF(AND(MONTH($K70) &lt;= 5, MONTH($L70) &gt;= 5), IF($O70 &lt;&gt; "", $E70/$O70, ""), ""),"")</f>
        <v/>
      </c>
      <c r="U70" s="10" t="str">
        <f>IF('FY2024'!$A72&lt;&gt;"",IF(AND(MONTH($K70) &lt;= 6, MONTH($L70) &gt;= 6), IF($O70 &lt;&gt; "", $E70/$O70, ""), ""),"")</f>
        <v/>
      </c>
      <c r="V70" s="10" t="str">
        <f>IF('FY2024'!$A72&lt;&gt;"",IF(AND(MONTH($K70) &lt;= 7, MONTH($L70) &gt;= 7 ), IF($O70 &lt;&gt; "", $E70/$O70, ""), ""),"")</f>
        <v/>
      </c>
      <c r="W70" s="10" t="str">
        <f>IF('FY2024'!$A72&lt;&gt;"",IF(AND(MONTH($K70) &lt;= 8, MONTH($L70) &gt;= 8), IF($O70 &lt;&gt; "", $E70/$O70, ""), ""),"")</f>
        <v/>
      </c>
      <c r="X70" s="10" t="str">
        <f>IF('FY2024'!$A72&lt;&gt;"",IF(AND(MONTH($K70) &lt;= 9, MONTH($L70) &gt;= 9), IF($O70 &lt;&gt; "", $E70/$O70, ""), ""),"")</f>
        <v/>
      </c>
      <c r="Y70" s="10" t="str">
        <f>IF('FY2024'!$A72&lt;&gt;"",IF(AND(MONTH($K70) &lt;= 10, MONTH($L70) &gt;= 10), IF($O70 &lt;&gt; "", $E70/$O70, ""), ""),"")</f>
        <v/>
      </c>
      <c r="Z70" s="10" t="str">
        <f>IF('FY2024'!$A72&lt;&gt;"",IF(AND(MONTH($K70) &lt;= 11, MONTH($L70) &gt;= 11), IF($O70 &lt;&gt; "", $E70/$O70, ""), ""),"")</f>
        <v/>
      </c>
      <c r="AA70" s="10" t="str">
        <f>IF('FY2024'!$A72&lt;&gt;"",IF(AND(MONTH($K70) &lt;= 12, MONTH($L70) &gt;= 12), IF($O70 &lt;&gt; "", $E70/$O70, ""), ""),"")</f>
        <v/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45323</v>
      </c>
      <c r="L71" s="7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45351</v>
      </c>
      <c r="M71" s="7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45280</v>
      </c>
      <c r="N71" s="7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45260</v>
      </c>
      <c r="O71" s="5">
        <f t="shared" si="1"/>
        <v>1</v>
      </c>
      <c r="P71" s="10" t="str">
        <f>IF('FY2024'!$A73&lt;&gt;"",IF(AND(MONTH($K71) &lt;= 1, MONTH($L71) &gt;= 1), IF($O71 &lt;&gt; "", $E71/$O71, ""), ""),"")</f>
        <v/>
      </c>
      <c r="Q71" s="10">
        <f>IF('FY2024'!$A73&lt;&gt;"",IF(AND(MONTH($K71) &lt;= 2, MONTH($L71) &gt;= 2), IF($O71 &lt;&gt; "", $E71/$O71, ""), ""),"")</f>
        <v>500000</v>
      </c>
      <c r="R71" s="10" t="str">
        <f>IF('FY2024'!$A73&lt;&gt;"",IF(AND(MONTH($K71) &lt;= 3, MONTH($L71) &gt;= 3), IF($O71 &lt;&gt; "", $E71/$O71, ""), ""),"")</f>
        <v/>
      </c>
      <c r="S71" s="10" t="str">
        <f>IF('FY2024'!$A73&lt;&gt;"",IF(AND(MONTH($K71) &lt;= 4, MONTH($L71) &gt;= 4), IF($O71 &lt;&gt; "", $E71/$O71, ""), ""),"")</f>
        <v/>
      </c>
      <c r="T71" s="10" t="str">
        <f>IF('FY2024'!$A73&lt;&gt;"",IF(AND(MONTH($K71) &lt;= 5, MONTH($L71) &gt;= 5), IF($O71 &lt;&gt; "", $E71/$O71, ""), ""),"")</f>
        <v/>
      </c>
      <c r="U71" s="10" t="str">
        <f>IF('FY2024'!$A73&lt;&gt;"",IF(AND(MONTH($K71) &lt;= 6, MONTH($L71) &gt;= 6), IF($O71 &lt;&gt; "", $E71/$O71, ""), ""),"")</f>
        <v/>
      </c>
      <c r="V71" s="10" t="str">
        <f>IF('FY2024'!$A73&lt;&gt;"",IF(AND(MONTH($K71) &lt;= 7, MONTH($L71) &gt;= 7 ), IF($O71 &lt;&gt; "", $E71/$O71, ""), ""),"")</f>
        <v/>
      </c>
      <c r="W71" s="10" t="str">
        <f>IF('FY2024'!$A73&lt;&gt;"",IF(AND(MONTH($K71) &lt;= 8, MONTH($L71) &gt;= 8), IF($O71 &lt;&gt; "", $E71/$O71, ""), ""),"")</f>
        <v/>
      </c>
      <c r="X71" s="10" t="str">
        <f>IF('FY2024'!$A73&lt;&gt;"",IF(AND(MONTH($K71) &lt;= 9, MONTH($L71) &gt;= 9), IF($O71 &lt;&gt; "", $E71/$O71, ""), ""),"")</f>
        <v/>
      </c>
      <c r="Y71" s="10" t="str">
        <f>IF('FY2024'!$A73&lt;&gt;"",IF(AND(MONTH($K71) &lt;= 10, MONTH($L71) &gt;= 10), IF($O71 &lt;&gt; "", $E71/$O71, ""), ""),"")</f>
        <v/>
      </c>
      <c r="Z71" s="10" t="str">
        <f>IF('FY2024'!$A73&lt;&gt;"",IF(AND(MONTH($K71) &lt;= 11, MONTH($L71) &gt;= 11), IF($O71 &lt;&gt; "", $E71/$O71, ""), ""),"")</f>
        <v/>
      </c>
      <c r="AA71" s="10" t="str">
        <f>IF('FY2024'!$A73&lt;&gt;"",IF(AND(MONTH($K71) &lt;= 12, MONTH($L71) &gt;= 12), IF($O71 &lt;&gt; "", $E71/$O71, ""), ""),"")</f>
        <v/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45352</v>
      </c>
      <c r="L72" s="7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45382</v>
      </c>
      <c r="M72" s="7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45280</v>
      </c>
      <c r="N72" s="7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45260</v>
      </c>
      <c r="O72" s="5">
        <f t="shared" si="1"/>
        <v>1</v>
      </c>
      <c r="P72" s="10" t="str">
        <f>IF('FY2024'!$A74&lt;&gt;"",IF(AND(MONTH($K72) &lt;= 1, MONTH($L72) &gt;= 1), IF($O72 &lt;&gt; "", $E72/$O72, ""), ""),"")</f>
        <v/>
      </c>
      <c r="Q72" s="10" t="str">
        <f>IF('FY2024'!$A74&lt;&gt;"",IF(AND(MONTH($K72) &lt;= 2, MONTH($L72) &gt;= 2), IF($O72 &lt;&gt; "", $E72/$O72, ""), ""),"")</f>
        <v/>
      </c>
      <c r="R72" s="10">
        <f>IF('FY2024'!$A74&lt;&gt;"",IF(AND(MONTH($K72) &lt;= 3, MONTH($L72) &gt;= 3), IF($O72 &lt;&gt; "", $E72/$O72, ""), ""),"")</f>
        <v>500000</v>
      </c>
      <c r="S72" s="10" t="str">
        <f>IF('FY2024'!$A74&lt;&gt;"",IF(AND(MONTH($K72) &lt;= 4, MONTH($L72) &gt;= 4), IF($O72 &lt;&gt; "", $E72/$O72, ""), ""),"")</f>
        <v/>
      </c>
      <c r="T72" s="10" t="str">
        <f>IF('FY2024'!$A74&lt;&gt;"",IF(AND(MONTH($K72) &lt;= 5, MONTH($L72) &gt;= 5), IF($O72 &lt;&gt; "", $E72/$O72, ""), ""),"")</f>
        <v/>
      </c>
      <c r="U72" s="10" t="str">
        <f>IF('FY2024'!$A74&lt;&gt;"",IF(AND(MONTH($K72) &lt;= 6, MONTH($L72) &gt;= 6), IF($O72 &lt;&gt; "", $E72/$O72, ""), ""),"")</f>
        <v/>
      </c>
      <c r="V72" s="10" t="str">
        <f>IF('FY2024'!$A74&lt;&gt;"",IF(AND(MONTH($K72) &lt;= 7, MONTH($L72) &gt;= 7 ), IF($O72 &lt;&gt; "", $E72/$O72, ""), ""),"")</f>
        <v/>
      </c>
      <c r="W72" s="10" t="str">
        <f>IF('FY2024'!$A74&lt;&gt;"",IF(AND(MONTH($K72) &lt;= 8, MONTH($L72) &gt;= 8), IF($O72 &lt;&gt; "", $E72/$O72, ""), ""),"")</f>
        <v/>
      </c>
      <c r="X72" s="10" t="str">
        <f>IF('FY2024'!$A74&lt;&gt;"",IF(AND(MONTH($K72) &lt;= 9, MONTH($L72) &gt;= 9), IF($O72 &lt;&gt; "", $E72/$O72, ""), ""),"")</f>
        <v/>
      </c>
      <c r="Y72" s="10" t="str">
        <f>IF('FY2024'!$A74&lt;&gt;"",IF(AND(MONTH($K72) &lt;= 10, MONTH($L72) &gt;= 10), IF($O72 &lt;&gt; "", $E72/$O72, ""), ""),"")</f>
        <v/>
      </c>
      <c r="Z72" s="10" t="str">
        <f>IF('FY2024'!$A74&lt;&gt;"",IF(AND(MONTH($K72) &lt;= 11, MONTH($L72) &gt;= 11), IF($O72 &lt;&gt; "", $E72/$O72, ""), ""),"")</f>
        <v/>
      </c>
      <c r="AA72" s="10" t="str">
        <f>IF('FY2024'!$A74&lt;&gt;"",IF(AND(MONTH($K72) &lt;= 12, MONTH($L72) &gt;= 12), IF($O72 &lt;&gt; "", $E72/$O72, ""), ""),"")</f>
        <v/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45352</v>
      </c>
      <c r="L73" s="7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45382</v>
      </c>
      <c r="M73" s="7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45287</v>
      </c>
      <c r="N73" s="7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45266</v>
      </c>
      <c r="O73" s="5">
        <f t="shared" si="1"/>
        <v>1</v>
      </c>
      <c r="P73" s="10" t="str">
        <f>IF('FY2024'!$A75&lt;&gt;"",IF(AND(MONTH($K73) &lt;= 1, MONTH($L73) &gt;= 1), IF($O73 &lt;&gt; "", $E73/$O73, ""), ""),"")</f>
        <v/>
      </c>
      <c r="Q73" s="10" t="str">
        <f>IF('FY2024'!$A75&lt;&gt;"",IF(AND(MONTH($K73) &lt;= 2, MONTH($L73) &gt;= 2), IF($O73 &lt;&gt; "", $E73/$O73, ""), ""),"")</f>
        <v/>
      </c>
      <c r="R73" s="10">
        <f>IF('FY2024'!$A75&lt;&gt;"",IF(AND(MONTH($K73) &lt;= 3, MONTH($L73) &gt;= 3), IF($O73 &lt;&gt; "", $E73/$O73, ""), ""),"")</f>
        <v>1000000</v>
      </c>
      <c r="S73" s="10" t="str">
        <f>IF('FY2024'!$A75&lt;&gt;"",IF(AND(MONTH($K73) &lt;= 4, MONTH($L73) &gt;= 4), IF($O73 &lt;&gt; "", $E73/$O73, ""), ""),"")</f>
        <v/>
      </c>
      <c r="T73" s="10" t="str">
        <f>IF('FY2024'!$A75&lt;&gt;"",IF(AND(MONTH($K73) &lt;= 5, MONTH($L73) &gt;= 5), IF($O73 &lt;&gt; "", $E73/$O73, ""), ""),"")</f>
        <v/>
      </c>
      <c r="U73" s="10" t="str">
        <f>IF('FY2024'!$A75&lt;&gt;"",IF(AND(MONTH($K73) &lt;= 6, MONTH($L73) &gt;= 6), IF($O73 &lt;&gt; "", $E73/$O73, ""), ""),"")</f>
        <v/>
      </c>
      <c r="V73" s="10" t="str">
        <f>IF('FY2024'!$A75&lt;&gt;"",IF(AND(MONTH($K73) &lt;= 7, MONTH($L73) &gt;= 7 ), IF($O73 &lt;&gt; "", $E73/$O73, ""), ""),"")</f>
        <v/>
      </c>
      <c r="W73" s="10" t="str">
        <f>IF('FY2024'!$A75&lt;&gt;"",IF(AND(MONTH($K73) &lt;= 8, MONTH($L73) &gt;= 8), IF($O73 &lt;&gt; "", $E73/$O73, ""), ""),"")</f>
        <v/>
      </c>
      <c r="X73" s="10" t="str">
        <f>IF('FY2024'!$A75&lt;&gt;"",IF(AND(MONTH($K73) &lt;= 9, MONTH($L73) &gt;= 9), IF($O73 &lt;&gt; "", $E73/$O73, ""), ""),"")</f>
        <v/>
      </c>
      <c r="Y73" s="10" t="str">
        <f>IF('FY2024'!$A75&lt;&gt;"",IF(AND(MONTH($K73) &lt;= 10, MONTH($L73) &gt;= 10), IF($O73 &lt;&gt; "", $E73/$O73, ""), ""),"")</f>
        <v/>
      </c>
      <c r="Z73" s="10" t="str">
        <f>IF('FY2024'!$A75&lt;&gt;"",IF(AND(MONTH($K73) &lt;= 11, MONTH($L73) &gt;= 11), IF($O73 &lt;&gt; "", $E73/$O73, ""), ""),"")</f>
        <v/>
      </c>
      <c r="AA73" s="10" t="str">
        <f>IF('FY2024'!$A75&lt;&gt;"",IF(AND(MONTH($K73) &lt;= 12, MONTH($L73) &gt;= 12), IF($O73 &lt;&gt; "", $E73/$O73, ""), ""),"")</f>
        <v/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45323</v>
      </c>
      <c r="L74" s="7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45351</v>
      </c>
      <c r="M74" s="7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45287</v>
      </c>
      <c r="N74" s="7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45266</v>
      </c>
      <c r="O74" s="5">
        <f t="shared" si="1"/>
        <v>1</v>
      </c>
      <c r="P74" s="10" t="str">
        <f>IF('FY2024'!$A76&lt;&gt;"",IF(AND(MONTH($K74) &lt;= 1, MONTH($L74) &gt;= 1), IF($O74 &lt;&gt; "", $E74/$O74, ""), ""),"")</f>
        <v/>
      </c>
      <c r="Q74" s="10">
        <f>IF('FY2024'!$A76&lt;&gt;"",IF(AND(MONTH($K74) &lt;= 2, MONTH($L74) &gt;= 2), IF($O74 &lt;&gt; "", $E74/$O74, ""), ""),"")</f>
        <v>1000000</v>
      </c>
      <c r="R74" s="10" t="str">
        <f>IF('FY2024'!$A76&lt;&gt;"",IF(AND(MONTH($K74) &lt;= 3, MONTH($L74) &gt;= 3), IF($O74 &lt;&gt; "", $E74/$O74, ""), ""),"")</f>
        <v/>
      </c>
      <c r="S74" s="10" t="str">
        <f>IF('FY2024'!$A76&lt;&gt;"",IF(AND(MONTH($K74) &lt;= 4, MONTH($L74) &gt;= 4), IF($O74 &lt;&gt; "", $E74/$O74, ""), ""),"")</f>
        <v/>
      </c>
      <c r="T74" s="10" t="str">
        <f>IF('FY2024'!$A76&lt;&gt;"",IF(AND(MONTH($K74) &lt;= 5, MONTH($L74) &gt;= 5), IF($O74 &lt;&gt; "", $E74/$O74, ""), ""),"")</f>
        <v/>
      </c>
      <c r="U74" s="10" t="str">
        <f>IF('FY2024'!$A76&lt;&gt;"",IF(AND(MONTH($K74) &lt;= 6, MONTH($L74) &gt;= 6), IF($O74 &lt;&gt; "", $E74/$O74, ""), ""),"")</f>
        <v/>
      </c>
      <c r="V74" s="10" t="str">
        <f>IF('FY2024'!$A76&lt;&gt;"",IF(AND(MONTH($K74) &lt;= 7, MONTH($L74) &gt;= 7 ), IF($O74 &lt;&gt; "", $E74/$O74, ""), ""),"")</f>
        <v/>
      </c>
      <c r="W74" s="10" t="str">
        <f>IF('FY2024'!$A76&lt;&gt;"",IF(AND(MONTH($K74) &lt;= 8, MONTH($L74) &gt;= 8), IF($O74 &lt;&gt; "", $E74/$O74, ""), ""),"")</f>
        <v/>
      </c>
      <c r="X74" s="10" t="str">
        <f>IF('FY2024'!$A76&lt;&gt;"",IF(AND(MONTH($K74) &lt;= 9, MONTH($L74) &gt;= 9), IF($O74 &lt;&gt; "", $E74/$O74, ""), ""),"")</f>
        <v/>
      </c>
      <c r="Y74" s="10" t="str">
        <f>IF('FY2024'!$A76&lt;&gt;"",IF(AND(MONTH($K74) &lt;= 10, MONTH($L74) &gt;= 10), IF($O74 &lt;&gt; "", $E74/$O74, ""), ""),"")</f>
        <v/>
      </c>
      <c r="Z74" s="10" t="str">
        <f>IF('FY2024'!$A76&lt;&gt;"",IF(AND(MONTH($K74) &lt;= 11, MONTH($L74) &gt;= 11), IF($O74 &lt;&gt; "", $E74/$O74, ""), ""),"")</f>
        <v/>
      </c>
      <c r="AA74" s="10" t="str">
        <f>IF('FY2024'!$A76&lt;&gt;"",IF(AND(MONTH($K74) &lt;= 12, MONTH($L74) &gt;= 12), IF($O74 &lt;&gt; "", $E74/$O74, ""), ""),"")</f>
        <v/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45383</v>
      </c>
      <c r="L75" s="7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45412</v>
      </c>
      <c r="M75" s="7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45314</v>
      </c>
      <c r="N75" s="7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45293</v>
      </c>
      <c r="O75" s="5">
        <f t="shared" si="1"/>
        <v>1</v>
      </c>
      <c r="P75" s="10" t="str">
        <f>IF('FY2024'!$A77&lt;&gt;"",IF(AND(MONTH($K75) &lt;= 1, MONTH($L75) &gt;= 1), IF($O75 &lt;&gt; "", $E75/$O75, ""), ""),"")</f>
        <v/>
      </c>
      <c r="Q75" s="10" t="str">
        <f>IF('FY2024'!$A77&lt;&gt;"",IF(AND(MONTH($K75) &lt;= 2, MONTH($L75) &gt;= 2), IF($O75 &lt;&gt; "", $E75/$O75, ""), ""),"")</f>
        <v/>
      </c>
      <c r="R75" s="10" t="str">
        <f>IF('FY2024'!$A77&lt;&gt;"",IF(AND(MONTH($K75) &lt;= 3, MONTH($L75) &gt;= 3), IF($O75 &lt;&gt; "", $E75/$O75, ""), ""),"")</f>
        <v/>
      </c>
      <c r="S75" s="10">
        <f>IF('FY2024'!$A77&lt;&gt;"",IF(AND(MONTH($K75) &lt;= 4, MONTH($L75) &gt;= 4), IF($O75 &lt;&gt; "", $E75/$O75, ""), ""),"")</f>
        <v>1000000</v>
      </c>
      <c r="T75" s="10" t="str">
        <f>IF('FY2024'!$A77&lt;&gt;"",IF(AND(MONTH($K75) &lt;= 5, MONTH($L75) &gt;= 5), IF($O75 &lt;&gt; "", $E75/$O75, ""), ""),"")</f>
        <v/>
      </c>
      <c r="U75" s="10" t="str">
        <f>IF('FY2024'!$A77&lt;&gt;"",IF(AND(MONTH($K75) &lt;= 6, MONTH($L75) &gt;= 6), IF($O75 &lt;&gt; "", $E75/$O75, ""), ""),"")</f>
        <v/>
      </c>
      <c r="V75" s="10" t="str">
        <f>IF('FY2024'!$A77&lt;&gt;"",IF(AND(MONTH($K75) &lt;= 7, MONTH($L75) &gt;= 7 ), IF($O75 &lt;&gt; "", $E75/$O75, ""), ""),"")</f>
        <v/>
      </c>
      <c r="W75" s="10" t="str">
        <f>IF('FY2024'!$A77&lt;&gt;"",IF(AND(MONTH($K75) &lt;= 8, MONTH($L75) &gt;= 8), IF($O75 &lt;&gt; "", $E75/$O75, ""), ""),"")</f>
        <v/>
      </c>
      <c r="X75" s="10" t="str">
        <f>IF('FY2024'!$A77&lt;&gt;"",IF(AND(MONTH($K75) &lt;= 9, MONTH($L75) &gt;= 9), IF($O75 &lt;&gt; "", $E75/$O75, ""), ""),"")</f>
        <v/>
      </c>
      <c r="Y75" s="10" t="str">
        <f>IF('FY2024'!$A77&lt;&gt;"",IF(AND(MONTH($K75) &lt;= 10, MONTH($L75) &gt;= 10), IF($O75 &lt;&gt; "", $E75/$O75, ""), ""),"")</f>
        <v/>
      </c>
      <c r="Z75" s="10" t="str">
        <f>IF('FY2024'!$A77&lt;&gt;"",IF(AND(MONTH($K75) &lt;= 11, MONTH($L75) &gt;= 11), IF($O75 &lt;&gt; "", $E75/$O75, ""), ""),"")</f>
        <v/>
      </c>
      <c r="AA75" s="10" t="str">
        <f>IF('FY2024'!$A77&lt;&gt;"",IF(AND(MONTH($K75) &lt;= 12, MONTH($L75) &gt;= 12), IF($O75 &lt;&gt; "", $E75/$O75, ""), ""),"")</f>
        <v/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45383</v>
      </c>
      <c r="L76" s="7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45412</v>
      </c>
      <c r="M76" s="7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45314</v>
      </c>
      <c r="N76" s="7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45293</v>
      </c>
      <c r="O76" s="5">
        <f t="shared" si="1"/>
        <v>1</v>
      </c>
      <c r="P76" s="10" t="str">
        <f>IF('FY2024'!$A78&lt;&gt;"",IF(AND(MONTH($K76) &lt;= 1, MONTH($L76) &gt;= 1), IF($O76 &lt;&gt; "", $E76/$O76, ""), ""),"")</f>
        <v/>
      </c>
      <c r="Q76" s="10" t="str">
        <f>IF('FY2024'!$A78&lt;&gt;"",IF(AND(MONTH($K76) &lt;= 2, MONTH($L76) &gt;= 2), IF($O76 &lt;&gt; "", $E76/$O76, ""), ""),"")</f>
        <v/>
      </c>
      <c r="R76" s="10" t="str">
        <f>IF('FY2024'!$A78&lt;&gt;"",IF(AND(MONTH($K76) &lt;= 3, MONTH($L76) &gt;= 3), IF($O76 &lt;&gt; "", $E76/$O76, ""), ""),"")</f>
        <v/>
      </c>
      <c r="S76" s="10">
        <f>IF('FY2024'!$A78&lt;&gt;"",IF(AND(MONTH($K76) &lt;= 4, MONTH($L76) &gt;= 4), IF($O76 &lt;&gt; "", $E76/$O76, ""), ""),"")</f>
        <v>1000000</v>
      </c>
      <c r="T76" s="10" t="str">
        <f>IF('FY2024'!$A78&lt;&gt;"",IF(AND(MONTH($K76) &lt;= 5, MONTH($L76) &gt;= 5), IF($O76 &lt;&gt; "", $E76/$O76, ""), ""),"")</f>
        <v/>
      </c>
      <c r="U76" s="10" t="str">
        <f>IF('FY2024'!$A78&lt;&gt;"",IF(AND(MONTH($K76) &lt;= 6, MONTH($L76) &gt;= 6), IF($O76 &lt;&gt; "", $E76/$O76, ""), ""),"")</f>
        <v/>
      </c>
      <c r="V76" s="10" t="str">
        <f>IF('FY2024'!$A78&lt;&gt;"",IF(AND(MONTH($K76) &lt;= 7, MONTH($L76) &gt;= 7 ), IF($O76 &lt;&gt; "", $E76/$O76, ""), ""),"")</f>
        <v/>
      </c>
      <c r="W76" s="10" t="str">
        <f>IF('FY2024'!$A78&lt;&gt;"",IF(AND(MONTH($K76) &lt;= 8, MONTH($L76) &gt;= 8), IF($O76 &lt;&gt; "", $E76/$O76, ""), ""),"")</f>
        <v/>
      </c>
      <c r="X76" s="10" t="str">
        <f>IF('FY2024'!$A78&lt;&gt;"",IF(AND(MONTH($K76) &lt;= 9, MONTH($L76) &gt;= 9), IF($O76 &lt;&gt; "", $E76/$O76, ""), ""),"")</f>
        <v/>
      </c>
      <c r="Y76" s="10" t="str">
        <f>IF('FY2024'!$A78&lt;&gt;"",IF(AND(MONTH($K76) &lt;= 10, MONTH($L76) &gt;= 10), IF($O76 &lt;&gt; "", $E76/$O76, ""), ""),"")</f>
        <v/>
      </c>
      <c r="Z76" s="10" t="str">
        <f>IF('FY2024'!$A78&lt;&gt;"",IF(AND(MONTH($K76) &lt;= 11, MONTH($L76) &gt;= 11), IF($O76 &lt;&gt; "", $E76/$O76, ""), ""),"")</f>
        <v/>
      </c>
      <c r="AA76" s="10" t="str">
        <f>IF('FY2024'!$A78&lt;&gt;"",IF(AND(MONTH($K76) &lt;= 12, MONTH($L76) &gt;= 12), IF($O76 &lt;&gt; "", $E76/$O76, ""), ""),"")</f>
        <v/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45383</v>
      </c>
      <c r="L77" s="7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45412</v>
      </c>
      <c r="M77" s="7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45314</v>
      </c>
      <c r="N77" s="7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45293</v>
      </c>
      <c r="O77" s="5">
        <f t="shared" si="1"/>
        <v>1</v>
      </c>
      <c r="P77" s="10" t="str">
        <f>IF('FY2024'!$A79&lt;&gt;"",IF(AND(MONTH($K77) &lt;= 1, MONTH($L77) &gt;= 1), IF($O77 &lt;&gt; "", $E77/$O77, ""), ""),"")</f>
        <v/>
      </c>
      <c r="Q77" s="10" t="str">
        <f>IF('FY2024'!$A79&lt;&gt;"",IF(AND(MONTH($K77) &lt;= 2, MONTH($L77) &gt;= 2), IF($O77 &lt;&gt; "", $E77/$O77, ""), ""),"")</f>
        <v/>
      </c>
      <c r="R77" s="10" t="str">
        <f>IF('FY2024'!$A79&lt;&gt;"",IF(AND(MONTH($K77) &lt;= 3, MONTH($L77) &gt;= 3), IF($O77 &lt;&gt; "", $E77/$O77, ""), ""),"")</f>
        <v/>
      </c>
      <c r="S77" s="10">
        <f>IF('FY2024'!$A79&lt;&gt;"",IF(AND(MONTH($K77) &lt;= 4, MONTH($L77) &gt;= 4), IF($O77 &lt;&gt; "", $E77/$O77, ""), ""),"")</f>
        <v>1000000</v>
      </c>
      <c r="T77" s="10" t="str">
        <f>IF('FY2024'!$A79&lt;&gt;"",IF(AND(MONTH($K77) &lt;= 5, MONTH($L77) &gt;= 5), IF($O77 &lt;&gt; "", $E77/$O77, ""), ""),"")</f>
        <v/>
      </c>
      <c r="U77" s="10" t="str">
        <f>IF('FY2024'!$A79&lt;&gt;"",IF(AND(MONTH($K77) &lt;= 6, MONTH($L77) &gt;= 6), IF($O77 &lt;&gt; "", $E77/$O77, ""), ""),"")</f>
        <v/>
      </c>
      <c r="V77" s="10" t="str">
        <f>IF('FY2024'!$A79&lt;&gt;"",IF(AND(MONTH($K77) &lt;= 7, MONTH($L77) &gt;= 7 ), IF($O77 &lt;&gt; "", $E77/$O77, ""), ""),"")</f>
        <v/>
      </c>
      <c r="W77" s="10" t="str">
        <f>IF('FY2024'!$A79&lt;&gt;"",IF(AND(MONTH($K77) &lt;= 8, MONTH($L77) &gt;= 8), IF($O77 &lt;&gt; "", $E77/$O77, ""), ""),"")</f>
        <v/>
      </c>
      <c r="X77" s="10" t="str">
        <f>IF('FY2024'!$A79&lt;&gt;"",IF(AND(MONTH($K77) &lt;= 9, MONTH($L77) &gt;= 9), IF($O77 &lt;&gt; "", $E77/$O77, ""), ""),"")</f>
        <v/>
      </c>
      <c r="Y77" s="10" t="str">
        <f>IF('FY2024'!$A79&lt;&gt;"",IF(AND(MONTH($K77) &lt;= 10, MONTH($L77) &gt;= 10), IF($O77 &lt;&gt; "", $E77/$O77, ""), ""),"")</f>
        <v/>
      </c>
      <c r="Z77" s="10" t="str">
        <f>IF('FY2024'!$A79&lt;&gt;"",IF(AND(MONTH($K77) &lt;= 11, MONTH($L77) &gt;= 11), IF($O77 &lt;&gt; "", $E77/$O77, ""), ""),"")</f>
        <v/>
      </c>
      <c r="AA77" s="10" t="str">
        <f>IF('FY2024'!$A79&lt;&gt;"",IF(AND(MONTH($K77) &lt;= 12, MONTH($L77) &gt;= 12), IF($O77 &lt;&gt; "", $E77/$O77, ""), ""),"")</f>
        <v/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45413</v>
      </c>
      <c r="L78" s="7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45443</v>
      </c>
      <c r="M78" s="7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45314</v>
      </c>
      <c r="N78" s="7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45293</v>
      </c>
      <c r="O78" s="5">
        <f t="shared" si="1"/>
        <v>1</v>
      </c>
      <c r="P78" s="10" t="str">
        <f>IF('FY2024'!$A80&lt;&gt;"",IF(AND(MONTH($K78) &lt;= 1, MONTH($L78) &gt;= 1), IF($O78 &lt;&gt; "", $E78/$O78, ""), ""),"")</f>
        <v/>
      </c>
      <c r="Q78" s="10" t="str">
        <f>IF('FY2024'!$A80&lt;&gt;"",IF(AND(MONTH($K78) &lt;= 2, MONTH($L78) &gt;= 2), IF($O78 &lt;&gt; "", $E78/$O78, ""), ""),"")</f>
        <v/>
      </c>
      <c r="R78" s="10" t="str">
        <f>IF('FY2024'!$A80&lt;&gt;"",IF(AND(MONTH($K78) &lt;= 3, MONTH($L78) &gt;= 3), IF($O78 &lt;&gt; "", $E78/$O78, ""), ""),"")</f>
        <v/>
      </c>
      <c r="S78" s="10" t="str">
        <f>IF('FY2024'!$A80&lt;&gt;"",IF(AND(MONTH($K78) &lt;= 4, MONTH($L78) &gt;= 4), IF($O78 &lt;&gt; "", $E78/$O78, ""), ""),"")</f>
        <v/>
      </c>
      <c r="T78" s="10">
        <f>IF('FY2024'!$A80&lt;&gt;"",IF(AND(MONTH($K78) &lt;= 5, MONTH($L78) &gt;= 5), IF($O78 &lt;&gt; "", $E78/$O78, ""), ""),"")</f>
        <v>1000000</v>
      </c>
      <c r="U78" s="10" t="str">
        <f>IF('FY2024'!$A80&lt;&gt;"",IF(AND(MONTH($K78) &lt;= 6, MONTH($L78) &gt;= 6), IF($O78 &lt;&gt; "", $E78/$O78, ""), ""),"")</f>
        <v/>
      </c>
      <c r="V78" s="10" t="str">
        <f>IF('FY2024'!$A80&lt;&gt;"",IF(AND(MONTH($K78) &lt;= 7, MONTH($L78) &gt;= 7 ), IF($O78 &lt;&gt; "", $E78/$O78, ""), ""),"")</f>
        <v/>
      </c>
      <c r="W78" s="10" t="str">
        <f>IF('FY2024'!$A80&lt;&gt;"",IF(AND(MONTH($K78) &lt;= 8, MONTH($L78) &gt;= 8), IF($O78 &lt;&gt; "", $E78/$O78, ""), ""),"")</f>
        <v/>
      </c>
      <c r="X78" s="10" t="str">
        <f>IF('FY2024'!$A80&lt;&gt;"",IF(AND(MONTH($K78) &lt;= 9, MONTH($L78) &gt;= 9), IF($O78 &lt;&gt; "", $E78/$O78, ""), ""),"")</f>
        <v/>
      </c>
      <c r="Y78" s="10" t="str">
        <f>IF('FY2024'!$A80&lt;&gt;"",IF(AND(MONTH($K78) &lt;= 10, MONTH($L78) &gt;= 10), IF($O78 &lt;&gt; "", $E78/$O78, ""), ""),"")</f>
        <v/>
      </c>
      <c r="Z78" s="10" t="str">
        <f>IF('FY2024'!$A80&lt;&gt;"",IF(AND(MONTH($K78) &lt;= 11, MONTH($L78) &gt;= 11), IF($O78 &lt;&gt; "", $E78/$O78, ""), ""),"")</f>
        <v/>
      </c>
      <c r="AA78" s="10" t="str">
        <f>IF('FY2024'!$A80&lt;&gt;"",IF(AND(MONTH($K78) &lt;= 12, MONTH($L78) &gt;= 12), IF($O78 &lt;&gt; "", $E78/$O78, ""), ""),"")</f>
        <v/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45413</v>
      </c>
      <c r="L79" s="7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45443</v>
      </c>
      <c r="M79" s="7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45314</v>
      </c>
      <c r="N79" s="7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45293</v>
      </c>
      <c r="O79" s="5">
        <f t="shared" si="1"/>
        <v>1</v>
      </c>
      <c r="P79" s="10" t="str">
        <f>IF('FY2024'!$A81&lt;&gt;"",IF(AND(MONTH($K79) &lt;= 1, MONTH($L79) &gt;= 1), IF($O79 &lt;&gt; "", $E79/$O79, ""), ""),"")</f>
        <v/>
      </c>
      <c r="Q79" s="10" t="str">
        <f>IF('FY2024'!$A81&lt;&gt;"",IF(AND(MONTH($K79) &lt;= 2, MONTH($L79) &gt;= 2), IF($O79 &lt;&gt; "", $E79/$O79, ""), ""),"")</f>
        <v/>
      </c>
      <c r="R79" s="10" t="str">
        <f>IF('FY2024'!$A81&lt;&gt;"",IF(AND(MONTH($K79) &lt;= 3, MONTH($L79) &gt;= 3), IF($O79 &lt;&gt; "", $E79/$O79, ""), ""),"")</f>
        <v/>
      </c>
      <c r="S79" s="10" t="str">
        <f>IF('FY2024'!$A81&lt;&gt;"",IF(AND(MONTH($K79) &lt;= 4, MONTH($L79) &gt;= 4), IF($O79 &lt;&gt; "", $E79/$O79, ""), ""),"")</f>
        <v/>
      </c>
      <c r="T79" s="10">
        <f>IF('FY2024'!$A81&lt;&gt;"",IF(AND(MONTH($K79) &lt;= 5, MONTH($L79) &gt;= 5), IF($O79 &lt;&gt; "", $E79/$O79, ""), ""),"")</f>
        <v>1000000</v>
      </c>
      <c r="U79" s="10" t="str">
        <f>IF('FY2024'!$A81&lt;&gt;"",IF(AND(MONTH($K79) &lt;= 6, MONTH($L79) &gt;= 6), IF($O79 &lt;&gt; "", $E79/$O79, ""), ""),"")</f>
        <v/>
      </c>
      <c r="V79" s="10" t="str">
        <f>IF('FY2024'!$A81&lt;&gt;"",IF(AND(MONTH($K79) &lt;= 7, MONTH($L79) &gt;= 7 ), IF($O79 &lt;&gt; "", $E79/$O79, ""), ""),"")</f>
        <v/>
      </c>
      <c r="W79" s="10" t="str">
        <f>IF('FY2024'!$A81&lt;&gt;"",IF(AND(MONTH($K79) &lt;= 8, MONTH($L79) &gt;= 8), IF($O79 &lt;&gt; "", $E79/$O79, ""), ""),"")</f>
        <v/>
      </c>
      <c r="X79" s="10" t="str">
        <f>IF('FY2024'!$A81&lt;&gt;"",IF(AND(MONTH($K79) &lt;= 9, MONTH($L79) &gt;= 9), IF($O79 &lt;&gt; "", $E79/$O79, ""), ""),"")</f>
        <v/>
      </c>
      <c r="Y79" s="10" t="str">
        <f>IF('FY2024'!$A81&lt;&gt;"",IF(AND(MONTH($K79) &lt;= 10, MONTH($L79) &gt;= 10), IF($O79 &lt;&gt; "", $E79/$O79, ""), ""),"")</f>
        <v/>
      </c>
      <c r="Z79" s="10" t="str">
        <f>IF('FY2024'!$A81&lt;&gt;"",IF(AND(MONTH($K79) &lt;= 11, MONTH($L79) &gt;= 11), IF($O79 &lt;&gt; "", $E79/$O79, ""), ""),"")</f>
        <v/>
      </c>
      <c r="AA79" s="10" t="str">
        <f>IF('FY2024'!$A81&lt;&gt;"",IF(AND(MONTH($K79) &lt;= 12, MONTH($L79) &gt;= 12), IF($O79 &lt;&gt; "", $E79/$O79, ""), ""),"")</f>
        <v/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45413</v>
      </c>
      <c r="L80" s="7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45443</v>
      </c>
      <c r="M80" s="7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45314</v>
      </c>
      <c r="N80" s="7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45293</v>
      </c>
      <c r="O80" s="5">
        <f t="shared" si="1"/>
        <v>1</v>
      </c>
      <c r="P80" s="10" t="str">
        <f>IF('FY2024'!$A82&lt;&gt;"",IF(AND(MONTH($K80) &lt;= 1, MONTH($L80) &gt;= 1), IF($O80 &lt;&gt; "", $E80/$O80, ""), ""),"")</f>
        <v/>
      </c>
      <c r="Q80" s="10" t="str">
        <f>IF('FY2024'!$A82&lt;&gt;"",IF(AND(MONTH($K80) &lt;= 2, MONTH($L80) &gt;= 2), IF($O80 &lt;&gt; "", $E80/$O80, ""), ""),"")</f>
        <v/>
      </c>
      <c r="R80" s="10" t="str">
        <f>IF('FY2024'!$A82&lt;&gt;"",IF(AND(MONTH($K80) &lt;= 3, MONTH($L80) &gt;= 3), IF($O80 &lt;&gt; "", $E80/$O80, ""), ""),"")</f>
        <v/>
      </c>
      <c r="S80" s="10" t="str">
        <f>IF('FY2024'!$A82&lt;&gt;"",IF(AND(MONTH($K80) &lt;= 4, MONTH($L80) &gt;= 4), IF($O80 &lt;&gt; "", $E80/$O80, ""), ""),"")</f>
        <v/>
      </c>
      <c r="T80" s="10">
        <f>IF('FY2024'!$A82&lt;&gt;"",IF(AND(MONTH($K80) &lt;= 5, MONTH($L80) &gt;= 5), IF($O80 &lt;&gt; "", $E80/$O80, ""), ""),"")</f>
        <v>1000000</v>
      </c>
      <c r="U80" s="10" t="str">
        <f>IF('FY2024'!$A82&lt;&gt;"",IF(AND(MONTH($K80) &lt;= 6, MONTH($L80) &gt;= 6), IF($O80 &lt;&gt; "", $E80/$O80, ""), ""),"")</f>
        <v/>
      </c>
      <c r="V80" s="10" t="str">
        <f>IF('FY2024'!$A82&lt;&gt;"",IF(AND(MONTH($K80) &lt;= 7, MONTH($L80) &gt;= 7 ), IF($O80 &lt;&gt; "", $E80/$O80, ""), ""),"")</f>
        <v/>
      </c>
      <c r="W80" s="10" t="str">
        <f>IF('FY2024'!$A82&lt;&gt;"",IF(AND(MONTH($K80) &lt;= 8, MONTH($L80) &gt;= 8), IF($O80 &lt;&gt; "", $E80/$O80, ""), ""),"")</f>
        <v/>
      </c>
      <c r="X80" s="10" t="str">
        <f>IF('FY2024'!$A82&lt;&gt;"",IF(AND(MONTH($K80) &lt;= 9, MONTH($L80) &gt;= 9), IF($O80 &lt;&gt; "", $E80/$O80, ""), ""),"")</f>
        <v/>
      </c>
      <c r="Y80" s="10" t="str">
        <f>IF('FY2024'!$A82&lt;&gt;"",IF(AND(MONTH($K80) &lt;= 10, MONTH($L80) &gt;= 10), IF($O80 &lt;&gt; "", $E80/$O80, ""), ""),"")</f>
        <v/>
      </c>
      <c r="Z80" s="10" t="str">
        <f>IF('FY2024'!$A82&lt;&gt;"",IF(AND(MONTH($K80) &lt;= 11, MONTH($L80) &gt;= 11), IF($O80 &lt;&gt; "", $E80/$O80, ""), ""),"")</f>
        <v/>
      </c>
      <c r="AA80" s="10" t="str">
        <f>IF('FY2024'!$A82&lt;&gt;"",IF(AND(MONTH($K80) &lt;= 12, MONTH($L80) &gt;= 12), IF($O80 &lt;&gt; "", $E80/$O80, ""), ""),"")</f>
        <v/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45413</v>
      </c>
      <c r="L81" s="7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45443</v>
      </c>
      <c r="M81" s="7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45314</v>
      </c>
      <c r="N81" s="7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45293</v>
      </c>
      <c r="O81" s="5">
        <f t="shared" si="1"/>
        <v>1</v>
      </c>
      <c r="P81" s="10" t="str">
        <f>IF('FY2024'!$A83&lt;&gt;"",IF(AND(MONTH($K81) &lt;= 1, MONTH($L81) &gt;= 1), IF($O81 &lt;&gt; "", $E81/$O81, ""), ""),"")</f>
        <v/>
      </c>
      <c r="Q81" s="10" t="str">
        <f>IF('FY2024'!$A83&lt;&gt;"",IF(AND(MONTH($K81) &lt;= 2, MONTH($L81) &gt;= 2), IF($O81 &lt;&gt; "", $E81/$O81, ""), ""),"")</f>
        <v/>
      </c>
      <c r="R81" s="10" t="str">
        <f>IF('FY2024'!$A83&lt;&gt;"",IF(AND(MONTH($K81) &lt;= 3, MONTH($L81) &gt;= 3), IF($O81 &lt;&gt; "", $E81/$O81, ""), ""),"")</f>
        <v/>
      </c>
      <c r="S81" s="10" t="str">
        <f>IF('FY2024'!$A83&lt;&gt;"",IF(AND(MONTH($K81) &lt;= 4, MONTH($L81) &gt;= 4), IF($O81 &lt;&gt; "", $E81/$O81, ""), ""),"")</f>
        <v/>
      </c>
      <c r="T81" s="10">
        <f>IF('FY2024'!$A83&lt;&gt;"",IF(AND(MONTH($K81) &lt;= 5, MONTH($L81) &gt;= 5), IF($O81 &lt;&gt; "", $E81/$O81, ""), ""),"")</f>
        <v>1000000</v>
      </c>
      <c r="U81" s="10" t="str">
        <f>IF('FY2024'!$A83&lt;&gt;"",IF(AND(MONTH($K81) &lt;= 6, MONTH($L81) &gt;= 6), IF($O81 &lt;&gt; "", $E81/$O81, ""), ""),"")</f>
        <v/>
      </c>
      <c r="V81" s="10" t="str">
        <f>IF('FY2024'!$A83&lt;&gt;"",IF(AND(MONTH($K81) &lt;= 7, MONTH($L81) &gt;= 7 ), IF($O81 &lt;&gt; "", $E81/$O81, ""), ""),"")</f>
        <v/>
      </c>
      <c r="W81" s="10" t="str">
        <f>IF('FY2024'!$A83&lt;&gt;"",IF(AND(MONTH($K81) &lt;= 8, MONTH($L81) &gt;= 8), IF($O81 &lt;&gt; "", $E81/$O81, ""), ""),"")</f>
        <v/>
      </c>
      <c r="X81" s="10" t="str">
        <f>IF('FY2024'!$A83&lt;&gt;"",IF(AND(MONTH($K81) &lt;= 9, MONTH($L81) &gt;= 9), IF($O81 &lt;&gt; "", $E81/$O81, ""), ""),"")</f>
        <v/>
      </c>
      <c r="Y81" s="10" t="str">
        <f>IF('FY2024'!$A83&lt;&gt;"",IF(AND(MONTH($K81) &lt;= 10, MONTH($L81) &gt;= 10), IF($O81 &lt;&gt; "", $E81/$O81, ""), ""),"")</f>
        <v/>
      </c>
      <c r="Z81" s="10" t="str">
        <f>IF('FY2024'!$A83&lt;&gt;"",IF(AND(MONTH($K81) &lt;= 11, MONTH($L81) &gt;= 11), IF($O81 &lt;&gt; "", $E81/$O81, ""), ""),"")</f>
        <v/>
      </c>
      <c r="AA81" s="10" t="str">
        <f>IF('FY2024'!$A83&lt;&gt;"",IF(AND(MONTH($K81) &lt;= 12, MONTH($L81) &gt;= 12), IF($O81 &lt;&gt; "", $E81/$O81, ""), ""),"")</f>
        <v/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45383</v>
      </c>
      <c r="L82" s="7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45412</v>
      </c>
      <c r="M82" s="7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45314</v>
      </c>
      <c r="N82" s="7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45293</v>
      </c>
      <c r="O82" s="5">
        <f t="shared" si="1"/>
        <v>1</v>
      </c>
      <c r="P82" s="10" t="str">
        <f>IF('FY2024'!$A84&lt;&gt;"",IF(AND(MONTH($K82) &lt;= 1, MONTH($L82) &gt;= 1), IF($O82 &lt;&gt; "", $E82/$O82, ""), ""),"")</f>
        <v/>
      </c>
      <c r="Q82" s="10" t="str">
        <f>IF('FY2024'!$A84&lt;&gt;"",IF(AND(MONTH($K82) &lt;= 2, MONTH($L82) &gt;= 2), IF($O82 &lt;&gt; "", $E82/$O82, ""), ""),"")</f>
        <v/>
      </c>
      <c r="R82" s="10" t="str">
        <f>IF('FY2024'!$A84&lt;&gt;"",IF(AND(MONTH($K82) &lt;= 3, MONTH($L82) &gt;= 3), IF($O82 &lt;&gt; "", $E82/$O82, ""), ""),"")</f>
        <v/>
      </c>
      <c r="S82" s="10">
        <f>IF('FY2024'!$A84&lt;&gt;"",IF(AND(MONTH($K82) &lt;= 4, MONTH($L82) &gt;= 4), IF($O82 &lt;&gt; "", $E82/$O82, ""), ""),"")</f>
        <v>1000000</v>
      </c>
      <c r="T82" s="10" t="str">
        <f>IF('FY2024'!$A84&lt;&gt;"",IF(AND(MONTH($K82) &lt;= 5, MONTH($L82) &gt;= 5), IF($O82 &lt;&gt; "", $E82/$O82, ""), ""),"")</f>
        <v/>
      </c>
      <c r="U82" s="10" t="str">
        <f>IF('FY2024'!$A84&lt;&gt;"",IF(AND(MONTH($K82) &lt;= 6, MONTH($L82) &gt;= 6), IF($O82 &lt;&gt; "", $E82/$O82, ""), ""),"")</f>
        <v/>
      </c>
      <c r="V82" s="10" t="str">
        <f>IF('FY2024'!$A84&lt;&gt;"",IF(AND(MONTH($K82) &lt;= 7, MONTH($L82) &gt;= 7 ), IF($O82 &lt;&gt; "", $E82/$O82, ""), ""),"")</f>
        <v/>
      </c>
      <c r="W82" s="10" t="str">
        <f>IF('FY2024'!$A84&lt;&gt;"",IF(AND(MONTH($K82) &lt;= 8, MONTH($L82) &gt;= 8), IF($O82 &lt;&gt; "", $E82/$O82, ""), ""),"")</f>
        <v/>
      </c>
      <c r="X82" s="10" t="str">
        <f>IF('FY2024'!$A84&lt;&gt;"",IF(AND(MONTH($K82) &lt;= 9, MONTH($L82) &gt;= 9), IF($O82 &lt;&gt; "", $E82/$O82, ""), ""),"")</f>
        <v/>
      </c>
      <c r="Y82" s="10" t="str">
        <f>IF('FY2024'!$A84&lt;&gt;"",IF(AND(MONTH($K82) &lt;= 10, MONTH($L82) &gt;= 10), IF($O82 &lt;&gt; "", $E82/$O82, ""), ""),"")</f>
        <v/>
      </c>
      <c r="Z82" s="10" t="str">
        <f>IF('FY2024'!$A84&lt;&gt;"",IF(AND(MONTH($K82) &lt;= 11, MONTH($L82) &gt;= 11), IF($O82 &lt;&gt; "", $E82/$O82, ""), ""),"")</f>
        <v/>
      </c>
      <c r="AA82" s="10" t="str">
        <f>IF('FY2024'!$A84&lt;&gt;"",IF(AND(MONTH($K82) &lt;= 12, MONTH($L82) &gt;= 12), IF($O82 &lt;&gt; "", $E82/$O82, ""), ""),"")</f>
        <v/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45323</v>
      </c>
      <c r="L83" s="7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45351</v>
      </c>
      <c r="M83" s="7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45317</v>
      </c>
      <c r="N83" s="7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45295</v>
      </c>
      <c r="O83" s="5">
        <f t="shared" si="1"/>
        <v>1</v>
      </c>
      <c r="P83" s="10" t="str">
        <f>IF('FY2024'!$A85&lt;&gt;"",IF(AND(MONTH($K83) &lt;= 1, MONTH($L83) &gt;= 1), IF($O83 &lt;&gt; "", $E83/$O83, ""), ""),"")</f>
        <v/>
      </c>
      <c r="Q83" s="10">
        <f>IF('FY2024'!$A85&lt;&gt;"",IF(AND(MONTH($K83) &lt;= 2, MONTH($L83) &gt;= 2), IF($O83 &lt;&gt; "", $E83/$O83, ""), ""),"")</f>
        <v>330000</v>
      </c>
      <c r="R83" s="10" t="str">
        <f>IF('FY2024'!$A85&lt;&gt;"",IF(AND(MONTH($K83) &lt;= 3, MONTH($L83) &gt;= 3), IF($O83 &lt;&gt; "", $E83/$O83, ""), ""),"")</f>
        <v/>
      </c>
      <c r="S83" s="10" t="str">
        <f>IF('FY2024'!$A85&lt;&gt;"",IF(AND(MONTH($K83) &lt;= 4, MONTH($L83) &gt;= 4), IF($O83 &lt;&gt; "", $E83/$O83, ""), ""),"")</f>
        <v/>
      </c>
      <c r="T83" s="10" t="str">
        <f>IF('FY2024'!$A85&lt;&gt;"",IF(AND(MONTH($K83) &lt;= 5, MONTH($L83) &gt;= 5), IF($O83 &lt;&gt; "", $E83/$O83, ""), ""),"")</f>
        <v/>
      </c>
      <c r="U83" s="10" t="str">
        <f>IF('FY2024'!$A85&lt;&gt;"",IF(AND(MONTH($K83) &lt;= 6, MONTH($L83) &gt;= 6), IF($O83 &lt;&gt; "", $E83/$O83, ""), ""),"")</f>
        <v/>
      </c>
      <c r="V83" s="10" t="str">
        <f>IF('FY2024'!$A85&lt;&gt;"",IF(AND(MONTH($K83) &lt;= 7, MONTH($L83) &gt;= 7 ), IF($O83 &lt;&gt; "", $E83/$O83, ""), ""),"")</f>
        <v/>
      </c>
      <c r="W83" s="10" t="str">
        <f>IF('FY2024'!$A85&lt;&gt;"",IF(AND(MONTH($K83) &lt;= 8, MONTH($L83) &gt;= 8), IF($O83 &lt;&gt; "", $E83/$O83, ""), ""),"")</f>
        <v/>
      </c>
      <c r="X83" s="10" t="str">
        <f>IF('FY2024'!$A85&lt;&gt;"",IF(AND(MONTH($K83) &lt;= 9, MONTH($L83) &gt;= 9), IF($O83 &lt;&gt; "", $E83/$O83, ""), ""),"")</f>
        <v/>
      </c>
      <c r="Y83" s="10" t="str">
        <f>IF('FY2024'!$A85&lt;&gt;"",IF(AND(MONTH($K83) &lt;= 10, MONTH($L83) &gt;= 10), IF($O83 &lt;&gt; "", $E83/$O83, ""), ""),"")</f>
        <v/>
      </c>
      <c r="Z83" s="10" t="str">
        <f>IF('FY2024'!$A85&lt;&gt;"",IF(AND(MONTH($K83) &lt;= 11, MONTH($L83) &gt;= 11), IF($O83 &lt;&gt; "", $E83/$O83, ""), ""),"")</f>
        <v/>
      </c>
      <c r="AA83" s="10" t="str">
        <f>IF('FY2024'!$A85&lt;&gt;"",IF(AND(MONTH($K83) &lt;= 12, MONTH($L83) &gt;= 12), IF($O83 &lt;&gt; "", $E83/$O83, ""), ""),"")</f>
        <v/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45352</v>
      </c>
      <c r="L84" s="7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45382</v>
      </c>
      <c r="M84" s="7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45317</v>
      </c>
      <c r="N84" s="7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45295</v>
      </c>
      <c r="O84" s="5">
        <f t="shared" si="1"/>
        <v>1</v>
      </c>
      <c r="P84" s="10" t="str">
        <f>IF('FY2024'!$A86&lt;&gt;"",IF(AND(MONTH($K84) &lt;= 1, MONTH($L84) &gt;= 1), IF($O84 &lt;&gt; "", $E84/$O84, ""), ""),"")</f>
        <v/>
      </c>
      <c r="Q84" s="10" t="str">
        <f>IF('FY2024'!$A86&lt;&gt;"",IF(AND(MONTH($K84) &lt;= 2, MONTH($L84) &gt;= 2), IF($O84 &lt;&gt; "", $E84/$O84, ""), ""),"")</f>
        <v/>
      </c>
      <c r="R84" s="10">
        <f>IF('FY2024'!$A86&lt;&gt;"",IF(AND(MONTH($K84) &lt;= 3, MONTH($L84) &gt;= 3), IF($O84 &lt;&gt; "", $E84/$O84, ""), ""),"")</f>
        <v>415000</v>
      </c>
      <c r="S84" s="10" t="str">
        <f>IF('FY2024'!$A86&lt;&gt;"",IF(AND(MONTH($K84) &lt;= 4, MONTH($L84) &gt;= 4), IF($O84 &lt;&gt; "", $E84/$O84, ""), ""),"")</f>
        <v/>
      </c>
      <c r="T84" s="10" t="str">
        <f>IF('FY2024'!$A86&lt;&gt;"",IF(AND(MONTH($K84) &lt;= 5, MONTH($L84) &gt;= 5), IF($O84 &lt;&gt; "", $E84/$O84, ""), ""),"")</f>
        <v/>
      </c>
      <c r="U84" s="10" t="str">
        <f>IF('FY2024'!$A86&lt;&gt;"",IF(AND(MONTH($K84) &lt;= 6, MONTH($L84) &gt;= 6), IF($O84 &lt;&gt; "", $E84/$O84, ""), ""),"")</f>
        <v/>
      </c>
      <c r="V84" s="10" t="str">
        <f>IF('FY2024'!$A86&lt;&gt;"",IF(AND(MONTH($K84) &lt;= 7, MONTH($L84) &gt;= 7 ), IF($O84 &lt;&gt; "", $E84/$O84, ""), ""),"")</f>
        <v/>
      </c>
      <c r="W84" s="10" t="str">
        <f>IF('FY2024'!$A86&lt;&gt;"",IF(AND(MONTH($K84) &lt;= 8, MONTH($L84) &gt;= 8), IF($O84 &lt;&gt; "", $E84/$O84, ""), ""),"")</f>
        <v/>
      </c>
      <c r="X84" s="10" t="str">
        <f>IF('FY2024'!$A86&lt;&gt;"",IF(AND(MONTH($K84) &lt;= 9, MONTH($L84) &gt;= 9), IF($O84 &lt;&gt; "", $E84/$O84, ""), ""),"")</f>
        <v/>
      </c>
      <c r="Y84" s="10" t="str">
        <f>IF('FY2024'!$A86&lt;&gt;"",IF(AND(MONTH($K84) &lt;= 10, MONTH($L84) &gt;= 10), IF($O84 &lt;&gt; "", $E84/$O84, ""), ""),"")</f>
        <v/>
      </c>
      <c r="Z84" s="10" t="str">
        <f>IF('FY2024'!$A86&lt;&gt;"",IF(AND(MONTH($K84) &lt;= 11, MONTH($L84) &gt;= 11), IF($O84 &lt;&gt; "", $E84/$O84, ""), ""),"")</f>
        <v/>
      </c>
      <c r="AA84" s="10" t="str">
        <f>IF('FY2024'!$A86&lt;&gt;"",IF(AND(MONTH($K84) &lt;= 12, MONTH($L84) &gt;= 12), IF($O84 &lt;&gt; "", $E84/$O84, ""), ""),"")</f>
        <v/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45413</v>
      </c>
      <c r="L85" s="7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45443</v>
      </c>
      <c r="M85" s="7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45317</v>
      </c>
      <c r="N85" s="7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45295</v>
      </c>
      <c r="O85" s="5">
        <f t="shared" si="1"/>
        <v>1</v>
      </c>
      <c r="P85" s="10" t="str">
        <f>IF('FY2024'!$A87&lt;&gt;"",IF(AND(MONTH($K85) &lt;= 1, MONTH($L85) &gt;= 1), IF($O85 &lt;&gt; "", $E85/$O85, ""), ""),"")</f>
        <v/>
      </c>
      <c r="Q85" s="10" t="str">
        <f>IF('FY2024'!$A87&lt;&gt;"",IF(AND(MONTH($K85) &lt;= 2, MONTH($L85) &gt;= 2), IF($O85 &lt;&gt; "", $E85/$O85, ""), ""),"")</f>
        <v/>
      </c>
      <c r="R85" s="10" t="str">
        <f>IF('FY2024'!$A87&lt;&gt;"",IF(AND(MONTH($K85) &lt;= 3, MONTH($L85) &gt;= 3), IF($O85 &lt;&gt; "", $E85/$O85, ""), ""),"")</f>
        <v/>
      </c>
      <c r="S85" s="10" t="str">
        <f>IF('FY2024'!$A87&lt;&gt;"",IF(AND(MONTH($K85) &lt;= 4, MONTH($L85) &gt;= 4), IF($O85 &lt;&gt; "", $E85/$O85, ""), ""),"")</f>
        <v/>
      </c>
      <c r="T85" s="10">
        <f>IF('FY2024'!$A87&lt;&gt;"",IF(AND(MONTH($K85) &lt;= 5, MONTH($L85) &gt;= 5), IF($O85 &lt;&gt; "", $E85/$O85, ""), ""),"")</f>
        <v>1000000</v>
      </c>
      <c r="U85" s="10" t="str">
        <f>IF('FY2024'!$A87&lt;&gt;"",IF(AND(MONTH($K85) &lt;= 6, MONTH($L85) &gt;= 6), IF($O85 &lt;&gt; "", $E85/$O85, ""), ""),"")</f>
        <v/>
      </c>
      <c r="V85" s="10" t="str">
        <f>IF('FY2024'!$A87&lt;&gt;"",IF(AND(MONTH($K85) &lt;= 7, MONTH($L85) &gt;= 7 ), IF($O85 &lt;&gt; "", $E85/$O85, ""), ""),"")</f>
        <v/>
      </c>
      <c r="W85" s="10" t="str">
        <f>IF('FY2024'!$A87&lt;&gt;"",IF(AND(MONTH($K85) &lt;= 8, MONTH($L85) &gt;= 8), IF($O85 &lt;&gt; "", $E85/$O85, ""), ""),"")</f>
        <v/>
      </c>
      <c r="X85" s="10" t="str">
        <f>IF('FY2024'!$A87&lt;&gt;"",IF(AND(MONTH($K85) &lt;= 9, MONTH($L85) &gt;= 9), IF($O85 &lt;&gt; "", $E85/$O85, ""), ""),"")</f>
        <v/>
      </c>
      <c r="Y85" s="10" t="str">
        <f>IF('FY2024'!$A87&lt;&gt;"",IF(AND(MONTH($K85) &lt;= 10, MONTH($L85) &gt;= 10), IF($O85 &lt;&gt; "", $E85/$O85, ""), ""),"")</f>
        <v/>
      </c>
      <c r="Z85" s="10" t="str">
        <f>IF('FY2024'!$A87&lt;&gt;"",IF(AND(MONTH($K85) &lt;= 11, MONTH($L85) &gt;= 11), IF($O85 &lt;&gt; "", $E85/$O85, ""), ""),"")</f>
        <v/>
      </c>
      <c r="AA85" s="10" t="str">
        <f>IF('FY2024'!$A87&lt;&gt;"",IF(AND(MONTH($K85) &lt;= 12, MONTH($L85) &gt;= 12), IF($O85 &lt;&gt; "", $E85/$O85, ""), ""),"")</f>
        <v/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45413</v>
      </c>
      <c r="L86" s="7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45443</v>
      </c>
      <c r="M86" s="7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45317</v>
      </c>
      <c r="N86" s="7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45295</v>
      </c>
      <c r="O86" s="5">
        <f t="shared" si="1"/>
        <v>1</v>
      </c>
      <c r="P86" s="10" t="str">
        <f>IF('FY2024'!$A88&lt;&gt;"",IF(AND(MONTH($K86) &lt;= 1, MONTH($L86) &gt;= 1), IF($O86 &lt;&gt; "", $E86/$O86, ""), ""),"")</f>
        <v/>
      </c>
      <c r="Q86" s="10" t="str">
        <f>IF('FY2024'!$A88&lt;&gt;"",IF(AND(MONTH($K86) &lt;= 2, MONTH($L86) &gt;= 2), IF($O86 &lt;&gt; "", $E86/$O86, ""), ""),"")</f>
        <v/>
      </c>
      <c r="R86" s="10" t="str">
        <f>IF('FY2024'!$A88&lt;&gt;"",IF(AND(MONTH($K86) &lt;= 3, MONTH($L86) &gt;= 3), IF($O86 &lt;&gt; "", $E86/$O86, ""), ""),"")</f>
        <v/>
      </c>
      <c r="S86" s="10" t="str">
        <f>IF('FY2024'!$A88&lt;&gt;"",IF(AND(MONTH($K86) &lt;= 4, MONTH($L86) &gt;= 4), IF($O86 &lt;&gt; "", $E86/$O86, ""), ""),"")</f>
        <v/>
      </c>
      <c r="T86" s="10">
        <f>IF('FY2024'!$A88&lt;&gt;"",IF(AND(MONTH($K86) &lt;= 5, MONTH($L86) &gt;= 5), IF($O86 &lt;&gt; "", $E86/$O86, ""), ""),"")</f>
        <v>1000000</v>
      </c>
      <c r="U86" s="10" t="str">
        <f>IF('FY2024'!$A88&lt;&gt;"",IF(AND(MONTH($K86) &lt;= 6, MONTH($L86) &gt;= 6), IF($O86 &lt;&gt; "", $E86/$O86, ""), ""),"")</f>
        <v/>
      </c>
      <c r="V86" s="10" t="str">
        <f>IF('FY2024'!$A88&lt;&gt;"",IF(AND(MONTH($K86) &lt;= 7, MONTH($L86) &gt;= 7 ), IF($O86 &lt;&gt; "", $E86/$O86, ""), ""),"")</f>
        <v/>
      </c>
      <c r="W86" s="10" t="str">
        <f>IF('FY2024'!$A88&lt;&gt;"",IF(AND(MONTH($K86) &lt;= 8, MONTH($L86) &gt;= 8), IF($O86 &lt;&gt; "", $E86/$O86, ""), ""),"")</f>
        <v/>
      </c>
      <c r="X86" s="10" t="str">
        <f>IF('FY2024'!$A88&lt;&gt;"",IF(AND(MONTH($K86) &lt;= 9, MONTH($L86) &gt;= 9), IF($O86 &lt;&gt; "", $E86/$O86, ""), ""),"")</f>
        <v/>
      </c>
      <c r="Y86" s="10" t="str">
        <f>IF('FY2024'!$A88&lt;&gt;"",IF(AND(MONTH($K86) &lt;= 10, MONTH($L86) &gt;= 10), IF($O86 &lt;&gt; "", $E86/$O86, ""), ""),"")</f>
        <v/>
      </c>
      <c r="Z86" s="10" t="str">
        <f>IF('FY2024'!$A88&lt;&gt;"",IF(AND(MONTH($K86) &lt;= 11, MONTH($L86) &gt;= 11), IF($O86 &lt;&gt; "", $E86/$O86, ""), ""),"")</f>
        <v/>
      </c>
      <c r="AA86" s="10" t="str">
        <f>IF('FY2024'!$A88&lt;&gt;"",IF(AND(MONTH($K86) &lt;= 12, MONTH($L86) &gt;= 12), IF($O86 &lt;&gt; "", $E86/$O86, ""), ""),"")</f>
        <v/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45413</v>
      </c>
      <c r="L87" s="7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45443</v>
      </c>
      <c r="M87" s="7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45317</v>
      </c>
      <c r="N87" s="7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45295</v>
      </c>
      <c r="O87" s="5">
        <f t="shared" si="1"/>
        <v>1</v>
      </c>
      <c r="P87" s="10" t="str">
        <f>IF('FY2024'!$A89&lt;&gt;"",IF(AND(MONTH($K87) &lt;= 1, MONTH($L87) &gt;= 1), IF($O87 &lt;&gt; "", $E87/$O87, ""), ""),"")</f>
        <v/>
      </c>
      <c r="Q87" s="10" t="str">
        <f>IF('FY2024'!$A89&lt;&gt;"",IF(AND(MONTH($K87) &lt;= 2, MONTH($L87) &gt;= 2), IF($O87 &lt;&gt; "", $E87/$O87, ""), ""),"")</f>
        <v/>
      </c>
      <c r="R87" s="10" t="str">
        <f>IF('FY2024'!$A89&lt;&gt;"",IF(AND(MONTH($K87) &lt;= 3, MONTH($L87) &gt;= 3), IF($O87 &lt;&gt; "", $E87/$O87, ""), ""),"")</f>
        <v/>
      </c>
      <c r="S87" s="10" t="str">
        <f>IF('FY2024'!$A89&lt;&gt;"",IF(AND(MONTH($K87) &lt;= 4, MONTH($L87) &gt;= 4), IF($O87 &lt;&gt; "", $E87/$O87, ""), ""),"")</f>
        <v/>
      </c>
      <c r="T87" s="10">
        <f>IF('FY2024'!$A89&lt;&gt;"",IF(AND(MONTH($K87) &lt;= 5, MONTH($L87) &gt;= 5), IF($O87 &lt;&gt; "", $E87/$O87, ""), ""),"")</f>
        <v>1000000</v>
      </c>
      <c r="U87" s="10" t="str">
        <f>IF('FY2024'!$A89&lt;&gt;"",IF(AND(MONTH($K87) &lt;= 6, MONTH($L87) &gt;= 6), IF($O87 &lt;&gt; "", $E87/$O87, ""), ""),"")</f>
        <v/>
      </c>
      <c r="V87" s="10" t="str">
        <f>IF('FY2024'!$A89&lt;&gt;"",IF(AND(MONTH($K87) &lt;= 7, MONTH($L87) &gt;= 7 ), IF($O87 &lt;&gt; "", $E87/$O87, ""), ""),"")</f>
        <v/>
      </c>
      <c r="W87" s="10" t="str">
        <f>IF('FY2024'!$A89&lt;&gt;"",IF(AND(MONTH($K87) &lt;= 8, MONTH($L87) &gt;= 8), IF($O87 &lt;&gt; "", $E87/$O87, ""), ""),"")</f>
        <v/>
      </c>
      <c r="X87" s="10" t="str">
        <f>IF('FY2024'!$A89&lt;&gt;"",IF(AND(MONTH($K87) &lt;= 9, MONTH($L87) &gt;= 9), IF($O87 &lt;&gt; "", $E87/$O87, ""), ""),"")</f>
        <v/>
      </c>
      <c r="Y87" s="10" t="str">
        <f>IF('FY2024'!$A89&lt;&gt;"",IF(AND(MONTH($K87) &lt;= 10, MONTH($L87) &gt;= 10), IF($O87 &lt;&gt; "", $E87/$O87, ""), ""),"")</f>
        <v/>
      </c>
      <c r="Z87" s="10" t="str">
        <f>IF('FY2024'!$A89&lt;&gt;"",IF(AND(MONTH($K87) &lt;= 11, MONTH($L87) &gt;= 11), IF($O87 &lt;&gt; "", $E87/$O87, ""), ""),"")</f>
        <v/>
      </c>
      <c r="AA87" s="10" t="str">
        <f>IF('FY2024'!$A89&lt;&gt;"",IF(AND(MONTH($K87) &lt;= 12, MONTH($L87) &gt;= 12), IF($O87 &lt;&gt; "", $E87/$O87, ""), ""),"")</f>
        <v/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45383</v>
      </c>
      <c r="L88" s="7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45412</v>
      </c>
      <c r="M88" s="7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45317</v>
      </c>
      <c r="N88" s="7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45295</v>
      </c>
      <c r="O88" s="5">
        <f t="shared" si="1"/>
        <v>1</v>
      </c>
      <c r="P88" s="10" t="str">
        <f>IF('FY2024'!$A90&lt;&gt;"",IF(AND(MONTH($K88) &lt;= 1, MONTH($L88) &gt;= 1), IF($O88 &lt;&gt; "", $E88/$O88, ""), ""),"")</f>
        <v/>
      </c>
      <c r="Q88" s="10" t="str">
        <f>IF('FY2024'!$A90&lt;&gt;"",IF(AND(MONTH($K88) &lt;= 2, MONTH($L88) &gt;= 2), IF($O88 &lt;&gt; "", $E88/$O88, ""), ""),"")</f>
        <v/>
      </c>
      <c r="R88" s="10" t="str">
        <f>IF('FY2024'!$A90&lt;&gt;"",IF(AND(MONTH($K88) &lt;= 3, MONTH($L88) &gt;= 3), IF($O88 &lt;&gt; "", $E88/$O88, ""), ""),"")</f>
        <v/>
      </c>
      <c r="S88" s="10">
        <f>IF('FY2024'!$A90&lt;&gt;"",IF(AND(MONTH($K88) &lt;= 4, MONTH($L88) &gt;= 4), IF($O88 &lt;&gt; "", $E88/$O88, ""), ""),"")</f>
        <v>1000000</v>
      </c>
      <c r="T88" s="10" t="str">
        <f>IF('FY2024'!$A90&lt;&gt;"",IF(AND(MONTH($K88) &lt;= 5, MONTH($L88) &gt;= 5), IF($O88 &lt;&gt; "", $E88/$O88, ""), ""),"")</f>
        <v/>
      </c>
      <c r="U88" s="10" t="str">
        <f>IF('FY2024'!$A90&lt;&gt;"",IF(AND(MONTH($K88) &lt;= 6, MONTH($L88) &gt;= 6), IF($O88 &lt;&gt; "", $E88/$O88, ""), ""),"")</f>
        <v/>
      </c>
      <c r="V88" s="10" t="str">
        <f>IF('FY2024'!$A90&lt;&gt;"",IF(AND(MONTH($K88) &lt;= 7, MONTH($L88) &gt;= 7 ), IF($O88 &lt;&gt; "", $E88/$O88, ""), ""),"")</f>
        <v/>
      </c>
      <c r="W88" s="10" t="str">
        <f>IF('FY2024'!$A90&lt;&gt;"",IF(AND(MONTH($K88) &lt;= 8, MONTH($L88) &gt;= 8), IF($O88 &lt;&gt; "", $E88/$O88, ""), ""),"")</f>
        <v/>
      </c>
      <c r="X88" s="10" t="str">
        <f>IF('FY2024'!$A90&lt;&gt;"",IF(AND(MONTH($K88) &lt;= 9, MONTH($L88) &gt;= 9), IF($O88 &lt;&gt; "", $E88/$O88, ""), ""),"")</f>
        <v/>
      </c>
      <c r="Y88" s="10" t="str">
        <f>IF('FY2024'!$A90&lt;&gt;"",IF(AND(MONTH($K88) &lt;= 10, MONTH($L88) &gt;= 10), IF($O88 &lt;&gt; "", $E88/$O88, ""), ""),"")</f>
        <v/>
      </c>
      <c r="Z88" s="10" t="str">
        <f>IF('FY2024'!$A90&lt;&gt;"",IF(AND(MONTH($K88) &lt;= 11, MONTH($L88) &gt;= 11), IF($O88 &lt;&gt; "", $E88/$O88, ""), ""),"")</f>
        <v/>
      </c>
      <c r="AA88" s="10" t="str">
        <f>IF('FY2024'!$A90&lt;&gt;"",IF(AND(MONTH($K88) &lt;= 12, MONTH($L88) &gt;= 12), IF($O88 &lt;&gt; "", $E88/$O88, ""), ""),"")</f>
        <v/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45383</v>
      </c>
      <c r="L89" s="7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45412</v>
      </c>
      <c r="M89" s="7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45317</v>
      </c>
      <c r="N89" s="7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45295</v>
      </c>
      <c r="O89" s="5">
        <f t="shared" si="1"/>
        <v>1</v>
      </c>
      <c r="P89" s="10" t="str">
        <f>IF('FY2024'!$A91&lt;&gt;"",IF(AND(MONTH($K89) &lt;= 1, MONTH($L89) &gt;= 1), IF($O89 &lt;&gt; "", $E89/$O89, ""), ""),"")</f>
        <v/>
      </c>
      <c r="Q89" s="10" t="str">
        <f>IF('FY2024'!$A91&lt;&gt;"",IF(AND(MONTH($K89) &lt;= 2, MONTH($L89) &gt;= 2), IF($O89 &lt;&gt; "", $E89/$O89, ""), ""),"")</f>
        <v/>
      </c>
      <c r="R89" s="10" t="str">
        <f>IF('FY2024'!$A91&lt;&gt;"",IF(AND(MONTH($K89) &lt;= 3, MONTH($L89) &gt;= 3), IF($O89 &lt;&gt; "", $E89/$O89, ""), ""),"")</f>
        <v/>
      </c>
      <c r="S89" s="10">
        <f>IF('FY2024'!$A91&lt;&gt;"",IF(AND(MONTH($K89) &lt;= 4, MONTH($L89) &gt;= 4), IF($O89 &lt;&gt; "", $E89/$O89, ""), ""),"")</f>
        <v>1000000</v>
      </c>
      <c r="T89" s="10" t="str">
        <f>IF('FY2024'!$A91&lt;&gt;"",IF(AND(MONTH($K89) &lt;= 5, MONTH($L89) &gt;= 5), IF($O89 &lt;&gt; "", $E89/$O89, ""), ""),"")</f>
        <v/>
      </c>
      <c r="U89" s="10" t="str">
        <f>IF('FY2024'!$A91&lt;&gt;"",IF(AND(MONTH($K89) &lt;= 6, MONTH($L89) &gt;= 6), IF($O89 &lt;&gt; "", $E89/$O89, ""), ""),"")</f>
        <v/>
      </c>
      <c r="V89" s="10" t="str">
        <f>IF('FY2024'!$A91&lt;&gt;"",IF(AND(MONTH($K89) &lt;= 7, MONTH($L89) &gt;= 7 ), IF($O89 &lt;&gt; "", $E89/$O89, ""), ""),"")</f>
        <v/>
      </c>
      <c r="W89" s="10" t="str">
        <f>IF('FY2024'!$A91&lt;&gt;"",IF(AND(MONTH($K89) &lt;= 8, MONTH($L89) &gt;= 8), IF($O89 &lt;&gt; "", $E89/$O89, ""), ""),"")</f>
        <v/>
      </c>
      <c r="X89" s="10" t="str">
        <f>IF('FY2024'!$A91&lt;&gt;"",IF(AND(MONTH($K89) &lt;= 9, MONTH($L89) &gt;= 9), IF($O89 &lt;&gt; "", $E89/$O89, ""), ""),"")</f>
        <v/>
      </c>
      <c r="Y89" s="10" t="str">
        <f>IF('FY2024'!$A91&lt;&gt;"",IF(AND(MONTH($K89) &lt;= 10, MONTH($L89) &gt;= 10), IF($O89 &lt;&gt; "", $E89/$O89, ""), ""),"")</f>
        <v/>
      </c>
      <c r="Z89" s="10" t="str">
        <f>IF('FY2024'!$A91&lt;&gt;"",IF(AND(MONTH($K89) &lt;= 11, MONTH($L89) &gt;= 11), IF($O89 &lt;&gt; "", $E89/$O89, ""), ""),"")</f>
        <v/>
      </c>
      <c r="AA89" s="10" t="str">
        <f>IF('FY2024'!$A91&lt;&gt;"",IF(AND(MONTH($K89) &lt;= 12, MONTH($L89) &gt;= 12), IF($O89 &lt;&gt; "", $E89/$O89, ""), ""),"")</f>
        <v/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45383</v>
      </c>
      <c r="L90" s="7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45412</v>
      </c>
      <c r="M90" s="7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45317</v>
      </c>
      <c r="N90" s="7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45295</v>
      </c>
      <c r="O90" s="5">
        <f t="shared" si="1"/>
        <v>1</v>
      </c>
      <c r="P90" s="10" t="str">
        <f>IF('FY2024'!$A92&lt;&gt;"",IF(AND(MONTH($K90) &lt;= 1, MONTH($L90) &gt;= 1), IF($O90 &lt;&gt; "", $E90/$O90, ""), ""),"")</f>
        <v/>
      </c>
      <c r="Q90" s="10" t="str">
        <f>IF('FY2024'!$A92&lt;&gt;"",IF(AND(MONTH($K90) &lt;= 2, MONTH($L90) &gt;= 2), IF($O90 &lt;&gt; "", $E90/$O90, ""), ""),"")</f>
        <v/>
      </c>
      <c r="R90" s="10" t="str">
        <f>IF('FY2024'!$A92&lt;&gt;"",IF(AND(MONTH($K90) &lt;= 3, MONTH($L90) &gt;= 3), IF($O90 &lt;&gt; "", $E90/$O90, ""), ""),"")</f>
        <v/>
      </c>
      <c r="S90" s="10">
        <f>IF('FY2024'!$A92&lt;&gt;"",IF(AND(MONTH($K90) &lt;= 4, MONTH($L90) &gt;= 4), IF($O90 &lt;&gt; "", $E90/$O90, ""), ""),"")</f>
        <v>1000000</v>
      </c>
      <c r="T90" s="10" t="str">
        <f>IF('FY2024'!$A92&lt;&gt;"",IF(AND(MONTH($K90) &lt;= 5, MONTH($L90) &gt;= 5), IF($O90 &lt;&gt; "", $E90/$O90, ""), ""),"")</f>
        <v/>
      </c>
      <c r="U90" s="10" t="str">
        <f>IF('FY2024'!$A92&lt;&gt;"",IF(AND(MONTH($K90) &lt;= 6, MONTH($L90) &gt;= 6), IF($O90 &lt;&gt; "", $E90/$O90, ""), ""),"")</f>
        <v/>
      </c>
      <c r="V90" s="10" t="str">
        <f>IF('FY2024'!$A92&lt;&gt;"",IF(AND(MONTH($K90) &lt;= 7, MONTH($L90) &gt;= 7 ), IF($O90 &lt;&gt; "", $E90/$O90, ""), ""),"")</f>
        <v/>
      </c>
      <c r="W90" s="10" t="str">
        <f>IF('FY2024'!$A92&lt;&gt;"",IF(AND(MONTH($K90) &lt;= 8, MONTH($L90) &gt;= 8), IF($O90 &lt;&gt; "", $E90/$O90, ""), ""),"")</f>
        <v/>
      </c>
      <c r="X90" s="10" t="str">
        <f>IF('FY2024'!$A92&lt;&gt;"",IF(AND(MONTH($K90) &lt;= 9, MONTH($L90) &gt;= 9), IF($O90 &lt;&gt; "", $E90/$O90, ""), ""),"")</f>
        <v/>
      </c>
      <c r="Y90" s="10" t="str">
        <f>IF('FY2024'!$A92&lt;&gt;"",IF(AND(MONTH($K90) &lt;= 10, MONTH($L90) &gt;= 10), IF($O90 &lt;&gt; "", $E90/$O90, ""), ""),"")</f>
        <v/>
      </c>
      <c r="Z90" s="10" t="str">
        <f>IF('FY2024'!$A92&lt;&gt;"",IF(AND(MONTH($K90) &lt;= 11, MONTH($L90) &gt;= 11), IF($O90 &lt;&gt; "", $E90/$O90, ""), ""),"")</f>
        <v/>
      </c>
      <c r="AA90" s="10" t="str">
        <f>IF('FY2024'!$A92&lt;&gt;"",IF(AND(MONTH($K90) &lt;= 12, MONTH($L90) &gt;= 12), IF($O90 &lt;&gt; "", $E90/$O90, ""), ""),"")</f>
        <v/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45383</v>
      </c>
      <c r="L91" s="7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45412</v>
      </c>
      <c r="M91" s="7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45317</v>
      </c>
      <c r="N91" s="7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45295</v>
      </c>
      <c r="O91" s="5">
        <f t="shared" si="1"/>
        <v>1</v>
      </c>
      <c r="P91" s="10" t="str">
        <f>IF('FY2024'!$A93&lt;&gt;"",IF(AND(MONTH($K91) &lt;= 1, MONTH($L91) &gt;= 1), IF($O91 &lt;&gt; "", $E91/$O91, ""), ""),"")</f>
        <v/>
      </c>
      <c r="Q91" s="10" t="str">
        <f>IF('FY2024'!$A93&lt;&gt;"",IF(AND(MONTH($K91) &lt;= 2, MONTH($L91) &gt;= 2), IF($O91 &lt;&gt; "", $E91/$O91, ""), ""),"")</f>
        <v/>
      </c>
      <c r="R91" s="10" t="str">
        <f>IF('FY2024'!$A93&lt;&gt;"",IF(AND(MONTH($K91) &lt;= 3, MONTH($L91) &gt;= 3), IF($O91 &lt;&gt; "", $E91/$O91, ""), ""),"")</f>
        <v/>
      </c>
      <c r="S91" s="10">
        <f>IF('FY2024'!$A93&lt;&gt;"",IF(AND(MONTH($K91) &lt;= 4, MONTH($L91) &gt;= 4), IF($O91 &lt;&gt; "", $E91/$O91, ""), ""),"")</f>
        <v>1000000</v>
      </c>
      <c r="T91" s="10" t="str">
        <f>IF('FY2024'!$A93&lt;&gt;"",IF(AND(MONTH($K91) &lt;= 5, MONTH($L91) &gt;= 5), IF($O91 &lt;&gt; "", $E91/$O91, ""), ""),"")</f>
        <v/>
      </c>
      <c r="U91" s="10" t="str">
        <f>IF('FY2024'!$A93&lt;&gt;"",IF(AND(MONTH($K91) &lt;= 6, MONTH($L91) &gt;= 6), IF($O91 &lt;&gt; "", $E91/$O91, ""), ""),"")</f>
        <v/>
      </c>
      <c r="V91" s="10" t="str">
        <f>IF('FY2024'!$A93&lt;&gt;"",IF(AND(MONTH($K91) &lt;= 7, MONTH($L91) &gt;= 7 ), IF($O91 &lt;&gt; "", $E91/$O91, ""), ""),"")</f>
        <v/>
      </c>
      <c r="W91" s="10" t="str">
        <f>IF('FY2024'!$A93&lt;&gt;"",IF(AND(MONTH($K91) &lt;= 8, MONTH($L91) &gt;= 8), IF($O91 &lt;&gt; "", $E91/$O91, ""), ""),"")</f>
        <v/>
      </c>
      <c r="X91" s="10" t="str">
        <f>IF('FY2024'!$A93&lt;&gt;"",IF(AND(MONTH($K91) &lt;= 9, MONTH($L91) &gt;= 9), IF($O91 &lt;&gt; "", $E91/$O91, ""), ""),"")</f>
        <v/>
      </c>
      <c r="Y91" s="10" t="str">
        <f>IF('FY2024'!$A93&lt;&gt;"",IF(AND(MONTH($K91) &lt;= 10, MONTH($L91) &gt;= 10), IF($O91 &lt;&gt; "", $E91/$O91, ""), ""),"")</f>
        <v/>
      </c>
      <c r="Z91" s="10" t="str">
        <f>IF('FY2024'!$A93&lt;&gt;"",IF(AND(MONTH($K91) &lt;= 11, MONTH($L91) &gt;= 11), IF($O91 &lt;&gt; "", $E91/$O91, ""), ""),"")</f>
        <v/>
      </c>
      <c r="AA91" s="10" t="str">
        <f>IF('FY2024'!$A93&lt;&gt;"",IF(AND(MONTH($K91) &lt;= 12, MONTH($L91) &gt;= 12), IF($O91 &lt;&gt; "", $E91/$O91, ""), ""),"")</f>
        <v/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45383</v>
      </c>
      <c r="L92" s="7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45412</v>
      </c>
      <c r="M92" s="7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45317</v>
      </c>
      <c r="N92" s="7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45295</v>
      </c>
      <c r="O92" s="5">
        <f t="shared" si="1"/>
        <v>1</v>
      </c>
      <c r="P92" s="10" t="str">
        <f>IF('FY2024'!$A94&lt;&gt;"",IF(AND(MONTH($K92) &lt;= 1, MONTH($L92) &gt;= 1), IF($O92 &lt;&gt; "", $E92/$O92, ""), ""),"")</f>
        <v/>
      </c>
      <c r="Q92" s="10" t="str">
        <f>IF('FY2024'!$A94&lt;&gt;"",IF(AND(MONTH($K92) &lt;= 2, MONTH($L92) &gt;= 2), IF($O92 &lt;&gt; "", $E92/$O92, ""), ""),"")</f>
        <v/>
      </c>
      <c r="R92" s="10" t="str">
        <f>IF('FY2024'!$A94&lt;&gt;"",IF(AND(MONTH($K92) &lt;= 3, MONTH($L92) &gt;= 3), IF($O92 &lt;&gt; "", $E92/$O92, ""), ""),"")</f>
        <v/>
      </c>
      <c r="S92" s="10">
        <f>IF('FY2024'!$A94&lt;&gt;"",IF(AND(MONTH($K92) &lt;= 4, MONTH($L92) &gt;= 4), IF($O92 &lt;&gt; "", $E92/$O92, ""), ""),"")</f>
        <v>1000000</v>
      </c>
      <c r="T92" s="10" t="str">
        <f>IF('FY2024'!$A94&lt;&gt;"",IF(AND(MONTH($K92) &lt;= 5, MONTH($L92) &gt;= 5), IF($O92 &lt;&gt; "", $E92/$O92, ""), ""),"")</f>
        <v/>
      </c>
      <c r="U92" s="10" t="str">
        <f>IF('FY2024'!$A94&lt;&gt;"",IF(AND(MONTH($K92) &lt;= 6, MONTH($L92) &gt;= 6), IF($O92 &lt;&gt; "", $E92/$O92, ""), ""),"")</f>
        <v/>
      </c>
      <c r="V92" s="10" t="str">
        <f>IF('FY2024'!$A94&lt;&gt;"",IF(AND(MONTH($K92) &lt;= 7, MONTH($L92) &gt;= 7 ), IF($O92 &lt;&gt; "", $E92/$O92, ""), ""),"")</f>
        <v/>
      </c>
      <c r="W92" s="10" t="str">
        <f>IF('FY2024'!$A94&lt;&gt;"",IF(AND(MONTH($K92) &lt;= 8, MONTH($L92) &gt;= 8), IF($O92 &lt;&gt; "", $E92/$O92, ""), ""),"")</f>
        <v/>
      </c>
      <c r="X92" s="10" t="str">
        <f>IF('FY2024'!$A94&lt;&gt;"",IF(AND(MONTH($K92) &lt;= 9, MONTH($L92) &gt;= 9), IF($O92 &lt;&gt; "", $E92/$O92, ""), ""),"")</f>
        <v/>
      </c>
      <c r="Y92" s="10" t="str">
        <f>IF('FY2024'!$A94&lt;&gt;"",IF(AND(MONTH($K92) &lt;= 10, MONTH($L92) &gt;= 10), IF($O92 &lt;&gt; "", $E92/$O92, ""), ""),"")</f>
        <v/>
      </c>
      <c r="Z92" s="10" t="str">
        <f>IF('FY2024'!$A94&lt;&gt;"",IF(AND(MONTH($K92) &lt;= 11, MONTH($L92) &gt;= 11), IF($O92 &lt;&gt; "", $E92/$O92, ""), ""),"")</f>
        <v/>
      </c>
      <c r="AA92" s="10" t="str">
        <f>IF('FY2024'!$A94&lt;&gt;"",IF(AND(MONTH($K92) &lt;= 12, MONTH($L92) &gt;= 12), IF($O92 &lt;&gt; "", $E92/$O92, ""), ""),"")</f>
        <v/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45383</v>
      </c>
      <c r="L93" s="7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45412</v>
      </c>
      <c r="M93" s="7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45328</v>
      </c>
      <c r="N93" s="7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45303</v>
      </c>
      <c r="O93" s="5">
        <f t="shared" si="1"/>
        <v>1</v>
      </c>
      <c r="P93" s="10" t="str">
        <f>IF('FY2024'!$A95&lt;&gt;"",IF(AND(MONTH($K93) &lt;= 1, MONTH($L93) &gt;= 1), IF($O93 &lt;&gt; "", $E93/$O93, ""), ""),"")</f>
        <v/>
      </c>
      <c r="Q93" s="10" t="str">
        <f>IF('FY2024'!$A95&lt;&gt;"",IF(AND(MONTH($K93) &lt;= 2, MONTH($L93) &gt;= 2), IF($O93 &lt;&gt; "", $E93/$O93, ""), ""),"")</f>
        <v/>
      </c>
      <c r="R93" s="10" t="str">
        <f>IF('FY2024'!$A95&lt;&gt;"",IF(AND(MONTH($K93) &lt;= 3, MONTH($L93) &gt;= 3), IF($O93 &lt;&gt; "", $E93/$O93, ""), ""),"")</f>
        <v/>
      </c>
      <c r="S93" s="10">
        <f>IF('FY2024'!$A95&lt;&gt;"",IF(AND(MONTH($K93) &lt;= 4, MONTH($L93) &gt;= 4), IF($O93 &lt;&gt; "", $E93/$O93, ""), ""),"")</f>
        <v>1000000</v>
      </c>
      <c r="T93" s="10" t="str">
        <f>IF('FY2024'!$A95&lt;&gt;"",IF(AND(MONTH($K93) &lt;= 5, MONTH($L93) &gt;= 5), IF($O93 &lt;&gt; "", $E93/$O93, ""), ""),"")</f>
        <v/>
      </c>
      <c r="U93" s="10" t="str">
        <f>IF('FY2024'!$A95&lt;&gt;"",IF(AND(MONTH($K93) &lt;= 6, MONTH($L93) &gt;= 6), IF($O93 &lt;&gt; "", $E93/$O93, ""), ""),"")</f>
        <v/>
      </c>
      <c r="V93" s="10" t="str">
        <f>IF('FY2024'!$A95&lt;&gt;"",IF(AND(MONTH($K93) &lt;= 7, MONTH($L93) &gt;= 7 ), IF($O93 &lt;&gt; "", $E93/$O93, ""), ""),"")</f>
        <v/>
      </c>
      <c r="W93" s="10" t="str">
        <f>IF('FY2024'!$A95&lt;&gt;"",IF(AND(MONTH($K93) &lt;= 8, MONTH($L93) &gt;= 8), IF($O93 &lt;&gt; "", $E93/$O93, ""), ""),"")</f>
        <v/>
      </c>
      <c r="X93" s="10" t="str">
        <f>IF('FY2024'!$A95&lt;&gt;"",IF(AND(MONTH($K93) &lt;= 9, MONTH($L93) &gt;= 9), IF($O93 &lt;&gt; "", $E93/$O93, ""), ""),"")</f>
        <v/>
      </c>
      <c r="Y93" s="10" t="str">
        <f>IF('FY2024'!$A95&lt;&gt;"",IF(AND(MONTH($K93) &lt;= 10, MONTH($L93) &gt;= 10), IF($O93 &lt;&gt; "", $E93/$O93, ""), ""),"")</f>
        <v/>
      </c>
      <c r="Z93" s="10" t="str">
        <f>IF('FY2024'!$A95&lt;&gt;"",IF(AND(MONTH($K93) &lt;= 11, MONTH($L93) &gt;= 11), IF($O93 &lt;&gt; "", $E93/$O93, ""), ""),"")</f>
        <v/>
      </c>
      <c r="AA93" s="10" t="str">
        <f>IF('FY2024'!$A95&lt;&gt;"",IF(AND(MONTH($K93) &lt;= 12, MONTH($L93) &gt;= 12), IF($O93 &lt;&gt; "", $E93/$O93, ""), ""),"")</f>
        <v/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45383</v>
      </c>
      <c r="L94" s="7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45412</v>
      </c>
      <c r="M94" s="7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45328</v>
      </c>
      <c r="N94" s="7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45303</v>
      </c>
      <c r="O94" s="5">
        <f t="shared" si="1"/>
        <v>1</v>
      </c>
      <c r="P94" s="10" t="str">
        <f>IF('FY2024'!$A96&lt;&gt;"",IF(AND(MONTH($K94) &lt;= 1, MONTH($L94) &gt;= 1), IF($O94 &lt;&gt; "", $E94/$O94, ""), ""),"")</f>
        <v/>
      </c>
      <c r="Q94" s="10" t="str">
        <f>IF('FY2024'!$A96&lt;&gt;"",IF(AND(MONTH($K94) &lt;= 2, MONTH($L94) &gt;= 2), IF($O94 &lt;&gt; "", $E94/$O94, ""), ""),"")</f>
        <v/>
      </c>
      <c r="R94" s="10" t="str">
        <f>IF('FY2024'!$A96&lt;&gt;"",IF(AND(MONTH($K94) &lt;= 3, MONTH($L94) &gt;= 3), IF($O94 &lt;&gt; "", $E94/$O94, ""), ""),"")</f>
        <v/>
      </c>
      <c r="S94" s="10">
        <f>IF('FY2024'!$A96&lt;&gt;"",IF(AND(MONTH($K94) &lt;= 4, MONTH($L94) &gt;= 4), IF($O94 &lt;&gt; "", $E94/$O94, ""), ""),"")</f>
        <v>1000000</v>
      </c>
      <c r="T94" s="10" t="str">
        <f>IF('FY2024'!$A96&lt;&gt;"",IF(AND(MONTH($K94) &lt;= 5, MONTH($L94) &gt;= 5), IF($O94 &lt;&gt; "", $E94/$O94, ""), ""),"")</f>
        <v/>
      </c>
      <c r="U94" s="10" t="str">
        <f>IF('FY2024'!$A96&lt;&gt;"",IF(AND(MONTH($K94) &lt;= 6, MONTH($L94) &gt;= 6), IF($O94 &lt;&gt; "", $E94/$O94, ""), ""),"")</f>
        <v/>
      </c>
      <c r="V94" s="10" t="str">
        <f>IF('FY2024'!$A96&lt;&gt;"",IF(AND(MONTH($K94) &lt;= 7, MONTH($L94) &gt;= 7 ), IF($O94 &lt;&gt; "", $E94/$O94, ""), ""),"")</f>
        <v/>
      </c>
      <c r="W94" s="10" t="str">
        <f>IF('FY2024'!$A96&lt;&gt;"",IF(AND(MONTH($K94) &lt;= 8, MONTH($L94) &gt;= 8), IF($O94 &lt;&gt; "", $E94/$O94, ""), ""),"")</f>
        <v/>
      </c>
      <c r="X94" s="10" t="str">
        <f>IF('FY2024'!$A96&lt;&gt;"",IF(AND(MONTH($K94) &lt;= 9, MONTH($L94) &gt;= 9), IF($O94 &lt;&gt; "", $E94/$O94, ""), ""),"")</f>
        <v/>
      </c>
      <c r="Y94" s="10" t="str">
        <f>IF('FY2024'!$A96&lt;&gt;"",IF(AND(MONTH($K94) &lt;= 10, MONTH($L94) &gt;= 10), IF($O94 &lt;&gt; "", $E94/$O94, ""), ""),"")</f>
        <v/>
      </c>
      <c r="Z94" s="10" t="str">
        <f>IF('FY2024'!$A96&lt;&gt;"",IF(AND(MONTH($K94) &lt;= 11, MONTH($L94) &gt;= 11), IF($O94 &lt;&gt; "", $E94/$O94, ""), ""),"")</f>
        <v/>
      </c>
      <c r="AA94" s="10" t="str">
        <f>IF('FY2024'!$A96&lt;&gt;"",IF(AND(MONTH($K94) &lt;= 12, MONTH($L94) &gt;= 12), IF($O94 &lt;&gt; "", $E94/$O94, ""), ""),"")</f>
        <v/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45383</v>
      </c>
      <c r="L95" s="7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45412</v>
      </c>
      <c r="M95" s="7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45328</v>
      </c>
      <c r="N95" s="7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45303</v>
      </c>
      <c r="O95" s="5">
        <f t="shared" si="1"/>
        <v>1</v>
      </c>
      <c r="P95" s="10" t="str">
        <f>IF('FY2024'!$A97&lt;&gt;"",IF(AND(MONTH($K95) &lt;= 1, MONTH($L95) &gt;= 1), IF($O95 &lt;&gt; "", $E95/$O95, ""), ""),"")</f>
        <v/>
      </c>
      <c r="Q95" s="10" t="str">
        <f>IF('FY2024'!$A97&lt;&gt;"",IF(AND(MONTH($K95) &lt;= 2, MONTH($L95) &gt;= 2), IF($O95 &lt;&gt; "", $E95/$O95, ""), ""),"")</f>
        <v/>
      </c>
      <c r="R95" s="10" t="str">
        <f>IF('FY2024'!$A97&lt;&gt;"",IF(AND(MONTH($K95) &lt;= 3, MONTH($L95) &gt;= 3), IF($O95 &lt;&gt; "", $E95/$O95, ""), ""),"")</f>
        <v/>
      </c>
      <c r="S95" s="10">
        <f>IF('FY2024'!$A97&lt;&gt;"",IF(AND(MONTH($K95) &lt;= 4, MONTH($L95) &gt;= 4), IF($O95 &lt;&gt; "", $E95/$O95, ""), ""),"")</f>
        <v>1000000</v>
      </c>
      <c r="T95" s="10" t="str">
        <f>IF('FY2024'!$A97&lt;&gt;"",IF(AND(MONTH($K95) &lt;= 5, MONTH($L95) &gt;= 5), IF($O95 &lt;&gt; "", $E95/$O95, ""), ""),"")</f>
        <v/>
      </c>
      <c r="U95" s="10" t="str">
        <f>IF('FY2024'!$A97&lt;&gt;"",IF(AND(MONTH($K95) &lt;= 6, MONTH($L95) &gt;= 6), IF($O95 &lt;&gt; "", $E95/$O95, ""), ""),"")</f>
        <v/>
      </c>
      <c r="V95" s="10" t="str">
        <f>IF('FY2024'!$A97&lt;&gt;"",IF(AND(MONTH($K95) &lt;= 7, MONTH($L95) &gt;= 7 ), IF($O95 &lt;&gt; "", $E95/$O95, ""), ""),"")</f>
        <v/>
      </c>
      <c r="W95" s="10" t="str">
        <f>IF('FY2024'!$A97&lt;&gt;"",IF(AND(MONTH($K95) &lt;= 8, MONTH($L95) &gt;= 8), IF($O95 &lt;&gt; "", $E95/$O95, ""), ""),"")</f>
        <v/>
      </c>
      <c r="X95" s="10" t="str">
        <f>IF('FY2024'!$A97&lt;&gt;"",IF(AND(MONTH($K95) &lt;= 9, MONTH($L95) &gt;= 9), IF($O95 &lt;&gt; "", $E95/$O95, ""), ""),"")</f>
        <v/>
      </c>
      <c r="Y95" s="10" t="str">
        <f>IF('FY2024'!$A97&lt;&gt;"",IF(AND(MONTH($K95) &lt;= 10, MONTH($L95) &gt;= 10), IF($O95 &lt;&gt; "", $E95/$O95, ""), ""),"")</f>
        <v/>
      </c>
      <c r="Z95" s="10" t="str">
        <f>IF('FY2024'!$A97&lt;&gt;"",IF(AND(MONTH($K95) &lt;= 11, MONTH($L95) &gt;= 11), IF($O95 &lt;&gt; "", $E95/$O95, ""), ""),"")</f>
        <v/>
      </c>
      <c r="AA95" s="10" t="str">
        <f>IF('FY2024'!$A97&lt;&gt;"",IF(AND(MONTH($K95) &lt;= 12, MONTH($L95) &gt;= 12), IF($O95 &lt;&gt; "", $E95/$O95, ""), ""),"")</f>
        <v/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45383</v>
      </c>
      <c r="L96" s="7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45412</v>
      </c>
      <c r="M96" s="7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45328</v>
      </c>
      <c r="N96" s="7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45303</v>
      </c>
      <c r="O96" s="5">
        <f t="shared" si="1"/>
        <v>1</v>
      </c>
      <c r="P96" s="10" t="str">
        <f>IF('FY2024'!$A98&lt;&gt;"",IF(AND(MONTH($K96) &lt;= 1, MONTH($L96) &gt;= 1), IF($O96 &lt;&gt; "", $E96/$O96, ""), ""),"")</f>
        <v/>
      </c>
      <c r="Q96" s="10" t="str">
        <f>IF('FY2024'!$A98&lt;&gt;"",IF(AND(MONTH($K96) &lt;= 2, MONTH($L96) &gt;= 2), IF($O96 &lt;&gt; "", $E96/$O96, ""), ""),"")</f>
        <v/>
      </c>
      <c r="R96" s="10" t="str">
        <f>IF('FY2024'!$A98&lt;&gt;"",IF(AND(MONTH($K96) &lt;= 3, MONTH($L96) &gt;= 3), IF($O96 &lt;&gt; "", $E96/$O96, ""), ""),"")</f>
        <v/>
      </c>
      <c r="S96" s="10">
        <f>IF('FY2024'!$A98&lt;&gt;"",IF(AND(MONTH($K96) &lt;= 4, MONTH($L96) &gt;= 4), IF($O96 &lt;&gt; "", $E96/$O96, ""), ""),"")</f>
        <v>1000000</v>
      </c>
      <c r="T96" s="10" t="str">
        <f>IF('FY2024'!$A98&lt;&gt;"",IF(AND(MONTH($K96) &lt;= 5, MONTH($L96) &gt;= 5), IF($O96 &lt;&gt; "", $E96/$O96, ""), ""),"")</f>
        <v/>
      </c>
      <c r="U96" s="10" t="str">
        <f>IF('FY2024'!$A98&lt;&gt;"",IF(AND(MONTH($K96) &lt;= 6, MONTH($L96) &gt;= 6), IF($O96 &lt;&gt; "", $E96/$O96, ""), ""),"")</f>
        <v/>
      </c>
      <c r="V96" s="10" t="str">
        <f>IF('FY2024'!$A98&lt;&gt;"",IF(AND(MONTH($K96) &lt;= 7, MONTH($L96) &gt;= 7 ), IF($O96 &lt;&gt; "", $E96/$O96, ""), ""),"")</f>
        <v/>
      </c>
      <c r="W96" s="10" t="str">
        <f>IF('FY2024'!$A98&lt;&gt;"",IF(AND(MONTH($K96) &lt;= 8, MONTH($L96) &gt;= 8), IF($O96 &lt;&gt; "", $E96/$O96, ""), ""),"")</f>
        <v/>
      </c>
      <c r="X96" s="10" t="str">
        <f>IF('FY2024'!$A98&lt;&gt;"",IF(AND(MONTH($K96) &lt;= 9, MONTH($L96) &gt;= 9), IF($O96 &lt;&gt; "", $E96/$O96, ""), ""),"")</f>
        <v/>
      </c>
      <c r="Y96" s="10" t="str">
        <f>IF('FY2024'!$A98&lt;&gt;"",IF(AND(MONTH($K96) &lt;= 10, MONTH($L96) &gt;= 10), IF($O96 &lt;&gt; "", $E96/$O96, ""), ""),"")</f>
        <v/>
      </c>
      <c r="Z96" s="10" t="str">
        <f>IF('FY2024'!$A98&lt;&gt;"",IF(AND(MONTH($K96) &lt;= 11, MONTH($L96) &gt;= 11), IF($O96 &lt;&gt; "", $E96/$O96, ""), ""),"")</f>
        <v/>
      </c>
      <c r="AA96" s="10" t="str">
        <f>IF('FY2024'!$A98&lt;&gt;"",IF(AND(MONTH($K96) &lt;= 12, MONTH($L96) &gt;= 12), IF($O96 &lt;&gt; "", $E96/$O96, ""), ""),"")</f>
        <v/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45383</v>
      </c>
      <c r="L97" s="7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45412</v>
      </c>
      <c r="M97" s="7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45328</v>
      </c>
      <c r="N97" s="7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45303</v>
      </c>
      <c r="O97" s="5">
        <f t="shared" si="1"/>
        <v>1</v>
      </c>
      <c r="P97" s="10" t="str">
        <f>IF('FY2024'!$A99&lt;&gt;"",IF(AND(MONTH($K97) &lt;= 1, MONTH($L97) &gt;= 1), IF($O97 &lt;&gt; "", $E97/$O97, ""), ""),"")</f>
        <v/>
      </c>
      <c r="Q97" s="10" t="str">
        <f>IF('FY2024'!$A99&lt;&gt;"",IF(AND(MONTH($K97) &lt;= 2, MONTH($L97) &gt;= 2), IF($O97 &lt;&gt; "", $E97/$O97, ""), ""),"")</f>
        <v/>
      </c>
      <c r="R97" s="10" t="str">
        <f>IF('FY2024'!$A99&lt;&gt;"",IF(AND(MONTH($K97) &lt;= 3, MONTH($L97) &gt;= 3), IF($O97 &lt;&gt; "", $E97/$O97, ""), ""),"")</f>
        <v/>
      </c>
      <c r="S97" s="10">
        <f>IF('FY2024'!$A99&lt;&gt;"",IF(AND(MONTH($K97) &lt;= 4, MONTH($L97) &gt;= 4), IF($O97 &lt;&gt; "", $E97/$O97, ""), ""),"")</f>
        <v>1000000</v>
      </c>
      <c r="T97" s="10" t="str">
        <f>IF('FY2024'!$A99&lt;&gt;"",IF(AND(MONTH($K97) &lt;= 5, MONTH($L97) &gt;= 5), IF($O97 &lt;&gt; "", $E97/$O97, ""), ""),"")</f>
        <v/>
      </c>
      <c r="U97" s="10" t="str">
        <f>IF('FY2024'!$A99&lt;&gt;"",IF(AND(MONTH($K97) &lt;= 6, MONTH($L97) &gt;= 6), IF($O97 &lt;&gt; "", $E97/$O97, ""), ""),"")</f>
        <v/>
      </c>
      <c r="V97" s="10" t="str">
        <f>IF('FY2024'!$A99&lt;&gt;"",IF(AND(MONTH($K97) &lt;= 7, MONTH($L97) &gt;= 7 ), IF($O97 &lt;&gt; "", $E97/$O97, ""), ""),"")</f>
        <v/>
      </c>
      <c r="W97" s="10" t="str">
        <f>IF('FY2024'!$A99&lt;&gt;"",IF(AND(MONTH($K97) &lt;= 8, MONTH($L97) &gt;= 8), IF($O97 &lt;&gt; "", $E97/$O97, ""), ""),"")</f>
        <v/>
      </c>
      <c r="X97" s="10" t="str">
        <f>IF('FY2024'!$A99&lt;&gt;"",IF(AND(MONTH($K97) &lt;= 9, MONTH($L97) &gt;= 9), IF($O97 &lt;&gt; "", $E97/$O97, ""), ""),"")</f>
        <v/>
      </c>
      <c r="Y97" s="10" t="str">
        <f>IF('FY2024'!$A99&lt;&gt;"",IF(AND(MONTH($K97) &lt;= 10, MONTH($L97) &gt;= 10), IF($O97 &lt;&gt; "", $E97/$O97, ""), ""),"")</f>
        <v/>
      </c>
      <c r="Z97" s="10" t="str">
        <f>IF('FY2024'!$A99&lt;&gt;"",IF(AND(MONTH($K97) &lt;= 11, MONTH($L97) &gt;= 11), IF($O97 &lt;&gt; "", $E97/$O97, ""), ""),"")</f>
        <v/>
      </c>
      <c r="AA97" s="10" t="str">
        <f>IF('FY2024'!$A99&lt;&gt;"",IF(AND(MONTH($K97) &lt;= 12, MONTH($L97) &gt;= 12), IF($O97 &lt;&gt; "", $E97/$O97, ""), ""),"")</f>
        <v/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45383</v>
      </c>
      <c r="L98" s="7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45412</v>
      </c>
      <c r="M98" s="7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45328</v>
      </c>
      <c r="N98" s="7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45303</v>
      </c>
      <c r="O98" s="5">
        <f t="shared" si="1"/>
        <v>1</v>
      </c>
      <c r="P98" s="10" t="str">
        <f>IF('FY2024'!$A100&lt;&gt;"",IF(AND(MONTH($K98) &lt;= 1, MONTH($L98) &gt;= 1), IF($O98 &lt;&gt; "", $E98/$O98, ""), ""),"")</f>
        <v/>
      </c>
      <c r="Q98" s="10" t="str">
        <f>IF('FY2024'!$A100&lt;&gt;"",IF(AND(MONTH($K98) &lt;= 2, MONTH($L98) &gt;= 2), IF($O98 &lt;&gt; "", $E98/$O98, ""), ""),"")</f>
        <v/>
      </c>
      <c r="R98" s="10" t="str">
        <f>IF('FY2024'!$A100&lt;&gt;"",IF(AND(MONTH($K98) &lt;= 3, MONTH($L98) &gt;= 3), IF($O98 &lt;&gt; "", $E98/$O98, ""), ""),"")</f>
        <v/>
      </c>
      <c r="S98" s="10">
        <f>IF('FY2024'!$A100&lt;&gt;"",IF(AND(MONTH($K98) &lt;= 4, MONTH($L98) &gt;= 4), IF($O98 &lt;&gt; "", $E98/$O98, ""), ""),"")</f>
        <v>1000000</v>
      </c>
      <c r="T98" s="10" t="str">
        <f>IF('FY2024'!$A100&lt;&gt;"",IF(AND(MONTH($K98) &lt;= 5, MONTH($L98) &gt;= 5), IF($O98 &lt;&gt; "", $E98/$O98, ""), ""),"")</f>
        <v/>
      </c>
      <c r="U98" s="10" t="str">
        <f>IF('FY2024'!$A100&lt;&gt;"",IF(AND(MONTH($K98) &lt;= 6, MONTH($L98) &gt;= 6), IF($O98 &lt;&gt; "", $E98/$O98, ""), ""),"")</f>
        <v/>
      </c>
      <c r="V98" s="10" t="str">
        <f>IF('FY2024'!$A100&lt;&gt;"",IF(AND(MONTH($K98) &lt;= 7, MONTH($L98) &gt;= 7 ), IF($O98 &lt;&gt; "", $E98/$O98, ""), ""),"")</f>
        <v/>
      </c>
      <c r="W98" s="10" t="str">
        <f>IF('FY2024'!$A100&lt;&gt;"",IF(AND(MONTH($K98) &lt;= 8, MONTH($L98) &gt;= 8), IF($O98 &lt;&gt; "", $E98/$O98, ""), ""),"")</f>
        <v/>
      </c>
      <c r="X98" s="10" t="str">
        <f>IF('FY2024'!$A100&lt;&gt;"",IF(AND(MONTH($K98) &lt;= 9, MONTH($L98) &gt;= 9), IF($O98 &lt;&gt; "", $E98/$O98, ""), ""),"")</f>
        <v/>
      </c>
      <c r="Y98" s="10" t="str">
        <f>IF('FY2024'!$A100&lt;&gt;"",IF(AND(MONTH($K98) &lt;= 10, MONTH($L98) &gt;= 10), IF($O98 &lt;&gt; "", $E98/$O98, ""), ""),"")</f>
        <v/>
      </c>
      <c r="Z98" s="10" t="str">
        <f>IF('FY2024'!$A100&lt;&gt;"",IF(AND(MONTH($K98) &lt;= 11, MONTH($L98) &gt;= 11), IF($O98 &lt;&gt; "", $E98/$O98, ""), ""),"")</f>
        <v/>
      </c>
      <c r="AA98" s="10" t="str">
        <f>IF('FY2024'!$A100&lt;&gt;"",IF(AND(MONTH($K98) &lt;= 12, MONTH($L98) &gt;= 12), IF($O98 &lt;&gt; "", $E98/$O98, ""), ""),"")</f>
        <v/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45383</v>
      </c>
      <c r="L99" s="7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45412</v>
      </c>
      <c r="M99" s="7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45328</v>
      </c>
      <c r="N99" s="7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45303</v>
      </c>
      <c r="O99" s="5">
        <f t="shared" si="1"/>
        <v>1</v>
      </c>
      <c r="P99" s="10" t="str">
        <f>IF('FY2024'!$A101&lt;&gt;"",IF(AND(MONTH($K99) &lt;= 1, MONTH($L99) &gt;= 1), IF($O99 &lt;&gt; "", $E99/$O99, ""), ""),"")</f>
        <v/>
      </c>
      <c r="Q99" s="10" t="str">
        <f>IF('FY2024'!$A101&lt;&gt;"",IF(AND(MONTH($K99) &lt;= 2, MONTH($L99) &gt;= 2), IF($O99 &lt;&gt; "", $E99/$O99, ""), ""),"")</f>
        <v/>
      </c>
      <c r="R99" s="10" t="str">
        <f>IF('FY2024'!$A101&lt;&gt;"",IF(AND(MONTH($K99) &lt;= 3, MONTH($L99) &gt;= 3), IF($O99 &lt;&gt; "", $E99/$O99, ""), ""),"")</f>
        <v/>
      </c>
      <c r="S99" s="10">
        <f>IF('FY2024'!$A101&lt;&gt;"",IF(AND(MONTH($K99) &lt;= 4, MONTH($L99) &gt;= 4), IF($O99 &lt;&gt; "", $E99/$O99, ""), ""),"")</f>
        <v>540000</v>
      </c>
      <c r="T99" s="10" t="str">
        <f>IF('FY2024'!$A101&lt;&gt;"",IF(AND(MONTH($K99) &lt;= 5, MONTH($L99) &gt;= 5), IF($O99 &lt;&gt; "", $E99/$O99, ""), ""),"")</f>
        <v/>
      </c>
      <c r="U99" s="10" t="str">
        <f>IF('FY2024'!$A101&lt;&gt;"",IF(AND(MONTH($K99) &lt;= 6, MONTH($L99) &gt;= 6), IF($O99 &lt;&gt; "", $E99/$O99, ""), ""),"")</f>
        <v/>
      </c>
      <c r="V99" s="10" t="str">
        <f>IF('FY2024'!$A101&lt;&gt;"",IF(AND(MONTH($K99) &lt;= 7, MONTH($L99) &gt;= 7 ), IF($O99 &lt;&gt; "", $E99/$O99, ""), ""),"")</f>
        <v/>
      </c>
      <c r="W99" s="10" t="str">
        <f>IF('FY2024'!$A101&lt;&gt;"",IF(AND(MONTH($K99) &lt;= 8, MONTH($L99) &gt;= 8), IF($O99 &lt;&gt; "", $E99/$O99, ""), ""),"")</f>
        <v/>
      </c>
      <c r="X99" s="10" t="str">
        <f>IF('FY2024'!$A101&lt;&gt;"",IF(AND(MONTH($K99) &lt;= 9, MONTH($L99) &gt;= 9), IF($O99 &lt;&gt; "", $E99/$O99, ""), ""),"")</f>
        <v/>
      </c>
      <c r="Y99" s="10" t="str">
        <f>IF('FY2024'!$A101&lt;&gt;"",IF(AND(MONTH($K99) &lt;= 10, MONTH($L99) &gt;= 10), IF($O99 &lt;&gt; "", $E99/$O99, ""), ""),"")</f>
        <v/>
      </c>
      <c r="Z99" s="10" t="str">
        <f>IF('FY2024'!$A101&lt;&gt;"",IF(AND(MONTH($K99) &lt;= 11, MONTH($L99) &gt;= 11), IF($O99 &lt;&gt; "", $E99/$O99, ""), ""),"")</f>
        <v/>
      </c>
      <c r="AA99" s="10" t="str">
        <f>IF('FY2024'!$A101&lt;&gt;"",IF(AND(MONTH($K99) &lt;= 12, MONTH($L99) &gt;= 12), IF($O99 &lt;&gt; "", $E99/$O99, ""), ""),"")</f>
        <v/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45413</v>
      </c>
      <c r="L100" s="7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45443</v>
      </c>
      <c r="M100" s="7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45335</v>
      </c>
      <c r="N100" s="7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45309</v>
      </c>
      <c r="O100" s="5">
        <f t="shared" si="1"/>
        <v>1</v>
      </c>
      <c r="P100" s="10" t="str">
        <f>IF('FY2024'!$A102&lt;&gt;"",IF(AND(MONTH($K100) &lt;= 1, MONTH($L100) &gt;= 1), IF($O100 &lt;&gt; "", $E100/$O100, ""), ""),"")</f>
        <v/>
      </c>
      <c r="Q100" s="10" t="str">
        <f>IF('FY2024'!$A102&lt;&gt;"",IF(AND(MONTH($K100) &lt;= 2, MONTH($L100) &gt;= 2), IF($O100 &lt;&gt; "", $E100/$O100, ""), ""),"")</f>
        <v/>
      </c>
      <c r="R100" s="10" t="str">
        <f>IF('FY2024'!$A102&lt;&gt;"",IF(AND(MONTH($K100) &lt;= 3, MONTH($L100) &gt;= 3), IF($O100 &lt;&gt; "", $E100/$O100, ""), ""),"")</f>
        <v/>
      </c>
      <c r="S100" s="10" t="str">
        <f>IF('FY2024'!$A102&lt;&gt;"",IF(AND(MONTH($K100) &lt;= 4, MONTH($L100) &gt;= 4), IF($O100 &lt;&gt; "", $E100/$O100, ""), ""),"")</f>
        <v/>
      </c>
      <c r="T100" s="10">
        <f>IF('FY2024'!$A102&lt;&gt;"",IF(AND(MONTH($K100) &lt;= 5, MONTH($L100) &gt;= 5), IF($O100 &lt;&gt; "", $E100/$O100, ""), ""),"")</f>
        <v>1000000</v>
      </c>
      <c r="U100" s="10" t="str">
        <f>IF('FY2024'!$A102&lt;&gt;"",IF(AND(MONTH($K100) &lt;= 6, MONTH($L100) &gt;= 6), IF($O100 &lt;&gt; "", $E100/$O100, ""), ""),"")</f>
        <v/>
      </c>
      <c r="V100" s="10" t="str">
        <f>IF('FY2024'!$A102&lt;&gt;"",IF(AND(MONTH($K100) &lt;= 7, MONTH($L100) &gt;= 7 ), IF($O100 &lt;&gt; "", $E100/$O100, ""), ""),"")</f>
        <v/>
      </c>
      <c r="W100" s="10" t="str">
        <f>IF('FY2024'!$A102&lt;&gt;"",IF(AND(MONTH($K100) &lt;= 8, MONTH($L100) &gt;= 8), IF($O100 &lt;&gt; "", $E100/$O100, ""), ""),"")</f>
        <v/>
      </c>
      <c r="X100" s="10" t="str">
        <f>IF('FY2024'!$A102&lt;&gt;"",IF(AND(MONTH($K100) &lt;= 9, MONTH($L100) &gt;= 9), IF($O100 &lt;&gt; "", $E100/$O100, ""), ""),"")</f>
        <v/>
      </c>
      <c r="Y100" s="10" t="str">
        <f>IF('FY2024'!$A102&lt;&gt;"",IF(AND(MONTH($K100) &lt;= 10, MONTH($L100) &gt;= 10), IF($O100 &lt;&gt; "", $E100/$O100, ""), ""),"")</f>
        <v/>
      </c>
      <c r="Z100" s="10" t="str">
        <f>IF('FY2024'!$A102&lt;&gt;"",IF(AND(MONTH($K100) &lt;= 11, MONTH($L100) &gt;= 11), IF($O100 &lt;&gt; "", $E100/$O100, ""), ""),"")</f>
        <v/>
      </c>
      <c r="AA100" s="10" t="str">
        <f>IF('FY2024'!$A102&lt;&gt;"",IF(AND(MONTH($K100) &lt;= 12, MONTH($L100) &gt;= 12), IF($O100 &lt;&gt; "", $E100/$O100, ""), ""),"")</f>
        <v/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45413</v>
      </c>
      <c r="L101" s="7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45443</v>
      </c>
      <c r="M101" s="7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45335</v>
      </c>
      <c r="N101" s="7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45309</v>
      </c>
      <c r="O101" s="5">
        <f t="shared" si="1"/>
        <v>1</v>
      </c>
      <c r="P101" s="10" t="str">
        <f>IF('FY2024'!$A103&lt;&gt;"",IF(AND(MONTH($K101) &lt;= 1, MONTH($L101) &gt;= 1), IF($O101 &lt;&gt; "", $E101/$O101, ""), ""),"")</f>
        <v/>
      </c>
      <c r="Q101" s="10" t="str">
        <f>IF('FY2024'!$A103&lt;&gt;"",IF(AND(MONTH($K101) &lt;= 2, MONTH($L101) &gt;= 2), IF($O101 &lt;&gt; "", $E101/$O101, ""), ""),"")</f>
        <v/>
      </c>
      <c r="R101" s="10" t="str">
        <f>IF('FY2024'!$A103&lt;&gt;"",IF(AND(MONTH($K101) &lt;= 3, MONTH($L101) &gt;= 3), IF($O101 &lt;&gt; "", $E101/$O101, ""), ""),"")</f>
        <v/>
      </c>
      <c r="S101" s="10" t="str">
        <f>IF('FY2024'!$A103&lt;&gt;"",IF(AND(MONTH($K101) &lt;= 4, MONTH($L101) &gt;= 4), IF($O101 &lt;&gt; "", $E101/$O101, ""), ""),"")</f>
        <v/>
      </c>
      <c r="T101" s="10">
        <f>IF('FY2024'!$A103&lt;&gt;"",IF(AND(MONTH($K101) &lt;= 5, MONTH($L101) &gt;= 5), IF($O101 &lt;&gt; "", $E101/$O101, ""), ""),"")</f>
        <v>500000</v>
      </c>
      <c r="U101" s="10" t="str">
        <f>IF('FY2024'!$A103&lt;&gt;"",IF(AND(MONTH($K101) &lt;= 6, MONTH($L101) &gt;= 6), IF($O101 &lt;&gt; "", $E101/$O101, ""), ""),"")</f>
        <v/>
      </c>
      <c r="V101" s="10" t="str">
        <f>IF('FY2024'!$A103&lt;&gt;"",IF(AND(MONTH($K101) &lt;= 7, MONTH($L101) &gt;= 7 ), IF($O101 &lt;&gt; "", $E101/$O101, ""), ""),"")</f>
        <v/>
      </c>
      <c r="W101" s="10" t="str">
        <f>IF('FY2024'!$A103&lt;&gt;"",IF(AND(MONTH($K101) &lt;= 8, MONTH($L101) &gt;= 8), IF($O101 &lt;&gt; "", $E101/$O101, ""), ""),"")</f>
        <v/>
      </c>
      <c r="X101" s="10" t="str">
        <f>IF('FY2024'!$A103&lt;&gt;"",IF(AND(MONTH($K101) &lt;= 9, MONTH($L101) &gt;= 9), IF($O101 &lt;&gt; "", $E101/$O101, ""), ""),"")</f>
        <v/>
      </c>
      <c r="Y101" s="10" t="str">
        <f>IF('FY2024'!$A103&lt;&gt;"",IF(AND(MONTH($K101) &lt;= 10, MONTH($L101) &gt;= 10), IF($O101 &lt;&gt; "", $E101/$O101, ""), ""),"")</f>
        <v/>
      </c>
      <c r="Z101" s="10" t="str">
        <f>IF('FY2024'!$A103&lt;&gt;"",IF(AND(MONTH($K101) &lt;= 11, MONTH($L101) &gt;= 11), IF($O101 &lt;&gt; "", $E101/$O101, ""), ""),"")</f>
        <v/>
      </c>
      <c r="AA101" s="10" t="str">
        <f>IF('FY2024'!$A103&lt;&gt;"",IF(AND(MONTH($K101) &lt;= 12, MONTH($L101) &gt;= 12), IF($O101 &lt;&gt; "", $E101/$O101, ""), ""),"")</f>
        <v/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45413</v>
      </c>
      <c r="L102" s="7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45443</v>
      </c>
      <c r="M102" s="7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45335</v>
      </c>
      <c r="N102" s="7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45309</v>
      </c>
      <c r="O102" s="5">
        <f t="shared" si="1"/>
        <v>1</v>
      </c>
      <c r="P102" s="10" t="str">
        <f>IF('FY2024'!$A104&lt;&gt;"",IF(AND(MONTH($K102) &lt;= 1, MONTH($L102) &gt;= 1), IF($O102 &lt;&gt; "", $E102/$O102, ""), ""),"")</f>
        <v/>
      </c>
      <c r="Q102" s="10" t="str">
        <f>IF('FY2024'!$A104&lt;&gt;"",IF(AND(MONTH($K102) &lt;= 2, MONTH($L102) &gt;= 2), IF($O102 &lt;&gt; "", $E102/$O102, ""), ""),"")</f>
        <v/>
      </c>
      <c r="R102" s="10" t="str">
        <f>IF('FY2024'!$A104&lt;&gt;"",IF(AND(MONTH($K102) &lt;= 3, MONTH($L102) &gt;= 3), IF($O102 &lt;&gt; "", $E102/$O102, ""), ""),"")</f>
        <v/>
      </c>
      <c r="S102" s="10" t="str">
        <f>IF('FY2024'!$A104&lt;&gt;"",IF(AND(MONTH($K102) &lt;= 4, MONTH($L102) &gt;= 4), IF($O102 &lt;&gt; "", $E102/$O102, ""), ""),"")</f>
        <v/>
      </c>
      <c r="T102" s="10">
        <f>IF('FY2024'!$A104&lt;&gt;"",IF(AND(MONTH($K102) &lt;= 5, MONTH($L102) &gt;= 5), IF($O102 &lt;&gt; "", $E102/$O102, ""), ""),"")</f>
        <v>500000</v>
      </c>
      <c r="U102" s="10" t="str">
        <f>IF('FY2024'!$A104&lt;&gt;"",IF(AND(MONTH($K102) &lt;= 6, MONTH($L102) &gt;= 6), IF($O102 &lt;&gt; "", $E102/$O102, ""), ""),"")</f>
        <v/>
      </c>
      <c r="V102" s="10" t="str">
        <f>IF('FY2024'!$A104&lt;&gt;"",IF(AND(MONTH($K102) &lt;= 7, MONTH($L102) &gt;= 7 ), IF($O102 &lt;&gt; "", $E102/$O102, ""), ""),"")</f>
        <v/>
      </c>
      <c r="W102" s="10" t="str">
        <f>IF('FY2024'!$A104&lt;&gt;"",IF(AND(MONTH($K102) &lt;= 8, MONTH($L102) &gt;= 8), IF($O102 &lt;&gt; "", $E102/$O102, ""), ""),"")</f>
        <v/>
      </c>
      <c r="X102" s="10" t="str">
        <f>IF('FY2024'!$A104&lt;&gt;"",IF(AND(MONTH($K102) &lt;= 9, MONTH($L102) &gt;= 9), IF($O102 &lt;&gt; "", $E102/$O102, ""), ""),"")</f>
        <v/>
      </c>
      <c r="Y102" s="10" t="str">
        <f>IF('FY2024'!$A104&lt;&gt;"",IF(AND(MONTH($K102) &lt;= 10, MONTH($L102) &gt;= 10), IF($O102 &lt;&gt; "", $E102/$O102, ""), ""),"")</f>
        <v/>
      </c>
      <c r="Z102" s="10" t="str">
        <f>IF('FY2024'!$A104&lt;&gt;"",IF(AND(MONTH($K102) &lt;= 11, MONTH($L102) &gt;= 11), IF($O102 &lt;&gt; "", $E102/$O102, ""), ""),"")</f>
        <v/>
      </c>
      <c r="AA102" s="10" t="str">
        <f>IF('FY2024'!$A104&lt;&gt;"",IF(AND(MONTH($K102) &lt;= 12, MONTH($L102) &gt;= 12), IF($O102 &lt;&gt; "", $E102/$O102, ""), ""),"")</f>
        <v/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45413</v>
      </c>
      <c r="L103" s="7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45443</v>
      </c>
      <c r="M103" s="7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45335</v>
      </c>
      <c r="N103" s="7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45309</v>
      </c>
      <c r="O103" s="5">
        <f t="shared" si="1"/>
        <v>1</v>
      </c>
      <c r="P103" s="10" t="str">
        <f>IF('FY2024'!$A105&lt;&gt;"",IF(AND(MONTH($K103) &lt;= 1, MONTH($L103) &gt;= 1), IF($O103 &lt;&gt; "", $E103/$O103, ""), ""),"")</f>
        <v/>
      </c>
      <c r="Q103" s="10" t="str">
        <f>IF('FY2024'!$A105&lt;&gt;"",IF(AND(MONTH($K103) &lt;= 2, MONTH($L103) &gt;= 2), IF($O103 &lt;&gt; "", $E103/$O103, ""), ""),"")</f>
        <v/>
      </c>
      <c r="R103" s="10" t="str">
        <f>IF('FY2024'!$A105&lt;&gt;"",IF(AND(MONTH($K103) &lt;= 3, MONTH($L103) &gt;= 3), IF($O103 &lt;&gt; "", $E103/$O103, ""), ""),"")</f>
        <v/>
      </c>
      <c r="S103" s="10" t="str">
        <f>IF('FY2024'!$A105&lt;&gt;"",IF(AND(MONTH($K103) &lt;= 4, MONTH($L103) &gt;= 4), IF($O103 &lt;&gt; "", $E103/$O103, ""), ""),"")</f>
        <v/>
      </c>
      <c r="T103" s="10">
        <f>IF('FY2024'!$A105&lt;&gt;"",IF(AND(MONTH($K103) &lt;= 5, MONTH($L103) &gt;= 5), IF($O103 &lt;&gt; "", $E103/$O103, ""), ""),"")</f>
        <v>500000</v>
      </c>
      <c r="U103" s="10" t="str">
        <f>IF('FY2024'!$A105&lt;&gt;"",IF(AND(MONTH($K103) &lt;= 6, MONTH($L103) &gt;= 6), IF($O103 &lt;&gt; "", $E103/$O103, ""), ""),"")</f>
        <v/>
      </c>
      <c r="V103" s="10" t="str">
        <f>IF('FY2024'!$A105&lt;&gt;"",IF(AND(MONTH($K103) &lt;= 7, MONTH($L103) &gt;= 7 ), IF($O103 &lt;&gt; "", $E103/$O103, ""), ""),"")</f>
        <v/>
      </c>
      <c r="W103" s="10" t="str">
        <f>IF('FY2024'!$A105&lt;&gt;"",IF(AND(MONTH($K103) &lt;= 8, MONTH($L103) &gt;= 8), IF($O103 &lt;&gt; "", $E103/$O103, ""), ""),"")</f>
        <v/>
      </c>
      <c r="X103" s="10" t="str">
        <f>IF('FY2024'!$A105&lt;&gt;"",IF(AND(MONTH($K103) &lt;= 9, MONTH($L103) &gt;= 9), IF($O103 &lt;&gt; "", $E103/$O103, ""), ""),"")</f>
        <v/>
      </c>
      <c r="Y103" s="10" t="str">
        <f>IF('FY2024'!$A105&lt;&gt;"",IF(AND(MONTH($K103) &lt;= 10, MONTH($L103) &gt;= 10), IF($O103 &lt;&gt; "", $E103/$O103, ""), ""),"")</f>
        <v/>
      </c>
      <c r="Z103" s="10" t="str">
        <f>IF('FY2024'!$A105&lt;&gt;"",IF(AND(MONTH($K103) &lt;= 11, MONTH($L103) &gt;= 11), IF($O103 &lt;&gt; "", $E103/$O103, ""), ""),"")</f>
        <v/>
      </c>
      <c r="AA103" s="10" t="str">
        <f>IF('FY2024'!$A105&lt;&gt;"",IF(AND(MONTH($K103) &lt;= 12, MONTH($L103) &gt;= 12), IF($O103 &lt;&gt; "", $E103/$O103, ""), ""),"")</f>
        <v/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45413</v>
      </c>
      <c r="L104" s="7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45443</v>
      </c>
      <c r="M104" s="7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45335</v>
      </c>
      <c r="N104" s="7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45309</v>
      </c>
      <c r="O104" s="5">
        <f t="shared" si="1"/>
        <v>1</v>
      </c>
      <c r="P104" s="10" t="str">
        <f>IF('FY2024'!$A106&lt;&gt;"",IF(AND(MONTH($K104) &lt;= 1, MONTH($L104) &gt;= 1), IF($O104 &lt;&gt; "", $E104/$O104, ""), ""),"")</f>
        <v/>
      </c>
      <c r="Q104" s="10" t="str">
        <f>IF('FY2024'!$A106&lt;&gt;"",IF(AND(MONTH($K104) &lt;= 2, MONTH($L104) &gt;= 2), IF($O104 &lt;&gt; "", $E104/$O104, ""), ""),"")</f>
        <v/>
      </c>
      <c r="R104" s="10" t="str">
        <f>IF('FY2024'!$A106&lt;&gt;"",IF(AND(MONTH($K104) &lt;= 3, MONTH($L104) &gt;= 3), IF($O104 &lt;&gt; "", $E104/$O104, ""), ""),"")</f>
        <v/>
      </c>
      <c r="S104" s="10" t="str">
        <f>IF('FY2024'!$A106&lt;&gt;"",IF(AND(MONTH($K104) &lt;= 4, MONTH($L104) &gt;= 4), IF($O104 &lt;&gt; "", $E104/$O104, ""), ""),"")</f>
        <v/>
      </c>
      <c r="T104" s="10">
        <f>IF('FY2024'!$A106&lt;&gt;"",IF(AND(MONTH($K104) &lt;= 5, MONTH($L104) &gt;= 5), IF($O104 &lt;&gt; "", $E104/$O104, ""), ""),"")</f>
        <v>500000</v>
      </c>
      <c r="U104" s="10" t="str">
        <f>IF('FY2024'!$A106&lt;&gt;"",IF(AND(MONTH($K104) &lt;= 6, MONTH($L104) &gt;= 6), IF($O104 &lt;&gt; "", $E104/$O104, ""), ""),"")</f>
        <v/>
      </c>
      <c r="V104" s="10" t="str">
        <f>IF('FY2024'!$A106&lt;&gt;"",IF(AND(MONTH($K104) &lt;= 7, MONTH($L104) &gt;= 7 ), IF($O104 &lt;&gt; "", $E104/$O104, ""), ""),"")</f>
        <v/>
      </c>
      <c r="W104" s="10" t="str">
        <f>IF('FY2024'!$A106&lt;&gt;"",IF(AND(MONTH($K104) &lt;= 8, MONTH($L104) &gt;= 8), IF($O104 &lt;&gt; "", $E104/$O104, ""), ""),"")</f>
        <v/>
      </c>
      <c r="X104" s="10" t="str">
        <f>IF('FY2024'!$A106&lt;&gt;"",IF(AND(MONTH($K104) &lt;= 9, MONTH($L104) &gt;= 9), IF($O104 &lt;&gt; "", $E104/$O104, ""), ""),"")</f>
        <v/>
      </c>
      <c r="Y104" s="10" t="str">
        <f>IF('FY2024'!$A106&lt;&gt;"",IF(AND(MONTH($K104) &lt;= 10, MONTH($L104) &gt;= 10), IF($O104 &lt;&gt; "", $E104/$O104, ""), ""),"")</f>
        <v/>
      </c>
      <c r="Z104" s="10" t="str">
        <f>IF('FY2024'!$A106&lt;&gt;"",IF(AND(MONTH($K104) &lt;= 11, MONTH($L104) &gt;= 11), IF($O104 &lt;&gt; "", $E104/$O104, ""), ""),"")</f>
        <v/>
      </c>
      <c r="AA104" s="10" t="str">
        <f>IF('FY2024'!$A106&lt;&gt;"",IF(AND(MONTH($K104) &lt;= 12, MONTH($L104) &gt;= 12), IF($O104 &lt;&gt; "", $E104/$O104, ""), ""),"")</f>
        <v/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45413</v>
      </c>
      <c r="L105" s="7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45443</v>
      </c>
      <c r="M105" s="7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45335</v>
      </c>
      <c r="N105" s="7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45310</v>
      </c>
      <c r="O105" s="5">
        <f t="shared" si="1"/>
        <v>1</v>
      </c>
      <c r="P105" s="10" t="str">
        <f>IF('FY2024'!$A107&lt;&gt;"",IF(AND(MONTH($K105) &lt;= 1, MONTH($L105) &gt;= 1), IF($O105 &lt;&gt; "", $E105/$O105, ""), ""),"")</f>
        <v/>
      </c>
      <c r="Q105" s="10" t="str">
        <f>IF('FY2024'!$A107&lt;&gt;"",IF(AND(MONTH($K105) &lt;= 2, MONTH($L105) &gt;= 2), IF($O105 &lt;&gt; "", $E105/$O105, ""), ""),"")</f>
        <v/>
      </c>
      <c r="R105" s="10" t="str">
        <f>IF('FY2024'!$A107&lt;&gt;"",IF(AND(MONTH($K105) &lt;= 3, MONTH($L105) &gt;= 3), IF($O105 &lt;&gt; "", $E105/$O105, ""), ""),"")</f>
        <v/>
      </c>
      <c r="S105" s="10" t="str">
        <f>IF('FY2024'!$A107&lt;&gt;"",IF(AND(MONTH($K105) &lt;= 4, MONTH($L105) &gt;= 4), IF($O105 &lt;&gt; "", $E105/$O105, ""), ""),"")</f>
        <v/>
      </c>
      <c r="T105" s="10">
        <f>IF('FY2024'!$A107&lt;&gt;"",IF(AND(MONTH($K105) &lt;= 5, MONTH($L105) &gt;= 5), IF($O105 &lt;&gt; "", $E105/$O105, ""), ""),"")</f>
        <v>500000</v>
      </c>
      <c r="U105" s="10" t="str">
        <f>IF('FY2024'!$A107&lt;&gt;"",IF(AND(MONTH($K105) &lt;= 6, MONTH($L105) &gt;= 6), IF($O105 &lt;&gt; "", $E105/$O105, ""), ""),"")</f>
        <v/>
      </c>
      <c r="V105" s="10" t="str">
        <f>IF('FY2024'!$A107&lt;&gt;"",IF(AND(MONTH($K105) &lt;= 7, MONTH($L105) &gt;= 7 ), IF($O105 &lt;&gt; "", $E105/$O105, ""), ""),"")</f>
        <v/>
      </c>
      <c r="W105" s="10" t="str">
        <f>IF('FY2024'!$A107&lt;&gt;"",IF(AND(MONTH($K105) &lt;= 8, MONTH($L105) &gt;= 8), IF($O105 &lt;&gt; "", $E105/$O105, ""), ""),"")</f>
        <v/>
      </c>
      <c r="X105" s="10" t="str">
        <f>IF('FY2024'!$A107&lt;&gt;"",IF(AND(MONTH($K105) &lt;= 9, MONTH($L105) &gt;= 9), IF($O105 &lt;&gt; "", $E105/$O105, ""), ""),"")</f>
        <v/>
      </c>
      <c r="Y105" s="10" t="str">
        <f>IF('FY2024'!$A107&lt;&gt;"",IF(AND(MONTH($K105) &lt;= 10, MONTH($L105) &gt;= 10), IF($O105 &lt;&gt; "", $E105/$O105, ""), ""),"")</f>
        <v/>
      </c>
      <c r="Z105" s="10" t="str">
        <f>IF('FY2024'!$A107&lt;&gt;"",IF(AND(MONTH($K105) &lt;= 11, MONTH($L105) &gt;= 11), IF($O105 &lt;&gt; "", $E105/$O105, ""), ""),"")</f>
        <v/>
      </c>
      <c r="AA105" s="10" t="str">
        <f>IF('FY2024'!$A107&lt;&gt;"",IF(AND(MONTH($K105) &lt;= 12, MONTH($L105) &gt;= 12), IF($O105 &lt;&gt; "", $E105/$O105, ""), ""),"")</f>
        <v/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45413</v>
      </c>
      <c r="L106" s="7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45443</v>
      </c>
      <c r="M106" s="7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45335</v>
      </c>
      <c r="N106" s="7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45310</v>
      </c>
      <c r="O106" s="5">
        <f t="shared" si="1"/>
        <v>1</v>
      </c>
      <c r="P106" s="10" t="str">
        <f>IF('FY2024'!$A108&lt;&gt;"",IF(AND(MONTH($K106) &lt;= 1, MONTH($L106) &gt;= 1), IF($O106 &lt;&gt; "", $E106/$O106, ""), ""),"")</f>
        <v/>
      </c>
      <c r="Q106" s="10" t="str">
        <f>IF('FY2024'!$A108&lt;&gt;"",IF(AND(MONTH($K106) &lt;= 2, MONTH($L106) &gt;= 2), IF($O106 &lt;&gt; "", $E106/$O106, ""), ""),"")</f>
        <v/>
      </c>
      <c r="R106" s="10" t="str">
        <f>IF('FY2024'!$A108&lt;&gt;"",IF(AND(MONTH($K106) &lt;= 3, MONTH($L106) &gt;= 3), IF($O106 &lt;&gt; "", $E106/$O106, ""), ""),"")</f>
        <v/>
      </c>
      <c r="S106" s="10" t="str">
        <f>IF('FY2024'!$A108&lt;&gt;"",IF(AND(MONTH($K106) &lt;= 4, MONTH($L106) &gt;= 4), IF($O106 &lt;&gt; "", $E106/$O106, ""), ""),"")</f>
        <v/>
      </c>
      <c r="T106" s="10">
        <f>IF('FY2024'!$A108&lt;&gt;"",IF(AND(MONTH($K106) &lt;= 5, MONTH($L106) &gt;= 5), IF($O106 &lt;&gt; "", $E106/$O106, ""), ""),"")</f>
        <v>500000</v>
      </c>
      <c r="U106" s="10" t="str">
        <f>IF('FY2024'!$A108&lt;&gt;"",IF(AND(MONTH($K106) &lt;= 6, MONTH($L106) &gt;= 6), IF($O106 &lt;&gt; "", $E106/$O106, ""), ""),"")</f>
        <v/>
      </c>
      <c r="V106" s="10" t="str">
        <f>IF('FY2024'!$A108&lt;&gt;"",IF(AND(MONTH($K106) &lt;= 7, MONTH($L106) &gt;= 7 ), IF($O106 &lt;&gt; "", $E106/$O106, ""), ""),"")</f>
        <v/>
      </c>
      <c r="W106" s="10" t="str">
        <f>IF('FY2024'!$A108&lt;&gt;"",IF(AND(MONTH($K106) &lt;= 8, MONTH($L106) &gt;= 8), IF($O106 &lt;&gt; "", $E106/$O106, ""), ""),"")</f>
        <v/>
      </c>
      <c r="X106" s="10" t="str">
        <f>IF('FY2024'!$A108&lt;&gt;"",IF(AND(MONTH($K106) &lt;= 9, MONTH($L106) &gt;= 9), IF($O106 &lt;&gt; "", $E106/$O106, ""), ""),"")</f>
        <v/>
      </c>
      <c r="Y106" s="10" t="str">
        <f>IF('FY2024'!$A108&lt;&gt;"",IF(AND(MONTH($K106) &lt;= 10, MONTH($L106) &gt;= 10), IF($O106 &lt;&gt; "", $E106/$O106, ""), ""),"")</f>
        <v/>
      </c>
      <c r="Z106" s="10" t="str">
        <f>IF('FY2024'!$A108&lt;&gt;"",IF(AND(MONTH($K106) &lt;= 11, MONTH($L106) &gt;= 11), IF($O106 &lt;&gt; "", $E106/$O106, ""), ""),"")</f>
        <v/>
      </c>
      <c r="AA106" s="10" t="str">
        <f>IF('FY2024'!$A108&lt;&gt;"",IF(AND(MONTH($K106) &lt;= 12, MONTH($L106) &gt;= 12), IF($O106 &lt;&gt; "", $E106/$O106, ""), ""),"")</f>
        <v/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45413</v>
      </c>
      <c r="L107" s="7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45443</v>
      </c>
      <c r="M107" s="7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45335</v>
      </c>
      <c r="N107" s="7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45310</v>
      </c>
      <c r="O107" s="5">
        <f t="shared" si="1"/>
        <v>1</v>
      </c>
      <c r="P107" s="10" t="str">
        <f>IF('FY2024'!$A109&lt;&gt;"",IF(AND(MONTH($K107) &lt;= 1, MONTH($L107) &gt;= 1), IF($O107 &lt;&gt; "", $E107/$O107, ""), ""),"")</f>
        <v/>
      </c>
      <c r="Q107" s="10" t="str">
        <f>IF('FY2024'!$A109&lt;&gt;"",IF(AND(MONTH($K107) &lt;= 2, MONTH($L107) &gt;= 2), IF($O107 &lt;&gt; "", $E107/$O107, ""), ""),"")</f>
        <v/>
      </c>
      <c r="R107" s="10" t="str">
        <f>IF('FY2024'!$A109&lt;&gt;"",IF(AND(MONTH($K107) &lt;= 3, MONTH($L107) &gt;= 3), IF($O107 &lt;&gt; "", $E107/$O107, ""), ""),"")</f>
        <v/>
      </c>
      <c r="S107" s="10" t="str">
        <f>IF('FY2024'!$A109&lt;&gt;"",IF(AND(MONTH($K107) &lt;= 4, MONTH($L107) &gt;= 4), IF($O107 &lt;&gt; "", $E107/$O107, ""), ""),"")</f>
        <v/>
      </c>
      <c r="T107" s="10">
        <f>IF('FY2024'!$A109&lt;&gt;"",IF(AND(MONTH($K107) &lt;= 5, MONTH($L107) &gt;= 5), IF($O107 &lt;&gt; "", $E107/$O107, ""), ""),"")</f>
        <v>540000</v>
      </c>
      <c r="U107" s="10" t="str">
        <f>IF('FY2024'!$A109&lt;&gt;"",IF(AND(MONTH($K107) &lt;= 6, MONTH($L107) &gt;= 6), IF($O107 &lt;&gt; "", $E107/$O107, ""), ""),"")</f>
        <v/>
      </c>
      <c r="V107" s="10" t="str">
        <f>IF('FY2024'!$A109&lt;&gt;"",IF(AND(MONTH($K107) &lt;= 7, MONTH($L107) &gt;= 7 ), IF($O107 &lt;&gt; "", $E107/$O107, ""), ""),"")</f>
        <v/>
      </c>
      <c r="W107" s="10" t="str">
        <f>IF('FY2024'!$A109&lt;&gt;"",IF(AND(MONTH($K107) &lt;= 8, MONTH($L107) &gt;= 8), IF($O107 &lt;&gt; "", $E107/$O107, ""), ""),"")</f>
        <v/>
      </c>
      <c r="X107" s="10" t="str">
        <f>IF('FY2024'!$A109&lt;&gt;"",IF(AND(MONTH($K107) &lt;= 9, MONTH($L107) &gt;= 9), IF($O107 &lt;&gt; "", $E107/$O107, ""), ""),"")</f>
        <v/>
      </c>
      <c r="Y107" s="10" t="str">
        <f>IF('FY2024'!$A109&lt;&gt;"",IF(AND(MONTH($K107) &lt;= 10, MONTH($L107) &gt;= 10), IF($O107 &lt;&gt; "", $E107/$O107, ""), ""),"")</f>
        <v/>
      </c>
      <c r="Z107" s="10" t="str">
        <f>IF('FY2024'!$A109&lt;&gt;"",IF(AND(MONTH($K107) &lt;= 11, MONTH($L107) &gt;= 11), IF($O107 &lt;&gt; "", $E107/$O107, ""), ""),"")</f>
        <v/>
      </c>
      <c r="AA107" s="10" t="str">
        <f>IF('FY2024'!$A109&lt;&gt;"",IF(AND(MONTH($K107) &lt;= 12, MONTH($L107) &gt;= 12), IF($O107 &lt;&gt; "", $E107/$O107, ""), ""),"")</f>
        <v/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45413</v>
      </c>
      <c r="L108" s="7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45443</v>
      </c>
      <c r="M108" s="7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45336</v>
      </c>
      <c r="N108" s="7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45313</v>
      </c>
      <c r="O108" s="5">
        <f t="shared" si="1"/>
        <v>1</v>
      </c>
      <c r="P108" s="10" t="str">
        <f>IF('FY2024'!$A110&lt;&gt;"",IF(AND(MONTH($K108) &lt;= 1, MONTH($L108) &gt;= 1), IF($O108 &lt;&gt; "", $E108/$O108, ""), ""),"")</f>
        <v/>
      </c>
      <c r="Q108" s="10" t="str">
        <f>IF('FY2024'!$A110&lt;&gt;"",IF(AND(MONTH($K108) &lt;= 2, MONTH($L108) &gt;= 2), IF($O108 &lt;&gt; "", $E108/$O108, ""), ""),"")</f>
        <v/>
      </c>
      <c r="R108" s="10" t="str">
        <f>IF('FY2024'!$A110&lt;&gt;"",IF(AND(MONTH($K108) &lt;= 3, MONTH($L108) &gt;= 3), IF($O108 &lt;&gt; "", $E108/$O108, ""), ""),"")</f>
        <v/>
      </c>
      <c r="S108" s="10" t="str">
        <f>IF('FY2024'!$A110&lt;&gt;"",IF(AND(MONTH($K108) &lt;= 4, MONTH($L108) &gt;= 4), IF($O108 &lt;&gt; "", $E108/$O108, ""), ""),"")</f>
        <v/>
      </c>
      <c r="T108" s="10">
        <f>IF('FY2024'!$A110&lt;&gt;"",IF(AND(MONTH($K108) &lt;= 5, MONTH($L108) &gt;= 5), IF($O108 &lt;&gt; "", $E108/$O108, ""), ""),"")</f>
        <v>1000000</v>
      </c>
      <c r="U108" s="10" t="str">
        <f>IF('FY2024'!$A110&lt;&gt;"",IF(AND(MONTH($K108) &lt;= 6, MONTH($L108) &gt;= 6), IF($O108 &lt;&gt; "", $E108/$O108, ""), ""),"")</f>
        <v/>
      </c>
      <c r="V108" s="10" t="str">
        <f>IF('FY2024'!$A110&lt;&gt;"",IF(AND(MONTH($K108) &lt;= 7, MONTH($L108) &gt;= 7 ), IF($O108 &lt;&gt; "", $E108/$O108, ""), ""),"")</f>
        <v/>
      </c>
      <c r="W108" s="10" t="str">
        <f>IF('FY2024'!$A110&lt;&gt;"",IF(AND(MONTH($K108) &lt;= 8, MONTH($L108) &gt;= 8), IF($O108 &lt;&gt; "", $E108/$O108, ""), ""),"")</f>
        <v/>
      </c>
      <c r="X108" s="10" t="str">
        <f>IF('FY2024'!$A110&lt;&gt;"",IF(AND(MONTH($K108) &lt;= 9, MONTH($L108) &gt;= 9), IF($O108 &lt;&gt; "", $E108/$O108, ""), ""),"")</f>
        <v/>
      </c>
      <c r="Y108" s="10" t="str">
        <f>IF('FY2024'!$A110&lt;&gt;"",IF(AND(MONTH($K108) &lt;= 10, MONTH($L108) &gt;= 10), IF($O108 &lt;&gt; "", $E108/$O108, ""), ""),"")</f>
        <v/>
      </c>
      <c r="Z108" s="10" t="str">
        <f>IF('FY2024'!$A110&lt;&gt;"",IF(AND(MONTH($K108) &lt;= 11, MONTH($L108) &gt;= 11), IF($O108 &lt;&gt; "", $E108/$O108, ""), ""),"")</f>
        <v/>
      </c>
      <c r="AA108" s="10" t="str">
        <f>IF('FY2024'!$A110&lt;&gt;"",IF(AND(MONTH($K108) &lt;= 12, MONTH($L108) &gt;= 12), IF($O108 &lt;&gt; "", $E108/$O108, ""), ""),"")</f>
        <v/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45413</v>
      </c>
      <c r="L109" s="7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45443</v>
      </c>
      <c r="M109" s="7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45336</v>
      </c>
      <c r="N109" s="7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45313</v>
      </c>
      <c r="O109" s="5">
        <f t="shared" si="1"/>
        <v>1</v>
      </c>
      <c r="P109" s="10" t="str">
        <f>IF('FY2024'!$A111&lt;&gt;"",IF(AND(MONTH($K109) &lt;= 1, MONTH($L109) &gt;= 1), IF($O109 &lt;&gt; "", $E109/$O109, ""), ""),"")</f>
        <v/>
      </c>
      <c r="Q109" s="10" t="str">
        <f>IF('FY2024'!$A111&lt;&gt;"",IF(AND(MONTH($K109) &lt;= 2, MONTH($L109) &gt;= 2), IF($O109 &lt;&gt; "", $E109/$O109, ""), ""),"")</f>
        <v/>
      </c>
      <c r="R109" s="10" t="str">
        <f>IF('FY2024'!$A111&lt;&gt;"",IF(AND(MONTH($K109) &lt;= 3, MONTH($L109) &gt;= 3), IF($O109 &lt;&gt; "", $E109/$O109, ""), ""),"")</f>
        <v/>
      </c>
      <c r="S109" s="10" t="str">
        <f>IF('FY2024'!$A111&lt;&gt;"",IF(AND(MONTH($K109) &lt;= 4, MONTH($L109) &gt;= 4), IF($O109 &lt;&gt; "", $E109/$O109, ""), ""),"")</f>
        <v/>
      </c>
      <c r="T109" s="10">
        <f>IF('FY2024'!$A111&lt;&gt;"",IF(AND(MONTH($K109) &lt;= 5, MONTH($L109) &gt;= 5), IF($O109 &lt;&gt; "", $E109/$O109, ""), ""),"")</f>
        <v>1000000</v>
      </c>
      <c r="U109" s="10" t="str">
        <f>IF('FY2024'!$A111&lt;&gt;"",IF(AND(MONTH($K109) &lt;= 6, MONTH($L109) &gt;= 6), IF($O109 &lt;&gt; "", $E109/$O109, ""), ""),"")</f>
        <v/>
      </c>
      <c r="V109" s="10" t="str">
        <f>IF('FY2024'!$A111&lt;&gt;"",IF(AND(MONTH($K109) &lt;= 7, MONTH($L109) &gt;= 7 ), IF($O109 &lt;&gt; "", $E109/$O109, ""), ""),"")</f>
        <v/>
      </c>
      <c r="W109" s="10" t="str">
        <f>IF('FY2024'!$A111&lt;&gt;"",IF(AND(MONTH($K109) &lt;= 8, MONTH($L109) &gt;= 8), IF($O109 &lt;&gt; "", $E109/$O109, ""), ""),"")</f>
        <v/>
      </c>
      <c r="X109" s="10" t="str">
        <f>IF('FY2024'!$A111&lt;&gt;"",IF(AND(MONTH($K109) &lt;= 9, MONTH($L109) &gt;= 9), IF($O109 &lt;&gt; "", $E109/$O109, ""), ""),"")</f>
        <v/>
      </c>
      <c r="Y109" s="10" t="str">
        <f>IF('FY2024'!$A111&lt;&gt;"",IF(AND(MONTH($K109) &lt;= 10, MONTH($L109) &gt;= 10), IF($O109 &lt;&gt; "", $E109/$O109, ""), ""),"")</f>
        <v/>
      </c>
      <c r="Z109" s="10" t="str">
        <f>IF('FY2024'!$A111&lt;&gt;"",IF(AND(MONTH($K109) &lt;= 11, MONTH($L109) &gt;= 11), IF($O109 &lt;&gt; "", $E109/$O109, ""), ""),"")</f>
        <v/>
      </c>
      <c r="AA109" s="10" t="str">
        <f>IF('FY2024'!$A111&lt;&gt;"",IF(AND(MONTH($K109) &lt;= 12, MONTH($L109) &gt;= 12), IF($O109 &lt;&gt; "", $E109/$O109, ""), ""),"")</f>
        <v/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45413</v>
      </c>
      <c r="L110" s="7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45443</v>
      </c>
      <c r="M110" s="7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45336</v>
      </c>
      <c r="N110" s="7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45313</v>
      </c>
      <c r="O110" s="5">
        <f t="shared" si="1"/>
        <v>1</v>
      </c>
      <c r="P110" s="10" t="str">
        <f>IF('FY2024'!$A112&lt;&gt;"",IF(AND(MONTH($K110) &lt;= 1, MONTH($L110) &gt;= 1), IF($O110 &lt;&gt; "", $E110/$O110, ""), ""),"")</f>
        <v/>
      </c>
      <c r="Q110" s="10" t="str">
        <f>IF('FY2024'!$A112&lt;&gt;"",IF(AND(MONTH($K110) &lt;= 2, MONTH($L110) &gt;= 2), IF($O110 &lt;&gt; "", $E110/$O110, ""), ""),"")</f>
        <v/>
      </c>
      <c r="R110" s="10" t="str">
        <f>IF('FY2024'!$A112&lt;&gt;"",IF(AND(MONTH($K110) &lt;= 3, MONTH($L110) &gt;= 3), IF($O110 &lt;&gt; "", $E110/$O110, ""), ""),"")</f>
        <v/>
      </c>
      <c r="S110" s="10" t="str">
        <f>IF('FY2024'!$A112&lt;&gt;"",IF(AND(MONTH($K110) &lt;= 4, MONTH($L110) &gt;= 4), IF($O110 &lt;&gt; "", $E110/$O110, ""), ""),"")</f>
        <v/>
      </c>
      <c r="T110" s="10">
        <f>IF('FY2024'!$A112&lt;&gt;"",IF(AND(MONTH($K110) &lt;= 5, MONTH($L110) &gt;= 5), IF($O110 &lt;&gt; "", $E110/$O110, ""), ""),"")</f>
        <v>1000000</v>
      </c>
      <c r="U110" s="10" t="str">
        <f>IF('FY2024'!$A112&lt;&gt;"",IF(AND(MONTH($K110) &lt;= 6, MONTH($L110) &gt;= 6), IF($O110 &lt;&gt; "", $E110/$O110, ""), ""),"")</f>
        <v/>
      </c>
      <c r="V110" s="10" t="str">
        <f>IF('FY2024'!$A112&lt;&gt;"",IF(AND(MONTH($K110) &lt;= 7, MONTH($L110) &gt;= 7 ), IF($O110 &lt;&gt; "", $E110/$O110, ""), ""),"")</f>
        <v/>
      </c>
      <c r="W110" s="10" t="str">
        <f>IF('FY2024'!$A112&lt;&gt;"",IF(AND(MONTH($K110) &lt;= 8, MONTH($L110) &gt;= 8), IF($O110 &lt;&gt; "", $E110/$O110, ""), ""),"")</f>
        <v/>
      </c>
      <c r="X110" s="10" t="str">
        <f>IF('FY2024'!$A112&lt;&gt;"",IF(AND(MONTH($K110) &lt;= 9, MONTH($L110) &gt;= 9), IF($O110 &lt;&gt; "", $E110/$O110, ""), ""),"")</f>
        <v/>
      </c>
      <c r="Y110" s="10" t="str">
        <f>IF('FY2024'!$A112&lt;&gt;"",IF(AND(MONTH($K110) &lt;= 10, MONTH($L110) &gt;= 10), IF($O110 &lt;&gt; "", $E110/$O110, ""), ""),"")</f>
        <v/>
      </c>
      <c r="Z110" s="10" t="str">
        <f>IF('FY2024'!$A112&lt;&gt;"",IF(AND(MONTH($K110) &lt;= 11, MONTH($L110) &gt;= 11), IF($O110 &lt;&gt; "", $E110/$O110, ""), ""),"")</f>
        <v/>
      </c>
      <c r="AA110" s="10" t="str">
        <f>IF('FY2024'!$A112&lt;&gt;"",IF(AND(MONTH($K110) &lt;= 12, MONTH($L110) &gt;= 12), IF($O110 &lt;&gt; "", $E110/$O110, ""), ""),"")</f>
        <v/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45413</v>
      </c>
      <c r="L111" s="7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45443</v>
      </c>
      <c r="M111" s="7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45336</v>
      </c>
      <c r="N111" s="7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45313</v>
      </c>
      <c r="O111" s="5">
        <f t="shared" si="1"/>
        <v>1</v>
      </c>
      <c r="P111" s="10" t="str">
        <f>IF('FY2024'!$A113&lt;&gt;"",IF(AND(MONTH($K111) &lt;= 1, MONTH($L111) &gt;= 1), IF($O111 &lt;&gt; "", $E111/$O111, ""), ""),"")</f>
        <v/>
      </c>
      <c r="Q111" s="10" t="str">
        <f>IF('FY2024'!$A113&lt;&gt;"",IF(AND(MONTH($K111) &lt;= 2, MONTH($L111) &gt;= 2), IF($O111 &lt;&gt; "", $E111/$O111, ""), ""),"")</f>
        <v/>
      </c>
      <c r="R111" s="10" t="str">
        <f>IF('FY2024'!$A113&lt;&gt;"",IF(AND(MONTH($K111) &lt;= 3, MONTH($L111) &gt;= 3), IF($O111 &lt;&gt; "", $E111/$O111, ""), ""),"")</f>
        <v/>
      </c>
      <c r="S111" s="10" t="str">
        <f>IF('FY2024'!$A113&lt;&gt;"",IF(AND(MONTH($K111) &lt;= 4, MONTH($L111) &gt;= 4), IF($O111 &lt;&gt; "", $E111/$O111, ""), ""),"")</f>
        <v/>
      </c>
      <c r="T111" s="10">
        <f>IF('FY2024'!$A113&lt;&gt;"",IF(AND(MONTH($K111) &lt;= 5, MONTH($L111) &gt;= 5), IF($O111 &lt;&gt; "", $E111/$O111, ""), ""),"")</f>
        <v>1000000</v>
      </c>
      <c r="U111" s="10" t="str">
        <f>IF('FY2024'!$A113&lt;&gt;"",IF(AND(MONTH($K111) &lt;= 6, MONTH($L111) &gt;= 6), IF($O111 &lt;&gt; "", $E111/$O111, ""), ""),"")</f>
        <v/>
      </c>
      <c r="V111" s="10" t="str">
        <f>IF('FY2024'!$A113&lt;&gt;"",IF(AND(MONTH($K111) &lt;= 7, MONTH($L111) &gt;= 7 ), IF($O111 &lt;&gt; "", $E111/$O111, ""), ""),"")</f>
        <v/>
      </c>
      <c r="W111" s="10" t="str">
        <f>IF('FY2024'!$A113&lt;&gt;"",IF(AND(MONTH($K111) &lt;= 8, MONTH($L111) &gt;= 8), IF($O111 &lt;&gt; "", $E111/$O111, ""), ""),"")</f>
        <v/>
      </c>
      <c r="X111" s="10" t="str">
        <f>IF('FY2024'!$A113&lt;&gt;"",IF(AND(MONTH($K111) &lt;= 9, MONTH($L111) &gt;= 9), IF($O111 &lt;&gt; "", $E111/$O111, ""), ""),"")</f>
        <v/>
      </c>
      <c r="Y111" s="10" t="str">
        <f>IF('FY2024'!$A113&lt;&gt;"",IF(AND(MONTH($K111) &lt;= 10, MONTH($L111) &gt;= 10), IF($O111 &lt;&gt; "", $E111/$O111, ""), ""),"")</f>
        <v/>
      </c>
      <c r="Z111" s="10" t="str">
        <f>IF('FY2024'!$A113&lt;&gt;"",IF(AND(MONTH($K111) &lt;= 11, MONTH($L111) &gt;= 11), IF($O111 &lt;&gt; "", $E111/$O111, ""), ""),"")</f>
        <v/>
      </c>
      <c r="AA111" s="10" t="str">
        <f>IF('FY2024'!$A113&lt;&gt;"",IF(AND(MONTH($K111) &lt;= 12, MONTH($L111) &gt;= 12), IF($O111 &lt;&gt; "", $E111/$O111, ""), ""),"")</f>
        <v/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45444</v>
      </c>
      <c r="L112" s="7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45473</v>
      </c>
      <c r="M112" s="7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45338</v>
      </c>
      <c r="N112" s="7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45315</v>
      </c>
      <c r="O112" s="5">
        <f t="shared" si="1"/>
        <v>1</v>
      </c>
      <c r="P112" s="10" t="str">
        <f>IF('FY2024'!$A114&lt;&gt;"",IF(AND(MONTH($K112) &lt;= 1, MONTH($L112) &gt;= 1), IF($O112 &lt;&gt; "", $E112/$O112, ""), ""),"")</f>
        <v/>
      </c>
      <c r="Q112" s="10" t="str">
        <f>IF('FY2024'!$A114&lt;&gt;"",IF(AND(MONTH($K112) &lt;= 2, MONTH($L112) &gt;= 2), IF($O112 &lt;&gt; "", $E112/$O112, ""), ""),"")</f>
        <v/>
      </c>
      <c r="R112" s="10" t="str">
        <f>IF('FY2024'!$A114&lt;&gt;"",IF(AND(MONTH($K112) &lt;= 3, MONTH($L112) &gt;= 3), IF($O112 &lt;&gt; "", $E112/$O112, ""), ""),"")</f>
        <v/>
      </c>
      <c r="S112" s="10" t="str">
        <f>IF('FY2024'!$A114&lt;&gt;"",IF(AND(MONTH($K112) &lt;= 4, MONTH($L112) &gt;= 4), IF($O112 &lt;&gt; "", $E112/$O112, ""), ""),"")</f>
        <v/>
      </c>
      <c r="T112" s="10" t="str">
        <f>IF('FY2024'!$A114&lt;&gt;"",IF(AND(MONTH($K112) &lt;= 5, MONTH($L112) &gt;= 5), IF($O112 &lt;&gt; "", $E112/$O112, ""), ""),"")</f>
        <v/>
      </c>
      <c r="U112" s="10">
        <f>IF('FY2024'!$A114&lt;&gt;"",IF(AND(MONTH($K112) &lt;= 6, MONTH($L112) &gt;= 6), IF($O112 &lt;&gt; "", $E112/$O112, ""), ""),"")</f>
        <v>1000000</v>
      </c>
      <c r="V112" s="10" t="str">
        <f>IF('FY2024'!$A114&lt;&gt;"",IF(AND(MONTH($K112) &lt;= 7, MONTH($L112) &gt;= 7 ), IF($O112 &lt;&gt; "", $E112/$O112, ""), ""),"")</f>
        <v/>
      </c>
      <c r="W112" s="10" t="str">
        <f>IF('FY2024'!$A114&lt;&gt;"",IF(AND(MONTH($K112) &lt;= 8, MONTH($L112) &gt;= 8), IF($O112 &lt;&gt; "", $E112/$O112, ""), ""),"")</f>
        <v/>
      </c>
      <c r="X112" s="10" t="str">
        <f>IF('FY2024'!$A114&lt;&gt;"",IF(AND(MONTH($K112) &lt;= 9, MONTH($L112) &gt;= 9), IF($O112 &lt;&gt; "", $E112/$O112, ""), ""),"")</f>
        <v/>
      </c>
      <c r="Y112" s="10" t="str">
        <f>IF('FY2024'!$A114&lt;&gt;"",IF(AND(MONTH($K112) &lt;= 10, MONTH($L112) &gt;= 10), IF($O112 &lt;&gt; "", $E112/$O112, ""), ""),"")</f>
        <v/>
      </c>
      <c r="Z112" s="10" t="str">
        <f>IF('FY2024'!$A114&lt;&gt;"",IF(AND(MONTH($K112) &lt;= 11, MONTH($L112) &gt;= 11), IF($O112 &lt;&gt; "", $E112/$O112, ""), ""),"")</f>
        <v/>
      </c>
      <c r="AA112" s="10" t="str">
        <f>IF('FY2024'!$A114&lt;&gt;"",IF(AND(MONTH($K112) &lt;= 12, MONTH($L112) &gt;= 12), IF($O112 &lt;&gt; "", $E112/$O112, ""), ""),"")</f>
        <v/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45444</v>
      </c>
      <c r="L113" s="7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45473</v>
      </c>
      <c r="M113" s="7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45338</v>
      </c>
      <c r="N113" s="7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45315</v>
      </c>
      <c r="O113" s="5">
        <f t="shared" si="1"/>
        <v>1</v>
      </c>
      <c r="P113" s="10" t="str">
        <f>IF('FY2024'!$A115&lt;&gt;"",IF(AND(MONTH($K113) &lt;= 1, MONTH($L113) &gt;= 1), IF($O113 &lt;&gt; "", $E113/$O113, ""), ""),"")</f>
        <v/>
      </c>
      <c r="Q113" s="10" t="str">
        <f>IF('FY2024'!$A115&lt;&gt;"",IF(AND(MONTH($K113) &lt;= 2, MONTH($L113) &gt;= 2), IF($O113 &lt;&gt; "", $E113/$O113, ""), ""),"")</f>
        <v/>
      </c>
      <c r="R113" s="10" t="str">
        <f>IF('FY2024'!$A115&lt;&gt;"",IF(AND(MONTH($K113) &lt;= 3, MONTH($L113) &gt;= 3), IF($O113 &lt;&gt; "", $E113/$O113, ""), ""),"")</f>
        <v/>
      </c>
      <c r="S113" s="10" t="str">
        <f>IF('FY2024'!$A115&lt;&gt;"",IF(AND(MONTH($K113) &lt;= 4, MONTH($L113) &gt;= 4), IF($O113 &lt;&gt; "", $E113/$O113, ""), ""),"")</f>
        <v/>
      </c>
      <c r="T113" s="10" t="str">
        <f>IF('FY2024'!$A115&lt;&gt;"",IF(AND(MONTH($K113) &lt;= 5, MONTH($L113) &gt;= 5), IF($O113 &lt;&gt; "", $E113/$O113, ""), ""),"")</f>
        <v/>
      </c>
      <c r="U113" s="10">
        <f>IF('FY2024'!$A115&lt;&gt;"",IF(AND(MONTH($K113) &lt;= 6, MONTH($L113) &gt;= 6), IF($O113 &lt;&gt; "", $E113/$O113, ""), ""),"")</f>
        <v>1000000</v>
      </c>
      <c r="V113" s="10" t="str">
        <f>IF('FY2024'!$A115&lt;&gt;"",IF(AND(MONTH($K113) &lt;= 7, MONTH($L113) &gt;= 7 ), IF($O113 &lt;&gt; "", $E113/$O113, ""), ""),"")</f>
        <v/>
      </c>
      <c r="W113" s="10" t="str">
        <f>IF('FY2024'!$A115&lt;&gt;"",IF(AND(MONTH($K113) &lt;= 8, MONTH($L113) &gt;= 8), IF($O113 &lt;&gt; "", $E113/$O113, ""), ""),"")</f>
        <v/>
      </c>
      <c r="X113" s="10" t="str">
        <f>IF('FY2024'!$A115&lt;&gt;"",IF(AND(MONTH($K113) &lt;= 9, MONTH($L113) &gt;= 9), IF($O113 &lt;&gt; "", $E113/$O113, ""), ""),"")</f>
        <v/>
      </c>
      <c r="Y113" s="10" t="str">
        <f>IF('FY2024'!$A115&lt;&gt;"",IF(AND(MONTH($K113) &lt;= 10, MONTH($L113) &gt;= 10), IF($O113 &lt;&gt; "", $E113/$O113, ""), ""),"")</f>
        <v/>
      </c>
      <c r="Z113" s="10" t="str">
        <f>IF('FY2024'!$A115&lt;&gt;"",IF(AND(MONTH($K113) &lt;= 11, MONTH($L113) &gt;= 11), IF($O113 &lt;&gt; "", $E113/$O113, ""), ""),"")</f>
        <v/>
      </c>
      <c r="AA113" s="10" t="str">
        <f>IF('FY2024'!$A115&lt;&gt;"",IF(AND(MONTH($K113) &lt;= 12, MONTH($L113) &gt;= 12), IF($O113 &lt;&gt; "", $E113/$O113, ""), ""),"")</f>
        <v/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45444</v>
      </c>
      <c r="L114" s="7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45473</v>
      </c>
      <c r="M114" s="7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45338</v>
      </c>
      <c r="N114" s="7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45315</v>
      </c>
      <c r="O114" s="5">
        <f t="shared" si="1"/>
        <v>1</v>
      </c>
      <c r="P114" s="10" t="str">
        <f>IF('FY2024'!$A116&lt;&gt;"",IF(AND(MONTH($K114) &lt;= 1, MONTH($L114) &gt;= 1), IF($O114 &lt;&gt; "", $E114/$O114, ""), ""),"")</f>
        <v/>
      </c>
      <c r="Q114" s="10" t="str">
        <f>IF('FY2024'!$A116&lt;&gt;"",IF(AND(MONTH($K114) &lt;= 2, MONTH($L114) &gt;= 2), IF($O114 &lt;&gt; "", $E114/$O114, ""), ""),"")</f>
        <v/>
      </c>
      <c r="R114" s="10" t="str">
        <f>IF('FY2024'!$A116&lt;&gt;"",IF(AND(MONTH($K114) &lt;= 3, MONTH($L114) &gt;= 3), IF($O114 &lt;&gt; "", $E114/$O114, ""), ""),"")</f>
        <v/>
      </c>
      <c r="S114" s="10" t="str">
        <f>IF('FY2024'!$A116&lt;&gt;"",IF(AND(MONTH($K114) &lt;= 4, MONTH($L114) &gt;= 4), IF($O114 &lt;&gt; "", $E114/$O114, ""), ""),"")</f>
        <v/>
      </c>
      <c r="T114" s="10" t="str">
        <f>IF('FY2024'!$A116&lt;&gt;"",IF(AND(MONTH($K114) &lt;= 5, MONTH($L114) &gt;= 5), IF($O114 &lt;&gt; "", $E114/$O114, ""), ""),"")</f>
        <v/>
      </c>
      <c r="U114" s="10">
        <f>IF('FY2024'!$A116&lt;&gt;"",IF(AND(MONTH($K114) &lt;= 6, MONTH($L114) &gt;= 6), IF($O114 &lt;&gt; "", $E114/$O114, ""), ""),"")</f>
        <v>1000000</v>
      </c>
      <c r="V114" s="10" t="str">
        <f>IF('FY2024'!$A116&lt;&gt;"",IF(AND(MONTH($K114) &lt;= 7, MONTH($L114) &gt;= 7 ), IF($O114 &lt;&gt; "", $E114/$O114, ""), ""),"")</f>
        <v/>
      </c>
      <c r="W114" s="10" t="str">
        <f>IF('FY2024'!$A116&lt;&gt;"",IF(AND(MONTH($K114) &lt;= 8, MONTH($L114) &gt;= 8), IF($O114 &lt;&gt; "", $E114/$O114, ""), ""),"")</f>
        <v/>
      </c>
      <c r="X114" s="10" t="str">
        <f>IF('FY2024'!$A116&lt;&gt;"",IF(AND(MONTH($K114) &lt;= 9, MONTH($L114) &gt;= 9), IF($O114 &lt;&gt; "", $E114/$O114, ""), ""),"")</f>
        <v/>
      </c>
      <c r="Y114" s="10" t="str">
        <f>IF('FY2024'!$A116&lt;&gt;"",IF(AND(MONTH($K114) &lt;= 10, MONTH($L114) &gt;= 10), IF($O114 &lt;&gt; "", $E114/$O114, ""), ""),"")</f>
        <v/>
      </c>
      <c r="Z114" s="10" t="str">
        <f>IF('FY2024'!$A116&lt;&gt;"",IF(AND(MONTH($K114) &lt;= 11, MONTH($L114) &gt;= 11), IF($O114 &lt;&gt; "", $E114/$O114, ""), ""),"")</f>
        <v/>
      </c>
      <c r="AA114" s="10" t="str">
        <f>IF('FY2024'!$A116&lt;&gt;"",IF(AND(MONTH($K114) &lt;= 12, MONTH($L114) &gt;= 12), IF($O114 &lt;&gt; "", $E114/$O114, ""), ""),"")</f>
        <v/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45444</v>
      </c>
      <c r="L115" s="7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45473</v>
      </c>
      <c r="M115" s="7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45338</v>
      </c>
      <c r="N115" s="7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45315</v>
      </c>
      <c r="O115" s="5">
        <f t="shared" si="1"/>
        <v>1</v>
      </c>
      <c r="P115" s="10" t="str">
        <f>IF('FY2024'!$A117&lt;&gt;"",IF(AND(MONTH($K115) &lt;= 1, MONTH($L115) &gt;= 1), IF($O115 &lt;&gt; "", $E115/$O115, ""), ""),"")</f>
        <v/>
      </c>
      <c r="Q115" s="10" t="str">
        <f>IF('FY2024'!$A117&lt;&gt;"",IF(AND(MONTH($K115) &lt;= 2, MONTH($L115) &gt;= 2), IF($O115 &lt;&gt; "", $E115/$O115, ""), ""),"")</f>
        <v/>
      </c>
      <c r="R115" s="10" t="str">
        <f>IF('FY2024'!$A117&lt;&gt;"",IF(AND(MONTH($K115) &lt;= 3, MONTH($L115) &gt;= 3), IF($O115 &lt;&gt; "", $E115/$O115, ""), ""),"")</f>
        <v/>
      </c>
      <c r="S115" s="10" t="str">
        <f>IF('FY2024'!$A117&lt;&gt;"",IF(AND(MONTH($K115) &lt;= 4, MONTH($L115) &gt;= 4), IF($O115 &lt;&gt; "", $E115/$O115, ""), ""),"")</f>
        <v/>
      </c>
      <c r="T115" s="10" t="str">
        <f>IF('FY2024'!$A117&lt;&gt;"",IF(AND(MONTH($K115) &lt;= 5, MONTH($L115) &gt;= 5), IF($O115 &lt;&gt; "", $E115/$O115, ""), ""),"")</f>
        <v/>
      </c>
      <c r="U115" s="10">
        <f>IF('FY2024'!$A117&lt;&gt;"",IF(AND(MONTH($K115) &lt;= 6, MONTH($L115) &gt;= 6), IF($O115 &lt;&gt; "", $E115/$O115, ""), ""),"")</f>
        <v>1000000</v>
      </c>
      <c r="V115" s="10" t="str">
        <f>IF('FY2024'!$A117&lt;&gt;"",IF(AND(MONTH($K115) &lt;= 7, MONTH($L115) &gt;= 7 ), IF($O115 &lt;&gt; "", $E115/$O115, ""), ""),"")</f>
        <v/>
      </c>
      <c r="W115" s="10" t="str">
        <f>IF('FY2024'!$A117&lt;&gt;"",IF(AND(MONTH($K115) &lt;= 8, MONTH($L115) &gt;= 8), IF($O115 &lt;&gt; "", $E115/$O115, ""), ""),"")</f>
        <v/>
      </c>
      <c r="X115" s="10" t="str">
        <f>IF('FY2024'!$A117&lt;&gt;"",IF(AND(MONTH($K115) &lt;= 9, MONTH($L115) &gt;= 9), IF($O115 &lt;&gt; "", $E115/$O115, ""), ""),"")</f>
        <v/>
      </c>
      <c r="Y115" s="10" t="str">
        <f>IF('FY2024'!$A117&lt;&gt;"",IF(AND(MONTH($K115) &lt;= 10, MONTH($L115) &gt;= 10), IF($O115 &lt;&gt; "", $E115/$O115, ""), ""),"")</f>
        <v/>
      </c>
      <c r="Z115" s="10" t="str">
        <f>IF('FY2024'!$A117&lt;&gt;"",IF(AND(MONTH($K115) &lt;= 11, MONTH($L115) &gt;= 11), IF($O115 &lt;&gt; "", $E115/$O115, ""), ""),"")</f>
        <v/>
      </c>
      <c r="AA115" s="10" t="str">
        <f>IF('FY2024'!$A117&lt;&gt;"",IF(AND(MONTH($K115) &lt;= 12, MONTH($L115) &gt;= 12), IF($O115 &lt;&gt; "", $E115/$O115, ""), ""),"")</f>
        <v/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45444</v>
      </c>
      <c r="L116" s="7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45473</v>
      </c>
      <c r="M116" s="7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45342</v>
      </c>
      <c r="N116" s="7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45317</v>
      </c>
      <c r="O116" s="5">
        <f t="shared" si="1"/>
        <v>1</v>
      </c>
      <c r="P116" s="10" t="str">
        <f>IF('FY2024'!$A118&lt;&gt;"",IF(AND(MONTH($K116) &lt;= 1, MONTH($L116) &gt;= 1), IF($O116 &lt;&gt; "", $E116/$O116, ""), ""),"")</f>
        <v/>
      </c>
      <c r="Q116" s="10" t="str">
        <f>IF('FY2024'!$A118&lt;&gt;"",IF(AND(MONTH($K116) &lt;= 2, MONTH($L116) &gt;= 2), IF($O116 &lt;&gt; "", $E116/$O116, ""), ""),"")</f>
        <v/>
      </c>
      <c r="R116" s="10" t="str">
        <f>IF('FY2024'!$A118&lt;&gt;"",IF(AND(MONTH($K116) &lt;= 3, MONTH($L116) &gt;= 3), IF($O116 &lt;&gt; "", $E116/$O116, ""), ""),"")</f>
        <v/>
      </c>
      <c r="S116" s="10" t="str">
        <f>IF('FY2024'!$A118&lt;&gt;"",IF(AND(MONTH($K116) &lt;= 4, MONTH($L116) &gt;= 4), IF($O116 &lt;&gt; "", $E116/$O116, ""), ""),"")</f>
        <v/>
      </c>
      <c r="T116" s="10" t="str">
        <f>IF('FY2024'!$A118&lt;&gt;"",IF(AND(MONTH($K116) &lt;= 5, MONTH($L116) &gt;= 5), IF($O116 &lt;&gt; "", $E116/$O116, ""), ""),"")</f>
        <v/>
      </c>
      <c r="U116" s="10">
        <f>IF('FY2024'!$A118&lt;&gt;"",IF(AND(MONTH($K116) &lt;= 6, MONTH($L116) &gt;= 6), IF($O116 &lt;&gt; "", $E116/$O116, ""), ""),"")</f>
        <v>1000000</v>
      </c>
      <c r="V116" s="10" t="str">
        <f>IF('FY2024'!$A118&lt;&gt;"",IF(AND(MONTH($K116) &lt;= 7, MONTH($L116) &gt;= 7 ), IF($O116 &lt;&gt; "", $E116/$O116, ""), ""),"")</f>
        <v/>
      </c>
      <c r="W116" s="10" t="str">
        <f>IF('FY2024'!$A118&lt;&gt;"",IF(AND(MONTH($K116) &lt;= 8, MONTH($L116) &gt;= 8), IF($O116 &lt;&gt; "", $E116/$O116, ""), ""),"")</f>
        <v/>
      </c>
      <c r="X116" s="10" t="str">
        <f>IF('FY2024'!$A118&lt;&gt;"",IF(AND(MONTH($K116) &lt;= 9, MONTH($L116) &gt;= 9), IF($O116 &lt;&gt; "", $E116/$O116, ""), ""),"")</f>
        <v/>
      </c>
      <c r="Y116" s="10" t="str">
        <f>IF('FY2024'!$A118&lt;&gt;"",IF(AND(MONTH($K116) &lt;= 10, MONTH($L116) &gt;= 10), IF($O116 &lt;&gt; "", $E116/$O116, ""), ""),"")</f>
        <v/>
      </c>
      <c r="Z116" s="10" t="str">
        <f>IF('FY2024'!$A118&lt;&gt;"",IF(AND(MONTH($K116) &lt;= 11, MONTH($L116) &gt;= 11), IF($O116 &lt;&gt; "", $E116/$O116, ""), ""),"")</f>
        <v/>
      </c>
      <c r="AA116" s="10" t="str">
        <f>IF('FY2024'!$A118&lt;&gt;"",IF(AND(MONTH($K116) &lt;= 12, MONTH($L116) &gt;= 12), IF($O116 &lt;&gt; "", $E116/$O116, ""), ""),"")</f>
        <v/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45444</v>
      </c>
      <c r="L117" s="7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45473</v>
      </c>
      <c r="M117" s="7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45342</v>
      </c>
      <c r="N117" s="7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45317</v>
      </c>
      <c r="O117" s="5">
        <f t="shared" si="1"/>
        <v>1</v>
      </c>
      <c r="P117" s="10" t="str">
        <f>IF('FY2024'!$A119&lt;&gt;"",IF(AND(MONTH($K117) &lt;= 1, MONTH($L117) &gt;= 1), IF($O117 &lt;&gt; "", $E117/$O117, ""), ""),"")</f>
        <v/>
      </c>
      <c r="Q117" s="10" t="str">
        <f>IF('FY2024'!$A119&lt;&gt;"",IF(AND(MONTH($K117) &lt;= 2, MONTH($L117) &gt;= 2), IF($O117 &lt;&gt; "", $E117/$O117, ""), ""),"")</f>
        <v/>
      </c>
      <c r="R117" s="10" t="str">
        <f>IF('FY2024'!$A119&lt;&gt;"",IF(AND(MONTH($K117) &lt;= 3, MONTH($L117) &gt;= 3), IF($O117 &lt;&gt; "", $E117/$O117, ""), ""),"")</f>
        <v/>
      </c>
      <c r="S117" s="10" t="str">
        <f>IF('FY2024'!$A119&lt;&gt;"",IF(AND(MONTH($K117) &lt;= 4, MONTH($L117) &gt;= 4), IF($O117 &lt;&gt; "", $E117/$O117, ""), ""),"")</f>
        <v/>
      </c>
      <c r="T117" s="10" t="str">
        <f>IF('FY2024'!$A119&lt;&gt;"",IF(AND(MONTH($K117) &lt;= 5, MONTH($L117) &gt;= 5), IF($O117 &lt;&gt; "", $E117/$O117, ""), ""),"")</f>
        <v/>
      </c>
      <c r="U117" s="10">
        <f>IF('FY2024'!$A119&lt;&gt;"",IF(AND(MONTH($K117) &lt;= 6, MONTH($L117) &gt;= 6), IF($O117 &lt;&gt; "", $E117/$O117, ""), ""),"")</f>
        <v>1000000</v>
      </c>
      <c r="V117" s="10" t="str">
        <f>IF('FY2024'!$A119&lt;&gt;"",IF(AND(MONTH($K117) &lt;= 7, MONTH($L117) &gt;= 7 ), IF($O117 &lt;&gt; "", $E117/$O117, ""), ""),"")</f>
        <v/>
      </c>
      <c r="W117" s="10" t="str">
        <f>IF('FY2024'!$A119&lt;&gt;"",IF(AND(MONTH($K117) &lt;= 8, MONTH($L117) &gt;= 8), IF($O117 &lt;&gt; "", $E117/$O117, ""), ""),"")</f>
        <v/>
      </c>
      <c r="X117" s="10" t="str">
        <f>IF('FY2024'!$A119&lt;&gt;"",IF(AND(MONTH($K117) &lt;= 9, MONTH($L117) &gt;= 9), IF($O117 &lt;&gt; "", $E117/$O117, ""), ""),"")</f>
        <v/>
      </c>
      <c r="Y117" s="10" t="str">
        <f>IF('FY2024'!$A119&lt;&gt;"",IF(AND(MONTH($K117) &lt;= 10, MONTH($L117) &gt;= 10), IF($O117 &lt;&gt; "", $E117/$O117, ""), ""),"")</f>
        <v/>
      </c>
      <c r="Z117" s="10" t="str">
        <f>IF('FY2024'!$A119&lt;&gt;"",IF(AND(MONTH($K117) &lt;= 11, MONTH($L117) &gt;= 11), IF($O117 &lt;&gt; "", $E117/$O117, ""), ""),"")</f>
        <v/>
      </c>
      <c r="AA117" s="10" t="str">
        <f>IF('FY2024'!$A119&lt;&gt;"",IF(AND(MONTH($K117) &lt;= 12, MONTH($L117) &gt;= 12), IF($O117 &lt;&gt; "", $E117/$O117, ""), ""),"")</f>
        <v/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45444</v>
      </c>
      <c r="L118" s="7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45473</v>
      </c>
      <c r="M118" s="7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45342</v>
      </c>
      <c r="N118" s="7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45317</v>
      </c>
      <c r="O118" s="5">
        <f t="shared" si="1"/>
        <v>1</v>
      </c>
      <c r="P118" s="10" t="str">
        <f>IF('FY2024'!$A120&lt;&gt;"",IF(AND(MONTH($K118) &lt;= 1, MONTH($L118) &gt;= 1), IF($O118 &lt;&gt; "", $E118/$O118, ""), ""),"")</f>
        <v/>
      </c>
      <c r="Q118" s="10" t="str">
        <f>IF('FY2024'!$A120&lt;&gt;"",IF(AND(MONTH($K118) &lt;= 2, MONTH($L118) &gt;= 2), IF($O118 &lt;&gt; "", $E118/$O118, ""), ""),"")</f>
        <v/>
      </c>
      <c r="R118" s="10" t="str">
        <f>IF('FY2024'!$A120&lt;&gt;"",IF(AND(MONTH($K118) &lt;= 3, MONTH($L118) &gt;= 3), IF($O118 &lt;&gt; "", $E118/$O118, ""), ""),"")</f>
        <v/>
      </c>
      <c r="S118" s="10" t="str">
        <f>IF('FY2024'!$A120&lt;&gt;"",IF(AND(MONTH($K118) &lt;= 4, MONTH($L118) &gt;= 4), IF($O118 &lt;&gt; "", $E118/$O118, ""), ""),"")</f>
        <v/>
      </c>
      <c r="T118" s="10" t="str">
        <f>IF('FY2024'!$A120&lt;&gt;"",IF(AND(MONTH($K118) &lt;= 5, MONTH($L118) &gt;= 5), IF($O118 &lt;&gt; "", $E118/$O118, ""), ""),"")</f>
        <v/>
      </c>
      <c r="U118" s="10">
        <f>IF('FY2024'!$A120&lt;&gt;"",IF(AND(MONTH($K118) &lt;= 6, MONTH($L118) &gt;= 6), IF($O118 &lt;&gt; "", $E118/$O118, ""), ""),"")</f>
        <v>1000000</v>
      </c>
      <c r="V118" s="10" t="str">
        <f>IF('FY2024'!$A120&lt;&gt;"",IF(AND(MONTH($K118) &lt;= 7, MONTH($L118) &gt;= 7 ), IF($O118 &lt;&gt; "", $E118/$O118, ""), ""),"")</f>
        <v/>
      </c>
      <c r="W118" s="10" t="str">
        <f>IF('FY2024'!$A120&lt;&gt;"",IF(AND(MONTH($K118) &lt;= 8, MONTH($L118) &gt;= 8), IF($O118 &lt;&gt; "", $E118/$O118, ""), ""),"")</f>
        <v/>
      </c>
      <c r="X118" s="10" t="str">
        <f>IF('FY2024'!$A120&lt;&gt;"",IF(AND(MONTH($K118) &lt;= 9, MONTH($L118) &gt;= 9), IF($O118 &lt;&gt; "", $E118/$O118, ""), ""),"")</f>
        <v/>
      </c>
      <c r="Y118" s="10" t="str">
        <f>IF('FY2024'!$A120&lt;&gt;"",IF(AND(MONTH($K118) &lt;= 10, MONTH($L118) &gt;= 10), IF($O118 &lt;&gt; "", $E118/$O118, ""), ""),"")</f>
        <v/>
      </c>
      <c r="Z118" s="10" t="str">
        <f>IF('FY2024'!$A120&lt;&gt;"",IF(AND(MONTH($K118) &lt;= 11, MONTH($L118) &gt;= 11), IF($O118 &lt;&gt; "", $E118/$O118, ""), ""),"")</f>
        <v/>
      </c>
      <c r="AA118" s="10" t="str">
        <f>IF('FY2024'!$A120&lt;&gt;"",IF(AND(MONTH($K118) &lt;= 12, MONTH($L118) &gt;= 12), IF($O118 &lt;&gt; "", $E118/$O118, ""), ""),"")</f>
        <v/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45444</v>
      </c>
      <c r="L119" s="7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45473</v>
      </c>
      <c r="M119" s="7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45342</v>
      </c>
      <c r="N119" s="7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45317</v>
      </c>
      <c r="O119" s="5">
        <f t="shared" si="1"/>
        <v>1</v>
      </c>
      <c r="P119" s="10" t="str">
        <f>IF('FY2024'!$A121&lt;&gt;"",IF(AND(MONTH($K119) &lt;= 1, MONTH($L119) &gt;= 1), IF($O119 &lt;&gt; "", $E119/$O119, ""), ""),"")</f>
        <v/>
      </c>
      <c r="Q119" s="10" t="str">
        <f>IF('FY2024'!$A121&lt;&gt;"",IF(AND(MONTH($K119) &lt;= 2, MONTH($L119) &gt;= 2), IF($O119 &lt;&gt; "", $E119/$O119, ""), ""),"")</f>
        <v/>
      </c>
      <c r="R119" s="10" t="str">
        <f>IF('FY2024'!$A121&lt;&gt;"",IF(AND(MONTH($K119) &lt;= 3, MONTH($L119) &gt;= 3), IF($O119 &lt;&gt; "", $E119/$O119, ""), ""),"")</f>
        <v/>
      </c>
      <c r="S119" s="10" t="str">
        <f>IF('FY2024'!$A121&lt;&gt;"",IF(AND(MONTH($K119) &lt;= 4, MONTH($L119) &gt;= 4), IF($O119 &lt;&gt; "", $E119/$O119, ""), ""),"")</f>
        <v/>
      </c>
      <c r="T119" s="10" t="str">
        <f>IF('FY2024'!$A121&lt;&gt;"",IF(AND(MONTH($K119) &lt;= 5, MONTH($L119) &gt;= 5), IF($O119 &lt;&gt; "", $E119/$O119, ""), ""),"")</f>
        <v/>
      </c>
      <c r="U119" s="10">
        <f>IF('FY2024'!$A121&lt;&gt;"",IF(AND(MONTH($K119) &lt;= 6, MONTH($L119) &gt;= 6), IF($O119 &lt;&gt; "", $E119/$O119, ""), ""),"")</f>
        <v>1000000</v>
      </c>
      <c r="V119" s="10" t="str">
        <f>IF('FY2024'!$A121&lt;&gt;"",IF(AND(MONTH($K119) &lt;= 7, MONTH($L119) &gt;= 7 ), IF($O119 &lt;&gt; "", $E119/$O119, ""), ""),"")</f>
        <v/>
      </c>
      <c r="W119" s="10" t="str">
        <f>IF('FY2024'!$A121&lt;&gt;"",IF(AND(MONTH($K119) &lt;= 8, MONTH($L119) &gt;= 8), IF($O119 &lt;&gt; "", $E119/$O119, ""), ""),"")</f>
        <v/>
      </c>
      <c r="X119" s="10" t="str">
        <f>IF('FY2024'!$A121&lt;&gt;"",IF(AND(MONTH($K119) &lt;= 9, MONTH($L119) &gt;= 9), IF($O119 &lt;&gt; "", $E119/$O119, ""), ""),"")</f>
        <v/>
      </c>
      <c r="Y119" s="10" t="str">
        <f>IF('FY2024'!$A121&lt;&gt;"",IF(AND(MONTH($K119) &lt;= 10, MONTH($L119) &gt;= 10), IF($O119 &lt;&gt; "", $E119/$O119, ""), ""),"")</f>
        <v/>
      </c>
      <c r="Z119" s="10" t="str">
        <f>IF('FY2024'!$A121&lt;&gt;"",IF(AND(MONTH($K119) &lt;= 11, MONTH($L119) &gt;= 11), IF($O119 &lt;&gt; "", $E119/$O119, ""), ""),"")</f>
        <v/>
      </c>
      <c r="AA119" s="10" t="str">
        <f>IF('FY2024'!$A121&lt;&gt;"",IF(AND(MONTH($K119) &lt;= 12, MONTH($L119) &gt;= 12), IF($O119 &lt;&gt; "", $E119/$O119, ""), ""),"")</f>
        <v/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45444</v>
      </c>
      <c r="L120" s="7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45473</v>
      </c>
      <c r="M120" s="7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45342</v>
      </c>
      <c r="N120" s="7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45317</v>
      </c>
      <c r="O120" s="5">
        <f t="shared" si="1"/>
        <v>1</v>
      </c>
      <c r="P120" s="10" t="str">
        <f>IF('FY2024'!$A122&lt;&gt;"",IF(AND(MONTH($K120) &lt;= 1, MONTH($L120) &gt;= 1), IF($O120 &lt;&gt; "", $E120/$O120, ""), ""),"")</f>
        <v/>
      </c>
      <c r="Q120" s="10" t="str">
        <f>IF('FY2024'!$A122&lt;&gt;"",IF(AND(MONTH($K120) &lt;= 2, MONTH($L120) &gt;= 2), IF($O120 &lt;&gt; "", $E120/$O120, ""), ""),"")</f>
        <v/>
      </c>
      <c r="R120" s="10" t="str">
        <f>IF('FY2024'!$A122&lt;&gt;"",IF(AND(MONTH($K120) &lt;= 3, MONTH($L120) &gt;= 3), IF($O120 &lt;&gt; "", $E120/$O120, ""), ""),"")</f>
        <v/>
      </c>
      <c r="S120" s="10" t="str">
        <f>IF('FY2024'!$A122&lt;&gt;"",IF(AND(MONTH($K120) &lt;= 4, MONTH($L120) &gt;= 4), IF($O120 &lt;&gt; "", $E120/$O120, ""), ""),"")</f>
        <v/>
      </c>
      <c r="T120" s="10" t="str">
        <f>IF('FY2024'!$A122&lt;&gt;"",IF(AND(MONTH($K120) &lt;= 5, MONTH($L120) &gt;= 5), IF($O120 &lt;&gt; "", $E120/$O120, ""), ""),"")</f>
        <v/>
      </c>
      <c r="U120" s="10">
        <f>IF('FY2024'!$A122&lt;&gt;"",IF(AND(MONTH($K120) &lt;= 6, MONTH($L120) &gt;= 6), IF($O120 &lt;&gt; "", $E120/$O120, ""), ""),"")</f>
        <v>1000000</v>
      </c>
      <c r="V120" s="10" t="str">
        <f>IF('FY2024'!$A122&lt;&gt;"",IF(AND(MONTH($K120) &lt;= 7, MONTH($L120) &gt;= 7 ), IF($O120 &lt;&gt; "", $E120/$O120, ""), ""),"")</f>
        <v/>
      </c>
      <c r="W120" s="10" t="str">
        <f>IF('FY2024'!$A122&lt;&gt;"",IF(AND(MONTH($K120) &lt;= 8, MONTH($L120) &gt;= 8), IF($O120 &lt;&gt; "", $E120/$O120, ""), ""),"")</f>
        <v/>
      </c>
      <c r="X120" s="10" t="str">
        <f>IF('FY2024'!$A122&lt;&gt;"",IF(AND(MONTH($K120) &lt;= 9, MONTH($L120) &gt;= 9), IF($O120 &lt;&gt; "", $E120/$O120, ""), ""),"")</f>
        <v/>
      </c>
      <c r="Y120" s="10" t="str">
        <f>IF('FY2024'!$A122&lt;&gt;"",IF(AND(MONTH($K120) &lt;= 10, MONTH($L120) &gt;= 10), IF($O120 &lt;&gt; "", $E120/$O120, ""), ""),"")</f>
        <v/>
      </c>
      <c r="Z120" s="10" t="str">
        <f>IF('FY2024'!$A122&lt;&gt;"",IF(AND(MONTH($K120) &lt;= 11, MONTH($L120) &gt;= 11), IF($O120 &lt;&gt; "", $E120/$O120, ""), ""),"")</f>
        <v/>
      </c>
      <c r="AA120" s="10" t="str">
        <f>IF('FY2024'!$A122&lt;&gt;"",IF(AND(MONTH($K120) &lt;= 12, MONTH($L120) &gt;= 12), IF($O120 &lt;&gt; "", $E120/$O120, ""), ""),"")</f>
        <v/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45444</v>
      </c>
      <c r="L121" s="7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45473</v>
      </c>
      <c r="M121" s="7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45343</v>
      </c>
      <c r="N121" s="7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45320</v>
      </c>
      <c r="O121" s="5">
        <f t="shared" si="1"/>
        <v>1</v>
      </c>
      <c r="P121" s="10" t="str">
        <f>IF('FY2024'!$A123&lt;&gt;"",IF(AND(MONTH($K121) &lt;= 1, MONTH($L121) &gt;= 1), IF($O121 &lt;&gt; "", $E121/$O121, ""), ""),"")</f>
        <v/>
      </c>
      <c r="Q121" s="10" t="str">
        <f>IF('FY2024'!$A123&lt;&gt;"",IF(AND(MONTH($K121) &lt;= 2, MONTH($L121) &gt;= 2), IF($O121 &lt;&gt; "", $E121/$O121, ""), ""),"")</f>
        <v/>
      </c>
      <c r="R121" s="10" t="str">
        <f>IF('FY2024'!$A123&lt;&gt;"",IF(AND(MONTH($K121) &lt;= 3, MONTH($L121) &gt;= 3), IF($O121 &lt;&gt; "", $E121/$O121, ""), ""),"")</f>
        <v/>
      </c>
      <c r="S121" s="10" t="str">
        <f>IF('FY2024'!$A123&lt;&gt;"",IF(AND(MONTH($K121) &lt;= 4, MONTH($L121) &gt;= 4), IF($O121 &lt;&gt; "", $E121/$O121, ""), ""),"")</f>
        <v/>
      </c>
      <c r="T121" s="10" t="str">
        <f>IF('FY2024'!$A123&lt;&gt;"",IF(AND(MONTH($K121) &lt;= 5, MONTH($L121) &gt;= 5), IF($O121 &lt;&gt; "", $E121/$O121, ""), ""),"")</f>
        <v/>
      </c>
      <c r="U121" s="10">
        <f>IF('FY2024'!$A123&lt;&gt;"",IF(AND(MONTH($K121) &lt;= 6, MONTH($L121) &gt;= 6), IF($O121 &lt;&gt; "", $E121/$O121, ""), ""),"")</f>
        <v>1000000</v>
      </c>
      <c r="V121" s="10" t="str">
        <f>IF('FY2024'!$A123&lt;&gt;"",IF(AND(MONTH($K121) &lt;= 7, MONTH($L121) &gt;= 7 ), IF($O121 &lt;&gt; "", $E121/$O121, ""), ""),"")</f>
        <v/>
      </c>
      <c r="W121" s="10" t="str">
        <f>IF('FY2024'!$A123&lt;&gt;"",IF(AND(MONTH($K121) &lt;= 8, MONTH($L121) &gt;= 8), IF($O121 &lt;&gt; "", $E121/$O121, ""), ""),"")</f>
        <v/>
      </c>
      <c r="X121" s="10" t="str">
        <f>IF('FY2024'!$A123&lt;&gt;"",IF(AND(MONTH($K121) &lt;= 9, MONTH($L121) &gt;= 9), IF($O121 &lt;&gt; "", $E121/$O121, ""), ""),"")</f>
        <v/>
      </c>
      <c r="Y121" s="10" t="str">
        <f>IF('FY2024'!$A123&lt;&gt;"",IF(AND(MONTH($K121) &lt;= 10, MONTH($L121) &gt;= 10), IF($O121 &lt;&gt; "", $E121/$O121, ""), ""),"")</f>
        <v/>
      </c>
      <c r="Z121" s="10" t="str">
        <f>IF('FY2024'!$A123&lt;&gt;"",IF(AND(MONTH($K121) &lt;= 11, MONTH($L121) &gt;= 11), IF($O121 &lt;&gt; "", $E121/$O121, ""), ""),"")</f>
        <v/>
      </c>
      <c r="AA121" s="10" t="str">
        <f>IF('FY2024'!$A123&lt;&gt;"",IF(AND(MONTH($K121) &lt;= 12, MONTH($L121) &gt;= 12), IF($O121 &lt;&gt; "", $E121/$O121, ""), ""),"")</f>
        <v/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45444</v>
      </c>
      <c r="L122" s="7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45473</v>
      </c>
      <c r="M122" s="7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45344</v>
      </c>
      <c r="N122" s="7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45321</v>
      </c>
      <c r="O122" s="5">
        <f t="shared" si="1"/>
        <v>1</v>
      </c>
      <c r="P122" s="10" t="str">
        <f>IF('FY2024'!$A124&lt;&gt;"",IF(AND(MONTH($K122) &lt;= 1, MONTH($L122) &gt;= 1), IF($O122 &lt;&gt; "", $E122/$O122, ""), ""),"")</f>
        <v/>
      </c>
      <c r="Q122" s="10" t="str">
        <f>IF('FY2024'!$A124&lt;&gt;"",IF(AND(MONTH($K122) &lt;= 2, MONTH($L122) &gt;= 2), IF($O122 &lt;&gt; "", $E122/$O122, ""), ""),"")</f>
        <v/>
      </c>
      <c r="R122" s="10" t="str">
        <f>IF('FY2024'!$A124&lt;&gt;"",IF(AND(MONTH($K122) &lt;= 3, MONTH($L122) &gt;= 3), IF($O122 &lt;&gt; "", $E122/$O122, ""), ""),"")</f>
        <v/>
      </c>
      <c r="S122" s="10" t="str">
        <f>IF('FY2024'!$A124&lt;&gt;"",IF(AND(MONTH($K122) &lt;= 4, MONTH($L122) &gt;= 4), IF($O122 &lt;&gt; "", $E122/$O122, ""), ""),"")</f>
        <v/>
      </c>
      <c r="T122" s="10" t="str">
        <f>IF('FY2024'!$A124&lt;&gt;"",IF(AND(MONTH($K122) &lt;= 5, MONTH($L122) &gt;= 5), IF($O122 &lt;&gt; "", $E122/$O122, ""), ""),"")</f>
        <v/>
      </c>
      <c r="U122" s="10">
        <f>IF('FY2024'!$A124&lt;&gt;"",IF(AND(MONTH($K122) &lt;= 6, MONTH($L122) &gt;= 6), IF($O122 &lt;&gt; "", $E122/$O122, ""), ""),"")</f>
        <v>1000000</v>
      </c>
      <c r="V122" s="10" t="str">
        <f>IF('FY2024'!$A124&lt;&gt;"",IF(AND(MONTH($K122) &lt;= 7, MONTH($L122) &gt;= 7 ), IF($O122 &lt;&gt; "", $E122/$O122, ""), ""),"")</f>
        <v/>
      </c>
      <c r="W122" s="10" t="str">
        <f>IF('FY2024'!$A124&lt;&gt;"",IF(AND(MONTH($K122) &lt;= 8, MONTH($L122) &gt;= 8), IF($O122 &lt;&gt; "", $E122/$O122, ""), ""),"")</f>
        <v/>
      </c>
      <c r="X122" s="10" t="str">
        <f>IF('FY2024'!$A124&lt;&gt;"",IF(AND(MONTH($K122) &lt;= 9, MONTH($L122) &gt;= 9), IF($O122 &lt;&gt; "", $E122/$O122, ""), ""),"")</f>
        <v/>
      </c>
      <c r="Y122" s="10" t="str">
        <f>IF('FY2024'!$A124&lt;&gt;"",IF(AND(MONTH($K122) &lt;= 10, MONTH($L122) &gt;= 10), IF($O122 &lt;&gt; "", $E122/$O122, ""), ""),"")</f>
        <v/>
      </c>
      <c r="Z122" s="10" t="str">
        <f>IF('FY2024'!$A124&lt;&gt;"",IF(AND(MONTH($K122) &lt;= 11, MONTH($L122) &gt;= 11), IF($O122 &lt;&gt; "", $E122/$O122, ""), ""),"")</f>
        <v/>
      </c>
      <c r="AA122" s="10" t="str">
        <f>IF('FY2024'!$A124&lt;&gt;"",IF(AND(MONTH($K122) &lt;= 12, MONTH($L122) &gt;= 12), IF($O122 &lt;&gt; "", $E122/$O122, ""), ""),"")</f>
        <v/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45444</v>
      </c>
      <c r="L123" s="7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45504</v>
      </c>
      <c r="M123" s="7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45345</v>
      </c>
      <c r="N123" s="7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45322</v>
      </c>
      <c r="O123" s="5">
        <f t="shared" si="1"/>
        <v>2</v>
      </c>
      <c r="P123" s="10" t="str">
        <f>IF('FY2024'!$A125&lt;&gt;"",IF(AND(MONTH($K123) &lt;= 1, MONTH($L123) &gt;= 1), IF($O123 &lt;&gt; "", $E123/$O123, ""), ""),"")</f>
        <v/>
      </c>
      <c r="Q123" s="10" t="str">
        <f>IF('FY2024'!$A125&lt;&gt;"",IF(AND(MONTH($K123) &lt;= 2, MONTH($L123) &gt;= 2), IF($O123 &lt;&gt; "", $E123/$O123, ""), ""),"")</f>
        <v/>
      </c>
      <c r="R123" s="10" t="str">
        <f>IF('FY2024'!$A125&lt;&gt;"",IF(AND(MONTH($K123) &lt;= 3, MONTH($L123) &gt;= 3), IF($O123 &lt;&gt; "", $E123/$O123, ""), ""),"")</f>
        <v/>
      </c>
      <c r="S123" s="10" t="str">
        <f>IF('FY2024'!$A125&lt;&gt;"",IF(AND(MONTH($K123) &lt;= 4, MONTH($L123) &gt;= 4), IF($O123 &lt;&gt; "", $E123/$O123, ""), ""),"")</f>
        <v/>
      </c>
      <c r="T123" s="10" t="str">
        <f>IF('FY2024'!$A125&lt;&gt;"",IF(AND(MONTH($K123) &lt;= 5, MONTH($L123) &gt;= 5), IF($O123 &lt;&gt; "", $E123/$O123, ""), ""),"")</f>
        <v/>
      </c>
      <c r="U123" s="10">
        <f>IF('FY2024'!$A125&lt;&gt;"",IF(AND(MONTH($K123) &lt;= 6, MONTH($L123) &gt;= 6), IF($O123 &lt;&gt; "", $E123/$O123, ""), ""),"")</f>
        <v>540000</v>
      </c>
      <c r="V123" s="10">
        <f>IF('FY2024'!$A125&lt;&gt;"",IF(AND(MONTH($K123) &lt;= 7, MONTH($L123) &gt;= 7 ), IF($O123 &lt;&gt; "", $E123/$O123, ""), ""),"")</f>
        <v>540000</v>
      </c>
      <c r="W123" s="10" t="str">
        <f>IF('FY2024'!$A125&lt;&gt;"",IF(AND(MONTH($K123) &lt;= 8, MONTH($L123) &gt;= 8), IF($O123 &lt;&gt; "", $E123/$O123, ""), ""),"")</f>
        <v/>
      </c>
      <c r="X123" s="10" t="str">
        <f>IF('FY2024'!$A125&lt;&gt;"",IF(AND(MONTH($K123) &lt;= 9, MONTH($L123) &gt;= 9), IF($O123 &lt;&gt; "", $E123/$O123, ""), ""),"")</f>
        <v/>
      </c>
      <c r="Y123" s="10" t="str">
        <f>IF('FY2024'!$A125&lt;&gt;"",IF(AND(MONTH($K123) &lt;= 10, MONTH($L123) &gt;= 10), IF($O123 &lt;&gt; "", $E123/$O123, ""), ""),"")</f>
        <v/>
      </c>
      <c r="Z123" s="10" t="str">
        <f>IF('FY2024'!$A125&lt;&gt;"",IF(AND(MONTH($K123) &lt;= 11, MONTH($L123) &gt;= 11), IF($O123 &lt;&gt; "", $E123/$O123, ""), ""),"")</f>
        <v/>
      </c>
      <c r="AA123" s="10" t="str">
        <f>IF('FY2024'!$A125&lt;&gt;"",IF(AND(MONTH($K123) &lt;= 12, MONTH($L123) &gt;= 12), IF($O123 &lt;&gt; "", $E123/$O123, ""), ""),"")</f>
        <v/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45444</v>
      </c>
      <c r="L124" s="7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45473</v>
      </c>
      <c r="M124" s="7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45345</v>
      </c>
      <c r="N124" s="7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45322</v>
      </c>
      <c r="O124" s="5">
        <f t="shared" si="1"/>
        <v>1</v>
      </c>
      <c r="P124" s="10" t="str">
        <f>IF('FY2024'!$A126&lt;&gt;"",IF(AND(MONTH($K124) &lt;= 1, MONTH($L124) &gt;= 1), IF($O124 &lt;&gt; "", $E124/$O124, ""), ""),"")</f>
        <v/>
      </c>
      <c r="Q124" s="10" t="str">
        <f>IF('FY2024'!$A126&lt;&gt;"",IF(AND(MONTH($K124) &lt;= 2, MONTH($L124) &gt;= 2), IF($O124 &lt;&gt; "", $E124/$O124, ""), ""),"")</f>
        <v/>
      </c>
      <c r="R124" s="10" t="str">
        <f>IF('FY2024'!$A126&lt;&gt;"",IF(AND(MONTH($K124) &lt;= 3, MONTH($L124) &gt;= 3), IF($O124 &lt;&gt; "", $E124/$O124, ""), ""),"")</f>
        <v/>
      </c>
      <c r="S124" s="10" t="str">
        <f>IF('FY2024'!$A126&lt;&gt;"",IF(AND(MONTH($K124) &lt;= 4, MONTH($L124) &gt;= 4), IF($O124 &lt;&gt; "", $E124/$O124, ""), ""),"")</f>
        <v/>
      </c>
      <c r="T124" s="10" t="str">
        <f>IF('FY2024'!$A126&lt;&gt;"",IF(AND(MONTH($K124) &lt;= 5, MONTH($L124) &gt;= 5), IF($O124 &lt;&gt; "", $E124/$O124, ""), ""),"")</f>
        <v/>
      </c>
      <c r="U124" s="10">
        <f>IF('FY2024'!$A126&lt;&gt;"",IF(AND(MONTH($K124) &lt;= 6, MONTH($L124) &gt;= 6), IF($O124 &lt;&gt; "", $E124/$O124, ""), ""),"")</f>
        <v>1000000</v>
      </c>
      <c r="V124" s="10" t="str">
        <f>IF('FY2024'!$A126&lt;&gt;"",IF(AND(MONTH($K124) &lt;= 7, MONTH($L124) &gt;= 7 ), IF($O124 &lt;&gt; "", $E124/$O124, ""), ""),"")</f>
        <v/>
      </c>
      <c r="W124" s="10" t="str">
        <f>IF('FY2024'!$A126&lt;&gt;"",IF(AND(MONTH($K124) &lt;= 8, MONTH($L124) &gt;= 8), IF($O124 &lt;&gt; "", $E124/$O124, ""), ""),"")</f>
        <v/>
      </c>
      <c r="X124" s="10" t="str">
        <f>IF('FY2024'!$A126&lt;&gt;"",IF(AND(MONTH($K124) &lt;= 9, MONTH($L124) &gt;= 9), IF($O124 &lt;&gt; "", $E124/$O124, ""), ""),"")</f>
        <v/>
      </c>
      <c r="Y124" s="10" t="str">
        <f>IF('FY2024'!$A126&lt;&gt;"",IF(AND(MONTH($K124) &lt;= 10, MONTH($L124) &gt;= 10), IF($O124 &lt;&gt; "", $E124/$O124, ""), ""),"")</f>
        <v/>
      </c>
      <c r="Z124" s="10" t="str">
        <f>IF('FY2024'!$A126&lt;&gt;"",IF(AND(MONTH($K124) &lt;= 11, MONTH($L124) &gt;= 11), IF($O124 &lt;&gt; "", $E124/$O124, ""), ""),"")</f>
        <v/>
      </c>
      <c r="AA124" s="10" t="str">
        <f>IF('FY2024'!$A126&lt;&gt;"",IF(AND(MONTH($K124) &lt;= 12, MONTH($L124) &gt;= 12), IF($O124 &lt;&gt; "", $E124/$O124, ""), ""),"")</f>
        <v/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45444</v>
      </c>
      <c r="L125" s="7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45473</v>
      </c>
      <c r="M125" s="7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45345</v>
      </c>
      <c r="N125" s="7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45322</v>
      </c>
      <c r="O125" s="5">
        <f t="shared" si="1"/>
        <v>1</v>
      </c>
      <c r="P125" s="10" t="str">
        <f>IF('FY2024'!$A127&lt;&gt;"",IF(AND(MONTH($K125) &lt;= 1, MONTH($L125) &gt;= 1), IF($O125 &lt;&gt; "", $E125/$O125, ""), ""),"")</f>
        <v/>
      </c>
      <c r="Q125" s="10" t="str">
        <f>IF('FY2024'!$A127&lt;&gt;"",IF(AND(MONTH($K125) &lt;= 2, MONTH($L125) &gt;= 2), IF($O125 &lt;&gt; "", $E125/$O125, ""), ""),"")</f>
        <v/>
      </c>
      <c r="R125" s="10" t="str">
        <f>IF('FY2024'!$A127&lt;&gt;"",IF(AND(MONTH($K125) &lt;= 3, MONTH($L125) &gt;= 3), IF($O125 &lt;&gt; "", $E125/$O125, ""), ""),"")</f>
        <v/>
      </c>
      <c r="S125" s="10" t="str">
        <f>IF('FY2024'!$A127&lt;&gt;"",IF(AND(MONTH($K125) &lt;= 4, MONTH($L125) &gt;= 4), IF($O125 &lt;&gt; "", $E125/$O125, ""), ""),"")</f>
        <v/>
      </c>
      <c r="T125" s="10" t="str">
        <f>IF('FY2024'!$A127&lt;&gt;"",IF(AND(MONTH($K125) &lt;= 5, MONTH($L125) &gt;= 5), IF($O125 &lt;&gt; "", $E125/$O125, ""), ""),"")</f>
        <v/>
      </c>
      <c r="U125" s="10">
        <f>IF('FY2024'!$A127&lt;&gt;"",IF(AND(MONTH($K125) &lt;= 6, MONTH($L125) &gt;= 6), IF($O125 &lt;&gt; "", $E125/$O125, ""), ""),"")</f>
        <v>1000000</v>
      </c>
      <c r="V125" s="10" t="str">
        <f>IF('FY2024'!$A127&lt;&gt;"",IF(AND(MONTH($K125) &lt;= 7, MONTH($L125) &gt;= 7 ), IF($O125 &lt;&gt; "", $E125/$O125, ""), ""),"")</f>
        <v/>
      </c>
      <c r="W125" s="10" t="str">
        <f>IF('FY2024'!$A127&lt;&gt;"",IF(AND(MONTH($K125) &lt;= 8, MONTH($L125) &gt;= 8), IF($O125 &lt;&gt; "", $E125/$O125, ""), ""),"")</f>
        <v/>
      </c>
      <c r="X125" s="10" t="str">
        <f>IF('FY2024'!$A127&lt;&gt;"",IF(AND(MONTH($K125) &lt;= 9, MONTH($L125) &gt;= 9), IF($O125 &lt;&gt; "", $E125/$O125, ""), ""),"")</f>
        <v/>
      </c>
      <c r="Y125" s="10" t="str">
        <f>IF('FY2024'!$A127&lt;&gt;"",IF(AND(MONTH($K125) &lt;= 10, MONTH($L125) &gt;= 10), IF($O125 &lt;&gt; "", $E125/$O125, ""), ""),"")</f>
        <v/>
      </c>
      <c r="Z125" s="10" t="str">
        <f>IF('FY2024'!$A127&lt;&gt;"",IF(AND(MONTH($K125) &lt;= 11, MONTH($L125) &gt;= 11), IF($O125 &lt;&gt; "", $E125/$O125, ""), ""),"")</f>
        <v/>
      </c>
      <c r="AA125" s="10" t="str">
        <f>IF('FY2024'!$A127&lt;&gt;"",IF(AND(MONTH($K125) &lt;= 12, MONTH($L125) &gt;= 12), IF($O125 &lt;&gt; "", $E125/$O125, ""), ""),"")</f>
        <v/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45444</v>
      </c>
      <c r="L126" s="7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45473</v>
      </c>
      <c r="M126" s="7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45345</v>
      </c>
      <c r="N126" s="7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45322</v>
      </c>
      <c r="O126" s="5">
        <f t="shared" si="1"/>
        <v>1</v>
      </c>
      <c r="P126" s="10" t="str">
        <f>IF('FY2024'!$A128&lt;&gt;"",IF(AND(MONTH($K126) &lt;= 1, MONTH($L126) &gt;= 1), IF($O126 &lt;&gt; "", $E126/$O126, ""), ""),"")</f>
        <v/>
      </c>
      <c r="Q126" s="10" t="str">
        <f>IF('FY2024'!$A128&lt;&gt;"",IF(AND(MONTH($K126) &lt;= 2, MONTH($L126) &gt;= 2), IF($O126 &lt;&gt; "", $E126/$O126, ""), ""),"")</f>
        <v/>
      </c>
      <c r="R126" s="10" t="str">
        <f>IF('FY2024'!$A128&lt;&gt;"",IF(AND(MONTH($K126) &lt;= 3, MONTH($L126) &gt;= 3), IF($O126 &lt;&gt; "", $E126/$O126, ""), ""),"")</f>
        <v/>
      </c>
      <c r="S126" s="10" t="str">
        <f>IF('FY2024'!$A128&lt;&gt;"",IF(AND(MONTH($K126) &lt;= 4, MONTH($L126) &gt;= 4), IF($O126 &lt;&gt; "", $E126/$O126, ""), ""),"")</f>
        <v/>
      </c>
      <c r="T126" s="10" t="str">
        <f>IF('FY2024'!$A128&lt;&gt;"",IF(AND(MONTH($K126) &lt;= 5, MONTH($L126) &gt;= 5), IF($O126 &lt;&gt; "", $E126/$O126, ""), ""),"")</f>
        <v/>
      </c>
      <c r="U126" s="10">
        <f>IF('FY2024'!$A128&lt;&gt;"",IF(AND(MONTH($K126) &lt;= 6, MONTH($L126) &gt;= 6), IF($O126 &lt;&gt; "", $E126/$O126, ""), ""),"")</f>
        <v>1000000</v>
      </c>
      <c r="V126" s="10" t="str">
        <f>IF('FY2024'!$A128&lt;&gt;"",IF(AND(MONTH($K126) &lt;= 7, MONTH($L126) &gt;= 7 ), IF($O126 &lt;&gt; "", $E126/$O126, ""), ""),"")</f>
        <v/>
      </c>
      <c r="W126" s="10" t="str">
        <f>IF('FY2024'!$A128&lt;&gt;"",IF(AND(MONTH($K126) &lt;= 8, MONTH($L126) &gt;= 8), IF($O126 &lt;&gt; "", $E126/$O126, ""), ""),"")</f>
        <v/>
      </c>
      <c r="X126" s="10" t="str">
        <f>IF('FY2024'!$A128&lt;&gt;"",IF(AND(MONTH($K126) &lt;= 9, MONTH($L126) &gt;= 9), IF($O126 &lt;&gt; "", $E126/$O126, ""), ""),"")</f>
        <v/>
      </c>
      <c r="Y126" s="10" t="str">
        <f>IF('FY2024'!$A128&lt;&gt;"",IF(AND(MONTH($K126) &lt;= 10, MONTH($L126) &gt;= 10), IF($O126 &lt;&gt; "", $E126/$O126, ""), ""),"")</f>
        <v/>
      </c>
      <c r="Z126" s="10" t="str">
        <f>IF('FY2024'!$A128&lt;&gt;"",IF(AND(MONTH($K126) &lt;= 11, MONTH($L126) &gt;= 11), IF($O126 &lt;&gt; "", $E126/$O126, ""), ""),"")</f>
        <v/>
      </c>
      <c r="AA126" s="10" t="str">
        <f>IF('FY2024'!$A128&lt;&gt;"",IF(AND(MONTH($K126) &lt;= 12, MONTH($L126) &gt;= 12), IF($O126 &lt;&gt; "", $E126/$O126, ""), ""),"")</f>
        <v/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45444</v>
      </c>
      <c r="L127" s="7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45473</v>
      </c>
      <c r="M127" s="7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45345</v>
      </c>
      <c r="N127" s="7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45322</v>
      </c>
      <c r="O127" s="5">
        <f t="shared" si="1"/>
        <v>1</v>
      </c>
      <c r="P127" s="10" t="str">
        <f>IF('FY2024'!$A129&lt;&gt;"",IF(AND(MONTH($K127) &lt;= 1, MONTH($L127) &gt;= 1), IF($O127 &lt;&gt; "", $E127/$O127, ""), ""),"")</f>
        <v/>
      </c>
      <c r="Q127" s="10" t="str">
        <f>IF('FY2024'!$A129&lt;&gt;"",IF(AND(MONTH($K127) &lt;= 2, MONTH($L127) &gt;= 2), IF($O127 &lt;&gt; "", $E127/$O127, ""), ""),"")</f>
        <v/>
      </c>
      <c r="R127" s="10" t="str">
        <f>IF('FY2024'!$A129&lt;&gt;"",IF(AND(MONTH($K127) &lt;= 3, MONTH($L127) &gt;= 3), IF($O127 &lt;&gt; "", $E127/$O127, ""), ""),"")</f>
        <v/>
      </c>
      <c r="S127" s="10" t="str">
        <f>IF('FY2024'!$A129&lt;&gt;"",IF(AND(MONTH($K127) &lt;= 4, MONTH($L127) &gt;= 4), IF($O127 &lt;&gt; "", $E127/$O127, ""), ""),"")</f>
        <v/>
      </c>
      <c r="T127" s="10" t="str">
        <f>IF('FY2024'!$A129&lt;&gt;"",IF(AND(MONTH($K127) &lt;= 5, MONTH($L127) &gt;= 5), IF($O127 &lt;&gt; "", $E127/$O127, ""), ""),"")</f>
        <v/>
      </c>
      <c r="U127" s="10">
        <f>IF('FY2024'!$A129&lt;&gt;"",IF(AND(MONTH($K127) &lt;= 6, MONTH($L127) &gt;= 6), IF($O127 &lt;&gt; "", $E127/$O127, ""), ""),"")</f>
        <v>1000000</v>
      </c>
      <c r="V127" s="10" t="str">
        <f>IF('FY2024'!$A129&lt;&gt;"",IF(AND(MONTH($K127) &lt;= 7, MONTH($L127) &gt;= 7 ), IF($O127 &lt;&gt; "", $E127/$O127, ""), ""),"")</f>
        <v/>
      </c>
      <c r="W127" s="10" t="str">
        <f>IF('FY2024'!$A129&lt;&gt;"",IF(AND(MONTH($K127) &lt;= 8, MONTH($L127) &gt;= 8), IF($O127 &lt;&gt; "", $E127/$O127, ""), ""),"")</f>
        <v/>
      </c>
      <c r="X127" s="10" t="str">
        <f>IF('FY2024'!$A129&lt;&gt;"",IF(AND(MONTH($K127) &lt;= 9, MONTH($L127) &gt;= 9), IF($O127 &lt;&gt; "", $E127/$O127, ""), ""),"")</f>
        <v/>
      </c>
      <c r="Y127" s="10" t="str">
        <f>IF('FY2024'!$A129&lt;&gt;"",IF(AND(MONTH($K127) &lt;= 10, MONTH($L127) &gt;= 10), IF($O127 &lt;&gt; "", $E127/$O127, ""), ""),"")</f>
        <v/>
      </c>
      <c r="Z127" s="10" t="str">
        <f>IF('FY2024'!$A129&lt;&gt;"",IF(AND(MONTH($K127) &lt;= 11, MONTH($L127) &gt;= 11), IF($O127 &lt;&gt; "", $E127/$O127, ""), ""),"")</f>
        <v/>
      </c>
      <c r="AA127" s="10" t="str">
        <f>IF('FY2024'!$A129&lt;&gt;"",IF(AND(MONTH($K127) &lt;= 12, MONTH($L127) &gt;= 12), IF($O127 &lt;&gt; "", $E127/$O127, ""), ""),"")</f>
        <v/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45474</v>
      </c>
      <c r="L128" s="7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45504</v>
      </c>
      <c r="M128" s="7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45357</v>
      </c>
      <c r="N128" s="7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45336</v>
      </c>
      <c r="O128" s="5">
        <f t="shared" si="1"/>
        <v>1</v>
      </c>
      <c r="P128" s="10" t="str">
        <f>IF('FY2024'!$A130&lt;&gt;"",IF(AND(MONTH($K128) &lt;= 1, MONTH($L128) &gt;= 1), IF($O128 &lt;&gt; "", $E128/$O128, ""), ""),"")</f>
        <v/>
      </c>
      <c r="Q128" s="10" t="str">
        <f>IF('FY2024'!$A130&lt;&gt;"",IF(AND(MONTH($K128) &lt;= 2, MONTH($L128) &gt;= 2), IF($O128 &lt;&gt; "", $E128/$O128, ""), ""),"")</f>
        <v/>
      </c>
      <c r="R128" s="10" t="str">
        <f>IF('FY2024'!$A130&lt;&gt;"",IF(AND(MONTH($K128) &lt;= 3, MONTH($L128) &gt;= 3), IF($O128 &lt;&gt; "", $E128/$O128, ""), ""),"")</f>
        <v/>
      </c>
      <c r="S128" s="10" t="str">
        <f>IF('FY2024'!$A130&lt;&gt;"",IF(AND(MONTH($K128) &lt;= 4, MONTH($L128) &gt;= 4), IF($O128 &lt;&gt; "", $E128/$O128, ""), ""),"")</f>
        <v/>
      </c>
      <c r="T128" s="10" t="str">
        <f>IF('FY2024'!$A130&lt;&gt;"",IF(AND(MONTH($K128) &lt;= 5, MONTH($L128) &gt;= 5), IF($O128 &lt;&gt; "", $E128/$O128, ""), ""),"")</f>
        <v/>
      </c>
      <c r="U128" s="10" t="str">
        <f>IF('FY2024'!$A130&lt;&gt;"",IF(AND(MONTH($K128) &lt;= 6, MONTH($L128) &gt;= 6), IF($O128 &lt;&gt; "", $E128/$O128, ""), ""),"")</f>
        <v/>
      </c>
      <c r="V128" s="10">
        <f>IF('FY2024'!$A130&lt;&gt;"",IF(AND(MONTH($K128) &lt;= 7, MONTH($L128) &gt;= 7 ), IF($O128 &lt;&gt; "", $E128/$O128, ""), ""),"")</f>
        <v>1000000</v>
      </c>
      <c r="W128" s="10" t="str">
        <f>IF('FY2024'!$A130&lt;&gt;"",IF(AND(MONTH($K128) &lt;= 8, MONTH($L128) &gt;= 8), IF($O128 &lt;&gt; "", $E128/$O128, ""), ""),"")</f>
        <v/>
      </c>
      <c r="X128" s="10" t="str">
        <f>IF('FY2024'!$A130&lt;&gt;"",IF(AND(MONTH($K128) &lt;= 9, MONTH($L128) &gt;= 9), IF($O128 &lt;&gt; "", $E128/$O128, ""), ""),"")</f>
        <v/>
      </c>
      <c r="Y128" s="10" t="str">
        <f>IF('FY2024'!$A130&lt;&gt;"",IF(AND(MONTH($K128) &lt;= 10, MONTH($L128) &gt;= 10), IF($O128 &lt;&gt; "", $E128/$O128, ""), ""),"")</f>
        <v/>
      </c>
      <c r="Z128" s="10" t="str">
        <f>IF('FY2024'!$A130&lt;&gt;"",IF(AND(MONTH($K128) &lt;= 11, MONTH($L128) &gt;= 11), IF($O128 &lt;&gt; "", $E128/$O128, ""), ""),"")</f>
        <v/>
      </c>
      <c r="AA128" s="10" t="str">
        <f>IF('FY2024'!$A130&lt;&gt;"",IF(AND(MONTH($K128) &lt;= 12, MONTH($L128) &gt;= 12), IF($O128 &lt;&gt; "", $E128/$O128, ""), ""),"")</f>
        <v/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45474</v>
      </c>
      <c r="L129" s="7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45504</v>
      </c>
      <c r="M129" s="7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45357</v>
      </c>
      <c r="N129" s="7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45336</v>
      </c>
      <c r="O129" s="5">
        <f t="shared" si="1"/>
        <v>1</v>
      </c>
      <c r="P129" s="10" t="str">
        <f>IF('FY2024'!$A131&lt;&gt;"",IF(AND(MONTH($K129) &lt;= 1, MONTH($L129) &gt;= 1), IF($O129 &lt;&gt; "", $E129/$O129, ""), ""),"")</f>
        <v/>
      </c>
      <c r="Q129" s="10" t="str">
        <f>IF('FY2024'!$A131&lt;&gt;"",IF(AND(MONTH($K129) &lt;= 2, MONTH($L129) &gt;= 2), IF($O129 &lt;&gt; "", $E129/$O129, ""), ""),"")</f>
        <v/>
      </c>
      <c r="R129" s="10" t="str">
        <f>IF('FY2024'!$A131&lt;&gt;"",IF(AND(MONTH($K129) &lt;= 3, MONTH($L129) &gt;= 3), IF($O129 &lt;&gt; "", $E129/$O129, ""), ""),"")</f>
        <v/>
      </c>
      <c r="S129" s="10" t="str">
        <f>IF('FY2024'!$A131&lt;&gt;"",IF(AND(MONTH($K129) &lt;= 4, MONTH($L129) &gt;= 4), IF($O129 &lt;&gt; "", $E129/$O129, ""), ""),"")</f>
        <v/>
      </c>
      <c r="T129" s="10" t="str">
        <f>IF('FY2024'!$A131&lt;&gt;"",IF(AND(MONTH($K129) &lt;= 5, MONTH($L129) &gt;= 5), IF($O129 &lt;&gt; "", $E129/$O129, ""), ""),"")</f>
        <v/>
      </c>
      <c r="U129" s="10" t="str">
        <f>IF('FY2024'!$A131&lt;&gt;"",IF(AND(MONTH($K129) &lt;= 6, MONTH($L129) &gt;= 6), IF($O129 &lt;&gt; "", $E129/$O129, ""), ""),"")</f>
        <v/>
      </c>
      <c r="V129" s="10">
        <f>IF('FY2024'!$A131&lt;&gt;"",IF(AND(MONTH($K129) &lt;= 7, MONTH($L129) &gt;= 7 ), IF($O129 &lt;&gt; "", $E129/$O129, ""), ""),"")</f>
        <v>1000000</v>
      </c>
      <c r="W129" s="10" t="str">
        <f>IF('FY2024'!$A131&lt;&gt;"",IF(AND(MONTH($K129) &lt;= 8, MONTH($L129) &gt;= 8), IF($O129 &lt;&gt; "", $E129/$O129, ""), ""),"")</f>
        <v/>
      </c>
      <c r="X129" s="10" t="str">
        <f>IF('FY2024'!$A131&lt;&gt;"",IF(AND(MONTH($K129) &lt;= 9, MONTH($L129) &gt;= 9), IF($O129 &lt;&gt; "", $E129/$O129, ""), ""),"")</f>
        <v/>
      </c>
      <c r="Y129" s="10" t="str">
        <f>IF('FY2024'!$A131&lt;&gt;"",IF(AND(MONTH($K129) &lt;= 10, MONTH($L129) &gt;= 10), IF($O129 &lt;&gt; "", $E129/$O129, ""), ""),"")</f>
        <v/>
      </c>
      <c r="Z129" s="10" t="str">
        <f>IF('FY2024'!$A131&lt;&gt;"",IF(AND(MONTH($K129) &lt;= 11, MONTH($L129) &gt;= 11), IF($O129 &lt;&gt; "", $E129/$O129, ""), ""),"")</f>
        <v/>
      </c>
      <c r="AA129" s="10" t="str">
        <f>IF('FY2024'!$A131&lt;&gt;"",IF(AND(MONTH($K129) &lt;= 12, MONTH($L129) &gt;= 12), IF($O129 &lt;&gt; "", $E129/$O129, ""), ""),"")</f>
        <v/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45474</v>
      </c>
      <c r="L130" s="7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45504</v>
      </c>
      <c r="M130" s="7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45357</v>
      </c>
      <c r="N130" s="7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45336</v>
      </c>
      <c r="O130" s="5">
        <f t="shared" si="1"/>
        <v>1</v>
      </c>
      <c r="P130" s="10" t="str">
        <f>IF('FY2024'!$A132&lt;&gt;"",IF(AND(MONTH($K130) &lt;= 1, MONTH($L130) &gt;= 1), IF($O130 &lt;&gt; "", $E130/$O130, ""), ""),"")</f>
        <v/>
      </c>
      <c r="Q130" s="10" t="str">
        <f>IF('FY2024'!$A132&lt;&gt;"",IF(AND(MONTH($K130) &lt;= 2, MONTH($L130) &gt;= 2), IF($O130 &lt;&gt; "", $E130/$O130, ""), ""),"")</f>
        <v/>
      </c>
      <c r="R130" s="10" t="str">
        <f>IF('FY2024'!$A132&lt;&gt;"",IF(AND(MONTH($K130) &lt;= 3, MONTH($L130) &gt;= 3), IF($O130 &lt;&gt; "", $E130/$O130, ""), ""),"")</f>
        <v/>
      </c>
      <c r="S130" s="10" t="str">
        <f>IF('FY2024'!$A132&lt;&gt;"",IF(AND(MONTH($K130) &lt;= 4, MONTH($L130) &gt;= 4), IF($O130 &lt;&gt; "", $E130/$O130, ""), ""),"")</f>
        <v/>
      </c>
      <c r="T130" s="10" t="str">
        <f>IF('FY2024'!$A132&lt;&gt;"",IF(AND(MONTH($K130) &lt;= 5, MONTH($L130) &gt;= 5), IF($O130 &lt;&gt; "", $E130/$O130, ""), ""),"")</f>
        <v/>
      </c>
      <c r="U130" s="10" t="str">
        <f>IF('FY2024'!$A132&lt;&gt;"",IF(AND(MONTH($K130) &lt;= 6, MONTH($L130) &gt;= 6), IF($O130 &lt;&gt; "", $E130/$O130, ""), ""),"")</f>
        <v/>
      </c>
      <c r="V130" s="10">
        <f>IF('FY2024'!$A132&lt;&gt;"",IF(AND(MONTH($K130) &lt;= 7, MONTH($L130) &gt;= 7 ), IF($O130 &lt;&gt; "", $E130/$O130, ""), ""),"")</f>
        <v>1000000</v>
      </c>
      <c r="W130" s="10" t="str">
        <f>IF('FY2024'!$A132&lt;&gt;"",IF(AND(MONTH($K130) &lt;= 8, MONTH($L130) &gt;= 8), IF($O130 &lt;&gt; "", $E130/$O130, ""), ""),"")</f>
        <v/>
      </c>
      <c r="X130" s="10" t="str">
        <f>IF('FY2024'!$A132&lt;&gt;"",IF(AND(MONTH($K130) &lt;= 9, MONTH($L130) &gt;= 9), IF($O130 &lt;&gt; "", $E130/$O130, ""), ""),"")</f>
        <v/>
      </c>
      <c r="Y130" s="10" t="str">
        <f>IF('FY2024'!$A132&lt;&gt;"",IF(AND(MONTH($K130) &lt;= 10, MONTH($L130) &gt;= 10), IF($O130 &lt;&gt; "", $E130/$O130, ""), ""),"")</f>
        <v/>
      </c>
      <c r="Z130" s="10" t="str">
        <f>IF('FY2024'!$A132&lt;&gt;"",IF(AND(MONTH($K130) &lt;= 11, MONTH($L130) &gt;= 11), IF($O130 &lt;&gt; "", $E130/$O130, ""), ""),"")</f>
        <v/>
      </c>
      <c r="AA130" s="10" t="str">
        <f>IF('FY2024'!$A132&lt;&gt;"",IF(AND(MONTH($K130) &lt;= 12, MONTH($L130) &gt;= 12), IF($O130 &lt;&gt; "", $E130/$O130, ""), ""),"")</f>
        <v/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45474</v>
      </c>
      <c r="L131" s="7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45504</v>
      </c>
      <c r="M131" s="7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45357</v>
      </c>
      <c r="N131" s="7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45336</v>
      </c>
      <c r="O131" s="5">
        <f t="shared" ref="O131:O194" si="2">IF(AND(K131&lt;&gt;"", L131&lt;&gt;""), DATEDIF(K131, L131, "M") + 1, "")</f>
        <v>1</v>
      </c>
      <c r="P131" s="10" t="str">
        <f>IF('FY2024'!$A133&lt;&gt;"",IF(AND(MONTH($K131) &lt;= 1, MONTH($L131) &gt;= 1), IF($O131 &lt;&gt; "", $E131/$O131, ""), ""),"")</f>
        <v/>
      </c>
      <c r="Q131" s="10" t="str">
        <f>IF('FY2024'!$A133&lt;&gt;"",IF(AND(MONTH($K131) &lt;= 2, MONTH($L131) &gt;= 2), IF($O131 &lt;&gt; "", $E131/$O131, ""), ""),"")</f>
        <v/>
      </c>
      <c r="R131" s="10" t="str">
        <f>IF('FY2024'!$A133&lt;&gt;"",IF(AND(MONTH($K131) &lt;= 3, MONTH($L131) &gt;= 3), IF($O131 &lt;&gt; "", $E131/$O131, ""), ""),"")</f>
        <v/>
      </c>
      <c r="S131" s="10" t="str">
        <f>IF('FY2024'!$A133&lt;&gt;"",IF(AND(MONTH($K131) &lt;= 4, MONTH($L131) &gt;= 4), IF($O131 &lt;&gt; "", $E131/$O131, ""), ""),"")</f>
        <v/>
      </c>
      <c r="T131" s="10" t="str">
        <f>IF('FY2024'!$A133&lt;&gt;"",IF(AND(MONTH($K131) &lt;= 5, MONTH($L131) &gt;= 5), IF($O131 &lt;&gt; "", $E131/$O131, ""), ""),"")</f>
        <v/>
      </c>
      <c r="U131" s="10" t="str">
        <f>IF('FY2024'!$A133&lt;&gt;"",IF(AND(MONTH($K131) &lt;= 6, MONTH($L131) &gt;= 6), IF($O131 &lt;&gt; "", $E131/$O131, ""), ""),"")</f>
        <v/>
      </c>
      <c r="V131" s="10">
        <f>IF('FY2024'!$A133&lt;&gt;"",IF(AND(MONTH($K131) &lt;= 7, MONTH($L131) &gt;= 7 ), IF($O131 &lt;&gt; "", $E131/$O131, ""), ""),"")</f>
        <v>1000000</v>
      </c>
      <c r="W131" s="10" t="str">
        <f>IF('FY2024'!$A133&lt;&gt;"",IF(AND(MONTH($K131) &lt;= 8, MONTH($L131) &gt;= 8), IF($O131 &lt;&gt; "", $E131/$O131, ""), ""),"")</f>
        <v/>
      </c>
      <c r="X131" s="10" t="str">
        <f>IF('FY2024'!$A133&lt;&gt;"",IF(AND(MONTH($K131) &lt;= 9, MONTH($L131) &gt;= 9), IF($O131 &lt;&gt; "", $E131/$O131, ""), ""),"")</f>
        <v/>
      </c>
      <c r="Y131" s="10" t="str">
        <f>IF('FY2024'!$A133&lt;&gt;"",IF(AND(MONTH($K131) &lt;= 10, MONTH($L131) &gt;= 10), IF($O131 &lt;&gt; "", $E131/$O131, ""), ""),"")</f>
        <v/>
      </c>
      <c r="Z131" s="10" t="str">
        <f>IF('FY2024'!$A133&lt;&gt;"",IF(AND(MONTH($K131) &lt;= 11, MONTH($L131) &gt;= 11), IF($O131 &lt;&gt; "", $E131/$O131, ""), ""),"")</f>
        <v/>
      </c>
      <c r="AA131" s="10" t="str">
        <f>IF('FY2024'!$A133&lt;&gt;"",IF(AND(MONTH($K131) &lt;= 12, MONTH($L131) &gt;= 12), IF($O131 &lt;&gt; "", $E131/$O131, ""), ""),"")</f>
        <v/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45474</v>
      </c>
      <c r="L132" s="7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45504</v>
      </c>
      <c r="M132" s="7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45359</v>
      </c>
      <c r="N132" s="7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45338</v>
      </c>
      <c r="O132" s="5">
        <f t="shared" si="2"/>
        <v>1</v>
      </c>
      <c r="P132" s="10" t="str">
        <f>IF('FY2024'!$A134&lt;&gt;"",IF(AND(MONTH($K132) &lt;= 1, MONTH($L132) &gt;= 1), IF($O132 &lt;&gt; "", $E132/$O132, ""), ""),"")</f>
        <v/>
      </c>
      <c r="Q132" s="10" t="str">
        <f>IF('FY2024'!$A134&lt;&gt;"",IF(AND(MONTH($K132) &lt;= 2, MONTH($L132) &gt;= 2), IF($O132 &lt;&gt; "", $E132/$O132, ""), ""),"")</f>
        <v/>
      </c>
      <c r="R132" s="10" t="str">
        <f>IF('FY2024'!$A134&lt;&gt;"",IF(AND(MONTH($K132) &lt;= 3, MONTH($L132) &gt;= 3), IF($O132 &lt;&gt; "", $E132/$O132, ""), ""),"")</f>
        <v/>
      </c>
      <c r="S132" s="10" t="str">
        <f>IF('FY2024'!$A134&lt;&gt;"",IF(AND(MONTH($K132) &lt;= 4, MONTH($L132) &gt;= 4), IF($O132 &lt;&gt; "", $E132/$O132, ""), ""),"")</f>
        <v/>
      </c>
      <c r="T132" s="10" t="str">
        <f>IF('FY2024'!$A134&lt;&gt;"",IF(AND(MONTH($K132) &lt;= 5, MONTH($L132) &gt;= 5), IF($O132 &lt;&gt; "", $E132/$O132, ""), ""),"")</f>
        <v/>
      </c>
      <c r="U132" s="10" t="str">
        <f>IF('FY2024'!$A134&lt;&gt;"",IF(AND(MONTH($K132) &lt;= 6, MONTH($L132) &gt;= 6), IF($O132 &lt;&gt; "", $E132/$O132, ""), ""),"")</f>
        <v/>
      </c>
      <c r="V132" s="10">
        <f>IF('FY2024'!$A134&lt;&gt;"",IF(AND(MONTH($K132) &lt;= 7, MONTH($L132) &gt;= 7 ), IF($O132 &lt;&gt; "", $E132/$O132, ""), ""),"")</f>
        <v>1000000</v>
      </c>
      <c r="W132" s="10" t="str">
        <f>IF('FY2024'!$A134&lt;&gt;"",IF(AND(MONTH($K132) &lt;= 8, MONTH($L132) &gt;= 8), IF($O132 &lt;&gt; "", $E132/$O132, ""), ""),"")</f>
        <v/>
      </c>
      <c r="X132" s="10" t="str">
        <f>IF('FY2024'!$A134&lt;&gt;"",IF(AND(MONTH($K132) &lt;= 9, MONTH($L132) &gt;= 9), IF($O132 &lt;&gt; "", $E132/$O132, ""), ""),"")</f>
        <v/>
      </c>
      <c r="Y132" s="10" t="str">
        <f>IF('FY2024'!$A134&lt;&gt;"",IF(AND(MONTH($K132) &lt;= 10, MONTH($L132) &gt;= 10), IF($O132 &lt;&gt; "", $E132/$O132, ""), ""),"")</f>
        <v/>
      </c>
      <c r="Z132" s="10" t="str">
        <f>IF('FY2024'!$A134&lt;&gt;"",IF(AND(MONTH($K132) &lt;= 11, MONTH($L132) &gt;= 11), IF($O132 &lt;&gt; "", $E132/$O132, ""), ""),"")</f>
        <v/>
      </c>
      <c r="AA132" s="10" t="str">
        <f>IF('FY2024'!$A134&lt;&gt;"",IF(AND(MONTH($K132) &lt;= 12, MONTH($L132) &gt;= 12), IF($O132 &lt;&gt; "", $E132/$O132, ""), ""),"")</f>
        <v/>
      </c>
    </row>
    <row r="133" spans="1:27" x14ac:dyDescent="0.25">
      <c r="A133" s="8" t="str">
        <f>IF('FY2024'!A135&lt;&gt;"", VALUE('FY2024'!A135), "")</f>
        <v/>
      </c>
      <c r="B133" s="5" t="str">
        <f>IF('FY2024'!A135&lt;&gt;"",_xlfn.VALUETOTEXT('FY2024'!B135),"")</f>
        <v/>
      </c>
      <c r="C133" s="5" t="str">
        <f>_xlfn.VALUETOTEXT('FY2024'!C135)</f>
        <v/>
      </c>
      <c r="D133" s="5" t="str">
        <f>IF('FY2024'!A135&lt;&gt;"",_xlfn.VALUETOTEXT('FY2024'!D135),"")</f>
        <v/>
      </c>
      <c r="E133" s="6" t="str">
        <f>IF('FY2024'!A135&lt;&gt;"",VALUE('FY2024'!E135),"")</f>
        <v/>
      </c>
      <c r="F133" s="6" t="str">
        <f>IF('FY2024'!A135&lt;&gt;"",VALUE('FY2024'!F135),"")</f>
        <v/>
      </c>
      <c r="G133" s="6" t="str">
        <f>IF('FY2024'!A135&lt;&gt;"",VALUE('FY2024'!G135),"")</f>
        <v/>
      </c>
      <c r="H133" s="6" t="str">
        <f>IF('FY2024'!A135&lt;&gt;"",VALUE('FY2024'!H135),"")</f>
        <v/>
      </c>
      <c r="I133" s="6" t="str">
        <f>IF('FY2024'!A135&lt;&gt;"",VALUE('FY2024'!I135),"")</f>
        <v/>
      </c>
      <c r="J133" s="6" t="str">
        <f>IF('FY2024'!A135&lt;&gt;"",VALUE('FY2024'!J135),"")</f>
        <v/>
      </c>
      <c r="K133" s="7" t="str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/>
      </c>
      <c r="L133" s="7" t="str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/>
      </c>
      <c r="M133" s="7" t="str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/>
      </c>
      <c r="N133" s="7" t="str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/>
      </c>
      <c r="O133" s="5" t="str">
        <f t="shared" si="2"/>
        <v/>
      </c>
      <c r="P133" s="10" t="str">
        <f>IF('FY2024'!$A135&lt;&gt;"",IF(AND(MONTH($K133) &lt;= 1, MONTH($L133) &gt;= 1), IF($O133 &lt;&gt; "", $E133/$O133, ""), ""),"")</f>
        <v/>
      </c>
      <c r="Q133" s="10" t="str">
        <f>IF('FY2024'!$A135&lt;&gt;"",IF(AND(MONTH($K133) &lt;= 2, MONTH($L133) &gt;= 2), IF($O133 &lt;&gt; "", $E133/$O133, ""), ""),"")</f>
        <v/>
      </c>
      <c r="R133" s="10" t="str">
        <f>IF('FY2024'!$A135&lt;&gt;"",IF(AND(MONTH($K133) &lt;= 3, MONTH($L133) &gt;= 3), IF($O133 &lt;&gt; "", $E133/$O133, ""), ""),"")</f>
        <v/>
      </c>
      <c r="S133" s="10" t="str">
        <f>IF('FY2024'!$A135&lt;&gt;"",IF(AND(MONTH($K133) &lt;= 4, MONTH($L133) &gt;= 4), IF($O133 &lt;&gt; "", $E133/$O133, ""), ""),"")</f>
        <v/>
      </c>
      <c r="T133" s="10" t="str">
        <f>IF('FY2024'!$A135&lt;&gt;"",IF(AND(MONTH($K133) &lt;= 5, MONTH($L133) &gt;= 5), IF($O133 &lt;&gt; "", $E133/$O133, ""), ""),"")</f>
        <v/>
      </c>
      <c r="U133" s="10" t="str">
        <f>IF('FY2024'!$A135&lt;&gt;"",IF(AND(MONTH($K133) &lt;= 6, MONTH($L133) &gt;= 6), IF($O133 &lt;&gt; "", $E133/$O133, ""), ""),"")</f>
        <v/>
      </c>
      <c r="V133" s="10" t="str">
        <f>IF('FY2024'!$A135&lt;&gt;"",IF(AND(MONTH($K133) &lt;= 7, MONTH($L133) &gt;= 7 ), IF($O133 &lt;&gt; "", $E133/$O133, ""), ""),"")</f>
        <v/>
      </c>
      <c r="W133" s="10" t="str">
        <f>IF('FY2024'!$A135&lt;&gt;"",IF(AND(MONTH($K133) &lt;= 8, MONTH($L133) &gt;= 8), IF($O133 &lt;&gt; "", $E133/$O133, ""), ""),"")</f>
        <v/>
      </c>
      <c r="X133" s="10" t="str">
        <f>IF('FY2024'!$A135&lt;&gt;"",IF(AND(MONTH($K133) &lt;= 9, MONTH($L133) &gt;= 9), IF($O133 &lt;&gt; "", $E133/$O133, ""), ""),"")</f>
        <v/>
      </c>
      <c r="Y133" s="10" t="str">
        <f>IF('FY2024'!$A135&lt;&gt;"",IF(AND(MONTH($K133) &lt;= 10, MONTH($L133) &gt;= 10), IF($O133 &lt;&gt; "", $E133/$O133, ""), ""),"")</f>
        <v/>
      </c>
      <c r="Z133" s="10" t="str">
        <f>IF('FY2024'!$A135&lt;&gt;"",IF(AND(MONTH($K133) &lt;= 11, MONTH($L133) &gt;= 11), IF($O133 &lt;&gt; "", $E133/$O133, ""), ""),"")</f>
        <v/>
      </c>
      <c r="AA133" s="10" t="str">
        <f>IF('FY2024'!$A135&lt;&gt;"",IF(AND(MONTH($K133) &lt;= 12, MONTH($L133) &gt;= 12), IF($O133 &lt;&gt; "", $E133/$O133, ""), ""),"")</f>
        <v/>
      </c>
    </row>
    <row r="134" spans="1:27" x14ac:dyDescent="0.25">
      <c r="A134" s="8" t="str">
        <f>IF('FY2024'!A136&lt;&gt;"", VALUE('FY2024'!A136), "")</f>
        <v/>
      </c>
      <c r="B134" s="5" t="str">
        <f>IF('FY2024'!A136&lt;&gt;"",_xlfn.VALUETOTEXT('FY2024'!B136),"")</f>
        <v/>
      </c>
      <c r="C134" s="5" t="str">
        <f>_xlfn.VALUETOTEXT('FY2024'!C136)</f>
        <v/>
      </c>
      <c r="D134" s="5" t="str">
        <f>IF('FY2024'!A136&lt;&gt;"",_xlfn.VALUETOTEXT('FY2024'!D136),"")</f>
        <v/>
      </c>
      <c r="E134" s="6" t="str">
        <f>IF('FY2024'!A136&lt;&gt;"",VALUE('FY2024'!E136),"")</f>
        <v/>
      </c>
      <c r="F134" s="6" t="str">
        <f>IF('FY2024'!A136&lt;&gt;"",VALUE('FY2024'!F136),"")</f>
        <v/>
      </c>
      <c r="G134" s="6" t="str">
        <f>IF('FY2024'!A136&lt;&gt;"",VALUE('FY2024'!G136),"")</f>
        <v/>
      </c>
      <c r="H134" s="6" t="str">
        <f>IF('FY2024'!A136&lt;&gt;"",VALUE('FY2024'!H136),"")</f>
        <v/>
      </c>
      <c r="I134" s="6" t="str">
        <f>IF('FY2024'!A136&lt;&gt;"",VALUE('FY2024'!I136),"")</f>
        <v/>
      </c>
      <c r="J134" s="6" t="str">
        <f>IF('FY2024'!A136&lt;&gt;"",VALUE('FY2024'!J136),"")</f>
        <v/>
      </c>
      <c r="K134" s="7" t="str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/>
      </c>
      <c r="L134" s="7" t="str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/>
      </c>
      <c r="M134" s="7" t="str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/>
      </c>
      <c r="N134" s="7" t="str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/>
      </c>
      <c r="O134" s="5" t="str">
        <f t="shared" si="2"/>
        <v/>
      </c>
      <c r="P134" s="10" t="str">
        <f>IF('FY2024'!$A136&lt;&gt;"",IF(AND(MONTH($K134) &lt;= 1, MONTH($L134) &gt;= 1), IF($O134 &lt;&gt; "", $E134/$O134, ""), ""),"")</f>
        <v/>
      </c>
      <c r="Q134" s="10" t="str">
        <f>IF('FY2024'!$A136&lt;&gt;"",IF(AND(MONTH($K134) &lt;= 2, MONTH($L134) &gt;= 2), IF($O134 &lt;&gt; "", $E134/$O134, ""), ""),"")</f>
        <v/>
      </c>
      <c r="R134" s="10" t="str">
        <f>IF('FY2024'!$A136&lt;&gt;"",IF(AND(MONTH($K134) &lt;= 3, MONTH($L134) &gt;= 3), IF($O134 &lt;&gt; "", $E134/$O134, ""), ""),"")</f>
        <v/>
      </c>
      <c r="S134" s="10" t="str">
        <f>IF('FY2024'!$A136&lt;&gt;"",IF(AND(MONTH($K134) &lt;= 4, MONTH($L134) &gt;= 4), IF($O134 &lt;&gt; "", $E134/$O134, ""), ""),"")</f>
        <v/>
      </c>
      <c r="T134" s="10" t="str">
        <f>IF('FY2024'!$A136&lt;&gt;"",IF(AND(MONTH($K134) &lt;= 5, MONTH($L134) &gt;= 5), IF($O134 &lt;&gt; "", $E134/$O134, ""), ""),"")</f>
        <v/>
      </c>
      <c r="U134" s="10" t="str">
        <f>IF('FY2024'!$A136&lt;&gt;"",IF(AND(MONTH($K134) &lt;= 6, MONTH($L134) &gt;= 6), IF($O134 &lt;&gt; "", $E134/$O134, ""), ""),"")</f>
        <v/>
      </c>
      <c r="V134" s="10" t="str">
        <f>IF('FY2024'!$A136&lt;&gt;"",IF(AND(MONTH($K134) &lt;= 7, MONTH($L134) &gt;= 7 ), IF($O134 &lt;&gt; "", $E134/$O134, ""), ""),"")</f>
        <v/>
      </c>
      <c r="W134" s="10" t="str">
        <f>IF('FY2024'!$A136&lt;&gt;"",IF(AND(MONTH($K134) &lt;= 8, MONTH($L134) &gt;= 8), IF($O134 &lt;&gt; "", $E134/$O134, ""), ""),"")</f>
        <v/>
      </c>
      <c r="X134" s="10" t="str">
        <f>IF('FY2024'!$A136&lt;&gt;"",IF(AND(MONTH($K134) &lt;= 9, MONTH($L134) &gt;= 9), IF($O134 &lt;&gt; "", $E134/$O134, ""), ""),"")</f>
        <v/>
      </c>
      <c r="Y134" s="10" t="str">
        <f>IF('FY2024'!$A136&lt;&gt;"",IF(AND(MONTH($K134) &lt;= 10, MONTH($L134) &gt;= 10), IF($O134 &lt;&gt; "", $E134/$O134, ""), ""),"")</f>
        <v/>
      </c>
      <c r="Z134" s="10" t="str">
        <f>IF('FY2024'!$A136&lt;&gt;"",IF(AND(MONTH($K134) &lt;= 11, MONTH($L134) &gt;= 11), IF($O134 &lt;&gt; "", $E134/$O134, ""), ""),"")</f>
        <v/>
      </c>
      <c r="AA134" s="10" t="str">
        <f>IF('FY2024'!$A136&lt;&gt;"",IF(AND(MONTH($K134) &lt;= 12, MONTH($L134) &gt;= 12), IF($O134 &lt;&gt; "", $E134/$O134, ""), ""),"")</f>
        <v/>
      </c>
    </row>
    <row r="135" spans="1:27" x14ac:dyDescent="0.25">
      <c r="A135" s="8" t="str">
        <f>IF('FY2024'!A137&lt;&gt;"", VALUE('FY2024'!A137), "")</f>
        <v/>
      </c>
      <c r="B135" s="5" t="str">
        <f>IF('FY2024'!A137&lt;&gt;"",_xlfn.VALUETOTEXT('FY2024'!B137),"")</f>
        <v/>
      </c>
      <c r="C135" s="5" t="str">
        <f>_xlfn.VALUETOTEXT('FY2024'!C137)</f>
        <v/>
      </c>
      <c r="D135" s="5" t="str">
        <f>IF('FY2024'!A137&lt;&gt;"",_xlfn.VALUETOTEXT('FY2024'!D137),"")</f>
        <v/>
      </c>
      <c r="E135" s="6" t="str">
        <f>IF('FY2024'!A137&lt;&gt;"",VALUE('FY2024'!E137),"")</f>
        <v/>
      </c>
      <c r="F135" s="6" t="str">
        <f>IF('FY2024'!A137&lt;&gt;"",VALUE('FY2024'!F137),"")</f>
        <v/>
      </c>
      <c r="G135" s="6" t="str">
        <f>IF('FY2024'!A137&lt;&gt;"",VALUE('FY2024'!G137),"")</f>
        <v/>
      </c>
      <c r="H135" s="6" t="str">
        <f>IF('FY2024'!A137&lt;&gt;"",VALUE('FY2024'!H137),"")</f>
        <v/>
      </c>
      <c r="I135" s="6" t="str">
        <f>IF('FY2024'!A137&lt;&gt;"",VALUE('FY2024'!I137),"")</f>
        <v/>
      </c>
      <c r="J135" s="6" t="str">
        <f>IF('FY2024'!A137&lt;&gt;"",VALUE('FY2024'!J137),"")</f>
        <v/>
      </c>
      <c r="K135" s="7" t="str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/>
      </c>
      <c r="L135" s="7" t="str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/>
      </c>
      <c r="M135" s="7" t="str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/>
      </c>
      <c r="N135" s="7" t="str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/>
      </c>
      <c r="O135" s="5" t="str">
        <f t="shared" si="2"/>
        <v/>
      </c>
      <c r="P135" s="10" t="str">
        <f>IF('FY2024'!$A137&lt;&gt;"",IF(AND(MONTH($K135) &lt;= 1, MONTH($L135) &gt;= 1), IF($O135 &lt;&gt; "", $E135/$O135, ""), ""),"")</f>
        <v/>
      </c>
      <c r="Q135" s="10" t="str">
        <f>IF('FY2024'!$A137&lt;&gt;"",IF(AND(MONTH($K135) &lt;= 2, MONTH($L135) &gt;= 2), IF($O135 &lt;&gt; "", $E135/$O135, ""), ""),"")</f>
        <v/>
      </c>
      <c r="R135" s="10" t="str">
        <f>IF('FY2024'!$A137&lt;&gt;"",IF(AND(MONTH($K135) &lt;= 3, MONTH($L135) &gt;= 3), IF($O135 &lt;&gt; "", $E135/$O135, ""), ""),"")</f>
        <v/>
      </c>
      <c r="S135" s="10" t="str">
        <f>IF('FY2024'!$A137&lt;&gt;"",IF(AND(MONTH($K135) &lt;= 4, MONTH($L135) &gt;= 4), IF($O135 &lt;&gt; "", $E135/$O135, ""), ""),"")</f>
        <v/>
      </c>
      <c r="T135" s="10" t="str">
        <f>IF('FY2024'!$A137&lt;&gt;"",IF(AND(MONTH($K135) &lt;= 5, MONTH($L135) &gt;= 5), IF($O135 &lt;&gt; "", $E135/$O135, ""), ""),"")</f>
        <v/>
      </c>
      <c r="U135" s="10" t="str">
        <f>IF('FY2024'!$A137&lt;&gt;"",IF(AND(MONTH($K135) &lt;= 6, MONTH($L135) &gt;= 6), IF($O135 &lt;&gt; "", $E135/$O135, ""), ""),"")</f>
        <v/>
      </c>
      <c r="V135" s="10" t="str">
        <f>IF('FY2024'!$A137&lt;&gt;"",IF(AND(MONTH($K135) &lt;= 7, MONTH($L135) &gt;= 7 ), IF($O135 &lt;&gt; "", $E135/$O135, ""), ""),"")</f>
        <v/>
      </c>
      <c r="W135" s="10" t="str">
        <f>IF('FY2024'!$A137&lt;&gt;"",IF(AND(MONTH($K135) &lt;= 8, MONTH($L135) &gt;= 8), IF($O135 &lt;&gt; "", $E135/$O135, ""), ""),"")</f>
        <v/>
      </c>
      <c r="X135" s="10" t="str">
        <f>IF('FY2024'!$A137&lt;&gt;"",IF(AND(MONTH($K135) &lt;= 9, MONTH($L135) &gt;= 9), IF($O135 &lt;&gt; "", $E135/$O135, ""), ""),"")</f>
        <v/>
      </c>
      <c r="Y135" s="10" t="str">
        <f>IF('FY2024'!$A137&lt;&gt;"",IF(AND(MONTH($K135) &lt;= 10, MONTH($L135) &gt;= 10), IF($O135 &lt;&gt; "", $E135/$O135, ""), ""),"")</f>
        <v/>
      </c>
      <c r="Z135" s="10" t="str">
        <f>IF('FY2024'!$A137&lt;&gt;"",IF(AND(MONTH($K135) &lt;= 11, MONTH($L135) &gt;= 11), IF($O135 &lt;&gt; "", $E135/$O135, ""), ""),"")</f>
        <v/>
      </c>
      <c r="AA135" s="10" t="str">
        <f>IF('FY2024'!$A137&lt;&gt;"",IF(AND(MONTH($K135) &lt;= 12, MONTH($L135) &gt;= 12), IF($O135 &lt;&gt; "", $E135/$O135, ""), ""),"")</f>
        <v/>
      </c>
    </row>
    <row r="136" spans="1:27" x14ac:dyDescent="0.25">
      <c r="A136" s="8" t="str">
        <f>IF('FY2024'!A138&lt;&gt;"", VALUE('FY2024'!A138), "")</f>
        <v/>
      </c>
      <c r="B136" s="5" t="str">
        <f>IF('FY2024'!A138&lt;&gt;"",_xlfn.VALUETOTEXT('FY2024'!B138),"")</f>
        <v/>
      </c>
      <c r="C136" s="5" t="str">
        <f>_xlfn.VALUETOTEXT('FY2024'!C138)</f>
        <v/>
      </c>
      <c r="D136" s="5" t="str">
        <f>IF('FY2024'!A138&lt;&gt;"",_xlfn.VALUETOTEXT('FY2024'!D138),"")</f>
        <v/>
      </c>
      <c r="E136" s="6" t="str">
        <f>IF('FY2024'!A138&lt;&gt;"",VALUE('FY2024'!E138),"")</f>
        <v/>
      </c>
      <c r="F136" s="6" t="str">
        <f>IF('FY2024'!A138&lt;&gt;"",VALUE('FY2024'!F138),"")</f>
        <v/>
      </c>
      <c r="G136" s="6" t="str">
        <f>IF('FY2024'!A138&lt;&gt;"",VALUE('FY2024'!G138),"")</f>
        <v/>
      </c>
      <c r="H136" s="6" t="str">
        <f>IF('FY2024'!A138&lt;&gt;"",VALUE('FY2024'!H138),"")</f>
        <v/>
      </c>
      <c r="I136" s="6" t="str">
        <f>IF('FY2024'!A138&lt;&gt;"",VALUE('FY2024'!I138),"")</f>
        <v/>
      </c>
      <c r="J136" s="6" t="str">
        <f>IF('FY2024'!A138&lt;&gt;"",VALUE('FY2024'!J138),"")</f>
        <v/>
      </c>
      <c r="K136" s="7" t="str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/>
      </c>
      <c r="L136" s="7" t="str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/>
      </c>
      <c r="M136" s="7" t="str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/>
      </c>
      <c r="N136" s="7" t="str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/>
      </c>
      <c r="O136" s="5" t="str">
        <f t="shared" si="2"/>
        <v/>
      </c>
      <c r="P136" s="10" t="str">
        <f>IF('FY2024'!$A138&lt;&gt;"",IF(AND(MONTH($K136) &lt;= 1, MONTH($L136) &gt;= 1), IF($O136 &lt;&gt; "", $E136/$O136, ""), ""),"")</f>
        <v/>
      </c>
      <c r="Q136" s="10" t="str">
        <f>IF('FY2024'!$A138&lt;&gt;"",IF(AND(MONTH($K136) &lt;= 2, MONTH($L136) &gt;= 2), IF($O136 &lt;&gt; "", $E136/$O136, ""), ""),"")</f>
        <v/>
      </c>
      <c r="R136" s="10" t="str">
        <f>IF('FY2024'!$A138&lt;&gt;"",IF(AND(MONTH($K136) &lt;= 3, MONTH($L136) &gt;= 3), IF($O136 &lt;&gt; "", $E136/$O136, ""), ""),"")</f>
        <v/>
      </c>
      <c r="S136" s="10" t="str">
        <f>IF('FY2024'!$A138&lt;&gt;"",IF(AND(MONTH($K136) &lt;= 4, MONTH($L136) &gt;= 4), IF($O136 &lt;&gt; "", $E136/$O136, ""), ""),"")</f>
        <v/>
      </c>
      <c r="T136" s="10" t="str">
        <f>IF('FY2024'!$A138&lt;&gt;"",IF(AND(MONTH($K136) &lt;= 5, MONTH($L136) &gt;= 5), IF($O136 &lt;&gt; "", $E136/$O136, ""), ""),"")</f>
        <v/>
      </c>
      <c r="U136" s="10" t="str">
        <f>IF('FY2024'!$A138&lt;&gt;"",IF(AND(MONTH($K136) &lt;= 6, MONTH($L136) &gt;= 6), IF($O136 &lt;&gt; "", $E136/$O136, ""), ""),"")</f>
        <v/>
      </c>
      <c r="V136" s="10" t="str">
        <f>IF('FY2024'!$A138&lt;&gt;"",IF(AND(MONTH($K136) &lt;= 7, MONTH($L136) &gt;= 7 ), IF($O136 &lt;&gt; "", $E136/$O136, ""), ""),"")</f>
        <v/>
      </c>
      <c r="W136" s="10" t="str">
        <f>IF('FY2024'!$A138&lt;&gt;"",IF(AND(MONTH($K136) &lt;= 8, MONTH($L136) &gt;= 8), IF($O136 &lt;&gt; "", $E136/$O136, ""), ""),"")</f>
        <v/>
      </c>
      <c r="X136" s="10" t="str">
        <f>IF('FY2024'!$A138&lt;&gt;"",IF(AND(MONTH($K136) &lt;= 9, MONTH($L136) &gt;= 9), IF($O136 &lt;&gt; "", $E136/$O136, ""), ""),"")</f>
        <v/>
      </c>
      <c r="Y136" s="10" t="str">
        <f>IF('FY2024'!$A138&lt;&gt;"",IF(AND(MONTH($K136) &lt;= 10, MONTH($L136) &gt;= 10), IF($O136 &lt;&gt; "", $E136/$O136, ""), ""),"")</f>
        <v/>
      </c>
      <c r="Z136" s="10" t="str">
        <f>IF('FY2024'!$A138&lt;&gt;"",IF(AND(MONTH($K136) &lt;= 11, MONTH($L136) &gt;= 11), IF($O136 &lt;&gt; "", $E136/$O136, ""), ""),"")</f>
        <v/>
      </c>
      <c r="AA136" s="10" t="str">
        <f>IF('FY2024'!$A138&lt;&gt;"",IF(AND(MONTH($K136) &lt;= 12, MONTH($L136) &gt;= 12), IF($O136 &lt;&gt; "", $E136/$O136, ""), ""),"")</f>
        <v/>
      </c>
    </row>
    <row r="137" spans="1:27" x14ac:dyDescent="0.25">
      <c r="A137" s="8" t="str">
        <f>IF('FY2024'!A139&lt;&gt;"", VALUE('FY2024'!A139), "")</f>
        <v/>
      </c>
      <c r="B137" s="5" t="str">
        <f>IF('FY2024'!A139&lt;&gt;"",_xlfn.VALUETOTEXT('FY2024'!B139),"")</f>
        <v/>
      </c>
      <c r="C137" s="5" t="str">
        <f>_xlfn.VALUETOTEXT('FY2024'!C139)</f>
        <v/>
      </c>
      <c r="D137" s="5" t="str">
        <f>IF('FY2024'!A139&lt;&gt;"",_xlfn.VALUETOTEXT('FY2024'!D139),"")</f>
        <v/>
      </c>
      <c r="E137" s="6" t="str">
        <f>IF('FY2024'!A139&lt;&gt;"",VALUE('FY2024'!E139),"")</f>
        <v/>
      </c>
      <c r="F137" s="6" t="str">
        <f>IF('FY2024'!A139&lt;&gt;"",VALUE('FY2024'!F139),"")</f>
        <v/>
      </c>
      <c r="G137" s="6" t="str">
        <f>IF('FY2024'!A139&lt;&gt;"",VALUE('FY2024'!G139),"")</f>
        <v/>
      </c>
      <c r="H137" s="6" t="str">
        <f>IF('FY2024'!A139&lt;&gt;"",VALUE('FY2024'!H139),"")</f>
        <v/>
      </c>
      <c r="I137" s="6" t="str">
        <f>IF('FY2024'!A139&lt;&gt;"",VALUE('FY2024'!I139),"")</f>
        <v/>
      </c>
      <c r="J137" s="6" t="str">
        <f>IF('FY2024'!A139&lt;&gt;"",VALUE('FY2024'!J139),"")</f>
        <v/>
      </c>
      <c r="K137" s="7" t="str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/>
      </c>
      <c r="L137" s="7" t="str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/>
      </c>
      <c r="M137" s="7" t="str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/>
      </c>
      <c r="N137" s="7" t="str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/>
      </c>
      <c r="O137" s="5" t="str">
        <f t="shared" si="2"/>
        <v/>
      </c>
      <c r="P137" s="10" t="str">
        <f>IF('FY2024'!$A139&lt;&gt;"",IF(AND(MONTH($K137) &lt;= 1, MONTH($L137) &gt;= 1), IF($O137 &lt;&gt; "", $E137/$O137, ""), ""),"")</f>
        <v/>
      </c>
      <c r="Q137" s="10" t="str">
        <f>IF('FY2024'!$A139&lt;&gt;"",IF(AND(MONTH($K137) &lt;= 2, MONTH($L137) &gt;= 2), IF($O137 &lt;&gt; "", $E137/$O137, ""), ""),"")</f>
        <v/>
      </c>
      <c r="R137" s="10" t="str">
        <f>IF('FY2024'!$A139&lt;&gt;"",IF(AND(MONTH($K137) &lt;= 3, MONTH($L137) &gt;= 3), IF($O137 &lt;&gt; "", $E137/$O137, ""), ""),"")</f>
        <v/>
      </c>
      <c r="S137" s="10" t="str">
        <f>IF('FY2024'!$A139&lt;&gt;"",IF(AND(MONTH($K137) &lt;= 4, MONTH($L137) &gt;= 4), IF($O137 &lt;&gt; "", $E137/$O137, ""), ""),"")</f>
        <v/>
      </c>
      <c r="T137" s="10" t="str">
        <f>IF('FY2024'!$A139&lt;&gt;"",IF(AND(MONTH($K137) &lt;= 5, MONTH($L137) &gt;= 5), IF($O137 &lt;&gt; "", $E137/$O137, ""), ""),"")</f>
        <v/>
      </c>
      <c r="U137" s="10" t="str">
        <f>IF('FY2024'!$A139&lt;&gt;"",IF(AND(MONTH($K137) &lt;= 6, MONTH($L137) &gt;= 6), IF($O137 &lt;&gt; "", $E137/$O137, ""), ""),"")</f>
        <v/>
      </c>
      <c r="V137" s="10" t="str">
        <f>IF('FY2024'!$A139&lt;&gt;"",IF(AND(MONTH($K137) &lt;= 7, MONTH($L137) &gt;= 7 ), IF($O137 &lt;&gt; "", $E137/$O137, ""), ""),"")</f>
        <v/>
      </c>
      <c r="W137" s="10" t="str">
        <f>IF('FY2024'!$A139&lt;&gt;"",IF(AND(MONTH($K137) &lt;= 8, MONTH($L137) &gt;= 8), IF($O137 &lt;&gt; "", $E137/$O137, ""), ""),"")</f>
        <v/>
      </c>
      <c r="X137" s="10" t="str">
        <f>IF('FY2024'!$A139&lt;&gt;"",IF(AND(MONTH($K137) &lt;= 9, MONTH($L137) &gt;= 9), IF($O137 &lt;&gt; "", $E137/$O137, ""), ""),"")</f>
        <v/>
      </c>
      <c r="Y137" s="10" t="str">
        <f>IF('FY2024'!$A139&lt;&gt;"",IF(AND(MONTH($K137) &lt;= 10, MONTH($L137) &gt;= 10), IF($O137 &lt;&gt; "", $E137/$O137, ""), ""),"")</f>
        <v/>
      </c>
      <c r="Z137" s="10" t="str">
        <f>IF('FY2024'!$A139&lt;&gt;"",IF(AND(MONTH($K137) &lt;= 11, MONTH($L137) &gt;= 11), IF($O137 &lt;&gt; "", $E137/$O137, ""), ""),"")</f>
        <v/>
      </c>
      <c r="AA137" s="10" t="str">
        <f>IF('FY2024'!$A139&lt;&gt;"",IF(AND(MONTH($K137) &lt;= 12, MONTH($L137) &gt;= 12), IF($O137 &lt;&gt; "", $E137/$O137, ""), ""),"")</f>
        <v/>
      </c>
    </row>
    <row r="138" spans="1:27" x14ac:dyDescent="0.25">
      <c r="A138" s="8" t="str">
        <f>IF('FY2024'!A140&lt;&gt;"", VALUE('FY2024'!A140), "")</f>
        <v/>
      </c>
      <c r="B138" s="5" t="str">
        <f>IF('FY2024'!A140&lt;&gt;"",_xlfn.VALUETOTEXT('FY2024'!B140),"")</f>
        <v/>
      </c>
      <c r="C138" s="5" t="str">
        <f>_xlfn.VALUETOTEXT('FY2024'!C140)</f>
        <v/>
      </c>
      <c r="D138" s="5" t="str">
        <f>IF('FY2024'!A140&lt;&gt;"",_xlfn.VALUETOTEXT('FY2024'!D140),"")</f>
        <v/>
      </c>
      <c r="E138" s="6" t="str">
        <f>IF('FY2024'!A140&lt;&gt;"",VALUE('FY2024'!E140),"")</f>
        <v/>
      </c>
      <c r="F138" s="6" t="str">
        <f>IF('FY2024'!A140&lt;&gt;"",VALUE('FY2024'!F140),"")</f>
        <v/>
      </c>
      <c r="G138" s="6" t="str">
        <f>IF('FY2024'!A140&lt;&gt;"",VALUE('FY2024'!G140),"")</f>
        <v/>
      </c>
      <c r="H138" s="6" t="str">
        <f>IF('FY2024'!A140&lt;&gt;"",VALUE('FY2024'!H140),"")</f>
        <v/>
      </c>
      <c r="I138" s="6" t="str">
        <f>IF('FY2024'!A140&lt;&gt;"",VALUE('FY2024'!I140),"")</f>
        <v/>
      </c>
      <c r="J138" s="6" t="str">
        <f>IF('FY2024'!A140&lt;&gt;"",VALUE('FY2024'!J140),"")</f>
        <v/>
      </c>
      <c r="K138" s="7" t="str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/>
      </c>
      <c r="L138" s="7" t="str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/>
      </c>
      <c r="M138" s="7" t="str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/>
      </c>
      <c r="N138" s="7" t="str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/>
      </c>
      <c r="O138" s="5" t="str">
        <f t="shared" si="2"/>
        <v/>
      </c>
      <c r="P138" s="10" t="str">
        <f>IF('FY2024'!$A140&lt;&gt;"",IF(AND(MONTH($K138) &lt;= 1, MONTH($L138) &gt;= 1), IF($O138 &lt;&gt; "", $E138/$O138, ""), ""),"")</f>
        <v/>
      </c>
      <c r="Q138" s="10" t="str">
        <f>IF('FY2024'!$A140&lt;&gt;"",IF(AND(MONTH($K138) &lt;= 2, MONTH($L138) &gt;= 2), IF($O138 &lt;&gt; "", $E138/$O138, ""), ""),"")</f>
        <v/>
      </c>
      <c r="R138" s="10" t="str">
        <f>IF('FY2024'!$A140&lt;&gt;"",IF(AND(MONTH($K138) &lt;= 3, MONTH($L138) &gt;= 3), IF($O138 &lt;&gt; "", $E138/$O138, ""), ""),"")</f>
        <v/>
      </c>
      <c r="S138" s="10" t="str">
        <f>IF('FY2024'!$A140&lt;&gt;"",IF(AND(MONTH($K138) &lt;= 4, MONTH($L138) &gt;= 4), IF($O138 &lt;&gt; "", $E138/$O138, ""), ""),"")</f>
        <v/>
      </c>
      <c r="T138" s="10" t="str">
        <f>IF('FY2024'!$A140&lt;&gt;"",IF(AND(MONTH($K138) &lt;= 5, MONTH($L138) &gt;= 5), IF($O138 &lt;&gt; "", $E138/$O138, ""), ""),"")</f>
        <v/>
      </c>
      <c r="U138" s="10" t="str">
        <f>IF('FY2024'!$A140&lt;&gt;"",IF(AND(MONTH($K138) &lt;= 6, MONTH($L138) &gt;= 6), IF($O138 &lt;&gt; "", $E138/$O138, ""), ""),"")</f>
        <v/>
      </c>
      <c r="V138" s="10" t="str">
        <f>IF('FY2024'!$A140&lt;&gt;"",IF(AND(MONTH($K138) &lt;= 7, MONTH($L138) &gt;= 7 ), IF($O138 &lt;&gt; "", $E138/$O138, ""), ""),"")</f>
        <v/>
      </c>
      <c r="W138" s="10" t="str">
        <f>IF('FY2024'!$A140&lt;&gt;"",IF(AND(MONTH($K138) &lt;= 8, MONTH($L138) &gt;= 8), IF($O138 &lt;&gt; "", $E138/$O138, ""), ""),"")</f>
        <v/>
      </c>
      <c r="X138" s="10" t="str">
        <f>IF('FY2024'!$A140&lt;&gt;"",IF(AND(MONTH($K138) &lt;= 9, MONTH($L138) &gt;= 9), IF($O138 &lt;&gt; "", $E138/$O138, ""), ""),"")</f>
        <v/>
      </c>
      <c r="Y138" s="10" t="str">
        <f>IF('FY2024'!$A140&lt;&gt;"",IF(AND(MONTH($K138) &lt;= 10, MONTH($L138) &gt;= 10), IF($O138 &lt;&gt; "", $E138/$O138, ""), ""),"")</f>
        <v/>
      </c>
      <c r="Z138" s="10" t="str">
        <f>IF('FY2024'!$A140&lt;&gt;"",IF(AND(MONTH($K138) &lt;= 11, MONTH($L138) &gt;= 11), IF($O138 &lt;&gt; "", $E138/$O138, ""), ""),"")</f>
        <v/>
      </c>
      <c r="AA138" s="10" t="str">
        <f>IF('FY2024'!$A140&lt;&gt;"",IF(AND(MONTH($K138) &lt;= 12, MONTH($L138) &gt;= 12), IF($O138 &lt;&gt; "", $E138/$O138, ""), ""),"")</f>
        <v/>
      </c>
    </row>
    <row r="139" spans="1:27" x14ac:dyDescent="0.25">
      <c r="A139" s="8" t="str">
        <f>IF('FY2024'!A141&lt;&gt;"", VALUE('FY2024'!A141), "")</f>
        <v/>
      </c>
      <c r="B139" s="5" t="str">
        <f>IF('FY2024'!A141&lt;&gt;"",_xlfn.VALUETOTEXT('FY2024'!B141),"")</f>
        <v/>
      </c>
      <c r="C139" s="5" t="str">
        <f>_xlfn.VALUETOTEXT('FY2024'!C141)</f>
        <v/>
      </c>
      <c r="D139" s="5" t="str">
        <f>IF('FY2024'!A141&lt;&gt;"",_xlfn.VALUETOTEXT('FY2024'!D141),"")</f>
        <v/>
      </c>
      <c r="E139" s="6" t="str">
        <f>IF('FY2024'!A141&lt;&gt;"",VALUE('FY2024'!E141),"")</f>
        <v/>
      </c>
      <c r="F139" s="6" t="str">
        <f>IF('FY2024'!A141&lt;&gt;"",VALUE('FY2024'!F141),"")</f>
        <v/>
      </c>
      <c r="G139" s="6" t="str">
        <f>IF('FY2024'!A141&lt;&gt;"",VALUE('FY2024'!G141),"")</f>
        <v/>
      </c>
      <c r="H139" s="6" t="str">
        <f>IF('FY2024'!A141&lt;&gt;"",VALUE('FY2024'!H141),"")</f>
        <v/>
      </c>
      <c r="I139" s="6" t="str">
        <f>IF('FY2024'!A141&lt;&gt;"",VALUE('FY2024'!I141),"")</f>
        <v/>
      </c>
      <c r="J139" s="6" t="str">
        <f>IF('FY2024'!A141&lt;&gt;"",VALUE('FY2024'!J141),"")</f>
        <v/>
      </c>
      <c r="K139" s="7" t="str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/>
      </c>
      <c r="L139" s="7" t="str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/>
      </c>
      <c r="M139" s="7" t="str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/>
      </c>
      <c r="N139" s="7" t="str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/>
      </c>
      <c r="O139" s="5" t="str">
        <f t="shared" si="2"/>
        <v/>
      </c>
      <c r="P139" s="10" t="str">
        <f>IF('FY2024'!$A141&lt;&gt;"",IF(AND(MONTH($K139) &lt;= 1, MONTH($L139) &gt;= 1), IF($O139 &lt;&gt; "", $E139/$O139, ""), ""),"")</f>
        <v/>
      </c>
      <c r="Q139" s="10" t="str">
        <f>IF('FY2024'!$A141&lt;&gt;"",IF(AND(MONTH($K139) &lt;= 2, MONTH($L139) &gt;= 2), IF($O139 &lt;&gt; "", $E139/$O139, ""), ""),"")</f>
        <v/>
      </c>
      <c r="R139" s="10" t="str">
        <f>IF('FY2024'!$A141&lt;&gt;"",IF(AND(MONTH($K139) &lt;= 3, MONTH($L139) &gt;= 3), IF($O139 &lt;&gt; "", $E139/$O139, ""), ""),"")</f>
        <v/>
      </c>
      <c r="S139" s="10" t="str">
        <f>IF('FY2024'!$A141&lt;&gt;"",IF(AND(MONTH($K139) &lt;= 4, MONTH($L139) &gt;= 4), IF($O139 &lt;&gt; "", $E139/$O139, ""), ""),"")</f>
        <v/>
      </c>
      <c r="T139" s="10" t="str">
        <f>IF('FY2024'!$A141&lt;&gt;"",IF(AND(MONTH($K139) &lt;= 5, MONTH($L139) &gt;= 5), IF($O139 &lt;&gt; "", $E139/$O139, ""), ""),"")</f>
        <v/>
      </c>
      <c r="U139" s="10" t="str">
        <f>IF('FY2024'!$A141&lt;&gt;"",IF(AND(MONTH($K139) &lt;= 6, MONTH($L139) &gt;= 6), IF($O139 &lt;&gt; "", $E139/$O139, ""), ""),"")</f>
        <v/>
      </c>
      <c r="V139" s="10" t="str">
        <f>IF('FY2024'!$A141&lt;&gt;"",IF(AND(MONTH($K139) &lt;= 7, MONTH($L139) &gt;= 7 ), IF($O139 &lt;&gt; "", $E139/$O139, ""), ""),"")</f>
        <v/>
      </c>
      <c r="W139" s="10" t="str">
        <f>IF('FY2024'!$A141&lt;&gt;"",IF(AND(MONTH($K139) &lt;= 8, MONTH($L139) &gt;= 8), IF($O139 &lt;&gt; "", $E139/$O139, ""), ""),"")</f>
        <v/>
      </c>
      <c r="X139" s="10" t="str">
        <f>IF('FY2024'!$A141&lt;&gt;"",IF(AND(MONTH($K139) &lt;= 9, MONTH($L139) &gt;= 9), IF($O139 &lt;&gt; "", $E139/$O139, ""), ""),"")</f>
        <v/>
      </c>
      <c r="Y139" s="10" t="str">
        <f>IF('FY2024'!$A141&lt;&gt;"",IF(AND(MONTH($K139) &lt;= 10, MONTH($L139) &gt;= 10), IF($O139 &lt;&gt; "", $E139/$O139, ""), ""),"")</f>
        <v/>
      </c>
      <c r="Z139" s="10" t="str">
        <f>IF('FY2024'!$A141&lt;&gt;"",IF(AND(MONTH($K139) &lt;= 11, MONTH($L139) &gt;= 11), IF($O139 &lt;&gt; "", $E139/$O139, ""), ""),"")</f>
        <v/>
      </c>
      <c r="AA139" s="10" t="str">
        <f>IF('FY2024'!$A141&lt;&gt;"",IF(AND(MONTH($K139) &lt;= 12, MONTH($L139) &gt;= 12), IF($O139 &lt;&gt; "", $E139/$O139, ""), ""),"")</f>
        <v/>
      </c>
    </row>
    <row r="140" spans="1:27" x14ac:dyDescent="0.25">
      <c r="A140" s="8" t="str">
        <f>IF('FY2024'!A142&lt;&gt;"", VALUE('FY2024'!A142), "")</f>
        <v/>
      </c>
      <c r="B140" s="5" t="str">
        <f>IF('FY2024'!A142&lt;&gt;"",_xlfn.VALUETOTEXT('FY2024'!B142),"")</f>
        <v/>
      </c>
      <c r="C140" s="5" t="str">
        <f>_xlfn.VALUETOTEXT('FY2024'!C142)</f>
        <v/>
      </c>
      <c r="D140" s="5" t="str">
        <f>IF('FY2024'!A142&lt;&gt;"",_xlfn.VALUETOTEXT('FY2024'!D142),"")</f>
        <v/>
      </c>
      <c r="E140" s="6" t="str">
        <f>IF('FY2024'!A142&lt;&gt;"",VALUE('FY2024'!E142),"")</f>
        <v/>
      </c>
      <c r="F140" s="6" t="str">
        <f>IF('FY2024'!A142&lt;&gt;"",VALUE('FY2024'!F142),"")</f>
        <v/>
      </c>
      <c r="G140" s="6" t="str">
        <f>IF('FY2024'!A142&lt;&gt;"",VALUE('FY2024'!G142),"")</f>
        <v/>
      </c>
      <c r="H140" s="6" t="str">
        <f>IF('FY2024'!A142&lt;&gt;"",VALUE('FY2024'!H142),"")</f>
        <v/>
      </c>
      <c r="I140" s="6" t="str">
        <f>IF('FY2024'!A142&lt;&gt;"",VALUE('FY2024'!I142),"")</f>
        <v/>
      </c>
      <c r="J140" s="6" t="str">
        <f>IF('FY2024'!A142&lt;&gt;"",VALUE('FY2024'!J142),"")</f>
        <v/>
      </c>
      <c r="K140" s="7" t="str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/>
      </c>
      <c r="L140" s="7" t="str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/>
      </c>
      <c r="M140" s="7" t="str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/>
      </c>
      <c r="N140" s="7" t="str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/>
      </c>
      <c r="O140" s="5" t="str">
        <f t="shared" si="2"/>
        <v/>
      </c>
      <c r="P140" s="10" t="str">
        <f>IF('FY2024'!$A142&lt;&gt;"",IF(AND(MONTH($K140) &lt;= 1, MONTH($L140) &gt;= 1), IF($O140 &lt;&gt; "", $E140/$O140, ""), ""),"")</f>
        <v/>
      </c>
      <c r="Q140" s="10" t="str">
        <f>IF('FY2024'!$A142&lt;&gt;"",IF(AND(MONTH($K140) &lt;= 2, MONTH($L140) &gt;= 2), IF($O140 &lt;&gt; "", $E140/$O140, ""), ""),"")</f>
        <v/>
      </c>
      <c r="R140" s="10" t="str">
        <f>IF('FY2024'!$A142&lt;&gt;"",IF(AND(MONTH($K140) &lt;= 3, MONTH($L140) &gt;= 3), IF($O140 &lt;&gt; "", $E140/$O140, ""), ""),"")</f>
        <v/>
      </c>
      <c r="S140" s="10" t="str">
        <f>IF('FY2024'!$A142&lt;&gt;"",IF(AND(MONTH($K140) &lt;= 4, MONTH($L140) &gt;= 4), IF($O140 &lt;&gt; "", $E140/$O140, ""), ""),"")</f>
        <v/>
      </c>
      <c r="T140" s="10" t="str">
        <f>IF('FY2024'!$A142&lt;&gt;"",IF(AND(MONTH($K140) &lt;= 5, MONTH($L140) &gt;= 5), IF($O140 &lt;&gt; "", $E140/$O140, ""), ""),"")</f>
        <v/>
      </c>
      <c r="U140" s="10" t="str">
        <f>IF('FY2024'!$A142&lt;&gt;"",IF(AND(MONTH($K140) &lt;= 6, MONTH($L140) &gt;= 6), IF($O140 &lt;&gt; "", $E140/$O140, ""), ""),"")</f>
        <v/>
      </c>
      <c r="V140" s="10" t="str">
        <f>IF('FY2024'!$A142&lt;&gt;"",IF(AND(MONTH($K140) &lt;= 7, MONTH($L140) &gt;= 7 ), IF($O140 &lt;&gt; "", $E140/$O140, ""), ""),"")</f>
        <v/>
      </c>
      <c r="W140" s="10" t="str">
        <f>IF('FY2024'!$A142&lt;&gt;"",IF(AND(MONTH($K140) &lt;= 8, MONTH($L140) &gt;= 8), IF($O140 &lt;&gt; "", $E140/$O140, ""), ""),"")</f>
        <v/>
      </c>
      <c r="X140" s="10" t="str">
        <f>IF('FY2024'!$A142&lt;&gt;"",IF(AND(MONTH($K140) &lt;= 9, MONTH($L140) &gt;= 9), IF($O140 &lt;&gt; "", $E140/$O140, ""), ""),"")</f>
        <v/>
      </c>
      <c r="Y140" s="10" t="str">
        <f>IF('FY2024'!$A142&lt;&gt;"",IF(AND(MONTH($K140) &lt;= 10, MONTH($L140) &gt;= 10), IF($O140 &lt;&gt; "", $E140/$O140, ""), ""),"")</f>
        <v/>
      </c>
      <c r="Z140" s="10" t="str">
        <f>IF('FY2024'!$A142&lt;&gt;"",IF(AND(MONTH($K140) &lt;= 11, MONTH($L140) &gt;= 11), IF($O140 &lt;&gt; "", $E140/$O140, ""), ""),"")</f>
        <v/>
      </c>
      <c r="AA140" s="10" t="str">
        <f>IF('FY2024'!$A142&lt;&gt;"",IF(AND(MONTH($K140) &lt;= 12, MONTH($L140) &gt;= 12), IF($O140 &lt;&gt; "", $E140/$O140, ""), ""),"")</f>
        <v/>
      </c>
    </row>
    <row r="141" spans="1:27" x14ac:dyDescent="0.25">
      <c r="A141" s="8" t="str">
        <f>IF('FY2024'!A143&lt;&gt;"", VALUE('FY2024'!A143), "")</f>
        <v/>
      </c>
      <c r="B141" s="5" t="str">
        <f>IF('FY2024'!A143&lt;&gt;"",_xlfn.VALUETOTEXT('FY2024'!B143),"")</f>
        <v/>
      </c>
      <c r="C141" s="5" t="str">
        <f>_xlfn.VALUETOTEXT('FY2024'!C143)</f>
        <v/>
      </c>
      <c r="D141" s="5" t="str">
        <f>IF('FY2024'!A143&lt;&gt;"",_xlfn.VALUETOTEXT('FY2024'!D143),"")</f>
        <v/>
      </c>
      <c r="E141" s="6" t="str">
        <f>IF('FY2024'!A143&lt;&gt;"",VALUE('FY2024'!E143),"")</f>
        <v/>
      </c>
      <c r="F141" s="6" t="str">
        <f>IF('FY2024'!A143&lt;&gt;"",VALUE('FY2024'!F143),"")</f>
        <v/>
      </c>
      <c r="G141" s="6" t="str">
        <f>IF('FY2024'!A143&lt;&gt;"",VALUE('FY2024'!G143),"")</f>
        <v/>
      </c>
      <c r="H141" s="6" t="str">
        <f>IF('FY2024'!A143&lt;&gt;"",VALUE('FY2024'!H143),"")</f>
        <v/>
      </c>
      <c r="I141" s="6" t="str">
        <f>IF('FY2024'!A143&lt;&gt;"",VALUE('FY2024'!I143),"")</f>
        <v/>
      </c>
      <c r="J141" s="6" t="str">
        <f>IF('FY2024'!A143&lt;&gt;"",VALUE('FY2024'!J143),"")</f>
        <v/>
      </c>
      <c r="K141" s="7" t="str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/>
      </c>
      <c r="L141" s="7" t="str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/>
      </c>
      <c r="M141" s="7" t="str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/>
      </c>
      <c r="N141" s="7" t="str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/>
      </c>
      <c r="O141" s="5" t="str">
        <f t="shared" si="2"/>
        <v/>
      </c>
      <c r="P141" s="10" t="str">
        <f>IF('FY2024'!$A143&lt;&gt;"",IF(AND(MONTH($K141) &lt;= 1, MONTH($L141) &gt;= 1), IF($O141 &lt;&gt; "", $E141/$O141, ""), ""),"")</f>
        <v/>
      </c>
      <c r="Q141" s="10" t="str">
        <f>IF('FY2024'!$A143&lt;&gt;"",IF(AND(MONTH($K141) &lt;= 2, MONTH($L141) &gt;= 2), IF($O141 &lt;&gt; "", $E141/$O141, ""), ""),"")</f>
        <v/>
      </c>
      <c r="R141" s="10" t="str">
        <f>IF('FY2024'!$A143&lt;&gt;"",IF(AND(MONTH($K141) &lt;= 3, MONTH($L141) &gt;= 3), IF($O141 &lt;&gt; "", $E141/$O141, ""), ""),"")</f>
        <v/>
      </c>
      <c r="S141" s="10" t="str">
        <f>IF('FY2024'!$A143&lt;&gt;"",IF(AND(MONTH($K141) &lt;= 4, MONTH($L141) &gt;= 4), IF($O141 &lt;&gt; "", $E141/$O141, ""), ""),"")</f>
        <v/>
      </c>
      <c r="T141" s="10" t="str">
        <f>IF('FY2024'!$A143&lt;&gt;"",IF(AND(MONTH($K141) &lt;= 5, MONTH($L141) &gt;= 5), IF($O141 &lt;&gt; "", $E141/$O141, ""), ""),"")</f>
        <v/>
      </c>
      <c r="U141" s="10" t="str">
        <f>IF('FY2024'!$A143&lt;&gt;"",IF(AND(MONTH($K141) &lt;= 6, MONTH($L141) &gt;= 6), IF($O141 &lt;&gt; "", $E141/$O141, ""), ""),"")</f>
        <v/>
      </c>
      <c r="V141" s="10" t="str">
        <f>IF('FY2024'!$A143&lt;&gt;"",IF(AND(MONTH($K141) &lt;= 7, MONTH($L141) &gt;= 7 ), IF($O141 &lt;&gt; "", $E141/$O141, ""), ""),"")</f>
        <v/>
      </c>
      <c r="W141" s="10" t="str">
        <f>IF('FY2024'!$A143&lt;&gt;"",IF(AND(MONTH($K141) &lt;= 8, MONTH($L141) &gt;= 8), IF($O141 &lt;&gt; "", $E141/$O141, ""), ""),"")</f>
        <v/>
      </c>
      <c r="X141" s="10" t="str">
        <f>IF('FY2024'!$A143&lt;&gt;"",IF(AND(MONTH($K141) &lt;= 9, MONTH($L141) &gt;= 9), IF($O141 &lt;&gt; "", $E141/$O141, ""), ""),"")</f>
        <v/>
      </c>
      <c r="Y141" s="10" t="str">
        <f>IF('FY2024'!$A143&lt;&gt;"",IF(AND(MONTH($K141) &lt;= 10, MONTH($L141) &gt;= 10), IF($O141 &lt;&gt; "", $E141/$O141, ""), ""),"")</f>
        <v/>
      </c>
      <c r="Z141" s="10" t="str">
        <f>IF('FY2024'!$A143&lt;&gt;"",IF(AND(MONTH($K141) &lt;= 11, MONTH($L141) &gt;= 11), IF($O141 &lt;&gt; "", $E141/$O141, ""), ""),"")</f>
        <v/>
      </c>
      <c r="AA141" s="10" t="str">
        <f>IF('FY2024'!$A143&lt;&gt;"",IF(AND(MONTH($K141) &lt;= 12, MONTH($L141) &gt;= 12), IF($O141 &lt;&gt; "", $E141/$O141, ""), ""),"")</f>
        <v/>
      </c>
    </row>
    <row r="142" spans="1:27" x14ac:dyDescent="0.25">
      <c r="A142" s="8" t="str">
        <f>IF('FY2024'!A144&lt;&gt;"", VALUE('FY2024'!A144), "")</f>
        <v/>
      </c>
      <c r="B142" s="5" t="str">
        <f>IF('FY2024'!A144&lt;&gt;"",_xlfn.VALUETOTEXT('FY2024'!B144),"")</f>
        <v/>
      </c>
      <c r="C142" s="5" t="str">
        <f>_xlfn.VALUETOTEXT('FY2024'!C144)</f>
        <v/>
      </c>
      <c r="D142" s="5" t="str">
        <f>IF('FY2024'!A144&lt;&gt;"",_xlfn.VALUETOTEXT('FY2024'!D144),"")</f>
        <v/>
      </c>
      <c r="E142" s="6" t="str">
        <f>IF('FY2024'!A144&lt;&gt;"",VALUE('FY2024'!E144),"")</f>
        <v/>
      </c>
      <c r="F142" s="6" t="str">
        <f>IF('FY2024'!A144&lt;&gt;"",VALUE('FY2024'!F144),"")</f>
        <v/>
      </c>
      <c r="G142" s="6" t="str">
        <f>IF('FY2024'!A144&lt;&gt;"",VALUE('FY2024'!G144),"")</f>
        <v/>
      </c>
      <c r="H142" s="6" t="str">
        <f>IF('FY2024'!A144&lt;&gt;"",VALUE('FY2024'!H144),"")</f>
        <v/>
      </c>
      <c r="I142" s="6" t="str">
        <f>IF('FY2024'!A144&lt;&gt;"",VALUE('FY2024'!I144),"")</f>
        <v/>
      </c>
      <c r="J142" s="6" t="str">
        <f>IF('FY2024'!A144&lt;&gt;"",VALUE('FY2024'!J144),"")</f>
        <v/>
      </c>
      <c r="K142" s="7" t="str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/>
      </c>
      <c r="L142" s="7" t="str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/>
      </c>
      <c r="M142" s="7" t="str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/>
      </c>
      <c r="N142" s="7" t="str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/>
      </c>
      <c r="O142" s="5" t="str">
        <f t="shared" si="2"/>
        <v/>
      </c>
      <c r="P142" s="10" t="str">
        <f>IF('FY2024'!$A144&lt;&gt;"",IF(AND(MONTH($K142) &lt;= 1, MONTH($L142) &gt;= 1), IF($O142 &lt;&gt; "", $E142/$O142, ""), ""),"")</f>
        <v/>
      </c>
      <c r="Q142" s="10" t="str">
        <f>IF('FY2024'!$A144&lt;&gt;"",IF(AND(MONTH($K142) &lt;= 2, MONTH($L142) &gt;= 2), IF($O142 &lt;&gt; "", $E142/$O142, ""), ""),"")</f>
        <v/>
      </c>
      <c r="R142" s="10" t="str">
        <f>IF('FY2024'!$A144&lt;&gt;"",IF(AND(MONTH($K142) &lt;= 3, MONTH($L142) &gt;= 3), IF($O142 &lt;&gt; "", $E142/$O142, ""), ""),"")</f>
        <v/>
      </c>
      <c r="S142" s="10" t="str">
        <f>IF('FY2024'!$A144&lt;&gt;"",IF(AND(MONTH($K142) &lt;= 4, MONTH($L142) &gt;= 4), IF($O142 &lt;&gt; "", $E142/$O142, ""), ""),"")</f>
        <v/>
      </c>
      <c r="T142" s="10" t="str">
        <f>IF('FY2024'!$A144&lt;&gt;"",IF(AND(MONTH($K142) &lt;= 5, MONTH($L142) &gt;= 5), IF($O142 &lt;&gt; "", $E142/$O142, ""), ""),"")</f>
        <v/>
      </c>
      <c r="U142" s="10" t="str">
        <f>IF('FY2024'!$A144&lt;&gt;"",IF(AND(MONTH($K142) &lt;= 6, MONTH($L142) &gt;= 6), IF($O142 &lt;&gt; "", $E142/$O142, ""), ""),"")</f>
        <v/>
      </c>
      <c r="V142" s="10" t="str">
        <f>IF('FY2024'!$A144&lt;&gt;"",IF(AND(MONTH($K142) &lt;= 7, MONTH($L142) &gt;= 7 ), IF($O142 &lt;&gt; "", $E142/$O142, ""), ""),"")</f>
        <v/>
      </c>
      <c r="W142" s="10" t="str">
        <f>IF('FY2024'!$A144&lt;&gt;"",IF(AND(MONTH($K142) &lt;= 8, MONTH($L142) &gt;= 8), IF($O142 &lt;&gt; "", $E142/$O142, ""), ""),"")</f>
        <v/>
      </c>
      <c r="X142" s="10" t="str">
        <f>IF('FY2024'!$A144&lt;&gt;"",IF(AND(MONTH($K142) &lt;= 9, MONTH($L142) &gt;= 9), IF($O142 &lt;&gt; "", $E142/$O142, ""), ""),"")</f>
        <v/>
      </c>
      <c r="Y142" s="10" t="str">
        <f>IF('FY2024'!$A144&lt;&gt;"",IF(AND(MONTH($K142) &lt;= 10, MONTH($L142) &gt;= 10), IF($O142 &lt;&gt; "", $E142/$O142, ""), ""),"")</f>
        <v/>
      </c>
      <c r="Z142" s="10" t="str">
        <f>IF('FY2024'!$A144&lt;&gt;"",IF(AND(MONTH($K142) &lt;= 11, MONTH($L142) &gt;= 11), IF($O142 &lt;&gt; "", $E142/$O142, ""), ""),"")</f>
        <v/>
      </c>
      <c r="AA142" s="10" t="str">
        <f>IF('FY2024'!$A144&lt;&gt;"",IF(AND(MONTH($K142) &lt;= 12, MONTH($L142) &gt;= 12), IF($O142 &lt;&gt; "", $E142/$O142, ""), ""),"")</f>
        <v/>
      </c>
    </row>
    <row r="143" spans="1:27" x14ac:dyDescent="0.25">
      <c r="A143" s="8" t="str">
        <f>IF('FY2024'!A145&lt;&gt;"", VALUE('FY2024'!A145), "")</f>
        <v/>
      </c>
      <c r="B143" s="5" t="str">
        <f>IF('FY2024'!A145&lt;&gt;"",_xlfn.VALUETOTEXT('FY2024'!B145),"")</f>
        <v/>
      </c>
      <c r="C143" s="5" t="str">
        <f>_xlfn.VALUETOTEXT('FY2024'!C145)</f>
        <v/>
      </c>
      <c r="D143" s="5" t="str">
        <f>IF('FY2024'!A145&lt;&gt;"",_xlfn.VALUETOTEXT('FY2024'!D145),"")</f>
        <v/>
      </c>
      <c r="E143" s="6" t="str">
        <f>IF('FY2024'!A145&lt;&gt;"",VALUE('FY2024'!E145),"")</f>
        <v/>
      </c>
      <c r="F143" s="6" t="str">
        <f>IF('FY2024'!A145&lt;&gt;"",VALUE('FY2024'!F145),"")</f>
        <v/>
      </c>
      <c r="G143" s="6" t="str">
        <f>IF('FY2024'!A145&lt;&gt;"",VALUE('FY2024'!G145),"")</f>
        <v/>
      </c>
      <c r="H143" s="6" t="str">
        <f>IF('FY2024'!A145&lt;&gt;"",VALUE('FY2024'!H145),"")</f>
        <v/>
      </c>
      <c r="I143" s="6" t="str">
        <f>IF('FY2024'!A145&lt;&gt;"",VALUE('FY2024'!I145),"")</f>
        <v/>
      </c>
      <c r="J143" s="6" t="str">
        <f>IF('FY2024'!A145&lt;&gt;"",VALUE('FY2024'!J145),"")</f>
        <v/>
      </c>
      <c r="K143" s="7" t="str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/>
      </c>
      <c r="L143" s="7" t="str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/>
      </c>
      <c r="M143" s="7" t="str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/>
      </c>
      <c r="N143" s="7" t="str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/>
      </c>
      <c r="O143" s="5" t="str">
        <f t="shared" si="2"/>
        <v/>
      </c>
      <c r="P143" s="10" t="str">
        <f>IF('FY2024'!$A145&lt;&gt;"",IF(AND(MONTH($K143) &lt;= 1, MONTH($L143) &gt;= 1), IF($O143 &lt;&gt; "", $E143/$O143, ""), ""),"")</f>
        <v/>
      </c>
      <c r="Q143" s="10" t="str">
        <f>IF('FY2024'!$A145&lt;&gt;"",IF(AND(MONTH($K143) &lt;= 2, MONTH($L143) &gt;= 2), IF($O143 &lt;&gt; "", $E143/$O143, ""), ""),"")</f>
        <v/>
      </c>
      <c r="R143" s="10" t="str">
        <f>IF('FY2024'!$A145&lt;&gt;"",IF(AND(MONTH($K143) &lt;= 3, MONTH($L143) &gt;= 3), IF($O143 &lt;&gt; "", $E143/$O143, ""), ""),"")</f>
        <v/>
      </c>
      <c r="S143" s="10" t="str">
        <f>IF('FY2024'!$A145&lt;&gt;"",IF(AND(MONTH($K143) &lt;= 4, MONTH($L143) &gt;= 4), IF($O143 &lt;&gt; "", $E143/$O143, ""), ""),"")</f>
        <v/>
      </c>
      <c r="T143" s="10" t="str">
        <f>IF('FY2024'!$A145&lt;&gt;"",IF(AND(MONTH($K143) &lt;= 5, MONTH($L143) &gt;= 5), IF($O143 &lt;&gt; "", $E143/$O143, ""), ""),"")</f>
        <v/>
      </c>
      <c r="U143" s="10" t="str">
        <f>IF('FY2024'!$A145&lt;&gt;"",IF(AND(MONTH($K143) &lt;= 6, MONTH($L143) &gt;= 6), IF($O143 &lt;&gt; "", $E143/$O143, ""), ""),"")</f>
        <v/>
      </c>
      <c r="V143" s="10" t="str">
        <f>IF('FY2024'!$A145&lt;&gt;"",IF(AND(MONTH($K143) &lt;= 7, MONTH($L143) &gt;= 7 ), IF($O143 &lt;&gt; "", $E143/$O143, ""), ""),"")</f>
        <v/>
      </c>
      <c r="W143" s="10" t="str">
        <f>IF('FY2024'!$A145&lt;&gt;"",IF(AND(MONTH($K143) &lt;= 8, MONTH($L143) &gt;= 8), IF($O143 &lt;&gt; "", $E143/$O143, ""), ""),"")</f>
        <v/>
      </c>
      <c r="X143" s="10" t="str">
        <f>IF('FY2024'!$A145&lt;&gt;"",IF(AND(MONTH($K143) &lt;= 9, MONTH($L143) &gt;= 9), IF($O143 &lt;&gt; "", $E143/$O143, ""), ""),"")</f>
        <v/>
      </c>
      <c r="Y143" s="10" t="str">
        <f>IF('FY2024'!$A145&lt;&gt;"",IF(AND(MONTH($K143) &lt;= 10, MONTH($L143) &gt;= 10), IF($O143 &lt;&gt; "", $E143/$O143, ""), ""),"")</f>
        <v/>
      </c>
      <c r="Z143" s="10" t="str">
        <f>IF('FY2024'!$A145&lt;&gt;"",IF(AND(MONTH($K143) &lt;= 11, MONTH($L143) &gt;= 11), IF($O143 &lt;&gt; "", $E143/$O143, ""), ""),"")</f>
        <v/>
      </c>
      <c r="AA143" s="10" t="str">
        <f>IF('FY2024'!$A145&lt;&gt;"",IF(AND(MONTH($K143) &lt;= 12, MONTH($L143) &gt;= 12), IF($O143 &lt;&gt; "", $E143/$O143, ""), ""),"")</f>
        <v/>
      </c>
    </row>
    <row r="144" spans="1:27" x14ac:dyDescent="0.25">
      <c r="A144" s="8" t="str">
        <f>IF('FY2024'!A146&lt;&gt;"", VALUE('FY2024'!A146), "")</f>
        <v/>
      </c>
      <c r="B144" s="5" t="str">
        <f>IF('FY2024'!A146&lt;&gt;"",_xlfn.VALUETOTEXT('FY2024'!B146),"")</f>
        <v/>
      </c>
      <c r="C144" s="5" t="str">
        <f>_xlfn.VALUETOTEXT('FY2024'!C146)</f>
        <v/>
      </c>
      <c r="D144" s="5" t="str">
        <f>IF('FY2024'!A146&lt;&gt;"",_xlfn.VALUETOTEXT('FY2024'!D146),"")</f>
        <v/>
      </c>
      <c r="E144" s="6" t="str">
        <f>IF('FY2024'!A146&lt;&gt;"",VALUE('FY2024'!E146),"")</f>
        <v/>
      </c>
      <c r="F144" s="6" t="str">
        <f>IF('FY2024'!A146&lt;&gt;"",VALUE('FY2024'!F146),"")</f>
        <v/>
      </c>
      <c r="G144" s="6" t="str">
        <f>IF('FY2024'!A146&lt;&gt;"",VALUE('FY2024'!G146),"")</f>
        <v/>
      </c>
      <c r="H144" s="6" t="str">
        <f>IF('FY2024'!A146&lt;&gt;"",VALUE('FY2024'!H146),"")</f>
        <v/>
      </c>
      <c r="I144" s="6" t="str">
        <f>IF('FY2024'!A146&lt;&gt;"",VALUE('FY2024'!I146),"")</f>
        <v/>
      </c>
      <c r="J144" s="6" t="str">
        <f>IF('FY2024'!A146&lt;&gt;"",VALUE('FY2024'!J146),"")</f>
        <v/>
      </c>
      <c r="K144" s="7" t="str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/>
      </c>
      <c r="L144" s="7" t="str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/>
      </c>
      <c r="M144" s="7" t="str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/>
      </c>
      <c r="N144" s="7" t="str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/>
      </c>
      <c r="O144" s="5" t="str">
        <f t="shared" si="2"/>
        <v/>
      </c>
      <c r="P144" s="10" t="str">
        <f>IF('FY2024'!$A146&lt;&gt;"",IF(AND(MONTH($K144) &lt;= 1, MONTH($L144) &gt;= 1), IF($O144 &lt;&gt; "", $E144/$O144, ""), ""),"")</f>
        <v/>
      </c>
      <c r="Q144" s="10" t="str">
        <f>IF('FY2024'!$A146&lt;&gt;"",IF(AND(MONTH($K144) &lt;= 2, MONTH($L144) &gt;= 2), IF($O144 &lt;&gt; "", $E144/$O144, ""), ""),"")</f>
        <v/>
      </c>
      <c r="R144" s="10" t="str">
        <f>IF('FY2024'!$A146&lt;&gt;"",IF(AND(MONTH($K144) &lt;= 3, MONTH($L144) &gt;= 3), IF($O144 &lt;&gt; "", $E144/$O144, ""), ""),"")</f>
        <v/>
      </c>
      <c r="S144" s="10" t="str">
        <f>IF('FY2024'!$A146&lt;&gt;"",IF(AND(MONTH($K144) &lt;= 4, MONTH($L144) &gt;= 4), IF($O144 &lt;&gt; "", $E144/$O144, ""), ""),"")</f>
        <v/>
      </c>
      <c r="T144" s="10" t="str">
        <f>IF('FY2024'!$A146&lt;&gt;"",IF(AND(MONTH($K144) &lt;= 5, MONTH($L144) &gt;= 5), IF($O144 &lt;&gt; "", $E144/$O144, ""), ""),"")</f>
        <v/>
      </c>
      <c r="U144" s="10" t="str">
        <f>IF('FY2024'!$A146&lt;&gt;"",IF(AND(MONTH($K144) &lt;= 6, MONTH($L144) &gt;= 6), IF($O144 &lt;&gt; "", $E144/$O144, ""), ""),"")</f>
        <v/>
      </c>
      <c r="V144" s="10" t="str">
        <f>IF('FY2024'!$A146&lt;&gt;"",IF(AND(MONTH($K144) &lt;= 7, MONTH($L144) &gt;= 7 ), IF($O144 &lt;&gt; "", $E144/$O144, ""), ""),"")</f>
        <v/>
      </c>
      <c r="W144" s="10" t="str">
        <f>IF('FY2024'!$A146&lt;&gt;"",IF(AND(MONTH($K144) &lt;= 8, MONTH($L144) &gt;= 8), IF($O144 &lt;&gt; "", $E144/$O144, ""), ""),"")</f>
        <v/>
      </c>
      <c r="X144" s="10" t="str">
        <f>IF('FY2024'!$A146&lt;&gt;"",IF(AND(MONTH($K144) &lt;= 9, MONTH($L144) &gt;= 9), IF($O144 &lt;&gt; "", $E144/$O144, ""), ""),"")</f>
        <v/>
      </c>
      <c r="Y144" s="10" t="str">
        <f>IF('FY2024'!$A146&lt;&gt;"",IF(AND(MONTH($K144) &lt;= 10, MONTH($L144) &gt;= 10), IF($O144 &lt;&gt; "", $E144/$O144, ""), ""),"")</f>
        <v/>
      </c>
      <c r="Z144" s="10" t="str">
        <f>IF('FY2024'!$A146&lt;&gt;"",IF(AND(MONTH($K144) &lt;= 11, MONTH($L144) &gt;= 11), IF($O144 &lt;&gt; "", $E144/$O144, ""), ""),"")</f>
        <v/>
      </c>
      <c r="AA144" s="10" t="str">
        <f>IF('FY2024'!$A146&lt;&gt;"",IF(AND(MONTH($K144) &lt;= 12, MONTH($L144) &gt;= 12), IF($O144 &lt;&gt; "", $E144/$O144, ""), ""),"")</f>
        <v/>
      </c>
    </row>
    <row r="145" spans="1:27" x14ac:dyDescent="0.25">
      <c r="A145" s="8" t="str">
        <f>IF('FY2024'!A147&lt;&gt;"", VALUE('FY2024'!A147), "")</f>
        <v/>
      </c>
      <c r="B145" s="5" t="str">
        <f>IF('FY2024'!A147&lt;&gt;"",_xlfn.VALUETOTEXT('FY2024'!B147),"")</f>
        <v/>
      </c>
      <c r="C145" s="5" t="str">
        <f>_xlfn.VALUETOTEXT('FY2024'!C147)</f>
        <v/>
      </c>
      <c r="D145" s="5" t="str">
        <f>IF('FY2024'!A147&lt;&gt;"",_xlfn.VALUETOTEXT('FY2024'!D147),"")</f>
        <v/>
      </c>
      <c r="E145" s="6" t="str">
        <f>IF('FY2024'!A147&lt;&gt;"",VALUE('FY2024'!E147),"")</f>
        <v/>
      </c>
      <c r="F145" s="6" t="str">
        <f>IF('FY2024'!A147&lt;&gt;"",VALUE('FY2024'!F147),"")</f>
        <v/>
      </c>
      <c r="G145" s="6" t="str">
        <f>IF('FY2024'!A147&lt;&gt;"",VALUE('FY2024'!G147),"")</f>
        <v/>
      </c>
      <c r="H145" s="6" t="str">
        <f>IF('FY2024'!A147&lt;&gt;"",VALUE('FY2024'!H147),"")</f>
        <v/>
      </c>
      <c r="I145" s="6" t="str">
        <f>IF('FY2024'!A147&lt;&gt;"",VALUE('FY2024'!I147),"")</f>
        <v/>
      </c>
      <c r="J145" s="6" t="str">
        <f>IF('FY2024'!A147&lt;&gt;"",VALUE('FY2024'!J147),"")</f>
        <v/>
      </c>
      <c r="K145" s="7" t="str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/>
      </c>
      <c r="L145" s="7" t="str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/>
      </c>
      <c r="M145" s="7" t="str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/>
      </c>
      <c r="N145" s="7" t="str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/>
      </c>
      <c r="O145" s="5" t="str">
        <f t="shared" si="2"/>
        <v/>
      </c>
      <c r="P145" s="10" t="str">
        <f>IF('FY2024'!$A147&lt;&gt;"",IF(AND(MONTH($K145) &lt;= 1, MONTH($L145) &gt;= 1), IF($O145 &lt;&gt; "", $E145/$O145, ""), ""),"")</f>
        <v/>
      </c>
      <c r="Q145" s="10" t="str">
        <f>IF('FY2024'!$A147&lt;&gt;"",IF(AND(MONTH($K145) &lt;= 2, MONTH($L145) &gt;= 2), IF($O145 &lt;&gt; "", $E145/$O145, ""), ""),"")</f>
        <v/>
      </c>
      <c r="R145" s="10" t="str">
        <f>IF('FY2024'!$A147&lt;&gt;"",IF(AND(MONTH($K145) &lt;= 3, MONTH($L145) &gt;= 3), IF($O145 &lt;&gt; "", $E145/$O145, ""), ""),"")</f>
        <v/>
      </c>
      <c r="S145" s="10" t="str">
        <f>IF('FY2024'!$A147&lt;&gt;"",IF(AND(MONTH($K145) &lt;= 4, MONTH($L145) &gt;= 4), IF($O145 &lt;&gt; "", $E145/$O145, ""), ""),"")</f>
        <v/>
      </c>
      <c r="T145" s="10" t="str">
        <f>IF('FY2024'!$A147&lt;&gt;"",IF(AND(MONTH($K145) &lt;= 5, MONTH($L145) &gt;= 5), IF($O145 &lt;&gt; "", $E145/$O145, ""), ""),"")</f>
        <v/>
      </c>
      <c r="U145" s="10" t="str">
        <f>IF('FY2024'!$A147&lt;&gt;"",IF(AND(MONTH($K145) &lt;= 6, MONTH($L145) &gt;= 6), IF($O145 &lt;&gt; "", $E145/$O145, ""), ""),"")</f>
        <v/>
      </c>
      <c r="V145" s="10" t="str">
        <f>IF('FY2024'!$A147&lt;&gt;"",IF(AND(MONTH($K145) &lt;= 7, MONTH($L145) &gt;= 7 ), IF($O145 &lt;&gt; "", $E145/$O145, ""), ""),"")</f>
        <v/>
      </c>
      <c r="W145" s="10" t="str">
        <f>IF('FY2024'!$A147&lt;&gt;"",IF(AND(MONTH($K145) &lt;= 8, MONTH($L145) &gt;= 8), IF($O145 &lt;&gt; "", $E145/$O145, ""), ""),"")</f>
        <v/>
      </c>
      <c r="X145" s="10" t="str">
        <f>IF('FY2024'!$A147&lt;&gt;"",IF(AND(MONTH($K145) &lt;= 9, MONTH($L145) &gt;= 9), IF($O145 &lt;&gt; "", $E145/$O145, ""), ""),"")</f>
        <v/>
      </c>
      <c r="Y145" s="10" t="str">
        <f>IF('FY2024'!$A147&lt;&gt;"",IF(AND(MONTH($K145) &lt;= 10, MONTH($L145) &gt;= 10), IF($O145 &lt;&gt; "", $E145/$O145, ""), ""),"")</f>
        <v/>
      </c>
      <c r="Z145" s="10" t="str">
        <f>IF('FY2024'!$A147&lt;&gt;"",IF(AND(MONTH($K145) &lt;= 11, MONTH($L145) &gt;= 11), IF($O145 &lt;&gt; "", $E145/$O145, ""), ""),"")</f>
        <v/>
      </c>
      <c r="AA145" s="10" t="str">
        <f>IF('FY2024'!$A147&lt;&gt;"",IF(AND(MONTH($K145) &lt;= 12, MONTH($L145) &gt;= 12), IF($O145 &lt;&gt; "", $E145/$O145, ""), ""),"")</f>
        <v/>
      </c>
    </row>
    <row r="146" spans="1:27" x14ac:dyDescent="0.25">
      <c r="A146" s="8" t="str">
        <f>IF('FY2024'!A148&lt;&gt;"", VALUE('FY2024'!A148), "")</f>
        <v/>
      </c>
      <c r="B146" s="5" t="str">
        <f>IF('FY2024'!A148&lt;&gt;"",_xlfn.VALUETOTEXT('FY2024'!B148),"")</f>
        <v/>
      </c>
      <c r="C146" s="5" t="str">
        <f>_xlfn.VALUETOTEXT('FY2024'!C148)</f>
        <v/>
      </c>
      <c r="D146" s="5" t="str">
        <f>IF('FY2024'!A148&lt;&gt;"",_xlfn.VALUETOTEXT('FY2024'!D148),"")</f>
        <v/>
      </c>
      <c r="E146" s="6" t="str">
        <f>IF('FY2024'!A148&lt;&gt;"",VALUE('FY2024'!E148),"")</f>
        <v/>
      </c>
      <c r="F146" s="6" t="str">
        <f>IF('FY2024'!A148&lt;&gt;"",VALUE('FY2024'!F148),"")</f>
        <v/>
      </c>
      <c r="G146" s="6" t="str">
        <f>IF('FY2024'!A148&lt;&gt;"",VALUE('FY2024'!G148),"")</f>
        <v/>
      </c>
      <c r="H146" s="6" t="str">
        <f>IF('FY2024'!A148&lt;&gt;"",VALUE('FY2024'!H148),"")</f>
        <v/>
      </c>
      <c r="I146" s="6" t="str">
        <f>IF('FY2024'!A148&lt;&gt;"",VALUE('FY2024'!I148),"")</f>
        <v/>
      </c>
      <c r="J146" s="6" t="str">
        <f>IF('FY2024'!A148&lt;&gt;"",VALUE('FY2024'!J148),"")</f>
        <v/>
      </c>
      <c r="K146" s="7" t="str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/>
      </c>
      <c r="L146" s="7" t="str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/>
      </c>
      <c r="M146" s="7" t="str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/>
      </c>
      <c r="N146" s="7" t="str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/>
      </c>
      <c r="O146" s="5" t="str">
        <f t="shared" si="2"/>
        <v/>
      </c>
      <c r="P146" s="10" t="str">
        <f>IF('FY2024'!$A148&lt;&gt;"",IF(AND(MONTH($K146) &lt;= 1, MONTH($L146) &gt;= 1), IF($O146 &lt;&gt; "", $E146/$O146, ""), ""),"")</f>
        <v/>
      </c>
      <c r="Q146" s="10" t="str">
        <f>IF('FY2024'!$A148&lt;&gt;"",IF(AND(MONTH($K146) &lt;= 2, MONTH($L146) &gt;= 2), IF($O146 &lt;&gt; "", $E146/$O146, ""), ""),"")</f>
        <v/>
      </c>
      <c r="R146" s="10" t="str">
        <f>IF('FY2024'!$A148&lt;&gt;"",IF(AND(MONTH($K146) &lt;= 3, MONTH($L146) &gt;= 3), IF($O146 &lt;&gt; "", $E146/$O146, ""), ""),"")</f>
        <v/>
      </c>
      <c r="S146" s="10" t="str">
        <f>IF('FY2024'!$A148&lt;&gt;"",IF(AND(MONTH($K146) &lt;= 4, MONTH($L146) &gt;= 4), IF($O146 &lt;&gt; "", $E146/$O146, ""), ""),"")</f>
        <v/>
      </c>
      <c r="T146" s="10" t="str">
        <f>IF('FY2024'!$A148&lt;&gt;"",IF(AND(MONTH($K146) &lt;= 5, MONTH($L146) &gt;= 5), IF($O146 &lt;&gt; "", $E146/$O146, ""), ""),"")</f>
        <v/>
      </c>
      <c r="U146" s="10" t="str">
        <f>IF('FY2024'!$A148&lt;&gt;"",IF(AND(MONTH($K146) &lt;= 6, MONTH($L146) &gt;= 6), IF($O146 &lt;&gt; "", $E146/$O146, ""), ""),"")</f>
        <v/>
      </c>
      <c r="V146" s="10" t="str">
        <f>IF('FY2024'!$A148&lt;&gt;"",IF(AND(MONTH($K146) &lt;= 7, MONTH($L146) &gt;= 7 ), IF($O146 &lt;&gt; "", $E146/$O146, ""), ""),"")</f>
        <v/>
      </c>
      <c r="W146" s="10" t="str">
        <f>IF('FY2024'!$A148&lt;&gt;"",IF(AND(MONTH($K146) &lt;= 8, MONTH($L146) &gt;= 8), IF($O146 &lt;&gt; "", $E146/$O146, ""), ""),"")</f>
        <v/>
      </c>
      <c r="X146" s="10" t="str">
        <f>IF('FY2024'!$A148&lt;&gt;"",IF(AND(MONTH($K146) &lt;= 9, MONTH($L146) &gt;= 9), IF($O146 &lt;&gt; "", $E146/$O146, ""), ""),"")</f>
        <v/>
      </c>
      <c r="Y146" s="10" t="str">
        <f>IF('FY2024'!$A148&lt;&gt;"",IF(AND(MONTH($K146) &lt;= 10, MONTH($L146) &gt;= 10), IF($O146 &lt;&gt; "", $E146/$O146, ""), ""),"")</f>
        <v/>
      </c>
      <c r="Z146" s="10" t="str">
        <f>IF('FY2024'!$A148&lt;&gt;"",IF(AND(MONTH($K146) &lt;= 11, MONTH($L146) &gt;= 11), IF($O146 &lt;&gt; "", $E146/$O146, ""), ""),"")</f>
        <v/>
      </c>
      <c r="AA146" s="10" t="str">
        <f>IF('FY2024'!$A148&lt;&gt;"",IF(AND(MONTH($K146) &lt;= 12, MONTH($L146) &gt;= 12), IF($O146 &lt;&gt; "", $E146/$O146, ""), ""),"")</f>
        <v/>
      </c>
    </row>
    <row r="147" spans="1:27" x14ac:dyDescent="0.25">
      <c r="A147" s="8" t="str">
        <f>IF('FY2024'!A149&lt;&gt;"", VALUE('FY2024'!A149), "")</f>
        <v/>
      </c>
      <c r="B147" s="5" t="str">
        <f>IF('FY2024'!A149&lt;&gt;"",_xlfn.VALUETOTEXT('FY2024'!B149),"")</f>
        <v/>
      </c>
      <c r="C147" s="5" t="str">
        <f>_xlfn.VALUETOTEXT('FY2024'!C149)</f>
        <v/>
      </c>
      <c r="D147" s="5" t="str">
        <f>IF('FY2024'!A149&lt;&gt;"",_xlfn.VALUETOTEXT('FY2024'!D149),"")</f>
        <v/>
      </c>
      <c r="E147" s="6" t="str">
        <f>IF('FY2024'!A149&lt;&gt;"",VALUE('FY2024'!E149),"")</f>
        <v/>
      </c>
      <c r="F147" s="6" t="str">
        <f>IF('FY2024'!A149&lt;&gt;"",VALUE('FY2024'!F149),"")</f>
        <v/>
      </c>
      <c r="G147" s="6" t="str">
        <f>IF('FY2024'!A149&lt;&gt;"",VALUE('FY2024'!G149),"")</f>
        <v/>
      </c>
      <c r="H147" s="6" t="str">
        <f>IF('FY2024'!A149&lt;&gt;"",VALUE('FY2024'!H149),"")</f>
        <v/>
      </c>
      <c r="I147" s="6" t="str">
        <f>IF('FY2024'!A149&lt;&gt;"",VALUE('FY2024'!I149),"")</f>
        <v/>
      </c>
      <c r="J147" s="6" t="str">
        <f>IF('FY2024'!A149&lt;&gt;"",VALUE('FY2024'!J149),"")</f>
        <v/>
      </c>
      <c r="K147" s="7" t="str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/>
      </c>
      <c r="L147" s="7" t="str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/>
      </c>
      <c r="M147" s="7" t="str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/>
      </c>
      <c r="N147" s="7" t="str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/>
      </c>
      <c r="O147" s="5" t="str">
        <f t="shared" si="2"/>
        <v/>
      </c>
      <c r="P147" s="10" t="str">
        <f>IF('FY2024'!$A149&lt;&gt;"",IF(AND(MONTH($K147) &lt;= 1, MONTH($L147) &gt;= 1), IF($O147 &lt;&gt; "", $E147/$O147, ""), ""),"")</f>
        <v/>
      </c>
      <c r="Q147" s="10" t="str">
        <f>IF('FY2024'!$A149&lt;&gt;"",IF(AND(MONTH($K147) &lt;= 2, MONTH($L147) &gt;= 2), IF($O147 &lt;&gt; "", $E147/$O147, ""), ""),"")</f>
        <v/>
      </c>
      <c r="R147" s="10" t="str">
        <f>IF('FY2024'!$A149&lt;&gt;"",IF(AND(MONTH($K147) &lt;= 3, MONTH($L147) &gt;= 3), IF($O147 &lt;&gt; "", $E147/$O147, ""), ""),"")</f>
        <v/>
      </c>
      <c r="S147" s="10" t="str">
        <f>IF('FY2024'!$A149&lt;&gt;"",IF(AND(MONTH($K147) &lt;= 4, MONTH($L147) &gt;= 4), IF($O147 &lt;&gt; "", $E147/$O147, ""), ""),"")</f>
        <v/>
      </c>
      <c r="T147" s="10" t="str">
        <f>IF('FY2024'!$A149&lt;&gt;"",IF(AND(MONTH($K147) &lt;= 5, MONTH($L147) &gt;= 5), IF($O147 &lt;&gt; "", $E147/$O147, ""), ""),"")</f>
        <v/>
      </c>
      <c r="U147" s="10" t="str">
        <f>IF('FY2024'!$A149&lt;&gt;"",IF(AND(MONTH($K147) &lt;= 6, MONTH($L147) &gt;= 6), IF($O147 &lt;&gt; "", $E147/$O147, ""), ""),"")</f>
        <v/>
      </c>
      <c r="V147" s="10" t="str">
        <f>IF('FY2024'!$A149&lt;&gt;"",IF(AND(MONTH($K147) &lt;= 7, MONTH($L147) &gt;= 7 ), IF($O147 &lt;&gt; "", $E147/$O147, ""), ""),"")</f>
        <v/>
      </c>
      <c r="W147" s="10" t="str">
        <f>IF('FY2024'!$A149&lt;&gt;"",IF(AND(MONTH($K147) &lt;= 8, MONTH($L147) &gt;= 8), IF($O147 &lt;&gt; "", $E147/$O147, ""), ""),"")</f>
        <v/>
      </c>
      <c r="X147" s="10" t="str">
        <f>IF('FY2024'!$A149&lt;&gt;"",IF(AND(MONTH($K147) &lt;= 9, MONTH($L147) &gt;= 9), IF($O147 &lt;&gt; "", $E147/$O147, ""), ""),"")</f>
        <v/>
      </c>
      <c r="Y147" s="10" t="str">
        <f>IF('FY2024'!$A149&lt;&gt;"",IF(AND(MONTH($K147) &lt;= 10, MONTH($L147) &gt;= 10), IF($O147 &lt;&gt; "", $E147/$O147, ""), ""),"")</f>
        <v/>
      </c>
      <c r="Z147" s="10" t="str">
        <f>IF('FY2024'!$A149&lt;&gt;"",IF(AND(MONTH($K147) &lt;= 11, MONTH($L147) &gt;= 11), IF($O147 &lt;&gt; "", $E147/$O147, ""), ""),"")</f>
        <v/>
      </c>
      <c r="AA147" s="10" t="str">
        <f>IF('FY2024'!$A149&lt;&gt;"",IF(AND(MONTH($K147) &lt;= 12, MONTH($L147) &gt;= 12), IF($O147 &lt;&gt; "", $E147/$O147, ""), ""),"")</f>
        <v/>
      </c>
    </row>
    <row r="148" spans="1:27" x14ac:dyDescent="0.25">
      <c r="A148" s="8" t="str">
        <f>IF('FY2024'!A150&lt;&gt;"", VALUE('FY2024'!A150), "")</f>
        <v/>
      </c>
      <c r="B148" s="5" t="str">
        <f>IF('FY2024'!A150&lt;&gt;"",_xlfn.VALUETOTEXT('FY2024'!B150),"")</f>
        <v/>
      </c>
      <c r="C148" s="5" t="str">
        <f>_xlfn.VALUETOTEXT('FY2024'!C150)</f>
        <v/>
      </c>
      <c r="D148" s="5" t="str">
        <f>IF('FY2024'!A150&lt;&gt;"",_xlfn.VALUETOTEXT('FY2024'!D150),"")</f>
        <v/>
      </c>
      <c r="E148" s="6" t="str">
        <f>IF('FY2024'!A150&lt;&gt;"",VALUE('FY2024'!E150),"")</f>
        <v/>
      </c>
      <c r="F148" s="6" t="str">
        <f>IF('FY2024'!A150&lt;&gt;"",VALUE('FY2024'!F150),"")</f>
        <v/>
      </c>
      <c r="G148" s="6" t="str">
        <f>IF('FY2024'!A150&lt;&gt;"",VALUE('FY2024'!G150),"")</f>
        <v/>
      </c>
      <c r="H148" s="6" t="str">
        <f>IF('FY2024'!A150&lt;&gt;"",VALUE('FY2024'!H150),"")</f>
        <v/>
      </c>
      <c r="I148" s="6" t="str">
        <f>IF('FY2024'!A150&lt;&gt;"",VALUE('FY2024'!I150),"")</f>
        <v/>
      </c>
      <c r="J148" s="6" t="str">
        <f>IF('FY2024'!A150&lt;&gt;"",VALUE('FY2024'!J150),"")</f>
        <v/>
      </c>
      <c r="K148" s="7" t="str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/>
      </c>
      <c r="L148" s="7" t="str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/>
      </c>
      <c r="M148" s="7" t="str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/>
      </c>
      <c r="N148" s="7" t="str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/>
      </c>
      <c r="O148" s="5" t="str">
        <f t="shared" si="2"/>
        <v/>
      </c>
      <c r="P148" s="10" t="str">
        <f>IF('FY2024'!$A150&lt;&gt;"",IF(AND(MONTH($K148) &lt;= 1, MONTH($L148) &gt;= 1), IF($O148 &lt;&gt; "", $E148/$O148, ""), ""),"")</f>
        <v/>
      </c>
      <c r="Q148" s="10" t="str">
        <f>IF('FY2024'!$A150&lt;&gt;"",IF(AND(MONTH($K148) &lt;= 2, MONTH($L148) &gt;= 2), IF($O148 &lt;&gt; "", $E148/$O148, ""), ""),"")</f>
        <v/>
      </c>
      <c r="R148" s="10" t="str">
        <f>IF('FY2024'!$A150&lt;&gt;"",IF(AND(MONTH($K148) &lt;= 3, MONTH($L148) &gt;= 3), IF($O148 &lt;&gt; "", $E148/$O148, ""), ""),"")</f>
        <v/>
      </c>
      <c r="S148" s="10" t="str">
        <f>IF('FY2024'!$A150&lt;&gt;"",IF(AND(MONTH($K148) &lt;= 4, MONTH($L148) &gt;= 4), IF($O148 &lt;&gt; "", $E148/$O148, ""), ""),"")</f>
        <v/>
      </c>
      <c r="T148" s="10" t="str">
        <f>IF('FY2024'!$A150&lt;&gt;"",IF(AND(MONTH($K148) &lt;= 5, MONTH($L148) &gt;= 5), IF($O148 &lt;&gt; "", $E148/$O148, ""), ""),"")</f>
        <v/>
      </c>
      <c r="U148" s="10" t="str">
        <f>IF('FY2024'!$A150&lt;&gt;"",IF(AND(MONTH($K148) &lt;= 6, MONTH($L148) &gt;= 6), IF($O148 &lt;&gt; "", $E148/$O148, ""), ""),"")</f>
        <v/>
      </c>
      <c r="V148" s="10" t="str">
        <f>IF('FY2024'!$A150&lt;&gt;"",IF(AND(MONTH($K148) &lt;= 7, MONTH($L148) &gt;= 7 ), IF($O148 &lt;&gt; "", $E148/$O148, ""), ""),"")</f>
        <v/>
      </c>
      <c r="W148" s="10" t="str">
        <f>IF('FY2024'!$A150&lt;&gt;"",IF(AND(MONTH($K148) &lt;= 8, MONTH($L148) &gt;= 8), IF($O148 &lt;&gt; "", $E148/$O148, ""), ""),"")</f>
        <v/>
      </c>
      <c r="X148" s="10" t="str">
        <f>IF('FY2024'!$A150&lt;&gt;"",IF(AND(MONTH($K148) &lt;= 9, MONTH($L148) &gt;= 9), IF($O148 &lt;&gt; "", $E148/$O148, ""), ""),"")</f>
        <v/>
      </c>
      <c r="Y148" s="10" t="str">
        <f>IF('FY2024'!$A150&lt;&gt;"",IF(AND(MONTH($K148) &lt;= 10, MONTH($L148) &gt;= 10), IF($O148 &lt;&gt; "", $E148/$O148, ""), ""),"")</f>
        <v/>
      </c>
      <c r="Z148" s="10" t="str">
        <f>IF('FY2024'!$A150&lt;&gt;"",IF(AND(MONTH($K148) &lt;= 11, MONTH($L148) &gt;= 11), IF($O148 &lt;&gt; "", $E148/$O148, ""), ""),"")</f>
        <v/>
      </c>
      <c r="AA148" s="10" t="str">
        <f>IF('FY2024'!$A150&lt;&gt;"",IF(AND(MONTH($K148) &lt;= 12, MONTH($L148) &gt;= 12), IF($O148 &lt;&gt; "", $E148/$O148, ""), ""),"")</f>
        <v/>
      </c>
    </row>
    <row r="149" spans="1:27" x14ac:dyDescent="0.25">
      <c r="A149" s="8" t="str">
        <f>IF('FY2024'!A151&lt;&gt;"", VALUE('FY2024'!A151), "")</f>
        <v/>
      </c>
      <c r="B149" s="5" t="str">
        <f>IF('FY2024'!A151&lt;&gt;"",_xlfn.VALUETOTEXT('FY2024'!B151),"")</f>
        <v/>
      </c>
      <c r="C149" s="5" t="str">
        <f>_xlfn.VALUETOTEXT('FY2024'!C151)</f>
        <v/>
      </c>
      <c r="D149" s="5" t="str">
        <f>IF('FY2024'!A151&lt;&gt;"",_xlfn.VALUETOTEXT('FY2024'!D151),"")</f>
        <v/>
      </c>
      <c r="E149" s="6" t="str">
        <f>IF('FY2024'!A151&lt;&gt;"",VALUE('FY2024'!E151),"")</f>
        <v/>
      </c>
      <c r="F149" s="6" t="str">
        <f>IF('FY2024'!A151&lt;&gt;"",VALUE('FY2024'!F151),"")</f>
        <v/>
      </c>
      <c r="G149" s="6" t="str">
        <f>IF('FY2024'!A151&lt;&gt;"",VALUE('FY2024'!G151),"")</f>
        <v/>
      </c>
      <c r="H149" s="6" t="str">
        <f>IF('FY2024'!A151&lt;&gt;"",VALUE('FY2024'!H151),"")</f>
        <v/>
      </c>
      <c r="I149" s="6" t="str">
        <f>IF('FY2024'!A151&lt;&gt;"",VALUE('FY2024'!I151),"")</f>
        <v/>
      </c>
      <c r="J149" s="6" t="str">
        <f>IF('FY2024'!A151&lt;&gt;"",VALUE('FY2024'!J151),"")</f>
        <v/>
      </c>
      <c r="K149" s="7" t="str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/>
      </c>
      <c r="L149" s="7" t="str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/>
      </c>
      <c r="M149" s="7" t="str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/>
      </c>
      <c r="N149" s="7" t="str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/>
      </c>
      <c r="O149" s="5" t="str">
        <f t="shared" si="2"/>
        <v/>
      </c>
      <c r="P149" s="10" t="str">
        <f>IF('FY2024'!$A151&lt;&gt;"",IF(AND(MONTH($K149) &lt;= 1, MONTH($L149) &gt;= 1), IF($O149 &lt;&gt; "", $E149/$O149, ""), ""),"")</f>
        <v/>
      </c>
      <c r="Q149" s="10" t="str">
        <f>IF('FY2024'!$A151&lt;&gt;"",IF(AND(MONTH($K149) &lt;= 2, MONTH($L149) &gt;= 2), IF($O149 &lt;&gt; "", $E149/$O149, ""), ""),"")</f>
        <v/>
      </c>
      <c r="R149" s="10" t="str">
        <f>IF('FY2024'!$A151&lt;&gt;"",IF(AND(MONTH($K149) &lt;= 3, MONTH($L149) &gt;= 3), IF($O149 &lt;&gt; "", $E149/$O149, ""), ""),"")</f>
        <v/>
      </c>
      <c r="S149" s="10" t="str">
        <f>IF('FY2024'!$A151&lt;&gt;"",IF(AND(MONTH($K149) &lt;= 4, MONTH($L149) &gt;= 4), IF($O149 &lt;&gt; "", $E149/$O149, ""), ""),"")</f>
        <v/>
      </c>
      <c r="T149" s="10" t="str">
        <f>IF('FY2024'!$A151&lt;&gt;"",IF(AND(MONTH($K149) &lt;= 5, MONTH($L149) &gt;= 5), IF($O149 &lt;&gt; "", $E149/$O149, ""), ""),"")</f>
        <v/>
      </c>
      <c r="U149" s="10" t="str">
        <f>IF('FY2024'!$A151&lt;&gt;"",IF(AND(MONTH($K149) &lt;= 6, MONTH($L149) &gt;= 6), IF($O149 &lt;&gt; "", $E149/$O149, ""), ""),"")</f>
        <v/>
      </c>
      <c r="V149" s="10" t="str">
        <f>IF('FY2024'!$A151&lt;&gt;"",IF(AND(MONTH($K149) &lt;= 7, MONTH($L149) &gt;= 7 ), IF($O149 &lt;&gt; "", $E149/$O149, ""), ""),"")</f>
        <v/>
      </c>
      <c r="W149" s="10" t="str">
        <f>IF('FY2024'!$A151&lt;&gt;"",IF(AND(MONTH($K149) &lt;= 8, MONTH($L149) &gt;= 8), IF($O149 &lt;&gt; "", $E149/$O149, ""), ""),"")</f>
        <v/>
      </c>
      <c r="X149" s="10" t="str">
        <f>IF('FY2024'!$A151&lt;&gt;"",IF(AND(MONTH($K149) &lt;= 9, MONTH($L149) &gt;= 9), IF($O149 &lt;&gt; "", $E149/$O149, ""), ""),"")</f>
        <v/>
      </c>
      <c r="Y149" s="10" t="str">
        <f>IF('FY2024'!$A151&lt;&gt;"",IF(AND(MONTH($K149) &lt;= 10, MONTH($L149) &gt;= 10), IF($O149 &lt;&gt; "", $E149/$O149, ""), ""),"")</f>
        <v/>
      </c>
      <c r="Z149" s="10" t="str">
        <f>IF('FY2024'!$A151&lt;&gt;"",IF(AND(MONTH($K149) &lt;= 11, MONTH($L149) &gt;= 11), IF($O149 &lt;&gt; "", $E149/$O149, ""), ""),"")</f>
        <v/>
      </c>
      <c r="AA149" s="10" t="str">
        <f>IF('FY2024'!$A151&lt;&gt;"",IF(AND(MONTH($K149) &lt;= 12, MONTH($L149) &gt;= 12), IF($O149 &lt;&gt; "", $E149/$O149, ""), ""),"")</f>
        <v/>
      </c>
    </row>
    <row r="150" spans="1:27" x14ac:dyDescent="0.25">
      <c r="A150" s="8" t="str">
        <f>IF('FY2024'!A152&lt;&gt;"", VALUE('FY2024'!A152), "")</f>
        <v/>
      </c>
      <c r="B150" s="5" t="str">
        <f>IF('FY2024'!A152&lt;&gt;"",_xlfn.VALUETOTEXT('FY2024'!B152),"")</f>
        <v/>
      </c>
      <c r="C150" s="5" t="str">
        <f>_xlfn.VALUETOTEXT('FY2024'!C152)</f>
        <v/>
      </c>
      <c r="D150" s="5" t="str">
        <f>IF('FY2024'!A152&lt;&gt;"",_xlfn.VALUETOTEXT('FY2024'!D152),"")</f>
        <v/>
      </c>
      <c r="E150" s="6" t="str">
        <f>IF('FY2024'!A152&lt;&gt;"",VALUE('FY2024'!E152),"")</f>
        <v/>
      </c>
      <c r="F150" s="6" t="str">
        <f>IF('FY2024'!A152&lt;&gt;"",VALUE('FY2024'!F152),"")</f>
        <v/>
      </c>
      <c r="G150" s="6" t="str">
        <f>IF('FY2024'!A152&lt;&gt;"",VALUE('FY2024'!G152),"")</f>
        <v/>
      </c>
      <c r="H150" s="6" t="str">
        <f>IF('FY2024'!A152&lt;&gt;"",VALUE('FY2024'!H152),"")</f>
        <v/>
      </c>
      <c r="I150" s="6" t="str">
        <f>IF('FY2024'!A152&lt;&gt;"",VALUE('FY2024'!I152),"")</f>
        <v/>
      </c>
      <c r="J150" s="6" t="str">
        <f>IF('FY2024'!A152&lt;&gt;"",VALUE('FY2024'!J152),"")</f>
        <v/>
      </c>
      <c r="K150" s="7" t="str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/>
      </c>
      <c r="L150" s="7" t="str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/>
      </c>
      <c r="M150" s="7" t="str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/>
      </c>
      <c r="N150" s="7" t="str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/>
      </c>
      <c r="O150" s="5" t="str">
        <f t="shared" si="2"/>
        <v/>
      </c>
      <c r="P150" s="10" t="str">
        <f>IF('FY2024'!$A152&lt;&gt;"",IF(AND(MONTH($K150) &lt;= 1, MONTH($L150) &gt;= 1), IF($O150 &lt;&gt; "", $E150/$O150, ""), ""),"")</f>
        <v/>
      </c>
      <c r="Q150" s="10" t="str">
        <f>IF('FY2024'!$A152&lt;&gt;"",IF(AND(MONTH($K150) &lt;= 2, MONTH($L150) &gt;= 2), IF($O150 &lt;&gt; "", $E150/$O150, ""), ""),"")</f>
        <v/>
      </c>
      <c r="R150" s="10" t="str">
        <f>IF('FY2024'!$A152&lt;&gt;"",IF(AND(MONTH($K150) &lt;= 3, MONTH($L150) &gt;= 3), IF($O150 &lt;&gt; "", $E150/$O150, ""), ""),"")</f>
        <v/>
      </c>
      <c r="S150" s="10" t="str">
        <f>IF('FY2024'!$A152&lt;&gt;"",IF(AND(MONTH($K150) &lt;= 4, MONTH($L150) &gt;= 4), IF($O150 &lt;&gt; "", $E150/$O150, ""), ""),"")</f>
        <v/>
      </c>
      <c r="T150" s="10" t="str">
        <f>IF('FY2024'!$A152&lt;&gt;"",IF(AND(MONTH($K150) &lt;= 5, MONTH($L150) &gt;= 5), IF($O150 &lt;&gt; "", $E150/$O150, ""), ""),"")</f>
        <v/>
      </c>
      <c r="U150" s="10" t="str">
        <f>IF('FY2024'!$A152&lt;&gt;"",IF(AND(MONTH($K150) &lt;= 6, MONTH($L150) &gt;= 6), IF($O150 &lt;&gt; "", $E150/$O150, ""), ""),"")</f>
        <v/>
      </c>
      <c r="V150" s="10" t="str">
        <f>IF('FY2024'!$A152&lt;&gt;"",IF(AND(MONTH($K150) &lt;= 7, MONTH($L150) &gt;= 7 ), IF($O150 &lt;&gt; "", $E150/$O150, ""), ""),"")</f>
        <v/>
      </c>
      <c r="W150" s="10" t="str">
        <f>IF('FY2024'!$A152&lt;&gt;"",IF(AND(MONTH($K150) &lt;= 8, MONTH($L150) &gt;= 8), IF($O150 &lt;&gt; "", $E150/$O150, ""), ""),"")</f>
        <v/>
      </c>
      <c r="X150" s="10" t="str">
        <f>IF('FY2024'!$A152&lt;&gt;"",IF(AND(MONTH($K150) &lt;= 9, MONTH($L150) &gt;= 9), IF($O150 &lt;&gt; "", $E150/$O150, ""), ""),"")</f>
        <v/>
      </c>
      <c r="Y150" s="10" t="str">
        <f>IF('FY2024'!$A152&lt;&gt;"",IF(AND(MONTH($K150) &lt;= 10, MONTH($L150) &gt;= 10), IF($O150 &lt;&gt; "", $E150/$O150, ""), ""),"")</f>
        <v/>
      </c>
      <c r="Z150" s="10" t="str">
        <f>IF('FY2024'!$A152&lt;&gt;"",IF(AND(MONTH($K150) &lt;= 11, MONTH($L150) &gt;= 11), IF($O150 &lt;&gt; "", $E150/$O150, ""), ""),"")</f>
        <v/>
      </c>
      <c r="AA150" s="10" t="str">
        <f>IF('FY2024'!$A152&lt;&gt;"",IF(AND(MONTH($K150) &lt;= 12, MONTH($L150) &gt;= 12), IF($O150 &lt;&gt; "", $E150/$O150, ""), ""),"")</f>
        <v/>
      </c>
    </row>
    <row r="151" spans="1:27" x14ac:dyDescent="0.25">
      <c r="A151" s="8" t="str">
        <f>IF('FY2024'!A153&lt;&gt;"", VALUE('FY2024'!A153), "")</f>
        <v/>
      </c>
      <c r="B151" s="5" t="str">
        <f>IF('FY2024'!A153&lt;&gt;"",_xlfn.VALUETOTEXT('FY2024'!B153),"")</f>
        <v/>
      </c>
      <c r="C151" s="5" t="str">
        <f>_xlfn.VALUETOTEXT('FY2024'!C153)</f>
        <v/>
      </c>
      <c r="D151" s="5" t="str">
        <f>IF('FY2024'!A153&lt;&gt;"",_xlfn.VALUETOTEXT('FY2024'!D153),"")</f>
        <v/>
      </c>
      <c r="E151" s="6" t="str">
        <f>IF('FY2024'!A153&lt;&gt;"",VALUE('FY2024'!E153),"")</f>
        <v/>
      </c>
      <c r="F151" s="6" t="str">
        <f>IF('FY2024'!A153&lt;&gt;"",VALUE('FY2024'!F153),"")</f>
        <v/>
      </c>
      <c r="G151" s="6" t="str">
        <f>IF('FY2024'!A153&lt;&gt;"",VALUE('FY2024'!G153),"")</f>
        <v/>
      </c>
      <c r="H151" s="6" t="str">
        <f>IF('FY2024'!A153&lt;&gt;"",VALUE('FY2024'!H153),"")</f>
        <v/>
      </c>
      <c r="I151" s="6" t="str">
        <f>IF('FY2024'!A153&lt;&gt;"",VALUE('FY2024'!I153),"")</f>
        <v/>
      </c>
      <c r="J151" s="6" t="str">
        <f>IF('FY2024'!A153&lt;&gt;"",VALUE('FY2024'!J153),"")</f>
        <v/>
      </c>
      <c r="K151" s="7" t="str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/>
      </c>
      <c r="L151" s="7" t="str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/>
      </c>
      <c r="M151" s="7" t="str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/>
      </c>
      <c r="N151" s="7" t="str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/>
      </c>
      <c r="O151" s="5" t="str">
        <f t="shared" si="2"/>
        <v/>
      </c>
      <c r="P151" s="10" t="str">
        <f>IF('FY2024'!$A153&lt;&gt;"",IF(AND(MONTH($K151) &lt;= 1, MONTH($L151) &gt;= 1), IF($O151 &lt;&gt; "", $E151/$O151, ""), ""),"")</f>
        <v/>
      </c>
      <c r="Q151" s="10" t="str">
        <f>IF('FY2024'!$A153&lt;&gt;"",IF(AND(MONTH($K151) &lt;= 2, MONTH($L151) &gt;= 2), IF($O151 &lt;&gt; "", $E151/$O151, ""), ""),"")</f>
        <v/>
      </c>
      <c r="R151" s="10" t="str">
        <f>IF('FY2024'!$A153&lt;&gt;"",IF(AND(MONTH($K151) &lt;= 3, MONTH($L151) &gt;= 3), IF($O151 &lt;&gt; "", $E151/$O151, ""), ""),"")</f>
        <v/>
      </c>
      <c r="S151" s="10" t="str">
        <f>IF('FY2024'!$A153&lt;&gt;"",IF(AND(MONTH($K151) &lt;= 4, MONTH($L151) &gt;= 4), IF($O151 &lt;&gt; "", $E151/$O151, ""), ""),"")</f>
        <v/>
      </c>
      <c r="T151" s="10" t="str">
        <f>IF('FY2024'!$A153&lt;&gt;"",IF(AND(MONTH($K151) &lt;= 5, MONTH($L151) &gt;= 5), IF($O151 &lt;&gt; "", $E151/$O151, ""), ""),"")</f>
        <v/>
      </c>
      <c r="U151" s="10" t="str">
        <f>IF('FY2024'!$A153&lt;&gt;"",IF(AND(MONTH($K151) &lt;= 6, MONTH($L151) &gt;= 6), IF($O151 &lt;&gt; "", $E151/$O151, ""), ""),"")</f>
        <v/>
      </c>
      <c r="V151" s="10" t="str">
        <f>IF('FY2024'!$A153&lt;&gt;"",IF(AND(MONTH($K151) &lt;= 7, MONTH($L151) &gt;= 7 ), IF($O151 &lt;&gt; "", $E151/$O151, ""), ""),"")</f>
        <v/>
      </c>
      <c r="W151" s="10" t="str">
        <f>IF('FY2024'!$A153&lt;&gt;"",IF(AND(MONTH($K151) &lt;= 8, MONTH($L151) &gt;= 8), IF($O151 &lt;&gt; "", $E151/$O151, ""), ""),"")</f>
        <v/>
      </c>
      <c r="X151" s="10" t="str">
        <f>IF('FY2024'!$A153&lt;&gt;"",IF(AND(MONTH($K151) &lt;= 9, MONTH($L151) &gt;= 9), IF($O151 &lt;&gt; "", $E151/$O151, ""), ""),"")</f>
        <v/>
      </c>
      <c r="Y151" s="10" t="str">
        <f>IF('FY2024'!$A153&lt;&gt;"",IF(AND(MONTH($K151) &lt;= 10, MONTH($L151) &gt;= 10), IF($O151 &lt;&gt; "", $E151/$O151, ""), ""),"")</f>
        <v/>
      </c>
      <c r="Z151" s="10" t="str">
        <f>IF('FY2024'!$A153&lt;&gt;"",IF(AND(MONTH($K151) &lt;= 11, MONTH($L151) &gt;= 11), IF($O151 &lt;&gt; "", $E151/$O151, ""), ""),"")</f>
        <v/>
      </c>
      <c r="AA151" s="10" t="str">
        <f>IF('FY2024'!$A153&lt;&gt;"",IF(AND(MONTH($K151) &lt;= 12, MONTH($L151) &gt;= 12), IF($O151 &lt;&gt; "", $E151/$O151, ""), ""),"")</f>
        <v/>
      </c>
    </row>
    <row r="152" spans="1:27" x14ac:dyDescent="0.25">
      <c r="A152" s="8" t="str">
        <f>IF('FY2024'!A154&lt;&gt;"", VALUE('FY2024'!A154), "")</f>
        <v/>
      </c>
      <c r="B152" s="5" t="str">
        <f>IF('FY2024'!A154&lt;&gt;"",_xlfn.VALUETOTEXT('FY2024'!B154),"")</f>
        <v/>
      </c>
      <c r="C152" s="5" t="str">
        <f>_xlfn.VALUETOTEXT('FY2024'!C154)</f>
        <v/>
      </c>
      <c r="D152" s="5" t="str">
        <f>IF('FY2024'!A154&lt;&gt;"",_xlfn.VALUETOTEXT('FY2024'!D154),"")</f>
        <v/>
      </c>
      <c r="E152" s="6" t="str">
        <f>IF('FY2024'!A154&lt;&gt;"",VALUE('FY2024'!E154),"")</f>
        <v/>
      </c>
      <c r="F152" s="6" t="str">
        <f>IF('FY2024'!A154&lt;&gt;"",VALUE('FY2024'!F154),"")</f>
        <v/>
      </c>
      <c r="G152" s="6" t="str">
        <f>IF('FY2024'!A154&lt;&gt;"",VALUE('FY2024'!G154),"")</f>
        <v/>
      </c>
      <c r="H152" s="6" t="str">
        <f>IF('FY2024'!A154&lt;&gt;"",VALUE('FY2024'!H154),"")</f>
        <v/>
      </c>
      <c r="I152" s="6" t="str">
        <f>IF('FY2024'!A154&lt;&gt;"",VALUE('FY2024'!I154),"")</f>
        <v/>
      </c>
      <c r="J152" s="6" t="str">
        <f>IF('FY2024'!A154&lt;&gt;"",VALUE('FY2024'!J154),"")</f>
        <v/>
      </c>
      <c r="K152" s="7" t="str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/>
      </c>
      <c r="L152" s="7" t="str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/>
      </c>
      <c r="M152" s="7" t="str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/>
      </c>
      <c r="N152" s="7" t="str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/>
      </c>
      <c r="O152" s="5" t="str">
        <f t="shared" si="2"/>
        <v/>
      </c>
      <c r="P152" s="10" t="str">
        <f>IF('FY2024'!$A154&lt;&gt;"",IF(AND(MONTH($K152) &lt;= 1, MONTH($L152) &gt;= 1), IF($O152 &lt;&gt; "", $E152/$O152, ""), ""),"")</f>
        <v/>
      </c>
      <c r="Q152" s="10" t="str">
        <f>IF('FY2024'!$A154&lt;&gt;"",IF(AND(MONTH($K152) &lt;= 2, MONTH($L152) &gt;= 2), IF($O152 &lt;&gt; "", $E152/$O152, ""), ""),"")</f>
        <v/>
      </c>
      <c r="R152" s="10" t="str">
        <f>IF('FY2024'!$A154&lt;&gt;"",IF(AND(MONTH($K152) &lt;= 3, MONTH($L152) &gt;= 3), IF($O152 &lt;&gt; "", $E152/$O152, ""), ""),"")</f>
        <v/>
      </c>
      <c r="S152" s="10" t="str">
        <f>IF('FY2024'!$A154&lt;&gt;"",IF(AND(MONTH($K152) &lt;= 4, MONTH($L152) &gt;= 4), IF($O152 &lt;&gt; "", $E152/$O152, ""), ""),"")</f>
        <v/>
      </c>
      <c r="T152" s="10" t="str">
        <f>IF('FY2024'!$A154&lt;&gt;"",IF(AND(MONTH($K152) &lt;= 5, MONTH($L152) &gt;= 5), IF($O152 &lt;&gt; "", $E152/$O152, ""), ""),"")</f>
        <v/>
      </c>
      <c r="U152" s="10" t="str">
        <f>IF('FY2024'!$A154&lt;&gt;"",IF(AND(MONTH($K152) &lt;= 6, MONTH($L152) &gt;= 6), IF($O152 &lt;&gt; "", $E152/$O152, ""), ""),"")</f>
        <v/>
      </c>
      <c r="V152" s="10" t="str">
        <f>IF('FY2024'!$A154&lt;&gt;"",IF(AND(MONTH($K152) &lt;= 7, MONTH($L152) &gt;= 7 ), IF($O152 &lt;&gt; "", $E152/$O152, ""), ""),"")</f>
        <v/>
      </c>
      <c r="W152" s="10" t="str">
        <f>IF('FY2024'!$A154&lt;&gt;"",IF(AND(MONTH($K152) &lt;= 8, MONTH($L152) &gt;= 8), IF($O152 &lt;&gt; "", $E152/$O152, ""), ""),"")</f>
        <v/>
      </c>
      <c r="X152" s="10" t="str">
        <f>IF('FY2024'!$A154&lt;&gt;"",IF(AND(MONTH($K152) &lt;= 9, MONTH($L152) &gt;= 9), IF($O152 &lt;&gt; "", $E152/$O152, ""), ""),"")</f>
        <v/>
      </c>
      <c r="Y152" s="10" t="str">
        <f>IF('FY2024'!$A154&lt;&gt;"",IF(AND(MONTH($K152) &lt;= 10, MONTH($L152) &gt;= 10), IF($O152 &lt;&gt; "", $E152/$O152, ""), ""),"")</f>
        <v/>
      </c>
      <c r="Z152" s="10" t="str">
        <f>IF('FY2024'!$A154&lt;&gt;"",IF(AND(MONTH($K152) &lt;= 11, MONTH($L152) &gt;= 11), IF($O152 &lt;&gt; "", $E152/$O152, ""), ""),"")</f>
        <v/>
      </c>
      <c r="AA152" s="10" t="str">
        <f>IF('FY2024'!$A154&lt;&gt;"",IF(AND(MONTH($K152) &lt;= 12, MONTH($L152) &gt;= 12), IF($O152 &lt;&gt; "", $E152/$O152, ""), ""),"")</f>
        <v/>
      </c>
    </row>
    <row r="153" spans="1:27" x14ac:dyDescent="0.25">
      <c r="A153" s="8" t="str">
        <f>IF('FY2024'!A155&lt;&gt;"", VALUE('FY2024'!A155), "")</f>
        <v/>
      </c>
      <c r="B153" s="5" t="str">
        <f>IF('FY2024'!A155&lt;&gt;"",_xlfn.VALUETOTEXT('FY2024'!B155),"")</f>
        <v/>
      </c>
      <c r="C153" s="5" t="str">
        <f>_xlfn.VALUETOTEXT('FY2024'!C155)</f>
        <v/>
      </c>
      <c r="D153" s="5" t="str">
        <f>IF('FY2024'!A155&lt;&gt;"",_xlfn.VALUETOTEXT('FY2024'!D155),"")</f>
        <v/>
      </c>
      <c r="E153" s="6" t="str">
        <f>IF('FY2024'!A155&lt;&gt;"",VALUE('FY2024'!E155),"")</f>
        <v/>
      </c>
      <c r="F153" s="6" t="str">
        <f>IF('FY2024'!A155&lt;&gt;"",VALUE('FY2024'!F155),"")</f>
        <v/>
      </c>
      <c r="G153" s="6" t="str">
        <f>IF('FY2024'!A155&lt;&gt;"",VALUE('FY2024'!G155),"")</f>
        <v/>
      </c>
      <c r="H153" s="6" t="str">
        <f>IF('FY2024'!A155&lt;&gt;"",VALUE('FY2024'!H155),"")</f>
        <v/>
      </c>
      <c r="I153" s="6" t="str">
        <f>IF('FY2024'!A155&lt;&gt;"",VALUE('FY2024'!I155),"")</f>
        <v/>
      </c>
      <c r="J153" s="6" t="str">
        <f>IF('FY2024'!A155&lt;&gt;"",VALUE('FY2024'!J155),"")</f>
        <v/>
      </c>
      <c r="K153" s="7" t="str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/>
      </c>
      <c r="L153" s="7" t="str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/>
      </c>
      <c r="M153" s="7" t="str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/>
      </c>
      <c r="N153" s="7" t="str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/>
      </c>
      <c r="O153" s="5" t="str">
        <f t="shared" si="2"/>
        <v/>
      </c>
      <c r="P153" s="10" t="str">
        <f>IF('FY2024'!$A155&lt;&gt;"",IF(AND(MONTH($K153) &lt;= 1, MONTH($L153) &gt;= 1), IF($O153 &lt;&gt; "", $E153/$O153, ""), ""),"")</f>
        <v/>
      </c>
      <c r="Q153" s="10" t="str">
        <f>IF('FY2024'!$A155&lt;&gt;"",IF(AND(MONTH($K153) &lt;= 2, MONTH($L153) &gt;= 2), IF($O153 &lt;&gt; "", $E153/$O153, ""), ""),"")</f>
        <v/>
      </c>
      <c r="R153" s="10" t="str">
        <f>IF('FY2024'!$A155&lt;&gt;"",IF(AND(MONTH($K153) &lt;= 3, MONTH($L153) &gt;= 3), IF($O153 &lt;&gt; "", $E153/$O153, ""), ""),"")</f>
        <v/>
      </c>
      <c r="S153" s="10" t="str">
        <f>IF('FY2024'!$A155&lt;&gt;"",IF(AND(MONTH($K153) &lt;= 4, MONTH($L153) &gt;= 4), IF($O153 &lt;&gt; "", $E153/$O153, ""), ""),"")</f>
        <v/>
      </c>
      <c r="T153" s="10" t="str">
        <f>IF('FY2024'!$A155&lt;&gt;"",IF(AND(MONTH($K153) &lt;= 5, MONTH($L153) &gt;= 5), IF($O153 &lt;&gt; "", $E153/$O153, ""), ""),"")</f>
        <v/>
      </c>
      <c r="U153" s="10" t="str">
        <f>IF('FY2024'!$A155&lt;&gt;"",IF(AND(MONTH($K153) &lt;= 6, MONTH($L153) &gt;= 6), IF($O153 &lt;&gt; "", $E153/$O153, ""), ""),"")</f>
        <v/>
      </c>
      <c r="V153" s="10" t="str">
        <f>IF('FY2024'!$A155&lt;&gt;"",IF(AND(MONTH($K153) &lt;= 7, MONTH($L153) &gt;= 7 ), IF($O153 &lt;&gt; "", $E153/$O153, ""), ""),"")</f>
        <v/>
      </c>
      <c r="W153" s="10" t="str">
        <f>IF('FY2024'!$A155&lt;&gt;"",IF(AND(MONTH($K153) &lt;= 8, MONTH($L153) &gt;= 8), IF($O153 &lt;&gt; "", $E153/$O153, ""), ""),"")</f>
        <v/>
      </c>
      <c r="X153" s="10" t="str">
        <f>IF('FY2024'!$A155&lt;&gt;"",IF(AND(MONTH($K153) &lt;= 9, MONTH($L153) &gt;= 9), IF($O153 &lt;&gt; "", $E153/$O153, ""), ""),"")</f>
        <v/>
      </c>
      <c r="Y153" s="10" t="str">
        <f>IF('FY2024'!$A155&lt;&gt;"",IF(AND(MONTH($K153) &lt;= 10, MONTH($L153) &gt;= 10), IF($O153 &lt;&gt; "", $E153/$O153, ""), ""),"")</f>
        <v/>
      </c>
      <c r="Z153" s="10" t="str">
        <f>IF('FY2024'!$A155&lt;&gt;"",IF(AND(MONTH($K153) &lt;= 11, MONTH($L153) &gt;= 11), IF($O153 &lt;&gt; "", $E153/$O153, ""), ""),"")</f>
        <v/>
      </c>
      <c r="AA153" s="10" t="str">
        <f>IF('FY2024'!$A155&lt;&gt;"",IF(AND(MONTH($K153) &lt;= 12, MONTH($L153) &gt;= 12), IF($O153 &lt;&gt; "", $E153/$O153, ""), ""),"")</f>
        <v/>
      </c>
    </row>
    <row r="154" spans="1:27" x14ac:dyDescent="0.25">
      <c r="A154" s="8" t="str">
        <f>IF('FY2024'!A156&lt;&gt;"", VALUE('FY2024'!A156), "")</f>
        <v/>
      </c>
      <c r="B154" s="5" t="str">
        <f>IF('FY2024'!A156&lt;&gt;"",_xlfn.VALUETOTEXT('FY2024'!B156),"")</f>
        <v/>
      </c>
      <c r="C154" s="5" t="str">
        <f>_xlfn.VALUETOTEXT('FY2024'!C156)</f>
        <v/>
      </c>
      <c r="D154" s="5" t="str">
        <f>IF('FY2024'!A156&lt;&gt;"",_xlfn.VALUETOTEXT('FY2024'!D156),"")</f>
        <v/>
      </c>
      <c r="E154" s="6" t="str">
        <f>IF('FY2024'!A156&lt;&gt;"",VALUE('FY2024'!E156),"")</f>
        <v/>
      </c>
      <c r="F154" s="6" t="str">
        <f>IF('FY2024'!A156&lt;&gt;"",VALUE('FY2024'!F156),"")</f>
        <v/>
      </c>
      <c r="G154" s="6" t="str">
        <f>IF('FY2024'!A156&lt;&gt;"",VALUE('FY2024'!G156),"")</f>
        <v/>
      </c>
      <c r="H154" s="6" t="str">
        <f>IF('FY2024'!A156&lt;&gt;"",VALUE('FY2024'!H156),"")</f>
        <v/>
      </c>
      <c r="I154" s="6" t="str">
        <f>IF('FY2024'!A156&lt;&gt;"",VALUE('FY2024'!I156),"")</f>
        <v/>
      </c>
      <c r="J154" s="6" t="str">
        <f>IF('FY2024'!A156&lt;&gt;"",VALUE('FY2024'!J156),"")</f>
        <v/>
      </c>
      <c r="K154" s="7" t="str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/>
      </c>
      <c r="L154" s="7" t="str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/>
      </c>
      <c r="M154" s="7" t="str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/>
      </c>
      <c r="N154" s="7" t="str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/>
      </c>
      <c r="O154" s="5" t="str">
        <f t="shared" si="2"/>
        <v/>
      </c>
      <c r="P154" s="10" t="str">
        <f>IF('FY2024'!$A156&lt;&gt;"",IF(AND(MONTH($K154) &lt;= 1, MONTH($L154) &gt;= 1), IF($O154 &lt;&gt; "", $E154/$O154, ""), ""),"")</f>
        <v/>
      </c>
      <c r="Q154" s="10" t="str">
        <f>IF('FY2024'!$A156&lt;&gt;"",IF(AND(MONTH($K154) &lt;= 2, MONTH($L154) &gt;= 2), IF($O154 &lt;&gt; "", $E154/$O154, ""), ""),"")</f>
        <v/>
      </c>
      <c r="R154" s="10" t="str">
        <f>IF('FY2024'!$A156&lt;&gt;"",IF(AND(MONTH($K154) &lt;= 3, MONTH($L154) &gt;= 3), IF($O154 &lt;&gt; "", $E154/$O154, ""), ""),"")</f>
        <v/>
      </c>
      <c r="S154" s="10" t="str">
        <f>IF('FY2024'!$A156&lt;&gt;"",IF(AND(MONTH($K154) &lt;= 4, MONTH($L154) &gt;= 4), IF($O154 &lt;&gt; "", $E154/$O154, ""), ""),"")</f>
        <v/>
      </c>
      <c r="T154" s="10" t="str">
        <f>IF('FY2024'!$A156&lt;&gt;"",IF(AND(MONTH($K154) &lt;= 5, MONTH($L154) &gt;= 5), IF($O154 &lt;&gt; "", $E154/$O154, ""), ""),"")</f>
        <v/>
      </c>
      <c r="U154" s="10" t="str">
        <f>IF('FY2024'!$A156&lt;&gt;"",IF(AND(MONTH($K154) &lt;= 6, MONTH($L154) &gt;= 6), IF($O154 &lt;&gt; "", $E154/$O154, ""), ""),"")</f>
        <v/>
      </c>
      <c r="V154" s="10" t="str">
        <f>IF('FY2024'!$A156&lt;&gt;"",IF(AND(MONTH($K154) &lt;= 7, MONTH($L154) &gt;= 7 ), IF($O154 &lt;&gt; "", $E154/$O154, ""), ""),"")</f>
        <v/>
      </c>
      <c r="W154" s="10" t="str">
        <f>IF('FY2024'!$A156&lt;&gt;"",IF(AND(MONTH($K154) &lt;= 8, MONTH($L154) &gt;= 8), IF($O154 &lt;&gt; "", $E154/$O154, ""), ""),"")</f>
        <v/>
      </c>
      <c r="X154" s="10" t="str">
        <f>IF('FY2024'!$A156&lt;&gt;"",IF(AND(MONTH($K154) &lt;= 9, MONTH($L154) &gt;= 9), IF($O154 &lt;&gt; "", $E154/$O154, ""), ""),"")</f>
        <v/>
      </c>
      <c r="Y154" s="10" t="str">
        <f>IF('FY2024'!$A156&lt;&gt;"",IF(AND(MONTH($K154) &lt;= 10, MONTH($L154) &gt;= 10), IF($O154 &lt;&gt; "", $E154/$O154, ""), ""),"")</f>
        <v/>
      </c>
      <c r="Z154" s="10" t="str">
        <f>IF('FY2024'!$A156&lt;&gt;"",IF(AND(MONTH($K154) &lt;= 11, MONTH($L154) &gt;= 11), IF($O154 &lt;&gt; "", $E154/$O154, ""), ""),"")</f>
        <v/>
      </c>
      <c r="AA154" s="10" t="str">
        <f>IF('FY2024'!$A156&lt;&gt;"",IF(AND(MONTH($K154) &lt;= 12, MONTH($L154) &gt;= 12), IF($O154 &lt;&gt; "", $E154/$O154, ""), ""),"")</f>
        <v/>
      </c>
    </row>
    <row r="155" spans="1:27" x14ac:dyDescent="0.25">
      <c r="A155" s="8" t="str">
        <f>IF('FY2024'!A157&lt;&gt;"", VALUE('FY2024'!A157), "")</f>
        <v/>
      </c>
      <c r="B155" s="5" t="str">
        <f>IF('FY2024'!A157&lt;&gt;"",_xlfn.VALUETOTEXT('FY2024'!B157),"")</f>
        <v/>
      </c>
      <c r="C155" s="5" t="str">
        <f>_xlfn.VALUETOTEXT('FY2024'!C157)</f>
        <v/>
      </c>
      <c r="D155" s="5" t="str">
        <f>IF('FY2024'!A157&lt;&gt;"",_xlfn.VALUETOTEXT('FY2024'!D157),"")</f>
        <v/>
      </c>
      <c r="E155" s="6" t="str">
        <f>IF('FY2024'!A157&lt;&gt;"",VALUE('FY2024'!E157),"")</f>
        <v/>
      </c>
      <c r="F155" s="6" t="str">
        <f>IF('FY2024'!A157&lt;&gt;"",VALUE('FY2024'!F157),"")</f>
        <v/>
      </c>
      <c r="G155" s="6" t="str">
        <f>IF('FY2024'!A157&lt;&gt;"",VALUE('FY2024'!G157),"")</f>
        <v/>
      </c>
      <c r="H155" s="6" t="str">
        <f>IF('FY2024'!A157&lt;&gt;"",VALUE('FY2024'!H157),"")</f>
        <v/>
      </c>
      <c r="I155" s="6" t="str">
        <f>IF('FY2024'!A157&lt;&gt;"",VALUE('FY2024'!I157),"")</f>
        <v/>
      </c>
      <c r="J155" s="6" t="str">
        <f>IF('FY2024'!A157&lt;&gt;"",VALUE('FY2024'!J157),"")</f>
        <v/>
      </c>
      <c r="K155" s="7" t="str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/>
      </c>
      <c r="L155" s="7" t="str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/>
      </c>
      <c r="M155" s="7" t="str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/>
      </c>
      <c r="N155" s="7" t="str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/>
      </c>
      <c r="O155" s="5" t="str">
        <f t="shared" si="2"/>
        <v/>
      </c>
      <c r="P155" s="10" t="str">
        <f>IF('FY2024'!$A157&lt;&gt;"",IF(AND(MONTH($K155) &lt;= 1, MONTH($L155) &gt;= 1), IF($O155 &lt;&gt; "", $E155/$O155, ""), ""),"")</f>
        <v/>
      </c>
      <c r="Q155" s="10" t="str">
        <f>IF('FY2024'!$A157&lt;&gt;"",IF(AND(MONTH($K155) &lt;= 2, MONTH($L155) &gt;= 2), IF($O155 &lt;&gt; "", $E155/$O155, ""), ""),"")</f>
        <v/>
      </c>
      <c r="R155" s="10" t="str">
        <f>IF('FY2024'!$A157&lt;&gt;"",IF(AND(MONTH($K155) &lt;= 3, MONTH($L155) &gt;= 3), IF($O155 &lt;&gt; "", $E155/$O155, ""), ""),"")</f>
        <v/>
      </c>
      <c r="S155" s="10" t="str">
        <f>IF('FY2024'!$A157&lt;&gt;"",IF(AND(MONTH($K155) &lt;= 4, MONTH($L155) &gt;= 4), IF($O155 &lt;&gt; "", $E155/$O155, ""), ""),"")</f>
        <v/>
      </c>
      <c r="T155" s="10" t="str">
        <f>IF('FY2024'!$A157&lt;&gt;"",IF(AND(MONTH($K155) &lt;= 5, MONTH($L155) &gt;= 5), IF($O155 &lt;&gt; "", $E155/$O155, ""), ""),"")</f>
        <v/>
      </c>
      <c r="U155" s="10" t="str">
        <f>IF('FY2024'!$A157&lt;&gt;"",IF(AND(MONTH($K155) &lt;= 6, MONTH($L155) &gt;= 6), IF($O155 &lt;&gt; "", $E155/$O155, ""), ""),"")</f>
        <v/>
      </c>
      <c r="V155" s="10" t="str">
        <f>IF('FY2024'!$A157&lt;&gt;"",IF(AND(MONTH($K155) &lt;= 7, MONTH($L155) &gt;= 7 ), IF($O155 &lt;&gt; "", $E155/$O155, ""), ""),"")</f>
        <v/>
      </c>
      <c r="W155" s="10" t="str">
        <f>IF('FY2024'!$A157&lt;&gt;"",IF(AND(MONTH($K155) &lt;= 8, MONTH($L155) &gt;= 8), IF($O155 &lt;&gt; "", $E155/$O155, ""), ""),"")</f>
        <v/>
      </c>
      <c r="X155" s="10" t="str">
        <f>IF('FY2024'!$A157&lt;&gt;"",IF(AND(MONTH($K155) &lt;= 9, MONTH($L155) &gt;= 9), IF($O155 &lt;&gt; "", $E155/$O155, ""), ""),"")</f>
        <v/>
      </c>
      <c r="Y155" s="10" t="str">
        <f>IF('FY2024'!$A157&lt;&gt;"",IF(AND(MONTH($K155) &lt;= 10, MONTH($L155) &gt;= 10), IF($O155 &lt;&gt; "", $E155/$O155, ""), ""),"")</f>
        <v/>
      </c>
      <c r="Z155" s="10" t="str">
        <f>IF('FY2024'!$A157&lt;&gt;"",IF(AND(MONTH($K155) &lt;= 11, MONTH($L155) &gt;= 11), IF($O155 &lt;&gt; "", $E155/$O155, ""), ""),"")</f>
        <v/>
      </c>
      <c r="AA155" s="10" t="str">
        <f>IF('FY2024'!$A157&lt;&gt;"",IF(AND(MONTH($K155) &lt;= 12, MONTH($L155) &gt;= 12), IF($O155 &lt;&gt; "", $E155/$O155, ""), ""),"")</f>
        <v/>
      </c>
    </row>
    <row r="156" spans="1:27" x14ac:dyDescent="0.25">
      <c r="A156" s="8" t="str">
        <f>IF('FY2024'!A158&lt;&gt;"", VALUE('FY2024'!A158), "")</f>
        <v/>
      </c>
      <c r="B156" s="5" t="str">
        <f>IF('FY2024'!A158&lt;&gt;"",_xlfn.VALUETOTEXT('FY2024'!B158),"")</f>
        <v/>
      </c>
      <c r="C156" s="5" t="str">
        <f>_xlfn.VALUETOTEXT('FY2024'!C158)</f>
        <v/>
      </c>
      <c r="D156" s="5" t="str">
        <f>IF('FY2024'!A158&lt;&gt;"",_xlfn.VALUETOTEXT('FY2024'!D158),"")</f>
        <v/>
      </c>
      <c r="E156" s="6" t="str">
        <f>IF('FY2024'!A158&lt;&gt;"",VALUE('FY2024'!E158),"")</f>
        <v/>
      </c>
      <c r="F156" s="6" t="str">
        <f>IF('FY2024'!A158&lt;&gt;"",VALUE('FY2024'!F158),"")</f>
        <v/>
      </c>
      <c r="G156" s="6" t="str">
        <f>IF('FY2024'!A158&lt;&gt;"",VALUE('FY2024'!G158),"")</f>
        <v/>
      </c>
      <c r="H156" s="6" t="str">
        <f>IF('FY2024'!A158&lt;&gt;"",VALUE('FY2024'!H158),"")</f>
        <v/>
      </c>
      <c r="I156" s="6" t="str">
        <f>IF('FY2024'!A158&lt;&gt;"",VALUE('FY2024'!I158),"")</f>
        <v/>
      </c>
      <c r="J156" s="6" t="str">
        <f>IF('FY2024'!A158&lt;&gt;"",VALUE('FY2024'!J158),"")</f>
        <v/>
      </c>
      <c r="K156" s="7" t="str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/>
      </c>
      <c r="L156" s="7" t="str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/>
      </c>
      <c r="M156" s="7" t="str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/>
      </c>
      <c r="N156" s="7" t="str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/>
      </c>
      <c r="O156" s="5" t="str">
        <f t="shared" si="2"/>
        <v/>
      </c>
      <c r="P156" s="10" t="str">
        <f>IF('FY2024'!$A158&lt;&gt;"",IF(AND(MONTH($K156) &lt;= 1, MONTH($L156) &gt;= 1), IF($O156 &lt;&gt; "", $E156/$O156, ""), ""),"")</f>
        <v/>
      </c>
      <c r="Q156" s="10" t="str">
        <f>IF('FY2024'!$A158&lt;&gt;"",IF(AND(MONTH($K156) &lt;= 2, MONTH($L156) &gt;= 2), IF($O156 &lt;&gt; "", $E156/$O156, ""), ""),"")</f>
        <v/>
      </c>
      <c r="R156" s="10" t="str">
        <f>IF('FY2024'!$A158&lt;&gt;"",IF(AND(MONTH($K156) &lt;= 3, MONTH($L156) &gt;= 3), IF($O156 &lt;&gt; "", $E156/$O156, ""), ""),"")</f>
        <v/>
      </c>
      <c r="S156" s="10" t="str">
        <f>IF('FY2024'!$A158&lt;&gt;"",IF(AND(MONTH($K156) &lt;= 4, MONTH($L156) &gt;= 4), IF($O156 &lt;&gt; "", $E156/$O156, ""), ""),"")</f>
        <v/>
      </c>
      <c r="T156" s="10" t="str">
        <f>IF('FY2024'!$A158&lt;&gt;"",IF(AND(MONTH($K156) &lt;= 5, MONTH($L156) &gt;= 5), IF($O156 &lt;&gt; "", $E156/$O156, ""), ""),"")</f>
        <v/>
      </c>
      <c r="U156" s="10" t="str">
        <f>IF('FY2024'!$A158&lt;&gt;"",IF(AND(MONTH($K156) &lt;= 6, MONTH($L156) &gt;= 6), IF($O156 &lt;&gt; "", $E156/$O156, ""), ""),"")</f>
        <v/>
      </c>
      <c r="V156" s="10" t="str">
        <f>IF('FY2024'!$A158&lt;&gt;"",IF(AND(MONTH($K156) &lt;= 7, MONTH($L156) &gt;= 7 ), IF($O156 &lt;&gt; "", $E156/$O156, ""), ""),"")</f>
        <v/>
      </c>
      <c r="W156" s="10" t="str">
        <f>IF('FY2024'!$A158&lt;&gt;"",IF(AND(MONTH($K156) &lt;= 8, MONTH($L156) &gt;= 8), IF($O156 &lt;&gt; "", $E156/$O156, ""), ""),"")</f>
        <v/>
      </c>
      <c r="X156" s="10" t="str">
        <f>IF('FY2024'!$A158&lt;&gt;"",IF(AND(MONTH($K156) &lt;= 9, MONTH($L156) &gt;= 9), IF($O156 &lt;&gt; "", $E156/$O156, ""), ""),"")</f>
        <v/>
      </c>
      <c r="Y156" s="10" t="str">
        <f>IF('FY2024'!$A158&lt;&gt;"",IF(AND(MONTH($K156) &lt;= 10, MONTH($L156) &gt;= 10), IF($O156 &lt;&gt; "", $E156/$O156, ""), ""),"")</f>
        <v/>
      </c>
      <c r="Z156" s="10" t="str">
        <f>IF('FY2024'!$A158&lt;&gt;"",IF(AND(MONTH($K156) &lt;= 11, MONTH($L156) &gt;= 11), IF($O156 &lt;&gt; "", $E156/$O156, ""), ""),"")</f>
        <v/>
      </c>
      <c r="AA156" s="10" t="str">
        <f>IF('FY2024'!$A158&lt;&gt;"",IF(AND(MONTH($K156) &lt;= 12, MONTH($L156) &gt;= 12), IF($O156 &lt;&gt; "", $E156/$O156, ""), ""),"")</f>
        <v/>
      </c>
    </row>
    <row r="157" spans="1:27" x14ac:dyDescent="0.25">
      <c r="A157" s="8" t="str">
        <f>IF('FY2024'!A159&lt;&gt;"", VALUE('FY2024'!A159), "")</f>
        <v/>
      </c>
      <c r="B157" s="5" t="str">
        <f>IF('FY2024'!A159&lt;&gt;"",_xlfn.VALUETOTEXT('FY2024'!B159),"")</f>
        <v/>
      </c>
      <c r="C157" s="5" t="str">
        <f>_xlfn.VALUETOTEXT('FY2024'!C159)</f>
        <v/>
      </c>
      <c r="D157" s="5" t="str">
        <f>IF('FY2024'!A159&lt;&gt;"",_xlfn.VALUETOTEXT('FY2024'!D159),"")</f>
        <v/>
      </c>
      <c r="E157" s="6" t="str">
        <f>IF('FY2024'!A159&lt;&gt;"",VALUE('FY2024'!E159),"")</f>
        <v/>
      </c>
      <c r="F157" s="6" t="str">
        <f>IF('FY2024'!A159&lt;&gt;"",VALUE('FY2024'!F159),"")</f>
        <v/>
      </c>
      <c r="G157" s="6" t="str">
        <f>IF('FY2024'!A159&lt;&gt;"",VALUE('FY2024'!G159),"")</f>
        <v/>
      </c>
      <c r="H157" s="6" t="str">
        <f>IF('FY2024'!A159&lt;&gt;"",VALUE('FY2024'!H159),"")</f>
        <v/>
      </c>
      <c r="I157" s="6" t="str">
        <f>IF('FY2024'!A159&lt;&gt;"",VALUE('FY2024'!I159),"")</f>
        <v/>
      </c>
      <c r="J157" s="6" t="str">
        <f>IF('FY2024'!A159&lt;&gt;"",VALUE('FY2024'!J159),"")</f>
        <v/>
      </c>
      <c r="K157" s="7" t="str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/>
      </c>
      <c r="L157" s="7" t="str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/>
      </c>
      <c r="M157" s="7" t="str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/>
      </c>
      <c r="N157" s="7" t="str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/>
      </c>
      <c r="O157" s="5" t="str">
        <f t="shared" si="2"/>
        <v/>
      </c>
      <c r="P157" s="10" t="str">
        <f>IF('FY2024'!$A159&lt;&gt;"",IF(AND(MONTH($K157) &lt;= 1, MONTH($L157) &gt;= 1), IF($O157 &lt;&gt; "", $E157/$O157, ""), ""),"")</f>
        <v/>
      </c>
      <c r="Q157" s="10" t="str">
        <f>IF('FY2024'!$A159&lt;&gt;"",IF(AND(MONTH($K157) &lt;= 2, MONTH($L157) &gt;= 2), IF($O157 &lt;&gt; "", $E157/$O157, ""), ""),"")</f>
        <v/>
      </c>
      <c r="R157" s="10" t="str">
        <f>IF('FY2024'!$A159&lt;&gt;"",IF(AND(MONTH($K157) &lt;= 3, MONTH($L157) &gt;= 3), IF($O157 &lt;&gt; "", $E157/$O157, ""), ""),"")</f>
        <v/>
      </c>
      <c r="S157" s="10" t="str">
        <f>IF('FY2024'!$A159&lt;&gt;"",IF(AND(MONTH($K157) &lt;= 4, MONTH($L157) &gt;= 4), IF($O157 &lt;&gt; "", $E157/$O157, ""), ""),"")</f>
        <v/>
      </c>
      <c r="T157" s="10" t="str">
        <f>IF('FY2024'!$A159&lt;&gt;"",IF(AND(MONTH($K157) &lt;= 5, MONTH($L157) &gt;= 5), IF($O157 &lt;&gt; "", $E157/$O157, ""), ""),"")</f>
        <v/>
      </c>
      <c r="U157" s="10" t="str">
        <f>IF('FY2024'!$A159&lt;&gt;"",IF(AND(MONTH($K157) &lt;= 6, MONTH($L157) &gt;= 6), IF($O157 &lt;&gt; "", $E157/$O157, ""), ""),"")</f>
        <v/>
      </c>
      <c r="V157" s="10" t="str">
        <f>IF('FY2024'!$A159&lt;&gt;"",IF(AND(MONTH($K157) &lt;= 7, MONTH($L157) &gt;= 7 ), IF($O157 &lt;&gt; "", $E157/$O157, ""), ""),"")</f>
        <v/>
      </c>
      <c r="W157" s="10" t="str">
        <f>IF('FY2024'!$A159&lt;&gt;"",IF(AND(MONTH($K157) &lt;= 8, MONTH($L157) &gt;= 8), IF($O157 &lt;&gt; "", $E157/$O157, ""), ""),"")</f>
        <v/>
      </c>
      <c r="X157" s="10" t="str">
        <f>IF('FY2024'!$A159&lt;&gt;"",IF(AND(MONTH($K157) &lt;= 9, MONTH($L157) &gt;= 9), IF($O157 &lt;&gt; "", $E157/$O157, ""), ""),"")</f>
        <v/>
      </c>
      <c r="Y157" s="10" t="str">
        <f>IF('FY2024'!$A159&lt;&gt;"",IF(AND(MONTH($K157) &lt;= 10, MONTH($L157) &gt;= 10), IF($O157 &lt;&gt; "", $E157/$O157, ""), ""),"")</f>
        <v/>
      </c>
      <c r="Z157" s="10" t="str">
        <f>IF('FY2024'!$A159&lt;&gt;"",IF(AND(MONTH($K157) &lt;= 11, MONTH($L157) &gt;= 11), IF($O157 &lt;&gt; "", $E157/$O157, ""), ""),"")</f>
        <v/>
      </c>
      <c r="AA157" s="10" t="str">
        <f>IF('FY2024'!$A159&lt;&gt;"",IF(AND(MONTH($K157) &lt;= 12, MONTH($L157) &gt;= 12), IF($O157 &lt;&gt; "", $E157/$O157, ""), ""),"")</f>
        <v/>
      </c>
    </row>
    <row r="158" spans="1:27" x14ac:dyDescent="0.25">
      <c r="A158" s="8" t="str">
        <f>IF('FY2024'!A160&lt;&gt;"", VALUE('FY2024'!A160), "")</f>
        <v/>
      </c>
      <c r="B158" s="5" t="str">
        <f>IF('FY2024'!A160&lt;&gt;"",_xlfn.VALUETOTEXT('FY2024'!B160),"")</f>
        <v/>
      </c>
      <c r="C158" s="5" t="str">
        <f>_xlfn.VALUETOTEXT('FY2024'!C160)</f>
        <v/>
      </c>
      <c r="D158" s="5" t="str">
        <f>IF('FY2024'!A160&lt;&gt;"",_xlfn.VALUETOTEXT('FY2024'!D160),"")</f>
        <v/>
      </c>
      <c r="E158" s="6" t="str">
        <f>IF('FY2024'!A160&lt;&gt;"",VALUE('FY2024'!E160),"")</f>
        <v/>
      </c>
      <c r="F158" s="6" t="str">
        <f>IF('FY2024'!A160&lt;&gt;"",VALUE('FY2024'!F160),"")</f>
        <v/>
      </c>
      <c r="G158" s="6" t="str">
        <f>IF('FY2024'!A160&lt;&gt;"",VALUE('FY2024'!G160),"")</f>
        <v/>
      </c>
      <c r="H158" s="6" t="str">
        <f>IF('FY2024'!A160&lt;&gt;"",VALUE('FY2024'!H160),"")</f>
        <v/>
      </c>
      <c r="I158" s="6" t="str">
        <f>IF('FY2024'!A160&lt;&gt;"",VALUE('FY2024'!I160),"")</f>
        <v/>
      </c>
      <c r="J158" s="6" t="str">
        <f>IF('FY2024'!A160&lt;&gt;"",VALUE('FY2024'!J160),"")</f>
        <v/>
      </c>
      <c r="K158" s="7" t="str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/>
      </c>
      <c r="L158" s="7" t="str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/>
      </c>
      <c r="M158" s="7" t="str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/>
      </c>
      <c r="N158" s="7" t="str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/>
      </c>
      <c r="O158" s="5" t="str">
        <f t="shared" si="2"/>
        <v/>
      </c>
      <c r="P158" s="10" t="str">
        <f>IF('FY2024'!$A160&lt;&gt;"",IF(AND(MONTH($K158) &lt;= 1, MONTH($L158) &gt;= 1), IF($O158 &lt;&gt; "", $E158/$O158, ""), ""),"")</f>
        <v/>
      </c>
      <c r="Q158" s="10" t="str">
        <f>IF('FY2024'!$A160&lt;&gt;"",IF(AND(MONTH($K158) &lt;= 2, MONTH($L158) &gt;= 2), IF($O158 &lt;&gt; "", $E158/$O158, ""), ""),"")</f>
        <v/>
      </c>
      <c r="R158" s="10" t="str">
        <f>IF('FY2024'!$A160&lt;&gt;"",IF(AND(MONTH($K158) &lt;= 3, MONTH($L158) &gt;= 3), IF($O158 &lt;&gt; "", $E158/$O158, ""), ""),"")</f>
        <v/>
      </c>
      <c r="S158" s="10" t="str">
        <f>IF('FY2024'!$A160&lt;&gt;"",IF(AND(MONTH($K158) &lt;= 4, MONTH($L158) &gt;= 4), IF($O158 &lt;&gt; "", $E158/$O158, ""), ""),"")</f>
        <v/>
      </c>
      <c r="T158" s="10" t="str">
        <f>IF('FY2024'!$A160&lt;&gt;"",IF(AND(MONTH($K158) &lt;= 5, MONTH($L158) &gt;= 5), IF($O158 &lt;&gt; "", $E158/$O158, ""), ""),"")</f>
        <v/>
      </c>
      <c r="U158" s="10" t="str">
        <f>IF('FY2024'!$A160&lt;&gt;"",IF(AND(MONTH($K158) &lt;= 6, MONTH($L158) &gt;= 6), IF($O158 &lt;&gt; "", $E158/$O158, ""), ""),"")</f>
        <v/>
      </c>
      <c r="V158" s="10" t="str">
        <f>IF('FY2024'!$A160&lt;&gt;"",IF(AND(MONTH($K158) &lt;= 7, MONTH($L158) &gt;= 7 ), IF($O158 &lt;&gt; "", $E158/$O158, ""), ""),"")</f>
        <v/>
      </c>
      <c r="W158" s="10" t="str">
        <f>IF('FY2024'!$A160&lt;&gt;"",IF(AND(MONTH($K158) &lt;= 8, MONTH($L158) &gt;= 8), IF($O158 &lt;&gt; "", $E158/$O158, ""), ""),"")</f>
        <v/>
      </c>
      <c r="X158" s="10" t="str">
        <f>IF('FY2024'!$A160&lt;&gt;"",IF(AND(MONTH($K158) &lt;= 9, MONTH($L158) &gt;= 9), IF($O158 &lt;&gt; "", $E158/$O158, ""), ""),"")</f>
        <v/>
      </c>
      <c r="Y158" s="10" t="str">
        <f>IF('FY2024'!$A160&lt;&gt;"",IF(AND(MONTH($K158) &lt;= 10, MONTH($L158) &gt;= 10), IF($O158 &lt;&gt; "", $E158/$O158, ""), ""),"")</f>
        <v/>
      </c>
      <c r="Z158" s="10" t="str">
        <f>IF('FY2024'!$A160&lt;&gt;"",IF(AND(MONTH($K158) &lt;= 11, MONTH($L158) &gt;= 11), IF($O158 &lt;&gt; "", $E158/$O158, ""), ""),"")</f>
        <v/>
      </c>
      <c r="AA158" s="10" t="str">
        <f>IF('FY2024'!$A160&lt;&gt;"",IF(AND(MONTH($K158) &lt;= 12, MONTH($L158) &gt;= 12), IF($O158 &lt;&gt; "", $E158/$O158, ""), ""),"")</f>
        <v/>
      </c>
    </row>
    <row r="159" spans="1:27" x14ac:dyDescent="0.25">
      <c r="A159" s="8" t="str">
        <f>IF('FY2024'!A161&lt;&gt;"", VALUE('FY2024'!A161), "")</f>
        <v/>
      </c>
      <c r="B159" s="5" t="str">
        <f>IF('FY2024'!A161&lt;&gt;"",_xlfn.VALUETOTEXT('FY2024'!B161),"")</f>
        <v/>
      </c>
      <c r="C159" s="5" t="str">
        <f>_xlfn.VALUETOTEXT('FY2024'!C161)</f>
        <v/>
      </c>
      <c r="D159" s="5" t="str">
        <f>IF('FY2024'!A161&lt;&gt;"",_xlfn.VALUETOTEXT('FY2024'!D161),"")</f>
        <v/>
      </c>
      <c r="E159" s="6" t="str">
        <f>IF('FY2024'!A161&lt;&gt;"",VALUE('FY2024'!E161),"")</f>
        <v/>
      </c>
      <c r="F159" s="6" t="str">
        <f>IF('FY2024'!A161&lt;&gt;"",VALUE('FY2024'!F161),"")</f>
        <v/>
      </c>
      <c r="G159" s="6" t="str">
        <f>IF('FY2024'!A161&lt;&gt;"",VALUE('FY2024'!G161),"")</f>
        <v/>
      </c>
      <c r="H159" s="6" t="str">
        <f>IF('FY2024'!A161&lt;&gt;"",VALUE('FY2024'!H161),"")</f>
        <v/>
      </c>
      <c r="I159" s="6" t="str">
        <f>IF('FY2024'!A161&lt;&gt;"",VALUE('FY2024'!I161),"")</f>
        <v/>
      </c>
      <c r="J159" s="6" t="str">
        <f>IF('FY2024'!A161&lt;&gt;"",VALUE('FY2024'!J161),"")</f>
        <v/>
      </c>
      <c r="K159" s="7" t="str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/>
      </c>
      <c r="L159" s="7" t="str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/>
      </c>
      <c r="M159" s="7" t="str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/>
      </c>
      <c r="N159" s="7" t="str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/>
      </c>
      <c r="O159" s="5" t="str">
        <f t="shared" si="2"/>
        <v/>
      </c>
      <c r="P159" s="10" t="str">
        <f>IF('FY2024'!$A161&lt;&gt;"",IF(AND(MONTH($K159) &lt;= 1, MONTH($L159) &gt;= 1), IF($O159 &lt;&gt; "", $E159/$O159, ""), ""),"")</f>
        <v/>
      </c>
      <c r="Q159" s="10" t="str">
        <f>IF('FY2024'!$A161&lt;&gt;"",IF(AND(MONTH($K159) &lt;= 2, MONTH($L159) &gt;= 2), IF($O159 &lt;&gt; "", $E159/$O159, ""), ""),"")</f>
        <v/>
      </c>
      <c r="R159" s="10" t="str">
        <f>IF('FY2024'!$A161&lt;&gt;"",IF(AND(MONTH($K159) &lt;= 3, MONTH($L159) &gt;= 3), IF($O159 &lt;&gt; "", $E159/$O159, ""), ""),"")</f>
        <v/>
      </c>
      <c r="S159" s="10" t="str">
        <f>IF('FY2024'!$A161&lt;&gt;"",IF(AND(MONTH($K159) &lt;= 4, MONTH($L159) &gt;= 4), IF($O159 &lt;&gt; "", $E159/$O159, ""), ""),"")</f>
        <v/>
      </c>
      <c r="T159" s="10" t="str">
        <f>IF('FY2024'!$A161&lt;&gt;"",IF(AND(MONTH($K159) &lt;= 5, MONTH($L159) &gt;= 5), IF($O159 &lt;&gt; "", $E159/$O159, ""), ""),"")</f>
        <v/>
      </c>
      <c r="U159" s="10" t="str">
        <f>IF('FY2024'!$A161&lt;&gt;"",IF(AND(MONTH($K159) &lt;= 6, MONTH($L159) &gt;= 6), IF($O159 &lt;&gt; "", $E159/$O159, ""), ""),"")</f>
        <v/>
      </c>
      <c r="V159" s="10" t="str">
        <f>IF('FY2024'!$A161&lt;&gt;"",IF(AND(MONTH($K159) &lt;= 7, MONTH($L159) &gt;= 7 ), IF($O159 &lt;&gt; "", $E159/$O159, ""), ""),"")</f>
        <v/>
      </c>
      <c r="W159" s="10" t="str">
        <f>IF('FY2024'!$A161&lt;&gt;"",IF(AND(MONTH($K159) &lt;= 8, MONTH($L159) &gt;= 8), IF($O159 &lt;&gt; "", $E159/$O159, ""), ""),"")</f>
        <v/>
      </c>
      <c r="X159" s="10" t="str">
        <f>IF('FY2024'!$A161&lt;&gt;"",IF(AND(MONTH($K159) &lt;= 9, MONTH($L159) &gt;= 9), IF($O159 &lt;&gt; "", $E159/$O159, ""), ""),"")</f>
        <v/>
      </c>
      <c r="Y159" s="10" t="str">
        <f>IF('FY2024'!$A161&lt;&gt;"",IF(AND(MONTH($K159) &lt;= 10, MONTH($L159) &gt;= 10), IF($O159 &lt;&gt; "", $E159/$O159, ""), ""),"")</f>
        <v/>
      </c>
      <c r="Z159" s="10" t="str">
        <f>IF('FY2024'!$A161&lt;&gt;"",IF(AND(MONTH($K159) &lt;= 11, MONTH($L159) &gt;= 11), IF($O159 &lt;&gt; "", $E159/$O159, ""), ""),"")</f>
        <v/>
      </c>
      <c r="AA159" s="10" t="str">
        <f>IF('FY2024'!$A161&lt;&gt;"",IF(AND(MONTH($K159) &lt;= 12, MONTH($L159) &gt;= 12), IF($O159 &lt;&gt; "", $E159/$O159, ""), ""),"")</f>
        <v/>
      </c>
    </row>
    <row r="160" spans="1:27" x14ac:dyDescent="0.25">
      <c r="A160" s="8" t="str">
        <f>IF('FY2024'!A162&lt;&gt;"", VALUE('FY2024'!A162), "")</f>
        <v/>
      </c>
      <c r="B160" s="5" t="str">
        <f>IF('FY2024'!A162&lt;&gt;"",_xlfn.VALUETOTEXT('FY2024'!B162),"")</f>
        <v/>
      </c>
      <c r="C160" s="5" t="str">
        <f>_xlfn.VALUETOTEXT('FY2024'!C162)</f>
        <v/>
      </c>
      <c r="D160" s="5" t="str">
        <f>IF('FY2024'!A162&lt;&gt;"",_xlfn.VALUETOTEXT('FY2024'!D162),"")</f>
        <v/>
      </c>
      <c r="E160" s="6" t="str">
        <f>IF('FY2024'!A162&lt;&gt;"",VALUE('FY2024'!E162),"")</f>
        <v/>
      </c>
      <c r="F160" s="6" t="str">
        <f>IF('FY2024'!A162&lt;&gt;"",VALUE('FY2024'!F162),"")</f>
        <v/>
      </c>
      <c r="G160" s="6" t="str">
        <f>IF('FY2024'!A162&lt;&gt;"",VALUE('FY2024'!G162),"")</f>
        <v/>
      </c>
      <c r="H160" s="6" t="str">
        <f>IF('FY2024'!A162&lt;&gt;"",VALUE('FY2024'!H162),"")</f>
        <v/>
      </c>
      <c r="I160" s="6" t="str">
        <f>IF('FY2024'!A162&lt;&gt;"",VALUE('FY2024'!I162),"")</f>
        <v/>
      </c>
      <c r="J160" s="6" t="str">
        <f>IF('FY2024'!A162&lt;&gt;"",VALUE('FY2024'!J162),"")</f>
        <v/>
      </c>
      <c r="K160" s="7" t="str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/>
      </c>
      <c r="L160" s="7" t="str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/>
      </c>
      <c r="M160" s="7" t="str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/>
      </c>
      <c r="N160" s="7" t="str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/>
      </c>
      <c r="O160" s="5" t="str">
        <f t="shared" si="2"/>
        <v/>
      </c>
      <c r="P160" s="10" t="str">
        <f>IF('FY2024'!$A162&lt;&gt;"",IF(AND(MONTH($K160) &lt;= 1, MONTH($L160) &gt;= 1), IF($O160 &lt;&gt; "", $E160/$O160, ""), ""),"")</f>
        <v/>
      </c>
      <c r="Q160" s="10" t="str">
        <f>IF('FY2024'!$A162&lt;&gt;"",IF(AND(MONTH($K160) &lt;= 2, MONTH($L160) &gt;= 2), IF($O160 &lt;&gt; "", $E160/$O160, ""), ""),"")</f>
        <v/>
      </c>
      <c r="R160" s="10" t="str">
        <f>IF('FY2024'!$A162&lt;&gt;"",IF(AND(MONTH($K160) &lt;= 3, MONTH($L160) &gt;= 3), IF($O160 &lt;&gt; "", $E160/$O160, ""), ""),"")</f>
        <v/>
      </c>
      <c r="S160" s="10" t="str">
        <f>IF('FY2024'!$A162&lt;&gt;"",IF(AND(MONTH($K160) &lt;= 4, MONTH($L160) &gt;= 4), IF($O160 &lt;&gt; "", $E160/$O160, ""), ""),"")</f>
        <v/>
      </c>
      <c r="T160" s="10" t="str">
        <f>IF('FY2024'!$A162&lt;&gt;"",IF(AND(MONTH($K160) &lt;= 5, MONTH($L160) &gt;= 5), IF($O160 &lt;&gt; "", $E160/$O160, ""), ""),"")</f>
        <v/>
      </c>
      <c r="U160" s="10" t="str">
        <f>IF('FY2024'!$A162&lt;&gt;"",IF(AND(MONTH($K160) &lt;= 6, MONTH($L160) &gt;= 6), IF($O160 &lt;&gt; "", $E160/$O160, ""), ""),"")</f>
        <v/>
      </c>
      <c r="V160" s="10" t="str">
        <f>IF('FY2024'!$A162&lt;&gt;"",IF(AND(MONTH($K160) &lt;= 7, MONTH($L160) &gt;= 7 ), IF($O160 &lt;&gt; "", $E160/$O160, ""), ""),"")</f>
        <v/>
      </c>
      <c r="W160" s="10" t="str">
        <f>IF('FY2024'!$A162&lt;&gt;"",IF(AND(MONTH($K160) &lt;= 8, MONTH($L160) &gt;= 8), IF($O160 &lt;&gt; "", $E160/$O160, ""), ""),"")</f>
        <v/>
      </c>
      <c r="X160" s="10" t="str">
        <f>IF('FY2024'!$A162&lt;&gt;"",IF(AND(MONTH($K160) &lt;= 9, MONTH($L160) &gt;= 9), IF($O160 &lt;&gt; "", $E160/$O160, ""), ""),"")</f>
        <v/>
      </c>
      <c r="Y160" s="10" t="str">
        <f>IF('FY2024'!$A162&lt;&gt;"",IF(AND(MONTH($K160) &lt;= 10, MONTH($L160) &gt;= 10), IF($O160 &lt;&gt; "", $E160/$O160, ""), ""),"")</f>
        <v/>
      </c>
      <c r="Z160" s="10" t="str">
        <f>IF('FY2024'!$A162&lt;&gt;"",IF(AND(MONTH($K160) &lt;= 11, MONTH($L160) &gt;= 11), IF($O160 &lt;&gt; "", $E160/$O160, ""), ""),"")</f>
        <v/>
      </c>
      <c r="AA160" s="10" t="str">
        <f>IF('FY2024'!$A162&lt;&gt;"",IF(AND(MONTH($K160) &lt;= 12, MONTH($L160) &gt;= 12), IF($O160 &lt;&gt; "", $E160/$O160, ""), ""),"")</f>
        <v/>
      </c>
    </row>
    <row r="161" spans="1:27" x14ac:dyDescent="0.25">
      <c r="A161" s="8" t="str">
        <f>IF('FY2024'!A163&lt;&gt;"", VALUE('FY2024'!A163), "")</f>
        <v/>
      </c>
      <c r="B161" s="5" t="str">
        <f>IF('FY2024'!A163&lt;&gt;"",_xlfn.VALUETOTEXT('FY2024'!B163),"")</f>
        <v/>
      </c>
      <c r="C161" s="5" t="str">
        <f>_xlfn.VALUETOTEXT('FY2024'!C163)</f>
        <v/>
      </c>
      <c r="D161" s="5" t="str">
        <f>IF('FY2024'!A163&lt;&gt;"",_xlfn.VALUETOTEXT('FY2024'!D163),"")</f>
        <v/>
      </c>
      <c r="E161" s="6" t="str">
        <f>IF('FY2024'!A163&lt;&gt;"",VALUE('FY2024'!E163),"")</f>
        <v/>
      </c>
      <c r="F161" s="6" t="str">
        <f>IF('FY2024'!A163&lt;&gt;"",VALUE('FY2024'!F163),"")</f>
        <v/>
      </c>
      <c r="G161" s="6" t="str">
        <f>IF('FY2024'!A163&lt;&gt;"",VALUE('FY2024'!G163),"")</f>
        <v/>
      </c>
      <c r="H161" s="6" t="str">
        <f>IF('FY2024'!A163&lt;&gt;"",VALUE('FY2024'!H163),"")</f>
        <v/>
      </c>
      <c r="I161" s="6" t="str">
        <f>IF('FY2024'!A163&lt;&gt;"",VALUE('FY2024'!I163),"")</f>
        <v/>
      </c>
      <c r="J161" s="6" t="str">
        <f>IF('FY2024'!A163&lt;&gt;"",VALUE('FY2024'!J163),"")</f>
        <v/>
      </c>
      <c r="K161" s="7" t="str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/>
      </c>
      <c r="L161" s="7" t="str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/>
      </c>
      <c r="M161" s="7" t="str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/>
      </c>
      <c r="N161" s="7" t="str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/>
      </c>
      <c r="O161" s="5" t="str">
        <f t="shared" si="2"/>
        <v/>
      </c>
      <c r="P161" s="10" t="str">
        <f>IF('FY2024'!$A163&lt;&gt;"",IF(AND(MONTH($K161) &lt;= 1, MONTH($L161) &gt;= 1), IF($O161 &lt;&gt; "", $E161/$O161, ""), ""),"")</f>
        <v/>
      </c>
      <c r="Q161" s="10" t="str">
        <f>IF('FY2024'!$A163&lt;&gt;"",IF(AND(MONTH($K161) &lt;= 2, MONTH($L161) &gt;= 2), IF($O161 &lt;&gt; "", $E161/$O161, ""), ""),"")</f>
        <v/>
      </c>
      <c r="R161" s="10" t="str">
        <f>IF('FY2024'!$A163&lt;&gt;"",IF(AND(MONTH($K161) &lt;= 3, MONTH($L161) &gt;= 3), IF($O161 &lt;&gt; "", $E161/$O161, ""), ""),"")</f>
        <v/>
      </c>
      <c r="S161" s="10" t="str">
        <f>IF('FY2024'!$A163&lt;&gt;"",IF(AND(MONTH($K161) &lt;= 4, MONTH($L161) &gt;= 4), IF($O161 &lt;&gt; "", $E161/$O161, ""), ""),"")</f>
        <v/>
      </c>
      <c r="T161" s="10" t="str">
        <f>IF('FY2024'!$A163&lt;&gt;"",IF(AND(MONTH($K161) &lt;= 5, MONTH($L161) &gt;= 5), IF($O161 &lt;&gt; "", $E161/$O161, ""), ""),"")</f>
        <v/>
      </c>
      <c r="U161" s="10" t="str">
        <f>IF('FY2024'!$A163&lt;&gt;"",IF(AND(MONTH($K161) &lt;= 6, MONTH($L161) &gt;= 6), IF($O161 &lt;&gt; "", $E161/$O161, ""), ""),"")</f>
        <v/>
      </c>
      <c r="V161" s="10" t="str">
        <f>IF('FY2024'!$A163&lt;&gt;"",IF(AND(MONTH($K161) &lt;= 7, MONTH($L161) &gt;= 7 ), IF($O161 &lt;&gt; "", $E161/$O161, ""), ""),"")</f>
        <v/>
      </c>
      <c r="W161" s="10" t="str">
        <f>IF('FY2024'!$A163&lt;&gt;"",IF(AND(MONTH($K161) &lt;= 8, MONTH($L161) &gt;= 8), IF($O161 &lt;&gt; "", $E161/$O161, ""), ""),"")</f>
        <v/>
      </c>
      <c r="X161" s="10" t="str">
        <f>IF('FY2024'!$A163&lt;&gt;"",IF(AND(MONTH($K161) &lt;= 9, MONTH($L161) &gt;= 9), IF($O161 &lt;&gt; "", $E161/$O161, ""), ""),"")</f>
        <v/>
      </c>
      <c r="Y161" s="10" t="str">
        <f>IF('FY2024'!$A163&lt;&gt;"",IF(AND(MONTH($K161) &lt;= 10, MONTH($L161) &gt;= 10), IF($O161 &lt;&gt; "", $E161/$O161, ""), ""),"")</f>
        <v/>
      </c>
      <c r="Z161" s="10" t="str">
        <f>IF('FY2024'!$A163&lt;&gt;"",IF(AND(MONTH($K161) &lt;= 11, MONTH($L161) &gt;= 11), IF($O161 &lt;&gt; "", $E161/$O161, ""), ""),"")</f>
        <v/>
      </c>
      <c r="AA161" s="10" t="str">
        <f>IF('FY2024'!$A163&lt;&gt;"",IF(AND(MONTH($K161) &lt;= 12, MONTH($L161) &gt;= 12), IF($O161 &lt;&gt; "", $E161/$O161, ""), ""),"")</f>
        <v/>
      </c>
    </row>
    <row r="162" spans="1:27" x14ac:dyDescent="0.25">
      <c r="A162" s="8" t="str">
        <f>IF('FY2024'!A164&lt;&gt;"", VALUE('FY2024'!A164), "")</f>
        <v/>
      </c>
      <c r="B162" s="5" t="str">
        <f>IF('FY2024'!A164&lt;&gt;"",_xlfn.VALUETOTEXT('FY2024'!B164),"")</f>
        <v/>
      </c>
      <c r="C162" s="5" t="str">
        <f>_xlfn.VALUETOTEXT('FY2024'!C164)</f>
        <v/>
      </c>
      <c r="D162" s="5" t="str">
        <f>IF('FY2024'!A164&lt;&gt;"",_xlfn.VALUETOTEXT('FY2024'!D164),"")</f>
        <v/>
      </c>
      <c r="E162" s="6" t="str">
        <f>IF('FY2024'!A164&lt;&gt;"",VALUE('FY2024'!E164),"")</f>
        <v/>
      </c>
      <c r="F162" s="6" t="str">
        <f>IF('FY2024'!A164&lt;&gt;"",VALUE('FY2024'!F164),"")</f>
        <v/>
      </c>
      <c r="G162" s="6" t="str">
        <f>IF('FY2024'!A164&lt;&gt;"",VALUE('FY2024'!G164),"")</f>
        <v/>
      </c>
      <c r="H162" s="6" t="str">
        <f>IF('FY2024'!A164&lt;&gt;"",VALUE('FY2024'!H164),"")</f>
        <v/>
      </c>
      <c r="I162" s="6" t="str">
        <f>IF('FY2024'!A164&lt;&gt;"",VALUE('FY2024'!I164),"")</f>
        <v/>
      </c>
      <c r="J162" s="6" t="str">
        <f>IF('FY2024'!A164&lt;&gt;"",VALUE('FY2024'!J164),"")</f>
        <v/>
      </c>
      <c r="K162" s="7" t="str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/>
      </c>
      <c r="L162" s="7" t="str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/>
      </c>
      <c r="M162" s="7" t="str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/>
      </c>
      <c r="N162" s="7" t="str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/>
      </c>
      <c r="O162" s="5" t="str">
        <f t="shared" si="2"/>
        <v/>
      </c>
      <c r="P162" s="10" t="str">
        <f>IF('FY2024'!$A164&lt;&gt;"",IF(AND(MONTH($K162) &lt;= 1, MONTH($L162) &gt;= 1), IF($O162 &lt;&gt; "", $E162/$O162, ""), ""),"")</f>
        <v/>
      </c>
      <c r="Q162" s="10" t="str">
        <f>IF('FY2024'!$A164&lt;&gt;"",IF(AND(MONTH($K162) &lt;= 2, MONTH($L162) &gt;= 2), IF($O162 &lt;&gt; "", $E162/$O162, ""), ""),"")</f>
        <v/>
      </c>
      <c r="R162" s="10" t="str">
        <f>IF('FY2024'!$A164&lt;&gt;"",IF(AND(MONTH($K162) &lt;= 3, MONTH($L162) &gt;= 3), IF($O162 &lt;&gt; "", $E162/$O162, ""), ""),"")</f>
        <v/>
      </c>
      <c r="S162" s="10" t="str">
        <f>IF('FY2024'!$A164&lt;&gt;"",IF(AND(MONTH($K162) &lt;= 4, MONTH($L162) &gt;= 4), IF($O162 &lt;&gt; "", $E162/$O162, ""), ""),"")</f>
        <v/>
      </c>
      <c r="T162" s="10" t="str">
        <f>IF('FY2024'!$A164&lt;&gt;"",IF(AND(MONTH($K162) &lt;= 5, MONTH($L162) &gt;= 5), IF($O162 &lt;&gt; "", $E162/$O162, ""), ""),"")</f>
        <v/>
      </c>
      <c r="U162" s="10" t="str">
        <f>IF('FY2024'!$A164&lt;&gt;"",IF(AND(MONTH($K162) &lt;= 6, MONTH($L162) &gt;= 6), IF($O162 &lt;&gt; "", $E162/$O162, ""), ""),"")</f>
        <v/>
      </c>
      <c r="V162" s="10" t="str">
        <f>IF('FY2024'!$A164&lt;&gt;"",IF(AND(MONTH($K162) &lt;= 7, MONTH($L162) &gt;= 7 ), IF($O162 &lt;&gt; "", $E162/$O162, ""), ""),"")</f>
        <v/>
      </c>
      <c r="W162" s="10" t="str">
        <f>IF('FY2024'!$A164&lt;&gt;"",IF(AND(MONTH($K162) &lt;= 8, MONTH($L162) &gt;= 8), IF($O162 &lt;&gt; "", $E162/$O162, ""), ""),"")</f>
        <v/>
      </c>
      <c r="X162" s="10" t="str">
        <f>IF('FY2024'!$A164&lt;&gt;"",IF(AND(MONTH($K162) &lt;= 9, MONTH($L162) &gt;= 9), IF($O162 &lt;&gt; "", $E162/$O162, ""), ""),"")</f>
        <v/>
      </c>
      <c r="Y162" s="10" t="str">
        <f>IF('FY2024'!$A164&lt;&gt;"",IF(AND(MONTH($K162) &lt;= 10, MONTH($L162) &gt;= 10), IF($O162 &lt;&gt; "", $E162/$O162, ""), ""),"")</f>
        <v/>
      </c>
      <c r="Z162" s="10" t="str">
        <f>IF('FY2024'!$A164&lt;&gt;"",IF(AND(MONTH($K162) &lt;= 11, MONTH($L162) &gt;= 11), IF($O162 &lt;&gt; "", $E162/$O162, ""), ""),"")</f>
        <v/>
      </c>
      <c r="AA162" s="10" t="str">
        <f>IF('FY2024'!$A164&lt;&gt;"",IF(AND(MONTH($K162) &lt;= 12, MONTH($L162) &gt;= 12), IF($O162 &lt;&gt; "", $E162/$O162, ""), ""),"")</f>
        <v/>
      </c>
    </row>
    <row r="163" spans="1:27" x14ac:dyDescent="0.25">
      <c r="A163" s="8" t="str">
        <f>IF('FY2024'!A165&lt;&gt;"", VALUE('FY2024'!A165), "")</f>
        <v/>
      </c>
      <c r="B163" s="5" t="str">
        <f>IF('FY2024'!A165&lt;&gt;"",_xlfn.VALUETOTEXT('FY2024'!B165),"")</f>
        <v/>
      </c>
      <c r="C163" s="5" t="str">
        <f>_xlfn.VALUETOTEXT('FY2024'!C165)</f>
        <v/>
      </c>
      <c r="D163" s="5" t="str">
        <f>IF('FY2024'!A165&lt;&gt;"",_xlfn.VALUETOTEXT('FY2024'!D165),"")</f>
        <v/>
      </c>
      <c r="E163" s="6" t="str">
        <f>IF('FY2024'!A165&lt;&gt;"",VALUE('FY2024'!E165),"")</f>
        <v/>
      </c>
      <c r="F163" s="6" t="str">
        <f>IF('FY2024'!A165&lt;&gt;"",VALUE('FY2024'!F165),"")</f>
        <v/>
      </c>
      <c r="G163" s="6" t="str">
        <f>IF('FY2024'!A165&lt;&gt;"",VALUE('FY2024'!G165),"")</f>
        <v/>
      </c>
      <c r="H163" s="6" t="str">
        <f>IF('FY2024'!A165&lt;&gt;"",VALUE('FY2024'!H165),"")</f>
        <v/>
      </c>
      <c r="I163" s="6" t="str">
        <f>IF('FY2024'!A165&lt;&gt;"",VALUE('FY2024'!I165),"")</f>
        <v/>
      </c>
      <c r="J163" s="6" t="str">
        <f>IF('FY2024'!A165&lt;&gt;"",VALUE('FY2024'!J165),"")</f>
        <v/>
      </c>
      <c r="K163" s="7" t="str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/>
      </c>
      <c r="L163" s="7" t="str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/>
      </c>
      <c r="M163" s="7" t="str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/>
      </c>
      <c r="N163" s="7" t="str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/>
      </c>
      <c r="O163" s="5" t="str">
        <f t="shared" si="2"/>
        <v/>
      </c>
      <c r="P163" s="10" t="str">
        <f>IF('FY2024'!$A165&lt;&gt;"",IF(AND(MONTH($K163) &lt;= 1, MONTH($L163) &gt;= 1), IF($O163 &lt;&gt; "", $E163/$O163, ""), ""),"")</f>
        <v/>
      </c>
      <c r="Q163" s="10" t="str">
        <f>IF('FY2024'!$A165&lt;&gt;"",IF(AND(MONTH($K163) &lt;= 2, MONTH($L163) &gt;= 2), IF($O163 &lt;&gt; "", $E163/$O163, ""), ""),"")</f>
        <v/>
      </c>
      <c r="R163" s="10" t="str">
        <f>IF('FY2024'!$A165&lt;&gt;"",IF(AND(MONTH($K163) &lt;= 3, MONTH($L163) &gt;= 3), IF($O163 &lt;&gt; "", $E163/$O163, ""), ""),"")</f>
        <v/>
      </c>
      <c r="S163" s="10" t="str">
        <f>IF('FY2024'!$A165&lt;&gt;"",IF(AND(MONTH($K163) &lt;= 4, MONTH($L163) &gt;= 4), IF($O163 &lt;&gt; "", $E163/$O163, ""), ""),"")</f>
        <v/>
      </c>
      <c r="T163" s="10" t="str">
        <f>IF('FY2024'!$A165&lt;&gt;"",IF(AND(MONTH($K163) &lt;= 5, MONTH($L163) &gt;= 5), IF($O163 &lt;&gt; "", $E163/$O163, ""), ""),"")</f>
        <v/>
      </c>
      <c r="U163" s="10" t="str">
        <f>IF('FY2024'!$A165&lt;&gt;"",IF(AND(MONTH($K163) &lt;= 6, MONTH($L163) &gt;= 6), IF($O163 &lt;&gt; "", $E163/$O163, ""), ""),"")</f>
        <v/>
      </c>
      <c r="V163" s="10" t="str">
        <f>IF('FY2024'!$A165&lt;&gt;"",IF(AND(MONTH($K163) &lt;= 7, MONTH($L163) &gt;= 7 ), IF($O163 &lt;&gt; "", $E163/$O163, ""), ""),"")</f>
        <v/>
      </c>
      <c r="W163" s="10" t="str">
        <f>IF('FY2024'!$A165&lt;&gt;"",IF(AND(MONTH($K163) &lt;= 8, MONTH($L163) &gt;= 8), IF($O163 &lt;&gt; "", $E163/$O163, ""), ""),"")</f>
        <v/>
      </c>
      <c r="X163" s="10" t="str">
        <f>IF('FY2024'!$A165&lt;&gt;"",IF(AND(MONTH($K163) &lt;= 9, MONTH($L163) &gt;= 9), IF($O163 &lt;&gt; "", $E163/$O163, ""), ""),"")</f>
        <v/>
      </c>
      <c r="Y163" s="10" t="str">
        <f>IF('FY2024'!$A165&lt;&gt;"",IF(AND(MONTH($K163) &lt;= 10, MONTH($L163) &gt;= 10), IF($O163 &lt;&gt; "", $E163/$O163, ""), ""),"")</f>
        <v/>
      </c>
      <c r="Z163" s="10" t="str">
        <f>IF('FY2024'!$A165&lt;&gt;"",IF(AND(MONTH($K163) &lt;= 11, MONTH($L163) &gt;= 11), IF($O163 &lt;&gt; "", $E163/$O163, ""), ""),"")</f>
        <v/>
      </c>
      <c r="AA163" s="10" t="str">
        <f>IF('FY2024'!$A165&lt;&gt;"",IF(AND(MONTH($K163) &lt;= 12, MONTH($L163) &gt;= 12), IF($O163 &lt;&gt; "", $E163/$O163, ""), ""),"")</f>
        <v/>
      </c>
    </row>
    <row r="164" spans="1:27" x14ac:dyDescent="0.25">
      <c r="A164" s="8" t="str">
        <f>IF('FY2024'!A166&lt;&gt;"", VALUE('FY2024'!A166), "")</f>
        <v/>
      </c>
      <c r="B164" s="5" t="str">
        <f>IF('FY2024'!A166&lt;&gt;"",_xlfn.VALUETOTEXT('FY2024'!B166),"")</f>
        <v/>
      </c>
      <c r="C164" s="5" t="str">
        <f>_xlfn.VALUETOTEXT('FY2024'!C166)</f>
        <v/>
      </c>
      <c r="D164" s="5" t="str">
        <f>IF('FY2024'!A166&lt;&gt;"",_xlfn.VALUETOTEXT('FY2024'!D166),"")</f>
        <v/>
      </c>
      <c r="E164" s="6" t="str">
        <f>IF('FY2024'!A166&lt;&gt;"",VALUE('FY2024'!E166),"")</f>
        <v/>
      </c>
      <c r="F164" s="6" t="str">
        <f>IF('FY2024'!A166&lt;&gt;"",VALUE('FY2024'!F166),"")</f>
        <v/>
      </c>
      <c r="G164" s="6" t="str">
        <f>IF('FY2024'!A166&lt;&gt;"",VALUE('FY2024'!G166),"")</f>
        <v/>
      </c>
      <c r="H164" s="6" t="str">
        <f>IF('FY2024'!A166&lt;&gt;"",VALUE('FY2024'!H166),"")</f>
        <v/>
      </c>
      <c r="I164" s="6" t="str">
        <f>IF('FY2024'!A166&lt;&gt;"",VALUE('FY2024'!I166),"")</f>
        <v/>
      </c>
      <c r="J164" s="6" t="str">
        <f>IF('FY2024'!A166&lt;&gt;"",VALUE('FY2024'!J166),"")</f>
        <v/>
      </c>
      <c r="K164" s="7" t="str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/>
      </c>
      <c r="L164" s="7" t="str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/>
      </c>
      <c r="M164" s="7" t="str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/>
      </c>
      <c r="N164" s="7" t="str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/>
      </c>
      <c r="O164" s="5" t="str">
        <f t="shared" si="2"/>
        <v/>
      </c>
      <c r="P164" s="10" t="str">
        <f>IF('FY2024'!$A166&lt;&gt;"",IF(AND(MONTH($K164) &lt;= 1, MONTH($L164) &gt;= 1), IF($O164 &lt;&gt; "", $E164/$O164, ""), ""),"")</f>
        <v/>
      </c>
      <c r="Q164" s="10" t="str">
        <f>IF('FY2024'!$A166&lt;&gt;"",IF(AND(MONTH($K164) &lt;= 2, MONTH($L164) &gt;= 2), IF($O164 &lt;&gt; "", $E164/$O164, ""), ""),"")</f>
        <v/>
      </c>
      <c r="R164" s="10" t="str">
        <f>IF('FY2024'!$A166&lt;&gt;"",IF(AND(MONTH($K164) &lt;= 3, MONTH($L164) &gt;= 3), IF($O164 &lt;&gt; "", $E164/$O164, ""), ""),"")</f>
        <v/>
      </c>
      <c r="S164" s="10" t="str">
        <f>IF('FY2024'!$A166&lt;&gt;"",IF(AND(MONTH($K164) &lt;= 4, MONTH($L164) &gt;= 4), IF($O164 &lt;&gt; "", $E164/$O164, ""), ""),"")</f>
        <v/>
      </c>
      <c r="T164" s="10" t="str">
        <f>IF('FY2024'!$A166&lt;&gt;"",IF(AND(MONTH($K164) &lt;= 5, MONTH($L164) &gt;= 5), IF($O164 &lt;&gt; "", $E164/$O164, ""), ""),"")</f>
        <v/>
      </c>
      <c r="U164" s="10" t="str">
        <f>IF('FY2024'!$A166&lt;&gt;"",IF(AND(MONTH($K164) &lt;= 6, MONTH($L164) &gt;= 6), IF($O164 &lt;&gt; "", $E164/$O164, ""), ""),"")</f>
        <v/>
      </c>
      <c r="V164" s="10" t="str">
        <f>IF('FY2024'!$A166&lt;&gt;"",IF(AND(MONTH($K164) &lt;= 7, MONTH($L164) &gt;= 7 ), IF($O164 &lt;&gt; "", $E164/$O164, ""), ""),"")</f>
        <v/>
      </c>
      <c r="W164" s="10" t="str">
        <f>IF('FY2024'!$A166&lt;&gt;"",IF(AND(MONTH($K164) &lt;= 8, MONTH($L164) &gt;= 8), IF($O164 &lt;&gt; "", $E164/$O164, ""), ""),"")</f>
        <v/>
      </c>
      <c r="X164" s="10" t="str">
        <f>IF('FY2024'!$A166&lt;&gt;"",IF(AND(MONTH($K164) &lt;= 9, MONTH($L164) &gt;= 9), IF($O164 &lt;&gt; "", $E164/$O164, ""), ""),"")</f>
        <v/>
      </c>
      <c r="Y164" s="10" t="str">
        <f>IF('FY2024'!$A166&lt;&gt;"",IF(AND(MONTH($K164) &lt;= 10, MONTH($L164) &gt;= 10), IF($O164 &lt;&gt; "", $E164/$O164, ""), ""),"")</f>
        <v/>
      </c>
      <c r="Z164" s="10" t="str">
        <f>IF('FY2024'!$A166&lt;&gt;"",IF(AND(MONTH($K164) &lt;= 11, MONTH($L164) &gt;= 11), IF($O164 &lt;&gt; "", $E164/$O164, ""), ""),"")</f>
        <v/>
      </c>
      <c r="AA164" s="10" t="str">
        <f>IF('FY2024'!$A166&lt;&gt;"",IF(AND(MONTH($K164) &lt;= 12, MONTH($L164) &gt;= 12), IF($O164 &lt;&gt; "", $E164/$O164, ""), ""),"")</f>
        <v/>
      </c>
    </row>
    <row r="165" spans="1:27" x14ac:dyDescent="0.25">
      <c r="A165" s="8" t="str">
        <f>IF('FY2024'!A167&lt;&gt;"", VALUE('FY2024'!A167), "")</f>
        <v/>
      </c>
      <c r="B165" s="5" t="str">
        <f>IF('FY2024'!A167&lt;&gt;"",_xlfn.VALUETOTEXT('FY2024'!B167),"")</f>
        <v/>
      </c>
      <c r="C165" s="5" t="str">
        <f>_xlfn.VALUETOTEXT('FY2024'!C167)</f>
        <v/>
      </c>
      <c r="D165" s="5" t="str">
        <f>IF('FY2024'!A167&lt;&gt;"",_xlfn.VALUETOTEXT('FY2024'!D167),"")</f>
        <v/>
      </c>
      <c r="E165" s="6" t="str">
        <f>IF('FY2024'!A167&lt;&gt;"",VALUE('FY2024'!E167),"")</f>
        <v/>
      </c>
      <c r="F165" s="6" t="str">
        <f>IF('FY2024'!A167&lt;&gt;"",VALUE('FY2024'!F167),"")</f>
        <v/>
      </c>
      <c r="G165" s="6" t="str">
        <f>IF('FY2024'!A167&lt;&gt;"",VALUE('FY2024'!G167),"")</f>
        <v/>
      </c>
      <c r="H165" s="6" t="str">
        <f>IF('FY2024'!A167&lt;&gt;"",VALUE('FY2024'!H167),"")</f>
        <v/>
      </c>
      <c r="I165" s="6" t="str">
        <f>IF('FY2024'!A167&lt;&gt;"",VALUE('FY2024'!I167),"")</f>
        <v/>
      </c>
      <c r="J165" s="6" t="str">
        <f>IF('FY2024'!A167&lt;&gt;"",VALUE('FY2024'!J167),"")</f>
        <v/>
      </c>
      <c r="K165" s="7" t="str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/>
      </c>
      <c r="L165" s="7" t="str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/>
      </c>
      <c r="M165" s="7" t="str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/>
      </c>
      <c r="N165" s="7" t="str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/>
      </c>
      <c r="O165" s="5" t="str">
        <f t="shared" si="2"/>
        <v/>
      </c>
      <c r="P165" s="10" t="str">
        <f>IF('FY2024'!$A167&lt;&gt;"",IF(AND(MONTH($K165) &lt;= 1, MONTH($L165) &gt;= 1), IF($O165 &lt;&gt; "", $E165/$O165, ""), ""),"")</f>
        <v/>
      </c>
      <c r="Q165" s="10" t="str">
        <f>IF('FY2024'!$A167&lt;&gt;"",IF(AND(MONTH($K165) &lt;= 2, MONTH($L165) &gt;= 2), IF($O165 &lt;&gt; "", $E165/$O165, ""), ""),"")</f>
        <v/>
      </c>
      <c r="R165" s="10" t="str">
        <f>IF('FY2024'!$A167&lt;&gt;"",IF(AND(MONTH($K165) &lt;= 3, MONTH($L165) &gt;= 3), IF($O165 &lt;&gt; "", $E165/$O165, ""), ""),"")</f>
        <v/>
      </c>
      <c r="S165" s="10" t="str">
        <f>IF('FY2024'!$A167&lt;&gt;"",IF(AND(MONTH($K165) &lt;= 4, MONTH($L165) &gt;= 4), IF($O165 &lt;&gt; "", $E165/$O165, ""), ""),"")</f>
        <v/>
      </c>
      <c r="T165" s="10" t="str">
        <f>IF('FY2024'!$A167&lt;&gt;"",IF(AND(MONTH($K165) &lt;= 5, MONTH($L165) &gt;= 5), IF($O165 &lt;&gt; "", $E165/$O165, ""), ""),"")</f>
        <v/>
      </c>
      <c r="U165" s="10" t="str">
        <f>IF('FY2024'!$A167&lt;&gt;"",IF(AND(MONTH($K165) &lt;= 6, MONTH($L165) &gt;= 6), IF($O165 &lt;&gt; "", $E165/$O165, ""), ""),"")</f>
        <v/>
      </c>
      <c r="V165" s="10" t="str">
        <f>IF('FY2024'!$A167&lt;&gt;"",IF(AND(MONTH($K165) &lt;= 7, MONTH($L165) &gt;= 7 ), IF($O165 &lt;&gt; "", $E165/$O165, ""), ""),"")</f>
        <v/>
      </c>
      <c r="W165" s="10" t="str">
        <f>IF('FY2024'!$A167&lt;&gt;"",IF(AND(MONTH($K165) &lt;= 8, MONTH($L165) &gt;= 8), IF($O165 &lt;&gt; "", $E165/$O165, ""), ""),"")</f>
        <v/>
      </c>
      <c r="X165" s="10" t="str">
        <f>IF('FY2024'!$A167&lt;&gt;"",IF(AND(MONTH($K165) &lt;= 9, MONTH($L165) &gt;= 9), IF($O165 &lt;&gt; "", $E165/$O165, ""), ""),"")</f>
        <v/>
      </c>
      <c r="Y165" s="10" t="str">
        <f>IF('FY2024'!$A167&lt;&gt;"",IF(AND(MONTH($K165) &lt;= 10, MONTH($L165) &gt;= 10), IF($O165 &lt;&gt; "", $E165/$O165, ""), ""),"")</f>
        <v/>
      </c>
      <c r="Z165" s="10" t="str">
        <f>IF('FY2024'!$A167&lt;&gt;"",IF(AND(MONTH($K165) &lt;= 11, MONTH($L165) &gt;= 11), IF($O165 &lt;&gt; "", $E165/$O165, ""), ""),"")</f>
        <v/>
      </c>
      <c r="AA165" s="10" t="str">
        <f>IF('FY2024'!$A167&lt;&gt;"",IF(AND(MONTH($K165) &lt;= 12, MONTH($L165) &gt;= 12), IF($O165 &lt;&gt; "", $E165/$O165, ""), ""),"")</f>
        <v/>
      </c>
    </row>
    <row r="166" spans="1:27" x14ac:dyDescent="0.25">
      <c r="A166" s="8" t="str">
        <f>IF('FY2024'!A168&lt;&gt;"", VALUE('FY2024'!A168), "")</f>
        <v/>
      </c>
      <c r="B166" s="5" t="str">
        <f>IF('FY2024'!A168&lt;&gt;"",_xlfn.VALUETOTEXT('FY2024'!B168),"")</f>
        <v/>
      </c>
      <c r="C166" s="5" t="str">
        <f>_xlfn.VALUETOTEXT('FY2024'!C168)</f>
        <v/>
      </c>
      <c r="D166" s="5" t="str">
        <f>IF('FY2024'!A168&lt;&gt;"",_xlfn.VALUETOTEXT('FY2024'!D168),"")</f>
        <v/>
      </c>
      <c r="E166" s="6" t="str">
        <f>IF('FY2024'!A168&lt;&gt;"",VALUE('FY2024'!E168),"")</f>
        <v/>
      </c>
      <c r="F166" s="6" t="str">
        <f>IF('FY2024'!A168&lt;&gt;"",VALUE('FY2024'!F168),"")</f>
        <v/>
      </c>
      <c r="G166" s="6" t="str">
        <f>IF('FY2024'!A168&lt;&gt;"",VALUE('FY2024'!G168),"")</f>
        <v/>
      </c>
      <c r="H166" s="6" t="str">
        <f>IF('FY2024'!A168&lt;&gt;"",VALUE('FY2024'!H168),"")</f>
        <v/>
      </c>
      <c r="I166" s="6" t="str">
        <f>IF('FY2024'!A168&lt;&gt;"",VALUE('FY2024'!I168),"")</f>
        <v/>
      </c>
      <c r="J166" s="6" t="str">
        <f>IF('FY2024'!A168&lt;&gt;"",VALUE('FY2024'!J168),"")</f>
        <v/>
      </c>
      <c r="K166" s="7" t="str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/>
      </c>
      <c r="L166" s="7" t="str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/>
      </c>
      <c r="M166" s="7" t="str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/>
      </c>
      <c r="N166" s="7" t="str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/>
      </c>
      <c r="O166" s="5" t="str">
        <f t="shared" si="2"/>
        <v/>
      </c>
      <c r="P166" s="10" t="str">
        <f>IF('FY2024'!$A168&lt;&gt;"",IF(AND(MONTH($K166) &lt;= 1, MONTH($L166) &gt;= 1), IF($O166 &lt;&gt; "", $E166/$O166, ""), ""),"")</f>
        <v/>
      </c>
      <c r="Q166" s="10" t="str">
        <f>IF('FY2024'!$A168&lt;&gt;"",IF(AND(MONTH($K166) &lt;= 2, MONTH($L166) &gt;= 2), IF($O166 &lt;&gt; "", $E166/$O166, ""), ""),"")</f>
        <v/>
      </c>
      <c r="R166" s="10" t="str">
        <f>IF('FY2024'!$A168&lt;&gt;"",IF(AND(MONTH($K166) &lt;= 3, MONTH($L166) &gt;= 3), IF($O166 &lt;&gt; "", $E166/$O166, ""), ""),"")</f>
        <v/>
      </c>
      <c r="S166" s="10" t="str">
        <f>IF('FY2024'!$A168&lt;&gt;"",IF(AND(MONTH($K166) &lt;= 4, MONTH($L166) &gt;= 4), IF($O166 &lt;&gt; "", $E166/$O166, ""), ""),"")</f>
        <v/>
      </c>
      <c r="T166" s="10" t="str">
        <f>IF('FY2024'!$A168&lt;&gt;"",IF(AND(MONTH($K166) &lt;= 5, MONTH($L166) &gt;= 5), IF($O166 &lt;&gt; "", $E166/$O166, ""), ""),"")</f>
        <v/>
      </c>
      <c r="U166" s="10" t="str">
        <f>IF('FY2024'!$A168&lt;&gt;"",IF(AND(MONTH($K166) &lt;= 6, MONTH($L166) &gt;= 6), IF($O166 &lt;&gt; "", $E166/$O166, ""), ""),"")</f>
        <v/>
      </c>
      <c r="V166" s="10" t="str">
        <f>IF('FY2024'!$A168&lt;&gt;"",IF(AND(MONTH($K166) &lt;= 7, MONTH($L166) &gt;= 7 ), IF($O166 &lt;&gt; "", $E166/$O166, ""), ""),"")</f>
        <v/>
      </c>
      <c r="W166" s="10" t="str">
        <f>IF('FY2024'!$A168&lt;&gt;"",IF(AND(MONTH($K166) &lt;= 8, MONTH($L166) &gt;= 8), IF($O166 &lt;&gt; "", $E166/$O166, ""), ""),"")</f>
        <v/>
      </c>
      <c r="X166" s="10" t="str">
        <f>IF('FY2024'!$A168&lt;&gt;"",IF(AND(MONTH($K166) &lt;= 9, MONTH($L166) &gt;= 9), IF($O166 &lt;&gt; "", $E166/$O166, ""), ""),"")</f>
        <v/>
      </c>
      <c r="Y166" s="10" t="str">
        <f>IF('FY2024'!$A168&lt;&gt;"",IF(AND(MONTH($K166) &lt;= 10, MONTH($L166) &gt;= 10), IF($O166 &lt;&gt; "", $E166/$O166, ""), ""),"")</f>
        <v/>
      </c>
      <c r="Z166" s="10" t="str">
        <f>IF('FY2024'!$A168&lt;&gt;"",IF(AND(MONTH($K166) &lt;= 11, MONTH($L166) &gt;= 11), IF($O166 &lt;&gt; "", $E166/$O166, ""), ""),"")</f>
        <v/>
      </c>
      <c r="AA166" s="10" t="str">
        <f>IF('FY2024'!$A168&lt;&gt;"",IF(AND(MONTH($K166) &lt;= 12, MONTH($L166) &gt;= 12), IF($O166 &lt;&gt; "", $E166/$O166, ""), ""),"")</f>
        <v/>
      </c>
    </row>
    <row r="167" spans="1:27" x14ac:dyDescent="0.25">
      <c r="A167" s="8" t="str">
        <f>IF('FY2024'!A169&lt;&gt;"", VALUE('FY2024'!A169), "")</f>
        <v/>
      </c>
      <c r="B167" s="5" t="str">
        <f>IF('FY2024'!A169&lt;&gt;"",_xlfn.VALUETOTEXT('FY2024'!B169),"")</f>
        <v/>
      </c>
      <c r="C167" s="5" t="str">
        <f>_xlfn.VALUETOTEXT('FY2024'!C169)</f>
        <v/>
      </c>
      <c r="D167" s="5" t="str">
        <f>IF('FY2024'!A169&lt;&gt;"",_xlfn.VALUETOTEXT('FY2024'!D169),"")</f>
        <v/>
      </c>
      <c r="E167" s="6" t="str">
        <f>IF('FY2024'!A169&lt;&gt;"",VALUE('FY2024'!E169),"")</f>
        <v/>
      </c>
      <c r="F167" s="6" t="str">
        <f>IF('FY2024'!A169&lt;&gt;"",VALUE('FY2024'!F169),"")</f>
        <v/>
      </c>
      <c r="G167" s="6" t="str">
        <f>IF('FY2024'!A169&lt;&gt;"",VALUE('FY2024'!G169),"")</f>
        <v/>
      </c>
      <c r="H167" s="6" t="str">
        <f>IF('FY2024'!A169&lt;&gt;"",VALUE('FY2024'!H169),"")</f>
        <v/>
      </c>
      <c r="I167" s="6" t="str">
        <f>IF('FY2024'!A169&lt;&gt;"",VALUE('FY2024'!I169),"")</f>
        <v/>
      </c>
      <c r="J167" s="6" t="str">
        <f>IF('FY2024'!A169&lt;&gt;"",VALUE('FY2024'!J169),"")</f>
        <v/>
      </c>
      <c r="K167" s="7" t="str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/>
      </c>
      <c r="L167" s="7" t="str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/>
      </c>
      <c r="M167" s="7" t="str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/>
      </c>
      <c r="N167" s="7" t="str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/>
      </c>
      <c r="O167" s="5" t="str">
        <f t="shared" si="2"/>
        <v/>
      </c>
      <c r="P167" s="10" t="str">
        <f>IF('FY2024'!$A169&lt;&gt;"",IF(AND(MONTH($K167) &lt;= 1, MONTH($L167) &gt;= 1), IF($O167 &lt;&gt; "", $E167/$O167, ""), ""),"")</f>
        <v/>
      </c>
      <c r="Q167" s="10" t="str">
        <f>IF('FY2024'!$A169&lt;&gt;"",IF(AND(MONTH($K167) &lt;= 2, MONTH($L167) &gt;= 2), IF($O167 &lt;&gt; "", $E167/$O167, ""), ""),"")</f>
        <v/>
      </c>
      <c r="R167" s="10" t="str">
        <f>IF('FY2024'!$A169&lt;&gt;"",IF(AND(MONTH($K167) &lt;= 3, MONTH($L167) &gt;= 3), IF($O167 &lt;&gt; "", $E167/$O167, ""), ""),"")</f>
        <v/>
      </c>
      <c r="S167" s="10" t="str">
        <f>IF('FY2024'!$A169&lt;&gt;"",IF(AND(MONTH($K167) &lt;= 4, MONTH($L167) &gt;= 4), IF($O167 &lt;&gt; "", $E167/$O167, ""), ""),"")</f>
        <v/>
      </c>
      <c r="T167" s="10" t="str">
        <f>IF('FY2024'!$A169&lt;&gt;"",IF(AND(MONTH($K167) &lt;= 5, MONTH($L167) &gt;= 5), IF($O167 &lt;&gt; "", $E167/$O167, ""), ""),"")</f>
        <v/>
      </c>
      <c r="U167" s="10" t="str">
        <f>IF('FY2024'!$A169&lt;&gt;"",IF(AND(MONTH($K167) &lt;= 6, MONTH($L167) &gt;= 6), IF($O167 &lt;&gt; "", $E167/$O167, ""), ""),"")</f>
        <v/>
      </c>
      <c r="V167" s="10" t="str">
        <f>IF('FY2024'!$A169&lt;&gt;"",IF(AND(MONTH($K167) &lt;= 7, MONTH($L167) &gt;= 7 ), IF($O167 &lt;&gt; "", $E167/$O167, ""), ""),"")</f>
        <v/>
      </c>
      <c r="W167" s="10" t="str">
        <f>IF('FY2024'!$A169&lt;&gt;"",IF(AND(MONTH($K167) &lt;= 8, MONTH($L167) &gt;= 8), IF($O167 &lt;&gt; "", $E167/$O167, ""), ""),"")</f>
        <v/>
      </c>
      <c r="X167" s="10" t="str">
        <f>IF('FY2024'!$A169&lt;&gt;"",IF(AND(MONTH($K167) &lt;= 9, MONTH($L167) &gt;= 9), IF($O167 &lt;&gt; "", $E167/$O167, ""), ""),"")</f>
        <v/>
      </c>
      <c r="Y167" s="10" t="str">
        <f>IF('FY2024'!$A169&lt;&gt;"",IF(AND(MONTH($K167) &lt;= 10, MONTH($L167) &gt;= 10), IF($O167 &lt;&gt; "", $E167/$O167, ""), ""),"")</f>
        <v/>
      </c>
      <c r="Z167" s="10" t="str">
        <f>IF('FY2024'!$A169&lt;&gt;"",IF(AND(MONTH($K167) &lt;= 11, MONTH($L167) &gt;= 11), IF($O167 &lt;&gt; "", $E167/$O167, ""), ""),"")</f>
        <v/>
      </c>
      <c r="AA167" s="10" t="str">
        <f>IF('FY2024'!$A169&lt;&gt;"",IF(AND(MONTH($K167) &lt;= 12, MONTH($L167) &gt;= 12), IF($O167 &lt;&gt; "", $E167/$O167, ""), ""),"")</f>
        <v/>
      </c>
    </row>
    <row r="168" spans="1:27" x14ac:dyDescent="0.25">
      <c r="A168" s="8" t="str">
        <f>IF('FY2024'!A170&lt;&gt;"", VALUE('FY2024'!A170), "")</f>
        <v/>
      </c>
      <c r="B168" s="5" t="str">
        <f>IF('FY2024'!A170&lt;&gt;"",_xlfn.VALUETOTEXT('FY2024'!B170),"")</f>
        <v/>
      </c>
      <c r="C168" s="5" t="str">
        <f>_xlfn.VALUETOTEXT('FY2024'!C170)</f>
        <v/>
      </c>
      <c r="D168" s="5" t="str">
        <f>IF('FY2024'!A170&lt;&gt;"",_xlfn.VALUETOTEXT('FY2024'!D170),"")</f>
        <v/>
      </c>
      <c r="E168" s="6" t="str">
        <f>IF('FY2024'!A170&lt;&gt;"",VALUE('FY2024'!E170),"")</f>
        <v/>
      </c>
      <c r="F168" s="6" t="str">
        <f>IF('FY2024'!A170&lt;&gt;"",VALUE('FY2024'!F170),"")</f>
        <v/>
      </c>
      <c r="G168" s="6" t="str">
        <f>IF('FY2024'!A170&lt;&gt;"",VALUE('FY2024'!G170),"")</f>
        <v/>
      </c>
      <c r="H168" s="6" t="str">
        <f>IF('FY2024'!A170&lt;&gt;"",VALUE('FY2024'!H170),"")</f>
        <v/>
      </c>
      <c r="I168" s="6" t="str">
        <f>IF('FY2024'!A170&lt;&gt;"",VALUE('FY2024'!I170),"")</f>
        <v/>
      </c>
      <c r="J168" s="6" t="str">
        <f>IF('FY2024'!A170&lt;&gt;"",VALUE('FY2024'!J170),"")</f>
        <v/>
      </c>
      <c r="K168" s="7" t="str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/>
      </c>
      <c r="L168" s="7" t="str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/>
      </c>
      <c r="M168" s="7" t="str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/>
      </c>
      <c r="N168" s="7" t="str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/>
      </c>
      <c r="O168" s="5" t="str">
        <f t="shared" si="2"/>
        <v/>
      </c>
      <c r="P168" s="10" t="str">
        <f>IF('FY2024'!$A170&lt;&gt;"",IF(AND(MONTH($K168) &lt;= 1, MONTH($L168) &gt;= 1), IF($O168 &lt;&gt; "", $E168/$O168, ""), ""),"")</f>
        <v/>
      </c>
      <c r="Q168" s="10" t="str">
        <f>IF('FY2024'!$A170&lt;&gt;"",IF(AND(MONTH($K168) &lt;= 2, MONTH($L168) &gt;= 2), IF($O168 &lt;&gt; "", $E168/$O168, ""), ""),"")</f>
        <v/>
      </c>
      <c r="R168" s="10" t="str">
        <f>IF('FY2024'!$A170&lt;&gt;"",IF(AND(MONTH($K168) &lt;= 3, MONTH($L168) &gt;= 3), IF($O168 &lt;&gt; "", $E168/$O168, ""), ""),"")</f>
        <v/>
      </c>
      <c r="S168" s="10" t="str">
        <f>IF('FY2024'!$A170&lt;&gt;"",IF(AND(MONTH($K168) &lt;= 4, MONTH($L168) &gt;= 4), IF($O168 &lt;&gt; "", $E168/$O168, ""), ""),"")</f>
        <v/>
      </c>
      <c r="T168" s="10" t="str">
        <f>IF('FY2024'!$A170&lt;&gt;"",IF(AND(MONTH($K168) &lt;= 5, MONTH($L168) &gt;= 5), IF($O168 &lt;&gt; "", $E168/$O168, ""), ""),"")</f>
        <v/>
      </c>
      <c r="U168" s="10" t="str">
        <f>IF('FY2024'!$A170&lt;&gt;"",IF(AND(MONTH($K168) &lt;= 6, MONTH($L168) &gt;= 6), IF($O168 &lt;&gt; "", $E168/$O168, ""), ""),"")</f>
        <v/>
      </c>
      <c r="V168" s="10" t="str">
        <f>IF('FY2024'!$A170&lt;&gt;"",IF(AND(MONTH($K168) &lt;= 7, MONTH($L168) &gt;= 7 ), IF($O168 &lt;&gt; "", $E168/$O168, ""), ""),"")</f>
        <v/>
      </c>
      <c r="W168" s="10" t="str">
        <f>IF('FY2024'!$A170&lt;&gt;"",IF(AND(MONTH($K168) &lt;= 8, MONTH($L168) &gt;= 8), IF($O168 &lt;&gt; "", $E168/$O168, ""), ""),"")</f>
        <v/>
      </c>
      <c r="X168" s="10" t="str">
        <f>IF('FY2024'!$A170&lt;&gt;"",IF(AND(MONTH($K168) &lt;= 9, MONTH($L168) &gt;= 9), IF($O168 &lt;&gt; "", $E168/$O168, ""), ""),"")</f>
        <v/>
      </c>
      <c r="Y168" s="10" t="str">
        <f>IF('FY2024'!$A170&lt;&gt;"",IF(AND(MONTH($K168) &lt;= 10, MONTH($L168) &gt;= 10), IF($O168 &lt;&gt; "", $E168/$O168, ""), ""),"")</f>
        <v/>
      </c>
      <c r="Z168" s="10" t="str">
        <f>IF('FY2024'!$A170&lt;&gt;"",IF(AND(MONTH($K168) &lt;= 11, MONTH($L168) &gt;= 11), IF($O168 &lt;&gt; "", $E168/$O168, ""), ""),"")</f>
        <v/>
      </c>
      <c r="AA168" s="10" t="str">
        <f>IF('FY2024'!$A170&lt;&gt;"",IF(AND(MONTH($K168) &lt;= 12, MONTH($L168) &gt;= 12), IF($O168 &lt;&gt; "", $E168/$O168, ""), ""),"")</f>
        <v/>
      </c>
    </row>
    <row r="169" spans="1:27" x14ac:dyDescent="0.25">
      <c r="A169" s="8" t="str">
        <f>IF('FY2024'!A171&lt;&gt;"", VALUE('FY2024'!A171), "")</f>
        <v/>
      </c>
      <c r="B169" s="5" t="str">
        <f>IF('FY2024'!A171&lt;&gt;"",_xlfn.VALUETOTEXT('FY2024'!B171),"")</f>
        <v/>
      </c>
      <c r="C169" s="5" t="str">
        <f>_xlfn.VALUETOTEXT('FY2024'!C171)</f>
        <v/>
      </c>
      <c r="D169" s="5" t="str">
        <f>IF('FY2024'!A171&lt;&gt;"",_xlfn.VALUETOTEXT('FY2024'!D171),"")</f>
        <v/>
      </c>
      <c r="E169" s="6" t="str">
        <f>IF('FY2024'!A171&lt;&gt;"",VALUE('FY2024'!E171),"")</f>
        <v/>
      </c>
      <c r="F169" s="6" t="str">
        <f>IF('FY2024'!A171&lt;&gt;"",VALUE('FY2024'!F171),"")</f>
        <v/>
      </c>
      <c r="G169" s="6" t="str">
        <f>IF('FY2024'!A171&lt;&gt;"",VALUE('FY2024'!G171),"")</f>
        <v/>
      </c>
      <c r="H169" s="6" t="str">
        <f>IF('FY2024'!A171&lt;&gt;"",VALUE('FY2024'!H171),"")</f>
        <v/>
      </c>
      <c r="I169" s="6" t="str">
        <f>IF('FY2024'!A171&lt;&gt;"",VALUE('FY2024'!I171),"")</f>
        <v/>
      </c>
      <c r="J169" s="6" t="str">
        <f>IF('FY2024'!A171&lt;&gt;"",VALUE('FY2024'!J171),"")</f>
        <v/>
      </c>
      <c r="K169" s="7" t="str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/>
      </c>
      <c r="L169" s="7" t="str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/>
      </c>
      <c r="M169" s="7" t="str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/>
      </c>
      <c r="N169" s="7" t="str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/>
      </c>
      <c r="O169" s="5" t="str">
        <f t="shared" si="2"/>
        <v/>
      </c>
      <c r="P169" s="10" t="str">
        <f>IF('FY2024'!$A171&lt;&gt;"",IF(AND(MONTH($K169) &lt;= 1, MONTH($L169) &gt;= 1), IF($O169 &lt;&gt; "", $E169/$O169, ""), ""),"")</f>
        <v/>
      </c>
      <c r="Q169" s="10" t="str">
        <f>IF('FY2024'!$A171&lt;&gt;"",IF(AND(MONTH($K169) &lt;= 2, MONTH($L169) &gt;= 2), IF($O169 &lt;&gt; "", $E169/$O169, ""), ""),"")</f>
        <v/>
      </c>
      <c r="R169" s="10" t="str">
        <f>IF('FY2024'!$A171&lt;&gt;"",IF(AND(MONTH($K169) &lt;= 3, MONTH($L169) &gt;= 3), IF($O169 &lt;&gt; "", $E169/$O169, ""), ""),"")</f>
        <v/>
      </c>
      <c r="S169" s="10" t="str">
        <f>IF('FY2024'!$A171&lt;&gt;"",IF(AND(MONTH($K169) &lt;= 4, MONTH($L169) &gt;= 4), IF($O169 &lt;&gt; "", $E169/$O169, ""), ""),"")</f>
        <v/>
      </c>
      <c r="T169" s="10" t="str">
        <f>IF('FY2024'!$A171&lt;&gt;"",IF(AND(MONTH($K169) &lt;= 5, MONTH($L169) &gt;= 5), IF($O169 &lt;&gt; "", $E169/$O169, ""), ""),"")</f>
        <v/>
      </c>
      <c r="U169" s="10" t="str">
        <f>IF('FY2024'!$A171&lt;&gt;"",IF(AND(MONTH($K169) &lt;= 6, MONTH($L169) &gt;= 6), IF($O169 &lt;&gt; "", $E169/$O169, ""), ""),"")</f>
        <v/>
      </c>
      <c r="V169" s="10" t="str">
        <f>IF('FY2024'!$A171&lt;&gt;"",IF(AND(MONTH($K169) &lt;= 7, MONTH($L169) &gt;= 7 ), IF($O169 &lt;&gt; "", $E169/$O169, ""), ""),"")</f>
        <v/>
      </c>
      <c r="W169" s="10" t="str">
        <f>IF('FY2024'!$A171&lt;&gt;"",IF(AND(MONTH($K169) &lt;= 8, MONTH($L169) &gt;= 8), IF($O169 &lt;&gt; "", $E169/$O169, ""), ""),"")</f>
        <v/>
      </c>
      <c r="X169" s="10" t="str">
        <f>IF('FY2024'!$A171&lt;&gt;"",IF(AND(MONTH($K169) &lt;= 9, MONTH($L169) &gt;= 9), IF($O169 &lt;&gt; "", $E169/$O169, ""), ""),"")</f>
        <v/>
      </c>
      <c r="Y169" s="10" t="str">
        <f>IF('FY2024'!$A171&lt;&gt;"",IF(AND(MONTH($K169) &lt;= 10, MONTH($L169) &gt;= 10), IF($O169 &lt;&gt; "", $E169/$O169, ""), ""),"")</f>
        <v/>
      </c>
      <c r="Z169" s="10" t="str">
        <f>IF('FY2024'!$A171&lt;&gt;"",IF(AND(MONTH($K169) &lt;= 11, MONTH($L169) &gt;= 11), IF($O169 &lt;&gt; "", $E169/$O169, ""), ""),"")</f>
        <v/>
      </c>
      <c r="AA169" s="10" t="str">
        <f>IF('FY2024'!$A171&lt;&gt;"",IF(AND(MONTH($K169) &lt;= 12, MONTH($L169) &gt;= 12), IF($O169 &lt;&gt; "", $E169/$O169, ""), ""),"")</f>
        <v/>
      </c>
    </row>
    <row r="170" spans="1:27" x14ac:dyDescent="0.25">
      <c r="A170" s="8" t="str">
        <f>IF('FY2024'!A172&lt;&gt;"", VALUE('FY2024'!A172), "")</f>
        <v/>
      </c>
      <c r="B170" s="5" t="str">
        <f>IF('FY2024'!A172&lt;&gt;"",_xlfn.VALUETOTEXT('FY2024'!B172),"")</f>
        <v/>
      </c>
      <c r="C170" s="5" t="str">
        <f>_xlfn.VALUETOTEXT('FY2024'!C172)</f>
        <v/>
      </c>
      <c r="D170" s="5" t="str">
        <f>IF('FY2024'!A172&lt;&gt;"",_xlfn.VALUETOTEXT('FY2024'!D172),"")</f>
        <v/>
      </c>
      <c r="E170" s="6" t="str">
        <f>IF('FY2024'!A172&lt;&gt;"",VALUE('FY2024'!E172),"")</f>
        <v/>
      </c>
      <c r="F170" s="6" t="str">
        <f>IF('FY2024'!A172&lt;&gt;"",VALUE('FY2024'!F172),"")</f>
        <v/>
      </c>
      <c r="G170" s="6" t="str">
        <f>IF('FY2024'!A172&lt;&gt;"",VALUE('FY2024'!G172),"")</f>
        <v/>
      </c>
      <c r="H170" s="6" t="str">
        <f>IF('FY2024'!A172&lt;&gt;"",VALUE('FY2024'!H172),"")</f>
        <v/>
      </c>
      <c r="I170" s="6" t="str">
        <f>IF('FY2024'!A172&lt;&gt;"",VALUE('FY2024'!I172),"")</f>
        <v/>
      </c>
      <c r="J170" s="6" t="str">
        <f>IF('FY2024'!A172&lt;&gt;"",VALUE('FY2024'!J172),"")</f>
        <v/>
      </c>
      <c r="K170" s="7" t="str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/>
      </c>
      <c r="L170" s="7" t="str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/>
      </c>
      <c r="M170" s="7" t="str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/>
      </c>
      <c r="N170" s="7" t="str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/>
      </c>
      <c r="O170" s="5" t="str">
        <f t="shared" si="2"/>
        <v/>
      </c>
      <c r="P170" s="10" t="str">
        <f>IF('FY2024'!$A172&lt;&gt;"",IF(AND(MONTH($K170) &lt;= 1, MONTH($L170) &gt;= 1), IF($O170 &lt;&gt; "", $E170/$O170, ""), ""),"")</f>
        <v/>
      </c>
      <c r="Q170" s="10" t="str">
        <f>IF('FY2024'!$A172&lt;&gt;"",IF(AND(MONTH($K170) &lt;= 2, MONTH($L170) &gt;= 2), IF($O170 &lt;&gt; "", $E170/$O170, ""), ""),"")</f>
        <v/>
      </c>
      <c r="R170" s="10" t="str">
        <f>IF('FY2024'!$A172&lt;&gt;"",IF(AND(MONTH($K170) &lt;= 3, MONTH($L170) &gt;= 3), IF($O170 &lt;&gt; "", $E170/$O170, ""), ""),"")</f>
        <v/>
      </c>
      <c r="S170" s="10" t="str">
        <f>IF('FY2024'!$A172&lt;&gt;"",IF(AND(MONTH($K170) &lt;= 4, MONTH($L170) &gt;= 4), IF($O170 &lt;&gt; "", $E170/$O170, ""), ""),"")</f>
        <v/>
      </c>
      <c r="T170" s="10" t="str">
        <f>IF('FY2024'!$A172&lt;&gt;"",IF(AND(MONTH($K170) &lt;= 5, MONTH($L170) &gt;= 5), IF($O170 &lt;&gt; "", $E170/$O170, ""), ""),"")</f>
        <v/>
      </c>
      <c r="U170" s="10" t="str">
        <f>IF('FY2024'!$A172&lt;&gt;"",IF(AND(MONTH($K170) &lt;= 6, MONTH($L170) &gt;= 6), IF($O170 &lt;&gt; "", $E170/$O170, ""), ""),"")</f>
        <v/>
      </c>
      <c r="V170" s="10" t="str">
        <f>IF('FY2024'!$A172&lt;&gt;"",IF(AND(MONTH($K170) &lt;= 7, MONTH($L170) &gt;= 7 ), IF($O170 &lt;&gt; "", $E170/$O170, ""), ""),"")</f>
        <v/>
      </c>
      <c r="W170" s="10" t="str">
        <f>IF('FY2024'!$A172&lt;&gt;"",IF(AND(MONTH($K170) &lt;= 8, MONTH($L170) &gt;= 8), IF($O170 &lt;&gt; "", $E170/$O170, ""), ""),"")</f>
        <v/>
      </c>
      <c r="X170" s="10" t="str">
        <f>IF('FY2024'!$A172&lt;&gt;"",IF(AND(MONTH($K170) &lt;= 9, MONTH($L170) &gt;= 9), IF($O170 &lt;&gt; "", $E170/$O170, ""), ""),"")</f>
        <v/>
      </c>
      <c r="Y170" s="10" t="str">
        <f>IF('FY2024'!$A172&lt;&gt;"",IF(AND(MONTH($K170) &lt;= 10, MONTH($L170) &gt;= 10), IF($O170 &lt;&gt; "", $E170/$O170, ""), ""),"")</f>
        <v/>
      </c>
      <c r="Z170" s="10" t="str">
        <f>IF('FY2024'!$A172&lt;&gt;"",IF(AND(MONTH($K170) &lt;= 11, MONTH($L170) &gt;= 11), IF($O170 &lt;&gt; "", $E170/$O170, ""), ""),"")</f>
        <v/>
      </c>
      <c r="AA170" s="10" t="str">
        <f>IF('FY2024'!$A172&lt;&gt;"",IF(AND(MONTH($K170) &lt;= 12, MONTH($L170) &gt;= 12), IF($O170 &lt;&gt; "", $E170/$O170, ""), ""),"")</f>
        <v/>
      </c>
    </row>
    <row r="171" spans="1:27" x14ac:dyDescent="0.25">
      <c r="A171" s="8" t="str">
        <f>IF('FY2024'!A173&lt;&gt;"", VALUE('FY2024'!A173), "")</f>
        <v/>
      </c>
      <c r="B171" s="5" t="str">
        <f>IF('FY2024'!A173&lt;&gt;"",_xlfn.VALUETOTEXT('FY2024'!B173),"")</f>
        <v/>
      </c>
      <c r="C171" s="5" t="str">
        <f>_xlfn.VALUETOTEXT('FY2024'!C173)</f>
        <v/>
      </c>
      <c r="D171" s="5" t="str">
        <f>IF('FY2024'!A173&lt;&gt;"",_xlfn.VALUETOTEXT('FY2024'!D173),"")</f>
        <v/>
      </c>
      <c r="E171" s="6" t="str">
        <f>IF('FY2024'!A173&lt;&gt;"",VALUE('FY2024'!E173),"")</f>
        <v/>
      </c>
      <c r="F171" s="6" t="str">
        <f>IF('FY2024'!A173&lt;&gt;"",VALUE('FY2024'!F173),"")</f>
        <v/>
      </c>
      <c r="G171" s="6" t="str">
        <f>IF('FY2024'!A173&lt;&gt;"",VALUE('FY2024'!G173),"")</f>
        <v/>
      </c>
      <c r="H171" s="6" t="str">
        <f>IF('FY2024'!A173&lt;&gt;"",VALUE('FY2024'!H173),"")</f>
        <v/>
      </c>
      <c r="I171" s="6" t="str">
        <f>IF('FY2024'!A173&lt;&gt;"",VALUE('FY2024'!I173),"")</f>
        <v/>
      </c>
      <c r="J171" s="6" t="str">
        <f>IF('FY2024'!A173&lt;&gt;"",VALUE('FY2024'!J173),"")</f>
        <v/>
      </c>
      <c r="K171" s="7" t="str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/>
      </c>
      <c r="L171" s="7" t="str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/>
      </c>
      <c r="M171" s="7" t="str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/>
      </c>
      <c r="N171" s="7" t="str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/>
      </c>
      <c r="O171" s="5" t="str">
        <f t="shared" si="2"/>
        <v/>
      </c>
      <c r="P171" s="10" t="str">
        <f>IF('FY2024'!$A173&lt;&gt;"",IF(AND(MONTH($K171) &lt;= 1, MONTH($L171) &gt;= 1), IF($O171 &lt;&gt; "", $E171/$O171, ""), ""),"")</f>
        <v/>
      </c>
      <c r="Q171" s="10" t="str">
        <f>IF('FY2024'!$A173&lt;&gt;"",IF(AND(MONTH($K171) &lt;= 2, MONTH($L171) &gt;= 2), IF($O171 &lt;&gt; "", $E171/$O171, ""), ""),"")</f>
        <v/>
      </c>
      <c r="R171" s="10" t="str">
        <f>IF('FY2024'!$A173&lt;&gt;"",IF(AND(MONTH($K171) &lt;= 3, MONTH($L171) &gt;= 3), IF($O171 &lt;&gt; "", $E171/$O171, ""), ""),"")</f>
        <v/>
      </c>
      <c r="S171" s="10" t="str">
        <f>IF('FY2024'!$A173&lt;&gt;"",IF(AND(MONTH($K171) &lt;= 4, MONTH($L171) &gt;= 4), IF($O171 &lt;&gt; "", $E171/$O171, ""), ""),"")</f>
        <v/>
      </c>
      <c r="T171" s="10" t="str">
        <f>IF('FY2024'!$A173&lt;&gt;"",IF(AND(MONTH($K171) &lt;= 5, MONTH($L171) &gt;= 5), IF($O171 &lt;&gt; "", $E171/$O171, ""), ""),"")</f>
        <v/>
      </c>
      <c r="U171" s="10" t="str">
        <f>IF('FY2024'!$A173&lt;&gt;"",IF(AND(MONTH($K171) &lt;= 6, MONTH($L171) &gt;= 6), IF($O171 &lt;&gt; "", $E171/$O171, ""), ""),"")</f>
        <v/>
      </c>
      <c r="V171" s="10" t="str">
        <f>IF('FY2024'!$A173&lt;&gt;"",IF(AND(MONTH($K171) &lt;= 7, MONTH($L171) &gt;= 7 ), IF($O171 &lt;&gt; "", $E171/$O171, ""), ""),"")</f>
        <v/>
      </c>
      <c r="W171" s="10" t="str">
        <f>IF('FY2024'!$A173&lt;&gt;"",IF(AND(MONTH($K171) &lt;= 8, MONTH($L171) &gt;= 8), IF($O171 &lt;&gt; "", $E171/$O171, ""), ""),"")</f>
        <v/>
      </c>
      <c r="X171" s="10" t="str">
        <f>IF('FY2024'!$A173&lt;&gt;"",IF(AND(MONTH($K171) &lt;= 9, MONTH($L171) &gt;= 9), IF($O171 &lt;&gt; "", $E171/$O171, ""), ""),"")</f>
        <v/>
      </c>
      <c r="Y171" s="10" t="str">
        <f>IF('FY2024'!$A173&lt;&gt;"",IF(AND(MONTH($K171) &lt;= 10, MONTH($L171) &gt;= 10), IF($O171 &lt;&gt; "", $E171/$O171, ""), ""),"")</f>
        <v/>
      </c>
      <c r="Z171" s="10" t="str">
        <f>IF('FY2024'!$A173&lt;&gt;"",IF(AND(MONTH($K171) &lt;= 11, MONTH($L171) &gt;= 11), IF($O171 &lt;&gt; "", $E171/$O171, ""), ""),"")</f>
        <v/>
      </c>
      <c r="AA171" s="10" t="str">
        <f>IF('FY2024'!$A173&lt;&gt;"",IF(AND(MONTH($K171) &lt;= 12, MONTH($L171) &gt;= 12), IF($O171 &lt;&gt; "", $E171/$O171, ""), ""),"")</f>
        <v/>
      </c>
    </row>
    <row r="172" spans="1:27" x14ac:dyDescent="0.25">
      <c r="A172" s="8" t="str">
        <f>IF('FY2024'!A174&lt;&gt;"", VALUE('FY2024'!A174), "")</f>
        <v/>
      </c>
      <c r="B172" s="5" t="str">
        <f>IF('FY2024'!A174&lt;&gt;"",_xlfn.VALUETOTEXT('FY2024'!B174),"")</f>
        <v/>
      </c>
      <c r="C172" s="5" t="str">
        <f>_xlfn.VALUETOTEXT('FY2024'!C174)</f>
        <v/>
      </c>
      <c r="D172" s="5" t="str">
        <f>IF('FY2024'!A174&lt;&gt;"",_xlfn.VALUETOTEXT('FY2024'!D174),"")</f>
        <v/>
      </c>
      <c r="E172" s="6" t="str">
        <f>IF('FY2024'!A174&lt;&gt;"",VALUE('FY2024'!E174),"")</f>
        <v/>
      </c>
      <c r="F172" s="6" t="str">
        <f>IF('FY2024'!A174&lt;&gt;"",VALUE('FY2024'!F174),"")</f>
        <v/>
      </c>
      <c r="G172" s="6" t="str">
        <f>IF('FY2024'!A174&lt;&gt;"",VALUE('FY2024'!G174),"")</f>
        <v/>
      </c>
      <c r="H172" s="6" t="str">
        <f>IF('FY2024'!A174&lt;&gt;"",VALUE('FY2024'!H174),"")</f>
        <v/>
      </c>
      <c r="I172" s="6" t="str">
        <f>IF('FY2024'!A174&lt;&gt;"",VALUE('FY2024'!I174),"")</f>
        <v/>
      </c>
      <c r="J172" s="6" t="str">
        <f>IF('FY2024'!A174&lt;&gt;"",VALUE('FY2024'!J174),"")</f>
        <v/>
      </c>
      <c r="K172" s="7" t="str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/>
      </c>
      <c r="L172" s="7" t="str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/>
      </c>
      <c r="M172" s="7" t="str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/>
      </c>
      <c r="N172" s="7" t="str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/>
      </c>
      <c r="O172" s="5" t="str">
        <f t="shared" si="2"/>
        <v/>
      </c>
      <c r="P172" s="10" t="str">
        <f>IF('FY2024'!$A174&lt;&gt;"",IF(AND(MONTH($K172) &lt;= 1, MONTH($L172) &gt;= 1), IF($O172 &lt;&gt; "", $E172/$O172, ""), ""),"")</f>
        <v/>
      </c>
      <c r="Q172" s="10" t="str">
        <f>IF('FY2024'!$A174&lt;&gt;"",IF(AND(MONTH($K172) &lt;= 2, MONTH($L172) &gt;= 2), IF($O172 &lt;&gt; "", $E172/$O172, ""), ""),"")</f>
        <v/>
      </c>
      <c r="R172" s="10" t="str">
        <f>IF('FY2024'!$A174&lt;&gt;"",IF(AND(MONTH($K172) &lt;= 3, MONTH($L172) &gt;= 3), IF($O172 &lt;&gt; "", $E172/$O172, ""), ""),"")</f>
        <v/>
      </c>
      <c r="S172" s="10" t="str">
        <f>IF('FY2024'!$A174&lt;&gt;"",IF(AND(MONTH($K172) &lt;= 4, MONTH($L172) &gt;= 4), IF($O172 &lt;&gt; "", $E172/$O172, ""), ""),"")</f>
        <v/>
      </c>
      <c r="T172" s="10" t="str">
        <f>IF('FY2024'!$A174&lt;&gt;"",IF(AND(MONTH($K172) &lt;= 5, MONTH($L172) &gt;= 5), IF($O172 &lt;&gt; "", $E172/$O172, ""), ""),"")</f>
        <v/>
      </c>
      <c r="U172" s="10" t="str">
        <f>IF('FY2024'!$A174&lt;&gt;"",IF(AND(MONTH($K172) &lt;= 6, MONTH($L172) &gt;= 6), IF($O172 &lt;&gt; "", $E172/$O172, ""), ""),"")</f>
        <v/>
      </c>
      <c r="V172" s="10" t="str">
        <f>IF('FY2024'!$A174&lt;&gt;"",IF(AND(MONTH($K172) &lt;= 7, MONTH($L172) &gt;= 7 ), IF($O172 &lt;&gt; "", $E172/$O172, ""), ""),"")</f>
        <v/>
      </c>
      <c r="W172" s="10" t="str">
        <f>IF('FY2024'!$A174&lt;&gt;"",IF(AND(MONTH($K172) &lt;= 8, MONTH($L172) &gt;= 8), IF($O172 &lt;&gt; "", $E172/$O172, ""), ""),"")</f>
        <v/>
      </c>
      <c r="X172" s="10" t="str">
        <f>IF('FY2024'!$A174&lt;&gt;"",IF(AND(MONTH($K172) &lt;= 9, MONTH($L172) &gt;= 9), IF($O172 &lt;&gt; "", $E172/$O172, ""), ""),"")</f>
        <v/>
      </c>
      <c r="Y172" s="10" t="str">
        <f>IF('FY2024'!$A174&lt;&gt;"",IF(AND(MONTH($K172) &lt;= 10, MONTH($L172) &gt;= 10), IF($O172 &lt;&gt; "", $E172/$O172, ""), ""),"")</f>
        <v/>
      </c>
      <c r="Z172" s="10" t="str">
        <f>IF('FY2024'!$A174&lt;&gt;"",IF(AND(MONTH($K172) &lt;= 11, MONTH($L172) &gt;= 11), IF($O172 &lt;&gt; "", $E172/$O172, ""), ""),"")</f>
        <v/>
      </c>
      <c r="AA172" s="10" t="str">
        <f>IF('FY2024'!$A174&lt;&gt;"",IF(AND(MONTH($K172) &lt;= 12, MONTH($L172) &gt;= 12), IF($O172 &lt;&gt; "", $E172/$O172, ""), ""),"")</f>
        <v/>
      </c>
    </row>
    <row r="173" spans="1:27" x14ac:dyDescent="0.25">
      <c r="A173" s="8" t="str">
        <f>IF('FY2024'!A175&lt;&gt;"", VALUE('FY2024'!A175), "")</f>
        <v/>
      </c>
      <c r="B173" s="5" t="str">
        <f>IF('FY2024'!A175&lt;&gt;"",_xlfn.VALUETOTEXT('FY2024'!B175),"")</f>
        <v/>
      </c>
      <c r="C173" s="5" t="str">
        <f>_xlfn.VALUETOTEXT('FY2024'!C175)</f>
        <v/>
      </c>
      <c r="D173" s="5" t="str">
        <f>IF('FY2024'!A175&lt;&gt;"",_xlfn.VALUETOTEXT('FY2024'!D175),"")</f>
        <v/>
      </c>
      <c r="E173" s="6" t="str">
        <f>IF('FY2024'!A175&lt;&gt;"",VALUE('FY2024'!E175),"")</f>
        <v/>
      </c>
      <c r="F173" s="6" t="str">
        <f>IF('FY2024'!A175&lt;&gt;"",VALUE('FY2024'!F175),"")</f>
        <v/>
      </c>
      <c r="G173" s="6" t="str">
        <f>IF('FY2024'!A175&lt;&gt;"",VALUE('FY2024'!G175),"")</f>
        <v/>
      </c>
      <c r="H173" s="6" t="str">
        <f>IF('FY2024'!A175&lt;&gt;"",VALUE('FY2024'!H175),"")</f>
        <v/>
      </c>
      <c r="I173" s="6" t="str">
        <f>IF('FY2024'!A175&lt;&gt;"",VALUE('FY2024'!I175),"")</f>
        <v/>
      </c>
      <c r="J173" s="6" t="str">
        <f>IF('FY2024'!A175&lt;&gt;"",VALUE('FY2024'!J175),"")</f>
        <v/>
      </c>
      <c r="K173" s="7" t="str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/>
      </c>
      <c r="L173" s="7" t="str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/>
      </c>
      <c r="M173" s="7" t="str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/>
      </c>
      <c r="N173" s="7" t="str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/>
      </c>
      <c r="O173" s="5" t="str">
        <f t="shared" si="2"/>
        <v/>
      </c>
      <c r="P173" s="10" t="str">
        <f>IF('FY2024'!$A175&lt;&gt;"",IF(AND(MONTH($K173) &lt;= 1, MONTH($L173) &gt;= 1), IF($O173 &lt;&gt; "", $E173/$O173, ""), ""),"")</f>
        <v/>
      </c>
      <c r="Q173" s="10" t="str">
        <f>IF('FY2024'!$A175&lt;&gt;"",IF(AND(MONTH($K173) &lt;= 2, MONTH($L173) &gt;= 2), IF($O173 &lt;&gt; "", $E173/$O173, ""), ""),"")</f>
        <v/>
      </c>
      <c r="R173" s="10" t="str">
        <f>IF('FY2024'!$A175&lt;&gt;"",IF(AND(MONTH($K173) &lt;= 3, MONTH($L173) &gt;= 3), IF($O173 &lt;&gt; "", $E173/$O173, ""), ""),"")</f>
        <v/>
      </c>
      <c r="S173" s="10" t="str">
        <f>IF('FY2024'!$A175&lt;&gt;"",IF(AND(MONTH($K173) &lt;= 4, MONTH($L173) &gt;= 4), IF($O173 &lt;&gt; "", $E173/$O173, ""), ""),"")</f>
        <v/>
      </c>
      <c r="T173" s="10" t="str">
        <f>IF('FY2024'!$A175&lt;&gt;"",IF(AND(MONTH($K173) &lt;= 5, MONTH($L173) &gt;= 5), IF($O173 &lt;&gt; "", $E173/$O173, ""), ""),"")</f>
        <v/>
      </c>
      <c r="U173" s="10" t="str">
        <f>IF('FY2024'!$A175&lt;&gt;"",IF(AND(MONTH($K173) &lt;= 6, MONTH($L173) &gt;= 6), IF($O173 &lt;&gt; "", $E173/$O173, ""), ""),"")</f>
        <v/>
      </c>
      <c r="V173" s="10" t="str">
        <f>IF('FY2024'!$A175&lt;&gt;"",IF(AND(MONTH($K173) &lt;= 7, MONTH($L173) &gt;= 7 ), IF($O173 &lt;&gt; "", $E173/$O173, ""), ""),"")</f>
        <v/>
      </c>
      <c r="W173" s="10" t="str">
        <f>IF('FY2024'!$A175&lt;&gt;"",IF(AND(MONTH($K173) &lt;= 8, MONTH($L173) &gt;= 8), IF($O173 &lt;&gt; "", $E173/$O173, ""), ""),"")</f>
        <v/>
      </c>
      <c r="X173" s="10" t="str">
        <f>IF('FY2024'!$A175&lt;&gt;"",IF(AND(MONTH($K173) &lt;= 9, MONTH($L173) &gt;= 9), IF($O173 &lt;&gt; "", $E173/$O173, ""), ""),"")</f>
        <v/>
      </c>
      <c r="Y173" s="10" t="str">
        <f>IF('FY2024'!$A175&lt;&gt;"",IF(AND(MONTH($K173) &lt;= 10, MONTH($L173) &gt;= 10), IF($O173 &lt;&gt; "", $E173/$O173, ""), ""),"")</f>
        <v/>
      </c>
      <c r="Z173" s="10" t="str">
        <f>IF('FY2024'!$A175&lt;&gt;"",IF(AND(MONTH($K173) &lt;= 11, MONTH($L173) &gt;= 11), IF($O173 &lt;&gt; "", $E173/$O173, ""), ""),"")</f>
        <v/>
      </c>
      <c r="AA173" s="10" t="str">
        <f>IF('FY2024'!$A175&lt;&gt;"",IF(AND(MONTH($K173) &lt;= 12, MONTH($L173) &gt;= 12), IF($O173 &lt;&gt; "", $E173/$O173, ""), ""),"")</f>
        <v/>
      </c>
    </row>
    <row r="174" spans="1:27" x14ac:dyDescent="0.25">
      <c r="A174" s="8" t="str">
        <f>IF('FY2024'!A176&lt;&gt;"", VALUE('FY2024'!A176), "")</f>
        <v/>
      </c>
      <c r="B174" s="5" t="str">
        <f>IF('FY2024'!A176&lt;&gt;"",_xlfn.VALUETOTEXT('FY2024'!B176),"")</f>
        <v/>
      </c>
      <c r="C174" s="5" t="str">
        <f>_xlfn.VALUETOTEXT('FY2024'!C176)</f>
        <v/>
      </c>
      <c r="D174" s="5" t="str">
        <f>IF('FY2024'!A176&lt;&gt;"",_xlfn.VALUETOTEXT('FY2024'!D176),"")</f>
        <v/>
      </c>
      <c r="E174" s="6" t="str">
        <f>IF('FY2024'!A176&lt;&gt;"",VALUE('FY2024'!E176),"")</f>
        <v/>
      </c>
      <c r="F174" s="6" t="str">
        <f>IF('FY2024'!A176&lt;&gt;"",VALUE('FY2024'!F176),"")</f>
        <v/>
      </c>
      <c r="G174" s="6" t="str">
        <f>IF('FY2024'!A176&lt;&gt;"",VALUE('FY2024'!G176),"")</f>
        <v/>
      </c>
      <c r="H174" s="6" t="str">
        <f>IF('FY2024'!A176&lt;&gt;"",VALUE('FY2024'!H176),"")</f>
        <v/>
      </c>
      <c r="I174" s="6" t="str">
        <f>IF('FY2024'!A176&lt;&gt;"",VALUE('FY2024'!I176),"")</f>
        <v/>
      </c>
      <c r="J174" s="6" t="str">
        <f>IF('FY2024'!A176&lt;&gt;"",VALUE('FY2024'!J176),"")</f>
        <v/>
      </c>
      <c r="K174" s="7" t="str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/>
      </c>
      <c r="L174" s="7" t="str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/>
      </c>
      <c r="M174" s="7" t="str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/>
      </c>
      <c r="N174" s="7" t="str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/>
      </c>
      <c r="O174" s="5" t="str">
        <f t="shared" si="2"/>
        <v/>
      </c>
      <c r="P174" s="10" t="str">
        <f>IF('FY2024'!$A176&lt;&gt;"",IF(AND(MONTH($K174) &lt;= 1, MONTH($L174) &gt;= 1), IF($O174 &lt;&gt; "", $E174/$O174, ""), ""),"")</f>
        <v/>
      </c>
      <c r="Q174" s="10" t="str">
        <f>IF('FY2024'!$A176&lt;&gt;"",IF(AND(MONTH($K174) &lt;= 2, MONTH($L174) &gt;= 2), IF($O174 &lt;&gt; "", $E174/$O174, ""), ""),"")</f>
        <v/>
      </c>
      <c r="R174" s="10" t="str">
        <f>IF('FY2024'!$A176&lt;&gt;"",IF(AND(MONTH($K174) &lt;= 3, MONTH($L174) &gt;= 3), IF($O174 &lt;&gt; "", $E174/$O174, ""), ""),"")</f>
        <v/>
      </c>
      <c r="S174" s="10" t="str">
        <f>IF('FY2024'!$A176&lt;&gt;"",IF(AND(MONTH($K174) &lt;= 4, MONTH($L174) &gt;= 4), IF($O174 &lt;&gt; "", $E174/$O174, ""), ""),"")</f>
        <v/>
      </c>
      <c r="T174" s="10" t="str">
        <f>IF('FY2024'!$A176&lt;&gt;"",IF(AND(MONTH($K174) &lt;= 5, MONTH($L174) &gt;= 5), IF($O174 &lt;&gt; "", $E174/$O174, ""), ""),"")</f>
        <v/>
      </c>
      <c r="U174" s="10" t="str">
        <f>IF('FY2024'!$A176&lt;&gt;"",IF(AND(MONTH($K174) &lt;= 6, MONTH($L174) &gt;= 6), IF($O174 &lt;&gt; "", $E174/$O174, ""), ""),"")</f>
        <v/>
      </c>
      <c r="V174" s="10" t="str">
        <f>IF('FY2024'!$A176&lt;&gt;"",IF(AND(MONTH($K174) &lt;= 7, MONTH($L174) &gt;= 7 ), IF($O174 &lt;&gt; "", $E174/$O174, ""), ""),"")</f>
        <v/>
      </c>
      <c r="W174" s="10" t="str">
        <f>IF('FY2024'!$A176&lt;&gt;"",IF(AND(MONTH($K174) &lt;= 8, MONTH($L174) &gt;= 8), IF($O174 &lt;&gt; "", $E174/$O174, ""), ""),"")</f>
        <v/>
      </c>
      <c r="X174" s="10" t="str">
        <f>IF('FY2024'!$A176&lt;&gt;"",IF(AND(MONTH($K174) &lt;= 9, MONTH($L174) &gt;= 9), IF($O174 &lt;&gt; "", $E174/$O174, ""), ""),"")</f>
        <v/>
      </c>
      <c r="Y174" s="10" t="str">
        <f>IF('FY2024'!$A176&lt;&gt;"",IF(AND(MONTH($K174) &lt;= 10, MONTH($L174) &gt;= 10), IF($O174 &lt;&gt; "", $E174/$O174, ""), ""),"")</f>
        <v/>
      </c>
      <c r="Z174" s="10" t="str">
        <f>IF('FY2024'!$A176&lt;&gt;"",IF(AND(MONTH($K174) &lt;= 11, MONTH($L174) &gt;= 11), IF($O174 &lt;&gt; "", $E174/$O174, ""), ""),"")</f>
        <v/>
      </c>
      <c r="AA174" s="10" t="str">
        <f>IF('FY2024'!$A176&lt;&gt;"",IF(AND(MONTH($K174) &lt;= 12, MONTH($L174) &gt;= 12), IF($O174 &lt;&gt; "", $E174/$O174, ""), ""),"")</f>
        <v/>
      </c>
    </row>
    <row r="175" spans="1:27" x14ac:dyDescent="0.25">
      <c r="A175" s="8" t="str">
        <f>IF('FY2024'!A177&lt;&gt;"", VALUE('FY2024'!A177), "")</f>
        <v/>
      </c>
      <c r="B175" s="5" t="str">
        <f>IF('FY2024'!A177&lt;&gt;"",_xlfn.VALUETOTEXT('FY2024'!B177),"")</f>
        <v/>
      </c>
      <c r="C175" s="5" t="str">
        <f>_xlfn.VALUETOTEXT('FY2024'!C177)</f>
        <v/>
      </c>
      <c r="D175" s="5" t="str">
        <f>IF('FY2024'!A177&lt;&gt;"",_xlfn.VALUETOTEXT('FY2024'!D177),"")</f>
        <v/>
      </c>
      <c r="E175" s="6" t="str">
        <f>IF('FY2024'!A177&lt;&gt;"",VALUE('FY2024'!E177),"")</f>
        <v/>
      </c>
      <c r="F175" s="6" t="str">
        <f>IF('FY2024'!A177&lt;&gt;"",VALUE('FY2024'!F177),"")</f>
        <v/>
      </c>
      <c r="G175" s="6" t="str">
        <f>IF('FY2024'!A177&lt;&gt;"",VALUE('FY2024'!G177),"")</f>
        <v/>
      </c>
      <c r="H175" s="6" t="str">
        <f>IF('FY2024'!A177&lt;&gt;"",VALUE('FY2024'!H177),"")</f>
        <v/>
      </c>
      <c r="I175" s="6" t="str">
        <f>IF('FY2024'!A177&lt;&gt;"",VALUE('FY2024'!I177),"")</f>
        <v/>
      </c>
      <c r="J175" s="6" t="str">
        <f>IF('FY2024'!A177&lt;&gt;"",VALUE('FY2024'!J177),"")</f>
        <v/>
      </c>
      <c r="K175" s="7" t="str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/>
      </c>
      <c r="L175" s="7" t="str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/>
      </c>
      <c r="M175" s="7" t="str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/>
      </c>
      <c r="N175" s="7" t="str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/>
      </c>
      <c r="O175" s="5" t="str">
        <f t="shared" si="2"/>
        <v/>
      </c>
      <c r="P175" s="10" t="str">
        <f>IF('FY2024'!$A177&lt;&gt;"",IF(AND(MONTH($K175) &lt;= 1, MONTH($L175) &gt;= 1), IF($O175 &lt;&gt; "", $E175/$O175, ""), ""),"")</f>
        <v/>
      </c>
      <c r="Q175" s="10" t="str">
        <f>IF('FY2024'!$A177&lt;&gt;"",IF(AND(MONTH($K175) &lt;= 2, MONTH($L175) &gt;= 2), IF($O175 &lt;&gt; "", $E175/$O175, ""), ""),"")</f>
        <v/>
      </c>
      <c r="R175" s="10" t="str">
        <f>IF('FY2024'!$A177&lt;&gt;"",IF(AND(MONTH($K175) &lt;= 3, MONTH($L175) &gt;= 3), IF($O175 &lt;&gt; "", $E175/$O175, ""), ""),"")</f>
        <v/>
      </c>
      <c r="S175" s="10" t="str">
        <f>IF('FY2024'!$A177&lt;&gt;"",IF(AND(MONTH($K175) &lt;= 4, MONTH($L175) &gt;= 4), IF($O175 &lt;&gt; "", $E175/$O175, ""), ""),"")</f>
        <v/>
      </c>
      <c r="T175" s="10" t="str">
        <f>IF('FY2024'!$A177&lt;&gt;"",IF(AND(MONTH($K175) &lt;= 5, MONTH($L175) &gt;= 5), IF($O175 &lt;&gt; "", $E175/$O175, ""), ""),"")</f>
        <v/>
      </c>
      <c r="U175" s="10" t="str">
        <f>IF('FY2024'!$A177&lt;&gt;"",IF(AND(MONTH($K175) &lt;= 6, MONTH($L175) &gt;= 6), IF($O175 &lt;&gt; "", $E175/$O175, ""), ""),"")</f>
        <v/>
      </c>
      <c r="V175" s="10" t="str">
        <f>IF('FY2024'!$A177&lt;&gt;"",IF(AND(MONTH($K175) &lt;= 7, MONTH($L175) &gt;= 7 ), IF($O175 &lt;&gt; "", $E175/$O175, ""), ""),"")</f>
        <v/>
      </c>
      <c r="W175" s="10" t="str">
        <f>IF('FY2024'!$A177&lt;&gt;"",IF(AND(MONTH($K175) &lt;= 8, MONTH($L175) &gt;= 8), IF($O175 &lt;&gt; "", $E175/$O175, ""), ""),"")</f>
        <v/>
      </c>
      <c r="X175" s="10" t="str">
        <f>IF('FY2024'!$A177&lt;&gt;"",IF(AND(MONTH($K175) &lt;= 9, MONTH($L175) &gt;= 9), IF($O175 &lt;&gt; "", $E175/$O175, ""), ""),"")</f>
        <v/>
      </c>
      <c r="Y175" s="10" t="str">
        <f>IF('FY2024'!$A177&lt;&gt;"",IF(AND(MONTH($K175) &lt;= 10, MONTH($L175) &gt;= 10), IF($O175 &lt;&gt; "", $E175/$O175, ""), ""),"")</f>
        <v/>
      </c>
      <c r="Z175" s="10" t="str">
        <f>IF('FY2024'!$A177&lt;&gt;"",IF(AND(MONTH($K175) &lt;= 11, MONTH($L175) &gt;= 11), IF($O175 &lt;&gt; "", $E175/$O175, ""), ""),"")</f>
        <v/>
      </c>
      <c r="AA175" s="10" t="str">
        <f>IF('FY2024'!$A177&lt;&gt;"",IF(AND(MONTH($K175) &lt;= 12, MONTH($L175) &gt;= 12), IF($O175 &lt;&gt; "", $E175/$O175, ""), ""),"")</f>
        <v/>
      </c>
    </row>
    <row r="176" spans="1:27" x14ac:dyDescent="0.25">
      <c r="A176" s="8" t="str">
        <f>IF('FY2024'!A178&lt;&gt;"", VALUE('FY2024'!A178), "")</f>
        <v/>
      </c>
      <c r="B176" s="5" t="str">
        <f>IF('FY2024'!A178&lt;&gt;"",_xlfn.VALUETOTEXT('FY2024'!B178),"")</f>
        <v/>
      </c>
      <c r="C176" s="5" t="str">
        <f>_xlfn.VALUETOTEXT('FY2024'!C178)</f>
        <v/>
      </c>
      <c r="D176" s="5" t="str">
        <f>IF('FY2024'!A178&lt;&gt;"",_xlfn.VALUETOTEXT('FY2024'!D178),"")</f>
        <v/>
      </c>
      <c r="E176" s="6" t="str">
        <f>IF('FY2024'!A178&lt;&gt;"",VALUE('FY2024'!E178),"")</f>
        <v/>
      </c>
      <c r="F176" s="6" t="str">
        <f>IF('FY2024'!A178&lt;&gt;"",VALUE('FY2024'!F178),"")</f>
        <v/>
      </c>
      <c r="G176" s="6" t="str">
        <f>IF('FY2024'!A178&lt;&gt;"",VALUE('FY2024'!G178),"")</f>
        <v/>
      </c>
      <c r="H176" s="6" t="str">
        <f>IF('FY2024'!A178&lt;&gt;"",VALUE('FY2024'!H178),"")</f>
        <v/>
      </c>
      <c r="I176" s="6" t="str">
        <f>IF('FY2024'!A178&lt;&gt;"",VALUE('FY2024'!I178),"")</f>
        <v/>
      </c>
      <c r="J176" s="6" t="str">
        <f>IF('FY2024'!A178&lt;&gt;"",VALUE('FY2024'!J178),"")</f>
        <v/>
      </c>
      <c r="K176" s="7" t="str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/>
      </c>
      <c r="L176" s="7" t="str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/>
      </c>
      <c r="M176" s="7" t="str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/>
      </c>
      <c r="N176" s="7" t="str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/>
      </c>
      <c r="O176" s="5" t="str">
        <f t="shared" si="2"/>
        <v/>
      </c>
      <c r="P176" s="10" t="str">
        <f>IF('FY2024'!$A178&lt;&gt;"",IF(AND(MONTH($K176) &lt;= 1, MONTH($L176) &gt;= 1), IF($O176 &lt;&gt; "", $E176/$O176, ""), ""),"")</f>
        <v/>
      </c>
      <c r="Q176" s="10" t="str">
        <f>IF('FY2024'!$A178&lt;&gt;"",IF(AND(MONTH($K176) &lt;= 2, MONTH($L176) &gt;= 2), IF($O176 &lt;&gt; "", $E176/$O176, ""), ""),"")</f>
        <v/>
      </c>
      <c r="R176" s="10" t="str">
        <f>IF('FY2024'!$A178&lt;&gt;"",IF(AND(MONTH($K176) &lt;= 3, MONTH($L176) &gt;= 3), IF($O176 &lt;&gt; "", $E176/$O176, ""), ""),"")</f>
        <v/>
      </c>
      <c r="S176" s="10" t="str">
        <f>IF('FY2024'!$A178&lt;&gt;"",IF(AND(MONTH($K176) &lt;= 4, MONTH($L176) &gt;= 4), IF($O176 &lt;&gt; "", $E176/$O176, ""), ""),"")</f>
        <v/>
      </c>
      <c r="T176" s="10" t="str">
        <f>IF('FY2024'!$A178&lt;&gt;"",IF(AND(MONTH($K176) &lt;= 5, MONTH($L176) &gt;= 5), IF($O176 &lt;&gt; "", $E176/$O176, ""), ""),"")</f>
        <v/>
      </c>
      <c r="U176" s="10" t="str">
        <f>IF('FY2024'!$A178&lt;&gt;"",IF(AND(MONTH($K176) &lt;= 6, MONTH($L176) &gt;= 6), IF($O176 &lt;&gt; "", $E176/$O176, ""), ""),"")</f>
        <v/>
      </c>
      <c r="V176" s="10" t="str">
        <f>IF('FY2024'!$A178&lt;&gt;"",IF(AND(MONTH($K176) &lt;= 7, MONTH($L176) &gt;= 7 ), IF($O176 &lt;&gt; "", $E176/$O176, ""), ""),"")</f>
        <v/>
      </c>
      <c r="W176" s="10" t="str">
        <f>IF('FY2024'!$A178&lt;&gt;"",IF(AND(MONTH($K176) &lt;= 8, MONTH($L176) &gt;= 8), IF($O176 &lt;&gt; "", $E176/$O176, ""), ""),"")</f>
        <v/>
      </c>
      <c r="X176" s="10" t="str">
        <f>IF('FY2024'!$A178&lt;&gt;"",IF(AND(MONTH($K176) &lt;= 9, MONTH($L176) &gt;= 9), IF($O176 &lt;&gt; "", $E176/$O176, ""), ""),"")</f>
        <v/>
      </c>
      <c r="Y176" s="10" t="str">
        <f>IF('FY2024'!$A178&lt;&gt;"",IF(AND(MONTH($K176) &lt;= 10, MONTH($L176) &gt;= 10), IF($O176 &lt;&gt; "", $E176/$O176, ""), ""),"")</f>
        <v/>
      </c>
      <c r="Z176" s="10" t="str">
        <f>IF('FY2024'!$A178&lt;&gt;"",IF(AND(MONTH($K176) &lt;= 11, MONTH($L176) &gt;= 11), IF($O176 &lt;&gt; "", $E176/$O176, ""), ""),"")</f>
        <v/>
      </c>
      <c r="AA176" s="10" t="str">
        <f>IF('FY2024'!$A178&lt;&gt;"",IF(AND(MONTH($K176) &lt;= 12, MONTH($L176) &gt;= 12), IF($O176 &lt;&gt; "", $E176/$O176, ""), ""),"")</f>
        <v/>
      </c>
    </row>
    <row r="177" spans="1:27" x14ac:dyDescent="0.25">
      <c r="A177" s="8" t="str">
        <f>IF('FY2024'!A179&lt;&gt;"", VALUE('FY2024'!A179), "")</f>
        <v/>
      </c>
      <c r="B177" s="5" t="str">
        <f>IF('FY2024'!A179&lt;&gt;"",_xlfn.VALUETOTEXT('FY2024'!B179),"")</f>
        <v/>
      </c>
      <c r="C177" s="5" t="str">
        <f>_xlfn.VALUETOTEXT('FY2024'!C179)</f>
        <v/>
      </c>
      <c r="D177" s="5" t="str">
        <f>IF('FY2024'!A179&lt;&gt;"",_xlfn.VALUETOTEXT('FY2024'!D179),"")</f>
        <v/>
      </c>
      <c r="E177" s="6" t="str">
        <f>IF('FY2024'!A179&lt;&gt;"",VALUE('FY2024'!E179),"")</f>
        <v/>
      </c>
      <c r="F177" s="6" t="str">
        <f>IF('FY2024'!A179&lt;&gt;"",VALUE('FY2024'!F179),"")</f>
        <v/>
      </c>
      <c r="G177" s="6" t="str">
        <f>IF('FY2024'!A179&lt;&gt;"",VALUE('FY2024'!G179),"")</f>
        <v/>
      </c>
      <c r="H177" s="6" t="str">
        <f>IF('FY2024'!A179&lt;&gt;"",VALUE('FY2024'!H179),"")</f>
        <v/>
      </c>
      <c r="I177" s="6" t="str">
        <f>IF('FY2024'!A179&lt;&gt;"",VALUE('FY2024'!I179),"")</f>
        <v/>
      </c>
      <c r="J177" s="6" t="str">
        <f>IF('FY2024'!A179&lt;&gt;"",VALUE('FY2024'!J179),"")</f>
        <v/>
      </c>
      <c r="K177" s="7" t="str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/>
      </c>
      <c r="L177" s="7" t="str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/>
      </c>
      <c r="M177" s="7" t="str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/>
      </c>
      <c r="N177" s="7" t="str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/>
      </c>
      <c r="O177" s="5" t="str">
        <f t="shared" si="2"/>
        <v/>
      </c>
      <c r="P177" s="10" t="str">
        <f>IF('FY2024'!$A179&lt;&gt;"",IF(AND(MONTH($K177) &lt;= 1, MONTH($L177) &gt;= 1), IF($O177 &lt;&gt; "", $E177/$O177, ""), ""),"")</f>
        <v/>
      </c>
      <c r="Q177" s="10" t="str">
        <f>IF('FY2024'!$A179&lt;&gt;"",IF(AND(MONTH($K177) &lt;= 2, MONTH($L177) &gt;= 2), IF($O177 &lt;&gt; "", $E177/$O177, ""), ""),"")</f>
        <v/>
      </c>
      <c r="R177" s="10" t="str">
        <f>IF('FY2024'!$A179&lt;&gt;"",IF(AND(MONTH($K177) &lt;= 3, MONTH($L177) &gt;= 3), IF($O177 &lt;&gt; "", $E177/$O177, ""), ""),"")</f>
        <v/>
      </c>
      <c r="S177" s="10" t="str">
        <f>IF('FY2024'!$A179&lt;&gt;"",IF(AND(MONTH($K177) &lt;= 4, MONTH($L177) &gt;= 4), IF($O177 &lt;&gt; "", $E177/$O177, ""), ""),"")</f>
        <v/>
      </c>
      <c r="T177" s="10" t="str">
        <f>IF('FY2024'!$A179&lt;&gt;"",IF(AND(MONTH($K177) &lt;= 5, MONTH($L177) &gt;= 5), IF($O177 &lt;&gt; "", $E177/$O177, ""), ""),"")</f>
        <v/>
      </c>
      <c r="U177" s="10" t="str">
        <f>IF('FY2024'!$A179&lt;&gt;"",IF(AND(MONTH($K177) &lt;= 6, MONTH($L177) &gt;= 6), IF($O177 &lt;&gt; "", $E177/$O177, ""), ""),"")</f>
        <v/>
      </c>
      <c r="V177" s="10" t="str">
        <f>IF('FY2024'!$A179&lt;&gt;"",IF(AND(MONTH($K177) &lt;= 7, MONTH($L177) &gt;= 7 ), IF($O177 &lt;&gt; "", $E177/$O177, ""), ""),"")</f>
        <v/>
      </c>
      <c r="W177" s="10" t="str">
        <f>IF('FY2024'!$A179&lt;&gt;"",IF(AND(MONTH($K177) &lt;= 8, MONTH($L177) &gt;= 8), IF($O177 &lt;&gt; "", $E177/$O177, ""), ""),"")</f>
        <v/>
      </c>
      <c r="X177" s="10" t="str">
        <f>IF('FY2024'!$A179&lt;&gt;"",IF(AND(MONTH($K177) &lt;= 9, MONTH($L177) &gt;= 9), IF($O177 &lt;&gt; "", $E177/$O177, ""), ""),"")</f>
        <v/>
      </c>
      <c r="Y177" s="10" t="str">
        <f>IF('FY2024'!$A179&lt;&gt;"",IF(AND(MONTH($K177) &lt;= 10, MONTH($L177) &gt;= 10), IF($O177 &lt;&gt; "", $E177/$O177, ""), ""),"")</f>
        <v/>
      </c>
      <c r="Z177" s="10" t="str">
        <f>IF('FY2024'!$A179&lt;&gt;"",IF(AND(MONTH($K177) &lt;= 11, MONTH($L177) &gt;= 11), IF($O177 &lt;&gt; "", $E177/$O177, ""), ""),"")</f>
        <v/>
      </c>
      <c r="AA177" s="10" t="str">
        <f>IF('FY2024'!$A179&lt;&gt;"",IF(AND(MONTH($K177) &lt;= 12, MONTH($L177) &gt;= 12), IF($O177 &lt;&gt; "", $E177/$O177, ""), ""),"")</f>
        <v/>
      </c>
    </row>
    <row r="178" spans="1:27" x14ac:dyDescent="0.25">
      <c r="A178" s="8" t="str">
        <f>IF('FY2024'!A180&lt;&gt;"", VALUE('FY2024'!A180), "")</f>
        <v/>
      </c>
      <c r="B178" s="5" t="str">
        <f>IF('FY2024'!A180&lt;&gt;"",_xlfn.VALUETOTEXT('FY2024'!B180),"")</f>
        <v/>
      </c>
      <c r="C178" s="5" t="str">
        <f>_xlfn.VALUETOTEXT('FY2024'!C180)</f>
        <v/>
      </c>
      <c r="D178" s="5" t="str">
        <f>IF('FY2024'!A180&lt;&gt;"",_xlfn.VALUETOTEXT('FY2024'!D180),"")</f>
        <v/>
      </c>
      <c r="E178" s="6" t="str">
        <f>IF('FY2024'!A180&lt;&gt;"",VALUE('FY2024'!E180),"")</f>
        <v/>
      </c>
      <c r="F178" s="6" t="str">
        <f>IF('FY2024'!A180&lt;&gt;"",VALUE('FY2024'!F180),"")</f>
        <v/>
      </c>
      <c r="G178" s="6" t="str">
        <f>IF('FY2024'!A180&lt;&gt;"",VALUE('FY2024'!G180),"")</f>
        <v/>
      </c>
      <c r="H178" s="6" t="str">
        <f>IF('FY2024'!A180&lt;&gt;"",VALUE('FY2024'!H180),"")</f>
        <v/>
      </c>
      <c r="I178" s="6" t="str">
        <f>IF('FY2024'!A180&lt;&gt;"",VALUE('FY2024'!I180),"")</f>
        <v/>
      </c>
      <c r="J178" s="6" t="str">
        <f>IF('FY2024'!A180&lt;&gt;"",VALUE('FY2024'!J180),"")</f>
        <v/>
      </c>
      <c r="K178" s="7" t="str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/>
      </c>
      <c r="L178" s="7" t="str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/>
      </c>
      <c r="M178" s="7" t="str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/>
      </c>
      <c r="N178" s="7" t="str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/>
      </c>
      <c r="O178" s="5" t="str">
        <f t="shared" si="2"/>
        <v/>
      </c>
      <c r="P178" s="10" t="str">
        <f>IF('FY2024'!$A180&lt;&gt;"",IF(AND(MONTH($K178) &lt;= 1, MONTH($L178) &gt;= 1), IF($O178 &lt;&gt; "", $E178/$O178, ""), ""),"")</f>
        <v/>
      </c>
      <c r="Q178" s="10" t="str">
        <f>IF('FY2024'!$A180&lt;&gt;"",IF(AND(MONTH($K178) &lt;= 2, MONTH($L178) &gt;= 2), IF($O178 &lt;&gt; "", $E178/$O178, ""), ""),"")</f>
        <v/>
      </c>
      <c r="R178" s="10" t="str">
        <f>IF('FY2024'!$A180&lt;&gt;"",IF(AND(MONTH($K178) &lt;= 3, MONTH($L178) &gt;= 3), IF($O178 &lt;&gt; "", $E178/$O178, ""), ""),"")</f>
        <v/>
      </c>
      <c r="S178" s="10" t="str">
        <f>IF('FY2024'!$A180&lt;&gt;"",IF(AND(MONTH($K178) &lt;= 4, MONTH($L178) &gt;= 4), IF($O178 &lt;&gt; "", $E178/$O178, ""), ""),"")</f>
        <v/>
      </c>
      <c r="T178" s="10" t="str">
        <f>IF('FY2024'!$A180&lt;&gt;"",IF(AND(MONTH($K178) &lt;= 5, MONTH($L178) &gt;= 5), IF($O178 &lt;&gt; "", $E178/$O178, ""), ""),"")</f>
        <v/>
      </c>
      <c r="U178" s="10" t="str">
        <f>IF('FY2024'!$A180&lt;&gt;"",IF(AND(MONTH($K178) &lt;= 6, MONTH($L178) &gt;= 6), IF($O178 &lt;&gt; "", $E178/$O178, ""), ""),"")</f>
        <v/>
      </c>
      <c r="V178" s="10" t="str">
        <f>IF('FY2024'!$A180&lt;&gt;"",IF(AND(MONTH($K178) &lt;= 7, MONTH($L178) &gt;= 7 ), IF($O178 &lt;&gt; "", $E178/$O178, ""), ""),"")</f>
        <v/>
      </c>
      <c r="W178" s="10" t="str">
        <f>IF('FY2024'!$A180&lt;&gt;"",IF(AND(MONTH($K178) &lt;= 8, MONTH($L178) &gt;= 8), IF($O178 &lt;&gt; "", $E178/$O178, ""), ""),"")</f>
        <v/>
      </c>
      <c r="X178" s="10" t="str">
        <f>IF('FY2024'!$A180&lt;&gt;"",IF(AND(MONTH($K178) &lt;= 9, MONTH($L178) &gt;= 9), IF($O178 &lt;&gt; "", $E178/$O178, ""), ""),"")</f>
        <v/>
      </c>
      <c r="Y178" s="10" t="str">
        <f>IF('FY2024'!$A180&lt;&gt;"",IF(AND(MONTH($K178) &lt;= 10, MONTH($L178) &gt;= 10), IF($O178 &lt;&gt; "", $E178/$O178, ""), ""),"")</f>
        <v/>
      </c>
      <c r="Z178" s="10" t="str">
        <f>IF('FY2024'!$A180&lt;&gt;"",IF(AND(MONTH($K178) &lt;= 11, MONTH($L178) &gt;= 11), IF($O178 &lt;&gt; "", $E178/$O178, ""), ""),"")</f>
        <v/>
      </c>
      <c r="AA178" s="10" t="str">
        <f>IF('FY2024'!$A180&lt;&gt;"",IF(AND(MONTH($K178) &lt;= 12, MONTH($L178) &gt;= 12), IF($O178 &lt;&gt; "", $E178/$O178, ""), ""),"")</f>
        <v/>
      </c>
    </row>
    <row r="179" spans="1:27" x14ac:dyDescent="0.25">
      <c r="A179" s="8" t="str">
        <f>IF('FY2024'!A181&lt;&gt;"", VALUE('FY2024'!A181), "")</f>
        <v/>
      </c>
      <c r="B179" s="5" t="str">
        <f>IF('FY2024'!A181&lt;&gt;"",_xlfn.VALUETOTEXT('FY2024'!B181),"")</f>
        <v/>
      </c>
      <c r="C179" s="5" t="str">
        <f>_xlfn.VALUETOTEXT('FY2024'!C181)</f>
        <v/>
      </c>
      <c r="D179" s="5" t="str">
        <f>IF('FY2024'!A181&lt;&gt;"",_xlfn.VALUETOTEXT('FY2024'!D181),"")</f>
        <v/>
      </c>
      <c r="E179" s="6" t="str">
        <f>IF('FY2024'!A181&lt;&gt;"",VALUE('FY2024'!E181),"")</f>
        <v/>
      </c>
      <c r="F179" s="6" t="str">
        <f>IF('FY2024'!A181&lt;&gt;"",VALUE('FY2024'!F181),"")</f>
        <v/>
      </c>
      <c r="G179" s="6" t="str">
        <f>IF('FY2024'!A181&lt;&gt;"",VALUE('FY2024'!G181),"")</f>
        <v/>
      </c>
      <c r="H179" s="6" t="str">
        <f>IF('FY2024'!A181&lt;&gt;"",VALUE('FY2024'!H181),"")</f>
        <v/>
      </c>
      <c r="I179" s="6" t="str">
        <f>IF('FY2024'!A181&lt;&gt;"",VALUE('FY2024'!I181),"")</f>
        <v/>
      </c>
      <c r="J179" s="6" t="str">
        <f>IF('FY2024'!A181&lt;&gt;"",VALUE('FY2024'!J181),"")</f>
        <v/>
      </c>
      <c r="K179" s="7" t="str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/>
      </c>
      <c r="L179" s="7" t="str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/>
      </c>
      <c r="M179" s="7" t="str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/>
      </c>
      <c r="N179" s="7" t="str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/>
      </c>
      <c r="O179" s="5" t="str">
        <f t="shared" si="2"/>
        <v/>
      </c>
      <c r="P179" s="10" t="str">
        <f>IF('FY2024'!$A181&lt;&gt;"",IF(AND(MONTH($K179) &lt;= 1, MONTH($L179) &gt;= 1), IF($O179 &lt;&gt; "", $E179/$O179, ""), ""),"")</f>
        <v/>
      </c>
      <c r="Q179" s="10" t="str">
        <f>IF('FY2024'!$A181&lt;&gt;"",IF(AND(MONTH($K179) &lt;= 2, MONTH($L179) &gt;= 2), IF($O179 &lt;&gt; "", $E179/$O179, ""), ""),"")</f>
        <v/>
      </c>
      <c r="R179" s="10" t="str">
        <f>IF('FY2024'!$A181&lt;&gt;"",IF(AND(MONTH($K179) &lt;= 3, MONTH($L179) &gt;= 3), IF($O179 &lt;&gt; "", $E179/$O179, ""), ""),"")</f>
        <v/>
      </c>
      <c r="S179" s="10" t="str">
        <f>IF('FY2024'!$A181&lt;&gt;"",IF(AND(MONTH($K179) &lt;= 4, MONTH($L179) &gt;= 4), IF($O179 &lt;&gt; "", $E179/$O179, ""), ""),"")</f>
        <v/>
      </c>
      <c r="T179" s="10" t="str">
        <f>IF('FY2024'!$A181&lt;&gt;"",IF(AND(MONTH($K179) &lt;= 5, MONTH($L179) &gt;= 5), IF($O179 &lt;&gt; "", $E179/$O179, ""), ""),"")</f>
        <v/>
      </c>
      <c r="U179" s="10" t="str">
        <f>IF('FY2024'!$A181&lt;&gt;"",IF(AND(MONTH($K179) &lt;= 6, MONTH($L179) &gt;= 6), IF($O179 &lt;&gt; "", $E179/$O179, ""), ""),"")</f>
        <v/>
      </c>
      <c r="V179" s="10" t="str">
        <f>IF('FY2024'!$A181&lt;&gt;"",IF(AND(MONTH($K179) &lt;= 7, MONTH($L179) &gt;= 7 ), IF($O179 &lt;&gt; "", $E179/$O179, ""), ""),"")</f>
        <v/>
      </c>
      <c r="W179" s="10" t="str">
        <f>IF('FY2024'!$A181&lt;&gt;"",IF(AND(MONTH($K179) &lt;= 8, MONTH($L179) &gt;= 8), IF($O179 &lt;&gt; "", $E179/$O179, ""), ""),"")</f>
        <v/>
      </c>
      <c r="X179" s="10" t="str">
        <f>IF('FY2024'!$A181&lt;&gt;"",IF(AND(MONTH($K179) &lt;= 9, MONTH($L179) &gt;= 9), IF($O179 &lt;&gt; "", $E179/$O179, ""), ""),"")</f>
        <v/>
      </c>
      <c r="Y179" s="10" t="str">
        <f>IF('FY2024'!$A181&lt;&gt;"",IF(AND(MONTH($K179) &lt;= 10, MONTH($L179) &gt;= 10), IF($O179 &lt;&gt; "", $E179/$O179, ""), ""),"")</f>
        <v/>
      </c>
      <c r="Z179" s="10" t="str">
        <f>IF('FY2024'!$A181&lt;&gt;"",IF(AND(MONTH($K179) &lt;= 11, MONTH($L179) &gt;= 11), IF($O179 &lt;&gt; "", $E179/$O179, ""), ""),"")</f>
        <v/>
      </c>
      <c r="AA179" s="10" t="str">
        <f>IF('FY2024'!$A181&lt;&gt;"",IF(AND(MONTH($K179) &lt;= 12, MONTH($L179) &gt;= 12), IF($O179 &lt;&gt; "", $E179/$O179, ""), ""),"")</f>
        <v/>
      </c>
    </row>
    <row r="180" spans="1:27" x14ac:dyDescent="0.25">
      <c r="A180" s="8" t="str">
        <f>IF('FY2024'!A182&lt;&gt;"", VALUE('FY2024'!A182), "")</f>
        <v/>
      </c>
      <c r="B180" s="5" t="str">
        <f>IF('FY2024'!A182&lt;&gt;"",_xlfn.VALUETOTEXT('FY2024'!B182),"")</f>
        <v/>
      </c>
      <c r="C180" s="5" t="str">
        <f>_xlfn.VALUETOTEXT('FY2024'!C182)</f>
        <v/>
      </c>
      <c r="D180" s="5" t="str">
        <f>IF('FY2024'!A182&lt;&gt;"",_xlfn.VALUETOTEXT('FY2024'!D182),"")</f>
        <v/>
      </c>
      <c r="E180" s="6" t="str">
        <f>IF('FY2024'!A182&lt;&gt;"",VALUE('FY2024'!E182),"")</f>
        <v/>
      </c>
      <c r="F180" s="6" t="str">
        <f>IF('FY2024'!A182&lt;&gt;"",VALUE('FY2024'!F182),"")</f>
        <v/>
      </c>
      <c r="G180" s="6" t="str">
        <f>IF('FY2024'!A182&lt;&gt;"",VALUE('FY2024'!G182),"")</f>
        <v/>
      </c>
      <c r="H180" s="6" t="str">
        <f>IF('FY2024'!A182&lt;&gt;"",VALUE('FY2024'!H182),"")</f>
        <v/>
      </c>
      <c r="I180" s="6" t="str">
        <f>IF('FY2024'!A182&lt;&gt;"",VALUE('FY2024'!I182),"")</f>
        <v/>
      </c>
      <c r="J180" s="6" t="str">
        <f>IF('FY2024'!A182&lt;&gt;"",VALUE('FY2024'!J182),"")</f>
        <v/>
      </c>
      <c r="K180" s="7" t="str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/>
      </c>
      <c r="L180" s="7" t="str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/>
      </c>
      <c r="M180" s="7" t="str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/>
      </c>
      <c r="N180" s="7" t="str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/>
      </c>
      <c r="O180" s="5" t="str">
        <f t="shared" si="2"/>
        <v/>
      </c>
      <c r="P180" s="10" t="str">
        <f>IF('FY2024'!$A182&lt;&gt;"",IF(AND(MONTH($K180) &lt;= 1, MONTH($L180) &gt;= 1), IF($O180 &lt;&gt; "", $E180/$O180, ""), ""),"")</f>
        <v/>
      </c>
      <c r="Q180" s="10" t="str">
        <f>IF('FY2024'!$A182&lt;&gt;"",IF(AND(MONTH($K180) &lt;= 2, MONTH($L180) &gt;= 2), IF($O180 &lt;&gt; "", $E180/$O180, ""), ""),"")</f>
        <v/>
      </c>
      <c r="R180" s="10" t="str">
        <f>IF('FY2024'!$A182&lt;&gt;"",IF(AND(MONTH($K180) &lt;= 3, MONTH($L180) &gt;= 3), IF($O180 &lt;&gt; "", $E180/$O180, ""), ""),"")</f>
        <v/>
      </c>
      <c r="S180" s="10" t="str">
        <f>IF('FY2024'!$A182&lt;&gt;"",IF(AND(MONTH($K180) &lt;= 4, MONTH($L180) &gt;= 4), IF($O180 &lt;&gt; "", $E180/$O180, ""), ""),"")</f>
        <v/>
      </c>
      <c r="T180" s="10" t="str">
        <f>IF('FY2024'!$A182&lt;&gt;"",IF(AND(MONTH($K180) &lt;= 5, MONTH($L180) &gt;= 5), IF($O180 &lt;&gt; "", $E180/$O180, ""), ""),"")</f>
        <v/>
      </c>
      <c r="U180" s="10" t="str">
        <f>IF('FY2024'!$A182&lt;&gt;"",IF(AND(MONTH($K180) &lt;= 6, MONTH($L180) &gt;= 6), IF($O180 &lt;&gt; "", $E180/$O180, ""), ""),"")</f>
        <v/>
      </c>
      <c r="V180" s="10" t="str">
        <f>IF('FY2024'!$A182&lt;&gt;"",IF(AND(MONTH($K180) &lt;= 7, MONTH($L180) &gt;= 7 ), IF($O180 &lt;&gt; "", $E180/$O180, ""), ""),"")</f>
        <v/>
      </c>
      <c r="W180" s="10" t="str">
        <f>IF('FY2024'!$A182&lt;&gt;"",IF(AND(MONTH($K180) &lt;= 8, MONTH($L180) &gt;= 8), IF($O180 &lt;&gt; "", $E180/$O180, ""), ""),"")</f>
        <v/>
      </c>
      <c r="X180" s="10" t="str">
        <f>IF('FY2024'!$A182&lt;&gt;"",IF(AND(MONTH($K180) &lt;= 9, MONTH($L180) &gt;= 9), IF($O180 &lt;&gt; "", $E180/$O180, ""), ""),"")</f>
        <v/>
      </c>
      <c r="Y180" s="10" t="str">
        <f>IF('FY2024'!$A182&lt;&gt;"",IF(AND(MONTH($K180) &lt;= 10, MONTH($L180) &gt;= 10), IF($O180 &lt;&gt; "", $E180/$O180, ""), ""),"")</f>
        <v/>
      </c>
      <c r="Z180" s="10" t="str">
        <f>IF('FY2024'!$A182&lt;&gt;"",IF(AND(MONTH($K180) &lt;= 11, MONTH($L180) &gt;= 11), IF($O180 &lt;&gt; "", $E180/$O180, ""), ""),"")</f>
        <v/>
      </c>
      <c r="AA180" s="10" t="str">
        <f>IF('FY2024'!$A182&lt;&gt;"",IF(AND(MONTH($K180) &lt;= 12, MONTH($L180) &gt;= 12), IF($O180 &lt;&gt; "", $E180/$O180, ""), ""),"")</f>
        <v/>
      </c>
    </row>
    <row r="181" spans="1:27" x14ac:dyDescent="0.25">
      <c r="A181" s="8" t="str">
        <f>IF('FY2024'!A183&lt;&gt;"", VALUE('FY2024'!A183), "")</f>
        <v/>
      </c>
      <c r="B181" s="5" t="str">
        <f>IF('FY2024'!A183&lt;&gt;"",_xlfn.VALUETOTEXT('FY2024'!B183),"")</f>
        <v/>
      </c>
      <c r="C181" s="5" t="str">
        <f>_xlfn.VALUETOTEXT('FY2024'!C183)</f>
        <v/>
      </c>
      <c r="D181" s="5" t="str">
        <f>IF('FY2024'!A183&lt;&gt;"",_xlfn.VALUETOTEXT('FY2024'!D183),"")</f>
        <v/>
      </c>
      <c r="E181" s="6" t="str">
        <f>IF('FY2024'!A183&lt;&gt;"",VALUE('FY2024'!E183),"")</f>
        <v/>
      </c>
      <c r="F181" s="6" t="str">
        <f>IF('FY2024'!A183&lt;&gt;"",VALUE('FY2024'!F183),"")</f>
        <v/>
      </c>
      <c r="G181" s="6" t="str">
        <f>IF('FY2024'!A183&lt;&gt;"",VALUE('FY2024'!G183),"")</f>
        <v/>
      </c>
      <c r="H181" s="6" t="str">
        <f>IF('FY2024'!A183&lt;&gt;"",VALUE('FY2024'!H183),"")</f>
        <v/>
      </c>
      <c r="I181" s="6" t="str">
        <f>IF('FY2024'!A183&lt;&gt;"",VALUE('FY2024'!I183),"")</f>
        <v/>
      </c>
      <c r="J181" s="6" t="str">
        <f>IF('FY2024'!A183&lt;&gt;"",VALUE('FY2024'!J183),"")</f>
        <v/>
      </c>
      <c r="K181" s="7" t="str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/>
      </c>
      <c r="L181" s="7" t="str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/>
      </c>
      <c r="M181" s="7" t="str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/>
      </c>
      <c r="N181" s="7" t="str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/>
      </c>
      <c r="O181" s="5" t="str">
        <f t="shared" si="2"/>
        <v/>
      </c>
      <c r="P181" s="10" t="str">
        <f>IF('FY2024'!$A183&lt;&gt;"",IF(AND(MONTH($K181) &lt;= 1, MONTH($L181) &gt;= 1), IF($O181 &lt;&gt; "", $E181/$O181, ""), ""),"")</f>
        <v/>
      </c>
      <c r="Q181" s="10" t="str">
        <f>IF('FY2024'!$A183&lt;&gt;"",IF(AND(MONTH($K181) &lt;= 2, MONTH($L181) &gt;= 2), IF($O181 &lt;&gt; "", $E181/$O181, ""), ""),"")</f>
        <v/>
      </c>
      <c r="R181" s="10" t="str">
        <f>IF('FY2024'!$A183&lt;&gt;"",IF(AND(MONTH($K181) &lt;= 3, MONTH($L181) &gt;= 3), IF($O181 &lt;&gt; "", $E181/$O181, ""), ""),"")</f>
        <v/>
      </c>
      <c r="S181" s="10" t="str">
        <f>IF('FY2024'!$A183&lt;&gt;"",IF(AND(MONTH($K181) &lt;= 4, MONTH($L181) &gt;= 4), IF($O181 &lt;&gt; "", $E181/$O181, ""), ""),"")</f>
        <v/>
      </c>
      <c r="T181" s="10" t="str">
        <f>IF('FY2024'!$A183&lt;&gt;"",IF(AND(MONTH($K181) &lt;= 5, MONTH($L181) &gt;= 5), IF($O181 &lt;&gt; "", $E181/$O181, ""), ""),"")</f>
        <v/>
      </c>
      <c r="U181" s="10" t="str">
        <f>IF('FY2024'!$A183&lt;&gt;"",IF(AND(MONTH($K181) &lt;= 6, MONTH($L181) &gt;= 6), IF($O181 &lt;&gt; "", $E181/$O181, ""), ""),"")</f>
        <v/>
      </c>
      <c r="V181" s="10" t="str">
        <f>IF('FY2024'!$A183&lt;&gt;"",IF(AND(MONTH($K181) &lt;= 7, MONTH($L181) &gt;= 7 ), IF($O181 &lt;&gt; "", $E181/$O181, ""), ""),"")</f>
        <v/>
      </c>
      <c r="W181" s="10" t="str">
        <f>IF('FY2024'!$A183&lt;&gt;"",IF(AND(MONTH($K181) &lt;= 8, MONTH($L181) &gt;= 8), IF($O181 &lt;&gt; "", $E181/$O181, ""), ""),"")</f>
        <v/>
      </c>
      <c r="X181" s="10" t="str">
        <f>IF('FY2024'!$A183&lt;&gt;"",IF(AND(MONTH($K181) &lt;= 9, MONTH($L181) &gt;= 9), IF($O181 &lt;&gt; "", $E181/$O181, ""), ""),"")</f>
        <v/>
      </c>
      <c r="Y181" s="10" t="str">
        <f>IF('FY2024'!$A183&lt;&gt;"",IF(AND(MONTH($K181) &lt;= 10, MONTH($L181) &gt;= 10), IF($O181 &lt;&gt; "", $E181/$O181, ""), ""),"")</f>
        <v/>
      </c>
      <c r="Z181" s="10" t="str">
        <f>IF('FY2024'!$A183&lt;&gt;"",IF(AND(MONTH($K181) &lt;= 11, MONTH($L181) &gt;= 11), IF($O181 &lt;&gt; "", $E181/$O181, ""), ""),"")</f>
        <v/>
      </c>
      <c r="AA181" s="10" t="str">
        <f>IF('FY2024'!$A183&lt;&gt;"",IF(AND(MONTH($K181) &lt;= 12, MONTH($L181) &gt;= 12), IF($O181 &lt;&gt; "", $E181/$O181, ""), ""),"")</f>
        <v/>
      </c>
    </row>
    <row r="182" spans="1:27" x14ac:dyDescent="0.25">
      <c r="A182" s="8" t="str">
        <f>IF('FY2024'!A184&lt;&gt;"", VALUE('FY2024'!A184), "")</f>
        <v/>
      </c>
      <c r="B182" s="5" t="str">
        <f>IF('FY2024'!A184&lt;&gt;"",_xlfn.VALUETOTEXT('FY2024'!B184),"")</f>
        <v/>
      </c>
      <c r="C182" s="5" t="str">
        <f>_xlfn.VALUETOTEXT('FY2024'!C184)</f>
        <v/>
      </c>
      <c r="D182" s="5" t="str">
        <f>IF('FY2024'!A184&lt;&gt;"",_xlfn.VALUETOTEXT('FY2024'!D184),"")</f>
        <v/>
      </c>
      <c r="E182" s="6" t="str">
        <f>IF('FY2024'!A184&lt;&gt;"",VALUE('FY2024'!E184),"")</f>
        <v/>
      </c>
      <c r="F182" s="6" t="str">
        <f>IF('FY2024'!A184&lt;&gt;"",VALUE('FY2024'!F184),"")</f>
        <v/>
      </c>
      <c r="G182" s="6" t="str">
        <f>IF('FY2024'!A184&lt;&gt;"",VALUE('FY2024'!G184),"")</f>
        <v/>
      </c>
      <c r="H182" s="6" t="str">
        <f>IF('FY2024'!A184&lt;&gt;"",VALUE('FY2024'!H184),"")</f>
        <v/>
      </c>
      <c r="I182" s="6" t="str">
        <f>IF('FY2024'!A184&lt;&gt;"",VALUE('FY2024'!I184),"")</f>
        <v/>
      </c>
      <c r="J182" s="6" t="str">
        <f>IF('FY2024'!A184&lt;&gt;"",VALUE('FY2024'!J184),"")</f>
        <v/>
      </c>
      <c r="K182" s="7" t="str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/>
      </c>
      <c r="L182" s="7" t="str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/>
      </c>
      <c r="M182" s="7" t="str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/>
      </c>
      <c r="N182" s="7" t="str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/>
      </c>
      <c r="O182" s="5" t="str">
        <f t="shared" si="2"/>
        <v/>
      </c>
      <c r="P182" s="10" t="str">
        <f>IF('FY2024'!$A184&lt;&gt;"",IF(AND(MONTH($K182) &lt;= 1, MONTH($L182) &gt;= 1), IF($O182 &lt;&gt; "", $E182/$O182, ""), ""),"")</f>
        <v/>
      </c>
      <c r="Q182" s="10" t="str">
        <f>IF('FY2024'!$A184&lt;&gt;"",IF(AND(MONTH($K182) &lt;= 2, MONTH($L182) &gt;= 2), IF($O182 &lt;&gt; "", $E182/$O182, ""), ""),"")</f>
        <v/>
      </c>
      <c r="R182" s="10" t="str">
        <f>IF('FY2024'!$A184&lt;&gt;"",IF(AND(MONTH($K182) &lt;= 3, MONTH($L182) &gt;= 3), IF($O182 &lt;&gt; "", $E182/$O182, ""), ""),"")</f>
        <v/>
      </c>
      <c r="S182" s="10" t="str">
        <f>IF('FY2024'!$A184&lt;&gt;"",IF(AND(MONTH($K182) &lt;= 4, MONTH($L182) &gt;= 4), IF($O182 &lt;&gt; "", $E182/$O182, ""), ""),"")</f>
        <v/>
      </c>
      <c r="T182" s="10" t="str">
        <f>IF('FY2024'!$A184&lt;&gt;"",IF(AND(MONTH($K182) &lt;= 5, MONTH($L182) &gt;= 5), IF($O182 &lt;&gt; "", $E182/$O182, ""), ""),"")</f>
        <v/>
      </c>
      <c r="U182" s="10" t="str">
        <f>IF('FY2024'!$A184&lt;&gt;"",IF(AND(MONTH($K182) &lt;= 6, MONTH($L182) &gt;= 6), IF($O182 &lt;&gt; "", $E182/$O182, ""), ""),"")</f>
        <v/>
      </c>
      <c r="V182" s="10" t="str">
        <f>IF('FY2024'!$A184&lt;&gt;"",IF(AND(MONTH($K182) &lt;= 7, MONTH($L182) &gt;= 7 ), IF($O182 &lt;&gt; "", $E182/$O182, ""), ""),"")</f>
        <v/>
      </c>
      <c r="W182" s="10" t="str">
        <f>IF('FY2024'!$A184&lt;&gt;"",IF(AND(MONTH($K182) &lt;= 8, MONTH($L182) &gt;= 8), IF($O182 &lt;&gt; "", $E182/$O182, ""), ""),"")</f>
        <v/>
      </c>
      <c r="X182" s="10" t="str">
        <f>IF('FY2024'!$A184&lt;&gt;"",IF(AND(MONTH($K182) &lt;= 9, MONTH($L182) &gt;= 9), IF($O182 &lt;&gt; "", $E182/$O182, ""), ""),"")</f>
        <v/>
      </c>
      <c r="Y182" s="10" t="str">
        <f>IF('FY2024'!$A184&lt;&gt;"",IF(AND(MONTH($K182) &lt;= 10, MONTH($L182) &gt;= 10), IF($O182 &lt;&gt; "", $E182/$O182, ""), ""),"")</f>
        <v/>
      </c>
      <c r="Z182" s="10" t="str">
        <f>IF('FY2024'!$A184&lt;&gt;"",IF(AND(MONTH($K182) &lt;= 11, MONTH($L182) &gt;= 11), IF($O182 &lt;&gt; "", $E182/$O182, ""), ""),"")</f>
        <v/>
      </c>
      <c r="AA182" s="10" t="str">
        <f>IF('FY2024'!$A184&lt;&gt;"",IF(AND(MONTH($K182) &lt;= 12, MONTH($L182) &gt;= 12), IF($O182 &lt;&gt; "", $E182/$O182, ""), ""),"")</f>
        <v/>
      </c>
    </row>
    <row r="183" spans="1:27" x14ac:dyDescent="0.25">
      <c r="A183" s="8" t="str">
        <f>IF('FY2024'!A185&lt;&gt;"", VALUE('FY2024'!A185), "")</f>
        <v/>
      </c>
      <c r="B183" s="5" t="str">
        <f>IF('FY2024'!A185&lt;&gt;"",_xlfn.VALUETOTEXT('FY2024'!B185),"")</f>
        <v/>
      </c>
      <c r="C183" s="5" t="str">
        <f>_xlfn.VALUETOTEXT('FY2024'!C185)</f>
        <v/>
      </c>
      <c r="D183" s="5" t="str">
        <f>IF('FY2024'!A185&lt;&gt;"",_xlfn.VALUETOTEXT('FY2024'!D185),"")</f>
        <v/>
      </c>
      <c r="E183" s="6" t="str">
        <f>IF('FY2024'!A185&lt;&gt;"",VALUE('FY2024'!E185),"")</f>
        <v/>
      </c>
      <c r="F183" s="6" t="str">
        <f>IF('FY2024'!A185&lt;&gt;"",VALUE('FY2024'!F185),"")</f>
        <v/>
      </c>
      <c r="G183" s="6" t="str">
        <f>IF('FY2024'!A185&lt;&gt;"",VALUE('FY2024'!G185),"")</f>
        <v/>
      </c>
      <c r="H183" s="6" t="str">
        <f>IF('FY2024'!A185&lt;&gt;"",VALUE('FY2024'!H185),"")</f>
        <v/>
      </c>
      <c r="I183" s="6" t="str">
        <f>IF('FY2024'!A185&lt;&gt;"",VALUE('FY2024'!I185),"")</f>
        <v/>
      </c>
      <c r="J183" s="6" t="str">
        <f>IF('FY2024'!A185&lt;&gt;"",VALUE('FY2024'!J185),"")</f>
        <v/>
      </c>
      <c r="K183" s="7" t="str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/>
      </c>
      <c r="L183" s="7" t="str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/>
      </c>
      <c r="M183" s="7" t="str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/>
      </c>
      <c r="N183" s="7" t="str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/>
      </c>
      <c r="O183" s="5" t="str">
        <f t="shared" si="2"/>
        <v/>
      </c>
      <c r="P183" s="10" t="str">
        <f>IF('FY2024'!$A185&lt;&gt;"",IF(AND(MONTH($K183) &lt;= 1, MONTH($L183) &gt;= 1), IF($O183 &lt;&gt; "", $E183/$O183, ""), ""),"")</f>
        <v/>
      </c>
      <c r="Q183" s="10" t="str">
        <f>IF('FY2024'!$A185&lt;&gt;"",IF(AND(MONTH($K183) &lt;= 2, MONTH($L183) &gt;= 2), IF($O183 &lt;&gt; "", $E183/$O183, ""), ""),"")</f>
        <v/>
      </c>
      <c r="R183" s="10" t="str">
        <f>IF('FY2024'!$A185&lt;&gt;"",IF(AND(MONTH($K183) &lt;= 3, MONTH($L183) &gt;= 3), IF($O183 &lt;&gt; "", $E183/$O183, ""), ""),"")</f>
        <v/>
      </c>
      <c r="S183" s="10" t="str">
        <f>IF('FY2024'!$A185&lt;&gt;"",IF(AND(MONTH($K183) &lt;= 4, MONTH($L183) &gt;= 4), IF($O183 &lt;&gt; "", $E183/$O183, ""), ""),"")</f>
        <v/>
      </c>
      <c r="T183" s="10" t="str">
        <f>IF('FY2024'!$A185&lt;&gt;"",IF(AND(MONTH($K183) &lt;= 5, MONTH($L183) &gt;= 5), IF($O183 &lt;&gt; "", $E183/$O183, ""), ""),"")</f>
        <v/>
      </c>
      <c r="U183" s="10" t="str">
        <f>IF('FY2024'!$A185&lt;&gt;"",IF(AND(MONTH($K183) &lt;= 6, MONTH($L183) &gt;= 6), IF($O183 &lt;&gt; "", $E183/$O183, ""), ""),"")</f>
        <v/>
      </c>
      <c r="V183" s="10" t="str">
        <f>IF('FY2024'!$A185&lt;&gt;"",IF(AND(MONTH($K183) &lt;= 7, MONTH($L183) &gt;= 7 ), IF($O183 &lt;&gt; "", $E183/$O183, ""), ""),"")</f>
        <v/>
      </c>
      <c r="W183" s="10" t="str">
        <f>IF('FY2024'!$A185&lt;&gt;"",IF(AND(MONTH($K183) &lt;= 8, MONTH($L183) &gt;= 8), IF($O183 &lt;&gt; "", $E183/$O183, ""), ""),"")</f>
        <v/>
      </c>
      <c r="X183" s="10" t="str">
        <f>IF('FY2024'!$A185&lt;&gt;"",IF(AND(MONTH($K183) &lt;= 9, MONTH($L183) &gt;= 9), IF($O183 &lt;&gt; "", $E183/$O183, ""), ""),"")</f>
        <v/>
      </c>
      <c r="Y183" s="10" t="str">
        <f>IF('FY2024'!$A185&lt;&gt;"",IF(AND(MONTH($K183) &lt;= 10, MONTH($L183) &gt;= 10), IF($O183 &lt;&gt; "", $E183/$O183, ""), ""),"")</f>
        <v/>
      </c>
      <c r="Z183" s="10" t="str">
        <f>IF('FY2024'!$A185&lt;&gt;"",IF(AND(MONTH($K183) &lt;= 11, MONTH($L183) &gt;= 11), IF($O183 &lt;&gt; "", $E183/$O183, ""), ""),"")</f>
        <v/>
      </c>
      <c r="AA183" s="10" t="str">
        <f>IF('FY2024'!$A185&lt;&gt;"",IF(AND(MONTH($K183) &lt;= 12, MONTH($L183) &gt;= 12), IF($O183 &lt;&gt; "", $E183/$O183, ""), ""),"")</f>
        <v/>
      </c>
    </row>
    <row r="184" spans="1:27" x14ac:dyDescent="0.25">
      <c r="A184" s="8" t="str">
        <f>IF('FY2024'!A186&lt;&gt;"", VALUE('FY2024'!A186), "")</f>
        <v/>
      </c>
      <c r="B184" s="5" t="str">
        <f>IF('FY2024'!A186&lt;&gt;"",_xlfn.VALUETOTEXT('FY2024'!B186),"")</f>
        <v/>
      </c>
      <c r="C184" s="5" t="str">
        <f>_xlfn.VALUETOTEXT('FY2024'!C186)</f>
        <v/>
      </c>
      <c r="D184" s="5" t="str">
        <f>IF('FY2024'!A186&lt;&gt;"",_xlfn.VALUETOTEXT('FY2024'!D186),"")</f>
        <v/>
      </c>
      <c r="E184" s="6" t="str">
        <f>IF('FY2024'!A186&lt;&gt;"",VALUE('FY2024'!E186),"")</f>
        <v/>
      </c>
      <c r="F184" s="6" t="str">
        <f>IF('FY2024'!A186&lt;&gt;"",VALUE('FY2024'!F186),"")</f>
        <v/>
      </c>
      <c r="G184" s="6" t="str">
        <f>IF('FY2024'!A186&lt;&gt;"",VALUE('FY2024'!G186),"")</f>
        <v/>
      </c>
      <c r="H184" s="6" t="str">
        <f>IF('FY2024'!A186&lt;&gt;"",VALUE('FY2024'!H186),"")</f>
        <v/>
      </c>
      <c r="I184" s="6" t="str">
        <f>IF('FY2024'!A186&lt;&gt;"",VALUE('FY2024'!I186),"")</f>
        <v/>
      </c>
      <c r="J184" s="6" t="str">
        <f>IF('FY2024'!A186&lt;&gt;"",VALUE('FY2024'!J186),"")</f>
        <v/>
      </c>
      <c r="K184" s="7" t="str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/>
      </c>
      <c r="L184" s="7" t="str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/>
      </c>
      <c r="M184" s="7" t="str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/>
      </c>
      <c r="N184" s="7" t="str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/>
      </c>
      <c r="O184" s="5" t="str">
        <f t="shared" si="2"/>
        <v/>
      </c>
      <c r="P184" s="10" t="str">
        <f>IF('FY2024'!$A186&lt;&gt;"",IF(AND(MONTH($K184) &lt;= 1, MONTH($L184) &gt;= 1), IF($O184 &lt;&gt; "", $E184/$O184, ""), ""),"")</f>
        <v/>
      </c>
      <c r="Q184" s="10" t="str">
        <f>IF('FY2024'!$A186&lt;&gt;"",IF(AND(MONTH($K184) &lt;= 2, MONTH($L184) &gt;= 2), IF($O184 &lt;&gt; "", $E184/$O184, ""), ""),"")</f>
        <v/>
      </c>
      <c r="R184" s="10" t="str">
        <f>IF('FY2024'!$A186&lt;&gt;"",IF(AND(MONTH($K184) &lt;= 3, MONTH($L184) &gt;= 3), IF($O184 &lt;&gt; "", $E184/$O184, ""), ""),"")</f>
        <v/>
      </c>
      <c r="S184" s="10" t="str">
        <f>IF('FY2024'!$A186&lt;&gt;"",IF(AND(MONTH($K184) &lt;= 4, MONTH($L184) &gt;= 4), IF($O184 &lt;&gt; "", $E184/$O184, ""), ""),"")</f>
        <v/>
      </c>
      <c r="T184" s="10" t="str">
        <f>IF('FY2024'!$A186&lt;&gt;"",IF(AND(MONTH($K184) &lt;= 5, MONTH($L184) &gt;= 5), IF($O184 &lt;&gt; "", $E184/$O184, ""), ""),"")</f>
        <v/>
      </c>
      <c r="U184" s="10" t="str">
        <f>IF('FY2024'!$A186&lt;&gt;"",IF(AND(MONTH($K184) &lt;= 6, MONTH($L184) &gt;= 6), IF($O184 &lt;&gt; "", $E184/$O184, ""), ""),"")</f>
        <v/>
      </c>
      <c r="V184" s="10" t="str">
        <f>IF('FY2024'!$A186&lt;&gt;"",IF(AND(MONTH($K184) &lt;= 7, MONTH($L184) &gt;= 7 ), IF($O184 &lt;&gt; "", $E184/$O184, ""), ""),"")</f>
        <v/>
      </c>
      <c r="W184" s="10" t="str">
        <f>IF('FY2024'!$A186&lt;&gt;"",IF(AND(MONTH($K184) &lt;= 8, MONTH($L184) &gt;= 8), IF($O184 &lt;&gt; "", $E184/$O184, ""), ""),"")</f>
        <v/>
      </c>
      <c r="X184" s="10" t="str">
        <f>IF('FY2024'!$A186&lt;&gt;"",IF(AND(MONTH($K184) &lt;= 9, MONTH($L184) &gt;= 9), IF($O184 &lt;&gt; "", $E184/$O184, ""), ""),"")</f>
        <v/>
      </c>
      <c r="Y184" s="10" t="str">
        <f>IF('FY2024'!$A186&lt;&gt;"",IF(AND(MONTH($K184) &lt;= 10, MONTH($L184) &gt;= 10), IF($O184 &lt;&gt; "", $E184/$O184, ""), ""),"")</f>
        <v/>
      </c>
      <c r="Z184" s="10" t="str">
        <f>IF('FY2024'!$A186&lt;&gt;"",IF(AND(MONTH($K184) &lt;= 11, MONTH($L184) &gt;= 11), IF($O184 &lt;&gt; "", $E184/$O184, ""), ""),"")</f>
        <v/>
      </c>
      <c r="AA184" s="10" t="str">
        <f>IF('FY2024'!$A186&lt;&gt;"",IF(AND(MONTH($K184) &lt;= 12, MONTH($L184) &gt;= 12), IF($O184 &lt;&gt; "", $E184/$O184, ""), ""),"")</f>
        <v/>
      </c>
    </row>
    <row r="185" spans="1:27" x14ac:dyDescent="0.25">
      <c r="A185" s="8" t="str">
        <f>IF('FY2024'!A187&lt;&gt;"", VALUE('FY2024'!A187), "")</f>
        <v/>
      </c>
      <c r="B185" s="5" t="str">
        <f>IF('FY2024'!A187&lt;&gt;"",_xlfn.VALUETOTEXT('FY2024'!B187),"")</f>
        <v/>
      </c>
      <c r="C185" s="5" t="str">
        <f>_xlfn.VALUETOTEXT('FY2024'!C187)</f>
        <v/>
      </c>
      <c r="D185" s="5" t="str">
        <f>IF('FY2024'!A187&lt;&gt;"",_xlfn.VALUETOTEXT('FY2024'!D187),"")</f>
        <v/>
      </c>
      <c r="E185" s="6" t="str">
        <f>IF('FY2024'!A187&lt;&gt;"",VALUE('FY2024'!E187),"")</f>
        <v/>
      </c>
      <c r="F185" s="6" t="str">
        <f>IF('FY2024'!A187&lt;&gt;"",VALUE('FY2024'!F187),"")</f>
        <v/>
      </c>
      <c r="G185" s="6" t="str">
        <f>IF('FY2024'!A187&lt;&gt;"",VALUE('FY2024'!G187),"")</f>
        <v/>
      </c>
      <c r="H185" s="6" t="str">
        <f>IF('FY2024'!A187&lt;&gt;"",VALUE('FY2024'!H187),"")</f>
        <v/>
      </c>
      <c r="I185" s="6" t="str">
        <f>IF('FY2024'!A187&lt;&gt;"",VALUE('FY2024'!I187),"")</f>
        <v/>
      </c>
      <c r="J185" s="6" t="str">
        <f>IF('FY2024'!A187&lt;&gt;"",VALUE('FY2024'!J187),"")</f>
        <v/>
      </c>
      <c r="K185" s="7" t="str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/>
      </c>
      <c r="L185" s="7" t="str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/>
      </c>
      <c r="M185" s="7" t="str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/>
      </c>
      <c r="N185" s="7" t="str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/>
      </c>
      <c r="O185" s="5" t="str">
        <f t="shared" si="2"/>
        <v/>
      </c>
      <c r="P185" s="10" t="str">
        <f>IF('FY2024'!$A187&lt;&gt;"",IF(AND(MONTH($K185) &lt;= 1, MONTH($L185) &gt;= 1), IF($O185 &lt;&gt; "", $E185/$O185, ""), ""),"")</f>
        <v/>
      </c>
      <c r="Q185" s="10" t="str">
        <f>IF('FY2024'!$A187&lt;&gt;"",IF(AND(MONTH($K185) &lt;= 2, MONTH($L185) &gt;= 2), IF($O185 &lt;&gt; "", $E185/$O185, ""), ""),"")</f>
        <v/>
      </c>
      <c r="R185" s="10" t="str">
        <f>IF('FY2024'!$A187&lt;&gt;"",IF(AND(MONTH($K185) &lt;= 3, MONTH($L185) &gt;= 3), IF($O185 &lt;&gt; "", $E185/$O185, ""), ""),"")</f>
        <v/>
      </c>
      <c r="S185" s="10" t="str">
        <f>IF('FY2024'!$A187&lt;&gt;"",IF(AND(MONTH($K185) &lt;= 4, MONTH($L185) &gt;= 4), IF($O185 &lt;&gt; "", $E185/$O185, ""), ""),"")</f>
        <v/>
      </c>
      <c r="T185" s="10" t="str">
        <f>IF('FY2024'!$A187&lt;&gt;"",IF(AND(MONTH($K185) &lt;= 5, MONTH($L185) &gt;= 5), IF($O185 &lt;&gt; "", $E185/$O185, ""), ""),"")</f>
        <v/>
      </c>
      <c r="U185" s="10" t="str">
        <f>IF('FY2024'!$A187&lt;&gt;"",IF(AND(MONTH($K185) &lt;= 6, MONTH($L185) &gt;= 6), IF($O185 &lt;&gt; "", $E185/$O185, ""), ""),"")</f>
        <v/>
      </c>
      <c r="V185" s="10" t="str">
        <f>IF('FY2024'!$A187&lt;&gt;"",IF(AND(MONTH($K185) &lt;= 7, MONTH($L185) &gt;= 7 ), IF($O185 &lt;&gt; "", $E185/$O185, ""), ""),"")</f>
        <v/>
      </c>
      <c r="W185" s="10" t="str">
        <f>IF('FY2024'!$A187&lt;&gt;"",IF(AND(MONTH($K185) &lt;= 8, MONTH($L185) &gt;= 8), IF($O185 &lt;&gt; "", $E185/$O185, ""), ""),"")</f>
        <v/>
      </c>
      <c r="X185" s="10" t="str">
        <f>IF('FY2024'!$A187&lt;&gt;"",IF(AND(MONTH($K185) &lt;= 9, MONTH($L185) &gt;= 9), IF($O185 &lt;&gt; "", $E185/$O185, ""), ""),"")</f>
        <v/>
      </c>
      <c r="Y185" s="10" t="str">
        <f>IF('FY2024'!$A187&lt;&gt;"",IF(AND(MONTH($K185) &lt;= 10, MONTH($L185) &gt;= 10), IF($O185 &lt;&gt; "", $E185/$O185, ""), ""),"")</f>
        <v/>
      </c>
      <c r="Z185" s="10" t="str">
        <f>IF('FY2024'!$A187&lt;&gt;"",IF(AND(MONTH($K185) &lt;= 11, MONTH($L185) &gt;= 11), IF($O185 &lt;&gt; "", $E185/$O185, ""), ""),"")</f>
        <v/>
      </c>
      <c r="AA185" s="10" t="str">
        <f>IF('FY2024'!$A187&lt;&gt;"",IF(AND(MONTH($K185) &lt;= 12, MONTH($L185) &gt;= 12), IF($O185 &lt;&gt; "", $E185/$O185, ""), ""),"")</f>
        <v/>
      </c>
    </row>
    <row r="186" spans="1:27" x14ac:dyDescent="0.25">
      <c r="A186" s="8" t="str">
        <f>IF('FY2024'!A188&lt;&gt;"", VALUE('FY2024'!A188), "")</f>
        <v/>
      </c>
      <c r="B186" s="5" t="str">
        <f>IF('FY2024'!A188&lt;&gt;"",_xlfn.VALUETOTEXT('FY2024'!B188),"")</f>
        <v/>
      </c>
      <c r="C186" s="5" t="str">
        <f>_xlfn.VALUETOTEXT('FY2024'!C188)</f>
        <v/>
      </c>
      <c r="D186" s="5" t="str">
        <f>IF('FY2024'!A188&lt;&gt;"",_xlfn.VALUETOTEXT('FY2024'!D188),"")</f>
        <v/>
      </c>
      <c r="E186" s="6" t="str">
        <f>IF('FY2024'!A188&lt;&gt;"",VALUE('FY2024'!E188),"")</f>
        <v/>
      </c>
      <c r="F186" s="6" t="str">
        <f>IF('FY2024'!A188&lt;&gt;"",VALUE('FY2024'!F188),"")</f>
        <v/>
      </c>
      <c r="G186" s="6" t="str">
        <f>IF('FY2024'!A188&lt;&gt;"",VALUE('FY2024'!G188),"")</f>
        <v/>
      </c>
      <c r="H186" s="6" t="str">
        <f>IF('FY2024'!A188&lt;&gt;"",VALUE('FY2024'!H188),"")</f>
        <v/>
      </c>
      <c r="I186" s="6" t="str">
        <f>IF('FY2024'!A188&lt;&gt;"",VALUE('FY2024'!I188),"")</f>
        <v/>
      </c>
      <c r="J186" s="6" t="str">
        <f>IF('FY2024'!A188&lt;&gt;"",VALUE('FY2024'!J188),"")</f>
        <v/>
      </c>
      <c r="K186" s="7" t="str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/>
      </c>
      <c r="L186" s="7" t="str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/>
      </c>
      <c r="M186" s="7" t="str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/>
      </c>
      <c r="N186" s="7" t="str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/>
      </c>
      <c r="O186" s="5" t="str">
        <f t="shared" si="2"/>
        <v/>
      </c>
      <c r="P186" s="10" t="str">
        <f>IF('FY2024'!$A188&lt;&gt;"",IF(AND(MONTH($K186) &lt;= 1, MONTH($L186) &gt;= 1), IF($O186 &lt;&gt; "", $E186/$O186, ""), ""),"")</f>
        <v/>
      </c>
      <c r="Q186" s="10" t="str">
        <f>IF('FY2024'!$A188&lt;&gt;"",IF(AND(MONTH($K186) &lt;= 2, MONTH($L186) &gt;= 2), IF($O186 &lt;&gt; "", $E186/$O186, ""), ""),"")</f>
        <v/>
      </c>
      <c r="R186" s="10" t="str">
        <f>IF('FY2024'!$A188&lt;&gt;"",IF(AND(MONTH($K186) &lt;= 3, MONTH($L186) &gt;= 3), IF($O186 &lt;&gt; "", $E186/$O186, ""), ""),"")</f>
        <v/>
      </c>
      <c r="S186" s="10" t="str">
        <f>IF('FY2024'!$A188&lt;&gt;"",IF(AND(MONTH($K186) &lt;= 4, MONTH($L186) &gt;= 4), IF($O186 &lt;&gt; "", $E186/$O186, ""), ""),"")</f>
        <v/>
      </c>
      <c r="T186" s="10" t="str">
        <f>IF('FY2024'!$A188&lt;&gt;"",IF(AND(MONTH($K186) &lt;= 5, MONTH($L186) &gt;= 5), IF($O186 &lt;&gt; "", $E186/$O186, ""), ""),"")</f>
        <v/>
      </c>
      <c r="U186" s="10" t="str">
        <f>IF('FY2024'!$A188&lt;&gt;"",IF(AND(MONTH($K186) &lt;= 6, MONTH($L186) &gt;= 6), IF($O186 &lt;&gt; "", $E186/$O186, ""), ""),"")</f>
        <v/>
      </c>
      <c r="V186" s="10" t="str">
        <f>IF('FY2024'!$A188&lt;&gt;"",IF(AND(MONTH($K186) &lt;= 7, MONTH($L186) &gt;= 7 ), IF($O186 &lt;&gt; "", $E186/$O186, ""), ""),"")</f>
        <v/>
      </c>
      <c r="W186" s="10" t="str">
        <f>IF('FY2024'!$A188&lt;&gt;"",IF(AND(MONTH($K186) &lt;= 8, MONTH($L186) &gt;= 8), IF($O186 &lt;&gt; "", $E186/$O186, ""), ""),"")</f>
        <v/>
      </c>
      <c r="X186" s="10" t="str">
        <f>IF('FY2024'!$A188&lt;&gt;"",IF(AND(MONTH($K186) &lt;= 9, MONTH($L186) &gt;= 9), IF($O186 &lt;&gt; "", $E186/$O186, ""), ""),"")</f>
        <v/>
      </c>
      <c r="Y186" s="10" t="str">
        <f>IF('FY2024'!$A188&lt;&gt;"",IF(AND(MONTH($K186) &lt;= 10, MONTH($L186) &gt;= 10), IF($O186 &lt;&gt; "", $E186/$O186, ""), ""),"")</f>
        <v/>
      </c>
      <c r="Z186" s="10" t="str">
        <f>IF('FY2024'!$A188&lt;&gt;"",IF(AND(MONTH($K186) &lt;= 11, MONTH($L186) &gt;= 11), IF($O186 &lt;&gt; "", $E186/$O186, ""), ""),"")</f>
        <v/>
      </c>
      <c r="AA186" s="10" t="str">
        <f>IF('FY2024'!$A188&lt;&gt;"",IF(AND(MONTH($K186) &lt;= 12, MONTH($L186) &gt;= 12), IF($O186 &lt;&gt; "", $E186/$O186, ""), ""),"")</f>
        <v/>
      </c>
    </row>
    <row r="187" spans="1:27" x14ac:dyDescent="0.25">
      <c r="A187" s="8" t="str">
        <f>IF('FY2024'!A189&lt;&gt;"", VALUE('FY2024'!A189), "")</f>
        <v/>
      </c>
      <c r="B187" s="5" t="str">
        <f>IF('FY2024'!A189&lt;&gt;"",_xlfn.VALUETOTEXT('FY2024'!B189),"")</f>
        <v/>
      </c>
      <c r="C187" s="5" t="str">
        <f>_xlfn.VALUETOTEXT('FY2024'!C189)</f>
        <v/>
      </c>
      <c r="D187" s="5" t="str">
        <f>IF('FY2024'!A189&lt;&gt;"",_xlfn.VALUETOTEXT('FY2024'!D189),"")</f>
        <v/>
      </c>
      <c r="E187" s="6" t="str">
        <f>IF('FY2024'!A189&lt;&gt;"",VALUE('FY2024'!E189),"")</f>
        <v/>
      </c>
      <c r="F187" s="6" t="str">
        <f>IF('FY2024'!A189&lt;&gt;"",VALUE('FY2024'!F189),"")</f>
        <v/>
      </c>
      <c r="G187" s="6" t="str">
        <f>IF('FY2024'!A189&lt;&gt;"",VALUE('FY2024'!G189),"")</f>
        <v/>
      </c>
      <c r="H187" s="6" t="str">
        <f>IF('FY2024'!A189&lt;&gt;"",VALUE('FY2024'!H189),"")</f>
        <v/>
      </c>
      <c r="I187" s="6" t="str">
        <f>IF('FY2024'!A189&lt;&gt;"",VALUE('FY2024'!I189),"")</f>
        <v/>
      </c>
      <c r="J187" s="6" t="str">
        <f>IF('FY2024'!A189&lt;&gt;"",VALUE('FY2024'!J189),"")</f>
        <v/>
      </c>
      <c r="K187" s="7" t="str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/>
      </c>
      <c r="L187" s="7" t="str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/>
      </c>
      <c r="M187" s="7" t="str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/>
      </c>
      <c r="N187" s="7" t="str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/>
      </c>
      <c r="O187" s="5" t="str">
        <f t="shared" si="2"/>
        <v/>
      </c>
      <c r="P187" s="10" t="str">
        <f>IF('FY2024'!$A189&lt;&gt;"",IF(AND(MONTH($K187) &lt;= 1, MONTH($L187) &gt;= 1), IF($O187 &lt;&gt; "", $E187/$O187, ""), ""),"")</f>
        <v/>
      </c>
      <c r="Q187" s="10" t="str">
        <f>IF('FY2024'!$A189&lt;&gt;"",IF(AND(MONTH($K187) &lt;= 2, MONTH($L187) &gt;= 2), IF($O187 &lt;&gt; "", $E187/$O187, ""), ""),"")</f>
        <v/>
      </c>
      <c r="R187" s="10" t="str">
        <f>IF('FY2024'!$A189&lt;&gt;"",IF(AND(MONTH($K187) &lt;= 3, MONTH($L187) &gt;= 3), IF($O187 &lt;&gt; "", $E187/$O187, ""), ""),"")</f>
        <v/>
      </c>
      <c r="S187" s="10" t="str">
        <f>IF('FY2024'!$A189&lt;&gt;"",IF(AND(MONTH($K187) &lt;= 4, MONTH($L187) &gt;= 4), IF($O187 &lt;&gt; "", $E187/$O187, ""), ""),"")</f>
        <v/>
      </c>
      <c r="T187" s="10" t="str">
        <f>IF('FY2024'!$A189&lt;&gt;"",IF(AND(MONTH($K187) &lt;= 5, MONTH($L187) &gt;= 5), IF($O187 &lt;&gt; "", $E187/$O187, ""), ""),"")</f>
        <v/>
      </c>
      <c r="U187" s="10" t="str">
        <f>IF('FY2024'!$A189&lt;&gt;"",IF(AND(MONTH($K187) &lt;= 6, MONTH($L187) &gt;= 6), IF($O187 &lt;&gt; "", $E187/$O187, ""), ""),"")</f>
        <v/>
      </c>
      <c r="V187" s="10" t="str">
        <f>IF('FY2024'!$A189&lt;&gt;"",IF(AND(MONTH($K187) &lt;= 7, MONTH($L187) &gt;= 7 ), IF($O187 &lt;&gt; "", $E187/$O187, ""), ""),"")</f>
        <v/>
      </c>
      <c r="W187" s="10" t="str">
        <f>IF('FY2024'!$A189&lt;&gt;"",IF(AND(MONTH($K187) &lt;= 8, MONTH($L187) &gt;= 8), IF($O187 &lt;&gt; "", $E187/$O187, ""), ""),"")</f>
        <v/>
      </c>
      <c r="X187" s="10" t="str">
        <f>IF('FY2024'!$A189&lt;&gt;"",IF(AND(MONTH($K187) &lt;= 9, MONTH($L187) &gt;= 9), IF($O187 &lt;&gt; "", $E187/$O187, ""), ""),"")</f>
        <v/>
      </c>
      <c r="Y187" s="10" t="str">
        <f>IF('FY2024'!$A189&lt;&gt;"",IF(AND(MONTH($K187) &lt;= 10, MONTH($L187) &gt;= 10), IF($O187 &lt;&gt; "", $E187/$O187, ""), ""),"")</f>
        <v/>
      </c>
      <c r="Z187" s="10" t="str">
        <f>IF('FY2024'!$A189&lt;&gt;"",IF(AND(MONTH($K187) &lt;= 11, MONTH($L187) &gt;= 11), IF($O187 &lt;&gt; "", $E187/$O187, ""), ""),"")</f>
        <v/>
      </c>
      <c r="AA187" s="10" t="str">
        <f>IF('FY2024'!$A189&lt;&gt;"",IF(AND(MONTH($K187) &lt;= 12, MONTH($L187) &gt;= 12), IF($O187 &lt;&gt; "", $E187/$O187, ""), ""),"")</f>
        <v/>
      </c>
    </row>
    <row r="188" spans="1:27" x14ac:dyDescent="0.25">
      <c r="A188" s="8" t="str">
        <f>IF('FY2024'!A190&lt;&gt;"", VALUE('FY2024'!A190), "")</f>
        <v/>
      </c>
      <c r="B188" s="5" t="str">
        <f>IF('FY2024'!A190&lt;&gt;"",_xlfn.VALUETOTEXT('FY2024'!B190),"")</f>
        <v/>
      </c>
      <c r="C188" s="5" t="str">
        <f>_xlfn.VALUETOTEXT('FY2024'!C190)</f>
        <v/>
      </c>
      <c r="D188" s="5" t="str">
        <f>IF('FY2024'!A190&lt;&gt;"",_xlfn.VALUETOTEXT('FY2024'!D190),"")</f>
        <v/>
      </c>
      <c r="E188" s="6" t="str">
        <f>IF('FY2024'!A190&lt;&gt;"",VALUE('FY2024'!E190),"")</f>
        <v/>
      </c>
      <c r="F188" s="6" t="str">
        <f>IF('FY2024'!A190&lt;&gt;"",VALUE('FY2024'!F190),"")</f>
        <v/>
      </c>
      <c r="G188" s="6" t="str">
        <f>IF('FY2024'!A190&lt;&gt;"",VALUE('FY2024'!G190),"")</f>
        <v/>
      </c>
      <c r="H188" s="6" t="str">
        <f>IF('FY2024'!A190&lt;&gt;"",VALUE('FY2024'!H190),"")</f>
        <v/>
      </c>
      <c r="I188" s="6" t="str">
        <f>IF('FY2024'!A190&lt;&gt;"",VALUE('FY2024'!I190),"")</f>
        <v/>
      </c>
      <c r="J188" s="6" t="str">
        <f>IF('FY2024'!A190&lt;&gt;"",VALUE('FY2024'!J190),"")</f>
        <v/>
      </c>
      <c r="K188" s="7" t="str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/>
      </c>
      <c r="L188" s="7" t="str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/>
      </c>
      <c r="M188" s="7" t="str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/>
      </c>
      <c r="N188" s="7" t="str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/>
      </c>
      <c r="O188" s="5" t="str">
        <f t="shared" si="2"/>
        <v/>
      </c>
      <c r="P188" s="10" t="str">
        <f>IF('FY2024'!$A190&lt;&gt;"",IF(AND(MONTH($K188) &lt;= 1, MONTH($L188) &gt;= 1), IF($O188 &lt;&gt; "", $E188/$O188, ""), ""),"")</f>
        <v/>
      </c>
      <c r="Q188" s="10" t="str">
        <f>IF('FY2024'!$A190&lt;&gt;"",IF(AND(MONTH($K188) &lt;= 2, MONTH($L188) &gt;= 2), IF($O188 &lt;&gt; "", $E188/$O188, ""), ""),"")</f>
        <v/>
      </c>
      <c r="R188" s="10" t="str">
        <f>IF('FY2024'!$A190&lt;&gt;"",IF(AND(MONTH($K188) &lt;= 3, MONTH($L188) &gt;= 3), IF($O188 &lt;&gt; "", $E188/$O188, ""), ""),"")</f>
        <v/>
      </c>
      <c r="S188" s="10" t="str">
        <f>IF('FY2024'!$A190&lt;&gt;"",IF(AND(MONTH($K188) &lt;= 4, MONTH($L188) &gt;= 4), IF($O188 &lt;&gt; "", $E188/$O188, ""), ""),"")</f>
        <v/>
      </c>
      <c r="T188" s="10" t="str">
        <f>IF('FY2024'!$A190&lt;&gt;"",IF(AND(MONTH($K188) &lt;= 5, MONTH($L188) &gt;= 5), IF($O188 &lt;&gt; "", $E188/$O188, ""), ""),"")</f>
        <v/>
      </c>
      <c r="U188" s="10" t="str">
        <f>IF('FY2024'!$A190&lt;&gt;"",IF(AND(MONTH($K188) &lt;= 6, MONTH($L188) &gt;= 6), IF($O188 &lt;&gt; "", $E188/$O188, ""), ""),"")</f>
        <v/>
      </c>
      <c r="V188" s="10" t="str">
        <f>IF('FY2024'!$A190&lt;&gt;"",IF(AND(MONTH($K188) &lt;= 7, MONTH($L188) &gt;= 7 ), IF($O188 &lt;&gt; "", $E188/$O188, ""), ""),"")</f>
        <v/>
      </c>
      <c r="W188" s="10" t="str">
        <f>IF('FY2024'!$A190&lt;&gt;"",IF(AND(MONTH($K188) &lt;= 8, MONTH($L188) &gt;= 8), IF($O188 &lt;&gt; "", $E188/$O188, ""), ""),"")</f>
        <v/>
      </c>
      <c r="X188" s="10" t="str">
        <f>IF('FY2024'!$A190&lt;&gt;"",IF(AND(MONTH($K188) &lt;= 9, MONTH($L188) &gt;= 9), IF($O188 &lt;&gt; "", $E188/$O188, ""), ""),"")</f>
        <v/>
      </c>
      <c r="Y188" s="10" t="str">
        <f>IF('FY2024'!$A190&lt;&gt;"",IF(AND(MONTH($K188) &lt;= 10, MONTH($L188) &gt;= 10), IF($O188 &lt;&gt; "", $E188/$O188, ""), ""),"")</f>
        <v/>
      </c>
      <c r="Z188" s="10" t="str">
        <f>IF('FY2024'!$A190&lt;&gt;"",IF(AND(MONTH($K188) &lt;= 11, MONTH($L188) &gt;= 11), IF($O188 &lt;&gt; "", $E188/$O188, ""), ""),"")</f>
        <v/>
      </c>
      <c r="AA188" s="10" t="str">
        <f>IF('FY2024'!$A190&lt;&gt;"",IF(AND(MONTH($K188) &lt;= 12, MONTH($L188) &gt;= 12), IF($O188 &lt;&gt; "", $E188/$O188, ""), ""),"")</f>
        <v/>
      </c>
    </row>
    <row r="189" spans="1:27" x14ac:dyDescent="0.25">
      <c r="A189" s="8" t="str">
        <f>IF('FY2024'!A191&lt;&gt;"", VALUE('FY2024'!A191), "")</f>
        <v/>
      </c>
      <c r="B189" s="5" t="str">
        <f>IF('FY2024'!A191&lt;&gt;"",_xlfn.VALUETOTEXT('FY2024'!B191),"")</f>
        <v/>
      </c>
      <c r="C189" s="5" t="str">
        <f>_xlfn.VALUETOTEXT('FY2024'!C191)</f>
        <v/>
      </c>
      <c r="D189" s="5" t="str">
        <f>IF('FY2024'!A191&lt;&gt;"",_xlfn.VALUETOTEXT('FY2024'!D191),"")</f>
        <v/>
      </c>
      <c r="E189" s="6" t="str">
        <f>IF('FY2024'!A191&lt;&gt;"",VALUE('FY2024'!E191),"")</f>
        <v/>
      </c>
      <c r="F189" s="6" t="str">
        <f>IF('FY2024'!A191&lt;&gt;"",VALUE('FY2024'!F191),"")</f>
        <v/>
      </c>
      <c r="G189" s="6" t="str">
        <f>IF('FY2024'!A191&lt;&gt;"",VALUE('FY2024'!G191),"")</f>
        <v/>
      </c>
      <c r="H189" s="6" t="str">
        <f>IF('FY2024'!A191&lt;&gt;"",VALUE('FY2024'!H191),"")</f>
        <v/>
      </c>
      <c r="I189" s="6" t="str">
        <f>IF('FY2024'!A191&lt;&gt;"",VALUE('FY2024'!I191),"")</f>
        <v/>
      </c>
      <c r="J189" s="6" t="str">
        <f>IF('FY2024'!A191&lt;&gt;"",VALUE('FY2024'!J191),"")</f>
        <v/>
      </c>
      <c r="K189" s="7" t="str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/>
      </c>
      <c r="L189" s="7" t="str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/>
      </c>
      <c r="M189" s="7" t="str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/>
      </c>
      <c r="N189" s="7" t="str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/>
      </c>
      <c r="O189" s="5" t="str">
        <f t="shared" si="2"/>
        <v/>
      </c>
      <c r="P189" s="10" t="str">
        <f>IF('FY2024'!$A191&lt;&gt;"",IF(AND(MONTH($K189) &lt;= 1, MONTH($L189) &gt;= 1), IF($O189 &lt;&gt; "", $E189/$O189, ""), ""),"")</f>
        <v/>
      </c>
      <c r="Q189" s="10" t="str">
        <f>IF('FY2024'!$A191&lt;&gt;"",IF(AND(MONTH($K189) &lt;= 2, MONTH($L189) &gt;= 2), IF($O189 &lt;&gt; "", $E189/$O189, ""), ""),"")</f>
        <v/>
      </c>
      <c r="R189" s="10" t="str">
        <f>IF('FY2024'!$A191&lt;&gt;"",IF(AND(MONTH($K189) &lt;= 3, MONTH($L189) &gt;= 3), IF($O189 &lt;&gt; "", $E189/$O189, ""), ""),"")</f>
        <v/>
      </c>
      <c r="S189" s="10" t="str">
        <f>IF('FY2024'!$A191&lt;&gt;"",IF(AND(MONTH($K189) &lt;= 4, MONTH($L189) &gt;= 4), IF($O189 &lt;&gt; "", $E189/$O189, ""), ""),"")</f>
        <v/>
      </c>
      <c r="T189" s="10" t="str">
        <f>IF('FY2024'!$A191&lt;&gt;"",IF(AND(MONTH($K189) &lt;= 5, MONTH($L189) &gt;= 5), IF($O189 &lt;&gt; "", $E189/$O189, ""), ""),"")</f>
        <v/>
      </c>
      <c r="U189" s="10" t="str">
        <f>IF('FY2024'!$A191&lt;&gt;"",IF(AND(MONTH($K189) &lt;= 6, MONTH($L189) &gt;= 6), IF($O189 &lt;&gt; "", $E189/$O189, ""), ""),"")</f>
        <v/>
      </c>
      <c r="V189" s="10" t="str">
        <f>IF('FY2024'!$A191&lt;&gt;"",IF(AND(MONTH($K189) &lt;= 7, MONTH($L189) &gt;= 7 ), IF($O189 &lt;&gt; "", $E189/$O189, ""), ""),"")</f>
        <v/>
      </c>
      <c r="W189" s="10" t="str">
        <f>IF('FY2024'!$A191&lt;&gt;"",IF(AND(MONTH($K189) &lt;= 8, MONTH($L189) &gt;= 8), IF($O189 &lt;&gt; "", $E189/$O189, ""), ""),"")</f>
        <v/>
      </c>
      <c r="X189" s="10" t="str">
        <f>IF('FY2024'!$A191&lt;&gt;"",IF(AND(MONTH($K189) &lt;= 9, MONTH($L189) &gt;= 9), IF($O189 &lt;&gt; "", $E189/$O189, ""), ""),"")</f>
        <v/>
      </c>
      <c r="Y189" s="10" t="str">
        <f>IF('FY2024'!$A191&lt;&gt;"",IF(AND(MONTH($K189) &lt;= 10, MONTH($L189) &gt;= 10), IF($O189 &lt;&gt; "", $E189/$O189, ""), ""),"")</f>
        <v/>
      </c>
      <c r="Z189" s="10" t="str">
        <f>IF('FY2024'!$A191&lt;&gt;"",IF(AND(MONTH($K189) &lt;= 11, MONTH($L189) &gt;= 11), IF($O189 &lt;&gt; "", $E189/$O189, ""), ""),"")</f>
        <v/>
      </c>
      <c r="AA189" s="10" t="str">
        <f>IF('FY2024'!$A191&lt;&gt;"",IF(AND(MONTH($K189) &lt;= 12, MONTH($L189) &gt;= 12), IF($O189 &lt;&gt; "", $E189/$O189, ""), ""),"")</f>
        <v/>
      </c>
    </row>
    <row r="190" spans="1:27" x14ac:dyDescent="0.25">
      <c r="A190" s="8" t="str">
        <f>IF('FY2024'!A192&lt;&gt;"", VALUE('FY2024'!A192), "")</f>
        <v/>
      </c>
      <c r="B190" s="5" t="str">
        <f>IF('FY2024'!A192&lt;&gt;"",_xlfn.VALUETOTEXT('FY2024'!B192),"")</f>
        <v/>
      </c>
      <c r="C190" s="5" t="str">
        <f>_xlfn.VALUETOTEXT('FY2024'!C192)</f>
        <v/>
      </c>
      <c r="D190" s="5" t="str">
        <f>IF('FY2024'!A192&lt;&gt;"",_xlfn.VALUETOTEXT('FY2024'!D192),"")</f>
        <v/>
      </c>
      <c r="E190" s="6" t="str">
        <f>IF('FY2024'!A192&lt;&gt;"",VALUE('FY2024'!E192),"")</f>
        <v/>
      </c>
      <c r="F190" s="6" t="str">
        <f>IF('FY2024'!A192&lt;&gt;"",VALUE('FY2024'!F192),"")</f>
        <v/>
      </c>
      <c r="G190" s="6" t="str">
        <f>IF('FY2024'!A192&lt;&gt;"",VALUE('FY2024'!G192),"")</f>
        <v/>
      </c>
      <c r="H190" s="6" t="str">
        <f>IF('FY2024'!A192&lt;&gt;"",VALUE('FY2024'!H192),"")</f>
        <v/>
      </c>
      <c r="I190" s="6" t="str">
        <f>IF('FY2024'!A192&lt;&gt;"",VALUE('FY2024'!I192),"")</f>
        <v/>
      </c>
      <c r="J190" s="6" t="str">
        <f>IF('FY2024'!A192&lt;&gt;"",VALUE('FY2024'!J192),"")</f>
        <v/>
      </c>
      <c r="K190" s="7" t="str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/>
      </c>
      <c r="L190" s="7" t="str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/>
      </c>
      <c r="M190" s="7" t="str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/>
      </c>
      <c r="N190" s="7" t="str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/>
      </c>
      <c r="O190" s="5" t="str">
        <f t="shared" si="2"/>
        <v/>
      </c>
      <c r="P190" s="10" t="str">
        <f>IF('FY2024'!$A192&lt;&gt;"",IF(AND(MONTH($K190) &lt;= 1, MONTH($L190) &gt;= 1), IF($O190 &lt;&gt; "", $E190/$O190, ""), ""),"")</f>
        <v/>
      </c>
      <c r="Q190" s="10" t="str">
        <f>IF('FY2024'!$A192&lt;&gt;"",IF(AND(MONTH($K190) &lt;= 2, MONTH($L190) &gt;= 2), IF($O190 &lt;&gt; "", $E190/$O190, ""), ""),"")</f>
        <v/>
      </c>
      <c r="R190" s="10" t="str">
        <f>IF('FY2024'!$A192&lt;&gt;"",IF(AND(MONTH($K190) &lt;= 3, MONTH($L190) &gt;= 3), IF($O190 &lt;&gt; "", $E190/$O190, ""), ""),"")</f>
        <v/>
      </c>
      <c r="S190" s="10" t="str">
        <f>IF('FY2024'!$A192&lt;&gt;"",IF(AND(MONTH($K190) &lt;= 4, MONTH($L190) &gt;= 4), IF($O190 &lt;&gt; "", $E190/$O190, ""), ""),"")</f>
        <v/>
      </c>
      <c r="T190" s="10" t="str">
        <f>IF('FY2024'!$A192&lt;&gt;"",IF(AND(MONTH($K190) &lt;= 5, MONTH($L190) &gt;= 5), IF($O190 &lt;&gt; "", $E190/$O190, ""), ""),"")</f>
        <v/>
      </c>
      <c r="U190" s="10" t="str">
        <f>IF('FY2024'!$A192&lt;&gt;"",IF(AND(MONTH($K190) &lt;= 6, MONTH($L190) &gt;= 6), IF($O190 &lt;&gt; "", $E190/$O190, ""), ""),"")</f>
        <v/>
      </c>
      <c r="V190" s="10" t="str">
        <f>IF('FY2024'!$A192&lt;&gt;"",IF(AND(MONTH($K190) &lt;= 7, MONTH($L190) &gt;= 7 ), IF($O190 &lt;&gt; "", $E190/$O190, ""), ""),"")</f>
        <v/>
      </c>
      <c r="W190" s="10" t="str">
        <f>IF('FY2024'!$A192&lt;&gt;"",IF(AND(MONTH($K190) &lt;= 8, MONTH($L190) &gt;= 8), IF($O190 &lt;&gt; "", $E190/$O190, ""), ""),"")</f>
        <v/>
      </c>
      <c r="X190" s="10" t="str">
        <f>IF('FY2024'!$A192&lt;&gt;"",IF(AND(MONTH($K190) &lt;= 9, MONTH($L190) &gt;= 9), IF($O190 &lt;&gt; "", $E190/$O190, ""), ""),"")</f>
        <v/>
      </c>
      <c r="Y190" s="10" t="str">
        <f>IF('FY2024'!$A192&lt;&gt;"",IF(AND(MONTH($K190) &lt;= 10, MONTH($L190) &gt;= 10), IF($O190 &lt;&gt; "", $E190/$O190, ""), ""),"")</f>
        <v/>
      </c>
      <c r="Z190" s="10" t="str">
        <f>IF('FY2024'!$A192&lt;&gt;"",IF(AND(MONTH($K190) &lt;= 11, MONTH($L190) &gt;= 11), IF($O190 &lt;&gt; "", $E190/$O190, ""), ""),"")</f>
        <v/>
      </c>
      <c r="AA190" s="10" t="str">
        <f>IF('FY2024'!$A192&lt;&gt;"",IF(AND(MONTH($K190) &lt;= 12, MONTH($L190) &gt;= 12), IF($O190 &lt;&gt; "", $E190/$O190, ""), ""),"")</f>
        <v/>
      </c>
    </row>
    <row r="191" spans="1:27" x14ac:dyDescent="0.25">
      <c r="A191" s="8" t="str">
        <f>IF('FY2024'!A193&lt;&gt;"", VALUE('FY2024'!A193), "")</f>
        <v/>
      </c>
      <c r="B191" s="5" t="str">
        <f>IF('FY2024'!A193&lt;&gt;"",_xlfn.VALUETOTEXT('FY2024'!B193),"")</f>
        <v/>
      </c>
      <c r="C191" s="5" t="str">
        <f>_xlfn.VALUETOTEXT('FY2024'!C193)</f>
        <v/>
      </c>
      <c r="D191" s="5" t="str">
        <f>IF('FY2024'!A193&lt;&gt;"",_xlfn.VALUETOTEXT('FY2024'!D193),"")</f>
        <v/>
      </c>
      <c r="E191" s="6" t="str">
        <f>IF('FY2024'!A193&lt;&gt;"",VALUE('FY2024'!E193),"")</f>
        <v/>
      </c>
      <c r="F191" s="6" t="str">
        <f>IF('FY2024'!A193&lt;&gt;"",VALUE('FY2024'!F193),"")</f>
        <v/>
      </c>
      <c r="G191" s="6" t="str">
        <f>IF('FY2024'!A193&lt;&gt;"",VALUE('FY2024'!G193),"")</f>
        <v/>
      </c>
      <c r="H191" s="6" t="str">
        <f>IF('FY2024'!A193&lt;&gt;"",VALUE('FY2024'!H193),"")</f>
        <v/>
      </c>
      <c r="I191" s="6" t="str">
        <f>IF('FY2024'!A193&lt;&gt;"",VALUE('FY2024'!I193),"")</f>
        <v/>
      </c>
      <c r="J191" s="6" t="str">
        <f>IF('FY2024'!A193&lt;&gt;"",VALUE('FY2024'!J193),"")</f>
        <v/>
      </c>
      <c r="K191" s="7" t="str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/>
      </c>
      <c r="L191" s="7" t="str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/>
      </c>
      <c r="M191" s="7" t="str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/>
      </c>
      <c r="N191" s="7" t="str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/>
      </c>
      <c r="O191" s="5" t="str">
        <f t="shared" si="2"/>
        <v/>
      </c>
      <c r="P191" s="10" t="str">
        <f>IF('FY2024'!$A193&lt;&gt;"",IF(AND(MONTH($K191) &lt;= 1, MONTH($L191) &gt;= 1), IF($O191 &lt;&gt; "", $E191/$O191, ""), ""),"")</f>
        <v/>
      </c>
      <c r="Q191" s="10" t="str">
        <f>IF('FY2024'!$A193&lt;&gt;"",IF(AND(MONTH($K191) &lt;= 2, MONTH($L191) &gt;= 2), IF($O191 &lt;&gt; "", $E191/$O191, ""), ""),"")</f>
        <v/>
      </c>
      <c r="R191" s="10" t="str">
        <f>IF('FY2024'!$A193&lt;&gt;"",IF(AND(MONTH($K191) &lt;= 3, MONTH($L191) &gt;= 3), IF($O191 &lt;&gt; "", $E191/$O191, ""), ""),"")</f>
        <v/>
      </c>
      <c r="S191" s="10" t="str">
        <f>IF('FY2024'!$A193&lt;&gt;"",IF(AND(MONTH($K191) &lt;= 4, MONTH($L191) &gt;= 4), IF($O191 &lt;&gt; "", $E191/$O191, ""), ""),"")</f>
        <v/>
      </c>
      <c r="T191" s="10" t="str">
        <f>IF('FY2024'!$A193&lt;&gt;"",IF(AND(MONTH($K191) &lt;= 5, MONTH($L191) &gt;= 5), IF($O191 &lt;&gt; "", $E191/$O191, ""), ""),"")</f>
        <v/>
      </c>
      <c r="U191" s="10" t="str">
        <f>IF('FY2024'!$A193&lt;&gt;"",IF(AND(MONTH($K191) &lt;= 6, MONTH($L191) &gt;= 6), IF($O191 &lt;&gt; "", $E191/$O191, ""), ""),"")</f>
        <v/>
      </c>
      <c r="V191" s="10" t="str">
        <f>IF('FY2024'!$A193&lt;&gt;"",IF(AND(MONTH($K191) &lt;= 7, MONTH($L191) &gt;= 7 ), IF($O191 &lt;&gt; "", $E191/$O191, ""), ""),"")</f>
        <v/>
      </c>
      <c r="W191" s="10" t="str">
        <f>IF('FY2024'!$A193&lt;&gt;"",IF(AND(MONTH($K191) &lt;= 8, MONTH($L191) &gt;= 8), IF($O191 &lt;&gt; "", $E191/$O191, ""), ""),"")</f>
        <v/>
      </c>
      <c r="X191" s="10" t="str">
        <f>IF('FY2024'!$A193&lt;&gt;"",IF(AND(MONTH($K191) &lt;= 9, MONTH($L191) &gt;= 9), IF($O191 &lt;&gt; "", $E191/$O191, ""), ""),"")</f>
        <v/>
      </c>
      <c r="Y191" s="10" t="str">
        <f>IF('FY2024'!$A193&lt;&gt;"",IF(AND(MONTH($K191) &lt;= 10, MONTH($L191) &gt;= 10), IF($O191 &lt;&gt; "", $E191/$O191, ""), ""),"")</f>
        <v/>
      </c>
      <c r="Z191" s="10" t="str">
        <f>IF('FY2024'!$A193&lt;&gt;"",IF(AND(MONTH($K191) &lt;= 11, MONTH($L191) &gt;= 11), IF($O191 &lt;&gt; "", $E191/$O191, ""), ""),"")</f>
        <v/>
      </c>
      <c r="AA191" s="10" t="str">
        <f>IF('FY2024'!$A193&lt;&gt;"",IF(AND(MONTH($K191) &lt;= 12, MONTH($L191) &gt;= 12), IF($O191 &lt;&gt; "", $E191/$O191, ""), ""),"")</f>
        <v/>
      </c>
    </row>
    <row r="192" spans="1:27" x14ac:dyDescent="0.25">
      <c r="A192" s="8" t="str">
        <f>IF('FY2024'!A194&lt;&gt;"", VALUE('FY2024'!A194), "")</f>
        <v/>
      </c>
      <c r="B192" s="5" t="str">
        <f>IF('FY2024'!A194&lt;&gt;"",_xlfn.VALUETOTEXT('FY2024'!B194),"")</f>
        <v/>
      </c>
      <c r="C192" s="5" t="str">
        <f>_xlfn.VALUETOTEXT('FY2024'!C194)</f>
        <v/>
      </c>
      <c r="D192" s="5" t="str">
        <f>IF('FY2024'!A194&lt;&gt;"",_xlfn.VALUETOTEXT('FY2024'!D194),"")</f>
        <v/>
      </c>
      <c r="E192" s="6" t="str">
        <f>IF('FY2024'!A194&lt;&gt;"",VALUE('FY2024'!E194),"")</f>
        <v/>
      </c>
      <c r="F192" s="6" t="str">
        <f>IF('FY2024'!A194&lt;&gt;"",VALUE('FY2024'!F194),"")</f>
        <v/>
      </c>
      <c r="G192" s="6" t="str">
        <f>IF('FY2024'!A194&lt;&gt;"",VALUE('FY2024'!G194),"")</f>
        <v/>
      </c>
      <c r="H192" s="6" t="str">
        <f>IF('FY2024'!A194&lt;&gt;"",VALUE('FY2024'!H194),"")</f>
        <v/>
      </c>
      <c r="I192" s="6" t="str">
        <f>IF('FY2024'!A194&lt;&gt;"",VALUE('FY2024'!I194),"")</f>
        <v/>
      </c>
      <c r="J192" s="6" t="str">
        <f>IF('FY2024'!A194&lt;&gt;"",VALUE('FY2024'!J194),"")</f>
        <v/>
      </c>
      <c r="K192" s="7" t="str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/>
      </c>
      <c r="L192" s="7" t="str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/>
      </c>
      <c r="M192" s="7" t="str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/>
      </c>
      <c r="N192" s="7" t="str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/>
      </c>
      <c r="O192" s="5" t="str">
        <f t="shared" si="2"/>
        <v/>
      </c>
      <c r="P192" s="10" t="str">
        <f>IF('FY2024'!$A194&lt;&gt;"",IF(AND(MONTH($K192) &lt;= 1, MONTH($L192) &gt;= 1), IF($O192 &lt;&gt; "", $E192/$O192, ""), ""),"")</f>
        <v/>
      </c>
      <c r="Q192" s="10" t="str">
        <f>IF('FY2024'!$A194&lt;&gt;"",IF(AND(MONTH($K192) &lt;= 2, MONTH($L192) &gt;= 2), IF($O192 &lt;&gt; "", $E192/$O192, ""), ""),"")</f>
        <v/>
      </c>
      <c r="R192" s="10" t="str">
        <f>IF('FY2024'!$A194&lt;&gt;"",IF(AND(MONTH($K192) &lt;= 3, MONTH($L192) &gt;= 3), IF($O192 &lt;&gt; "", $E192/$O192, ""), ""),"")</f>
        <v/>
      </c>
      <c r="S192" s="10" t="str">
        <f>IF('FY2024'!$A194&lt;&gt;"",IF(AND(MONTH($K192) &lt;= 4, MONTH($L192) &gt;= 4), IF($O192 &lt;&gt; "", $E192/$O192, ""), ""),"")</f>
        <v/>
      </c>
      <c r="T192" s="10" t="str">
        <f>IF('FY2024'!$A194&lt;&gt;"",IF(AND(MONTH($K192) &lt;= 5, MONTH($L192) &gt;= 5), IF($O192 &lt;&gt; "", $E192/$O192, ""), ""),"")</f>
        <v/>
      </c>
      <c r="U192" s="10" t="str">
        <f>IF('FY2024'!$A194&lt;&gt;"",IF(AND(MONTH($K192) &lt;= 6, MONTH($L192) &gt;= 6), IF($O192 &lt;&gt; "", $E192/$O192, ""), ""),"")</f>
        <v/>
      </c>
      <c r="V192" s="10" t="str">
        <f>IF('FY2024'!$A194&lt;&gt;"",IF(AND(MONTH($K192) &lt;= 7, MONTH($L192) &gt;= 7 ), IF($O192 &lt;&gt; "", $E192/$O192, ""), ""),"")</f>
        <v/>
      </c>
      <c r="W192" s="10" t="str">
        <f>IF('FY2024'!$A194&lt;&gt;"",IF(AND(MONTH($K192) &lt;= 8, MONTH($L192) &gt;= 8), IF($O192 &lt;&gt; "", $E192/$O192, ""), ""),"")</f>
        <v/>
      </c>
      <c r="X192" s="10" t="str">
        <f>IF('FY2024'!$A194&lt;&gt;"",IF(AND(MONTH($K192) &lt;= 9, MONTH($L192) &gt;= 9), IF($O192 &lt;&gt; "", $E192/$O192, ""), ""),"")</f>
        <v/>
      </c>
      <c r="Y192" s="10" t="str">
        <f>IF('FY2024'!$A194&lt;&gt;"",IF(AND(MONTH($K192) &lt;= 10, MONTH($L192) &gt;= 10), IF($O192 &lt;&gt; "", $E192/$O192, ""), ""),"")</f>
        <v/>
      </c>
      <c r="Z192" s="10" t="str">
        <f>IF('FY2024'!$A194&lt;&gt;"",IF(AND(MONTH($K192) &lt;= 11, MONTH($L192) &gt;= 11), IF($O192 &lt;&gt; "", $E192/$O192, ""), ""),"")</f>
        <v/>
      </c>
      <c r="AA192" s="10" t="str">
        <f>IF('FY2024'!$A194&lt;&gt;"",IF(AND(MONTH($K192) &lt;= 12, MONTH($L192) &gt;= 12), IF($O192 &lt;&gt; "", $E192/$O192, ""), ""),"")</f>
        <v/>
      </c>
    </row>
    <row r="193" spans="1:27" x14ac:dyDescent="0.25">
      <c r="A193" s="8" t="str">
        <f>IF('FY2024'!A195&lt;&gt;"", VALUE('FY2024'!A195), "")</f>
        <v/>
      </c>
      <c r="B193" s="5" t="str">
        <f>IF('FY2024'!A195&lt;&gt;"",_xlfn.VALUETOTEXT('FY2024'!B195),"")</f>
        <v/>
      </c>
      <c r="C193" s="5" t="str">
        <f>_xlfn.VALUETOTEXT('FY2024'!C195)</f>
        <v/>
      </c>
      <c r="D193" s="5" t="str">
        <f>IF('FY2024'!A195&lt;&gt;"",_xlfn.VALUETOTEXT('FY2024'!D195),"")</f>
        <v/>
      </c>
      <c r="E193" s="6" t="str">
        <f>IF('FY2024'!A195&lt;&gt;"",VALUE('FY2024'!E195),"")</f>
        <v/>
      </c>
      <c r="F193" s="6" t="str">
        <f>IF('FY2024'!A195&lt;&gt;"",VALUE('FY2024'!F195),"")</f>
        <v/>
      </c>
      <c r="G193" s="6" t="str">
        <f>IF('FY2024'!A195&lt;&gt;"",VALUE('FY2024'!G195),"")</f>
        <v/>
      </c>
      <c r="H193" s="6" t="str">
        <f>IF('FY2024'!A195&lt;&gt;"",VALUE('FY2024'!H195),"")</f>
        <v/>
      </c>
      <c r="I193" s="6" t="str">
        <f>IF('FY2024'!A195&lt;&gt;"",VALUE('FY2024'!I195),"")</f>
        <v/>
      </c>
      <c r="J193" s="6" t="str">
        <f>IF('FY2024'!A195&lt;&gt;"",VALUE('FY2024'!J195),"")</f>
        <v/>
      </c>
      <c r="K193" s="7" t="str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/>
      </c>
      <c r="L193" s="7" t="str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/>
      </c>
      <c r="M193" s="7" t="str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/>
      </c>
      <c r="N193" s="7" t="str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/>
      </c>
      <c r="O193" s="5" t="str">
        <f t="shared" si="2"/>
        <v/>
      </c>
      <c r="P193" s="10" t="str">
        <f>IF('FY2024'!$A195&lt;&gt;"",IF(AND(MONTH($K193) &lt;= 1, MONTH($L193) &gt;= 1), IF($O193 &lt;&gt; "", $E193/$O193, ""), ""),"")</f>
        <v/>
      </c>
      <c r="Q193" s="10" t="str">
        <f>IF('FY2024'!$A195&lt;&gt;"",IF(AND(MONTH($K193) &lt;= 2, MONTH($L193) &gt;= 2), IF($O193 &lt;&gt; "", $E193/$O193, ""), ""),"")</f>
        <v/>
      </c>
      <c r="R193" s="10" t="str">
        <f>IF('FY2024'!$A195&lt;&gt;"",IF(AND(MONTH($K193) &lt;= 3, MONTH($L193) &gt;= 3), IF($O193 &lt;&gt; "", $E193/$O193, ""), ""),"")</f>
        <v/>
      </c>
      <c r="S193" s="10" t="str">
        <f>IF('FY2024'!$A195&lt;&gt;"",IF(AND(MONTH($K193) &lt;= 4, MONTH($L193) &gt;= 4), IF($O193 &lt;&gt; "", $E193/$O193, ""), ""),"")</f>
        <v/>
      </c>
      <c r="T193" s="10" t="str">
        <f>IF('FY2024'!$A195&lt;&gt;"",IF(AND(MONTH($K193) &lt;= 5, MONTH($L193) &gt;= 5), IF($O193 &lt;&gt; "", $E193/$O193, ""), ""),"")</f>
        <v/>
      </c>
      <c r="U193" s="10" t="str">
        <f>IF('FY2024'!$A195&lt;&gt;"",IF(AND(MONTH($K193) &lt;= 6, MONTH($L193) &gt;= 6), IF($O193 &lt;&gt; "", $E193/$O193, ""), ""),"")</f>
        <v/>
      </c>
      <c r="V193" s="10" t="str">
        <f>IF('FY2024'!$A195&lt;&gt;"",IF(AND(MONTH($K193) &lt;= 7, MONTH($L193) &gt;= 7 ), IF($O193 &lt;&gt; "", $E193/$O193, ""), ""),"")</f>
        <v/>
      </c>
      <c r="W193" s="10" t="str">
        <f>IF('FY2024'!$A195&lt;&gt;"",IF(AND(MONTH($K193) &lt;= 8, MONTH($L193) &gt;= 8), IF($O193 &lt;&gt; "", $E193/$O193, ""), ""),"")</f>
        <v/>
      </c>
      <c r="X193" s="10" t="str">
        <f>IF('FY2024'!$A195&lt;&gt;"",IF(AND(MONTH($K193) &lt;= 9, MONTH($L193) &gt;= 9), IF($O193 &lt;&gt; "", $E193/$O193, ""), ""),"")</f>
        <v/>
      </c>
      <c r="Y193" s="10" t="str">
        <f>IF('FY2024'!$A195&lt;&gt;"",IF(AND(MONTH($K193) &lt;= 10, MONTH($L193) &gt;= 10), IF($O193 &lt;&gt; "", $E193/$O193, ""), ""),"")</f>
        <v/>
      </c>
      <c r="Z193" s="10" t="str">
        <f>IF('FY2024'!$A195&lt;&gt;"",IF(AND(MONTH($K193) &lt;= 11, MONTH($L193) &gt;= 11), IF($O193 &lt;&gt; "", $E193/$O193, ""), ""),"")</f>
        <v/>
      </c>
      <c r="AA193" s="10" t="str">
        <f>IF('FY2024'!$A195&lt;&gt;"",IF(AND(MONTH($K193) &lt;= 12, MONTH($L193) &gt;= 12), IF($O193 &lt;&gt; "", $E193/$O193, ""), ""),"")</f>
        <v/>
      </c>
    </row>
    <row r="194" spans="1:27" x14ac:dyDescent="0.25">
      <c r="A194" s="8" t="str">
        <f>IF('FY2024'!A196&lt;&gt;"", VALUE('FY2024'!A196), "")</f>
        <v/>
      </c>
      <c r="B194" s="5" t="str">
        <f>IF('FY2024'!A196&lt;&gt;"",_xlfn.VALUETOTEXT('FY2024'!B196),"")</f>
        <v/>
      </c>
      <c r="C194" s="5" t="str">
        <f>_xlfn.VALUETOTEXT('FY2024'!C196)</f>
        <v/>
      </c>
      <c r="D194" s="5" t="str">
        <f>IF('FY2024'!A196&lt;&gt;"",_xlfn.VALUETOTEXT('FY2024'!D196),"")</f>
        <v/>
      </c>
      <c r="E194" s="6" t="str">
        <f>IF('FY2024'!A196&lt;&gt;"",VALUE('FY2024'!E196),"")</f>
        <v/>
      </c>
      <c r="F194" s="6" t="str">
        <f>IF('FY2024'!A196&lt;&gt;"",VALUE('FY2024'!F196),"")</f>
        <v/>
      </c>
      <c r="G194" s="6" t="str">
        <f>IF('FY2024'!A196&lt;&gt;"",VALUE('FY2024'!G196),"")</f>
        <v/>
      </c>
      <c r="H194" s="6" t="str">
        <f>IF('FY2024'!A196&lt;&gt;"",VALUE('FY2024'!H196),"")</f>
        <v/>
      </c>
      <c r="I194" s="6" t="str">
        <f>IF('FY2024'!A196&lt;&gt;"",VALUE('FY2024'!I196),"")</f>
        <v/>
      </c>
      <c r="J194" s="6" t="str">
        <f>IF('FY2024'!A196&lt;&gt;"",VALUE('FY2024'!J196),"")</f>
        <v/>
      </c>
      <c r="K194" s="7" t="str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/>
      </c>
      <c r="L194" s="7" t="str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/>
      </c>
      <c r="M194" s="7" t="str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/>
      </c>
      <c r="N194" s="7" t="str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/>
      </c>
      <c r="O194" s="5" t="str">
        <f t="shared" si="2"/>
        <v/>
      </c>
      <c r="P194" s="10" t="str">
        <f>IF('FY2024'!$A196&lt;&gt;"",IF(AND(MONTH($K194) &lt;= 1, MONTH($L194) &gt;= 1), IF($O194 &lt;&gt; "", $E194/$O194, ""), ""),"")</f>
        <v/>
      </c>
      <c r="Q194" s="10" t="str">
        <f>IF('FY2024'!$A196&lt;&gt;"",IF(AND(MONTH($K194) &lt;= 2, MONTH($L194) &gt;= 2), IF($O194 &lt;&gt; "", $E194/$O194, ""), ""),"")</f>
        <v/>
      </c>
      <c r="R194" s="10" t="str">
        <f>IF('FY2024'!$A196&lt;&gt;"",IF(AND(MONTH($K194) &lt;= 3, MONTH($L194) &gt;= 3), IF($O194 &lt;&gt; "", $E194/$O194, ""), ""),"")</f>
        <v/>
      </c>
      <c r="S194" s="10" t="str">
        <f>IF('FY2024'!$A196&lt;&gt;"",IF(AND(MONTH($K194) &lt;= 4, MONTH($L194) &gt;= 4), IF($O194 &lt;&gt; "", $E194/$O194, ""), ""),"")</f>
        <v/>
      </c>
      <c r="T194" s="10" t="str">
        <f>IF('FY2024'!$A196&lt;&gt;"",IF(AND(MONTH($K194) &lt;= 5, MONTH($L194) &gt;= 5), IF($O194 &lt;&gt; "", $E194/$O194, ""), ""),"")</f>
        <v/>
      </c>
      <c r="U194" s="10" t="str">
        <f>IF('FY2024'!$A196&lt;&gt;"",IF(AND(MONTH($K194) &lt;= 6, MONTH($L194) &gt;= 6), IF($O194 &lt;&gt; "", $E194/$O194, ""), ""),"")</f>
        <v/>
      </c>
      <c r="V194" s="10" t="str">
        <f>IF('FY2024'!$A196&lt;&gt;"",IF(AND(MONTH($K194) &lt;= 7, MONTH($L194) &gt;= 7 ), IF($O194 &lt;&gt; "", $E194/$O194, ""), ""),"")</f>
        <v/>
      </c>
      <c r="W194" s="10" t="str">
        <f>IF('FY2024'!$A196&lt;&gt;"",IF(AND(MONTH($K194) &lt;= 8, MONTH($L194) &gt;= 8), IF($O194 &lt;&gt; "", $E194/$O194, ""), ""),"")</f>
        <v/>
      </c>
      <c r="X194" s="10" t="str">
        <f>IF('FY2024'!$A196&lt;&gt;"",IF(AND(MONTH($K194) &lt;= 9, MONTH($L194) &gt;= 9), IF($O194 &lt;&gt; "", $E194/$O194, ""), ""),"")</f>
        <v/>
      </c>
      <c r="Y194" s="10" t="str">
        <f>IF('FY2024'!$A196&lt;&gt;"",IF(AND(MONTH($K194) &lt;= 10, MONTH($L194) &gt;= 10), IF($O194 &lt;&gt; "", $E194/$O194, ""), ""),"")</f>
        <v/>
      </c>
      <c r="Z194" s="10" t="str">
        <f>IF('FY2024'!$A196&lt;&gt;"",IF(AND(MONTH($K194) &lt;= 11, MONTH($L194) &gt;= 11), IF($O194 &lt;&gt; "", $E194/$O194, ""), ""),"")</f>
        <v/>
      </c>
      <c r="AA194" s="10" t="str">
        <f>IF('FY2024'!$A196&lt;&gt;"",IF(AND(MONTH($K194) &lt;= 12, MONTH($L194) &gt;= 12), IF($O194 &lt;&gt; "", $E194/$O194, ""), ""),"")</f>
        <v/>
      </c>
    </row>
    <row r="195" spans="1:27" x14ac:dyDescent="0.25">
      <c r="A195" s="8" t="str">
        <f>IF('FY2024'!A197&lt;&gt;"", VALUE('FY2024'!A197), "")</f>
        <v/>
      </c>
      <c r="B195" s="5" t="str">
        <f>IF('FY2024'!A197&lt;&gt;"",_xlfn.VALUETOTEXT('FY2024'!B197),"")</f>
        <v/>
      </c>
      <c r="C195" s="5" t="str">
        <f>_xlfn.VALUETOTEXT('FY2024'!C197)</f>
        <v/>
      </c>
      <c r="D195" s="5" t="str">
        <f>IF('FY2024'!A197&lt;&gt;"",_xlfn.VALUETOTEXT('FY2024'!D197),"")</f>
        <v/>
      </c>
      <c r="E195" s="6" t="str">
        <f>IF('FY2024'!A197&lt;&gt;"",VALUE('FY2024'!E197),"")</f>
        <v/>
      </c>
      <c r="F195" s="6" t="str">
        <f>IF('FY2024'!A197&lt;&gt;"",VALUE('FY2024'!F197),"")</f>
        <v/>
      </c>
      <c r="G195" s="6" t="str">
        <f>IF('FY2024'!A197&lt;&gt;"",VALUE('FY2024'!G197),"")</f>
        <v/>
      </c>
      <c r="H195" s="6" t="str">
        <f>IF('FY2024'!A197&lt;&gt;"",VALUE('FY2024'!H197),"")</f>
        <v/>
      </c>
      <c r="I195" s="6" t="str">
        <f>IF('FY2024'!A197&lt;&gt;"",VALUE('FY2024'!I197),"")</f>
        <v/>
      </c>
      <c r="J195" s="6" t="str">
        <f>IF('FY2024'!A197&lt;&gt;"",VALUE('FY2024'!J197),"")</f>
        <v/>
      </c>
      <c r="K195" s="7" t="str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/>
      </c>
      <c r="L195" s="7" t="str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/>
      </c>
      <c r="M195" s="7" t="str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/>
      </c>
      <c r="N195" s="7" t="str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/>
      </c>
      <c r="O195" s="5" t="str">
        <f t="shared" ref="O195:O258" si="3">IF(AND(K195&lt;&gt;"", L195&lt;&gt;""), DATEDIF(K195, L195, "M") + 1, "")</f>
        <v/>
      </c>
      <c r="P195" s="10" t="str">
        <f>IF('FY2024'!$A197&lt;&gt;"",IF(AND(MONTH($K195) &lt;= 1, MONTH($L195) &gt;= 1), IF($O195 &lt;&gt; "", $E195/$O195, ""), ""),"")</f>
        <v/>
      </c>
      <c r="Q195" s="10" t="str">
        <f>IF('FY2024'!$A197&lt;&gt;"",IF(AND(MONTH($K195) &lt;= 2, MONTH($L195) &gt;= 2), IF($O195 &lt;&gt; "", $E195/$O195, ""), ""),"")</f>
        <v/>
      </c>
      <c r="R195" s="10" t="str">
        <f>IF('FY2024'!$A197&lt;&gt;"",IF(AND(MONTH($K195) &lt;= 3, MONTH($L195) &gt;= 3), IF($O195 &lt;&gt; "", $E195/$O195, ""), ""),"")</f>
        <v/>
      </c>
      <c r="S195" s="10" t="str">
        <f>IF('FY2024'!$A197&lt;&gt;"",IF(AND(MONTH($K195) &lt;= 4, MONTH($L195) &gt;= 4), IF($O195 &lt;&gt; "", $E195/$O195, ""), ""),"")</f>
        <v/>
      </c>
      <c r="T195" s="10" t="str">
        <f>IF('FY2024'!$A197&lt;&gt;"",IF(AND(MONTH($K195) &lt;= 5, MONTH($L195) &gt;= 5), IF($O195 &lt;&gt; "", $E195/$O195, ""), ""),"")</f>
        <v/>
      </c>
      <c r="U195" s="10" t="str">
        <f>IF('FY2024'!$A197&lt;&gt;"",IF(AND(MONTH($K195) &lt;= 6, MONTH($L195) &gt;= 6), IF($O195 &lt;&gt; "", $E195/$O195, ""), ""),"")</f>
        <v/>
      </c>
      <c r="V195" s="10" t="str">
        <f>IF('FY2024'!$A197&lt;&gt;"",IF(AND(MONTH($K195) &lt;= 7, MONTH($L195) &gt;= 7 ), IF($O195 &lt;&gt; "", $E195/$O195, ""), ""),"")</f>
        <v/>
      </c>
      <c r="W195" s="10" t="str">
        <f>IF('FY2024'!$A197&lt;&gt;"",IF(AND(MONTH($K195) &lt;= 8, MONTH($L195) &gt;= 8), IF($O195 &lt;&gt; "", $E195/$O195, ""), ""),"")</f>
        <v/>
      </c>
      <c r="X195" s="10" t="str">
        <f>IF('FY2024'!$A197&lt;&gt;"",IF(AND(MONTH($K195) &lt;= 9, MONTH($L195) &gt;= 9), IF($O195 &lt;&gt; "", $E195/$O195, ""), ""),"")</f>
        <v/>
      </c>
      <c r="Y195" s="10" t="str">
        <f>IF('FY2024'!$A197&lt;&gt;"",IF(AND(MONTH($K195) &lt;= 10, MONTH($L195) &gt;= 10), IF($O195 &lt;&gt; "", $E195/$O195, ""), ""),"")</f>
        <v/>
      </c>
      <c r="Z195" s="10" t="str">
        <f>IF('FY2024'!$A197&lt;&gt;"",IF(AND(MONTH($K195) &lt;= 11, MONTH($L195) &gt;= 11), IF($O195 &lt;&gt; "", $E195/$O195, ""), ""),"")</f>
        <v/>
      </c>
      <c r="AA195" s="10" t="str">
        <f>IF('FY2024'!$A197&lt;&gt;"",IF(AND(MONTH($K195) &lt;= 12, MONTH($L195) &gt;= 12), IF($O195 &lt;&gt; "", $E195/$O195, ""), ""),"")</f>
        <v/>
      </c>
    </row>
    <row r="196" spans="1:27" x14ac:dyDescent="0.25">
      <c r="A196" s="8" t="str">
        <f>IF('FY2024'!A198&lt;&gt;"", VALUE('FY2024'!A198), "")</f>
        <v/>
      </c>
      <c r="B196" s="5" t="str">
        <f>IF('FY2024'!A198&lt;&gt;"",_xlfn.VALUETOTEXT('FY2024'!B198),"")</f>
        <v/>
      </c>
      <c r="C196" s="5" t="str">
        <f>_xlfn.VALUETOTEXT('FY2024'!C198)</f>
        <v/>
      </c>
      <c r="D196" s="5" t="str">
        <f>IF('FY2024'!A198&lt;&gt;"",_xlfn.VALUETOTEXT('FY2024'!D198),"")</f>
        <v/>
      </c>
      <c r="E196" s="6" t="str">
        <f>IF('FY2024'!A198&lt;&gt;"",VALUE('FY2024'!E198),"")</f>
        <v/>
      </c>
      <c r="F196" s="6" t="str">
        <f>IF('FY2024'!A198&lt;&gt;"",VALUE('FY2024'!F198),"")</f>
        <v/>
      </c>
      <c r="G196" s="6" t="str">
        <f>IF('FY2024'!A198&lt;&gt;"",VALUE('FY2024'!G198),"")</f>
        <v/>
      </c>
      <c r="H196" s="6" t="str">
        <f>IF('FY2024'!A198&lt;&gt;"",VALUE('FY2024'!H198),"")</f>
        <v/>
      </c>
      <c r="I196" s="6" t="str">
        <f>IF('FY2024'!A198&lt;&gt;"",VALUE('FY2024'!I198),"")</f>
        <v/>
      </c>
      <c r="J196" s="6" t="str">
        <f>IF('FY2024'!A198&lt;&gt;"",VALUE('FY2024'!J198),"")</f>
        <v/>
      </c>
      <c r="K196" s="7" t="str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/>
      </c>
      <c r="L196" s="7" t="str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/>
      </c>
      <c r="M196" s="7" t="str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/>
      </c>
      <c r="N196" s="7" t="str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/>
      </c>
      <c r="O196" s="5" t="str">
        <f t="shared" si="3"/>
        <v/>
      </c>
      <c r="P196" s="10" t="str">
        <f>IF('FY2024'!$A198&lt;&gt;"",IF(AND(MONTH($K196) &lt;= 1, MONTH($L196) &gt;= 1), IF($O196 &lt;&gt; "", $E196/$O196, ""), ""),"")</f>
        <v/>
      </c>
      <c r="Q196" s="10" t="str">
        <f>IF('FY2024'!$A198&lt;&gt;"",IF(AND(MONTH($K196) &lt;= 2, MONTH($L196) &gt;= 2), IF($O196 &lt;&gt; "", $E196/$O196, ""), ""),"")</f>
        <v/>
      </c>
      <c r="R196" s="10" t="str">
        <f>IF('FY2024'!$A198&lt;&gt;"",IF(AND(MONTH($K196) &lt;= 3, MONTH($L196) &gt;= 3), IF($O196 &lt;&gt; "", $E196/$O196, ""), ""),"")</f>
        <v/>
      </c>
      <c r="S196" s="10" t="str">
        <f>IF('FY2024'!$A198&lt;&gt;"",IF(AND(MONTH($K196) &lt;= 4, MONTH($L196) &gt;= 4), IF($O196 &lt;&gt; "", $E196/$O196, ""), ""),"")</f>
        <v/>
      </c>
      <c r="T196" s="10" t="str">
        <f>IF('FY2024'!$A198&lt;&gt;"",IF(AND(MONTH($K196) &lt;= 5, MONTH($L196) &gt;= 5), IF($O196 &lt;&gt; "", $E196/$O196, ""), ""),"")</f>
        <v/>
      </c>
      <c r="U196" s="10" t="str">
        <f>IF('FY2024'!$A198&lt;&gt;"",IF(AND(MONTH($K196) &lt;= 6, MONTH($L196) &gt;= 6), IF($O196 &lt;&gt; "", $E196/$O196, ""), ""),"")</f>
        <v/>
      </c>
      <c r="V196" s="10" t="str">
        <f>IF('FY2024'!$A198&lt;&gt;"",IF(AND(MONTH($K196) &lt;= 7, MONTH($L196) &gt;= 7 ), IF($O196 &lt;&gt; "", $E196/$O196, ""), ""),"")</f>
        <v/>
      </c>
      <c r="W196" s="10" t="str">
        <f>IF('FY2024'!$A198&lt;&gt;"",IF(AND(MONTH($K196) &lt;= 8, MONTH($L196) &gt;= 8), IF($O196 &lt;&gt; "", $E196/$O196, ""), ""),"")</f>
        <v/>
      </c>
      <c r="X196" s="10" t="str">
        <f>IF('FY2024'!$A198&lt;&gt;"",IF(AND(MONTH($K196) &lt;= 9, MONTH($L196) &gt;= 9), IF($O196 &lt;&gt; "", $E196/$O196, ""), ""),"")</f>
        <v/>
      </c>
      <c r="Y196" s="10" t="str">
        <f>IF('FY2024'!$A198&lt;&gt;"",IF(AND(MONTH($K196) &lt;= 10, MONTH($L196) &gt;= 10), IF($O196 &lt;&gt; "", $E196/$O196, ""), ""),"")</f>
        <v/>
      </c>
      <c r="Z196" s="10" t="str">
        <f>IF('FY2024'!$A198&lt;&gt;"",IF(AND(MONTH($K196) &lt;= 11, MONTH($L196) &gt;= 11), IF($O196 &lt;&gt; "", $E196/$O196, ""), ""),"")</f>
        <v/>
      </c>
      <c r="AA196" s="10" t="str">
        <f>IF('FY2024'!$A198&lt;&gt;"",IF(AND(MONTH($K196) &lt;= 12, MONTH($L196) &gt;= 12), IF($O196 &lt;&gt; "", $E196/$O196, ""), ""),"")</f>
        <v/>
      </c>
    </row>
    <row r="197" spans="1:27" x14ac:dyDescent="0.25">
      <c r="A197" s="8" t="str">
        <f>IF('FY2024'!A199&lt;&gt;"", VALUE('FY2024'!A199), "")</f>
        <v/>
      </c>
      <c r="B197" s="5" t="str">
        <f>IF('FY2024'!A199&lt;&gt;"",_xlfn.VALUETOTEXT('FY2024'!B199),"")</f>
        <v/>
      </c>
      <c r="C197" s="5" t="str">
        <f>_xlfn.VALUETOTEXT('FY2024'!C199)</f>
        <v/>
      </c>
      <c r="D197" s="5" t="str">
        <f>IF('FY2024'!A199&lt;&gt;"",_xlfn.VALUETOTEXT('FY2024'!D199),"")</f>
        <v/>
      </c>
      <c r="E197" s="6" t="str">
        <f>IF('FY2024'!A199&lt;&gt;"",VALUE('FY2024'!E199),"")</f>
        <v/>
      </c>
      <c r="F197" s="6" t="str">
        <f>IF('FY2024'!A199&lt;&gt;"",VALUE('FY2024'!F199),"")</f>
        <v/>
      </c>
      <c r="G197" s="6" t="str">
        <f>IF('FY2024'!A199&lt;&gt;"",VALUE('FY2024'!G199),"")</f>
        <v/>
      </c>
      <c r="H197" s="6" t="str">
        <f>IF('FY2024'!A199&lt;&gt;"",VALUE('FY2024'!H199),"")</f>
        <v/>
      </c>
      <c r="I197" s="6" t="str">
        <f>IF('FY2024'!A199&lt;&gt;"",VALUE('FY2024'!I199),"")</f>
        <v/>
      </c>
      <c r="J197" s="6" t="str">
        <f>IF('FY2024'!A199&lt;&gt;"",VALUE('FY2024'!J199),"")</f>
        <v/>
      </c>
      <c r="K197" s="7" t="str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/>
      </c>
      <c r="L197" s="7" t="str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/>
      </c>
      <c r="M197" s="7" t="str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/>
      </c>
      <c r="N197" s="7" t="str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/>
      </c>
      <c r="O197" s="5" t="str">
        <f t="shared" si="3"/>
        <v/>
      </c>
      <c r="P197" s="10" t="str">
        <f>IF('FY2024'!$A199&lt;&gt;"",IF(AND(MONTH($K197) &lt;= 1, MONTH($L197) &gt;= 1), IF($O197 &lt;&gt; "", $E197/$O197, ""), ""),"")</f>
        <v/>
      </c>
      <c r="Q197" s="10" t="str">
        <f>IF('FY2024'!$A199&lt;&gt;"",IF(AND(MONTH($K197) &lt;= 2, MONTH($L197) &gt;= 2), IF($O197 &lt;&gt; "", $E197/$O197, ""), ""),"")</f>
        <v/>
      </c>
      <c r="R197" s="10" t="str">
        <f>IF('FY2024'!$A199&lt;&gt;"",IF(AND(MONTH($K197) &lt;= 3, MONTH($L197) &gt;= 3), IF($O197 &lt;&gt; "", $E197/$O197, ""), ""),"")</f>
        <v/>
      </c>
      <c r="S197" s="10" t="str">
        <f>IF('FY2024'!$A199&lt;&gt;"",IF(AND(MONTH($K197) &lt;= 4, MONTH($L197) &gt;= 4), IF($O197 &lt;&gt; "", $E197/$O197, ""), ""),"")</f>
        <v/>
      </c>
      <c r="T197" s="10" t="str">
        <f>IF('FY2024'!$A199&lt;&gt;"",IF(AND(MONTH($K197) &lt;= 5, MONTH($L197) &gt;= 5), IF($O197 &lt;&gt; "", $E197/$O197, ""), ""),"")</f>
        <v/>
      </c>
      <c r="U197" s="10" t="str">
        <f>IF('FY2024'!$A199&lt;&gt;"",IF(AND(MONTH($K197) &lt;= 6, MONTH($L197) &gt;= 6), IF($O197 &lt;&gt; "", $E197/$O197, ""), ""),"")</f>
        <v/>
      </c>
      <c r="V197" s="10" t="str">
        <f>IF('FY2024'!$A199&lt;&gt;"",IF(AND(MONTH($K197) &lt;= 7, MONTH($L197) &gt;= 7 ), IF($O197 &lt;&gt; "", $E197/$O197, ""), ""),"")</f>
        <v/>
      </c>
      <c r="W197" s="10" t="str">
        <f>IF('FY2024'!$A199&lt;&gt;"",IF(AND(MONTH($K197) &lt;= 8, MONTH($L197) &gt;= 8), IF($O197 &lt;&gt; "", $E197/$O197, ""), ""),"")</f>
        <v/>
      </c>
      <c r="X197" s="10" t="str">
        <f>IF('FY2024'!$A199&lt;&gt;"",IF(AND(MONTH($K197) &lt;= 9, MONTH($L197) &gt;= 9), IF($O197 &lt;&gt; "", $E197/$O197, ""), ""),"")</f>
        <v/>
      </c>
      <c r="Y197" s="10" t="str">
        <f>IF('FY2024'!$A199&lt;&gt;"",IF(AND(MONTH($K197) &lt;= 10, MONTH($L197) &gt;= 10), IF($O197 &lt;&gt; "", $E197/$O197, ""), ""),"")</f>
        <v/>
      </c>
      <c r="Z197" s="10" t="str">
        <f>IF('FY2024'!$A199&lt;&gt;"",IF(AND(MONTH($K197) &lt;= 11, MONTH($L197) &gt;= 11), IF($O197 &lt;&gt; "", $E197/$O197, ""), ""),"")</f>
        <v/>
      </c>
      <c r="AA197" s="10" t="str">
        <f>IF('FY2024'!$A199&lt;&gt;"",IF(AND(MONTH($K197) &lt;= 12, MONTH($L197) &gt;= 12), IF($O197 &lt;&gt; "", $E197/$O197, ""), ""),"")</f>
        <v/>
      </c>
    </row>
    <row r="198" spans="1:27" x14ac:dyDescent="0.25">
      <c r="A198" s="8" t="str">
        <f>IF('FY2024'!A200&lt;&gt;"", VALUE('FY2024'!A200), "")</f>
        <v/>
      </c>
      <c r="B198" s="5" t="str">
        <f>IF('FY2024'!A200&lt;&gt;"",_xlfn.VALUETOTEXT('FY2024'!B200),"")</f>
        <v/>
      </c>
      <c r="C198" s="5" t="str">
        <f>_xlfn.VALUETOTEXT('FY2024'!C200)</f>
        <v/>
      </c>
      <c r="D198" s="5" t="str">
        <f>IF('FY2024'!A200&lt;&gt;"",_xlfn.VALUETOTEXT('FY2024'!D200),"")</f>
        <v/>
      </c>
      <c r="E198" s="6" t="str">
        <f>IF('FY2024'!A200&lt;&gt;"",VALUE('FY2024'!E200),"")</f>
        <v/>
      </c>
      <c r="F198" s="6" t="str">
        <f>IF('FY2024'!A200&lt;&gt;"",VALUE('FY2024'!F200),"")</f>
        <v/>
      </c>
      <c r="G198" s="6" t="str">
        <f>IF('FY2024'!A200&lt;&gt;"",VALUE('FY2024'!G200),"")</f>
        <v/>
      </c>
      <c r="H198" s="6" t="str">
        <f>IF('FY2024'!A200&lt;&gt;"",VALUE('FY2024'!H200),"")</f>
        <v/>
      </c>
      <c r="I198" s="6" t="str">
        <f>IF('FY2024'!A200&lt;&gt;"",VALUE('FY2024'!I200),"")</f>
        <v/>
      </c>
      <c r="J198" s="6" t="str">
        <f>IF('FY2024'!A200&lt;&gt;"",VALUE('FY2024'!J200),"")</f>
        <v/>
      </c>
      <c r="K198" s="7" t="str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/>
      </c>
      <c r="L198" s="7" t="str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/>
      </c>
      <c r="M198" s="7" t="str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/>
      </c>
      <c r="N198" s="7" t="str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/>
      </c>
      <c r="O198" s="5" t="str">
        <f t="shared" si="3"/>
        <v/>
      </c>
      <c r="P198" s="10" t="str">
        <f>IF('FY2024'!$A200&lt;&gt;"",IF(AND(MONTH($K198) &lt;= 1, MONTH($L198) &gt;= 1), IF($O198 &lt;&gt; "", $E198/$O198, ""), ""),"")</f>
        <v/>
      </c>
      <c r="Q198" s="10" t="str">
        <f>IF('FY2024'!$A200&lt;&gt;"",IF(AND(MONTH($K198) &lt;= 2, MONTH($L198) &gt;= 2), IF($O198 &lt;&gt; "", $E198/$O198, ""), ""),"")</f>
        <v/>
      </c>
      <c r="R198" s="10" t="str">
        <f>IF('FY2024'!$A200&lt;&gt;"",IF(AND(MONTH($K198) &lt;= 3, MONTH($L198) &gt;= 3), IF($O198 &lt;&gt; "", $E198/$O198, ""), ""),"")</f>
        <v/>
      </c>
      <c r="S198" s="10" t="str">
        <f>IF('FY2024'!$A200&lt;&gt;"",IF(AND(MONTH($K198) &lt;= 4, MONTH($L198) &gt;= 4), IF($O198 &lt;&gt; "", $E198/$O198, ""), ""),"")</f>
        <v/>
      </c>
      <c r="T198" s="10" t="str">
        <f>IF('FY2024'!$A200&lt;&gt;"",IF(AND(MONTH($K198) &lt;= 5, MONTH($L198) &gt;= 5), IF($O198 &lt;&gt; "", $E198/$O198, ""), ""),"")</f>
        <v/>
      </c>
      <c r="U198" s="10" t="str">
        <f>IF('FY2024'!$A200&lt;&gt;"",IF(AND(MONTH($K198) &lt;= 6, MONTH($L198) &gt;= 6), IF($O198 &lt;&gt; "", $E198/$O198, ""), ""),"")</f>
        <v/>
      </c>
      <c r="V198" s="10" t="str">
        <f>IF('FY2024'!$A200&lt;&gt;"",IF(AND(MONTH($K198) &lt;= 7, MONTH($L198) &gt;= 7 ), IF($O198 &lt;&gt; "", $E198/$O198, ""), ""),"")</f>
        <v/>
      </c>
      <c r="W198" s="10" t="str">
        <f>IF('FY2024'!$A200&lt;&gt;"",IF(AND(MONTH($K198) &lt;= 8, MONTH($L198) &gt;= 8), IF($O198 &lt;&gt; "", $E198/$O198, ""), ""),"")</f>
        <v/>
      </c>
      <c r="X198" s="10" t="str">
        <f>IF('FY2024'!$A200&lt;&gt;"",IF(AND(MONTH($K198) &lt;= 9, MONTH($L198) &gt;= 9), IF($O198 &lt;&gt; "", $E198/$O198, ""), ""),"")</f>
        <v/>
      </c>
      <c r="Y198" s="10" t="str">
        <f>IF('FY2024'!$A200&lt;&gt;"",IF(AND(MONTH($K198) &lt;= 10, MONTH($L198) &gt;= 10), IF($O198 &lt;&gt; "", $E198/$O198, ""), ""),"")</f>
        <v/>
      </c>
      <c r="Z198" s="10" t="str">
        <f>IF('FY2024'!$A200&lt;&gt;"",IF(AND(MONTH($K198) &lt;= 11, MONTH($L198) &gt;= 11), IF($O198 &lt;&gt; "", $E198/$O198, ""), ""),"")</f>
        <v/>
      </c>
      <c r="AA198" s="10" t="str">
        <f>IF('FY2024'!$A200&lt;&gt;"",IF(AND(MONTH($K198) &lt;= 12, MONTH($L198) &gt;= 12), IF($O198 &lt;&gt; "", $E198/$O198, ""), ""),"")</f>
        <v/>
      </c>
    </row>
    <row r="199" spans="1:27" x14ac:dyDescent="0.25">
      <c r="A199" s="8" t="str">
        <f>IF('FY2024'!A201&lt;&gt;"", VALUE('FY2024'!A201), "")</f>
        <v/>
      </c>
      <c r="B199" s="5" t="str">
        <f>IF('FY2024'!A201&lt;&gt;"",_xlfn.VALUETOTEXT('FY2024'!B201),"")</f>
        <v/>
      </c>
      <c r="C199" s="5" t="str">
        <f>_xlfn.VALUETOTEXT('FY2024'!C201)</f>
        <v/>
      </c>
      <c r="D199" s="5" t="str">
        <f>IF('FY2024'!A201&lt;&gt;"",_xlfn.VALUETOTEXT('FY2024'!D201),"")</f>
        <v/>
      </c>
      <c r="E199" s="6" t="str">
        <f>IF('FY2024'!A201&lt;&gt;"",VALUE('FY2024'!E201),"")</f>
        <v/>
      </c>
      <c r="F199" s="6" t="str">
        <f>IF('FY2024'!A201&lt;&gt;"",VALUE('FY2024'!F201),"")</f>
        <v/>
      </c>
      <c r="G199" s="6" t="str">
        <f>IF('FY2024'!A201&lt;&gt;"",VALUE('FY2024'!G201),"")</f>
        <v/>
      </c>
      <c r="H199" s="6" t="str">
        <f>IF('FY2024'!A201&lt;&gt;"",VALUE('FY2024'!H201),"")</f>
        <v/>
      </c>
      <c r="I199" s="6" t="str">
        <f>IF('FY2024'!A201&lt;&gt;"",VALUE('FY2024'!I201),"")</f>
        <v/>
      </c>
      <c r="J199" s="6" t="str">
        <f>IF('FY2024'!A201&lt;&gt;"",VALUE('FY2024'!J201),"")</f>
        <v/>
      </c>
      <c r="K199" s="7" t="str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/>
      </c>
      <c r="L199" s="7" t="str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/>
      </c>
      <c r="M199" s="7" t="str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/>
      </c>
      <c r="N199" s="7" t="str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/>
      </c>
      <c r="O199" s="5" t="str">
        <f t="shared" si="3"/>
        <v/>
      </c>
      <c r="P199" s="10" t="str">
        <f>IF('FY2024'!$A201&lt;&gt;"",IF(AND(MONTH($K199) &lt;= 1, MONTH($L199) &gt;= 1), IF($O199 &lt;&gt; "", $E199/$O199, ""), ""),"")</f>
        <v/>
      </c>
      <c r="Q199" s="10" t="str">
        <f>IF('FY2024'!$A201&lt;&gt;"",IF(AND(MONTH($K199) &lt;= 2, MONTH($L199) &gt;= 2), IF($O199 &lt;&gt; "", $E199/$O199, ""), ""),"")</f>
        <v/>
      </c>
      <c r="R199" s="10" t="str">
        <f>IF('FY2024'!$A201&lt;&gt;"",IF(AND(MONTH($K199) &lt;= 3, MONTH($L199) &gt;= 3), IF($O199 &lt;&gt; "", $E199/$O199, ""), ""),"")</f>
        <v/>
      </c>
      <c r="S199" s="10" t="str">
        <f>IF('FY2024'!$A201&lt;&gt;"",IF(AND(MONTH($K199) &lt;= 4, MONTH($L199) &gt;= 4), IF($O199 &lt;&gt; "", $E199/$O199, ""), ""),"")</f>
        <v/>
      </c>
      <c r="T199" s="10" t="str">
        <f>IF('FY2024'!$A201&lt;&gt;"",IF(AND(MONTH($K199) &lt;= 5, MONTH($L199) &gt;= 5), IF($O199 &lt;&gt; "", $E199/$O199, ""), ""),"")</f>
        <v/>
      </c>
      <c r="U199" s="10" t="str">
        <f>IF('FY2024'!$A201&lt;&gt;"",IF(AND(MONTH($K199) &lt;= 6, MONTH($L199) &gt;= 6), IF($O199 &lt;&gt; "", $E199/$O199, ""), ""),"")</f>
        <v/>
      </c>
      <c r="V199" s="10" t="str">
        <f>IF('FY2024'!$A201&lt;&gt;"",IF(AND(MONTH($K199) &lt;= 7, MONTH($L199) &gt;= 7 ), IF($O199 &lt;&gt; "", $E199/$O199, ""), ""),"")</f>
        <v/>
      </c>
      <c r="W199" s="10" t="str">
        <f>IF('FY2024'!$A201&lt;&gt;"",IF(AND(MONTH($K199) &lt;= 8, MONTH($L199) &gt;= 8), IF($O199 &lt;&gt; "", $E199/$O199, ""), ""),"")</f>
        <v/>
      </c>
      <c r="X199" s="10" t="str">
        <f>IF('FY2024'!$A201&lt;&gt;"",IF(AND(MONTH($K199) &lt;= 9, MONTH($L199) &gt;= 9), IF($O199 &lt;&gt; "", $E199/$O199, ""), ""),"")</f>
        <v/>
      </c>
      <c r="Y199" s="10" t="str">
        <f>IF('FY2024'!$A201&lt;&gt;"",IF(AND(MONTH($K199) &lt;= 10, MONTH($L199) &gt;= 10), IF($O199 &lt;&gt; "", $E199/$O199, ""), ""),"")</f>
        <v/>
      </c>
      <c r="Z199" s="10" t="str">
        <f>IF('FY2024'!$A201&lt;&gt;"",IF(AND(MONTH($K199) &lt;= 11, MONTH($L199) &gt;= 11), IF($O199 &lt;&gt; "", $E199/$O199, ""), ""),"")</f>
        <v/>
      </c>
      <c r="AA199" s="10" t="str">
        <f>IF('FY2024'!$A201&lt;&gt;"",IF(AND(MONTH($K199) &lt;= 12, MONTH($L199) &gt;= 12), IF($O199 &lt;&gt; "", $E199/$O199, ""), ""),"")</f>
        <v/>
      </c>
    </row>
    <row r="200" spans="1:27" x14ac:dyDescent="0.25">
      <c r="A200" s="8" t="str">
        <f>IF('FY2024'!A202&lt;&gt;"", VALUE('FY2024'!A202), "")</f>
        <v/>
      </c>
      <c r="B200" s="5" t="str">
        <f>IF('FY2024'!A202&lt;&gt;"",_xlfn.VALUETOTEXT('FY2024'!B202),"")</f>
        <v/>
      </c>
      <c r="C200" s="5" t="str">
        <f>_xlfn.VALUETOTEXT('FY2024'!C202)</f>
        <v/>
      </c>
      <c r="D200" s="5" t="str">
        <f>IF('FY2024'!A202&lt;&gt;"",_xlfn.VALUETOTEXT('FY2024'!D202),"")</f>
        <v/>
      </c>
      <c r="E200" s="6" t="str">
        <f>IF('FY2024'!A202&lt;&gt;"",VALUE('FY2024'!E202),"")</f>
        <v/>
      </c>
      <c r="F200" s="6" t="str">
        <f>IF('FY2024'!A202&lt;&gt;"",VALUE('FY2024'!F202),"")</f>
        <v/>
      </c>
      <c r="G200" s="6" t="str">
        <f>IF('FY2024'!A202&lt;&gt;"",VALUE('FY2024'!G202),"")</f>
        <v/>
      </c>
      <c r="H200" s="6" t="str">
        <f>IF('FY2024'!A202&lt;&gt;"",VALUE('FY2024'!H202),"")</f>
        <v/>
      </c>
      <c r="I200" s="6" t="str">
        <f>IF('FY2024'!A202&lt;&gt;"",VALUE('FY2024'!I202),"")</f>
        <v/>
      </c>
      <c r="J200" s="6" t="str">
        <f>IF('FY2024'!A202&lt;&gt;"",VALUE('FY2024'!J202),"")</f>
        <v/>
      </c>
      <c r="K200" s="7" t="str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/>
      </c>
      <c r="L200" s="7" t="str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/>
      </c>
      <c r="M200" s="7" t="str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/>
      </c>
      <c r="N200" s="7" t="str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/>
      </c>
      <c r="O200" s="5" t="str">
        <f t="shared" si="3"/>
        <v/>
      </c>
      <c r="P200" s="10" t="str">
        <f>IF('FY2024'!$A202&lt;&gt;"",IF(AND(MONTH($K200) &lt;= 1, MONTH($L200) &gt;= 1), IF($O200 &lt;&gt; "", $E200/$O200, ""), ""),"")</f>
        <v/>
      </c>
      <c r="Q200" s="10" t="str">
        <f>IF('FY2024'!$A202&lt;&gt;"",IF(AND(MONTH($K200) &lt;= 2, MONTH($L200) &gt;= 2), IF($O200 &lt;&gt; "", $E200/$O200, ""), ""),"")</f>
        <v/>
      </c>
      <c r="R200" s="10" t="str">
        <f>IF('FY2024'!$A202&lt;&gt;"",IF(AND(MONTH($K200) &lt;= 3, MONTH($L200) &gt;= 3), IF($O200 &lt;&gt; "", $E200/$O200, ""), ""),"")</f>
        <v/>
      </c>
      <c r="S200" s="10" t="str">
        <f>IF('FY2024'!$A202&lt;&gt;"",IF(AND(MONTH($K200) &lt;= 4, MONTH($L200) &gt;= 4), IF($O200 &lt;&gt; "", $E200/$O200, ""), ""),"")</f>
        <v/>
      </c>
      <c r="T200" s="10" t="str">
        <f>IF('FY2024'!$A202&lt;&gt;"",IF(AND(MONTH($K200) &lt;= 5, MONTH($L200) &gt;= 5), IF($O200 &lt;&gt; "", $E200/$O200, ""), ""),"")</f>
        <v/>
      </c>
      <c r="U200" s="10" t="str">
        <f>IF('FY2024'!$A202&lt;&gt;"",IF(AND(MONTH($K200) &lt;= 6, MONTH($L200) &gt;= 6), IF($O200 &lt;&gt; "", $E200/$O200, ""), ""),"")</f>
        <v/>
      </c>
      <c r="V200" s="10" t="str">
        <f>IF('FY2024'!$A202&lt;&gt;"",IF(AND(MONTH($K200) &lt;= 7, MONTH($L200) &gt;= 7 ), IF($O200 &lt;&gt; "", $E200/$O200, ""), ""),"")</f>
        <v/>
      </c>
      <c r="W200" s="10" t="str">
        <f>IF('FY2024'!$A202&lt;&gt;"",IF(AND(MONTH($K200) &lt;= 8, MONTH($L200) &gt;= 8), IF($O200 &lt;&gt; "", $E200/$O200, ""), ""),"")</f>
        <v/>
      </c>
      <c r="X200" s="10" t="str">
        <f>IF('FY2024'!$A202&lt;&gt;"",IF(AND(MONTH($K200) &lt;= 9, MONTH($L200) &gt;= 9), IF($O200 &lt;&gt; "", $E200/$O200, ""), ""),"")</f>
        <v/>
      </c>
      <c r="Y200" s="10" t="str">
        <f>IF('FY2024'!$A202&lt;&gt;"",IF(AND(MONTH($K200) &lt;= 10, MONTH($L200) &gt;= 10), IF($O200 &lt;&gt; "", $E200/$O200, ""), ""),"")</f>
        <v/>
      </c>
      <c r="Z200" s="10" t="str">
        <f>IF('FY2024'!$A202&lt;&gt;"",IF(AND(MONTH($K200) &lt;= 11, MONTH($L200) &gt;= 11), IF($O200 &lt;&gt; "", $E200/$O200, ""), ""),"")</f>
        <v/>
      </c>
      <c r="AA200" s="10" t="str">
        <f>IF('FY2024'!$A202&lt;&gt;"",IF(AND(MONTH($K200) &lt;= 12, MONTH($L200) &gt;= 12), IF($O200 &lt;&gt; "", $E200/$O200, ""), ""),"")</f>
        <v/>
      </c>
    </row>
    <row r="201" spans="1:27" x14ac:dyDescent="0.25">
      <c r="A201" s="8" t="str">
        <f>IF('FY2024'!A203&lt;&gt;"", VALUE('FY2024'!A203), "")</f>
        <v/>
      </c>
      <c r="B201" s="5" t="str">
        <f>IF('FY2024'!A203&lt;&gt;"",_xlfn.VALUETOTEXT('FY2024'!B203),"")</f>
        <v/>
      </c>
      <c r="C201" s="5" t="str">
        <f>_xlfn.VALUETOTEXT('FY2024'!C203)</f>
        <v/>
      </c>
      <c r="D201" s="5" t="str">
        <f>IF('FY2024'!A203&lt;&gt;"",_xlfn.VALUETOTEXT('FY2024'!D203),"")</f>
        <v/>
      </c>
      <c r="E201" s="6" t="str">
        <f>IF('FY2024'!A203&lt;&gt;"",VALUE('FY2024'!E203),"")</f>
        <v/>
      </c>
      <c r="F201" s="6" t="str">
        <f>IF('FY2024'!A203&lt;&gt;"",VALUE('FY2024'!F203),"")</f>
        <v/>
      </c>
      <c r="G201" s="6" t="str">
        <f>IF('FY2024'!A203&lt;&gt;"",VALUE('FY2024'!G203),"")</f>
        <v/>
      </c>
      <c r="H201" s="6" t="str">
        <f>IF('FY2024'!A203&lt;&gt;"",VALUE('FY2024'!H203),"")</f>
        <v/>
      </c>
      <c r="I201" s="6" t="str">
        <f>IF('FY2024'!A203&lt;&gt;"",VALUE('FY2024'!I203),"")</f>
        <v/>
      </c>
      <c r="J201" s="6" t="str">
        <f>IF('FY2024'!A203&lt;&gt;"",VALUE('FY2024'!J203),"")</f>
        <v/>
      </c>
      <c r="K201" s="7" t="str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/>
      </c>
      <c r="L201" s="7" t="str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/>
      </c>
      <c r="M201" s="7" t="str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/>
      </c>
      <c r="N201" s="7" t="str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/>
      </c>
      <c r="O201" s="5" t="str">
        <f t="shared" si="3"/>
        <v/>
      </c>
      <c r="P201" s="10" t="str">
        <f>IF('FY2024'!$A203&lt;&gt;"",IF(AND(MONTH($K201) &lt;= 1, MONTH($L201) &gt;= 1), IF($O201 &lt;&gt; "", $E201/$O201, ""), ""),"")</f>
        <v/>
      </c>
      <c r="Q201" s="10" t="str">
        <f>IF('FY2024'!$A203&lt;&gt;"",IF(AND(MONTH($K201) &lt;= 2, MONTH($L201) &gt;= 2), IF($O201 &lt;&gt; "", $E201/$O201, ""), ""),"")</f>
        <v/>
      </c>
      <c r="R201" s="10" t="str">
        <f>IF('FY2024'!$A203&lt;&gt;"",IF(AND(MONTH($K201) &lt;= 3, MONTH($L201) &gt;= 3), IF($O201 &lt;&gt; "", $E201/$O201, ""), ""),"")</f>
        <v/>
      </c>
      <c r="S201" s="10" t="str">
        <f>IF('FY2024'!$A203&lt;&gt;"",IF(AND(MONTH($K201) &lt;= 4, MONTH($L201) &gt;= 4), IF($O201 &lt;&gt; "", $E201/$O201, ""), ""),"")</f>
        <v/>
      </c>
      <c r="T201" s="10" t="str">
        <f>IF('FY2024'!$A203&lt;&gt;"",IF(AND(MONTH($K201) &lt;= 5, MONTH($L201) &gt;= 5), IF($O201 &lt;&gt; "", $E201/$O201, ""), ""),"")</f>
        <v/>
      </c>
      <c r="U201" s="10" t="str">
        <f>IF('FY2024'!$A203&lt;&gt;"",IF(AND(MONTH($K201) &lt;= 6, MONTH($L201) &gt;= 6), IF($O201 &lt;&gt; "", $E201/$O201, ""), ""),"")</f>
        <v/>
      </c>
      <c r="V201" s="10" t="str">
        <f>IF('FY2024'!$A203&lt;&gt;"",IF(AND(MONTH($K201) &lt;= 7, MONTH($L201) &gt;= 7 ), IF($O201 &lt;&gt; "", $E201/$O201, ""), ""),"")</f>
        <v/>
      </c>
      <c r="W201" s="10" t="str">
        <f>IF('FY2024'!$A203&lt;&gt;"",IF(AND(MONTH($K201) &lt;= 8, MONTH($L201) &gt;= 8), IF($O201 &lt;&gt; "", $E201/$O201, ""), ""),"")</f>
        <v/>
      </c>
      <c r="X201" s="10" t="str">
        <f>IF('FY2024'!$A203&lt;&gt;"",IF(AND(MONTH($K201) &lt;= 9, MONTH($L201) &gt;= 9), IF($O201 &lt;&gt; "", $E201/$O201, ""), ""),"")</f>
        <v/>
      </c>
      <c r="Y201" s="10" t="str">
        <f>IF('FY2024'!$A203&lt;&gt;"",IF(AND(MONTH($K201) &lt;= 10, MONTH($L201) &gt;= 10), IF($O201 &lt;&gt; "", $E201/$O201, ""), ""),"")</f>
        <v/>
      </c>
      <c r="Z201" s="10" t="str">
        <f>IF('FY2024'!$A203&lt;&gt;"",IF(AND(MONTH($K201) &lt;= 11, MONTH($L201) &gt;= 11), IF($O201 &lt;&gt; "", $E201/$O201, ""), ""),"")</f>
        <v/>
      </c>
      <c r="AA201" s="10" t="str">
        <f>IF('FY2024'!$A203&lt;&gt;"",IF(AND(MONTH($K201) &lt;= 12, MONTH($L201) &gt;= 12), IF($O201 &lt;&gt; "", $E201/$O201, ""), ""),"")</f>
        <v/>
      </c>
    </row>
    <row r="202" spans="1:27" x14ac:dyDescent="0.25">
      <c r="A202" s="8" t="str">
        <f>IF('FY2024'!A204&lt;&gt;"", VALUE('FY2024'!A204), "")</f>
        <v/>
      </c>
      <c r="B202" s="5" t="str">
        <f>IF('FY2024'!A204&lt;&gt;"",_xlfn.VALUETOTEXT('FY2024'!B204),"")</f>
        <v/>
      </c>
      <c r="C202" s="5" t="str">
        <f>_xlfn.VALUETOTEXT('FY2024'!C204)</f>
        <v/>
      </c>
      <c r="D202" s="5" t="str">
        <f>IF('FY2024'!A204&lt;&gt;"",_xlfn.VALUETOTEXT('FY2024'!D204),"")</f>
        <v/>
      </c>
      <c r="E202" s="6" t="str">
        <f>IF('FY2024'!A204&lt;&gt;"",VALUE('FY2024'!E204),"")</f>
        <v/>
      </c>
      <c r="F202" s="6" t="str">
        <f>IF('FY2024'!A204&lt;&gt;"",VALUE('FY2024'!F204),"")</f>
        <v/>
      </c>
      <c r="G202" s="6" t="str">
        <f>IF('FY2024'!A204&lt;&gt;"",VALUE('FY2024'!G204),"")</f>
        <v/>
      </c>
      <c r="H202" s="6" t="str">
        <f>IF('FY2024'!A204&lt;&gt;"",VALUE('FY2024'!H204),"")</f>
        <v/>
      </c>
      <c r="I202" s="6" t="str">
        <f>IF('FY2024'!A204&lt;&gt;"",VALUE('FY2024'!I204),"")</f>
        <v/>
      </c>
      <c r="J202" s="6" t="str">
        <f>IF('FY2024'!A204&lt;&gt;"",VALUE('FY2024'!J204),"")</f>
        <v/>
      </c>
      <c r="K202" s="7" t="str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/>
      </c>
      <c r="L202" s="7" t="str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/>
      </c>
      <c r="M202" s="7" t="str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/>
      </c>
      <c r="N202" s="7" t="str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/>
      </c>
      <c r="O202" s="5" t="str">
        <f t="shared" si="3"/>
        <v/>
      </c>
      <c r="P202" s="10" t="str">
        <f>IF('FY2024'!$A204&lt;&gt;"",IF(AND(MONTH($K202) &lt;= 1, MONTH($L202) &gt;= 1), IF($O202 &lt;&gt; "", $E202/$O202, ""), ""),"")</f>
        <v/>
      </c>
      <c r="Q202" s="10" t="str">
        <f>IF('FY2024'!$A204&lt;&gt;"",IF(AND(MONTH($K202) &lt;= 2, MONTH($L202) &gt;= 2), IF($O202 &lt;&gt; "", $E202/$O202, ""), ""),"")</f>
        <v/>
      </c>
      <c r="R202" s="10" t="str">
        <f>IF('FY2024'!$A204&lt;&gt;"",IF(AND(MONTH($K202) &lt;= 3, MONTH($L202) &gt;= 3), IF($O202 &lt;&gt; "", $E202/$O202, ""), ""),"")</f>
        <v/>
      </c>
      <c r="S202" s="10" t="str">
        <f>IF('FY2024'!$A204&lt;&gt;"",IF(AND(MONTH($K202) &lt;= 4, MONTH($L202) &gt;= 4), IF($O202 &lt;&gt; "", $E202/$O202, ""), ""),"")</f>
        <v/>
      </c>
      <c r="T202" s="10" t="str">
        <f>IF('FY2024'!$A204&lt;&gt;"",IF(AND(MONTH($K202) &lt;= 5, MONTH($L202) &gt;= 5), IF($O202 &lt;&gt; "", $E202/$O202, ""), ""),"")</f>
        <v/>
      </c>
      <c r="U202" s="10" t="str">
        <f>IF('FY2024'!$A204&lt;&gt;"",IF(AND(MONTH($K202) &lt;= 6, MONTH($L202) &gt;= 6), IF($O202 &lt;&gt; "", $E202/$O202, ""), ""),"")</f>
        <v/>
      </c>
      <c r="V202" s="10" t="str">
        <f>IF('FY2024'!$A204&lt;&gt;"",IF(AND(MONTH($K202) &lt;= 7, MONTH($L202) &gt;= 7 ), IF($O202 &lt;&gt; "", $E202/$O202, ""), ""),"")</f>
        <v/>
      </c>
      <c r="W202" s="10" t="str">
        <f>IF('FY2024'!$A204&lt;&gt;"",IF(AND(MONTH($K202) &lt;= 8, MONTH($L202) &gt;= 8), IF($O202 &lt;&gt; "", $E202/$O202, ""), ""),"")</f>
        <v/>
      </c>
      <c r="X202" s="10" t="str">
        <f>IF('FY2024'!$A204&lt;&gt;"",IF(AND(MONTH($K202) &lt;= 9, MONTH($L202) &gt;= 9), IF($O202 &lt;&gt; "", $E202/$O202, ""), ""),"")</f>
        <v/>
      </c>
      <c r="Y202" s="10" t="str">
        <f>IF('FY2024'!$A204&lt;&gt;"",IF(AND(MONTH($K202) &lt;= 10, MONTH($L202) &gt;= 10), IF($O202 &lt;&gt; "", $E202/$O202, ""), ""),"")</f>
        <v/>
      </c>
      <c r="Z202" s="10" t="str">
        <f>IF('FY2024'!$A204&lt;&gt;"",IF(AND(MONTH($K202) &lt;= 11, MONTH($L202) &gt;= 11), IF($O202 &lt;&gt; "", $E202/$O202, ""), ""),"")</f>
        <v/>
      </c>
      <c r="AA202" s="10" t="str">
        <f>IF('FY2024'!$A204&lt;&gt;"",IF(AND(MONTH($K202) &lt;= 12, MONTH($L202) &gt;= 12), IF($O202 &lt;&gt; "", $E202/$O202, ""), ""),"")</f>
        <v/>
      </c>
    </row>
    <row r="203" spans="1:27" x14ac:dyDescent="0.25">
      <c r="A203" s="8" t="str">
        <f>IF('FY2024'!A205&lt;&gt;"", VALUE('FY2024'!A205), "")</f>
        <v/>
      </c>
      <c r="B203" s="5" t="str">
        <f>IF('FY2024'!A205&lt;&gt;"",_xlfn.VALUETOTEXT('FY2024'!B205),"")</f>
        <v/>
      </c>
      <c r="C203" s="5" t="str">
        <f>_xlfn.VALUETOTEXT('FY2024'!C205)</f>
        <v/>
      </c>
      <c r="D203" s="5" t="str">
        <f>IF('FY2024'!A205&lt;&gt;"",_xlfn.VALUETOTEXT('FY2024'!D205),"")</f>
        <v/>
      </c>
      <c r="E203" s="6" t="str">
        <f>IF('FY2024'!A205&lt;&gt;"",VALUE('FY2024'!E205),"")</f>
        <v/>
      </c>
      <c r="F203" s="6" t="str">
        <f>IF('FY2024'!A205&lt;&gt;"",VALUE('FY2024'!F205),"")</f>
        <v/>
      </c>
      <c r="G203" s="6" t="str">
        <f>IF('FY2024'!A205&lt;&gt;"",VALUE('FY2024'!G205),"")</f>
        <v/>
      </c>
      <c r="H203" s="6" t="str">
        <f>IF('FY2024'!A205&lt;&gt;"",VALUE('FY2024'!H205),"")</f>
        <v/>
      </c>
      <c r="I203" s="6" t="str">
        <f>IF('FY2024'!A205&lt;&gt;"",VALUE('FY2024'!I205),"")</f>
        <v/>
      </c>
      <c r="J203" s="6" t="str">
        <f>IF('FY2024'!A205&lt;&gt;"",VALUE('FY2024'!J205),"")</f>
        <v/>
      </c>
      <c r="K203" s="7" t="str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/>
      </c>
      <c r="L203" s="7" t="str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/>
      </c>
      <c r="M203" s="7" t="str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/>
      </c>
      <c r="N203" s="7" t="str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/>
      </c>
      <c r="O203" s="5" t="str">
        <f t="shared" si="3"/>
        <v/>
      </c>
      <c r="P203" s="10" t="str">
        <f>IF('FY2024'!$A205&lt;&gt;"",IF(AND(MONTH($K203) &lt;= 1, MONTH($L203) &gt;= 1), IF($O203 &lt;&gt; "", $E203/$O203, ""), ""),"")</f>
        <v/>
      </c>
      <c r="Q203" s="10" t="str">
        <f>IF('FY2024'!$A205&lt;&gt;"",IF(AND(MONTH($K203) &lt;= 2, MONTH($L203) &gt;= 2), IF($O203 &lt;&gt; "", $E203/$O203, ""), ""),"")</f>
        <v/>
      </c>
      <c r="R203" s="10" t="str">
        <f>IF('FY2024'!$A205&lt;&gt;"",IF(AND(MONTH($K203) &lt;= 3, MONTH($L203) &gt;= 3), IF($O203 &lt;&gt; "", $E203/$O203, ""), ""),"")</f>
        <v/>
      </c>
      <c r="S203" s="10" t="str">
        <f>IF('FY2024'!$A205&lt;&gt;"",IF(AND(MONTH($K203) &lt;= 4, MONTH($L203) &gt;= 4), IF($O203 &lt;&gt; "", $E203/$O203, ""), ""),"")</f>
        <v/>
      </c>
      <c r="T203" s="10" t="str">
        <f>IF('FY2024'!$A205&lt;&gt;"",IF(AND(MONTH($K203) &lt;= 5, MONTH($L203) &gt;= 5), IF($O203 &lt;&gt; "", $E203/$O203, ""), ""),"")</f>
        <v/>
      </c>
      <c r="U203" s="10" t="str">
        <f>IF('FY2024'!$A205&lt;&gt;"",IF(AND(MONTH($K203) &lt;= 6, MONTH($L203) &gt;= 6), IF($O203 &lt;&gt; "", $E203/$O203, ""), ""),"")</f>
        <v/>
      </c>
      <c r="V203" s="10" t="str">
        <f>IF('FY2024'!$A205&lt;&gt;"",IF(AND(MONTH($K203) &lt;= 7, MONTH($L203) &gt;= 7 ), IF($O203 &lt;&gt; "", $E203/$O203, ""), ""),"")</f>
        <v/>
      </c>
      <c r="W203" s="10" t="str">
        <f>IF('FY2024'!$A205&lt;&gt;"",IF(AND(MONTH($K203) &lt;= 8, MONTH($L203) &gt;= 8), IF($O203 &lt;&gt; "", $E203/$O203, ""), ""),"")</f>
        <v/>
      </c>
      <c r="X203" s="10" t="str">
        <f>IF('FY2024'!$A205&lt;&gt;"",IF(AND(MONTH($K203) &lt;= 9, MONTH($L203) &gt;= 9), IF($O203 &lt;&gt; "", $E203/$O203, ""), ""),"")</f>
        <v/>
      </c>
      <c r="Y203" s="10" t="str">
        <f>IF('FY2024'!$A205&lt;&gt;"",IF(AND(MONTH($K203) &lt;= 10, MONTH($L203) &gt;= 10), IF($O203 &lt;&gt; "", $E203/$O203, ""), ""),"")</f>
        <v/>
      </c>
      <c r="Z203" s="10" t="str">
        <f>IF('FY2024'!$A205&lt;&gt;"",IF(AND(MONTH($K203) &lt;= 11, MONTH($L203) &gt;= 11), IF($O203 &lt;&gt; "", $E203/$O203, ""), ""),"")</f>
        <v/>
      </c>
      <c r="AA203" s="10" t="str">
        <f>IF('FY2024'!$A205&lt;&gt;"",IF(AND(MONTH($K203) &lt;= 12, MONTH($L203) &gt;= 12), IF($O203 &lt;&gt; "", $E203/$O203, ""), ""),"")</f>
        <v/>
      </c>
    </row>
    <row r="204" spans="1:27" x14ac:dyDescent="0.25">
      <c r="A204" s="8" t="str">
        <f>IF('FY2024'!A206&lt;&gt;"", VALUE('FY2024'!A206), "")</f>
        <v/>
      </c>
      <c r="B204" s="5" t="str">
        <f>IF('FY2024'!A206&lt;&gt;"",_xlfn.VALUETOTEXT('FY2024'!B206),"")</f>
        <v/>
      </c>
      <c r="C204" s="5" t="str">
        <f>_xlfn.VALUETOTEXT('FY2024'!C206)</f>
        <v/>
      </c>
      <c r="D204" s="5" t="str">
        <f>IF('FY2024'!A206&lt;&gt;"",_xlfn.VALUETOTEXT('FY2024'!D206),"")</f>
        <v/>
      </c>
      <c r="E204" s="6" t="str">
        <f>IF('FY2024'!A206&lt;&gt;"",VALUE('FY2024'!E206),"")</f>
        <v/>
      </c>
      <c r="F204" s="6" t="str">
        <f>IF('FY2024'!A206&lt;&gt;"",VALUE('FY2024'!F206),"")</f>
        <v/>
      </c>
      <c r="G204" s="6" t="str">
        <f>IF('FY2024'!A206&lt;&gt;"",VALUE('FY2024'!G206),"")</f>
        <v/>
      </c>
      <c r="H204" s="6" t="str">
        <f>IF('FY2024'!A206&lt;&gt;"",VALUE('FY2024'!H206),"")</f>
        <v/>
      </c>
      <c r="I204" s="6" t="str">
        <f>IF('FY2024'!A206&lt;&gt;"",VALUE('FY2024'!I206),"")</f>
        <v/>
      </c>
      <c r="J204" s="6" t="str">
        <f>IF('FY2024'!A206&lt;&gt;"",VALUE('FY2024'!J206),"")</f>
        <v/>
      </c>
      <c r="K204" s="7" t="str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/>
      </c>
      <c r="L204" s="7" t="str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/>
      </c>
      <c r="M204" s="7" t="str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/>
      </c>
      <c r="N204" s="7" t="str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/>
      </c>
      <c r="O204" s="5" t="str">
        <f t="shared" si="3"/>
        <v/>
      </c>
      <c r="P204" s="10" t="str">
        <f>IF('FY2024'!$A206&lt;&gt;"",IF(AND(MONTH($K204) &lt;= 1, MONTH($L204) &gt;= 1), IF($O204 &lt;&gt; "", $E204/$O204, ""), ""),"")</f>
        <v/>
      </c>
      <c r="Q204" s="10" t="str">
        <f>IF('FY2024'!$A206&lt;&gt;"",IF(AND(MONTH($K204) &lt;= 2, MONTH($L204) &gt;= 2), IF($O204 &lt;&gt; "", $E204/$O204, ""), ""),"")</f>
        <v/>
      </c>
      <c r="R204" s="10" t="str">
        <f>IF('FY2024'!$A206&lt;&gt;"",IF(AND(MONTH($K204) &lt;= 3, MONTH($L204) &gt;= 3), IF($O204 &lt;&gt; "", $E204/$O204, ""), ""),"")</f>
        <v/>
      </c>
      <c r="S204" s="10" t="str">
        <f>IF('FY2024'!$A206&lt;&gt;"",IF(AND(MONTH($K204) &lt;= 4, MONTH($L204) &gt;= 4), IF($O204 &lt;&gt; "", $E204/$O204, ""), ""),"")</f>
        <v/>
      </c>
      <c r="T204" s="10" t="str">
        <f>IF('FY2024'!$A206&lt;&gt;"",IF(AND(MONTH($K204) &lt;= 5, MONTH($L204) &gt;= 5), IF($O204 &lt;&gt; "", $E204/$O204, ""), ""),"")</f>
        <v/>
      </c>
      <c r="U204" s="10" t="str">
        <f>IF('FY2024'!$A206&lt;&gt;"",IF(AND(MONTH($K204) &lt;= 6, MONTH($L204) &gt;= 6), IF($O204 &lt;&gt; "", $E204/$O204, ""), ""),"")</f>
        <v/>
      </c>
      <c r="V204" s="10" t="str">
        <f>IF('FY2024'!$A206&lt;&gt;"",IF(AND(MONTH($K204) &lt;= 7, MONTH($L204) &gt;= 7 ), IF($O204 &lt;&gt; "", $E204/$O204, ""), ""),"")</f>
        <v/>
      </c>
      <c r="W204" s="10" t="str">
        <f>IF('FY2024'!$A206&lt;&gt;"",IF(AND(MONTH($K204) &lt;= 8, MONTH($L204) &gt;= 8), IF($O204 &lt;&gt; "", $E204/$O204, ""), ""),"")</f>
        <v/>
      </c>
      <c r="X204" s="10" t="str">
        <f>IF('FY2024'!$A206&lt;&gt;"",IF(AND(MONTH($K204) &lt;= 9, MONTH($L204) &gt;= 9), IF($O204 &lt;&gt; "", $E204/$O204, ""), ""),"")</f>
        <v/>
      </c>
      <c r="Y204" s="10" t="str">
        <f>IF('FY2024'!$A206&lt;&gt;"",IF(AND(MONTH($K204) &lt;= 10, MONTH($L204) &gt;= 10), IF($O204 &lt;&gt; "", $E204/$O204, ""), ""),"")</f>
        <v/>
      </c>
      <c r="Z204" s="10" t="str">
        <f>IF('FY2024'!$A206&lt;&gt;"",IF(AND(MONTH($K204) &lt;= 11, MONTH($L204) &gt;= 11), IF($O204 &lt;&gt; "", $E204/$O204, ""), ""),"")</f>
        <v/>
      </c>
      <c r="AA204" s="10" t="str">
        <f>IF('FY2024'!$A206&lt;&gt;"",IF(AND(MONTH($K204) &lt;= 12, MONTH($L204) &gt;= 12), IF($O204 &lt;&gt; "", $E204/$O204, ""), ""),"")</f>
        <v/>
      </c>
    </row>
    <row r="205" spans="1:27" x14ac:dyDescent="0.25">
      <c r="A205" s="8" t="str">
        <f>IF('FY2024'!A207&lt;&gt;"", VALUE('FY2024'!A207), "")</f>
        <v/>
      </c>
      <c r="B205" s="5" t="str">
        <f>IF('FY2024'!A207&lt;&gt;"",_xlfn.VALUETOTEXT('FY2024'!B207),"")</f>
        <v/>
      </c>
      <c r="C205" s="5" t="str">
        <f>_xlfn.VALUETOTEXT('FY2024'!C207)</f>
        <v/>
      </c>
      <c r="D205" s="5" t="str">
        <f>IF('FY2024'!A207&lt;&gt;"",_xlfn.VALUETOTEXT('FY2024'!D207),"")</f>
        <v/>
      </c>
      <c r="E205" s="6" t="str">
        <f>IF('FY2024'!A207&lt;&gt;"",VALUE('FY2024'!E207),"")</f>
        <v/>
      </c>
      <c r="F205" s="6" t="str">
        <f>IF('FY2024'!A207&lt;&gt;"",VALUE('FY2024'!F207),"")</f>
        <v/>
      </c>
      <c r="G205" s="6" t="str">
        <f>IF('FY2024'!A207&lt;&gt;"",VALUE('FY2024'!G207),"")</f>
        <v/>
      </c>
      <c r="H205" s="6" t="str">
        <f>IF('FY2024'!A207&lt;&gt;"",VALUE('FY2024'!H207),"")</f>
        <v/>
      </c>
      <c r="I205" s="6" t="str">
        <f>IF('FY2024'!A207&lt;&gt;"",VALUE('FY2024'!I207),"")</f>
        <v/>
      </c>
      <c r="J205" s="6" t="str">
        <f>IF('FY2024'!A207&lt;&gt;"",VALUE('FY2024'!J207),"")</f>
        <v/>
      </c>
      <c r="K205" s="7" t="str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/>
      </c>
      <c r="L205" s="7" t="str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/>
      </c>
      <c r="M205" s="7" t="str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/>
      </c>
      <c r="N205" s="7" t="str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/>
      </c>
      <c r="O205" s="5" t="str">
        <f t="shared" si="3"/>
        <v/>
      </c>
      <c r="P205" s="10" t="str">
        <f>IF('FY2024'!$A207&lt;&gt;"",IF(AND(MONTH($K205) &lt;= 1, MONTH($L205) &gt;= 1), IF($O205 &lt;&gt; "", $E205/$O205, ""), ""),"")</f>
        <v/>
      </c>
      <c r="Q205" s="10" t="str">
        <f>IF('FY2024'!$A207&lt;&gt;"",IF(AND(MONTH($K205) &lt;= 2, MONTH($L205) &gt;= 2), IF($O205 &lt;&gt; "", $E205/$O205, ""), ""),"")</f>
        <v/>
      </c>
      <c r="R205" s="10" t="str">
        <f>IF('FY2024'!$A207&lt;&gt;"",IF(AND(MONTH($K205) &lt;= 3, MONTH($L205) &gt;= 3), IF($O205 &lt;&gt; "", $E205/$O205, ""), ""),"")</f>
        <v/>
      </c>
      <c r="S205" s="10" t="str">
        <f>IF('FY2024'!$A207&lt;&gt;"",IF(AND(MONTH($K205) &lt;= 4, MONTH($L205) &gt;= 4), IF($O205 &lt;&gt; "", $E205/$O205, ""), ""),"")</f>
        <v/>
      </c>
      <c r="T205" s="10" t="str">
        <f>IF('FY2024'!$A207&lt;&gt;"",IF(AND(MONTH($K205) &lt;= 5, MONTH($L205) &gt;= 5), IF($O205 &lt;&gt; "", $E205/$O205, ""), ""),"")</f>
        <v/>
      </c>
      <c r="U205" s="10" t="str">
        <f>IF('FY2024'!$A207&lt;&gt;"",IF(AND(MONTH($K205) &lt;= 6, MONTH($L205) &gt;= 6), IF($O205 &lt;&gt; "", $E205/$O205, ""), ""),"")</f>
        <v/>
      </c>
      <c r="V205" s="10" t="str">
        <f>IF('FY2024'!$A207&lt;&gt;"",IF(AND(MONTH($K205) &lt;= 7, MONTH($L205) &gt;= 7 ), IF($O205 &lt;&gt; "", $E205/$O205, ""), ""),"")</f>
        <v/>
      </c>
      <c r="W205" s="10" t="str">
        <f>IF('FY2024'!$A207&lt;&gt;"",IF(AND(MONTH($K205) &lt;= 8, MONTH($L205) &gt;= 8), IF($O205 &lt;&gt; "", $E205/$O205, ""), ""),"")</f>
        <v/>
      </c>
      <c r="X205" s="10" t="str">
        <f>IF('FY2024'!$A207&lt;&gt;"",IF(AND(MONTH($K205) &lt;= 9, MONTH($L205) &gt;= 9), IF($O205 &lt;&gt; "", $E205/$O205, ""), ""),"")</f>
        <v/>
      </c>
      <c r="Y205" s="10" t="str">
        <f>IF('FY2024'!$A207&lt;&gt;"",IF(AND(MONTH($K205) &lt;= 10, MONTH($L205) &gt;= 10), IF($O205 &lt;&gt; "", $E205/$O205, ""), ""),"")</f>
        <v/>
      </c>
      <c r="Z205" s="10" t="str">
        <f>IF('FY2024'!$A207&lt;&gt;"",IF(AND(MONTH($K205) &lt;= 11, MONTH($L205) &gt;= 11), IF($O205 &lt;&gt; "", $E205/$O205, ""), ""),"")</f>
        <v/>
      </c>
      <c r="AA205" s="10" t="str">
        <f>IF('FY2024'!$A207&lt;&gt;"",IF(AND(MONTH($K205) &lt;= 12, MONTH($L205) &gt;= 12), IF($O205 &lt;&gt; "", $E205/$O205, ""), ""),"")</f>
        <v/>
      </c>
    </row>
    <row r="206" spans="1:27" x14ac:dyDescent="0.25">
      <c r="A206" s="8" t="str">
        <f>IF('FY2024'!A208&lt;&gt;"", VALUE('FY2024'!A208), "")</f>
        <v/>
      </c>
      <c r="B206" s="5" t="str">
        <f>IF('FY2024'!A208&lt;&gt;"",_xlfn.VALUETOTEXT('FY2024'!B208),"")</f>
        <v/>
      </c>
      <c r="C206" s="5" t="str">
        <f>_xlfn.VALUETOTEXT('FY2024'!C208)</f>
        <v/>
      </c>
      <c r="D206" s="5" t="str">
        <f>IF('FY2024'!A208&lt;&gt;"",_xlfn.VALUETOTEXT('FY2024'!D208),"")</f>
        <v/>
      </c>
      <c r="E206" s="6" t="str">
        <f>IF('FY2024'!A208&lt;&gt;"",VALUE('FY2024'!E208),"")</f>
        <v/>
      </c>
      <c r="F206" s="6" t="str">
        <f>IF('FY2024'!A208&lt;&gt;"",VALUE('FY2024'!F208),"")</f>
        <v/>
      </c>
      <c r="G206" s="6" t="str">
        <f>IF('FY2024'!A208&lt;&gt;"",VALUE('FY2024'!G208),"")</f>
        <v/>
      </c>
      <c r="H206" s="6" t="str">
        <f>IF('FY2024'!A208&lt;&gt;"",VALUE('FY2024'!H208),"")</f>
        <v/>
      </c>
      <c r="I206" s="6" t="str">
        <f>IF('FY2024'!A208&lt;&gt;"",VALUE('FY2024'!I208),"")</f>
        <v/>
      </c>
      <c r="J206" s="6" t="str">
        <f>IF('FY2024'!A208&lt;&gt;"",VALUE('FY2024'!J208),"")</f>
        <v/>
      </c>
      <c r="K206" s="7" t="str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/>
      </c>
      <c r="L206" s="7" t="str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/>
      </c>
      <c r="M206" s="7" t="str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/>
      </c>
      <c r="N206" s="7" t="str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/>
      </c>
      <c r="O206" s="5" t="str">
        <f t="shared" si="3"/>
        <v/>
      </c>
      <c r="P206" s="10" t="str">
        <f>IF('FY2024'!$A208&lt;&gt;"",IF(AND(MONTH($K206) &lt;= 1, MONTH($L206) &gt;= 1), IF($O206 &lt;&gt; "", $E206/$O206, ""), ""),"")</f>
        <v/>
      </c>
      <c r="Q206" s="10" t="str">
        <f>IF('FY2024'!$A208&lt;&gt;"",IF(AND(MONTH($K206) &lt;= 2, MONTH($L206) &gt;= 2), IF($O206 &lt;&gt; "", $E206/$O206, ""), ""),"")</f>
        <v/>
      </c>
      <c r="R206" s="10" t="str">
        <f>IF('FY2024'!$A208&lt;&gt;"",IF(AND(MONTH($K206) &lt;= 3, MONTH($L206) &gt;= 3), IF($O206 &lt;&gt; "", $E206/$O206, ""), ""),"")</f>
        <v/>
      </c>
      <c r="S206" s="10" t="str">
        <f>IF('FY2024'!$A208&lt;&gt;"",IF(AND(MONTH($K206) &lt;= 4, MONTH($L206) &gt;= 4), IF($O206 &lt;&gt; "", $E206/$O206, ""), ""),"")</f>
        <v/>
      </c>
      <c r="T206" s="10" t="str">
        <f>IF('FY2024'!$A208&lt;&gt;"",IF(AND(MONTH($K206) &lt;= 5, MONTH($L206) &gt;= 5), IF($O206 &lt;&gt; "", $E206/$O206, ""), ""),"")</f>
        <v/>
      </c>
      <c r="U206" s="10" t="str">
        <f>IF('FY2024'!$A208&lt;&gt;"",IF(AND(MONTH($K206) &lt;= 6, MONTH($L206) &gt;= 6), IF($O206 &lt;&gt; "", $E206/$O206, ""), ""),"")</f>
        <v/>
      </c>
      <c r="V206" s="10" t="str">
        <f>IF('FY2024'!$A208&lt;&gt;"",IF(AND(MONTH($K206) &lt;= 7, MONTH($L206) &gt;= 7 ), IF($O206 &lt;&gt; "", $E206/$O206, ""), ""),"")</f>
        <v/>
      </c>
      <c r="W206" s="10" t="str">
        <f>IF('FY2024'!$A208&lt;&gt;"",IF(AND(MONTH($K206) &lt;= 8, MONTH($L206) &gt;= 8), IF($O206 &lt;&gt; "", $E206/$O206, ""), ""),"")</f>
        <v/>
      </c>
      <c r="X206" s="10" t="str">
        <f>IF('FY2024'!$A208&lt;&gt;"",IF(AND(MONTH($K206) &lt;= 9, MONTH($L206) &gt;= 9), IF($O206 &lt;&gt; "", $E206/$O206, ""), ""),"")</f>
        <v/>
      </c>
      <c r="Y206" s="10" t="str">
        <f>IF('FY2024'!$A208&lt;&gt;"",IF(AND(MONTH($K206) &lt;= 10, MONTH($L206) &gt;= 10), IF($O206 &lt;&gt; "", $E206/$O206, ""), ""),"")</f>
        <v/>
      </c>
      <c r="Z206" s="10" t="str">
        <f>IF('FY2024'!$A208&lt;&gt;"",IF(AND(MONTH($K206) &lt;= 11, MONTH($L206) &gt;= 11), IF($O206 &lt;&gt; "", $E206/$O206, ""), ""),"")</f>
        <v/>
      </c>
      <c r="AA206" s="10" t="str">
        <f>IF('FY2024'!$A208&lt;&gt;"",IF(AND(MONTH($K206) &lt;= 12, MONTH($L206) &gt;= 12), IF($O206 &lt;&gt; "", $E206/$O206, ""), ""),"")</f>
        <v/>
      </c>
    </row>
    <row r="207" spans="1:27" x14ac:dyDescent="0.25">
      <c r="A207" s="8" t="str">
        <f>IF('FY2024'!A209&lt;&gt;"", VALUE('FY2024'!A209), "")</f>
        <v/>
      </c>
      <c r="B207" s="5" t="str">
        <f>IF('FY2024'!A209&lt;&gt;"",_xlfn.VALUETOTEXT('FY2024'!B209),"")</f>
        <v/>
      </c>
      <c r="C207" s="5" t="str">
        <f>_xlfn.VALUETOTEXT('FY2024'!C209)</f>
        <v/>
      </c>
      <c r="D207" s="5" t="str">
        <f>IF('FY2024'!A209&lt;&gt;"",_xlfn.VALUETOTEXT('FY2024'!D209),"")</f>
        <v/>
      </c>
      <c r="E207" s="6" t="str">
        <f>IF('FY2024'!A209&lt;&gt;"",VALUE('FY2024'!E209),"")</f>
        <v/>
      </c>
      <c r="F207" s="6" t="str">
        <f>IF('FY2024'!A209&lt;&gt;"",VALUE('FY2024'!F209),"")</f>
        <v/>
      </c>
      <c r="G207" s="6" t="str">
        <f>IF('FY2024'!A209&lt;&gt;"",VALUE('FY2024'!G209),"")</f>
        <v/>
      </c>
      <c r="H207" s="6" t="str">
        <f>IF('FY2024'!A209&lt;&gt;"",VALUE('FY2024'!H209),"")</f>
        <v/>
      </c>
      <c r="I207" s="6" t="str">
        <f>IF('FY2024'!A209&lt;&gt;"",VALUE('FY2024'!I209),"")</f>
        <v/>
      </c>
      <c r="J207" s="6" t="str">
        <f>IF('FY2024'!A209&lt;&gt;"",VALUE('FY2024'!J209),"")</f>
        <v/>
      </c>
      <c r="K207" s="7" t="str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/>
      </c>
      <c r="L207" s="7" t="str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/>
      </c>
      <c r="M207" s="7" t="str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/>
      </c>
      <c r="N207" s="7" t="str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/>
      </c>
      <c r="O207" s="5" t="str">
        <f t="shared" si="3"/>
        <v/>
      </c>
      <c r="P207" s="10" t="str">
        <f>IF('FY2024'!$A209&lt;&gt;"",IF(AND(MONTH($K207) &lt;= 1, MONTH($L207) &gt;= 1), IF($O207 &lt;&gt; "", $E207/$O207, ""), ""),"")</f>
        <v/>
      </c>
      <c r="Q207" s="10" t="str">
        <f>IF('FY2024'!$A209&lt;&gt;"",IF(AND(MONTH($K207) &lt;= 2, MONTH($L207) &gt;= 2), IF($O207 &lt;&gt; "", $E207/$O207, ""), ""),"")</f>
        <v/>
      </c>
      <c r="R207" s="10" t="str">
        <f>IF('FY2024'!$A209&lt;&gt;"",IF(AND(MONTH($K207) &lt;= 3, MONTH($L207) &gt;= 3), IF($O207 &lt;&gt; "", $E207/$O207, ""), ""),"")</f>
        <v/>
      </c>
      <c r="S207" s="10" t="str">
        <f>IF('FY2024'!$A209&lt;&gt;"",IF(AND(MONTH($K207) &lt;= 4, MONTH($L207) &gt;= 4), IF($O207 &lt;&gt; "", $E207/$O207, ""), ""),"")</f>
        <v/>
      </c>
      <c r="T207" s="10" t="str">
        <f>IF('FY2024'!$A209&lt;&gt;"",IF(AND(MONTH($K207) &lt;= 5, MONTH($L207) &gt;= 5), IF($O207 &lt;&gt; "", $E207/$O207, ""), ""),"")</f>
        <v/>
      </c>
      <c r="U207" s="10" t="str">
        <f>IF('FY2024'!$A209&lt;&gt;"",IF(AND(MONTH($K207) &lt;= 6, MONTH($L207) &gt;= 6), IF($O207 &lt;&gt; "", $E207/$O207, ""), ""),"")</f>
        <v/>
      </c>
      <c r="V207" s="10" t="str">
        <f>IF('FY2024'!$A209&lt;&gt;"",IF(AND(MONTH($K207) &lt;= 7, MONTH($L207) &gt;= 7 ), IF($O207 &lt;&gt; "", $E207/$O207, ""), ""),"")</f>
        <v/>
      </c>
      <c r="W207" s="10" t="str">
        <f>IF('FY2024'!$A209&lt;&gt;"",IF(AND(MONTH($K207) &lt;= 8, MONTH($L207) &gt;= 8), IF($O207 &lt;&gt; "", $E207/$O207, ""), ""),"")</f>
        <v/>
      </c>
      <c r="X207" s="10" t="str">
        <f>IF('FY2024'!$A209&lt;&gt;"",IF(AND(MONTH($K207) &lt;= 9, MONTH($L207) &gt;= 9), IF($O207 &lt;&gt; "", $E207/$O207, ""), ""),"")</f>
        <v/>
      </c>
      <c r="Y207" s="10" t="str">
        <f>IF('FY2024'!$A209&lt;&gt;"",IF(AND(MONTH($K207) &lt;= 10, MONTH($L207) &gt;= 10), IF($O207 &lt;&gt; "", $E207/$O207, ""), ""),"")</f>
        <v/>
      </c>
      <c r="Z207" s="10" t="str">
        <f>IF('FY2024'!$A209&lt;&gt;"",IF(AND(MONTH($K207) &lt;= 11, MONTH($L207) &gt;= 11), IF($O207 &lt;&gt; "", $E207/$O207, ""), ""),"")</f>
        <v/>
      </c>
      <c r="AA207" s="10" t="str">
        <f>IF('FY2024'!$A209&lt;&gt;"",IF(AND(MONTH($K207) &lt;= 12, MONTH($L207) &gt;= 12), IF($O207 &lt;&gt; "", $E207/$O207, ""), ""),"")</f>
        <v/>
      </c>
    </row>
    <row r="208" spans="1:27" x14ac:dyDescent="0.25">
      <c r="A208" s="8" t="str">
        <f>IF('FY2024'!A210&lt;&gt;"", VALUE('FY2024'!A210), "")</f>
        <v/>
      </c>
      <c r="B208" s="5" t="str">
        <f>IF('FY2024'!A210&lt;&gt;"",_xlfn.VALUETOTEXT('FY2024'!B210),"")</f>
        <v/>
      </c>
      <c r="C208" s="5" t="str">
        <f>_xlfn.VALUETOTEXT('FY2024'!C210)</f>
        <v/>
      </c>
      <c r="D208" s="5" t="str">
        <f>IF('FY2024'!A210&lt;&gt;"",_xlfn.VALUETOTEXT('FY2024'!D210),"")</f>
        <v/>
      </c>
      <c r="E208" s="6" t="str">
        <f>IF('FY2024'!A210&lt;&gt;"",VALUE('FY2024'!E210),"")</f>
        <v/>
      </c>
      <c r="F208" s="6" t="str">
        <f>IF('FY2024'!A210&lt;&gt;"",VALUE('FY2024'!F210),"")</f>
        <v/>
      </c>
      <c r="G208" s="6" t="str">
        <f>IF('FY2024'!A210&lt;&gt;"",VALUE('FY2024'!G210),"")</f>
        <v/>
      </c>
      <c r="H208" s="6" t="str">
        <f>IF('FY2024'!A210&lt;&gt;"",VALUE('FY2024'!H210),"")</f>
        <v/>
      </c>
      <c r="I208" s="6" t="str">
        <f>IF('FY2024'!A210&lt;&gt;"",VALUE('FY2024'!I210),"")</f>
        <v/>
      </c>
      <c r="J208" s="6" t="str">
        <f>IF('FY2024'!A210&lt;&gt;"",VALUE('FY2024'!J210),"")</f>
        <v/>
      </c>
      <c r="K208" s="7" t="str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/>
      </c>
      <c r="L208" s="7" t="str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/>
      </c>
      <c r="M208" s="7" t="str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/>
      </c>
      <c r="N208" s="7" t="str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/>
      </c>
      <c r="O208" s="5" t="str">
        <f t="shared" si="3"/>
        <v/>
      </c>
      <c r="P208" s="10" t="str">
        <f>IF('FY2024'!$A210&lt;&gt;"",IF(AND(MONTH($K208) &lt;= 1, MONTH($L208) &gt;= 1), IF($O208 &lt;&gt; "", $E208/$O208, ""), ""),"")</f>
        <v/>
      </c>
      <c r="Q208" s="10" t="str">
        <f>IF('FY2024'!$A210&lt;&gt;"",IF(AND(MONTH($K208) &lt;= 2, MONTH($L208) &gt;= 2), IF($O208 &lt;&gt; "", $E208/$O208, ""), ""),"")</f>
        <v/>
      </c>
      <c r="R208" s="10" t="str">
        <f>IF('FY2024'!$A210&lt;&gt;"",IF(AND(MONTH($K208) &lt;= 3, MONTH($L208) &gt;= 3), IF($O208 &lt;&gt; "", $E208/$O208, ""), ""),"")</f>
        <v/>
      </c>
      <c r="S208" s="10" t="str">
        <f>IF('FY2024'!$A210&lt;&gt;"",IF(AND(MONTH($K208) &lt;= 4, MONTH($L208) &gt;= 4), IF($O208 &lt;&gt; "", $E208/$O208, ""), ""),"")</f>
        <v/>
      </c>
      <c r="T208" s="10" t="str">
        <f>IF('FY2024'!$A210&lt;&gt;"",IF(AND(MONTH($K208) &lt;= 5, MONTH($L208) &gt;= 5), IF($O208 &lt;&gt; "", $E208/$O208, ""), ""),"")</f>
        <v/>
      </c>
      <c r="U208" s="10" t="str">
        <f>IF('FY2024'!$A210&lt;&gt;"",IF(AND(MONTH($K208) &lt;= 6, MONTH($L208) &gt;= 6), IF($O208 &lt;&gt; "", $E208/$O208, ""), ""),"")</f>
        <v/>
      </c>
      <c r="V208" s="10" t="str">
        <f>IF('FY2024'!$A210&lt;&gt;"",IF(AND(MONTH($K208) &lt;= 7, MONTH($L208) &gt;= 7 ), IF($O208 &lt;&gt; "", $E208/$O208, ""), ""),"")</f>
        <v/>
      </c>
      <c r="W208" s="10" t="str">
        <f>IF('FY2024'!$A210&lt;&gt;"",IF(AND(MONTH($K208) &lt;= 8, MONTH($L208) &gt;= 8), IF($O208 &lt;&gt; "", $E208/$O208, ""), ""),"")</f>
        <v/>
      </c>
      <c r="X208" s="10" t="str">
        <f>IF('FY2024'!$A210&lt;&gt;"",IF(AND(MONTH($K208) &lt;= 9, MONTH($L208) &gt;= 9), IF($O208 &lt;&gt; "", $E208/$O208, ""), ""),"")</f>
        <v/>
      </c>
      <c r="Y208" s="10" t="str">
        <f>IF('FY2024'!$A210&lt;&gt;"",IF(AND(MONTH($K208) &lt;= 10, MONTH($L208) &gt;= 10), IF($O208 &lt;&gt; "", $E208/$O208, ""), ""),"")</f>
        <v/>
      </c>
      <c r="Z208" s="10" t="str">
        <f>IF('FY2024'!$A210&lt;&gt;"",IF(AND(MONTH($K208) &lt;= 11, MONTH($L208) &gt;= 11), IF($O208 &lt;&gt; "", $E208/$O208, ""), ""),"")</f>
        <v/>
      </c>
      <c r="AA208" s="10" t="str">
        <f>IF('FY2024'!$A210&lt;&gt;"",IF(AND(MONTH($K208) &lt;= 12, MONTH($L208) &gt;= 12), IF($O208 &lt;&gt; "", $E208/$O208, ""), ""),"")</f>
        <v/>
      </c>
    </row>
    <row r="209" spans="1:27" x14ac:dyDescent="0.25">
      <c r="A209" s="8" t="str">
        <f>IF('FY2024'!A211&lt;&gt;"", VALUE('FY2024'!A211), "")</f>
        <v/>
      </c>
      <c r="B209" s="5" t="str">
        <f>IF('FY2024'!A211&lt;&gt;"",_xlfn.VALUETOTEXT('FY2024'!B211),"")</f>
        <v/>
      </c>
      <c r="C209" s="5" t="str">
        <f>_xlfn.VALUETOTEXT('FY2024'!C211)</f>
        <v/>
      </c>
      <c r="D209" s="5" t="str">
        <f>IF('FY2024'!A211&lt;&gt;"",_xlfn.VALUETOTEXT('FY2024'!D211),"")</f>
        <v/>
      </c>
      <c r="E209" s="6" t="str">
        <f>IF('FY2024'!A211&lt;&gt;"",VALUE('FY2024'!E211),"")</f>
        <v/>
      </c>
      <c r="F209" s="6" t="str">
        <f>IF('FY2024'!A211&lt;&gt;"",VALUE('FY2024'!F211),"")</f>
        <v/>
      </c>
      <c r="G209" s="6" t="str">
        <f>IF('FY2024'!A211&lt;&gt;"",VALUE('FY2024'!G211),"")</f>
        <v/>
      </c>
      <c r="H209" s="6" t="str">
        <f>IF('FY2024'!A211&lt;&gt;"",VALUE('FY2024'!H211),"")</f>
        <v/>
      </c>
      <c r="I209" s="6" t="str">
        <f>IF('FY2024'!A211&lt;&gt;"",VALUE('FY2024'!I211),"")</f>
        <v/>
      </c>
      <c r="J209" s="6" t="str">
        <f>IF('FY2024'!A211&lt;&gt;"",VALUE('FY2024'!J211),"")</f>
        <v/>
      </c>
      <c r="K209" s="7" t="str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/>
      </c>
      <c r="L209" s="7" t="str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/>
      </c>
      <c r="M209" s="7" t="str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/>
      </c>
      <c r="N209" s="7" t="str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/>
      </c>
      <c r="O209" s="5" t="str">
        <f t="shared" si="3"/>
        <v/>
      </c>
      <c r="P209" s="10" t="str">
        <f>IF('FY2024'!$A211&lt;&gt;"",IF(AND(MONTH($K209) &lt;= 1, MONTH($L209) &gt;= 1), IF($O209 &lt;&gt; "", $E209/$O209, ""), ""),"")</f>
        <v/>
      </c>
      <c r="Q209" s="10" t="str">
        <f>IF('FY2024'!$A211&lt;&gt;"",IF(AND(MONTH($K209) &lt;= 2, MONTH($L209) &gt;= 2), IF($O209 &lt;&gt; "", $E209/$O209, ""), ""),"")</f>
        <v/>
      </c>
      <c r="R209" s="10" t="str">
        <f>IF('FY2024'!$A211&lt;&gt;"",IF(AND(MONTH($K209) &lt;= 3, MONTH($L209) &gt;= 3), IF($O209 &lt;&gt; "", $E209/$O209, ""), ""),"")</f>
        <v/>
      </c>
      <c r="S209" s="10" t="str">
        <f>IF('FY2024'!$A211&lt;&gt;"",IF(AND(MONTH($K209) &lt;= 4, MONTH($L209) &gt;= 4), IF($O209 &lt;&gt; "", $E209/$O209, ""), ""),"")</f>
        <v/>
      </c>
      <c r="T209" s="10" t="str">
        <f>IF('FY2024'!$A211&lt;&gt;"",IF(AND(MONTH($K209) &lt;= 5, MONTH($L209) &gt;= 5), IF($O209 &lt;&gt; "", $E209/$O209, ""), ""),"")</f>
        <v/>
      </c>
      <c r="U209" s="10" t="str">
        <f>IF('FY2024'!$A211&lt;&gt;"",IF(AND(MONTH($K209) &lt;= 6, MONTH($L209) &gt;= 6), IF($O209 &lt;&gt; "", $E209/$O209, ""), ""),"")</f>
        <v/>
      </c>
      <c r="V209" s="10" t="str">
        <f>IF('FY2024'!$A211&lt;&gt;"",IF(AND(MONTH($K209) &lt;= 7, MONTH($L209) &gt;= 7 ), IF($O209 &lt;&gt; "", $E209/$O209, ""), ""),"")</f>
        <v/>
      </c>
      <c r="W209" s="10" t="str">
        <f>IF('FY2024'!$A211&lt;&gt;"",IF(AND(MONTH($K209) &lt;= 8, MONTH($L209) &gt;= 8), IF($O209 &lt;&gt; "", $E209/$O209, ""), ""),"")</f>
        <v/>
      </c>
      <c r="X209" s="10" t="str">
        <f>IF('FY2024'!$A211&lt;&gt;"",IF(AND(MONTH($K209) &lt;= 9, MONTH($L209) &gt;= 9), IF($O209 &lt;&gt; "", $E209/$O209, ""), ""),"")</f>
        <v/>
      </c>
      <c r="Y209" s="10" t="str">
        <f>IF('FY2024'!$A211&lt;&gt;"",IF(AND(MONTH($K209) &lt;= 10, MONTH($L209) &gt;= 10), IF($O209 &lt;&gt; "", $E209/$O209, ""), ""),"")</f>
        <v/>
      </c>
      <c r="Z209" s="10" t="str">
        <f>IF('FY2024'!$A211&lt;&gt;"",IF(AND(MONTH($K209) &lt;= 11, MONTH($L209) &gt;= 11), IF($O209 &lt;&gt; "", $E209/$O209, ""), ""),"")</f>
        <v/>
      </c>
      <c r="AA209" s="10" t="str">
        <f>IF('FY2024'!$A211&lt;&gt;"",IF(AND(MONTH($K209) &lt;= 12, MONTH($L209) &gt;= 12), IF($O209 &lt;&gt; "", $E209/$O209, ""), ""),"")</f>
        <v/>
      </c>
    </row>
    <row r="210" spans="1:27" x14ac:dyDescent="0.25">
      <c r="A210" s="8" t="str">
        <f>IF('FY2024'!A212&lt;&gt;"", VALUE('FY2024'!A212), "")</f>
        <v/>
      </c>
      <c r="B210" s="5" t="str">
        <f>IF('FY2024'!A212&lt;&gt;"",_xlfn.VALUETOTEXT('FY2024'!B212),"")</f>
        <v/>
      </c>
      <c r="C210" s="5" t="str">
        <f>_xlfn.VALUETOTEXT('FY2024'!C212)</f>
        <v/>
      </c>
      <c r="D210" s="5" t="str">
        <f>IF('FY2024'!A212&lt;&gt;"",_xlfn.VALUETOTEXT('FY2024'!D212),"")</f>
        <v/>
      </c>
      <c r="E210" s="6" t="str">
        <f>IF('FY2024'!A212&lt;&gt;"",VALUE('FY2024'!E212),"")</f>
        <v/>
      </c>
      <c r="F210" s="6" t="str">
        <f>IF('FY2024'!A212&lt;&gt;"",VALUE('FY2024'!F212),"")</f>
        <v/>
      </c>
      <c r="G210" s="6" t="str">
        <f>IF('FY2024'!A212&lt;&gt;"",VALUE('FY2024'!G212),"")</f>
        <v/>
      </c>
      <c r="H210" s="6" t="str">
        <f>IF('FY2024'!A212&lt;&gt;"",VALUE('FY2024'!H212),"")</f>
        <v/>
      </c>
      <c r="I210" s="6" t="str">
        <f>IF('FY2024'!A212&lt;&gt;"",VALUE('FY2024'!I212),"")</f>
        <v/>
      </c>
      <c r="J210" s="6" t="str">
        <f>IF('FY2024'!A212&lt;&gt;"",VALUE('FY2024'!J212),"")</f>
        <v/>
      </c>
      <c r="K210" s="7" t="str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/>
      </c>
      <c r="L210" s="7" t="str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/>
      </c>
      <c r="M210" s="7" t="str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/>
      </c>
      <c r="N210" s="7" t="str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/>
      </c>
      <c r="O210" s="5" t="str">
        <f t="shared" si="3"/>
        <v/>
      </c>
      <c r="P210" s="10" t="str">
        <f>IF('FY2024'!$A212&lt;&gt;"",IF(AND(MONTH($K210) &lt;= 1, MONTH($L210) &gt;= 1), IF($O210 &lt;&gt; "", $E210/$O210, ""), ""),"")</f>
        <v/>
      </c>
      <c r="Q210" s="10" t="str">
        <f>IF('FY2024'!$A212&lt;&gt;"",IF(AND(MONTH($K210) &lt;= 2, MONTH($L210) &gt;= 2), IF($O210 &lt;&gt; "", $E210/$O210, ""), ""),"")</f>
        <v/>
      </c>
      <c r="R210" s="10" t="str">
        <f>IF('FY2024'!$A212&lt;&gt;"",IF(AND(MONTH($K210) &lt;= 3, MONTH($L210) &gt;= 3), IF($O210 &lt;&gt; "", $E210/$O210, ""), ""),"")</f>
        <v/>
      </c>
      <c r="S210" s="10" t="str">
        <f>IF('FY2024'!$A212&lt;&gt;"",IF(AND(MONTH($K210) &lt;= 4, MONTH($L210) &gt;= 4), IF($O210 &lt;&gt; "", $E210/$O210, ""), ""),"")</f>
        <v/>
      </c>
      <c r="T210" s="10" t="str">
        <f>IF('FY2024'!$A212&lt;&gt;"",IF(AND(MONTH($K210) &lt;= 5, MONTH($L210) &gt;= 5), IF($O210 &lt;&gt; "", $E210/$O210, ""), ""),"")</f>
        <v/>
      </c>
      <c r="U210" s="10" t="str">
        <f>IF('FY2024'!$A212&lt;&gt;"",IF(AND(MONTH($K210) &lt;= 6, MONTH($L210) &gt;= 6), IF($O210 &lt;&gt; "", $E210/$O210, ""), ""),"")</f>
        <v/>
      </c>
      <c r="V210" s="10" t="str">
        <f>IF('FY2024'!$A212&lt;&gt;"",IF(AND(MONTH($K210) &lt;= 7, MONTH($L210) &gt;= 7 ), IF($O210 &lt;&gt; "", $E210/$O210, ""), ""),"")</f>
        <v/>
      </c>
      <c r="W210" s="10" t="str">
        <f>IF('FY2024'!$A212&lt;&gt;"",IF(AND(MONTH($K210) &lt;= 8, MONTH($L210) &gt;= 8), IF($O210 &lt;&gt; "", $E210/$O210, ""), ""),"")</f>
        <v/>
      </c>
      <c r="X210" s="10" t="str">
        <f>IF('FY2024'!$A212&lt;&gt;"",IF(AND(MONTH($K210) &lt;= 9, MONTH($L210) &gt;= 9), IF($O210 &lt;&gt; "", $E210/$O210, ""), ""),"")</f>
        <v/>
      </c>
      <c r="Y210" s="10" t="str">
        <f>IF('FY2024'!$A212&lt;&gt;"",IF(AND(MONTH($K210) &lt;= 10, MONTH($L210) &gt;= 10), IF($O210 &lt;&gt; "", $E210/$O210, ""), ""),"")</f>
        <v/>
      </c>
      <c r="Z210" s="10" t="str">
        <f>IF('FY2024'!$A212&lt;&gt;"",IF(AND(MONTH($K210) &lt;= 11, MONTH($L210) &gt;= 11), IF($O210 &lt;&gt; "", $E210/$O210, ""), ""),"")</f>
        <v/>
      </c>
      <c r="AA210" s="10" t="str">
        <f>IF('FY2024'!$A212&lt;&gt;"",IF(AND(MONTH($K210) &lt;= 12, MONTH($L210) &gt;= 12), IF($O210 &lt;&gt; "", $E210/$O210, ""), ""),"")</f>
        <v/>
      </c>
    </row>
    <row r="211" spans="1:27" x14ac:dyDescent="0.25">
      <c r="A211" s="8" t="str">
        <f>IF('FY2024'!A213&lt;&gt;"", VALUE('FY2024'!A213), "")</f>
        <v/>
      </c>
      <c r="B211" s="5" t="str">
        <f>IF('FY2024'!A213&lt;&gt;"",_xlfn.VALUETOTEXT('FY2024'!B213),"")</f>
        <v/>
      </c>
      <c r="C211" s="5" t="str">
        <f>_xlfn.VALUETOTEXT('FY2024'!C213)</f>
        <v/>
      </c>
      <c r="D211" s="5" t="str">
        <f>IF('FY2024'!A213&lt;&gt;"",_xlfn.VALUETOTEXT('FY2024'!D213),"")</f>
        <v/>
      </c>
      <c r="E211" s="6" t="str">
        <f>IF('FY2024'!A213&lt;&gt;"",VALUE('FY2024'!E213),"")</f>
        <v/>
      </c>
      <c r="F211" s="6" t="str">
        <f>IF('FY2024'!A213&lt;&gt;"",VALUE('FY2024'!F213),"")</f>
        <v/>
      </c>
      <c r="G211" s="6" t="str">
        <f>IF('FY2024'!A213&lt;&gt;"",VALUE('FY2024'!G213),"")</f>
        <v/>
      </c>
      <c r="H211" s="6" t="str">
        <f>IF('FY2024'!A213&lt;&gt;"",VALUE('FY2024'!H213),"")</f>
        <v/>
      </c>
      <c r="I211" s="6" t="str">
        <f>IF('FY2024'!A213&lt;&gt;"",VALUE('FY2024'!I213),"")</f>
        <v/>
      </c>
      <c r="J211" s="6" t="str">
        <f>IF('FY2024'!A213&lt;&gt;"",VALUE('FY2024'!J213),"")</f>
        <v/>
      </c>
      <c r="K211" s="7" t="str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/>
      </c>
      <c r="L211" s="7" t="str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/>
      </c>
      <c r="M211" s="7" t="str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/>
      </c>
      <c r="N211" s="7" t="str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/>
      </c>
      <c r="O211" s="5" t="str">
        <f t="shared" si="3"/>
        <v/>
      </c>
      <c r="P211" s="10" t="str">
        <f>IF('FY2024'!$A213&lt;&gt;"",IF(AND(MONTH($K211) &lt;= 1, MONTH($L211) &gt;= 1), IF($O211 &lt;&gt; "", $E211/$O211, ""), ""),"")</f>
        <v/>
      </c>
      <c r="Q211" s="10" t="str">
        <f>IF('FY2024'!$A213&lt;&gt;"",IF(AND(MONTH($K211) &lt;= 2, MONTH($L211) &gt;= 2), IF($O211 &lt;&gt; "", $E211/$O211, ""), ""),"")</f>
        <v/>
      </c>
      <c r="R211" s="10" t="str">
        <f>IF('FY2024'!$A213&lt;&gt;"",IF(AND(MONTH($K211) &lt;= 3, MONTH($L211) &gt;= 3), IF($O211 &lt;&gt; "", $E211/$O211, ""), ""),"")</f>
        <v/>
      </c>
      <c r="S211" s="10" t="str">
        <f>IF('FY2024'!$A213&lt;&gt;"",IF(AND(MONTH($K211) &lt;= 4, MONTH($L211) &gt;= 4), IF($O211 &lt;&gt; "", $E211/$O211, ""), ""),"")</f>
        <v/>
      </c>
      <c r="T211" s="10" t="str">
        <f>IF('FY2024'!$A213&lt;&gt;"",IF(AND(MONTH($K211) &lt;= 5, MONTH($L211) &gt;= 5), IF($O211 &lt;&gt; "", $E211/$O211, ""), ""),"")</f>
        <v/>
      </c>
      <c r="U211" s="10" t="str">
        <f>IF('FY2024'!$A213&lt;&gt;"",IF(AND(MONTH($K211) &lt;= 6, MONTH($L211) &gt;= 6), IF($O211 &lt;&gt; "", $E211/$O211, ""), ""),"")</f>
        <v/>
      </c>
      <c r="V211" s="10" t="str">
        <f>IF('FY2024'!$A213&lt;&gt;"",IF(AND(MONTH($K211) &lt;= 7, MONTH($L211) &gt;= 7 ), IF($O211 &lt;&gt; "", $E211/$O211, ""), ""),"")</f>
        <v/>
      </c>
      <c r="W211" s="10" t="str">
        <f>IF('FY2024'!$A213&lt;&gt;"",IF(AND(MONTH($K211) &lt;= 8, MONTH($L211) &gt;= 8), IF($O211 &lt;&gt; "", $E211/$O211, ""), ""),"")</f>
        <v/>
      </c>
      <c r="X211" s="10" t="str">
        <f>IF('FY2024'!$A213&lt;&gt;"",IF(AND(MONTH($K211) &lt;= 9, MONTH($L211) &gt;= 9), IF($O211 &lt;&gt; "", $E211/$O211, ""), ""),"")</f>
        <v/>
      </c>
      <c r="Y211" s="10" t="str">
        <f>IF('FY2024'!$A213&lt;&gt;"",IF(AND(MONTH($K211) &lt;= 10, MONTH($L211) &gt;= 10), IF($O211 &lt;&gt; "", $E211/$O211, ""), ""),"")</f>
        <v/>
      </c>
      <c r="Z211" s="10" t="str">
        <f>IF('FY2024'!$A213&lt;&gt;"",IF(AND(MONTH($K211) &lt;= 11, MONTH($L211) &gt;= 11), IF($O211 &lt;&gt; "", $E211/$O211, ""), ""),"")</f>
        <v/>
      </c>
      <c r="AA211" s="10" t="str">
        <f>IF('FY2024'!$A213&lt;&gt;"",IF(AND(MONTH($K211) &lt;= 12, MONTH($L211) &gt;= 12), IF($O211 &lt;&gt; "", $E211/$O211, ""), ""),"")</f>
        <v/>
      </c>
    </row>
    <row r="212" spans="1:27" x14ac:dyDescent="0.25">
      <c r="A212" s="8" t="str">
        <f>IF('FY2024'!A214&lt;&gt;"", VALUE('FY2024'!A214), "")</f>
        <v/>
      </c>
      <c r="B212" s="5" t="str">
        <f>IF('FY2024'!A214&lt;&gt;"",_xlfn.VALUETOTEXT('FY2024'!B214),"")</f>
        <v/>
      </c>
      <c r="C212" s="5" t="str">
        <f>_xlfn.VALUETOTEXT('FY2024'!C214)</f>
        <v/>
      </c>
      <c r="D212" s="5" t="str">
        <f>IF('FY2024'!A214&lt;&gt;"",_xlfn.VALUETOTEXT('FY2024'!D214),"")</f>
        <v/>
      </c>
      <c r="E212" s="6" t="str">
        <f>IF('FY2024'!A214&lt;&gt;"",VALUE('FY2024'!E214),"")</f>
        <v/>
      </c>
      <c r="F212" s="6" t="str">
        <f>IF('FY2024'!A214&lt;&gt;"",VALUE('FY2024'!F214),"")</f>
        <v/>
      </c>
      <c r="G212" s="6" t="str">
        <f>IF('FY2024'!A214&lt;&gt;"",VALUE('FY2024'!G214),"")</f>
        <v/>
      </c>
      <c r="H212" s="6" t="str">
        <f>IF('FY2024'!A214&lt;&gt;"",VALUE('FY2024'!H214),"")</f>
        <v/>
      </c>
      <c r="I212" s="6" t="str">
        <f>IF('FY2024'!A214&lt;&gt;"",VALUE('FY2024'!I214),"")</f>
        <v/>
      </c>
      <c r="J212" s="6" t="str">
        <f>IF('FY2024'!A214&lt;&gt;"",VALUE('FY2024'!J214),"")</f>
        <v/>
      </c>
      <c r="K212" s="7" t="str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/>
      </c>
      <c r="L212" s="7" t="str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/>
      </c>
      <c r="M212" s="7" t="str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/>
      </c>
      <c r="N212" s="7" t="str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/>
      </c>
      <c r="O212" s="5" t="str">
        <f t="shared" si="3"/>
        <v/>
      </c>
      <c r="P212" s="10" t="str">
        <f>IF('FY2024'!$A214&lt;&gt;"",IF(AND(MONTH($K212) &lt;= 1, MONTH($L212) &gt;= 1), IF($O212 &lt;&gt; "", $E212/$O212, ""), ""),"")</f>
        <v/>
      </c>
      <c r="Q212" s="10" t="str">
        <f>IF('FY2024'!$A214&lt;&gt;"",IF(AND(MONTH($K212) &lt;= 2, MONTH($L212) &gt;= 2), IF($O212 &lt;&gt; "", $E212/$O212, ""), ""),"")</f>
        <v/>
      </c>
      <c r="R212" s="10" t="str">
        <f>IF('FY2024'!$A214&lt;&gt;"",IF(AND(MONTH($K212) &lt;= 3, MONTH($L212) &gt;= 3), IF($O212 &lt;&gt; "", $E212/$O212, ""), ""),"")</f>
        <v/>
      </c>
      <c r="S212" s="10" t="str">
        <f>IF('FY2024'!$A214&lt;&gt;"",IF(AND(MONTH($K212) &lt;= 4, MONTH($L212) &gt;= 4), IF($O212 &lt;&gt; "", $E212/$O212, ""), ""),"")</f>
        <v/>
      </c>
      <c r="T212" s="10" t="str">
        <f>IF('FY2024'!$A214&lt;&gt;"",IF(AND(MONTH($K212) &lt;= 5, MONTH($L212) &gt;= 5), IF($O212 &lt;&gt; "", $E212/$O212, ""), ""),"")</f>
        <v/>
      </c>
      <c r="U212" s="10" t="str">
        <f>IF('FY2024'!$A214&lt;&gt;"",IF(AND(MONTH($K212) &lt;= 6, MONTH($L212) &gt;= 6), IF($O212 &lt;&gt; "", $E212/$O212, ""), ""),"")</f>
        <v/>
      </c>
      <c r="V212" s="10" t="str">
        <f>IF('FY2024'!$A214&lt;&gt;"",IF(AND(MONTH($K212) &lt;= 7, MONTH($L212) &gt;= 7 ), IF($O212 &lt;&gt; "", $E212/$O212, ""), ""),"")</f>
        <v/>
      </c>
      <c r="W212" s="10" t="str">
        <f>IF('FY2024'!$A214&lt;&gt;"",IF(AND(MONTH($K212) &lt;= 8, MONTH($L212) &gt;= 8), IF($O212 &lt;&gt; "", $E212/$O212, ""), ""),"")</f>
        <v/>
      </c>
      <c r="X212" s="10" t="str">
        <f>IF('FY2024'!$A214&lt;&gt;"",IF(AND(MONTH($K212) &lt;= 9, MONTH($L212) &gt;= 9), IF($O212 &lt;&gt; "", $E212/$O212, ""), ""),"")</f>
        <v/>
      </c>
      <c r="Y212" s="10" t="str">
        <f>IF('FY2024'!$A214&lt;&gt;"",IF(AND(MONTH($K212) &lt;= 10, MONTH($L212) &gt;= 10), IF($O212 &lt;&gt; "", $E212/$O212, ""), ""),"")</f>
        <v/>
      </c>
      <c r="Z212" s="10" t="str">
        <f>IF('FY2024'!$A214&lt;&gt;"",IF(AND(MONTH($K212) &lt;= 11, MONTH($L212) &gt;= 11), IF($O212 &lt;&gt; "", $E212/$O212, ""), ""),"")</f>
        <v/>
      </c>
      <c r="AA212" s="10" t="str">
        <f>IF('FY2024'!$A214&lt;&gt;"",IF(AND(MONTH($K212) &lt;= 12, MONTH($L212) &gt;= 12), IF($O212 &lt;&gt; "", $E212/$O212, ""), ""),"")</f>
        <v/>
      </c>
    </row>
    <row r="213" spans="1:27" x14ac:dyDescent="0.25">
      <c r="A213" s="8" t="str">
        <f>IF('FY2024'!A215&lt;&gt;"", VALUE('FY2024'!A215), "")</f>
        <v/>
      </c>
      <c r="B213" s="5" t="str">
        <f>IF('FY2024'!A215&lt;&gt;"",_xlfn.VALUETOTEXT('FY2024'!B215),"")</f>
        <v/>
      </c>
      <c r="C213" s="5" t="str">
        <f>_xlfn.VALUETOTEXT('FY2024'!C215)</f>
        <v/>
      </c>
      <c r="D213" s="5" t="str">
        <f>IF('FY2024'!A215&lt;&gt;"",_xlfn.VALUETOTEXT('FY2024'!D215),"")</f>
        <v/>
      </c>
      <c r="E213" s="6" t="str">
        <f>IF('FY2024'!A215&lt;&gt;"",VALUE('FY2024'!E215),"")</f>
        <v/>
      </c>
      <c r="F213" s="6" t="str">
        <f>IF('FY2024'!A215&lt;&gt;"",VALUE('FY2024'!F215),"")</f>
        <v/>
      </c>
      <c r="G213" s="6" t="str">
        <f>IF('FY2024'!A215&lt;&gt;"",VALUE('FY2024'!G215),"")</f>
        <v/>
      </c>
      <c r="H213" s="6" t="str">
        <f>IF('FY2024'!A215&lt;&gt;"",VALUE('FY2024'!H215),"")</f>
        <v/>
      </c>
      <c r="I213" s="6" t="str">
        <f>IF('FY2024'!A215&lt;&gt;"",VALUE('FY2024'!I215),"")</f>
        <v/>
      </c>
      <c r="J213" s="6" t="str">
        <f>IF('FY2024'!A215&lt;&gt;"",VALUE('FY2024'!J215),"")</f>
        <v/>
      </c>
      <c r="K213" s="7" t="str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/>
      </c>
      <c r="L213" s="7" t="str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/>
      </c>
      <c r="M213" s="7" t="str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/>
      </c>
      <c r="N213" s="7" t="str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/>
      </c>
      <c r="O213" s="5" t="str">
        <f t="shared" si="3"/>
        <v/>
      </c>
      <c r="P213" s="10" t="str">
        <f>IF('FY2024'!$A215&lt;&gt;"",IF(AND(MONTH($K213) &lt;= 1, MONTH($L213) &gt;= 1), IF($O213 &lt;&gt; "", $E213/$O213, ""), ""),"")</f>
        <v/>
      </c>
      <c r="Q213" s="10" t="str">
        <f>IF('FY2024'!$A215&lt;&gt;"",IF(AND(MONTH($K213) &lt;= 2, MONTH($L213) &gt;= 2), IF($O213 &lt;&gt; "", $E213/$O213, ""), ""),"")</f>
        <v/>
      </c>
      <c r="R213" s="10" t="str">
        <f>IF('FY2024'!$A215&lt;&gt;"",IF(AND(MONTH($K213) &lt;= 3, MONTH($L213) &gt;= 3), IF($O213 &lt;&gt; "", $E213/$O213, ""), ""),"")</f>
        <v/>
      </c>
      <c r="S213" s="10" t="str">
        <f>IF('FY2024'!$A215&lt;&gt;"",IF(AND(MONTH($K213) &lt;= 4, MONTH($L213) &gt;= 4), IF($O213 &lt;&gt; "", $E213/$O213, ""), ""),"")</f>
        <v/>
      </c>
      <c r="T213" s="10" t="str">
        <f>IF('FY2024'!$A215&lt;&gt;"",IF(AND(MONTH($K213) &lt;= 5, MONTH($L213) &gt;= 5), IF($O213 &lt;&gt; "", $E213/$O213, ""), ""),"")</f>
        <v/>
      </c>
      <c r="U213" s="10" t="str">
        <f>IF('FY2024'!$A215&lt;&gt;"",IF(AND(MONTH($K213) &lt;= 6, MONTH($L213) &gt;= 6), IF($O213 &lt;&gt; "", $E213/$O213, ""), ""),"")</f>
        <v/>
      </c>
      <c r="V213" s="10" t="str">
        <f>IF('FY2024'!$A215&lt;&gt;"",IF(AND(MONTH($K213) &lt;= 7, MONTH($L213) &gt;= 7 ), IF($O213 &lt;&gt; "", $E213/$O213, ""), ""),"")</f>
        <v/>
      </c>
      <c r="W213" s="10" t="str">
        <f>IF('FY2024'!$A215&lt;&gt;"",IF(AND(MONTH($K213) &lt;= 8, MONTH($L213) &gt;= 8), IF($O213 &lt;&gt; "", $E213/$O213, ""), ""),"")</f>
        <v/>
      </c>
      <c r="X213" s="10" t="str">
        <f>IF('FY2024'!$A215&lt;&gt;"",IF(AND(MONTH($K213) &lt;= 9, MONTH($L213) &gt;= 9), IF($O213 &lt;&gt; "", $E213/$O213, ""), ""),"")</f>
        <v/>
      </c>
      <c r="Y213" s="10" t="str">
        <f>IF('FY2024'!$A215&lt;&gt;"",IF(AND(MONTH($K213) &lt;= 10, MONTH($L213) &gt;= 10), IF($O213 &lt;&gt; "", $E213/$O213, ""), ""),"")</f>
        <v/>
      </c>
      <c r="Z213" s="10" t="str">
        <f>IF('FY2024'!$A215&lt;&gt;"",IF(AND(MONTH($K213) &lt;= 11, MONTH($L213) &gt;= 11), IF($O213 &lt;&gt; "", $E213/$O213, ""), ""),"")</f>
        <v/>
      </c>
      <c r="AA213" s="10" t="str">
        <f>IF('FY2024'!$A215&lt;&gt;"",IF(AND(MONTH($K213) &lt;= 12, MONTH($L213) &gt;= 12), IF($O213 &lt;&gt; "", $E213/$O213, ""), ""),"")</f>
        <v/>
      </c>
    </row>
    <row r="214" spans="1:27" x14ac:dyDescent="0.25">
      <c r="A214" s="8" t="str">
        <f>IF('FY2024'!A216&lt;&gt;"", VALUE('FY2024'!A216), "")</f>
        <v/>
      </c>
      <c r="B214" s="5" t="str">
        <f>IF('FY2024'!A216&lt;&gt;"",_xlfn.VALUETOTEXT('FY2024'!B216),"")</f>
        <v/>
      </c>
      <c r="C214" s="5" t="str">
        <f>_xlfn.VALUETOTEXT('FY2024'!C216)</f>
        <v/>
      </c>
      <c r="D214" s="5" t="str">
        <f>IF('FY2024'!A216&lt;&gt;"",_xlfn.VALUETOTEXT('FY2024'!D216),"")</f>
        <v/>
      </c>
      <c r="E214" s="6" t="str">
        <f>IF('FY2024'!A216&lt;&gt;"",VALUE('FY2024'!E216),"")</f>
        <v/>
      </c>
      <c r="F214" s="6" t="str">
        <f>IF('FY2024'!A216&lt;&gt;"",VALUE('FY2024'!F216),"")</f>
        <v/>
      </c>
      <c r="G214" s="6" t="str">
        <f>IF('FY2024'!A216&lt;&gt;"",VALUE('FY2024'!G216),"")</f>
        <v/>
      </c>
      <c r="H214" s="6" t="str">
        <f>IF('FY2024'!A216&lt;&gt;"",VALUE('FY2024'!H216),"")</f>
        <v/>
      </c>
      <c r="I214" s="6" t="str">
        <f>IF('FY2024'!A216&lt;&gt;"",VALUE('FY2024'!I216),"")</f>
        <v/>
      </c>
      <c r="J214" s="6" t="str">
        <f>IF('FY2024'!A216&lt;&gt;"",VALUE('FY2024'!J216),"")</f>
        <v/>
      </c>
      <c r="K214" s="7" t="str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/>
      </c>
      <c r="L214" s="7" t="str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/>
      </c>
      <c r="M214" s="7" t="str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/>
      </c>
      <c r="N214" s="7" t="str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/>
      </c>
      <c r="O214" s="5" t="str">
        <f t="shared" si="3"/>
        <v/>
      </c>
      <c r="P214" s="10" t="str">
        <f>IF('FY2024'!$A216&lt;&gt;"",IF(AND(MONTH($K214) &lt;= 1, MONTH($L214) &gt;= 1), IF($O214 &lt;&gt; "", $E214/$O214, ""), ""),"")</f>
        <v/>
      </c>
      <c r="Q214" s="10" t="str">
        <f>IF('FY2024'!$A216&lt;&gt;"",IF(AND(MONTH($K214) &lt;= 2, MONTH($L214) &gt;= 2), IF($O214 &lt;&gt; "", $E214/$O214, ""), ""),"")</f>
        <v/>
      </c>
      <c r="R214" s="10" t="str">
        <f>IF('FY2024'!$A216&lt;&gt;"",IF(AND(MONTH($K214) &lt;= 3, MONTH($L214) &gt;= 3), IF($O214 &lt;&gt; "", $E214/$O214, ""), ""),"")</f>
        <v/>
      </c>
      <c r="S214" s="10" t="str">
        <f>IF('FY2024'!$A216&lt;&gt;"",IF(AND(MONTH($K214) &lt;= 4, MONTH($L214) &gt;= 4), IF($O214 &lt;&gt; "", $E214/$O214, ""), ""),"")</f>
        <v/>
      </c>
      <c r="T214" s="10" t="str">
        <f>IF('FY2024'!$A216&lt;&gt;"",IF(AND(MONTH($K214) &lt;= 5, MONTH($L214) &gt;= 5), IF($O214 &lt;&gt; "", $E214/$O214, ""), ""),"")</f>
        <v/>
      </c>
      <c r="U214" s="10" t="str">
        <f>IF('FY2024'!$A216&lt;&gt;"",IF(AND(MONTH($K214) &lt;= 6, MONTH($L214) &gt;= 6), IF($O214 &lt;&gt; "", $E214/$O214, ""), ""),"")</f>
        <v/>
      </c>
      <c r="V214" s="10" t="str">
        <f>IF('FY2024'!$A216&lt;&gt;"",IF(AND(MONTH($K214) &lt;= 7, MONTH($L214) &gt;= 7 ), IF($O214 &lt;&gt; "", $E214/$O214, ""), ""),"")</f>
        <v/>
      </c>
      <c r="W214" s="10" t="str">
        <f>IF('FY2024'!$A216&lt;&gt;"",IF(AND(MONTH($K214) &lt;= 8, MONTH($L214) &gt;= 8), IF($O214 &lt;&gt; "", $E214/$O214, ""), ""),"")</f>
        <v/>
      </c>
      <c r="X214" s="10" t="str">
        <f>IF('FY2024'!$A216&lt;&gt;"",IF(AND(MONTH($K214) &lt;= 9, MONTH($L214) &gt;= 9), IF($O214 &lt;&gt; "", $E214/$O214, ""), ""),"")</f>
        <v/>
      </c>
      <c r="Y214" s="10" t="str">
        <f>IF('FY2024'!$A216&lt;&gt;"",IF(AND(MONTH($K214) &lt;= 10, MONTH($L214) &gt;= 10), IF($O214 &lt;&gt; "", $E214/$O214, ""), ""),"")</f>
        <v/>
      </c>
      <c r="Z214" s="10" t="str">
        <f>IF('FY2024'!$A216&lt;&gt;"",IF(AND(MONTH($K214) &lt;= 11, MONTH($L214) &gt;= 11), IF($O214 &lt;&gt; "", $E214/$O214, ""), ""),"")</f>
        <v/>
      </c>
      <c r="AA214" s="10" t="str">
        <f>IF('FY2024'!$A216&lt;&gt;"",IF(AND(MONTH($K214) &lt;= 12, MONTH($L214) &gt;= 12), IF($O214 &lt;&gt; "", $E214/$O214, ""), ""),"")</f>
        <v/>
      </c>
    </row>
    <row r="215" spans="1:27" x14ac:dyDescent="0.25">
      <c r="A215" s="8" t="str">
        <f>IF('FY2024'!A217&lt;&gt;"", VALUE('FY2024'!A217), "")</f>
        <v/>
      </c>
      <c r="B215" s="5" t="str">
        <f>IF('FY2024'!A217&lt;&gt;"",_xlfn.VALUETOTEXT('FY2024'!B217),"")</f>
        <v/>
      </c>
      <c r="C215" s="5" t="str">
        <f>_xlfn.VALUETOTEXT('FY2024'!C217)</f>
        <v/>
      </c>
      <c r="D215" s="5" t="str">
        <f>IF('FY2024'!A217&lt;&gt;"",_xlfn.VALUETOTEXT('FY2024'!D217),"")</f>
        <v/>
      </c>
      <c r="E215" s="6" t="str">
        <f>IF('FY2024'!A217&lt;&gt;"",VALUE('FY2024'!E217),"")</f>
        <v/>
      </c>
      <c r="F215" s="6" t="str">
        <f>IF('FY2024'!A217&lt;&gt;"",VALUE('FY2024'!F217),"")</f>
        <v/>
      </c>
      <c r="G215" s="6" t="str">
        <f>IF('FY2024'!A217&lt;&gt;"",VALUE('FY2024'!G217),"")</f>
        <v/>
      </c>
      <c r="H215" s="6" t="str">
        <f>IF('FY2024'!A217&lt;&gt;"",VALUE('FY2024'!H217),"")</f>
        <v/>
      </c>
      <c r="I215" s="6" t="str">
        <f>IF('FY2024'!A217&lt;&gt;"",VALUE('FY2024'!I217),"")</f>
        <v/>
      </c>
      <c r="J215" s="6" t="str">
        <f>IF('FY2024'!A217&lt;&gt;"",VALUE('FY2024'!J217),"")</f>
        <v/>
      </c>
      <c r="K215" s="7" t="str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/>
      </c>
      <c r="L215" s="7" t="str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/>
      </c>
      <c r="M215" s="7" t="str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/>
      </c>
      <c r="N215" s="7" t="str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/>
      </c>
      <c r="O215" s="5" t="str">
        <f t="shared" si="3"/>
        <v/>
      </c>
      <c r="P215" s="10" t="str">
        <f>IF('FY2024'!$A217&lt;&gt;"",IF(AND(MONTH($K215) &lt;= 1, MONTH($L215) &gt;= 1), IF($O215 &lt;&gt; "", $E215/$O215, ""), ""),"")</f>
        <v/>
      </c>
      <c r="Q215" s="10" t="str">
        <f>IF('FY2024'!$A217&lt;&gt;"",IF(AND(MONTH($K215) &lt;= 2, MONTH($L215) &gt;= 2), IF($O215 &lt;&gt; "", $E215/$O215, ""), ""),"")</f>
        <v/>
      </c>
      <c r="R215" s="10" t="str">
        <f>IF('FY2024'!$A217&lt;&gt;"",IF(AND(MONTH($K215) &lt;= 3, MONTH($L215) &gt;= 3), IF($O215 &lt;&gt; "", $E215/$O215, ""), ""),"")</f>
        <v/>
      </c>
      <c r="S215" s="10" t="str">
        <f>IF('FY2024'!$A217&lt;&gt;"",IF(AND(MONTH($K215) &lt;= 4, MONTH($L215) &gt;= 4), IF($O215 &lt;&gt; "", $E215/$O215, ""), ""),"")</f>
        <v/>
      </c>
      <c r="T215" s="10" t="str">
        <f>IF('FY2024'!$A217&lt;&gt;"",IF(AND(MONTH($K215) &lt;= 5, MONTH($L215) &gt;= 5), IF($O215 &lt;&gt; "", $E215/$O215, ""), ""),"")</f>
        <v/>
      </c>
      <c r="U215" s="10" t="str">
        <f>IF('FY2024'!$A217&lt;&gt;"",IF(AND(MONTH($K215) &lt;= 6, MONTH($L215) &gt;= 6), IF($O215 &lt;&gt; "", $E215/$O215, ""), ""),"")</f>
        <v/>
      </c>
      <c r="V215" s="10" t="str">
        <f>IF('FY2024'!$A217&lt;&gt;"",IF(AND(MONTH($K215) &lt;= 7, MONTH($L215) &gt;= 7 ), IF($O215 &lt;&gt; "", $E215/$O215, ""), ""),"")</f>
        <v/>
      </c>
      <c r="W215" s="10" t="str">
        <f>IF('FY2024'!$A217&lt;&gt;"",IF(AND(MONTH($K215) &lt;= 8, MONTH($L215) &gt;= 8), IF($O215 &lt;&gt; "", $E215/$O215, ""), ""),"")</f>
        <v/>
      </c>
      <c r="X215" s="10" t="str">
        <f>IF('FY2024'!$A217&lt;&gt;"",IF(AND(MONTH($K215) &lt;= 9, MONTH($L215) &gt;= 9), IF($O215 &lt;&gt; "", $E215/$O215, ""), ""),"")</f>
        <v/>
      </c>
      <c r="Y215" s="10" t="str">
        <f>IF('FY2024'!$A217&lt;&gt;"",IF(AND(MONTH($K215) &lt;= 10, MONTH($L215) &gt;= 10), IF($O215 &lt;&gt; "", $E215/$O215, ""), ""),"")</f>
        <v/>
      </c>
      <c r="Z215" s="10" t="str">
        <f>IF('FY2024'!$A217&lt;&gt;"",IF(AND(MONTH($K215) &lt;= 11, MONTH($L215) &gt;= 11), IF($O215 &lt;&gt; "", $E215/$O215, ""), ""),"")</f>
        <v/>
      </c>
      <c r="AA215" s="10" t="str">
        <f>IF('FY2024'!$A217&lt;&gt;"",IF(AND(MONTH($K215) &lt;= 12, MONTH($L215) &gt;= 12), IF($O215 &lt;&gt; "", $E215/$O215, ""), ""),"")</f>
        <v/>
      </c>
    </row>
    <row r="216" spans="1:27" x14ac:dyDescent="0.25">
      <c r="A216" s="8" t="str">
        <f>IF('FY2024'!A218&lt;&gt;"", VALUE('FY2024'!A218), "")</f>
        <v/>
      </c>
      <c r="B216" s="5" t="str">
        <f>IF('FY2024'!A218&lt;&gt;"",_xlfn.VALUETOTEXT('FY2024'!B218),"")</f>
        <v/>
      </c>
      <c r="C216" s="5" t="str">
        <f>_xlfn.VALUETOTEXT('FY2024'!C218)</f>
        <v/>
      </c>
      <c r="D216" s="5" t="str">
        <f>IF('FY2024'!A218&lt;&gt;"",_xlfn.VALUETOTEXT('FY2024'!D218),"")</f>
        <v/>
      </c>
      <c r="E216" s="6" t="str">
        <f>IF('FY2024'!A218&lt;&gt;"",VALUE('FY2024'!E218),"")</f>
        <v/>
      </c>
      <c r="F216" s="6" t="str">
        <f>IF('FY2024'!A218&lt;&gt;"",VALUE('FY2024'!F218),"")</f>
        <v/>
      </c>
      <c r="G216" s="6" t="str">
        <f>IF('FY2024'!A218&lt;&gt;"",VALUE('FY2024'!G218),"")</f>
        <v/>
      </c>
      <c r="H216" s="6" t="str">
        <f>IF('FY2024'!A218&lt;&gt;"",VALUE('FY2024'!H218),"")</f>
        <v/>
      </c>
      <c r="I216" s="6" t="str">
        <f>IF('FY2024'!A218&lt;&gt;"",VALUE('FY2024'!I218),"")</f>
        <v/>
      </c>
      <c r="J216" s="6" t="str">
        <f>IF('FY2024'!A218&lt;&gt;"",VALUE('FY2024'!J218),"")</f>
        <v/>
      </c>
      <c r="K216" s="7" t="str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/>
      </c>
      <c r="L216" s="7" t="str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/>
      </c>
      <c r="M216" s="7" t="str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/>
      </c>
      <c r="N216" s="7" t="str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/>
      </c>
      <c r="O216" s="5" t="str">
        <f t="shared" si="3"/>
        <v/>
      </c>
      <c r="P216" s="10" t="str">
        <f>IF('FY2024'!$A218&lt;&gt;"",IF(AND(MONTH($K216) &lt;= 1, MONTH($L216) &gt;= 1), IF($O216 &lt;&gt; "", $E216/$O216, ""), ""),"")</f>
        <v/>
      </c>
      <c r="Q216" s="10" t="str">
        <f>IF('FY2024'!$A218&lt;&gt;"",IF(AND(MONTH($K216) &lt;= 2, MONTH($L216) &gt;= 2), IF($O216 &lt;&gt; "", $E216/$O216, ""), ""),"")</f>
        <v/>
      </c>
      <c r="R216" s="10" t="str">
        <f>IF('FY2024'!$A218&lt;&gt;"",IF(AND(MONTH($K216) &lt;= 3, MONTH($L216) &gt;= 3), IF($O216 &lt;&gt; "", $E216/$O216, ""), ""),"")</f>
        <v/>
      </c>
      <c r="S216" s="10" t="str">
        <f>IF('FY2024'!$A218&lt;&gt;"",IF(AND(MONTH($K216) &lt;= 4, MONTH($L216) &gt;= 4), IF($O216 &lt;&gt; "", $E216/$O216, ""), ""),"")</f>
        <v/>
      </c>
      <c r="T216" s="10" t="str">
        <f>IF('FY2024'!$A218&lt;&gt;"",IF(AND(MONTH($K216) &lt;= 5, MONTH($L216) &gt;= 5), IF($O216 &lt;&gt; "", $E216/$O216, ""), ""),"")</f>
        <v/>
      </c>
      <c r="U216" s="10" t="str">
        <f>IF('FY2024'!$A218&lt;&gt;"",IF(AND(MONTH($K216) &lt;= 6, MONTH($L216) &gt;= 6), IF($O216 &lt;&gt; "", $E216/$O216, ""), ""),"")</f>
        <v/>
      </c>
      <c r="V216" s="10" t="str">
        <f>IF('FY2024'!$A218&lt;&gt;"",IF(AND(MONTH($K216) &lt;= 7, MONTH($L216) &gt;= 7 ), IF($O216 &lt;&gt; "", $E216/$O216, ""), ""),"")</f>
        <v/>
      </c>
      <c r="W216" s="10" t="str">
        <f>IF('FY2024'!$A218&lt;&gt;"",IF(AND(MONTH($K216) &lt;= 8, MONTH($L216) &gt;= 8), IF($O216 &lt;&gt; "", $E216/$O216, ""), ""),"")</f>
        <v/>
      </c>
      <c r="X216" s="10" t="str">
        <f>IF('FY2024'!$A218&lt;&gt;"",IF(AND(MONTH($K216) &lt;= 9, MONTH($L216) &gt;= 9), IF($O216 &lt;&gt; "", $E216/$O216, ""), ""),"")</f>
        <v/>
      </c>
      <c r="Y216" s="10" t="str">
        <f>IF('FY2024'!$A218&lt;&gt;"",IF(AND(MONTH($K216) &lt;= 10, MONTH($L216) &gt;= 10), IF($O216 &lt;&gt; "", $E216/$O216, ""), ""),"")</f>
        <v/>
      </c>
      <c r="Z216" s="10" t="str">
        <f>IF('FY2024'!$A218&lt;&gt;"",IF(AND(MONTH($K216) &lt;= 11, MONTH($L216) &gt;= 11), IF($O216 &lt;&gt; "", $E216/$O216, ""), ""),"")</f>
        <v/>
      </c>
      <c r="AA216" s="10" t="str">
        <f>IF('FY2024'!$A218&lt;&gt;"",IF(AND(MONTH($K216) &lt;= 12, MONTH($L216) &gt;= 12), IF($O216 &lt;&gt; "", $E216/$O216, ""), ""),"")</f>
        <v/>
      </c>
    </row>
    <row r="217" spans="1:27" x14ac:dyDescent="0.25">
      <c r="A217" s="8" t="str">
        <f>IF('FY2024'!A219&lt;&gt;"", VALUE('FY2024'!A219), "")</f>
        <v/>
      </c>
      <c r="B217" s="5" t="str">
        <f>IF('FY2024'!A219&lt;&gt;"",_xlfn.VALUETOTEXT('FY2024'!B219),"")</f>
        <v/>
      </c>
      <c r="C217" s="5" t="str">
        <f>_xlfn.VALUETOTEXT('FY2024'!C219)</f>
        <v/>
      </c>
      <c r="D217" s="5" t="str">
        <f>IF('FY2024'!A219&lt;&gt;"",_xlfn.VALUETOTEXT('FY2024'!D219),"")</f>
        <v/>
      </c>
      <c r="E217" s="6" t="str">
        <f>IF('FY2024'!A219&lt;&gt;"",VALUE('FY2024'!E219),"")</f>
        <v/>
      </c>
      <c r="F217" s="6" t="str">
        <f>IF('FY2024'!A219&lt;&gt;"",VALUE('FY2024'!F219),"")</f>
        <v/>
      </c>
      <c r="G217" s="6" t="str">
        <f>IF('FY2024'!A219&lt;&gt;"",VALUE('FY2024'!G219),"")</f>
        <v/>
      </c>
      <c r="H217" s="6" t="str">
        <f>IF('FY2024'!A219&lt;&gt;"",VALUE('FY2024'!H219),"")</f>
        <v/>
      </c>
      <c r="I217" s="6" t="str">
        <f>IF('FY2024'!A219&lt;&gt;"",VALUE('FY2024'!I219),"")</f>
        <v/>
      </c>
      <c r="J217" s="6" t="str">
        <f>IF('FY2024'!A219&lt;&gt;"",VALUE('FY2024'!J219),"")</f>
        <v/>
      </c>
      <c r="K217" s="7" t="str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/>
      </c>
      <c r="L217" s="7" t="str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/>
      </c>
      <c r="M217" s="7" t="str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/>
      </c>
      <c r="N217" s="7" t="str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/>
      </c>
      <c r="O217" s="5" t="str">
        <f t="shared" si="3"/>
        <v/>
      </c>
      <c r="P217" s="10" t="str">
        <f>IF('FY2024'!$A219&lt;&gt;"",IF(AND(MONTH($K217) &lt;= 1, MONTH($L217) &gt;= 1), IF($O217 &lt;&gt; "", $E217/$O217, ""), ""),"")</f>
        <v/>
      </c>
      <c r="Q217" s="10" t="str">
        <f>IF('FY2024'!$A219&lt;&gt;"",IF(AND(MONTH($K217) &lt;= 2, MONTH($L217) &gt;= 2), IF($O217 &lt;&gt; "", $E217/$O217, ""), ""),"")</f>
        <v/>
      </c>
      <c r="R217" s="10" t="str">
        <f>IF('FY2024'!$A219&lt;&gt;"",IF(AND(MONTH($K217) &lt;= 3, MONTH($L217) &gt;= 3), IF($O217 &lt;&gt; "", $E217/$O217, ""), ""),"")</f>
        <v/>
      </c>
      <c r="S217" s="10" t="str">
        <f>IF('FY2024'!$A219&lt;&gt;"",IF(AND(MONTH($K217) &lt;= 4, MONTH($L217) &gt;= 4), IF($O217 &lt;&gt; "", $E217/$O217, ""), ""),"")</f>
        <v/>
      </c>
      <c r="T217" s="10" t="str">
        <f>IF('FY2024'!$A219&lt;&gt;"",IF(AND(MONTH($K217) &lt;= 5, MONTH($L217) &gt;= 5), IF($O217 &lt;&gt; "", $E217/$O217, ""), ""),"")</f>
        <v/>
      </c>
      <c r="U217" s="10" t="str">
        <f>IF('FY2024'!$A219&lt;&gt;"",IF(AND(MONTH($K217) &lt;= 6, MONTH($L217) &gt;= 6), IF($O217 &lt;&gt; "", $E217/$O217, ""), ""),"")</f>
        <v/>
      </c>
      <c r="V217" s="10" t="str">
        <f>IF('FY2024'!$A219&lt;&gt;"",IF(AND(MONTH($K217) &lt;= 7, MONTH($L217) &gt;= 7 ), IF($O217 &lt;&gt; "", $E217/$O217, ""), ""),"")</f>
        <v/>
      </c>
      <c r="W217" s="10" t="str">
        <f>IF('FY2024'!$A219&lt;&gt;"",IF(AND(MONTH($K217) &lt;= 8, MONTH($L217) &gt;= 8), IF($O217 &lt;&gt; "", $E217/$O217, ""), ""),"")</f>
        <v/>
      </c>
      <c r="X217" s="10" t="str">
        <f>IF('FY2024'!$A219&lt;&gt;"",IF(AND(MONTH($K217) &lt;= 9, MONTH($L217) &gt;= 9), IF($O217 &lt;&gt; "", $E217/$O217, ""), ""),"")</f>
        <v/>
      </c>
      <c r="Y217" s="10" t="str">
        <f>IF('FY2024'!$A219&lt;&gt;"",IF(AND(MONTH($K217) &lt;= 10, MONTH($L217) &gt;= 10), IF($O217 &lt;&gt; "", $E217/$O217, ""), ""),"")</f>
        <v/>
      </c>
      <c r="Z217" s="10" t="str">
        <f>IF('FY2024'!$A219&lt;&gt;"",IF(AND(MONTH($K217) &lt;= 11, MONTH($L217) &gt;= 11), IF($O217 &lt;&gt; "", $E217/$O217, ""), ""),"")</f>
        <v/>
      </c>
      <c r="AA217" s="10" t="str">
        <f>IF('FY2024'!$A219&lt;&gt;"",IF(AND(MONTH($K217) &lt;= 12, MONTH($L217) &gt;= 12), IF($O217 &lt;&gt; "", $E217/$O217, ""), ""),"")</f>
        <v/>
      </c>
    </row>
    <row r="218" spans="1:27" x14ac:dyDescent="0.25">
      <c r="A218" s="8" t="str">
        <f>IF('FY2024'!A220&lt;&gt;"", VALUE('FY2024'!A220), "")</f>
        <v/>
      </c>
      <c r="B218" s="5" t="str">
        <f>IF('FY2024'!A220&lt;&gt;"",_xlfn.VALUETOTEXT('FY2024'!B220),"")</f>
        <v/>
      </c>
      <c r="C218" s="5" t="str">
        <f>_xlfn.VALUETOTEXT('FY2024'!C220)</f>
        <v/>
      </c>
      <c r="D218" s="5" t="str">
        <f>IF('FY2024'!A220&lt;&gt;"",_xlfn.VALUETOTEXT('FY2024'!D220),"")</f>
        <v/>
      </c>
      <c r="E218" s="6" t="str">
        <f>IF('FY2024'!A220&lt;&gt;"",VALUE('FY2024'!E220),"")</f>
        <v/>
      </c>
      <c r="F218" s="6" t="str">
        <f>IF('FY2024'!A220&lt;&gt;"",VALUE('FY2024'!F220),"")</f>
        <v/>
      </c>
      <c r="G218" s="6" t="str">
        <f>IF('FY2024'!A220&lt;&gt;"",VALUE('FY2024'!G220),"")</f>
        <v/>
      </c>
      <c r="H218" s="6" t="str">
        <f>IF('FY2024'!A220&lt;&gt;"",VALUE('FY2024'!H220),"")</f>
        <v/>
      </c>
      <c r="I218" s="6" t="str">
        <f>IF('FY2024'!A220&lt;&gt;"",VALUE('FY2024'!I220),"")</f>
        <v/>
      </c>
      <c r="J218" s="6" t="str">
        <f>IF('FY2024'!A220&lt;&gt;"",VALUE('FY2024'!J220),"")</f>
        <v/>
      </c>
      <c r="K218" s="7" t="str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/>
      </c>
      <c r="L218" s="7" t="str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/>
      </c>
      <c r="M218" s="7" t="str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/>
      </c>
      <c r="N218" s="7" t="str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/>
      </c>
      <c r="O218" s="5" t="str">
        <f t="shared" si="3"/>
        <v/>
      </c>
      <c r="P218" s="10" t="str">
        <f>IF('FY2024'!$A220&lt;&gt;"",IF(AND(MONTH($K218) &lt;= 1, MONTH($L218) &gt;= 1), IF($O218 &lt;&gt; "", $E218/$O218, ""), ""),"")</f>
        <v/>
      </c>
      <c r="Q218" s="10" t="str">
        <f>IF('FY2024'!$A220&lt;&gt;"",IF(AND(MONTH($K218) &lt;= 2, MONTH($L218) &gt;= 2), IF($O218 &lt;&gt; "", $E218/$O218, ""), ""),"")</f>
        <v/>
      </c>
      <c r="R218" s="10" t="str">
        <f>IF('FY2024'!$A220&lt;&gt;"",IF(AND(MONTH($K218) &lt;= 3, MONTH($L218) &gt;= 3), IF($O218 &lt;&gt; "", $E218/$O218, ""), ""),"")</f>
        <v/>
      </c>
      <c r="S218" s="10" t="str">
        <f>IF('FY2024'!$A220&lt;&gt;"",IF(AND(MONTH($K218) &lt;= 4, MONTH($L218) &gt;= 4), IF($O218 &lt;&gt; "", $E218/$O218, ""), ""),"")</f>
        <v/>
      </c>
      <c r="T218" s="10" t="str">
        <f>IF('FY2024'!$A220&lt;&gt;"",IF(AND(MONTH($K218) &lt;= 5, MONTH($L218) &gt;= 5), IF($O218 &lt;&gt; "", $E218/$O218, ""), ""),"")</f>
        <v/>
      </c>
      <c r="U218" s="10" t="str">
        <f>IF('FY2024'!$A220&lt;&gt;"",IF(AND(MONTH($K218) &lt;= 6, MONTH($L218) &gt;= 6), IF($O218 &lt;&gt; "", $E218/$O218, ""), ""),"")</f>
        <v/>
      </c>
      <c r="V218" s="10" t="str">
        <f>IF('FY2024'!$A220&lt;&gt;"",IF(AND(MONTH($K218) &lt;= 7, MONTH($L218) &gt;= 7 ), IF($O218 &lt;&gt; "", $E218/$O218, ""), ""),"")</f>
        <v/>
      </c>
      <c r="W218" s="10" t="str">
        <f>IF('FY2024'!$A220&lt;&gt;"",IF(AND(MONTH($K218) &lt;= 8, MONTH($L218) &gt;= 8), IF($O218 &lt;&gt; "", $E218/$O218, ""), ""),"")</f>
        <v/>
      </c>
      <c r="X218" s="10" t="str">
        <f>IF('FY2024'!$A220&lt;&gt;"",IF(AND(MONTH($K218) &lt;= 9, MONTH($L218) &gt;= 9), IF($O218 &lt;&gt; "", $E218/$O218, ""), ""),"")</f>
        <v/>
      </c>
      <c r="Y218" s="10" t="str">
        <f>IF('FY2024'!$A220&lt;&gt;"",IF(AND(MONTH($K218) &lt;= 10, MONTH($L218) &gt;= 10), IF($O218 &lt;&gt; "", $E218/$O218, ""), ""),"")</f>
        <v/>
      </c>
      <c r="Z218" s="10" t="str">
        <f>IF('FY2024'!$A220&lt;&gt;"",IF(AND(MONTH($K218) &lt;= 11, MONTH($L218) &gt;= 11), IF($O218 &lt;&gt; "", $E218/$O218, ""), ""),"")</f>
        <v/>
      </c>
      <c r="AA218" s="10" t="str">
        <f>IF('FY2024'!$A220&lt;&gt;"",IF(AND(MONTH($K218) &lt;= 12, MONTH($L218) &gt;= 12), IF($O218 &lt;&gt; "", $E218/$O218, ""), ""),"")</f>
        <v/>
      </c>
    </row>
    <row r="219" spans="1:27" x14ac:dyDescent="0.25">
      <c r="A219" s="8" t="str">
        <f>IF('FY2024'!A221&lt;&gt;"", VALUE('FY2024'!A221), "")</f>
        <v/>
      </c>
      <c r="B219" s="5" t="str">
        <f>IF('FY2024'!A221&lt;&gt;"",_xlfn.VALUETOTEXT('FY2024'!B221),"")</f>
        <v/>
      </c>
      <c r="C219" s="5" t="str">
        <f>_xlfn.VALUETOTEXT('FY2024'!C221)</f>
        <v/>
      </c>
      <c r="D219" s="5" t="str">
        <f>IF('FY2024'!A221&lt;&gt;"",_xlfn.VALUETOTEXT('FY2024'!D221),"")</f>
        <v/>
      </c>
      <c r="E219" s="6" t="str">
        <f>IF('FY2024'!A221&lt;&gt;"",VALUE('FY2024'!E221),"")</f>
        <v/>
      </c>
      <c r="F219" s="6" t="str">
        <f>IF('FY2024'!A221&lt;&gt;"",VALUE('FY2024'!F221),"")</f>
        <v/>
      </c>
      <c r="G219" s="6" t="str">
        <f>IF('FY2024'!A221&lt;&gt;"",VALUE('FY2024'!G221),"")</f>
        <v/>
      </c>
      <c r="H219" s="6" t="str">
        <f>IF('FY2024'!A221&lt;&gt;"",VALUE('FY2024'!H221),"")</f>
        <v/>
      </c>
      <c r="I219" s="6" t="str">
        <f>IF('FY2024'!A221&lt;&gt;"",VALUE('FY2024'!I221),"")</f>
        <v/>
      </c>
      <c r="J219" s="6" t="str">
        <f>IF('FY2024'!A221&lt;&gt;"",VALUE('FY2024'!J221),"")</f>
        <v/>
      </c>
      <c r="K219" s="7" t="str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/>
      </c>
      <c r="L219" s="7" t="str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/>
      </c>
      <c r="M219" s="7" t="str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/>
      </c>
      <c r="N219" s="7" t="str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/>
      </c>
      <c r="O219" s="5" t="str">
        <f t="shared" si="3"/>
        <v/>
      </c>
      <c r="P219" s="10" t="str">
        <f>IF('FY2024'!$A221&lt;&gt;"",IF(AND(MONTH($K219) &lt;= 1, MONTH($L219) &gt;= 1), IF($O219 &lt;&gt; "", $E219/$O219, ""), ""),"")</f>
        <v/>
      </c>
      <c r="Q219" s="10" t="str">
        <f>IF('FY2024'!$A221&lt;&gt;"",IF(AND(MONTH($K219) &lt;= 2, MONTH($L219) &gt;= 2), IF($O219 &lt;&gt; "", $E219/$O219, ""), ""),"")</f>
        <v/>
      </c>
      <c r="R219" s="10" t="str">
        <f>IF('FY2024'!$A221&lt;&gt;"",IF(AND(MONTH($K219) &lt;= 3, MONTH($L219) &gt;= 3), IF($O219 &lt;&gt; "", $E219/$O219, ""), ""),"")</f>
        <v/>
      </c>
      <c r="S219" s="10" t="str">
        <f>IF('FY2024'!$A221&lt;&gt;"",IF(AND(MONTH($K219) &lt;= 4, MONTH($L219) &gt;= 4), IF($O219 &lt;&gt; "", $E219/$O219, ""), ""),"")</f>
        <v/>
      </c>
      <c r="T219" s="10" t="str">
        <f>IF('FY2024'!$A221&lt;&gt;"",IF(AND(MONTH($K219) &lt;= 5, MONTH($L219) &gt;= 5), IF($O219 &lt;&gt; "", $E219/$O219, ""), ""),"")</f>
        <v/>
      </c>
      <c r="U219" s="10" t="str">
        <f>IF('FY2024'!$A221&lt;&gt;"",IF(AND(MONTH($K219) &lt;= 6, MONTH($L219) &gt;= 6), IF($O219 &lt;&gt; "", $E219/$O219, ""), ""),"")</f>
        <v/>
      </c>
      <c r="V219" s="10" t="str">
        <f>IF('FY2024'!$A221&lt;&gt;"",IF(AND(MONTH($K219) &lt;= 7, MONTH($L219) &gt;= 7 ), IF($O219 &lt;&gt; "", $E219/$O219, ""), ""),"")</f>
        <v/>
      </c>
      <c r="W219" s="10" t="str">
        <f>IF('FY2024'!$A221&lt;&gt;"",IF(AND(MONTH($K219) &lt;= 8, MONTH($L219) &gt;= 8), IF($O219 &lt;&gt; "", $E219/$O219, ""), ""),"")</f>
        <v/>
      </c>
      <c r="X219" s="10" t="str">
        <f>IF('FY2024'!$A221&lt;&gt;"",IF(AND(MONTH($K219) &lt;= 9, MONTH($L219) &gt;= 9), IF($O219 &lt;&gt; "", $E219/$O219, ""), ""),"")</f>
        <v/>
      </c>
      <c r="Y219" s="10" t="str">
        <f>IF('FY2024'!$A221&lt;&gt;"",IF(AND(MONTH($K219) &lt;= 10, MONTH($L219) &gt;= 10), IF($O219 &lt;&gt; "", $E219/$O219, ""), ""),"")</f>
        <v/>
      </c>
      <c r="Z219" s="10" t="str">
        <f>IF('FY2024'!$A221&lt;&gt;"",IF(AND(MONTH($K219) &lt;= 11, MONTH($L219) &gt;= 11), IF($O219 &lt;&gt; "", $E219/$O219, ""), ""),"")</f>
        <v/>
      </c>
      <c r="AA219" s="10" t="str">
        <f>IF('FY2024'!$A221&lt;&gt;"",IF(AND(MONTH($K219) &lt;= 12, MONTH($L219) &gt;= 12), IF($O219 &lt;&gt; "", $E219/$O219, ""), ""),"")</f>
        <v/>
      </c>
    </row>
    <row r="220" spans="1:27" x14ac:dyDescent="0.25">
      <c r="A220" s="8" t="str">
        <f>IF('FY2024'!A222&lt;&gt;"", VALUE('FY2024'!A222), "")</f>
        <v/>
      </c>
      <c r="B220" s="5" t="str">
        <f>IF('FY2024'!A222&lt;&gt;"",_xlfn.VALUETOTEXT('FY2024'!B222),"")</f>
        <v/>
      </c>
      <c r="C220" s="5" t="str">
        <f>_xlfn.VALUETOTEXT('FY2024'!C222)</f>
        <v/>
      </c>
      <c r="D220" s="5" t="str">
        <f>IF('FY2024'!A222&lt;&gt;"",_xlfn.VALUETOTEXT('FY2024'!D222),"")</f>
        <v/>
      </c>
      <c r="E220" s="6" t="str">
        <f>IF('FY2024'!A222&lt;&gt;"",VALUE('FY2024'!E222),"")</f>
        <v/>
      </c>
      <c r="F220" s="6" t="str">
        <f>IF('FY2024'!A222&lt;&gt;"",VALUE('FY2024'!F222),"")</f>
        <v/>
      </c>
      <c r="G220" s="6" t="str">
        <f>IF('FY2024'!A222&lt;&gt;"",VALUE('FY2024'!G222),"")</f>
        <v/>
      </c>
      <c r="H220" s="6" t="str">
        <f>IF('FY2024'!A222&lt;&gt;"",VALUE('FY2024'!H222),"")</f>
        <v/>
      </c>
      <c r="I220" s="6" t="str">
        <f>IF('FY2024'!A222&lt;&gt;"",VALUE('FY2024'!I222),"")</f>
        <v/>
      </c>
      <c r="J220" s="6" t="str">
        <f>IF('FY2024'!A222&lt;&gt;"",VALUE('FY2024'!J222),"")</f>
        <v/>
      </c>
      <c r="K220" s="7" t="str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/>
      </c>
      <c r="L220" s="7" t="str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/>
      </c>
      <c r="M220" s="7" t="str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/>
      </c>
      <c r="N220" s="7" t="str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/>
      </c>
      <c r="O220" s="5" t="str">
        <f t="shared" si="3"/>
        <v/>
      </c>
      <c r="P220" s="10" t="str">
        <f>IF('FY2024'!$A222&lt;&gt;"",IF(AND(MONTH($K220) &lt;= 1, MONTH($L220) &gt;= 1), IF($O220 &lt;&gt; "", $E220/$O220, ""), ""),"")</f>
        <v/>
      </c>
      <c r="Q220" s="10" t="str">
        <f>IF('FY2024'!$A222&lt;&gt;"",IF(AND(MONTH($K220) &lt;= 2, MONTH($L220) &gt;= 2), IF($O220 &lt;&gt; "", $E220/$O220, ""), ""),"")</f>
        <v/>
      </c>
      <c r="R220" s="10" t="str">
        <f>IF('FY2024'!$A222&lt;&gt;"",IF(AND(MONTH($K220) &lt;= 3, MONTH($L220) &gt;= 3), IF($O220 &lt;&gt; "", $E220/$O220, ""), ""),"")</f>
        <v/>
      </c>
      <c r="S220" s="10" t="str">
        <f>IF('FY2024'!$A222&lt;&gt;"",IF(AND(MONTH($K220) &lt;= 4, MONTH($L220) &gt;= 4), IF($O220 &lt;&gt; "", $E220/$O220, ""), ""),"")</f>
        <v/>
      </c>
      <c r="T220" s="10" t="str">
        <f>IF('FY2024'!$A222&lt;&gt;"",IF(AND(MONTH($K220) &lt;= 5, MONTH($L220) &gt;= 5), IF($O220 &lt;&gt; "", $E220/$O220, ""), ""),"")</f>
        <v/>
      </c>
      <c r="U220" s="10" t="str">
        <f>IF('FY2024'!$A222&lt;&gt;"",IF(AND(MONTH($K220) &lt;= 6, MONTH($L220) &gt;= 6), IF($O220 &lt;&gt; "", $E220/$O220, ""), ""),"")</f>
        <v/>
      </c>
      <c r="V220" s="10" t="str">
        <f>IF('FY2024'!$A222&lt;&gt;"",IF(AND(MONTH($K220) &lt;= 7, MONTH($L220) &gt;= 7 ), IF($O220 &lt;&gt; "", $E220/$O220, ""), ""),"")</f>
        <v/>
      </c>
      <c r="W220" s="10" t="str">
        <f>IF('FY2024'!$A222&lt;&gt;"",IF(AND(MONTH($K220) &lt;= 8, MONTH($L220) &gt;= 8), IF($O220 &lt;&gt; "", $E220/$O220, ""), ""),"")</f>
        <v/>
      </c>
      <c r="X220" s="10" t="str">
        <f>IF('FY2024'!$A222&lt;&gt;"",IF(AND(MONTH($K220) &lt;= 9, MONTH($L220) &gt;= 9), IF($O220 &lt;&gt; "", $E220/$O220, ""), ""),"")</f>
        <v/>
      </c>
      <c r="Y220" s="10" t="str">
        <f>IF('FY2024'!$A222&lt;&gt;"",IF(AND(MONTH($K220) &lt;= 10, MONTH($L220) &gt;= 10), IF($O220 &lt;&gt; "", $E220/$O220, ""), ""),"")</f>
        <v/>
      </c>
      <c r="Z220" s="10" t="str">
        <f>IF('FY2024'!$A222&lt;&gt;"",IF(AND(MONTH($K220) &lt;= 11, MONTH($L220) &gt;= 11), IF($O220 &lt;&gt; "", $E220/$O220, ""), ""),"")</f>
        <v/>
      </c>
      <c r="AA220" s="10" t="str">
        <f>IF('FY2024'!$A222&lt;&gt;"",IF(AND(MONTH($K220) &lt;= 12, MONTH($L220) &gt;= 12), IF($O220 &lt;&gt; "", $E220/$O220, ""), ""),"")</f>
        <v/>
      </c>
    </row>
    <row r="221" spans="1:27" x14ac:dyDescent="0.25">
      <c r="A221" s="8" t="str">
        <f>IF('FY2024'!A223&lt;&gt;"", VALUE('FY2024'!A223), "")</f>
        <v/>
      </c>
      <c r="B221" s="5" t="str">
        <f>IF('FY2024'!A223&lt;&gt;"",_xlfn.VALUETOTEXT('FY2024'!B223),"")</f>
        <v/>
      </c>
      <c r="C221" s="5" t="str">
        <f>_xlfn.VALUETOTEXT('FY2024'!C223)</f>
        <v/>
      </c>
      <c r="D221" s="5" t="str">
        <f>IF('FY2024'!A223&lt;&gt;"",_xlfn.VALUETOTEXT('FY2024'!D223),"")</f>
        <v/>
      </c>
      <c r="E221" s="6" t="str">
        <f>IF('FY2024'!A223&lt;&gt;"",VALUE('FY2024'!E223),"")</f>
        <v/>
      </c>
      <c r="F221" s="6" t="str">
        <f>IF('FY2024'!A223&lt;&gt;"",VALUE('FY2024'!F223),"")</f>
        <v/>
      </c>
      <c r="G221" s="6" t="str">
        <f>IF('FY2024'!A223&lt;&gt;"",VALUE('FY2024'!G223),"")</f>
        <v/>
      </c>
      <c r="H221" s="6" t="str">
        <f>IF('FY2024'!A223&lt;&gt;"",VALUE('FY2024'!H223),"")</f>
        <v/>
      </c>
      <c r="I221" s="6" t="str">
        <f>IF('FY2024'!A223&lt;&gt;"",VALUE('FY2024'!I223),"")</f>
        <v/>
      </c>
      <c r="J221" s="6" t="str">
        <f>IF('FY2024'!A223&lt;&gt;"",VALUE('FY2024'!J223),"")</f>
        <v/>
      </c>
      <c r="K221" s="7" t="str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/>
      </c>
      <c r="L221" s="7" t="str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/>
      </c>
      <c r="M221" s="7" t="str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/>
      </c>
      <c r="N221" s="7" t="str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/>
      </c>
      <c r="O221" s="5" t="str">
        <f t="shared" si="3"/>
        <v/>
      </c>
      <c r="P221" s="10" t="str">
        <f>IF('FY2024'!$A223&lt;&gt;"",IF(AND(MONTH($K221) &lt;= 1, MONTH($L221) &gt;= 1), IF($O221 &lt;&gt; "", $E221/$O221, ""), ""),"")</f>
        <v/>
      </c>
      <c r="Q221" s="10" t="str">
        <f>IF('FY2024'!$A223&lt;&gt;"",IF(AND(MONTH($K221) &lt;= 2, MONTH($L221) &gt;= 2), IF($O221 &lt;&gt; "", $E221/$O221, ""), ""),"")</f>
        <v/>
      </c>
      <c r="R221" s="10" t="str">
        <f>IF('FY2024'!$A223&lt;&gt;"",IF(AND(MONTH($K221) &lt;= 3, MONTH($L221) &gt;= 3), IF($O221 &lt;&gt; "", $E221/$O221, ""), ""),"")</f>
        <v/>
      </c>
      <c r="S221" s="10" t="str">
        <f>IF('FY2024'!$A223&lt;&gt;"",IF(AND(MONTH($K221) &lt;= 4, MONTH($L221) &gt;= 4), IF($O221 &lt;&gt; "", $E221/$O221, ""), ""),"")</f>
        <v/>
      </c>
      <c r="T221" s="10" t="str">
        <f>IF('FY2024'!$A223&lt;&gt;"",IF(AND(MONTH($K221) &lt;= 5, MONTH($L221) &gt;= 5), IF($O221 &lt;&gt; "", $E221/$O221, ""), ""),"")</f>
        <v/>
      </c>
      <c r="U221" s="10" t="str">
        <f>IF('FY2024'!$A223&lt;&gt;"",IF(AND(MONTH($K221) &lt;= 6, MONTH($L221) &gt;= 6), IF($O221 &lt;&gt; "", $E221/$O221, ""), ""),"")</f>
        <v/>
      </c>
      <c r="V221" s="10" t="str">
        <f>IF('FY2024'!$A223&lt;&gt;"",IF(AND(MONTH($K221) &lt;= 7, MONTH($L221) &gt;= 7 ), IF($O221 &lt;&gt; "", $E221/$O221, ""), ""),"")</f>
        <v/>
      </c>
      <c r="W221" s="10" t="str">
        <f>IF('FY2024'!$A223&lt;&gt;"",IF(AND(MONTH($K221) &lt;= 8, MONTH($L221) &gt;= 8), IF($O221 &lt;&gt; "", $E221/$O221, ""), ""),"")</f>
        <v/>
      </c>
      <c r="X221" s="10" t="str">
        <f>IF('FY2024'!$A223&lt;&gt;"",IF(AND(MONTH($K221) &lt;= 9, MONTH($L221) &gt;= 9), IF($O221 &lt;&gt; "", $E221/$O221, ""), ""),"")</f>
        <v/>
      </c>
      <c r="Y221" s="10" t="str">
        <f>IF('FY2024'!$A223&lt;&gt;"",IF(AND(MONTH($K221) &lt;= 10, MONTH($L221) &gt;= 10), IF($O221 &lt;&gt; "", $E221/$O221, ""), ""),"")</f>
        <v/>
      </c>
      <c r="Z221" s="10" t="str">
        <f>IF('FY2024'!$A223&lt;&gt;"",IF(AND(MONTH($K221) &lt;= 11, MONTH($L221) &gt;= 11), IF($O221 &lt;&gt; "", $E221/$O221, ""), ""),"")</f>
        <v/>
      </c>
      <c r="AA221" s="10" t="str">
        <f>IF('FY2024'!$A223&lt;&gt;"",IF(AND(MONTH($K221) &lt;= 12, MONTH($L221) &gt;= 12), IF($O221 &lt;&gt; "", $E221/$O221, ""), ""),"")</f>
        <v/>
      </c>
    </row>
    <row r="222" spans="1:27" x14ac:dyDescent="0.25">
      <c r="A222" s="8" t="str">
        <f>IF('FY2024'!A224&lt;&gt;"", VALUE('FY2024'!A224), "")</f>
        <v/>
      </c>
      <c r="B222" s="5" t="str">
        <f>IF('FY2024'!A224&lt;&gt;"",_xlfn.VALUETOTEXT('FY2024'!B224),"")</f>
        <v/>
      </c>
      <c r="C222" s="5" t="str">
        <f>_xlfn.VALUETOTEXT('FY2024'!C224)</f>
        <v/>
      </c>
      <c r="D222" s="5" t="str">
        <f>IF('FY2024'!A224&lt;&gt;"",_xlfn.VALUETOTEXT('FY2024'!D224),"")</f>
        <v/>
      </c>
      <c r="E222" s="6" t="str">
        <f>IF('FY2024'!A224&lt;&gt;"",VALUE('FY2024'!E224),"")</f>
        <v/>
      </c>
      <c r="F222" s="6" t="str">
        <f>IF('FY2024'!A224&lt;&gt;"",VALUE('FY2024'!F224),"")</f>
        <v/>
      </c>
      <c r="G222" s="6" t="str">
        <f>IF('FY2024'!A224&lt;&gt;"",VALUE('FY2024'!G224),"")</f>
        <v/>
      </c>
      <c r="H222" s="6" t="str">
        <f>IF('FY2024'!A224&lt;&gt;"",VALUE('FY2024'!H224),"")</f>
        <v/>
      </c>
      <c r="I222" s="6" t="str">
        <f>IF('FY2024'!A224&lt;&gt;"",VALUE('FY2024'!I224),"")</f>
        <v/>
      </c>
      <c r="J222" s="6" t="str">
        <f>IF('FY2024'!A224&lt;&gt;"",VALUE('FY2024'!J224),"")</f>
        <v/>
      </c>
      <c r="K222" s="7" t="str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/>
      </c>
      <c r="L222" s="7" t="str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/>
      </c>
      <c r="M222" s="7" t="str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/>
      </c>
      <c r="N222" s="7" t="str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/>
      </c>
      <c r="O222" s="5" t="str">
        <f t="shared" si="3"/>
        <v/>
      </c>
      <c r="P222" s="10" t="str">
        <f>IF('FY2024'!$A224&lt;&gt;"",IF(AND(MONTH($K222) &lt;= 1, MONTH($L222) &gt;= 1), IF($O222 &lt;&gt; "", $E222/$O222, ""), ""),"")</f>
        <v/>
      </c>
      <c r="Q222" s="10" t="str">
        <f>IF('FY2024'!$A224&lt;&gt;"",IF(AND(MONTH($K222) &lt;= 2, MONTH($L222) &gt;= 2), IF($O222 &lt;&gt; "", $E222/$O222, ""), ""),"")</f>
        <v/>
      </c>
      <c r="R222" s="10" t="str">
        <f>IF('FY2024'!$A224&lt;&gt;"",IF(AND(MONTH($K222) &lt;= 3, MONTH($L222) &gt;= 3), IF($O222 &lt;&gt; "", $E222/$O222, ""), ""),"")</f>
        <v/>
      </c>
      <c r="S222" s="10" t="str">
        <f>IF('FY2024'!$A224&lt;&gt;"",IF(AND(MONTH($K222) &lt;= 4, MONTH($L222) &gt;= 4), IF($O222 &lt;&gt; "", $E222/$O222, ""), ""),"")</f>
        <v/>
      </c>
      <c r="T222" s="10" t="str">
        <f>IF('FY2024'!$A224&lt;&gt;"",IF(AND(MONTH($K222) &lt;= 5, MONTH($L222) &gt;= 5), IF($O222 &lt;&gt; "", $E222/$O222, ""), ""),"")</f>
        <v/>
      </c>
      <c r="U222" s="10" t="str">
        <f>IF('FY2024'!$A224&lt;&gt;"",IF(AND(MONTH($K222) &lt;= 6, MONTH($L222) &gt;= 6), IF($O222 &lt;&gt; "", $E222/$O222, ""), ""),"")</f>
        <v/>
      </c>
      <c r="V222" s="10" t="str">
        <f>IF('FY2024'!$A224&lt;&gt;"",IF(AND(MONTH($K222) &lt;= 7, MONTH($L222) &gt;= 7 ), IF($O222 &lt;&gt; "", $E222/$O222, ""), ""),"")</f>
        <v/>
      </c>
      <c r="W222" s="10" t="str">
        <f>IF('FY2024'!$A224&lt;&gt;"",IF(AND(MONTH($K222) &lt;= 8, MONTH($L222) &gt;= 8), IF($O222 &lt;&gt; "", $E222/$O222, ""), ""),"")</f>
        <v/>
      </c>
      <c r="X222" s="10" t="str">
        <f>IF('FY2024'!$A224&lt;&gt;"",IF(AND(MONTH($K222) &lt;= 9, MONTH($L222) &gt;= 9), IF($O222 &lt;&gt; "", $E222/$O222, ""), ""),"")</f>
        <v/>
      </c>
      <c r="Y222" s="10" t="str">
        <f>IF('FY2024'!$A224&lt;&gt;"",IF(AND(MONTH($K222) &lt;= 10, MONTH($L222) &gt;= 10), IF($O222 &lt;&gt; "", $E222/$O222, ""), ""),"")</f>
        <v/>
      </c>
      <c r="Z222" s="10" t="str">
        <f>IF('FY2024'!$A224&lt;&gt;"",IF(AND(MONTH($K222) &lt;= 11, MONTH($L222) &gt;= 11), IF($O222 &lt;&gt; "", $E222/$O222, ""), ""),"")</f>
        <v/>
      </c>
      <c r="AA222" s="10" t="str">
        <f>IF('FY2024'!$A224&lt;&gt;"",IF(AND(MONTH($K222) &lt;= 12, MONTH($L222) &gt;= 12), IF($O222 &lt;&gt; "", $E222/$O222, ""), ""),"")</f>
        <v/>
      </c>
    </row>
    <row r="223" spans="1:27" x14ac:dyDescent="0.25">
      <c r="A223" s="8" t="str">
        <f>IF('FY2024'!A225&lt;&gt;"", VALUE('FY2024'!A225), "")</f>
        <v/>
      </c>
      <c r="B223" s="5" t="str">
        <f>IF('FY2024'!A225&lt;&gt;"",_xlfn.VALUETOTEXT('FY2024'!B225),"")</f>
        <v/>
      </c>
      <c r="C223" s="5" t="str">
        <f>_xlfn.VALUETOTEXT('FY2024'!C225)</f>
        <v/>
      </c>
      <c r="D223" s="5" t="str">
        <f>IF('FY2024'!A225&lt;&gt;"",_xlfn.VALUETOTEXT('FY2024'!D225),"")</f>
        <v/>
      </c>
      <c r="E223" s="6" t="str">
        <f>IF('FY2024'!A225&lt;&gt;"",VALUE('FY2024'!E225),"")</f>
        <v/>
      </c>
      <c r="F223" s="6" t="str">
        <f>IF('FY2024'!A225&lt;&gt;"",VALUE('FY2024'!F225),"")</f>
        <v/>
      </c>
      <c r="G223" s="6" t="str">
        <f>IF('FY2024'!A225&lt;&gt;"",VALUE('FY2024'!G225),"")</f>
        <v/>
      </c>
      <c r="H223" s="6" t="str">
        <f>IF('FY2024'!A225&lt;&gt;"",VALUE('FY2024'!H225),"")</f>
        <v/>
      </c>
      <c r="I223" s="6" t="str">
        <f>IF('FY2024'!A225&lt;&gt;"",VALUE('FY2024'!I225),"")</f>
        <v/>
      </c>
      <c r="J223" s="6" t="str">
        <f>IF('FY2024'!A225&lt;&gt;"",VALUE('FY2024'!J225),"")</f>
        <v/>
      </c>
      <c r="K223" s="7" t="str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/>
      </c>
      <c r="L223" s="7" t="str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/>
      </c>
      <c r="M223" s="7" t="str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/>
      </c>
      <c r="N223" s="7" t="str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/>
      </c>
      <c r="O223" s="5" t="str">
        <f t="shared" si="3"/>
        <v/>
      </c>
      <c r="P223" s="10" t="str">
        <f>IF('FY2024'!$A225&lt;&gt;"",IF(AND(MONTH($K223) &lt;= 1, MONTH($L223) &gt;= 1), IF($O223 &lt;&gt; "", $E223/$O223, ""), ""),"")</f>
        <v/>
      </c>
      <c r="Q223" s="10" t="str">
        <f>IF('FY2024'!$A225&lt;&gt;"",IF(AND(MONTH($K223) &lt;= 2, MONTH($L223) &gt;= 2), IF($O223 &lt;&gt; "", $E223/$O223, ""), ""),"")</f>
        <v/>
      </c>
      <c r="R223" s="10" t="str">
        <f>IF('FY2024'!$A225&lt;&gt;"",IF(AND(MONTH($K223) &lt;= 3, MONTH($L223) &gt;= 3), IF($O223 &lt;&gt; "", $E223/$O223, ""), ""),"")</f>
        <v/>
      </c>
      <c r="S223" s="10" t="str">
        <f>IF('FY2024'!$A225&lt;&gt;"",IF(AND(MONTH($K223) &lt;= 4, MONTH($L223) &gt;= 4), IF($O223 &lt;&gt; "", $E223/$O223, ""), ""),"")</f>
        <v/>
      </c>
      <c r="T223" s="10" t="str">
        <f>IF('FY2024'!$A225&lt;&gt;"",IF(AND(MONTH($K223) &lt;= 5, MONTH($L223) &gt;= 5), IF($O223 &lt;&gt; "", $E223/$O223, ""), ""),"")</f>
        <v/>
      </c>
      <c r="U223" s="10" t="str">
        <f>IF('FY2024'!$A225&lt;&gt;"",IF(AND(MONTH($K223) &lt;= 6, MONTH($L223) &gt;= 6), IF($O223 &lt;&gt; "", $E223/$O223, ""), ""),"")</f>
        <v/>
      </c>
      <c r="V223" s="10" t="str">
        <f>IF('FY2024'!$A225&lt;&gt;"",IF(AND(MONTH($K223) &lt;= 7, MONTH($L223) &gt;= 7 ), IF($O223 &lt;&gt; "", $E223/$O223, ""), ""),"")</f>
        <v/>
      </c>
      <c r="W223" s="10" t="str">
        <f>IF('FY2024'!$A225&lt;&gt;"",IF(AND(MONTH($K223) &lt;= 8, MONTH($L223) &gt;= 8), IF($O223 &lt;&gt; "", $E223/$O223, ""), ""),"")</f>
        <v/>
      </c>
      <c r="X223" s="10" t="str">
        <f>IF('FY2024'!$A225&lt;&gt;"",IF(AND(MONTH($K223) &lt;= 9, MONTH($L223) &gt;= 9), IF($O223 &lt;&gt; "", $E223/$O223, ""), ""),"")</f>
        <v/>
      </c>
      <c r="Y223" s="10" t="str">
        <f>IF('FY2024'!$A225&lt;&gt;"",IF(AND(MONTH($K223) &lt;= 10, MONTH($L223) &gt;= 10), IF($O223 &lt;&gt; "", $E223/$O223, ""), ""),"")</f>
        <v/>
      </c>
      <c r="Z223" s="10" t="str">
        <f>IF('FY2024'!$A225&lt;&gt;"",IF(AND(MONTH($K223) &lt;= 11, MONTH($L223) &gt;= 11), IF($O223 &lt;&gt; "", $E223/$O223, ""), ""),"")</f>
        <v/>
      </c>
      <c r="AA223" s="10" t="str">
        <f>IF('FY2024'!$A225&lt;&gt;"",IF(AND(MONTH($K223) &lt;= 12, MONTH($L223) &gt;= 12), IF($O223 &lt;&gt; "", $E223/$O223, ""), ""),"")</f>
        <v/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4" bestFit="1" customWidth="1"/>
    <col min="12" max="12" width="43.85546875" bestFit="1" customWidth="1"/>
    <col min="13" max="13" width="42.140625" bestFit="1" customWidth="1"/>
    <col min="14" max="14" width="34.71093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877</v>
      </c>
      <c r="L4" t="s">
        <v>989</v>
      </c>
      <c r="M4" t="s">
        <v>878</v>
      </c>
      <c r="N4" t="s">
        <v>879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880</v>
      </c>
      <c r="L5" t="s">
        <v>990</v>
      </c>
      <c r="M5" t="s">
        <v>878</v>
      </c>
      <c r="N5" t="s">
        <v>879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881</v>
      </c>
      <c r="L6" t="s">
        <v>991</v>
      </c>
      <c r="M6" t="s">
        <v>878</v>
      </c>
      <c r="N6" t="s">
        <v>879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881</v>
      </c>
      <c r="L7" t="s">
        <v>991</v>
      </c>
      <c r="M7" t="s">
        <v>878</v>
      </c>
      <c r="N7" t="s">
        <v>879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882</v>
      </c>
      <c r="L8" t="s">
        <v>992</v>
      </c>
      <c r="M8" t="s">
        <v>878</v>
      </c>
      <c r="N8" t="s">
        <v>879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881</v>
      </c>
      <c r="L9" t="s">
        <v>991</v>
      </c>
      <c r="M9" t="s">
        <v>878</v>
      </c>
      <c r="N9" t="s">
        <v>879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881</v>
      </c>
      <c r="L10" t="s">
        <v>991</v>
      </c>
      <c r="M10" t="s">
        <v>878</v>
      </c>
      <c r="N10" t="s">
        <v>879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883</v>
      </c>
      <c r="L11" t="s">
        <v>993</v>
      </c>
      <c r="M11" t="s">
        <v>878</v>
      </c>
      <c r="N11" t="s">
        <v>879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877</v>
      </c>
      <c r="L12" t="s">
        <v>989</v>
      </c>
      <c r="M12" t="s">
        <v>878</v>
      </c>
      <c r="N12" t="s">
        <v>879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880</v>
      </c>
      <c r="L13" t="s">
        <v>990</v>
      </c>
      <c r="M13" t="s">
        <v>878</v>
      </c>
      <c r="N13" t="s">
        <v>879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883</v>
      </c>
      <c r="L14" t="s">
        <v>993</v>
      </c>
      <c r="M14" t="s">
        <v>878</v>
      </c>
      <c r="N14" t="s">
        <v>879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882</v>
      </c>
      <c r="L15" t="s">
        <v>992</v>
      </c>
      <c r="M15" t="s">
        <v>878</v>
      </c>
      <c r="N15" t="s">
        <v>879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881</v>
      </c>
      <c r="L16" t="s">
        <v>991</v>
      </c>
      <c r="M16" t="s">
        <v>884</v>
      </c>
      <c r="N16" t="s">
        <v>885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881</v>
      </c>
      <c r="L17" t="s">
        <v>991</v>
      </c>
      <c r="M17" t="s">
        <v>884</v>
      </c>
      <c r="N17" t="s">
        <v>885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880</v>
      </c>
      <c r="L18" t="s">
        <v>990</v>
      </c>
      <c r="M18" t="s">
        <v>884</v>
      </c>
      <c r="N18" t="s">
        <v>885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877</v>
      </c>
      <c r="L19" t="s">
        <v>989</v>
      </c>
      <c r="M19" t="s">
        <v>884</v>
      </c>
      <c r="N19" t="s">
        <v>885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880</v>
      </c>
      <c r="L20" t="s">
        <v>990</v>
      </c>
      <c r="M20" t="s">
        <v>884</v>
      </c>
      <c r="N20" t="s">
        <v>885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877</v>
      </c>
      <c r="L21" t="s">
        <v>989</v>
      </c>
      <c r="M21" t="s">
        <v>886</v>
      </c>
      <c r="N21" t="s">
        <v>887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881</v>
      </c>
      <c r="L22" t="s">
        <v>990</v>
      </c>
      <c r="M22" t="s">
        <v>886</v>
      </c>
      <c r="N22" t="s">
        <v>887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881</v>
      </c>
      <c r="L23" t="s">
        <v>990</v>
      </c>
      <c r="M23" t="s">
        <v>886</v>
      </c>
      <c r="N23" t="s">
        <v>887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881</v>
      </c>
      <c r="L24" t="s">
        <v>991</v>
      </c>
      <c r="M24" t="s">
        <v>886</v>
      </c>
      <c r="N24" t="s">
        <v>887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881</v>
      </c>
      <c r="L25" t="s">
        <v>991</v>
      </c>
      <c r="M25" t="s">
        <v>886</v>
      </c>
      <c r="N25" t="s">
        <v>887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881</v>
      </c>
      <c r="L26" t="s">
        <v>990</v>
      </c>
      <c r="M26" t="s">
        <v>886</v>
      </c>
      <c r="N26" t="s">
        <v>887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881</v>
      </c>
      <c r="L27" t="s">
        <v>991</v>
      </c>
      <c r="M27" t="s">
        <v>888</v>
      </c>
      <c r="N27" t="s">
        <v>889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877</v>
      </c>
      <c r="L28" t="s">
        <v>989</v>
      </c>
      <c r="M28" t="s">
        <v>888</v>
      </c>
      <c r="N28" t="s">
        <v>889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881</v>
      </c>
      <c r="L29" t="s">
        <v>991</v>
      </c>
      <c r="M29" t="s">
        <v>888</v>
      </c>
      <c r="N29" t="s">
        <v>889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877</v>
      </c>
      <c r="L30" t="s">
        <v>989</v>
      </c>
      <c r="M30" t="s">
        <v>888</v>
      </c>
      <c r="N30" t="s">
        <v>889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881</v>
      </c>
      <c r="L31" t="s">
        <v>990</v>
      </c>
      <c r="M31" t="s">
        <v>888</v>
      </c>
      <c r="N31" t="s">
        <v>889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881</v>
      </c>
      <c r="L32" t="s">
        <v>990</v>
      </c>
      <c r="M32" t="s">
        <v>888</v>
      </c>
      <c r="N32" t="s">
        <v>889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881</v>
      </c>
      <c r="L33" t="s">
        <v>990</v>
      </c>
      <c r="M33" t="s">
        <v>888</v>
      </c>
      <c r="N33" t="s">
        <v>889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881</v>
      </c>
      <c r="L34" t="s">
        <v>990</v>
      </c>
      <c r="M34" t="s">
        <v>888</v>
      </c>
      <c r="N34" t="s">
        <v>889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881</v>
      </c>
      <c r="L35" t="s">
        <v>990</v>
      </c>
      <c r="M35" t="s">
        <v>888</v>
      </c>
      <c r="N35" t="s">
        <v>889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881</v>
      </c>
      <c r="L36" t="s">
        <v>990</v>
      </c>
      <c r="M36" t="s">
        <v>888</v>
      </c>
      <c r="N36" t="s">
        <v>889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881</v>
      </c>
      <c r="L37" t="s">
        <v>990</v>
      </c>
      <c r="M37" t="s">
        <v>888</v>
      </c>
      <c r="N37" t="s">
        <v>889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877</v>
      </c>
      <c r="L38" t="s">
        <v>989</v>
      </c>
      <c r="M38" t="s">
        <v>890</v>
      </c>
      <c r="N38" t="s">
        <v>891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882</v>
      </c>
      <c r="L39" t="s">
        <v>992</v>
      </c>
      <c r="M39" t="s">
        <v>890</v>
      </c>
      <c r="N39" t="s">
        <v>891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877</v>
      </c>
      <c r="L40" t="s">
        <v>989</v>
      </c>
      <c r="M40" t="s">
        <v>892</v>
      </c>
      <c r="N40" t="s">
        <v>893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880</v>
      </c>
      <c r="L41" t="s">
        <v>990</v>
      </c>
      <c r="M41" t="s">
        <v>892</v>
      </c>
      <c r="N41" t="s">
        <v>893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877</v>
      </c>
      <c r="L42" t="s">
        <v>989</v>
      </c>
      <c r="M42" t="s">
        <v>892</v>
      </c>
      <c r="N42" t="s">
        <v>893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880</v>
      </c>
      <c r="L43" t="s">
        <v>990</v>
      </c>
      <c r="M43" t="s">
        <v>892</v>
      </c>
      <c r="N43" t="s">
        <v>893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877</v>
      </c>
      <c r="L44" t="s">
        <v>989</v>
      </c>
      <c r="M44" t="s">
        <v>892</v>
      </c>
      <c r="N44" t="s">
        <v>893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880</v>
      </c>
      <c r="L45" t="s">
        <v>990</v>
      </c>
      <c r="M45" t="s">
        <v>892</v>
      </c>
      <c r="N45" t="s">
        <v>893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880</v>
      </c>
      <c r="L46" t="s">
        <v>990</v>
      </c>
      <c r="M46" t="s">
        <v>892</v>
      </c>
      <c r="N46" t="s">
        <v>893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881</v>
      </c>
      <c r="L47" t="s">
        <v>991</v>
      </c>
      <c r="M47" t="s">
        <v>894</v>
      </c>
      <c r="N47" t="s">
        <v>895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883</v>
      </c>
      <c r="L48" t="s">
        <v>993</v>
      </c>
      <c r="M48" t="s">
        <v>894</v>
      </c>
      <c r="N48" t="s">
        <v>895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883</v>
      </c>
      <c r="L49" t="s">
        <v>993</v>
      </c>
      <c r="M49" t="s">
        <v>894</v>
      </c>
      <c r="N49" t="s">
        <v>895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877</v>
      </c>
      <c r="L50" t="s">
        <v>989</v>
      </c>
      <c r="M50" t="s">
        <v>894</v>
      </c>
      <c r="N50" t="s">
        <v>895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883</v>
      </c>
      <c r="L51" t="s">
        <v>993</v>
      </c>
      <c r="M51" t="s">
        <v>894</v>
      </c>
      <c r="N51" t="s">
        <v>895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881</v>
      </c>
      <c r="L52" t="s">
        <v>991</v>
      </c>
      <c r="M52" t="s">
        <v>894</v>
      </c>
      <c r="N52" t="s">
        <v>895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880</v>
      </c>
      <c r="L53" t="s">
        <v>990</v>
      </c>
      <c r="M53" t="s">
        <v>894</v>
      </c>
      <c r="N53" t="s">
        <v>895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883</v>
      </c>
      <c r="L54" t="s">
        <v>993</v>
      </c>
      <c r="M54" t="s">
        <v>894</v>
      </c>
      <c r="N54" t="s">
        <v>895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880</v>
      </c>
      <c r="L55" t="s">
        <v>990</v>
      </c>
      <c r="M55" t="s">
        <v>896</v>
      </c>
      <c r="N55" t="s">
        <v>897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877</v>
      </c>
      <c r="L56" t="s">
        <v>989</v>
      </c>
      <c r="M56" t="s">
        <v>896</v>
      </c>
      <c r="N56" t="s">
        <v>897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883</v>
      </c>
      <c r="L57" t="s">
        <v>993</v>
      </c>
      <c r="M57" t="s">
        <v>896</v>
      </c>
      <c r="N57" t="s">
        <v>897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882</v>
      </c>
      <c r="L58" t="s">
        <v>992</v>
      </c>
      <c r="M58" t="s">
        <v>896</v>
      </c>
      <c r="N58" t="s">
        <v>897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877</v>
      </c>
      <c r="L59" t="s">
        <v>989</v>
      </c>
      <c r="M59" t="s">
        <v>896</v>
      </c>
      <c r="N59" t="s">
        <v>897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883</v>
      </c>
      <c r="L60" t="s">
        <v>993</v>
      </c>
      <c r="M60" t="s">
        <v>896</v>
      </c>
      <c r="N60" t="s">
        <v>897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882</v>
      </c>
      <c r="L61" t="s">
        <v>992</v>
      </c>
      <c r="M61" t="s">
        <v>896</v>
      </c>
      <c r="N61" t="s">
        <v>897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880</v>
      </c>
      <c r="L62" t="s">
        <v>990</v>
      </c>
      <c r="M62" t="s">
        <v>896</v>
      </c>
      <c r="N62" t="s">
        <v>897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883</v>
      </c>
      <c r="L63" t="s">
        <v>993</v>
      </c>
      <c r="M63" t="s">
        <v>896</v>
      </c>
      <c r="N63" t="s">
        <v>897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882</v>
      </c>
      <c r="L64" t="s">
        <v>992</v>
      </c>
      <c r="M64" t="s">
        <v>896</v>
      </c>
      <c r="N64" t="s">
        <v>897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883</v>
      </c>
      <c r="L65" t="s">
        <v>994</v>
      </c>
      <c r="M65" t="s">
        <v>898</v>
      </c>
      <c r="N65" t="s">
        <v>899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883</v>
      </c>
      <c r="L66" t="s">
        <v>994</v>
      </c>
      <c r="M66" t="s">
        <v>898</v>
      </c>
      <c r="N66" t="s">
        <v>899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883</v>
      </c>
      <c r="L67" t="s">
        <v>994</v>
      </c>
      <c r="M67" t="s">
        <v>898</v>
      </c>
      <c r="N67" t="s">
        <v>899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881</v>
      </c>
      <c r="L68" t="s">
        <v>990</v>
      </c>
      <c r="M68" t="s">
        <v>898</v>
      </c>
      <c r="N68" t="s">
        <v>899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881</v>
      </c>
      <c r="L69" t="s">
        <v>990</v>
      </c>
      <c r="M69" t="s">
        <v>898</v>
      </c>
      <c r="N69" t="s">
        <v>899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900</v>
      </c>
      <c r="L70" t="s">
        <v>994</v>
      </c>
      <c r="M70" t="s">
        <v>901</v>
      </c>
      <c r="N70" t="s">
        <v>886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900</v>
      </c>
      <c r="L71" t="s">
        <v>994</v>
      </c>
      <c r="M71" t="s">
        <v>901</v>
      </c>
      <c r="N71" t="s">
        <v>886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900</v>
      </c>
      <c r="L72" t="s">
        <v>994</v>
      </c>
      <c r="M72" t="s">
        <v>902</v>
      </c>
      <c r="N72" t="s">
        <v>890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882</v>
      </c>
      <c r="L73" t="s">
        <v>992</v>
      </c>
      <c r="M73" t="s">
        <v>903</v>
      </c>
      <c r="N73" t="s">
        <v>904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900</v>
      </c>
      <c r="L74" t="s">
        <v>994</v>
      </c>
      <c r="M74" t="s">
        <v>903</v>
      </c>
      <c r="N74" t="s">
        <v>904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900</v>
      </c>
      <c r="L75" t="s">
        <v>994</v>
      </c>
      <c r="M75" t="s">
        <v>903</v>
      </c>
      <c r="N75" t="s">
        <v>904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882</v>
      </c>
      <c r="L76" t="s">
        <v>992</v>
      </c>
      <c r="M76" t="s">
        <v>903</v>
      </c>
      <c r="N76" t="s">
        <v>904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881</v>
      </c>
      <c r="L77" t="s">
        <v>991</v>
      </c>
      <c r="M77" t="s">
        <v>905</v>
      </c>
      <c r="N77" t="s">
        <v>901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881</v>
      </c>
      <c r="L78" t="s">
        <v>991</v>
      </c>
      <c r="M78" t="s">
        <v>905</v>
      </c>
      <c r="N78" t="s">
        <v>901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881</v>
      </c>
      <c r="L79" t="s">
        <v>991</v>
      </c>
      <c r="M79" t="s">
        <v>906</v>
      </c>
      <c r="N79" t="s">
        <v>907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881</v>
      </c>
      <c r="L80" t="s">
        <v>991</v>
      </c>
      <c r="M80" t="s">
        <v>906</v>
      </c>
      <c r="N80" t="s">
        <v>907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881</v>
      </c>
      <c r="L81" t="s">
        <v>991</v>
      </c>
      <c r="M81" t="s">
        <v>906</v>
      </c>
      <c r="N81" t="s">
        <v>907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877</v>
      </c>
      <c r="L82" t="s">
        <v>989</v>
      </c>
      <c r="M82" t="s">
        <v>908</v>
      </c>
      <c r="N82" t="s">
        <v>909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877</v>
      </c>
      <c r="L83" t="s">
        <v>989</v>
      </c>
      <c r="M83" t="s">
        <v>908</v>
      </c>
      <c r="N83" t="s">
        <v>909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877</v>
      </c>
      <c r="L84" t="s">
        <v>989</v>
      </c>
      <c r="M84" t="s">
        <v>908</v>
      </c>
      <c r="N84" t="s">
        <v>909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877</v>
      </c>
      <c r="L85" t="s">
        <v>989</v>
      </c>
      <c r="M85" t="s">
        <v>910</v>
      </c>
      <c r="N85" t="s">
        <v>911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880</v>
      </c>
      <c r="L86" t="s">
        <v>990</v>
      </c>
      <c r="M86" t="s">
        <v>912</v>
      </c>
      <c r="N86" t="s">
        <v>913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880</v>
      </c>
      <c r="L87" t="s">
        <v>990</v>
      </c>
      <c r="M87" t="s">
        <v>912</v>
      </c>
      <c r="N87" t="s">
        <v>913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883</v>
      </c>
      <c r="L88" t="s">
        <v>993</v>
      </c>
      <c r="M88" t="s">
        <v>914</v>
      </c>
      <c r="N88" t="s">
        <v>915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883</v>
      </c>
      <c r="L89" t="s">
        <v>993</v>
      </c>
      <c r="M89" t="s">
        <v>914</v>
      </c>
      <c r="N89" t="s">
        <v>915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883</v>
      </c>
      <c r="L90" t="s">
        <v>993</v>
      </c>
      <c r="M90" t="s">
        <v>914</v>
      </c>
      <c r="N90" t="s">
        <v>915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883</v>
      </c>
      <c r="L91" t="s">
        <v>993</v>
      </c>
      <c r="M91" t="s">
        <v>914</v>
      </c>
      <c r="N91" t="s">
        <v>915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883</v>
      </c>
      <c r="L92" t="s">
        <v>993</v>
      </c>
      <c r="M92" t="s">
        <v>916</v>
      </c>
      <c r="N92" t="s">
        <v>917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883</v>
      </c>
      <c r="L93" t="s">
        <v>993</v>
      </c>
      <c r="M93" t="s">
        <v>916</v>
      </c>
      <c r="N93" t="s">
        <v>917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883</v>
      </c>
      <c r="L94" t="s">
        <v>993</v>
      </c>
      <c r="M94" t="s">
        <v>916</v>
      </c>
      <c r="N94" t="s">
        <v>917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883</v>
      </c>
      <c r="L95" t="s">
        <v>993</v>
      </c>
      <c r="M95" t="s">
        <v>916</v>
      </c>
      <c r="N95" t="s">
        <v>917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883</v>
      </c>
      <c r="L96" t="s">
        <v>993</v>
      </c>
      <c r="M96" t="s">
        <v>916</v>
      </c>
      <c r="N96" t="s">
        <v>917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883</v>
      </c>
      <c r="L97" t="s">
        <v>993</v>
      </c>
      <c r="M97" t="s">
        <v>916</v>
      </c>
      <c r="N97" t="s">
        <v>917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883</v>
      </c>
      <c r="L98" t="s">
        <v>993</v>
      </c>
      <c r="M98" t="s">
        <v>916</v>
      </c>
      <c r="N98" t="s">
        <v>917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882</v>
      </c>
      <c r="L99" t="s">
        <v>994</v>
      </c>
      <c r="M99" t="s">
        <v>918</v>
      </c>
      <c r="N99" t="s">
        <v>919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882</v>
      </c>
      <c r="L100" t="s">
        <v>994</v>
      </c>
      <c r="M100" t="s">
        <v>918</v>
      </c>
      <c r="N100" t="s">
        <v>919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882</v>
      </c>
      <c r="L101" t="s">
        <v>994</v>
      </c>
      <c r="M101" t="s">
        <v>918</v>
      </c>
      <c r="N101" t="s">
        <v>919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882</v>
      </c>
      <c r="L102" t="s">
        <v>994</v>
      </c>
      <c r="M102" t="s">
        <v>918</v>
      </c>
      <c r="N102" t="s">
        <v>919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882</v>
      </c>
      <c r="L103" t="s">
        <v>994</v>
      </c>
      <c r="M103" t="s">
        <v>918</v>
      </c>
      <c r="N103" t="s">
        <v>919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882</v>
      </c>
      <c r="L104" t="s">
        <v>994</v>
      </c>
      <c r="M104" t="s">
        <v>920</v>
      </c>
      <c r="N104" t="s">
        <v>921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882</v>
      </c>
      <c r="L105" t="s">
        <v>994</v>
      </c>
      <c r="M105" t="s">
        <v>920</v>
      </c>
      <c r="N105" t="s">
        <v>921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882</v>
      </c>
      <c r="L106" t="s">
        <v>994</v>
      </c>
      <c r="M106" t="s">
        <v>920</v>
      </c>
      <c r="N106" t="s">
        <v>921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882</v>
      </c>
      <c r="L107" t="s">
        <v>994</v>
      </c>
      <c r="M107" t="s">
        <v>920</v>
      </c>
      <c r="N107" t="s">
        <v>921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882</v>
      </c>
      <c r="L108" t="s">
        <v>994</v>
      </c>
      <c r="M108" t="s">
        <v>920</v>
      </c>
      <c r="N108" t="s">
        <v>921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882</v>
      </c>
      <c r="L109" t="s">
        <v>994</v>
      </c>
      <c r="M109" t="s">
        <v>920</v>
      </c>
      <c r="N109" t="s">
        <v>921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882</v>
      </c>
      <c r="L110" t="s">
        <v>992</v>
      </c>
      <c r="M110" t="s">
        <v>922</v>
      </c>
      <c r="N110" t="s">
        <v>923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882</v>
      </c>
      <c r="L111" t="s">
        <v>992</v>
      </c>
      <c r="M111" t="s">
        <v>922</v>
      </c>
      <c r="N111" t="s">
        <v>923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882</v>
      </c>
      <c r="L112" t="s">
        <v>992</v>
      </c>
      <c r="M112" t="s">
        <v>922</v>
      </c>
      <c r="N112" t="s">
        <v>923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882</v>
      </c>
      <c r="L113" t="s">
        <v>992</v>
      </c>
      <c r="M113" t="s">
        <v>922</v>
      </c>
      <c r="N113" t="s">
        <v>923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882</v>
      </c>
      <c r="L114" t="s">
        <v>992</v>
      </c>
      <c r="M114" t="s">
        <v>924</v>
      </c>
      <c r="N114" t="s">
        <v>925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882</v>
      </c>
      <c r="L115" t="s">
        <v>992</v>
      </c>
      <c r="M115" t="s">
        <v>924</v>
      </c>
      <c r="N115" t="s">
        <v>925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882</v>
      </c>
      <c r="L116" t="s">
        <v>992</v>
      </c>
      <c r="M116" t="s">
        <v>924</v>
      </c>
      <c r="N116" t="s">
        <v>925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882</v>
      </c>
      <c r="L117" t="s">
        <v>992</v>
      </c>
      <c r="M117" t="s">
        <v>924</v>
      </c>
      <c r="N117" t="s">
        <v>925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900</v>
      </c>
      <c r="L118" t="s">
        <v>994</v>
      </c>
      <c r="M118" t="s">
        <v>926</v>
      </c>
      <c r="N118" t="s">
        <v>927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900</v>
      </c>
      <c r="L119" t="s">
        <v>994</v>
      </c>
      <c r="M119" t="s">
        <v>926</v>
      </c>
      <c r="N119" t="s">
        <v>927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900</v>
      </c>
      <c r="L120" t="s">
        <v>994</v>
      </c>
      <c r="M120" t="s">
        <v>926</v>
      </c>
      <c r="N120" t="s">
        <v>927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900</v>
      </c>
      <c r="L121" t="s">
        <v>994</v>
      </c>
      <c r="M121" t="s">
        <v>926</v>
      </c>
      <c r="N121" t="s">
        <v>927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928</v>
      </c>
      <c r="L122" t="s">
        <v>974</v>
      </c>
      <c r="M122" t="s">
        <v>929</v>
      </c>
      <c r="N122" t="s">
        <v>930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928</v>
      </c>
      <c r="L123" t="s">
        <v>974</v>
      </c>
      <c r="M123" t="s">
        <v>931</v>
      </c>
      <c r="N123" t="s">
        <v>932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928</v>
      </c>
      <c r="L124" t="s">
        <v>974</v>
      </c>
      <c r="M124" t="s">
        <v>931</v>
      </c>
      <c r="N124" t="s">
        <v>932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928</v>
      </c>
      <c r="L125" t="s">
        <v>974</v>
      </c>
      <c r="M125" t="s">
        <v>931</v>
      </c>
      <c r="N125" t="s">
        <v>932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928</v>
      </c>
      <c r="L126" t="s">
        <v>974</v>
      </c>
      <c r="M126" t="s">
        <v>931</v>
      </c>
      <c r="N126" t="s">
        <v>932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928</v>
      </c>
      <c r="L127" t="s">
        <v>974</v>
      </c>
      <c r="M127" t="s">
        <v>933</v>
      </c>
      <c r="N127" t="s">
        <v>934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928</v>
      </c>
      <c r="L128" t="s">
        <v>974</v>
      </c>
      <c r="M128" t="s">
        <v>933</v>
      </c>
      <c r="N128" t="s">
        <v>934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928</v>
      </c>
      <c r="L129" t="s">
        <v>974</v>
      </c>
      <c r="M129" t="s">
        <v>933</v>
      </c>
      <c r="N129" t="s">
        <v>934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928</v>
      </c>
      <c r="L130" t="s">
        <v>974</v>
      </c>
      <c r="M130" t="s">
        <v>933</v>
      </c>
      <c r="N130" t="s">
        <v>934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928</v>
      </c>
      <c r="L131" t="s">
        <v>974</v>
      </c>
      <c r="M131" t="s">
        <v>880</v>
      </c>
      <c r="N131" t="s">
        <v>918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928</v>
      </c>
      <c r="L132" t="s">
        <v>974</v>
      </c>
      <c r="M132" t="s">
        <v>880</v>
      </c>
      <c r="N132" t="s">
        <v>918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928</v>
      </c>
      <c r="L133" t="s">
        <v>974</v>
      </c>
      <c r="M133" t="s">
        <v>935</v>
      </c>
      <c r="N133" t="s">
        <v>920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928</v>
      </c>
      <c r="L134" t="s">
        <v>974</v>
      </c>
      <c r="M134" t="s">
        <v>935</v>
      </c>
      <c r="N134" t="s">
        <v>920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928</v>
      </c>
      <c r="L135" t="s">
        <v>974</v>
      </c>
      <c r="M135" t="s">
        <v>935</v>
      </c>
      <c r="N135" t="s">
        <v>920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928</v>
      </c>
      <c r="L136" t="s">
        <v>974</v>
      </c>
      <c r="M136" t="s">
        <v>936</v>
      </c>
      <c r="N136" t="s">
        <v>922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928</v>
      </c>
      <c r="L137" t="s">
        <v>974</v>
      </c>
      <c r="M137" t="s">
        <v>936</v>
      </c>
      <c r="N137" t="s">
        <v>922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928</v>
      </c>
      <c r="L138" t="s">
        <v>974</v>
      </c>
      <c r="M138" t="s">
        <v>936</v>
      </c>
      <c r="N138" t="s">
        <v>922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928</v>
      </c>
      <c r="L139" t="s">
        <v>974</v>
      </c>
      <c r="M139" t="s">
        <v>937</v>
      </c>
      <c r="N139" t="s">
        <v>924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928</v>
      </c>
      <c r="L140" t="s">
        <v>974</v>
      </c>
      <c r="M140" t="s">
        <v>937</v>
      </c>
      <c r="N140" t="s">
        <v>924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928</v>
      </c>
      <c r="L141" t="s">
        <v>974</v>
      </c>
      <c r="M141" t="s">
        <v>937</v>
      </c>
      <c r="N141" t="s">
        <v>924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928</v>
      </c>
      <c r="L142" t="s">
        <v>974</v>
      </c>
      <c r="M142" t="s">
        <v>937</v>
      </c>
      <c r="N142" t="s">
        <v>924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938</v>
      </c>
      <c r="L143" t="s">
        <v>995</v>
      </c>
      <c r="M143" t="s">
        <v>939</v>
      </c>
      <c r="N143" t="s">
        <v>935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938</v>
      </c>
      <c r="L144" t="s">
        <v>995</v>
      </c>
      <c r="M144" t="s">
        <v>939</v>
      </c>
      <c r="N144" t="s">
        <v>935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938</v>
      </c>
      <c r="L145" t="s">
        <v>995</v>
      </c>
      <c r="M145" t="s">
        <v>939</v>
      </c>
      <c r="N145" t="s">
        <v>935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938</v>
      </c>
      <c r="L146" t="s">
        <v>995</v>
      </c>
      <c r="M146" t="s">
        <v>940</v>
      </c>
      <c r="N146" t="s">
        <v>937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938</v>
      </c>
      <c r="L147" t="s">
        <v>995</v>
      </c>
      <c r="M147" t="s">
        <v>940</v>
      </c>
      <c r="N147" t="s">
        <v>937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938</v>
      </c>
      <c r="L148" t="s">
        <v>995</v>
      </c>
      <c r="M148" t="s">
        <v>940</v>
      </c>
      <c r="N148" t="s">
        <v>937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938</v>
      </c>
      <c r="L149" t="s">
        <v>995</v>
      </c>
      <c r="M149" t="s">
        <v>941</v>
      </c>
      <c r="N149" t="s">
        <v>942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938</v>
      </c>
      <c r="L150" t="s">
        <v>995</v>
      </c>
      <c r="M150" t="s">
        <v>941</v>
      </c>
      <c r="N150" t="s">
        <v>942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938</v>
      </c>
      <c r="L151" t="s">
        <v>995</v>
      </c>
      <c r="M151" t="s">
        <v>941</v>
      </c>
      <c r="N151" t="s">
        <v>942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938</v>
      </c>
      <c r="L152" t="s">
        <v>995</v>
      </c>
      <c r="M152" t="s">
        <v>943</v>
      </c>
      <c r="N152" t="s">
        <v>944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938</v>
      </c>
      <c r="L153" t="s">
        <v>995</v>
      </c>
      <c r="M153" t="s">
        <v>943</v>
      </c>
      <c r="N153" t="s">
        <v>944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938</v>
      </c>
      <c r="L154" t="s">
        <v>995</v>
      </c>
      <c r="M154" t="s">
        <v>943</v>
      </c>
      <c r="N154" t="s">
        <v>944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938</v>
      </c>
      <c r="L155" t="s">
        <v>995</v>
      </c>
      <c r="M155" t="s">
        <v>943</v>
      </c>
      <c r="N155" t="s">
        <v>944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938</v>
      </c>
      <c r="L156" t="s">
        <v>995</v>
      </c>
      <c r="M156" t="s">
        <v>943</v>
      </c>
      <c r="N156" t="s">
        <v>944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938</v>
      </c>
      <c r="L157" t="s">
        <v>995</v>
      </c>
      <c r="M157" t="s">
        <v>943</v>
      </c>
      <c r="N157" t="s">
        <v>944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945</v>
      </c>
      <c r="L158" t="s">
        <v>996</v>
      </c>
      <c r="M158" t="s">
        <v>946</v>
      </c>
      <c r="N158" t="s">
        <v>947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945</v>
      </c>
      <c r="L159" t="s">
        <v>996</v>
      </c>
      <c r="M159" t="s">
        <v>948</v>
      </c>
      <c r="N159" t="s">
        <v>949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945</v>
      </c>
      <c r="L160" t="s">
        <v>996</v>
      </c>
      <c r="M160" t="s">
        <v>950</v>
      </c>
      <c r="N160" t="s">
        <v>951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945</v>
      </c>
      <c r="L161" t="s">
        <v>996</v>
      </c>
      <c r="M161" t="s">
        <v>950</v>
      </c>
      <c r="N161" t="s">
        <v>951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945</v>
      </c>
      <c r="L162" t="s">
        <v>996</v>
      </c>
      <c r="M162" t="s">
        <v>950</v>
      </c>
      <c r="N162" t="s">
        <v>951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945</v>
      </c>
      <c r="L163" t="s">
        <v>996</v>
      </c>
      <c r="M163" t="s">
        <v>950</v>
      </c>
      <c r="N163" t="s">
        <v>951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945</v>
      </c>
      <c r="L164" t="s">
        <v>996</v>
      </c>
      <c r="M164" t="s">
        <v>952</v>
      </c>
      <c r="N164" t="s">
        <v>953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945</v>
      </c>
      <c r="L165" t="s">
        <v>996</v>
      </c>
      <c r="M165" t="s">
        <v>952</v>
      </c>
      <c r="N165" t="s">
        <v>953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945</v>
      </c>
      <c r="L166" t="s">
        <v>996</v>
      </c>
      <c r="M166" t="s">
        <v>952</v>
      </c>
      <c r="N166" t="s">
        <v>953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945</v>
      </c>
      <c r="L167" t="s">
        <v>996</v>
      </c>
      <c r="M167" t="s">
        <v>952</v>
      </c>
      <c r="N167" t="s">
        <v>953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945</v>
      </c>
      <c r="L168" t="s">
        <v>996</v>
      </c>
      <c r="M168" t="s">
        <v>952</v>
      </c>
      <c r="N168" t="s">
        <v>953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945</v>
      </c>
      <c r="L169" t="s">
        <v>996</v>
      </c>
      <c r="M169" t="s">
        <v>952</v>
      </c>
      <c r="N169" t="s">
        <v>953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945</v>
      </c>
      <c r="L170" t="s">
        <v>996</v>
      </c>
      <c r="M170" t="s">
        <v>954</v>
      </c>
      <c r="N170" t="s">
        <v>955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945</v>
      </c>
      <c r="L171" t="s">
        <v>996</v>
      </c>
      <c r="M171" t="s">
        <v>954</v>
      </c>
      <c r="N171" t="s">
        <v>955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945</v>
      </c>
      <c r="L172" t="s">
        <v>996</v>
      </c>
      <c r="M172" t="s">
        <v>954</v>
      </c>
      <c r="N172" t="s">
        <v>955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956</v>
      </c>
      <c r="L173" t="s">
        <v>997</v>
      </c>
      <c r="M173" t="s">
        <v>957</v>
      </c>
      <c r="N173" t="s">
        <v>958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956</v>
      </c>
      <c r="L174" t="s">
        <v>997</v>
      </c>
      <c r="M174" t="s">
        <v>957</v>
      </c>
      <c r="N174" t="s">
        <v>958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956</v>
      </c>
      <c r="L175" t="s">
        <v>997</v>
      </c>
      <c r="M175" t="s">
        <v>957</v>
      </c>
      <c r="N175" t="s">
        <v>958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956</v>
      </c>
      <c r="L176" t="s">
        <v>997</v>
      </c>
      <c r="M176" t="s">
        <v>957</v>
      </c>
      <c r="N176" t="s">
        <v>958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956</v>
      </c>
      <c r="L177" t="s">
        <v>997</v>
      </c>
      <c r="M177" t="s">
        <v>959</v>
      </c>
      <c r="N177" t="s">
        <v>960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956</v>
      </c>
      <c r="L178" t="s">
        <v>997</v>
      </c>
      <c r="M178" t="s">
        <v>959</v>
      </c>
      <c r="N178" t="s">
        <v>960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956</v>
      </c>
      <c r="L179" t="s">
        <v>997</v>
      </c>
      <c r="M179" t="s">
        <v>959</v>
      </c>
      <c r="N179" t="s">
        <v>1882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956</v>
      </c>
      <c r="L180" t="s">
        <v>997</v>
      </c>
      <c r="M180" t="s">
        <v>959</v>
      </c>
      <c r="N180" t="s">
        <v>960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956</v>
      </c>
      <c r="L181" t="s">
        <v>997</v>
      </c>
      <c r="M181" t="s">
        <v>961</v>
      </c>
      <c r="N181" t="s">
        <v>1883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956</v>
      </c>
      <c r="L182" t="s">
        <v>997</v>
      </c>
      <c r="M182" t="s">
        <v>961</v>
      </c>
      <c r="N182" t="s">
        <v>963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956</v>
      </c>
      <c r="L183" t="s">
        <v>997</v>
      </c>
      <c r="M183" t="s">
        <v>961</v>
      </c>
      <c r="N183" t="s">
        <v>965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956</v>
      </c>
      <c r="L184" t="s">
        <v>997</v>
      </c>
      <c r="M184" t="s">
        <v>961</v>
      </c>
      <c r="N184" t="s">
        <v>965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956</v>
      </c>
      <c r="L185" t="s">
        <v>997</v>
      </c>
      <c r="M185" t="s">
        <v>962</v>
      </c>
      <c r="N185" t="s">
        <v>959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956</v>
      </c>
      <c r="L186" t="s">
        <v>997</v>
      </c>
      <c r="M186" t="s">
        <v>964</v>
      </c>
      <c r="N186" t="s">
        <v>957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956</v>
      </c>
      <c r="L187" t="s">
        <v>997</v>
      </c>
      <c r="M187" t="s">
        <v>964</v>
      </c>
      <c r="N187" t="s">
        <v>965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956</v>
      </c>
      <c r="L188" t="s">
        <v>997</v>
      </c>
      <c r="M188" t="s">
        <v>964</v>
      </c>
      <c r="N188" t="s">
        <v>968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956</v>
      </c>
      <c r="L189" t="s">
        <v>997</v>
      </c>
      <c r="M189" t="s">
        <v>964</v>
      </c>
      <c r="N189" t="s">
        <v>1884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966</v>
      </c>
      <c r="L190" t="s">
        <v>998</v>
      </c>
      <c r="M190" t="s">
        <v>967</v>
      </c>
      <c r="N190" t="s">
        <v>968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966</v>
      </c>
      <c r="L191" t="s">
        <v>998</v>
      </c>
      <c r="M191" t="s">
        <v>967</v>
      </c>
      <c r="N191" t="s">
        <v>968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966</v>
      </c>
      <c r="L192" t="s">
        <v>998</v>
      </c>
      <c r="M192" t="s">
        <v>967</v>
      </c>
      <c r="N192" t="s">
        <v>968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966</v>
      </c>
      <c r="L193" t="s">
        <v>998</v>
      </c>
      <c r="M193" t="s">
        <v>967</v>
      </c>
      <c r="N193" t="s">
        <v>968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966</v>
      </c>
      <c r="L194" t="s">
        <v>998</v>
      </c>
      <c r="M194" t="s">
        <v>969</v>
      </c>
      <c r="N194" t="s">
        <v>970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966</v>
      </c>
      <c r="L195" t="s">
        <v>998</v>
      </c>
      <c r="M195" t="s">
        <v>969</v>
      </c>
      <c r="N195" t="s">
        <v>970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966</v>
      </c>
      <c r="L196" t="s">
        <v>998</v>
      </c>
      <c r="M196" t="s">
        <v>971</v>
      </c>
      <c r="N196" t="s">
        <v>957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966</v>
      </c>
      <c r="L197" t="s">
        <v>998</v>
      </c>
      <c r="M197" t="s">
        <v>971</v>
      </c>
      <c r="N197" t="s">
        <v>959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966</v>
      </c>
      <c r="L198" t="s">
        <v>998</v>
      </c>
      <c r="M198" t="s">
        <v>972</v>
      </c>
      <c r="N198" t="s">
        <v>959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966</v>
      </c>
      <c r="L199" t="s">
        <v>998</v>
      </c>
      <c r="M199" t="s">
        <v>972</v>
      </c>
      <c r="N199" t="s">
        <v>959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966</v>
      </c>
      <c r="L200" t="s">
        <v>998</v>
      </c>
      <c r="M200" t="s">
        <v>973</v>
      </c>
      <c r="N200" t="s">
        <v>974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966</v>
      </c>
      <c r="L201" t="s">
        <v>998</v>
      </c>
      <c r="M201" t="s">
        <v>973</v>
      </c>
      <c r="N201" t="s">
        <v>974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966</v>
      </c>
      <c r="L202" t="s">
        <v>998</v>
      </c>
      <c r="M202" t="s">
        <v>973</v>
      </c>
      <c r="N202" t="s">
        <v>974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966</v>
      </c>
      <c r="L203" t="s">
        <v>998</v>
      </c>
      <c r="M203" t="s">
        <v>973</v>
      </c>
      <c r="N203" t="s">
        <v>974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966</v>
      </c>
      <c r="L204" t="s">
        <v>998</v>
      </c>
      <c r="M204" t="s">
        <v>975</v>
      </c>
      <c r="N204" t="s">
        <v>938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966</v>
      </c>
      <c r="L205" t="s">
        <v>998</v>
      </c>
      <c r="M205" t="s">
        <v>976</v>
      </c>
      <c r="N205" t="s">
        <v>977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966</v>
      </c>
      <c r="L206" t="s">
        <v>998</v>
      </c>
      <c r="M206" t="s">
        <v>976</v>
      </c>
      <c r="N206" t="s">
        <v>977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966</v>
      </c>
      <c r="L207" t="s">
        <v>998</v>
      </c>
      <c r="M207" t="s">
        <v>978</v>
      </c>
      <c r="N207" t="s">
        <v>964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966</v>
      </c>
      <c r="L208" t="s">
        <v>998</v>
      </c>
      <c r="M208" t="s">
        <v>978</v>
      </c>
      <c r="N208" t="s">
        <v>964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966</v>
      </c>
      <c r="L209" t="s">
        <v>998</v>
      </c>
      <c r="M209" t="s">
        <v>978</v>
      </c>
      <c r="N209" t="s">
        <v>964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966</v>
      </c>
      <c r="L210" t="s">
        <v>998</v>
      </c>
      <c r="M210" t="s">
        <v>978</v>
      </c>
      <c r="N210" t="s">
        <v>964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966</v>
      </c>
      <c r="L211" t="s">
        <v>998</v>
      </c>
      <c r="M211" t="s">
        <v>978</v>
      </c>
      <c r="N211" t="s">
        <v>964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966</v>
      </c>
      <c r="L212" t="s">
        <v>998</v>
      </c>
      <c r="M212" t="s">
        <v>979</v>
      </c>
      <c r="N212" t="s">
        <v>975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966</v>
      </c>
      <c r="L213" t="s">
        <v>998</v>
      </c>
      <c r="M213" t="s">
        <v>979</v>
      </c>
      <c r="N213" t="s">
        <v>975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966</v>
      </c>
      <c r="L214" t="s">
        <v>998</v>
      </c>
      <c r="M214" t="s">
        <v>979</v>
      </c>
      <c r="N214" t="s">
        <v>975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966</v>
      </c>
      <c r="L215" t="s">
        <v>998</v>
      </c>
      <c r="M215" t="s">
        <v>979</v>
      </c>
      <c r="N215" t="s">
        <v>975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980</v>
      </c>
      <c r="L216" t="s">
        <v>999</v>
      </c>
      <c r="M216" t="s">
        <v>981</v>
      </c>
      <c r="N216" t="s">
        <v>982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980</v>
      </c>
      <c r="L217" t="s">
        <v>999</v>
      </c>
      <c r="M217" t="s">
        <v>981</v>
      </c>
      <c r="N217" t="s">
        <v>982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980</v>
      </c>
      <c r="L218" t="s">
        <v>999</v>
      </c>
      <c r="M218" t="s">
        <v>981</v>
      </c>
      <c r="N218" t="s">
        <v>982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980</v>
      </c>
      <c r="L219" t="s">
        <v>999</v>
      </c>
      <c r="M219" t="s">
        <v>981</v>
      </c>
      <c r="N219" t="s">
        <v>982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980</v>
      </c>
      <c r="L220" t="s">
        <v>999</v>
      </c>
      <c r="M220" t="s">
        <v>981</v>
      </c>
      <c r="N220" t="s">
        <v>982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980</v>
      </c>
      <c r="L221" t="s">
        <v>999</v>
      </c>
      <c r="M221" t="s">
        <v>981</v>
      </c>
      <c r="N221" t="s">
        <v>982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980</v>
      </c>
      <c r="L222" t="s">
        <v>999</v>
      </c>
      <c r="M222" t="s">
        <v>983</v>
      </c>
      <c r="N222" t="s">
        <v>984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980</v>
      </c>
      <c r="L223" t="s">
        <v>999</v>
      </c>
      <c r="M223" t="s">
        <v>983</v>
      </c>
      <c r="N223" t="s">
        <v>984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980</v>
      </c>
      <c r="L224" t="s">
        <v>999</v>
      </c>
      <c r="M224" t="s">
        <v>983</v>
      </c>
      <c r="N224" t="s">
        <v>984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980</v>
      </c>
      <c r="L225" t="s">
        <v>999</v>
      </c>
      <c r="M225" t="s">
        <v>983</v>
      </c>
      <c r="N225" t="s">
        <v>984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980</v>
      </c>
      <c r="L226" t="s">
        <v>999</v>
      </c>
      <c r="M226" t="s">
        <v>983</v>
      </c>
      <c r="N226" t="s">
        <v>984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980</v>
      </c>
      <c r="L227" t="s">
        <v>999</v>
      </c>
      <c r="M227" t="s">
        <v>983</v>
      </c>
      <c r="N227" t="s">
        <v>984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980</v>
      </c>
      <c r="L228" t="s">
        <v>999</v>
      </c>
      <c r="M228" t="s">
        <v>983</v>
      </c>
      <c r="N228" t="s">
        <v>984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980</v>
      </c>
      <c r="L229" t="s">
        <v>999</v>
      </c>
      <c r="M229" t="s">
        <v>983</v>
      </c>
      <c r="N229" t="s">
        <v>984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980</v>
      </c>
      <c r="L230" t="s">
        <v>999</v>
      </c>
      <c r="M230" t="s">
        <v>983</v>
      </c>
      <c r="N230" t="s">
        <v>984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980</v>
      </c>
      <c r="L231" t="s">
        <v>999</v>
      </c>
      <c r="M231" t="s">
        <v>983</v>
      </c>
      <c r="N231" t="s">
        <v>984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980</v>
      </c>
      <c r="L232" t="s">
        <v>999</v>
      </c>
      <c r="M232" t="s">
        <v>985</v>
      </c>
      <c r="N232" t="s">
        <v>978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980</v>
      </c>
      <c r="L233" t="s">
        <v>999</v>
      </c>
      <c r="M233" t="s">
        <v>985</v>
      </c>
      <c r="N233" t="s">
        <v>978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980</v>
      </c>
      <c r="L234" t="s">
        <v>999</v>
      </c>
      <c r="M234" t="s">
        <v>985</v>
      </c>
      <c r="N234" t="s">
        <v>978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980</v>
      </c>
      <c r="L235" t="s">
        <v>999</v>
      </c>
      <c r="M235" t="s">
        <v>985</v>
      </c>
      <c r="N235" t="s">
        <v>978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980</v>
      </c>
      <c r="L236" t="s">
        <v>999</v>
      </c>
      <c r="M236" t="s">
        <v>985</v>
      </c>
      <c r="N236" t="s">
        <v>978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980</v>
      </c>
      <c r="L237" t="s">
        <v>999</v>
      </c>
      <c r="M237" t="s">
        <v>985</v>
      </c>
      <c r="N237" t="s">
        <v>978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980</v>
      </c>
      <c r="L238" t="s">
        <v>999</v>
      </c>
      <c r="M238" t="s">
        <v>985</v>
      </c>
      <c r="N238" t="s">
        <v>987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980</v>
      </c>
      <c r="L239" t="s">
        <v>999</v>
      </c>
      <c r="M239" t="s">
        <v>985</v>
      </c>
      <c r="N239" t="s">
        <v>987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980</v>
      </c>
      <c r="L240" t="s">
        <v>999</v>
      </c>
      <c r="M240" t="s">
        <v>986</v>
      </c>
      <c r="N240" t="s">
        <v>987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980</v>
      </c>
      <c r="L241" t="s">
        <v>999</v>
      </c>
      <c r="M241" t="s">
        <v>986</v>
      </c>
      <c r="N241" t="s">
        <v>987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980</v>
      </c>
      <c r="L242" t="s">
        <v>999</v>
      </c>
      <c r="M242" t="s">
        <v>986</v>
      </c>
      <c r="N242" t="s">
        <v>987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980</v>
      </c>
      <c r="L243" t="s">
        <v>999</v>
      </c>
      <c r="M243" t="s">
        <v>986</v>
      </c>
      <c r="N243" t="s">
        <v>987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980</v>
      </c>
      <c r="L244" t="s">
        <v>999</v>
      </c>
      <c r="M244" t="s">
        <v>986</v>
      </c>
      <c r="N244" t="s">
        <v>987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980</v>
      </c>
      <c r="L245" t="s">
        <v>999</v>
      </c>
      <c r="M245" t="s">
        <v>986</v>
      </c>
      <c r="N245" t="s">
        <v>987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44958</v>
      </c>
      <c r="L2" s="7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44985</v>
      </c>
      <c r="M2" s="7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44868</v>
      </c>
      <c r="N2" s="7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44847</v>
      </c>
      <c r="O2" s="5">
        <f>IF(AND(K2&lt;&gt;"", L2&lt;&gt;""), DATEDIF(K2, L2, "M") + 1, "")</f>
        <v>1</v>
      </c>
      <c r="P2" s="10" t="str">
        <f>IF('FY2023'!$A4&lt;&gt;"",IF(AND(MONTH($K2) &lt;= 1, MONTH($L2) &gt;= 1), IF($O2 &lt;&gt; "", $E2/$O2, ""), ""),"")</f>
        <v/>
      </c>
      <c r="Q2" s="10">
        <f>IF('FY2023'!$A4&lt;&gt;"",IF(AND(MONTH($K2) &lt;= 2, MONTH($L2) &gt;= 2), IF($O2 &lt;&gt; "", $E2/$O2, ""), ""),"")</f>
        <v>1000000</v>
      </c>
      <c r="R2" s="10" t="str">
        <f>IF('FY2023'!$A4&lt;&gt;"",IF(AND(MONTH($K2) &lt;= 3, MONTH($L2) &gt;= 3), IF($O2 &lt;&gt; "", $E2/$O2, ""), ""),"")</f>
        <v/>
      </c>
      <c r="S2" s="10" t="str">
        <f>IF('FY2023'!$A4&lt;&gt;"",IF(AND(MONTH($K2) &lt;= 4, MONTH($L2) &gt;= 4), IF($O2 &lt;&gt; "", $E2/$O2, ""), ""),"")</f>
        <v/>
      </c>
      <c r="T2" s="10" t="str">
        <f>IF('FY2023'!$A4&lt;&gt;"",IF(AND(MONTH($K2) &lt;= 5, MONTH($L2) &gt;= 5), IF($O2 &lt;&gt; "", $E2/$O2, ""), ""),"")</f>
        <v/>
      </c>
      <c r="U2" s="10" t="str">
        <f>IF('FY2023'!$A4&lt;&gt;"",IF(AND(MONTH($K2) &lt;= 6, MONTH($L2) &gt;= 6), IF($O2 &lt;&gt; "", $E2/$O2, ""), ""),"")</f>
        <v/>
      </c>
      <c r="V2" s="10" t="str">
        <f>IF('FY2023'!$A4&lt;&gt;"",IF(AND(MONTH($K2) &lt;= 7, MONTH($L2) &gt;= 7 ), IF($O2 &lt;&gt; "", $E2/$O2, ""), ""),"")</f>
        <v/>
      </c>
      <c r="W2" s="10" t="str">
        <f>IF('FY2023'!$A4&lt;&gt;"",IF(AND(MONTH($K2) &lt;= 8, MONTH($L2) &gt;= 8), IF($O2 &lt;&gt; "", $E2/$O2, ""), ""),"")</f>
        <v/>
      </c>
      <c r="X2" s="10" t="str">
        <f>IF('FY2023'!$A4&lt;&gt;"",IF(AND(MONTH($K2) &lt;= 9, MONTH($L2) &gt;= 9), IF($O2 &lt;&gt; "", $E2/$O2, ""), ""),"")</f>
        <v/>
      </c>
      <c r="Y2" s="10" t="str">
        <f>IF('FY2023'!$A4&lt;&gt;"",IF(AND(MONTH($K2) &lt;= 10, MONTH($L2) &gt;= 10), IF($O2 &lt;&gt; "", $E2/$O2, ""), ""),"")</f>
        <v/>
      </c>
      <c r="Z2" s="10" t="str">
        <f>IF('FY2023'!$A4&lt;&gt;"",IF(AND(MONTH($K2) &lt;= 11, MONTH($L2) &gt;= 11), IF($O2 &lt;&gt; "", $E2/$O2, ""), ""),"")</f>
        <v/>
      </c>
      <c r="AA2" s="10" t="str">
        <f>IF('FY2023'!$A4&lt;&gt;"",IF(AND(MONTH($K2) &lt;= 12, MONTH($L2) &gt;= 12), IF($O2 &lt;&gt; "", $E2/$O2, ""), ""),"")</f>
        <v/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44986</v>
      </c>
      <c r="L3" s="7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45016</v>
      </c>
      <c r="M3" s="7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44868</v>
      </c>
      <c r="N3" s="7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44847</v>
      </c>
      <c r="O3" s="5">
        <f t="shared" ref="O3:O66" si="0">IF(AND(K3&lt;&gt;"", L3&lt;&gt;""), DATEDIF(K3, L3, "M") + 1, "")</f>
        <v>1</v>
      </c>
      <c r="P3" s="10" t="str">
        <f>IF('FY2023'!$A5&lt;&gt;"",IF(AND(MONTH($K3) &lt;= 1, MONTH($L3) &gt;= 1), IF($O3 &lt;&gt; "", $E3/$O3, ""), ""),"")</f>
        <v/>
      </c>
      <c r="Q3" s="10" t="str">
        <f>IF('FY2023'!$A5&lt;&gt;"",IF(AND(MONTH($K3) &lt;= 2, MONTH($L3) &gt;= 2), IF($O3 &lt;&gt; "", $E3/$O3, ""), ""),"")</f>
        <v/>
      </c>
      <c r="R3" s="10">
        <f>IF('FY2023'!$A5&lt;&gt;"",IF(AND(MONTH($K3) &lt;= 3, MONTH($L3) &gt;= 3), IF($O3 &lt;&gt; "", $E3/$O3, ""), ""),"")</f>
        <v>1000000</v>
      </c>
      <c r="S3" s="10" t="str">
        <f>IF('FY2023'!$A5&lt;&gt;"",IF(AND(MONTH($K3) &lt;= 4, MONTH($L3) &gt;= 4), IF($O3 &lt;&gt; "", $E3/$O3, ""), ""),"")</f>
        <v/>
      </c>
      <c r="T3" s="10" t="str">
        <f>IF('FY2023'!$A5&lt;&gt;"",IF(AND(MONTH($K3) &lt;= 5, MONTH($L3) &gt;= 5), IF($O3 &lt;&gt; "", $E3/$O3, ""), ""),"")</f>
        <v/>
      </c>
      <c r="U3" s="10" t="str">
        <f>IF('FY2023'!$A5&lt;&gt;"",IF(AND(MONTH($K3) &lt;= 6, MONTH($L3) &gt;= 6), IF($O3 &lt;&gt; "", $E3/$O3, ""), ""),"")</f>
        <v/>
      </c>
      <c r="V3" s="10" t="str">
        <f>IF('FY2023'!$A5&lt;&gt;"",IF(AND(MONTH($K3) &lt;= 7, MONTH($L3) &gt;= 7 ), IF($O3 &lt;&gt; "", $E3/$O3, ""), ""),"")</f>
        <v/>
      </c>
      <c r="W3" s="10" t="str">
        <f>IF('FY2023'!$A5&lt;&gt;"",IF(AND(MONTH($K3) &lt;= 8, MONTH($L3) &gt;= 8), IF($O3 &lt;&gt; "", $E3/$O3, ""), ""),"")</f>
        <v/>
      </c>
      <c r="X3" s="10" t="str">
        <f>IF('FY2023'!$A5&lt;&gt;"",IF(AND(MONTH($K3) &lt;= 9, MONTH($L3) &gt;= 9), IF($O3 &lt;&gt; "", $E3/$O3, ""), ""),"")</f>
        <v/>
      </c>
      <c r="Y3" s="10" t="str">
        <f>IF('FY2023'!$A5&lt;&gt;"",IF(AND(MONTH($K3) &lt;= 10, MONTH($L3) &gt;= 10), IF($O3 &lt;&gt; "", $E3/$O3, ""), ""),"")</f>
        <v/>
      </c>
      <c r="Z3" s="10" t="str">
        <f>IF('FY2023'!$A5&lt;&gt;"",IF(AND(MONTH($K3) &lt;= 11, MONTH($L3) &gt;= 11), IF($O3 &lt;&gt; "", $E3/$O3, ""), ""),"")</f>
        <v/>
      </c>
      <c r="AA3" s="10" t="str">
        <f>IF('FY2023'!$A5&lt;&gt;"",IF(AND(MONTH($K3) &lt;= 12, MONTH($L3) &gt;= 12), IF($O3 &lt;&gt; "", $E3/$O3, ""), ""),"")</f>
        <v/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44927</v>
      </c>
      <c r="L4" s="7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44957</v>
      </c>
      <c r="M4" s="7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44868</v>
      </c>
      <c r="N4" s="7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44847</v>
      </c>
      <c r="O4" s="5">
        <f t="shared" si="0"/>
        <v>1</v>
      </c>
      <c r="P4" s="10">
        <f>IF('FY2023'!$A6&lt;&gt;"",IF(AND(MONTH($K4) &lt;= 1, MONTH($L4) &gt;= 1), IF($O4 &lt;&gt; "", $E4/$O4, ""), ""),"")</f>
        <v>500000</v>
      </c>
      <c r="Q4" s="10" t="str">
        <f>IF('FY2023'!$A6&lt;&gt;"",IF(AND(MONTH($K4) &lt;= 2, MONTH($L4) &gt;= 2), IF($O4 &lt;&gt; "", $E4/$O4, ""), ""),"")</f>
        <v/>
      </c>
      <c r="R4" s="10" t="str">
        <f>IF('FY2023'!$A6&lt;&gt;"",IF(AND(MONTH($K4) &lt;= 3, MONTH($L4) &gt;= 3), IF($O4 &lt;&gt; "", $E4/$O4, ""), ""),"")</f>
        <v/>
      </c>
      <c r="S4" s="10" t="str">
        <f>IF('FY2023'!$A6&lt;&gt;"",IF(AND(MONTH($K4) &lt;= 4, MONTH($L4) &gt;= 4), IF($O4 &lt;&gt; "", $E4/$O4, ""), ""),"")</f>
        <v/>
      </c>
      <c r="T4" s="10" t="str">
        <f>IF('FY2023'!$A6&lt;&gt;"",IF(AND(MONTH($K4) &lt;= 5, MONTH($L4) &gt;= 5), IF($O4 &lt;&gt; "", $E4/$O4, ""), ""),"")</f>
        <v/>
      </c>
      <c r="U4" s="10" t="str">
        <f>IF('FY2023'!$A6&lt;&gt;"",IF(AND(MONTH($K4) &lt;= 6, MONTH($L4) &gt;= 6), IF($O4 &lt;&gt; "", $E4/$O4, ""), ""),"")</f>
        <v/>
      </c>
      <c r="V4" s="10" t="str">
        <f>IF('FY2023'!$A6&lt;&gt;"",IF(AND(MONTH($K4) &lt;= 7, MONTH($L4) &gt;= 7 ), IF($O4 &lt;&gt; "", $E4/$O4, ""), ""),"")</f>
        <v/>
      </c>
      <c r="W4" s="10" t="str">
        <f>IF('FY2023'!$A6&lt;&gt;"",IF(AND(MONTH($K4) &lt;= 8, MONTH($L4) &gt;= 8), IF($O4 &lt;&gt; "", $E4/$O4, ""), ""),"")</f>
        <v/>
      </c>
      <c r="X4" s="10" t="str">
        <f>IF('FY2023'!$A6&lt;&gt;"",IF(AND(MONTH($K4) &lt;= 9, MONTH($L4) &gt;= 9), IF($O4 &lt;&gt; "", $E4/$O4, ""), ""),"")</f>
        <v/>
      </c>
      <c r="Y4" s="10" t="str">
        <f>IF('FY2023'!$A6&lt;&gt;"",IF(AND(MONTH($K4) &lt;= 10, MONTH($L4) &gt;= 10), IF($O4 &lt;&gt; "", $E4/$O4, ""), ""),"")</f>
        <v/>
      </c>
      <c r="Z4" s="10" t="str">
        <f>IF('FY2023'!$A6&lt;&gt;"",IF(AND(MONTH($K4) &lt;= 11, MONTH($L4) &gt;= 11), IF($O4 &lt;&gt; "", $E4/$O4, ""), ""),"")</f>
        <v/>
      </c>
      <c r="AA4" s="10" t="str">
        <f>IF('FY2023'!$A6&lt;&gt;"",IF(AND(MONTH($K4) &lt;= 12, MONTH($L4) &gt;= 12), IF($O4 &lt;&gt; "", $E4/$O4, ""), ""),"")</f>
        <v/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44927</v>
      </c>
      <c r="L5" s="7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44957</v>
      </c>
      <c r="M5" s="7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44868</v>
      </c>
      <c r="N5" s="7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44847</v>
      </c>
      <c r="O5" s="5">
        <f t="shared" si="0"/>
        <v>1</v>
      </c>
      <c r="P5" s="10">
        <f>IF('FY2023'!$A7&lt;&gt;"",IF(AND(MONTH($K5) &lt;= 1, MONTH($L5) &gt;= 1), IF($O5 &lt;&gt; "", $E5/$O5, ""), ""),"")</f>
        <v>500000</v>
      </c>
      <c r="Q5" s="10" t="str">
        <f>IF('FY2023'!$A7&lt;&gt;"",IF(AND(MONTH($K5) &lt;= 2, MONTH($L5) &gt;= 2), IF($O5 &lt;&gt; "", $E5/$O5, ""), ""),"")</f>
        <v/>
      </c>
      <c r="R5" s="10" t="str">
        <f>IF('FY2023'!$A7&lt;&gt;"",IF(AND(MONTH($K5) &lt;= 3, MONTH($L5) &gt;= 3), IF($O5 &lt;&gt; "", $E5/$O5, ""), ""),"")</f>
        <v/>
      </c>
      <c r="S5" s="10" t="str">
        <f>IF('FY2023'!$A7&lt;&gt;"",IF(AND(MONTH($K5) &lt;= 4, MONTH($L5) &gt;= 4), IF($O5 &lt;&gt; "", $E5/$O5, ""), ""),"")</f>
        <v/>
      </c>
      <c r="T5" s="10" t="str">
        <f>IF('FY2023'!$A7&lt;&gt;"",IF(AND(MONTH($K5) &lt;= 5, MONTH($L5) &gt;= 5), IF($O5 &lt;&gt; "", $E5/$O5, ""), ""),"")</f>
        <v/>
      </c>
      <c r="U5" s="10" t="str">
        <f>IF('FY2023'!$A7&lt;&gt;"",IF(AND(MONTH($K5) &lt;= 6, MONTH($L5) &gt;= 6), IF($O5 &lt;&gt; "", $E5/$O5, ""), ""),"")</f>
        <v/>
      </c>
      <c r="V5" s="10" t="str">
        <f>IF('FY2023'!$A7&lt;&gt;"",IF(AND(MONTH($K5) &lt;= 7, MONTH($L5) &gt;= 7 ), IF($O5 &lt;&gt; "", $E5/$O5, ""), ""),"")</f>
        <v/>
      </c>
      <c r="W5" s="10" t="str">
        <f>IF('FY2023'!$A7&lt;&gt;"",IF(AND(MONTH($K5) &lt;= 8, MONTH($L5) &gt;= 8), IF($O5 &lt;&gt; "", $E5/$O5, ""), ""),"")</f>
        <v/>
      </c>
      <c r="X5" s="10" t="str">
        <f>IF('FY2023'!$A7&lt;&gt;"",IF(AND(MONTH($K5) &lt;= 9, MONTH($L5) &gt;= 9), IF($O5 &lt;&gt; "", $E5/$O5, ""), ""),"")</f>
        <v/>
      </c>
      <c r="Y5" s="10" t="str">
        <f>IF('FY2023'!$A7&lt;&gt;"",IF(AND(MONTH($K5) &lt;= 10, MONTH($L5) &gt;= 10), IF($O5 &lt;&gt; "", $E5/$O5, ""), ""),"")</f>
        <v/>
      </c>
      <c r="Z5" s="10" t="str">
        <f>IF('FY2023'!$A7&lt;&gt;"",IF(AND(MONTH($K5) &lt;= 11, MONTH($L5) &gt;= 11), IF($O5 &lt;&gt; "", $E5/$O5, ""), ""),"")</f>
        <v/>
      </c>
      <c r="AA5" s="10" t="str">
        <f>IF('FY2023'!$A7&lt;&gt;"",IF(AND(MONTH($K5) &lt;= 12, MONTH($L5) &gt;= 12), IF($O5 &lt;&gt; "", $E5/$O5, ""), ""),"")</f>
        <v/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45047</v>
      </c>
      <c r="L6" s="7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45077</v>
      </c>
      <c r="M6" s="7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44868</v>
      </c>
      <c r="N6" s="7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44847</v>
      </c>
      <c r="O6" s="5">
        <f t="shared" si="0"/>
        <v>1</v>
      </c>
      <c r="P6" s="10" t="str">
        <f>IF('FY2023'!$A8&lt;&gt;"",IF(AND(MONTH($K6) &lt;= 1, MONTH($L6) &gt;= 1), IF($O6 &lt;&gt; "", $E6/$O6, ""), ""),"")</f>
        <v/>
      </c>
      <c r="Q6" s="10" t="str">
        <f>IF('FY2023'!$A8&lt;&gt;"",IF(AND(MONTH($K6) &lt;= 2, MONTH($L6) &gt;= 2), IF($O6 &lt;&gt; "", $E6/$O6, ""), ""),"")</f>
        <v/>
      </c>
      <c r="R6" s="10" t="str">
        <f>IF('FY2023'!$A8&lt;&gt;"",IF(AND(MONTH($K6) &lt;= 3, MONTH($L6) &gt;= 3), IF($O6 &lt;&gt; "", $E6/$O6, ""), ""),"")</f>
        <v/>
      </c>
      <c r="S6" s="10" t="str">
        <f>IF('FY2023'!$A8&lt;&gt;"",IF(AND(MONTH($K6) &lt;= 4, MONTH($L6) &gt;= 4), IF($O6 &lt;&gt; "", $E6/$O6, ""), ""),"")</f>
        <v/>
      </c>
      <c r="T6" s="10">
        <f>IF('FY2023'!$A8&lt;&gt;"",IF(AND(MONTH($K6) &lt;= 5, MONTH($L6) &gt;= 5), IF($O6 &lt;&gt; "", $E6/$O6, ""), ""),"")</f>
        <v>750000</v>
      </c>
      <c r="U6" s="10" t="str">
        <f>IF('FY2023'!$A8&lt;&gt;"",IF(AND(MONTH($K6) &lt;= 6, MONTH($L6) &gt;= 6), IF($O6 &lt;&gt; "", $E6/$O6, ""), ""),"")</f>
        <v/>
      </c>
      <c r="V6" s="10" t="str">
        <f>IF('FY2023'!$A8&lt;&gt;"",IF(AND(MONTH($K6) &lt;= 7, MONTH($L6) &gt;= 7 ), IF($O6 &lt;&gt; "", $E6/$O6, ""), ""),"")</f>
        <v/>
      </c>
      <c r="W6" s="10" t="str">
        <f>IF('FY2023'!$A8&lt;&gt;"",IF(AND(MONTH($K6) &lt;= 8, MONTH($L6) &gt;= 8), IF($O6 &lt;&gt; "", $E6/$O6, ""), ""),"")</f>
        <v/>
      </c>
      <c r="X6" s="10" t="str">
        <f>IF('FY2023'!$A8&lt;&gt;"",IF(AND(MONTH($K6) &lt;= 9, MONTH($L6) &gt;= 9), IF($O6 &lt;&gt; "", $E6/$O6, ""), ""),"")</f>
        <v/>
      </c>
      <c r="Y6" s="10" t="str">
        <f>IF('FY2023'!$A8&lt;&gt;"",IF(AND(MONTH($K6) &lt;= 10, MONTH($L6) &gt;= 10), IF($O6 &lt;&gt; "", $E6/$O6, ""), ""),"")</f>
        <v/>
      </c>
      <c r="Z6" s="10" t="str">
        <f>IF('FY2023'!$A8&lt;&gt;"",IF(AND(MONTH($K6) &lt;= 11, MONTH($L6) &gt;= 11), IF($O6 &lt;&gt; "", $E6/$O6, ""), ""),"")</f>
        <v/>
      </c>
      <c r="AA6" s="10" t="str">
        <f>IF('FY2023'!$A8&lt;&gt;"",IF(AND(MONTH($K6) &lt;= 12, MONTH($L6) &gt;= 12), IF($O6 &lt;&gt; "", $E6/$O6, ""), ""),"")</f>
        <v/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44927</v>
      </c>
      <c r="L7" s="7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44957</v>
      </c>
      <c r="M7" s="7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44868</v>
      </c>
      <c r="N7" s="7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44847</v>
      </c>
      <c r="O7" s="5">
        <f t="shared" si="0"/>
        <v>1</v>
      </c>
      <c r="P7" s="10">
        <f>IF('FY2023'!$A9&lt;&gt;"",IF(AND(MONTH($K7) &lt;= 1, MONTH($L7) &gt;= 1), IF($O7 &lt;&gt; "", $E7/$O7, ""), ""),"")</f>
        <v>500000</v>
      </c>
      <c r="Q7" s="10" t="str">
        <f>IF('FY2023'!$A9&lt;&gt;"",IF(AND(MONTH($K7) &lt;= 2, MONTH($L7) &gt;= 2), IF($O7 &lt;&gt; "", $E7/$O7, ""), ""),"")</f>
        <v/>
      </c>
      <c r="R7" s="10" t="str">
        <f>IF('FY2023'!$A9&lt;&gt;"",IF(AND(MONTH($K7) &lt;= 3, MONTH($L7) &gt;= 3), IF($O7 &lt;&gt; "", $E7/$O7, ""), ""),"")</f>
        <v/>
      </c>
      <c r="S7" s="10" t="str">
        <f>IF('FY2023'!$A9&lt;&gt;"",IF(AND(MONTH($K7) &lt;= 4, MONTH($L7) &gt;= 4), IF($O7 &lt;&gt; "", $E7/$O7, ""), ""),"")</f>
        <v/>
      </c>
      <c r="T7" s="10" t="str">
        <f>IF('FY2023'!$A9&lt;&gt;"",IF(AND(MONTH($K7) &lt;= 5, MONTH($L7) &gt;= 5), IF($O7 &lt;&gt; "", $E7/$O7, ""), ""),"")</f>
        <v/>
      </c>
      <c r="U7" s="10" t="str">
        <f>IF('FY2023'!$A9&lt;&gt;"",IF(AND(MONTH($K7) &lt;= 6, MONTH($L7) &gt;= 6), IF($O7 &lt;&gt; "", $E7/$O7, ""), ""),"")</f>
        <v/>
      </c>
      <c r="V7" s="10" t="str">
        <f>IF('FY2023'!$A9&lt;&gt;"",IF(AND(MONTH($K7) &lt;= 7, MONTH($L7) &gt;= 7 ), IF($O7 &lt;&gt; "", $E7/$O7, ""), ""),"")</f>
        <v/>
      </c>
      <c r="W7" s="10" t="str">
        <f>IF('FY2023'!$A9&lt;&gt;"",IF(AND(MONTH($K7) &lt;= 8, MONTH($L7) &gt;= 8), IF($O7 &lt;&gt; "", $E7/$O7, ""), ""),"")</f>
        <v/>
      </c>
      <c r="X7" s="10" t="str">
        <f>IF('FY2023'!$A9&lt;&gt;"",IF(AND(MONTH($K7) &lt;= 9, MONTH($L7) &gt;= 9), IF($O7 &lt;&gt; "", $E7/$O7, ""), ""),"")</f>
        <v/>
      </c>
      <c r="Y7" s="10" t="str">
        <f>IF('FY2023'!$A9&lt;&gt;"",IF(AND(MONTH($K7) &lt;= 10, MONTH($L7) &gt;= 10), IF($O7 &lt;&gt; "", $E7/$O7, ""), ""),"")</f>
        <v/>
      </c>
      <c r="Z7" s="10" t="str">
        <f>IF('FY2023'!$A9&lt;&gt;"",IF(AND(MONTH($K7) &lt;= 11, MONTH($L7) &gt;= 11), IF($O7 &lt;&gt; "", $E7/$O7, ""), ""),"")</f>
        <v/>
      </c>
      <c r="AA7" s="10" t="str">
        <f>IF('FY2023'!$A9&lt;&gt;"",IF(AND(MONTH($K7) &lt;= 12, MONTH($L7) &gt;= 12), IF($O7 &lt;&gt; "", $E7/$O7, ""), ""),"")</f>
        <v/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44927</v>
      </c>
      <c r="L8" s="7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44957</v>
      </c>
      <c r="M8" s="7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44868</v>
      </c>
      <c r="N8" s="7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44847</v>
      </c>
      <c r="O8" s="5">
        <f t="shared" si="0"/>
        <v>1</v>
      </c>
      <c r="P8" s="10">
        <f>IF('FY2023'!$A10&lt;&gt;"",IF(AND(MONTH($K8) &lt;= 1, MONTH($L8) &gt;= 1), IF($O8 &lt;&gt; "", $E8/$O8, ""), ""),"")</f>
        <v>1000000</v>
      </c>
      <c r="Q8" s="10" t="str">
        <f>IF('FY2023'!$A10&lt;&gt;"",IF(AND(MONTH($K8) &lt;= 2, MONTH($L8) &gt;= 2), IF($O8 &lt;&gt; "", $E8/$O8, ""), ""),"")</f>
        <v/>
      </c>
      <c r="R8" s="10" t="str">
        <f>IF('FY2023'!$A10&lt;&gt;"",IF(AND(MONTH($K8) &lt;= 3, MONTH($L8) &gt;= 3), IF($O8 &lt;&gt; "", $E8/$O8, ""), ""),"")</f>
        <v/>
      </c>
      <c r="S8" s="10" t="str">
        <f>IF('FY2023'!$A10&lt;&gt;"",IF(AND(MONTH($K8) &lt;= 4, MONTH($L8) &gt;= 4), IF($O8 &lt;&gt; "", $E8/$O8, ""), ""),"")</f>
        <v/>
      </c>
      <c r="T8" s="10" t="str">
        <f>IF('FY2023'!$A10&lt;&gt;"",IF(AND(MONTH($K8) &lt;= 5, MONTH($L8) &gt;= 5), IF($O8 &lt;&gt; "", $E8/$O8, ""), ""),"")</f>
        <v/>
      </c>
      <c r="U8" s="10" t="str">
        <f>IF('FY2023'!$A10&lt;&gt;"",IF(AND(MONTH($K8) &lt;= 6, MONTH($L8) &gt;= 6), IF($O8 &lt;&gt; "", $E8/$O8, ""), ""),"")</f>
        <v/>
      </c>
      <c r="V8" s="10" t="str">
        <f>IF('FY2023'!$A10&lt;&gt;"",IF(AND(MONTH($K8) &lt;= 7, MONTH($L8) &gt;= 7 ), IF($O8 &lt;&gt; "", $E8/$O8, ""), ""),"")</f>
        <v/>
      </c>
      <c r="W8" s="10" t="str">
        <f>IF('FY2023'!$A10&lt;&gt;"",IF(AND(MONTH($K8) &lt;= 8, MONTH($L8) &gt;= 8), IF($O8 &lt;&gt; "", $E8/$O8, ""), ""),"")</f>
        <v/>
      </c>
      <c r="X8" s="10" t="str">
        <f>IF('FY2023'!$A10&lt;&gt;"",IF(AND(MONTH($K8) &lt;= 9, MONTH($L8) &gt;= 9), IF($O8 &lt;&gt; "", $E8/$O8, ""), ""),"")</f>
        <v/>
      </c>
      <c r="Y8" s="10" t="str">
        <f>IF('FY2023'!$A10&lt;&gt;"",IF(AND(MONTH($K8) &lt;= 10, MONTH($L8) &gt;= 10), IF($O8 &lt;&gt; "", $E8/$O8, ""), ""),"")</f>
        <v/>
      </c>
      <c r="Z8" s="10" t="str">
        <f>IF('FY2023'!$A10&lt;&gt;"",IF(AND(MONTH($K8) &lt;= 11, MONTH($L8) &gt;= 11), IF($O8 &lt;&gt; "", $E8/$O8, ""), ""),"")</f>
        <v/>
      </c>
      <c r="AA8" s="10" t="str">
        <f>IF('FY2023'!$A10&lt;&gt;"",IF(AND(MONTH($K8) &lt;= 12, MONTH($L8) &gt;= 12), IF($O8 &lt;&gt; "", $E8/$O8, ""), ""),"")</f>
        <v/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45017</v>
      </c>
      <c r="L9" s="7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45046</v>
      </c>
      <c r="M9" s="7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44868</v>
      </c>
      <c r="N9" s="7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44847</v>
      </c>
      <c r="O9" s="5">
        <f t="shared" si="0"/>
        <v>1</v>
      </c>
      <c r="P9" s="10" t="str">
        <f>IF('FY2023'!$A11&lt;&gt;"",IF(AND(MONTH($K9) &lt;= 1, MONTH($L9) &gt;= 1), IF($O9 &lt;&gt; "", $E9/$O9, ""), ""),"")</f>
        <v/>
      </c>
      <c r="Q9" s="10" t="str">
        <f>IF('FY2023'!$A11&lt;&gt;"",IF(AND(MONTH($K9) &lt;= 2, MONTH($L9) &gt;= 2), IF($O9 &lt;&gt; "", $E9/$O9, ""), ""),"")</f>
        <v/>
      </c>
      <c r="R9" s="10" t="str">
        <f>IF('FY2023'!$A11&lt;&gt;"",IF(AND(MONTH($K9) &lt;= 3, MONTH($L9) &gt;= 3), IF($O9 &lt;&gt; "", $E9/$O9, ""), ""),"")</f>
        <v/>
      </c>
      <c r="S9" s="10">
        <f>IF('FY2023'!$A11&lt;&gt;"",IF(AND(MONTH($K9) &lt;= 4, MONTH($L9) &gt;= 4), IF($O9 &lt;&gt; "", $E9/$O9, ""), ""),"")</f>
        <v>750000</v>
      </c>
      <c r="T9" s="10" t="str">
        <f>IF('FY2023'!$A11&lt;&gt;"",IF(AND(MONTH($K9) &lt;= 5, MONTH($L9) &gt;= 5), IF($O9 &lt;&gt; "", $E9/$O9, ""), ""),"")</f>
        <v/>
      </c>
      <c r="U9" s="10" t="str">
        <f>IF('FY2023'!$A11&lt;&gt;"",IF(AND(MONTH($K9) &lt;= 6, MONTH($L9) &gt;= 6), IF($O9 &lt;&gt; "", $E9/$O9, ""), ""),"")</f>
        <v/>
      </c>
      <c r="V9" s="10" t="str">
        <f>IF('FY2023'!$A11&lt;&gt;"",IF(AND(MONTH($K9) &lt;= 7, MONTH($L9) &gt;= 7 ), IF($O9 &lt;&gt; "", $E9/$O9, ""), ""),"")</f>
        <v/>
      </c>
      <c r="W9" s="10" t="str">
        <f>IF('FY2023'!$A11&lt;&gt;"",IF(AND(MONTH($K9) &lt;= 8, MONTH($L9) &gt;= 8), IF($O9 &lt;&gt; "", $E9/$O9, ""), ""),"")</f>
        <v/>
      </c>
      <c r="X9" s="10" t="str">
        <f>IF('FY2023'!$A11&lt;&gt;"",IF(AND(MONTH($K9) &lt;= 9, MONTH($L9) &gt;= 9), IF($O9 &lt;&gt; "", $E9/$O9, ""), ""),"")</f>
        <v/>
      </c>
      <c r="Y9" s="10" t="str">
        <f>IF('FY2023'!$A11&lt;&gt;"",IF(AND(MONTH($K9) &lt;= 10, MONTH($L9) &gt;= 10), IF($O9 &lt;&gt; "", $E9/$O9, ""), ""),"")</f>
        <v/>
      </c>
      <c r="Z9" s="10" t="str">
        <f>IF('FY2023'!$A11&lt;&gt;"",IF(AND(MONTH($K9) &lt;= 11, MONTH($L9) &gt;= 11), IF($O9 &lt;&gt; "", $E9/$O9, ""), ""),"")</f>
        <v/>
      </c>
      <c r="AA9" s="10" t="str">
        <f>IF('FY2023'!$A11&lt;&gt;"",IF(AND(MONTH($K9) &lt;= 12, MONTH($L9) &gt;= 12), IF($O9 &lt;&gt; "", $E9/$O9, ""), ""),"")</f>
        <v/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44958</v>
      </c>
      <c r="L10" s="7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44985</v>
      </c>
      <c r="M10" s="7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44868</v>
      </c>
      <c r="N10" s="7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44847</v>
      </c>
      <c r="O10" s="5">
        <f t="shared" si="0"/>
        <v>1</v>
      </c>
      <c r="P10" s="10" t="str">
        <f>IF('FY2023'!$A12&lt;&gt;"",IF(AND(MONTH($K10) &lt;= 1, MONTH($L10) &gt;= 1), IF($O10 &lt;&gt; "", $E10/$O10, ""), ""),"")</f>
        <v/>
      </c>
      <c r="Q10" s="10">
        <f>IF('FY2023'!$A12&lt;&gt;"",IF(AND(MONTH($K10) &lt;= 2, MONTH($L10) &gt;= 2), IF($O10 &lt;&gt; "", $E10/$O10, ""), ""),"")</f>
        <v>1000000</v>
      </c>
      <c r="R10" s="10" t="str">
        <f>IF('FY2023'!$A12&lt;&gt;"",IF(AND(MONTH($K10) &lt;= 3, MONTH($L10) &gt;= 3), IF($O10 &lt;&gt; "", $E10/$O10, ""), ""),"")</f>
        <v/>
      </c>
      <c r="S10" s="10" t="str">
        <f>IF('FY2023'!$A12&lt;&gt;"",IF(AND(MONTH($K10) &lt;= 4, MONTH($L10) &gt;= 4), IF($O10 &lt;&gt; "", $E10/$O10, ""), ""),"")</f>
        <v/>
      </c>
      <c r="T10" s="10" t="str">
        <f>IF('FY2023'!$A12&lt;&gt;"",IF(AND(MONTH($K10) &lt;= 5, MONTH($L10) &gt;= 5), IF($O10 &lt;&gt; "", $E10/$O10, ""), ""),"")</f>
        <v/>
      </c>
      <c r="U10" s="10" t="str">
        <f>IF('FY2023'!$A12&lt;&gt;"",IF(AND(MONTH($K10) &lt;= 6, MONTH($L10) &gt;= 6), IF($O10 &lt;&gt; "", $E10/$O10, ""), ""),"")</f>
        <v/>
      </c>
      <c r="V10" s="10" t="str">
        <f>IF('FY2023'!$A12&lt;&gt;"",IF(AND(MONTH($K10) &lt;= 7, MONTH($L10) &gt;= 7 ), IF($O10 &lt;&gt; "", $E10/$O10, ""), ""),"")</f>
        <v/>
      </c>
      <c r="W10" s="10" t="str">
        <f>IF('FY2023'!$A12&lt;&gt;"",IF(AND(MONTH($K10) &lt;= 8, MONTH($L10) &gt;= 8), IF($O10 &lt;&gt; "", $E10/$O10, ""), ""),"")</f>
        <v/>
      </c>
      <c r="X10" s="10" t="str">
        <f>IF('FY2023'!$A12&lt;&gt;"",IF(AND(MONTH($K10) &lt;= 9, MONTH($L10) &gt;= 9), IF($O10 &lt;&gt; "", $E10/$O10, ""), ""),"")</f>
        <v/>
      </c>
      <c r="Y10" s="10" t="str">
        <f>IF('FY2023'!$A12&lt;&gt;"",IF(AND(MONTH($K10) &lt;= 10, MONTH($L10) &gt;= 10), IF($O10 &lt;&gt; "", $E10/$O10, ""), ""),"")</f>
        <v/>
      </c>
      <c r="Z10" s="10" t="str">
        <f>IF('FY2023'!$A12&lt;&gt;"",IF(AND(MONTH($K10) &lt;= 11, MONTH($L10) &gt;= 11), IF($O10 &lt;&gt; "", $E10/$O10, ""), ""),"")</f>
        <v/>
      </c>
      <c r="AA10" s="10" t="str">
        <f>IF('FY2023'!$A12&lt;&gt;"",IF(AND(MONTH($K10) &lt;= 12, MONTH($L10) &gt;= 12), IF($O10 &lt;&gt; "", $E10/$O10, ""), ""),"")</f>
        <v/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44986</v>
      </c>
      <c r="L11" s="7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45016</v>
      </c>
      <c r="M11" s="7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44868</v>
      </c>
      <c r="N11" s="7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44847</v>
      </c>
      <c r="O11" s="5">
        <f t="shared" si="0"/>
        <v>1</v>
      </c>
      <c r="P11" s="10" t="str">
        <f>IF('FY2023'!$A13&lt;&gt;"",IF(AND(MONTH($K11) &lt;= 1, MONTH($L11) &gt;= 1), IF($O11 &lt;&gt; "", $E11/$O11, ""), ""),"")</f>
        <v/>
      </c>
      <c r="Q11" s="10" t="str">
        <f>IF('FY2023'!$A13&lt;&gt;"",IF(AND(MONTH($K11) &lt;= 2, MONTH($L11) &gt;= 2), IF($O11 &lt;&gt; "", $E11/$O11, ""), ""),"")</f>
        <v/>
      </c>
      <c r="R11" s="10">
        <f>IF('FY2023'!$A13&lt;&gt;"",IF(AND(MONTH($K11) &lt;= 3, MONTH($L11) &gt;= 3), IF($O11 &lt;&gt; "", $E11/$O11, ""), ""),"")</f>
        <v>1000000</v>
      </c>
      <c r="S11" s="10" t="str">
        <f>IF('FY2023'!$A13&lt;&gt;"",IF(AND(MONTH($K11) &lt;= 4, MONTH($L11) &gt;= 4), IF($O11 &lt;&gt; "", $E11/$O11, ""), ""),"")</f>
        <v/>
      </c>
      <c r="T11" s="10" t="str">
        <f>IF('FY2023'!$A13&lt;&gt;"",IF(AND(MONTH($K11) &lt;= 5, MONTH($L11) &gt;= 5), IF($O11 &lt;&gt; "", $E11/$O11, ""), ""),"")</f>
        <v/>
      </c>
      <c r="U11" s="10" t="str">
        <f>IF('FY2023'!$A13&lt;&gt;"",IF(AND(MONTH($K11) &lt;= 6, MONTH($L11) &gt;= 6), IF($O11 &lt;&gt; "", $E11/$O11, ""), ""),"")</f>
        <v/>
      </c>
      <c r="V11" s="10" t="str">
        <f>IF('FY2023'!$A13&lt;&gt;"",IF(AND(MONTH($K11) &lt;= 7, MONTH($L11) &gt;= 7 ), IF($O11 &lt;&gt; "", $E11/$O11, ""), ""),"")</f>
        <v/>
      </c>
      <c r="W11" s="10" t="str">
        <f>IF('FY2023'!$A13&lt;&gt;"",IF(AND(MONTH($K11) &lt;= 8, MONTH($L11) &gt;= 8), IF($O11 &lt;&gt; "", $E11/$O11, ""), ""),"")</f>
        <v/>
      </c>
      <c r="X11" s="10" t="str">
        <f>IF('FY2023'!$A13&lt;&gt;"",IF(AND(MONTH($K11) &lt;= 9, MONTH($L11) &gt;= 9), IF($O11 &lt;&gt; "", $E11/$O11, ""), ""),"")</f>
        <v/>
      </c>
      <c r="Y11" s="10" t="str">
        <f>IF('FY2023'!$A13&lt;&gt;"",IF(AND(MONTH($K11) &lt;= 10, MONTH($L11) &gt;= 10), IF($O11 &lt;&gt; "", $E11/$O11, ""), ""),"")</f>
        <v/>
      </c>
      <c r="Z11" s="10" t="str">
        <f>IF('FY2023'!$A13&lt;&gt;"",IF(AND(MONTH($K11) &lt;= 11, MONTH($L11) &gt;= 11), IF($O11 &lt;&gt; "", $E11/$O11, ""), ""),"")</f>
        <v/>
      </c>
      <c r="AA11" s="10" t="str">
        <f>IF('FY2023'!$A13&lt;&gt;"",IF(AND(MONTH($K11) &lt;= 12, MONTH($L11) &gt;= 12), IF($O11 &lt;&gt; "", $E11/$O11, ""), ""),"")</f>
        <v/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45017</v>
      </c>
      <c r="L12" s="7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45046</v>
      </c>
      <c r="M12" s="7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44868</v>
      </c>
      <c r="N12" s="7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44847</v>
      </c>
      <c r="O12" s="5">
        <f t="shared" si="0"/>
        <v>1</v>
      </c>
      <c r="P12" s="10" t="str">
        <f>IF('FY2023'!$A14&lt;&gt;"",IF(AND(MONTH($K12) &lt;= 1, MONTH($L12) &gt;= 1), IF($O12 &lt;&gt; "", $E12/$O12, ""), ""),"")</f>
        <v/>
      </c>
      <c r="Q12" s="10" t="str">
        <f>IF('FY2023'!$A14&lt;&gt;"",IF(AND(MONTH($K12) &lt;= 2, MONTH($L12) &gt;= 2), IF($O12 &lt;&gt; "", $E12/$O12, ""), ""),"")</f>
        <v/>
      </c>
      <c r="R12" s="10" t="str">
        <f>IF('FY2023'!$A14&lt;&gt;"",IF(AND(MONTH($K12) &lt;= 3, MONTH($L12) &gt;= 3), IF($O12 &lt;&gt; "", $E12/$O12, ""), ""),"")</f>
        <v/>
      </c>
      <c r="S12" s="10">
        <f>IF('FY2023'!$A14&lt;&gt;"",IF(AND(MONTH($K12) &lt;= 4, MONTH($L12) &gt;= 4), IF($O12 &lt;&gt; "", $E12/$O12, ""), ""),"")</f>
        <v>250000</v>
      </c>
      <c r="T12" s="10" t="str">
        <f>IF('FY2023'!$A14&lt;&gt;"",IF(AND(MONTH($K12) &lt;= 5, MONTH($L12) &gt;= 5), IF($O12 &lt;&gt; "", $E12/$O12, ""), ""),"")</f>
        <v/>
      </c>
      <c r="U12" s="10" t="str">
        <f>IF('FY2023'!$A14&lt;&gt;"",IF(AND(MONTH($K12) &lt;= 6, MONTH($L12) &gt;= 6), IF($O12 &lt;&gt; "", $E12/$O12, ""), ""),"")</f>
        <v/>
      </c>
      <c r="V12" s="10" t="str">
        <f>IF('FY2023'!$A14&lt;&gt;"",IF(AND(MONTH($K12) &lt;= 7, MONTH($L12) &gt;= 7 ), IF($O12 &lt;&gt; "", $E12/$O12, ""), ""),"")</f>
        <v/>
      </c>
      <c r="W12" s="10" t="str">
        <f>IF('FY2023'!$A14&lt;&gt;"",IF(AND(MONTH($K12) &lt;= 8, MONTH($L12) &gt;= 8), IF($O12 &lt;&gt; "", $E12/$O12, ""), ""),"")</f>
        <v/>
      </c>
      <c r="X12" s="10" t="str">
        <f>IF('FY2023'!$A14&lt;&gt;"",IF(AND(MONTH($K12) &lt;= 9, MONTH($L12) &gt;= 9), IF($O12 &lt;&gt; "", $E12/$O12, ""), ""),"")</f>
        <v/>
      </c>
      <c r="Y12" s="10" t="str">
        <f>IF('FY2023'!$A14&lt;&gt;"",IF(AND(MONTH($K12) &lt;= 10, MONTH($L12) &gt;= 10), IF($O12 &lt;&gt; "", $E12/$O12, ""), ""),"")</f>
        <v/>
      </c>
      <c r="Z12" s="10" t="str">
        <f>IF('FY2023'!$A14&lt;&gt;"",IF(AND(MONTH($K12) &lt;= 11, MONTH($L12) &gt;= 11), IF($O12 &lt;&gt; "", $E12/$O12, ""), ""),"")</f>
        <v/>
      </c>
      <c r="AA12" s="10" t="str">
        <f>IF('FY2023'!$A14&lt;&gt;"",IF(AND(MONTH($K12) &lt;= 12, MONTH($L12) &gt;= 12), IF($O12 &lt;&gt; "", $E12/$O12, ""), ""),"")</f>
        <v/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45047</v>
      </c>
      <c r="L13" s="7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45077</v>
      </c>
      <c r="M13" s="7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44868</v>
      </c>
      <c r="N13" s="7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44847</v>
      </c>
      <c r="O13" s="5">
        <f t="shared" si="0"/>
        <v>1</v>
      </c>
      <c r="P13" s="10" t="str">
        <f>IF('FY2023'!$A15&lt;&gt;"",IF(AND(MONTH($K13) &lt;= 1, MONTH($L13) &gt;= 1), IF($O13 &lt;&gt; "", $E13/$O13, ""), ""),"")</f>
        <v/>
      </c>
      <c r="Q13" s="10" t="str">
        <f>IF('FY2023'!$A15&lt;&gt;"",IF(AND(MONTH($K13) &lt;= 2, MONTH($L13) &gt;= 2), IF($O13 &lt;&gt; "", $E13/$O13, ""), ""),"")</f>
        <v/>
      </c>
      <c r="R13" s="10" t="str">
        <f>IF('FY2023'!$A15&lt;&gt;"",IF(AND(MONTH($K13) &lt;= 3, MONTH($L13) &gt;= 3), IF($O13 &lt;&gt; "", $E13/$O13, ""), ""),"")</f>
        <v/>
      </c>
      <c r="S13" s="10" t="str">
        <f>IF('FY2023'!$A15&lt;&gt;"",IF(AND(MONTH($K13) &lt;= 4, MONTH($L13) &gt;= 4), IF($O13 &lt;&gt; "", $E13/$O13, ""), ""),"")</f>
        <v/>
      </c>
      <c r="T13" s="10">
        <f>IF('FY2023'!$A15&lt;&gt;"",IF(AND(MONTH($K13) &lt;= 5, MONTH($L13) &gt;= 5), IF($O13 &lt;&gt; "", $E13/$O13, ""), ""),"")</f>
        <v>250000</v>
      </c>
      <c r="U13" s="10" t="str">
        <f>IF('FY2023'!$A15&lt;&gt;"",IF(AND(MONTH($K13) &lt;= 6, MONTH($L13) &gt;= 6), IF($O13 &lt;&gt; "", $E13/$O13, ""), ""),"")</f>
        <v/>
      </c>
      <c r="V13" s="10" t="str">
        <f>IF('FY2023'!$A15&lt;&gt;"",IF(AND(MONTH($K13) &lt;= 7, MONTH($L13) &gt;= 7 ), IF($O13 &lt;&gt; "", $E13/$O13, ""), ""),"")</f>
        <v/>
      </c>
      <c r="W13" s="10" t="str">
        <f>IF('FY2023'!$A15&lt;&gt;"",IF(AND(MONTH($K13) &lt;= 8, MONTH($L13) &gt;= 8), IF($O13 &lt;&gt; "", $E13/$O13, ""), ""),"")</f>
        <v/>
      </c>
      <c r="X13" s="10" t="str">
        <f>IF('FY2023'!$A15&lt;&gt;"",IF(AND(MONTH($K13) &lt;= 9, MONTH($L13) &gt;= 9), IF($O13 &lt;&gt; "", $E13/$O13, ""), ""),"")</f>
        <v/>
      </c>
      <c r="Y13" s="10" t="str">
        <f>IF('FY2023'!$A15&lt;&gt;"",IF(AND(MONTH($K13) &lt;= 10, MONTH($L13) &gt;= 10), IF($O13 &lt;&gt; "", $E13/$O13, ""), ""),"")</f>
        <v/>
      </c>
      <c r="Z13" s="10" t="str">
        <f>IF('FY2023'!$A15&lt;&gt;"",IF(AND(MONTH($K13) &lt;= 11, MONTH($L13) &gt;= 11), IF($O13 &lt;&gt; "", $E13/$O13, ""), ""),"")</f>
        <v/>
      </c>
      <c r="AA13" s="10" t="str">
        <f>IF('FY2023'!$A15&lt;&gt;"",IF(AND(MONTH($K13) &lt;= 12, MONTH($L13) &gt;= 12), IF($O13 &lt;&gt; "", $E13/$O13, ""), ""),"")</f>
        <v/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44927</v>
      </c>
      <c r="L14" s="7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44957</v>
      </c>
      <c r="M14" s="7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44872</v>
      </c>
      <c r="N14" s="7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44851</v>
      </c>
      <c r="O14" s="5">
        <f t="shared" si="0"/>
        <v>1</v>
      </c>
      <c r="P14" s="10">
        <f>IF('FY2023'!$A16&lt;&gt;"",IF(AND(MONTH($K14) &lt;= 1, MONTH($L14) &gt;= 1), IF($O14 &lt;&gt; "", $E14/$O14, ""), ""),"")</f>
        <v>500000</v>
      </c>
      <c r="Q14" s="10" t="str">
        <f>IF('FY2023'!$A16&lt;&gt;"",IF(AND(MONTH($K14) &lt;= 2, MONTH($L14) &gt;= 2), IF($O14 &lt;&gt; "", $E14/$O14, ""), ""),"")</f>
        <v/>
      </c>
      <c r="R14" s="10" t="str">
        <f>IF('FY2023'!$A16&lt;&gt;"",IF(AND(MONTH($K14) &lt;= 3, MONTH($L14) &gt;= 3), IF($O14 &lt;&gt; "", $E14/$O14, ""), ""),"")</f>
        <v/>
      </c>
      <c r="S14" s="10" t="str">
        <f>IF('FY2023'!$A16&lt;&gt;"",IF(AND(MONTH($K14) &lt;= 4, MONTH($L14) &gt;= 4), IF($O14 &lt;&gt; "", $E14/$O14, ""), ""),"")</f>
        <v/>
      </c>
      <c r="T14" s="10" t="str">
        <f>IF('FY2023'!$A16&lt;&gt;"",IF(AND(MONTH($K14) &lt;= 5, MONTH($L14) &gt;= 5), IF($O14 &lt;&gt; "", $E14/$O14, ""), ""),"")</f>
        <v/>
      </c>
      <c r="U14" s="10" t="str">
        <f>IF('FY2023'!$A16&lt;&gt;"",IF(AND(MONTH($K14) &lt;= 6, MONTH($L14) &gt;= 6), IF($O14 &lt;&gt; "", $E14/$O14, ""), ""),"")</f>
        <v/>
      </c>
      <c r="V14" s="10" t="str">
        <f>IF('FY2023'!$A16&lt;&gt;"",IF(AND(MONTH($K14) &lt;= 7, MONTH($L14) &gt;= 7 ), IF($O14 &lt;&gt; "", $E14/$O14, ""), ""),"")</f>
        <v/>
      </c>
      <c r="W14" s="10" t="str">
        <f>IF('FY2023'!$A16&lt;&gt;"",IF(AND(MONTH($K14) &lt;= 8, MONTH($L14) &gt;= 8), IF($O14 &lt;&gt; "", $E14/$O14, ""), ""),"")</f>
        <v/>
      </c>
      <c r="X14" s="10" t="str">
        <f>IF('FY2023'!$A16&lt;&gt;"",IF(AND(MONTH($K14) &lt;= 9, MONTH($L14) &gt;= 9), IF($O14 &lt;&gt; "", $E14/$O14, ""), ""),"")</f>
        <v/>
      </c>
      <c r="Y14" s="10" t="str">
        <f>IF('FY2023'!$A16&lt;&gt;"",IF(AND(MONTH($K14) &lt;= 10, MONTH($L14) &gt;= 10), IF($O14 &lt;&gt; "", $E14/$O14, ""), ""),"")</f>
        <v/>
      </c>
      <c r="Z14" s="10" t="str">
        <f>IF('FY2023'!$A16&lt;&gt;"",IF(AND(MONTH($K14) &lt;= 11, MONTH($L14) &gt;= 11), IF($O14 &lt;&gt; "", $E14/$O14, ""), ""),"")</f>
        <v/>
      </c>
      <c r="AA14" s="10" t="str">
        <f>IF('FY2023'!$A16&lt;&gt;"",IF(AND(MONTH($K14) &lt;= 12, MONTH($L14) &gt;= 12), IF($O14 &lt;&gt; "", $E14/$O14, ""), ""),"")</f>
        <v/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44927</v>
      </c>
      <c r="L15" s="7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44957</v>
      </c>
      <c r="M15" s="7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44872</v>
      </c>
      <c r="N15" s="7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44851</v>
      </c>
      <c r="O15" s="5">
        <f t="shared" si="0"/>
        <v>1</v>
      </c>
      <c r="P15" s="10">
        <f>IF('FY2023'!$A17&lt;&gt;"",IF(AND(MONTH($K15) &lt;= 1, MONTH($L15) &gt;= 1), IF($O15 &lt;&gt; "", $E15/$O15, ""), ""),"")</f>
        <v>500000</v>
      </c>
      <c r="Q15" s="10" t="str">
        <f>IF('FY2023'!$A17&lt;&gt;"",IF(AND(MONTH($K15) &lt;= 2, MONTH($L15) &gt;= 2), IF($O15 &lt;&gt; "", $E15/$O15, ""), ""),"")</f>
        <v/>
      </c>
      <c r="R15" s="10" t="str">
        <f>IF('FY2023'!$A17&lt;&gt;"",IF(AND(MONTH($K15) &lt;= 3, MONTH($L15) &gt;= 3), IF($O15 &lt;&gt; "", $E15/$O15, ""), ""),"")</f>
        <v/>
      </c>
      <c r="S15" s="10" t="str">
        <f>IF('FY2023'!$A17&lt;&gt;"",IF(AND(MONTH($K15) &lt;= 4, MONTH($L15) &gt;= 4), IF($O15 &lt;&gt; "", $E15/$O15, ""), ""),"")</f>
        <v/>
      </c>
      <c r="T15" s="10" t="str">
        <f>IF('FY2023'!$A17&lt;&gt;"",IF(AND(MONTH($K15) &lt;= 5, MONTH($L15) &gt;= 5), IF($O15 &lt;&gt; "", $E15/$O15, ""), ""),"")</f>
        <v/>
      </c>
      <c r="U15" s="10" t="str">
        <f>IF('FY2023'!$A17&lt;&gt;"",IF(AND(MONTH($K15) &lt;= 6, MONTH($L15) &gt;= 6), IF($O15 &lt;&gt; "", $E15/$O15, ""), ""),"")</f>
        <v/>
      </c>
      <c r="V15" s="10" t="str">
        <f>IF('FY2023'!$A17&lt;&gt;"",IF(AND(MONTH($K15) &lt;= 7, MONTH($L15) &gt;= 7 ), IF($O15 &lt;&gt; "", $E15/$O15, ""), ""),"")</f>
        <v/>
      </c>
      <c r="W15" s="10" t="str">
        <f>IF('FY2023'!$A17&lt;&gt;"",IF(AND(MONTH($K15) &lt;= 8, MONTH($L15) &gt;= 8), IF($O15 &lt;&gt; "", $E15/$O15, ""), ""),"")</f>
        <v/>
      </c>
      <c r="X15" s="10" t="str">
        <f>IF('FY2023'!$A17&lt;&gt;"",IF(AND(MONTH($K15) &lt;= 9, MONTH($L15) &gt;= 9), IF($O15 &lt;&gt; "", $E15/$O15, ""), ""),"")</f>
        <v/>
      </c>
      <c r="Y15" s="10" t="str">
        <f>IF('FY2023'!$A17&lt;&gt;"",IF(AND(MONTH($K15) &lt;= 10, MONTH($L15) &gt;= 10), IF($O15 &lt;&gt; "", $E15/$O15, ""), ""),"")</f>
        <v/>
      </c>
      <c r="Z15" s="10" t="str">
        <f>IF('FY2023'!$A17&lt;&gt;"",IF(AND(MONTH($K15) &lt;= 11, MONTH($L15) &gt;= 11), IF($O15 &lt;&gt; "", $E15/$O15, ""), ""),"")</f>
        <v/>
      </c>
      <c r="AA15" s="10" t="str">
        <f>IF('FY2023'!$A17&lt;&gt;"",IF(AND(MONTH($K15) &lt;= 12, MONTH($L15) &gt;= 12), IF($O15 &lt;&gt; "", $E15/$O15, ""), ""),"")</f>
        <v/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44986</v>
      </c>
      <c r="L16" s="7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45016</v>
      </c>
      <c r="M16" s="7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44872</v>
      </c>
      <c r="N16" s="7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44851</v>
      </c>
      <c r="O16" s="5">
        <f t="shared" si="0"/>
        <v>1</v>
      </c>
      <c r="P16" s="10" t="str">
        <f>IF('FY2023'!$A18&lt;&gt;"",IF(AND(MONTH($K16) &lt;= 1, MONTH($L16) &gt;= 1), IF($O16 &lt;&gt; "", $E16/$O16, ""), ""),"")</f>
        <v/>
      </c>
      <c r="Q16" s="10" t="str">
        <f>IF('FY2023'!$A18&lt;&gt;"",IF(AND(MONTH($K16) &lt;= 2, MONTH($L16) &gt;= 2), IF($O16 &lt;&gt; "", $E16/$O16, ""), ""),"")</f>
        <v/>
      </c>
      <c r="R16" s="10">
        <f>IF('FY2023'!$A18&lt;&gt;"",IF(AND(MONTH($K16) &lt;= 3, MONTH($L16) &gt;= 3), IF($O16 &lt;&gt; "", $E16/$O16, ""), ""),"")</f>
        <v>750000</v>
      </c>
      <c r="S16" s="10" t="str">
        <f>IF('FY2023'!$A18&lt;&gt;"",IF(AND(MONTH($K16) &lt;= 4, MONTH($L16) &gt;= 4), IF($O16 &lt;&gt; "", $E16/$O16, ""), ""),"")</f>
        <v/>
      </c>
      <c r="T16" s="10" t="str">
        <f>IF('FY2023'!$A18&lt;&gt;"",IF(AND(MONTH($K16) &lt;= 5, MONTH($L16) &gt;= 5), IF($O16 &lt;&gt; "", $E16/$O16, ""), ""),"")</f>
        <v/>
      </c>
      <c r="U16" s="10" t="str">
        <f>IF('FY2023'!$A18&lt;&gt;"",IF(AND(MONTH($K16) &lt;= 6, MONTH($L16) &gt;= 6), IF($O16 &lt;&gt; "", $E16/$O16, ""), ""),"")</f>
        <v/>
      </c>
      <c r="V16" s="10" t="str">
        <f>IF('FY2023'!$A18&lt;&gt;"",IF(AND(MONTH($K16) &lt;= 7, MONTH($L16) &gt;= 7 ), IF($O16 &lt;&gt; "", $E16/$O16, ""), ""),"")</f>
        <v/>
      </c>
      <c r="W16" s="10" t="str">
        <f>IF('FY2023'!$A18&lt;&gt;"",IF(AND(MONTH($K16) &lt;= 8, MONTH($L16) &gt;= 8), IF($O16 &lt;&gt; "", $E16/$O16, ""), ""),"")</f>
        <v/>
      </c>
      <c r="X16" s="10" t="str">
        <f>IF('FY2023'!$A18&lt;&gt;"",IF(AND(MONTH($K16) &lt;= 9, MONTH($L16) &gt;= 9), IF($O16 &lt;&gt; "", $E16/$O16, ""), ""),"")</f>
        <v/>
      </c>
      <c r="Y16" s="10" t="str">
        <f>IF('FY2023'!$A18&lt;&gt;"",IF(AND(MONTH($K16) &lt;= 10, MONTH($L16) &gt;= 10), IF($O16 &lt;&gt; "", $E16/$O16, ""), ""),"")</f>
        <v/>
      </c>
      <c r="Z16" s="10" t="str">
        <f>IF('FY2023'!$A18&lt;&gt;"",IF(AND(MONTH($K16) &lt;= 11, MONTH($L16) &gt;= 11), IF($O16 &lt;&gt; "", $E16/$O16, ""), ""),"")</f>
        <v/>
      </c>
      <c r="AA16" s="10" t="str">
        <f>IF('FY2023'!$A18&lt;&gt;"",IF(AND(MONTH($K16) &lt;= 12, MONTH($L16) &gt;= 12), IF($O16 &lt;&gt; "", $E16/$O16, ""), ""),"")</f>
        <v/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44958</v>
      </c>
      <c r="L17" s="7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44985</v>
      </c>
      <c r="M17" s="7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44872</v>
      </c>
      <c r="N17" s="7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44851</v>
      </c>
      <c r="O17" s="5">
        <f t="shared" si="0"/>
        <v>1</v>
      </c>
      <c r="P17" s="10" t="str">
        <f>IF('FY2023'!$A19&lt;&gt;"",IF(AND(MONTH($K17) &lt;= 1, MONTH($L17) &gt;= 1), IF($O17 &lt;&gt; "", $E17/$O17, ""), ""),"")</f>
        <v/>
      </c>
      <c r="Q17" s="10">
        <f>IF('FY2023'!$A19&lt;&gt;"",IF(AND(MONTH($K17) &lt;= 2, MONTH($L17) &gt;= 2), IF($O17 &lt;&gt; "", $E17/$O17, ""), ""),"")</f>
        <v>750000</v>
      </c>
      <c r="R17" s="10" t="str">
        <f>IF('FY2023'!$A19&lt;&gt;"",IF(AND(MONTH($K17) &lt;= 3, MONTH($L17) &gt;= 3), IF($O17 &lt;&gt; "", $E17/$O17, ""), ""),"")</f>
        <v/>
      </c>
      <c r="S17" s="10" t="str">
        <f>IF('FY2023'!$A19&lt;&gt;"",IF(AND(MONTH($K17) &lt;= 4, MONTH($L17) &gt;= 4), IF($O17 &lt;&gt; "", $E17/$O17, ""), ""),"")</f>
        <v/>
      </c>
      <c r="T17" s="10" t="str">
        <f>IF('FY2023'!$A19&lt;&gt;"",IF(AND(MONTH($K17) &lt;= 5, MONTH($L17) &gt;= 5), IF($O17 &lt;&gt; "", $E17/$O17, ""), ""),"")</f>
        <v/>
      </c>
      <c r="U17" s="10" t="str">
        <f>IF('FY2023'!$A19&lt;&gt;"",IF(AND(MONTH($K17) &lt;= 6, MONTH($L17) &gt;= 6), IF($O17 &lt;&gt; "", $E17/$O17, ""), ""),"")</f>
        <v/>
      </c>
      <c r="V17" s="10" t="str">
        <f>IF('FY2023'!$A19&lt;&gt;"",IF(AND(MONTH($K17) &lt;= 7, MONTH($L17) &gt;= 7 ), IF($O17 &lt;&gt; "", $E17/$O17, ""), ""),"")</f>
        <v/>
      </c>
      <c r="W17" s="10" t="str">
        <f>IF('FY2023'!$A19&lt;&gt;"",IF(AND(MONTH($K17) &lt;= 8, MONTH($L17) &gt;= 8), IF($O17 &lt;&gt; "", $E17/$O17, ""), ""),"")</f>
        <v/>
      </c>
      <c r="X17" s="10" t="str">
        <f>IF('FY2023'!$A19&lt;&gt;"",IF(AND(MONTH($K17) &lt;= 9, MONTH($L17) &gt;= 9), IF($O17 &lt;&gt; "", $E17/$O17, ""), ""),"")</f>
        <v/>
      </c>
      <c r="Y17" s="10" t="str">
        <f>IF('FY2023'!$A19&lt;&gt;"",IF(AND(MONTH($K17) &lt;= 10, MONTH($L17) &gt;= 10), IF($O17 &lt;&gt; "", $E17/$O17, ""), ""),"")</f>
        <v/>
      </c>
      <c r="Z17" s="10" t="str">
        <f>IF('FY2023'!$A19&lt;&gt;"",IF(AND(MONTH($K17) &lt;= 11, MONTH($L17) &gt;= 11), IF($O17 &lt;&gt; "", $E17/$O17, ""), ""),"")</f>
        <v/>
      </c>
      <c r="AA17" s="10" t="str">
        <f>IF('FY2023'!$A19&lt;&gt;"",IF(AND(MONTH($K17) &lt;= 12, MONTH($L17) &gt;= 12), IF($O17 &lt;&gt; "", $E17/$O17, ""), ""),"")</f>
        <v/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44986</v>
      </c>
      <c r="L18" s="7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45016</v>
      </c>
      <c r="M18" s="7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44872</v>
      </c>
      <c r="N18" s="7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44851</v>
      </c>
      <c r="O18" s="5">
        <f t="shared" si="0"/>
        <v>1</v>
      </c>
      <c r="P18" s="10" t="str">
        <f>IF('FY2023'!$A20&lt;&gt;"",IF(AND(MONTH($K18) &lt;= 1, MONTH($L18) &gt;= 1), IF($O18 &lt;&gt; "", $E18/$O18, ""), ""),"")</f>
        <v/>
      </c>
      <c r="Q18" s="10" t="str">
        <f>IF('FY2023'!$A20&lt;&gt;"",IF(AND(MONTH($K18) &lt;= 2, MONTH($L18) &gt;= 2), IF($O18 &lt;&gt; "", $E18/$O18, ""), ""),"")</f>
        <v/>
      </c>
      <c r="R18" s="10">
        <f>IF('FY2023'!$A20&lt;&gt;"",IF(AND(MONTH($K18) &lt;= 3, MONTH($L18) &gt;= 3), IF($O18 &lt;&gt; "", $E18/$O18, ""), ""),"")</f>
        <v>750000</v>
      </c>
      <c r="S18" s="10" t="str">
        <f>IF('FY2023'!$A20&lt;&gt;"",IF(AND(MONTH($K18) &lt;= 4, MONTH($L18) &gt;= 4), IF($O18 &lt;&gt; "", $E18/$O18, ""), ""),"")</f>
        <v/>
      </c>
      <c r="T18" s="10" t="str">
        <f>IF('FY2023'!$A20&lt;&gt;"",IF(AND(MONTH($K18) &lt;= 5, MONTH($L18) &gt;= 5), IF($O18 &lt;&gt; "", $E18/$O18, ""), ""),"")</f>
        <v/>
      </c>
      <c r="U18" s="10" t="str">
        <f>IF('FY2023'!$A20&lt;&gt;"",IF(AND(MONTH($K18) &lt;= 6, MONTH($L18) &gt;= 6), IF($O18 &lt;&gt; "", $E18/$O18, ""), ""),"")</f>
        <v/>
      </c>
      <c r="V18" s="10" t="str">
        <f>IF('FY2023'!$A20&lt;&gt;"",IF(AND(MONTH($K18) &lt;= 7, MONTH($L18) &gt;= 7 ), IF($O18 &lt;&gt; "", $E18/$O18, ""), ""),"")</f>
        <v/>
      </c>
      <c r="W18" s="10" t="str">
        <f>IF('FY2023'!$A20&lt;&gt;"",IF(AND(MONTH($K18) &lt;= 8, MONTH($L18) &gt;= 8), IF($O18 &lt;&gt; "", $E18/$O18, ""), ""),"")</f>
        <v/>
      </c>
      <c r="X18" s="10" t="str">
        <f>IF('FY2023'!$A20&lt;&gt;"",IF(AND(MONTH($K18) &lt;= 9, MONTH($L18) &gt;= 9), IF($O18 &lt;&gt; "", $E18/$O18, ""), ""),"")</f>
        <v/>
      </c>
      <c r="Y18" s="10" t="str">
        <f>IF('FY2023'!$A20&lt;&gt;"",IF(AND(MONTH($K18) &lt;= 10, MONTH($L18) &gt;= 10), IF($O18 &lt;&gt; "", $E18/$O18, ""), ""),"")</f>
        <v/>
      </c>
      <c r="Z18" s="10" t="str">
        <f>IF('FY2023'!$A20&lt;&gt;"",IF(AND(MONTH($K18) &lt;= 11, MONTH($L18) &gt;= 11), IF($O18 &lt;&gt; "", $E18/$O18, ""), ""),"")</f>
        <v/>
      </c>
      <c r="AA18" s="10" t="str">
        <f>IF('FY2023'!$A20&lt;&gt;"",IF(AND(MONTH($K18) &lt;= 12, MONTH($L18) &gt;= 12), IF($O18 &lt;&gt; "", $E18/$O18, ""), ""),"")</f>
        <v/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44958</v>
      </c>
      <c r="L19" s="7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44985</v>
      </c>
      <c r="M19" s="7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44873</v>
      </c>
      <c r="N19" s="7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44852</v>
      </c>
      <c r="O19" s="5">
        <f t="shared" si="0"/>
        <v>1</v>
      </c>
      <c r="P19" s="10" t="str">
        <f>IF('FY2023'!$A21&lt;&gt;"",IF(AND(MONTH($K19) &lt;= 1, MONTH($L19) &gt;= 1), IF($O19 &lt;&gt; "", $E19/$O19, ""), ""),"")</f>
        <v/>
      </c>
      <c r="Q19" s="10">
        <f>IF('FY2023'!$A21&lt;&gt;"",IF(AND(MONTH($K19) &lt;= 2, MONTH($L19) &gt;= 2), IF($O19 &lt;&gt; "", $E19/$O19, ""), ""),"")</f>
        <v>750000</v>
      </c>
      <c r="R19" s="10" t="str">
        <f>IF('FY2023'!$A21&lt;&gt;"",IF(AND(MONTH($K19) &lt;= 3, MONTH($L19) &gt;= 3), IF($O19 &lt;&gt; "", $E19/$O19, ""), ""),"")</f>
        <v/>
      </c>
      <c r="S19" s="10" t="str">
        <f>IF('FY2023'!$A21&lt;&gt;"",IF(AND(MONTH($K19) &lt;= 4, MONTH($L19) &gt;= 4), IF($O19 &lt;&gt; "", $E19/$O19, ""), ""),"")</f>
        <v/>
      </c>
      <c r="T19" s="10" t="str">
        <f>IF('FY2023'!$A21&lt;&gt;"",IF(AND(MONTH($K19) &lt;= 5, MONTH($L19) &gt;= 5), IF($O19 &lt;&gt; "", $E19/$O19, ""), ""),"")</f>
        <v/>
      </c>
      <c r="U19" s="10" t="str">
        <f>IF('FY2023'!$A21&lt;&gt;"",IF(AND(MONTH($K19) &lt;= 6, MONTH($L19) &gt;= 6), IF($O19 &lt;&gt; "", $E19/$O19, ""), ""),"")</f>
        <v/>
      </c>
      <c r="V19" s="10" t="str">
        <f>IF('FY2023'!$A21&lt;&gt;"",IF(AND(MONTH($K19) &lt;= 7, MONTH($L19) &gt;= 7 ), IF($O19 &lt;&gt; "", $E19/$O19, ""), ""),"")</f>
        <v/>
      </c>
      <c r="W19" s="10" t="str">
        <f>IF('FY2023'!$A21&lt;&gt;"",IF(AND(MONTH($K19) &lt;= 8, MONTH($L19) &gt;= 8), IF($O19 &lt;&gt; "", $E19/$O19, ""), ""),"")</f>
        <v/>
      </c>
      <c r="X19" s="10" t="str">
        <f>IF('FY2023'!$A21&lt;&gt;"",IF(AND(MONTH($K19) &lt;= 9, MONTH($L19) &gt;= 9), IF($O19 &lt;&gt; "", $E19/$O19, ""), ""),"")</f>
        <v/>
      </c>
      <c r="Y19" s="10" t="str">
        <f>IF('FY2023'!$A21&lt;&gt;"",IF(AND(MONTH($K19) &lt;= 10, MONTH($L19) &gt;= 10), IF($O19 &lt;&gt; "", $E19/$O19, ""), ""),"")</f>
        <v/>
      </c>
      <c r="Z19" s="10" t="str">
        <f>IF('FY2023'!$A21&lt;&gt;"",IF(AND(MONTH($K19) &lt;= 11, MONTH($L19) &gt;= 11), IF($O19 &lt;&gt; "", $E19/$O19, ""), ""),"")</f>
        <v/>
      </c>
      <c r="AA19" s="10" t="str">
        <f>IF('FY2023'!$A21&lt;&gt;"",IF(AND(MONTH($K19) &lt;= 12, MONTH($L19) &gt;= 12), IF($O19 &lt;&gt; "", $E19/$O19, ""), ""),"")</f>
        <v/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44927</v>
      </c>
      <c r="L20" s="7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45016</v>
      </c>
      <c r="M20" s="7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44873</v>
      </c>
      <c r="N20" s="7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44852</v>
      </c>
      <c r="O20" s="5">
        <f t="shared" si="0"/>
        <v>3</v>
      </c>
      <c r="P20" s="10">
        <f>IF('FY2023'!$A22&lt;&gt;"",IF(AND(MONTH($K20) &lt;= 1, MONTH($L20) &gt;= 1), IF($O20 &lt;&gt; "", $E20/$O20, ""), ""),"")</f>
        <v>500000</v>
      </c>
      <c r="Q20" s="10">
        <f>IF('FY2023'!$A22&lt;&gt;"",IF(AND(MONTH($K20) &lt;= 2, MONTH($L20) &gt;= 2), IF($O20 &lt;&gt; "", $E20/$O20, ""), ""),"")</f>
        <v>500000</v>
      </c>
      <c r="R20" s="10">
        <f>IF('FY2023'!$A22&lt;&gt;"",IF(AND(MONTH($K20) &lt;= 3, MONTH($L20) &gt;= 3), IF($O20 &lt;&gt; "", $E20/$O20, ""), ""),"")</f>
        <v>500000</v>
      </c>
      <c r="S20" s="10" t="str">
        <f>IF('FY2023'!$A22&lt;&gt;"",IF(AND(MONTH($K20) &lt;= 4, MONTH($L20) &gt;= 4), IF($O20 &lt;&gt; "", $E20/$O20, ""), ""),"")</f>
        <v/>
      </c>
      <c r="T20" s="10" t="str">
        <f>IF('FY2023'!$A22&lt;&gt;"",IF(AND(MONTH($K20) &lt;= 5, MONTH($L20) &gt;= 5), IF($O20 &lt;&gt; "", $E20/$O20, ""), ""),"")</f>
        <v/>
      </c>
      <c r="U20" s="10" t="str">
        <f>IF('FY2023'!$A22&lt;&gt;"",IF(AND(MONTH($K20) &lt;= 6, MONTH($L20) &gt;= 6), IF($O20 &lt;&gt; "", $E20/$O20, ""), ""),"")</f>
        <v/>
      </c>
      <c r="V20" s="10" t="str">
        <f>IF('FY2023'!$A22&lt;&gt;"",IF(AND(MONTH($K20) &lt;= 7, MONTH($L20) &gt;= 7 ), IF($O20 &lt;&gt; "", $E20/$O20, ""), ""),"")</f>
        <v/>
      </c>
      <c r="W20" s="10" t="str">
        <f>IF('FY2023'!$A22&lt;&gt;"",IF(AND(MONTH($K20) &lt;= 8, MONTH($L20) &gt;= 8), IF($O20 &lt;&gt; "", $E20/$O20, ""), ""),"")</f>
        <v/>
      </c>
      <c r="X20" s="10" t="str">
        <f>IF('FY2023'!$A22&lt;&gt;"",IF(AND(MONTH($K20) &lt;= 9, MONTH($L20) &gt;= 9), IF($O20 &lt;&gt; "", $E20/$O20, ""), ""),"")</f>
        <v/>
      </c>
      <c r="Y20" s="10" t="str">
        <f>IF('FY2023'!$A22&lt;&gt;"",IF(AND(MONTH($K20) &lt;= 10, MONTH($L20) &gt;= 10), IF($O20 &lt;&gt; "", $E20/$O20, ""), ""),"")</f>
        <v/>
      </c>
      <c r="Z20" s="10" t="str">
        <f>IF('FY2023'!$A22&lt;&gt;"",IF(AND(MONTH($K20) &lt;= 11, MONTH($L20) &gt;= 11), IF($O20 &lt;&gt; "", $E20/$O20, ""), ""),"")</f>
        <v/>
      </c>
      <c r="AA20" s="10" t="str">
        <f>IF('FY2023'!$A22&lt;&gt;"",IF(AND(MONTH($K20) &lt;= 12, MONTH($L20) &gt;= 12), IF($O20 &lt;&gt; "", $E20/$O20, ""), ""),"")</f>
        <v/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44927</v>
      </c>
      <c r="L21" s="7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45016</v>
      </c>
      <c r="M21" s="7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44873</v>
      </c>
      <c r="N21" s="7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44852</v>
      </c>
      <c r="O21" s="5">
        <f t="shared" si="0"/>
        <v>3</v>
      </c>
      <c r="P21" s="10">
        <f>IF('FY2023'!$A23&lt;&gt;"",IF(AND(MONTH($K21) &lt;= 1, MONTH($L21) &gt;= 1), IF($O21 &lt;&gt; "", $E21/$O21, ""), ""),"")</f>
        <v>500000</v>
      </c>
      <c r="Q21" s="10">
        <f>IF('FY2023'!$A23&lt;&gt;"",IF(AND(MONTH($K21) &lt;= 2, MONTH($L21) &gt;= 2), IF($O21 &lt;&gt; "", $E21/$O21, ""), ""),"")</f>
        <v>500000</v>
      </c>
      <c r="R21" s="10">
        <f>IF('FY2023'!$A23&lt;&gt;"",IF(AND(MONTH($K21) &lt;= 3, MONTH($L21) &gt;= 3), IF($O21 &lt;&gt; "", $E21/$O21, ""), ""),"")</f>
        <v>500000</v>
      </c>
      <c r="S21" s="10" t="str">
        <f>IF('FY2023'!$A23&lt;&gt;"",IF(AND(MONTH($K21) &lt;= 4, MONTH($L21) &gt;= 4), IF($O21 &lt;&gt; "", $E21/$O21, ""), ""),"")</f>
        <v/>
      </c>
      <c r="T21" s="10" t="str">
        <f>IF('FY2023'!$A23&lt;&gt;"",IF(AND(MONTH($K21) &lt;= 5, MONTH($L21) &gt;= 5), IF($O21 &lt;&gt; "", $E21/$O21, ""), ""),"")</f>
        <v/>
      </c>
      <c r="U21" s="10" t="str">
        <f>IF('FY2023'!$A23&lt;&gt;"",IF(AND(MONTH($K21) &lt;= 6, MONTH($L21) &gt;= 6), IF($O21 &lt;&gt; "", $E21/$O21, ""), ""),"")</f>
        <v/>
      </c>
      <c r="V21" s="10" t="str">
        <f>IF('FY2023'!$A23&lt;&gt;"",IF(AND(MONTH($K21) &lt;= 7, MONTH($L21) &gt;= 7 ), IF($O21 &lt;&gt; "", $E21/$O21, ""), ""),"")</f>
        <v/>
      </c>
      <c r="W21" s="10" t="str">
        <f>IF('FY2023'!$A23&lt;&gt;"",IF(AND(MONTH($K21) &lt;= 8, MONTH($L21) &gt;= 8), IF($O21 &lt;&gt; "", $E21/$O21, ""), ""),"")</f>
        <v/>
      </c>
      <c r="X21" s="10" t="str">
        <f>IF('FY2023'!$A23&lt;&gt;"",IF(AND(MONTH($K21) &lt;= 9, MONTH($L21) &gt;= 9), IF($O21 &lt;&gt; "", $E21/$O21, ""), ""),"")</f>
        <v/>
      </c>
      <c r="Y21" s="10" t="str">
        <f>IF('FY2023'!$A23&lt;&gt;"",IF(AND(MONTH($K21) &lt;= 10, MONTH($L21) &gt;= 10), IF($O21 &lt;&gt; "", $E21/$O21, ""), ""),"")</f>
        <v/>
      </c>
      <c r="Z21" s="10" t="str">
        <f>IF('FY2023'!$A23&lt;&gt;"",IF(AND(MONTH($K21) &lt;= 11, MONTH($L21) &gt;= 11), IF($O21 &lt;&gt; "", $E21/$O21, ""), ""),"")</f>
        <v/>
      </c>
      <c r="AA21" s="10" t="str">
        <f>IF('FY2023'!$A23&lt;&gt;"",IF(AND(MONTH($K21) &lt;= 12, MONTH($L21) &gt;= 12), IF($O21 &lt;&gt; "", $E21/$O21, ""), ""),"")</f>
        <v/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44927</v>
      </c>
      <c r="L22" s="7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44957</v>
      </c>
      <c r="M22" s="7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44873</v>
      </c>
      <c r="N22" s="7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44852</v>
      </c>
      <c r="O22" s="5">
        <f t="shared" si="0"/>
        <v>1</v>
      </c>
      <c r="P22" s="10">
        <f>IF('FY2023'!$A24&lt;&gt;"",IF(AND(MONTH($K22) &lt;= 1, MONTH($L22) &gt;= 1), IF($O22 &lt;&gt; "", $E22/$O22, ""), ""),"")</f>
        <v>1000000</v>
      </c>
      <c r="Q22" s="10" t="str">
        <f>IF('FY2023'!$A24&lt;&gt;"",IF(AND(MONTH($K22) &lt;= 2, MONTH($L22) &gt;= 2), IF($O22 &lt;&gt; "", $E22/$O22, ""), ""),"")</f>
        <v/>
      </c>
      <c r="R22" s="10" t="str">
        <f>IF('FY2023'!$A24&lt;&gt;"",IF(AND(MONTH($K22) &lt;= 3, MONTH($L22) &gt;= 3), IF($O22 &lt;&gt; "", $E22/$O22, ""), ""),"")</f>
        <v/>
      </c>
      <c r="S22" s="10" t="str">
        <f>IF('FY2023'!$A24&lt;&gt;"",IF(AND(MONTH($K22) &lt;= 4, MONTH($L22) &gt;= 4), IF($O22 &lt;&gt; "", $E22/$O22, ""), ""),"")</f>
        <v/>
      </c>
      <c r="T22" s="10" t="str">
        <f>IF('FY2023'!$A24&lt;&gt;"",IF(AND(MONTH($K22) &lt;= 5, MONTH($L22) &gt;= 5), IF($O22 &lt;&gt; "", $E22/$O22, ""), ""),"")</f>
        <v/>
      </c>
      <c r="U22" s="10" t="str">
        <f>IF('FY2023'!$A24&lt;&gt;"",IF(AND(MONTH($K22) &lt;= 6, MONTH($L22) &gt;= 6), IF($O22 &lt;&gt; "", $E22/$O22, ""), ""),"")</f>
        <v/>
      </c>
      <c r="V22" s="10" t="str">
        <f>IF('FY2023'!$A24&lt;&gt;"",IF(AND(MONTH($K22) &lt;= 7, MONTH($L22) &gt;= 7 ), IF($O22 &lt;&gt; "", $E22/$O22, ""), ""),"")</f>
        <v/>
      </c>
      <c r="W22" s="10" t="str">
        <f>IF('FY2023'!$A24&lt;&gt;"",IF(AND(MONTH($K22) &lt;= 8, MONTH($L22) &gt;= 8), IF($O22 &lt;&gt; "", $E22/$O22, ""), ""),"")</f>
        <v/>
      </c>
      <c r="X22" s="10" t="str">
        <f>IF('FY2023'!$A24&lt;&gt;"",IF(AND(MONTH($K22) &lt;= 9, MONTH($L22) &gt;= 9), IF($O22 &lt;&gt; "", $E22/$O22, ""), ""),"")</f>
        <v/>
      </c>
      <c r="Y22" s="10" t="str">
        <f>IF('FY2023'!$A24&lt;&gt;"",IF(AND(MONTH($K22) &lt;= 10, MONTH($L22) &gt;= 10), IF($O22 &lt;&gt; "", $E22/$O22, ""), ""),"")</f>
        <v/>
      </c>
      <c r="Z22" s="10" t="str">
        <f>IF('FY2023'!$A24&lt;&gt;"",IF(AND(MONTH($K22) &lt;= 11, MONTH($L22) &gt;= 11), IF($O22 &lt;&gt; "", $E22/$O22, ""), ""),"")</f>
        <v/>
      </c>
      <c r="AA22" s="10" t="str">
        <f>IF('FY2023'!$A24&lt;&gt;"",IF(AND(MONTH($K22) &lt;= 12, MONTH($L22) &gt;= 12), IF($O22 &lt;&gt; "", $E22/$O22, ""), ""),"")</f>
        <v/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44927</v>
      </c>
      <c r="L23" s="7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44957</v>
      </c>
      <c r="M23" s="7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44873</v>
      </c>
      <c r="N23" s="7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44852</v>
      </c>
      <c r="O23" s="5">
        <f t="shared" si="0"/>
        <v>1</v>
      </c>
      <c r="P23" s="10">
        <f>IF('FY2023'!$A25&lt;&gt;"",IF(AND(MONTH($K23) &lt;= 1, MONTH($L23) &gt;= 1), IF($O23 &lt;&gt; "", $E23/$O23, ""), ""),"")</f>
        <v>1000000</v>
      </c>
      <c r="Q23" s="10" t="str">
        <f>IF('FY2023'!$A25&lt;&gt;"",IF(AND(MONTH($K23) &lt;= 2, MONTH($L23) &gt;= 2), IF($O23 &lt;&gt; "", $E23/$O23, ""), ""),"")</f>
        <v/>
      </c>
      <c r="R23" s="10" t="str">
        <f>IF('FY2023'!$A25&lt;&gt;"",IF(AND(MONTH($K23) &lt;= 3, MONTH($L23) &gt;= 3), IF($O23 &lt;&gt; "", $E23/$O23, ""), ""),"")</f>
        <v/>
      </c>
      <c r="S23" s="10" t="str">
        <f>IF('FY2023'!$A25&lt;&gt;"",IF(AND(MONTH($K23) &lt;= 4, MONTH($L23) &gt;= 4), IF($O23 &lt;&gt; "", $E23/$O23, ""), ""),"")</f>
        <v/>
      </c>
      <c r="T23" s="10" t="str">
        <f>IF('FY2023'!$A25&lt;&gt;"",IF(AND(MONTH($K23) &lt;= 5, MONTH($L23) &gt;= 5), IF($O23 &lt;&gt; "", $E23/$O23, ""), ""),"")</f>
        <v/>
      </c>
      <c r="U23" s="10" t="str">
        <f>IF('FY2023'!$A25&lt;&gt;"",IF(AND(MONTH($K23) &lt;= 6, MONTH($L23) &gt;= 6), IF($O23 &lt;&gt; "", $E23/$O23, ""), ""),"")</f>
        <v/>
      </c>
      <c r="V23" s="10" t="str">
        <f>IF('FY2023'!$A25&lt;&gt;"",IF(AND(MONTH($K23) &lt;= 7, MONTH($L23) &gt;= 7 ), IF($O23 &lt;&gt; "", $E23/$O23, ""), ""),"")</f>
        <v/>
      </c>
      <c r="W23" s="10" t="str">
        <f>IF('FY2023'!$A25&lt;&gt;"",IF(AND(MONTH($K23) &lt;= 8, MONTH($L23) &gt;= 8), IF($O23 &lt;&gt; "", $E23/$O23, ""), ""),"")</f>
        <v/>
      </c>
      <c r="X23" s="10" t="str">
        <f>IF('FY2023'!$A25&lt;&gt;"",IF(AND(MONTH($K23) &lt;= 9, MONTH($L23) &gt;= 9), IF($O23 &lt;&gt; "", $E23/$O23, ""), ""),"")</f>
        <v/>
      </c>
      <c r="Y23" s="10" t="str">
        <f>IF('FY2023'!$A25&lt;&gt;"",IF(AND(MONTH($K23) &lt;= 10, MONTH($L23) &gt;= 10), IF($O23 &lt;&gt; "", $E23/$O23, ""), ""),"")</f>
        <v/>
      </c>
      <c r="Z23" s="10" t="str">
        <f>IF('FY2023'!$A25&lt;&gt;"",IF(AND(MONTH($K23) &lt;= 11, MONTH($L23) &gt;= 11), IF($O23 &lt;&gt; "", $E23/$O23, ""), ""),"")</f>
        <v/>
      </c>
      <c r="AA23" s="10" t="str">
        <f>IF('FY2023'!$A25&lt;&gt;"",IF(AND(MONTH($K23) &lt;= 12, MONTH($L23) &gt;= 12), IF($O23 &lt;&gt; "", $E23/$O23, ""), ""),"")</f>
        <v/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44927</v>
      </c>
      <c r="L24" s="7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45016</v>
      </c>
      <c r="M24" s="7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44873</v>
      </c>
      <c r="N24" s="7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44852</v>
      </c>
      <c r="O24" s="5">
        <f t="shared" si="0"/>
        <v>3</v>
      </c>
      <c r="P24" s="10">
        <f>IF('FY2023'!$A26&lt;&gt;"",IF(AND(MONTH($K24) &lt;= 1, MONTH($L24) &gt;= 1), IF($O24 &lt;&gt; "", $E24/$O24, ""), ""),"")</f>
        <v>500000</v>
      </c>
      <c r="Q24" s="10">
        <f>IF('FY2023'!$A26&lt;&gt;"",IF(AND(MONTH($K24) &lt;= 2, MONTH($L24) &gt;= 2), IF($O24 &lt;&gt; "", $E24/$O24, ""), ""),"")</f>
        <v>500000</v>
      </c>
      <c r="R24" s="10">
        <f>IF('FY2023'!$A26&lt;&gt;"",IF(AND(MONTH($K24) &lt;= 3, MONTH($L24) &gt;= 3), IF($O24 &lt;&gt; "", $E24/$O24, ""), ""),"")</f>
        <v>500000</v>
      </c>
      <c r="S24" s="10" t="str">
        <f>IF('FY2023'!$A26&lt;&gt;"",IF(AND(MONTH($K24) &lt;= 4, MONTH($L24) &gt;= 4), IF($O24 &lt;&gt; "", $E24/$O24, ""), ""),"")</f>
        <v/>
      </c>
      <c r="T24" s="10" t="str">
        <f>IF('FY2023'!$A26&lt;&gt;"",IF(AND(MONTH($K24) &lt;= 5, MONTH($L24) &gt;= 5), IF($O24 &lt;&gt; "", $E24/$O24, ""), ""),"")</f>
        <v/>
      </c>
      <c r="U24" s="10" t="str">
        <f>IF('FY2023'!$A26&lt;&gt;"",IF(AND(MONTH($K24) &lt;= 6, MONTH($L24) &gt;= 6), IF($O24 &lt;&gt; "", $E24/$O24, ""), ""),"")</f>
        <v/>
      </c>
      <c r="V24" s="10" t="str">
        <f>IF('FY2023'!$A26&lt;&gt;"",IF(AND(MONTH($K24) &lt;= 7, MONTH($L24) &gt;= 7 ), IF($O24 &lt;&gt; "", $E24/$O24, ""), ""),"")</f>
        <v/>
      </c>
      <c r="W24" s="10" t="str">
        <f>IF('FY2023'!$A26&lt;&gt;"",IF(AND(MONTH($K24) &lt;= 8, MONTH($L24) &gt;= 8), IF($O24 &lt;&gt; "", $E24/$O24, ""), ""),"")</f>
        <v/>
      </c>
      <c r="X24" s="10" t="str">
        <f>IF('FY2023'!$A26&lt;&gt;"",IF(AND(MONTH($K24) &lt;= 9, MONTH($L24) &gt;= 9), IF($O24 &lt;&gt; "", $E24/$O24, ""), ""),"")</f>
        <v/>
      </c>
      <c r="Y24" s="10" t="str">
        <f>IF('FY2023'!$A26&lt;&gt;"",IF(AND(MONTH($K24) &lt;= 10, MONTH($L24) &gt;= 10), IF($O24 &lt;&gt; "", $E24/$O24, ""), ""),"")</f>
        <v/>
      </c>
      <c r="Z24" s="10" t="str">
        <f>IF('FY2023'!$A26&lt;&gt;"",IF(AND(MONTH($K24) &lt;= 11, MONTH($L24) &gt;= 11), IF($O24 &lt;&gt; "", $E24/$O24, ""), ""),"")</f>
        <v/>
      </c>
      <c r="AA24" s="10" t="str">
        <f>IF('FY2023'!$A26&lt;&gt;"",IF(AND(MONTH($K24) &lt;= 12, MONTH($L24) &gt;= 12), IF($O24 &lt;&gt; "", $E24/$O24, ""), ""),"")</f>
        <v/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44927</v>
      </c>
      <c r="L25" s="7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44957</v>
      </c>
      <c r="M25" s="7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44874</v>
      </c>
      <c r="N25" s="7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44853</v>
      </c>
      <c r="O25" s="5">
        <f t="shared" si="0"/>
        <v>1</v>
      </c>
      <c r="P25" s="10">
        <f>IF('FY2023'!$A27&lt;&gt;"",IF(AND(MONTH($K25) &lt;= 1, MONTH($L25) &gt;= 1), IF($O25 &lt;&gt; "", $E25/$O25, ""), ""),"")</f>
        <v>500000</v>
      </c>
      <c r="Q25" s="10" t="str">
        <f>IF('FY2023'!$A27&lt;&gt;"",IF(AND(MONTH($K25) &lt;= 2, MONTH($L25) &gt;= 2), IF($O25 &lt;&gt; "", $E25/$O25, ""), ""),"")</f>
        <v/>
      </c>
      <c r="R25" s="10" t="str">
        <f>IF('FY2023'!$A27&lt;&gt;"",IF(AND(MONTH($K25) &lt;= 3, MONTH($L25) &gt;= 3), IF($O25 &lt;&gt; "", $E25/$O25, ""), ""),"")</f>
        <v/>
      </c>
      <c r="S25" s="10" t="str">
        <f>IF('FY2023'!$A27&lt;&gt;"",IF(AND(MONTH($K25) &lt;= 4, MONTH($L25) &gt;= 4), IF($O25 &lt;&gt; "", $E25/$O25, ""), ""),"")</f>
        <v/>
      </c>
      <c r="T25" s="10" t="str">
        <f>IF('FY2023'!$A27&lt;&gt;"",IF(AND(MONTH($K25) &lt;= 5, MONTH($L25) &gt;= 5), IF($O25 &lt;&gt; "", $E25/$O25, ""), ""),"")</f>
        <v/>
      </c>
      <c r="U25" s="10" t="str">
        <f>IF('FY2023'!$A27&lt;&gt;"",IF(AND(MONTH($K25) &lt;= 6, MONTH($L25) &gt;= 6), IF($O25 &lt;&gt; "", $E25/$O25, ""), ""),"")</f>
        <v/>
      </c>
      <c r="V25" s="10" t="str">
        <f>IF('FY2023'!$A27&lt;&gt;"",IF(AND(MONTH($K25) &lt;= 7, MONTH($L25) &gt;= 7 ), IF($O25 &lt;&gt; "", $E25/$O25, ""), ""),"")</f>
        <v/>
      </c>
      <c r="W25" s="10" t="str">
        <f>IF('FY2023'!$A27&lt;&gt;"",IF(AND(MONTH($K25) &lt;= 8, MONTH($L25) &gt;= 8), IF($O25 &lt;&gt; "", $E25/$O25, ""), ""),"")</f>
        <v/>
      </c>
      <c r="X25" s="10" t="str">
        <f>IF('FY2023'!$A27&lt;&gt;"",IF(AND(MONTH($K25) &lt;= 9, MONTH($L25) &gt;= 9), IF($O25 &lt;&gt; "", $E25/$O25, ""), ""),"")</f>
        <v/>
      </c>
      <c r="Y25" s="10" t="str">
        <f>IF('FY2023'!$A27&lt;&gt;"",IF(AND(MONTH($K25) &lt;= 10, MONTH($L25) &gt;= 10), IF($O25 &lt;&gt; "", $E25/$O25, ""), ""),"")</f>
        <v/>
      </c>
      <c r="Z25" s="10" t="str">
        <f>IF('FY2023'!$A27&lt;&gt;"",IF(AND(MONTH($K25) &lt;= 11, MONTH($L25) &gt;= 11), IF($O25 &lt;&gt; "", $E25/$O25, ""), ""),"")</f>
        <v/>
      </c>
      <c r="AA25" s="10" t="str">
        <f>IF('FY2023'!$A27&lt;&gt;"",IF(AND(MONTH($K25) &lt;= 12, MONTH($L25) &gt;= 12), IF($O25 &lt;&gt; "", $E25/$O25, ""), ""),"")</f>
        <v/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44958</v>
      </c>
      <c r="L26" s="7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44985</v>
      </c>
      <c r="M26" s="7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44874</v>
      </c>
      <c r="N26" s="7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44853</v>
      </c>
      <c r="O26" s="5">
        <f t="shared" si="0"/>
        <v>1</v>
      </c>
      <c r="P26" s="10" t="str">
        <f>IF('FY2023'!$A28&lt;&gt;"",IF(AND(MONTH($K26) &lt;= 1, MONTH($L26) &gt;= 1), IF($O26 &lt;&gt; "", $E26/$O26, ""), ""),"")</f>
        <v/>
      </c>
      <c r="Q26" s="10">
        <f>IF('FY2023'!$A28&lt;&gt;"",IF(AND(MONTH($K26) &lt;= 2, MONTH($L26) &gt;= 2), IF($O26 &lt;&gt; "", $E26/$O26, ""), ""),"")</f>
        <v>500000</v>
      </c>
      <c r="R26" s="10" t="str">
        <f>IF('FY2023'!$A28&lt;&gt;"",IF(AND(MONTH($K26) &lt;= 3, MONTH($L26) &gt;= 3), IF($O26 &lt;&gt; "", $E26/$O26, ""), ""),"")</f>
        <v/>
      </c>
      <c r="S26" s="10" t="str">
        <f>IF('FY2023'!$A28&lt;&gt;"",IF(AND(MONTH($K26) &lt;= 4, MONTH($L26) &gt;= 4), IF($O26 &lt;&gt; "", $E26/$O26, ""), ""),"")</f>
        <v/>
      </c>
      <c r="T26" s="10" t="str">
        <f>IF('FY2023'!$A28&lt;&gt;"",IF(AND(MONTH($K26) &lt;= 5, MONTH($L26) &gt;= 5), IF($O26 &lt;&gt; "", $E26/$O26, ""), ""),"")</f>
        <v/>
      </c>
      <c r="U26" s="10" t="str">
        <f>IF('FY2023'!$A28&lt;&gt;"",IF(AND(MONTH($K26) &lt;= 6, MONTH($L26) &gt;= 6), IF($O26 &lt;&gt; "", $E26/$O26, ""), ""),"")</f>
        <v/>
      </c>
      <c r="V26" s="10" t="str">
        <f>IF('FY2023'!$A28&lt;&gt;"",IF(AND(MONTH($K26) &lt;= 7, MONTH($L26) &gt;= 7 ), IF($O26 &lt;&gt; "", $E26/$O26, ""), ""),"")</f>
        <v/>
      </c>
      <c r="W26" s="10" t="str">
        <f>IF('FY2023'!$A28&lt;&gt;"",IF(AND(MONTH($K26) &lt;= 8, MONTH($L26) &gt;= 8), IF($O26 &lt;&gt; "", $E26/$O26, ""), ""),"")</f>
        <v/>
      </c>
      <c r="X26" s="10" t="str">
        <f>IF('FY2023'!$A28&lt;&gt;"",IF(AND(MONTH($K26) &lt;= 9, MONTH($L26) &gt;= 9), IF($O26 &lt;&gt; "", $E26/$O26, ""), ""),"")</f>
        <v/>
      </c>
      <c r="Y26" s="10" t="str">
        <f>IF('FY2023'!$A28&lt;&gt;"",IF(AND(MONTH($K26) &lt;= 10, MONTH($L26) &gt;= 10), IF($O26 &lt;&gt; "", $E26/$O26, ""), ""),"")</f>
        <v/>
      </c>
      <c r="Z26" s="10" t="str">
        <f>IF('FY2023'!$A28&lt;&gt;"",IF(AND(MONTH($K26) &lt;= 11, MONTH($L26) &gt;= 11), IF($O26 &lt;&gt; "", $E26/$O26, ""), ""),"")</f>
        <v/>
      </c>
      <c r="AA26" s="10" t="str">
        <f>IF('FY2023'!$A28&lt;&gt;"",IF(AND(MONTH($K26) &lt;= 12, MONTH($L26) &gt;= 12), IF($O26 &lt;&gt; "", $E26/$O26, ""), ""),"")</f>
        <v/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44927</v>
      </c>
      <c r="L27" s="7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44957</v>
      </c>
      <c r="M27" s="7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44874</v>
      </c>
      <c r="N27" s="7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44853</v>
      </c>
      <c r="O27" s="5">
        <f t="shared" si="0"/>
        <v>1</v>
      </c>
      <c r="P27" s="10">
        <f>IF('FY2023'!$A29&lt;&gt;"",IF(AND(MONTH($K27) &lt;= 1, MONTH($L27) &gt;= 1), IF($O27 &lt;&gt; "", $E27/$O27, ""), ""),"")</f>
        <v>500000</v>
      </c>
      <c r="Q27" s="10" t="str">
        <f>IF('FY2023'!$A29&lt;&gt;"",IF(AND(MONTH($K27) &lt;= 2, MONTH($L27) &gt;= 2), IF($O27 &lt;&gt; "", $E27/$O27, ""), ""),"")</f>
        <v/>
      </c>
      <c r="R27" s="10" t="str">
        <f>IF('FY2023'!$A29&lt;&gt;"",IF(AND(MONTH($K27) &lt;= 3, MONTH($L27) &gt;= 3), IF($O27 &lt;&gt; "", $E27/$O27, ""), ""),"")</f>
        <v/>
      </c>
      <c r="S27" s="10" t="str">
        <f>IF('FY2023'!$A29&lt;&gt;"",IF(AND(MONTH($K27) &lt;= 4, MONTH($L27) &gt;= 4), IF($O27 &lt;&gt; "", $E27/$O27, ""), ""),"")</f>
        <v/>
      </c>
      <c r="T27" s="10" t="str">
        <f>IF('FY2023'!$A29&lt;&gt;"",IF(AND(MONTH($K27) &lt;= 5, MONTH($L27) &gt;= 5), IF($O27 &lt;&gt; "", $E27/$O27, ""), ""),"")</f>
        <v/>
      </c>
      <c r="U27" s="10" t="str">
        <f>IF('FY2023'!$A29&lt;&gt;"",IF(AND(MONTH($K27) &lt;= 6, MONTH($L27) &gt;= 6), IF($O27 &lt;&gt; "", $E27/$O27, ""), ""),"")</f>
        <v/>
      </c>
      <c r="V27" s="10" t="str">
        <f>IF('FY2023'!$A29&lt;&gt;"",IF(AND(MONTH($K27) &lt;= 7, MONTH($L27) &gt;= 7 ), IF($O27 &lt;&gt; "", $E27/$O27, ""), ""),"")</f>
        <v/>
      </c>
      <c r="W27" s="10" t="str">
        <f>IF('FY2023'!$A29&lt;&gt;"",IF(AND(MONTH($K27) &lt;= 8, MONTH($L27) &gt;= 8), IF($O27 &lt;&gt; "", $E27/$O27, ""), ""),"")</f>
        <v/>
      </c>
      <c r="X27" s="10" t="str">
        <f>IF('FY2023'!$A29&lt;&gt;"",IF(AND(MONTH($K27) &lt;= 9, MONTH($L27) &gt;= 9), IF($O27 &lt;&gt; "", $E27/$O27, ""), ""),"")</f>
        <v/>
      </c>
      <c r="Y27" s="10" t="str">
        <f>IF('FY2023'!$A29&lt;&gt;"",IF(AND(MONTH($K27) &lt;= 10, MONTH($L27) &gt;= 10), IF($O27 &lt;&gt; "", $E27/$O27, ""), ""),"")</f>
        <v/>
      </c>
      <c r="Z27" s="10" t="str">
        <f>IF('FY2023'!$A29&lt;&gt;"",IF(AND(MONTH($K27) &lt;= 11, MONTH($L27) &gt;= 11), IF($O27 &lt;&gt; "", $E27/$O27, ""), ""),"")</f>
        <v/>
      </c>
      <c r="AA27" s="10" t="str">
        <f>IF('FY2023'!$A29&lt;&gt;"",IF(AND(MONTH($K27) &lt;= 12, MONTH($L27) &gt;= 12), IF($O27 &lt;&gt; "", $E27/$O27, ""), ""),"")</f>
        <v/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44958</v>
      </c>
      <c r="L28" s="7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44985</v>
      </c>
      <c r="M28" s="7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44874</v>
      </c>
      <c r="N28" s="7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44853</v>
      </c>
      <c r="O28" s="5">
        <f t="shared" si="0"/>
        <v>1</v>
      </c>
      <c r="P28" s="10" t="str">
        <f>IF('FY2023'!$A30&lt;&gt;"",IF(AND(MONTH($K28) &lt;= 1, MONTH($L28) &gt;= 1), IF($O28 &lt;&gt; "", $E28/$O28, ""), ""),"")</f>
        <v/>
      </c>
      <c r="Q28" s="10">
        <f>IF('FY2023'!$A30&lt;&gt;"",IF(AND(MONTH($K28) &lt;= 2, MONTH($L28) &gt;= 2), IF($O28 &lt;&gt; "", $E28/$O28, ""), ""),"")</f>
        <v>500000</v>
      </c>
      <c r="R28" s="10" t="str">
        <f>IF('FY2023'!$A30&lt;&gt;"",IF(AND(MONTH($K28) &lt;= 3, MONTH($L28) &gt;= 3), IF($O28 &lt;&gt; "", $E28/$O28, ""), ""),"")</f>
        <v/>
      </c>
      <c r="S28" s="10" t="str">
        <f>IF('FY2023'!$A30&lt;&gt;"",IF(AND(MONTH($K28) &lt;= 4, MONTH($L28) &gt;= 4), IF($O28 &lt;&gt; "", $E28/$O28, ""), ""),"")</f>
        <v/>
      </c>
      <c r="T28" s="10" t="str">
        <f>IF('FY2023'!$A30&lt;&gt;"",IF(AND(MONTH($K28) &lt;= 5, MONTH($L28) &gt;= 5), IF($O28 &lt;&gt; "", $E28/$O28, ""), ""),"")</f>
        <v/>
      </c>
      <c r="U28" s="10" t="str">
        <f>IF('FY2023'!$A30&lt;&gt;"",IF(AND(MONTH($K28) &lt;= 6, MONTH($L28) &gt;= 6), IF($O28 &lt;&gt; "", $E28/$O28, ""), ""),"")</f>
        <v/>
      </c>
      <c r="V28" s="10" t="str">
        <f>IF('FY2023'!$A30&lt;&gt;"",IF(AND(MONTH($K28) &lt;= 7, MONTH($L28) &gt;= 7 ), IF($O28 &lt;&gt; "", $E28/$O28, ""), ""),"")</f>
        <v/>
      </c>
      <c r="W28" s="10" t="str">
        <f>IF('FY2023'!$A30&lt;&gt;"",IF(AND(MONTH($K28) &lt;= 8, MONTH($L28) &gt;= 8), IF($O28 &lt;&gt; "", $E28/$O28, ""), ""),"")</f>
        <v/>
      </c>
      <c r="X28" s="10" t="str">
        <f>IF('FY2023'!$A30&lt;&gt;"",IF(AND(MONTH($K28) &lt;= 9, MONTH($L28) &gt;= 9), IF($O28 &lt;&gt; "", $E28/$O28, ""), ""),"")</f>
        <v/>
      </c>
      <c r="Y28" s="10" t="str">
        <f>IF('FY2023'!$A30&lt;&gt;"",IF(AND(MONTH($K28) &lt;= 10, MONTH($L28) &gt;= 10), IF($O28 &lt;&gt; "", $E28/$O28, ""), ""),"")</f>
        <v/>
      </c>
      <c r="Z28" s="10" t="str">
        <f>IF('FY2023'!$A30&lt;&gt;"",IF(AND(MONTH($K28) &lt;= 11, MONTH($L28) &gt;= 11), IF($O28 &lt;&gt; "", $E28/$O28, ""), ""),"")</f>
        <v/>
      </c>
      <c r="AA28" s="10" t="str">
        <f>IF('FY2023'!$A30&lt;&gt;"",IF(AND(MONTH($K28) &lt;= 12, MONTH($L28) &gt;= 12), IF($O28 &lt;&gt; "", $E28/$O28, ""), ""),"")</f>
        <v/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44927</v>
      </c>
      <c r="L29" s="7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45016</v>
      </c>
      <c r="M29" s="7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44874</v>
      </c>
      <c r="N29" s="7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44853</v>
      </c>
      <c r="O29" s="5">
        <f t="shared" si="0"/>
        <v>3</v>
      </c>
      <c r="P29" s="10">
        <f>IF('FY2023'!$A31&lt;&gt;"",IF(AND(MONTH($K29) &lt;= 1, MONTH($L29) &gt;= 1), IF($O29 &lt;&gt; "", $E29/$O29, ""), ""),"")</f>
        <v>250000</v>
      </c>
      <c r="Q29" s="10">
        <f>IF('FY2023'!$A31&lt;&gt;"",IF(AND(MONTH($K29) &lt;= 2, MONTH($L29) &gt;= 2), IF($O29 &lt;&gt; "", $E29/$O29, ""), ""),"")</f>
        <v>250000</v>
      </c>
      <c r="R29" s="10">
        <f>IF('FY2023'!$A31&lt;&gt;"",IF(AND(MONTH($K29) &lt;= 3, MONTH($L29) &gt;= 3), IF($O29 &lt;&gt; "", $E29/$O29, ""), ""),"")</f>
        <v>250000</v>
      </c>
      <c r="S29" s="10" t="str">
        <f>IF('FY2023'!$A31&lt;&gt;"",IF(AND(MONTH($K29) &lt;= 4, MONTH($L29) &gt;= 4), IF($O29 &lt;&gt; "", $E29/$O29, ""), ""),"")</f>
        <v/>
      </c>
      <c r="T29" s="10" t="str">
        <f>IF('FY2023'!$A31&lt;&gt;"",IF(AND(MONTH($K29) &lt;= 5, MONTH($L29) &gt;= 5), IF($O29 &lt;&gt; "", $E29/$O29, ""), ""),"")</f>
        <v/>
      </c>
      <c r="U29" s="10" t="str">
        <f>IF('FY2023'!$A31&lt;&gt;"",IF(AND(MONTH($K29) &lt;= 6, MONTH($L29) &gt;= 6), IF($O29 &lt;&gt; "", $E29/$O29, ""), ""),"")</f>
        <v/>
      </c>
      <c r="V29" s="10" t="str">
        <f>IF('FY2023'!$A31&lt;&gt;"",IF(AND(MONTH($K29) &lt;= 7, MONTH($L29) &gt;= 7 ), IF($O29 &lt;&gt; "", $E29/$O29, ""), ""),"")</f>
        <v/>
      </c>
      <c r="W29" s="10" t="str">
        <f>IF('FY2023'!$A31&lt;&gt;"",IF(AND(MONTH($K29) &lt;= 8, MONTH($L29) &gt;= 8), IF($O29 &lt;&gt; "", $E29/$O29, ""), ""),"")</f>
        <v/>
      </c>
      <c r="X29" s="10" t="str">
        <f>IF('FY2023'!$A31&lt;&gt;"",IF(AND(MONTH($K29) &lt;= 9, MONTH($L29) &gt;= 9), IF($O29 &lt;&gt; "", $E29/$O29, ""), ""),"")</f>
        <v/>
      </c>
      <c r="Y29" s="10" t="str">
        <f>IF('FY2023'!$A31&lt;&gt;"",IF(AND(MONTH($K29) &lt;= 10, MONTH($L29) &gt;= 10), IF($O29 &lt;&gt; "", $E29/$O29, ""), ""),"")</f>
        <v/>
      </c>
      <c r="Z29" s="10" t="str">
        <f>IF('FY2023'!$A31&lt;&gt;"",IF(AND(MONTH($K29) &lt;= 11, MONTH($L29) &gt;= 11), IF($O29 &lt;&gt; "", $E29/$O29, ""), ""),"")</f>
        <v/>
      </c>
      <c r="AA29" s="10" t="str">
        <f>IF('FY2023'!$A31&lt;&gt;"",IF(AND(MONTH($K29) &lt;= 12, MONTH($L29) &gt;= 12), IF($O29 &lt;&gt; "", $E29/$O29, ""), ""),"")</f>
        <v/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44927</v>
      </c>
      <c r="L30" s="7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45016</v>
      </c>
      <c r="M30" s="7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44874</v>
      </c>
      <c r="N30" s="7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44853</v>
      </c>
      <c r="O30" s="5">
        <f t="shared" si="0"/>
        <v>3</v>
      </c>
      <c r="P30" s="10">
        <f>IF('FY2023'!$A32&lt;&gt;"",IF(AND(MONTH($K30) &lt;= 1, MONTH($L30) &gt;= 1), IF($O30 &lt;&gt; "", $E30/$O30, ""), ""),"")</f>
        <v>250000</v>
      </c>
      <c r="Q30" s="10">
        <f>IF('FY2023'!$A32&lt;&gt;"",IF(AND(MONTH($K30) &lt;= 2, MONTH($L30) &gt;= 2), IF($O30 &lt;&gt; "", $E30/$O30, ""), ""),"")</f>
        <v>250000</v>
      </c>
      <c r="R30" s="10">
        <f>IF('FY2023'!$A32&lt;&gt;"",IF(AND(MONTH($K30) &lt;= 3, MONTH($L30) &gt;= 3), IF($O30 &lt;&gt; "", $E30/$O30, ""), ""),"")</f>
        <v>250000</v>
      </c>
      <c r="S30" s="10" t="str">
        <f>IF('FY2023'!$A32&lt;&gt;"",IF(AND(MONTH($K30) &lt;= 4, MONTH($L30) &gt;= 4), IF($O30 &lt;&gt; "", $E30/$O30, ""), ""),"")</f>
        <v/>
      </c>
      <c r="T30" s="10" t="str">
        <f>IF('FY2023'!$A32&lt;&gt;"",IF(AND(MONTH($K30) &lt;= 5, MONTH($L30) &gt;= 5), IF($O30 &lt;&gt; "", $E30/$O30, ""), ""),"")</f>
        <v/>
      </c>
      <c r="U30" s="10" t="str">
        <f>IF('FY2023'!$A32&lt;&gt;"",IF(AND(MONTH($K30) &lt;= 6, MONTH($L30) &gt;= 6), IF($O30 &lt;&gt; "", $E30/$O30, ""), ""),"")</f>
        <v/>
      </c>
      <c r="V30" s="10" t="str">
        <f>IF('FY2023'!$A32&lt;&gt;"",IF(AND(MONTH($K30) &lt;= 7, MONTH($L30) &gt;= 7 ), IF($O30 &lt;&gt; "", $E30/$O30, ""), ""),"")</f>
        <v/>
      </c>
      <c r="W30" s="10" t="str">
        <f>IF('FY2023'!$A32&lt;&gt;"",IF(AND(MONTH($K30) &lt;= 8, MONTH($L30) &gt;= 8), IF($O30 &lt;&gt; "", $E30/$O30, ""), ""),"")</f>
        <v/>
      </c>
      <c r="X30" s="10" t="str">
        <f>IF('FY2023'!$A32&lt;&gt;"",IF(AND(MONTH($K30) &lt;= 9, MONTH($L30) &gt;= 9), IF($O30 &lt;&gt; "", $E30/$O30, ""), ""),"")</f>
        <v/>
      </c>
      <c r="Y30" s="10" t="str">
        <f>IF('FY2023'!$A32&lt;&gt;"",IF(AND(MONTH($K30) &lt;= 10, MONTH($L30) &gt;= 10), IF($O30 &lt;&gt; "", $E30/$O30, ""), ""),"")</f>
        <v/>
      </c>
      <c r="Z30" s="10" t="str">
        <f>IF('FY2023'!$A32&lt;&gt;"",IF(AND(MONTH($K30) &lt;= 11, MONTH($L30) &gt;= 11), IF($O30 &lt;&gt; "", $E30/$O30, ""), ""),"")</f>
        <v/>
      </c>
      <c r="AA30" s="10" t="str">
        <f>IF('FY2023'!$A32&lt;&gt;"",IF(AND(MONTH($K30) &lt;= 12, MONTH($L30) &gt;= 12), IF($O30 &lt;&gt; "", $E30/$O30, ""), ""),"")</f>
        <v/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44927</v>
      </c>
      <c r="L31" s="7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45016</v>
      </c>
      <c r="M31" s="7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44874</v>
      </c>
      <c r="N31" s="7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44853</v>
      </c>
      <c r="O31" s="5">
        <f t="shared" si="0"/>
        <v>3</v>
      </c>
      <c r="P31" s="10">
        <f>IF('FY2023'!$A33&lt;&gt;"",IF(AND(MONTH($K31) &lt;= 1, MONTH($L31) &gt;= 1), IF($O31 &lt;&gt; "", $E31/$O31, ""), ""),"")</f>
        <v>250000</v>
      </c>
      <c r="Q31" s="10">
        <f>IF('FY2023'!$A33&lt;&gt;"",IF(AND(MONTH($K31) &lt;= 2, MONTH($L31) &gt;= 2), IF($O31 &lt;&gt; "", $E31/$O31, ""), ""),"")</f>
        <v>250000</v>
      </c>
      <c r="R31" s="10">
        <f>IF('FY2023'!$A33&lt;&gt;"",IF(AND(MONTH($K31) &lt;= 3, MONTH($L31) &gt;= 3), IF($O31 &lt;&gt; "", $E31/$O31, ""), ""),"")</f>
        <v>250000</v>
      </c>
      <c r="S31" s="10" t="str">
        <f>IF('FY2023'!$A33&lt;&gt;"",IF(AND(MONTH($K31) &lt;= 4, MONTH($L31) &gt;= 4), IF($O31 &lt;&gt; "", $E31/$O31, ""), ""),"")</f>
        <v/>
      </c>
      <c r="T31" s="10" t="str">
        <f>IF('FY2023'!$A33&lt;&gt;"",IF(AND(MONTH($K31) &lt;= 5, MONTH($L31) &gt;= 5), IF($O31 &lt;&gt; "", $E31/$O31, ""), ""),"")</f>
        <v/>
      </c>
      <c r="U31" s="10" t="str">
        <f>IF('FY2023'!$A33&lt;&gt;"",IF(AND(MONTH($K31) &lt;= 6, MONTH($L31) &gt;= 6), IF($O31 &lt;&gt; "", $E31/$O31, ""), ""),"")</f>
        <v/>
      </c>
      <c r="V31" s="10" t="str">
        <f>IF('FY2023'!$A33&lt;&gt;"",IF(AND(MONTH($K31) &lt;= 7, MONTH($L31) &gt;= 7 ), IF($O31 &lt;&gt; "", $E31/$O31, ""), ""),"")</f>
        <v/>
      </c>
      <c r="W31" s="10" t="str">
        <f>IF('FY2023'!$A33&lt;&gt;"",IF(AND(MONTH($K31) &lt;= 8, MONTH($L31) &gt;= 8), IF($O31 &lt;&gt; "", $E31/$O31, ""), ""),"")</f>
        <v/>
      </c>
      <c r="X31" s="10" t="str">
        <f>IF('FY2023'!$A33&lt;&gt;"",IF(AND(MONTH($K31) &lt;= 9, MONTH($L31) &gt;= 9), IF($O31 &lt;&gt; "", $E31/$O31, ""), ""),"")</f>
        <v/>
      </c>
      <c r="Y31" s="10" t="str">
        <f>IF('FY2023'!$A33&lt;&gt;"",IF(AND(MONTH($K31) &lt;= 10, MONTH($L31) &gt;= 10), IF($O31 &lt;&gt; "", $E31/$O31, ""), ""),"")</f>
        <v/>
      </c>
      <c r="Z31" s="10" t="str">
        <f>IF('FY2023'!$A33&lt;&gt;"",IF(AND(MONTH($K31) &lt;= 11, MONTH($L31) &gt;= 11), IF($O31 &lt;&gt; "", $E31/$O31, ""), ""),"")</f>
        <v/>
      </c>
      <c r="AA31" s="10" t="str">
        <f>IF('FY2023'!$A33&lt;&gt;"",IF(AND(MONTH($K31) &lt;= 12, MONTH($L31) &gt;= 12), IF($O31 &lt;&gt; "", $E31/$O31, ""), ""),"")</f>
        <v/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44927</v>
      </c>
      <c r="L32" s="7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45016</v>
      </c>
      <c r="M32" s="7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44874</v>
      </c>
      <c r="N32" s="7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44853</v>
      </c>
      <c r="O32" s="5">
        <f t="shared" si="0"/>
        <v>3</v>
      </c>
      <c r="P32" s="10">
        <f>IF('FY2023'!$A34&lt;&gt;"",IF(AND(MONTH($K32) &lt;= 1, MONTH($L32) &gt;= 1), IF($O32 &lt;&gt; "", $E32/$O32, ""), ""),"")</f>
        <v>250000</v>
      </c>
      <c r="Q32" s="10">
        <f>IF('FY2023'!$A34&lt;&gt;"",IF(AND(MONTH($K32) &lt;= 2, MONTH($L32) &gt;= 2), IF($O32 &lt;&gt; "", $E32/$O32, ""), ""),"")</f>
        <v>250000</v>
      </c>
      <c r="R32" s="10">
        <f>IF('FY2023'!$A34&lt;&gt;"",IF(AND(MONTH($K32) &lt;= 3, MONTH($L32) &gt;= 3), IF($O32 &lt;&gt; "", $E32/$O32, ""), ""),"")</f>
        <v>250000</v>
      </c>
      <c r="S32" s="10" t="str">
        <f>IF('FY2023'!$A34&lt;&gt;"",IF(AND(MONTH($K32) &lt;= 4, MONTH($L32) &gt;= 4), IF($O32 &lt;&gt; "", $E32/$O32, ""), ""),"")</f>
        <v/>
      </c>
      <c r="T32" s="10" t="str">
        <f>IF('FY2023'!$A34&lt;&gt;"",IF(AND(MONTH($K32) &lt;= 5, MONTH($L32) &gt;= 5), IF($O32 &lt;&gt; "", $E32/$O32, ""), ""),"")</f>
        <v/>
      </c>
      <c r="U32" s="10" t="str">
        <f>IF('FY2023'!$A34&lt;&gt;"",IF(AND(MONTH($K32) &lt;= 6, MONTH($L32) &gt;= 6), IF($O32 &lt;&gt; "", $E32/$O32, ""), ""),"")</f>
        <v/>
      </c>
      <c r="V32" s="10" t="str">
        <f>IF('FY2023'!$A34&lt;&gt;"",IF(AND(MONTH($K32) &lt;= 7, MONTH($L32) &gt;= 7 ), IF($O32 &lt;&gt; "", $E32/$O32, ""), ""),"")</f>
        <v/>
      </c>
      <c r="W32" s="10" t="str">
        <f>IF('FY2023'!$A34&lt;&gt;"",IF(AND(MONTH($K32) &lt;= 8, MONTH($L32) &gt;= 8), IF($O32 &lt;&gt; "", $E32/$O32, ""), ""),"")</f>
        <v/>
      </c>
      <c r="X32" s="10" t="str">
        <f>IF('FY2023'!$A34&lt;&gt;"",IF(AND(MONTH($K32) &lt;= 9, MONTH($L32) &gt;= 9), IF($O32 &lt;&gt; "", $E32/$O32, ""), ""),"")</f>
        <v/>
      </c>
      <c r="Y32" s="10" t="str">
        <f>IF('FY2023'!$A34&lt;&gt;"",IF(AND(MONTH($K32) &lt;= 10, MONTH($L32) &gt;= 10), IF($O32 &lt;&gt; "", $E32/$O32, ""), ""),"")</f>
        <v/>
      </c>
      <c r="Z32" s="10" t="str">
        <f>IF('FY2023'!$A34&lt;&gt;"",IF(AND(MONTH($K32) &lt;= 11, MONTH($L32) &gt;= 11), IF($O32 &lt;&gt; "", $E32/$O32, ""), ""),"")</f>
        <v/>
      </c>
      <c r="AA32" s="10" t="str">
        <f>IF('FY2023'!$A34&lt;&gt;"",IF(AND(MONTH($K32) &lt;= 12, MONTH($L32) &gt;= 12), IF($O32 &lt;&gt; "", $E32/$O32, ""), ""),"")</f>
        <v/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44927</v>
      </c>
      <c r="L33" s="7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45016</v>
      </c>
      <c r="M33" s="7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44874</v>
      </c>
      <c r="N33" s="7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44853</v>
      </c>
      <c r="O33" s="5">
        <f t="shared" si="0"/>
        <v>3</v>
      </c>
      <c r="P33" s="10">
        <f>IF('FY2023'!$A35&lt;&gt;"",IF(AND(MONTH($K33) &lt;= 1, MONTH($L33) &gt;= 1), IF($O33 &lt;&gt; "", $E33/$O33, ""), ""),"")</f>
        <v>500000</v>
      </c>
      <c r="Q33" s="10">
        <f>IF('FY2023'!$A35&lt;&gt;"",IF(AND(MONTH($K33) &lt;= 2, MONTH($L33) &gt;= 2), IF($O33 &lt;&gt; "", $E33/$O33, ""), ""),"")</f>
        <v>500000</v>
      </c>
      <c r="R33" s="10">
        <f>IF('FY2023'!$A35&lt;&gt;"",IF(AND(MONTH($K33) &lt;= 3, MONTH($L33) &gt;= 3), IF($O33 &lt;&gt; "", $E33/$O33, ""), ""),"")</f>
        <v>500000</v>
      </c>
      <c r="S33" s="10" t="str">
        <f>IF('FY2023'!$A35&lt;&gt;"",IF(AND(MONTH($K33) &lt;= 4, MONTH($L33) &gt;= 4), IF($O33 &lt;&gt; "", $E33/$O33, ""), ""),"")</f>
        <v/>
      </c>
      <c r="T33" s="10" t="str">
        <f>IF('FY2023'!$A35&lt;&gt;"",IF(AND(MONTH($K33) &lt;= 5, MONTH($L33) &gt;= 5), IF($O33 &lt;&gt; "", $E33/$O33, ""), ""),"")</f>
        <v/>
      </c>
      <c r="U33" s="10" t="str">
        <f>IF('FY2023'!$A35&lt;&gt;"",IF(AND(MONTH($K33) &lt;= 6, MONTH($L33) &gt;= 6), IF($O33 &lt;&gt; "", $E33/$O33, ""), ""),"")</f>
        <v/>
      </c>
      <c r="V33" s="10" t="str">
        <f>IF('FY2023'!$A35&lt;&gt;"",IF(AND(MONTH($K33) &lt;= 7, MONTH($L33) &gt;= 7 ), IF($O33 &lt;&gt; "", $E33/$O33, ""), ""),"")</f>
        <v/>
      </c>
      <c r="W33" s="10" t="str">
        <f>IF('FY2023'!$A35&lt;&gt;"",IF(AND(MONTH($K33) &lt;= 8, MONTH($L33) &gt;= 8), IF($O33 &lt;&gt; "", $E33/$O33, ""), ""),"")</f>
        <v/>
      </c>
      <c r="X33" s="10" t="str">
        <f>IF('FY2023'!$A35&lt;&gt;"",IF(AND(MONTH($K33) &lt;= 9, MONTH($L33) &gt;= 9), IF($O33 &lt;&gt; "", $E33/$O33, ""), ""),"")</f>
        <v/>
      </c>
      <c r="Y33" s="10" t="str">
        <f>IF('FY2023'!$A35&lt;&gt;"",IF(AND(MONTH($K33) &lt;= 10, MONTH($L33) &gt;= 10), IF($O33 &lt;&gt; "", $E33/$O33, ""), ""),"")</f>
        <v/>
      </c>
      <c r="Z33" s="10" t="str">
        <f>IF('FY2023'!$A35&lt;&gt;"",IF(AND(MONTH($K33) &lt;= 11, MONTH($L33) &gt;= 11), IF($O33 &lt;&gt; "", $E33/$O33, ""), ""),"")</f>
        <v/>
      </c>
      <c r="AA33" s="10" t="str">
        <f>IF('FY2023'!$A35&lt;&gt;"",IF(AND(MONTH($K33) &lt;= 12, MONTH($L33) &gt;= 12), IF($O33 &lt;&gt; "", $E33/$O33, ""), ""),"")</f>
        <v/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44927</v>
      </c>
      <c r="L34" s="7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45016</v>
      </c>
      <c r="M34" s="7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44874</v>
      </c>
      <c r="N34" s="7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44853</v>
      </c>
      <c r="O34" s="5">
        <f t="shared" si="0"/>
        <v>3</v>
      </c>
      <c r="P34" s="10">
        <f>IF('FY2023'!$A36&lt;&gt;"",IF(AND(MONTH($K34) &lt;= 1, MONTH($L34) &gt;= 1), IF($O34 &lt;&gt; "", $E34/$O34, ""), ""),"")</f>
        <v>250000</v>
      </c>
      <c r="Q34" s="10">
        <f>IF('FY2023'!$A36&lt;&gt;"",IF(AND(MONTH($K34) &lt;= 2, MONTH($L34) &gt;= 2), IF($O34 &lt;&gt; "", $E34/$O34, ""), ""),"")</f>
        <v>250000</v>
      </c>
      <c r="R34" s="10">
        <f>IF('FY2023'!$A36&lt;&gt;"",IF(AND(MONTH($K34) &lt;= 3, MONTH($L34) &gt;= 3), IF($O34 &lt;&gt; "", $E34/$O34, ""), ""),"")</f>
        <v>250000</v>
      </c>
      <c r="S34" s="10" t="str">
        <f>IF('FY2023'!$A36&lt;&gt;"",IF(AND(MONTH($K34) &lt;= 4, MONTH($L34) &gt;= 4), IF($O34 &lt;&gt; "", $E34/$O34, ""), ""),"")</f>
        <v/>
      </c>
      <c r="T34" s="10" t="str">
        <f>IF('FY2023'!$A36&lt;&gt;"",IF(AND(MONTH($K34) &lt;= 5, MONTH($L34) &gt;= 5), IF($O34 &lt;&gt; "", $E34/$O34, ""), ""),"")</f>
        <v/>
      </c>
      <c r="U34" s="10" t="str">
        <f>IF('FY2023'!$A36&lt;&gt;"",IF(AND(MONTH($K34) &lt;= 6, MONTH($L34) &gt;= 6), IF($O34 &lt;&gt; "", $E34/$O34, ""), ""),"")</f>
        <v/>
      </c>
      <c r="V34" s="10" t="str">
        <f>IF('FY2023'!$A36&lt;&gt;"",IF(AND(MONTH($K34) &lt;= 7, MONTH($L34) &gt;= 7 ), IF($O34 &lt;&gt; "", $E34/$O34, ""), ""),"")</f>
        <v/>
      </c>
      <c r="W34" s="10" t="str">
        <f>IF('FY2023'!$A36&lt;&gt;"",IF(AND(MONTH($K34) &lt;= 8, MONTH($L34) &gt;= 8), IF($O34 &lt;&gt; "", $E34/$O34, ""), ""),"")</f>
        <v/>
      </c>
      <c r="X34" s="10" t="str">
        <f>IF('FY2023'!$A36&lt;&gt;"",IF(AND(MONTH($K34) &lt;= 9, MONTH($L34) &gt;= 9), IF($O34 &lt;&gt; "", $E34/$O34, ""), ""),"")</f>
        <v/>
      </c>
      <c r="Y34" s="10" t="str">
        <f>IF('FY2023'!$A36&lt;&gt;"",IF(AND(MONTH($K34) &lt;= 10, MONTH($L34) &gt;= 10), IF($O34 &lt;&gt; "", $E34/$O34, ""), ""),"")</f>
        <v/>
      </c>
      <c r="Z34" s="10" t="str">
        <f>IF('FY2023'!$A36&lt;&gt;"",IF(AND(MONTH($K34) &lt;= 11, MONTH($L34) &gt;= 11), IF($O34 &lt;&gt; "", $E34/$O34, ""), ""),"")</f>
        <v/>
      </c>
      <c r="AA34" s="10" t="str">
        <f>IF('FY2023'!$A36&lt;&gt;"",IF(AND(MONTH($K34) &lt;= 12, MONTH($L34) &gt;= 12), IF($O34 &lt;&gt; "", $E34/$O34, ""), ""),"")</f>
        <v/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44927</v>
      </c>
      <c r="L35" s="7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45016</v>
      </c>
      <c r="M35" s="7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44874</v>
      </c>
      <c r="N35" s="7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44853</v>
      </c>
      <c r="O35" s="5">
        <f t="shared" si="0"/>
        <v>3</v>
      </c>
      <c r="P35" s="10">
        <f>IF('FY2023'!$A37&lt;&gt;"",IF(AND(MONTH($K35) &lt;= 1, MONTH($L35) &gt;= 1), IF($O35 &lt;&gt; "", $E35/$O35, ""), ""),"")</f>
        <v>250000</v>
      </c>
      <c r="Q35" s="10">
        <f>IF('FY2023'!$A37&lt;&gt;"",IF(AND(MONTH($K35) &lt;= 2, MONTH($L35) &gt;= 2), IF($O35 &lt;&gt; "", $E35/$O35, ""), ""),"")</f>
        <v>250000</v>
      </c>
      <c r="R35" s="10">
        <f>IF('FY2023'!$A37&lt;&gt;"",IF(AND(MONTH($K35) &lt;= 3, MONTH($L35) &gt;= 3), IF($O35 &lt;&gt; "", $E35/$O35, ""), ""),"")</f>
        <v>250000</v>
      </c>
      <c r="S35" s="10" t="str">
        <f>IF('FY2023'!$A37&lt;&gt;"",IF(AND(MONTH($K35) &lt;= 4, MONTH($L35) &gt;= 4), IF($O35 &lt;&gt; "", $E35/$O35, ""), ""),"")</f>
        <v/>
      </c>
      <c r="T35" s="10" t="str">
        <f>IF('FY2023'!$A37&lt;&gt;"",IF(AND(MONTH($K35) &lt;= 5, MONTH($L35) &gt;= 5), IF($O35 &lt;&gt; "", $E35/$O35, ""), ""),"")</f>
        <v/>
      </c>
      <c r="U35" s="10" t="str">
        <f>IF('FY2023'!$A37&lt;&gt;"",IF(AND(MONTH($K35) &lt;= 6, MONTH($L35) &gt;= 6), IF($O35 &lt;&gt; "", $E35/$O35, ""), ""),"")</f>
        <v/>
      </c>
      <c r="V35" s="10" t="str">
        <f>IF('FY2023'!$A37&lt;&gt;"",IF(AND(MONTH($K35) &lt;= 7, MONTH($L35) &gt;= 7 ), IF($O35 &lt;&gt; "", $E35/$O35, ""), ""),"")</f>
        <v/>
      </c>
      <c r="W35" s="10" t="str">
        <f>IF('FY2023'!$A37&lt;&gt;"",IF(AND(MONTH($K35) &lt;= 8, MONTH($L35) &gt;= 8), IF($O35 &lt;&gt; "", $E35/$O35, ""), ""),"")</f>
        <v/>
      </c>
      <c r="X35" s="10" t="str">
        <f>IF('FY2023'!$A37&lt;&gt;"",IF(AND(MONTH($K35) &lt;= 9, MONTH($L35) &gt;= 9), IF($O35 &lt;&gt; "", $E35/$O35, ""), ""),"")</f>
        <v/>
      </c>
      <c r="Y35" s="10" t="str">
        <f>IF('FY2023'!$A37&lt;&gt;"",IF(AND(MONTH($K35) &lt;= 10, MONTH($L35) &gt;= 10), IF($O35 &lt;&gt; "", $E35/$O35, ""), ""),"")</f>
        <v/>
      </c>
      <c r="Z35" s="10" t="str">
        <f>IF('FY2023'!$A37&lt;&gt;"",IF(AND(MONTH($K35) &lt;= 11, MONTH($L35) &gt;= 11), IF($O35 &lt;&gt; "", $E35/$O35, ""), ""),"")</f>
        <v/>
      </c>
      <c r="AA35" s="10" t="str">
        <f>IF('FY2023'!$A37&lt;&gt;"",IF(AND(MONTH($K35) &lt;= 12, MONTH($L35) &gt;= 12), IF($O35 &lt;&gt; "", $E35/$O35, ""), ""),"")</f>
        <v/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44958</v>
      </c>
      <c r="L36" s="7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44985</v>
      </c>
      <c r="M36" s="7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44875</v>
      </c>
      <c r="N36" s="7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44854</v>
      </c>
      <c r="O36" s="5">
        <f t="shared" si="0"/>
        <v>1</v>
      </c>
      <c r="P36" s="10" t="str">
        <f>IF('FY2023'!$A38&lt;&gt;"",IF(AND(MONTH($K36) &lt;= 1, MONTH($L36) &gt;= 1), IF($O36 &lt;&gt; "", $E36/$O36, ""), ""),"")</f>
        <v/>
      </c>
      <c r="Q36" s="10">
        <f>IF('FY2023'!$A38&lt;&gt;"",IF(AND(MONTH($K36) &lt;= 2, MONTH($L36) &gt;= 2), IF($O36 &lt;&gt; "", $E36/$O36, ""), ""),"")</f>
        <v>500000</v>
      </c>
      <c r="R36" s="10" t="str">
        <f>IF('FY2023'!$A38&lt;&gt;"",IF(AND(MONTH($K36) &lt;= 3, MONTH($L36) &gt;= 3), IF($O36 &lt;&gt; "", $E36/$O36, ""), ""),"")</f>
        <v/>
      </c>
      <c r="S36" s="10" t="str">
        <f>IF('FY2023'!$A38&lt;&gt;"",IF(AND(MONTH($K36) &lt;= 4, MONTH($L36) &gt;= 4), IF($O36 &lt;&gt; "", $E36/$O36, ""), ""),"")</f>
        <v/>
      </c>
      <c r="T36" s="10" t="str">
        <f>IF('FY2023'!$A38&lt;&gt;"",IF(AND(MONTH($K36) &lt;= 5, MONTH($L36) &gt;= 5), IF($O36 &lt;&gt; "", $E36/$O36, ""), ""),"")</f>
        <v/>
      </c>
      <c r="U36" s="10" t="str">
        <f>IF('FY2023'!$A38&lt;&gt;"",IF(AND(MONTH($K36) &lt;= 6, MONTH($L36) &gt;= 6), IF($O36 &lt;&gt; "", $E36/$O36, ""), ""),"")</f>
        <v/>
      </c>
      <c r="V36" s="10" t="str">
        <f>IF('FY2023'!$A38&lt;&gt;"",IF(AND(MONTH($K36) &lt;= 7, MONTH($L36) &gt;= 7 ), IF($O36 &lt;&gt; "", $E36/$O36, ""), ""),"")</f>
        <v/>
      </c>
      <c r="W36" s="10" t="str">
        <f>IF('FY2023'!$A38&lt;&gt;"",IF(AND(MONTH($K36) &lt;= 8, MONTH($L36) &gt;= 8), IF($O36 &lt;&gt; "", $E36/$O36, ""), ""),"")</f>
        <v/>
      </c>
      <c r="X36" s="10" t="str">
        <f>IF('FY2023'!$A38&lt;&gt;"",IF(AND(MONTH($K36) &lt;= 9, MONTH($L36) &gt;= 9), IF($O36 &lt;&gt; "", $E36/$O36, ""), ""),"")</f>
        <v/>
      </c>
      <c r="Y36" s="10" t="str">
        <f>IF('FY2023'!$A38&lt;&gt;"",IF(AND(MONTH($K36) &lt;= 10, MONTH($L36) &gt;= 10), IF($O36 &lt;&gt; "", $E36/$O36, ""), ""),"")</f>
        <v/>
      </c>
      <c r="Z36" s="10" t="str">
        <f>IF('FY2023'!$A38&lt;&gt;"",IF(AND(MONTH($K36) &lt;= 11, MONTH($L36) &gt;= 11), IF($O36 &lt;&gt; "", $E36/$O36, ""), ""),"")</f>
        <v/>
      </c>
      <c r="AA36" s="10" t="str">
        <f>IF('FY2023'!$A38&lt;&gt;"",IF(AND(MONTH($K36) &lt;= 12, MONTH($L36) &gt;= 12), IF($O36 &lt;&gt; "", $E36/$O36, ""), ""),"")</f>
        <v/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45047</v>
      </c>
      <c r="L37" s="7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45077</v>
      </c>
      <c r="M37" s="7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44875</v>
      </c>
      <c r="N37" s="7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44854</v>
      </c>
      <c r="O37" s="5">
        <f t="shared" si="0"/>
        <v>1</v>
      </c>
      <c r="P37" s="10" t="str">
        <f>IF('FY2023'!$A39&lt;&gt;"",IF(AND(MONTH($K37) &lt;= 1, MONTH($L37) &gt;= 1), IF($O37 &lt;&gt; "", $E37/$O37, ""), ""),"")</f>
        <v/>
      </c>
      <c r="Q37" s="10" t="str">
        <f>IF('FY2023'!$A39&lt;&gt;"",IF(AND(MONTH($K37) &lt;= 2, MONTH($L37) &gt;= 2), IF($O37 &lt;&gt; "", $E37/$O37, ""), ""),"")</f>
        <v/>
      </c>
      <c r="R37" s="10" t="str">
        <f>IF('FY2023'!$A39&lt;&gt;"",IF(AND(MONTH($K37) &lt;= 3, MONTH($L37) &gt;= 3), IF($O37 &lt;&gt; "", $E37/$O37, ""), ""),"")</f>
        <v/>
      </c>
      <c r="S37" s="10" t="str">
        <f>IF('FY2023'!$A39&lt;&gt;"",IF(AND(MONTH($K37) &lt;= 4, MONTH($L37) &gt;= 4), IF($O37 &lt;&gt; "", $E37/$O37, ""), ""),"")</f>
        <v/>
      </c>
      <c r="T37" s="10">
        <f>IF('FY2023'!$A39&lt;&gt;"",IF(AND(MONTH($K37) &lt;= 5, MONTH($L37) &gt;= 5), IF($O37 &lt;&gt; "", $E37/$O37, ""), ""),"")</f>
        <v>250000</v>
      </c>
      <c r="U37" s="10" t="str">
        <f>IF('FY2023'!$A39&lt;&gt;"",IF(AND(MONTH($K37) &lt;= 6, MONTH($L37) &gt;= 6), IF($O37 &lt;&gt; "", $E37/$O37, ""), ""),"")</f>
        <v/>
      </c>
      <c r="V37" s="10" t="str">
        <f>IF('FY2023'!$A39&lt;&gt;"",IF(AND(MONTH($K37) &lt;= 7, MONTH($L37) &gt;= 7 ), IF($O37 &lt;&gt; "", $E37/$O37, ""), ""),"")</f>
        <v/>
      </c>
      <c r="W37" s="10" t="str">
        <f>IF('FY2023'!$A39&lt;&gt;"",IF(AND(MONTH($K37) &lt;= 8, MONTH($L37) &gt;= 8), IF($O37 &lt;&gt; "", $E37/$O37, ""), ""),"")</f>
        <v/>
      </c>
      <c r="X37" s="10" t="str">
        <f>IF('FY2023'!$A39&lt;&gt;"",IF(AND(MONTH($K37) &lt;= 9, MONTH($L37) &gt;= 9), IF($O37 &lt;&gt; "", $E37/$O37, ""), ""),"")</f>
        <v/>
      </c>
      <c r="Y37" s="10" t="str">
        <f>IF('FY2023'!$A39&lt;&gt;"",IF(AND(MONTH($K37) &lt;= 10, MONTH($L37) &gt;= 10), IF($O37 &lt;&gt; "", $E37/$O37, ""), ""),"")</f>
        <v/>
      </c>
      <c r="Z37" s="10" t="str">
        <f>IF('FY2023'!$A39&lt;&gt;"",IF(AND(MONTH($K37) &lt;= 11, MONTH($L37) &gt;= 11), IF($O37 &lt;&gt; "", $E37/$O37, ""), ""),"")</f>
        <v/>
      </c>
      <c r="AA37" s="10" t="str">
        <f>IF('FY2023'!$A39&lt;&gt;"",IF(AND(MONTH($K37) &lt;= 12, MONTH($L37) &gt;= 12), IF($O37 &lt;&gt; "", $E37/$O37, ""), ""),"")</f>
        <v/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44958</v>
      </c>
      <c r="L38" s="7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44985</v>
      </c>
      <c r="M38" s="7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44879</v>
      </c>
      <c r="N38" s="7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44855</v>
      </c>
      <c r="O38" s="5">
        <f t="shared" si="0"/>
        <v>1</v>
      </c>
      <c r="P38" s="10" t="str">
        <f>IF('FY2023'!$A40&lt;&gt;"",IF(AND(MONTH($K38) &lt;= 1, MONTH($L38) &gt;= 1), IF($O38 &lt;&gt; "", $E38/$O38, ""), ""),"")</f>
        <v/>
      </c>
      <c r="Q38" s="10">
        <f>IF('FY2023'!$A40&lt;&gt;"",IF(AND(MONTH($K38) &lt;= 2, MONTH($L38) &gt;= 2), IF($O38 &lt;&gt; "", $E38/$O38, ""), ""),"")</f>
        <v>500000</v>
      </c>
      <c r="R38" s="10" t="str">
        <f>IF('FY2023'!$A40&lt;&gt;"",IF(AND(MONTH($K38) &lt;= 3, MONTH($L38) &gt;= 3), IF($O38 &lt;&gt; "", $E38/$O38, ""), ""),"")</f>
        <v/>
      </c>
      <c r="S38" s="10" t="str">
        <f>IF('FY2023'!$A40&lt;&gt;"",IF(AND(MONTH($K38) &lt;= 4, MONTH($L38) &gt;= 4), IF($O38 &lt;&gt; "", $E38/$O38, ""), ""),"")</f>
        <v/>
      </c>
      <c r="T38" s="10" t="str">
        <f>IF('FY2023'!$A40&lt;&gt;"",IF(AND(MONTH($K38) &lt;= 5, MONTH($L38) &gt;= 5), IF($O38 &lt;&gt; "", $E38/$O38, ""), ""),"")</f>
        <v/>
      </c>
      <c r="U38" s="10" t="str">
        <f>IF('FY2023'!$A40&lt;&gt;"",IF(AND(MONTH($K38) &lt;= 6, MONTH($L38) &gt;= 6), IF($O38 &lt;&gt; "", $E38/$O38, ""), ""),"")</f>
        <v/>
      </c>
      <c r="V38" s="10" t="str">
        <f>IF('FY2023'!$A40&lt;&gt;"",IF(AND(MONTH($K38) &lt;= 7, MONTH($L38) &gt;= 7 ), IF($O38 &lt;&gt; "", $E38/$O38, ""), ""),"")</f>
        <v/>
      </c>
      <c r="W38" s="10" t="str">
        <f>IF('FY2023'!$A40&lt;&gt;"",IF(AND(MONTH($K38) &lt;= 8, MONTH($L38) &gt;= 8), IF($O38 &lt;&gt; "", $E38/$O38, ""), ""),"")</f>
        <v/>
      </c>
      <c r="X38" s="10" t="str">
        <f>IF('FY2023'!$A40&lt;&gt;"",IF(AND(MONTH($K38) &lt;= 9, MONTH($L38) &gt;= 9), IF($O38 &lt;&gt; "", $E38/$O38, ""), ""),"")</f>
        <v/>
      </c>
      <c r="Y38" s="10" t="str">
        <f>IF('FY2023'!$A40&lt;&gt;"",IF(AND(MONTH($K38) &lt;= 10, MONTH($L38) &gt;= 10), IF($O38 &lt;&gt; "", $E38/$O38, ""), ""),"")</f>
        <v/>
      </c>
      <c r="Z38" s="10" t="str">
        <f>IF('FY2023'!$A40&lt;&gt;"",IF(AND(MONTH($K38) &lt;= 11, MONTH($L38) &gt;= 11), IF($O38 &lt;&gt; "", $E38/$O38, ""), ""),"")</f>
        <v/>
      </c>
      <c r="AA38" s="10" t="str">
        <f>IF('FY2023'!$A40&lt;&gt;"",IF(AND(MONTH($K38) &lt;= 12, MONTH($L38) &gt;= 12), IF($O38 &lt;&gt; "", $E38/$O38, ""), ""),"")</f>
        <v/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44986</v>
      </c>
      <c r="L39" s="7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45016</v>
      </c>
      <c r="M39" s="7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44879</v>
      </c>
      <c r="N39" s="7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44855</v>
      </c>
      <c r="O39" s="5">
        <f t="shared" si="0"/>
        <v>1</v>
      </c>
      <c r="P39" s="10" t="str">
        <f>IF('FY2023'!$A41&lt;&gt;"",IF(AND(MONTH($K39) &lt;= 1, MONTH($L39) &gt;= 1), IF($O39 &lt;&gt; "", $E39/$O39, ""), ""),"")</f>
        <v/>
      </c>
      <c r="Q39" s="10" t="str">
        <f>IF('FY2023'!$A41&lt;&gt;"",IF(AND(MONTH($K39) &lt;= 2, MONTH($L39) &gt;= 2), IF($O39 &lt;&gt; "", $E39/$O39, ""), ""),"")</f>
        <v/>
      </c>
      <c r="R39" s="10">
        <f>IF('FY2023'!$A41&lt;&gt;"",IF(AND(MONTH($K39) &lt;= 3, MONTH($L39) &gt;= 3), IF($O39 &lt;&gt; "", $E39/$O39, ""), ""),"")</f>
        <v>500000</v>
      </c>
      <c r="S39" s="10" t="str">
        <f>IF('FY2023'!$A41&lt;&gt;"",IF(AND(MONTH($K39) &lt;= 4, MONTH($L39) &gt;= 4), IF($O39 &lt;&gt; "", $E39/$O39, ""), ""),"")</f>
        <v/>
      </c>
      <c r="T39" s="10" t="str">
        <f>IF('FY2023'!$A41&lt;&gt;"",IF(AND(MONTH($K39) &lt;= 5, MONTH($L39) &gt;= 5), IF($O39 &lt;&gt; "", $E39/$O39, ""), ""),"")</f>
        <v/>
      </c>
      <c r="U39" s="10" t="str">
        <f>IF('FY2023'!$A41&lt;&gt;"",IF(AND(MONTH($K39) &lt;= 6, MONTH($L39) &gt;= 6), IF($O39 &lt;&gt; "", $E39/$O39, ""), ""),"")</f>
        <v/>
      </c>
      <c r="V39" s="10" t="str">
        <f>IF('FY2023'!$A41&lt;&gt;"",IF(AND(MONTH($K39) &lt;= 7, MONTH($L39) &gt;= 7 ), IF($O39 &lt;&gt; "", $E39/$O39, ""), ""),"")</f>
        <v/>
      </c>
      <c r="W39" s="10" t="str">
        <f>IF('FY2023'!$A41&lt;&gt;"",IF(AND(MONTH($K39) &lt;= 8, MONTH($L39) &gt;= 8), IF($O39 &lt;&gt; "", $E39/$O39, ""), ""),"")</f>
        <v/>
      </c>
      <c r="X39" s="10" t="str">
        <f>IF('FY2023'!$A41&lt;&gt;"",IF(AND(MONTH($K39) &lt;= 9, MONTH($L39) &gt;= 9), IF($O39 &lt;&gt; "", $E39/$O39, ""), ""),"")</f>
        <v/>
      </c>
      <c r="Y39" s="10" t="str">
        <f>IF('FY2023'!$A41&lt;&gt;"",IF(AND(MONTH($K39) &lt;= 10, MONTH($L39) &gt;= 10), IF($O39 &lt;&gt; "", $E39/$O39, ""), ""),"")</f>
        <v/>
      </c>
      <c r="Z39" s="10" t="str">
        <f>IF('FY2023'!$A41&lt;&gt;"",IF(AND(MONTH($K39) &lt;= 11, MONTH($L39) &gt;= 11), IF($O39 &lt;&gt; "", $E39/$O39, ""), ""),"")</f>
        <v/>
      </c>
      <c r="AA39" s="10" t="str">
        <f>IF('FY2023'!$A41&lt;&gt;"",IF(AND(MONTH($K39) &lt;= 12, MONTH($L39) &gt;= 12), IF($O39 &lt;&gt; "", $E39/$O39, ""), ""),"")</f>
        <v/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44958</v>
      </c>
      <c r="L40" s="7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44985</v>
      </c>
      <c r="M40" s="7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44879</v>
      </c>
      <c r="N40" s="7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44855</v>
      </c>
      <c r="O40" s="5">
        <f t="shared" si="0"/>
        <v>1</v>
      </c>
      <c r="P40" s="10" t="str">
        <f>IF('FY2023'!$A42&lt;&gt;"",IF(AND(MONTH($K40) &lt;= 1, MONTH($L40) &gt;= 1), IF($O40 &lt;&gt; "", $E40/$O40, ""), ""),"")</f>
        <v/>
      </c>
      <c r="Q40" s="10">
        <f>IF('FY2023'!$A42&lt;&gt;"",IF(AND(MONTH($K40) &lt;= 2, MONTH($L40) &gt;= 2), IF($O40 &lt;&gt; "", $E40/$O40, ""), ""),"")</f>
        <v>500000</v>
      </c>
      <c r="R40" s="10" t="str">
        <f>IF('FY2023'!$A42&lt;&gt;"",IF(AND(MONTH($K40) &lt;= 3, MONTH($L40) &gt;= 3), IF($O40 &lt;&gt; "", $E40/$O40, ""), ""),"")</f>
        <v/>
      </c>
      <c r="S40" s="10" t="str">
        <f>IF('FY2023'!$A42&lt;&gt;"",IF(AND(MONTH($K40) &lt;= 4, MONTH($L40) &gt;= 4), IF($O40 &lt;&gt; "", $E40/$O40, ""), ""),"")</f>
        <v/>
      </c>
      <c r="T40" s="10" t="str">
        <f>IF('FY2023'!$A42&lt;&gt;"",IF(AND(MONTH($K40) &lt;= 5, MONTH($L40) &gt;= 5), IF($O40 &lt;&gt; "", $E40/$O40, ""), ""),"")</f>
        <v/>
      </c>
      <c r="U40" s="10" t="str">
        <f>IF('FY2023'!$A42&lt;&gt;"",IF(AND(MONTH($K40) &lt;= 6, MONTH($L40) &gt;= 6), IF($O40 &lt;&gt; "", $E40/$O40, ""), ""),"")</f>
        <v/>
      </c>
      <c r="V40" s="10" t="str">
        <f>IF('FY2023'!$A42&lt;&gt;"",IF(AND(MONTH($K40) &lt;= 7, MONTH($L40) &gt;= 7 ), IF($O40 &lt;&gt; "", $E40/$O40, ""), ""),"")</f>
        <v/>
      </c>
      <c r="W40" s="10" t="str">
        <f>IF('FY2023'!$A42&lt;&gt;"",IF(AND(MONTH($K40) &lt;= 8, MONTH($L40) &gt;= 8), IF($O40 &lt;&gt; "", $E40/$O40, ""), ""),"")</f>
        <v/>
      </c>
      <c r="X40" s="10" t="str">
        <f>IF('FY2023'!$A42&lt;&gt;"",IF(AND(MONTH($K40) &lt;= 9, MONTH($L40) &gt;= 9), IF($O40 &lt;&gt; "", $E40/$O40, ""), ""),"")</f>
        <v/>
      </c>
      <c r="Y40" s="10" t="str">
        <f>IF('FY2023'!$A42&lt;&gt;"",IF(AND(MONTH($K40) &lt;= 10, MONTH($L40) &gt;= 10), IF($O40 &lt;&gt; "", $E40/$O40, ""), ""),"")</f>
        <v/>
      </c>
      <c r="Z40" s="10" t="str">
        <f>IF('FY2023'!$A42&lt;&gt;"",IF(AND(MONTH($K40) &lt;= 11, MONTH($L40) &gt;= 11), IF($O40 &lt;&gt; "", $E40/$O40, ""), ""),"")</f>
        <v/>
      </c>
      <c r="AA40" s="10" t="str">
        <f>IF('FY2023'!$A42&lt;&gt;"",IF(AND(MONTH($K40) &lt;= 12, MONTH($L40) &gt;= 12), IF($O40 &lt;&gt; "", $E40/$O40, ""), ""),"")</f>
        <v/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44986</v>
      </c>
      <c r="L41" s="7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45016</v>
      </c>
      <c r="M41" s="7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44879</v>
      </c>
      <c r="N41" s="7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44855</v>
      </c>
      <c r="O41" s="5">
        <f t="shared" si="0"/>
        <v>1</v>
      </c>
      <c r="P41" s="10" t="str">
        <f>IF('FY2023'!$A43&lt;&gt;"",IF(AND(MONTH($K41) &lt;= 1, MONTH($L41) &gt;= 1), IF($O41 &lt;&gt; "", $E41/$O41, ""), ""),"")</f>
        <v/>
      </c>
      <c r="Q41" s="10" t="str">
        <f>IF('FY2023'!$A43&lt;&gt;"",IF(AND(MONTH($K41) &lt;= 2, MONTH($L41) &gt;= 2), IF($O41 &lt;&gt; "", $E41/$O41, ""), ""),"")</f>
        <v/>
      </c>
      <c r="R41" s="10">
        <f>IF('FY2023'!$A43&lt;&gt;"",IF(AND(MONTH($K41) &lt;= 3, MONTH($L41) &gt;= 3), IF($O41 &lt;&gt; "", $E41/$O41, ""), ""),"")</f>
        <v>500000</v>
      </c>
      <c r="S41" s="10" t="str">
        <f>IF('FY2023'!$A43&lt;&gt;"",IF(AND(MONTH($K41) &lt;= 4, MONTH($L41) &gt;= 4), IF($O41 &lt;&gt; "", $E41/$O41, ""), ""),"")</f>
        <v/>
      </c>
      <c r="T41" s="10" t="str">
        <f>IF('FY2023'!$A43&lt;&gt;"",IF(AND(MONTH($K41) &lt;= 5, MONTH($L41) &gt;= 5), IF($O41 &lt;&gt; "", $E41/$O41, ""), ""),"")</f>
        <v/>
      </c>
      <c r="U41" s="10" t="str">
        <f>IF('FY2023'!$A43&lt;&gt;"",IF(AND(MONTH($K41) &lt;= 6, MONTH($L41) &gt;= 6), IF($O41 &lt;&gt; "", $E41/$O41, ""), ""),"")</f>
        <v/>
      </c>
      <c r="V41" s="10" t="str">
        <f>IF('FY2023'!$A43&lt;&gt;"",IF(AND(MONTH($K41) &lt;= 7, MONTH($L41) &gt;= 7 ), IF($O41 &lt;&gt; "", $E41/$O41, ""), ""),"")</f>
        <v/>
      </c>
      <c r="W41" s="10" t="str">
        <f>IF('FY2023'!$A43&lt;&gt;"",IF(AND(MONTH($K41) &lt;= 8, MONTH($L41) &gt;= 8), IF($O41 &lt;&gt; "", $E41/$O41, ""), ""),"")</f>
        <v/>
      </c>
      <c r="X41" s="10" t="str">
        <f>IF('FY2023'!$A43&lt;&gt;"",IF(AND(MONTH($K41) &lt;= 9, MONTH($L41) &gt;= 9), IF($O41 &lt;&gt; "", $E41/$O41, ""), ""),"")</f>
        <v/>
      </c>
      <c r="Y41" s="10" t="str">
        <f>IF('FY2023'!$A43&lt;&gt;"",IF(AND(MONTH($K41) &lt;= 10, MONTH($L41) &gt;= 10), IF($O41 &lt;&gt; "", $E41/$O41, ""), ""),"")</f>
        <v/>
      </c>
      <c r="Z41" s="10" t="str">
        <f>IF('FY2023'!$A43&lt;&gt;"",IF(AND(MONTH($K41) &lt;= 11, MONTH($L41) &gt;= 11), IF($O41 &lt;&gt; "", $E41/$O41, ""), ""),"")</f>
        <v/>
      </c>
      <c r="AA41" s="10" t="str">
        <f>IF('FY2023'!$A43&lt;&gt;"",IF(AND(MONTH($K41) &lt;= 12, MONTH($L41) &gt;= 12), IF($O41 &lt;&gt; "", $E41/$O41, ""), ""),"")</f>
        <v/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44958</v>
      </c>
      <c r="L42" s="7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44985</v>
      </c>
      <c r="M42" s="7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44879</v>
      </c>
      <c r="N42" s="7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44855</v>
      </c>
      <c r="O42" s="5">
        <f t="shared" si="0"/>
        <v>1</v>
      </c>
      <c r="P42" s="10" t="str">
        <f>IF('FY2023'!$A44&lt;&gt;"",IF(AND(MONTH($K42) &lt;= 1, MONTH($L42) &gt;= 1), IF($O42 &lt;&gt; "", $E42/$O42, ""), ""),"")</f>
        <v/>
      </c>
      <c r="Q42" s="10">
        <f>IF('FY2023'!$A44&lt;&gt;"",IF(AND(MONTH($K42) &lt;= 2, MONTH($L42) &gt;= 2), IF($O42 &lt;&gt; "", $E42/$O42, ""), ""),"")</f>
        <v>500000</v>
      </c>
      <c r="R42" s="10" t="str">
        <f>IF('FY2023'!$A44&lt;&gt;"",IF(AND(MONTH($K42) &lt;= 3, MONTH($L42) &gt;= 3), IF($O42 &lt;&gt; "", $E42/$O42, ""), ""),"")</f>
        <v/>
      </c>
      <c r="S42" s="10" t="str">
        <f>IF('FY2023'!$A44&lt;&gt;"",IF(AND(MONTH($K42) &lt;= 4, MONTH($L42) &gt;= 4), IF($O42 &lt;&gt; "", $E42/$O42, ""), ""),"")</f>
        <v/>
      </c>
      <c r="T42" s="10" t="str">
        <f>IF('FY2023'!$A44&lt;&gt;"",IF(AND(MONTH($K42) &lt;= 5, MONTH($L42) &gt;= 5), IF($O42 &lt;&gt; "", $E42/$O42, ""), ""),"")</f>
        <v/>
      </c>
      <c r="U42" s="10" t="str">
        <f>IF('FY2023'!$A44&lt;&gt;"",IF(AND(MONTH($K42) &lt;= 6, MONTH($L42) &gt;= 6), IF($O42 &lt;&gt; "", $E42/$O42, ""), ""),"")</f>
        <v/>
      </c>
      <c r="V42" s="10" t="str">
        <f>IF('FY2023'!$A44&lt;&gt;"",IF(AND(MONTH($K42) &lt;= 7, MONTH($L42) &gt;= 7 ), IF($O42 &lt;&gt; "", $E42/$O42, ""), ""),"")</f>
        <v/>
      </c>
      <c r="W42" s="10" t="str">
        <f>IF('FY2023'!$A44&lt;&gt;"",IF(AND(MONTH($K42) &lt;= 8, MONTH($L42) &gt;= 8), IF($O42 &lt;&gt; "", $E42/$O42, ""), ""),"")</f>
        <v/>
      </c>
      <c r="X42" s="10" t="str">
        <f>IF('FY2023'!$A44&lt;&gt;"",IF(AND(MONTH($K42) &lt;= 9, MONTH($L42) &gt;= 9), IF($O42 &lt;&gt; "", $E42/$O42, ""), ""),"")</f>
        <v/>
      </c>
      <c r="Y42" s="10" t="str">
        <f>IF('FY2023'!$A44&lt;&gt;"",IF(AND(MONTH($K42) &lt;= 10, MONTH($L42) &gt;= 10), IF($O42 &lt;&gt; "", $E42/$O42, ""), ""),"")</f>
        <v/>
      </c>
      <c r="Z42" s="10" t="str">
        <f>IF('FY2023'!$A44&lt;&gt;"",IF(AND(MONTH($K42) &lt;= 11, MONTH($L42) &gt;= 11), IF($O42 &lt;&gt; "", $E42/$O42, ""), ""),"")</f>
        <v/>
      </c>
      <c r="AA42" s="10" t="str">
        <f>IF('FY2023'!$A44&lt;&gt;"",IF(AND(MONTH($K42) &lt;= 12, MONTH($L42) &gt;= 12), IF($O42 &lt;&gt; "", $E42/$O42, ""), ""),"")</f>
        <v/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44986</v>
      </c>
      <c r="L43" s="7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45016</v>
      </c>
      <c r="M43" s="7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44879</v>
      </c>
      <c r="N43" s="7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44855</v>
      </c>
      <c r="O43" s="5">
        <f t="shared" si="0"/>
        <v>1</v>
      </c>
      <c r="P43" s="10" t="str">
        <f>IF('FY2023'!$A45&lt;&gt;"",IF(AND(MONTH($K43) &lt;= 1, MONTH($L43) &gt;= 1), IF($O43 &lt;&gt; "", $E43/$O43, ""), ""),"")</f>
        <v/>
      </c>
      <c r="Q43" s="10" t="str">
        <f>IF('FY2023'!$A45&lt;&gt;"",IF(AND(MONTH($K43) &lt;= 2, MONTH($L43) &gt;= 2), IF($O43 &lt;&gt; "", $E43/$O43, ""), ""),"")</f>
        <v/>
      </c>
      <c r="R43" s="10">
        <f>IF('FY2023'!$A45&lt;&gt;"",IF(AND(MONTH($K43) &lt;= 3, MONTH($L43) &gt;= 3), IF($O43 &lt;&gt; "", $E43/$O43, ""), ""),"")</f>
        <v>1000000</v>
      </c>
      <c r="S43" s="10" t="str">
        <f>IF('FY2023'!$A45&lt;&gt;"",IF(AND(MONTH($K43) &lt;= 4, MONTH($L43) &gt;= 4), IF($O43 &lt;&gt; "", $E43/$O43, ""), ""),"")</f>
        <v/>
      </c>
      <c r="T43" s="10" t="str">
        <f>IF('FY2023'!$A45&lt;&gt;"",IF(AND(MONTH($K43) &lt;= 5, MONTH($L43) &gt;= 5), IF($O43 &lt;&gt; "", $E43/$O43, ""), ""),"")</f>
        <v/>
      </c>
      <c r="U43" s="10" t="str">
        <f>IF('FY2023'!$A45&lt;&gt;"",IF(AND(MONTH($K43) &lt;= 6, MONTH($L43) &gt;= 6), IF($O43 &lt;&gt; "", $E43/$O43, ""), ""),"")</f>
        <v/>
      </c>
      <c r="V43" s="10" t="str">
        <f>IF('FY2023'!$A45&lt;&gt;"",IF(AND(MONTH($K43) &lt;= 7, MONTH($L43) &gt;= 7 ), IF($O43 &lt;&gt; "", $E43/$O43, ""), ""),"")</f>
        <v/>
      </c>
      <c r="W43" s="10" t="str">
        <f>IF('FY2023'!$A45&lt;&gt;"",IF(AND(MONTH($K43) &lt;= 8, MONTH($L43) &gt;= 8), IF($O43 &lt;&gt; "", $E43/$O43, ""), ""),"")</f>
        <v/>
      </c>
      <c r="X43" s="10" t="str">
        <f>IF('FY2023'!$A45&lt;&gt;"",IF(AND(MONTH($K43) &lt;= 9, MONTH($L43) &gt;= 9), IF($O43 &lt;&gt; "", $E43/$O43, ""), ""),"")</f>
        <v/>
      </c>
      <c r="Y43" s="10" t="str">
        <f>IF('FY2023'!$A45&lt;&gt;"",IF(AND(MONTH($K43) &lt;= 10, MONTH($L43) &gt;= 10), IF($O43 &lt;&gt; "", $E43/$O43, ""), ""),"")</f>
        <v/>
      </c>
      <c r="Z43" s="10" t="str">
        <f>IF('FY2023'!$A45&lt;&gt;"",IF(AND(MONTH($K43) &lt;= 11, MONTH($L43) &gt;= 11), IF($O43 &lt;&gt; "", $E43/$O43, ""), ""),"")</f>
        <v/>
      </c>
      <c r="AA43" s="10" t="str">
        <f>IF('FY2023'!$A45&lt;&gt;"",IF(AND(MONTH($K43) &lt;= 12, MONTH($L43) &gt;= 12), IF($O43 &lt;&gt; "", $E43/$O43, ""), ""),"")</f>
        <v/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44986</v>
      </c>
      <c r="L44" s="7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45016</v>
      </c>
      <c r="M44" s="7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44879</v>
      </c>
      <c r="N44" s="7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44855</v>
      </c>
      <c r="O44" s="5">
        <f t="shared" si="0"/>
        <v>1</v>
      </c>
      <c r="P44" s="10" t="str">
        <f>IF('FY2023'!$A46&lt;&gt;"",IF(AND(MONTH($K44) &lt;= 1, MONTH($L44) &gt;= 1), IF($O44 &lt;&gt; "", $E44/$O44, ""), ""),"")</f>
        <v/>
      </c>
      <c r="Q44" s="10" t="str">
        <f>IF('FY2023'!$A46&lt;&gt;"",IF(AND(MONTH($K44) &lt;= 2, MONTH($L44) &gt;= 2), IF($O44 &lt;&gt; "", $E44/$O44, ""), ""),"")</f>
        <v/>
      </c>
      <c r="R44" s="10">
        <f>IF('FY2023'!$A46&lt;&gt;"",IF(AND(MONTH($K44) &lt;= 3, MONTH($L44) &gt;= 3), IF($O44 &lt;&gt; "", $E44/$O44, ""), ""),"")</f>
        <v>1000000</v>
      </c>
      <c r="S44" s="10" t="str">
        <f>IF('FY2023'!$A46&lt;&gt;"",IF(AND(MONTH($K44) &lt;= 4, MONTH($L44) &gt;= 4), IF($O44 &lt;&gt; "", $E44/$O44, ""), ""),"")</f>
        <v/>
      </c>
      <c r="T44" s="10" t="str">
        <f>IF('FY2023'!$A46&lt;&gt;"",IF(AND(MONTH($K44) &lt;= 5, MONTH($L44) &gt;= 5), IF($O44 &lt;&gt; "", $E44/$O44, ""), ""),"")</f>
        <v/>
      </c>
      <c r="U44" s="10" t="str">
        <f>IF('FY2023'!$A46&lt;&gt;"",IF(AND(MONTH($K44) &lt;= 6, MONTH($L44) &gt;= 6), IF($O44 &lt;&gt; "", $E44/$O44, ""), ""),"")</f>
        <v/>
      </c>
      <c r="V44" s="10" t="str">
        <f>IF('FY2023'!$A46&lt;&gt;"",IF(AND(MONTH($K44) &lt;= 7, MONTH($L44) &gt;= 7 ), IF($O44 &lt;&gt; "", $E44/$O44, ""), ""),"")</f>
        <v/>
      </c>
      <c r="W44" s="10" t="str">
        <f>IF('FY2023'!$A46&lt;&gt;"",IF(AND(MONTH($K44) &lt;= 8, MONTH($L44) &gt;= 8), IF($O44 &lt;&gt; "", $E44/$O44, ""), ""),"")</f>
        <v/>
      </c>
      <c r="X44" s="10" t="str">
        <f>IF('FY2023'!$A46&lt;&gt;"",IF(AND(MONTH($K44) &lt;= 9, MONTH($L44) &gt;= 9), IF($O44 &lt;&gt; "", $E44/$O44, ""), ""),"")</f>
        <v/>
      </c>
      <c r="Y44" s="10" t="str">
        <f>IF('FY2023'!$A46&lt;&gt;"",IF(AND(MONTH($K44) &lt;= 10, MONTH($L44) &gt;= 10), IF($O44 &lt;&gt; "", $E44/$O44, ""), ""),"")</f>
        <v/>
      </c>
      <c r="Z44" s="10" t="str">
        <f>IF('FY2023'!$A46&lt;&gt;"",IF(AND(MONTH($K44) &lt;= 11, MONTH($L44) &gt;= 11), IF($O44 &lt;&gt; "", $E44/$O44, ""), ""),"")</f>
        <v/>
      </c>
      <c r="AA44" s="10" t="str">
        <f>IF('FY2023'!$A46&lt;&gt;"",IF(AND(MONTH($K44) &lt;= 12, MONTH($L44) &gt;= 12), IF($O44 &lt;&gt; "", $E44/$O44, ""), ""),"")</f>
        <v/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44927</v>
      </c>
      <c r="L45" s="7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44957</v>
      </c>
      <c r="M45" s="7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44880</v>
      </c>
      <c r="N45" s="7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44859</v>
      </c>
      <c r="O45" s="5">
        <f t="shared" si="0"/>
        <v>1</v>
      </c>
      <c r="P45" s="10">
        <f>IF('FY2023'!$A47&lt;&gt;"",IF(AND(MONTH($K45) &lt;= 1, MONTH($L45) &gt;= 1), IF($O45 &lt;&gt; "", $E45/$O45, ""), ""),"")</f>
        <v>1000000</v>
      </c>
      <c r="Q45" s="10" t="str">
        <f>IF('FY2023'!$A47&lt;&gt;"",IF(AND(MONTH($K45) &lt;= 2, MONTH($L45) &gt;= 2), IF($O45 &lt;&gt; "", $E45/$O45, ""), ""),"")</f>
        <v/>
      </c>
      <c r="R45" s="10" t="str">
        <f>IF('FY2023'!$A47&lt;&gt;"",IF(AND(MONTH($K45) &lt;= 3, MONTH($L45) &gt;= 3), IF($O45 &lt;&gt; "", $E45/$O45, ""), ""),"")</f>
        <v/>
      </c>
      <c r="S45" s="10" t="str">
        <f>IF('FY2023'!$A47&lt;&gt;"",IF(AND(MONTH($K45) &lt;= 4, MONTH($L45) &gt;= 4), IF($O45 &lt;&gt; "", $E45/$O45, ""), ""),"")</f>
        <v/>
      </c>
      <c r="T45" s="10" t="str">
        <f>IF('FY2023'!$A47&lt;&gt;"",IF(AND(MONTH($K45) &lt;= 5, MONTH($L45) &gt;= 5), IF($O45 &lt;&gt; "", $E45/$O45, ""), ""),"")</f>
        <v/>
      </c>
      <c r="U45" s="10" t="str">
        <f>IF('FY2023'!$A47&lt;&gt;"",IF(AND(MONTH($K45) &lt;= 6, MONTH($L45) &gt;= 6), IF($O45 &lt;&gt; "", $E45/$O45, ""), ""),"")</f>
        <v/>
      </c>
      <c r="V45" s="10" t="str">
        <f>IF('FY2023'!$A47&lt;&gt;"",IF(AND(MONTH($K45) &lt;= 7, MONTH($L45) &gt;= 7 ), IF($O45 &lt;&gt; "", $E45/$O45, ""), ""),"")</f>
        <v/>
      </c>
      <c r="W45" s="10" t="str">
        <f>IF('FY2023'!$A47&lt;&gt;"",IF(AND(MONTH($K45) &lt;= 8, MONTH($L45) &gt;= 8), IF($O45 &lt;&gt; "", $E45/$O45, ""), ""),"")</f>
        <v/>
      </c>
      <c r="X45" s="10" t="str">
        <f>IF('FY2023'!$A47&lt;&gt;"",IF(AND(MONTH($K45) &lt;= 9, MONTH($L45) &gt;= 9), IF($O45 &lt;&gt; "", $E45/$O45, ""), ""),"")</f>
        <v/>
      </c>
      <c r="Y45" s="10" t="str">
        <f>IF('FY2023'!$A47&lt;&gt;"",IF(AND(MONTH($K45) &lt;= 10, MONTH($L45) &gt;= 10), IF($O45 &lt;&gt; "", $E45/$O45, ""), ""),"")</f>
        <v/>
      </c>
      <c r="Z45" s="10" t="str">
        <f>IF('FY2023'!$A47&lt;&gt;"",IF(AND(MONTH($K45) &lt;= 11, MONTH($L45) &gt;= 11), IF($O45 &lt;&gt; "", $E45/$O45, ""), ""),"")</f>
        <v/>
      </c>
      <c r="AA45" s="10" t="str">
        <f>IF('FY2023'!$A47&lt;&gt;"",IF(AND(MONTH($K45) &lt;= 12, MONTH($L45) &gt;= 12), IF($O45 &lt;&gt; "", $E45/$O45, ""), ""),"")</f>
        <v/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45017</v>
      </c>
      <c r="L46" s="7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45046</v>
      </c>
      <c r="M46" s="7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44880</v>
      </c>
      <c r="N46" s="7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44859</v>
      </c>
      <c r="O46" s="5">
        <f t="shared" si="0"/>
        <v>1</v>
      </c>
      <c r="P46" s="10" t="str">
        <f>IF('FY2023'!$A48&lt;&gt;"",IF(AND(MONTH($K46) &lt;= 1, MONTH($L46) &gt;= 1), IF($O46 &lt;&gt; "", $E46/$O46, ""), ""),"")</f>
        <v/>
      </c>
      <c r="Q46" s="10" t="str">
        <f>IF('FY2023'!$A48&lt;&gt;"",IF(AND(MONTH($K46) &lt;= 2, MONTH($L46) &gt;= 2), IF($O46 &lt;&gt; "", $E46/$O46, ""), ""),"")</f>
        <v/>
      </c>
      <c r="R46" s="10" t="str">
        <f>IF('FY2023'!$A48&lt;&gt;"",IF(AND(MONTH($K46) &lt;= 3, MONTH($L46) &gt;= 3), IF($O46 &lt;&gt; "", $E46/$O46, ""), ""),"")</f>
        <v/>
      </c>
      <c r="S46" s="10">
        <f>IF('FY2023'!$A48&lt;&gt;"",IF(AND(MONTH($K46) &lt;= 4, MONTH($L46) &gt;= 4), IF($O46 &lt;&gt; "", $E46/$O46, ""), ""),"")</f>
        <v>1000000</v>
      </c>
      <c r="T46" s="10" t="str">
        <f>IF('FY2023'!$A48&lt;&gt;"",IF(AND(MONTH($K46) &lt;= 5, MONTH($L46) &gt;= 5), IF($O46 &lt;&gt; "", $E46/$O46, ""), ""),"")</f>
        <v/>
      </c>
      <c r="U46" s="10" t="str">
        <f>IF('FY2023'!$A48&lt;&gt;"",IF(AND(MONTH($K46) &lt;= 6, MONTH($L46) &gt;= 6), IF($O46 &lt;&gt; "", $E46/$O46, ""), ""),"")</f>
        <v/>
      </c>
      <c r="V46" s="10" t="str">
        <f>IF('FY2023'!$A48&lt;&gt;"",IF(AND(MONTH($K46) &lt;= 7, MONTH($L46) &gt;= 7 ), IF($O46 &lt;&gt; "", $E46/$O46, ""), ""),"")</f>
        <v/>
      </c>
      <c r="W46" s="10" t="str">
        <f>IF('FY2023'!$A48&lt;&gt;"",IF(AND(MONTH($K46) &lt;= 8, MONTH($L46) &gt;= 8), IF($O46 &lt;&gt; "", $E46/$O46, ""), ""),"")</f>
        <v/>
      </c>
      <c r="X46" s="10" t="str">
        <f>IF('FY2023'!$A48&lt;&gt;"",IF(AND(MONTH($K46) &lt;= 9, MONTH($L46) &gt;= 9), IF($O46 &lt;&gt; "", $E46/$O46, ""), ""),"")</f>
        <v/>
      </c>
      <c r="Y46" s="10" t="str">
        <f>IF('FY2023'!$A48&lt;&gt;"",IF(AND(MONTH($K46) &lt;= 10, MONTH($L46) &gt;= 10), IF($O46 &lt;&gt; "", $E46/$O46, ""), ""),"")</f>
        <v/>
      </c>
      <c r="Z46" s="10" t="str">
        <f>IF('FY2023'!$A48&lt;&gt;"",IF(AND(MONTH($K46) &lt;= 11, MONTH($L46) &gt;= 11), IF($O46 &lt;&gt; "", $E46/$O46, ""), ""),"")</f>
        <v/>
      </c>
      <c r="AA46" s="10" t="str">
        <f>IF('FY2023'!$A48&lt;&gt;"",IF(AND(MONTH($K46) &lt;= 12, MONTH($L46) &gt;= 12), IF($O46 &lt;&gt; "", $E46/$O46, ""), ""),"")</f>
        <v/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45017</v>
      </c>
      <c r="L47" s="7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45046</v>
      </c>
      <c r="M47" s="7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44880</v>
      </c>
      <c r="N47" s="7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44859</v>
      </c>
      <c r="O47" s="5">
        <f t="shared" si="0"/>
        <v>1</v>
      </c>
      <c r="P47" s="10" t="str">
        <f>IF('FY2023'!$A49&lt;&gt;"",IF(AND(MONTH($K47) &lt;= 1, MONTH($L47) &gt;= 1), IF($O47 &lt;&gt; "", $E47/$O47, ""), ""),"")</f>
        <v/>
      </c>
      <c r="Q47" s="10" t="str">
        <f>IF('FY2023'!$A49&lt;&gt;"",IF(AND(MONTH($K47) &lt;= 2, MONTH($L47) &gt;= 2), IF($O47 &lt;&gt; "", $E47/$O47, ""), ""),"")</f>
        <v/>
      </c>
      <c r="R47" s="10" t="str">
        <f>IF('FY2023'!$A49&lt;&gt;"",IF(AND(MONTH($K47) &lt;= 3, MONTH($L47) &gt;= 3), IF($O47 &lt;&gt; "", $E47/$O47, ""), ""),"")</f>
        <v/>
      </c>
      <c r="S47" s="10">
        <f>IF('FY2023'!$A49&lt;&gt;"",IF(AND(MONTH($K47) &lt;= 4, MONTH($L47) &gt;= 4), IF($O47 &lt;&gt; "", $E47/$O47, ""), ""),"")</f>
        <v>1000000</v>
      </c>
      <c r="T47" s="10" t="str">
        <f>IF('FY2023'!$A49&lt;&gt;"",IF(AND(MONTH($K47) &lt;= 5, MONTH($L47) &gt;= 5), IF($O47 &lt;&gt; "", $E47/$O47, ""), ""),"")</f>
        <v/>
      </c>
      <c r="U47" s="10" t="str">
        <f>IF('FY2023'!$A49&lt;&gt;"",IF(AND(MONTH($K47) &lt;= 6, MONTH($L47) &gt;= 6), IF($O47 &lt;&gt; "", $E47/$O47, ""), ""),"")</f>
        <v/>
      </c>
      <c r="V47" s="10" t="str">
        <f>IF('FY2023'!$A49&lt;&gt;"",IF(AND(MONTH($K47) &lt;= 7, MONTH($L47) &gt;= 7 ), IF($O47 &lt;&gt; "", $E47/$O47, ""), ""),"")</f>
        <v/>
      </c>
      <c r="W47" s="10" t="str">
        <f>IF('FY2023'!$A49&lt;&gt;"",IF(AND(MONTH($K47) &lt;= 8, MONTH($L47) &gt;= 8), IF($O47 &lt;&gt; "", $E47/$O47, ""), ""),"")</f>
        <v/>
      </c>
      <c r="X47" s="10" t="str">
        <f>IF('FY2023'!$A49&lt;&gt;"",IF(AND(MONTH($K47) &lt;= 9, MONTH($L47) &gt;= 9), IF($O47 &lt;&gt; "", $E47/$O47, ""), ""),"")</f>
        <v/>
      </c>
      <c r="Y47" s="10" t="str">
        <f>IF('FY2023'!$A49&lt;&gt;"",IF(AND(MONTH($K47) &lt;= 10, MONTH($L47) &gt;= 10), IF($O47 &lt;&gt; "", $E47/$O47, ""), ""),"")</f>
        <v/>
      </c>
      <c r="Z47" s="10" t="str">
        <f>IF('FY2023'!$A49&lt;&gt;"",IF(AND(MONTH($K47) &lt;= 11, MONTH($L47) &gt;= 11), IF($O47 &lt;&gt; "", $E47/$O47, ""), ""),"")</f>
        <v/>
      </c>
      <c r="AA47" s="10" t="str">
        <f>IF('FY2023'!$A49&lt;&gt;"",IF(AND(MONTH($K47) &lt;= 12, MONTH($L47) &gt;= 12), IF($O47 &lt;&gt; "", $E47/$O47, ""), ""),"")</f>
        <v/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44958</v>
      </c>
      <c r="L48" s="7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44985</v>
      </c>
      <c r="M48" s="7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44880</v>
      </c>
      <c r="N48" s="7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44859</v>
      </c>
      <c r="O48" s="5">
        <f t="shared" si="0"/>
        <v>1</v>
      </c>
      <c r="P48" s="10" t="str">
        <f>IF('FY2023'!$A50&lt;&gt;"",IF(AND(MONTH($K48) &lt;= 1, MONTH($L48) &gt;= 1), IF($O48 &lt;&gt; "", $E48/$O48, ""), ""),"")</f>
        <v/>
      </c>
      <c r="Q48" s="10">
        <f>IF('FY2023'!$A50&lt;&gt;"",IF(AND(MONTH($K48) &lt;= 2, MONTH($L48) &gt;= 2), IF($O48 &lt;&gt; "", $E48/$O48, ""), ""),"")</f>
        <v>1000000</v>
      </c>
      <c r="R48" s="10" t="str">
        <f>IF('FY2023'!$A50&lt;&gt;"",IF(AND(MONTH($K48) &lt;= 3, MONTH($L48) &gt;= 3), IF($O48 &lt;&gt; "", $E48/$O48, ""), ""),"")</f>
        <v/>
      </c>
      <c r="S48" s="10" t="str">
        <f>IF('FY2023'!$A50&lt;&gt;"",IF(AND(MONTH($K48) &lt;= 4, MONTH($L48) &gt;= 4), IF($O48 &lt;&gt; "", $E48/$O48, ""), ""),"")</f>
        <v/>
      </c>
      <c r="T48" s="10" t="str">
        <f>IF('FY2023'!$A50&lt;&gt;"",IF(AND(MONTH($K48) &lt;= 5, MONTH($L48) &gt;= 5), IF($O48 &lt;&gt; "", $E48/$O48, ""), ""),"")</f>
        <v/>
      </c>
      <c r="U48" s="10" t="str">
        <f>IF('FY2023'!$A50&lt;&gt;"",IF(AND(MONTH($K48) &lt;= 6, MONTH($L48) &gt;= 6), IF($O48 &lt;&gt; "", $E48/$O48, ""), ""),"")</f>
        <v/>
      </c>
      <c r="V48" s="10" t="str">
        <f>IF('FY2023'!$A50&lt;&gt;"",IF(AND(MONTH($K48) &lt;= 7, MONTH($L48) &gt;= 7 ), IF($O48 &lt;&gt; "", $E48/$O48, ""), ""),"")</f>
        <v/>
      </c>
      <c r="W48" s="10" t="str">
        <f>IF('FY2023'!$A50&lt;&gt;"",IF(AND(MONTH($K48) &lt;= 8, MONTH($L48) &gt;= 8), IF($O48 &lt;&gt; "", $E48/$O48, ""), ""),"")</f>
        <v/>
      </c>
      <c r="X48" s="10" t="str">
        <f>IF('FY2023'!$A50&lt;&gt;"",IF(AND(MONTH($K48) &lt;= 9, MONTH($L48) &gt;= 9), IF($O48 &lt;&gt; "", $E48/$O48, ""), ""),"")</f>
        <v/>
      </c>
      <c r="Y48" s="10" t="str">
        <f>IF('FY2023'!$A50&lt;&gt;"",IF(AND(MONTH($K48) &lt;= 10, MONTH($L48) &gt;= 10), IF($O48 &lt;&gt; "", $E48/$O48, ""), ""),"")</f>
        <v/>
      </c>
      <c r="Z48" s="10" t="str">
        <f>IF('FY2023'!$A50&lt;&gt;"",IF(AND(MONTH($K48) &lt;= 11, MONTH($L48) &gt;= 11), IF($O48 &lt;&gt; "", $E48/$O48, ""), ""),"")</f>
        <v/>
      </c>
      <c r="AA48" s="10" t="str">
        <f>IF('FY2023'!$A50&lt;&gt;"",IF(AND(MONTH($K48) &lt;= 12, MONTH($L48) &gt;= 12), IF($O48 &lt;&gt; "", $E48/$O48, ""), ""),"")</f>
        <v/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45017</v>
      </c>
      <c r="L49" s="7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45046</v>
      </c>
      <c r="M49" s="7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44880</v>
      </c>
      <c r="N49" s="7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44859</v>
      </c>
      <c r="O49" s="5">
        <f t="shared" si="0"/>
        <v>1</v>
      </c>
      <c r="P49" s="10" t="str">
        <f>IF('FY2023'!$A51&lt;&gt;"",IF(AND(MONTH($K49) &lt;= 1, MONTH($L49) &gt;= 1), IF($O49 &lt;&gt; "", $E49/$O49, ""), ""),"")</f>
        <v/>
      </c>
      <c r="Q49" s="10" t="str">
        <f>IF('FY2023'!$A51&lt;&gt;"",IF(AND(MONTH($K49) &lt;= 2, MONTH($L49) &gt;= 2), IF($O49 &lt;&gt; "", $E49/$O49, ""), ""),"")</f>
        <v/>
      </c>
      <c r="R49" s="10" t="str">
        <f>IF('FY2023'!$A51&lt;&gt;"",IF(AND(MONTH($K49) &lt;= 3, MONTH($L49) &gt;= 3), IF($O49 &lt;&gt; "", $E49/$O49, ""), ""),"")</f>
        <v/>
      </c>
      <c r="S49" s="10">
        <f>IF('FY2023'!$A51&lt;&gt;"",IF(AND(MONTH($K49) &lt;= 4, MONTH($L49) &gt;= 4), IF($O49 &lt;&gt; "", $E49/$O49, ""), ""),"")</f>
        <v>1000000</v>
      </c>
      <c r="T49" s="10" t="str">
        <f>IF('FY2023'!$A51&lt;&gt;"",IF(AND(MONTH($K49) &lt;= 5, MONTH($L49) &gt;= 5), IF($O49 &lt;&gt; "", $E49/$O49, ""), ""),"")</f>
        <v/>
      </c>
      <c r="U49" s="10" t="str">
        <f>IF('FY2023'!$A51&lt;&gt;"",IF(AND(MONTH($K49) &lt;= 6, MONTH($L49) &gt;= 6), IF($O49 &lt;&gt; "", $E49/$O49, ""), ""),"")</f>
        <v/>
      </c>
      <c r="V49" s="10" t="str">
        <f>IF('FY2023'!$A51&lt;&gt;"",IF(AND(MONTH($K49) &lt;= 7, MONTH($L49) &gt;= 7 ), IF($O49 &lt;&gt; "", $E49/$O49, ""), ""),"")</f>
        <v/>
      </c>
      <c r="W49" s="10" t="str">
        <f>IF('FY2023'!$A51&lt;&gt;"",IF(AND(MONTH($K49) &lt;= 8, MONTH($L49) &gt;= 8), IF($O49 &lt;&gt; "", $E49/$O49, ""), ""),"")</f>
        <v/>
      </c>
      <c r="X49" s="10" t="str">
        <f>IF('FY2023'!$A51&lt;&gt;"",IF(AND(MONTH($K49) &lt;= 9, MONTH($L49) &gt;= 9), IF($O49 &lt;&gt; "", $E49/$O49, ""), ""),"")</f>
        <v/>
      </c>
      <c r="Y49" s="10" t="str">
        <f>IF('FY2023'!$A51&lt;&gt;"",IF(AND(MONTH($K49) &lt;= 10, MONTH($L49) &gt;= 10), IF($O49 &lt;&gt; "", $E49/$O49, ""), ""),"")</f>
        <v/>
      </c>
      <c r="Z49" s="10" t="str">
        <f>IF('FY2023'!$A51&lt;&gt;"",IF(AND(MONTH($K49) &lt;= 11, MONTH($L49) &gt;= 11), IF($O49 &lt;&gt; "", $E49/$O49, ""), ""),"")</f>
        <v/>
      </c>
      <c r="AA49" s="10" t="str">
        <f>IF('FY2023'!$A51&lt;&gt;"",IF(AND(MONTH($K49) &lt;= 12, MONTH($L49) &gt;= 12), IF($O49 &lt;&gt; "", $E49/$O49, ""), ""),"")</f>
        <v/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44927</v>
      </c>
      <c r="L50" s="7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44957</v>
      </c>
      <c r="M50" s="7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44880</v>
      </c>
      <c r="N50" s="7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44859</v>
      </c>
      <c r="O50" s="5">
        <f t="shared" si="0"/>
        <v>1</v>
      </c>
      <c r="P50" s="10">
        <f>IF('FY2023'!$A52&lt;&gt;"",IF(AND(MONTH($K50) &lt;= 1, MONTH($L50) &gt;= 1), IF($O50 &lt;&gt; "", $E50/$O50, ""), ""),"")</f>
        <v>1000000</v>
      </c>
      <c r="Q50" s="10" t="str">
        <f>IF('FY2023'!$A52&lt;&gt;"",IF(AND(MONTH($K50) &lt;= 2, MONTH($L50) &gt;= 2), IF($O50 &lt;&gt; "", $E50/$O50, ""), ""),"")</f>
        <v/>
      </c>
      <c r="R50" s="10" t="str">
        <f>IF('FY2023'!$A52&lt;&gt;"",IF(AND(MONTH($K50) &lt;= 3, MONTH($L50) &gt;= 3), IF($O50 &lt;&gt; "", $E50/$O50, ""), ""),"")</f>
        <v/>
      </c>
      <c r="S50" s="10" t="str">
        <f>IF('FY2023'!$A52&lt;&gt;"",IF(AND(MONTH($K50) &lt;= 4, MONTH($L50) &gt;= 4), IF($O50 &lt;&gt; "", $E50/$O50, ""), ""),"")</f>
        <v/>
      </c>
      <c r="T50" s="10" t="str">
        <f>IF('FY2023'!$A52&lt;&gt;"",IF(AND(MONTH($K50) &lt;= 5, MONTH($L50) &gt;= 5), IF($O50 &lt;&gt; "", $E50/$O50, ""), ""),"")</f>
        <v/>
      </c>
      <c r="U50" s="10" t="str">
        <f>IF('FY2023'!$A52&lt;&gt;"",IF(AND(MONTH($K50) &lt;= 6, MONTH($L50) &gt;= 6), IF($O50 &lt;&gt; "", $E50/$O50, ""), ""),"")</f>
        <v/>
      </c>
      <c r="V50" s="10" t="str">
        <f>IF('FY2023'!$A52&lt;&gt;"",IF(AND(MONTH($K50) &lt;= 7, MONTH($L50) &gt;= 7 ), IF($O50 &lt;&gt; "", $E50/$O50, ""), ""),"")</f>
        <v/>
      </c>
      <c r="W50" s="10" t="str">
        <f>IF('FY2023'!$A52&lt;&gt;"",IF(AND(MONTH($K50) &lt;= 8, MONTH($L50) &gt;= 8), IF($O50 &lt;&gt; "", $E50/$O50, ""), ""),"")</f>
        <v/>
      </c>
      <c r="X50" s="10" t="str">
        <f>IF('FY2023'!$A52&lt;&gt;"",IF(AND(MONTH($K50) &lt;= 9, MONTH($L50) &gt;= 9), IF($O50 &lt;&gt; "", $E50/$O50, ""), ""),"")</f>
        <v/>
      </c>
      <c r="Y50" s="10" t="str">
        <f>IF('FY2023'!$A52&lt;&gt;"",IF(AND(MONTH($K50) &lt;= 10, MONTH($L50) &gt;= 10), IF($O50 &lt;&gt; "", $E50/$O50, ""), ""),"")</f>
        <v/>
      </c>
      <c r="Z50" s="10" t="str">
        <f>IF('FY2023'!$A52&lt;&gt;"",IF(AND(MONTH($K50) &lt;= 11, MONTH($L50) &gt;= 11), IF($O50 &lt;&gt; "", $E50/$O50, ""), ""),"")</f>
        <v/>
      </c>
      <c r="AA50" s="10" t="str">
        <f>IF('FY2023'!$A52&lt;&gt;"",IF(AND(MONTH($K50) &lt;= 12, MONTH($L50) &gt;= 12), IF($O50 &lt;&gt; "", $E50/$O50, ""), ""),"")</f>
        <v/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44986</v>
      </c>
      <c r="L51" s="7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45016</v>
      </c>
      <c r="M51" s="7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44880</v>
      </c>
      <c r="N51" s="7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44859</v>
      </c>
      <c r="O51" s="5">
        <f t="shared" si="0"/>
        <v>1</v>
      </c>
      <c r="P51" s="10" t="str">
        <f>IF('FY2023'!$A53&lt;&gt;"",IF(AND(MONTH($K51) &lt;= 1, MONTH($L51) &gt;= 1), IF($O51 &lt;&gt; "", $E51/$O51, ""), ""),"")</f>
        <v/>
      </c>
      <c r="Q51" s="10" t="str">
        <f>IF('FY2023'!$A53&lt;&gt;"",IF(AND(MONTH($K51) &lt;= 2, MONTH($L51) &gt;= 2), IF($O51 &lt;&gt; "", $E51/$O51, ""), ""),"")</f>
        <v/>
      </c>
      <c r="R51" s="10">
        <f>IF('FY2023'!$A53&lt;&gt;"",IF(AND(MONTH($K51) &lt;= 3, MONTH($L51) &gt;= 3), IF($O51 &lt;&gt; "", $E51/$O51, ""), ""),"")</f>
        <v>1000000</v>
      </c>
      <c r="S51" s="10" t="str">
        <f>IF('FY2023'!$A53&lt;&gt;"",IF(AND(MONTH($K51) &lt;= 4, MONTH($L51) &gt;= 4), IF($O51 &lt;&gt; "", $E51/$O51, ""), ""),"")</f>
        <v/>
      </c>
      <c r="T51" s="10" t="str">
        <f>IF('FY2023'!$A53&lt;&gt;"",IF(AND(MONTH($K51) &lt;= 5, MONTH($L51) &gt;= 5), IF($O51 &lt;&gt; "", $E51/$O51, ""), ""),"")</f>
        <v/>
      </c>
      <c r="U51" s="10" t="str">
        <f>IF('FY2023'!$A53&lt;&gt;"",IF(AND(MONTH($K51) &lt;= 6, MONTH($L51) &gt;= 6), IF($O51 &lt;&gt; "", $E51/$O51, ""), ""),"")</f>
        <v/>
      </c>
      <c r="V51" s="10" t="str">
        <f>IF('FY2023'!$A53&lt;&gt;"",IF(AND(MONTH($K51) &lt;= 7, MONTH($L51) &gt;= 7 ), IF($O51 &lt;&gt; "", $E51/$O51, ""), ""),"")</f>
        <v/>
      </c>
      <c r="W51" s="10" t="str">
        <f>IF('FY2023'!$A53&lt;&gt;"",IF(AND(MONTH($K51) &lt;= 8, MONTH($L51) &gt;= 8), IF($O51 &lt;&gt; "", $E51/$O51, ""), ""),"")</f>
        <v/>
      </c>
      <c r="X51" s="10" t="str">
        <f>IF('FY2023'!$A53&lt;&gt;"",IF(AND(MONTH($K51) &lt;= 9, MONTH($L51) &gt;= 9), IF($O51 &lt;&gt; "", $E51/$O51, ""), ""),"")</f>
        <v/>
      </c>
      <c r="Y51" s="10" t="str">
        <f>IF('FY2023'!$A53&lt;&gt;"",IF(AND(MONTH($K51) &lt;= 10, MONTH($L51) &gt;= 10), IF($O51 &lt;&gt; "", $E51/$O51, ""), ""),"")</f>
        <v/>
      </c>
      <c r="Z51" s="10" t="str">
        <f>IF('FY2023'!$A53&lt;&gt;"",IF(AND(MONTH($K51) &lt;= 11, MONTH($L51) &gt;= 11), IF($O51 &lt;&gt; "", $E51/$O51, ""), ""),"")</f>
        <v/>
      </c>
      <c r="AA51" s="10" t="str">
        <f>IF('FY2023'!$A53&lt;&gt;"",IF(AND(MONTH($K51) &lt;= 12, MONTH($L51) &gt;= 12), IF($O51 &lt;&gt; "", $E51/$O51, ""), ""),"")</f>
        <v/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45017</v>
      </c>
      <c r="L52" s="7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45046</v>
      </c>
      <c r="M52" s="7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44880</v>
      </c>
      <c r="N52" s="7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44859</v>
      </c>
      <c r="O52" s="5">
        <f t="shared" si="0"/>
        <v>1</v>
      </c>
      <c r="P52" s="10" t="str">
        <f>IF('FY2023'!$A54&lt;&gt;"",IF(AND(MONTH($K52) &lt;= 1, MONTH($L52) &gt;= 1), IF($O52 &lt;&gt; "", $E52/$O52, ""), ""),"")</f>
        <v/>
      </c>
      <c r="Q52" s="10" t="str">
        <f>IF('FY2023'!$A54&lt;&gt;"",IF(AND(MONTH($K52) &lt;= 2, MONTH($L52) &gt;= 2), IF($O52 &lt;&gt; "", $E52/$O52, ""), ""),"")</f>
        <v/>
      </c>
      <c r="R52" s="10" t="str">
        <f>IF('FY2023'!$A54&lt;&gt;"",IF(AND(MONTH($K52) &lt;= 3, MONTH($L52) &gt;= 3), IF($O52 &lt;&gt; "", $E52/$O52, ""), ""),"")</f>
        <v/>
      </c>
      <c r="S52" s="10">
        <f>IF('FY2023'!$A54&lt;&gt;"",IF(AND(MONTH($K52) &lt;= 4, MONTH($L52) &gt;= 4), IF($O52 &lt;&gt; "", $E52/$O52, ""), ""),"")</f>
        <v>1000000</v>
      </c>
      <c r="T52" s="10" t="str">
        <f>IF('FY2023'!$A54&lt;&gt;"",IF(AND(MONTH($K52) &lt;= 5, MONTH($L52) &gt;= 5), IF($O52 &lt;&gt; "", $E52/$O52, ""), ""),"")</f>
        <v/>
      </c>
      <c r="U52" s="10" t="str">
        <f>IF('FY2023'!$A54&lt;&gt;"",IF(AND(MONTH($K52) &lt;= 6, MONTH($L52) &gt;= 6), IF($O52 &lt;&gt; "", $E52/$O52, ""), ""),"")</f>
        <v/>
      </c>
      <c r="V52" s="10" t="str">
        <f>IF('FY2023'!$A54&lt;&gt;"",IF(AND(MONTH($K52) &lt;= 7, MONTH($L52) &gt;= 7 ), IF($O52 &lt;&gt; "", $E52/$O52, ""), ""),"")</f>
        <v/>
      </c>
      <c r="W52" s="10" t="str">
        <f>IF('FY2023'!$A54&lt;&gt;"",IF(AND(MONTH($K52) &lt;= 8, MONTH($L52) &gt;= 8), IF($O52 &lt;&gt; "", $E52/$O52, ""), ""),"")</f>
        <v/>
      </c>
      <c r="X52" s="10" t="str">
        <f>IF('FY2023'!$A54&lt;&gt;"",IF(AND(MONTH($K52) &lt;= 9, MONTH($L52) &gt;= 9), IF($O52 &lt;&gt; "", $E52/$O52, ""), ""),"")</f>
        <v/>
      </c>
      <c r="Y52" s="10" t="str">
        <f>IF('FY2023'!$A54&lt;&gt;"",IF(AND(MONTH($K52) &lt;= 10, MONTH($L52) &gt;= 10), IF($O52 &lt;&gt; "", $E52/$O52, ""), ""),"")</f>
        <v/>
      </c>
      <c r="Z52" s="10" t="str">
        <f>IF('FY2023'!$A54&lt;&gt;"",IF(AND(MONTH($K52) &lt;= 11, MONTH($L52) &gt;= 11), IF($O52 &lt;&gt; "", $E52/$O52, ""), ""),"")</f>
        <v/>
      </c>
      <c r="AA52" s="10" t="str">
        <f>IF('FY2023'!$A54&lt;&gt;"",IF(AND(MONTH($K52) &lt;= 12, MONTH($L52) &gt;= 12), IF($O52 &lt;&gt; "", $E52/$O52, ""), ""),"")</f>
        <v/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44986</v>
      </c>
      <c r="L53" s="7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45016</v>
      </c>
      <c r="M53" s="7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44881</v>
      </c>
      <c r="N53" s="7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44860</v>
      </c>
      <c r="O53" s="5">
        <f t="shared" si="0"/>
        <v>1</v>
      </c>
      <c r="P53" s="10" t="str">
        <f>IF('FY2023'!$A55&lt;&gt;"",IF(AND(MONTH($K53) &lt;= 1, MONTH($L53) &gt;= 1), IF($O53 &lt;&gt; "", $E53/$O53, ""), ""),"")</f>
        <v/>
      </c>
      <c r="Q53" s="10" t="str">
        <f>IF('FY2023'!$A55&lt;&gt;"",IF(AND(MONTH($K53) &lt;= 2, MONTH($L53) &gt;= 2), IF($O53 &lt;&gt; "", $E53/$O53, ""), ""),"")</f>
        <v/>
      </c>
      <c r="R53" s="10">
        <f>IF('FY2023'!$A55&lt;&gt;"",IF(AND(MONTH($K53) &lt;= 3, MONTH($L53) &gt;= 3), IF($O53 &lt;&gt; "", $E53/$O53, ""), ""),"")</f>
        <v>500000</v>
      </c>
      <c r="S53" s="10" t="str">
        <f>IF('FY2023'!$A55&lt;&gt;"",IF(AND(MONTH($K53) &lt;= 4, MONTH($L53) &gt;= 4), IF($O53 &lt;&gt; "", $E53/$O53, ""), ""),"")</f>
        <v/>
      </c>
      <c r="T53" s="10" t="str">
        <f>IF('FY2023'!$A55&lt;&gt;"",IF(AND(MONTH($K53) &lt;= 5, MONTH($L53) &gt;= 5), IF($O53 &lt;&gt; "", $E53/$O53, ""), ""),"")</f>
        <v/>
      </c>
      <c r="U53" s="10" t="str">
        <f>IF('FY2023'!$A55&lt;&gt;"",IF(AND(MONTH($K53) &lt;= 6, MONTH($L53) &gt;= 6), IF($O53 &lt;&gt; "", $E53/$O53, ""), ""),"")</f>
        <v/>
      </c>
      <c r="V53" s="10" t="str">
        <f>IF('FY2023'!$A55&lt;&gt;"",IF(AND(MONTH($K53) &lt;= 7, MONTH($L53) &gt;= 7 ), IF($O53 &lt;&gt; "", $E53/$O53, ""), ""),"")</f>
        <v/>
      </c>
      <c r="W53" s="10" t="str">
        <f>IF('FY2023'!$A55&lt;&gt;"",IF(AND(MONTH($K53) &lt;= 8, MONTH($L53) &gt;= 8), IF($O53 &lt;&gt; "", $E53/$O53, ""), ""),"")</f>
        <v/>
      </c>
      <c r="X53" s="10" t="str">
        <f>IF('FY2023'!$A55&lt;&gt;"",IF(AND(MONTH($K53) &lt;= 9, MONTH($L53) &gt;= 9), IF($O53 &lt;&gt; "", $E53/$O53, ""), ""),"")</f>
        <v/>
      </c>
      <c r="Y53" s="10" t="str">
        <f>IF('FY2023'!$A55&lt;&gt;"",IF(AND(MONTH($K53) &lt;= 10, MONTH($L53) &gt;= 10), IF($O53 &lt;&gt; "", $E53/$O53, ""), ""),"")</f>
        <v/>
      </c>
      <c r="Z53" s="10" t="str">
        <f>IF('FY2023'!$A55&lt;&gt;"",IF(AND(MONTH($K53) &lt;= 11, MONTH($L53) &gt;= 11), IF($O53 &lt;&gt; "", $E53/$O53, ""), ""),"")</f>
        <v/>
      </c>
      <c r="AA53" s="10" t="str">
        <f>IF('FY2023'!$A55&lt;&gt;"",IF(AND(MONTH($K53) &lt;= 12, MONTH($L53) &gt;= 12), IF($O53 &lt;&gt; "", $E53/$O53, ""), ""),"")</f>
        <v/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44958</v>
      </c>
      <c r="L54" s="7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44985</v>
      </c>
      <c r="M54" s="7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44881</v>
      </c>
      <c r="N54" s="7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44860</v>
      </c>
      <c r="O54" s="5">
        <f t="shared" si="0"/>
        <v>1</v>
      </c>
      <c r="P54" s="10" t="str">
        <f>IF('FY2023'!$A56&lt;&gt;"",IF(AND(MONTH($K54) &lt;= 1, MONTH($L54) &gt;= 1), IF($O54 &lt;&gt; "", $E54/$O54, ""), ""),"")</f>
        <v/>
      </c>
      <c r="Q54" s="10">
        <f>IF('FY2023'!$A56&lt;&gt;"",IF(AND(MONTH($K54) &lt;= 2, MONTH($L54) &gt;= 2), IF($O54 &lt;&gt; "", $E54/$O54, ""), ""),"")</f>
        <v>500000</v>
      </c>
      <c r="R54" s="10" t="str">
        <f>IF('FY2023'!$A56&lt;&gt;"",IF(AND(MONTH($K54) &lt;= 3, MONTH($L54) &gt;= 3), IF($O54 &lt;&gt; "", $E54/$O54, ""), ""),"")</f>
        <v/>
      </c>
      <c r="S54" s="10" t="str">
        <f>IF('FY2023'!$A56&lt;&gt;"",IF(AND(MONTH($K54) &lt;= 4, MONTH($L54) &gt;= 4), IF($O54 &lt;&gt; "", $E54/$O54, ""), ""),"")</f>
        <v/>
      </c>
      <c r="T54" s="10" t="str">
        <f>IF('FY2023'!$A56&lt;&gt;"",IF(AND(MONTH($K54) &lt;= 5, MONTH($L54) &gt;= 5), IF($O54 &lt;&gt; "", $E54/$O54, ""), ""),"")</f>
        <v/>
      </c>
      <c r="U54" s="10" t="str">
        <f>IF('FY2023'!$A56&lt;&gt;"",IF(AND(MONTH($K54) &lt;= 6, MONTH($L54) &gt;= 6), IF($O54 &lt;&gt; "", $E54/$O54, ""), ""),"")</f>
        <v/>
      </c>
      <c r="V54" s="10" t="str">
        <f>IF('FY2023'!$A56&lt;&gt;"",IF(AND(MONTH($K54) &lt;= 7, MONTH($L54) &gt;= 7 ), IF($O54 &lt;&gt; "", $E54/$O54, ""), ""),"")</f>
        <v/>
      </c>
      <c r="W54" s="10" t="str">
        <f>IF('FY2023'!$A56&lt;&gt;"",IF(AND(MONTH($K54) &lt;= 8, MONTH($L54) &gt;= 8), IF($O54 &lt;&gt; "", $E54/$O54, ""), ""),"")</f>
        <v/>
      </c>
      <c r="X54" s="10" t="str">
        <f>IF('FY2023'!$A56&lt;&gt;"",IF(AND(MONTH($K54) &lt;= 9, MONTH($L54) &gt;= 9), IF($O54 &lt;&gt; "", $E54/$O54, ""), ""),"")</f>
        <v/>
      </c>
      <c r="Y54" s="10" t="str">
        <f>IF('FY2023'!$A56&lt;&gt;"",IF(AND(MONTH($K54) &lt;= 10, MONTH($L54) &gt;= 10), IF($O54 &lt;&gt; "", $E54/$O54, ""), ""),"")</f>
        <v/>
      </c>
      <c r="Z54" s="10" t="str">
        <f>IF('FY2023'!$A56&lt;&gt;"",IF(AND(MONTH($K54) &lt;= 11, MONTH($L54) &gt;= 11), IF($O54 &lt;&gt; "", $E54/$O54, ""), ""),"")</f>
        <v/>
      </c>
      <c r="AA54" s="10" t="str">
        <f>IF('FY2023'!$A56&lt;&gt;"",IF(AND(MONTH($K54) &lt;= 12, MONTH($L54) &gt;= 12), IF($O54 &lt;&gt; "", $E54/$O54, ""), ""),"")</f>
        <v/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45017</v>
      </c>
      <c r="L55" s="7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45046</v>
      </c>
      <c r="M55" s="7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44881</v>
      </c>
      <c r="N55" s="7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44860</v>
      </c>
      <c r="O55" s="5">
        <f t="shared" si="0"/>
        <v>1</v>
      </c>
      <c r="P55" s="10" t="str">
        <f>IF('FY2023'!$A57&lt;&gt;"",IF(AND(MONTH($K55) &lt;= 1, MONTH($L55) &gt;= 1), IF($O55 &lt;&gt; "", $E55/$O55, ""), ""),"")</f>
        <v/>
      </c>
      <c r="Q55" s="10" t="str">
        <f>IF('FY2023'!$A57&lt;&gt;"",IF(AND(MONTH($K55) &lt;= 2, MONTH($L55) &gt;= 2), IF($O55 &lt;&gt; "", $E55/$O55, ""), ""),"")</f>
        <v/>
      </c>
      <c r="R55" s="10" t="str">
        <f>IF('FY2023'!$A57&lt;&gt;"",IF(AND(MONTH($K55) &lt;= 3, MONTH($L55) &gt;= 3), IF($O55 &lt;&gt; "", $E55/$O55, ""), ""),"")</f>
        <v/>
      </c>
      <c r="S55" s="10">
        <f>IF('FY2023'!$A57&lt;&gt;"",IF(AND(MONTH($K55) &lt;= 4, MONTH($L55) &gt;= 4), IF($O55 &lt;&gt; "", $E55/$O55, ""), ""),"")</f>
        <v>500000</v>
      </c>
      <c r="T55" s="10" t="str">
        <f>IF('FY2023'!$A57&lt;&gt;"",IF(AND(MONTH($K55) &lt;= 5, MONTH($L55) &gt;= 5), IF($O55 &lt;&gt; "", $E55/$O55, ""), ""),"")</f>
        <v/>
      </c>
      <c r="U55" s="10" t="str">
        <f>IF('FY2023'!$A57&lt;&gt;"",IF(AND(MONTH($K55) &lt;= 6, MONTH($L55) &gt;= 6), IF($O55 &lt;&gt; "", $E55/$O55, ""), ""),"")</f>
        <v/>
      </c>
      <c r="V55" s="10" t="str">
        <f>IF('FY2023'!$A57&lt;&gt;"",IF(AND(MONTH($K55) &lt;= 7, MONTH($L55) &gt;= 7 ), IF($O55 &lt;&gt; "", $E55/$O55, ""), ""),"")</f>
        <v/>
      </c>
      <c r="W55" s="10" t="str">
        <f>IF('FY2023'!$A57&lt;&gt;"",IF(AND(MONTH($K55) &lt;= 8, MONTH($L55) &gt;= 8), IF($O55 &lt;&gt; "", $E55/$O55, ""), ""),"")</f>
        <v/>
      </c>
      <c r="X55" s="10" t="str">
        <f>IF('FY2023'!$A57&lt;&gt;"",IF(AND(MONTH($K55) &lt;= 9, MONTH($L55) &gt;= 9), IF($O55 &lt;&gt; "", $E55/$O55, ""), ""),"")</f>
        <v/>
      </c>
      <c r="Y55" s="10" t="str">
        <f>IF('FY2023'!$A57&lt;&gt;"",IF(AND(MONTH($K55) &lt;= 10, MONTH($L55) &gt;= 10), IF($O55 &lt;&gt; "", $E55/$O55, ""), ""),"")</f>
        <v/>
      </c>
      <c r="Z55" s="10" t="str">
        <f>IF('FY2023'!$A57&lt;&gt;"",IF(AND(MONTH($K55) &lt;= 11, MONTH($L55) &gt;= 11), IF($O55 &lt;&gt; "", $E55/$O55, ""), ""),"")</f>
        <v/>
      </c>
      <c r="AA55" s="10" t="str">
        <f>IF('FY2023'!$A57&lt;&gt;"",IF(AND(MONTH($K55) &lt;= 12, MONTH($L55) &gt;= 12), IF($O55 &lt;&gt; "", $E55/$O55, ""), ""),"")</f>
        <v/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45047</v>
      </c>
      <c r="L56" s="7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45077</v>
      </c>
      <c r="M56" s="7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44881</v>
      </c>
      <c r="N56" s="7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44860</v>
      </c>
      <c r="O56" s="5">
        <f t="shared" si="0"/>
        <v>1</v>
      </c>
      <c r="P56" s="10" t="str">
        <f>IF('FY2023'!$A58&lt;&gt;"",IF(AND(MONTH($K56) &lt;= 1, MONTH($L56) &gt;= 1), IF($O56 &lt;&gt; "", $E56/$O56, ""), ""),"")</f>
        <v/>
      </c>
      <c r="Q56" s="10" t="str">
        <f>IF('FY2023'!$A58&lt;&gt;"",IF(AND(MONTH($K56) &lt;= 2, MONTH($L56) &gt;= 2), IF($O56 &lt;&gt; "", $E56/$O56, ""), ""),"")</f>
        <v/>
      </c>
      <c r="R56" s="10" t="str">
        <f>IF('FY2023'!$A58&lt;&gt;"",IF(AND(MONTH($K56) &lt;= 3, MONTH($L56) &gt;= 3), IF($O56 &lt;&gt; "", $E56/$O56, ""), ""),"")</f>
        <v/>
      </c>
      <c r="S56" s="10" t="str">
        <f>IF('FY2023'!$A58&lt;&gt;"",IF(AND(MONTH($K56) &lt;= 4, MONTH($L56) &gt;= 4), IF($O56 &lt;&gt; "", $E56/$O56, ""), ""),"")</f>
        <v/>
      </c>
      <c r="T56" s="10">
        <f>IF('FY2023'!$A58&lt;&gt;"",IF(AND(MONTH($K56) &lt;= 5, MONTH($L56) &gt;= 5), IF($O56 &lt;&gt; "", $E56/$O56, ""), ""),"")</f>
        <v>500000</v>
      </c>
      <c r="U56" s="10" t="str">
        <f>IF('FY2023'!$A58&lt;&gt;"",IF(AND(MONTH($K56) &lt;= 6, MONTH($L56) &gt;= 6), IF($O56 &lt;&gt; "", $E56/$O56, ""), ""),"")</f>
        <v/>
      </c>
      <c r="V56" s="10" t="str">
        <f>IF('FY2023'!$A58&lt;&gt;"",IF(AND(MONTH($K56) &lt;= 7, MONTH($L56) &gt;= 7 ), IF($O56 &lt;&gt; "", $E56/$O56, ""), ""),"")</f>
        <v/>
      </c>
      <c r="W56" s="10" t="str">
        <f>IF('FY2023'!$A58&lt;&gt;"",IF(AND(MONTH($K56) &lt;= 8, MONTH($L56) &gt;= 8), IF($O56 &lt;&gt; "", $E56/$O56, ""), ""),"")</f>
        <v/>
      </c>
      <c r="X56" s="10" t="str">
        <f>IF('FY2023'!$A58&lt;&gt;"",IF(AND(MONTH($K56) &lt;= 9, MONTH($L56) &gt;= 9), IF($O56 &lt;&gt; "", $E56/$O56, ""), ""),"")</f>
        <v/>
      </c>
      <c r="Y56" s="10" t="str">
        <f>IF('FY2023'!$A58&lt;&gt;"",IF(AND(MONTH($K56) &lt;= 10, MONTH($L56) &gt;= 10), IF($O56 &lt;&gt; "", $E56/$O56, ""), ""),"")</f>
        <v/>
      </c>
      <c r="Z56" s="10" t="str">
        <f>IF('FY2023'!$A58&lt;&gt;"",IF(AND(MONTH($K56) &lt;= 11, MONTH($L56) &gt;= 11), IF($O56 &lt;&gt; "", $E56/$O56, ""), ""),"")</f>
        <v/>
      </c>
      <c r="AA56" s="10" t="str">
        <f>IF('FY2023'!$A58&lt;&gt;"",IF(AND(MONTH($K56) &lt;= 12, MONTH($L56) &gt;= 12), IF($O56 &lt;&gt; "", $E56/$O56, ""), ""),"")</f>
        <v/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44958</v>
      </c>
      <c r="L57" s="7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44985</v>
      </c>
      <c r="M57" s="7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44881</v>
      </c>
      <c r="N57" s="7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44860</v>
      </c>
      <c r="O57" s="5">
        <f t="shared" si="0"/>
        <v>1</v>
      </c>
      <c r="P57" s="10" t="str">
        <f>IF('FY2023'!$A59&lt;&gt;"",IF(AND(MONTH($K57) &lt;= 1, MONTH($L57) &gt;= 1), IF($O57 &lt;&gt; "", $E57/$O57, ""), ""),"")</f>
        <v/>
      </c>
      <c r="Q57" s="10">
        <f>IF('FY2023'!$A59&lt;&gt;"",IF(AND(MONTH($K57) &lt;= 2, MONTH($L57) &gt;= 2), IF($O57 &lt;&gt; "", $E57/$O57, ""), ""),"")</f>
        <v>500000</v>
      </c>
      <c r="R57" s="10" t="str">
        <f>IF('FY2023'!$A59&lt;&gt;"",IF(AND(MONTH($K57) &lt;= 3, MONTH($L57) &gt;= 3), IF($O57 &lt;&gt; "", $E57/$O57, ""), ""),"")</f>
        <v/>
      </c>
      <c r="S57" s="10" t="str">
        <f>IF('FY2023'!$A59&lt;&gt;"",IF(AND(MONTH($K57) &lt;= 4, MONTH($L57) &gt;= 4), IF($O57 &lt;&gt; "", $E57/$O57, ""), ""),"")</f>
        <v/>
      </c>
      <c r="T57" s="10" t="str">
        <f>IF('FY2023'!$A59&lt;&gt;"",IF(AND(MONTH($K57) &lt;= 5, MONTH($L57) &gt;= 5), IF($O57 &lt;&gt; "", $E57/$O57, ""), ""),"")</f>
        <v/>
      </c>
      <c r="U57" s="10" t="str">
        <f>IF('FY2023'!$A59&lt;&gt;"",IF(AND(MONTH($K57) &lt;= 6, MONTH($L57) &gt;= 6), IF($O57 &lt;&gt; "", $E57/$O57, ""), ""),"")</f>
        <v/>
      </c>
      <c r="V57" s="10" t="str">
        <f>IF('FY2023'!$A59&lt;&gt;"",IF(AND(MONTH($K57) &lt;= 7, MONTH($L57) &gt;= 7 ), IF($O57 &lt;&gt; "", $E57/$O57, ""), ""),"")</f>
        <v/>
      </c>
      <c r="W57" s="10" t="str">
        <f>IF('FY2023'!$A59&lt;&gt;"",IF(AND(MONTH($K57) &lt;= 8, MONTH($L57) &gt;= 8), IF($O57 &lt;&gt; "", $E57/$O57, ""), ""),"")</f>
        <v/>
      </c>
      <c r="X57" s="10" t="str">
        <f>IF('FY2023'!$A59&lt;&gt;"",IF(AND(MONTH($K57) &lt;= 9, MONTH($L57) &gt;= 9), IF($O57 &lt;&gt; "", $E57/$O57, ""), ""),"")</f>
        <v/>
      </c>
      <c r="Y57" s="10" t="str">
        <f>IF('FY2023'!$A59&lt;&gt;"",IF(AND(MONTH($K57) &lt;= 10, MONTH($L57) &gt;= 10), IF($O57 &lt;&gt; "", $E57/$O57, ""), ""),"")</f>
        <v/>
      </c>
      <c r="Z57" s="10" t="str">
        <f>IF('FY2023'!$A59&lt;&gt;"",IF(AND(MONTH($K57) &lt;= 11, MONTH($L57) &gt;= 11), IF($O57 &lt;&gt; "", $E57/$O57, ""), ""),"")</f>
        <v/>
      </c>
      <c r="AA57" s="10" t="str">
        <f>IF('FY2023'!$A59&lt;&gt;"",IF(AND(MONTH($K57) &lt;= 12, MONTH($L57) &gt;= 12), IF($O57 &lt;&gt; "", $E57/$O57, ""), ""),"")</f>
        <v/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45017</v>
      </c>
      <c r="L58" s="7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45046</v>
      </c>
      <c r="M58" s="7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44881</v>
      </c>
      <c r="N58" s="7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44860</v>
      </c>
      <c r="O58" s="5">
        <f t="shared" si="0"/>
        <v>1</v>
      </c>
      <c r="P58" s="10" t="str">
        <f>IF('FY2023'!$A60&lt;&gt;"",IF(AND(MONTH($K58) &lt;= 1, MONTH($L58) &gt;= 1), IF($O58 &lt;&gt; "", $E58/$O58, ""), ""),"")</f>
        <v/>
      </c>
      <c r="Q58" s="10" t="str">
        <f>IF('FY2023'!$A60&lt;&gt;"",IF(AND(MONTH($K58) &lt;= 2, MONTH($L58) &gt;= 2), IF($O58 &lt;&gt; "", $E58/$O58, ""), ""),"")</f>
        <v/>
      </c>
      <c r="R58" s="10" t="str">
        <f>IF('FY2023'!$A60&lt;&gt;"",IF(AND(MONTH($K58) &lt;= 3, MONTH($L58) &gt;= 3), IF($O58 &lt;&gt; "", $E58/$O58, ""), ""),"")</f>
        <v/>
      </c>
      <c r="S58" s="10">
        <f>IF('FY2023'!$A60&lt;&gt;"",IF(AND(MONTH($K58) &lt;= 4, MONTH($L58) &gt;= 4), IF($O58 &lt;&gt; "", $E58/$O58, ""), ""),"")</f>
        <v>500000</v>
      </c>
      <c r="T58" s="10" t="str">
        <f>IF('FY2023'!$A60&lt;&gt;"",IF(AND(MONTH($K58) &lt;= 5, MONTH($L58) &gt;= 5), IF($O58 &lt;&gt; "", $E58/$O58, ""), ""),"")</f>
        <v/>
      </c>
      <c r="U58" s="10" t="str">
        <f>IF('FY2023'!$A60&lt;&gt;"",IF(AND(MONTH($K58) &lt;= 6, MONTH($L58) &gt;= 6), IF($O58 &lt;&gt; "", $E58/$O58, ""), ""),"")</f>
        <v/>
      </c>
      <c r="V58" s="10" t="str">
        <f>IF('FY2023'!$A60&lt;&gt;"",IF(AND(MONTH($K58) &lt;= 7, MONTH($L58) &gt;= 7 ), IF($O58 &lt;&gt; "", $E58/$O58, ""), ""),"")</f>
        <v/>
      </c>
      <c r="W58" s="10" t="str">
        <f>IF('FY2023'!$A60&lt;&gt;"",IF(AND(MONTH($K58) &lt;= 8, MONTH($L58) &gt;= 8), IF($O58 &lt;&gt; "", $E58/$O58, ""), ""),"")</f>
        <v/>
      </c>
      <c r="X58" s="10" t="str">
        <f>IF('FY2023'!$A60&lt;&gt;"",IF(AND(MONTH($K58) &lt;= 9, MONTH($L58) &gt;= 9), IF($O58 &lt;&gt; "", $E58/$O58, ""), ""),"")</f>
        <v/>
      </c>
      <c r="Y58" s="10" t="str">
        <f>IF('FY2023'!$A60&lt;&gt;"",IF(AND(MONTH($K58) &lt;= 10, MONTH($L58) &gt;= 10), IF($O58 &lt;&gt; "", $E58/$O58, ""), ""),"")</f>
        <v/>
      </c>
      <c r="Z58" s="10" t="str">
        <f>IF('FY2023'!$A60&lt;&gt;"",IF(AND(MONTH($K58) &lt;= 11, MONTH($L58) &gt;= 11), IF($O58 &lt;&gt; "", $E58/$O58, ""), ""),"")</f>
        <v/>
      </c>
      <c r="AA58" s="10" t="str">
        <f>IF('FY2023'!$A60&lt;&gt;"",IF(AND(MONTH($K58) &lt;= 12, MONTH($L58) &gt;= 12), IF($O58 &lt;&gt; "", $E58/$O58, ""), ""),"")</f>
        <v/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45047</v>
      </c>
      <c r="L59" s="7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45077</v>
      </c>
      <c r="M59" s="7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44881</v>
      </c>
      <c r="N59" s="7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44860</v>
      </c>
      <c r="O59" s="5">
        <f t="shared" si="0"/>
        <v>1</v>
      </c>
      <c r="P59" s="10" t="str">
        <f>IF('FY2023'!$A61&lt;&gt;"",IF(AND(MONTH($K59) &lt;= 1, MONTH($L59) &gt;= 1), IF($O59 &lt;&gt; "", $E59/$O59, ""), ""),"")</f>
        <v/>
      </c>
      <c r="Q59" s="10" t="str">
        <f>IF('FY2023'!$A61&lt;&gt;"",IF(AND(MONTH($K59) &lt;= 2, MONTH($L59) &gt;= 2), IF($O59 &lt;&gt; "", $E59/$O59, ""), ""),"")</f>
        <v/>
      </c>
      <c r="R59" s="10" t="str">
        <f>IF('FY2023'!$A61&lt;&gt;"",IF(AND(MONTH($K59) &lt;= 3, MONTH($L59) &gt;= 3), IF($O59 &lt;&gt; "", $E59/$O59, ""), ""),"")</f>
        <v/>
      </c>
      <c r="S59" s="10" t="str">
        <f>IF('FY2023'!$A61&lt;&gt;"",IF(AND(MONTH($K59) &lt;= 4, MONTH($L59) &gt;= 4), IF($O59 &lt;&gt; "", $E59/$O59, ""), ""),"")</f>
        <v/>
      </c>
      <c r="T59" s="10">
        <f>IF('FY2023'!$A61&lt;&gt;"",IF(AND(MONTH($K59) &lt;= 5, MONTH($L59) &gt;= 5), IF($O59 &lt;&gt; "", $E59/$O59, ""), ""),"")</f>
        <v>500000</v>
      </c>
      <c r="U59" s="10" t="str">
        <f>IF('FY2023'!$A61&lt;&gt;"",IF(AND(MONTH($K59) &lt;= 6, MONTH($L59) &gt;= 6), IF($O59 &lt;&gt; "", $E59/$O59, ""), ""),"")</f>
        <v/>
      </c>
      <c r="V59" s="10" t="str">
        <f>IF('FY2023'!$A61&lt;&gt;"",IF(AND(MONTH($K59) &lt;= 7, MONTH($L59) &gt;= 7 ), IF($O59 &lt;&gt; "", $E59/$O59, ""), ""),"")</f>
        <v/>
      </c>
      <c r="W59" s="10" t="str">
        <f>IF('FY2023'!$A61&lt;&gt;"",IF(AND(MONTH($K59) &lt;= 8, MONTH($L59) &gt;= 8), IF($O59 &lt;&gt; "", $E59/$O59, ""), ""),"")</f>
        <v/>
      </c>
      <c r="X59" s="10" t="str">
        <f>IF('FY2023'!$A61&lt;&gt;"",IF(AND(MONTH($K59) &lt;= 9, MONTH($L59) &gt;= 9), IF($O59 &lt;&gt; "", $E59/$O59, ""), ""),"")</f>
        <v/>
      </c>
      <c r="Y59" s="10" t="str">
        <f>IF('FY2023'!$A61&lt;&gt;"",IF(AND(MONTH($K59) &lt;= 10, MONTH($L59) &gt;= 10), IF($O59 &lt;&gt; "", $E59/$O59, ""), ""),"")</f>
        <v/>
      </c>
      <c r="Z59" s="10" t="str">
        <f>IF('FY2023'!$A61&lt;&gt;"",IF(AND(MONTH($K59) &lt;= 11, MONTH($L59) &gt;= 11), IF($O59 &lt;&gt; "", $E59/$O59, ""), ""),"")</f>
        <v/>
      </c>
      <c r="AA59" s="10" t="str">
        <f>IF('FY2023'!$A61&lt;&gt;"",IF(AND(MONTH($K59) &lt;= 12, MONTH($L59) &gt;= 12), IF($O59 &lt;&gt; "", $E59/$O59, ""), ""),"")</f>
        <v/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44986</v>
      </c>
      <c r="L60" s="7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45016</v>
      </c>
      <c r="M60" s="7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44881</v>
      </c>
      <c r="N60" s="7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44860</v>
      </c>
      <c r="O60" s="5">
        <f t="shared" si="0"/>
        <v>1</v>
      </c>
      <c r="P60" s="10" t="str">
        <f>IF('FY2023'!$A62&lt;&gt;"",IF(AND(MONTH($K60) &lt;= 1, MONTH($L60) &gt;= 1), IF($O60 &lt;&gt; "", $E60/$O60, ""), ""),"")</f>
        <v/>
      </c>
      <c r="Q60" s="10" t="str">
        <f>IF('FY2023'!$A62&lt;&gt;"",IF(AND(MONTH($K60) &lt;= 2, MONTH($L60) &gt;= 2), IF($O60 &lt;&gt; "", $E60/$O60, ""), ""),"")</f>
        <v/>
      </c>
      <c r="R60" s="10">
        <f>IF('FY2023'!$A62&lt;&gt;"",IF(AND(MONTH($K60) &lt;= 3, MONTH($L60) &gt;= 3), IF($O60 &lt;&gt; "", $E60/$O60, ""), ""),"")</f>
        <v>500000</v>
      </c>
      <c r="S60" s="10" t="str">
        <f>IF('FY2023'!$A62&lt;&gt;"",IF(AND(MONTH($K60) &lt;= 4, MONTH($L60) &gt;= 4), IF($O60 &lt;&gt; "", $E60/$O60, ""), ""),"")</f>
        <v/>
      </c>
      <c r="T60" s="10" t="str">
        <f>IF('FY2023'!$A62&lt;&gt;"",IF(AND(MONTH($K60) &lt;= 5, MONTH($L60) &gt;= 5), IF($O60 &lt;&gt; "", $E60/$O60, ""), ""),"")</f>
        <v/>
      </c>
      <c r="U60" s="10" t="str">
        <f>IF('FY2023'!$A62&lt;&gt;"",IF(AND(MONTH($K60) &lt;= 6, MONTH($L60) &gt;= 6), IF($O60 &lt;&gt; "", $E60/$O60, ""), ""),"")</f>
        <v/>
      </c>
      <c r="V60" s="10" t="str">
        <f>IF('FY2023'!$A62&lt;&gt;"",IF(AND(MONTH($K60) &lt;= 7, MONTH($L60) &gt;= 7 ), IF($O60 &lt;&gt; "", $E60/$O60, ""), ""),"")</f>
        <v/>
      </c>
      <c r="W60" s="10" t="str">
        <f>IF('FY2023'!$A62&lt;&gt;"",IF(AND(MONTH($K60) &lt;= 8, MONTH($L60) &gt;= 8), IF($O60 &lt;&gt; "", $E60/$O60, ""), ""),"")</f>
        <v/>
      </c>
      <c r="X60" s="10" t="str">
        <f>IF('FY2023'!$A62&lt;&gt;"",IF(AND(MONTH($K60) &lt;= 9, MONTH($L60) &gt;= 9), IF($O60 &lt;&gt; "", $E60/$O60, ""), ""),"")</f>
        <v/>
      </c>
      <c r="Y60" s="10" t="str">
        <f>IF('FY2023'!$A62&lt;&gt;"",IF(AND(MONTH($K60) &lt;= 10, MONTH($L60) &gt;= 10), IF($O60 &lt;&gt; "", $E60/$O60, ""), ""),"")</f>
        <v/>
      </c>
      <c r="Z60" s="10" t="str">
        <f>IF('FY2023'!$A62&lt;&gt;"",IF(AND(MONTH($K60) &lt;= 11, MONTH($L60) &gt;= 11), IF($O60 &lt;&gt; "", $E60/$O60, ""), ""),"")</f>
        <v/>
      </c>
      <c r="AA60" s="10" t="str">
        <f>IF('FY2023'!$A62&lt;&gt;"",IF(AND(MONTH($K60) &lt;= 12, MONTH($L60) &gt;= 12), IF($O60 &lt;&gt; "", $E60/$O60, ""), ""),"")</f>
        <v/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45017</v>
      </c>
      <c r="L61" s="7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45046</v>
      </c>
      <c r="M61" s="7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44881</v>
      </c>
      <c r="N61" s="7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44860</v>
      </c>
      <c r="O61" s="5">
        <f t="shared" si="0"/>
        <v>1</v>
      </c>
      <c r="P61" s="10" t="str">
        <f>IF('FY2023'!$A63&lt;&gt;"",IF(AND(MONTH($K61) &lt;= 1, MONTH($L61) &gt;= 1), IF($O61 &lt;&gt; "", $E61/$O61, ""), ""),"")</f>
        <v/>
      </c>
      <c r="Q61" s="10" t="str">
        <f>IF('FY2023'!$A63&lt;&gt;"",IF(AND(MONTH($K61) &lt;= 2, MONTH($L61) &gt;= 2), IF($O61 &lt;&gt; "", $E61/$O61, ""), ""),"")</f>
        <v/>
      </c>
      <c r="R61" s="10" t="str">
        <f>IF('FY2023'!$A63&lt;&gt;"",IF(AND(MONTH($K61) &lt;= 3, MONTH($L61) &gt;= 3), IF($O61 &lt;&gt; "", $E61/$O61, ""), ""),"")</f>
        <v/>
      </c>
      <c r="S61" s="10">
        <f>IF('FY2023'!$A63&lt;&gt;"",IF(AND(MONTH($K61) &lt;= 4, MONTH($L61) &gt;= 4), IF($O61 &lt;&gt; "", $E61/$O61, ""), ""),"")</f>
        <v>500000</v>
      </c>
      <c r="T61" s="10" t="str">
        <f>IF('FY2023'!$A63&lt;&gt;"",IF(AND(MONTH($K61) &lt;= 5, MONTH($L61) &gt;= 5), IF($O61 &lt;&gt; "", $E61/$O61, ""), ""),"")</f>
        <v/>
      </c>
      <c r="U61" s="10" t="str">
        <f>IF('FY2023'!$A63&lt;&gt;"",IF(AND(MONTH($K61) &lt;= 6, MONTH($L61) &gt;= 6), IF($O61 &lt;&gt; "", $E61/$O61, ""), ""),"")</f>
        <v/>
      </c>
      <c r="V61" s="10" t="str">
        <f>IF('FY2023'!$A63&lt;&gt;"",IF(AND(MONTH($K61) &lt;= 7, MONTH($L61) &gt;= 7 ), IF($O61 &lt;&gt; "", $E61/$O61, ""), ""),"")</f>
        <v/>
      </c>
      <c r="W61" s="10" t="str">
        <f>IF('FY2023'!$A63&lt;&gt;"",IF(AND(MONTH($K61) &lt;= 8, MONTH($L61) &gt;= 8), IF($O61 &lt;&gt; "", $E61/$O61, ""), ""),"")</f>
        <v/>
      </c>
      <c r="X61" s="10" t="str">
        <f>IF('FY2023'!$A63&lt;&gt;"",IF(AND(MONTH($K61) &lt;= 9, MONTH($L61) &gt;= 9), IF($O61 &lt;&gt; "", $E61/$O61, ""), ""),"")</f>
        <v/>
      </c>
      <c r="Y61" s="10" t="str">
        <f>IF('FY2023'!$A63&lt;&gt;"",IF(AND(MONTH($K61) &lt;= 10, MONTH($L61) &gt;= 10), IF($O61 &lt;&gt; "", $E61/$O61, ""), ""),"")</f>
        <v/>
      </c>
      <c r="Z61" s="10" t="str">
        <f>IF('FY2023'!$A63&lt;&gt;"",IF(AND(MONTH($K61) &lt;= 11, MONTH($L61) &gt;= 11), IF($O61 &lt;&gt; "", $E61/$O61, ""), ""),"")</f>
        <v/>
      </c>
      <c r="AA61" s="10" t="str">
        <f>IF('FY2023'!$A63&lt;&gt;"",IF(AND(MONTH($K61) &lt;= 12, MONTH($L61) &gt;= 12), IF($O61 &lt;&gt; "", $E61/$O61, ""), ""),"")</f>
        <v/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45047</v>
      </c>
      <c r="L62" s="7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45077</v>
      </c>
      <c r="M62" s="7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44881</v>
      </c>
      <c r="N62" s="7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44860</v>
      </c>
      <c r="O62" s="5">
        <f t="shared" si="0"/>
        <v>1</v>
      </c>
      <c r="P62" s="10" t="str">
        <f>IF('FY2023'!$A64&lt;&gt;"",IF(AND(MONTH($K62) &lt;= 1, MONTH($L62) &gt;= 1), IF($O62 &lt;&gt; "", $E62/$O62, ""), ""),"")</f>
        <v/>
      </c>
      <c r="Q62" s="10" t="str">
        <f>IF('FY2023'!$A64&lt;&gt;"",IF(AND(MONTH($K62) &lt;= 2, MONTH($L62) &gt;= 2), IF($O62 &lt;&gt; "", $E62/$O62, ""), ""),"")</f>
        <v/>
      </c>
      <c r="R62" s="10" t="str">
        <f>IF('FY2023'!$A64&lt;&gt;"",IF(AND(MONTH($K62) &lt;= 3, MONTH($L62) &gt;= 3), IF($O62 &lt;&gt; "", $E62/$O62, ""), ""),"")</f>
        <v/>
      </c>
      <c r="S62" s="10" t="str">
        <f>IF('FY2023'!$A64&lt;&gt;"",IF(AND(MONTH($K62) &lt;= 4, MONTH($L62) &gt;= 4), IF($O62 &lt;&gt; "", $E62/$O62, ""), ""),"")</f>
        <v/>
      </c>
      <c r="T62" s="10">
        <f>IF('FY2023'!$A64&lt;&gt;"",IF(AND(MONTH($K62) &lt;= 5, MONTH($L62) &gt;= 5), IF($O62 &lt;&gt; "", $E62/$O62, ""), ""),"")</f>
        <v>500000</v>
      </c>
      <c r="U62" s="10" t="str">
        <f>IF('FY2023'!$A64&lt;&gt;"",IF(AND(MONTH($K62) &lt;= 6, MONTH($L62) &gt;= 6), IF($O62 &lt;&gt; "", $E62/$O62, ""), ""),"")</f>
        <v/>
      </c>
      <c r="V62" s="10" t="str">
        <f>IF('FY2023'!$A64&lt;&gt;"",IF(AND(MONTH($K62) &lt;= 7, MONTH($L62) &gt;= 7 ), IF($O62 &lt;&gt; "", $E62/$O62, ""), ""),"")</f>
        <v/>
      </c>
      <c r="W62" s="10" t="str">
        <f>IF('FY2023'!$A64&lt;&gt;"",IF(AND(MONTH($K62) &lt;= 8, MONTH($L62) &gt;= 8), IF($O62 &lt;&gt; "", $E62/$O62, ""), ""),"")</f>
        <v/>
      </c>
      <c r="X62" s="10" t="str">
        <f>IF('FY2023'!$A64&lt;&gt;"",IF(AND(MONTH($K62) &lt;= 9, MONTH($L62) &gt;= 9), IF($O62 &lt;&gt; "", $E62/$O62, ""), ""),"")</f>
        <v/>
      </c>
      <c r="Y62" s="10" t="str">
        <f>IF('FY2023'!$A64&lt;&gt;"",IF(AND(MONTH($K62) &lt;= 10, MONTH($L62) &gt;= 10), IF($O62 &lt;&gt; "", $E62/$O62, ""), ""),"")</f>
        <v/>
      </c>
      <c r="Z62" s="10" t="str">
        <f>IF('FY2023'!$A64&lt;&gt;"",IF(AND(MONTH($K62) &lt;= 11, MONTH($L62) &gt;= 11), IF($O62 &lt;&gt; "", $E62/$O62, ""), ""),"")</f>
        <v/>
      </c>
      <c r="AA62" s="10" t="str">
        <f>IF('FY2023'!$A64&lt;&gt;"",IF(AND(MONTH($K62) &lt;= 12, MONTH($L62) &gt;= 12), IF($O62 &lt;&gt; "", $E62/$O62, ""), ""),"")</f>
        <v/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45017</v>
      </c>
      <c r="L63" s="7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45107</v>
      </c>
      <c r="M63" s="7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44893</v>
      </c>
      <c r="N63" s="7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44869</v>
      </c>
      <c r="O63" s="5">
        <f t="shared" si="0"/>
        <v>3</v>
      </c>
      <c r="P63" s="10" t="str">
        <f>IF('FY2023'!$A65&lt;&gt;"",IF(AND(MONTH($K63) &lt;= 1, MONTH($L63) &gt;= 1), IF($O63 &lt;&gt; "", $E63/$O63, ""), ""),"")</f>
        <v/>
      </c>
      <c r="Q63" s="10" t="str">
        <f>IF('FY2023'!$A65&lt;&gt;"",IF(AND(MONTH($K63) &lt;= 2, MONTH($L63) &gt;= 2), IF($O63 &lt;&gt; "", $E63/$O63, ""), ""),"")</f>
        <v/>
      </c>
      <c r="R63" s="10" t="str">
        <f>IF('FY2023'!$A65&lt;&gt;"",IF(AND(MONTH($K63) &lt;= 3, MONTH($L63) &gt;= 3), IF($O63 &lt;&gt; "", $E63/$O63, ""), ""),"")</f>
        <v/>
      </c>
      <c r="S63" s="10">
        <f>IF('FY2023'!$A65&lt;&gt;"",IF(AND(MONTH($K63) &lt;= 4, MONTH($L63) &gt;= 4), IF($O63 &lt;&gt; "", $E63/$O63, ""), ""),"")</f>
        <v>500000</v>
      </c>
      <c r="T63" s="10">
        <f>IF('FY2023'!$A65&lt;&gt;"",IF(AND(MONTH($K63) &lt;= 5, MONTH($L63) &gt;= 5), IF($O63 &lt;&gt; "", $E63/$O63, ""), ""),"")</f>
        <v>500000</v>
      </c>
      <c r="U63" s="10">
        <f>IF('FY2023'!$A65&lt;&gt;"",IF(AND(MONTH($K63) &lt;= 6, MONTH($L63) &gt;= 6), IF($O63 &lt;&gt; "", $E63/$O63, ""), ""),"")</f>
        <v>500000</v>
      </c>
      <c r="V63" s="10" t="str">
        <f>IF('FY2023'!$A65&lt;&gt;"",IF(AND(MONTH($K63) &lt;= 7, MONTH($L63) &gt;= 7 ), IF($O63 &lt;&gt; "", $E63/$O63, ""), ""),"")</f>
        <v/>
      </c>
      <c r="W63" s="10" t="str">
        <f>IF('FY2023'!$A65&lt;&gt;"",IF(AND(MONTH($K63) &lt;= 8, MONTH($L63) &gt;= 8), IF($O63 &lt;&gt; "", $E63/$O63, ""), ""),"")</f>
        <v/>
      </c>
      <c r="X63" s="10" t="str">
        <f>IF('FY2023'!$A65&lt;&gt;"",IF(AND(MONTH($K63) &lt;= 9, MONTH($L63) &gt;= 9), IF($O63 &lt;&gt; "", $E63/$O63, ""), ""),"")</f>
        <v/>
      </c>
      <c r="Y63" s="10" t="str">
        <f>IF('FY2023'!$A65&lt;&gt;"",IF(AND(MONTH($K63) &lt;= 10, MONTH($L63) &gt;= 10), IF($O63 &lt;&gt; "", $E63/$O63, ""), ""),"")</f>
        <v/>
      </c>
      <c r="Z63" s="10" t="str">
        <f>IF('FY2023'!$A65&lt;&gt;"",IF(AND(MONTH($K63) &lt;= 11, MONTH($L63) &gt;= 11), IF($O63 &lt;&gt; "", $E63/$O63, ""), ""),"")</f>
        <v/>
      </c>
      <c r="AA63" s="10" t="str">
        <f>IF('FY2023'!$A65&lt;&gt;"",IF(AND(MONTH($K63) &lt;= 12, MONTH($L63) &gt;= 12), IF($O63 &lt;&gt; "", $E63/$O63, ""), ""),"")</f>
        <v/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45017</v>
      </c>
      <c r="L64" s="7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45107</v>
      </c>
      <c r="M64" s="7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44893</v>
      </c>
      <c r="N64" s="7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44869</v>
      </c>
      <c r="O64" s="5">
        <f t="shared" si="0"/>
        <v>3</v>
      </c>
      <c r="P64" s="10" t="str">
        <f>IF('FY2023'!$A66&lt;&gt;"",IF(AND(MONTH($K64) &lt;= 1, MONTH($L64) &gt;= 1), IF($O64 &lt;&gt; "", $E64/$O64, ""), ""),"")</f>
        <v/>
      </c>
      <c r="Q64" s="10" t="str">
        <f>IF('FY2023'!$A66&lt;&gt;"",IF(AND(MONTH($K64) &lt;= 2, MONTH($L64) &gt;= 2), IF($O64 &lt;&gt; "", $E64/$O64, ""), ""),"")</f>
        <v/>
      </c>
      <c r="R64" s="10" t="str">
        <f>IF('FY2023'!$A66&lt;&gt;"",IF(AND(MONTH($K64) &lt;= 3, MONTH($L64) &gt;= 3), IF($O64 &lt;&gt; "", $E64/$O64, ""), ""),"")</f>
        <v/>
      </c>
      <c r="S64" s="10">
        <f>IF('FY2023'!$A66&lt;&gt;"",IF(AND(MONTH($K64) &lt;= 4, MONTH($L64) &gt;= 4), IF($O64 &lt;&gt; "", $E64/$O64, ""), ""),"")</f>
        <v>500000</v>
      </c>
      <c r="T64" s="10">
        <f>IF('FY2023'!$A66&lt;&gt;"",IF(AND(MONTH($K64) &lt;= 5, MONTH($L64) &gt;= 5), IF($O64 &lt;&gt; "", $E64/$O64, ""), ""),"")</f>
        <v>500000</v>
      </c>
      <c r="U64" s="10">
        <f>IF('FY2023'!$A66&lt;&gt;"",IF(AND(MONTH($K64) &lt;= 6, MONTH($L64) &gt;= 6), IF($O64 &lt;&gt; "", $E64/$O64, ""), ""),"")</f>
        <v>500000</v>
      </c>
      <c r="V64" s="10" t="str">
        <f>IF('FY2023'!$A66&lt;&gt;"",IF(AND(MONTH($K64) &lt;= 7, MONTH($L64) &gt;= 7 ), IF($O64 &lt;&gt; "", $E64/$O64, ""), ""),"")</f>
        <v/>
      </c>
      <c r="W64" s="10" t="str">
        <f>IF('FY2023'!$A66&lt;&gt;"",IF(AND(MONTH($K64) &lt;= 8, MONTH($L64) &gt;= 8), IF($O64 &lt;&gt; "", $E64/$O64, ""), ""),"")</f>
        <v/>
      </c>
      <c r="X64" s="10" t="str">
        <f>IF('FY2023'!$A66&lt;&gt;"",IF(AND(MONTH($K64) &lt;= 9, MONTH($L64) &gt;= 9), IF($O64 &lt;&gt; "", $E64/$O64, ""), ""),"")</f>
        <v/>
      </c>
      <c r="Y64" s="10" t="str">
        <f>IF('FY2023'!$A66&lt;&gt;"",IF(AND(MONTH($K64) &lt;= 10, MONTH($L64) &gt;= 10), IF($O64 &lt;&gt; "", $E64/$O64, ""), ""),"")</f>
        <v/>
      </c>
      <c r="Z64" s="10" t="str">
        <f>IF('FY2023'!$A66&lt;&gt;"",IF(AND(MONTH($K64) &lt;= 11, MONTH($L64) &gt;= 11), IF($O64 &lt;&gt; "", $E64/$O64, ""), ""),"")</f>
        <v/>
      </c>
      <c r="AA64" s="10" t="str">
        <f>IF('FY2023'!$A66&lt;&gt;"",IF(AND(MONTH($K64) &lt;= 12, MONTH($L64) &gt;= 12), IF($O64 &lt;&gt; "", $E64/$O64, ""), ""),"")</f>
        <v/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45017</v>
      </c>
      <c r="L65" s="7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45107</v>
      </c>
      <c r="M65" s="7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44893</v>
      </c>
      <c r="N65" s="7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44869</v>
      </c>
      <c r="O65" s="5">
        <f t="shared" si="0"/>
        <v>3</v>
      </c>
      <c r="P65" s="10" t="str">
        <f>IF('FY2023'!$A67&lt;&gt;"",IF(AND(MONTH($K65) &lt;= 1, MONTH($L65) &gt;= 1), IF($O65 &lt;&gt; "", $E65/$O65, ""), ""),"")</f>
        <v/>
      </c>
      <c r="Q65" s="10" t="str">
        <f>IF('FY2023'!$A67&lt;&gt;"",IF(AND(MONTH($K65) &lt;= 2, MONTH($L65) &gt;= 2), IF($O65 &lt;&gt; "", $E65/$O65, ""), ""),"")</f>
        <v/>
      </c>
      <c r="R65" s="10" t="str">
        <f>IF('FY2023'!$A67&lt;&gt;"",IF(AND(MONTH($K65) &lt;= 3, MONTH($L65) &gt;= 3), IF($O65 &lt;&gt; "", $E65/$O65, ""), ""),"")</f>
        <v/>
      </c>
      <c r="S65" s="10">
        <f>IF('FY2023'!$A67&lt;&gt;"",IF(AND(MONTH($K65) &lt;= 4, MONTH($L65) &gt;= 4), IF($O65 &lt;&gt; "", $E65/$O65, ""), ""),"")</f>
        <v>500000</v>
      </c>
      <c r="T65" s="10">
        <f>IF('FY2023'!$A67&lt;&gt;"",IF(AND(MONTH($K65) &lt;= 5, MONTH($L65) &gt;= 5), IF($O65 &lt;&gt; "", $E65/$O65, ""), ""),"")</f>
        <v>500000</v>
      </c>
      <c r="U65" s="10">
        <f>IF('FY2023'!$A67&lt;&gt;"",IF(AND(MONTH($K65) &lt;= 6, MONTH($L65) &gt;= 6), IF($O65 &lt;&gt; "", $E65/$O65, ""), ""),"")</f>
        <v>500000</v>
      </c>
      <c r="V65" s="10" t="str">
        <f>IF('FY2023'!$A67&lt;&gt;"",IF(AND(MONTH($K65) &lt;= 7, MONTH($L65) &gt;= 7 ), IF($O65 &lt;&gt; "", $E65/$O65, ""), ""),"")</f>
        <v/>
      </c>
      <c r="W65" s="10" t="str">
        <f>IF('FY2023'!$A67&lt;&gt;"",IF(AND(MONTH($K65) &lt;= 8, MONTH($L65) &gt;= 8), IF($O65 &lt;&gt; "", $E65/$O65, ""), ""),"")</f>
        <v/>
      </c>
      <c r="X65" s="10" t="str">
        <f>IF('FY2023'!$A67&lt;&gt;"",IF(AND(MONTH($K65) &lt;= 9, MONTH($L65) &gt;= 9), IF($O65 &lt;&gt; "", $E65/$O65, ""), ""),"")</f>
        <v/>
      </c>
      <c r="Y65" s="10" t="str">
        <f>IF('FY2023'!$A67&lt;&gt;"",IF(AND(MONTH($K65) &lt;= 10, MONTH($L65) &gt;= 10), IF($O65 &lt;&gt; "", $E65/$O65, ""), ""),"")</f>
        <v/>
      </c>
      <c r="Z65" s="10" t="str">
        <f>IF('FY2023'!$A67&lt;&gt;"",IF(AND(MONTH($K65) &lt;= 11, MONTH($L65) &gt;= 11), IF($O65 &lt;&gt; "", $E65/$O65, ""), ""),"")</f>
        <v/>
      </c>
      <c r="AA65" s="10" t="str">
        <f>IF('FY2023'!$A67&lt;&gt;"",IF(AND(MONTH($K65) &lt;= 12, MONTH($L65) &gt;= 12), IF($O65 &lt;&gt; "", $E65/$O65, ""), ""),"")</f>
        <v/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44927</v>
      </c>
      <c r="L66" s="7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45016</v>
      </c>
      <c r="M66" s="7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44893</v>
      </c>
      <c r="N66" s="7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44869</v>
      </c>
      <c r="O66" s="5">
        <f t="shared" si="0"/>
        <v>3</v>
      </c>
      <c r="P66" s="10">
        <f>IF('FY2023'!$A68&lt;&gt;"",IF(AND(MONTH($K66) &lt;= 1, MONTH($L66) &gt;= 1), IF($O66 &lt;&gt; "", $E66/$O66, ""), ""),"")</f>
        <v>500000</v>
      </c>
      <c r="Q66" s="10">
        <f>IF('FY2023'!$A68&lt;&gt;"",IF(AND(MONTH($K66) &lt;= 2, MONTH($L66) &gt;= 2), IF($O66 &lt;&gt; "", $E66/$O66, ""), ""),"")</f>
        <v>500000</v>
      </c>
      <c r="R66" s="10">
        <f>IF('FY2023'!$A68&lt;&gt;"",IF(AND(MONTH($K66) &lt;= 3, MONTH($L66) &gt;= 3), IF($O66 &lt;&gt; "", $E66/$O66, ""), ""),"")</f>
        <v>500000</v>
      </c>
      <c r="S66" s="10" t="str">
        <f>IF('FY2023'!$A68&lt;&gt;"",IF(AND(MONTH($K66) &lt;= 4, MONTH($L66) &gt;= 4), IF($O66 &lt;&gt; "", $E66/$O66, ""), ""),"")</f>
        <v/>
      </c>
      <c r="T66" s="10" t="str">
        <f>IF('FY2023'!$A68&lt;&gt;"",IF(AND(MONTH($K66) &lt;= 5, MONTH($L66) &gt;= 5), IF($O66 &lt;&gt; "", $E66/$O66, ""), ""),"")</f>
        <v/>
      </c>
      <c r="U66" s="10" t="str">
        <f>IF('FY2023'!$A68&lt;&gt;"",IF(AND(MONTH($K66) &lt;= 6, MONTH($L66) &gt;= 6), IF($O66 &lt;&gt; "", $E66/$O66, ""), ""),"")</f>
        <v/>
      </c>
      <c r="V66" s="10" t="str">
        <f>IF('FY2023'!$A68&lt;&gt;"",IF(AND(MONTH($K66) &lt;= 7, MONTH($L66) &gt;= 7 ), IF($O66 &lt;&gt; "", $E66/$O66, ""), ""),"")</f>
        <v/>
      </c>
      <c r="W66" s="10" t="str">
        <f>IF('FY2023'!$A68&lt;&gt;"",IF(AND(MONTH($K66) &lt;= 8, MONTH($L66) &gt;= 8), IF($O66 &lt;&gt; "", $E66/$O66, ""), ""),"")</f>
        <v/>
      </c>
      <c r="X66" s="10" t="str">
        <f>IF('FY2023'!$A68&lt;&gt;"",IF(AND(MONTH($K66) &lt;= 9, MONTH($L66) &gt;= 9), IF($O66 &lt;&gt; "", $E66/$O66, ""), ""),"")</f>
        <v/>
      </c>
      <c r="Y66" s="10" t="str">
        <f>IF('FY2023'!$A68&lt;&gt;"",IF(AND(MONTH($K66) &lt;= 10, MONTH($L66) &gt;= 10), IF($O66 &lt;&gt; "", $E66/$O66, ""), ""),"")</f>
        <v/>
      </c>
      <c r="Z66" s="10" t="str">
        <f>IF('FY2023'!$A68&lt;&gt;"",IF(AND(MONTH($K66) &lt;= 11, MONTH($L66) &gt;= 11), IF($O66 &lt;&gt; "", $E66/$O66, ""), ""),"")</f>
        <v/>
      </c>
      <c r="AA66" s="10" t="str">
        <f>IF('FY2023'!$A68&lt;&gt;"",IF(AND(MONTH($K66) &lt;= 12, MONTH($L66) &gt;= 12), IF($O66 &lt;&gt; "", $E66/$O66, ""), ""),"")</f>
        <v/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44927</v>
      </c>
      <c r="L67" s="7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45016</v>
      </c>
      <c r="M67" s="7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44893</v>
      </c>
      <c r="N67" s="7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44869</v>
      </c>
      <c r="O67" s="5">
        <f t="shared" ref="O67:O130" si="1">IF(AND(K67&lt;&gt;"", L67&lt;&gt;""), DATEDIF(K67, L67, "M") + 1, "")</f>
        <v>3</v>
      </c>
      <c r="P67" s="10">
        <f>IF('FY2023'!$A69&lt;&gt;"",IF(AND(MONTH($K67) &lt;= 1, MONTH($L67) &gt;= 1), IF($O67 &lt;&gt; "", $E67/$O67, ""), ""),"")</f>
        <v>500000</v>
      </c>
      <c r="Q67" s="10">
        <f>IF('FY2023'!$A69&lt;&gt;"",IF(AND(MONTH($K67) &lt;= 2, MONTH($L67) &gt;= 2), IF($O67 &lt;&gt; "", $E67/$O67, ""), ""),"")</f>
        <v>500000</v>
      </c>
      <c r="R67" s="10">
        <f>IF('FY2023'!$A69&lt;&gt;"",IF(AND(MONTH($K67) &lt;= 3, MONTH($L67) &gt;= 3), IF($O67 &lt;&gt; "", $E67/$O67, ""), ""),"")</f>
        <v>500000</v>
      </c>
      <c r="S67" s="10" t="str">
        <f>IF('FY2023'!$A69&lt;&gt;"",IF(AND(MONTH($K67) &lt;= 4, MONTH($L67) &gt;= 4), IF($O67 &lt;&gt; "", $E67/$O67, ""), ""),"")</f>
        <v/>
      </c>
      <c r="T67" s="10" t="str">
        <f>IF('FY2023'!$A69&lt;&gt;"",IF(AND(MONTH($K67) &lt;= 5, MONTH($L67) &gt;= 5), IF($O67 &lt;&gt; "", $E67/$O67, ""), ""),"")</f>
        <v/>
      </c>
      <c r="U67" s="10" t="str">
        <f>IF('FY2023'!$A69&lt;&gt;"",IF(AND(MONTH($K67) &lt;= 6, MONTH($L67) &gt;= 6), IF($O67 &lt;&gt; "", $E67/$O67, ""), ""),"")</f>
        <v/>
      </c>
      <c r="V67" s="10" t="str">
        <f>IF('FY2023'!$A69&lt;&gt;"",IF(AND(MONTH($K67) &lt;= 7, MONTH($L67) &gt;= 7 ), IF($O67 &lt;&gt; "", $E67/$O67, ""), ""),"")</f>
        <v/>
      </c>
      <c r="W67" s="10" t="str">
        <f>IF('FY2023'!$A69&lt;&gt;"",IF(AND(MONTH($K67) &lt;= 8, MONTH($L67) &gt;= 8), IF($O67 &lt;&gt; "", $E67/$O67, ""), ""),"")</f>
        <v/>
      </c>
      <c r="X67" s="10" t="str">
        <f>IF('FY2023'!$A69&lt;&gt;"",IF(AND(MONTH($K67) &lt;= 9, MONTH($L67) &gt;= 9), IF($O67 &lt;&gt; "", $E67/$O67, ""), ""),"")</f>
        <v/>
      </c>
      <c r="Y67" s="10" t="str">
        <f>IF('FY2023'!$A69&lt;&gt;"",IF(AND(MONTH($K67) &lt;= 10, MONTH($L67) &gt;= 10), IF($O67 &lt;&gt; "", $E67/$O67, ""), ""),"")</f>
        <v/>
      </c>
      <c r="Z67" s="10" t="str">
        <f>IF('FY2023'!$A69&lt;&gt;"",IF(AND(MONTH($K67) &lt;= 11, MONTH($L67) &gt;= 11), IF($O67 &lt;&gt; "", $E67/$O67, ""), ""),"")</f>
        <v/>
      </c>
      <c r="AA67" s="10" t="str">
        <f>IF('FY2023'!$A69&lt;&gt;"",IF(AND(MONTH($K67) &lt;= 12, MONTH($L67) &gt;= 12), IF($O67 &lt;&gt; "", $E67/$O67, ""), ""),"")</f>
        <v/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45078</v>
      </c>
      <c r="L68" s="7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45107</v>
      </c>
      <c r="M68" s="7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44895</v>
      </c>
      <c r="N68" s="7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44873</v>
      </c>
      <c r="O68" s="5">
        <f t="shared" si="1"/>
        <v>1</v>
      </c>
      <c r="P68" s="10" t="str">
        <f>IF('FY2023'!$A70&lt;&gt;"",IF(AND(MONTH($K68) &lt;= 1, MONTH($L68) &gt;= 1), IF($O68 &lt;&gt; "", $E68/$O68, ""), ""),"")</f>
        <v/>
      </c>
      <c r="Q68" s="10" t="str">
        <f>IF('FY2023'!$A70&lt;&gt;"",IF(AND(MONTH($K68) &lt;= 2, MONTH($L68) &gt;= 2), IF($O68 &lt;&gt; "", $E68/$O68, ""), ""),"")</f>
        <v/>
      </c>
      <c r="R68" s="10" t="str">
        <f>IF('FY2023'!$A70&lt;&gt;"",IF(AND(MONTH($K68) &lt;= 3, MONTH($L68) &gt;= 3), IF($O68 &lt;&gt; "", $E68/$O68, ""), ""),"")</f>
        <v/>
      </c>
      <c r="S68" s="10" t="str">
        <f>IF('FY2023'!$A70&lt;&gt;"",IF(AND(MONTH($K68) &lt;= 4, MONTH($L68) &gt;= 4), IF($O68 &lt;&gt; "", $E68/$O68, ""), ""),"")</f>
        <v/>
      </c>
      <c r="T68" s="10" t="str">
        <f>IF('FY2023'!$A70&lt;&gt;"",IF(AND(MONTH($K68) &lt;= 5, MONTH($L68) &gt;= 5), IF($O68 &lt;&gt; "", $E68/$O68, ""), ""),"")</f>
        <v/>
      </c>
      <c r="U68" s="10">
        <f>IF('FY2023'!$A70&lt;&gt;"",IF(AND(MONTH($K68) &lt;= 6, MONTH($L68) &gt;= 6), IF($O68 &lt;&gt; "", $E68/$O68, ""), ""),"")</f>
        <v>750000</v>
      </c>
      <c r="V68" s="10" t="str">
        <f>IF('FY2023'!$A70&lt;&gt;"",IF(AND(MONTH($K68) &lt;= 7, MONTH($L68) &gt;= 7 ), IF($O68 &lt;&gt; "", $E68/$O68, ""), ""),"")</f>
        <v/>
      </c>
      <c r="W68" s="10" t="str">
        <f>IF('FY2023'!$A70&lt;&gt;"",IF(AND(MONTH($K68) &lt;= 8, MONTH($L68) &gt;= 8), IF($O68 &lt;&gt; "", $E68/$O68, ""), ""),"")</f>
        <v/>
      </c>
      <c r="X68" s="10" t="str">
        <f>IF('FY2023'!$A70&lt;&gt;"",IF(AND(MONTH($K68) &lt;= 9, MONTH($L68) &gt;= 9), IF($O68 &lt;&gt; "", $E68/$O68, ""), ""),"")</f>
        <v/>
      </c>
      <c r="Y68" s="10" t="str">
        <f>IF('FY2023'!$A70&lt;&gt;"",IF(AND(MONTH($K68) &lt;= 10, MONTH($L68) &gt;= 10), IF($O68 &lt;&gt; "", $E68/$O68, ""), ""),"")</f>
        <v/>
      </c>
      <c r="Z68" s="10" t="str">
        <f>IF('FY2023'!$A70&lt;&gt;"",IF(AND(MONTH($K68) &lt;= 11, MONTH($L68) &gt;= 11), IF($O68 &lt;&gt; "", $E68/$O68, ""), ""),"")</f>
        <v/>
      </c>
      <c r="AA68" s="10" t="str">
        <f>IF('FY2023'!$A70&lt;&gt;"",IF(AND(MONTH($K68) &lt;= 12, MONTH($L68) &gt;= 12), IF($O68 &lt;&gt; "", $E68/$O68, ""), ""),"")</f>
        <v/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45078</v>
      </c>
      <c r="L69" s="7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45107</v>
      </c>
      <c r="M69" s="7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44895</v>
      </c>
      <c r="N69" s="7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44873</v>
      </c>
      <c r="O69" s="5">
        <f t="shared" si="1"/>
        <v>1</v>
      </c>
      <c r="P69" s="10" t="str">
        <f>IF('FY2023'!$A71&lt;&gt;"",IF(AND(MONTH($K69) &lt;= 1, MONTH($L69) &gt;= 1), IF($O69 &lt;&gt; "", $E69/$O69, ""), ""),"")</f>
        <v/>
      </c>
      <c r="Q69" s="10" t="str">
        <f>IF('FY2023'!$A71&lt;&gt;"",IF(AND(MONTH($K69) &lt;= 2, MONTH($L69) &gt;= 2), IF($O69 &lt;&gt; "", $E69/$O69, ""), ""),"")</f>
        <v/>
      </c>
      <c r="R69" s="10" t="str">
        <f>IF('FY2023'!$A71&lt;&gt;"",IF(AND(MONTH($K69) &lt;= 3, MONTH($L69) &gt;= 3), IF($O69 &lt;&gt; "", $E69/$O69, ""), ""),"")</f>
        <v/>
      </c>
      <c r="S69" s="10" t="str">
        <f>IF('FY2023'!$A71&lt;&gt;"",IF(AND(MONTH($K69) &lt;= 4, MONTH($L69) &gt;= 4), IF($O69 &lt;&gt; "", $E69/$O69, ""), ""),"")</f>
        <v/>
      </c>
      <c r="T69" s="10" t="str">
        <f>IF('FY2023'!$A71&lt;&gt;"",IF(AND(MONTH($K69) &lt;= 5, MONTH($L69) &gt;= 5), IF($O69 &lt;&gt; "", $E69/$O69, ""), ""),"")</f>
        <v/>
      </c>
      <c r="U69" s="10">
        <f>IF('FY2023'!$A71&lt;&gt;"",IF(AND(MONTH($K69) &lt;= 6, MONTH($L69) &gt;= 6), IF($O69 &lt;&gt; "", $E69/$O69, ""), ""),"")</f>
        <v>1000000</v>
      </c>
      <c r="V69" s="10" t="str">
        <f>IF('FY2023'!$A71&lt;&gt;"",IF(AND(MONTH($K69) &lt;= 7, MONTH($L69) &gt;= 7 ), IF($O69 &lt;&gt; "", $E69/$O69, ""), ""),"")</f>
        <v/>
      </c>
      <c r="W69" s="10" t="str">
        <f>IF('FY2023'!$A71&lt;&gt;"",IF(AND(MONTH($K69) &lt;= 8, MONTH($L69) &gt;= 8), IF($O69 &lt;&gt; "", $E69/$O69, ""), ""),"")</f>
        <v/>
      </c>
      <c r="X69" s="10" t="str">
        <f>IF('FY2023'!$A71&lt;&gt;"",IF(AND(MONTH($K69) &lt;= 9, MONTH($L69) &gt;= 9), IF($O69 &lt;&gt; "", $E69/$O69, ""), ""),"")</f>
        <v/>
      </c>
      <c r="Y69" s="10" t="str">
        <f>IF('FY2023'!$A71&lt;&gt;"",IF(AND(MONTH($K69) &lt;= 10, MONTH($L69) &gt;= 10), IF($O69 &lt;&gt; "", $E69/$O69, ""), ""),"")</f>
        <v/>
      </c>
      <c r="Z69" s="10" t="str">
        <f>IF('FY2023'!$A71&lt;&gt;"",IF(AND(MONTH($K69) &lt;= 11, MONTH($L69) &gt;= 11), IF($O69 &lt;&gt; "", $E69/$O69, ""), ""),"")</f>
        <v/>
      </c>
      <c r="AA69" s="10" t="str">
        <f>IF('FY2023'!$A71&lt;&gt;"",IF(AND(MONTH($K69) &lt;= 12, MONTH($L69) &gt;= 12), IF($O69 &lt;&gt; "", $E69/$O69, ""), ""),"")</f>
        <v/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45078</v>
      </c>
      <c r="L70" s="7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45107</v>
      </c>
      <c r="M70" s="7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44897</v>
      </c>
      <c r="N70" s="7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44875</v>
      </c>
      <c r="O70" s="5">
        <f t="shared" si="1"/>
        <v>1</v>
      </c>
      <c r="P70" s="10" t="str">
        <f>IF('FY2023'!$A72&lt;&gt;"",IF(AND(MONTH($K70) &lt;= 1, MONTH($L70) &gt;= 1), IF($O70 &lt;&gt; "", $E70/$O70, ""), ""),"")</f>
        <v/>
      </c>
      <c r="Q70" s="10" t="str">
        <f>IF('FY2023'!$A72&lt;&gt;"",IF(AND(MONTH($K70) &lt;= 2, MONTH($L70) &gt;= 2), IF($O70 &lt;&gt; "", $E70/$O70, ""), ""),"")</f>
        <v/>
      </c>
      <c r="R70" s="10" t="str">
        <f>IF('FY2023'!$A72&lt;&gt;"",IF(AND(MONTH($K70) &lt;= 3, MONTH($L70) &gt;= 3), IF($O70 &lt;&gt; "", $E70/$O70, ""), ""),"")</f>
        <v/>
      </c>
      <c r="S70" s="10" t="str">
        <f>IF('FY2023'!$A72&lt;&gt;"",IF(AND(MONTH($K70) &lt;= 4, MONTH($L70) &gt;= 4), IF($O70 &lt;&gt; "", $E70/$O70, ""), ""),"")</f>
        <v/>
      </c>
      <c r="T70" s="10" t="str">
        <f>IF('FY2023'!$A72&lt;&gt;"",IF(AND(MONTH($K70) &lt;= 5, MONTH($L70) &gt;= 5), IF($O70 &lt;&gt; "", $E70/$O70, ""), ""),"")</f>
        <v/>
      </c>
      <c r="U70" s="10">
        <f>IF('FY2023'!$A72&lt;&gt;"",IF(AND(MONTH($K70) &lt;= 6, MONTH($L70) &gt;= 6), IF($O70 &lt;&gt; "", $E70/$O70, ""), ""),"")</f>
        <v>1000000</v>
      </c>
      <c r="V70" s="10" t="str">
        <f>IF('FY2023'!$A72&lt;&gt;"",IF(AND(MONTH($K70) &lt;= 7, MONTH($L70) &gt;= 7 ), IF($O70 &lt;&gt; "", $E70/$O70, ""), ""),"")</f>
        <v/>
      </c>
      <c r="W70" s="10" t="str">
        <f>IF('FY2023'!$A72&lt;&gt;"",IF(AND(MONTH($K70) &lt;= 8, MONTH($L70) &gt;= 8), IF($O70 &lt;&gt; "", $E70/$O70, ""), ""),"")</f>
        <v/>
      </c>
      <c r="X70" s="10" t="str">
        <f>IF('FY2023'!$A72&lt;&gt;"",IF(AND(MONTH($K70) &lt;= 9, MONTH($L70) &gt;= 9), IF($O70 &lt;&gt; "", $E70/$O70, ""), ""),"")</f>
        <v/>
      </c>
      <c r="Y70" s="10" t="str">
        <f>IF('FY2023'!$A72&lt;&gt;"",IF(AND(MONTH($K70) &lt;= 10, MONTH($L70) &gt;= 10), IF($O70 &lt;&gt; "", $E70/$O70, ""), ""),"")</f>
        <v/>
      </c>
      <c r="Z70" s="10" t="str">
        <f>IF('FY2023'!$A72&lt;&gt;"",IF(AND(MONTH($K70) &lt;= 11, MONTH($L70) &gt;= 11), IF($O70 &lt;&gt; "", $E70/$O70, ""), ""),"")</f>
        <v/>
      </c>
      <c r="AA70" s="10" t="str">
        <f>IF('FY2023'!$A72&lt;&gt;"",IF(AND(MONTH($K70) &lt;= 12, MONTH($L70) &gt;= 12), IF($O70 &lt;&gt; "", $E70/$O70, ""), ""),"")</f>
        <v/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45047</v>
      </c>
      <c r="L71" s="7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45077</v>
      </c>
      <c r="M71" s="7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44900</v>
      </c>
      <c r="N71" s="7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44876</v>
      </c>
      <c r="O71" s="5">
        <f t="shared" si="1"/>
        <v>1</v>
      </c>
      <c r="P71" s="10" t="str">
        <f>IF('FY2023'!$A73&lt;&gt;"",IF(AND(MONTH($K71) &lt;= 1, MONTH($L71) &gt;= 1), IF($O71 &lt;&gt; "", $E71/$O71, ""), ""),"")</f>
        <v/>
      </c>
      <c r="Q71" s="10" t="str">
        <f>IF('FY2023'!$A73&lt;&gt;"",IF(AND(MONTH($K71) &lt;= 2, MONTH($L71) &gt;= 2), IF($O71 &lt;&gt; "", $E71/$O71, ""), ""),"")</f>
        <v/>
      </c>
      <c r="R71" s="10" t="str">
        <f>IF('FY2023'!$A73&lt;&gt;"",IF(AND(MONTH($K71) &lt;= 3, MONTH($L71) &gt;= 3), IF($O71 &lt;&gt; "", $E71/$O71, ""), ""),"")</f>
        <v/>
      </c>
      <c r="S71" s="10" t="str">
        <f>IF('FY2023'!$A73&lt;&gt;"",IF(AND(MONTH($K71) &lt;= 4, MONTH($L71) &gt;= 4), IF($O71 &lt;&gt; "", $E71/$O71, ""), ""),"")</f>
        <v/>
      </c>
      <c r="T71" s="10">
        <f>IF('FY2023'!$A73&lt;&gt;"",IF(AND(MONTH($K71) &lt;= 5, MONTH($L71) &gt;= 5), IF($O71 &lt;&gt; "", $E71/$O71, ""), ""),"")</f>
        <v>750000</v>
      </c>
      <c r="U71" s="10" t="str">
        <f>IF('FY2023'!$A73&lt;&gt;"",IF(AND(MONTH($K71) &lt;= 6, MONTH($L71) &gt;= 6), IF($O71 &lt;&gt; "", $E71/$O71, ""), ""),"")</f>
        <v/>
      </c>
      <c r="V71" s="10" t="str">
        <f>IF('FY2023'!$A73&lt;&gt;"",IF(AND(MONTH($K71) &lt;= 7, MONTH($L71) &gt;= 7 ), IF($O71 &lt;&gt; "", $E71/$O71, ""), ""),"")</f>
        <v/>
      </c>
      <c r="W71" s="10" t="str">
        <f>IF('FY2023'!$A73&lt;&gt;"",IF(AND(MONTH($K71) &lt;= 8, MONTH($L71) &gt;= 8), IF($O71 &lt;&gt; "", $E71/$O71, ""), ""),"")</f>
        <v/>
      </c>
      <c r="X71" s="10" t="str">
        <f>IF('FY2023'!$A73&lt;&gt;"",IF(AND(MONTH($K71) &lt;= 9, MONTH($L71) &gt;= 9), IF($O71 &lt;&gt; "", $E71/$O71, ""), ""),"")</f>
        <v/>
      </c>
      <c r="Y71" s="10" t="str">
        <f>IF('FY2023'!$A73&lt;&gt;"",IF(AND(MONTH($K71) &lt;= 10, MONTH($L71) &gt;= 10), IF($O71 &lt;&gt; "", $E71/$O71, ""), ""),"")</f>
        <v/>
      </c>
      <c r="Z71" s="10" t="str">
        <f>IF('FY2023'!$A73&lt;&gt;"",IF(AND(MONTH($K71) &lt;= 11, MONTH($L71) &gt;= 11), IF($O71 &lt;&gt; "", $E71/$O71, ""), ""),"")</f>
        <v/>
      </c>
      <c r="AA71" s="10" t="str">
        <f>IF('FY2023'!$A73&lt;&gt;"",IF(AND(MONTH($K71) &lt;= 12, MONTH($L71) &gt;= 12), IF($O71 &lt;&gt; "", $E71/$O71, ""), ""),"")</f>
        <v/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45078</v>
      </c>
      <c r="L72" s="7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45107</v>
      </c>
      <c r="M72" s="7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44900</v>
      </c>
      <c r="N72" s="7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44876</v>
      </c>
      <c r="O72" s="5">
        <f t="shared" si="1"/>
        <v>1</v>
      </c>
      <c r="P72" s="10" t="str">
        <f>IF('FY2023'!$A74&lt;&gt;"",IF(AND(MONTH($K72) &lt;= 1, MONTH($L72) &gt;= 1), IF($O72 &lt;&gt; "", $E72/$O72, ""), ""),"")</f>
        <v/>
      </c>
      <c r="Q72" s="10" t="str">
        <f>IF('FY2023'!$A74&lt;&gt;"",IF(AND(MONTH($K72) &lt;= 2, MONTH($L72) &gt;= 2), IF($O72 &lt;&gt; "", $E72/$O72, ""), ""),"")</f>
        <v/>
      </c>
      <c r="R72" s="10" t="str">
        <f>IF('FY2023'!$A74&lt;&gt;"",IF(AND(MONTH($K72) &lt;= 3, MONTH($L72) &gt;= 3), IF($O72 &lt;&gt; "", $E72/$O72, ""), ""),"")</f>
        <v/>
      </c>
      <c r="S72" s="10" t="str">
        <f>IF('FY2023'!$A74&lt;&gt;"",IF(AND(MONTH($K72) &lt;= 4, MONTH($L72) &gt;= 4), IF($O72 &lt;&gt; "", $E72/$O72, ""), ""),"")</f>
        <v/>
      </c>
      <c r="T72" s="10" t="str">
        <f>IF('FY2023'!$A74&lt;&gt;"",IF(AND(MONTH($K72) &lt;= 5, MONTH($L72) &gt;= 5), IF($O72 &lt;&gt; "", $E72/$O72, ""), ""),"")</f>
        <v/>
      </c>
      <c r="U72" s="10">
        <f>IF('FY2023'!$A74&lt;&gt;"",IF(AND(MONTH($K72) &lt;= 6, MONTH($L72) &gt;= 6), IF($O72 &lt;&gt; "", $E72/$O72, ""), ""),"")</f>
        <v>750000</v>
      </c>
      <c r="V72" s="10" t="str">
        <f>IF('FY2023'!$A74&lt;&gt;"",IF(AND(MONTH($K72) &lt;= 7, MONTH($L72) &gt;= 7 ), IF($O72 &lt;&gt; "", $E72/$O72, ""), ""),"")</f>
        <v/>
      </c>
      <c r="W72" s="10" t="str">
        <f>IF('FY2023'!$A74&lt;&gt;"",IF(AND(MONTH($K72) &lt;= 8, MONTH($L72) &gt;= 8), IF($O72 &lt;&gt; "", $E72/$O72, ""), ""),"")</f>
        <v/>
      </c>
      <c r="X72" s="10" t="str">
        <f>IF('FY2023'!$A74&lt;&gt;"",IF(AND(MONTH($K72) &lt;= 9, MONTH($L72) &gt;= 9), IF($O72 &lt;&gt; "", $E72/$O72, ""), ""),"")</f>
        <v/>
      </c>
      <c r="Y72" s="10" t="str">
        <f>IF('FY2023'!$A74&lt;&gt;"",IF(AND(MONTH($K72) &lt;= 10, MONTH($L72) &gt;= 10), IF($O72 &lt;&gt; "", $E72/$O72, ""), ""),"")</f>
        <v/>
      </c>
      <c r="Z72" s="10" t="str">
        <f>IF('FY2023'!$A74&lt;&gt;"",IF(AND(MONTH($K72) &lt;= 11, MONTH($L72) &gt;= 11), IF($O72 &lt;&gt; "", $E72/$O72, ""), ""),"")</f>
        <v/>
      </c>
      <c r="AA72" s="10" t="str">
        <f>IF('FY2023'!$A74&lt;&gt;"",IF(AND(MONTH($K72) &lt;= 12, MONTH($L72) &gt;= 12), IF($O72 &lt;&gt; "", $E72/$O72, ""), ""),"")</f>
        <v/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45078</v>
      </c>
      <c r="L73" s="7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45107</v>
      </c>
      <c r="M73" s="7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44900</v>
      </c>
      <c r="N73" s="7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44876</v>
      </c>
      <c r="O73" s="5">
        <f t="shared" si="1"/>
        <v>1</v>
      </c>
      <c r="P73" s="10" t="str">
        <f>IF('FY2023'!$A75&lt;&gt;"",IF(AND(MONTH($K73) &lt;= 1, MONTH($L73) &gt;= 1), IF($O73 &lt;&gt; "", $E73/$O73, ""), ""),"")</f>
        <v/>
      </c>
      <c r="Q73" s="10" t="str">
        <f>IF('FY2023'!$A75&lt;&gt;"",IF(AND(MONTH($K73) &lt;= 2, MONTH($L73) &gt;= 2), IF($O73 &lt;&gt; "", $E73/$O73, ""), ""),"")</f>
        <v/>
      </c>
      <c r="R73" s="10" t="str">
        <f>IF('FY2023'!$A75&lt;&gt;"",IF(AND(MONTH($K73) &lt;= 3, MONTH($L73) &gt;= 3), IF($O73 &lt;&gt; "", $E73/$O73, ""), ""),"")</f>
        <v/>
      </c>
      <c r="S73" s="10" t="str">
        <f>IF('FY2023'!$A75&lt;&gt;"",IF(AND(MONTH($K73) &lt;= 4, MONTH($L73) &gt;= 4), IF($O73 &lt;&gt; "", $E73/$O73, ""), ""),"")</f>
        <v/>
      </c>
      <c r="T73" s="10" t="str">
        <f>IF('FY2023'!$A75&lt;&gt;"",IF(AND(MONTH($K73) &lt;= 5, MONTH($L73) &gt;= 5), IF($O73 &lt;&gt; "", $E73/$O73, ""), ""),"")</f>
        <v/>
      </c>
      <c r="U73" s="10">
        <f>IF('FY2023'!$A75&lt;&gt;"",IF(AND(MONTH($K73) &lt;= 6, MONTH($L73) &gt;= 6), IF($O73 &lt;&gt; "", $E73/$O73, ""), ""),"")</f>
        <v>500000</v>
      </c>
      <c r="V73" s="10" t="str">
        <f>IF('FY2023'!$A75&lt;&gt;"",IF(AND(MONTH($K73) &lt;= 7, MONTH($L73) &gt;= 7 ), IF($O73 &lt;&gt; "", $E73/$O73, ""), ""),"")</f>
        <v/>
      </c>
      <c r="W73" s="10" t="str">
        <f>IF('FY2023'!$A75&lt;&gt;"",IF(AND(MONTH($K73) &lt;= 8, MONTH($L73) &gt;= 8), IF($O73 &lt;&gt; "", $E73/$O73, ""), ""),"")</f>
        <v/>
      </c>
      <c r="X73" s="10" t="str">
        <f>IF('FY2023'!$A75&lt;&gt;"",IF(AND(MONTH($K73) &lt;= 9, MONTH($L73) &gt;= 9), IF($O73 &lt;&gt; "", $E73/$O73, ""), ""),"")</f>
        <v/>
      </c>
      <c r="Y73" s="10" t="str">
        <f>IF('FY2023'!$A75&lt;&gt;"",IF(AND(MONTH($K73) &lt;= 10, MONTH($L73) &gt;= 10), IF($O73 &lt;&gt; "", $E73/$O73, ""), ""),"")</f>
        <v/>
      </c>
      <c r="Z73" s="10" t="str">
        <f>IF('FY2023'!$A75&lt;&gt;"",IF(AND(MONTH($K73) &lt;= 11, MONTH($L73) &gt;= 11), IF($O73 &lt;&gt; "", $E73/$O73, ""), ""),"")</f>
        <v/>
      </c>
      <c r="AA73" s="10" t="str">
        <f>IF('FY2023'!$A75&lt;&gt;"",IF(AND(MONTH($K73) &lt;= 12, MONTH($L73) &gt;= 12), IF($O73 &lt;&gt; "", $E73/$O73, ""), ""),"")</f>
        <v/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45047</v>
      </c>
      <c r="L74" s="7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45077</v>
      </c>
      <c r="M74" s="7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44900</v>
      </c>
      <c r="N74" s="7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44876</v>
      </c>
      <c r="O74" s="5">
        <f t="shared" si="1"/>
        <v>1</v>
      </c>
      <c r="P74" s="10" t="str">
        <f>IF('FY2023'!$A76&lt;&gt;"",IF(AND(MONTH($K74) &lt;= 1, MONTH($L74) &gt;= 1), IF($O74 &lt;&gt; "", $E74/$O74, ""), ""),"")</f>
        <v/>
      </c>
      <c r="Q74" s="10" t="str">
        <f>IF('FY2023'!$A76&lt;&gt;"",IF(AND(MONTH($K74) &lt;= 2, MONTH($L74) &gt;= 2), IF($O74 &lt;&gt; "", $E74/$O74, ""), ""),"")</f>
        <v/>
      </c>
      <c r="R74" s="10" t="str">
        <f>IF('FY2023'!$A76&lt;&gt;"",IF(AND(MONTH($K74) &lt;= 3, MONTH($L74) &gt;= 3), IF($O74 &lt;&gt; "", $E74/$O74, ""), ""),"")</f>
        <v/>
      </c>
      <c r="S74" s="10" t="str">
        <f>IF('FY2023'!$A76&lt;&gt;"",IF(AND(MONTH($K74) &lt;= 4, MONTH($L74) &gt;= 4), IF($O74 &lt;&gt; "", $E74/$O74, ""), ""),"")</f>
        <v/>
      </c>
      <c r="T74" s="10">
        <f>IF('FY2023'!$A76&lt;&gt;"",IF(AND(MONTH($K74) &lt;= 5, MONTH($L74) &gt;= 5), IF($O74 &lt;&gt; "", $E74/$O74, ""), ""),"")</f>
        <v>500000</v>
      </c>
      <c r="U74" s="10" t="str">
        <f>IF('FY2023'!$A76&lt;&gt;"",IF(AND(MONTH($K74) &lt;= 6, MONTH($L74) &gt;= 6), IF($O74 &lt;&gt; "", $E74/$O74, ""), ""),"")</f>
        <v/>
      </c>
      <c r="V74" s="10" t="str">
        <f>IF('FY2023'!$A76&lt;&gt;"",IF(AND(MONTH($K74) &lt;= 7, MONTH($L74) &gt;= 7 ), IF($O74 &lt;&gt; "", $E74/$O74, ""), ""),"")</f>
        <v/>
      </c>
      <c r="W74" s="10" t="str">
        <f>IF('FY2023'!$A76&lt;&gt;"",IF(AND(MONTH($K74) &lt;= 8, MONTH($L74) &gt;= 8), IF($O74 &lt;&gt; "", $E74/$O74, ""), ""),"")</f>
        <v/>
      </c>
      <c r="X74" s="10" t="str">
        <f>IF('FY2023'!$A76&lt;&gt;"",IF(AND(MONTH($K74) &lt;= 9, MONTH($L74) &gt;= 9), IF($O74 &lt;&gt; "", $E74/$O74, ""), ""),"")</f>
        <v/>
      </c>
      <c r="Y74" s="10" t="str">
        <f>IF('FY2023'!$A76&lt;&gt;"",IF(AND(MONTH($K74) &lt;= 10, MONTH($L74) &gt;= 10), IF($O74 &lt;&gt; "", $E74/$O74, ""), ""),"")</f>
        <v/>
      </c>
      <c r="Z74" s="10" t="str">
        <f>IF('FY2023'!$A76&lt;&gt;"",IF(AND(MONTH($K74) &lt;= 11, MONTH($L74) &gt;= 11), IF($O74 &lt;&gt; "", $E74/$O74, ""), ""),"")</f>
        <v/>
      </c>
      <c r="AA74" s="10" t="str">
        <f>IF('FY2023'!$A76&lt;&gt;"",IF(AND(MONTH($K74) &lt;= 12, MONTH($L74) &gt;= 12), IF($O74 &lt;&gt; "", $E74/$O74, ""), ""),"")</f>
        <v/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44927</v>
      </c>
      <c r="L75" s="7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44957</v>
      </c>
      <c r="M75" s="7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44915</v>
      </c>
      <c r="N75" s="7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44895</v>
      </c>
      <c r="O75" s="5">
        <f t="shared" si="1"/>
        <v>1</v>
      </c>
      <c r="P75" s="10">
        <f>IF('FY2023'!$A77&lt;&gt;"",IF(AND(MONTH($K75) &lt;= 1, MONTH($L75) &gt;= 1), IF($O75 &lt;&gt; "", $E75/$O75, ""), ""),"")</f>
        <v>250000</v>
      </c>
      <c r="Q75" s="10" t="str">
        <f>IF('FY2023'!$A77&lt;&gt;"",IF(AND(MONTH($K75) &lt;= 2, MONTH($L75) &gt;= 2), IF($O75 &lt;&gt; "", $E75/$O75, ""), ""),"")</f>
        <v/>
      </c>
      <c r="R75" s="10" t="str">
        <f>IF('FY2023'!$A77&lt;&gt;"",IF(AND(MONTH($K75) &lt;= 3, MONTH($L75) &gt;= 3), IF($O75 &lt;&gt; "", $E75/$O75, ""), ""),"")</f>
        <v/>
      </c>
      <c r="S75" s="10" t="str">
        <f>IF('FY2023'!$A77&lt;&gt;"",IF(AND(MONTH($K75) &lt;= 4, MONTH($L75) &gt;= 4), IF($O75 &lt;&gt; "", $E75/$O75, ""), ""),"")</f>
        <v/>
      </c>
      <c r="T75" s="10" t="str">
        <f>IF('FY2023'!$A77&lt;&gt;"",IF(AND(MONTH($K75) &lt;= 5, MONTH($L75) &gt;= 5), IF($O75 &lt;&gt; "", $E75/$O75, ""), ""),"")</f>
        <v/>
      </c>
      <c r="U75" s="10" t="str">
        <f>IF('FY2023'!$A77&lt;&gt;"",IF(AND(MONTH($K75) &lt;= 6, MONTH($L75) &gt;= 6), IF($O75 &lt;&gt; "", $E75/$O75, ""), ""),"")</f>
        <v/>
      </c>
      <c r="V75" s="10" t="str">
        <f>IF('FY2023'!$A77&lt;&gt;"",IF(AND(MONTH($K75) &lt;= 7, MONTH($L75) &gt;= 7 ), IF($O75 &lt;&gt; "", $E75/$O75, ""), ""),"")</f>
        <v/>
      </c>
      <c r="W75" s="10" t="str">
        <f>IF('FY2023'!$A77&lt;&gt;"",IF(AND(MONTH($K75) &lt;= 8, MONTH($L75) &gt;= 8), IF($O75 &lt;&gt; "", $E75/$O75, ""), ""),"")</f>
        <v/>
      </c>
      <c r="X75" s="10" t="str">
        <f>IF('FY2023'!$A77&lt;&gt;"",IF(AND(MONTH($K75) &lt;= 9, MONTH($L75) &gt;= 9), IF($O75 &lt;&gt; "", $E75/$O75, ""), ""),"")</f>
        <v/>
      </c>
      <c r="Y75" s="10" t="str">
        <f>IF('FY2023'!$A77&lt;&gt;"",IF(AND(MONTH($K75) &lt;= 10, MONTH($L75) &gt;= 10), IF($O75 &lt;&gt; "", $E75/$O75, ""), ""),"")</f>
        <v/>
      </c>
      <c r="Z75" s="10" t="str">
        <f>IF('FY2023'!$A77&lt;&gt;"",IF(AND(MONTH($K75) &lt;= 11, MONTH($L75) &gt;= 11), IF($O75 &lt;&gt; "", $E75/$O75, ""), ""),"")</f>
        <v/>
      </c>
      <c r="AA75" s="10" t="str">
        <f>IF('FY2023'!$A77&lt;&gt;"",IF(AND(MONTH($K75) &lt;= 12, MONTH($L75) &gt;= 12), IF($O75 &lt;&gt; "", $E75/$O75, ""), ""),"")</f>
        <v/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44927</v>
      </c>
      <c r="L76" s="7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44957</v>
      </c>
      <c r="M76" s="7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44915</v>
      </c>
      <c r="N76" s="7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44895</v>
      </c>
      <c r="O76" s="5">
        <f t="shared" si="1"/>
        <v>1</v>
      </c>
      <c r="P76" s="10">
        <f>IF('FY2023'!$A78&lt;&gt;"",IF(AND(MONTH($K76) &lt;= 1, MONTH($L76) &gt;= 1), IF($O76 &lt;&gt; "", $E76/$O76, ""), ""),"")</f>
        <v>250000</v>
      </c>
      <c r="Q76" s="10" t="str">
        <f>IF('FY2023'!$A78&lt;&gt;"",IF(AND(MONTH($K76) &lt;= 2, MONTH($L76) &gt;= 2), IF($O76 &lt;&gt; "", $E76/$O76, ""), ""),"")</f>
        <v/>
      </c>
      <c r="R76" s="10" t="str">
        <f>IF('FY2023'!$A78&lt;&gt;"",IF(AND(MONTH($K76) &lt;= 3, MONTH($L76) &gt;= 3), IF($O76 &lt;&gt; "", $E76/$O76, ""), ""),"")</f>
        <v/>
      </c>
      <c r="S76" s="10" t="str">
        <f>IF('FY2023'!$A78&lt;&gt;"",IF(AND(MONTH($K76) &lt;= 4, MONTH($L76) &gt;= 4), IF($O76 &lt;&gt; "", $E76/$O76, ""), ""),"")</f>
        <v/>
      </c>
      <c r="T76" s="10" t="str">
        <f>IF('FY2023'!$A78&lt;&gt;"",IF(AND(MONTH($K76) &lt;= 5, MONTH($L76) &gt;= 5), IF($O76 &lt;&gt; "", $E76/$O76, ""), ""),"")</f>
        <v/>
      </c>
      <c r="U76" s="10" t="str">
        <f>IF('FY2023'!$A78&lt;&gt;"",IF(AND(MONTH($K76) &lt;= 6, MONTH($L76) &gt;= 6), IF($O76 &lt;&gt; "", $E76/$O76, ""), ""),"")</f>
        <v/>
      </c>
      <c r="V76" s="10" t="str">
        <f>IF('FY2023'!$A78&lt;&gt;"",IF(AND(MONTH($K76) &lt;= 7, MONTH($L76) &gt;= 7 ), IF($O76 &lt;&gt; "", $E76/$O76, ""), ""),"")</f>
        <v/>
      </c>
      <c r="W76" s="10" t="str">
        <f>IF('FY2023'!$A78&lt;&gt;"",IF(AND(MONTH($K76) &lt;= 8, MONTH($L76) &gt;= 8), IF($O76 &lt;&gt; "", $E76/$O76, ""), ""),"")</f>
        <v/>
      </c>
      <c r="X76" s="10" t="str">
        <f>IF('FY2023'!$A78&lt;&gt;"",IF(AND(MONTH($K76) &lt;= 9, MONTH($L76) &gt;= 9), IF($O76 &lt;&gt; "", $E76/$O76, ""), ""),"")</f>
        <v/>
      </c>
      <c r="Y76" s="10" t="str">
        <f>IF('FY2023'!$A78&lt;&gt;"",IF(AND(MONTH($K76) &lt;= 10, MONTH($L76) &gt;= 10), IF($O76 &lt;&gt; "", $E76/$O76, ""), ""),"")</f>
        <v/>
      </c>
      <c r="Z76" s="10" t="str">
        <f>IF('FY2023'!$A78&lt;&gt;"",IF(AND(MONTH($K76) &lt;= 11, MONTH($L76) &gt;= 11), IF($O76 &lt;&gt; "", $E76/$O76, ""), ""),"")</f>
        <v/>
      </c>
      <c r="AA76" s="10" t="str">
        <f>IF('FY2023'!$A78&lt;&gt;"",IF(AND(MONTH($K76) &lt;= 12, MONTH($L76) &gt;= 12), IF($O76 &lt;&gt; "", $E76/$O76, ""), ""),"")</f>
        <v/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44927</v>
      </c>
      <c r="L77" s="7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44957</v>
      </c>
      <c r="M77" s="7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44916</v>
      </c>
      <c r="N77" s="7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44896</v>
      </c>
      <c r="O77" s="5">
        <f t="shared" si="1"/>
        <v>1</v>
      </c>
      <c r="P77" s="10">
        <f>IF('FY2023'!$A79&lt;&gt;"",IF(AND(MONTH($K77) &lt;= 1, MONTH($L77) &gt;= 1), IF($O77 &lt;&gt; "", $E77/$O77, ""), ""),"")</f>
        <v>500000</v>
      </c>
      <c r="Q77" s="10" t="str">
        <f>IF('FY2023'!$A79&lt;&gt;"",IF(AND(MONTH($K77) &lt;= 2, MONTH($L77) &gt;= 2), IF($O77 &lt;&gt; "", $E77/$O77, ""), ""),"")</f>
        <v/>
      </c>
      <c r="R77" s="10" t="str">
        <f>IF('FY2023'!$A79&lt;&gt;"",IF(AND(MONTH($K77) &lt;= 3, MONTH($L77) &gt;= 3), IF($O77 &lt;&gt; "", $E77/$O77, ""), ""),"")</f>
        <v/>
      </c>
      <c r="S77" s="10" t="str">
        <f>IF('FY2023'!$A79&lt;&gt;"",IF(AND(MONTH($K77) &lt;= 4, MONTH($L77) &gt;= 4), IF($O77 &lt;&gt; "", $E77/$O77, ""), ""),"")</f>
        <v/>
      </c>
      <c r="T77" s="10" t="str">
        <f>IF('FY2023'!$A79&lt;&gt;"",IF(AND(MONTH($K77) &lt;= 5, MONTH($L77) &gt;= 5), IF($O77 &lt;&gt; "", $E77/$O77, ""), ""),"")</f>
        <v/>
      </c>
      <c r="U77" s="10" t="str">
        <f>IF('FY2023'!$A79&lt;&gt;"",IF(AND(MONTH($K77) &lt;= 6, MONTH($L77) &gt;= 6), IF($O77 &lt;&gt; "", $E77/$O77, ""), ""),"")</f>
        <v/>
      </c>
      <c r="V77" s="10" t="str">
        <f>IF('FY2023'!$A79&lt;&gt;"",IF(AND(MONTH($K77) &lt;= 7, MONTH($L77) &gt;= 7 ), IF($O77 &lt;&gt; "", $E77/$O77, ""), ""),"")</f>
        <v/>
      </c>
      <c r="W77" s="10" t="str">
        <f>IF('FY2023'!$A79&lt;&gt;"",IF(AND(MONTH($K77) &lt;= 8, MONTH($L77) &gt;= 8), IF($O77 &lt;&gt; "", $E77/$O77, ""), ""),"")</f>
        <v/>
      </c>
      <c r="X77" s="10" t="str">
        <f>IF('FY2023'!$A79&lt;&gt;"",IF(AND(MONTH($K77) &lt;= 9, MONTH($L77) &gt;= 9), IF($O77 &lt;&gt; "", $E77/$O77, ""), ""),"")</f>
        <v/>
      </c>
      <c r="Y77" s="10" t="str">
        <f>IF('FY2023'!$A79&lt;&gt;"",IF(AND(MONTH($K77) &lt;= 10, MONTH($L77) &gt;= 10), IF($O77 &lt;&gt; "", $E77/$O77, ""), ""),"")</f>
        <v/>
      </c>
      <c r="Z77" s="10" t="str">
        <f>IF('FY2023'!$A79&lt;&gt;"",IF(AND(MONTH($K77) &lt;= 11, MONTH($L77) &gt;= 11), IF($O77 &lt;&gt; "", $E77/$O77, ""), ""),"")</f>
        <v/>
      </c>
      <c r="AA77" s="10" t="str">
        <f>IF('FY2023'!$A79&lt;&gt;"",IF(AND(MONTH($K77) &lt;= 12, MONTH($L77) &gt;= 12), IF($O77 &lt;&gt; "", $E77/$O77, ""), ""),"")</f>
        <v/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44927</v>
      </c>
      <c r="L78" s="7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44957</v>
      </c>
      <c r="M78" s="7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44916</v>
      </c>
      <c r="N78" s="7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44896</v>
      </c>
      <c r="O78" s="5">
        <f t="shared" si="1"/>
        <v>1</v>
      </c>
      <c r="P78" s="10">
        <f>IF('FY2023'!$A80&lt;&gt;"",IF(AND(MONTH($K78) &lt;= 1, MONTH($L78) &gt;= 1), IF($O78 &lt;&gt; "", $E78/$O78, ""), ""),"")</f>
        <v>500000</v>
      </c>
      <c r="Q78" s="10" t="str">
        <f>IF('FY2023'!$A80&lt;&gt;"",IF(AND(MONTH($K78) &lt;= 2, MONTH($L78) &gt;= 2), IF($O78 &lt;&gt; "", $E78/$O78, ""), ""),"")</f>
        <v/>
      </c>
      <c r="R78" s="10" t="str">
        <f>IF('FY2023'!$A80&lt;&gt;"",IF(AND(MONTH($K78) &lt;= 3, MONTH($L78) &gt;= 3), IF($O78 &lt;&gt; "", $E78/$O78, ""), ""),"")</f>
        <v/>
      </c>
      <c r="S78" s="10" t="str">
        <f>IF('FY2023'!$A80&lt;&gt;"",IF(AND(MONTH($K78) &lt;= 4, MONTH($L78) &gt;= 4), IF($O78 &lt;&gt; "", $E78/$O78, ""), ""),"")</f>
        <v/>
      </c>
      <c r="T78" s="10" t="str">
        <f>IF('FY2023'!$A80&lt;&gt;"",IF(AND(MONTH($K78) &lt;= 5, MONTH($L78) &gt;= 5), IF($O78 &lt;&gt; "", $E78/$O78, ""), ""),"")</f>
        <v/>
      </c>
      <c r="U78" s="10" t="str">
        <f>IF('FY2023'!$A80&lt;&gt;"",IF(AND(MONTH($K78) &lt;= 6, MONTH($L78) &gt;= 6), IF($O78 &lt;&gt; "", $E78/$O78, ""), ""),"")</f>
        <v/>
      </c>
      <c r="V78" s="10" t="str">
        <f>IF('FY2023'!$A80&lt;&gt;"",IF(AND(MONTH($K78) &lt;= 7, MONTH($L78) &gt;= 7 ), IF($O78 &lt;&gt; "", $E78/$O78, ""), ""),"")</f>
        <v/>
      </c>
      <c r="W78" s="10" t="str">
        <f>IF('FY2023'!$A80&lt;&gt;"",IF(AND(MONTH($K78) &lt;= 8, MONTH($L78) &gt;= 8), IF($O78 &lt;&gt; "", $E78/$O78, ""), ""),"")</f>
        <v/>
      </c>
      <c r="X78" s="10" t="str">
        <f>IF('FY2023'!$A80&lt;&gt;"",IF(AND(MONTH($K78) &lt;= 9, MONTH($L78) &gt;= 9), IF($O78 &lt;&gt; "", $E78/$O78, ""), ""),"")</f>
        <v/>
      </c>
      <c r="Y78" s="10" t="str">
        <f>IF('FY2023'!$A80&lt;&gt;"",IF(AND(MONTH($K78) &lt;= 10, MONTH($L78) &gt;= 10), IF($O78 &lt;&gt; "", $E78/$O78, ""), ""),"")</f>
        <v/>
      </c>
      <c r="Z78" s="10" t="str">
        <f>IF('FY2023'!$A80&lt;&gt;"",IF(AND(MONTH($K78) &lt;= 11, MONTH($L78) &gt;= 11), IF($O78 &lt;&gt; "", $E78/$O78, ""), ""),"")</f>
        <v/>
      </c>
      <c r="AA78" s="10" t="str">
        <f>IF('FY2023'!$A80&lt;&gt;"",IF(AND(MONTH($K78) &lt;= 12, MONTH($L78) &gt;= 12), IF($O78 &lt;&gt; "", $E78/$O78, ""), ""),"")</f>
        <v/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44927</v>
      </c>
      <c r="L79" s="7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44957</v>
      </c>
      <c r="M79" s="7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44916</v>
      </c>
      <c r="N79" s="7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44896</v>
      </c>
      <c r="O79" s="5">
        <f t="shared" si="1"/>
        <v>1</v>
      </c>
      <c r="P79" s="10">
        <f>IF('FY2023'!$A81&lt;&gt;"",IF(AND(MONTH($K79) &lt;= 1, MONTH($L79) &gt;= 1), IF($O79 &lt;&gt; "", $E79/$O79, ""), ""),"")</f>
        <v>500000</v>
      </c>
      <c r="Q79" s="10" t="str">
        <f>IF('FY2023'!$A81&lt;&gt;"",IF(AND(MONTH($K79) &lt;= 2, MONTH($L79) &gt;= 2), IF($O79 &lt;&gt; "", $E79/$O79, ""), ""),"")</f>
        <v/>
      </c>
      <c r="R79" s="10" t="str">
        <f>IF('FY2023'!$A81&lt;&gt;"",IF(AND(MONTH($K79) &lt;= 3, MONTH($L79) &gt;= 3), IF($O79 &lt;&gt; "", $E79/$O79, ""), ""),"")</f>
        <v/>
      </c>
      <c r="S79" s="10" t="str">
        <f>IF('FY2023'!$A81&lt;&gt;"",IF(AND(MONTH($K79) &lt;= 4, MONTH($L79) &gt;= 4), IF($O79 &lt;&gt; "", $E79/$O79, ""), ""),"")</f>
        <v/>
      </c>
      <c r="T79" s="10" t="str">
        <f>IF('FY2023'!$A81&lt;&gt;"",IF(AND(MONTH($K79) &lt;= 5, MONTH($L79) &gt;= 5), IF($O79 &lt;&gt; "", $E79/$O79, ""), ""),"")</f>
        <v/>
      </c>
      <c r="U79" s="10" t="str">
        <f>IF('FY2023'!$A81&lt;&gt;"",IF(AND(MONTH($K79) &lt;= 6, MONTH($L79) &gt;= 6), IF($O79 &lt;&gt; "", $E79/$O79, ""), ""),"")</f>
        <v/>
      </c>
      <c r="V79" s="10" t="str">
        <f>IF('FY2023'!$A81&lt;&gt;"",IF(AND(MONTH($K79) &lt;= 7, MONTH($L79) &gt;= 7 ), IF($O79 &lt;&gt; "", $E79/$O79, ""), ""),"")</f>
        <v/>
      </c>
      <c r="W79" s="10" t="str">
        <f>IF('FY2023'!$A81&lt;&gt;"",IF(AND(MONTH($K79) &lt;= 8, MONTH($L79) &gt;= 8), IF($O79 &lt;&gt; "", $E79/$O79, ""), ""),"")</f>
        <v/>
      </c>
      <c r="X79" s="10" t="str">
        <f>IF('FY2023'!$A81&lt;&gt;"",IF(AND(MONTH($K79) &lt;= 9, MONTH($L79) &gt;= 9), IF($O79 &lt;&gt; "", $E79/$O79, ""), ""),"")</f>
        <v/>
      </c>
      <c r="Y79" s="10" t="str">
        <f>IF('FY2023'!$A81&lt;&gt;"",IF(AND(MONTH($K79) &lt;= 10, MONTH($L79) &gt;= 10), IF($O79 &lt;&gt; "", $E79/$O79, ""), ""),"")</f>
        <v/>
      </c>
      <c r="Z79" s="10" t="str">
        <f>IF('FY2023'!$A81&lt;&gt;"",IF(AND(MONTH($K79) &lt;= 11, MONTH($L79) &gt;= 11), IF($O79 &lt;&gt; "", $E79/$O79, ""), ""),"")</f>
        <v/>
      </c>
      <c r="AA79" s="10" t="str">
        <f>IF('FY2023'!$A81&lt;&gt;"",IF(AND(MONTH($K79) &lt;= 12, MONTH($L79) &gt;= 12), IF($O79 &lt;&gt; "", $E79/$O79, ""), ""),"")</f>
        <v/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44958</v>
      </c>
      <c r="L80" s="7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44985</v>
      </c>
      <c r="M80" s="7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44923</v>
      </c>
      <c r="N80" s="7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44902</v>
      </c>
      <c r="O80" s="5">
        <f t="shared" si="1"/>
        <v>1</v>
      </c>
      <c r="P80" s="10" t="str">
        <f>IF('FY2023'!$A82&lt;&gt;"",IF(AND(MONTH($K80) &lt;= 1, MONTH($L80) &gt;= 1), IF($O80 &lt;&gt; "", $E80/$O80, ""), ""),"")</f>
        <v/>
      </c>
      <c r="Q80" s="10">
        <f>IF('FY2023'!$A82&lt;&gt;"",IF(AND(MONTH($K80) &lt;= 2, MONTH($L80) &gt;= 2), IF($O80 &lt;&gt; "", $E80/$O80, ""), ""),"")</f>
        <v>500000</v>
      </c>
      <c r="R80" s="10" t="str">
        <f>IF('FY2023'!$A82&lt;&gt;"",IF(AND(MONTH($K80) &lt;= 3, MONTH($L80) &gt;= 3), IF($O80 &lt;&gt; "", $E80/$O80, ""), ""),"")</f>
        <v/>
      </c>
      <c r="S80" s="10" t="str">
        <f>IF('FY2023'!$A82&lt;&gt;"",IF(AND(MONTH($K80) &lt;= 4, MONTH($L80) &gt;= 4), IF($O80 &lt;&gt; "", $E80/$O80, ""), ""),"")</f>
        <v/>
      </c>
      <c r="T80" s="10" t="str">
        <f>IF('FY2023'!$A82&lt;&gt;"",IF(AND(MONTH($K80) &lt;= 5, MONTH($L80) &gt;= 5), IF($O80 &lt;&gt; "", $E80/$O80, ""), ""),"")</f>
        <v/>
      </c>
      <c r="U80" s="10" t="str">
        <f>IF('FY2023'!$A82&lt;&gt;"",IF(AND(MONTH($K80) &lt;= 6, MONTH($L80) &gt;= 6), IF($O80 &lt;&gt; "", $E80/$O80, ""), ""),"")</f>
        <v/>
      </c>
      <c r="V80" s="10" t="str">
        <f>IF('FY2023'!$A82&lt;&gt;"",IF(AND(MONTH($K80) &lt;= 7, MONTH($L80) &gt;= 7 ), IF($O80 &lt;&gt; "", $E80/$O80, ""), ""),"")</f>
        <v/>
      </c>
      <c r="W80" s="10" t="str">
        <f>IF('FY2023'!$A82&lt;&gt;"",IF(AND(MONTH($K80) &lt;= 8, MONTH($L80) &gt;= 8), IF($O80 &lt;&gt; "", $E80/$O80, ""), ""),"")</f>
        <v/>
      </c>
      <c r="X80" s="10" t="str">
        <f>IF('FY2023'!$A82&lt;&gt;"",IF(AND(MONTH($K80) &lt;= 9, MONTH($L80) &gt;= 9), IF($O80 &lt;&gt; "", $E80/$O80, ""), ""),"")</f>
        <v/>
      </c>
      <c r="Y80" s="10" t="str">
        <f>IF('FY2023'!$A82&lt;&gt;"",IF(AND(MONTH($K80) &lt;= 10, MONTH($L80) &gt;= 10), IF($O80 &lt;&gt; "", $E80/$O80, ""), ""),"")</f>
        <v/>
      </c>
      <c r="Z80" s="10" t="str">
        <f>IF('FY2023'!$A82&lt;&gt;"",IF(AND(MONTH($K80) &lt;= 11, MONTH($L80) &gt;= 11), IF($O80 &lt;&gt; "", $E80/$O80, ""), ""),"")</f>
        <v/>
      </c>
      <c r="AA80" s="10" t="str">
        <f>IF('FY2023'!$A82&lt;&gt;"",IF(AND(MONTH($K80) &lt;= 12, MONTH($L80) &gt;= 12), IF($O80 &lt;&gt; "", $E80/$O80, ""), ""),"")</f>
        <v/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44958</v>
      </c>
      <c r="L81" s="7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44985</v>
      </c>
      <c r="M81" s="7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44923</v>
      </c>
      <c r="N81" s="7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44902</v>
      </c>
      <c r="O81" s="5">
        <f t="shared" si="1"/>
        <v>1</v>
      </c>
      <c r="P81" s="10" t="str">
        <f>IF('FY2023'!$A83&lt;&gt;"",IF(AND(MONTH($K81) &lt;= 1, MONTH($L81) &gt;= 1), IF($O81 &lt;&gt; "", $E81/$O81, ""), ""),"")</f>
        <v/>
      </c>
      <c r="Q81" s="10">
        <f>IF('FY2023'!$A83&lt;&gt;"",IF(AND(MONTH($K81) &lt;= 2, MONTH($L81) &gt;= 2), IF($O81 &lt;&gt; "", $E81/$O81, ""), ""),"")</f>
        <v>500000</v>
      </c>
      <c r="R81" s="10" t="str">
        <f>IF('FY2023'!$A83&lt;&gt;"",IF(AND(MONTH($K81) &lt;= 3, MONTH($L81) &gt;= 3), IF($O81 &lt;&gt; "", $E81/$O81, ""), ""),"")</f>
        <v/>
      </c>
      <c r="S81" s="10" t="str">
        <f>IF('FY2023'!$A83&lt;&gt;"",IF(AND(MONTH($K81) &lt;= 4, MONTH($L81) &gt;= 4), IF($O81 &lt;&gt; "", $E81/$O81, ""), ""),"")</f>
        <v/>
      </c>
      <c r="T81" s="10" t="str">
        <f>IF('FY2023'!$A83&lt;&gt;"",IF(AND(MONTH($K81) &lt;= 5, MONTH($L81) &gt;= 5), IF($O81 &lt;&gt; "", $E81/$O81, ""), ""),"")</f>
        <v/>
      </c>
      <c r="U81" s="10" t="str">
        <f>IF('FY2023'!$A83&lt;&gt;"",IF(AND(MONTH($K81) &lt;= 6, MONTH($L81) &gt;= 6), IF($O81 &lt;&gt; "", $E81/$O81, ""), ""),"")</f>
        <v/>
      </c>
      <c r="V81" s="10" t="str">
        <f>IF('FY2023'!$A83&lt;&gt;"",IF(AND(MONTH($K81) &lt;= 7, MONTH($L81) &gt;= 7 ), IF($O81 &lt;&gt; "", $E81/$O81, ""), ""),"")</f>
        <v/>
      </c>
      <c r="W81" s="10" t="str">
        <f>IF('FY2023'!$A83&lt;&gt;"",IF(AND(MONTH($K81) &lt;= 8, MONTH($L81) &gt;= 8), IF($O81 &lt;&gt; "", $E81/$O81, ""), ""),"")</f>
        <v/>
      </c>
      <c r="X81" s="10" t="str">
        <f>IF('FY2023'!$A83&lt;&gt;"",IF(AND(MONTH($K81) &lt;= 9, MONTH($L81) &gt;= 9), IF($O81 &lt;&gt; "", $E81/$O81, ""), ""),"")</f>
        <v/>
      </c>
      <c r="Y81" s="10" t="str">
        <f>IF('FY2023'!$A83&lt;&gt;"",IF(AND(MONTH($K81) &lt;= 10, MONTH($L81) &gt;= 10), IF($O81 &lt;&gt; "", $E81/$O81, ""), ""),"")</f>
        <v/>
      </c>
      <c r="Z81" s="10" t="str">
        <f>IF('FY2023'!$A83&lt;&gt;"",IF(AND(MONTH($K81) &lt;= 11, MONTH($L81) &gt;= 11), IF($O81 &lt;&gt; "", $E81/$O81, ""), ""),"")</f>
        <v/>
      </c>
      <c r="AA81" s="10" t="str">
        <f>IF('FY2023'!$A83&lt;&gt;"",IF(AND(MONTH($K81) &lt;= 12, MONTH($L81) &gt;= 12), IF($O81 &lt;&gt; "", $E81/$O81, ""), ""),"")</f>
        <v/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44958</v>
      </c>
      <c r="L82" s="7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44985</v>
      </c>
      <c r="M82" s="7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44923</v>
      </c>
      <c r="N82" s="7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44902</v>
      </c>
      <c r="O82" s="5">
        <f t="shared" si="1"/>
        <v>1</v>
      </c>
      <c r="P82" s="10" t="str">
        <f>IF('FY2023'!$A84&lt;&gt;"",IF(AND(MONTH($K82) &lt;= 1, MONTH($L82) &gt;= 1), IF($O82 &lt;&gt; "", $E82/$O82, ""), ""),"")</f>
        <v/>
      </c>
      <c r="Q82" s="10">
        <f>IF('FY2023'!$A84&lt;&gt;"",IF(AND(MONTH($K82) &lt;= 2, MONTH($L82) &gt;= 2), IF($O82 &lt;&gt; "", $E82/$O82, ""), ""),"")</f>
        <v>500000</v>
      </c>
      <c r="R82" s="10" t="str">
        <f>IF('FY2023'!$A84&lt;&gt;"",IF(AND(MONTH($K82) &lt;= 3, MONTH($L82) &gt;= 3), IF($O82 &lt;&gt; "", $E82/$O82, ""), ""),"")</f>
        <v/>
      </c>
      <c r="S82" s="10" t="str">
        <f>IF('FY2023'!$A84&lt;&gt;"",IF(AND(MONTH($K82) &lt;= 4, MONTH($L82) &gt;= 4), IF($O82 &lt;&gt; "", $E82/$O82, ""), ""),"")</f>
        <v/>
      </c>
      <c r="T82" s="10" t="str">
        <f>IF('FY2023'!$A84&lt;&gt;"",IF(AND(MONTH($K82) &lt;= 5, MONTH($L82) &gt;= 5), IF($O82 &lt;&gt; "", $E82/$O82, ""), ""),"")</f>
        <v/>
      </c>
      <c r="U82" s="10" t="str">
        <f>IF('FY2023'!$A84&lt;&gt;"",IF(AND(MONTH($K82) &lt;= 6, MONTH($L82) &gt;= 6), IF($O82 &lt;&gt; "", $E82/$O82, ""), ""),"")</f>
        <v/>
      </c>
      <c r="V82" s="10" t="str">
        <f>IF('FY2023'!$A84&lt;&gt;"",IF(AND(MONTH($K82) &lt;= 7, MONTH($L82) &gt;= 7 ), IF($O82 &lt;&gt; "", $E82/$O82, ""), ""),"")</f>
        <v/>
      </c>
      <c r="W82" s="10" t="str">
        <f>IF('FY2023'!$A84&lt;&gt;"",IF(AND(MONTH($K82) &lt;= 8, MONTH($L82) &gt;= 8), IF($O82 &lt;&gt; "", $E82/$O82, ""), ""),"")</f>
        <v/>
      </c>
      <c r="X82" s="10" t="str">
        <f>IF('FY2023'!$A84&lt;&gt;"",IF(AND(MONTH($K82) &lt;= 9, MONTH($L82) &gt;= 9), IF($O82 &lt;&gt; "", $E82/$O82, ""), ""),"")</f>
        <v/>
      </c>
      <c r="Y82" s="10" t="str">
        <f>IF('FY2023'!$A84&lt;&gt;"",IF(AND(MONTH($K82) &lt;= 10, MONTH($L82) &gt;= 10), IF($O82 &lt;&gt; "", $E82/$O82, ""), ""),"")</f>
        <v/>
      </c>
      <c r="Z82" s="10" t="str">
        <f>IF('FY2023'!$A84&lt;&gt;"",IF(AND(MONTH($K82) &lt;= 11, MONTH($L82) &gt;= 11), IF($O82 &lt;&gt; "", $E82/$O82, ""), ""),"")</f>
        <v/>
      </c>
      <c r="AA82" s="10" t="str">
        <f>IF('FY2023'!$A84&lt;&gt;"",IF(AND(MONTH($K82) &lt;= 12, MONTH($L82) &gt;= 12), IF($O82 &lt;&gt; "", $E82/$O82, ""), ""),"")</f>
        <v/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44958</v>
      </c>
      <c r="L83" s="7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44985</v>
      </c>
      <c r="M83" s="7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44924</v>
      </c>
      <c r="N83" s="7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44903</v>
      </c>
      <c r="O83" s="5">
        <f t="shared" si="1"/>
        <v>1</v>
      </c>
      <c r="P83" s="10" t="str">
        <f>IF('FY2023'!$A85&lt;&gt;"",IF(AND(MONTH($K83) &lt;= 1, MONTH($L83) &gt;= 1), IF($O83 &lt;&gt; "", $E83/$O83, ""), ""),"")</f>
        <v/>
      </c>
      <c r="Q83" s="10">
        <f>IF('FY2023'!$A85&lt;&gt;"",IF(AND(MONTH($K83) &lt;= 2, MONTH($L83) &gt;= 2), IF($O83 &lt;&gt; "", $E83/$O83, ""), ""),"")</f>
        <v>500000</v>
      </c>
      <c r="R83" s="10" t="str">
        <f>IF('FY2023'!$A85&lt;&gt;"",IF(AND(MONTH($K83) &lt;= 3, MONTH($L83) &gt;= 3), IF($O83 &lt;&gt; "", $E83/$O83, ""), ""),"")</f>
        <v/>
      </c>
      <c r="S83" s="10" t="str">
        <f>IF('FY2023'!$A85&lt;&gt;"",IF(AND(MONTH($K83) &lt;= 4, MONTH($L83) &gt;= 4), IF($O83 &lt;&gt; "", $E83/$O83, ""), ""),"")</f>
        <v/>
      </c>
      <c r="T83" s="10" t="str">
        <f>IF('FY2023'!$A85&lt;&gt;"",IF(AND(MONTH($K83) &lt;= 5, MONTH($L83) &gt;= 5), IF($O83 &lt;&gt; "", $E83/$O83, ""), ""),"")</f>
        <v/>
      </c>
      <c r="U83" s="10" t="str">
        <f>IF('FY2023'!$A85&lt;&gt;"",IF(AND(MONTH($K83) &lt;= 6, MONTH($L83) &gt;= 6), IF($O83 &lt;&gt; "", $E83/$O83, ""), ""),"")</f>
        <v/>
      </c>
      <c r="V83" s="10" t="str">
        <f>IF('FY2023'!$A85&lt;&gt;"",IF(AND(MONTH($K83) &lt;= 7, MONTH($L83) &gt;= 7 ), IF($O83 &lt;&gt; "", $E83/$O83, ""), ""),"")</f>
        <v/>
      </c>
      <c r="W83" s="10" t="str">
        <f>IF('FY2023'!$A85&lt;&gt;"",IF(AND(MONTH($K83) &lt;= 8, MONTH($L83) &gt;= 8), IF($O83 &lt;&gt; "", $E83/$O83, ""), ""),"")</f>
        <v/>
      </c>
      <c r="X83" s="10" t="str">
        <f>IF('FY2023'!$A85&lt;&gt;"",IF(AND(MONTH($K83) &lt;= 9, MONTH($L83) &gt;= 9), IF($O83 &lt;&gt; "", $E83/$O83, ""), ""),"")</f>
        <v/>
      </c>
      <c r="Y83" s="10" t="str">
        <f>IF('FY2023'!$A85&lt;&gt;"",IF(AND(MONTH($K83) &lt;= 10, MONTH($L83) &gt;= 10), IF($O83 &lt;&gt; "", $E83/$O83, ""), ""),"")</f>
        <v/>
      </c>
      <c r="Z83" s="10" t="str">
        <f>IF('FY2023'!$A85&lt;&gt;"",IF(AND(MONTH($K83) &lt;= 11, MONTH($L83) &gt;= 11), IF($O83 &lt;&gt; "", $E83/$O83, ""), ""),"")</f>
        <v/>
      </c>
      <c r="AA83" s="10" t="str">
        <f>IF('FY2023'!$A85&lt;&gt;"",IF(AND(MONTH($K83) &lt;= 12, MONTH($L83) &gt;= 12), IF($O83 &lt;&gt; "", $E83/$O83, ""), ""),"")</f>
        <v/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44986</v>
      </c>
      <c r="L84" s="7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45016</v>
      </c>
      <c r="M84" s="7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44929</v>
      </c>
      <c r="N84" s="7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44904</v>
      </c>
      <c r="O84" s="5">
        <f t="shared" si="1"/>
        <v>1</v>
      </c>
      <c r="P84" s="10" t="str">
        <f>IF('FY2023'!$A86&lt;&gt;"",IF(AND(MONTH($K84) &lt;= 1, MONTH($L84) &gt;= 1), IF($O84 &lt;&gt; "", $E84/$O84, ""), ""),"")</f>
        <v/>
      </c>
      <c r="Q84" s="10" t="str">
        <f>IF('FY2023'!$A86&lt;&gt;"",IF(AND(MONTH($K84) &lt;= 2, MONTH($L84) &gt;= 2), IF($O84 &lt;&gt; "", $E84/$O84, ""), ""),"")</f>
        <v/>
      </c>
      <c r="R84" s="10">
        <f>IF('FY2023'!$A86&lt;&gt;"",IF(AND(MONTH($K84) &lt;= 3, MONTH($L84) &gt;= 3), IF($O84 &lt;&gt; "", $E84/$O84, ""), ""),"")</f>
        <v>1000000</v>
      </c>
      <c r="S84" s="10" t="str">
        <f>IF('FY2023'!$A86&lt;&gt;"",IF(AND(MONTH($K84) &lt;= 4, MONTH($L84) &gt;= 4), IF($O84 &lt;&gt; "", $E84/$O84, ""), ""),"")</f>
        <v/>
      </c>
      <c r="T84" s="10" t="str">
        <f>IF('FY2023'!$A86&lt;&gt;"",IF(AND(MONTH($K84) &lt;= 5, MONTH($L84) &gt;= 5), IF($O84 &lt;&gt; "", $E84/$O84, ""), ""),"")</f>
        <v/>
      </c>
      <c r="U84" s="10" t="str">
        <f>IF('FY2023'!$A86&lt;&gt;"",IF(AND(MONTH($K84) &lt;= 6, MONTH($L84) &gt;= 6), IF($O84 &lt;&gt; "", $E84/$O84, ""), ""),"")</f>
        <v/>
      </c>
      <c r="V84" s="10" t="str">
        <f>IF('FY2023'!$A86&lt;&gt;"",IF(AND(MONTH($K84) &lt;= 7, MONTH($L84) &gt;= 7 ), IF($O84 &lt;&gt; "", $E84/$O84, ""), ""),"")</f>
        <v/>
      </c>
      <c r="W84" s="10" t="str">
        <f>IF('FY2023'!$A86&lt;&gt;"",IF(AND(MONTH($K84) &lt;= 8, MONTH($L84) &gt;= 8), IF($O84 &lt;&gt; "", $E84/$O84, ""), ""),"")</f>
        <v/>
      </c>
      <c r="X84" s="10" t="str">
        <f>IF('FY2023'!$A86&lt;&gt;"",IF(AND(MONTH($K84) &lt;= 9, MONTH($L84) &gt;= 9), IF($O84 &lt;&gt; "", $E84/$O84, ""), ""),"")</f>
        <v/>
      </c>
      <c r="Y84" s="10" t="str">
        <f>IF('FY2023'!$A86&lt;&gt;"",IF(AND(MONTH($K84) &lt;= 10, MONTH($L84) &gt;= 10), IF($O84 &lt;&gt; "", $E84/$O84, ""), ""),"")</f>
        <v/>
      </c>
      <c r="Z84" s="10" t="str">
        <f>IF('FY2023'!$A86&lt;&gt;"",IF(AND(MONTH($K84) &lt;= 11, MONTH($L84) &gt;= 11), IF($O84 &lt;&gt; "", $E84/$O84, ""), ""),"")</f>
        <v/>
      </c>
      <c r="AA84" s="10" t="str">
        <f>IF('FY2023'!$A86&lt;&gt;"",IF(AND(MONTH($K84) &lt;= 12, MONTH($L84) &gt;= 12), IF($O84 &lt;&gt; "", $E84/$O84, ""), ""),"")</f>
        <v/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44986</v>
      </c>
      <c r="L85" s="7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45016</v>
      </c>
      <c r="M85" s="7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44929</v>
      </c>
      <c r="N85" s="7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44904</v>
      </c>
      <c r="O85" s="5">
        <f t="shared" si="1"/>
        <v>1</v>
      </c>
      <c r="P85" s="10" t="str">
        <f>IF('FY2023'!$A87&lt;&gt;"",IF(AND(MONTH($K85) &lt;= 1, MONTH($L85) &gt;= 1), IF($O85 &lt;&gt; "", $E85/$O85, ""), ""),"")</f>
        <v/>
      </c>
      <c r="Q85" s="10" t="str">
        <f>IF('FY2023'!$A87&lt;&gt;"",IF(AND(MONTH($K85) &lt;= 2, MONTH($L85) &gt;= 2), IF($O85 &lt;&gt; "", $E85/$O85, ""), ""),"")</f>
        <v/>
      </c>
      <c r="R85" s="10">
        <f>IF('FY2023'!$A87&lt;&gt;"",IF(AND(MONTH($K85) &lt;= 3, MONTH($L85) &gt;= 3), IF($O85 &lt;&gt; "", $E85/$O85, ""), ""),"")</f>
        <v>1000000</v>
      </c>
      <c r="S85" s="10" t="str">
        <f>IF('FY2023'!$A87&lt;&gt;"",IF(AND(MONTH($K85) &lt;= 4, MONTH($L85) &gt;= 4), IF($O85 &lt;&gt; "", $E85/$O85, ""), ""),"")</f>
        <v/>
      </c>
      <c r="T85" s="10" t="str">
        <f>IF('FY2023'!$A87&lt;&gt;"",IF(AND(MONTH($K85) &lt;= 5, MONTH($L85) &gt;= 5), IF($O85 &lt;&gt; "", $E85/$O85, ""), ""),"")</f>
        <v/>
      </c>
      <c r="U85" s="10" t="str">
        <f>IF('FY2023'!$A87&lt;&gt;"",IF(AND(MONTH($K85) &lt;= 6, MONTH($L85) &gt;= 6), IF($O85 &lt;&gt; "", $E85/$O85, ""), ""),"")</f>
        <v/>
      </c>
      <c r="V85" s="10" t="str">
        <f>IF('FY2023'!$A87&lt;&gt;"",IF(AND(MONTH($K85) &lt;= 7, MONTH($L85) &gt;= 7 ), IF($O85 &lt;&gt; "", $E85/$O85, ""), ""),"")</f>
        <v/>
      </c>
      <c r="W85" s="10" t="str">
        <f>IF('FY2023'!$A87&lt;&gt;"",IF(AND(MONTH($K85) &lt;= 8, MONTH($L85) &gt;= 8), IF($O85 &lt;&gt; "", $E85/$O85, ""), ""),"")</f>
        <v/>
      </c>
      <c r="X85" s="10" t="str">
        <f>IF('FY2023'!$A87&lt;&gt;"",IF(AND(MONTH($K85) &lt;= 9, MONTH($L85) &gt;= 9), IF($O85 &lt;&gt; "", $E85/$O85, ""), ""),"")</f>
        <v/>
      </c>
      <c r="Y85" s="10" t="str">
        <f>IF('FY2023'!$A87&lt;&gt;"",IF(AND(MONTH($K85) &lt;= 10, MONTH($L85) &gt;= 10), IF($O85 &lt;&gt; "", $E85/$O85, ""), ""),"")</f>
        <v/>
      </c>
      <c r="Z85" s="10" t="str">
        <f>IF('FY2023'!$A87&lt;&gt;"",IF(AND(MONTH($K85) &lt;= 11, MONTH($L85) &gt;= 11), IF($O85 &lt;&gt; "", $E85/$O85, ""), ""),"")</f>
        <v/>
      </c>
      <c r="AA85" s="10" t="str">
        <f>IF('FY2023'!$A87&lt;&gt;"",IF(AND(MONTH($K85) &lt;= 12, MONTH($L85) &gt;= 12), IF($O85 &lt;&gt; "", $E85/$O85, ""), ""),"")</f>
        <v/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45017</v>
      </c>
      <c r="L86" s="7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45046</v>
      </c>
      <c r="M86" s="7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44959</v>
      </c>
      <c r="N86" s="7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44935</v>
      </c>
      <c r="O86" s="5">
        <f t="shared" si="1"/>
        <v>1</v>
      </c>
      <c r="P86" s="10" t="str">
        <f>IF('FY2023'!$A88&lt;&gt;"",IF(AND(MONTH($K86) &lt;= 1, MONTH($L86) &gt;= 1), IF($O86 &lt;&gt; "", $E86/$O86, ""), ""),"")</f>
        <v/>
      </c>
      <c r="Q86" s="10" t="str">
        <f>IF('FY2023'!$A88&lt;&gt;"",IF(AND(MONTH($K86) &lt;= 2, MONTH($L86) &gt;= 2), IF($O86 &lt;&gt; "", $E86/$O86, ""), ""),"")</f>
        <v/>
      </c>
      <c r="R86" s="10" t="str">
        <f>IF('FY2023'!$A88&lt;&gt;"",IF(AND(MONTH($K86) &lt;= 3, MONTH($L86) &gt;= 3), IF($O86 &lt;&gt; "", $E86/$O86, ""), ""),"")</f>
        <v/>
      </c>
      <c r="S86" s="10">
        <f>IF('FY2023'!$A88&lt;&gt;"",IF(AND(MONTH($K86) &lt;= 4, MONTH($L86) &gt;= 4), IF($O86 &lt;&gt; "", $E86/$O86, ""), ""),"")</f>
        <v>500000</v>
      </c>
      <c r="T86" s="10" t="str">
        <f>IF('FY2023'!$A88&lt;&gt;"",IF(AND(MONTH($K86) &lt;= 5, MONTH($L86) &gt;= 5), IF($O86 &lt;&gt; "", $E86/$O86, ""), ""),"")</f>
        <v/>
      </c>
      <c r="U86" s="10" t="str">
        <f>IF('FY2023'!$A88&lt;&gt;"",IF(AND(MONTH($K86) &lt;= 6, MONTH($L86) &gt;= 6), IF($O86 &lt;&gt; "", $E86/$O86, ""), ""),"")</f>
        <v/>
      </c>
      <c r="V86" s="10" t="str">
        <f>IF('FY2023'!$A88&lt;&gt;"",IF(AND(MONTH($K86) &lt;= 7, MONTH($L86) &gt;= 7 ), IF($O86 &lt;&gt; "", $E86/$O86, ""), ""),"")</f>
        <v/>
      </c>
      <c r="W86" s="10" t="str">
        <f>IF('FY2023'!$A88&lt;&gt;"",IF(AND(MONTH($K86) &lt;= 8, MONTH($L86) &gt;= 8), IF($O86 &lt;&gt; "", $E86/$O86, ""), ""),"")</f>
        <v/>
      </c>
      <c r="X86" s="10" t="str">
        <f>IF('FY2023'!$A88&lt;&gt;"",IF(AND(MONTH($K86) &lt;= 9, MONTH($L86) &gt;= 9), IF($O86 &lt;&gt; "", $E86/$O86, ""), ""),"")</f>
        <v/>
      </c>
      <c r="Y86" s="10" t="str">
        <f>IF('FY2023'!$A88&lt;&gt;"",IF(AND(MONTH($K86) &lt;= 10, MONTH($L86) &gt;= 10), IF($O86 &lt;&gt; "", $E86/$O86, ""), ""),"")</f>
        <v/>
      </c>
      <c r="Z86" s="10" t="str">
        <f>IF('FY2023'!$A88&lt;&gt;"",IF(AND(MONTH($K86) &lt;= 11, MONTH($L86) &gt;= 11), IF($O86 &lt;&gt; "", $E86/$O86, ""), ""),"")</f>
        <v/>
      </c>
      <c r="AA86" s="10" t="str">
        <f>IF('FY2023'!$A88&lt;&gt;"",IF(AND(MONTH($K86) &lt;= 12, MONTH($L86) &gt;= 12), IF($O86 &lt;&gt; "", $E86/$O86, ""), ""),"")</f>
        <v/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45017</v>
      </c>
      <c r="L87" s="7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45046</v>
      </c>
      <c r="M87" s="7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44959</v>
      </c>
      <c r="N87" s="7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44935</v>
      </c>
      <c r="O87" s="5">
        <f t="shared" si="1"/>
        <v>1</v>
      </c>
      <c r="P87" s="10" t="str">
        <f>IF('FY2023'!$A89&lt;&gt;"",IF(AND(MONTH($K87) &lt;= 1, MONTH($L87) &gt;= 1), IF($O87 &lt;&gt; "", $E87/$O87, ""), ""),"")</f>
        <v/>
      </c>
      <c r="Q87" s="10" t="str">
        <f>IF('FY2023'!$A89&lt;&gt;"",IF(AND(MONTH($K87) &lt;= 2, MONTH($L87) &gt;= 2), IF($O87 &lt;&gt; "", $E87/$O87, ""), ""),"")</f>
        <v/>
      </c>
      <c r="R87" s="10" t="str">
        <f>IF('FY2023'!$A89&lt;&gt;"",IF(AND(MONTH($K87) &lt;= 3, MONTH($L87) &gt;= 3), IF($O87 &lt;&gt; "", $E87/$O87, ""), ""),"")</f>
        <v/>
      </c>
      <c r="S87" s="10">
        <f>IF('FY2023'!$A89&lt;&gt;"",IF(AND(MONTH($K87) &lt;= 4, MONTH($L87) &gt;= 4), IF($O87 &lt;&gt; "", $E87/$O87, ""), ""),"")</f>
        <v>500000</v>
      </c>
      <c r="T87" s="10" t="str">
        <f>IF('FY2023'!$A89&lt;&gt;"",IF(AND(MONTH($K87) &lt;= 5, MONTH($L87) &gt;= 5), IF($O87 &lt;&gt; "", $E87/$O87, ""), ""),"")</f>
        <v/>
      </c>
      <c r="U87" s="10" t="str">
        <f>IF('FY2023'!$A89&lt;&gt;"",IF(AND(MONTH($K87) &lt;= 6, MONTH($L87) &gt;= 6), IF($O87 &lt;&gt; "", $E87/$O87, ""), ""),"")</f>
        <v/>
      </c>
      <c r="V87" s="10" t="str">
        <f>IF('FY2023'!$A89&lt;&gt;"",IF(AND(MONTH($K87) &lt;= 7, MONTH($L87) &gt;= 7 ), IF($O87 &lt;&gt; "", $E87/$O87, ""), ""),"")</f>
        <v/>
      </c>
      <c r="W87" s="10" t="str">
        <f>IF('FY2023'!$A89&lt;&gt;"",IF(AND(MONTH($K87) &lt;= 8, MONTH($L87) &gt;= 8), IF($O87 &lt;&gt; "", $E87/$O87, ""), ""),"")</f>
        <v/>
      </c>
      <c r="X87" s="10" t="str">
        <f>IF('FY2023'!$A89&lt;&gt;"",IF(AND(MONTH($K87) &lt;= 9, MONTH($L87) &gt;= 9), IF($O87 &lt;&gt; "", $E87/$O87, ""), ""),"")</f>
        <v/>
      </c>
      <c r="Y87" s="10" t="str">
        <f>IF('FY2023'!$A89&lt;&gt;"",IF(AND(MONTH($K87) &lt;= 10, MONTH($L87) &gt;= 10), IF($O87 &lt;&gt; "", $E87/$O87, ""), ""),"")</f>
        <v/>
      </c>
      <c r="Z87" s="10" t="str">
        <f>IF('FY2023'!$A89&lt;&gt;"",IF(AND(MONTH($K87) &lt;= 11, MONTH($L87) &gt;= 11), IF($O87 &lt;&gt; "", $E87/$O87, ""), ""),"")</f>
        <v/>
      </c>
      <c r="AA87" s="10" t="str">
        <f>IF('FY2023'!$A89&lt;&gt;"",IF(AND(MONTH($K87) &lt;= 12, MONTH($L87) &gt;= 12), IF($O87 &lt;&gt; "", $E87/$O87, ""), ""),"")</f>
        <v/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45017</v>
      </c>
      <c r="L88" s="7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45046</v>
      </c>
      <c r="M88" s="7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44959</v>
      </c>
      <c r="N88" s="7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44935</v>
      </c>
      <c r="O88" s="5">
        <f t="shared" si="1"/>
        <v>1</v>
      </c>
      <c r="P88" s="10" t="str">
        <f>IF('FY2023'!$A90&lt;&gt;"",IF(AND(MONTH($K88) &lt;= 1, MONTH($L88) &gt;= 1), IF($O88 &lt;&gt; "", $E88/$O88, ""), ""),"")</f>
        <v/>
      </c>
      <c r="Q88" s="10" t="str">
        <f>IF('FY2023'!$A90&lt;&gt;"",IF(AND(MONTH($K88) &lt;= 2, MONTH($L88) &gt;= 2), IF($O88 &lt;&gt; "", $E88/$O88, ""), ""),"")</f>
        <v/>
      </c>
      <c r="R88" s="10" t="str">
        <f>IF('FY2023'!$A90&lt;&gt;"",IF(AND(MONTH($K88) &lt;= 3, MONTH($L88) &gt;= 3), IF($O88 &lt;&gt; "", $E88/$O88, ""), ""),"")</f>
        <v/>
      </c>
      <c r="S88" s="10">
        <f>IF('FY2023'!$A90&lt;&gt;"",IF(AND(MONTH($K88) &lt;= 4, MONTH($L88) &gt;= 4), IF($O88 &lt;&gt; "", $E88/$O88, ""), ""),"")</f>
        <v>500000</v>
      </c>
      <c r="T88" s="10" t="str">
        <f>IF('FY2023'!$A90&lt;&gt;"",IF(AND(MONTH($K88) &lt;= 5, MONTH($L88) &gt;= 5), IF($O88 &lt;&gt; "", $E88/$O88, ""), ""),"")</f>
        <v/>
      </c>
      <c r="U88" s="10" t="str">
        <f>IF('FY2023'!$A90&lt;&gt;"",IF(AND(MONTH($K88) &lt;= 6, MONTH($L88) &gt;= 6), IF($O88 &lt;&gt; "", $E88/$O88, ""), ""),"")</f>
        <v/>
      </c>
      <c r="V88" s="10" t="str">
        <f>IF('FY2023'!$A90&lt;&gt;"",IF(AND(MONTH($K88) &lt;= 7, MONTH($L88) &gt;= 7 ), IF($O88 &lt;&gt; "", $E88/$O88, ""), ""),"")</f>
        <v/>
      </c>
      <c r="W88" s="10" t="str">
        <f>IF('FY2023'!$A90&lt;&gt;"",IF(AND(MONTH($K88) &lt;= 8, MONTH($L88) &gt;= 8), IF($O88 &lt;&gt; "", $E88/$O88, ""), ""),"")</f>
        <v/>
      </c>
      <c r="X88" s="10" t="str">
        <f>IF('FY2023'!$A90&lt;&gt;"",IF(AND(MONTH($K88) &lt;= 9, MONTH($L88) &gt;= 9), IF($O88 &lt;&gt; "", $E88/$O88, ""), ""),"")</f>
        <v/>
      </c>
      <c r="Y88" s="10" t="str">
        <f>IF('FY2023'!$A90&lt;&gt;"",IF(AND(MONTH($K88) &lt;= 10, MONTH($L88) &gt;= 10), IF($O88 &lt;&gt; "", $E88/$O88, ""), ""),"")</f>
        <v/>
      </c>
      <c r="Z88" s="10" t="str">
        <f>IF('FY2023'!$A90&lt;&gt;"",IF(AND(MONTH($K88) &lt;= 11, MONTH($L88) &gt;= 11), IF($O88 &lt;&gt; "", $E88/$O88, ""), ""),"")</f>
        <v/>
      </c>
      <c r="AA88" s="10" t="str">
        <f>IF('FY2023'!$A90&lt;&gt;"",IF(AND(MONTH($K88) &lt;= 12, MONTH($L88) &gt;= 12), IF($O88 &lt;&gt; "", $E88/$O88, ""), ""),"")</f>
        <v/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45017</v>
      </c>
      <c r="L89" s="7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45046</v>
      </c>
      <c r="M89" s="7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44959</v>
      </c>
      <c r="N89" s="7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44935</v>
      </c>
      <c r="O89" s="5">
        <f t="shared" si="1"/>
        <v>1</v>
      </c>
      <c r="P89" s="10" t="str">
        <f>IF('FY2023'!$A91&lt;&gt;"",IF(AND(MONTH($K89) &lt;= 1, MONTH($L89) &gt;= 1), IF($O89 &lt;&gt; "", $E89/$O89, ""), ""),"")</f>
        <v/>
      </c>
      <c r="Q89" s="10" t="str">
        <f>IF('FY2023'!$A91&lt;&gt;"",IF(AND(MONTH($K89) &lt;= 2, MONTH($L89) &gt;= 2), IF($O89 &lt;&gt; "", $E89/$O89, ""), ""),"")</f>
        <v/>
      </c>
      <c r="R89" s="10" t="str">
        <f>IF('FY2023'!$A91&lt;&gt;"",IF(AND(MONTH($K89) &lt;= 3, MONTH($L89) &gt;= 3), IF($O89 &lt;&gt; "", $E89/$O89, ""), ""),"")</f>
        <v/>
      </c>
      <c r="S89" s="10">
        <f>IF('FY2023'!$A91&lt;&gt;"",IF(AND(MONTH($K89) &lt;= 4, MONTH($L89) &gt;= 4), IF($O89 &lt;&gt; "", $E89/$O89, ""), ""),"")</f>
        <v>500000</v>
      </c>
      <c r="T89" s="10" t="str">
        <f>IF('FY2023'!$A91&lt;&gt;"",IF(AND(MONTH($K89) &lt;= 5, MONTH($L89) &gt;= 5), IF($O89 &lt;&gt; "", $E89/$O89, ""), ""),"")</f>
        <v/>
      </c>
      <c r="U89" s="10" t="str">
        <f>IF('FY2023'!$A91&lt;&gt;"",IF(AND(MONTH($K89) &lt;= 6, MONTH($L89) &gt;= 6), IF($O89 &lt;&gt; "", $E89/$O89, ""), ""),"")</f>
        <v/>
      </c>
      <c r="V89" s="10" t="str">
        <f>IF('FY2023'!$A91&lt;&gt;"",IF(AND(MONTH($K89) &lt;= 7, MONTH($L89) &gt;= 7 ), IF($O89 &lt;&gt; "", $E89/$O89, ""), ""),"")</f>
        <v/>
      </c>
      <c r="W89" s="10" t="str">
        <f>IF('FY2023'!$A91&lt;&gt;"",IF(AND(MONTH($K89) &lt;= 8, MONTH($L89) &gt;= 8), IF($O89 &lt;&gt; "", $E89/$O89, ""), ""),"")</f>
        <v/>
      </c>
      <c r="X89" s="10" t="str">
        <f>IF('FY2023'!$A91&lt;&gt;"",IF(AND(MONTH($K89) &lt;= 9, MONTH($L89) &gt;= 9), IF($O89 &lt;&gt; "", $E89/$O89, ""), ""),"")</f>
        <v/>
      </c>
      <c r="Y89" s="10" t="str">
        <f>IF('FY2023'!$A91&lt;&gt;"",IF(AND(MONTH($K89) &lt;= 10, MONTH($L89) &gt;= 10), IF($O89 &lt;&gt; "", $E89/$O89, ""), ""),"")</f>
        <v/>
      </c>
      <c r="Z89" s="10" t="str">
        <f>IF('FY2023'!$A91&lt;&gt;"",IF(AND(MONTH($K89) &lt;= 11, MONTH($L89) &gt;= 11), IF($O89 &lt;&gt; "", $E89/$O89, ""), ""),"")</f>
        <v/>
      </c>
      <c r="AA89" s="10" t="str">
        <f>IF('FY2023'!$A91&lt;&gt;"",IF(AND(MONTH($K89) &lt;= 12, MONTH($L89) &gt;= 12), IF($O89 &lt;&gt; "", $E89/$O89, ""), ""),"")</f>
        <v/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45017</v>
      </c>
      <c r="L90" s="7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45046</v>
      </c>
      <c r="M90" s="7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44964</v>
      </c>
      <c r="N90" s="7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44937</v>
      </c>
      <c r="O90" s="5">
        <f t="shared" si="1"/>
        <v>1</v>
      </c>
      <c r="P90" s="10" t="str">
        <f>IF('FY2023'!$A92&lt;&gt;"",IF(AND(MONTH($K90) &lt;= 1, MONTH($L90) &gt;= 1), IF($O90 &lt;&gt; "", $E90/$O90, ""), ""),"")</f>
        <v/>
      </c>
      <c r="Q90" s="10" t="str">
        <f>IF('FY2023'!$A92&lt;&gt;"",IF(AND(MONTH($K90) &lt;= 2, MONTH($L90) &gt;= 2), IF($O90 &lt;&gt; "", $E90/$O90, ""), ""),"")</f>
        <v/>
      </c>
      <c r="R90" s="10" t="str">
        <f>IF('FY2023'!$A92&lt;&gt;"",IF(AND(MONTH($K90) &lt;= 3, MONTH($L90) &gt;= 3), IF($O90 &lt;&gt; "", $E90/$O90, ""), ""),"")</f>
        <v/>
      </c>
      <c r="S90" s="10">
        <f>IF('FY2023'!$A92&lt;&gt;"",IF(AND(MONTH($K90) &lt;= 4, MONTH($L90) &gt;= 4), IF($O90 &lt;&gt; "", $E90/$O90, ""), ""),"")</f>
        <v>500000</v>
      </c>
      <c r="T90" s="10" t="str">
        <f>IF('FY2023'!$A92&lt;&gt;"",IF(AND(MONTH($K90) &lt;= 5, MONTH($L90) &gt;= 5), IF($O90 &lt;&gt; "", $E90/$O90, ""), ""),"")</f>
        <v/>
      </c>
      <c r="U90" s="10" t="str">
        <f>IF('FY2023'!$A92&lt;&gt;"",IF(AND(MONTH($K90) &lt;= 6, MONTH($L90) &gt;= 6), IF($O90 &lt;&gt; "", $E90/$O90, ""), ""),"")</f>
        <v/>
      </c>
      <c r="V90" s="10" t="str">
        <f>IF('FY2023'!$A92&lt;&gt;"",IF(AND(MONTH($K90) &lt;= 7, MONTH($L90) &gt;= 7 ), IF($O90 &lt;&gt; "", $E90/$O90, ""), ""),"")</f>
        <v/>
      </c>
      <c r="W90" s="10" t="str">
        <f>IF('FY2023'!$A92&lt;&gt;"",IF(AND(MONTH($K90) &lt;= 8, MONTH($L90) &gt;= 8), IF($O90 &lt;&gt; "", $E90/$O90, ""), ""),"")</f>
        <v/>
      </c>
      <c r="X90" s="10" t="str">
        <f>IF('FY2023'!$A92&lt;&gt;"",IF(AND(MONTH($K90) &lt;= 9, MONTH($L90) &gt;= 9), IF($O90 &lt;&gt; "", $E90/$O90, ""), ""),"")</f>
        <v/>
      </c>
      <c r="Y90" s="10" t="str">
        <f>IF('FY2023'!$A92&lt;&gt;"",IF(AND(MONTH($K90) &lt;= 10, MONTH($L90) &gt;= 10), IF($O90 &lt;&gt; "", $E90/$O90, ""), ""),"")</f>
        <v/>
      </c>
      <c r="Z90" s="10" t="str">
        <f>IF('FY2023'!$A92&lt;&gt;"",IF(AND(MONTH($K90) &lt;= 11, MONTH($L90) &gt;= 11), IF($O90 &lt;&gt; "", $E90/$O90, ""), ""),"")</f>
        <v/>
      </c>
      <c r="AA90" s="10" t="str">
        <f>IF('FY2023'!$A92&lt;&gt;"",IF(AND(MONTH($K90) &lt;= 12, MONTH($L90) &gt;= 12), IF($O90 &lt;&gt; "", $E90/$O90, ""), ""),"")</f>
        <v/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45017</v>
      </c>
      <c r="L91" s="7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45046</v>
      </c>
      <c r="M91" s="7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44964</v>
      </c>
      <c r="N91" s="7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44937</v>
      </c>
      <c r="O91" s="5">
        <f t="shared" si="1"/>
        <v>1</v>
      </c>
      <c r="P91" s="10" t="str">
        <f>IF('FY2023'!$A93&lt;&gt;"",IF(AND(MONTH($K91) &lt;= 1, MONTH($L91) &gt;= 1), IF($O91 &lt;&gt; "", $E91/$O91, ""), ""),"")</f>
        <v/>
      </c>
      <c r="Q91" s="10" t="str">
        <f>IF('FY2023'!$A93&lt;&gt;"",IF(AND(MONTH($K91) &lt;= 2, MONTH($L91) &gt;= 2), IF($O91 &lt;&gt; "", $E91/$O91, ""), ""),"")</f>
        <v/>
      </c>
      <c r="R91" s="10" t="str">
        <f>IF('FY2023'!$A93&lt;&gt;"",IF(AND(MONTH($K91) &lt;= 3, MONTH($L91) &gt;= 3), IF($O91 &lt;&gt; "", $E91/$O91, ""), ""),"")</f>
        <v/>
      </c>
      <c r="S91" s="10">
        <f>IF('FY2023'!$A93&lt;&gt;"",IF(AND(MONTH($K91) &lt;= 4, MONTH($L91) &gt;= 4), IF($O91 &lt;&gt; "", $E91/$O91, ""), ""),"")</f>
        <v>500000</v>
      </c>
      <c r="T91" s="10" t="str">
        <f>IF('FY2023'!$A93&lt;&gt;"",IF(AND(MONTH($K91) &lt;= 5, MONTH($L91) &gt;= 5), IF($O91 &lt;&gt; "", $E91/$O91, ""), ""),"")</f>
        <v/>
      </c>
      <c r="U91" s="10" t="str">
        <f>IF('FY2023'!$A93&lt;&gt;"",IF(AND(MONTH($K91) &lt;= 6, MONTH($L91) &gt;= 6), IF($O91 &lt;&gt; "", $E91/$O91, ""), ""),"")</f>
        <v/>
      </c>
      <c r="V91" s="10" t="str">
        <f>IF('FY2023'!$A93&lt;&gt;"",IF(AND(MONTH($K91) &lt;= 7, MONTH($L91) &gt;= 7 ), IF($O91 &lt;&gt; "", $E91/$O91, ""), ""),"")</f>
        <v/>
      </c>
      <c r="W91" s="10" t="str">
        <f>IF('FY2023'!$A93&lt;&gt;"",IF(AND(MONTH($K91) &lt;= 8, MONTH($L91) &gt;= 8), IF($O91 &lt;&gt; "", $E91/$O91, ""), ""),"")</f>
        <v/>
      </c>
      <c r="X91" s="10" t="str">
        <f>IF('FY2023'!$A93&lt;&gt;"",IF(AND(MONTH($K91) &lt;= 9, MONTH($L91) &gt;= 9), IF($O91 &lt;&gt; "", $E91/$O91, ""), ""),"")</f>
        <v/>
      </c>
      <c r="Y91" s="10" t="str">
        <f>IF('FY2023'!$A93&lt;&gt;"",IF(AND(MONTH($K91) &lt;= 10, MONTH($L91) &gt;= 10), IF($O91 &lt;&gt; "", $E91/$O91, ""), ""),"")</f>
        <v/>
      </c>
      <c r="Z91" s="10" t="str">
        <f>IF('FY2023'!$A93&lt;&gt;"",IF(AND(MONTH($K91) &lt;= 11, MONTH($L91) &gt;= 11), IF($O91 &lt;&gt; "", $E91/$O91, ""), ""),"")</f>
        <v/>
      </c>
      <c r="AA91" s="10" t="str">
        <f>IF('FY2023'!$A93&lt;&gt;"",IF(AND(MONTH($K91) &lt;= 12, MONTH($L91) &gt;= 12), IF($O91 &lt;&gt; "", $E91/$O91, ""), ""),"")</f>
        <v/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45017</v>
      </c>
      <c r="L92" s="7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45046</v>
      </c>
      <c r="M92" s="7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44964</v>
      </c>
      <c r="N92" s="7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44937</v>
      </c>
      <c r="O92" s="5">
        <f t="shared" si="1"/>
        <v>1</v>
      </c>
      <c r="P92" s="10" t="str">
        <f>IF('FY2023'!$A94&lt;&gt;"",IF(AND(MONTH($K92) &lt;= 1, MONTH($L92) &gt;= 1), IF($O92 &lt;&gt; "", $E92/$O92, ""), ""),"")</f>
        <v/>
      </c>
      <c r="Q92" s="10" t="str">
        <f>IF('FY2023'!$A94&lt;&gt;"",IF(AND(MONTH($K92) &lt;= 2, MONTH($L92) &gt;= 2), IF($O92 &lt;&gt; "", $E92/$O92, ""), ""),"")</f>
        <v/>
      </c>
      <c r="R92" s="10" t="str">
        <f>IF('FY2023'!$A94&lt;&gt;"",IF(AND(MONTH($K92) &lt;= 3, MONTH($L92) &gt;= 3), IF($O92 &lt;&gt; "", $E92/$O92, ""), ""),"")</f>
        <v/>
      </c>
      <c r="S92" s="10">
        <f>IF('FY2023'!$A94&lt;&gt;"",IF(AND(MONTH($K92) &lt;= 4, MONTH($L92) &gt;= 4), IF($O92 &lt;&gt; "", $E92/$O92, ""), ""),"")</f>
        <v>500000</v>
      </c>
      <c r="T92" s="10" t="str">
        <f>IF('FY2023'!$A94&lt;&gt;"",IF(AND(MONTH($K92) &lt;= 5, MONTH($L92) &gt;= 5), IF($O92 &lt;&gt; "", $E92/$O92, ""), ""),"")</f>
        <v/>
      </c>
      <c r="U92" s="10" t="str">
        <f>IF('FY2023'!$A94&lt;&gt;"",IF(AND(MONTH($K92) &lt;= 6, MONTH($L92) &gt;= 6), IF($O92 &lt;&gt; "", $E92/$O92, ""), ""),"")</f>
        <v/>
      </c>
      <c r="V92" s="10" t="str">
        <f>IF('FY2023'!$A94&lt;&gt;"",IF(AND(MONTH($K92) &lt;= 7, MONTH($L92) &gt;= 7 ), IF($O92 &lt;&gt; "", $E92/$O92, ""), ""),"")</f>
        <v/>
      </c>
      <c r="W92" s="10" t="str">
        <f>IF('FY2023'!$A94&lt;&gt;"",IF(AND(MONTH($K92) &lt;= 8, MONTH($L92) &gt;= 8), IF($O92 &lt;&gt; "", $E92/$O92, ""), ""),"")</f>
        <v/>
      </c>
      <c r="X92" s="10" t="str">
        <f>IF('FY2023'!$A94&lt;&gt;"",IF(AND(MONTH($K92) &lt;= 9, MONTH($L92) &gt;= 9), IF($O92 &lt;&gt; "", $E92/$O92, ""), ""),"")</f>
        <v/>
      </c>
      <c r="Y92" s="10" t="str">
        <f>IF('FY2023'!$A94&lt;&gt;"",IF(AND(MONTH($K92) &lt;= 10, MONTH($L92) &gt;= 10), IF($O92 &lt;&gt; "", $E92/$O92, ""), ""),"")</f>
        <v/>
      </c>
      <c r="Z92" s="10" t="str">
        <f>IF('FY2023'!$A94&lt;&gt;"",IF(AND(MONTH($K92) &lt;= 11, MONTH($L92) &gt;= 11), IF($O92 &lt;&gt; "", $E92/$O92, ""), ""),"")</f>
        <v/>
      </c>
      <c r="AA92" s="10" t="str">
        <f>IF('FY2023'!$A94&lt;&gt;"",IF(AND(MONTH($K92) &lt;= 12, MONTH($L92) &gt;= 12), IF($O92 &lt;&gt; "", $E92/$O92, ""), ""),"")</f>
        <v/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45017</v>
      </c>
      <c r="L93" s="7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45046</v>
      </c>
      <c r="M93" s="7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44964</v>
      </c>
      <c r="N93" s="7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44937</v>
      </c>
      <c r="O93" s="5">
        <f t="shared" si="1"/>
        <v>1</v>
      </c>
      <c r="P93" s="10" t="str">
        <f>IF('FY2023'!$A95&lt;&gt;"",IF(AND(MONTH($K93) &lt;= 1, MONTH($L93) &gt;= 1), IF($O93 &lt;&gt; "", $E93/$O93, ""), ""),"")</f>
        <v/>
      </c>
      <c r="Q93" s="10" t="str">
        <f>IF('FY2023'!$A95&lt;&gt;"",IF(AND(MONTH($K93) &lt;= 2, MONTH($L93) &gt;= 2), IF($O93 &lt;&gt; "", $E93/$O93, ""), ""),"")</f>
        <v/>
      </c>
      <c r="R93" s="10" t="str">
        <f>IF('FY2023'!$A95&lt;&gt;"",IF(AND(MONTH($K93) &lt;= 3, MONTH($L93) &gt;= 3), IF($O93 &lt;&gt; "", $E93/$O93, ""), ""),"")</f>
        <v/>
      </c>
      <c r="S93" s="10">
        <f>IF('FY2023'!$A95&lt;&gt;"",IF(AND(MONTH($K93) &lt;= 4, MONTH($L93) &gt;= 4), IF($O93 &lt;&gt; "", $E93/$O93, ""), ""),"")</f>
        <v>500000</v>
      </c>
      <c r="T93" s="10" t="str">
        <f>IF('FY2023'!$A95&lt;&gt;"",IF(AND(MONTH($K93) &lt;= 5, MONTH($L93) &gt;= 5), IF($O93 &lt;&gt; "", $E93/$O93, ""), ""),"")</f>
        <v/>
      </c>
      <c r="U93" s="10" t="str">
        <f>IF('FY2023'!$A95&lt;&gt;"",IF(AND(MONTH($K93) &lt;= 6, MONTH($L93) &gt;= 6), IF($O93 &lt;&gt; "", $E93/$O93, ""), ""),"")</f>
        <v/>
      </c>
      <c r="V93" s="10" t="str">
        <f>IF('FY2023'!$A95&lt;&gt;"",IF(AND(MONTH($K93) &lt;= 7, MONTH($L93) &gt;= 7 ), IF($O93 &lt;&gt; "", $E93/$O93, ""), ""),"")</f>
        <v/>
      </c>
      <c r="W93" s="10" t="str">
        <f>IF('FY2023'!$A95&lt;&gt;"",IF(AND(MONTH($K93) &lt;= 8, MONTH($L93) &gt;= 8), IF($O93 &lt;&gt; "", $E93/$O93, ""), ""),"")</f>
        <v/>
      </c>
      <c r="X93" s="10" t="str">
        <f>IF('FY2023'!$A95&lt;&gt;"",IF(AND(MONTH($K93) &lt;= 9, MONTH($L93) &gt;= 9), IF($O93 &lt;&gt; "", $E93/$O93, ""), ""),"")</f>
        <v/>
      </c>
      <c r="Y93" s="10" t="str">
        <f>IF('FY2023'!$A95&lt;&gt;"",IF(AND(MONTH($K93) &lt;= 10, MONTH($L93) &gt;= 10), IF($O93 &lt;&gt; "", $E93/$O93, ""), ""),"")</f>
        <v/>
      </c>
      <c r="Z93" s="10" t="str">
        <f>IF('FY2023'!$A95&lt;&gt;"",IF(AND(MONTH($K93) &lt;= 11, MONTH($L93) &gt;= 11), IF($O93 &lt;&gt; "", $E93/$O93, ""), ""),"")</f>
        <v/>
      </c>
      <c r="AA93" s="10" t="str">
        <f>IF('FY2023'!$A95&lt;&gt;"",IF(AND(MONTH($K93) &lt;= 12, MONTH($L93) &gt;= 12), IF($O93 &lt;&gt; "", $E93/$O93, ""), ""),"")</f>
        <v/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45017</v>
      </c>
      <c r="L94" s="7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45046</v>
      </c>
      <c r="M94" s="7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44964</v>
      </c>
      <c r="N94" s="7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44937</v>
      </c>
      <c r="O94" s="5">
        <f t="shared" si="1"/>
        <v>1</v>
      </c>
      <c r="P94" s="10" t="str">
        <f>IF('FY2023'!$A96&lt;&gt;"",IF(AND(MONTH($K94) &lt;= 1, MONTH($L94) &gt;= 1), IF($O94 &lt;&gt; "", $E94/$O94, ""), ""),"")</f>
        <v/>
      </c>
      <c r="Q94" s="10" t="str">
        <f>IF('FY2023'!$A96&lt;&gt;"",IF(AND(MONTH($K94) &lt;= 2, MONTH($L94) &gt;= 2), IF($O94 &lt;&gt; "", $E94/$O94, ""), ""),"")</f>
        <v/>
      </c>
      <c r="R94" s="10" t="str">
        <f>IF('FY2023'!$A96&lt;&gt;"",IF(AND(MONTH($K94) &lt;= 3, MONTH($L94) &gt;= 3), IF($O94 &lt;&gt; "", $E94/$O94, ""), ""),"")</f>
        <v/>
      </c>
      <c r="S94" s="10">
        <f>IF('FY2023'!$A96&lt;&gt;"",IF(AND(MONTH($K94) &lt;= 4, MONTH($L94) &gt;= 4), IF($O94 &lt;&gt; "", $E94/$O94, ""), ""),"")</f>
        <v>1000000</v>
      </c>
      <c r="T94" s="10" t="str">
        <f>IF('FY2023'!$A96&lt;&gt;"",IF(AND(MONTH($K94) &lt;= 5, MONTH($L94) &gt;= 5), IF($O94 &lt;&gt; "", $E94/$O94, ""), ""),"")</f>
        <v/>
      </c>
      <c r="U94" s="10" t="str">
        <f>IF('FY2023'!$A96&lt;&gt;"",IF(AND(MONTH($K94) &lt;= 6, MONTH($L94) &gt;= 6), IF($O94 &lt;&gt; "", $E94/$O94, ""), ""),"")</f>
        <v/>
      </c>
      <c r="V94" s="10" t="str">
        <f>IF('FY2023'!$A96&lt;&gt;"",IF(AND(MONTH($K94) &lt;= 7, MONTH($L94) &gt;= 7 ), IF($O94 &lt;&gt; "", $E94/$O94, ""), ""),"")</f>
        <v/>
      </c>
      <c r="W94" s="10" t="str">
        <f>IF('FY2023'!$A96&lt;&gt;"",IF(AND(MONTH($K94) &lt;= 8, MONTH($L94) &gt;= 8), IF($O94 &lt;&gt; "", $E94/$O94, ""), ""),"")</f>
        <v/>
      </c>
      <c r="X94" s="10" t="str">
        <f>IF('FY2023'!$A96&lt;&gt;"",IF(AND(MONTH($K94) &lt;= 9, MONTH($L94) &gt;= 9), IF($O94 &lt;&gt; "", $E94/$O94, ""), ""),"")</f>
        <v/>
      </c>
      <c r="Y94" s="10" t="str">
        <f>IF('FY2023'!$A96&lt;&gt;"",IF(AND(MONTH($K94) &lt;= 10, MONTH($L94) &gt;= 10), IF($O94 &lt;&gt; "", $E94/$O94, ""), ""),"")</f>
        <v/>
      </c>
      <c r="Z94" s="10" t="str">
        <f>IF('FY2023'!$A96&lt;&gt;"",IF(AND(MONTH($K94) &lt;= 11, MONTH($L94) &gt;= 11), IF($O94 &lt;&gt; "", $E94/$O94, ""), ""),"")</f>
        <v/>
      </c>
      <c r="AA94" s="10" t="str">
        <f>IF('FY2023'!$A96&lt;&gt;"",IF(AND(MONTH($K94) &lt;= 12, MONTH($L94) &gt;= 12), IF($O94 &lt;&gt; "", $E94/$O94, ""), ""),"")</f>
        <v/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45017</v>
      </c>
      <c r="L95" s="7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45046</v>
      </c>
      <c r="M95" s="7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44964</v>
      </c>
      <c r="N95" s="7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44937</v>
      </c>
      <c r="O95" s="5">
        <f t="shared" si="1"/>
        <v>1</v>
      </c>
      <c r="P95" s="10" t="str">
        <f>IF('FY2023'!$A97&lt;&gt;"",IF(AND(MONTH($K95) &lt;= 1, MONTH($L95) &gt;= 1), IF($O95 &lt;&gt; "", $E95/$O95, ""), ""),"")</f>
        <v/>
      </c>
      <c r="Q95" s="10" t="str">
        <f>IF('FY2023'!$A97&lt;&gt;"",IF(AND(MONTH($K95) &lt;= 2, MONTH($L95) &gt;= 2), IF($O95 &lt;&gt; "", $E95/$O95, ""), ""),"")</f>
        <v/>
      </c>
      <c r="R95" s="10" t="str">
        <f>IF('FY2023'!$A97&lt;&gt;"",IF(AND(MONTH($K95) &lt;= 3, MONTH($L95) &gt;= 3), IF($O95 &lt;&gt; "", $E95/$O95, ""), ""),"")</f>
        <v/>
      </c>
      <c r="S95" s="10">
        <f>IF('FY2023'!$A97&lt;&gt;"",IF(AND(MONTH($K95) &lt;= 4, MONTH($L95) &gt;= 4), IF($O95 &lt;&gt; "", $E95/$O95, ""), ""),"")</f>
        <v>1000000</v>
      </c>
      <c r="T95" s="10" t="str">
        <f>IF('FY2023'!$A97&lt;&gt;"",IF(AND(MONTH($K95) &lt;= 5, MONTH($L95) &gt;= 5), IF($O95 &lt;&gt; "", $E95/$O95, ""), ""),"")</f>
        <v/>
      </c>
      <c r="U95" s="10" t="str">
        <f>IF('FY2023'!$A97&lt;&gt;"",IF(AND(MONTH($K95) &lt;= 6, MONTH($L95) &gt;= 6), IF($O95 &lt;&gt; "", $E95/$O95, ""), ""),"")</f>
        <v/>
      </c>
      <c r="V95" s="10" t="str">
        <f>IF('FY2023'!$A97&lt;&gt;"",IF(AND(MONTH($K95) &lt;= 7, MONTH($L95) &gt;= 7 ), IF($O95 &lt;&gt; "", $E95/$O95, ""), ""),"")</f>
        <v/>
      </c>
      <c r="W95" s="10" t="str">
        <f>IF('FY2023'!$A97&lt;&gt;"",IF(AND(MONTH($K95) &lt;= 8, MONTH($L95) &gt;= 8), IF($O95 &lt;&gt; "", $E95/$O95, ""), ""),"")</f>
        <v/>
      </c>
      <c r="X95" s="10" t="str">
        <f>IF('FY2023'!$A97&lt;&gt;"",IF(AND(MONTH($K95) &lt;= 9, MONTH($L95) &gt;= 9), IF($O95 &lt;&gt; "", $E95/$O95, ""), ""),"")</f>
        <v/>
      </c>
      <c r="Y95" s="10" t="str">
        <f>IF('FY2023'!$A97&lt;&gt;"",IF(AND(MONTH($K95) &lt;= 10, MONTH($L95) &gt;= 10), IF($O95 &lt;&gt; "", $E95/$O95, ""), ""),"")</f>
        <v/>
      </c>
      <c r="Z95" s="10" t="str">
        <f>IF('FY2023'!$A97&lt;&gt;"",IF(AND(MONTH($K95) &lt;= 11, MONTH($L95) &gt;= 11), IF($O95 &lt;&gt; "", $E95/$O95, ""), ""),"")</f>
        <v/>
      </c>
      <c r="AA95" s="10" t="str">
        <f>IF('FY2023'!$A97&lt;&gt;"",IF(AND(MONTH($K95) &lt;= 12, MONTH($L95) &gt;= 12), IF($O95 &lt;&gt; "", $E95/$O95, ""), ""),"")</f>
        <v/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45017</v>
      </c>
      <c r="L96" s="7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45046</v>
      </c>
      <c r="M96" s="7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44964</v>
      </c>
      <c r="N96" s="7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44937</v>
      </c>
      <c r="O96" s="5">
        <f t="shared" si="1"/>
        <v>1</v>
      </c>
      <c r="P96" s="10" t="str">
        <f>IF('FY2023'!$A98&lt;&gt;"",IF(AND(MONTH($K96) &lt;= 1, MONTH($L96) &gt;= 1), IF($O96 &lt;&gt; "", $E96/$O96, ""), ""),"")</f>
        <v/>
      </c>
      <c r="Q96" s="10" t="str">
        <f>IF('FY2023'!$A98&lt;&gt;"",IF(AND(MONTH($K96) &lt;= 2, MONTH($L96) &gt;= 2), IF($O96 &lt;&gt; "", $E96/$O96, ""), ""),"")</f>
        <v/>
      </c>
      <c r="R96" s="10" t="str">
        <f>IF('FY2023'!$A98&lt;&gt;"",IF(AND(MONTH($K96) &lt;= 3, MONTH($L96) &gt;= 3), IF($O96 &lt;&gt; "", $E96/$O96, ""), ""),"")</f>
        <v/>
      </c>
      <c r="S96" s="10">
        <f>IF('FY2023'!$A98&lt;&gt;"",IF(AND(MONTH($K96) &lt;= 4, MONTH($L96) &gt;= 4), IF($O96 &lt;&gt; "", $E96/$O96, ""), ""),"")</f>
        <v>1000000</v>
      </c>
      <c r="T96" s="10" t="str">
        <f>IF('FY2023'!$A98&lt;&gt;"",IF(AND(MONTH($K96) &lt;= 5, MONTH($L96) &gt;= 5), IF($O96 &lt;&gt; "", $E96/$O96, ""), ""),"")</f>
        <v/>
      </c>
      <c r="U96" s="10" t="str">
        <f>IF('FY2023'!$A98&lt;&gt;"",IF(AND(MONTH($K96) &lt;= 6, MONTH($L96) &gt;= 6), IF($O96 &lt;&gt; "", $E96/$O96, ""), ""),"")</f>
        <v/>
      </c>
      <c r="V96" s="10" t="str">
        <f>IF('FY2023'!$A98&lt;&gt;"",IF(AND(MONTH($K96) &lt;= 7, MONTH($L96) &gt;= 7 ), IF($O96 &lt;&gt; "", $E96/$O96, ""), ""),"")</f>
        <v/>
      </c>
      <c r="W96" s="10" t="str">
        <f>IF('FY2023'!$A98&lt;&gt;"",IF(AND(MONTH($K96) &lt;= 8, MONTH($L96) &gt;= 8), IF($O96 &lt;&gt; "", $E96/$O96, ""), ""),"")</f>
        <v/>
      </c>
      <c r="X96" s="10" t="str">
        <f>IF('FY2023'!$A98&lt;&gt;"",IF(AND(MONTH($K96) &lt;= 9, MONTH($L96) &gt;= 9), IF($O96 &lt;&gt; "", $E96/$O96, ""), ""),"")</f>
        <v/>
      </c>
      <c r="Y96" s="10" t="str">
        <f>IF('FY2023'!$A98&lt;&gt;"",IF(AND(MONTH($K96) &lt;= 10, MONTH($L96) &gt;= 10), IF($O96 &lt;&gt; "", $E96/$O96, ""), ""),"")</f>
        <v/>
      </c>
      <c r="Z96" s="10" t="str">
        <f>IF('FY2023'!$A98&lt;&gt;"",IF(AND(MONTH($K96) &lt;= 11, MONTH($L96) &gt;= 11), IF($O96 &lt;&gt; "", $E96/$O96, ""), ""),"")</f>
        <v/>
      </c>
      <c r="AA96" s="10" t="str">
        <f>IF('FY2023'!$A98&lt;&gt;"",IF(AND(MONTH($K96) &lt;= 12, MONTH($L96) &gt;= 12), IF($O96 &lt;&gt; "", $E96/$O96, ""), ""),"")</f>
        <v/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45047</v>
      </c>
      <c r="L97" s="7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45107</v>
      </c>
      <c r="M97" s="7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44965</v>
      </c>
      <c r="N97" s="7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44938</v>
      </c>
      <c r="O97" s="5">
        <f t="shared" si="1"/>
        <v>2</v>
      </c>
      <c r="P97" s="10" t="str">
        <f>IF('FY2023'!$A99&lt;&gt;"",IF(AND(MONTH($K97) &lt;= 1, MONTH($L97) &gt;= 1), IF($O97 &lt;&gt; "", $E97/$O97, ""), ""),"")</f>
        <v/>
      </c>
      <c r="Q97" s="10" t="str">
        <f>IF('FY2023'!$A99&lt;&gt;"",IF(AND(MONTH($K97) &lt;= 2, MONTH($L97) &gt;= 2), IF($O97 &lt;&gt; "", $E97/$O97, ""), ""),"")</f>
        <v/>
      </c>
      <c r="R97" s="10" t="str">
        <f>IF('FY2023'!$A99&lt;&gt;"",IF(AND(MONTH($K97) &lt;= 3, MONTH($L97) &gt;= 3), IF($O97 &lt;&gt; "", $E97/$O97, ""), ""),"")</f>
        <v/>
      </c>
      <c r="S97" s="10" t="str">
        <f>IF('FY2023'!$A99&lt;&gt;"",IF(AND(MONTH($K97) &lt;= 4, MONTH($L97) &gt;= 4), IF($O97 &lt;&gt; "", $E97/$O97, ""), ""),"")</f>
        <v/>
      </c>
      <c r="T97" s="10">
        <f>IF('FY2023'!$A99&lt;&gt;"",IF(AND(MONTH($K97) &lt;= 5, MONTH($L97) &gt;= 5), IF($O97 &lt;&gt; "", $E97/$O97, ""), ""),"")</f>
        <v>500000</v>
      </c>
      <c r="U97" s="10">
        <f>IF('FY2023'!$A99&lt;&gt;"",IF(AND(MONTH($K97) &lt;= 6, MONTH($L97) &gt;= 6), IF($O97 &lt;&gt; "", $E97/$O97, ""), ""),"")</f>
        <v>500000</v>
      </c>
      <c r="V97" s="10" t="str">
        <f>IF('FY2023'!$A99&lt;&gt;"",IF(AND(MONTH($K97) &lt;= 7, MONTH($L97) &gt;= 7 ), IF($O97 &lt;&gt; "", $E97/$O97, ""), ""),"")</f>
        <v/>
      </c>
      <c r="W97" s="10" t="str">
        <f>IF('FY2023'!$A99&lt;&gt;"",IF(AND(MONTH($K97) &lt;= 8, MONTH($L97) &gt;= 8), IF($O97 &lt;&gt; "", $E97/$O97, ""), ""),"")</f>
        <v/>
      </c>
      <c r="X97" s="10" t="str">
        <f>IF('FY2023'!$A99&lt;&gt;"",IF(AND(MONTH($K97) &lt;= 9, MONTH($L97) &gt;= 9), IF($O97 &lt;&gt; "", $E97/$O97, ""), ""),"")</f>
        <v/>
      </c>
      <c r="Y97" s="10" t="str">
        <f>IF('FY2023'!$A99&lt;&gt;"",IF(AND(MONTH($K97) &lt;= 10, MONTH($L97) &gt;= 10), IF($O97 &lt;&gt; "", $E97/$O97, ""), ""),"")</f>
        <v/>
      </c>
      <c r="Z97" s="10" t="str">
        <f>IF('FY2023'!$A99&lt;&gt;"",IF(AND(MONTH($K97) &lt;= 11, MONTH($L97) &gt;= 11), IF($O97 &lt;&gt; "", $E97/$O97, ""), ""),"")</f>
        <v/>
      </c>
      <c r="AA97" s="10" t="str">
        <f>IF('FY2023'!$A99&lt;&gt;"",IF(AND(MONTH($K97) &lt;= 12, MONTH($L97) &gt;= 12), IF($O97 &lt;&gt; "", $E97/$O97, ""), ""),"")</f>
        <v/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45047</v>
      </c>
      <c r="L98" s="7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45107</v>
      </c>
      <c r="M98" s="7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44965</v>
      </c>
      <c r="N98" s="7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44938</v>
      </c>
      <c r="O98" s="5">
        <f t="shared" si="1"/>
        <v>2</v>
      </c>
      <c r="P98" s="10" t="str">
        <f>IF('FY2023'!$A100&lt;&gt;"",IF(AND(MONTH($K98) &lt;= 1, MONTH($L98) &gt;= 1), IF($O98 &lt;&gt; "", $E98/$O98, ""), ""),"")</f>
        <v/>
      </c>
      <c r="Q98" s="10" t="str">
        <f>IF('FY2023'!$A100&lt;&gt;"",IF(AND(MONTH($K98) &lt;= 2, MONTH($L98) &gt;= 2), IF($O98 &lt;&gt; "", $E98/$O98, ""), ""),"")</f>
        <v/>
      </c>
      <c r="R98" s="10" t="str">
        <f>IF('FY2023'!$A100&lt;&gt;"",IF(AND(MONTH($K98) &lt;= 3, MONTH($L98) &gt;= 3), IF($O98 &lt;&gt; "", $E98/$O98, ""), ""),"")</f>
        <v/>
      </c>
      <c r="S98" s="10" t="str">
        <f>IF('FY2023'!$A100&lt;&gt;"",IF(AND(MONTH($K98) &lt;= 4, MONTH($L98) &gt;= 4), IF($O98 &lt;&gt; "", $E98/$O98, ""), ""),"")</f>
        <v/>
      </c>
      <c r="T98" s="10">
        <f>IF('FY2023'!$A100&lt;&gt;"",IF(AND(MONTH($K98) &lt;= 5, MONTH($L98) &gt;= 5), IF($O98 &lt;&gt; "", $E98/$O98, ""), ""),"")</f>
        <v>500000</v>
      </c>
      <c r="U98" s="10">
        <f>IF('FY2023'!$A100&lt;&gt;"",IF(AND(MONTH($K98) &lt;= 6, MONTH($L98) &gt;= 6), IF($O98 &lt;&gt; "", $E98/$O98, ""), ""),"")</f>
        <v>500000</v>
      </c>
      <c r="V98" s="10" t="str">
        <f>IF('FY2023'!$A100&lt;&gt;"",IF(AND(MONTH($K98) &lt;= 7, MONTH($L98) &gt;= 7 ), IF($O98 &lt;&gt; "", $E98/$O98, ""), ""),"")</f>
        <v/>
      </c>
      <c r="W98" s="10" t="str">
        <f>IF('FY2023'!$A100&lt;&gt;"",IF(AND(MONTH($K98) &lt;= 8, MONTH($L98) &gt;= 8), IF($O98 &lt;&gt; "", $E98/$O98, ""), ""),"")</f>
        <v/>
      </c>
      <c r="X98" s="10" t="str">
        <f>IF('FY2023'!$A100&lt;&gt;"",IF(AND(MONTH($K98) &lt;= 9, MONTH($L98) &gt;= 9), IF($O98 &lt;&gt; "", $E98/$O98, ""), ""),"")</f>
        <v/>
      </c>
      <c r="Y98" s="10" t="str">
        <f>IF('FY2023'!$A100&lt;&gt;"",IF(AND(MONTH($K98) &lt;= 10, MONTH($L98) &gt;= 10), IF($O98 &lt;&gt; "", $E98/$O98, ""), ""),"")</f>
        <v/>
      </c>
      <c r="Z98" s="10" t="str">
        <f>IF('FY2023'!$A100&lt;&gt;"",IF(AND(MONTH($K98) &lt;= 11, MONTH($L98) &gt;= 11), IF($O98 &lt;&gt; "", $E98/$O98, ""), ""),"")</f>
        <v/>
      </c>
      <c r="AA98" s="10" t="str">
        <f>IF('FY2023'!$A100&lt;&gt;"",IF(AND(MONTH($K98) &lt;= 12, MONTH($L98) &gt;= 12), IF($O98 &lt;&gt; "", $E98/$O98, ""), ""),"")</f>
        <v/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45047</v>
      </c>
      <c r="L99" s="7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45107</v>
      </c>
      <c r="M99" s="7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44965</v>
      </c>
      <c r="N99" s="7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44938</v>
      </c>
      <c r="O99" s="5">
        <f t="shared" si="1"/>
        <v>2</v>
      </c>
      <c r="P99" s="10" t="str">
        <f>IF('FY2023'!$A101&lt;&gt;"",IF(AND(MONTH($K99) &lt;= 1, MONTH($L99) &gt;= 1), IF($O99 &lt;&gt; "", $E99/$O99, ""), ""),"")</f>
        <v/>
      </c>
      <c r="Q99" s="10" t="str">
        <f>IF('FY2023'!$A101&lt;&gt;"",IF(AND(MONTH($K99) &lt;= 2, MONTH($L99) &gt;= 2), IF($O99 &lt;&gt; "", $E99/$O99, ""), ""),"")</f>
        <v/>
      </c>
      <c r="R99" s="10" t="str">
        <f>IF('FY2023'!$A101&lt;&gt;"",IF(AND(MONTH($K99) &lt;= 3, MONTH($L99) &gt;= 3), IF($O99 &lt;&gt; "", $E99/$O99, ""), ""),"")</f>
        <v/>
      </c>
      <c r="S99" s="10" t="str">
        <f>IF('FY2023'!$A101&lt;&gt;"",IF(AND(MONTH($K99) &lt;= 4, MONTH($L99) &gt;= 4), IF($O99 &lt;&gt; "", $E99/$O99, ""), ""),"")</f>
        <v/>
      </c>
      <c r="T99" s="10">
        <f>IF('FY2023'!$A101&lt;&gt;"",IF(AND(MONTH($K99) &lt;= 5, MONTH($L99) &gt;= 5), IF($O99 &lt;&gt; "", $E99/$O99, ""), ""),"")</f>
        <v>500000</v>
      </c>
      <c r="U99" s="10">
        <f>IF('FY2023'!$A101&lt;&gt;"",IF(AND(MONTH($K99) &lt;= 6, MONTH($L99) &gt;= 6), IF($O99 &lt;&gt; "", $E99/$O99, ""), ""),"")</f>
        <v>500000</v>
      </c>
      <c r="V99" s="10" t="str">
        <f>IF('FY2023'!$A101&lt;&gt;"",IF(AND(MONTH($K99) &lt;= 7, MONTH($L99) &gt;= 7 ), IF($O99 &lt;&gt; "", $E99/$O99, ""), ""),"")</f>
        <v/>
      </c>
      <c r="W99" s="10" t="str">
        <f>IF('FY2023'!$A101&lt;&gt;"",IF(AND(MONTH($K99) &lt;= 8, MONTH($L99) &gt;= 8), IF($O99 &lt;&gt; "", $E99/$O99, ""), ""),"")</f>
        <v/>
      </c>
      <c r="X99" s="10" t="str">
        <f>IF('FY2023'!$A101&lt;&gt;"",IF(AND(MONTH($K99) &lt;= 9, MONTH($L99) &gt;= 9), IF($O99 &lt;&gt; "", $E99/$O99, ""), ""),"")</f>
        <v/>
      </c>
      <c r="Y99" s="10" t="str">
        <f>IF('FY2023'!$A101&lt;&gt;"",IF(AND(MONTH($K99) &lt;= 10, MONTH($L99) &gt;= 10), IF($O99 &lt;&gt; "", $E99/$O99, ""), ""),"")</f>
        <v/>
      </c>
      <c r="Z99" s="10" t="str">
        <f>IF('FY2023'!$A101&lt;&gt;"",IF(AND(MONTH($K99) &lt;= 11, MONTH($L99) &gt;= 11), IF($O99 &lt;&gt; "", $E99/$O99, ""), ""),"")</f>
        <v/>
      </c>
      <c r="AA99" s="10" t="str">
        <f>IF('FY2023'!$A101&lt;&gt;"",IF(AND(MONTH($K99) &lt;= 12, MONTH($L99) &gt;= 12), IF($O99 &lt;&gt; "", $E99/$O99, ""), ""),"")</f>
        <v/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45047</v>
      </c>
      <c r="L100" s="7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45107</v>
      </c>
      <c r="M100" s="7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44965</v>
      </c>
      <c r="N100" s="7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44938</v>
      </c>
      <c r="O100" s="5">
        <f t="shared" si="1"/>
        <v>2</v>
      </c>
      <c r="P100" s="10" t="str">
        <f>IF('FY2023'!$A102&lt;&gt;"",IF(AND(MONTH($K100) &lt;= 1, MONTH($L100) &gt;= 1), IF($O100 &lt;&gt; "", $E100/$O100, ""), ""),"")</f>
        <v/>
      </c>
      <c r="Q100" s="10" t="str">
        <f>IF('FY2023'!$A102&lt;&gt;"",IF(AND(MONTH($K100) &lt;= 2, MONTH($L100) &gt;= 2), IF($O100 &lt;&gt; "", $E100/$O100, ""), ""),"")</f>
        <v/>
      </c>
      <c r="R100" s="10" t="str">
        <f>IF('FY2023'!$A102&lt;&gt;"",IF(AND(MONTH($K100) &lt;= 3, MONTH($L100) &gt;= 3), IF($O100 &lt;&gt; "", $E100/$O100, ""), ""),"")</f>
        <v/>
      </c>
      <c r="S100" s="10" t="str">
        <f>IF('FY2023'!$A102&lt;&gt;"",IF(AND(MONTH($K100) &lt;= 4, MONTH($L100) &gt;= 4), IF($O100 &lt;&gt; "", $E100/$O100, ""), ""),"")</f>
        <v/>
      </c>
      <c r="T100" s="10">
        <f>IF('FY2023'!$A102&lt;&gt;"",IF(AND(MONTH($K100) &lt;= 5, MONTH($L100) &gt;= 5), IF($O100 &lt;&gt; "", $E100/$O100, ""), ""),"")</f>
        <v>500000</v>
      </c>
      <c r="U100" s="10">
        <f>IF('FY2023'!$A102&lt;&gt;"",IF(AND(MONTH($K100) &lt;= 6, MONTH($L100) &gt;= 6), IF($O100 &lt;&gt; "", $E100/$O100, ""), ""),"")</f>
        <v>500000</v>
      </c>
      <c r="V100" s="10" t="str">
        <f>IF('FY2023'!$A102&lt;&gt;"",IF(AND(MONTH($K100) &lt;= 7, MONTH($L100) &gt;= 7 ), IF($O100 &lt;&gt; "", $E100/$O100, ""), ""),"")</f>
        <v/>
      </c>
      <c r="W100" s="10" t="str">
        <f>IF('FY2023'!$A102&lt;&gt;"",IF(AND(MONTH($K100) &lt;= 8, MONTH($L100) &gt;= 8), IF($O100 &lt;&gt; "", $E100/$O100, ""), ""),"")</f>
        <v/>
      </c>
      <c r="X100" s="10" t="str">
        <f>IF('FY2023'!$A102&lt;&gt;"",IF(AND(MONTH($K100) &lt;= 9, MONTH($L100) &gt;= 9), IF($O100 &lt;&gt; "", $E100/$O100, ""), ""),"")</f>
        <v/>
      </c>
      <c r="Y100" s="10" t="str">
        <f>IF('FY2023'!$A102&lt;&gt;"",IF(AND(MONTH($K100) &lt;= 10, MONTH($L100) &gt;= 10), IF($O100 &lt;&gt; "", $E100/$O100, ""), ""),"")</f>
        <v/>
      </c>
      <c r="Z100" s="10" t="str">
        <f>IF('FY2023'!$A102&lt;&gt;"",IF(AND(MONTH($K100) &lt;= 11, MONTH($L100) &gt;= 11), IF($O100 &lt;&gt; "", $E100/$O100, ""), ""),"")</f>
        <v/>
      </c>
      <c r="AA100" s="10" t="str">
        <f>IF('FY2023'!$A102&lt;&gt;"",IF(AND(MONTH($K100) &lt;= 12, MONTH($L100) &gt;= 12), IF($O100 &lt;&gt; "", $E100/$O100, ""), ""),"")</f>
        <v/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45047</v>
      </c>
      <c r="L101" s="7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45107</v>
      </c>
      <c r="M101" s="7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44965</v>
      </c>
      <c r="N101" s="7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44938</v>
      </c>
      <c r="O101" s="5">
        <f t="shared" si="1"/>
        <v>2</v>
      </c>
      <c r="P101" s="10" t="str">
        <f>IF('FY2023'!$A103&lt;&gt;"",IF(AND(MONTH($K101) &lt;= 1, MONTH($L101) &gt;= 1), IF($O101 &lt;&gt; "", $E101/$O101, ""), ""),"")</f>
        <v/>
      </c>
      <c r="Q101" s="10" t="str">
        <f>IF('FY2023'!$A103&lt;&gt;"",IF(AND(MONTH($K101) &lt;= 2, MONTH($L101) &gt;= 2), IF($O101 &lt;&gt; "", $E101/$O101, ""), ""),"")</f>
        <v/>
      </c>
      <c r="R101" s="10" t="str">
        <f>IF('FY2023'!$A103&lt;&gt;"",IF(AND(MONTH($K101) &lt;= 3, MONTH($L101) &gt;= 3), IF($O101 &lt;&gt; "", $E101/$O101, ""), ""),"")</f>
        <v/>
      </c>
      <c r="S101" s="10" t="str">
        <f>IF('FY2023'!$A103&lt;&gt;"",IF(AND(MONTH($K101) &lt;= 4, MONTH($L101) &gt;= 4), IF($O101 &lt;&gt; "", $E101/$O101, ""), ""),"")</f>
        <v/>
      </c>
      <c r="T101" s="10">
        <f>IF('FY2023'!$A103&lt;&gt;"",IF(AND(MONTH($K101) &lt;= 5, MONTH($L101) &gt;= 5), IF($O101 &lt;&gt; "", $E101/$O101, ""), ""),"")</f>
        <v>500000</v>
      </c>
      <c r="U101" s="10">
        <f>IF('FY2023'!$A103&lt;&gt;"",IF(AND(MONTH($K101) &lt;= 6, MONTH($L101) &gt;= 6), IF($O101 &lt;&gt; "", $E101/$O101, ""), ""),"")</f>
        <v>500000</v>
      </c>
      <c r="V101" s="10" t="str">
        <f>IF('FY2023'!$A103&lt;&gt;"",IF(AND(MONTH($K101) &lt;= 7, MONTH($L101) &gt;= 7 ), IF($O101 &lt;&gt; "", $E101/$O101, ""), ""),"")</f>
        <v/>
      </c>
      <c r="W101" s="10" t="str">
        <f>IF('FY2023'!$A103&lt;&gt;"",IF(AND(MONTH($K101) &lt;= 8, MONTH($L101) &gt;= 8), IF($O101 &lt;&gt; "", $E101/$O101, ""), ""),"")</f>
        <v/>
      </c>
      <c r="X101" s="10" t="str">
        <f>IF('FY2023'!$A103&lt;&gt;"",IF(AND(MONTH($K101) &lt;= 9, MONTH($L101) &gt;= 9), IF($O101 &lt;&gt; "", $E101/$O101, ""), ""),"")</f>
        <v/>
      </c>
      <c r="Y101" s="10" t="str">
        <f>IF('FY2023'!$A103&lt;&gt;"",IF(AND(MONTH($K101) &lt;= 10, MONTH($L101) &gt;= 10), IF($O101 &lt;&gt; "", $E101/$O101, ""), ""),"")</f>
        <v/>
      </c>
      <c r="Z101" s="10" t="str">
        <f>IF('FY2023'!$A103&lt;&gt;"",IF(AND(MONTH($K101) &lt;= 11, MONTH($L101) &gt;= 11), IF($O101 &lt;&gt; "", $E101/$O101, ""), ""),"")</f>
        <v/>
      </c>
      <c r="AA101" s="10" t="str">
        <f>IF('FY2023'!$A103&lt;&gt;"",IF(AND(MONTH($K101) &lt;= 12, MONTH($L101) &gt;= 12), IF($O101 &lt;&gt; "", $E101/$O101, ""), ""),"")</f>
        <v/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45047</v>
      </c>
      <c r="L102" s="7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45107</v>
      </c>
      <c r="M102" s="7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44966</v>
      </c>
      <c r="N102" s="7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44939</v>
      </c>
      <c r="O102" s="5">
        <f t="shared" si="1"/>
        <v>2</v>
      </c>
      <c r="P102" s="10" t="str">
        <f>IF('FY2023'!$A104&lt;&gt;"",IF(AND(MONTH($K102) &lt;= 1, MONTH($L102) &gt;= 1), IF($O102 &lt;&gt; "", $E102/$O102, ""), ""),"")</f>
        <v/>
      </c>
      <c r="Q102" s="10" t="str">
        <f>IF('FY2023'!$A104&lt;&gt;"",IF(AND(MONTH($K102) &lt;= 2, MONTH($L102) &gt;= 2), IF($O102 &lt;&gt; "", $E102/$O102, ""), ""),"")</f>
        <v/>
      </c>
      <c r="R102" s="10" t="str">
        <f>IF('FY2023'!$A104&lt;&gt;"",IF(AND(MONTH($K102) &lt;= 3, MONTH($L102) &gt;= 3), IF($O102 &lt;&gt; "", $E102/$O102, ""), ""),"")</f>
        <v/>
      </c>
      <c r="S102" s="10" t="str">
        <f>IF('FY2023'!$A104&lt;&gt;"",IF(AND(MONTH($K102) &lt;= 4, MONTH($L102) &gt;= 4), IF($O102 &lt;&gt; "", $E102/$O102, ""), ""),"")</f>
        <v/>
      </c>
      <c r="T102" s="10">
        <f>IF('FY2023'!$A104&lt;&gt;"",IF(AND(MONTH($K102) &lt;= 5, MONTH($L102) &gt;= 5), IF($O102 &lt;&gt; "", $E102/$O102, ""), ""),"")</f>
        <v>500000</v>
      </c>
      <c r="U102" s="10">
        <f>IF('FY2023'!$A104&lt;&gt;"",IF(AND(MONTH($K102) &lt;= 6, MONTH($L102) &gt;= 6), IF($O102 &lt;&gt; "", $E102/$O102, ""), ""),"")</f>
        <v>500000</v>
      </c>
      <c r="V102" s="10" t="str">
        <f>IF('FY2023'!$A104&lt;&gt;"",IF(AND(MONTH($K102) &lt;= 7, MONTH($L102) &gt;= 7 ), IF($O102 &lt;&gt; "", $E102/$O102, ""), ""),"")</f>
        <v/>
      </c>
      <c r="W102" s="10" t="str">
        <f>IF('FY2023'!$A104&lt;&gt;"",IF(AND(MONTH($K102) &lt;= 8, MONTH($L102) &gt;= 8), IF($O102 &lt;&gt; "", $E102/$O102, ""), ""),"")</f>
        <v/>
      </c>
      <c r="X102" s="10" t="str">
        <f>IF('FY2023'!$A104&lt;&gt;"",IF(AND(MONTH($K102) &lt;= 9, MONTH($L102) &gt;= 9), IF($O102 &lt;&gt; "", $E102/$O102, ""), ""),"")</f>
        <v/>
      </c>
      <c r="Y102" s="10" t="str">
        <f>IF('FY2023'!$A104&lt;&gt;"",IF(AND(MONTH($K102) &lt;= 10, MONTH($L102) &gt;= 10), IF($O102 &lt;&gt; "", $E102/$O102, ""), ""),"")</f>
        <v/>
      </c>
      <c r="Z102" s="10" t="str">
        <f>IF('FY2023'!$A104&lt;&gt;"",IF(AND(MONTH($K102) &lt;= 11, MONTH($L102) &gt;= 11), IF($O102 &lt;&gt; "", $E102/$O102, ""), ""),"")</f>
        <v/>
      </c>
      <c r="AA102" s="10" t="str">
        <f>IF('FY2023'!$A104&lt;&gt;"",IF(AND(MONTH($K102) &lt;= 12, MONTH($L102) &gt;= 12), IF($O102 &lt;&gt; "", $E102/$O102, ""), ""),"")</f>
        <v/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45047</v>
      </c>
      <c r="L103" s="7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45107</v>
      </c>
      <c r="M103" s="7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44966</v>
      </c>
      <c r="N103" s="7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44939</v>
      </c>
      <c r="O103" s="5">
        <f t="shared" si="1"/>
        <v>2</v>
      </c>
      <c r="P103" s="10" t="str">
        <f>IF('FY2023'!$A105&lt;&gt;"",IF(AND(MONTH($K103) &lt;= 1, MONTH($L103) &gt;= 1), IF($O103 &lt;&gt; "", $E103/$O103, ""), ""),"")</f>
        <v/>
      </c>
      <c r="Q103" s="10" t="str">
        <f>IF('FY2023'!$A105&lt;&gt;"",IF(AND(MONTH($K103) &lt;= 2, MONTH($L103) &gt;= 2), IF($O103 &lt;&gt; "", $E103/$O103, ""), ""),"")</f>
        <v/>
      </c>
      <c r="R103" s="10" t="str">
        <f>IF('FY2023'!$A105&lt;&gt;"",IF(AND(MONTH($K103) &lt;= 3, MONTH($L103) &gt;= 3), IF($O103 &lt;&gt; "", $E103/$O103, ""), ""),"")</f>
        <v/>
      </c>
      <c r="S103" s="10" t="str">
        <f>IF('FY2023'!$A105&lt;&gt;"",IF(AND(MONTH($K103) &lt;= 4, MONTH($L103) &gt;= 4), IF($O103 &lt;&gt; "", $E103/$O103, ""), ""),"")</f>
        <v/>
      </c>
      <c r="T103" s="10">
        <f>IF('FY2023'!$A105&lt;&gt;"",IF(AND(MONTH($K103) &lt;= 5, MONTH($L103) &gt;= 5), IF($O103 &lt;&gt; "", $E103/$O103, ""), ""),"")</f>
        <v>500000</v>
      </c>
      <c r="U103" s="10">
        <f>IF('FY2023'!$A105&lt;&gt;"",IF(AND(MONTH($K103) &lt;= 6, MONTH($L103) &gt;= 6), IF($O103 &lt;&gt; "", $E103/$O103, ""), ""),"")</f>
        <v>500000</v>
      </c>
      <c r="V103" s="10" t="str">
        <f>IF('FY2023'!$A105&lt;&gt;"",IF(AND(MONTH($K103) &lt;= 7, MONTH($L103) &gt;= 7 ), IF($O103 &lt;&gt; "", $E103/$O103, ""), ""),"")</f>
        <v/>
      </c>
      <c r="W103" s="10" t="str">
        <f>IF('FY2023'!$A105&lt;&gt;"",IF(AND(MONTH($K103) &lt;= 8, MONTH($L103) &gt;= 8), IF($O103 &lt;&gt; "", $E103/$O103, ""), ""),"")</f>
        <v/>
      </c>
      <c r="X103" s="10" t="str">
        <f>IF('FY2023'!$A105&lt;&gt;"",IF(AND(MONTH($K103) &lt;= 9, MONTH($L103) &gt;= 9), IF($O103 &lt;&gt; "", $E103/$O103, ""), ""),"")</f>
        <v/>
      </c>
      <c r="Y103" s="10" t="str">
        <f>IF('FY2023'!$A105&lt;&gt;"",IF(AND(MONTH($K103) &lt;= 10, MONTH($L103) &gt;= 10), IF($O103 &lt;&gt; "", $E103/$O103, ""), ""),"")</f>
        <v/>
      </c>
      <c r="Z103" s="10" t="str">
        <f>IF('FY2023'!$A105&lt;&gt;"",IF(AND(MONTH($K103) &lt;= 11, MONTH($L103) &gt;= 11), IF($O103 &lt;&gt; "", $E103/$O103, ""), ""),"")</f>
        <v/>
      </c>
      <c r="AA103" s="10" t="str">
        <f>IF('FY2023'!$A105&lt;&gt;"",IF(AND(MONTH($K103) &lt;= 12, MONTH($L103) &gt;= 12), IF($O103 &lt;&gt; "", $E103/$O103, ""), ""),"")</f>
        <v/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45047</v>
      </c>
      <c r="L104" s="7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45107</v>
      </c>
      <c r="M104" s="7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44966</v>
      </c>
      <c r="N104" s="7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44939</v>
      </c>
      <c r="O104" s="5">
        <f t="shared" si="1"/>
        <v>2</v>
      </c>
      <c r="P104" s="10" t="str">
        <f>IF('FY2023'!$A106&lt;&gt;"",IF(AND(MONTH($K104) &lt;= 1, MONTH($L104) &gt;= 1), IF($O104 &lt;&gt; "", $E104/$O104, ""), ""),"")</f>
        <v/>
      </c>
      <c r="Q104" s="10" t="str">
        <f>IF('FY2023'!$A106&lt;&gt;"",IF(AND(MONTH($K104) &lt;= 2, MONTH($L104) &gt;= 2), IF($O104 &lt;&gt; "", $E104/$O104, ""), ""),"")</f>
        <v/>
      </c>
      <c r="R104" s="10" t="str">
        <f>IF('FY2023'!$A106&lt;&gt;"",IF(AND(MONTH($K104) &lt;= 3, MONTH($L104) &gt;= 3), IF($O104 &lt;&gt; "", $E104/$O104, ""), ""),"")</f>
        <v/>
      </c>
      <c r="S104" s="10" t="str">
        <f>IF('FY2023'!$A106&lt;&gt;"",IF(AND(MONTH($K104) &lt;= 4, MONTH($L104) &gt;= 4), IF($O104 &lt;&gt; "", $E104/$O104, ""), ""),"")</f>
        <v/>
      </c>
      <c r="T104" s="10">
        <f>IF('FY2023'!$A106&lt;&gt;"",IF(AND(MONTH($K104) &lt;= 5, MONTH($L104) &gt;= 5), IF($O104 &lt;&gt; "", $E104/$O104, ""), ""),"")</f>
        <v>500000</v>
      </c>
      <c r="U104" s="10">
        <f>IF('FY2023'!$A106&lt;&gt;"",IF(AND(MONTH($K104) &lt;= 6, MONTH($L104) &gt;= 6), IF($O104 &lt;&gt; "", $E104/$O104, ""), ""),"")</f>
        <v>500000</v>
      </c>
      <c r="V104" s="10" t="str">
        <f>IF('FY2023'!$A106&lt;&gt;"",IF(AND(MONTH($K104) &lt;= 7, MONTH($L104) &gt;= 7 ), IF($O104 &lt;&gt; "", $E104/$O104, ""), ""),"")</f>
        <v/>
      </c>
      <c r="W104" s="10" t="str">
        <f>IF('FY2023'!$A106&lt;&gt;"",IF(AND(MONTH($K104) &lt;= 8, MONTH($L104) &gt;= 8), IF($O104 &lt;&gt; "", $E104/$O104, ""), ""),"")</f>
        <v/>
      </c>
      <c r="X104" s="10" t="str">
        <f>IF('FY2023'!$A106&lt;&gt;"",IF(AND(MONTH($K104) &lt;= 9, MONTH($L104) &gt;= 9), IF($O104 &lt;&gt; "", $E104/$O104, ""), ""),"")</f>
        <v/>
      </c>
      <c r="Y104" s="10" t="str">
        <f>IF('FY2023'!$A106&lt;&gt;"",IF(AND(MONTH($K104) &lt;= 10, MONTH($L104) &gt;= 10), IF($O104 &lt;&gt; "", $E104/$O104, ""), ""),"")</f>
        <v/>
      </c>
      <c r="Z104" s="10" t="str">
        <f>IF('FY2023'!$A106&lt;&gt;"",IF(AND(MONTH($K104) &lt;= 11, MONTH($L104) &gt;= 11), IF($O104 &lt;&gt; "", $E104/$O104, ""), ""),"")</f>
        <v/>
      </c>
      <c r="AA104" s="10" t="str">
        <f>IF('FY2023'!$A106&lt;&gt;"",IF(AND(MONTH($K104) &lt;= 12, MONTH($L104) &gt;= 12), IF($O104 &lt;&gt; "", $E104/$O104, ""), ""),"")</f>
        <v/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45047</v>
      </c>
      <c r="L105" s="7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45107</v>
      </c>
      <c r="M105" s="7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44966</v>
      </c>
      <c r="N105" s="7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44939</v>
      </c>
      <c r="O105" s="5">
        <f t="shared" si="1"/>
        <v>2</v>
      </c>
      <c r="P105" s="10" t="str">
        <f>IF('FY2023'!$A107&lt;&gt;"",IF(AND(MONTH($K105) &lt;= 1, MONTH($L105) &gt;= 1), IF($O105 &lt;&gt; "", $E105/$O105, ""), ""),"")</f>
        <v/>
      </c>
      <c r="Q105" s="10" t="str">
        <f>IF('FY2023'!$A107&lt;&gt;"",IF(AND(MONTH($K105) &lt;= 2, MONTH($L105) &gt;= 2), IF($O105 &lt;&gt; "", $E105/$O105, ""), ""),"")</f>
        <v/>
      </c>
      <c r="R105" s="10" t="str">
        <f>IF('FY2023'!$A107&lt;&gt;"",IF(AND(MONTH($K105) &lt;= 3, MONTH($L105) &gt;= 3), IF($O105 &lt;&gt; "", $E105/$O105, ""), ""),"")</f>
        <v/>
      </c>
      <c r="S105" s="10" t="str">
        <f>IF('FY2023'!$A107&lt;&gt;"",IF(AND(MONTH($K105) &lt;= 4, MONTH($L105) &gt;= 4), IF($O105 &lt;&gt; "", $E105/$O105, ""), ""),"")</f>
        <v/>
      </c>
      <c r="T105" s="10">
        <f>IF('FY2023'!$A107&lt;&gt;"",IF(AND(MONTH($K105) &lt;= 5, MONTH($L105) &gt;= 5), IF($O105 &lt;&gt; "", $E105/$O105, ""), ""),"")</f>
        <v>500000</v>
      </c>
      <c r="U105" s="10">
        <f>IF('FY2023'!$A107&lt;&gt;"",IF(AND(MONTH($K105) &lt;= 6, MONTH($L105) &gt;= 6), IF($O105 &lt;&gt; "", $E105/$O105, ""), ""),"")</f>
        <v>500000</v>
      </c>
      <c r="V105" s="10" t="str">
        <f>IF('FY2023'!$A107&lt;&gt;"",IF(AND(MONTH($K105) &lt;= 7, MONTH($L105) &gt;= 7 ), IF($O105 &lt;&gt; "", $E105/$O105, ""), ""),"")</f>
        <v/>
      </c>
      <c r="W105" s="10" t="str">
        <f>IF('FY2023'!$A107&lt;&gt;"",IF(AND(MONTH($K105) &lt;= 8, MONTH($L105) &gt;= 8), IF($O105 &lt;&gt; "", $E105/$O105, ""), ""),"")</f>
        <v/>
      </c>
      <c r="X105" s="10" t="str">
        <f>IF('FY2023'!$A107&lt;&gt;"",IF(AND(MONTH($K105) &lt;= 9, MONTH($L105) &gt;= 9), IF($O105 &lt;&gt; "", $E105/$O105, ""), ""),"")</f>
        <v/>
      </c>
      <c r="Y105" s="10" t="str">
        <f>IF('FY2023'!$A107&lt;&gt;"",IF(AND(MONTH($K105) &lt;= 10, MONTH($L105) &gt;= 10), IF($O105 &lt;&gt; "", $E105/$O105, ""), ""),"")</f>
        <v/>
      </c>
      <c r="Z105" s="10" t="str">
        <f>IF('FY2023'!$A107&lt;&gt;"",IF(AND(MONTH($K105) &lt;= 11, MONTH($L105) &gt;= 11), IF($O105 &lt;&gt; "", $E105/$O105, ""), ""),"")</f>
        <v/>
      </c>
      <c r="AA105" s="10" t="str">
        <f>IF('FY2023'!$A107&lt;&gt;"",IF(AND(MONTH($K105) &lt;= 12, MONTH($L105) &gt;= 12), IF($O105 &lt;&gt; "", $E105/$O105, ""), ""),"")</f>
        <v/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45047</v>
      </c>
      <c r="L106" s="7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45107</v>
      </c>
      <c r="M106" s="7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44966</v>
      </c>
      <c r="N106" s="7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44939</v>
      </c>
      <c r="O106" s="5">
        <f t="shared" si="1"/>
        <v>2</v>
      </c>
      <c r="P106" s="10" t="str">
        <f>IF('FY2023'!$A108&lt;&gt;"",IF(AND(MONTH($K106) &lt;= 1, MONTH($L106) &gt;= 1), IF($O106 &lt;&gt; "", $E106/$O106, ""), ""),"")</f>
        <v/>
      </c>
      <c r="Q106" s="10" t="str">
        <f>IF('FY2023'!$A108&lt;&gt;"",IF(AND(MONTH($K106) &lt;= 2, MONTH($L106) &gt;= 2), IF($O106 &lt;&gt; "", $E106/$O106, ""), ""),"")</f>
        <v/>
      </c>
      <c r="R106" s="10" t="str">
        <f>IF('FY2023'!$A108&lt;&gt;"",IF(AND(MONTH($K106) &lt;= 3, MONTH($L106) &gt;= 3), IF($O106 &lt;&gt; "", $E106/$O106, ""), ""),"")</f>
        <v/>
      </c>
      <c r="S106" s="10" t="str">
        <f>IF('FY2023'!$A108&lt;&gt;"",IF(AND(MONTH($K106) &lt;= 4, MONTH($L106) &gt;= 4), IF($O106 &lt;&gt; "", $E106/$O106, ""), ""),"")</f>
        <v/>
      </c>
      <c r="T106" s="10">
        <f>IF('FY2023'!$A108&lt;&gt;"",IF(AND(MONTH($K106) &lt;= 5, MONTH($L106) &gt;= 5), IF($O106 &lt;&gt; "", $E106/$O106, ""), ""),"")</f>
        <v>500000</v>
      </c>
      <c r="U106" s="10">
        <f>IF('FY2023'!$A108&lt;&gt;"",IF(AND(MONTH($K106) &lt;= 6, MONTH($L106) &gt;= 6), IF($O106 &lt;&gt; "", $E106/$O106, ""), ""),"")</f>
        <v>500000</v>
      </c>
      <c r="V106" s="10" t="str">
        <f>IF('FY2023'!$A108&lt;&gt;"",IF(AND(MONTH($K106) &lt;= 7, MONTH($L106) &gt;= 7 ), IF($O106 &lt;&gt; "", $E106/$O106, ""), ""),"")</f>
        <v/>
      </c>
      <c r="W106" s="10" t="str">
        <f>IF('FY2023'!$A108&lt;&gt;"",IF(AND(MONTH($K106) &lt;= 8, MONTH($L106) &gt;= 8), IF($O106 &lt;&gt; "", $E106/$O106, ""), ""),"")</f>
        <v/>
      </c>
      <c r="X106" s="10" t="str">
        <f>IF('FY2023'!$A108&lt;&gt;"",IF(AND(MONTH($K106) &lt;= 9, MONTH($L106) &gt;= 9), IF($O106 &lt;&gt; "", $E106/$O106, ""), ""),"")</f>
        <v/>
      </c>
      <c r="Y106" s="10" t="str">
        <f>IF('FY2023'!$A108&lt;&gt;"",IF(AND(MONTH($K106) &lt;= 10, MONTH($L106) &gt;= 10), IF($O106 &lt;&gt; "", $E106/$O106, ""), ""),"")</f>
        <v/>
      </c>
      <c r="Z106" s="10" t="str">
        <f>IF('FY2023'!$A108&lt;&gt;"",IF(AND(MONTH($K106) &lt;= 11, MONTH($L106) &gt;= 11), IF($O106 &lt;&gt; "", $E106/$O106, ""), ""),"")</f>
        <v/>
      </c>
      <c r="AA106" s="10" t="str">
        <f>IF('FY2023'!$A108&lt;&gt;"",IF(AND(MONTH($K106) &lt;= 12, MONTH($L106) &gt;= 12), IF($O106 &lt;&gt; "", $E106/$O106, ""), ""),"")</f>
        <v/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45047</v>
      </c>
      <c r="L107" s="7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45107</v>
      </c>
      <c r="M107" s="7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44966</v>
      </c>
      <c r="N107" s="7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44939</v>
      </c>
      <c r="O107" s="5">
        <f t="shared" si="1"/>
        <v>2</v>
      </c>
      <c r="P107" s="10" t="str">
        <f>IF('FY2023'!$A109&lt;&gt;"",IF(AND(MONTH($K107) &lt;= 1, MONTH($L107) &gt;= 1), IF($O107 &lt;&gt; "", $E107/$O107, ""), ""),"")</f>
        <v/>
      </c>
      <c r="Q107" s="10" t="str">
        <f>IF('FY2023'!$A109&lt;&gt;"",IF(AND(MONTH($K107) &lt;= 2, MONTH($L107) &gt;= 2), IF($O107 &lt;&gt; "", $E107/$O107, ""), ""),"")</f>
        <v/>
      </c>
      <c r="R107" s="10" t="str">
        <f>IF('FY2023'!$A109&lt;&gt;"",IF(AND(MONTH($K107) &lt;= 3, MONTH($L107) &gt;= 3), IF($O107 &lt;&gt; "", $E107/$O107, ""), ""),"")</f>
        <v/>
      </c>
      <c r="S107" s="10" t="str">
        <f>IF('FY2023'!$A109&lt;&gt;"",IF(AND(MONTH($K107) &lt;= 4, MONTH($L107) &gt;= 4), IF($O107 &lt;&gt; "", $E107/$O107, ""), ""),"")</f>
        <v/>
      </c>
      <c r="T107" s="10">
        <f>IF('FY2023'!$A109&lt;&gt;"",IF(AND(MONTH($K107) &lt;= 5, MONTH($L107) &gt;= 5), IF($O107 &lt;&gt; "", $E107/$O107, ""), ""),"")</f>
        <v>500000</v>
      </c>
      <c r="U107" s="10">
        <f>IF('FY2023'!$A109&lt;&gt;"",IF(AND(MONTH($K107) &lt;= 6, MONTH($L107) &gt;= 6), IF($O107 &lt;&gt; "", $E107/$O107, ""), ""),"")</f>
        <v>500000</v>
      </c>
      <c r="V107" s="10" t="str">
        <f>IF('FY2023'!$A109&lt;&gt;"",IF(AND(MONTH($K107) &lt;= 7, MONTH($L107) &gt;= 7 ), IF($O107 &lt;&gt; "", $E107/$O107, ""), ""),"")</f>
        <v/>
      </c>
      <c r="W107" s="10" t="str">
        <f>IF('FY2023'!$A109&lt;&gt;"",IF(AND(MONTH($K107) &lt;= 8, MONTH($L107) &gt;= 8), IF($O107 &lt;&gt; "", $E107/$O107, ""), ""),"")</f>
        <v/>
      </c>
      <c r="X107" s="10" t="str">
        <f>IF('FY2023'!$A109&lt;&gt;"",IF(AND(MONTH($K107) &lt;= 9, MONTH($L107) &gt;= 9), IF($O107 &lt;&gt; "", $E107/$O107, ""), ""),"")</f>
        <v/>
      </c>
      <c r="Y107" s="10" t="str">
        <f>IF('FY2023'!$A109&lt;&gt;"",IF(AND(MONTH($K107) &lt;= 10, MONTH($L107) &gt;= 10), IF($O107 &lt;&gt; "", $E107/$O107, ""), ""),"")</f>
        <v/>
      </c>
      <c r="Z107" s="10" t="str">
        <f>IF('FY2023'!$A109&lt;&gt;"",IF(AND(MONTH($K107) &lt;= 11, MONTH($L107) &gt;= 11), IF($O107 &lt;&gt; "", $E107/$O107, ""), ""),"")</f>
        <v/>
      </c>
      <c r="AA107" s="10" t="str">
        <f>IF('FY2023'!$A109&lt;&gt;"",IF(AND(MONTH($K107) &lt;= 12, MONTH($L107) &gt;= 12), IF($O107 &lt;&gt; "", $E107/$O107, ""), ""),"")</f>
        <v/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45047</v>
      </c>
      <c r="L108" s="7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45077</v>
      </c>
      <c r="M108" s="7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44967</v>
      </c>
      <c r="N108" s="7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44942</v>
      </c>
      <c r="O108" s="5">
        <f t="shared" si="1"/>
        <v>1</v>
      </c>
      <c r="P108" s="10" t="str">
        <f>IF('FY2023'!$A110&lt;&gt;"",IF(AND(MONTH($K108) &lt;= 1, MONTH($L108) &gt;= 1), IF($O108 &lt;&gt; "", $E108/$O108, ""), ""),"")</f>
        <v/>
      </c>
      <c r="Q108" s="10" t="str">
        <f>IF('FY2023'!$A110&lt;&gt;"",IF(AND(MONTH($K108) &lt;= 2, MONTH($L108) &gt;= 2), IF($O108 &lt;&gt; "", $E108/$O108, ""), ""),"")</f>
        <v/>
      </c>
      <c r="R108" s="10" t="str">
        <f>IF('FY2023'!$A110&lt;&gt;"",IF(AND(MONTH($K108) &lt;= 3, MONTH($L108) &gt;= 3), IF($O108 &lt;&gt; "", $E108/$O108, ""), ""),"")</f>
        <v/>
      </c>
      <c r="S108" s="10" t="str">
        <f>IF('FY2023'!$A110&lt;&gt;"",IF(AND(MONTH($K108) &lt;= 4, MONTH($L108) &gt;= 4), IF($O108 &lt;&gt; "", $E108/$O108, ""), ""),"")</f>
        <v/>
      </c>
      <c r="T108" s="10">
        <f>IF('FY2023'!$A110&lt;&gt;"",IF(AND(MONTH($K108) &lt;= 5, MONTH($L108) &gt;= 5), IF($O108 &lt;&gt; "", $E108/$O108, ""), ""),"")</f>
        <v>500000</v>
      </c>
      <c r="U108" s="10" t="str">
        <f>IF('FY2023'!$A110&lt;&gt;"",IF(AND(MONTH($K108) &lt;= 6, MONTH($L108) &gt;= 6), IF($O108 &lt;&gt; "", $E108/$O108, ""), ""),"")</f>
        <v/>
      </c>
      <c r="V108" s="10" t="str">
        <f>IF('FY2023'!$A110&lt;&gt;"",IF(AND(MONTH($K108) &lt;= 7, MONTH($L108) &gt;= 7 ), IF($O108 &lt;&gt; "", $E108/$O108, ""), ""),"")</f>
        <v/>
      </c>
      <c r="W108" s="10" t="str">
        <f>IF('FY2023'!$A110&lt;&gt;"",IF(AND(MONTH($K108) &lt;= 8, MONTH($L108) &gt;= 8), IF($O108 &lt;&gt; "", $E108/$O108, ""), ""),"")</f>
        <v/>
      </c>
      <c r="X108" s="10" t="str">
        <f>IF('FY2023'!$A110&lt;&gt;"",IF(AND(MONTH($K108) &lt;= 9, MONTH($L108) &gt;= 9), IF($O108 &lt;&gt; "", $E108/$O108, ""), ""),"")</f>
        <v/>
      </c>
      <c r="Y108" s="10" t="str">
        <f>IF('FY2023'!$A110&lt;&gt;"",IF(AND(MONTH($K108) &lt;= 10, MONTH($L108) &gt;= 10), IF($O108 &lt;&gt; "", $E108/$O108, ""), ""),"")</f>
        <v/>
      </c>
      <c r="Z108" s="10" t="str">
        <f>IF('FY2023'!$A110&lt;&gt;"",IF(AND(MONTH($K108) &lt;= 11, MONTH($L108) &gt;= 11), IF($O108 &lt;&gt; "", $E108/$O108, ""), ""),"")</f>
        <v/>
      </c>
      <c r="AA108" s="10" t="str">
        <f>IF('FY2023'!$A110&lt;&gt;"",IF(AND(MONTH($K108) &lt;= 12, MONTH($L108) &gt;= 12), IF($O108 &lt;&gt; "", $E108/$O108, ""), ""),"")</f>
        <v/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45047</v>
      </c>
      <c r="L109" s="7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45077</v>
      </c>
      <c r="M109" s="7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44967</v>
      </c>
      <c r="N109" s="7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44942</v>
      </c>
      <c r="O109" s="5">
        <f t="shared" si="1"/>
        <v>1</v>
      </c>
      <c r="P109" s="10" t="str">
        <f>IF('FY2023'!$A111&lt;&gt;"",IF(AND(MONTH($K109) &lt;= 1, MONTH($L109) &gt;= 1), IF($O109 &lt;&gt; "", $E109/$O109, ""), ""),"")</f>
        <v/>
      </c>
      <c r="Q109" s="10" t="str">
        <f>IF('FY2023'!$A111&lt;&gt;"",IF(AND(MONTH($K109) &lt;= 2, MONTH($L109) &gt;= 2), IF($O109 &lt;&gt; "", $E109/$O109, ""), ""),"")</f>
        <v/>
      </c>
      <c r="R109" s="10" t="str">
        <f>IF('FY2023'!$A111&lt;&gt;"",IF(AND(MONTH($K109) &lt;= 3, MONTH($L109) &gt;= 3), IF($O109 &lt;&gt; "", $E109/$O109, ""), ""),"")</f>
        <v/>
      </c>
      <c r="S109" s="10" t="str">
        <f>IF('FY2023'!$A111&lt;&gt;"",IF(AND(MONTH($K109) &lt;= 4, MONTH($L109) &gt;= 4), IF($O109 &lt;&gt; "", $E109/$O109, ""), ""),"")</f>
        <v/>
      </c>
      <c r="T109" s="10">
        <f>IF('FY2023'!$A111&lt;&gt;"",IF(AND(MONTH($K109) &lt;= 5, MONTH($L109) &gt;= 5), IF($O109 &lt;&gt; "", $E109/$O109, ""), ""),"")</f>
        <v>500000</v>
      </c>
      <c r="U109" s="10" t="str">
        <f>IF('FY2023'!$A111&lt;&gt;"",IF(AND(MONTH($K109) &lt;= 6, MONTH($L109) &gt;= 6), IF($O109 &lt;&gt; "", $E109/$O109, ""), ""),"")</f>
        <v/>
      </c>
      <c r="V109" s="10" t="str">
        <f>IF('FY2023'!$A111&lt;&gt;"",IF(AND(MONTH($K109) &lt;= 7, MONTH($L109) &gt;= 7 ), IF($O109 &lt;&gt; "", $E109/$O109, ""), ""),"")</f>
        <v/>
      </c>
      <c r="W109" s="10" t="str">
        <f>IF('FY2023'!$A111&lt;&gt;"",IF(AND(MONTH($K109) &lt;= 8, MONTH($L109) &gt;= 8), IF($O109 &lt;&gt; "", $E109/$O109, ""), ""),"")</f>
        <v/>
      </c>
      <c r="X109" s="10" t="str">
        <f>IF('FY2023'!$A111&lt;&gt;"",IF(AND(MONTH($K109) &lt;= 9, MONTH($L109) &gt;= 9), IF($O109 &lt;&gt; "", $E109/$O109, ""), ""),"")</f>
        <v/>
      </c>
      <c r="Y109" s="10" t="str">
        <f>IF('FY2023'!$A111&lt;&gt;"",IF(AND(MONTH($K109) &lt;= 10, MONTH($L109) &gt;= 10), IF($O109 &lt;&gt; "", $E109/$O109, ""), ""),"")</f>
        <v/>
      </c>
      <c r="Z109" s="10" t="str">
        <f>IF('FY2023'!$A111&lt;&gt;"",IF(AND(MONTH($K109) &lt;= 11, MONTH($L109) &gt;= 11), IF($O109 &lt;&gt; "", $E109/$O109, ""), ""),"")</f>
        <v/>
      </c>
      <c r="AA109" s="10" t="str">
        <f>IF('FY2023'!$A111&lt;&gt;"",IF(AND(MONTH($K109) &lt;= 12, MONTH($L109) &gt;= 12), IF($O109 &lt;&gt; "", $E109/$O109, ""), ""),"")</f>
        <v/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45047</v>
      </c>
      <c r="L110" s="7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45077</v>
      </c>
      <c r="M110" s="7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44967</v>
      </c>
      <c r="N110" s="7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44942</v>
      </c>
      <c r="O110" s="5">
        <f t="shared" si="1"/>
        <v>1</v>
      </c>
      <c r="P110" s="10" t="str">
        <f>IF('FY2023'!$A112&lt;&gt;"",IF(AND(MONTH($K110) &lt;= 1, MONTH($L110) &gt;= 1), IF($O110 &lt;&gt; "", $E110/$O110, ""), ""),"")</f>
        <v/>
      </c>
      <c r="Q110" s="10" t="str">
        <f>IF('FY2023'!$A112&lt;&gt;"",IF(AND(MONTH($K110) &lt;= 2, MONTH($L110) &gt;= 2), IF($O110 &lt;&gt; "", $E110/$O110, ""), ""),"")</f>
        <v/>
      </c>
      <c r="R110" s="10" t="str">
        <f>IF('FY2023'!$A112&lt;&gt;"",IF(AND(MONTH($K110) &lt;= 3, MONTH($L110) &gt;= 3), IF($O110 &lt;&gt; "", $E110/$O110, ""), ""),"")</f>
        <v/>
      </c>
      <c r="S110" s="10" t="str">
        <f>IF('FY2023'!$A112&lt;&gt;"",IF(AND(MONTH($K110) &lt;= 4, MONTH($L110) &gt;= 4), IF($O110 &lt;&gt; "", $E110/$O110, ""), ""),"")</f>
        <v/>
      </c>
      <c r="T110" s="10">
        <f>IF('FY2023'!$A112&lt;&gt;"",IF(AND(MONTH($K110) &lt;= 5, MONTH($L110) &gt;= 5), IF($O110 &lt;&gt; "", $E110/$O110, ""), ""),"")</f>
        <v>500000</v>
      </c>
      <c r="U110" s="10" t="str">
        <f>IF('FY2023'!$A112&lt;&gt;"",IF(AND(MONTH($K110) &lt;= 6, MONTH($L110) &gt;= 6), IF($O110 &lt;&gt; "", $E110/$O110, ""), ""),"")</f>
        <v/>
      </c>
      <c r="V110" s="10" t="str">
        <f>IF('FY2023'!$A112&lt;&gt;"",IF(AND(MONTH($K110) &lt;= 7, MONTH($L110) &gt;= 7 ), IF($O110 &lt;&gt; "", $E110/$O110, ""), ""),"")</f>
        <v/>
      </c>
      <c r="W110" s="10" t="str">
        <f>IF('FY2023'!$A112&lt;&gt;"",IF(AND(MONTH($K110) &lt;= 8, MONTH($L110) &gt;= 8), IF($O110 &lt;&gt; "", $E110/$O110, ""), ""),"")</f>
        <v/>
      </c>
      <c r="X110" s="10" t="str">
        <f>IF('FY2023'!$A112&lt;&gt;"",IF(AND(MONTH($K110) &lt;= 9, MONTH($L110) &gt;= 9), IF($O110 &lt;&gt; "", $E110/$O110, ""), ""),"")</f>
        <v/>
      </c>
      <c r="Y110" s="10" t="str">
        <f>IF('FY2023'!$A112&lt;&gt;"",IF(AND(MONTH($K110) &lt;= 10, MONTH($L110) &gt;= 10), IF($O110 &lt;&gt; "", $E110/$O110, ""), ""),"")</f>
        <v/>
      </c>
      <c r="Z110" s="10" t="str">
        <f>IF('FY2023'!$A112&lt;&gt;"",IF(AND(MONTH($K110) &lt;= 11, MONTH($L110) &gt;= 11), IF($O110 &lt;&gt; "", $E110/$O110, ""), ""),"")</f>
        <v/>
      </c>
      <c r="AA110" s="10" t="str">
        <f>IF('FY2023'!$A112&lt;&gt;"",IF(AND(MONTH($K110) &lt;= 12, MONTH($L110) &gt;= 12), IF($O110 &lt;&gt; "", $E110/$O110, ""), ""),"")</f>
        <v/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45047</v>
      </c>
      <c r="L111" s="7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45077</v>
      </c>
      <c r="M111" s="7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44967</v>
      </c>
      <c r="N111" s="7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44942</v>
      </c>
      <c r="O111" s="5">
        <f t="shared" si="1"/>
        <v>1</v>
      </c>
      <c r="P111" s="10" t="str">
        <f>IF('FY2023'!$A113&lt;&gt;"",IF(AND(MONTH($K111) &lt;= 1, MONTH($L111) &gt;= 1), IF($O111 &lt;&gt; "", $E111/$O111, ""), ""),"")</f>
        <v/>
      </c>
      <c r="Q111" s="10" t="str">
        <f>IF('FY2023'!$A113&lt;&gt;"",IF(AND(MONTH($K111) &lt;= 2, MONTH($L111) &gt;= 2), IF($O111 &lt;&gt; "", $E111/$O111, ""), ""),"")</f>
        <v/>
      </c>
      <c r="R111" s="10" t="str">
        <f>IF('FY2023'!$A113&lt;&gt;"",IF(AND(MONTH($K111) &lt;= 3, MONTH($L111) &gt;= 3), IF($O111 &lt;&gt; "", $E111/$O111, ""), ""),"")</f>
        <v/>
      </c>
      <c r="S111" s="10" t="str">
        <f>IF('FY2023'!$A113&lt;&gt;"",IF(AND(MONTH($K111) &lt;= 4, MONTH($L111) &gt;= 4), IF($O111 &lt;&gt; "", $E111/$O111, ""), ""),"")</f>
        <v/>
      </c>
      <c r="T111" s="10">
        <f>IF('FY2023'!$A113&lt;&gt;"",IF(AND(MONTH($K111) &lt;= 5, MONTH($L111) &gt;= 5), IF($O111 &lt;&gt; "", $E111/$O111, ""), ""),"")</f>
        <v>500000</v>
      </c>
      <c r="U111" s="10" t="str">
        <f>IF('FY2023'!$A113&lt;&gt;"",IF(AND(MONTH($K111) &lt;= 6, MONTH($L111) &gt;= 6), IF($O111 &lt;&gt; "", $E111/$O111, ""), ""),"")</f>
        <v/>
      </c>
      <c r="V111" s="10" t="str">
        <f>IF('FY2023'!$A113&lt;&gt;"",IF(AND(MONTH($K111) &lt;= 7, MONTH($L111) &gt;= 7 ), IF($O111 &lt;&gt; "", $E111/$O111, ""), ""),"")</f>
        <v/>
      </c>
      <c r="W111" s="10" t="str">
        <f>IF('FY2023'!$A113&lt;&gt;"",IF(AND(MONTH($K111) &lt;= 8, MONTH($L111) &gt;= 8), IF($O111 &lt;&gt; "", $E111/$O111, ""), ""),"")</f>
        <v/>
      </c>
      <c r="X111" s="10" t="str">
        <f>IF('FY2023'!$A113&lt;&gt;"",IF(AND(MONTH($K111) &lt;= 9, MONTH($L111) &gt;= 9), IF($O111 &lt;&gt; "", $E111/$O111, ""), ""),"")</f>
        <v/>
      </c>
      <c r="Y111" s="10" t="str">
        <f>IF('FY2023'!$A113&lt;&gt;"",IF(AND(MONTH($K111) &lt;= 10, MONTH($L111) &gt;= 10), IF($O111 &lt;&gt; "", $E111/$O111, ""), ""),"")</f>
        <v/>
      </c>
      <c r="Z111" s="10" t="str">
        <f>IF('FY2023'!$A113&lt;&gt;"",IF(AND(MONTH($K111) &lt;= 11, MONTH($L111) &gt;= 11), IF($O111 &lt;&gt; "", $E111/$O111, ""), ""),"")</f>
        <v/>
      </c>
      <c r="AA111" s="10" t="str">
        <f>IF('FY2023'!$A113&lt;&gt;"",IF(AND(MONTH($K111) &lt;= 12, MONTH($L111) &gt;= 12), IF($O111 &lt;&gt; "", $E111/$O111, ""), ""),"")</f>
        <v/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45047</v>
      </c>
      <c r="L112" s="7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45077</v>
      </c>
      <c r="M112" s="7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44970</v>
      </c>
      <c r="N112" s="7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44943</v>
      </c>
      <c r="O112" s="5">
        <f t="shared" si="1"/>
        <v>1</v>
      </c>
      <c r="P112" s="10" t="str">
        <f>IF('FY2023'!$A114&lt;&gt;"",IF(AND(MONTH($K112) &lt;= 1, MONTH($L112) &gt;= 1), IF($O112 &lt;&gt; "", $E112/$O112, ""), ""),"")</f>
        <v/>
      </c>
      <c r="Q112" s="10" t="str">
        <f>IF('FY2023'!$A114&lt;&gt;"",IF(AND(MONTH($K112) &lt;= 2, MONTH($L112) &gt;= 2), IF($O112 &lt;&gt; "", $E112/$O112, ""), ""),"")</f>
        <v/>
      </c>
      <c r="R112" s="10" t="str">
        <f>IF('FY2023'!$A114&lt;&gt;"",IF(AND(MONTH($K112) &lt;= 3, MONTH($L112) &gt;= 3), IF($O112 &lt;&gt; "", $E112/$O112, ""), ""),"")</f>
        <v/>
      </c>
      <c r="S112" s="10" t="str">
        <f>IF('FY2023'!$A114&lt;&gt;"",IF(AND(MONTH($K112) &lt;= 4, MONTH($L112) &gt;= 4), IF($O112 &lt;&gt; "", $E112/$O112, ""), ""),"")</f>
        <v/>
      </c>
      <c r="T112" s="10">
        <f>IF('FY2023'!$A114&lt;&gt;"",IF(AND(MONTH($K112) &lt;= 5, MONTH($L112) &gt;= 5), IF($O112 &lt;&gt; "", $E112/$O112, ""), ""),"")</f>
        <v>500000</v>
      </c>
      <c r="U112" s="10" t="str">
        <f>IF('FY2023'!$A114&lt;&gt;"",IF(AND(MONTH($K112) &lt;= 6, MONTH($L112) &gt;= 6), IF($O112 &lt;&gt; "", $E112/$O112, ""), ""),"")</f>
        <v/>
      </c>
      <c r="V112" s="10" t="str">
        <f>IF('FY2023'!$A114&lt;&gt;"",IF(AND(MONTH($K112) &lt;= 7, MONTH($L112) &gt;= 7 ), IF($O112 &lt;&gt; "", $E112/$O112, ""), ""),"")</f>
        <v/>
      </c>
      <c r="W112" s="10" t="str">
        <f>IF('FY2023'!$A114&lt;&gt;"",IF(AND(MONTH($K112) &lt;= 8, MONTH($L112) &gt;= 8), IF($O112 &lt;&gt; "", $E112/$O112, ""), ""),"")</f>
        <v/>
      </c>
      <c r="X112" s="10" t="str">
        <f>IF('FY2023'!$A114&lt;&gt;"",IF(AND(MONTH($K112) &lt;= 9, MONTH($L112) &gt;= 9), IF($O112 &lt;&gt; "", $E112/$O112, ""), ""),"")</f>
        <v/>
      </c>
      <c r="Y112" s="10" t="str">
        <f>IF('FY2023'!$A114&lt;&gt;"",IF(AND(MONTH($K112) &lt;= 10, MONTH($L112) &gt;= 10), IF($O112 &lt;&gt; "", $E112/$O112, ""), ""),"")</f>
        <v/>
      </c>
      <c r="Z112" s="10" t="str">
        <f>IF('FY2023'!$A114&lt;&gt;"",IF(AND(MONTH($K112) &lt;= 11, MONTH($L112) &gt;= 11), IF($O112 &lt;&gt; "", $E112/$O112, ""), ""),"")</f>
        <v/>
      </c>
      <c r="AA112" s="10" t="str">
        <f>IF('FY2023'!$A114&lt;&gt;"",IF(AND(MONTH($K112) &lt;= 12, MONTH($L112) &gt;= 12), IF($O112 &lt;&gt; "", $E112/$O112, ""), ""),"")</f>
        <v/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45047</v>
      </c>
      <c r="L113" s="7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45077</v>
      </c>
      <c r="M113" s="7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44970</v>
      </c>
      <c r="N113" s="7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44943</v>
      </c>
      <c r="O113" s="5">
        <f t="shared" si="1"/>
        <v>1</v>
      </c>
      <c r="P113" s="10" t="str">
        <f>IF('FY2023'!$A115&lt;&gt;"",IF(AND(MONTH($K113) &lt;= 1, MONTH($L113) &gt;= 1), IF($O113 &lt;&gt; "", $E113/$O113, ""), ""),"")</f>
        <v/>
      </c>
      <c r="Q113" s="10" t="str">
        <f>IF('FY2023'!$A115&lt;&gt;"",IF(AND(MONTH($K113) &lt;= 2, MONTH($L113) &gt;= 2), IF($O113 &lt;&gt; "", $E113/$O113, ""), ""),"")</f>
        <v/>
      </c>
      <c r="R113" s="10" t="str">
        <f>IF('FY2023'!$A115&lt;&gt;"",IF(AND(MONTH($K113) &lt;= 3, MONTH($L113) &gt;= 3), IF($O113 &lt;&gt; "", $E113/$O113, ""), ""),"")</f>
        <v/>
      </c>
      <c r="S113" s="10" t="str">
        <f>IF('FY2023'!$A115&lt;&gt;"",IF(AND(MONTH($K113) &lt;= 4, MONTH($L113) &gt;= 4), IF($O113 &lt;&gt; "", $E113/$O113, ""), ""),"")</f>
        <v/>
      </c>
      <c r="T113" s="10">
        <f>IF('FY2023'!$A115&lt;&gt;"",IF(AND(MONTH($K113) &lt;= 5, MONTH($L113) &gt;= 5), IF($O113 &lt;&gt; "", $E113/$O113, ""), ""),"")</f>
        <v>500000</v>
      </c>
      <c r="U113" s="10" t="str">
        <f>IF('FY2023'!$A115&lt;&gt;"",IF(AND(MONTH($K113) &lt;= 6, MONTH($L113) &gt;= 6), IF($O113 &lt;&gt; "", $E113/$O113, ""), ""),"")</f>
        <v/>
      </c>
      <c r="V113" s="10" t="str">
        <f>IF('FY2023'!$A115&lt;&gt;"",IF(AND(MONTH($K113) &lt;= 7, MONTH($L113) &gt;= 7 ), IF($O113 &lt;&gt; "", $E113/$O113, ""), ""),"")</f>
        <v/>
      </c>
      <c r="W113" s="10" t="str">
        <f>IF('FY2023'!$A115&lt;&gt;"",IF(AND(MONTH($K113) &lt;= 8, MONTH($L113) &gt;= 8), IF($O113 &lt;&gt; "", $E113/$O113, ""), ""),"")</f>
        <v/>
      </c>
      <c r="X113" s="10" t="str">
        <f>IF('FY2023'!$A115&lt;&gt;"",IF(AND(MONTH($K113) &lt;= 9, MONTH($L113) &gt;= 9), IF($O113 &lt;&gt; "", $E113/$O113, ""), ""),"")</f>
        <v/>
      </c>
      <c r="Y113" s="10" t="str">
        <f>IF('FY2023'!$A115&lt;&gt;"",IF(AND(MONTH($K113) &lt;= 10, MONTH($L113) &gt;= 10), IF($O113 &lt;&gt; "", $E113/$O113, ""), ""),"")</f>
        <v/>
      </c>
      <c r="Z113" s="10" t="str">
        <f>IF('FY2023'!$A115&lt;&gt;"",IF(AND(MONTH($K113) &lt;= 11, MONTH($L113) &gt;= 11), IF($O113 &lt;&gt; "", $E113/$O113, ""), ""),"")</f>
        <v/>
      </c>
      <c r="AA113" s="10" t="str">
        <f>IF('FY2023'!$A115&lt;&gt;"",IF(AND(MONTH($K113) &lt;= 12, MONTH($L113) &gt;= 12), IF($O113 &lt;&gt; "", $E113/$O113, ""), ""),"")</f>
        <v/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45047</v>
      </c>
      <c r="L114" s="7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45077</v>
      </c>
      <c r="M114" s="7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44970</v>
      </c>
      <c r="N114" s="7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44943</v>
      </c>
      <c r="O114" s="5">
        <f t="shared" si="1"/>
        <v>1</v>
      </c>
      <c r="P114" s="10" t="str">
        <f>IF('FY2023'!$A116&lt;&gt;"",IF(AND(MONTH($K114) &lt;= 1, MONTH($L114) &gt;= 1), IF($O114 &lt;&gt; "", $E114/$O114, ""), ""),"")</f>
        <v/>
      </c>
      <c r="Q114" s="10" t="str">
        <f>IF('FY2023'!$A116&lt;&gt;"",IF(AND(MONTH($K114) &lt;= 2, MONTH($L114) &gt;= 2), IF($O114 &lt;&gt; "", $E114/$O114, ""), ""),"")</f>
        <v/>
      </c>
      <c r="R114" s="10" t="str">
        <f>IF('FY2023'!$A116&lt;&gt;"",IF(AND(MONTH($K114) &lt;= 3, MONTH($L114) &gt;= 3), IF($O114 &lt;&gt; "", $E114/$O114, ""), ""),"")</f>
        <v/>
      </c>
      <c r="S114" s="10" t="str">
        <f>IF('FY2023'!$A116&lt;&gt;"",IF(AND(MONTH($K114) &lt;= 4, MONTH($L114) &gt;= 4), IF($O114 &lt;&gt; "", $E114/$O114, ""), ""),"")</f>
        <v/>
      </c>
      <c r="T114" s="10">
        <f>IF('FY2023'!$A116&lt;&gt;"",IF(AND(MONTH($K114) &lt;= 5, MONTH($L114) &gt;= 5), IF($O114 &lt;&gt; "", $E114/$O114, ""), ""),"")</f>
        <v>500000</v>
      </c>
      <c r="U114" s="10" t="str">
        <f>IF('FY2023'!$A116&lt;&gt;"",IF(AND(MONTH($K114) &lt;= 6, MONTH($L114) &gt;= 6), IF($O114 &lt;&gt; "", $E114/$O114, ""), ""),"")</f>
        <v/>
      </c>
      <c r="V114" s="10" t="str">
        <f>IF('FY2023'!$A116&lt;&gt;"",IF(AND(MONTH($K114) &lt;= 7, MONTH($L114) &gt;= 7 ), IF($O114 &lt;&gt; "", $E114/$O114, ""), ""),"")</f>
        <v/>
      </c>
      <c r="W114" s="10" t="str">
        <f>IF('FY2023'!$A116&lt;&gt;"",IF(AND(MONTH($K114) &lt;= 8, MONTH($L114) &gt;= 8), IF($O114 &lt;&gt; "", $E114/$O114, ""), ""),"")</f>
        <v/>
      </c>
      <c r="X114" s="10" t="str">
        <f>IF('FY2023'!$A116&lt;&gt;"",IF(AND(MONTH($K114) &lt;= 9, MONTH($L114) &gt;= 9), IF($O114 &lt;&gt; "", $E114/$O114, ""), ""),"")</f>
        <v/>
      </c>
      <c r="Y114" s="10" t="str">
        <f>IF('FY2023'!$A116&lt;&gt;"",IF(AND(MONTH($K114) &lt;= 10, MONTH($L114) &gt;= 10), IF($O114 &lt;&gt; "", $E114/$O114, ""), ""),"")</f>
        <v/>
      </c>
      <c r="Z114" s="10" t="str">
        <f>IF('FY2023'!$A116&lt;&gt;"",IF(AND(MONTH($K114) &lt;= 11, MONTH($L114) &gt;= 11), IF($O114 &lt;&gt; "", $E114/$O114, ""), ""),"")</f>
        <v/>
      </c>
      <c r="AA114" s="10" t="str">
        <f>IF('FY2023'!$A116&lt;&gt;"",IF(AND(MONTH($K114) &lt;= 12, MONTH($L114) &gt;= 12), IF($O114 &lt;&gt; "", $E114/$O114, ""), ""),"")</f>
        <v/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45047</v>
      </c>
      <c r="L115" s="7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45077</v>
      </c>
      <c r="M115" s="7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44970</v>
      </c>
      <c r="N115" s="7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44943</v>
      </c>
      <c r="O115" s="5">
        <f t="shared" si="1"/>
        <v>1</v>
      </c>
      <c r="P115" s="10" t="str">
        <f>IF('FY2023'!$A117&lt;&gt;"",IF(AND(MONTH($K115) &lt;= 1, MONTH($L115) &gt;= 1), IF($O115 &lt;&gt; "", $E115/$O115, ""), ""),"")</f>
        <v/>
      </c>
      <c r="Q115" s="10" t="str">
        <f>IF('FY2023'!$A117&lt;&gt;"",IF(AND(MONTH($K115) &lt;= 2, MONTH($L115) &gt;= 2), IF($O115 &lt;&gt; "", $E115/$O115, ""), ""),"")</f>
        <v/>
      </c>
      <c r="R115" s="10" t="str">
        <f>IF('FY2023'!$A117&lt;&gt;"",IF(AND(MONTH($K115) &lt;= 3, MONTH($L115) &gt;= 3), IF($O115 &lt;&gt; "", $E115/$O115, ""), ""),"")</f>
        <v/>
      </c>
      <c r="S115" s="10" t="str">
        <f>IF('FY2023'!$A117&lt;&gt;"",IF(AND(MONTH($K115) &lt;= 4, MONTH($L115) &gt;= 4), IF($O115 &lt;&gt; "", $E115/$O115, ""), ""),"")</f>
        <v/>
      </c>
      <c r="T115" s="10">
        <f>IF('FY2023'!$A117&lt;&gt;"",IF(AND(MONTH($K115) &lt;= 5, MONTH($L115) &gt;= 5), IF($O115 &lt;&gt; "", $E115/$O115, ""), ""),"")</f>
        <v>500000</v>
      </c>
      <c r="U115" s="10" t="str">
        <f>IF('FY2023'!$A117&lt;&gt;"",IF(AND(MONTH($K115) &lt;= 6, MONTH($L115) &gt;= 6), IF($O115 &lt;&gt; "", $E115/$O115, ""), ""),"")</f>
        <v/>
      </c>
      <c r="V115" s="10" t="str">
        <f>IF('FY2023'!$A117&lt;&gt;"",IF(AND(MONTH($K115) &lt;= 7, MONTH($L115) &gt;= 7 ), IF($O115 &lt;&gt; "", $E115/$O115, ""), ""),"")</f>
        <v/>
      </c>
      <c r="W115" s="10" t="str">
        <f>IF('FY2023'!$A117&lt;&gt;"",IF(AND(MONTH($K115) &lt;= 8, MONTH($L115) &gt;= 8), IF($O115 &lt;&gt; "", $E115/$O115, ""), ""),"")</f>
        <v/>
      </c>
      <c r="X115" s="10" t="str">
        <f>IF('FY2023'!$A117&lt;&gt;"",IF(AND(MONTH($K115) &lt;= 9, MONTH($L115) &gt;= 9), IF($O115 &lt;&gt; "", $E115/$O115, ""), ""),"")</f>
        <v/>
      </c>
      <c r="Y115" s="10" t="str">
        <f>IF('FY2023'!$A117&lt;&gt;"",IF(AND(MONTH($K115) &lt;= 10, MONTH($L115) &gt;= 10), IF($O115 &lt;&gt; "", $E115/$O115, ""), ""),"")</f>
        <v/>
      </c>
      <c r="Z115" s="10" t="str">
        <f>IF('FY2023'!$A117&lt;&gt;"",IF(AND(MONTH($K115) &lt;= 11, MONTH($L115) &gt;= 11), IF($O115 &lt;&gt; "", $E115/$O115, ""), ""),"")</f>
        <v/>
      </c>
      <c r="AA115" s="10" t="str">
        <f>IF('FY2023'!$A117&lt;&gt;"",IF(AND(MONTH($K115) &lt;= 12, MONTH($L115) &gt;= 12), IF($O115 &lt;&gt; "", $E115/$O115, ""), ""),"")</f>
        <v/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45078</v>
      </c>
      <c r="L116" s="7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45107</v>
      </c>
      <c r="M116" s="7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44971</v>
      </c>
      <c r="N116" s="7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44944</v>
      </c>
      <c r="O116" s="5">
        <f t="shared" si="1"/>
        <v>1</v>
      </c>
      <c r="P116" s="10" t="str">
        <f>IF('FY2023'!$A118&lt;&gt;"",IF(AND(MONTH($K116) &lt;= 1, MONTH($L116) &gt;= 1), IF($O116 &lt;&gt; "", $E116/$O116, ""), ""),"")</f>
        <v/>
      </c>
      <c r="Q116" s="10" t="str">
        <f>IF('FY2023'!$A118&lt;&gt;"",IF(AND(MONTH($K116) &lt;= 2, MONTH($L116) &gt;= 2), IF($O116 &lt;&gt; "", $E116/$O116, ""), ""),"")</f>
        <v/>
      </c>
      <c r="R116" s="10" t="str">
        <f>IF('FY2023'!$A118&lt;&gt;"",IF(AND(MONTH($K116) &lt;= 3, MONTH($L116) &gt;= 3), IF($O116 &lt;&gt; "", $E116/$O116, ""), ""),"")</f>
        <v/>
      </c>
      <c r="S116" s="10" t="str">
        <f>IF('FY2023'!$A118&lt;&gt;"",IF(AND(MONTH($K116) &lt;= 4, MONTH($L116) &gt;= 4), IF($O116 &lt;&gt; "", $E116/$O116, ""), ""),"")</f>
        <v/>
      </c>
      <c r="T116" s="10" t="str">
        <f>IF('FY2023'!$A118&lt;&gt;"",IF(AND(MONTH($K116) &lt;= 5, MONTH($L116) &gt;= 5), IF($O116 &lt;&gt; "", $E116/$O116, ""), ""),"")</f>
        <v/>
      </c>
      <c r="U116" s="10">
        <f>IF('FY2023'!$A118&lt;&gt;"",IF(AND(MONTH($K116) &lt;= 6, MONTH($L116) &gt;= 6), IF($O116 &lt;&gt; "", $E116/$O116, ""), ""),"")</f>
        <v>1000000</v>
      </c>
      <c r="V116" s="10" t="str">
        <f>IF('FY2023'!$A118&lt;&gt;"",IF(AND(MONTH($K116) &lt;= 7, MONTH($L116) &gt;= 7 ), IF($O116 &lt;&gt; "", $E116/$O116, ""), ""),"")</f>
        <v/>
      </c>
      <c r="W116" s="10" t="str">
        <f>IF('FY2023'!$A118&lt;&gt;"",IF(AND(MONTH($K116) &lt;= 8, MONTH($L116) &gt;= 8), IF($O116 &lt;&gt; "", $E116/$O116, ""), ""),"")</f>
        <v/>
      </c>
      <c r="X116" s="10" t="str">
        <f>IF('FY2023'!$A118&lt;&gt;"",IF(AND(MONTH($K116) &lt;= 9, MONTH($L116) &gt;= 9), IF($O116 &lt;&gt; "", $E116/$O116, ""), ""),"")</f>
        <v/>
      </c>
      <c r="Y116" s="10" t="str">
        <f>IF('FY2023'!$A118&lt;&gt;"",IF(AND(MONTH($K116) &lt;= 10, MONTH($L116) &gt;= 10), IF($O116 &lt;&gt; "", $E116/$O116, ""), ""),"")</f>
        <v/>
      </c>
      <c r="Z116" s="10" t="str">
        <f>IF('FY2023'!$A118&lt;&gt;"",IF(AND(MONTH($K116) &lt;= 11, MONTH($L116) &gt;= 11), IF($O116 &lt;&gt; "", $E116/$O116, ""), ""),"")</f>
        <v/>
      </c>
      <c r="AA116" s="10" t="str">
        <f>IF('FY2023'!$A118&lt;&gt;"",IF(AND(MONTH($K116) &lt;= 12, MONTH($L116) &gt;= 12), IF($O116 &lt;&gt; "", $E116/$O116, ""), ""),"")</f>
        <v/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45078</v>
      </c>
      <c r="L117" s="7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45107</v>
      </c>
      <c r="M117" s="7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44971</v>
      </c>
      <c r="N117" s="7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44944</v>
      </c>
      <c r="O117" s="5">
        <f t="shared" si="1"/>
        <v>1</v>
      </c>
      <c r="P117" s="10" t="str">
        <f>IF('FY2023'!$A119&lt;&gt;"",IF(AND(MONTH($K117) &lt;= 1, MONTH($L117) &gt;= 1), IF($O117 &lt;&gt; "", $E117/$O117, ""), ""),"")</f>
        <v/>
      </c>
      <c r="Q117" s="10" t="str">
        <f>IF('FY2023'!$A119&lt;&gt;"",IF(AND(MONTH($K117) &lt;= 2, MONTH($L117) &gt;= 2), IF($O117 &lt;&gt; "", $E117/$O117, ""), ""),"")</f>
        <v/>
      </c>
      <c r="R117" s="10" t="str">
        <f>IF('FY2023'!$A119&lt;&gt;"",IF(AND(MONTH($K117) &lt;= 3, MONTH($L117) &gt;= 3), IF($O117 &lt;&gt; "", $E117/$O117, ""), ""),"")</f>
        <v/>
      </c>
      <c r="S117" s="10" t="str">
        <f>IF('FY2023'!$A119&lt;&gt;"",IF(AND(MONTH($K117) &lt;= 4, MONTH($L117) &gt;= 4), IF($O117 &lt;&gt; "", $E117/$O117, ""), ""),"")</f>
        <v/>
      </c>
      <c r="T117" s="10" t="str">
        <f>IF('FY2023'!$A119&lt;&gt;"",IF(AND(MONTH($K117) &lt;= 5, MONTH($L117) &gt;= 5), IF($O117 &lt;&gt; "", $E117/$O117, ""), ""),"")</f>
        <v/>
      </c>
      <c r="U117" s="10">
        <f>IF('FY2023'!$A119&lt;&gt;"",IF(AND(MONTH($K117) &lt;= 6, MONTH($L117) &gt;= 6), IF($O117 &lt;&gt; "", $E117/$O117, ""), ""),"")</f>
        <v>1000000</v>
      </c>
      <c r="V117" s="10" t="str">
        <f>IF('FY2023'!$A119&lt;&gt;"",IF(AND(MONTH($K117) &lt;= 7, MONTH($L117) &gt;= 7 ), IF($O117 &lt;&gt; "", $E117/$O117, ""), ""),"")</f>
        <v/>
      </c>
      <c r="W117" s="10" t="str">
        <f>IF('FY2023'!$A119&lt;&gt;"",IF(AND(MONTH($K117) &lt;= 8, MONTH($L117) &gt;= 8), IF($O117 &lt;&gt; "", $E117/$O117, ""), ""),"")</f>
        <v/>
      </c>
      <c r="X117" s="10" t="str">
        <f>IF('FY2023'!$A119&lt;&gt;"",IF(AND(MONTH($K117) &lt;= 9, MONTH($L117) &gt;= 9), IF($O117 &lt;&gt; "", $E117/$O117, ""), ""),"")</f>
        <v/>
      </c>
      <c r="Y117" s="10" t="str">
        <f>IF('FY2023'!$A119&lt;&gt;"",IF(AND(MONTH($K117) &lt;= 10, MONTH($L117) &gt;= 10), IF($O117 &lt;&gt; "", $E117/$O117, ""), ""),"")</f>
        <v/>
      </c>
      <c r="Z117" s="10" t="str">
        <f>IF('FY2023'!$A119&lt;&gt;"",IF(AND(MONTH($K117) &lt;= 11, MONTH($L117) &gt;= 11), IF($O117 &lt;&gt; "", $E117/$O117, ""), ""),"")</f>
        <v/>
      </c>
      <c r="AA117" s="10" t="str">
        <f>IF('FY2023'!$A119&lt;&gt;"",IF(AND(MONTH($K117) &lt;= 12, MONTH($L117) &gt;= 12), IF($O117 &lt;&gt; "", $E117/$O117, ""), ""),"")</f>
        <v/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45078</v>
      </c>
      <c r="L118" s="7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45107</v>
      </c>
      <c r="M118" s="7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44971</v>
      </c>
      <c r="N118" s="7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44944</v>
      </c>
      <c r="O118" s="5">
        <f t="shared" si="1"/>
        <v>1</v>
      </c>
      <c r="P118" s="10" t="str">
        <f>IF('FY2023'!$A120&lt;&gt;"",IF(AND(MONTH($K118) &lt;= 1, MONTH($L118) &gt;= 1), IF($O118 &lt;&gt; "", $E118/$O118, ""), ""),"")</f>
        <v/>
      </c>
      <c r="Q118" s="10" t="str">
        <f>IF('FY2023'!$A120&lt;&gt;"",IF(AND(MONTH($K118) &lt;= 2, MONTH($L118) &gt;= 2), IF($O118 &lt;&gt; "", $E118/$O118, ""), ""),"")</f>
        <v/>
      </c>
      <c r="R118" s="10" t="str">
        <f>IF('FY2023'!$A120&lt;&gt;"",IF(AND(MONTH($K118) &lt;= 3, MONTH($L118) &gt;= 3), IF($O118 &lt;&gt; "", $E118/$O118, ""), ""),"")</f>
        <v/>
      </c>
      <c r="S118" s="10" t="str">
        <f>IF('FY2023'!$A120&lt;&gt;"",IF(AND(MONTH($K118) &lt;= 4, MONTH($L118) &gt;= 4), IF($O118 &lt;&gt; "", $E118/$O118, ""), ""),"")</f>
        <v/>
      </c>
      <c r="T118" s="10" t="str">
        <f>IF('FY2023'!$A120&lt;&gt;"",IF(AND(MONTH($K118) &lt;= 5, MONTH($L118) &gt;= 5), IF($O118 &lt;&gt; "", $E118/$O118, ""), ""),"")</f>
        <v/>
      </c>
      <c r="U118" s="10">
        <f>IF('FY2023'!$A120&lt;&gt;"",IF(AND(MONTH($K118) &lt;= 6, MONTH($L118) &gt;= 6), IF($O118 &lt;&gt; "", $E118/$O118, ""), ""),"")</f>
        <v>1000000</v>
      </c>
      <c r="V118" s="10" t="str">
        <f>IF('FY2023'!$A120&lt;&gt;"",IF(AND(MONTH($K118) &lt;= 7, MONTH($L118) &gt;= 7 ), IF($O118 &lt;&gt; "", $E118/$O118, ""), ""),"")</f>
        <v/>
      </c>
      <c r="W118" s="10" t="str">
        <f>IF('FY2023'!$A120&lt;&gt;"",IF(AND(MONTH($K118) &lt;= 8, MONTH($L118) &gt;= 8), IF($O118 &lt;&gt; "", $E118/$O118, ""), ""),"")</f>
        <v/>
      </c>
      <c r="X118" s="10" t="str">
        <f>IF('FY2023'!$A120&lt;&gt;"",IF(AND(MONTH($K118) &lt;= 9, MONTH($L118) &gt;= 9), IF($O118 &lt;&gt; "", $E118/$O118, ""), ""),"")</f>
        <v/>
      </c>
      <c r="Y118" s="10" t="str">
        <f>IF('FY2023'!$A120&lt;&gt;"",IF(AND(MONTH($K118) &lt;= 10, MONTH($L118) &gt;= 10), IF($O118 &lt;&gt; "", $E118/$O118, ""), ""),"")</f>
        <v/>
      </c>
      <c r="Z118" s="10" t="str">
        <f>IF('FY2023'!$A120&lt;&gt;"",IF(AND(MONTH($K118) &lt;= 11, MONTH($L118) &gt;= 11), IF($O118 &lt;&gt; "", $E118/$O118, ""), ""),"")</f>
        <v/>
      </c>
      <c r="AA118" s="10" t="str">
        <f>IF('FY2023'!$A120&lt;&gt;"",IF(AND(MONTH($K118) &lt;= 12, MONTH($L118) &gt;= 12), IF($O118 &lt;&gt; "", $E118/$O118, ""), ""),"")</f>
        <v/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45078</v>
      </c>
      <c r="L119" s="7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45107</v>
      </c>
      <c r="M119" s="7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44971</v>
      </c>
      <c r="N119" s="7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44944</v>
      </c>
      <c r="O119" s="5">
        <f t="shared" si="1"/>
        <v>1</v>
      </c>
      <c r="P119" s="10" t="str">
        <f>IF('FY2023'!$A121&lt;&gt;"",IF(AND(MONTH($K119) &lt;= 1, MONTH($L119) &gt;= 1), IF($O119 &lt;&gt; "", $E119/$O119, ""), ""),"")</f>
        <v/>
      </c>
      <c r="Q119" s="10" t="str">
        <f>IF('FY2023'!$A121&lt;&gt;"",IF(AND(MONTH($K119) &lt;= 2, MONTH($L119) &gt;= 2), IF($O119 &lt;&gt; "", $E119/$O119, ""), ""),"")</f>
        <v/>
      </c>
      <c r="R119" s="10" t="str">
        <f>IF('FY2023'!$A121&lt;&gt;"",IF(AND(MONTH($K119) &lt;= 3, MONTH($L119) &gt;= 3), IF($O119 &lt;&gt; "", $E119/$O119, ""), ""),"")</f>
        <v/>
      </c>
      <c r="S119" s="10" t="str">
        <f>IF('FY2023'!$A121&lt;&gt;"",IF(AND(MONTH($K119) &lt;= 4, MONTH($L119) &gt;= 4), IF($O119 &lt;&gt; "", $E119/$O119, ""), ""),"")</f>
        <v/>
      </c>
      <c r="T119" s="10" t="str">
        <f>IF('FY2023'!$A121&lt;&gt;"",IF(AND(MONTH($K119) &lt;= 5, MONTH($L119) &gt;= 5), IF($O119 &lt;&gt; "", $E119/$O119, ""), ""),"")</f>
        <v/>
      </c>
      <c r="U119" s="10">
        <f>IF('FY2023'!$A121&lt;&gt;"",IF(AND(MONTH($K119) &lt;= 6, MONTH($L119) &gt;= 6), IF($O119 &lt;&gt; "", $E119/$O119, ""), ""),"")</f>
        <v>1000000</v>
      </c>
      <c r="V119" s="10" t="str">
        <f>IF('FY2023'!$A121&lt;&gt;"",IF(AND(MONTH($K119) &lt;= 7, MONTH($L119) &gt;= 7 ), IF($O119 &lt;&gt; "", $E119/$O119, ""), ""),"")</f>
        <v/>
      </c>
      <c r="W119" s="10" t="str">
        <f>IF('FY2023'!$A121&lt;&gt;"",IF(AND(MONTH($K119) &lt;= 8, MONTH($L119) &gt;= 8), IF($O119 &lt;&gt; "", $E119/$O119, ""), ""),"")</f>
        <v/>
      </c>
      <c r="X119" s="10" t="str">
        <f>IF('FY2023'!$A121&lt;&gt;"",IF(AND(MONTH($K119) &lt;= 9, MONTH($L119) &gt;= 9), IF($O119 &lt;&gt; "", $E119/$O119, ""), ""),"")</f>
        <v/>
      </c>
      <c r="Y119" s="10" t="str">
        <f>IF('FY2023'!$A121&lt;&gt;"",IF(AND(MONTH($K119) &lt;= 10, MONTH($L119) &gt;= 10), IF($O119 &lt;&gt; "", $E119/$O119, ""), ""),"")</f>
        <v/>
      </c>
      <c r="Z119" s="10" t="str">
        <f>IF('FY2023'!$A121&lt;&gt;"",IF(AND(MONTH($K119) &lt;= 11, MONTH($L119) &gt;= 11), IF($O119 &lt;&gt; "", $E119/$O119, ""), ""),"")</f>
        <v/>
      </c>
      <c r="AA119" s="10" t="str">
        <f>IF('FY2023'!$A121&lt;&gt;"",IF(AND(MONTH($K119) &lt;= 12, MONTH($L119) &gt;= 12), IF($O119 &lt;&gt; "", $E119/$O119, ""), ""),"")</f>
        <v/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45108</v>
      </c>
      <c r="L120" s="7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45138</v>
      </c>
      <c r="M120" s="7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44973</v>
      </c>
      <c r="N120" s="7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44951</v>
      </c>
      <c r="O120" s="5">
        <f t="shared" si="1"/>
        <v>1</v>
      </c>
      <c r="P120" s="10" t="str">
        <f>IF('FY2023'!$A122&lt;&gt;"",IF(AND(MONTH($K120) &lt;= 1, MONTH($L120) &gt;= 1), IF($O120 &lt;&gt; "", $E120/$O120, ""), ""),"")</f>
        <v/>
      </c>
      <c r="Q120" s="10" t="str">
        <f>IF('FY2023'!$A122&lt;&gt;"",IF(AND(MONTH($K120) &lt;= 2, MONTH($L120) &gt;= 2), IF($O120 &lt;&gt; "", $E120/$O120, ""), ""),"")</f>
        <v/>
      </c>
      <c r="R120" s="10" t="str">
        <f>IF('FY2023'!$A122&lt;&gt;"",IF(AND(MONTH($K120) &lt;= 3, MONTH($L120) &gt;= 3), IF($O120 &lt;&gt; "", $E120/$O120, ""), ""),"")</f>
        <v/>
      </c>
      <c r="S120" s="10" t="str">
        <f>IF('FY2023'!$A122&lt;&gt;"",IF(AND(MONTH($K120) &lt;= 4, MONTH($L120) &gt;= 4), IF($O120 &lt;&gt; "", $E120/$O120, ""), ""),"")</f>
        <v/>
      </c>
      <c r="T120" s="10" t="str">
        <f>IF('FY2023'!$A122&lt;&gt;"",IF(AND(MONTH($K120) &lt;= 5, MONTH($L120) &gt;= 5), IF($O120 &lt;&gt; "", $E120/$O120, ""), ""),"")</f>
        <v/>
      </c>
      <c r="U120" s="10" t="str">
        <f>IF('FY2023'!$A122&lt;&gt;"",IF(AND(MONTH($K120) &lt;= 6, MONTH($L120) &gt;= 6), IF($O120 &lt;&gt; "", $E120/$O120, ""), ""),"")</f>
        <v/>
      </c>
      <c r="V120" s="10">
        <f>IF('FY2023'!$A122&lt;&gt;"",IF(AND(MONTH($K120) &lt;= 7, MONTH($L120) &gt;= 7 ), IF($O120 &lt;&gt; "", $E120/$O120, ""), ""),"")</f>
        <v>500000</v>
      </c>
      <c r="W120" s="10" t="str">
        <f>IF('FY2023'!$A122&lt;&gt;"",IF(AND(MONTH($K120) &lt;= 8, MONTH($L120) &gt;= 8), IF($O120 &lt;&gt; "", $E120/$O120, ""), ""),"")</f>
        <v/>
      </c>
      <c r="X120" s="10" t="str">
        <f>IF('FY2023'!$A122&lt;&gt;"",IF(AND(MONTH($K120) &lt;= 9, MONTH($L120) &gt;= 9), IF($O120 &lt;&gt; "", $E120/$O120, ""), ""),"")</f>
        <v/>
      </c>
      <c r="Y120" s="10" t="str">
        <f>IF('FY2023'!$A122&lt;&gt;"",IF(AND(MONTH($K120) &lt;= 10, MONTH($L120) &gt;= 10), IF($O120 &lt;&gt; "", $E120/$O120, ""), ""),"")</f>
        <v/>
      </c>
      <c r="Z120" s="10" t="str">
        <f>IF('FY2023'!$A122&lt;&gt;"",IF(AND(MONTH($K120) &lt;= 11, MONTH($L120) &gt;= 11), IF($O120 &lt;&gt; "", $E120/$O120, ""), ""),"")</f>
        <v/>
      </c>
      <c r="AA120" s="10" t="str">
        <f>IF('FY2023'!$A122&lt;&gt;"",IF(AND(MONTH($K120) &lt;= 12, MONTH($L120) &gt;= 12), IF($O120 &lt;&gt; "", $E120/$O120, ""), ""),"")</f>
        <v/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45108</v>
      </c>
      <c r="L121" s="7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45138</v>
      </c>
      <c r="M121" s="7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44974</v>
      </c>
      <c r="N121" s="7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44952</v>
      </c>
      <c r="O121" s="5">
        <f t="shared" si="1"/>
        <v>1</v>
      </c>
      <c r="P121" s="10" t="str">
        <f>IF('FY2023'!$A123&lt;&gt;"",IF(AND(MONTH($K121) &lt;= 1, MONTH($L121) &gt;= 1), IF($O121 &lt;&gt; "", $E121/$O121, ""), ""),"")</f>
        <v/>
      </c>
      <c r="Q121" s="10" t="str">
        <f>IF('FY2023'!$A123&lt;&gt;"",IF(AND(MONTH($K121) &lt;= 2, MONTH($L121) &gt;= 2), IF($O121 &lt;&gt; "", $E121/$O121, ""), ""),"")</f>
        <v/>
      </c>
      <c r="R121" s="10" t="str">
        <f>IF('FY2023'!$A123&lt;&gt;"",IF(AND(MONTH($K121) &lt;= 3, MONTH($L121) &gt;= 3), IF($O121 &lt;&gt; "", $E121/$O121, ""), ""),"")</f>
        <v/>
      </c>
      <c r="S121" s="10" t="str">
        <f>IF('FY2023'!$A123&lt;&gt;"",IF(AND(MONTH($K121) &lt;= 4, MONTH($L121) &gt;= 4), IF($O121 &lt;&gt; "", $E121/$O121, ""), ""),"")</f>
        <v/>
      </c>
      <c r="T121" s="10" t="str">
        <f>IF('FY2023'!$A123&lt;&gt;"",IF(AND(MONTH($K121) &lt;= 5, MONTH($L121) &gt;= 5), IF($O121 &lt;&gt; "", $E121/$O121, ""), ""),"")</f>
        <v/>
      </c>
      <c r="U121" s="10" t="str">
        <f>IF('FY2023'!$A123&lt;&gt;"",IF(AND(MONTH($K121) &lt;= 6, MONTH($L121) &gt;= 6), IF($O121 &lt;&gt; "", $E121/$O121, ""), ""),"")</f>
        <v/>
      </c>
      <c r="V121" s="10">
        <f>IF('FY2023'!$A123&lt;&gt;"",IF(AND(MONTH($K121) &lt;= 7, MONTH($L121) &gt;= 7 ), IF($O121 &lt;&gt; "", $E121/$O121, ""), ""),"")</f>
        <v>500000</v>
      </c>
      <c r="W121" s="10" t="str">
        <f>IF('FY2023'!$A123&lt;&gt;"",IF(AND(MONTH($K121) &lt;= 8, MONTH($L121) &gt;= 8), IF($O121 &lt;&gt; "", $E121/$O121, ""), ""),"")</f>
        <v/>
      </c>
      <c r="X121" s="10" t="str">
        <f>IF('FY2023'!$A123&lt;&gt;"",IF(AND(MONTH($K121) &lt;= 9, MONTH($L121) &gt;= 9), IF($O121 &lt;&gt; "", $E121/$O121, ""), ""),"")</f>
        <v/>
      </c>
      <c r="Y121" s="10" t="str">
        <f>IF('FY2023'!$A123&lt;&gt;"",IF(AND(MONTH($K121) &lt;= 10, MONTH($L121) &gt;= 10), IF($O121 &lt;&gt; "", $E121/$O121, ""), ""),"")</f>
        <v/>
      </c>
      <c r="Z121" s="10" t="str">
        <f>IF('FY2023'!$A123&lt;&gt;"",IF(AND(MONTH($K121) &lt;= 11, MONTH($L121) &gt;= 11), IF($O121 &lt;&gt; "", $E121/$O121, ""), ""),"")</f>
        <v/>
      </c>
      <c r="AA121" s="10" t="str">
        <f>IF('FY2023'!$A123&lt;&gt;"",IF(AND(MONTH($K121) &lt;= 12, MONTH($L121) &gt;= 12), IF($O121 &lt;&gt; "", $E121/$O121, ""), ""),"")</f>
        <v/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45108</v>
      </c>
      <c r="L122" s="7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45138</v>
      </c>
      <c r="M122" s="7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44974</v>
      </c>
      <c r="N122" s="7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44952</v>
      </c>
      <c r="O122" s="5">
        <f t="shared" si="1"/>
        <v>1</v>
      </c>
      <c r="P122" s="10" t="str">
        <f>IF('FY2023'!$A124&lt;&gt;"",IF(AND(MONTH($K122) &lt;= 1, MONTH($L122) &gt;= 1), IF($O122 &lt;&gt; "", $E122/$O122, ""), ""),"")</f>
        <v/>
      </c>
      <c r="Q122" s="10" t="str">
        <f>IF('FY2023'!$A124&lt;&gt;"",IF(AND(MONTH($K122) &lt;= 2, MONTH($L122) &gt;= 2), IF($O122 &lt;&gt; "", $E122/$O122, ""), ""),"")</f>
        <v/>
      </c>
      <c r="R122" s="10" t="str">
        <f>IF('FY2023'!$A124&lt;&gt;"",IF(AND(MONTH($K122) &lt;= 3, MONTH($L122) &gt;= 3), IF($O122 &lt;&gt; "", $E122/$O122, ""), ""),"")</f>
        <v/>
      </c>
      <c r="S122" s="10" t="str">
        <f>IF('FY2023'!$A124&lt;&gt;"",IF(AND(MONTH($K122) &lt;= 4, MONTH($L122) &gt;= 4), IF($O122 &lt;&gt; "", $E122/$O122, ""), ""),"")</f>
        <v/>
      </c>
      <c r="T122" s="10" t="str">
        <f>IF('FY2023'!$A124&lt;&gt;"",IF(AND(MONTH($K122) &lt;= 5, MONTH($L122) &gt;= 5), IF($O122 &lt;&gt; "", $E122/$O122, ""), ""),"")</f>
        <v/>
      </c>
      <c r="U122" s="10" t="str">
        <f>IF('FY2023'!$A124&lt;&gt;"",IF(AND(MONTH($K122) &lt;= 6, MONTH($L122) &gt;= 6), IF($O122 &lt;&gt; "", $E122/$O122, ""), ""),"")</f>
        <v/>
      </c>
      <c r="V122" s="10">
        <f>IF('FY2023'!$A124&lt;&gt;"",IF(AND(MONTH($K122) &lt;= 7, MONTH($L122) &gt;= 7 ), IF($O122 &lt;&gt; "", $E122/$O122, ""), ""),"")</f>
        <v>500000</v>
      </c>
      <c r="W122" s="10" t="str">
        <f>IF('FY2023'!$A124&lt;&gt;"",IF(AND(MONTH($K122) &lt;= 8, MONTH($L122) &gt;= 8), IF($O122 &lt;&gt; "", $E122/$O122, ""), ""),"")</f>
        <v/>
      </c>
      <c r="X122" s="10" t="str">
        <f>IF('FY2023'!$A124&lt;&gt;"",IF(AND(MONTH($K122) &lt;= 9, MONTH($L122) &gt;= 9), IF($O122 &lt;&gt; "", $E122/$O122, ""), ""),"")</f>
        <v/>
      </c>
      <c r="Y122" s="10" t="str">
        <f>IF('FY2023'!$A124&lt;&gt;"",IF(AND(MONTH($K122) &lt;= 10, MONTH($L122) &gt;= 10), IF($O122 &lt;&gt; "", $E122/$O122, ""), ""),"")</f>
        <v/>
      </c>
      <c r="Z122" s="10" t="str">
        <f>IF('FY2023'!$A124&lt;&gt;"",IF(AND(MONTH($K122) &lt;= 11, MONTH($L122) &gt;= 11), IF($O122 &lt;&gt; "", $E122/$O122, ""), ""),"")</f>
        <v/>
      </c>
      <c r="AA122" s="10" t="str">
        <f>IF('FY2023'!$A124&lt;&gt;"",IF(AND(MONTH($K122) &lt;= 12, MONTH($L122) &gt;= 12), IF($O122 &lt;&gt; "", $E122/$O122, ""), ""),"")</f>
        <v/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45108</v>
      </c>
      <c r="L123" s="7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45138</v>
      </c>
      <c r="M123" s="7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44974</v>
      </c>
      <c r="N123" s="7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44952</v>
      </c>
      <c r="O123" s="5">
        <f t="shared" si="1"/>
        <v>1</v>
      </c>
      <c r="P123" s="10" t="str">
        <f>IF('FY2023'!$A125&lt;&gt;"",IF(AND(MONTH($K123) &lt;= 1, MONTH($L123) &gt;= 1), IF($O123 &lt;&gt; "", $E123/$O123, ""), ""),"")</f>
        <v/>
      </c>
      <c r="Q123" s="10" t="str">
        <f>IF('FY2023'!$A125&lt;&gt;"",IF(AND(MONTH($K123) &lt;= 2, MONTH($L123) &gt;= 2), IF($O123 &lt;&gt; "", $E123/$O123, ""), ""),"")</f>
        <v/>
      </c>
      <c r="R123" s="10" t="str">
        <f>IF('FY2023'!$A125&lt;&gt;"",IF(AND(MONTH($K123) &lt;= 3, MONTH($L123) &gt;= 3), IF($O123 &lt;&gt; "", $E123/$O123, ""), ""),"")</f>
        <v/>
      </c>
      <c r="S123" s="10" t="str">
        <f>IF('FY2023'!$A125&lt;&gt;"",IF(AND(MONTH($K123) &lt;= 4, MONTH($L123) &gt;= 4), IF($O123 &lt;&gt; "", $E123/$O123, ""), ""),"")</f>
        <v/>
      </c>
      <c r="T123" s="10" t="str">
        <f>IF('FY2023'!$A125&lt;&gt;"",IF(AND(MONTH($K123) &lt;= 5, MONTH($L123) &gt;= 5), IF($O123 &lt;&gt; "", $E123/$O123, ""), ""),"")</f>
        <v/>
      </c>
      <c r="U123" s="10" t="str">
        <f>IF('FY2023'!$A125&lt;&gt;"",IF(AND(MONTH($K123) &lt;= 6, MONTH($L123) &gt;= 6), IF($O123 &lt;&gt; "", $E123/$O123, ""), ""),"")</f>
        <v/>
      </c>
      <c r="V123" s="10">
        <f>IF('FY2023'!$A125&lt;&gt;"",IF(AND(MONTH($K123) &lt;= 7, MONTH($L123) &gt;= 7 ), IF($O123 &lt;&gt; "", $E123/$O123, ""), ""),"")</f>
        <v>500000</v>
      </c>
      <c r="W123" s="10" t="str">
        <f>IF('FY2023'!$A125&lt;&gt;"",IF(AND(MONTH($K123) &lt;= 8, MONTH($L123) &gt;= 8), IF($O123 &lt;&gt; "", $E123/$O123, ""), ""),"")</f>
        <v/>
      </c>
      <c r="X123" s="10" t="str">
        <f>IF('FY2023'!$A125&lt;&gt;"",IF(AND(MONTH($K123) &lt;= 9, MONTH($L123) &gt;= 9), IF($O123 &lt;&gt; "", $E123/$O123, ""), ""),"")</f>
        <v/>
      </c>
      <c r="Y123" s="10" t="str">
        <f>IF('FY2023'!$A125&lt;&gt;"",IF(AND(MONTH($K123) &lt;= 10, MONTH($L123) &gt;= 10), IF($O123 &lt;&gt; "", $E123/$O123, ""), ""),"")</f>
        <v/>
      </c>
      <c r="Z123" s="10" t="str">
        <f>IF('FY2023'!$A125&lt;&gt;"",IF(AND(MONTH($K123) &lt;= 11, MONTH($L123) &gt;= 11), IF($O123 &lt;&gt; "", $E123/$O123, ""), ""),"")</f>
        <v/>
      </c>
      <c r="AA123" s="10" t="str">
        <f>IF('FY2023'!$A125&lt;&gt;"",IF(AND(MONTH($K123) &lt;= 12, MONTH($L123) &gt;= 12), IF($O123 &lt;&gt; "", $E123/$O123, ""), ""),"")</f>
        <v/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45108</v>
      </c>
      <c r="L124" s="7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45138</v>
      </c>
      <c r="M124" s="7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44974</v>
      </c>
      <c r="N124" s="7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44952</v>
      </c>
      <c r="O124" s="5">
        <f t="shared" si="1"/>
        <v>1</v>
      </c>
      <c r="P124" s="10" t="str">
        <f>IF('FY2023'!$A126&lt;&gt;"",IF(AND(MONTH($K124) &lt;= 1, MONTH($L124) &gt;= 1), IF($O124 &lt;&gt; "", $E124/$O124, ""), ""),"")</f>
        <v/>
      </c>
      <c r="Q124" s="10" t="str">
        <f>IF('FY2023'!$A126&lt;&gt;"",IF(AND(MONTH($K124) &lt;= 2, MONTH($L124) &gt;= 2), IF($O124 &lt;&gt; "", $E124/$O124, ""), ""),"")</f>
        <v/>
      </c>
      <c r="R124" s="10" t="str">
        <f>IF('FY2023'!$A126&lt;&gt;"",IF(AND(MONTH($K124) &lt;= 3, MONTH($L124) &gt;= 3), IF($O124 &lt;&gt; "", $E124/$O124, ""), ""),"")</f>
        <v/>
      </c>
      <c r="S124" s="10" t="str">
        <f>IF('FY2023'!$A126&lt;&gt;"",IF(AND(MONTH($K124) &lt;= 4, MONTH($L124) &gt;= 4), IF($O124 &lt;&gt; "", $E124/$O124, ""), ""),"")</f>
        <v/>
      </c>
      <c r="T124" s="10" t="str">
        <f>IF('FY2023'!$A126&lt;&gt;"",IF(AND(MONTH($K124) &lt;= 5, MONTH($L124) &gt;= 5), IF($O124 &lt;&gt; "", $E124/$O124, ""), ""),"")</f>
        <v/>
      </c>
      <c r="U124" s="10" t="str">
        <f>IF('FY2023'!$A126&lt;&gt;"",IF(AND(MONTH($K124) &lt;= 6, MONTH($L124) &gt;= 6), IF($O124 &lt;&gt; "", $E124/$O124, ""), ""),"")</f>
        <v/>
      </c>
      <c r="V124" s="10">
        <f>IF('FY2023'!$A126&lt;&gt;"",IF(AND(MONTH($K124) &lt;= 7, MONTH($L124) &gt;= 7 ), IF($O124 &lt;&gt; "", $E124/$O124, ""), ""),"")</f>
        <v>500000</v>
      </c>
      <c r="W124" s="10" t="str">
        <f>IF('FY2023'!$A126&lt;&gt;"",IF(AND(MONTH($K124) &lt;= 8, MONTH($L124) &gt;= 8), IF($O124 &lt;&gt; "", $E124/$O124, ""), ""),"")</f>
        <v/>
      </c>
      <c r="X124" s="10" t="str">
        <f>IF('FY2023'!$A126&lt;&gt;"",IF(AND(MONTH($K124) &lt;= 9, MONTH($L124) &gt;= 9), IF($O124 &lt;&gt; "", $E124/$O124, ""), ""),"")</f>
        <v/>
      </c>
      <c r="Y124" s="10" t="str">
        <f>IF('FY2023'!$A126&lt;&gt;"",IF(AND(MONTH($K124) &lt;= 10, MONTH($L124) &gt;= 10), IF($O124 &lt;&gt; "", $E124/$O124, ""), ""),"")</f>
        <v/>
      </c>
      <c r="Z124" s="10" t="str">
        <f>IF('FY2023'!$A126&lt;&gt;"",IF(AND(MONTH($K124) &lt;= 11, MONTH($L124) &gt;= 11), IF($O124 &lt;&gt; "", $E124/$O124, ""), ""),"")</f>
        <v/>
      </c>
      <c r="AA124" s="10" t="str">
        <f>IF('FY2023'!$A126&lt;&gt;"",IF(AND(MONTH($K124) &lt;= 12, MONTH($L124) &gt;= 12), IF($O124 &lt;&gt; "", $E124/$O124, ""), ""),"")</f>
        <v/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45108</v>
      </c>
      <c r="L125" s="7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45138</v>
      </c>
      <c r="M125" s="7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44978</v>
      </c>
      <c r="N125" s="7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44953</v>
      </c>
      <c r="O125" s="5">
        <f t="shared" si="1"/>
        <v>1</v>
      </c>
      <c r="P125" s="10" t="str">
        <f>IF('FY2023'!$A127&lt;&gt;"",IF(AND(MONTH($K125) &lt;= 1, MONTH($L125) &gt;= 1), IF($O125 &lt;&gt; "", $E125/$O125, ""), ""),"")</f>
        <v/>
      </c>
      <c r="Q125" s="10" t="str">
        <f>IF('FY2023'!$A127&lt;&gt;"",IF(AND(MONTH($K125) &lt;= 2, MONTH($L125) &gt;= 2), IF($O125 &lt;&gt; "", $E125/$O125, ""), ""),"")</f>
        <v/>
      </c>
      <c r="R125" s="10" t="str">
        <f>IF('FY2023'!$A127&lt;&gt;"",IF(AND(MONTH($K125) &lt;= 3, MONTH($L125) &gt;= 3), IF($O125 &lt;&gt; "", $E125/$O125, ""), ""),"")</f>
        <v/>
      </c>
      <c r="S125" s="10" t="str">
        <f>IF('FY2023'!$A127&lt;&gt;"",IF(AND(MONTH($K125) &lt;= 4, MONTH($L125) &gt;= 4), IF($O125 &lt;&gt; "", $E125/$O125, ""), ""),"")</f>
        <v/>
      </c>
      <c r="T125" s="10" t="str">
        <f>IF('FY2023'!$A127&lt;&gt;"",IF(AND(MONTH($K125) &lt;= 5, MONTH($L125) &gt;= 5), IF($O125 &lt;&gt; "", $E125/$O125, ""), ""),"")</f>
        <v/>
      </c>
      <c r="U125" s="10" t="str">
        <f>IF('FY2023'!$A127&lt;&gt;"",IF(AND(MONTH($K125) &lt;= 6, MONTH($L125) &gt;= 6), IF($O125 &lt;&gt; "", $E125/$O125, ""), ""),"")</f>
        <v/>
      </c>
      <c r="V125" s="10">
        <f>IF('FY2023'!$A127&lt;&gt;"",IF(AND(MONTH($K125) &lt;= 7, MONTH($L125) &gt;= 7 ), IF($O125 &lt;&gt; "", $E125/$O125, ""), ""),"")</f>
        <v>500000</v>
      </c>
      <c r="W125" s="10" t="str">
        <f>IF('FY2023'!$A127&lt;&gt;"",IF(AND(MONTH($K125) &lt;= 8, MONTH($L125) &gt;= 8), IF($O125 &lt;&gt; "", $E125/$O125, ""), ""),"")</f>
        <v/>
      </c>
      <c r="X125" s="10" t="str">
        <f>IF('FY2023'!$A127&lt;&gt;"",IF(AND(MONTH($K125) &lt;= 9, MONTH($L125) &gt;= 9), IF($O125 &lt;&gt; "", $E125/$O125, ""), ""),"")</f>
        <v/>
      </c>
      <c r="Y125" s="10" t="str">
        <f>IF('FY2023'!$A127&lt;&gt;"",IF(AND(MONTH($K125) &lt;= 10, MONTH($L125) &gt;= 10), IF($O125 &lt;&gt; "", $E125/$O125, ""), ""),"")</f>
        <v/>
      </c>
      <c r="Z125" s="10" t="str">
        <f>IF('FY2023'!$A127&lt;&gt;"",IF(AND(MONTH($K125) &lt;= 11, MONTH($L125) &gt;= 11), IF($O125 &lt;&gt; "", $E125/$O125, ""), ""),"")</f>
        <v/>
      </c>
      <c r="AA125" s="10" t="str">
        <f>IF('FY2023'!$A127&lt;&gt;"",IF(AND(MONTH($K125) &lt;= 12, MONTH($L125) &gt;= 12), IF($O125 &lt;&gt; "", $E125/$O125, ""), ""),"")</f>
        <v/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45108</v>
      </c>
      <c r="L126" s="7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45138</v>
      </c>
      <c r="M126" s="7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44978</v>
      </c>
      <c r="N126" s="7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44953</v>
      </c>
      <c r="O126" s="5">
        <f t="shared" si="1"/>
        <v>1</v>
      </c>
      <c r="P126" s="10" t="str">
        <f>IF('FY2023'!$A128&lt;&gt;"",IF(AND(MONTH($K126) &lt;= 1, MONTH($L126) &gt;= 1), IF($O126 &lt;&gt; "", $E126/$O126, ""), ""),"")</f>
        <v/>
      </c>
      <c r="Q126" s="10" t="str">
        <f>IF('FY2023'!$A128&lt;&gt;"",IF(AND(MONTH($K126) &lt;= 2, MONTH($L126) &gt;= 2), IF($O126 &lt;&gt; "", $E126/$O126, ""), ""),"")</f>
        <v/>
      </c>
      <c r="R126" s="10" t="str">
        <f>IF('FY2023'!$A128&lt;&gt;"",IF(AND(MONTH($K126) &lt;= 3, MONTH($L126) &gt;= 3), IF($O126 &lt;&gt; "", $E126/$O126, ""), ""),"")</f>
        <v/>
      </c>
      <c r="S126" s="10" t="str">
        <f>IF('FY2023'!$A128&lt;&gt;"",IF(AND(MONTH($K126) &lt;= 4, MONTH($L126) &gt;= 4), IF($O126 &lt;&gt; "", $E126/$O126, ""), ""),"")</f>
        <v/>
      </c>
      <c r="T126" s="10" t="str">
        <f>IF('FY2023'!$A128&lt;&gt;"",IF(AND(MONTH($K126) &lt;= 5, MONTH($L126) &gt;= 5), IF($O126 &lt;&gt; "", $E126/$O126, ""), ""),"")</f>
        <v/>
      </c>
      <c r="U126" s="10" t="str">
        <f>IF('FY2023'!$A128&lt;&gt;"",IF(AND(MONTH($K126) &lt;= 6, MONTH($L126) &gt;= 6), IF($O126 &lt;&gt; "", $E126/$O126, ""), ""),"")</f>
        <v/>
      </c>
      <c r="V126" s="10">
        <f>IF('FY2023'!$A128&lt;&gt;"",IF(AND(MONTH($K126) &lt;= 7, MONTH($L126) &gt;= 7 ), IF($O126 &lt;&gt; "", $E126/$O126, ""), ""),"")</f>
        <v>500000</v>
      </c>
      <c r="W126" s="10" t="str">
        <f>IF('FY2023'!$A128&lt;&gt;"",IF(AND(MONTH($K126) &lt;= 8, MONTH($L126) &gt;= 8), IF($O126 &lt;&gt; "", $E126/$O126, ""), ""),"")</f>
        <v/>
      </c>
      <c r="X126" s="10" t="str">
        <f>IF('FY2023'!$A128&lt;&gt;"",IF(AND(MONTH($K126) &lt;= 9, MONTH($L126) &gt;= 9), IF($O126 &lt;&gt; "", $E126/$O126, ""), ""),"")</f>
        <v/>
      </c>
      <c r="Y126" s="10" t="str">
        <f>IF('FY2023'!$A128&lt;&gt;"",IF(AND(MONTH($K126) &lt;= 10, MONTH($L126) &gt;= 10), IF($O126 &lt;&gt; "", $E126/$O126, ""), ""),"")</f>
        <v/>
      </c>
      <c r="Z126" s="10" t="str">
        <f>IF('FY2023'!$A128&lt;&gt;"",IF(AND(MONTH($K126) &lt;= 11, MONTH($L126) &gt;= 11), IF($O126 &lt;&gt; "", $E126/$O126, ""), ""),"")</f>
        <v/>
      </c>
      <c r="AA126" s="10" t="str">
        <f>IF('FY2023'!$A128&lt;&gt;"",IF(AND(MONTH($K126) &lt;= 12, MONTH($L126) &gt;= 12), IF($O126 &lt;&gt; "", $E126/$O126, ""), ""),"")</f>
        <v/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45108</v>
      </c>
      <c r="L127" s="7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45138</v>
      </c>
      <c r="M127" s="7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44978</v>
      </c>
      <c r="N127" s="7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44953</v>
      </c>
      <c r="O127" s="5">
        <f t="shared" si="1"/>
        <v>1</v>
      </c>
      <c r="P127" s="10" t="str">
        <f>IF('FY2023'!$A129&lt;&gt;"",IF(AND(MONTH($K127) &lt;= 1, MONTH($L127) &gt;= 1), IF($O127 &lt;&gt; "", $E127/$O127, ""), ""),"")</f>
        <v/>
      </c>
      <c r="Q127" s="10" t="str">
        <f>IF('FY2023'!$A129&lt;&gt;"",IF(AND(MONTH($K127) &lt;= 2, MONTH($L127) &gt;= 2), IF($O127 &lt;&gt; "", $E127/$O127, ""), ""),"")</f>
        <v/>
      </c>
      <c r="R127" s="10" t="str">
        <f>IF('FY2023'!$A129&lt;&gt;"",IF(AND(MONTH($K127) &lt;= 3, MONTH($L127) &gt;= 3), IF($O127 &lt;&gt; "", $E127/$O127, ""), ""),"")</f>
        <v/>
      </c>
      <c r="S127" s="10" t="str">
        <f>IF('FY2023'!$A129&lt;&gt;"",IF(AND(MONTH($K127) &lt;= 4, MONTH($L127) &gt;= 4), IF($O127 &lt;&gt; "", $E127/$O127, ""), ""),"")</f>
        <v/>
      </c>
      <c r="T127" s="10" t="str">
        <f>IF('FY2023'!$A129&lt;&gt;"",IF(AND(MONTH($K127) &lt;= 5, MONTH($L127) &gt;= 5), IF($O127 &lt;&gt; "", $E127/$O127, ""), ""),"")</f>
        <v/>
      </c>
      <c r="U127" s="10" t="str">
        <f>IF('FY2023'!$A129&lt;&gt;"",IF(AND(MONTH($K127) &lt;= 6, MONTH($L127) &gt;= 6), IF($O127 &lt;&gt; "", $E127/$O127, ""), ""),"")</f>
        <v/>
      </c>
      <c r="V127" s="10">
        <f>IF('FY2023'!$A129&lt;&gt;"",IF(AND(MONTH($K127) &lt;= 7, MONTH($L127) &gt;= 7 ), IF($O127 &lt;&gt; "", $E127/$O127, ""), ""),"")</f>
        <v>500000</v>
      </c>
      <c r="W127" s="10" t="str">
        <f>IF('FY2023'!$A129&lt;&gt;"",IF(AND(MONTH($K127) &lt;= 8, MONTH($L127) &gt;= 8), IF($O127 &lt;&gt; "", $E127/$O127, ""), ""),"")</f>
        <v/>
      </c>
      <c r="X127" s="10" t="str">
        <f>IF('FY2023'!$A129&lt;&gt;"",IF(AND(MONTH($K127) &lt;= 9, MONTH($L127) &gt;= 9), IF($O127 &lt;&gt; "", $E127/$O127, ""), ""),"")</f>
        <v/>
      </c>
      <c r="Y127" s="10" t="str">
        <f>IF('FY2023'!$A129&lt;&gt;"",IF(AND(MONTH($K127) &lt;= 10, MONTH($L127) &gt;= 10), IF($O127 &lt;&gt; "", $E127/$O127, ""), ""),"")</f>
        <v/>
      </c>
      <c r="Z127" s="10" t="str">
        <f>IF('FY2023'!$A129&lt;&gt;"",IF(AND(MONTH($K127) &lt;= 11, MONTH($L127) &gt;= 11), IF($O127 &lt;&gt; "", $E127/$O127, ""), ""),"")</f>
        <v/>
      </c>
      <c r="AA127" s="10" t="str">
        <f>IF('FY2023'!$A129&lt;&gt;"",IF(AND(MONTH($K127) &lt;= 12, MONTH($L127) &gt;= 12), IF($O127 &lt;&gt; "", $E127/$O127, ""), ""),"")</f>
        <v/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45108</v>
      </c>
      <c r="L128" s="7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45138</v>
      </c>
      <c r="M128" s="7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44978</v>
      </c>
      <c r="N128" s="7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44953</v>
      </c>
      <c r="O128" s="5">
        <f t="shared" si="1"/>
        <v>1</v>
      </c>
      <c r="P128" s="10" t="str">
        <f>IF('FY2023'!$A130&lt;&gt;"",IF(AND(MONTH($K128) &lt;= 1, MONTH($L128) &gt;= 1), IF($O128 &lt;&gt; "", $E128/$O128, ""), ""),"")</f>
        <v/>
      </c>
      <c r="Q128" s="10" t="str">
        <f>IF('FY2023'!$A130&lt;&gt;"",IF(AND(MONTH($K128) &lt;= 2, MONTH($L128) &gt;= 2), IF($O128 &lt;&gt; "", $E128/$O128, ""), ""),"")</f>
        <v/>
      </c>
      <c r="R128" s="10" t="str">
        <f>IF('FY2023'!$A130&lt;&gt;"",IF(AND(MONTH($K128) &lt;= 3, MONTH($L128) &gt;= 3), IF($O128 &lt;&gt; "", $E128/$O128, ""), ""),"")</f>
        <v/>
      </c>
      <c r="S128" s="10" t="str">
        <f>IF('FY2023'!$A130&lt;&gt;"",IF(AND(MONTH($K128) &lt;= 4, MONTH($L128) &gt;= 4), IF($O128 &lt;&gt; "", $E128/$O128, ""), ""),"")</f>
        <v/>
      </c>
      <c r="T128" s="10" t="str">
        <f>IF('FY2023'!$A130&lt;&gt;"",IF(AND(MONTH($K128) &lt;= 5, MONTH($L128) &gt;= 5), IF($O128 &lt;&gt; "", $E128/$O128, ""), ""),"")</f>
        <v/>
      </c>
      <c r="U128" s="10" t="str">
        <f>IF('FY2023'!$A130&lt;&gt;"",IF(AND(MONTH($K128) &lt;= 6, MONTH($L128) &gt;= 6), IF($O128 &lt;&gt; "", $E128/$O128, ""), ""),"")</f>
        <v/>
      </c>
      <c r="V128" s="10">
        <f>IF('FY2023'!$A130&lt;&gt;"",IF(AND(MONTH($K128) &lt;= 7, MONTH($L128) &gt;= 7 ), IF($O128 &lt;&gt; "", $E128/$O128, ""), ""),"")</f>
        <v>500000</v>
      </c>
      <c r="W128" s="10" t="str">
        <f>IF('FY2023'!$A130&lt;&gt;"",IF(AND(MONTH($K128) &lt;= 8, MONTH($L128) &gt;= 8), IF($O128 &lt;&gt; "", $E128/$O128, ""), ""),"")</f>
        <v/>
      </c>
      <c r="X128" s="10" t="str">
        <f>IF('FY2023'!$A130&lt;&gt;"",IF(AND(MONTH($K128) &lt;= 9, MONTH($L128) &gt;= 9), IF($O128 &lt;&gt; "", $E128/$O128, ""), ""),"")</f>
        <v/>
      </c>
      <c r="Y128" s="10" t="str">
        <f>IF('FY2023'!$A130&lt;&gt;"",IF(AND(MONTH($K128) &lt;= 10, MONTH($L128) &gt;= 10), IF($O128 &lt;&gt; "", $E128/$O128, ""), ""),"")</f>
        <v/>
      </c>
      <c r="Z128" s="10" t="str">
        <f>IF('FY2023'!$A130&lt;&gt;"",IF(AND(MONTH($K128) &lt;= 11, MONTH($L128) &gt;= 11), IF($O128 &lt;&gt; "", $E128/$O128, ""), ""),"")</f>
        <v/>
      </c>
      <c r="AA128" s="10" t="str">
        <f>IF('FY2023'!$A130&lt;&gt;"",IF(AND(MONTH($K128) &lt;= 12, MONTH($L128) &gt;= 12), IF($O128 &lt;&gt; "", $E128/$O128, ""), ""),"")</f>
        <v/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45108</v>
      </c>
      <c r="L129" s="7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45138</v>
      </c>
      <c r="M129" s="7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44986</v>
      </c>
      <c r="N129" s="7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44965</v>
      </c>
      <c r="O129" s="5">
        <f t="shared" si="1"/>
        <v>1</v>
      </c>
      <c r="P129" s="10" t="str">
        <f>IF('FY2023'!$A131&lt;&gt;"",IF(AND(MONTH($K129) &lt;= 1, MONTH($L129) &gt;= 1), IF($O129 &lt;&gt; "", $E129/$O129, ""), ""),"")</f>
        <v/>
      </c>
      <c r="Q129" s="10" t="str">
        <f>IF('FY2023'!$A131&lt;&gt;"",IF(AND(MONTH($K129) &lt;= 2, MONTH($L129) &gt;= 2), IF($O129 &lt;&gt; "", $E129/$O129, ""), ""),"")</f>
        <v/>
      </c>
      <c r="R129" s="10" t="str">
        <f>IF('FY2023'!$A131&lt;&gt;"",IF(AND(MONTH($K129) &lt;= 3, MONTH($L129) &gt;= 3), IF($O129 &lt;&gt; "", $E129/$O129, ""), ""),"")</f>
        <v/>
      </c>
      <c r="S129" s="10" t="str">
        <f>IF('FY2023'!$A131&lt;&gt;"",IF(AND(MONTH($K129) &lt;= 4, MONTH($L129) &gt;= 4), IF($O129 &lt;&gt; "", $E129/$O129, ""), ""),"")</f>
        <v/>
      </c>
      <c r="T129" s="10" t="str">
        <f>IF('FY2023'!$A131&lt;&gt;"",IF(AND(MONTH($K129) &lt;= 5, MONTH($L129) &gt;= 5), IF($O129 &lt;&gt; "", $E129/$O129, ""), ""),"")</f>
        <v/>
      </c>
      <c r="U129" s="10" t="str">
        <f>IF('FY2023'!$A131&lt;&gt;"",IF(AND(MONTH($K129) &lt;= 6, MONTH($L129) &gt;= 6), IF($O129 &lt;&gt; "", $E129/$O129, ""), ""),"")</f>
        <v/>
      </c>
      <c r="V129" s="10">
        <f>IF('FY2023'!$A131&lt;&gt;"",IF(AND(MONTH($K129) &lt;= 7, MONTH($L129) &gt;= 7 ), IF($O129 &lt;&gt; "", $E129/$O129, ""), ""),"")</f>
        <v>500000</v>
      </c>
      <c r="W129" s="10" t="str">
        <f>IF('FY2023'!$A131&lt;&gt;"",IF(AND(MONTH($K129) &lt;= 8, MONTH($L129) &gt;= 8), IF($O129 &lt;&gt; "", $E129/$O129, ""), ""),"")</f>
        <v/>
      </c>
      <c r="X129" s="10" t="str">
        <f>IF('FY2023'!$A131&lt;&gt;"",IF(AND(MONTH($K129) &lt;= 9, MONTH($L129) &gt;= 9), IF($O129 &lt;&gt; "", $E129/$O129, ""), ""),"")</f>
        <v/>
      </c>
      <c r="Y129" s="10" t="str">
        <f>IF('FY2023'!$A131&lt;&gt;"",IF(AND(MONTH($K129) &lt;= 10, MONTH($L129) &gt;= 10), IF($O129 &lt;&gt; "", $E129/$O129, ""), ""),"")</f>
        <v/>
      </c>
      <c r="Z129" s="10" t="str">
        <f>IF('FY2023'!$A131&lt;&gt;"",IF(AND(MONTH($K129) &lt;= 11, MONTH($L129) &gt;= 11), IF($O129 &lt;&gt; "", $E129/$O129, ""), ""),"")</f>
        <v/>
      </c>
      <c r="AA129" s="10" t="str">
        <f>IF('FY2023'!$A131&lt;&gt;"",IF(AND(MONTH($K129) &lt;= 12, MONTH($L129) &gt;= 12), IF($O129 &lt;&gt; "", $E129/$O129, ""), ""),"")</f>
        <v/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45108</v>
      </c>
      <c r="L130" s="7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45138</v>
      </c>
      <c r="M130" s="7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44986</v>
      </c>
      <c r="N130" s="7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44965</v>
      </c>
      <c r="O130" s="5">
        <f t="shared" si="1"/>
        <v>1</v>
      </c>
      <c r="P130" s="10" t="str">
        <f>IF('FY2023'!$A132&lt;&gt;"",IF(AND(MONTH($K130) &lt;= 1, MONTH($L130) &gt;= 1), IF($O130 &lt;&gt; "", $E130/$O130, ""), ""),"")</f>
        <v/>
      </c>
      <c r="Q130" s="10" t="str">
        <f>IF('FY2023'!$A132&lt;&gt;"",IF(AND(MONTH($K130) &lt;= 2, MONTH($L130) &gt;= 2), IF($O130 &lt;&gt; "", $E130/$O130, ""), ""),"")</f>
        <v/>
      </c>
      <c r="R130" s="10" t="str">
        <f>IF('FY2023'!$A132&lt;&gt;"",IF(AND(MONTH($K130) &lt;= 3, MONTH($L130) &gt;= 3), IF($O130 &lt;&gt; "", $E130/$O130, ""), ""),"")</f>
        <v/>
      </c>
      <c r="S130" s="10" t="str">
        <f>IF('FY2023'!$A132&lt;&gt;"",IF(AND(MONTH($K130) &lt;= 4, MONTH($L130) &gt;= 4), IF($O130 &lt;&gt; "", $E130/$O130, ""), ""),"")</f>
        <v/>
      </c>
      <c r="T130" s="10" t="str">
        <f>IF('FY2023'!$A132&lt;&gt;"",IF(AND(MONTH($K130) &lt;= 5, MONTH($L130) &gt;= 5), IF($O130 &lt;&gt; "", $E130/$O130, ""), ""),"")</f>
        <v/>
      </c>
      <c r="U130" s="10" t="str">
        <f>IF('FY2023'!$A132&lt;&gt;"",IF(AND(MONTH($K130) &lt;= 6, MONTH($L130) &gt;= 6), IF($O130 &lt;&gt; "", $E130/$O130, ""), ""),"")</f>
        <v/>
      </c>
      <c r="V130" s="10">
        <f>IF('FY2023'!$A132&lt;&gt;"",IF(AND(MONTH($K130) &lt;= 7, MONTH($L130) &gt;= 7 ), IF($O130 &lt;&gt; "", $E130/$O130, ""), ""),"")</f>
        <v>500000</v>
      </c>
      <c r="W130" s="10" t="str">
        <f>IF('FY2023'!$A132&lt;&gt;"",IF(AND(MONTH($K130) &lt;= 8, MONTH($L130) &gt;= 8), IF($O130 &lt;&gt; "", $E130/$O130, ""), ""),"")</f>
        <v/>
      </c>
      <c r="X130" s="10" t="str">
        <f>IF('FY2023'!$A132&lt;&gt;"",IF(AND(MONTH($K130) &lt;= 9, MONTH($L130) &gt;= 9), IF($O130 &lt;&gt; "", $E130/$O130, ""), ""),"")</f>
        <v/>
      </c>
      <c r="Y130" s="10" t="str">
        <f>IF('FY2023'!$A132&lt;&gt;"",IF(AND(MONTH($K130) &lt;= 10, MONTH($L130) &gt;= 10), IF($O130 &lt;&gt; "", $E130/$O130, ""), ""),"")</f>
        <v/>
      </c>
      <c r="Z130" s="10" t="str">
        <f>IF('FY2023'!$A132&lt;&gt;"",IF(AND(MONTH($K130) &lt;= 11, MONTH($L130) &gt;= 11), IF($O130 &lt;&gt; "", $E130/$O130, ""), ""),"")</f>
        <v/>
      </c>
      <c r="AA130" s="10" t="str">
        <f>IF('FY2023'!$A132&lt;&gt;"",IF(AND(MONTH($K130) &lt;= 12, MONTH($L130) &gt;= 12), IF($O130 &lt;&gt; "", $E130/$O130, ""), ""),"")</f>
        <v/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45108</v>
      </c>
      <c r="L131" s="7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45138</v>
      </c>
      <c r="M131" s="7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44987</v>
      </c>
      <c r="N131" s="7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44966</v>
      </c>
      <c r="O131" s="5">
        <f t="shared" ref="O131:O194" si="2">IF(AND(K131&lt;&gt;"", L131&lt;&gt;""), DATEDIF(K131, L131, "M") + 1, "")</f>
        <v>1</v>
      </c>
      <c r="P131" s="10" t="str">
        <f>IF('FY2023'!$A133&lt;&gt;"",IF(AND(MONTH($K131) &lt;= 1, MONTH($L131) &gt;= 1), IF($O131 &lt;&gt; "", $E131/$O131, ""), ""),"")</f>
        <v/>
      </c>
      <c r="Q131" s="10" t="str">
        <f>IF('FY2023'!$A133&lt;&gt;"",IF(AND(MONTH($K131) &lt;= 2, MONTH($L131) &gt;= 2), IF($O131 &lt;&gt; "", $E131/$O131, ""), ""),"")</f>
        <v/>
      </c>
      <c r="R131" s="10" t="str">
        <f>IF('FY2023'!$A133&lt;&gt;"",IF(AND(MONTH($K131) &lt;= 3, MONTH($L131) &gt;= 3), IF($O131 &lt;&gt; "", $E131/$O131, ""), ""),"")</f>
        <v/>
      </c>
      <c r="S131" s="10" t="str">
        <f>IF('FY2023'!$A133&lt;&gt;"",IF(AND(MONTH($K131) &lt;= 4, MONTH($L131) &gt;= 4), IF($O131 &lt;&gt; "", $E131/$O131, ""), ""),"")</f>
        <v/>
      </c>
      <c r="T131" s="10" t="str">
        <f>IF('FY2023'!$A133&lt;&gt;"",IF(AND(MONTH($K131) &lt;= 5, MONTH($L131) &gt;= 5), IF($O131 &lt;&gt; "", $E131/$O131, ""), ""),"")</f>
        <v/>
      </c>
      <c r="U131" s="10" t="str">
        <f>IF('FY2023'!$A133&lt;&gt;"",IF(AND(MONTH($K131) &lt;= 6, MONTH($L131) &gt;= 6), IF($O131 &lt;&gt; "", $E131/$O131, ""), ""),"")</f>
        <v/>
      </c>
      <c r="V131" s="10">
        <f>IF('FY2023'!$A133&lt;&gt;"",IF(AND(MONTH($K131) &lt;= 7, MONTH($L131) &gt;= 7 ), IF($O131 &lt;&gt; "", $E131/$O131, ""), ""),"")</f>
        <v>1000000</v>
      </c>
      <c r="W131" s="10" t="str">
        <f>IF('FY2023'!$A133&lt;&gt;"",IF(AND(MONTH($K131) &lt;= 8, MONTH($L131) &gt;= 8), IF($O131 &lt;&gt; "", $E131/$O131, ""), ""),"")</f>
        <v/>
      </c>
      <c r="X131" s="10" t="str">
        <f>IF('FY2023'!$A133&lt;&gt;"",IF(AND(MONTH($K131) &lt;= 9, MONTH($L131) &gt;= 9), IF($O131 &lt;&gt; "", $E131/$O131, ""), ""),"")</f>
        <v/>
      </c>
      <c r="Y131" s="10" t="str">
        <f>IF('FY2023'!$A133&lt;&gt;"",IF(AND(MONTH($K131) &lt;= 10, MONTH($L131) &gt;= 10), IF($O131 &lt;&gt; "", $E131/$O131, ""), ""),"")</f>
        <v/>
      </c>
      <c r="Z131" s="10" t="str">
        <f>IF('FY2023'!$A133&lt;&gt;"",IF(AND(MONTH($K131) &lt;= 11, MONTH($L131) &gt;= 11), IF($O131 &lt;&gt; "", $E131/$O131, ""), ""),"")</f>
        <v/>
      </c>
      <c r="AA131" s="10" t="str">
        <f>IF('FY2023'!$A133&lt;&gt;"",IF(AND(MONTH($K131) &lt;= 12, MONTH($L131) &gt;= 12), IF($O131 &lt;&gt; "", $E131/$O131, ""), ""),"")</f>
        <v/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45108</v>
      </c>
      <c r="L132" s="7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45138</v>
      </c>
      <c r="M132" s="7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44987</v>
      </c>
      <c r="N132" s="7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44966</v>
      </c>
      <c r="O132" s="5">
        <f t="shared" si="2"/>
        <v>1</v>
      </c>
      <c r="P132" s="10" t="str">
        <f>IF('FY2023'!$A134&lt;&gt;"",IF(AND(MONTH($K132) &lt;= 1, MONTH($L132) &gt;= 1), IF($O132 &lt;&gt; "", $E132/$O132, ""), ""),"")</f>
        <v/>
      </c>
      <c r="Q132" s="10" t="str">
        <f>IF('FY2023'!$A134&lt;&gt;"",IF(AND(MONTH($K132) &lt;= 2, MONTH($L132) &gt;= 2), IF($O132 &lt;&gt; "", $E132/$O132, ""), ""),"")</f>
        <v/>
      </c>
      <c r="R132" s="10" t="str">
        <f>IF('FY2023'!$A134&lt;&gt;"",IF(AND(MONTH($K132) &lt;= 3, MONTH($L132) &gt;= 3), IF($O132 &lt;&gt; "", $E132/$O132, ""), ""),"")</f>
        <v/>
      </c>
      <c r="S132" s="10" t="str">
        <f>IF('FY2023'!$A134&lt;&gt;"",IF(AND(MONTH($K132) &lt;= 4, MONTH($L132) &gt;= 4), IF($O132 &lt;&gt; "", $E132/$O132, ""), ""),"")</f>
        <v/>
      </c>
      <c r="T132" s="10" t="str">
        <f>IF('FY2023'!$A134&lt;&gt;"",IF(AND(MONTH($K132) &lt;= 5, MONTH($L132) &gt;= 5), IF($O132 &lt;&gt; "", $E132/$O132, ""), ""),"")</f>
        <v/>
      </c>
      <c r="U132" s="10" t="str">
        <f>IF('FY2023'!$A134&lt;&gt;"",IF(AND(MONTH($K132) &lt;= 6, MONTH($L132) &gt;= 6), IF($O132 &lt;&gt; "", $E132/$O132, ""), ""),"")</f>
        <v/>
      </c>
      <c r="V132" s="10">
        <f>IF('FY2023'!$A134&lt;&gt;"",IF(AND(MONTH($K132) &lt;= 7, MONTH($L132) &gt;= 7 ), IF($O132 &lt;&gt; "", $E132/$O132, ""), ""),"")</f>
        <v>1000000</v>
      </c>
      <c r="W132" s="10" t="str">
        <f>IF('FY2023'!$A134&lt;&gt;"",IF(AND(MONTH($K132) &lt;= 8, MONTH($L132) &gt;= 8), IF($O132 &lt;&gt; "", $E132/$O132, ""), ""),"")</f>
        <v/>
      </c>
      <c r="X132" s="10" t="str">
        <f>IF('FY2023'!$A134&lt;&gt;"",IF(AND(MONTH($K132) &lt;= 9, MONTH($L132) &gt;= 9), IF($O132 &lt;&gt; "", $E132/$O132, ""), ""),"")</f>
        <v/>
      </c>
      <c r="Y132" s="10" t="str">
        <f>IF('FY2023'!$A134&lt;&gt;"",IF(AND(MONTH($K132) &lt;= 10, MONTH($L132) &gt;= 10), IF($O132 &lt;&gt; "", $E132/$O132, ""), ""),"")</f>
        <v/>
      </c>
      <c r="Z132" s="10" t="str">
        <f>IF('FY2023'!$A134&lt;&gt;"",IF(AND(MONTH($K132) &lt;= 11, MONTH($L132) &gt;= 11), IF($O132 &lt;&gt; "", $E132/$O132, ""), ""),"")</f>
        <v/>
      </c>
      <c r="AA132" s="10" t="str">
        <f>IF('FY2023'!$A134&lt;&gt;"",IF(AND(MONTH($K132) &lt;= 12, MONTH($L132) &gt;= 12), IF($O132 &lt;&gt; "", $E132/$O132, ""), ""),"")</f>
        <v/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45108</v>
      </c>
      <c r="L133" s="7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45138</v>
      </c>
      <c r="M133" s="7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44987</v>
      </c>
      <c r="N133" s="7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44966</v>
      </c>
      <c r="O133" s="5">
        <f t="shared" si="2"/>
        <v>1</v>
      </c>
      <c r="P133" s="10" t="str">
        <f>IF('FY2023'!$A135&lt;&gt;"",IF(AND(MONTH($K133) &lt;= 1, MONTH($L133) &gt;= 1), IF($O133 &lt;&gt; "", $E133/$O133, ""), ""),"")</f>
        <v/>
      </c>
      <c r="Q133" s="10" t="str">
        <f>IF('FY2023'!$A135&lt;&gt;"",IF(AND(MONTH($K133) &lt;= 2, MONTH($L133) &gt;= 2), IF($O133 &lt;&gt; "", $E133/$O133, ""), ""),"")</f>
        <v/>
      </c>
      <c r="R133" s="10" t="str">
        <f>IF('FY2023'!$A135&lt;&gt;"",IF(AND(MONTH($K133) &lt;= 3, MONTH($L133) &gt;= 3), IF($O133 &lt;&gt; "", $E133/$O133, ""), ""),"")</f>
        <v/>
      </c>
      <c r="S133" s="10" t="str">
        <f>IF('FY2023'!$A135&lt;&gt;"",IF(AND(MONTH($K133) &lt;= 4, MONTH($L133) &gt;= 4), IF($O133 &lt;&gt; "", $E133/$O133, ""), ""),"")</f>
        <v/>
      </c>
      <c r="T133" s="10" t="str">
        <f>IF('FY2023'!$A135&lt;&gt;"",IF(AND(MONTH($K133) &lt;= 5, MONTH($L133) &gt;= 5), IF($O133 &lt;&gt; "", $E133/$O133, ""), ""),"")</f>
        <v/>
      </c>
      <c r="U133" s="10" t="str">
        <f>IF('FY2023'!$A135&lt;&gt;"",IF(AND(MONTH($K133) &lt;= 6, MONTH($L133) &gt;= 6), IF($O133 &lt;&gt; "", $E133/$O133, ""), ""),"")</f>
        <v/>
      </c>
      <c r="V133" s="10">
        <f>IF('FY2023'!$A135&lt;&gt;"",IF(AND(MONTH($K133) &lt;= 7, MONTH($L133) &gt;= 7 ), IF($O133 &lt;&gt; "", $E133/$O133, ""), ""),"")</f>
        <v>1000000</v>
      </c>
      <c r="W133" s="10" t="str">
        <f>IF('FY2023'!$A135&lt;&gt;"",IF(AND(MONTH($K133) &lt;= 8, MONTH($L133) &gt;= 8), IF($O133 &lt;&gt; "", $E133/$O133, ""), ""),"")</f>
        <v/>
      </c>
      <c r="X133" s="10" t="str">
        <f>IF('FY2023'!$A135&lt;&gt;"",IF(AND(MONTH($K133) &lt;= 9, MONTH($L133) &gt;= 9), IF($O133 &lt;&gt; "", $E133/$O133, ""), ""),"")</f>
        <v/>
      </c>
      <c r="Y133" s="10" t="str">
        <f>IF('FY2023'!$A135&lt;&gt;"",IF(AND(MONTH($K133) &lt;= 10, MONTH($L133) &gt;= 10), IF($O133 &lt;&gt; "", $E133/$O133, ""), ""),"")</f>
        <v/>
      </c>
      <c r="Z133" s="10" t="str">
        <f>IF('FY2023'!$A135&lt;&gt;"",IF(AND(MONTH($K133) &lt;= 11, MONTH($L133) &gt;= 11), IF($O133 &lt;&gt; "", $E133/$O133, ""), ""),"")</f>
        <v/>
      </c>
      <c r="AA133" s="10" t="str">
        <f>IF('FY2023'!$A135&lt;&gt;"",IF(AND(MONTH($K133) &lt;= 12, MONTH($L133) &gt;= 12), IF($O133 &lt;&gt; "", $E133/$O133, ""), ""),"")</f>
        <v/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45108</v>
      </c>
      <c r="L134" s="7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45138</v>
      </c>
      <c r="M134" s="7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44988</v>
      </c>
      <c r="N134" s="7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44967</v>
      </c>
      <c r="O134" s="5">
        <f t="shared" si="2"/>
        <v>1</v>
      </c>
      <c r="P134" s="10" t="str">
        <f>IF('FY2023'!$A136&lt;&gt;"",IF(AND(MONTH($K134) &lt;= 1, MONTH($L134) &gt;= 1), IF($O134 &lt;&gt; "", $E134/$O134, ""), ""),"")</f>
        <v/>
      </c>
      <c r="Q134" s="10" t="str">
        <f>IF('FY2023'!$A136&lt;&gt;"",IF(AND(MONTH($K134) &lt;= 2, MONTH($L134) &gt;= 2), IF($O134 &lt;&gt; "", $E134/$O134, ""), ""),"")</f>
        <v/>
      </c>
      <c r="R134" s="10" t="str">
        <f>IF('FY2023'!$A136&lt;&gt;"",IF(AND(MONTH($K134) &lt;= 3, MONTH($L134) &gt;= 3), IF($O134 &lt;&gt; "", $E134/$O134, ""), ""),"")</f>
        <v/>
      </c>
      <c r="S134" s="10" t="str">
        <f>IF('FY2023'!$A136&lt;&gt;"",IF(AND(MONTH($K134) &lt;= 4, MONTH($L134) &gt;= 4), IF($O134 &lt;&gt; "", $E134/$O134, ""), ""),"")</f>
        <v/>
      </c>
      <c r="T134" s="10" t="str">
        <f>IF('FY2023'!$A136&lt;&gt;"",IF(AND(MONTH($K134) &lt;= 5, MONTH($L134) &gt;= 5), IF($O134 &lt;&gt; "", $E134/$O134, ""), ""),"")</f>
        <v/>
      </c>
      <c r="U134" s="10" t="str">
        <f>IF('FY2023'!$A136&lt;&gt;"",IF(AND(MONTH($K134) &lt;= 6, MONTH($L134) &gt;= 6), IF($O134 &lt;&gt; "", $E134/$O134, ""), ""),"")</f>
        <v/>
      </c>
      <c r="V134" s="10">
        <f>IF('FY2023'!$A136&lt;&gt;"",IF(AND(MONTH($K134) &lt;= 7, MONTH($L134) &gt;= 7 ), IF($O134 &lt;&gt; "", $E134/$O134, ""), ""),"")</f>
        <v>1000000</v>
      </c>
      <c r="W134" s="10" t="str">
        <f>IF('FY2023'!$A136&lt;&gt;"",IF(AND(MONTH($K134) &lt;= 8, MONTH($L134) &gt;= 8), IF($O134 &lt;&gt; "", $E134/$O134, ""), ""),"")</f>
        <v/>
      </c>
      <c r="X134" s="10" t="str">
        <f>IF('FY2023'!$A136&lt;&gt;"",IF(AND(MONTH($K134) &lt;= 9, MONTH($L134) &gt;= 9), IF($O134 &lt;&gt; "", $E134/$O134, ""), ""),"")</f>
        <v/>
      </c>
      <c r="Y134" s="10" t="str">
        <f>IF('FY2023'!$A136&lt;&gt;"",IF(AND(MONTH($K134) &lt;= 10, MONTH($L134) &gt;= 10), IF($O134 &lt;&gt; "", $E134/$O134, ""), ""),"")</f>
        <v/>
      </c>
      <c r="Z134" s="10" t="str">
        <f>IF('FY2023'!$A136&lt;&gt;"",IF(AND(MONTH($K134) &lt;= 11, MONTH($L134) &gt;= 11), IF($O134 &lt;&gt; "", $E134/$O134, ""), ""),"")</f>
        <v/>
      </c>
      <c r="AA134" s="10" t="str">
        <f>IF('FY2023'!$A136&lt;&gt;"",IF(AND(MONTH($K134) &lt;= 12, MONTH($L134) &gt;= 12), IF($O134 &lt;&gt; "", $E134/$O134, ""), ""),"")</f>
        <v/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45108</v>
      </c>
      <c r="L135" s="7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45138</v>
      </c>
      <c r="M135" s="7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44988</v>
      </c>
      <c r="N135" s="7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44967</v>
      </c>
      <c r="O135" s="5">
        <f t="shared" si="2"/>
        <v>1</v>
      </c>
      <c r="P135" s="10" t="str">
        <f>IF('FY2023'!$A137&lt;&gt;"",IF(AND(MONTH($K135) &lt;= 1, MONTH($L135) &gt;= 1), IF($O135 &lt;&gt; "", $E135/$O135, ""), ""),"")</f>
        <v/>
      </c>
      <c r="Q135" s="10" t="str">
        <f>IF('FY2023'!$A137&lt;&gt;"",IF(AND(MONTH($K135) &lt;= 2, MONTH($L135) &gt;= 2), IF($O135 &lt;&gt; "", $E135/$O135, ""), ""),"")</f>
        <v/>
      </c>
      <c r="R135" s="10" t="str">
        <f>IF('FY2023'!$A137&lt;&gt;"",IF(AND(MONTH($K135) &lt;= 3, MONTH($L135) &gt;= 3), IF($O135 &lt;&gt; "", $E135/$O135, ""), ""),"")</f>
        <v/>
      </c>
      <c r="S135" s="10" t="str">
        <f>IF('FY2023'!$A137&lt;&gt;"",IF(AND(MONTH($K135) &lt;= 4, MONTH($L135) &gt;= 4), IF($O135 &lt;&gt; "", $E135/$O135, ""), ""),"")</f>
        <v/>
      </c>
      <c r="T135" s="10" t="str">
        <f>IF('FY2023'!$A137&lt;&gt;"",IF(AND(MONTH($K135) &lt;= 5, MONTH($L135) &gt;= 5), IF($O135 &lt;&gt; "", $E135/$O135, ""), ""),"")</f>
        <v/>
      </c>
      <c r="U135" s="10" t="str">
        <f>IF('FY2023'!$A137&lt;&gt;"",IF(AND(MONTH($K135) &lt;= 6, MONTH($L135) &gt;= 6), IF($O135 &lt;&gt; "", $E135/$O135, ""), ""),"")</f>
        <v/>
      </c>
      <c r="V135" s="10">
        <f>IF('FY2023'!$A137&lt;&gt;"",IF(AND(MONTH($K135) &lt;= 7, MONTH($L135) &gt;= 7 ), IF($O135 &lt;&gt; "", $E135/$O135, ""), ""),"")</f>
        <v>1000000</v>
      </c>
      <c r="W135" s="10" t="str">
        <f>IF('FY2023'!$A137&lt;&gt;"",IF(AND(MONTH($K135) &lt;= 8, MONTH($L135) &gt;= 8), IF($O135 &lt;&gt; "", $E135/$O135, ""), ""),"")</f>
        <v/>
      </c>
      <c r="X135" s="10" t="str">
        <f>IF('FY2023'!$A137&lt;&gt;"",IF(AND(MONTH($K135) &lt;= 9, MONTH($L135) &gt;= 9), IF($O135 &lt;&gt; "", $E135/$O135, ""), ""),"")</f>
        <v/>
      </c>
      <c r="Y135" s="10" t="str">
        <f>IF('FY2023'!$A137&lt;&gt;"",IF(AND(MONTH($K135) &lt;= 10, MONTH($L135) &gt;= 10), IF($O135 &lt;&gt; "", $E135/$O135, ""), ""),"")</f>
        <v/>
      </c>
      <c r="Z135" s="10" t="str">
        <f>IF('FY2023'!$A137&lt;&gt;"",IF(AND(MONTH($K135) &lt;= 11, MONTH($L135) &gt;= 11), IF($O135 &lt;&gt; "", $E135/$O135, ""), ""),"")</f>
        <v/>
      </c>
      <c r="AA135" s="10" t="str">
        <f>IF('FY2023'!$A137&lt;&gt;"",IF(AND(MONTH($K135) &lt;= 12, MONTH($L135) &gt;= 12), IF($O135 &lt;&gt; "", $E135/$O135, ""), ""),"")</f>
        <v/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45108</v>
      </c>
      <c r="L136" s="7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45138</v>
      </c>
      <c r="M136" s="7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44988</v>
      </c>
      <c r="N136" s="7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44967</v>
      </c>
      <c r="O136" s="5">
        <f t="shared" si="2"/>
        <v>1</v>
      </c>
      <c r="P136" s="10" t="str">
        <f>IF('FY2023'!$A138&lt;&gt;"",IF(AND(MONTH($K136) &lt;= 1, MONTH($L136) &gt;= 1), IF($O136 &lt;&gt; "", $E136/$O136, ""), ""),"")</f>
        <v/>
      </c>
      <c r="Q136" s="10" t="str">
        <f>IF('FY2023'!$A138&lt;&gt;"",IF(AND(MONTH($K136) &lt;= 2, MONTH($L136) &gt;= 2), IF($O136 &lt;&gt; "", $E136/$O136, ""), ""),"")</f>
        <v/>
      </c>
      <c r="R136" s="10" t="str">
        <f>IF('FY2023'!$A138&lt;&gt;"",IF(AND(MONTH($K136) &lt;= 3, MONTH($L136) &gt;= 3), IF($O136 &lt;&gt; "", $E136/$O136, ""), ""),"")</f>
        <v/>
      </c>
      <c r="S136" s="10" t="str">
        <f>IF('FY2023'!$A138&lt;&gt;"",IF(AND(MONTH($K136) &lt;= 4, MONTH($L136) &gt;= 4), IF($O136 &lt;&gt; "", $E136/$O136, ""), ""),"")</f>
        <v/>
      </c>
      <c r="T136" s="10" t="str">
        <f>IF('FY2023'!$A138&lt;&gt;"",IF(AND(MONTH($K136) &lt;= 5, MONTH($L136) &gt;= 5), IF($O136 &lt;&gt; "", $E136/$O136, ""), ""),"")</f>
        <v/>
      </c>
      <c r="U136" s="10" t="str">
        <f>IF('FY2023'!$A138&lt;&gt;"",IF(AND(MONTH($K136) &lt;= 6, MONTH($L136) &gt;= 6), IF($O136 &lt;&gt; "", $E136/$O136, ""), ""),"")</f>
        <v/>
      </c>
      <c r="V136" s="10">
        <f>IF('FY2023'!$A138&lt;&gt;"",IF(AND(MONTH($K136) &lt;= 7, MONTH($L136) &gt;= 7 ), IF($O136 &lt;&gt; "", $E136/$O136, ""), ""),"")</f>
        <v>1000000</v>
      </c>
      <c r="W136" s="10" t="str">
        <f>IF('FY2023'!$A138&lt;&gt;"",IF(AND(MONTH($K136) &lt;= 8, MONTH($L136) &gt;= 8), IF($O136 &lt;&gt; "", $E136/$O136, ""), ""),"")</f>
        <v/>
      </c>
      <c r="X136" s="10" t="str">
        <f>IF('FY2023'!$A138&lt;&gt;"",IF(AND(MONTH($K136) &lt;= 9, MONTH($L136) &gt;= 9), IF($O136 &lt;&gt; "", $E136/$O136, ""), ""),"")</f>
        <v/>
      </c>
      <c r="Y136" s="10" t="str">
        <f>IF('FY2023'!$A138&lt;&gt;"",IF(AND(MONTH($K136) &lt;= 10, MONTH($L136) &gt;= 10), IF($O136 &lt;&gt; "", $E136/$O136, ""), ""),"")</f>
        <v/>
      </c>
      <c r="Z136" s="10" t="str">
        <f>IF('FY2023'!$A138&lt;&gt;"",IF(AND(MONTH($K136) &lt;= 11, MONTH($L136) &gt;= 11), IF($O136 &lt;&gt; "", $E136/$O136, ""), ""),"")</f>
        <v/>
      </c>
      <c r="AA136" s="10" t="str">
        <f>IF('FY2023'!$A138&lt;&gt;"",IF(AND(MONTH($K136) &lt;= 12, MONTH($L136) &gt;= 12), IF($O136 &lt;&gt; "", $E136/$O136, ""), ""),"")</f>
        <v/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45108</v>
      </c>
      <c r="L137" s="7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45138</v>
      </c>
      <c r="M137" s="7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44991</v>
      </c>
      <c r="N137" s="7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44970</v>
      </c>
      <c r="O137" s="5">
        <f t="shared" si="2"/>
        <v>1</v>
      </c>
      <c r="P137" s="10" t="str">
        <f>IF('FY2023'!$A139&lt;&gt;"",IF(AND(MONTH($K137) &lt;= 1, MONTH($L137) &gt;= 1), IF($O137 &lt;&gt; "", $E137/$O137, ""), ""),"")</f>
        <v/>
      </c>
      <c r="Q137" s="10" t="str">
        <f>IF('FY2023'!$A139&lt;&gt;"",IF(AND(MONTH($K137) &lt;= 2, MONTH($L137) &gt;= 2), IF($O137 &lt;&gt; "", $E137/$O137, ""), ""),"")</f>
        <v/>
      </c>
      <c r="R137" s="10" t="str">
        <f>IF('FY2023'!$A139&lt;&gt;"",IF(AND(MONTH($K137) &lt;= 3, MONTH($L137) &gt;= 3), IF($O137 &lt;&gt; "", $E137/$O137, ""), ""),"")</f>
        <v/>
      </c>
      <c r="S137" s="10" t="str">
        <f>IF('FY2023'!$A139&lt;&gt;"",IF(AND(MONTH($K137) &lt;= 4, MONTH($L137) &gt;= 4), IF($O137 &lt;&gt; "", $E137/$O137, ""), ""),"")</f>
        <v/>
      </c>
      <c r="T137" s="10" t="str">
        <f>IF('FY2023'!$A139&lt;&gt;"",IF(AND(MONTH($K137) &lt;= 5, MONTH($L137) &gt;= 5), IF($O137 &lt;&gt; "", $E137/$O137, ""), ""),"")</f>
        <v/>
      </c>
      <c r="U137" s="10" t="str">
        <f>IF('FY2023'!$A139&lt;&gt;"",IF(AND(MONTH($K137) &lt;= 6, MONTH($L137) &gt;= 6), IF($O137 &lt;&gt; "", $E137/$O137, ""), ""),"")</f>
        <v/>
      </c>
      <c r="V137" s="10">
        <f>IF('FY2023'!$A139&lt;&gt;"",IF(AND(MONTH($K137) &lt;= 7, MONTH($L137) &gt;= 7 ), IF($O137 &lt;&gt; "", $E137/$O137, ""), ""),"")</f>
        <v>1000000</v>
      </c>
      <c r="W137" s="10" t="str">
        <f>IF('FY2023'!$A139&lt;&gt;"",IF(AND(MONTH($K137) &lt;= 8, MONTH($L137) &gt;= 8), IF($O137 &lt;&gt; "", $E137/$O137, ""), ""),"")</f>
        <v/>
      </c>
      <c r="X137" s="10" t="str">
        <f>IF('FY2023'!$A139&lt;&gt;"",IF(AND(MONTH($K137) &lt;= 9, MONTH($L137) &gt;= 9), IF($O137 &lt;&gt; "", $E137/$O137, ""), ""),"")</f>
        <v/>
      </c>
      <c r="Y137" s="10" t="str">
        <f>IF('FY2023'!$A139&lt;&gt;"",IF(AND(MONTH($K137) &lt;= 10, MONTH($L137) &gt;= 10), IF($O137 &lt;&gt; "", $E137/$O137, ""), ""),"")</f>
        <v/>
      </c>
      <c r="Z137" s="10" t="str">
        <f>IF('FY2023'!$A139&lt;&gt;"",IF(AND(MONTH($K137) &lt;= 11, MONTH($L137) &gt;= 11), IF($O137 &lt;&gt; "", $E137/$O137, ""), ""),"")</f>
        <v/>
      </c>
      <c r="AA137" s="10" t="str">
        <f>IF('FY2023'!$A139&lt;&gt;"",IF(AND(MONTH($K137) &lt;= 12, MONTH($L137) &gt;= 12), IF($O137 &lt;&gt; "", $E137/$O137, ""), ""),"")</f>
        <v/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45108</v>
      </c>
      <c r="L138" s="7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45138</v>
      </c>
      <c r="M138" s="7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44991</v>
      </c>
      <c r="N138" s="7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44970</v>
      </c>
      <c r="O138" s="5">
        <f t="shared" si="2"/>
        <v>1</v>
      </c>
      <c r="P138" s="10" t="str">
        <f>IF('FY2023'!$A140&lt;&gt;"",IF(AND(MONTH($K138) &lt;= 1, MONTH($L138) &gt;= 1), IF($O138 &lt;&gt; "", $E138/$O138, ""), ""),"")</f>
        <v/>
      </c>
      <c r="Q138" s="10" t="str">
        <f>IF('FY2023'!$A140&lt;&gt;"",IF(AND(MONTH($K138) &lt;= 2, MONTH($L138) &gt;= 2), IF($O138 &lt;&gt; "", $E138/$O138, ""), ""),"")</f>
        <v/>
      </c>
      <c r="R138" s="10" t="str">
        <f>IF('FY2023'!$A140&lt;&gt;"",IF(AND(MONTH($K138) &lt;= 3, MONTH($L138) &gt;= 3), IF($O138 &lt;&gt; "", $E138/$O138, ""), ""),"")</f>
        <v/>
      </c>
      <c r="S138" s="10" t="str">
        <f>IF('FY2023'!$A140&lt;&gt;"",IF(AND(MONTH($K138) &lt;= 4, MONTH($L138) &gt;= 4), IF($O138 &lt;&gt; "", $E138/$O138, ""), ""),"")</f>
        <v/>
      </c>
      <c r="T138" s="10" t="str">
        <f>IF('FY2023'!$A140&lt;&gt;"",IF(AND(MONTH($K138) &lt;= 5, MONTH($L138) &gt;= 5), IF($O138 &lt;&gt; "", $E138/$O138, ""), ""),"")</f>
        <v/>
      </c>
      <c r="U138" s="10" t="str">
        <f>IF('FY2023'!$A140&lt;&gt;"",IF(AND(MONTH($K138) &lt;= 6, MONTH($L138) &gt;= 6), IF($O138 &lt;&gt; "", $E138/$O138, ""), ""),"")</f>
        <v/>
      </c>
      <c r="V138" s="10">
        <f>IF('FY2023'!$A140&lt;&gt;"",IF(AND(MONTH($K138) &lt;= 7, MONTH($L138) &gt;= 7 ), IF($O138 &lt;&gt; "", $E138/$O138, ""), ""),"")</f>
        <v>1000000</v>
      </c>
      <c r="W138" s="10" t="str">
        <f>IF('FY2023'!$A140&lt;&gt;"",IF(AND(MONTH($K138) &lt;= 8, MONTH($L138) &gt;= 8), IF($O138 &lt;&gt; "", $E138/$O138, ""), ""),"")</f>
        <v/>
      </c>
      <c r="X138" s="10" t="str">
        <f>IF('FY2023'!$A140&lt;&gt;"",IF(AND(MONTH($K138) &lt;= 9, MONTH($L138) &gt;= 9), IF($O138 &lt;&gt; "", $E138/$O138, ""), ""),"")</f>
        <v/>
      </c>
      <c r="Y138" s="10" t="str">
        <f>IF('FY2023'!$A140&lt;&gt;"",IF(AND(MONTH($K138) &lt;= 10, MONTH($L138) &gt;= 10), IF($O138 &lt;&gt; "", $E138/$O138, ""), ""),"")</f>
        <v/>
      </c>
      <c r="Z138" s="10" t="str">
        <f>IF('FY2023'!$A140&lt;&gt;"",IF(AND(MONTH($K138) &lt;= 11, MONTH($L138) &gt;= 11), IF($O138 &lt;&gt; "", $E138/$O138, ""), ""),"")</f>
        <v/>
      </c>
      <c r="AA138" s="10" t="str">
        <f>IF('FY2023'!$A140&lt;&gt;"",IF(AND(MONTH($K138) &lt;= 12, MONTH($L138) &gt;= 12), IF($O138 &lt;&gt; "", $E138/$O138, ""), ""),"")</f>
        <v/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45108</v>
      </c>
      <c r="L139" s="7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45138</v>
      </c>
      <c r="M139" s="7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44991</v>
      </c>
      <c r="N139" s="7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44970</v>
      </c>
      <c r="O139" s="5">
        <f t="shared" si="2"/>
        <v>1</v>
      </c>
      <c r="P139" s="10" t="str">
        <f>IF('FY2023'!$A141&lt;&gt;"",IF(AND(MONTH($K139) &lt;= 1, MONTH($L139) &gt;= 1), IF($O139 &lt;&gt; "", $E139/$O139, ""), ""),"")</f>
        <v/>
      </c>
      <c r="Q139" s="10" t="str">
        <f>IF('FY2023'!$A141&lt;&gt;"",IF(AND(MONTH($K139) &lt;= 2, MONTH($L139) &gt;= 2), IF($O139 &lt;&gt; "", $E139/$O139, ""), ""),"")</f>
        <v/>
      </c>
      <c r="R139" s="10" t="str">
        <f>IF('FY2023'!$A141&lt;&gt;"",IF(AND(MONTH($K139) &lt;= 3, MONTH($L139) &gt;= 3), IF($O139 &lt;&gt; "", $E139/$O139, ""), ""),"")</f>
        <v/>
      </c>
      <c r="S139" s="10" t="str">
        <f>IF('FY2023'!$A141&lt;&gt;"",IF(AND(MONTH($K139) &lt;= 4, MONTH($L139) &gt;= 4), IF($O139 &lt;&gt; "", $E139/$O139, ""), ""),"")</f>
        <v/>
      </c>
      <c r="T139" s="10" t="str">
        <f>IF('FY2023'!$A141&lt;&gt;"",IF(AND(MONTH($K139) &lt;= 5, MONTH($L139) &gt;= 5), IF($O139 &lt;&gt; "", $E139/$O139, ""), ""),"")</f>
        <v/>
      </c>
      <c r="U139" s="10" t="str">
        <f>IF('FY2023'!$A141&lt;&gt;"",IF(AND(MONTH($K139) &lt;= 6, MONTH($L139) &gt;= 6), IF($O139 &lt;&gt; "", $E139/$O139, ""), ""),"")</f>
        <v/>
      </c>
      <c r="V139" s="10">
        <f>IF('FY2023'!$A141&lt;&gt;"",IF(AND(MONTH($K139) &lt;= 7, MONTH($L139) &gt;= 7 ), IF($O139 &lt;&gt; "", $E139/$O139, ""), ""),"")</f>
        <v>1000000</v>
      </c>
      <c r="W139" s="10" t="str">
        <f>IF('FY2023'!$A141&lt;&gt;"",IF(AND(MONTH($K139) &lt;= 8, MONTH($L139) &gt;= 8), IF($O139 &lt;&gt; "", $E139/$O139, ""), ""),"")</f>
        <v/>
      </c>
      <c r="X139" s="10" t="str">
        <f>IF('FY2023'!$A141&lt;&gt;"",IF(AND(MONTH($K139) &lt;= 9, MONTH($L139) &gt;= 9), IF($O139 &lt;&gt; "", $E139/$O139, ""), ""),"")</f>
        <v/>
      </c>
      <c r="Y139" s="10" t="str">
        <f>IF('FY2023'!$A141&lt;&gt;"",IF(AND(MONTH($K139) &lt;= 10, MONTH($L139) &gt;= 10), IF($O139 &lt;&gt; "", $E139/$O139, ""), ""),"")</f>
        <v/>
      </c>
      <c r="Z139" s="10" t="str">
        <f>IF('FY2023'!$A141&lt;&gt;"",IF(AND(MONTH($K139) &lt;= 11, MONTH($L139) &gt;= 11), IF($O139 &lt;&gt; "", $E139/$O139, ""), ""),"")</f>
        <v/>
      </c>
      <c r="AA139" s="10" t="str">
        <f>IF('FY2023'!$A141&lt;&gt;"",IF(AND(MONTH($K139) &lt;= 12, MONTH($L139) &gt;= 12), IF($O139 &lt;&gt; "", $E139/$O139, ""), ""),"")</f>
        <v/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45108</v>
      </c>
      <c r="L140" s="7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45138</v>
      </c>
      <c r="M140" s="7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44991</v>
      </c>
      <c r="N140" s="7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44970</v>
      </c>
      <c r="O140" s="5">
        <f t="shared" si="2"/>
        <v>1</v>
      </c>
      <c r="P140" s="10" t="str">
        <f>IF('FY2023'!$A142&lt;&gt;"",IF(AND(MONTH($K140) &lt;= 1, MONTH($L140) &gt;= 1), IF($O140 &lt;&gt; "", $E140/$O140, ""), ""),"")</f>
        <v/>
      </c>
      <c r="Q140" s="10" t="str">
        <f>IF('FY2023'!$A142&lt;&gt;"",IF(AND(MONTH($K140) &lt;= 2, MONTH($L140) &gt;= 2), IF($O140 &lt;&gt; "", $E140/$O140, ""), ""),"")</f>
        <v/>
      </c>
      <c r="R140" s="10" t="str">
        <f>IF('FY2023'!$A142&lt;&gt;"",IF(AND(MONTH($K140) &lt;= 3, MONTH($L140) &gt;= 3), IF($O140 &lt;&gt; "", $E140/$O140, ""), ""),"")</f>
        <v/>
      </c>
      <c r="S140" s="10" t="str">
        <f>IF('FY2023'!$A142&lt;&gt;"",IF(AND(MONTH($K140) &lt;= 4, MONTH($L140) &gt;= 4), IF($O140 &lt;&gt; "", $E140/$O140, ""), ""),"")</f>
        <v/>
      </c>
      <c r="T140" s="10" t="str">
        <f>IF('FY2023'!$A142&lt;&gt;"",IF(AND(MONTH($K140) &lt;= 5, MONTH($L140) &gt;= 5), IF($O140 &lt;&gt; "", $E140/$O140, ""), ""),"")</f>
        <v/>
      </c>
      <c r="U140" s="10" t="str">
        <f>IF('FY2023'!$A142&lt;&gt;"",IF(AND(MONTH($K140) &lt;= 6, MONTH($L140) &gt;= 6), IF($O140 &lt;&gt; "", $E140/$O140, ""), ""),"")</f>
        <v/>
      </c>
      <c r="V140" s="10">
        <f>IF('FY2023'!$A142&lt;&gt;"",IF(AND(MONTH($K140) &lt;= 7, MONTH($L140) &gt;= 7 ), IF($O140 &lt;&gt; "", $E140/$O140, ""), ""),"")</f>
        <v>500000</v>
      </c>
      <c r="W140" s="10" t="str">
        <f>IF('FY2023'!$A142&lt;&gt;"",IF(AND(MONTH($K140) &lt;= 8, MONTH($L140) &gt;= 8), IF($O140 &lt;&gt; "", $E140/$O140, ""), ""),"")</f>
        <v/>
      </c>
      <c r="X140" s="10" t="str">
        <f>IF('FY2023'!$A142&lt;&gt;"",IF(AND(MONTH($K140) &lt;= 9, MONTH($L140) &gt;= 9), IF($O140 &lt;&gt; "", $E140/$O140, ""), ""),"")</f>
        <v/>
      </c>
      <c r="Y140" s="10" t="str">
        <f>IF('FY2023'!$A142&lt;&gt;"",IF(AND(MONTH($K140) &lt;= 10, MONTH($L140) &gt;= 10), IF($O140 &lt;&gt; "", $E140/$O140, ""), ""),"")</f>
        <v/>
      </c>
      <c r="Z140" s="10" t="str">
        <f>IF('FY2023'!$A142&lt;&gt;"",IF(AND(MONTH($K140) &lt;= 11, MONTH($L140) &gt;= 11), IF($O140 &lt;&gt; "", $E140/$O140, ""), ""),"")</f>
        <v/>
      </c>
      <c r="AA140" s="10" t="str">
        <f>IF('FY2023'!$A142&lt;&gt;"",IF(AND(MONTH($K140) &lt;= 12, MONTH($L140) &gt;= 12), IF($O140 &lt;&gt; "", $E140/$O140, ""), ""),"")</f>
        <v/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45139</v>
      </c>
      <c r="L141" s="7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45169</v>
      </c>
      <c r="M141" s="7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45007</v>
      </c>
      <c r="N141" s="7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44987</v>
      </c>
      <c r="O141" s="5">
        <f t="shared" si="2"/>
        <v>1</v>
      </c>
      <c r="P141" s="10" t="str">
        <f>IF('FY2023'!$A143&lt;&gt;"",IF(AND(MONTH($K141) &lt;= 1, MONTH($L141) &gt;= 1), IF($O141 &lt;&gt; "", $E141/$O141, ""), ""),"")</f>
        <v/>
      </c>
      <c r="Q141" s="10" t="str">
        <f>IF('FY2023'!$A143&lt;&gt;"",IF(AND(MONTH($K141) &lt;= 2, MONTH($L141) &gt;= 2), IF($O141 &lt;&gt; "", $E141/$O141, ""), ""),"")</f>
        <v/>
      </c>
      <c r="R141" s="10" t="str">
        <f>IF('FY2023'!$A143&lt;&gt;"",IF(AND(MONTH($K141) &lt;= 3, MONTH($L141) &gt;= 3), IF($O141 &lt;&gt; "", $E141/$O141, ""), ""),"")</f>
        <v/>
      </c>
      <c r="S141" s="10" t="str">
        <f>IF('FY2023'!$A143&lt;&gt;"",IF(AND(MONTH($K141) &lt;= 4, MONTH($L141) &gt;= 4), IF($O141 &lt;&gt; "", $E141/$O141, ""), ""),"")</f>
        <v/>
      </c>
      <c r="T141" s="10" t="str">
        <f>IF('FY2023'!$A143&lt;&gt;"",IF(AND(MONTH($K141) &lt;= 5, MONTH($L141) &gt;= 5), IF($O141 &lt;&gt; "", $E141/$O141, ""), ""),"")</f>
        <v/>
      </c>
      <c r="U141" s="10" t="str">
        <f>IF('FY2023'!$A143&lt;&gt;"",IF(AND(MONTH($K141) &lt;= 6, MONTH($L141) &gt;= 6), IF($O141 &lt;&gt; "", $E141/$O141, ""), ""),"")</f>
        <v/>
      </c>
      <c r="V141" s="10" t="str">
        <f>IF('FY2023'!$A143&lt;&gt;"",IF(AND(MONTH($K141) &lt;= 7, MONTH($L141) &gt;= 7 ), IF($O141 &lt;&gt; "", $E141/$O141, ""), ""),"")</f>
        <v/>
      </c>
      <c r="W141" s="10">
        <f>IF('FY2023'!$A143&lt;&gt;"",IF(AND(MONTH($K141) &lt;= 8, MONTH($L141) &gt;= 8), IF($O141 &lt;&gt; "", $E141/$O141, ""), ""),"")</f>
        <v>1000000</v>
      </c>
      <c r="X141" s="10" t="str">
        <f>IF('FY2023'!$A143&lt;&gt;"",IF(AND(MONTH($K141) &lt;= 9, MONTH($L141) &gt;= 9), IF($O141 &lt;&gt; "", $E141/$O141, ""), ""),"")</f>
        <v/>
      </c>
      <c r="Y141" s="10" t="str">
        <f>IF('FY2023'!$A143&lt;&gt;"",IF(AND(MONTH($K141) &lt;= 10, MONTH($L141) &gt;= 10), IF($O141 &lt;&gt; "", $E141/$O141, ""), ""),"")</f>
        <v/>
      </c>
      <c r="Z141" s="10" t="str">
        <f>IF('FY2023'!$A143&lt;&gt;"",IF(AND(MONTH($K141) &lt;= 11, MONTH($L141) &gt;= 11), IF($O141 &lt;&gt; "", $E141/$O141, ""), ""),"")</f>
        <v/>
      </c>
      <c r="AA141" s="10" t="str">
        <f>IF('FY2023'!$A143&lt;&gt;"",IF(AND(MONTH($K141) &lt;= 12, MONTH($L141) &gt;= 12), IF($O141 &lt;&gt; "", $E141/$O141, ""), ""),"")</f>
        <v/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45139</v>
      </c>
      <c r="L142" s="7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45169</v>
      </c>
      <c r="M142" s="7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45007</v>
      </c>
      <c r="N142" s="7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44987</v>
      </c>
      <c r="O142" s="5">
        <f t="shared" si="2"/>
        <v>1</v>
      </c>
      <c r="P142" s="10" t="str">
        <f>IF('FY2023'!$A144&lt;&gt;"",IF(AND(MONTH($K142) &lt;= 1, MONTH($L142) &gt;= 1), IF($O142 &lt;&gt; "", $E142/$O142, ""), ""),"")</f>
        <v/>
      </c>
      <c r="Q142" s="10" t="str">
        <f>IF('FY2023'!$A144&lt;&gt;"",IF(AND(MONTH($K142) &lt;= 2, MONTH($L142) &gt;= 2), IF($O142 &lt;&gt; "", $E142/$O142, ""), ""),"")</f>
        <v/>
      </c>
      <c r="R142" s="10" t="str">
        <f>IF('FY2023'!$A144&lt;&gt;"",IF(AND(MONTH($K142) &lt;= 3, MONTH($L142) &gt;= 3), IF($O142 &lt;&gt; "", $E142/$O142, ""), ""),"")</f>
        <v/>
      </c>
      <c r="S142" s="10" t="str">
        <f>IF('FY2023'!$A144&lt;&gt;"",IF(AND(MONTH($K142) &lt;= 4, MONTH($L142) &gt;= 4), IF($O142 &lt;&gt; "", $E142/$O142, ""), ""),"")</f>
        <v/>
      </c>
      <c r="T142" s="10" t="str">
        <f>IF('FY2023'!$A144&lt;&gt;"",IF(AND(MONTH($K142) &lt;= 5, MONTH($L142) &gt;= 5), IF($O142 &lt;&gt; "", $E142/$O142, ""), ""),"")</f>
        <v/>
      </c>
      <c r="U142" s="10" t="str">
        <f>IF('FY2023'!$A144&lt;&gt;"",IF(AND(MONTH($K142) &lt;= 6, MONTH($L142) &gt;= 6), IF($O142 &lt;&gt; "", $E142/$O142, ""), ""),"")</f>
        <v/>
      </c>
      <c r="V142" s="10" t="str">
        <f>IF('FY2023'!$A144&lt;&gt;"",IF(AND(MONTH($K142) &lt;= 7, MONTH($L142) &gt;= 7 ), IF($O142 &lt;&gt; "", $E142/$O142, ""), ""),"")</f>
        <v/>
      </c>
      <c r="W142" s="10">
        <f>IF('FY2023'!$A144&lt;&gt;"",IF(AND(MONTH($K142) &lt;= 8, MONTH($L142) &gt;= 8), IF($O142 &lt;&gt; "", $E142/$O142, ""), ""),"")</f>
        <v>1000000</v>
      </c>
      <c r="X142" s="10" t="str">
        <f>IF('FY2023'!$A144&lt;&gt;"",IF(AND(MONTH($K142) &lt;= 9, MONTH($L142) &gt;= 9), IF($O142 &lt;&gt; "", $E142/$O142, ""), ""),"")</f>
        <v/>
      </c>
      <c r="Y142" s="10" t="str">
        <f>IF('FY2023'!$A144&lt;&gt;"",IF(AND(MONTH($K142) &lt;= 10, MONTH($L142) &gt;= 10), IF($O142 &lt;&gt; "", $E142/$O142, ""), ""),"")</f>
        <v/>
      </c>
      <c r="Z142" s="10" t="str">
        <f>IF('FY2023'!$A144&lt;&gt;"",IF(AND(MONTH($K142) &lt;= 11, MONTH($L142) &gt;= 11), IF($O142 &lt;&gt; "", $E142/$O142, ""), ""),"")</f>
        <v/>
      </c>
      <c r="AA142" s="10" t="str">
        <f>IF('FY2023'!$A144&lt;&gt;"",IF(AND(MONTH($K142) &lt;= 12, MONTH($L142) &gt;= 12), IF($O142 &lt;&gt; "", $E142/$O142, ""), ""),"")</f>
        <v/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45139</v>
      </c>
      <c r="L143" s="7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45169</v>
      </c>
      <c r="M143" s="7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45007</v>
      </c>
      <c r="N143" s="7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44987</v>
      </c>
      <c r="O143" s="5">
        <f t="shared" si="2"/>
        <v>1</v>
      </c>
      <c r="P143" s="10" t="str">
        <f>IF('FY2023'!$A145&lt;&gt;"",IF(AND(MONTH($K143) &lt;= 1, MONTH($L143) &gt;= 1), IF($O143 &lt;&gt; "", $E143/$O143, ""), ""),"")</f>
        <v/>
      </c>
      <c r="Q143" s="10" t="str">
        <f>IF('FY2023'!$A145&lt;&gt;"",IF(AND(MONTH($K143) &lt;= 2, MONTH($L143) &gt;= 2), IF($O143 &lt;&gt; "", $E143/$O143, ""), ""),"")</f>
        <v/>
      </c>
      <c r="R143" s="10" t="str">
        <f>IF('FY2023'!$A145&lt;&gt;"",IF(AND(MONTH($K143) &lt;= 3, MONTH($L143) &gt;= 3), IF($O143 &lt;&gt; "", $E143/$O143, ""), ""),"")</f>
        <v/>
      </c>
      <c r="S143" s="10" t="str">
        <f>IF('FY2023'!$A145&lt;&gt;"",IF(AND(MONTH($K143) &lt;= 4, MONTH($L143) &gt;= 4), IF($O143 &lt;&gt; "", $E143/$O143, ""), ""),"")</f>
        <v/>
      </c>
      <c r="T143" s="10" t="str">
        <f>IF('FY2023'!$A145&lt;&gt;"",IF(AND(MONTH($K143) &lt;= 5, MONTH($L143) &gt;= 5), IF($O143 &lt;&gt; "", $E143/$O143, ""), ""),"")</f>
        <v/>
      </c>
      <c r="U143" s="10" t="str">
        <f>IF('FY2023'!$A145&lt;&gt;"",IF(AND(MONTH($K143) &lt;= 6, MONTH($L143) &gt;= 6), IF($O143 &lt;&gt; "", $E143/$O143, ""), ""),"")</f>
        <v/>
      </c>
      <c r="V143" s="10" t="str">
        <f>IF('FY2023'!$A145&lt;&gt;"",IF(AND(MONTH($K143) &lt;= 7, MONTH($L143) &gt;= 7 ), IF($O143 &lt;&gt; "", $E143/$O143, ""), ""),"")</f>
        <v/>
      </c>
      <c r="W143" s="10">
        <f>IF('FY2023'!$A145&lt;&gt;"",IF(AND(MONTH($K143) &lt;= 8, MONTH($L143) &gt;= 8), IF($O143 &lt;&gt; "", $E143/$O143, ""), ""),"")</f>
        <v>1000000</v>
      </c>
      <c r="X143" s="10" t="str">
        <f>IF('FY2023'!$A145&lt;&gt;"",IF(AND(MONTH($K143) &lt;= 9, MONTH($L143) &gt;= 9), IF($O143 &lt;&gt; "", $E143/$O143, ""), ""),"")</f>
        <v/>
      </c>
      <c r="Y143" s="10" t="str">
        <f>IF('FY2023'!$A145&lt;&gt;"",IF(AND(MONTH($K143) &lt;= 10, MONTH($L143) &gt;= 10), IF($O143 &lt;&gt; "", $E143/$O143, ""), ""),"")</f>
        <v/>
      </c>
      <c r="Z143" s="10" t="str">
        <f>IF('FY2023'!$A145&lt;&gt;"",IF(AND(MONTH($K143) &lt;= 11, MONTH($L143) &gt;= 11), IF($O143 &lt;&gt; "", $E143/$O143, ""), ""),"")</f>
        <v/>
      </c>
      <c r="AA143" s="10" t="str">
        <f>IF('FY2023'!$A145&lt;&gt;"",IF(AND(MONTH($K143) &lt;= 12, MONTH($L143) &gt;= 12), IF($O143 &lt;&gt; "", $E143/$O143, ""), ""),"")</f>
        <v/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45139</v>
      </c>
      <c r="L144" s="7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45169</v>
      </c>
      <c r="M144" s="7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45009</v>
      </c>
      <c r="N144" s="7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44991</v>
      </c>
      <c r="O144" s="5">
        <f t="shared" si="2"/>
        <v>1</v>
      </c>
      <c r="P144" s="10" t="str">
        <f>IF('FY2023'!$A146&lt;&gt;"",IF(AND(MONTH($K144) &lt;= 1, MONTH($L144) &gt;= 1), IF($O144 &lt;&gt; "", $E144/$O144, ""), ""),"")</f>
        <v/>
      </c>
      <c r="Q144" s="10" t="str">
        <f>IF('FY2023'!$A146&lt;&gt;"",IF(AND(MONTH($K144) &lt;= 2, MONTH($L144) &gt;= 2), IF($O144 &lt;&gt; "", $E144/$O144, ""), ""),"")</f>
        <v/>
      </c>
      <c r="R144" s="10" t="str">
        <f>IF('FY2023'!$A146&lt;&gt;"",IF(AND(MONTH($K144) &lt;= 3, MONTH($L144) &gt;= 3), IF($O144 &lt;&gt; "", $E144/$O144, ""), ""),"")</f>
        <v/>
      </c>
      <c r="S144" s="10" t="str">
        <f>IF('FY2023'!$A146&lt;&gt;"",IF(AND(MONTH($K144) &lt;= 4, MONTH($L144) &gt;= 4), IF($O144 &lt;&gt; "", $E144/$O144, ""), ""),"")</f>
        <v/>
      </c>
      <c r="T144" s="10" t="str">
        <f>IF('FY2023'!$A146&lt;&gt;"",IF(AND(MONTH($K144) &lt;= 5, MONTH($L144) &gt;= 5), IF($O144 &lt;&gt; "", $E144/$O144, ""), ""),"")</f>
        <v/>
      </c>
      <c r="U144" s="10" t="str">
        <f>IF('FY2023'!$A146&lt;&gt;"",IF(AND(MONTH($K144) &lt;= 6, MONTH($L144) &gt;= 6), IF($O144 &lt;&gt; "", $E144/$O144, ""), ""),"")</f>
        <v/>
      </c>
      <c r="V144" s="10" t="str">
        <f>IF('FY2023'!$A146&lt;&gt;"",IF(AND(MONTH($K144) &lt;= 7, MONTH($L144) &gt;= 7 ), IF($O144 &lt;&gt; "", $E144/$O144, ""), ""),"")</f>
        <v/>
      </c>
      <c r="W144" s="10">
        <f>IF('FY2023'!$A146&lt;&gt;"",IF(AND(MONTH($K144) &lt;= 8, MONTH($L144) &gt;= 8), IF($O144 &lt;&gt; "", $E144/$O144, ""), ""),"")</f>
        <v>1000000</v>
      </c>
      <c r="X144" s="10" t="str">
        <f>IF('FY2023'!$A146&lt;&gt;"",IF(AND(MONTH($K144) &lt;= 9, MONTH($L144) &gt;= 9), IF($O144 &lt;&gt; "", $E144/$O144, ""), ""),"")</f>
        <v/>
      </c>
      <c r="Y144" s="10" t="str">
        <f>IF('FY2023'!$A146&lt;&gt;"",IF(AND(MONTH($K144) &lt;= 10, MONTH($L144) &gt;= 10), IF($O144 &lt;&gt; "", $E144/$O144, ""), ""),"")</f>
        <v/>
      </c>
      <c r="Z144" s="10" t="str">
        <f>IF('FY2023'!$A146&lt;&gt;"",IF(AND(MONTH($K144) &lt;= 11, MONTH($L144) &gt;= 11), IF($O144 &lt;&gt; "", $E144/$O144, ""), ""),"")</f>
        <v/>
      </c>
      <c r="AA144" s="10" t="str">
        <f>IF('FY2023'!$A146&lt;&gt;"",IF(AND(MONTH($K144) &lt;= 12, MONTH($L144) &gt;= 12), IF($O144 &lt;&gt; "", $E144/$O144, ""), ""),"")</f>
        <v/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45139</v>
      </c>
      <c r="L145" s="7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45169</v>
      </c>
      <c r="M145" s="7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45009</v>
      </c>
      <c r="N145" s="7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44991</v>
      </c>
      <c r="O145" s="5">
        <f t="shared" si="2"/>
        <v>1</v>
      </c>
      <c r="P145" s="10" t="str">
        <f>IF('FY2023'!$A147&lt;&gt;"",IF(AND(MONTH($K145) &lt;= 1, MONTH($L145) &gt;= 1), IF($O145 &lt;&gt; "", $E145/$O145, ""), ""),"")</f>
        <v/>
      </c>
      <c r="Q145" s="10" t="str">
        <f>IF('FY2023'!$A147&lt;&gt;"",IF(AND(MONTH($K145) &lt;= 2, MONTH($L145) &gt;= 2), IF($O145 &lt;&gt; "", $E145/$O145, ""), ""),"")</f>
        <v/>
      </c>
      <c r="R145" s="10" t="str">
        <f>IF('FY2023'!$A147&lt;&gt;"",IF(AND(MONTH($K145) &lt;= 3, MONTH($L145) &gt;= 3), IF($O145 &lt;&gt; "", $E145/$O145, ""), ""),"")</f>
        <v/>
      </c>
      <c r="S145" s="10" t="str">
        <f>IF('FY2023'!$A147&lt;&gt;"",IF(AND(MONTH($K145) &lt;= 4, MONTH($L145) &gt;= 4), IF($O145 &lt;&gt; "", $E145/$O145, ""), ""),"")</f>
        <v/>
      </c>
      <c r="T145" s="10" t="str">
        <f>IF('FY2023'!$A147&lt;&gt;"",IF(AND(MONTH($K145) &lt;= 5, MONTH($L145) &gt;= 5), IF($O145 &lt;&gt; "", $E145/$O145, ""), ""),"")</f>
        <v/>
      </c>
      <c r="U145" s="10" t="str">
        <f>IF('FY2023'!$A147&lt;&gt;"",IF(AND(MONTH($K145) &lt;= 6, MONTH($L145) &gt;= 6), IF($O145 &lt;&gt; "", $E145/$O145, ""), ""),"")</f>
        <v/>
      </c>
      <c r="V145" s="10" t="str">
        <f>IF('FY2023'!$A147&lt;&gt;"",IF(AND(MONTH($K145) &lt;= 7, MONTH($L145) &gt;= 7 ), IF($O145 &lt;&gt; "", $E145/$O145, ""), ""),"")</f>
        <v/>
      </c>
      <c r="W145" s="10">
        <f>IF('FY2023'!$A147&lt;&gt;"",IF(AND(MONTH($K145) &lt;= 8, MONTH($L145) &gt;= 8), IF($O145 &lt;&gt; "", $E145/$O145, ""), ""),"")</f>
        <v>1000000</v>
      </c>
      <c r="X145" s="10" t="str">
        <f>IF('FY2023'!$A147&lt;&gt;"",IF(AND(MONTH($K145) &lt;= 9, MONTH($L145) &gt;= 9), IF($O145 &lt;&gt; "", $E145/$O145, ""), ""),"")</f>
        <v/>
      </c>
      <c r="Y145" s="10" t="str">
        <f>IF('FY2023'!$A147&lt;&gt;"",IF(AND(MONTH($K145) &lt;= 10, MONTH($L145) &gt;= 10), IF($O145 &lt;&gt; "", $E145/$O145, ""), ""),"")</f>
        <v/>
      </c>
      <c r="Z145" s="10" t="str">
        <f>IF('FY2023'!$A147&lt;&gt;"",IF(AND(MONTH($K145) &lt;= 11, MONTH($L145) &gt;= 11), IF($O145 &lt;&gt; "", $E145/$O145, ""), ""),"")</f>
        <v/>
      </c>
      <c r="AA145" s="10" t="str">
        <f>IF('FY2023'!$A147&lt;&gt;"",IF(AND(MONTH($K145) &lt;= 12, MONTH($L145) &gt;= 12), IF($O145 &lt;&gt; "", $E145/$O145, ""), ""),"")</f>
        <v/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45139</v>
      </c>
      <c r="L146" s="7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45169</v>
      </c>
      <c r="M146" s="7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45009</v>
      </c>
      <c r="N146" s="7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44991</v>
      </c>
      <c r="O146" s="5">
        <f t="shared" si="2"/>
        <v>1</v>
      </c>
      <c r="P146" s="10" t="str">
        <f>IF('FY2023'!$A148&lt;&gt;"",IF(AND(MONTH($K146) &lt;= 1, MONTH($L146) &gt;= 1), IF($O146 &lt;&gt; "", $E146/$O146, ""), ""),"")</f>
        <v/>
      </c>
      <c r="Q146" s="10" t="str">
        <f>IF('FY2023'!$A148&lt;&gt;"",IF(AND(MONTH($K146) &lt;= 2, MONTH($L146) &gt;= 2), IF($O146 &lt;&gt; "", $E146/$O146, ""), ""),"")</f>
        <v/>
      </c>
      <c r="R146" s="10" t="str">
        <f>IF('FY2023'!$A148&lt;&gt;"",IF(AND(MONTH($K146) &lt;= 3, MONTH($L146) &gt;= 3), IF($O146 &lt;&gt; "", $E146/$O146, ""), ""),"")</f>
        <v/>
      </c>
      <c r="S146" s="10" t="str">
        <f>IF('FY2023'!$A148&lt;&gt;"",IF(AND(MONTH($K146) &lt;= 4, MONTH($L146) &gt;= 4), IF($O146 &lt;&gt; "", $E146/$O146, ""), ""),"")</f>
        <v/>
      </c>
      <c r="T146" s="10" t="str">
        <f>IF('FY2023'!$A148&lt;&gt;"",IF(AND(MONTH($K146) &lt;= 5, MONTH($L146) &gt;= 5), IF($O146 &lt;&gt; "", $E146/$O146, ""), ""),"")</f>
        <v/>
      </c>
      <c r="U146" s="10" t="str">
        <f>IF('FY2023'!$A148&lt;&gt;"",IF(AND(MONTH($K146) &lt;= 6, MONTH($L146) &gt;= 6), IF($O146 &lt;&gt; "", $E146/$O146, ""), ""),"")</f>
        <v/>
      </c>
      <c r="V146" s="10" t="str">
        <f>IF('FY2023'!$A148&lt;&gt;"",IF(AND(MONTH($K146) &lt;= 7, MONTH($L146) &gt;= 7 ), IF($O146 &lt;&gt; "", $E146/$O146, ""), ""),"")</f>
        <v/>
      </c>
      <c r="W146" s="10">
        <f>IF('FY2023'!$A148&lt;&gt;"",IF(AND(MONTH($K146) &lt;= 8, MONTH($L146) &gt;= 8), IF($O146 &lt;&gt; "", $E146/$O146, ""), ""),"")</f>
        <v>1000000</v>
      </c>
      <c r="X146" s="10" t="str">
        <f>IF('FY2023'!$A148&lt;&gt;"",IF(AND(MONTH($K146) &lt;= 9, MONTH($L146) &gt;= 9), IF($O146 &lt;&gt; "", $E146/$O146, ""), ""),"")</f>
        <v/>
      </c>
      <c r="Y146" s="10" t="str">
        <f>IF('FY2023'!$A148&lt;&gt;"",IF(AND(MONTH($K146) &lt;= 10, MONTH($L146) &gt;= 10), IF($O146 &lt;&gt; "", $E146/$O146, ""), ""),"")</f>
        <v/>
      </c>
      <c r="Z146" s="10" t="str">
        <f>IF('FY2023'!$A148&lt;&gt;"",IF(AND(MONTH($K146) &lt;= 11, MONTH($L146) &gt;= 11), IF($O146 &lt;&gt; "", $E146/$O146, ""), ""),"")</f>
        <v/>
      </c>
      <c r="AA146" s="10" t="str">
        <f>IF('FY2023'!$A148&lt;&gt;"",IF(AND(MONTH($K146) &lt;= 12, MONTH($L146) &gt;= 12), IF($O146 &lt;&gt; "", $E146/$O146, ""), ""),"")</f>
        <v/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45139</v>
      </c>
      <c r="L147" s="7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45169</v>
      </c>
      <c r="M147" s="7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45012</v>
      </c>
      <c r="N147" s="7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44992</v>
      </c>
      <c r="O147" s="5">
        <f t="shared" si="2"/>
        <v>1</v>
      </c>
      <c r="P147" s="10" t="str">
        <f>IF('FY2023'!$A149&lt;&gt;"",IF(AND(MONTH($K147) &lt;= 1, MONTH($L147) &gt;= 1), IF($O147 &lt;&gt; "", $E147/$O147, ""), ""),"")</f>
        <v/>
      </c>
      <c r="Q147" s="10" t="str">
        <f>IF('FY2023'!$A149&lt;&gt;"",IF(AND(MONTH($K147) &lt;= 2, MONTH($L147) &gt;= 2), IF($O147 &lt;&gt; "", $E147/$O147, ""), ""),"")</f>
        <v/>
      </c>
      <c r="R147" s="10" t="str">
        <f>IF('FY2023'!$A149&lt;&gt;"",IF(AND(MONTH($K147) &lt;= 3, MONTH($L147) &gt;= 3), IF($O147 &lt;&gt; "", $E147/$O147, ""), ""),"")</f>
        <v/>
      </c>
      <c r="S147" s="10" t="str">
        <f>IF('FY2023'!$A149&lt;&gt;"",IF(AND(MONTH($K147) &lt;= 4, MONTH($L147) &gt;= 4), IF($O147 &lt;&gt; "", $E147/$O147, ""), ""),"")</f>
        <v/>
      </c>
      <c r="T147" s="10" t="str">
        <f>IF('FY2023'!$A149&lt;&gt;"",IF(AND(MONTH($K147) &lt;= 5, MONTH($L147) &gt;= 5), IF($O147 &lt;&gt; "", $E147/$O147, ""), ""),"")</f>
        <v/>
      </c>
      <c r="U147" s="10" t="str">
        <f>IF('FY2023'!$A149&lt;&gt;"",IF(AND(MONTH($K147) &lt;= 6, MONTH($L147) &gt;= 6), IF($O147 &lt;&gt; "", $E147/$O147, ""), ""),"")</f>
        <v/>
      </c>
      <c r="V147" s="10" t="str">
        <f>IF('FY2023'!$A149&lt;&gt;"",IF(AND(MONTH($K147) &lt;= 7, MONTH($L147) &gt;= 7 ), IF($O147 &lt;&gt; "", $E147/$O147, ""), ""),"")</f>
        <v/>
      </c>
      <c r="W147" s="10">
        <f>IF('FY2023'!$A149&lt;&gt;"",IF(AND(MONTH($K147) &lt;= 8, MONTH($L147) &gt;= 8), IF($O147 &lt;&gt; "", $E147/$O147, ""), ""),"")</f>
        <v>1000000</v>
      </c>
      <c r="X147" s="10" t="str">
        <f>IF('FY2023'!$A149&lt;&gt;"",IF(AND(MONTH($K147) &lt;= 9, MONTH($L147) &gt;= 9), IF($O147 &lt;&gt; "", $E147/$O147, ""), ""),"")</f>
        <v/>
      </c>
      <c r="Y147" s="10" t="str">
        <f>IF('FY2023'!$A149&lt;&gt;"",IF(AND(MONTH($K147) &lt;= 10, MONTH($L147) &gt;= 10), IF($O147 &lt;&gt; "", $E147/$O147, ""), ""),"")</f>
        <v/>
      </c>
      <c r="Z147" s="10" t="str">
        <f>IF('FY2023'!$A149&lt;&gt;"",IF(AND(MONTH($K147) &lt;= 11, MONTH($L147) &gt;= 11), IF($O147 &lt;&gt; "", $E147/$O147, ""), ""),"")</f>
        <v/>
      </c>
      <c r="AA147" s="10" t="str">
        <f>IF('FY2023'!$A149&lt;&gt;"",IF(AND(MONTH($K147) &lt;= 12, MONTH($L147) &gt;= 12), IF($O147 &lt;&gt; "", $E147/$O147, ""), ""),"")</f>
        <v/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45139</v>
      </c>
      <c r="L148" s="7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45169</v>
      </c>
      <c r="M148" s="7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45012</v>
      </c>
      <c r="N148" s="7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44992</v>
      </c>
      <c r="O148" s="5">
        <f t="shared" si="2"/>
        <v>1</v>
      </c>
      <c r="P148" s="10" t="str">
        <f>IF('FY2023'!$A150&lt;&gt;"",IF(AND(MONTH($K148) &lt;= 1, MONTH($L148) &gt;= 1), IF($O148 &lt;&gt; "", $E148/$O148, ""), ""),"")</f>
        <v/>
      </c>
      <c r="Q148" s="10" t="str">
        <f>IF('FY2023'!$A150&lt;&gt;"",IF(AND(MONTH($K148) &lt;= 2, MONTH($L148) &gt;= 2), IF($O148 &lt;&gt; "", $E148/$O148, ""), ""),"")</f>
        <v/>
      </c>
      <c r="R148" s="10" t="str">
        <f>IF('FY2023'!$A150&lt;&gt;"",IF(AND(MONTH($K148) &lt;= 3, MONTH($L148) &gt;= 3), IF($O148 &lt;&gt; "", $E148/$O148, ""), ""),"")</f>
        <v/>
      </c>
      <c r="S148" s="10" t="str">
        <f>IF('FY2023'!$A150&lt;&gt;"",IF(AND(MONTH($K148) &lt;= 4, MONTH($L148) &gt;= 4), IF($O148 &lt;&gt; "", $E148/$O148, ""), ""),"")</f>
        <v/>
      </c>
      <c r="T148" s="10" t="str">
        <f>IF('FY2023'!$A150&lt;&gt;"",IF(AND(MONTH($K148) &lt;= 5, MONTH($L148) &gt;= 5), IF($O148 &lt;&gt; "", $E148/$O148, ""), ""),"")</f>
        <v/>
      </c>
      <c r="U148" s="10" t="str">
        <f>IF('FY2023'!$A150&lt;&gt;"",IF(AND(MONTH($K148) &lt;= 6, MONTH($L148) &gt;= 6), IF($O148 &lt;&gt; "", $E148/$O148, ""), ""),"")</f>
        <v/>
      </c>
      <c r="V148" s="10" t="str">
        <f>IF('FY2023'!$A150&lt;&gt;"",IF(AND(MONTH($K148) &lt;= 7, MONTH($L148) &gt;= 7 ), IF($O148 &lt;&gt; "", $E148/$O148, ""), ""),"")</f>
        <v/>
      </c>
      <c r="W148" s="10">
        <f>IF('FY2023'!$A150&lt;&gt;"",IF(AND(MONTH($K148) &lt;= 8, MONTH($L148) &gt;= 8), IF($O148 &lt;&gt; "", $E148/$O148, ""), ""),"")</f>
        <v>1000000</v>
      </c>
      <c r="X148" s="10" t="str">
        <f>IF('FY2023'!$A150&lt;&gt;"",IF(AND(MONTH($K148) &lt;= 9, MONTH($L148) &gt;= 9), IF($O148 &lt;&gt; "", $E148/$O148, ""), ""),"")</f>
        <v/>
      </c>
      <c r="Y148" s="10" t="str">
        <f>IF('FY2023'!$A150&lt;&gt;"",IF(AND(MONTH($K148) &lt;= 10, MONTH($L148) &gt;= 10), IF($O148 &lt;&gt; "", $E148/$O148, ""), ""),"")</f>
        <v/>
      </c>
      <c r="Z148" s="10" t="str">
        <f>IF('FY2023'!$A150&lt;&gt;"",IF(AND(MONTH($K148) &lt;= 11, MONTH($L148) &gt;= 11), IF($O148 &lt;&gt; "", $E148/$O148, ""), ""),"")</f>
        <v/>
      </c>
      <c r="AA148" s="10" t="str">
        <f>IF('FY2023'!$A150&lt;&gt;"",IF(AND(MONTH($K148) &lt;= 12, MONTH($L148) &gt;= 12), IF($O148 &lt;&gt; "", $E148/$O148, ""), ""),"")</f>
        <v/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45139</v>
      </c>
      <c r="L149" s="7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45169</v>
      </c>
      <c r="M149" s="7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45012</v>
      </c>
      <c r="N149" s="7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44992</v>
      </c>
      <c r="O149" s="5">
        <f t="shared" si="2"/>
        <v>1</v>
      </c>
      <c r="P149" s="10" t="str">
        <f>IF('FY2023'!$A151&lt;&gt;"",IF(AND(MONTH($K149) &lt;= 1, MONTH($L149) &gt;= 1), IF($O149 &lt;&gt; "", $E149/$O149, ""), ""),"")</f>
        <v/>
      </c>
      <c r="Q149" s="10" t="str">
        <f>IF('FY2023'!$A151&lt;&gt;"",IF(AND(MONTH($K149) &lt;= 2, MONTH($L149) &gt;= 2), IF($O149 &lt;&gt; "", $E149/$O149, ""), ""),"")</f>
        <v/>
      </c>
      <c r="R149" s="10" t="str">
        <f>IF('FY2023'!$A151&lt;&gt;"",IF(AND(MONTH($K149) &lt;= 3, MONTH($L149) &gt;= 3), IF($O149 &lt;&gt; "", $E149/$O149, ""), ""),"")</f>
        <v/>
      </c>
      <c r="S149" s="10" t="str">
        <f>IF('FY2023'!$A151&lt;&gt;"",IF(AND(MONTH($K149) &lt;= 4, MONTH($L149) &gt;= 4), IF($O149 &lt;&gt; "", $E149/$O149, ""), ""),"")</f>
        <v/>
      </c>
      <c r="T149" s="10" t="str">
        <f>IF('FY2023'!$A151&lt;&gt;"",IF(AND(MONTH($K149) &lt;= 5, MONTH($L149) &gt;= 5), IF($O149 &lt;&gt; "", $E149/$O149, ""), ""),"")</f>
        <v/>
      </c>
      <c r="U149" s="10" t="str">
        <f>IF('FY2023'!$A151&lt;&gt;"",IF(AND(MONTH($K149) &lt;= 6, MONTH($L149) &gt;= 6), IF($O149 &lt;&gt; "", $E149/$O149, ""), ""),"")</f>
        <v/>
      </c>
      <c r="V149" s="10" t="str">
        <f>IF('FY2023'!$A151&lt;&gt;"",IF(AND(MONTH($K149) &lt;= 7, MONTH($L149) &gt;= 7 ), IF($O149 &lt;&gt; "", $E149/$O149, ""), ""),"")</f>
        <v/>
      </c>
      <c r="W149" s="10">
        <f>IF('FY2023'!$A151&lt;&gt;"",IF(AND(MONTH($K149) &lt;= 8, MONTH($L149) &gt;= 8), IF($O149 &lt;&gt; "", $E149/$O149, ""), ""),"")</f>
        <v>1000000</v>
      </c>
      <c r="X149" s="10" t="str">
        <f>IF('FY2023'!$A151&lt;&gt;"",IF(AND(MONTH($K149) &lt;= 9, MONTH($L149) &gt;= 9), IF($O149 &lt;&gt; "", $E149/$O149, ""), ""),"")</f>
        <v/>
      </c>
      <c r="Y149" s="10" t="str">
        <f>IF('FY2023'!$A151&lt;&gt;"",IF(AND(MONTH($K149) &lt;= 10, MONTH($L149) &gt;= 10), IF($O149 &lt;&gt; "", $E149/$O149, ""), ""),"")</f>
        <v/>
      </c>
      <c r="Z149" s="10" t="str">
        <f>IF('FY2023'!$A151&lt;&gt;"",IF(AND(MONTH($K149) &lt;= 11, MONTH($L149) &gt;= 11), IF($O149 &lt;&gt; "", $E149/$O149, ""), ""),"")</f>
        <v/>
      </c>
      <c r="AA149" s="10" t="str">
        <f>IF('FY2023'!$A151&lt;&gt;"",IF(AND(MONTH($K149) &lt;= 12, MONTH($L149) &gt;= 12), IF($O149 &lt;&gt; "", $E149/$O149, ""), ""),"")</f>
        <v/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45139</v>
      </c>
      <c r="L150" s="7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45169</v>
      </c>
      <c r="M150" s="7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45041</v>
      </c>
      <c r="N150" s="7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45019</v>
      </c>
      <c r="O150" s="5">
        <f t="shared" si="2"/>
        <v>1</v>
      </c>
      <c r="P150" s="10" t="str">
        <f>IF('FY2023'!$A152&lt;&gt;"",IF(AND(MONTH($K150) &lt;= 1, MONTH($L150) &gt;= 1), IF($O150 &lt;&gt; "", $E150/$O150, ""), ""),"")</f>
        <v/>
      </c>
      <c r="Q150" s="10" t="str">
        <f>IF('FY2023'!$A152&lt;&gt;"",IF(AND(MONTH($K150) &lt;= 2, MONTH($L150) &gt;= 2), IF($O150 &lt;&gt; "", $E150/$O150, ""), ""),"")</f>
        <v/>
      </c>
      <c r="R150" s="10" t="str">
        <f>IF('FY2023'!$A152&lt;&gt;"",IF(AND(MONTH($K150) &lt;= 3, MONTH($L150) &gt;= 3), IF($O150 &lt;&gt; "", $E150/$O150, ""), ""),"")</f>
        <v/>
      </c>
      <c r="S150" s="10" t="str">
        <f>IF('FY2023'!$A152&lt;&gt;"",IF(AND(MONTH($K150) &lt;= 4, MONTH($L150) &gt;= 4), IF($O150 &lt;&gt; "", $E150/$O150, ""), ""),"")</f>
        <v/>
      </c>
      <c r="T150" s="10" t="str">
        <f>IF('FY2023'!$A152&lt;&gt;"",IF(AND(MONTH($K150) &lt;= 5, MONTH($L150) &gt;= 5), IF($O150 &lt;&gt; "", $E150/$O150, ""), ""),"")</f>
        <v/>
      </c>
      <c r="U150" s="10" t="str">
        <f>IF('FY2023'!$A152&lt;&gt;"",IF(AND(MONTH($K150) &lt;= 6, MONTH($L150) &gt;= 6), IF($O150 &lt;&gt; "", $E150/$O150, ""), ""),"")</f>
        <v/>
      </c>
      <c r="V150" s="10" t="str">
        <f>IF('FY2023'!$A152&lt;&gt;"",IF(AND(MONTH($K150) &lt;= 7, MONTH($L150) &gt;= 7 ), IF($O150 &lt;&gt; "", $E150/$O150, ""), ""),"")</f>
        <v/>
      </c>
      <c r="W150" s="10">
        <f>IF('FY2023'!$A152&lt;&gt;"",IF(AND(MONTH($K150) &lt;= 8, MONTH($L150) &gt;= 8), IF($O150 &lt;&gt; "", $E150/$O150, ""), ""),"")</f>
        <v>1000000</v>
      </c>
      <c r="X150" s="10" t="str">
        <f>IF('FY2023'!$A152&lt;&gt;"",IF(AND(MONTH($K150) &lt;= 9, MONTH($L150) &gt;= 9), IF($O150 &lt;&gt; "", $E150/$O150, ""), ""),"")</f>
        <v/>
      </c>
      <c r="Y150" s="10" t="str">
        <f>IF('FY2023'!$A152&lt;&gt;"",IF(AND(MONTH($K150) &lt;= 10, MONTH($L150) &gt;= 10), IF($O150 &lt;&gt; "", $E150/$O150, ""), ""),"")</f>
        <v/>
      </c>
      <c r="Z150" s="10" t="str">
        <f>IF('FY2023'!$A152&lt;&gt;"",IF(AND(MONTH($K150) &lt;= 11, MONTH($L150) &gt;= 11), IF($O150 &lt;&gt; "", $E150/$O150, ""), ""),"")</f>
        <v/>
      </c>
      <c r="AA150" s="10" t="str">
        <f>IF('FY2023'!$A152&lt;&gt;"",IF(AND(MONTH($K150) &lt;= 12, MONTH($L150) &gt;= 12), IF($O150 &lt;&gt; "", $E150/$O150, ""), ""),"")</f>
        <v/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45139</v>
      </c>
      <c r="L151" s="7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45169</v>
      </c>
      <c r="M151" s="7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45041</v>
      </c>
      <c r="N151" s="7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45019</v>
      </c>
      <c r="O151" s="5">
        <f t="shared" si="2"/>
        <v>1</v>
      </c>
      <c r="P151" s="10" t="str">
        <f>IF('FY2023'!$A153&lt;&gt;"",IF(AND(MONTH($K151) &lt;= 1, MONTH($L151) &gt;= 1), IF($O151 &lt;&gt; "", $E151/$O151, ""), ""),"")</f>
        <v/>
      </c>
      <c r="Q151" s="10" t="str">
        <f>IF('FY2023'!$A153&lt;&gt;"",IF(AND(MONTH($K151) &lt;= 2, MONTH($L151) &gt;= 2), IF($O151 &lt;&gt; "", $E151/$O151, ""), ""),"")</f>
        <v/>
      </c>
      <c r="R151" s="10" t="str">
        <f>IF('FY2023'!$A153&lt;&gt;"",IF(AND(MONTH($K151) &lt;= 3, MONTH($L151) &gt;= 3), IF($O151 &lt;&gt; "", $E151/$O151, ""), ""),"")</f>
        <v/>
      </c>
      <c r="S151" s="10" t="str">
        <f>IF('FY2023'!$A153&lt;&gt;"",IF(AND(MONTH($K151) &lt;= 4, MONTH($L151) &gt;= 4), IF($O151 &lt;&gt; "", $E151/$O151, ""), ""),"")</f>
        <v/>
      </c>
      <c r="T151" s="10" t="str">
        <f>IF('FY2023'!$A153&lt;&gt;"",IF(AND(MONTH($K151) &lt;= 5, MONTH($L151) &gt;= 5), IF($O151 &lt;&gt; "", $E151/$O151, ""), ""),"")</f>
        <v/>
      </c>
      <c r="U151" s="10" t="str">
        <f>IF('FY2023'!$A153&lt;&gt;"",IF(AND(MONTH($K151) &lt;= 6, MONTH($L151) &gt;= 6), IF($O151 &lt;&gt; "", $E151/$O151, ""), ""),"")</f>
        <v/>
      </c>
      <c r="V151" s="10" t="str">
        <f>IF('FY2023'!$A153&lt;&gt;"",IF(AND(MONTH($K151) &lt;= 7, MONTH($L151) &gt;= 7 ), IF($O151 &lt;&gt; "", $E151/$O151, ""), ""),"")</f>
        <v/>
      </c>
      <c r="W151" s="10">
        <f>IF('FY2023'!$A153&lt;&gt;"",IF(AND(MONTH($K151) &lt;= 8, MONTH($L151) &gt;= 8), IF($O151 &lt;&gt; "", $E151/$O151, ""), ""),"")</f>
        <v>1000000</v>
      </c>
      <c r="X151" s="10" t="str">
        <f>IF('FY2023'!$A153&lt;&gt;"",IF(AND(MONTH($K151) &lt;= 9, MONTH($L151) &gt;= 9), IF($O151 &lt;&gt; "", $E151/$O151, ""), ""),"")</f>
        <v/>
      </c>
      <c r="Y151" s="10" t="str">
        <f>IF('FY2023'!$A153&lt;&gt;"",IF(AND(MONTH($K151) &lt;= 10, MONTH($L151) &gt;= 10), IF($O151 &lt;&gt; "", $E151/$O151, ""), ""),"")</f>
        <v/>
      </c>
      <c r="Z151" s="10" t="str">
        <f>IF('FY2023'!$A153&lt;&gt;"",IF(AND(MONTH($K151) &lt;= 11, MONTH($L151) &gt;= 11), IF($O151 &lt;&gt; "", $E151/$O151, ""), ""),"")</f>
        <v/>
      </c>
      <c r="AA151" s="10" t="str">
        <f>IF('FY2023'!$A153&lt;&gt;"",IF(AND(MONTH($K151) &lt;= 12, MONTH($L151) &gt;= 12), IF($O151 &lt;&gt; "", $E151/$O151, ""), ""),"")</f>
        <v/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45139</v>
      </c>
      <c r="L152" s="7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45169</v>
      </c>
      <c r="M152" s="7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45041</v>
      </c>
      <c r="N152" s="7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45019</v>
      </c>
      <c r="O152" s="5">
        <f t="shared" si="2"/>
        <v>1</v>
      </c>
      <c r="P152" s="10" t="str">
        <f>IF('FY2023'!$A154&lt;&gt;"",IF(AND(MONTH($K152) &lt;= 1, MONTH($L152) &gt;= 1), IF($O152 &lt;&gt; "", $E152/$O152, ""), ""),"")</f>
        <v/>
      </c>
      <c r="Q152" s="10" t="str">
        <f>IF('FY2023'!$A154&lt;&gt;"",IF(AND(MONTH($K152) &lt;= 2, MONTH($L152) &gt;= 2), IF($O152 &lt;&gt; "", $E152/$O152, ""), ""),"")</f>
        <v/>
      </c>
      <c r="R152" s="10" t="str">
        <f>IF('FY2023'!$A154&lt;&gt;"",IF(AND(MONTH($K152) &lt;= 3, MONTH($L152) &gt;= 3), IF($O152 &lt;&gt; "", $E152/$O152, ""), ""),"")</f>
        <v/>
      </c>
      <c r="S152" s="10" t="str">
        <f>IF('FY2023'!$A154&lt;&gt;"",IF(AND(MONTH($K152) &lt;= 4, MONTH($L152) &gt;= 4), IF($O152 &lt;&gt; "", $E152/$O152, ""), ""),"")</f>
        <v/>
      </c>
      <c r="T152" s="10" t="str">
        <f>IF('FY2023'!$A154&lt;&gt;"",IF(AND(MONTH($K152) &lt;= 5, MONTH($L152) &gt;= 5), IF($O152 &lt;&gt; "", $E152/$O152, ""), ""),"")</f>
        <v/>
      </c>
      <c r="U152" s="10" t="str">
        <f>IF('FY2023'!$A154&lt;&gt;"",IF(AND(MONTH($K152) &lt;= 6, MONTH($L152) &gt;= 6), IF($O152 &lt;&gt; "", $E152/$O152, ""), ""),"")</f>
        <v/>
      </c>
      <c r="V152" s="10" t="str">
        <f>IF('FY2023'!$A154&lt;&gt;"",IF(AND(MONTH($K152) &lt;= 7, MONTH($L152) &gt;= 7 ), IF($O152 &lt;&gt; "", $E152/$O152, ""), ""),"")</f>
        <v/>
      </c>
      <c r="W152" s="10">
        <f>IF('FY2023'!$A154&lt;&gt;"",IF(AND(MONTH($K152) &lt;= 8, MONTH($L152) &gt;= 8), IF($O152 &lt;&gt; "", $E152/$O152, ""), ""),"")</f>
        <v>1000000</v>
      </c>
      <c r="X152" s="10" t="str">
        <f>IF('FY2023'!$A154&lt;&gt;"",IF(AND(MONTH($K152) &lt;= 9, MONTH($L152) &gt;= 9), IF($O152 &lt;&gt; "", $E152/$O152, ""), ""),"")</f>
        <v/>
      </c>
      <c r="Y152" s="10" t="str">
        <f>IF('FY2023'!$A154&lt;&gt;"",IF(AND(MONTH($K152) &lt;= 10, MONTH($L152) &gt;= 10), IF($O152 &lt;&gt; "", $E152/$O152, ""), ""),"")</f>
        <v/>
      </c>
      <c r="Z152" s="10" t="str">
        <f>IF('FY2023'!$A154&lt;&gt;"",IF(AND(MONTH($K152) &lt;= 11, MONTH($L152) &gt;= 11), IF($O152 &lt;&gt; "", $E152/$O152, ""), ""),"")</f>
        <v/>
      </c>
      <c r="AA152" s="10" t="str">
        <f>IF('FY2023'!$A154&lt;&gt;"",IF(AND(MONTH($K152) &lt;= 12, MONTH($L152) &gt;= 12), IF($O152 &lt;&gt; "", $E152/$O152, ""), ""),"")</f>
        <v/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45139</v>
      </c>
      <c r="L153" s="7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45169</v>
      </c>
      <c r="M153" s="7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45041</v>
      </c>
      <c r="N153" s="7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45019</v>
      </c>
      <c r="O153" s="5">
        <f t="shared" si="2"/>
        <v>1</v>
      </c>
      <c r="P153" s="10" t="str">
        <f>IF('FY2023'!$A155&lt;&gt;"",IF(AND(MONTH($K153) &lt;= 1, MONTH($L153) &gt;= 1), IF($O153 &lt;&gt; "", $E153/$O153, ""), ""),"")</f>
        <v/>
      </c>
      <c r="Q153" s="10" t="str">
        <f>IF('FY2023'!$A155&lt;&gt;"",IF(AND(MONTH($K153) &lt;= 2, MONTH($L153) &gt;= 2), IF($O153 &lt;&gt; "", $E153/$O153, ""), ""),"")</f>
        <v/>
      </c>
      <c r="R153" s="10" t="str">
        <f>IF('FY2023'!$A155&lt;&gt;"",IF(AND(MONTH($K153) &lt;= 3, MONTH($L153) &gt;= 3), IF($O153 &lt;&gt; "", $E153/$O153, ""), ""),"")</f>
        <v/>
      </c>
      <c r="S153" s="10" t="str">
        <f>IF('FY2023'!$A155&lt;&gt;"",IF(AND(MONTH($K153) &lt;= 4, MONTH($L153) &gt;= 4), IF($O153 &lt;&gt; "", $E153/$O153, ""), ""),"")</f>
        <v/>
      </c>
      <c r="T153" s="10" t="str">
        <f>IF('FY2023'!$A155&lt;&gt;"",IF(AND(MONTH($K153) &lt;= 5, MONTH($L153) &gt;= 5), IF($O153 &lt;&gt; "", $E153/$O153, ""), ""),"")</f>
        <v/>
      </c>
      <c r="U153" s="10" t="str">
        <f>IF('FY2023'!$A155&lt;&gt;"",IF(AND(MONTH($K153) &lt;= 6, MONTH($L153) &gt;= 6), IF($O153 &lt;&gt; "", $E153/$O153, ""), ""),"")</f>
        <v/>
      </c>
      <c r="V153" s="10" t="str">
        <f>IF('FY2023'!$A155&lt;&gt;"",IF(AND(MONTH($K153) &lt;= 7, MONTH($L153) &gt;= 7 ), IF($O153 &lt;&gt; "", $E153/$O153, ""), ""),"")</f>
        <v/>
      </c>
      <c r="W153" s="10">
        <f>IF('FY2023'!$A155&lt;&gt;"",IF(AND(MONTH($K153) &lt;= 8, MONTH($L153) &gt;= 8), IF($O153 &lt;&gt; "", $E153/$O153, ""), ""),"")</f>
        <v>1000000</v>
      </c>
      <c r="X153" s="10" t="str">
        <f>IF('FY2023'!$A155&lt;&gt;"",IF(AND(MONTH($K153) &lt;= 9, MONTH($L153) &gt;= 9), IF($O153 &lt;&gt; "", $E153/$O153, ""), ""),"")</f>
        <v/>
      </c>
      <c r="Y153" s="10" t="str">
        <f>IF('FY2023'!$A155&lt;&gt;"",IF(AND(MONTH($K153) &lt;= 10, MONTH($L153) &gt;= 10), IF($O153 &lt;&gt; "", $E153/$O153, ""), ""),"")</f>
        <v/>
      </c>
      <c r="Z153" s="10" t="str">
        <f>IF('FY2023'!$A155&lt;&gt;"",IF(AND(MONTH($K153) &lt;= 11, MONTH($L153) &gt;= 11), IF($O153 &lt;&gt; "", $E153/$O153, ""), ""),"")</f>
        <v/>
      </c>
      <c r="AA153" s="10" t="str">
        <f>IF('FY2023'!$A155&lt;&gt;"",IF(AND(MONTH($K153) &lt;= 12, MONTH($L153) &gt;= 12), IF($O153 &lt;&gt; "", $E153/$O153, ""), ""),"")</f>
        <v/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45139</v>
      </c>
      <c r="L154" s="7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45169</v>
      </c>
      <c r="M154" s="7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45041</v>
      </c>
      <c r="N154" s="7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45019</v>
      </c>
      <c r="O154" s="5">
        <f t="shared" si="2"/>
        <v>1</v>
      </c>
      <c r="P154" s="10" t="str">
        <f>IF('FY2023'!$A156&lt;&gt;"",IF(AND(MONTH($K154) &lt;= 1, MONTH($L154) &gt;= 1), IF($O154 &lt;&gt; "", $E154/$O154, ""), ""),"")</f>
        <v/>
      </c>
      <c r="Q154" s="10" t="str">
        <f>IF('FY2023'!$A156&lt;&gt;"",IF(AND(MONTH($K154) &lt;= 2, MONTH($L154) &gt;= 2), IF($O154 &lt;&gt; "", $E154/$O154, ""), ""),"")</f>
        <v/>
      </c>
      <c r="R154" s="10" t="str">
        <f>IF('FY2023'!$A156&lt;&gt;"",IF(AND(MONTH($K154) &lt;= 3, MONTH($L154) &gt;= 3), IF($O154 &lt;&gt; "", $E154/$O154, ""), ""),"")</f>
        <v/>
      </c>
      <c r="S154" s="10" t="str">
        <f>IF('FY2023'!$A156&lt;&gt;"",IF(AND(MONTH($K154) &lt;= 4, MONTH($L154) &gt;= 4), IF($O154 &lt;&gt; "", $E154/$O154, ""), ""),"")</f>
        <v/>
      </c>
      <c r="T154" s="10" t="str">
        <f>IF('FY2023'!$A156&lt;&gt;"",IF(AND(MONTH($K154) &lt;= 5, MONTH($L154) &gt;= 5), IF($O154 &lt;&gt; "", $E154/$O154, ""), ""),"")</f>
        <v/>
      </c>
      <c r="U154" s="10" t="str">
        <f>IF('FY2023'!$A156&lt;&gt;"",IF(AND(MONTH($K154) &lt;= 6, MONTH($L154) &gt;= 6), IF($O154 &lt;&gt; "", $E154/$O154, ""), ""),"")</f>
        <v/>
      </c>
      <c r="V154" s="10" t="str">
        <f>IF('FY2023'!$A156&lt;&gt;"",IF(AND(MONTH($K154) &lt;= 7, MONTH($L154) &gt;= 7 ), IF($O154 &lt;&gt; "", $E154/$O154, ""), ""),"")</f>
        <v/>
      </c>
      <c r="W154" s="10">
        <f>IF('FY2023'!$A156&lt;&gt;"",IF(AND(MONTH($K154) &lt;= 8, MONTH($L154) &gt;= 8), IF($O154 &lt;&gt; "", $E154/$O154, ""), ""),"")</f>
        <v>1000000</v>
      </c>
      <c r="X154" s="10" t="str">
        <f>IF('FY2023'!$A156&lt;&gt;"",IF(AND(MONTH($K154) &lt;= 9, MONTH($L154) &gt;= 9), IF($O154 &lt;&gt; "", $E154/$O154, ""), ""),"")</f>
        <v/>
      </c>
      <c r="Y154" s="10" t="str">
        <f>IF('FY2023'!$A156&lt;&gt;"",IF(AND(MONTH($K154) &lt;= 10, MONTH($L154) &gt;= 10), IF($O154 &lt;&gt; "", $E154/$O154, ""), ""),"")</f>
        <v/>
      </c>
      <c r="Z154" s="10" t="str">
        <f>IF('FY2023'!$A156&lt;&gt;"",IF(AND(MONTH($K154) &lt;= 11, MONTH($L154) &gt;= 11), IF($O154 &lt;&gt; "", $E154/$O154, ""), ""),"")</f>
        <v/>
      </c>
      <c r="AA154" s="10" t="str">
        <f>IF('FY2023'!$A156&lt;&gt;"",IF(AND(MONTH($K154) &lt;= 12, MONTH($L154) &gt;= 12), IF($O154 &lt;&gt; "", $E154/$O154, ""), ""),"")</f>
        <v/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45139</v>
      </c>
      <c r="L155" s="7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45169</v>
      </c>
      <c r="M155" s="7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45041</v>
      </c>
      <c r="N155" s="7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45019</v>
      </c>
      <c r="O155" s="5">
        <f t="shared" si="2"/>
        <v>1</v>
      </c>
      <c r="P155" s="10" t="str">
        <f>IF('FY2023'!$A157&lt;&gt;"",IF(AND(MONTH($K155) &lt;= 1, MONTH($L155) &gt;= 1), IF($O155 &lt;&gt; "", $E155/$O155, ""), ""),"")</f>
        <v/>
      </c>
      <c r="Q155" s="10" t="str">
        <f>IF('FY2023'!$A157&lt;&gt;"",IF(AND(MONTH($K155) &lt;= 2, MONTH($L155) &gt;= 2), IF($O155 &lt;&gt; "", $E155/$O155, ""), ""),"")</f>
        <v/>
      </c>
      <c r="R155" s="10" t="str">
        <f>IF('FY2023'!$A157&lt;&gt;"",IF(AND(MONTH($K155) &lt;= 3, MONTH($L155) &gt;= 3), IF($O155 &lt;&gt; "", $E155/$O155, ""), ""),"")</f>
        <v/>
      </c>
      <c r="S155" s="10" t="str">
        <f>IF('FY2023'!$A157&lt;&gt;"",IF(AND(MONTH($K155) &lt;= 4, MONTH($L155) &gt;= 4), IF($O155 &lt;&gt; "", $E155/$O155, ""), ""),"")</f>
        <v/>
      </c>
      <c r="T155" s="10" t="str">
        <f>IF('FY2023'!$A157&lt;&gt;"",IF(AND(MONTH($K155) &lt;= 5, MONTH($L155) &gt;= 5), IF($O155 &lt;&gt; "", $E155/$O155, ""), ""),"")</f>
        <v/>
      </c>
      <c r="U155" s="10" t="str">
        <f>IF('FY2023'!$A157&lt;&gt;"",IF(AND(MONTH($K155) &lt;= 6, MONTH($L155) &gt;= 6), IF($O155 &lt;&gt; "", $E155/$O155, ""), ""),"")</f>
        <v/>
      </c>
      <c r="V155" s="10" t="str">
        <f>IF('FY2023'!$A157&lt;&gt;"",IF(AND(MONTH($K155) &lt;= 7, MONTH($L155) &gt;= 7 ), IF($O155 &lt;&gt; "", $E155/$O155, ""), ""),"")</f>
        <v/>
      </c>
      <c r="W155" s="10">
        <f>IF('FY2023'!$A157&lt;&gt;"",IF(AND(MONTH($K155) &lt;= 8, MONTH($L155) &gt;= 8), IF($O155 &lt;&gt; "", $E155/$O155, ""), ""),"")</f>
        <v>1000000</v>
      </c>
      <c r="X155" s="10" t="str">
        <f>IF('FY2023'!$A157&lt;&gt;"",IF(AND(MONTH($K155) &lt;= 9, MONTH($L155) &gt;= 9), IF($O155 &lt;&gt; "", $E155/$O155, ""), ""),"")</f>
        <v/>
      </c>
      <c r="Y155" s="10" t="str">
        <f>IF('FY2023'!$A157&lt;&gt;"",IF(AND(MONTH($K155) &lt;= 10, MONTH($L155) &gt;= 10), IF($O155 &lt;&gt; "", $E155/$O155, ""), ""),"")</f>
        <v/>
      </c>
      <c r="Z155" s="10" t="str">
        <f>IF('FY2023'!$A157&lt;&gt;"",IF(AND(MONTH($K155) &lt;= 11, MONTH($L155) &gt;= 11), IF($O155 &lt;&gt; "", $E155/$O155, ""), ""),"")</f>
        <v/>
      </c>
      <c r="AA155" s="10" t="str">
        <f>IF('FY2023'!$A157&lt;&gt;"",IF(AND(MONTH($K155) &lt;= 12, MONTH($L155) &gt;= 12), IF($O155 &lt;&gt; "", $E155/$O155, ""), ""),"")</f>
        <v/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45170</v>
      </c>
      <c r="L156" s="7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45199</v>
      </c>
      <c r="M156" s="7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45042</v>
      </c>
      <c r="N156" s="7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45020</v>
      </c>
      <c r="O156" s="5">
        <f t="shared" si="2"/>
        <v>1</v>
      </c>
      <c r="P156" s="10" t="str">
        <f>IF('FY2023'!$A158&lt;&gt;"",IF(AND(MONTH($K156) &lt;= 1, MONTH($L156) &gt;= 1), IF($O156 &lt;&gt; "", $E156/$O156, ""), ""),"")</f>
        <v/>
      </c>
      <c r="Q156" s="10" t="str">
        <f>IF('FY2023'!$A158&lt;&gt;"",IF(AND(MONTH($K156) &lt;= 2, MONTH($L156) &gt;= 2), IF($O156 &lt;&gt; "", $E156/$O156, ""), ""),"")</f>
        <v/>
      </c>
      <c r="R156" s="10" t="str">
        <f>IF('FY2023'!$A158&lt;&gt;"",IF(AND(MONTH($K156) &lt;= 3, MONTH($L156) &gt;= 3), IF($O156 &lt;&gt; "", $E156/$O156, ""), ""),"")</f>
        <v/>
      </c>
      <c r="S156" s="10" t="str">
        <f>IF('FY2023'!$A158&lt;&gt;"",IF(AND(MONTH($K156) &lt;= 4, MONTH($L156) &gt;= 4), IF($O156 &lt;&gt; "", $E156/$O156, ""), ""),"")</f>
        <v/>
      </c>
      <c r="T156" s="10" t="str">
        <f>IF('FY2023'!$A158&lt;&gt;"",IF(AND(MONTH($K156) &lt;= 5, MONTH($L156) &gt;= 5), IF($O156 &lt;&gt; "", $E156/$O156, ""), ""),"")</f>
        <v/>
      </c>
      <c r="U156" s="10" t="str">
        <f>IF('FY2023'!$A158&lt;&gt;"",IF(AND(MONTH($K156) &lt;= 6, MONTH($L156) &gt;= 6), IF($O156 &lt;&gt; "", $E156/$O156, ""), ""),"")</f>
        <v/>
      </c>
      <c r="V156" s="10" t="str">
        <f>IF('FY2023'!$A158&lt;&gt;"",IF(AND(MONTH($K156) &lt;= 7, MONTH($L156) &gt;= 7 ), IF($O156 &lt;&gt; "", $E156/$O156, ""), ""),"")</f>
        <v/>
      </c>
      <c r="W156" s="10" t="str">
        <f>IF('FY2023'!$A158&lt;&gt;"",IF(AND(MONTH($K156) &lt;= 8, MONTH($L156) &gt;= 8), IF($O156 &lt;&gt; "", $E156/$O156, ""), ""),"")</f>
        <v/>
      </c>
      <c r="X156" s="10">
        <f>IF('FY2023'!$A158&lt;&gt;"",IF(AND(MONTH($K156) &lt;= 9, MONTH($L156) &gt;= 9), IF($O156 &lt;&gt; "", $E156/$O156, ""), ""),"")</f>
        <v>1000000</v>
      </c>
      <c r="Y156" s="10" t="str">
        <f>IF('FY2023'!$A158&lt;&gt;"",IF(AND(MONTH($K156) &lt;= 10, MONTH($L156) &gt;= 10), IF($O156 &lt;&gt; "", $E156/$O156, ""), ""),"")</f>
        <v/>
      </c>
      <c r="Z156" s="10" t="str">
        <f>IF('FY2023'!$A158&lt;&gt;"",IF(AND(MONTH($K156) &lt;= 11, MONTH($L156) &gt;= 11), IF($O156 &lt;&gt; "", $E156/$O156, ""), ""),"")</f>
        <v/>
      </c>
      <c r="AA156" s="10" t="str">
        <f>IF('FY2023'!$A158&lt;&gt;"",IF(AND(MONTH($K156) &lt;= 12, MONTH($L156) &gt;= 12), IF($O156 &lt;&gt; "", $E156/$O156, ""), ""),"")</f>
        <v/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45170</v>
      </c>
      <c r="L157" s="7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45199</v>
      </c>
      <c r="M157" s="7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45048</v>
      </c>
      <c r="N157" s="7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45026</v>
      </c>
      <c r="O157" s="5">
        <f t="shared" si="2"/>
        <v>1</v>
      </c>
      <c r="P157" s="10" t="str">
        <f>IF('FY2023'!$A159&lt;&gt;"",IF(AND(MONTH($K157) &lt;= 1, MONTH($L157) &gt;= 1), IF($O157 &lt;&gt; "", $E157/$O157, ""), ""),"")</f>
        <v/>
      </c>
      <c r="Q157" s="10" t="str">
        <f>IF('FY2023'!$A159&lt;&gt;"",IF(AND(MONTH($K157) &lt;= 2, MONTH($L157) &gt;= 2), IF($O157 &lt;&gt; "", $E157/$O157, ""), ""),"")</f>
        <v/>
      </c>
      <c r="R157" s="10" t="str">
        <f>IF('FY2023'!$A159&lt;&gt;"",IF(AND(MONTH($K157) &lt;= 3, MONTH($L157) &gt;= 3), IF($O157 &lt;&gt; "", $E157/$O157, ""), ""),"")</f>
        <v/>
      </c>
      <c r="S157" s="10" t="str">
        <f>IF('FY2023'!$A159&lt;&gt;"",IF(AND(MONTH($K157) &lt;= 4, MONTH($L157) &gt;= 4), IF($O157 &lt;&gt; "", $E157/$O157, ""), ""),"")</f>
        <v/>
      </c>
      <c r="T157" s="10" t="str">
        <f>IF('FY2023'!$A159&lt;&gt;"",IF(AND(MONTH($K157) &lt;= 5, MONTH($L157) &gt;= 5), IF($O157 &lt;&gt; "", $E157/$O157, ""), ""),"")</f>
        <v/>
      </c>
      <c r="U157" s="10" t="str">
        <f>IF('FY2023'!$A159&lt;&gt;"",IF(AND(MONTH($K157) &lt;= 6, MONTH($L157) &gt;= 6), IF($O157 &lt;&gt; "", $E157/$O157, ""), ""),"")</f>
        <v/>
      </c>
      <c r="V157" s="10" t="str">
        <f>IF('FY2023'!$A159&lt;&gt;"",IF(AND(MONTH($K157) &lt;= 7, MONTH($L157) &gt;= 7 ), IF($O157 &lt;&gt; "", $E157/$O157, ""), ""),"")</f>
        <v/>
      </c>
      <c r="W157" s="10" t="str">
        <f>IF('FY2023'!$A159&lt;&gt;"",IF(AND(MONTH($K157) &lt;= 8, MONTH($L157) &gt;= 8), IF($O157 &lt;&gt; "", $E157/$O157, ""), ""),"")</f>
        <v/>
      </c>
      <c r="X157" s="10">
        <f>IF('FY2023'!$A159&lt;&gt;"",IF(AND(MONTH($K157) &lt;= 9, MONTH($L157) &gt;= 9), IF($O157 &lt;&gt; "", $E157/$O157, ""), ""),"")</f>
        <v>1000000</v>
      </c>
      <c r="Y157" s="10" t="str">
        <f>IF('FY2023'!$A159&lt;&gt;"",IF(AND(MONTH($K157) &lt;= 10, MONTH($L157) &gt;= 10), IF($O157 &lt;&gt; "", $E157/$O157, ""), ""),"")</f>
        <v/>
      </c>
      <c r="Z157" s="10" t="str">
        <f>IF('FY2023'!$A159&lt;&gt;"",IF(AND(MONTH($K157) &lt;= 11, MONTH($L157) &gt;= 11), IF($O157 &lt;&gt; "", $E157/$O157, ""), ""),"")</f>
        <v/>
      </c>
      <c r="AA157" s="10" t="str">
        <f>IF('FY2023'!$A159&lt;&gt;"",IF(AND(MONTH($K157) &lt;= 12, MONTH($L157) &gt;= 12), IF($O157 &lt;&gt; "", $E157/$O157, ""), ""),"")</f>
        <v/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45170</v>
      </c>
      <c r="L158" s="7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45199</v>
      </c>
      <c r="M158" s="7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45049</v>
      </c>
      <c r="N158" s="7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45027</v>
      </c>
      <c r="O158" s="5">
        <f t="shared" si="2"/>
        <v>1</v>
      </c>
      <c r="P158" s="10" t="str">
        <f>IF('FY2023'!$A160&lt;&gt;"",IF(AND(MONTH($K158) &lt;= 1, MONTH($L158) &gt;= 1), IF($O158 &lt;&gt; "", $E158/$O158, ""), ""),"")</f>
        <v/>
      </c>
      <c r="Q158" s="10" t="str">
        <f>IF('FY2023'!$A160&lt;&gt;"",IF(AND(MONTH($K158) &lt;= 2, MONTH($L158) &gt;= 2), IF($O158 &lt;&gt; "", $E158/$O158, ""), ""),"")</f>
        <v/>
      </c>
      <c r="R158" s="10" t="str">
        <f>IF('FY2023'!$A160&lt;&gt;"",IF(AND(MONTH($K158) &lt;= 3, MONTH($L158) &gt;= 3), IF($O158 &lt;&gt; "", $E158/$O158, ""), ""),"")</f>
        <v/>
      </c>
      <c r="S158" s="10" t="str">
        <f>IF('FY2023'!$A160&lt;&gt;"",IF(AND(MONTH($K158) &lt;= 4, MONTH($L158) &gt;= 4), IF($O158 &lt;&gt; "", $E158/$O158, ""), ""),"")</f>
        <v/>
      </c>
      <c r="T158" s="10" t="str">
        <f>IF('FY2023'!$A160&lt;&gt;"",IF(AND(MONTH($K158) &lt;= 5, MONTH($L158) &gt;= 5), IF($O158 &lt;&gt; "", $E158/$O158, ""), ""),"")</f>
        <v/>
      </c>
      <c r="U158" s="10" t="str">
        <f>IF('FY2023'!$A160&lt;&gt;"",IF(AND(MONTH($K158) &lt;= 6, MONTH($L158) &gt;= 6), IF($O158 &lt;&gt; "", $E158/$O158, ""), ""),"")</f>
        <v/>
      </c>
      <c r="V158" s="10" t="str">
        <f>IF('FY2023'!$A160&lt;&gt;"",IF(AND(MONTH($K158) &lt;= 7, MONTH($L158) &gt;= 7 ), IF($O158 &lt;&gt; "", $E158/$O158, ""), ""),"")</f>
        <v/>
      </c>
      <c r="W158" s="10" t="str">
        <f>IF('FY2023'!$A160&lt;&gt;"",IF(AND(MONTH($K158) &lt;= 8, MONTH($L158) &gt;= 8), IF($O158 &lt;&gt; "", $E158/$O158, ""), ""),"")</f>
        <v/>
      </c>
      <c r="X158" s="10">
        <f>IF('FY2023'!$A160&lt;&gt;"",IF(AND(MONTH($K158) &lt;= 9, MONTH($L158) &gt;= 9), IF($O158 &lt;&gt; "", $E158/$O158, ""), ""),"")</f>
        <v>1000000</v>
      </c>
      <c r="Y158" s="10" t="str">
        <f>IF('FY2023'!$A160&lt;&gt;"",IF(AND(MONTH($K158) &lt;= 10, MONTH($L158) &gt;= 10), IF($O158 &lt;&gt; "", $E158/$O158, ""), ""),"")</f>
        <v/>
      </c>
      <c r="Z158" s="10" t="str">
        <f>IF('FY2023'!$A160&lt;&gt;"",IF(AND(MONTH($K158) &lt;= 11, MONTH($L158) &gt;= 11), IF($O158 &lt;&gt; "", $E158/$O158, ""), ""),"")</f>
        <v/>
      </c>
      <c r="AA158" s="10" t="str">
        <f>IF('FY2023'!$A160&lt;&gt;"",IF(AND(MONTH($K158) &lt;= 12, MONTH($L158) &gt;= 12), IF($O158 &lt;&gt; "", $E158/$O158, ""), ""),"")</f>
        <v/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45170</v>
      </c>
      <c r="L159" s="7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45199</v>
      </c>
      <c r="M159" s="7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45049</v>
      </c>
      <c r="N159" s="7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45027</v>
      </c>
      <c r="O159" s="5">
        <f t="shared" si="2"/>
        <v>1</v>
      </c>
      <c r="P159" s="10" t="str">
        <f>IF('FY2023'!$A161&lt;&gt;"",IF(AND(MONTH($K159) &lt;= 1, MONTH($L159) &gt;= 1), IF($O159 &lt;&gt; "", $E159/$O159, ""), ""),"")</f>
        <v/>
      </c>
      <c r="Q159" s="10" t="str">
        <f>IF('FY2023'!$A161&lt;&gt;"",IF(AND(MONTH($K159) &lt;= 2, MONTH($L159) &gt;= 2), IF($O159 &lt;&gt; "", $E159/$O159, ""), ""),"")</f>
        <v/>
      </c>
      <c r="R159" s="10" t="str">
        <f>IF('FY2023'!$A161&lt;&gt;"",IF(AND(MONTH($K159) &lt;= 3, MONTH($L159) &gt;= 3), IF($O159 &lt;&gt; "", $E159/$O159, ""), ""),"")</f>
        <v/>
      </c>
      <c r="S159" s="10" t="str">
        <f>IF('FY2023'!$A161&lt;&gt;"",IF(AND(MONTH($K159) &lt;= 4, MONTH($L159) &gt;= 4), IF($O159 &lt;&gt; "", $E159/$O159, ""), ""),"")</f>
        <v/>
      </c>
      <c r="T159" s="10" t="str">
        <f>IF('FY2023'!$A161&lt;&gt;"",IF(AND(MONTH($K159) &lt;= 5, MONTH($L159) &gt;= 5), IF($O159 &lt;&gt; "", $E159/$O159, ""), ""),"")</f>
        <v/>
      </c>
      <c r="U159" s="10" t="str">
        <f>IF('FY2023'!$A161&lt;&gt;"",IF(AND(MONTH($K159) &lt;= 6, MONTH($L159) &gt;= 6), IF($O159 &lt;&gt; "", $E159/$O159, ""), ""),"")</f>
        <v/>
      </c>
      <c r="V159" s="10" t="str">
        <f>IF('FY2023'!$A161&lt;&gt;"",IF(AND(MONTH($K159) &lt;= 7, MONTH($L159) &gt;= 7 ), IF($O159 &lt;&gt; "", $E159/$O159, ""), ""),"")</f>
        <v/>
      </c>
      <c r="W159" s="10" t="str">
        <f>IF('FY2023'!$A161&lt;&gt;"",IF(AND(MONTH($K159) &lt;= 8, MONTH($L159) &gt;= 8), IF($O159 &lt;&gt; "", $E159/$O159, ""), ""),"")</f>
        <v/>
      </c>
      <c r="X159" s="10">
        <f>IF('FY2023'!$A161&lt;&gt;"",IF(AND(MONTH($K159) &lt;= 9, MONTH($L159) &gt;= 9), IF($O159 &lt;&gt; "", $E159/$O159, ""), ""),"")</f>
        <v>1000000</v>
      </c>
      <c r="Y159" s="10" t="str">
        <f>IF('FY2023'!$A161&lt;&gt;"",IF(AND(MONTH($K159) &lt;= 10, MONTH($L159) &gt;= 10), IF($O159 &lt;&gt; "", $E159/$O159, ""), ""),"")</f>
        <v/>
      </c>
      <c r="Z159" s="10" t="str">
        <f>IF('FY2023'!$A161&lt;&gt;"",IF(AND(MONTH($K159) &lt;= 11, MONTH($L159) &gt;= 11), IF($O159 &lt;&gt; "", $E159/$O159, ""), ""),"")</f>
        <v/>
      </c>
      <c r="AA159" s="10" t="str">
        <f>IF('FY2023'!$A161&lt;&gt;"",IF(AND(MONTH($K159) &lt;= 12, MONTH($L159) &gt;= 12), IF($O159 &lt;&gt; "", $E159/$O159, ""), ""),"")</f>
        <v/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45170</v>
      </c>
      <c r="L160" s="7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45199</v>
      </c>
      <c r="M160" s="7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45049</v>
      </c>
      <c r="N160" s="7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45027</v>
      </c>
      <c r="O160" s="5">
        <f t="shared" si="2"/>
        <v>1</v>
      </c>
      <c r="P160" s="10" t="str">
        <f>IF('FY2023'!$A162&lt;&gt;"",IF(AND(MONTH($K160) &lt;= 1, MONTH($L160) &gt;= 1), IF($O160 &lt;&gt; "", $E160/$O160, ""), ""),"")</f>
        <v/>
      </c>
      <c r="Q160" s="10" t="str">
        <f>IF('FY2023'!$A162&lt;&gt;"",IF(AND(MONTH($K160) &lt;= 2, MONTH($L160) &gt;= 2), IF($O160 &lt;&gt; "", $E160/$O160, ""), ""),"")</f>
        <v/>
      </c>
      <c r="R160" s="10" t="str">
        <f>IF('FY2023'!$A162&lt;&gt;"",IF(AND(MONTH($K160) &lt;= 3, MONTH($L160) &gt;= 3), IF($O160 &lt;&gt; "", $E160/$O160, ""), ""),"")</f>
        <v/>
      </c>
      <c r="S160" s="10" t="str">
        <f>IF('FY2023'!$A162&lt;&gt;"",IF(AND(MONTH($K160) &lt;= 4, MONTH($L160) &gt;= 4), IF($O160 &lt;&gt; "", $E160/$O160, ""), ""),"")</f>
        <v/>
      </c>
      <c r="T160" s="10" t="str">
        <f>IF('FY2023'!$A162&lt;&gt;"",IF(AND(MONTH($K160) &lt;= 5, MONTH($L160) &gt;= 5), IF($O160 &lt;&gt; "", $E160/$O160, ""), ""),"")</f>
        <v/>
      </c>
      <c r="U160" s="10" t="str">
        <f>IF('FY2023'!$A162&lt;&gt;"",IF(AND(MONTH($K160) &lt;= 6, MONTH($L160) &gt;= 6), IF($O160 &lt;&gt; "", $E160/$O160, ""), ""),"")</f>
        <v/>
      </c>
      <c r="V160" s="10" t="str">
        <f>IF('FY2023'!$A162&lt;&gt;"",IF(AND(MONTH($K160) &lt;= 7, MONTH($L160) &gt;= 7 ), IF($O160 &lt;&gt; "", $E160/$O160, ""), ""),"")</f>
        <v/>
      </c>
      <c r="W160" s="10" t="str">
        <f>IF('FY2023'!$A162&lt;&gt;"",IF(AND(MONTH($K160) &lt;= 8, MONTH($L160) &gt;= 8), IF($O160 &lt;&gt; "", $E160/$O160, ""), ""),"")</f>
        <v/>
      </c>
      <c r="X160" s="10">
        <f>IF('FY2023'!$A162&lt;&gt;"",IF(AND(MONTH($K160) &lt;= 9, MONTH($L160) &gt;= 9), IF($O160 &lt;&gt; "", $E160/$O160, ""), ""),"")</f>
        <v>1000000</v>
      </c>
      <c r="Y160" s="10" t="str">
        <f>IF('FY2023'!$A162&lt;&gt;"",IF(AND(MONTH($K160) &lt;= 10, MONTH($L160) &gt;= 10), IF($O160 &lt;&gt; "", $E160/$O160, ""), ""),"")</f>
        <v/>
      </c>
      <c r="Z160" s="10" t="str">
        <f>IF('FY2023'!$A162&lt;&gt;"",IF(AND(MONTH($K160) &lt;= 11, MONTH($L160) &gt;= 11), IF($O160 &lt;&gt; "", $E160/$O160, ""), ""),"")</f>
        <v/>
      </c>
      <c r="AA160" s="10" t="str">
        <f>IF('FY2023'!$A162&lt;&gt;"",IF(AND(MONTH($K160) &lt;= 12, MONTH($L160) &gt;= 12), IF($O160 &lt;&gt; "", $E160/$O160, ""), ""),"")</f>
        <v/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45170</v>
      </c>
      <c r="L161" s="7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45199</v>
      </c>
      <c r="M161" s="7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45049</v>
      </c>
      <c r="N161" s="7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45027</v>
      </c>
      <c r="O161" s="5">
        <f t="shared" si="2"/>
        <v>1</v>
      </c>
      <c r="P161" s="10" t="str">
        <f>IF('FY2023'!$A163&lt;&gt;"",IF(AND(MONTH($K161) &lt;= 1, MONTH($L161) &gt;= 1), IF($O161 &lt;&gt; "", $E161/$O161, ""), ""),"")</f>
        <v/>
      </c>
      <c r="Q161" s="10" t="str">
        <f>IF('FY2023'!$A163&lt;&gt;"",IF(AND(MONTH($K161) &lt;= 2, MONTH($L161) &gt;= 2), IF($O161 &lt;&gt; "", $E161/$O161, ""), ""),"")</f>
        <v/>
      </c>
      <c r="R161" s="10" t="str">
        <f>IF('FY2023'!$A163&lt;&gt;"",IF(AND(MONTH($K161) &lt;= 3, MONTH($L161) &gt;= 3), IF($O161 &lt;&gt; "", $E161/$O161, ""), ""),"")</f>
        <v/>
      </c>
      <c r="S161" s="10" t="str">
        <f>IF('FY2023'!$A163&lt;&gt;"",IF(AND(MONTH($K161) &lt;= 4, MONTH($L161) &gt;= 4), IF($O161 &lt;&gt; "", $E161/$O161, ""), ""),"")</f>
        <v/>
      </c>
      <c r="T161" s="10" t="str">
        <f>IF('FY2023'!$A163&lt;&gt;"",IF(AND(MONTH($K161) &lt;= 5, MONTH($L161) &gt;= 5), IF($O161 &lt;&gt; "", $E161/$O161, ""), ""),"")</f>
        <v/>
      </c>
      <c r="U161" s="10" t="str">
        <f>IF('FY2023'!$A163&lt;&gt;"",IF(AND(MONTH($K161) &lt;= 6, MONTH($L161) &gt;= 6), IF($O161 &lt;&gt; "", $E161/$O161, ""), ""),"")</f>
        <v/>
      </c>
      <c r="V161" s="10" t="str">
        <f>IF('FY2023'!$A163&lt;&gt;"",IF(AND(MONTH($K161) &lt;= 7, MONTH($L161) &gt;= 7 ), IF($O161 &lt;&gt; "", $E161/$O161, ""), ""),"")</f>
        <v/>
      </c>
      <c r="W161" s="10" t="str">
        <f>IF('FY2023'!$A163&lt;&gt;"",IF(AND(MONTH($K161) &lt;= 8, MONTH($L161) &gt;= 8), IF($O161 &lt;&gt; "", $E161/$O161, ""), ""),"")</f>
        <v/>
      </c>
      <c r="X161" s="10">
        <f>IF('FY2023'!$A163&lt;&gt;"",IF(AND(MONTH($K161) &lt;= 9, MONTH($L161) &gt;= 9), IF($O161 &lt;&gt; "", $E161/$O161, ""), ""),"")</f>
        <v>1000000</v>
      </c>
      <c r="Y161" s="10" t="str">
        <f>IF('FY2023'!$A163&lt;&gt;"",IF(AND(MONTH($K161) &lt;= 10, MONTH($L161) &gt;= 10), IF($O161 &lt;&gt; "", $E161/$O161, ""), ""),"")</f>
        <v/>
      </c>
      <c r="Z161" s="10" t="str">
        <f>IF('FY2023'!$A163&lt;&gt;"",IF(AND(MONTH($K161) &lt;= 11, MONTH($L161) &gt;= 11), IF($O161 &lt;&gt; "", $E161/$O161, ""), ""),"")</f>
        <v/>
      </c>
      <c r="AA161" s="10" t="str">
        <f>IF('FY2023'!$A163&lt;&gt;"",IF(AND(MONTH($K161) &lt;= 12, MONTH($L161) &gt;= 12), IF($O161 &lt;&gt; "", $E161/$O161, ""), ""),"")</f>
        <v/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45170</v>
      </c>
      <c r="L162" s="7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45199</v>
      </c>
      <c r="M162" s="7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45051</v>
      </c>
      <c r="N162" s="7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45028</v>
      </c>
      <c r="O162" s="5">
        <f t="shared" si="2"/>
        <v>1</v>
      </c>
      <c r="P162" s="10" t="str">
        <f>IF('FY2023'!$A164&lt;&gt;"",IF(AND(MONTH($K162) &lt;= 1, MONTH($L162) &gt;= 1), IF($O162 &lt;&gt; "", $E162/$O162, ""), ""),"")</f>
        <v/>
      </c>
      <c r="Q162" s="10" t="str">
        <f>IF('FY2023'!$A164&lt;&gt;"",IF(AND(MONTH($K162) &lt;= 2, MONTH($L162) &gt;= 2), IF($O162 &lt;&gt; "", $E162/$O162, ""), ""),"")</f>
        <v/>
      </c>
      <c r="R162" s="10" t="str">
        <f>IF('FY2023'!$A164&lt;&gt;"",IF(AND(MONTH($K162) &lt;= 3, MONTH($L162) &gt;= 3), IF($O162 &lt;&gt; "", $E162/$O162, ""), ""),"")</f>
        <v/>
      </c>
      <c r="S162" s="10" t="str">
        <f>IF('FY2023'!$A164&lt;&gt;"",IF(AND(MONTH($K162) &lt;= 4, MONTH($L162) &gt;= 4), IF($O162 &lt;&gt; "", $E162/$O162, ""), ""),"")</f>
        <v/>
      </c>
      <c r="T162" s="10" t="str">
        <f>IF('FY2023'!$A164&lt;&gt;"",IF(AND(MONTH($K162) &lt;= 5, MONTH($L162) &gt;= 5), IF($O162 &lt;&gt; "", $E162/$O162, ""), ""),"")</f>
        <v/>
      </c>
      <c r="U162" s="10" t="str">
        <f>IF('FY2023'!$A164&lt;&gt;"",IF(AND(MONTH($K162) &lt;= 6, MONTH($L162) &gt;= 6), IF($O162 &lt;&gt; "", $E162/$O162, ""), ""),"")</f>
        <v/>
      </c>
      <c r="V162" s="10" t="str">
        <f>IF('FY2023'!$A164&lt;&gt;"",IF(AND(MONTH($K162) &lt;= 7, MONTH($L162) &gt;= 7 ), IF($O162 &lt;&gt; "", $E162/$O162, ""), ""),"")</f>
        <v/>
      </c>
      <c r="W162" s="10" t="str">
        <f>IF('FY2023'!$A164&lt;&gt;"",IF(AND(MONTH($K162) &lt;= 8, MONTH($L162) &gt;= 8), IF($O162 &lt;&gt; "", $E162/$O162, ""), ""),"")</f>
        <v/>
      </c>
      <c r="X162" s="10">
        <f>IF('FY2023'!$A164&lt;&gt;"",IF(AND(MONTH($K162) &lt;= 9, MONTH($L162) &gt;= 9), IF($O162 &lt;&gt; "", $E162/$O162, ""), ""),"")</f>
        <v>1000000</v>
      </c>
      <c r="Y162" s="10" t="str">
        <f>IF('FY2023'!$A164&lt;&gt;"",IF(AND(MONTH($K162) &lt;= 10, MONTH($L162) &gt;= 10), IF($O162 &lt;&gt; "", $E162/$O162, ""), ""),"")</f>
        <v/>
      </c>
      <c r="Z162" s="10" t="str">
        <f>IF('FY2023'!$A164&lt;&gt;"",IF(AND(MONTH($K162) &lt;= 11, MONTH($L162) &gt;= 11), IF($O162 &lt;&gt; "", $E162/$O162, ""), ""),"")</f>
        <v/>
      </c>
      <c r="AA162" s="10" t="str">
        <f>IF('FY2023'!$A164&lt;&gt;"",IF(AND(MONTH($K162) &lt;= 12, MONTH($L162) &gt;= 12), IF($O162 &lt;&gt; "", $E162/$O162, ""), ""),"")</f>
        <v/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45170</v>
      </c>
      <c r="L163" s="7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45199</v>
      </c>
      <c r="M163" s="7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45051</v>
      </c>
      <c r="N163" s="7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45028</v>
      </c>
      <c r="O163" s="5">
        <f t="shared" si="2"/>
        <v>1</v>
      </c>
      <c r="P163" s="10" t="str">
        <f>IF('FY2023'!$A165&lt;&gt;"",IF(AND(MONTH($K163) &lt;= 1, MONTH($L163) &gt;= 1), IF($O163 &lt;&gt; "", $E163/$O163, ""), ""),"")</f>
        <v/>
      </c>
      <c r="Q163" s="10" t="str">
        <f>IF('FY2023'!$A165&lt;&gt;"",IF(AND(MONTH($K163) &lt;= 2, MONTH($L163) &gt;= 2), IF($O163 &lt;&gt; "", $E163/$O163, ""), ""),"")</f>
        <v/>
      </c>
      <c r="R163" s="10" t="str">
        <f>IF('FY2023'!$A165&lt;&gt;"",IF(AND(MONTH($K163) &lt;= 3, MONTH($L163) &gt;= 3), IF($O163 &lt;&gt; "", $E163/$O163, ""), ""),"")</f>
        <v/>
      </c>
      <c r="S163" s="10" t="str">
        <f>IF('FY2023'!$A165&lt;&gt;"",IF(AND(MONTH($K163) &lt;= 4, MONTH($L163) &gt;= 4), IF($O163 &lt;&gt; "", $E163/$O163, ""), ""),"")</f>
        <v/>
      </c>
      <c r="T163" s="10" t="str">
        <f>IF('FY2023'!$A165&lt;&gt;"",IF(AND(MONTH($K163) &lt;= 5, MONTH($L163) &gt;= 5), IF($O163 &lt;&gt; "", $E163/$O163, ""), ""),"")</f>
        <v/>
      </c>
      <c r="U163" s="10" t="str">
        <f>IF('FY2023'!$A165&lt;&gt;"",IF(AND(MONTH($K163) &lt;= 6, MONTH($L163) &gt;= 6), IF($O163 &lt;&gt; "", $E163/$O163, ""), ""),"")</f>
        <v/>
      </c>
      <c r="V163" s="10" t="str">
        <f>IF('FY2023'!$A165&lt;&gt;"",IF(AND(MONTH($K163) &lt;= 7, MONTH($L163) &gt;= 7 ), IF($O163 &lt;&gt; "", $E163/$O163, ""), ""),"")</f>
        <v/>
      </c>
      <c r="W163" s="10" t="str">
        <f>IF('FY2023'!$A165&lt;&gt;"",IF(AND(MONTH($K163) &lt;= 8, MONTH($L163) &gt;= 8), IF($O163 &lt;&gt; "", $E163/$O163, ""), ""),"")</f>
        <v/>
      </c>
      <c r="X163" s="10">
        <f>IF('FY2023'!$A165&lt;&gt;"",IF(AND(MONTH($K163) &lt;= 9, MONTH($L163) &gt;= 9), IF($O163 &lt;&gt; "", $E163/$O163, ""), ""),"")</f>
        <v>1000000</v>
      </c>
      <c r="Y163" s="10" t="str">
        <f>IF('FY2023'!$A165&lt;&gt;"",IF(AND(MONTH($K163) &lt;= 10, MONTH($L163) &gt;= 10), IF($O163 &lt;&gt; "", $E163/$O163, ""), ""),"")</f>
        <v/>
      </c>
      <c r="Z163" s="10" t="str">
        <f>IF('FY2023'!$A165&lt;&gt;"",IF(AND(MONTH($K163) &lt;= 11, MONTH($L163) &gt;= 11), IF($O163 &lt;&gt; "", $E163/$O163, ""), ""),"")</f>
        <v/>
      </c>
      <c r="AA163" s="10" t="str">
        <f>IF('FY2023'!$A165&lt;&gt;"",IF(AND(MONTH($K163) &lt;= 12, MONTH($L163) &gt;= 12), IF($O163 &lt;&gt; "", $E163/$O163, ""), ""),"")</f>
        <v/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45170</v>
      </c>
      <c r="L164" s="7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45199</v>
      </c>
      <c r="M164" s="7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45051</v>
      </c>
      <c r="N164" s="7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45028</v>
      </c>
      <c r="O164" s="5">
        <f t="shared" si="2"/>
        <v>1</v>
      </c>
      <c r="P164" s="10" t="str">
        <f>IF('FY2023'!$A166&lt;&gt;"",IF(AND(MONTH($K164) &lt;= 1, MONTH($L164) &gt;= 1), IF($O164 &lt;&gt; "", $E164/$O164, ""), ""),"")</f>
        <v/>
      </c>
      <c r="Q164" s="10" t="str">
        <f>IF('FY2023'!$A166&lt;&gt;"",IF(AND(MONTH($K164) &lt;= 2, MONTH($L164) &gt;= 2), IF($O164 &lt;&gt; "", $E164/$O164, ""), ""),"")</f>
        <v/>
      </c>
      <c r="R164" s="10" t="str">
        <f>IF('FY2023'!$A166&lt;&gt;"",IF(AND(MONTH($K164) &lt;= 3, MONTH($L164) &gt;= 3), IF($O164 &lt;&gt; "", $E164/$O164, ""), ""),"")</f>
        <v/>
      </c>
      <c r="S164" s="10" t="str">
        <f>IF('FY2023'!$A166&lt;&gt;"",IF(AND(MONTH($K164) &lt;= 4, MONTH($L164) &gt;= 4), IF($O164 &lt;&gt; "", $E164/$O164, ""), ""),"")</f>
        <v/>
      </c>
      <c r="T164" s="10" t="str">
        <f>IF('FY2023'!$A166&lt;&gt;"",IF(AND(MONTH($K164) &lt;= 5, MONTH($L164) &gt;= 5), IF($O164 &lt;&gt; "", $E164/$O164, ""), ""),"")</f>
        <v/>
      </c>
      <c r="U164" s="10" t="str">
        <f>IF('FY2023'!$A166&lt;&gt;"",IF(AND(MONTH($K164) &lt;= 6, MONTH($L164) &gt;= 6), IF($O164 &lt;&gt; "", $E164/$O164, ""), ""),"")</f>
        <v/>
      </c>
      <c r="V164" s="10" t="str">
        <f>IF('FY2023'!$A166&lt;&gt;"",IF(AND(MONTH($K164) &lt;= 7, MONTH($L164) &gt;= 7 ), IF($O164 &lt;&gt; "", $E164/$O164, ""), ""),"")</f>
        <v/>
      </c>
      <c r="W164" s="10" t="str">
        <f>IF('FY2023'!$A166&lt;&gt;"",IF(AND(MONTH($K164) &lt;= 8, MONTH($L164) &gt;= 8), IF($O164 &lt;&gt; "", $E164/$O164, ""), ""),"")</f>
        <v/>
      </c>
      <c r="X164" s="10">
        <f>IF('FY2023'!$A166&lt;&gt;"",IF(AND(MONTH($K164) &lt;= 9, MONTH($L164) &gt;= 9), IF($O164 &lt;&gt; "", $E164/$O164, ""), ""),"")</f>
        <v>1000000</v>
      </c>
      <c r="Y164" s="10" t="str">
        <f>IF('FY2023'!$A166&lt;&gt;"",IF(AND(MONTH($K164) &lt;= 10, MONTH($L164) &gt;= 10), IF($O164 &lt;&gt; "", $E164/$O164, ""), ""),"")</f>
        <v/>
      </c>
      <c r="Z164" s="10" t="str">
        <f>IF('FY2023'!$A166&lt;&gt;"",IF(AND(MONTH($K164) &lt;= 11, MONTH($L164) &gt;= 11), IF($O164 &lt;&gt; "", $E164/$O164, ""), ""),"")</f>
        <v/>
      </c>
      <c r="AA164" s="10" t="str">
        <f>IF('FY2023'!$A166&lt;&gt;"",IF(AND(MONTH($K164) &lt;= 12, MONTH($L164) &gt;= 12), IF($O164 &lt;&gt; "", $E164/$O164, ""), ""),"")</f>
        <v/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45170</v>
      </c>
      <c r="L165" s="7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45199</v>
      </c>
      <c r="M165" s="7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45051</v>
      </c>
      <c r="N165" s="7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45028</v>
      </c>
      <c r="O165" s="5">
        <f t="shared" si="2"/>
        <v>1</v>
      </c>
      <c r="P165" s="10" t="str">
        <f>IF('FY2023'!$A167&lt;&gt;"",IF(AND(MONTH($K165) &lt;= 1, MONTH($L165) &gt;= 1), IF($O165 &lt;&gt; "", $E165/$O165, ""), ""),"")</f>
        <v/>
      </c>
      <c r="Q165" s="10" t="str">
        <f>IF('FY2023'!$A167&lt;&gt;"",IF(AND(MONTH($K165) &lt;= 2, MONTH($L165) &gt;= 2), IF($O165 &lt;&gt; "", $E165/$O165, ""), ""),"")</f>
        <v/>
      </c>
      <c r="R165" s="10" t="str">
        <f>IF('FY2023'!$A167&lt;&gt;"",IF(AND(MONTH($K165) &lt;= 3, MONTH($L165) &gt;= 3), IF($O165 &lt;&gt; "", $E165/$O165, ""), ""),"")</f>
        <v/>
      </c>
      <c r="S165" s="10" t="str">
        <f>IF('FY2023'!$A167&lt;&gt;"",IF(AND(MONTH($K165) &lt;= 4, MONTH($L165) &gt;= 4), IF($O165 &lt;&gt; "", $E165/$O165, ""), ""),"")</f>
        <v/>
      </c>
      <c r="T165" s="10" t="str">
        <f>IF('FY2023'!$A167&lt;&gt;"",IF(AND(MONTH($K165) &lt;= 5, MONTH($L165) &gt;= 5), IF($O165 &lt;&gt; "", $E165/$O165, ""), ""),"")</f>
        <v/>
      </c>
      <c r="U165" s="10" t="str">
        <f>IF('FY2023'!$A167&lt;&gt;"",IF(AND(MONTH($K165) &lt;= 6, MONTH($L165) &gt;= 6), IF($O165 &lt;&gt; "", $E165/$O165, ""), ""),"")</f>
        <v/>
      </c>
      <c r="V165" s="10" t="str">
        <f>IF('FY2023'!$A167&lt;&gt;"",IF(AND(MONTH($K165) &lt;= 7, MONTH($L165) &gt;= 7 ), IF($O165 &lt;&gt; "", $E165/$O165, ""), ""),"")</f>
        <v/>
      </c>
      <c r="W165" s="10" t="str">
        <f>IF('FY2023'!$A167&lt;&gt;"",IF(AND(MONTH($K165) &lt;= 8, MONTH($L165) &gt;= 8), IF($O165 &lt;&gt; "", $E165/$O165, ""), ""),"")</f>
        <v/>
      </c>
      <c r="X165" s="10">
        <f>IF('FY2023'!$A167&lt;&gt;"",IF(AND(MONTH($K165) &lt;= 9, MONTH($L165) &gt;= 9), IF($O165 &lt;&gt; "", $E165/$O165, ""), ""),"")</f>
        <v>1000000</v>
      </c>
      <c r="Y165" s="10" t="str">
        <f>IF('FY2023'!$A167&lt;&gt;"",IF(AND(MONTH($K165) &lt;= 10, MONTH($L165) &gt;= 10), IF($O165 &lt;&gt; "", $E165/$O165, ""), ""),"")</f>
        <v/>
      </c>
      <c r="Z165" s="10" t="str">
        <f>IF('FY2023'!$A167&lt;&gt;"",IF(AND(MONTH($K165) &lt;= 11, MONTH($L165) &gt;= 11), IF($O165 &lt;&gt; "", $E165/$O165, ""), ""),"")</f>
        <v/>
      </c>
      <c r="AA165" s="10" t="str">
        <f>IF('FY2023'!$A167&lt;&gt;"",IF(AND(MONTH($K165) &lt;= 12, MONTH($L165) &gt;= 12), IF($O165 &lt;&gt; "", $E165/$O165, ""), ""),"")</f>
        <v/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45170</v>
      </c>
      <c r="L166" s="7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45199</v>
      </c>
      <c r="M166" s="7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45051</v>
      </c>
      <c r="N166" s="7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45028</v>
      </c>
      <c r="O166" s="5">
        <f t="shared" si="2"/>
        <v>1</v>
      </c>
      <c r="P166" s="10" t="str">
        <f>IF('FY2023'!$A168&lt;&gt;"",IF(AND(MONTH($K166) &lt;= 1, MONTH($L166) &gt;= 1), IF($O166 &lt;&gt; "", $E166/$O166, ""), ""),"")</f>
        <v/>
      </c>
      <c r="Q166" s="10" t="str">
        <f>IF('FY2023'!$A168&lt;&gt;"",IF(AND(MONTH($K166) &lt;= 2, MONTH($L166) &gt;= 2), IF($O166 &lt;&gt; "", $E166/$O166, ""), ""),"")</f>
        <v/>
      </c>
      <c r="R166" s="10" t="str">
        <f>IF('FY2023'!$A168&lt;&gt;"",IF(AND(MONTH($K166) &lt;= 3, MONTH($L166) &gt;= 3), IF($O166 &lt;&gt; "", $E166/$O166, ""), ""),"")</f>
        <v/>
      </c>
      <c r="S166" s="10" t="str">
        <f>IF('FY2023'!$A168&lt;&gt;"",IF(AND(MONTH($K166) &lt;= 4, MONTH($L166) &gt;= 4), IF($O166 &lt;&gt; "", $E166/$O166, ""), ""),"")</f>
        <v/>
      </c>
      <c r="T166" s="10" t="str">
        <f>IF('FY2023'!$A168&lt;&gt;"",IF(AND(MONTH($K166) &lt;= 5, MONTH($L166) &gt;= 5), IF($O166 &lt;&gt; "", $E166/$O166, ""), ""),"")</f>
        <v/>
      </c>
      <c r="U166" s="10" t="str">
        <f>IF('FY2023'!$A168&lt;&gt;"",IF(AND(MONTH($K166) &lt;= 6, MONTH($L166) &gt;= 6), IF($O166 &lt;&gt; "", $E166/$O166, ""), ""),"")</f>
        <v/>
      </c>
      <c r="V166" s="10" t="str">
        <f>IF('FY2023'!$A168&lt;&gt;"",IF(AND(MONTH($K166) &lt;= 7, MONTH($L166) &gt;= 7 ), IF($O166 &lt;&gt; "", $E166/$O166, ""), ""),"")</f>
        <v/>
      </c>
      <c r="W166" s="10" t="str">
        <f>IF('FY2023'!$A168&lt;&gt;"",IF(AND(MONTH($K166) &lt;= 8, MONTH($L166) &gt;= 8), IF($O166 &lt;&gt; "", $E166/$O166, ""), ""),"")</f>
        <v/>
      </c>
      <c r="X166" s="10">
        <f>IF('FY2023'!$A168&lt;&gt;"",IF(AND(MONTH($K166) &lt;= 9, MONTH($L166) &gt;= 9), IF($O166 &lt;&gt; "", $E166/$O166, ""), ""),"")</f>
        <v>1000000</v>
      </c>
      <c r="Y166" s="10" t="str">
        <f>IF('FY2023'!$A168&lt;&gt;"",IF(AND(MONTH($K166) &lt;= 10, MONTH($L166) &gt;= 10), IF($O166 &lt;&gt; "", $E166/$O166, ""), ""),"")</f>
        <v/>
      </c>
      <c r="Z166" s="10" t="str">
        <f>IF('FY2023'!$A168&lt;&gt;"",IF(AND(MONTH($K166) &lt;= 11, MONTH($L166) &gt;= 11), IF($O166 &lt;&gt; "", $E166/$O166, ""), ""),"")</f>
        <v/>
      </c>
      <c r="AA166" s="10" t="str">
        <f>IF('FY2023'!$A168&lt;&gt;"",IF(AND(MONTH($K166) &lt;= 12, MONTH($L166) &gt;= 12), IF($O166 &lt;&gt; "", $E166/$O166, ""), ""),"")</f>
        <v/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45170</v>
      </c>
      <c r="L167" s="7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45199</v>
      </c>
      <c r="M167" s="7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45051</v>
      </c>
      <c r="N167" s="7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45028</v>
      </c>
      <c r="O167" s="5">
        <f t="shared" si="2"/>
        <v>1</v>
      </c>
      <c r="P167" s="10" t="str">
        <f>IF('FY2023'!$A169&lt;&gt;"",IF(AND(MONTH($K167) &lt;= 1, MONTH($L167) &gt;= 1), IF($O167 &lt;&gt; "", $E167/$O167, ""), ""),"")</f>
        <v/>
      </c>
      <c r="Q167" s="10" t="str">
        <f>IF('FY2023'!$A169&lt;&gt;"",IF(AND(MONTH($K167) &lt;= 2, MONTH($L167) &gt;= 2), IF($O167 &lt;&gt; "", $E167/$O167, ""), ""),"")</f>
        <v/>
      </c>
      <c r="R167" s="10" t="str">
        <f>IF('FY2023'!$A169&lt;&gt;"",IF(AND(MONTH($K167) &lt;= 3, MONTH($L167) &gt;= 3), IF($O167 &lt;&gt; "", $E167/$O167, ""), ""),"")</f>
        <v/>
      </c>
      <c r="S167" s="10" t="str">
        <f>IF('FY2023'!$A169&lt;&gt;"",IF(AND(MONTH($K167) &lt;= 4, MONTH($L167) &gt;= 4), IF($O167 &lt;&gt; "", $E167/$O167, ""), ""),"")</f>
        <v/>
      </c>
      <c r="T167" s="10" t="str">
        <f>IF('FY2023'!$A169&lt;&gt;"",IF(AND(MONTH($K167) &lt;= 5, MONTH($L167) &gt;= 5), IF($O167 &lt;&gt; "", $E167/$O167, ""), ""),"")</f>
        <v/>
      </c>
      <c r="U167" s="10" t="str">
        <f>IF('FY2023'!$A169&lt;&gt;"",IF(AND(MONTH($K167) &lt;= 6, MONTH($L167) &gt;= 6), IF($O167 &lt;&gt; "", $E167/$O167, ""), ""),"")</f>
        <v/>
      </c>
      <c r="V167" s="10" t="str">
        <f>IF('FY2023'!$A169&lt;&gt;"",IF(AND(MONTH($K167) &lt;= 7, MONTH($L167) &gt;= 7 ), IF($O167 &lt;&gt; "", $E167/$O167, ""), ""),"")</f>
        <v/>
      </c>
      <c r="W167" s="10" t="str">
        <f>IF('FY2023'!$A169&lt;&gt;"",IF(AND(MONTH($K167) &lt;= 8, MONTH($L167) &gt;= 8), IF($O167 &lt;&gt; "", $E167/$O167, ""), ""),"")</f>
        <v/>
      </c>
      <c r="X167" s="10">
        <f>IF('FY2023'!$A169&lt;&gt;"",IF(AND(MONTH($K167) &lt;= 9, MONTH($L167) &gt;= 9), IF($O167 &lt;&gt; "", $E167/$O167, ""), ""),"")</f>
        <v>1000000</v>
      </c>
      <c r="Y167" s="10" t="str">
        <f>IF('FY2023'!$A169&lt;&gt;"",IF(AND(MONTH($K167) &lt;= 10, MONTH($L167) &gt;= 10), IF($O167 &lt;&gt; "", $E167/$O167, ""), ""),"")</f>
        <v/>
      </c>
      <c r="Z167" s="10" t="str">
        <f>IF('FY2023'!$A169&lt;&gt;"",IF(AND(MONTH($K167) &lt;= 11, MONTH($L167) &gt;= 11), IF($O167 &lt;&gt; "", $E167/$O167, ""), ""),"")</f>
        <v/>
      </c>
      <c r="AA167" s="10" t="str">
        <f>IF('FY2023'!$A169&lt;&gt;"",IF(AND(MONTH($K167) &lt;= 12, MONTH($L167) &gt;= 12), IF($O167 &lt;&gt; "", $E167/$O167, ""), ""),"")</f>
        <v/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45170</v>
      </c>
      <c r="L168" s="7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45199</v>
      </c>
      <c r="M168" s="7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45054</v>
      </c>
      <c r="N168" s="7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45029</v>
      </c>
      <c r="O168" s="5">
        <f t="shared" si="2"/>
        <v>1</v>
      </c>
      <c r="P168" s="10" t="str">
        <f>IF('FY2023'!$A170&lt;&gt;"",IF(AND(MONTH($K168) &lt;= 1, MONTH($L168) &gt;= 1), IF($O168 &lt;&gt; "", $E168/$O168, ""), ""),"")</f>
        <v/>
      </c>
      <c r="Q168" s="10" t="str">
        <f>IF('FY2023'!$A170&lt;&gt;"",IF(AND(MONTH($K168) &lt;= 2, MONTH($L168) &gt;= 2), IF($O168 &lt;&gt; "", $E168/$O168, ""), ""),"")</f>
        <v/>
      </c>
      <c r="R168" s="10" t="str">
        <f>IF('FY2023'!$A170&lt;&gt;"",IF(AND(MONTH($K168) &lt;= 3, MONTH($L168) &gt;= 3), IF($O168 &lt;&gt; "", $E168/$O168, ""), ""),"")</f>
        <v/>
      </c>
      <c r="S168" s="10" t="str">
        <f>IF('FY2023'!$A170&lt;&gt;"",IF(AND(MONTH($K168) &lt;= 4, MONTH($L168) &gt;= 4), IF($O168 &lt;&gt; "", $E168/$O168, ""), ""),"")</f>
        <v/>
      </c>
      <c r="T168" s="10" t="str">
        <f>IF('FY2023'!$A170&lt;&gt;"",IF(AND(MONTH($K168) &lt;= 5, MONTH($L168) &gt;= 5), IF($O168 &lt;&gt; "", $E168/$O168, ""), ""),"")</f>
        <v/>
      </c>
      <c r="U168" s="10" t="str">
        <f>IF('FY2023'!$A170&lt;&gt;"",IF(AND(MONTH($K168) &lt;= 6, MONTH($L168) &gt;= 6), IF($O168 &lt;&gt; "", $E168/$O168, ""), ""),"")</f>
        <v/>
      </c>
      <c r="V168" s="10" t="str">
        <f>IF('FY2023'!$A170&lt;&gt;"",IF(AND(MONTH($K168) &lt;= 7, MONTH($L168) &gt;= 7 ), IF($O168 &lt;&gt; "", $E168/$O168, ""), ""),"")</f>
        <v/>
      </c>
      <c r="W168" s="10" t="str">
        <f>IF('FY2023'!$A170&lt;&gt;"",IF(AND(MONTH($K168) &lt;= 8, MONTH($L168) &gt;= 8), IF($O168 &lt;&gt; "", $E168/$O168, ""), ""),"")</f>
        <v/>
      </c>
      <c r="X168" s="10">
        <f>IF('FY2023'!$A170&lt;&gt;"",IF(AND(MONTH($K168) &lt;= 9, MONTH($L168) &gt;= 9), IF($O168 &lt;&gt; "", $E168/$O168, ""), ""),"")</f>
        <v>1000000</v>
      </c>
      <c r="Y168" s="10" t="str">
        <f>IF('FY2023'!$A170&lt;&gt;"",IF(AND(MONTH($K168) &lt;= 10, MONTH($L168) &gt;= 10), IF($O168 &lt;&gt; "", $E168/$O168, ""), ""),"")</f>
        <v/>
      </c>
      <c r="Z168" s="10" t="str">
        <f>IF('FY2023'!$A170&lt;&gt;"",IF(AND(MONTH($K168) &lt;= 11, MONTH($L168) &gt;= 11), IF($O168 &lt;&gt; "", $E168/$O168, ""), ""),"")</f>
        <v/>
      </c>
      <c r="AA168" s="10" t="str">
        <f>IF('FY2023'!$A170&lt;&gt;"",IF(AND(MONTH($K168) &lt;= 12, MONTH($L168) &gt;= 12), IF($O168 &lt;&gt; "", $E168/$O168, ""), ""),"")</f>
        <v/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45170</v>
      </c>
      <c r="L169" s="7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45199</v>
      </c>
      <c r="M169" s="7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45054</v>
      </c>
      <c r="N169" s="7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45029</v>
      </c>
      <c r="O169" s="5">
        <f t="shared" si="2"/>
        <v>1</v>
      </c>
      <c r="P169" s="10" t="str">
        <f>IF('FY2023'!$A171&lt;&gt;"",IF(AND(MONTH($K169) &lt;= 1, MONTH($L169) &gt;= 1), IF($O169 &lt;&gt; "", $E169/$O169, ""), ""),"")</f>
        <v/>
      </c>
      <c r="Q169" s="10" t="str">
        <f>IF('FY2023'!$A171&lt;&gt;"",IF(AND(MONTH($K169) &lt;= 2, MONTH($L169) &gt;= 2), IF($O169 &lt;&gt; "", $E169/$O169, ""), ""),"")</f>
        <v/>
      </c>
      <c r="R169" s="10" t="str">
        <f>IF('FY2023'!$A171&lt;&gt;"",IF(AND(MONTH($K169) &lt;= 3, MONTH($L169) &gt;= 3), IF($O169 &lt;&gt; "", $E169/$O169, ""), ""),"")</f>
        <v/>
      </c>
      <c r="S169" s="10" t="str">
        <f>IF('FY2023'!$A171&lt;&gt;"",IF(AND(MONTH($K169) &lt;= 4, MONTH($L169) &gt;= 4), IF($O169 &lt;&gt; "", $E169/$O169, ""), ""),"")</f>
        <v/>
      </c>
      <c r="T169" s="10" t="str">
        <f>IF('FY2023'!$A171&lt;&gt;"",IF(AND(MONTH($K169) &lt;= 5, MONTH($L169) &gt;= 5), IF($O169 &lt;&gt; "", $E169/$O169, ""), ""),"")</f>
        <v/>
      </c>
      <c r="U169" s="10" t="str">
        <f>IF('FY2023'!$A171&lt;&gt;"",IF(AND(MONTH($K169) &lt;= 6, MONTH($L169) &gt;= 6), IF($O169 &lt;&gt; "", $E169/$O169, ""), ""),"")</f>
        <v/>
      </c>
      <c r="V169" s="10" t="str">
        <f>IF('FY2023'!$A171&lt;&gt;"",IF(AND(MONTH($K169) &lt;= 7, MONTH($L169) &gt;= 7 ), IF($O169 &lt;&gt; "", $E169/$O169, ""), ""),"")</f>
        <v/>
      </c>
      <c r="W169" s="10" t="str">
        <f>IF('FY2023'!$A171&lt;&gt;"",IF(AND(MONTH($K169) &lt;= 8, MONTH($L169) &gt;= 8), IF($O169 &lt;&gt; "", $E169/$O169, ""), ""),"")</f>
        <v/>
      </c>
      <c r="X169" s="10">
        <f>IF('FY2023'!$A171&lt;&gt;"",IF(AND(MONTH($K169) &lt;= 9, MONTH($L169) &gt;= 9), IF($O169 &lt;&gt; "", $E169/$O169, ""), ""),"")</f>
        <v>1000000</v>
      </c>
      <c r="Y169" s="10" t="str">
        <f>IF('FY2023'!$A171&lt;&gt;"",IF(AND(MONTH($K169) &lt;= 10, MONTH($L169) &gt;= 10), IF($O169 &lt;&gt; "", $E169/$O169, ""), ""),"")</f>
        <v/>
      </c>
      <c r="Z169" s="10" t="str">
        <f>IF('FY2023'!$A171&lt;&gt;"",IF(AND(MONTH($K169) &lt;= 11, MONTH($L169) &gt;= 11), IF($O169 &lt;&gt; "", $E169/$O169, ""), ""),"")</f>
        <v/>
      </c>
      <c r="AA169" s="10" t="str">
        <f>IF('FY2023'!$A171&lt;&gt;"",IF(AND(MONTH($K169) &lt;= 12, MONTH($L169) &gt;= 12), IF($O169 &lt;&gt; "", $E169/$O169, ""), ""),"")</f>
        <v/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45170</v>
      </c>
      <c r="L170" s="7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45199</v>
      </c>
      <c r="M170" s="7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45054</v>
      </c>
      <c r="N170" s="7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45029</v>
      </c>
      <c r="O170" s="5">
        <f t="shared" si="2"/>
        <v>1</v>
      </c>
      <c r="P170" s="10" t="str">
        <f>IF('FY2023'!$A172&lt;&gt;"",IF(AND(MONTH($K170) &lt;= 1, MONTH($L170) &gt;= 1), IF($O170 &lt;&gt; "", $E170/$O170, ""), ""),"")</f>
        <v/>
      </c>
      <c r="Q170" s="10" t="str">
        <f>IF('FY2023'!$A172&lt;&gt;"",IF(AND(MONTH($K170) &lt;= 2, MONTH($L170) &gt;= 2), IF($O170 &lt;&gt; "", $E170/$O170, ""), ""),"")</f>
        <v/>
      </c>
      <c r="R170" s="10" t="str">
        <f>IF('FY2023'!$A172&lt;&gt;"",IF(AND(MONTH($K170) &lt;= 3, MONTH($L170) &gt;= 3), IF($O170 &lt;&gt; "", $E170/$O170, ""), ""),"")</f>
        <v/>
      </c>
      <c r="S170" s="10" t="str">
        <f>IF('FY2023'!$A172&lt;&gt;"",IF(AND(MONTH($K170) &lt;= 4, MONTH($L170) &gt;= 4), IF($O170 &lt;&gt; "", $E170/$O170, ""), ""),"")</f>
        <v/>
      </c>
      <c r="T170" s="10" t="str">
        <f>IF('FY2023'!$A172&lt;&gt;"",IF(AND(MONTH($K170) &lt;= 5, MONTH($L170) &gt;= 5), IF($O170 &lt;&gt; "", $E170/$O170, ""), ""),"")</f>
        <v/>
      </c>
      <c r="U170" s="10" t="str">
        <f>IF('FY2023'!$A172&lt;&gt;"",IF(AND(MONTH($K170) &lt;= 6, MONTH($L170) &gt;= 6), IF($O170 &lt;&gt; "", $E170/$O170, ""), ""),"")</f>
        <v/>
      </c>
      <c r="V170" s="10" t="str">
        <f>IF('FY2023'!$A172&lt;&gt;"",IF(AND(MONTH($K170) &lt;= 7, MONTH($L170) &gt;= 7 ), IF($O170 &lt;&gt; "", $E170/$O170, ""), ""),"")</f>
        <v/>
      </c>
      <c r="W170" s="10" t="str">
        <f>IF('FY2023'!$A172&lt;&gt;"",IF(AND(MONTH($K170) &lt;= 8, MONTH($L170) &gt;= 8), IF($O170 &lt;&gt; "", $E170/$O170, ""), ""),"")</f>
        <v/>
      </c>
      <c r="X170" s="10">
        <f>IF('FY2023'!$A172&lt;&gt;"",IF(AND(MONTH($K170) &lt;= 9, MONTH($L170) &gt;= 9), IF($O170 &lt;&gt; "", $E170/$O170, ""), ""),"")</f>
        <v>1000000</v>
      </c>
      <c r="Y170" s="10" t="str">
        <f>IF('FY2023'!$A172&lt;&gt;"",IF(AND(MONTH($K170) &lt;= 10, MONTH($L170) &gt;= 10), IF($O170 &lt;&gt; "", $E170/$O170, ""), ""),"")</f>
        <v/>
      </c>
      <c r="Z170" s="10" t="str">
        <f>IF('FY2023'!$A172&lt;&gt;"",IF(AND(MONTH($K170) &lt;= 11, MONTH($L170) &gt;= 11), IF($O170 &lt;&gt; "", $E170/$O170, ""), ""),"")</f>
        <v/>
      </c>
      <c r="AA170" s="10" t="str">
        <f>IF('FY2023'!$A172&lt;&gt;"",IF(AND(MONTH($K170) &lt;= 12, MONTH($L170) &gt;= 12), IF($O170 &lt;&gt; "", $E170/$O170, ""), ""),"")</f>
        <v/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45200</v>
      </c>
      <c r="L171" s="7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45230</v>
      </c>
      <c r="M171" s="7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45134</v>
      </c>
      <c r="N171" s="7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45113</v>
      </c>
      <c r="O171" s="5">
        <f t="shared" si="2"/>
        <v>1</v>
      </c>
      <c r="P171" s="10" t="str">
        <f>IF('FY2023'!$A173&lt;&gt;"",IF(AND(MONTH($K171) &lt;= 1, MONTH($L171) &gt;= 1), IF($O171 &lt;&gt; "", $E171/$O171, ""), ""),"")</f>
        <v/>
      </c>
      <c r="Q171" s="10" t="str">
        <f>IF('FY2023'!$A173&lt;&gt;"",IF(AND(MONTH($K171) &lt;= 2, MONTH($L171) &gt;= 2), IF($O171 &lt;&gt; "", $E171/$O171, ""), ""),"")</f>
        <v/>
      </c>
      <c r="R171" s="10" t="str">
        <f>IF('FY2023'!$A173&lt;&gt;"",IF(AND(MONTH($K171) &lt;= 3, MONTH($L171) &gt;= 3), IF($O171 &lt;&gt; "", $E171/$O171, ""), ""),"")</f>
        <v/>
      </c>
      <c r="S171" s="10" t="str">
        <f>IF('FY2023'!$A173&lt;&gt;"",IF(AND(MONTH($K171) &lt;= 4, MONTH($L171) &gt;= 4), IF($O171 &lt;&gt; "", $E171/$O171, ""), ""),"")</f>
        <v/>
      </c>
      <c r="T171" s="10" t="str">
        <f>IF('FY2023'!$A173&lt;&gt;"",IF(AND(MONTH($K171) &lt;= 5, MONTH($L171) &gt;= 5), IF($O171 &lt;&gt; "", $E171/$O171, ""), ""),"")</f>
        <v/>
      </c>
      <c r="U171" s="10" t="str">
        <f>IF('FY2023'!$A173&lt;&gt;"",IF(AND(MONTH($K171) &lt;= 6, MONTH($L171) &gt;= 6), IF($O171 &lt;&gt; "", $E171/$O171, ""), ""),"")</f>
        <v/>
      </c>
      <c r="V171" s="10" t="str">
        <f>IF('FY2023'!$A173&lt;&gt;"",IF(AND(MONTH($K171) &lt;= 7, MONTH($L171) &gt;= 7 ), IF($O171 &lt;&gt; "", $E171/$O171, ""), ""),"")</f>
        <v/>
      </c>
      <c r="W171" s="10" t="str">
        <f>IF('FY2023'!$A173&lt;&gt;"",IF(AND(MONTH($K171) &lt;= 8, MONTH($L171) &gt;= 8), IF($O171 &lt;&gt; "", $E171/$O171, ""), ""),"")</f>
        <v/>
      </c>
      <c r="X171" s="10" t="str">
        <f>IF('FY2023'!$A173&lt;&gt;"",IF(AND(MONTH($K171) &lt;= 9, MONTH($L171) &gt;= 9), IF($O171 &lt;&gt; "", $E171/$O171, ""), ""),"")</f>
        <v/>
      </c>
      <c r="Y171" s="10">
        <f>IF('FY2023'!$A173&lt;&gt;"",IF(AND(MONTH($K171) &lt;= 10, MONTH($L171) &gt;= 10), IF($O171 &lt;&gt; "", $E171/$O171, ""), ""),"")</f>
        <v>1000000</v>
      </c>
      <c r="Z171" s="10" t="str">
        <f>IF('FY2023'!$A173&lt;&gt;"",IF(AND(MONTH($K171) &lt;= 11, MONTH($L171) &gt;= 11), IF($O171 &lt;&gt; "", $E171/$O171, ""), ""),"")</f>
        <v/>
      </c>
      <c r="AA171" s="10" t="str">
        <f>IF('FY2023'!$A173&lt;&gt;"",IF(AND(MONTH($K171) &lt;= 12, MONTH($L171) &gt;= 12), IF($O171 &lt;&gt; "", $E171/$O171, ""), ""),"")</f>
        <v/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45200</v>
      </c>
      <c r="L172" s="7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45230</v>
      </c>
      <c r="M172" s="7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45134</v>
      </c>
      <c r="N172" s="7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45113</v>
      </c>
      <c r="O172" s="5">
        <f t="shared" si="2"/>
        <v>1</v>
      </c>
      <c r="P172" s="10" t="str">
        <f>IF('FY2023'!$A174&lt;&gt;"",IF(AND(MONTH($K172) &lt;= 1, MONTH($L172) &gt;= 1), IF($O172 &lt;&gt; "", $E172/$O172, ""), ""),"")</f>
        <v/>
      </c>
      <c r="Q172" s="10" t="str">
        <f>IF('FY2023'!$A174&lt;&gt;"",IF(AND(MONTH($K172) &lt;= 2, MONTH($L172) &gt;= 2), IF($O172 &lt;&gt; "", $E172/$O172, ""), ""),"")</f>
        <v/>
      </c>
      <c r="R172" s="10" t="str">
        <f>IF('FY2023'!$A174&lt;&gt;"",IF(AND(MONTH($K172) &lt;= 3, MONTH($L172) &gt;= 3), IF($O172 &lt;&gt; "", $E172/$O172, ""), ""),"")</f>
        <v/>
      </c>
      <c r="S172" s="10" t="str">
        <f>IF('FY2023'!$A174&lt;&gt;"",IF(AND(MONTH($K172) &lt;= 4, MONTH($L172) &gt;= 4), IF($O172 &lt;&gt; "", $E172/$O172, ""), ""),"")</f>
        <v/>
      </c>
      <c r="T172" s="10" t="str">
        <f>IF('FY2023'!$A174&lt;&gt;"",IF(AND(MONTH($K172) &lt;= 5, MONTH($L172) &gt;= 5), IF($O172 &lt;&gt; "", $E172/$O172, ""), ""),"")</f>
        <v/>
      </c>
      <c r="U172" s="10" t="str">
        <f>IF('FY2023'!$A174&lt;&gt;"",IF(AND(MONTH($K172) &lt;= 6, MONTH($L172) &gt;= 6), IF($O172 &lt;&gt; "", $E172/$O172, ""), ""),"")</f>
        <v/>
      </c>
      <c r="V172" s="10" t="str">
        <f>IF('FY2023'!$A174&lt;&gt;"",IF(AND(MONTH($K172) &lt;= 7, MONTH($L172) &gt;= 7 ), IF($O172 &lt;&gt; "", $E172/$O172, ""), ""),"")</f>
        <v/>
      </c>
      <c r="W172" s="10" t="str">
        <f>IF('FY2023'!$A174&lt;&gt;"",IF(AND(MONTH($K172) &lt;= 8, MONTH($L172) &gt;= 8), IF($O172 &lt;&gt; "", $E172/$O172, ""), ""),"")</f>
        <v/>
      </c>
      <c r="X172" s="10" t="str">
        <f>IF('FY2023'!$A174&lt;&gt;"",IF(AND(MONTH($K172) &lt;= 9, MONTH($L172) &gt;= 9), IF($O172 &lt;&gt; "", $E172/$O172, ""), ""),"")</f>
        <v/>
      </c>
      <c r="Y172" s="10">
        <f>IF('FY2023'!$A174&lt;&gt;"",IF(AND(MONTH($K172) &lt;= 10, MONTH($L172) &gt;= 10), IF($O172 &lt;&gt; "", $E172/$O172, ""), ""),"")</f>
        <v>1000000</v>
      </c>
      <c r="Z172" s="10" t="str">
        <f>IF('FY2023'!$A174&lt;&gt;"",IF(AND(MONTH($K172) &lt;= 11, MONTH($L172) &gt;= 11), IF($O172 &lt;&gt; "", $E172/$O172, ""), ""),"")</f>
        <v/>
      </c>
      <c r="AA172" s="10" t="str">
        <f>IF('FY2023'!$A174&lt;&gt;"",IF(AND(MONTH($K172) &lt;= 12, MONTH($L172) &gt;= 12), IF($O172 &lt;&gt; "", $E172/$O172, ""), ""),"")</f>
        <v/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45200</v>
      </c>
      <c r="L173" s="7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45230</v>
      </c>
      <c r="M173" s="7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45134</v>
      </c>
      <c r="N173" s="7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45113</v>
      </c>
      <c r="O173" s="5">
        <f t="shared" si="2"/>
        <v>1</v>
      </c>
      <c r="P173" s="10" t="str">
        <f>IF('FY2023'!$A175&lt;&gt;"",IF(AND(MONTH($K173) &lt;= 1, MONTH($L173) &gt;= 1), IF($O173 &lt;&gt; "", $E173/$O173, ""), ""),"")</f>
        <v/>
      </c>
      <c r="Q173" s="10" t="str">
        <f>IF('FY2023'!$A175&lt;&gt;"",IF(AND(MONTH($K173) &lt;= 2, MONTH($L173) &gt;= 2), IF($O173 &lt;&gt; "", $E173/$O173, ""), ""),"")</f>
        <v/>
      </c>
      <c r="R173" s="10" t="str">
        <f>IF('FY2023'!$A175&lt;&gt;"",IF(AND(MONTH($K173) &lt;= 3, MONTH($L173) &gt;= 3), IF($O173 &lt;&gt; "", $E173/$O173, ""), ""),"")</f>
        <v/>
      </c>
      <c r="S173" s="10" t="str">
        <f>IF('FY2023'!$A175&lt;&gt;"",IF(AND(MONTH($K173) &lt;= 4, MONTH($L173) &gt;= 4), IF($O173 &lt;&gt; "", $E173/$O173, ""), ""),"")</f>
        <v/>
      </c>
      <c r="T173" s="10" t="str">
        <f>IF('FY2023'!$A175&lt;&gt;"",IF(AND(MONTH($K173) &lt;= 5, MONTH($L173) &gt;= 5), IF($O173 &lt;&gt; "", $E173/$O173, ""), ""),"")</f>
        <v/>
      </c>
      <c r="U173" s="10" t="str">
        <f>IF('FY2023'!$A175&lt;&gt;"",IF(AND(MONTH($K173) &lt;= 6, MONTH($L173) &gt;= 6), IF($O173 &lt;&gt; "", $E173/$O173, ""), ""),"")</f>
        <v/>
      </c>
      <c r="V173" s="10" t="str">
        <f>IF('FY2023'!$A175&lt;&gt;"",IF(AND(MONTH($K173) &lt;= 7, MONTH($L173) &gt;= 7 ), IF($O173 &lt;&gt; "", $E173/$O173, ""), ""),"")</f>
        <v/>
      </c>
      <c r="W173" s="10" t="str">
        <f>IF('FY2023'!$A175&lt;&gt;"",IF(AND(MONTH($K173) &lt;= 8, MONTH($L173) &gt;= 8), IF($O173 &lt;&gt; "", $E173/$O173, ""), ""),"")</f>
        <v/>
      </c>
      <c r="X173" s="10" t="str">
        <f>IF('FY2023'!$A175&lt;&gt;"",IF(AND(MONTH($K173) &lt;= 9, MONTH($L173) &gt;= 9), IF($O173 &lt;&gt; "", $E173/$O173, ""), ""),"")</f>
        <v/>
      </c>
      <c r="Y173" s="10">
        <f>IF('FY2023'!$A175&lt;&gt;"",IF(AND(MONTH($K173) &lt;= 10, MONTH($L173) &gt;= 10), IF($O173 &lt;&gt; "", $E173/$O173, ""), ""),"")</f>
        <v>1000000</v>
      </c>
      <c r="Z173" s="10" t="str">
        <f>IF('FY2023'!$A175&lt;&gt;"",IF(AND(MONTH($K173) &lt;= 11, MONTH($L173) &gt;= 11), IF($O173 &lt;&gt; "", $E173/$O173, ""), ""),"")</f>
        <v/>
      </c>
      <c r="AA173" s="10" t="str">
        <f>IF('FY2023'!$A175&lt;&gt;"",IF(AND(MONTH($K173) &lt;= 12, MONTH($L173) &gt;= 12), IF($O173 &lt;&gt; "", $E173/$O173, ""), ""),"")</f>
        <v/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45200</v>
      </c>
      <c r="L174" s="7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45230</v>
      </c>
      <c r="M174" s="7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45134</v>
      </c>
      <c r="N174" s="7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45113</v>
      </c>
      <c r="O174" s="5">
        <f t="shared" si="2"/>
        <v>1</v>
      </c>
      <c r="P174" s="10" t="str">
        <f>IF('FY2023'!$A176&lt;&gt;"",IF(AND(MONTH($K174) &lt;= 1, MONTH($L174) &gt;= 1), IF($O174 &lt;&gt; "", $E174/$O174, ""), ""),"")</f>
        <v/>
      </c>
      <c r="Q174" s="10" t="str">
        <f>IF('FY2023'!$A176&lt;&gt;"",IF(AND(MONTH($K174) &lt;= 2, MONTH($L174) &gt;= 2), IF($O174 &lt;&gt; "", $E174/$O174, ""), ""),"")</f>
        <v/>
      </c>
      <c r="R174" s="10" t="str">
        <f>IF('FY2023'!$A176&lt;&gt;"",IF(AND(MONTH($K174) &lt;= 3, MONTH($L174) &gt;= 3), IF($O174 &lt;&gt; "", $E174/$O174, ""), ""),"")</f>
        <v/>
      </c>
      <c r="S174" s="10" t="str">
        <f>IF('FY2023'!$A176&lt;&gt;"",IF(AND(MONTH($K174) &lt;= 4, MONTH($L174) &gt;= 4), IF($O174 &lt;&gt; "", $E174/$O174, ""), ""),"")</f>
        <v/>
      </c>
      <c r="T174" s="10" t="str">
        <f>IF('FY2023'!$A176&lt;&gt;"",IF(AND(MONTH($K174) &lt;= 5, MONTH($L174) &gt;= 5), IF($O174 &lt;&gt; "", $E174/$O174, ""), ""),"")</f>
        <v/>
      </c>
      <c r="U174" s="10" t="str">
        <f>IF('FY2023'!$A176&lt;&gt;"",IF(AND(MONTH($K174) &lt;= 6, MONTH($L174) &gt;= 6), IF($O174 &lt;&gt; "", $E174/$O174, ""), ""),"")</f>
        <v/>
      </c>
      <c r="V174" s="10" t="str">
        <f>IF('FY2023'!$A176&lt;&gt;"",IF(AND(MONTH($K174) &lt;= 7, MONTH($L174) &gt;= 7 ), IF($O174 &lt;&gt; "", $E174/$O174, ""), ""),"")</f>
        <v/>
      </c>
      <c r="W174" s="10" t="str">
        <f>IF('FY2023'!$A176&lt;&gt;"",IF(AND(MONTH($K174) &lt;= 8, MONTH($L174) &gt;= 8), IF($O174 &lt;&gt; "", $E174/$O174, ""), ""),"")</f>
        <v/>
      </c>
      <c r="X174" s="10" t="str">
        <f>IF('FY2023'!$A176&lt;&gt;"",IF(AND(MONTH($K174) &lt;= 9, MONTH($L174) &gt;= 9), IF($O174 &lt;&gt; "", $E174/$O174, ""), ""),"")</f>
        <v/>
      </c>
      <c r="Y174" s="10">
        <f>IF('FY2023'!$A176&lt;&gt;"",IF(AND(MONTH($K174) &lt;= 10, MONTH($L174) &gt;= 10), IF($O174 &lt;&gt; "", $E174/$O174, ""), ""),"")</f>
        <v>1000000</v>
      </c>
      <c r="Z174" s="10" t="str">
        <f>IF('FY2023'!$A176&lt;&gt;"",IF(AND(MONTH($K174) &lt;= 11, MONTH($L174) &gt;= 11), IF($O174 &lt;&gt; "", $E174/$O174, ""), ""),"")</f>
        <v/>
      </c>
      <c r="AA174" s="10" t="str">
        <f>IF('FY2023'!$A176&lt;&gt;"",IF(AND(MONTH($K174) &lt;= 12, MONTH($L174) &gt;= 12), IF($O174 &lt;&gt; "", $E174/$O174, ""), ""),"")</f>
        <v/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45200</v>
      </c>
      <c r="L175" s="7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45230</v>
      </c>
      <c r="M175" s="7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45135</v>
      </c>
      <c r="N175" s="7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45114</v>
      </c>
      <c r="O175" s="5">
        <f t="shared" si="2"/>
        <v>1</v>
      </c>
      <c r="P175" s="10" t="str">
        <f>IF('FY2023'!$A177&lt;&gt;"",IF(AND(MONTH($K175) &lt;= 1, MONTH($L175) &gt;= 1), IF($O175 &lt;&gt; "", $E175/$O175, ""), ""),"")</f>
        <v/>
      </c>
      <c r="Q175" s="10" t="str">
        <f>IF('FY2023'!$A177&lt;&gt;"",IF(AND(MONTH($K175) &lt;= 2, MONTH($L175) &gt;= 2), IF($O175 &lt;&gt; "", $E175/$O175, ""), ""),"")</f>
        <v/>
      </c>
      <c r="R175" s="10" t="str">
        <f>IF('FY2023'!$A177&lt;&gt;"",IF(AND(MONTH($K175) &lt;= 3, MONTH($L175) &gt;= 3), IF($O175 &lt;&gt; "", $E175/$O175, ""), ""),"")</f>
        <v/>
      </c>
      <c r="S175" s="10" t="str">
        <f>IF('FY2023'!$A177&lt;&gt;"",IF(AND(MONTH($K175) &lt;= 4, MONTH($L175) &gt;= 4), IF($O175 &lt;&gt; "", $E175/$O175, ""), ""),"")</f>
        <v/>
      </c>
      <c r="T175" s="10" t="str">
        <f>IF('FY2023'!$A177&lt;&gt;"",IF(AND(MONTH($K175) &lt;= 5, MONTH($L175) &gt;= 5), IF($O175 &lt;&gt; "", $E175/$O175, ""), ""),"")</f>
        <v/>
      </c>
      <c r="U175" s="10" t="str">
        <f>IF('FY2023'!$A177&lt;&gt;"",IF(AND(MONTH($K175) &lt;= 6, MONTH($L175) &gt;= 6), IF($O175 &lt;&gt; "", $E175/$O175, ""), ""),"")</f>
        <v/>
      </c>
      <c r="V175" s="10" t="str">
        <f>IF('FY2023'!$A177&lt;&gt;"",IF(AND(MONTH($K175) &lt;= 7, MONTH($L175) &gt;= 7 ), IF($O175 &lt;&gt; "", $E175/$O175, ""), ""),"")</f>
        <v/>
      </c>
      <c r="W175" s="10" t="str">
        <f>IF('FY2023'!$A177&lt;&gt;"",IF(AND(MONTH($K175) &lt;= 8, MONTH($L175) &gt;= 8), IF($O175 &lt;&gt; "", $E175/$O175, ""), ""),"")</f>
        <v/>
      </c>
      <c r="X175" s="10" t="str">
        <f>IF('FY2023'!$A177&lt;&gt;"",IF(AND(MONTH($K175) &lt;= 9, MONTH($L175) &gt;= 9), IF($O175 &lt;&gt; "", $E175/$O175, ""), ""),"")</f>
        <v/>
      </c>
      <c r="Y175" s="10">
        <f>IF('FY2023'!$A177&lt;&gt;"",IF(AND(MONTH($K175) &lt;= 10, MONTH($L175) &gt;= 10), IF($O175 &lt;&gt; "", $E175/$O175, ""), ""),"")</f>
        <v>1000000</v>
      </c>
      <c r="Z175" s="10" t="str">
        <f>IF('FY2023'!$A177&lt;&gt;"",IF(AND(MONTH($K175) &lt;= 11, MONTH($L175) &gt;= 11), IF($O175 &lt;&gt; "", $E175/$O175, ""), ""),"")</f>
        <v/>
      </c>
      <c r="AA175" s="10" t="str">
        <f>IF('FY2023'!$A177&lt;&gt;"",IF(AND(MONTH($K175) &lt;= 12, MONTH($L175) &gt;= 12), IF($O175 &lt;&gt; "", $E175/$O175, ""), ""),"")</f>
        <v/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45200</v>
      </c>
      <c r="L176" s="7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45230</v>
      </c>
      <c r="M176" s="7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45135</v>
      </c>
      <c r="N176" s="7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45114</v>
      </c>
      <c r="O176" s="5">
        <f t="shared" si="2"/>
        <v>1</v>
      </c>
      <c r="P176" s="10" t="str">
        <f>IF('FY2023'!$A178&lt;&gt;"",IF(AND(MONTH($K176) &lt;= 1, MONTH($L176) &gt;= 1), IF($O176 &lt;&gt; "", $E176/$O176, ""), ""),"")</f>
        <v/>
      </c>
      <c r="Q176" s="10" t="str">
        <f>IF('FY2023'!$A178&lt;&gt;"",IF(AND(MONTH($K176) &lt;= 2, MONTH($L176) &gt;= 2), IF($O176 &lt;&gt; "", $E176/$O176, ""), ""),"")</f>
        <v/>
      </c>
      <c r="R176" s="10" t="str">
        <f>IF('FY2023'!$A178&lt;&gt;"",IF(AND(MONTH($K176) &lt;= 3, MONTH($L176) &gt;= 3), IF($O176 &lt;&gt; "", $E176/$O176, ""), ""),"")</f>
        <v/>
      </c>
      <c r="S176" s="10" t="str">
        <f>IF('FY2023'!$A178&lt;&gt;"",IF(AND(MONTH($K176) &lt;= 4, MONTH($L176) &gt;= 4), IF($O176 &lt;&gt; "", $E176/$O176, ""), ""),"")</f>
        <v/>
      </c>
      <c r="T176" s="10" t="str">
        <f>IF('FY2023'!$A178&lt;&gt;"",IF(AND(MONTH($K176) &lt;= 5, MONTH($L176) &gt;= 5), IF($O176 &lt;&gt; "", $E176/$O176, ""), ""),"")</f>
        <v/>
      </c>
      <c r="U176" s="10" t="str">
        <f>IF('FY2023'!$A178&lt;&gt;"",IF(AND(MONTH($K176) &lt;= 6, MONTH($L176) &gt;= 6), IF($O176 &lt;&gt; "", $E176/$O176, ""), ""),"")</f>
        <v/>
      </c>
      <c r="V176" s="10" t="str">
        <f>IF('FY2023'!$A178&lt;&gt;"",IF(AND(MONTH($K176) &lt;= 7, MONTH($L176) &gt;= 7 ), IF($O176 &lt;&gt; "", $E176/$O176, ""), ""),"")</f>
        <v/>
      </c>
      <c r="W176" s="10" t="str">
        <f>IF('FY2023'!$A178&lt;&gt;"",IF(AND(MONTH($K176) &lt;= 8, MONTH($L176) &gt;= 8), IF($O176 &lt;&gt; "", $E176/$O176, ""), ""),"")</f>
        <v/>
      </c>
      <c r="X176" s="10" t="str">
        <f>IF('FY2023'!$A178&lt;&gt;"",IF(AND(MONTH($K176) &lt;= 9, MONTH($L176) &gt;= 9), IF($O176 &lt;&gt; "", $E176/$O176, ""), ""),"")</f>
        <v/>
      </c>
      <c r="Y176" s="10">
        <f>IF('FY2023'!$A178&lt;&gt;"",IF(AND(MONTH($K176) &lt;= 10, MONTH($L176) &gt;= 10), IF($O176 &lt;&gt; "", $E176/$O176, ""), ""),"")</f>
        <v>1000000</v>
      </c>
      <c r="Z176" s="10" t="str">
        <f>IF('FY2023'!$A178&lt;&gt;"",IF(AND(MONTH($K176) &lt;= 11, MONTH($L176) &gt;= 11), IF($O176 &lt;&gt; "", $E176/$O176, ""), ""),"")</f>
        <v/>
      </c>
      <c r="AA176" s="10" t="str">
        <f>IF('FY2023'!$A178&lt;&gt;"",IF(AND(MONTH($K176) &lt;= 12, MONTH($L176) &gt;= 12), IF($O176 &lt;&gt; "", $E176/$O176, ""), ""),"")</f>
        <v/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45200</v>
      </c>
      <c r="L177" s="7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45230</v>
      </c>
      <c r="M177" s="7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45135</v>
      </c>
      <c r="N177" s="7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45121</v>
      </c>
      <c r="O177" s="5">
        <f t="shared" si="2"/>
        <v>1</v>
      </c>
      <c r="P177" s="10" t="str">
        <f>IF('FY2023'!$A179&lt;&gt;"",IF(AND(MONTH($K177) &lt;= 1, MONTH($L177) &gt;= 1), IF($O177 &lt;&gt; "", $E177/$O177, ""), ""),"")</f>
        <v/>
      </c>
      <c r="Q177" s="10" t="str">
        <f>IF('FY2023'!$A179&lt;&gt;"",IF(AND(MONTH($K177) &lt;= 2, MONTH($L177) &gt;= 2), IF($O177 &lt;&gt; "", $E177/$O177, ""), ""),"")</f>
        <v/>
      </c>
      <c r="R177" s="10" t="str">
        <f>IF('FY2023'!$A179&lt;&gt;"",IF(AND(MONTH($K177) &lt;= 3, MONTH($L177) &gt;= 3), IF($O177 &lt;&gt; "", $E177/$O177, ""), ""),"")</f>
        <v/>
      </c>
      <c r="S177" s="10" t="str">
        <f>IF('FY2023'!$A179&lt;&gt;"",IF(AND(MONTH($K177) &lt;= 4, MONTH($L177) &gt;= 4), IF($O177 &lt;&gt; "", $E177/$O177, ""), ""),"")</f>
        <v/>
      </c>
      <c r="T177" s="10" t="str">
        <f>IF('FY2023'!$A179&lt;&gt;"",IF(AND(MONTH($K177) &lt;= 5, MONTH($L177) &gt;= 5), IF($O177 &lt;&gt; "", $E177/$O177, ""), ""),"")</f>
        <v/>
      </c>
      <c r="U177" s="10" t="str">
        <f>IF('FY2023'!$A179&lt;&gt;"",IF(AND(MONTH($K177) &lt;= 6, MONTH($L177) &gt;= 6), IF($O177 &lt;&gt; "", $E177/$O177, ""), ""),"")</f>
        <v/>
      </c>
      <c r="V177" s="10" t="str">
        <f>IF('FY2023'!$A179&lt;&gt;"",IF(AND(MONTH($K177) &lt;= 7, MONTH($L177) &gt;= 7 ), IF($O177 &lt;&gt; "", $E177/$O177, ""), ""),"")</f>
        <v/>
      </c>
      <c r="W177" s="10" t="str">
        <f>IF('FY2023'!$A179&lt;&gt;"",IF(AND(MONTH($K177) &lt;= 8, MONTH($L177) &gt;= 8), IF($O177 &lt;&gt; "", $E177/$O177, ""), ""),"")</f>
        <v/>
      </c>
      <c r="X177" s="10" t="str">
        <f>IF('FY2023'!$A179&lt;&gt;"",IF(AND(MONTH($K177) &lt;= 9, MONTH($L177) &gt;= 9), IF($O177 &lt;&gt; "", $E177/$O177, ""), ""),"")</f>
        <v/>
      </c>
      <c r="Y177" s="10">
        <f>IF('FY2023'!$A179&lt;&gt;"",IF(AND(MONTH($K177) &lt;= 10, MONTH($L177) &gt;= 10), IF($O177 &lt;&gt; "", $E177/$O177, ""), ""),"")</f>
        <v>1000000</v>
      </c>
      <c r="Z177" s="10" t="str">
        <f>IF('FY2023'!$A179&lt;&gt;"",IF(AND(MONTH($K177) &lt;= 11, MONTH($L177) &gt;= 11), IF($O177 &lt;&gt; "", $E177/$O177, ""), ""),"")</f>
        <v/>
      </c>
      <c r="AA177" s="10" t="str">
        <f>IF('FY2023'!$A179&lt;&gt;"",IF(AND(MONTH($K177) &lt;= 12, MONTH($L177) &gt;= 12), IF($O177 &lt;&gt; "", $E177/$O177, ""), ""),"")</f>
        <v/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45200</v>
      </c>
      <c r="L178" s="7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45230</v>
      </c>
      <c r="M178" s="7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45135</v>
      </c>
      <c r="N178" s="7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45114</v>
      </c>
      <c r="O178" s="5">
        <f t="shared" si="2"/>
        <v>1</v>
      </c>
      <c r="P178" s="10" t="str">
        <f>IF('FY2023'!$A180&lt;&gt;"",IF(AND(MONTH($K178) &lt;= 1, MONTH($L178) &gt;= 1), IF($O178 &lt;&gt; "", $E178/$O178, ""), ""),"")</f>
        <v/>
      </c>
      <c r="Q178" s="10" t="str">
        <f>IF('FY2023'!$A180&lt;&gt;"",IF(AND(MONTH($K178) &lt;= 2, MONTH($L178) &gt;= 2), IF($O178 &lt;&gt; "", $E178/$O178, ""), ""),"")</f>
        <v/>
      </c>
      <c r="R178" s="10" t="str">
        <f>IF('FY2023'!$A180&lt;&gt;"",IF(AND(MONTH($K178) &lt;= 3, MONTH($L178) &gt;= 3), IF($O178 &lt;&gt; "", $E178/$O178, ""), ""),"")</f>
        <v/>
      </c>
      <c r="S178" s="10" t="str">
        <f>IF('FY2023'!$A180&lt;&gt;"",IF(AND(MONTH($K178) &lt;= 4, MONTH($L178) &gt;= 4), IF($O178 &lt;&gt; "", $E178/$O178, ""), ""),"")</f>
        <v/>
      </c>
      <c r="T178" s="10" t="str">
        <f>IF('FY2023'!$A180&lt;&gt;"",IF(AND(MONTH($K178) &lt;= 5, MONTH($L178) &gt;= 5), IF($O178 &lt;&gt; "", $E178/$O178, ""), ""),"")</f>
        <v/>
      </c>
      <c r="U178" s="10" t="str">
        <f>IF('FY2023'!$A180&lt;&gt;"",IF(AND(MONTH($K178) &lt;= 6, MONTH($L178) &gt;= 6), IF($O178 &lt;&gt; "", $E178/$O178, ""), ""),"")</f>
        <v/>
      </c>
      <c r="V178" s="10" t="str">
        <f>IF('FY2023'!$A180&lt;&gt;"",IF(AND(MONTH($K178) &lt;= 7, MONTH($L178) &gt;= 7 ), IF($O178 &lt;&gt; "", $E178/$O178, ""), ""),"")</f>
        <v/>
      </c>
      <c r="W178" s="10" t="str">
        <f>IF('FY2023'!$A180&lt;&gt;"",IF(AND(MONTH($K178) &lt;= 8, MONTH($L178) &gt;= 8), IF($O178 &lt;&gt; "", $E178/$O178, ""), ""),"")</f>
        <v/>
      </c>
      <c r="X178" s="10" t="str">
        <f>IF('FY2023'!$A180&lt;&gt;"",IF(AND(MONTH($K178) &lt;= 9, MONTH($L178) &gt;= 9), IF($O178 &lt;&gt; "", $E178/$O178, ""), ""),"")</f>
        <v/>
      </c>
      <c r="Y178" s="10">
        <f>IF('FY2023'!$A180&lt;&gt;"",IF(AND(MONTH($K178) &lt;= 10, MONTH($L178) &gt;= 10), IF($O178 &lt;&gt; "", $E178/$O178, ""), ""),"")</f>
        <v>1000000</v>
      </c>
      <c r="Z178" s="10" t="str">
        <f>IF('FY2023'!$A180&lt;&gt;"",IF(AND(MONTH($K178) &lt;= 11, MONTH($L178) &gt;= 11), IF($O178 &lt;&gt; "", $E178/$O178, ""), ""),"")</f>
        <v/>
      </c>
      <c r="AA178" s="10" t="str">
        <f>IF('FY2023'!$A180&lt;&gt;"",IF(AND(MONTH($K178) &lt;= 12, MONTH($L178) &gt;= 12), IF($O178 &lt;&gt; "", $E178/$O178, ""), ""),"")</f>
        <v/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45200</v>
      </c>
      <c r="L179" s="7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45230</v>
      </c>
      <c r="M179" s="7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45141</v>
      </c>
      <c r="N179" s="7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45128</v>
      </c>
      <c r="O179" s="5">
        <f t="shared" si="2"/>
        <v>1</v>
      </c>
      <c r="P179" s="10" t="str">
        <f>IF('FY2023'!$A181&lt;&gt;"",IF(AND(MONTH($K179) &lt;= 1, MONTH($L179) &gt;= 1), IF($O179 &lt;&gt; "", $E179/$O179, ""), ""),"")</f>
        <v/>
      </c>
      <c r="Q179" s="10" t="str">
        <f>IF('FY2023'!$A181&lt;&gt;"",IF(AND(MONTH($K179) &lt;= 2, MONTH($L179) &gt;= 2), IF($O179 &lt;&gt; "", $E179/$O179, ""), ""),"")</f>
        <v/>
      </c>
      <c r="R179" s="10" t="str">
        <f>IF('FY2023'!$A181&lt;&gt;"",IF(AND(MONTH($K179) &lt;= 3, MONTH($L179) &gt;= 3), IF($O179 &lt;&gt; "", $E179/$O179, ""), ""),"")</f>
        <v/>
      </c>
      <c r="S179" s="10" t="str">
        <f>IF('FY2023'!$A181&lt;&gt;"",IF(AND(MONTH($K179) &lt;= 4, MONTH($L179) &gt;= 4), IF($O179 &lt;&gt; "", $E179/$O179, ""), ""),"")</f>
        <v/>
      </c>
      <c r="T179" s="10" t="str">
        <f>IF('FY2023'!$A181&lt;&gt;"",IF(AND(MONTH($K179) &lt;= 5, MONTH($L179) &gt;= 5), IF($O179 &lt;&gt; "", $E179/$O179, ""), ""),"")</f>
        <v/>
      </c>
      <c r="U179" s="10" t="str">
        <f>IF('FY2023'!$A181&lt;&gt;"",IF(AND(MONTH($K179) &lt;= 6, MONTH($L179) &gt;= 6), IF($O179 &lt;&gt; "", $E179/$O179, ""), ""),"")</f>
        <v/>
      </c>
      <c r="V179" s="10" t="str">
        <f>IF('FY2023'!$A181&lt;&gt;"",IF(AND(MONTH($K179) &lt;= 7, MONTH($L179) &gt;= 7 ), IF($O179 &lt;&gt; "", $E179/$O179, ""), ""),"")</f>
        <v/>
      </c>
      <c r="W179" s="10" t="str">
        <f>IF('FY2023'!$A181&lt;&gt;"",IF(AND(MONTH($K179) &lt;= 8, MONTH($L179) &gt;= 8), IF($O179 &lt;&gt; "", $E179/$O179, ""), ""),"")</f>
        <v/>
      </c>
      <c r="X179" s="10" t="str">
        <f>IF('FY2023'!$A181&lt;&gt;"",IF(AND(MONTH($K179) &lt;= 9, MONTH($L179) &gt;= 9), IF($O179 &lt;&gt; "", $E179/$O179, ""), ""),"")</f>
        <v/>
      </c>
      <c r="Y179" s="10">
        <f>IF('FY2023'!$A181&lt;&gt;"",IF(AND(MONTH($K179) &lt;= 10, MONTH($L179) &gt;= 10), IF($O179 &lt;&gt; "", $E179/$O179, ""), ""),"")</f>
        <v>1000000</v>
      </c>
      <c r="Z179" s="10" t="str">
        <f>IF('FY2023'!$A181&lt;&gt;"",IF(AND(MONTH($K179) &lt;= 11, MONTH($L179) &gt;= 11), IF($O179 &lt;&gt; "", $E179/$O179, ""), ""),"")</f>
        <v/>
      </c>
      <c r="AA179" s="10" t="str">
        <f>IF('FY2023'!$A181&lt;&gt;"",IF(AND(MONTH($K179) &lt;= 12, MONTH($L179) &gt;= 12), IF($O179 &lt;&gt; "", $E179/$O179, ""), ""),"")</f>
        <v/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45200</v>
      </c>
      <c r="L180" s="7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45230</v>
      </c>
      <c r="M180" s="7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45141</v>
      </c>
      <c r="N180" s="7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45125</v>
      </c>
      <c r="O180" s="5">
        <f t="shared" si="2"/>
        <v>1</v>
      </c>
      <c r="P180" s="10" t="str">
        <f>IF('FY2023'!$A182&lt;&gt;"",IF(AND(MONTH($K180) &lt;= 1, MONTH($L180) &gt;= 1), IF($O180 &lt;&gt; "", $E180/$O180, ""), ""),"")</f>
        <v/>
      </c>
      <c r="Q180" s="10" t="str">
        <f>IF('FY2023'!$A182&lt;&gt;"",IF(AND(MONTH($K180) &lt;= 2, MONTH($L180) &gt;= 2), IF($O180 &lt;&gt; "", $E180/$O180, ""), ""),"")</f>
        <v/>
      </c>
      <c r="R180" s="10" t="str">
        <f>IF('FY2023'!$A182&lt;&gt;"",IF(AND(MONTH($K180) &lt;= 3, MONTH($L180) &gt;= 3), IF($O180 &lt;&gt; "", $E180/$O180, ""), ""),"")</f>
        <v/>
      </c>
      <c r="S180" s="10" t="str">
        <f>IF('FY2023'!$A182&lt;&gt;"",IF(AND(MONTH($K180) &lt;= 4, MONTH($L180) &gt;= 4), IF($O180 &lt;&gt; "", $E180/$O180, ""), ""),"")</f>
        <v/>
      </c>
      <c r="T180" s="10" t="str">
        <f>IF('FY2023'!$A182&lt;&gt;"",IF(AND(MONTH($K180) &lt;= 5, MONTH($L180) &gt;= 5), IF($O180 &lt;&gt; "", $E180/$O180, ""), ""),"")</f>
        <v/>
      </c>
      <c r="U180" s="10" t="str">
        <f>IF('FY2023'!$A182&lt;&gt;"",IF(AND(MONTH($K180) &lt;= 6, MONTH($L180) &gt;= 6), IF($O180 &lt;&gt; "", $E180/$O180, ""), ""),"")</f>
        <v/>
      </c>
      <c r="V180" s="10" t="str">
        <f>IF('FY2023'!$A182&lt;&gt;"",IF(AND(MONTH($K180) &lt;= 7, MONTH($L180) &gt;= 7 ), IF($O180 &lt;&gt; "", $E180/$O180, ""), ""),"")</f>
        <v/>
      </c>
      <c r="W180" s="10" t="str">
        <f>IF('FY2023'!$A182&lt;&gt;"",IF(AND(MONTH($K180) &lt;= 8, MONTH($L180) &gt;= 8), IF($O180 &lt;&gt; "", $E180/$O180, ""), ""),"")</f>
        <v/>
      </c>
      <c r="X180" s="10" t="str">
        <f>IF('FY2023'!$A182&lt;&gt;"",IF(AND(MONTH($K180) &lt;= 9, MONTH($L180) &gt;= 9), IF($O180 &lt;&gt; "", $E180/$O180, ""), ""),"")</f>
        <v/>
      </c>
      <c r="Y180" s="10">
        <f>IF('FY2023'!$A182&lt;&gt;"",IF(AND(MONTH($K180) &lt;= 10, MONTH($L180) &gt;= 10), IF($O180 &lt;&gt; "", $E180/$O180, ""), ""),"")</f>
        <v>1000000</v>
      </c>
      <c r="Z180" s="10" t="str">
        <f>IF('FY2023'!$A182&lt;&gt;"",IF(AND(MONTH($K180) &lt;= 11, MONTH($L180) &gt;= 11), IF($O180 &lt;&gt; "", $E180/$O180, ""), ""),"")</f>
        <v/>
      </c>
      <c r="AA180" s="10" t="str">
        <f>IF('FY2023'!$A182&lt;&gt;"",IF(AND(MONTH($K180) &lt;= 12, MONTH($L180) &gt;= 12), IF($O180 &lt;&gt; "", $E180/$O180, ""), ""),"")</f>
        <v/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45200</v>
      </c>
      <c r="L181" s="7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45230</v>
      </c>
      <c r="M181" s="7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45141</v>
      </c>
      <c r="N181" s="7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45127</v>
      </c>
      <c r="O181" s="5">
        <f t="shared" si="2"/>
        <v>1</v>
      </c>
      <c r="P181" s="10" t="str">
        <f>IF('FY2023'!$A183&lt;&gt;"",IF(AND(MONTH($K181) &lt;= 1, MONTH($L181) &gt;= 1), IF($O181 &lt;&gt; "", $E181/$O181, ""), ""),"")</f>
        <v/>
      </c>
      <c r="Q181" s="10" t="str">
        <f>IF('FY2023'!$A183&lt;&gt;"",IF(AND(MONTH($K181) &lt;= 2, MONTH($L181) &gt;= 2), IF($O181 &lt;&gt; "", $E181/$O181, ""), ""),"")</f>
        <v/>
      </c>
      <c r="R181" s="10" t="str">
        <f>IF('FY2023'!$A183&lt;&gt;"",IF(AND(MONTH($K181) &lt;= 3, MONTH($L181) &gt;= 3), IF($O181 &lt;&gt; "", $E181/$O181, ""), ""),"")</f>
        <v/>
      </c>
      <c r="S181" s="10" t="str">
        <f>IF('FY2023'!$A183&lt;&gt;"",IF(AND(MONTH($K181) &lt;= 4, MONTH($L181) &gt;= 4), IF($O181 &lt;&gt; "", $E181/$O181, ""), ""),"")</f>
        <v/>
      </c>
      <c r="T181" s="10" t="str">
        <f>IF('FY2023'!$A183&lt;&gt;"",IF(AND(MONTH($K181) &lt;= 5, MONTH($L181) &gt;= 5), IF($O181 &lt;&gt; "", $E181/$O181, ""), ""),"")</f>
        <v/>
      </c>
      <c r="U181" s="10" t="str">
        <f>IF('FY2023'!$A183&lt;&gt;"",IF(AND(MONTH($K181) &lt;= 6, MONTH($L181) &gt;= 6), IF($O181 &lt;&gt; "", $E181/$O181, ""), ""),"")</f>
        <v/>
      </c>
      <c r="V181" s="10" t="str">
        <f>IF('FY2023'!$A183&lt;&gt;"",IF(AND(MONTH($K181) &lt;= 7, MONTH($L181) &gt;= 7 ), IF($O181 &lt;&gt; "", $E181/$O181, ""), ""),"")</f>
        <v/>
      </c>
      <c r="W181" s="10" t="str">
        <f>IF('FY2023'!$A183&lt;&gt;"",IF(AND(MONTH($K181) &lt;= 8, MONTH($L181) &gt;= 8), IF($O181 &lt;&gt; "", $E181/$O181, ""), ""),"")</f>
        <v/>
      </c>
      <c r="X181" s="10" t="str">
        <f>IF('FY2023'!$A183&lt;&gt;"",IF(AND(MONTH($K181) &lt;= 9, MONTH($L181) &gt;= 9), IF($O181 &lt;&gt; "", $E181/$O181, ""), ""),"")</f>
        <v/>
      </c>
      <c r="Y181" s="10">
        <f>IF('FY2023'!$A183&lt;&gt;"",IF(AND(MONTH($K181) &lt;= 10, MONTH($L181) &gt;= 10), IF($O181 &lt;&gt; "", $E181/$O181, ""), ""),"")</f>
        <v>1000000</v>
      </c>
      <c r="Z181" s="10" t="str">
        <f>IF('FY2023'!$A183&lt;&gt;"",IF(AND(MONTH($K181) &lt;= 11, MONTH($L181) &gt;= 11), IF($O181 &lt;&gt; "", $E181/$O181, ""), ""),"")</f>
        <v/>
      </c>
      <c r="AA181" s="10" t="str">
        <f>IF('FY2023'!$A183&lt;&gt;"",IF(AND(MONTH($K181) &lt;= 12, MONTH($L181) &gt;= 12), IF($O181 &lt;&gt; "", $E181/$O181, ""), ""),"")</f>
        <v/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45200</v>
      </c>
      <c r="L182" s="7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45230</v>
      </c>
      <c r="M182" s="7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45141</v>
      </c>
      <c r="N182" s="7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45127</v>
      </c>
      <c r="O182" s="5">
        <f t="shared" si="2"/>
        <v>1</v>
      </c>
      <c r="P182" s="10" t="str">
        <f>IF('FY2023'!$A184&lt;&gt;"",IF(AND(MONTH($K182) &lt;= 1, MONTH($L182) &gt;= 1), IF($O182 &lt;&gt; "", $E182/$O182, ""), ""),"")</f>
        <v/>
      </c>
      <c r="Q182" s="10" t="str">
        <f>IF('FY2023'!$A184&lt;&gt;"",IF(AND(MONTH($K182) &lt;= 2, MONTH($L182) &gt;= 2), IF($O182 &lt;&gt; "", $E182/$O182, ""), ""),"")</f>
        <v/>
      </c>
      <c r="R182" s="10" t="str">
        <f>IF('FY2023'!$A184&lt;&gt;"",IF(AND(MONTH($K182) &lt;= 3, MONTH($L182) &gt;= 3), IF($O182 &lt;&gt; "", $E182/$O182, ""), ""),"")</f>
        <v/>
      </c>
      <c r="S182" s="10" t="str">
        <f>IF('FY2023'!$A184&lt;&gt;"",IF(AND(MONTH($K182) &lt;= 4, MONTH($L182) &gt;= 4), IF($O182 &lt;&gt; "", $E182/$O182, ""), ""),"")</f>
        <v/>
      </c>
      <c r="T182" s="10" t="str">
        <f>IF('FY2023'!$A184&lt;&gt;"",IF(AND(MONTH($K182) &lt;= 5, MONTH($L182) &gt;= 5), IF($O182 &lt;&gt; "", $E182/$O182, ""), ""),"")</f>
        <v/>
      </c>
      <c r="U182" s="10" t="str">
        <f>IF('FY2023'!$A184&lt;&gt;"",IF(AND(MONTH($K182) &lt;= 6, MONTH($L182) &gt;= 6), IF($O182 &lt;&gt; "", $E182/$O182, ""), ""),"")</f>
        <v/>
      </c>
      <c r="V182" s="10" t="str">
        <f>IF('FY2023'!$A184&lt;&gt;"",IF(AND(MONTH($K182) &lt;= 7, MONTH($L182) &gt;= 7 ), IF($O182 &lt;&gt; "", $E182/$O182, ""), ""),"")</f>
        <v/>
      </c>
      <c r="W182" s="10" t="str">
        <f>IF('FY2023'!$A184&lt;&gt;"",IF(AND(MONTH($K182) &lt;= 8, MONTH($L182) &gt;= 8), IF($O182 &lt;&gt; "", $E182/$O182, ""), ""),"")</f>
        <v/>
      </c>
      <c r="X182" s="10" t="str">
        <f>IF('FY2023'!$A184&lt;&gt;"",IF(AND(MONTH($K182) &lt;= 9, MONTH($L182) &gt;= 9), IF($O182 &lt;&gt; "", $E182/$O182, ""), ""),"")</f>
        <v/>
      </c>
      <c r="Y182" s="10">
        <f>IF('FY2023'!$A184&lt;&gt;"",IF(AND(MONTH($K182) &lt;= 10, MONTH($L182) &gt;= 10), IF($O182 &lt;&gt; "", $E182/$O182, ""), ""),"")</f>
        <v>1000000</v>
      </c>
      <c r="Z182" s="10" t="str">
        <f>IF('FY2023'!$A184&lt;&gt;"",IF(AND(MONTH($K182) &lt;= 11, MONTH($L182) &gt;= 11), IF($O182 &lt;&gt; "", $E182/$O182, ""), ""),"")</f>
        <v/>
      </c>
      <c r="AA182" s="10" t="str">
        <f>IF('FY2023'!$A184&lt;&gt;"",IF(AND(MONTH($K182) &lt;= 12, MONTH($L182) &gt;= 12), IF($O182 &lt;&gt; "", $E182/$O182, ""), ""),"")</f>
        <v/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45200</v>
      </c>
      <c r="L183" s="7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45230</v>
      </c>
      <c r="M183" s="7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45146</v>
      </c>
      <c r="N183" s="7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45135</v>
      </c>
      <c r="O183" s="5">
        <f t="shared" si="2"/>
        <v>1</v>
      </c>
      <c r="P183" s="10" t="str">
        <f>IF('FY2023'!$A185&lt;&gt;"",IF(AND(MONTH($K183) &lt;= 1, MONTH($L183) &gt;= 1), IF($O183 &lt;&gt; "", $E183/$O183, ""), ""),"")</f>
        <v/>
      </c>
      <c r="Q183" s="10" t="str">
        <f>IF('FY2023'!$A185&lt;&gt;"",IF(AND(MONTH($K183) &lt;= 2, MONTH($L183) &gt;= 2), IF($O183 &lt;&gt; "", $E183/$O183, ""), ""),"")</f>
        <v/>
      </c>
      <c r="R183" s="10" t="str">
        <f>IF('FY2023'!$A185&lt;&gt;"",IF(AND(MONTH($K183) &lt;= 3, MONTH($L183) &gt;= 3), IF($O183 &lt;&gt; "", $E183/$O183, ""), ""),"")</f>
        <v/>
      </c>
      <c r="S183" s="10" t="str">
        <f>IF('FY2023'!$A185&lt;&gt;"",IF(AND(MONTH($K183) &lt;= 4, MONTH($L183) &gt;= 4), IF($O183 &lt;&gt; "", $E183/$O183, ""), ""),"")</f>
        <v/>
      </c>
      <c r="T183" s="10" t="str">
        <f>IF('FY2023'!$A185&lt;&gt;"",IF(AND(MONTH($K183) &lt;= 5, MONTH($L183) &gt;= 5), IF($O183 &lt;&gt; "", $E183/$O183, ""), ""),"")</f>
        <v/>
      </c>
      <c r="U183" s="10" t="str">
        <f>IF('FY2023'!$A185&lt;&gt;"",IF(AND(MONTH($K183) &lt;= 6, MONTH($L183) &gt;= 6), IF($O183 &lt;&gt; "", $E183/$O183, ""), ""),"")</f>
        <v/>
      </c>
      <c r="V183" s="10" t="str">
        <f>IF('FY2023'!$A185&lt;&gt;"",IF(AND(MONTH($K183) &lt;= 7, MONTH($L183) &gt;= 7 ), IF($O183 &lt;&gt; "", $E183/$O183, ""), ""),"")</f>
        <v/>
      </c>
      <c r="W183" s="10" t="str">
        <f>IF('FY2023'!$A185&lt;&gt;"",IF(AND(MONTH($K183) &lt;= 8, MONTH($L183) &gt;= 8), IF($O183 &lt;&gt; "", $E183/$O183, ""), ""),"")</f>
        <v/>
      </c>
      <c r="X183" s="10" t="str">
        <f>IF('FY2023'!$A185&lt;&gt;"",IF(AND(MONTH($K183) &lt;= 9, MONTH($L183) &gt;= 9), IF($O183 &lt;&gt; "", $E183/$O183, ""), ""),"")</f>
        <v/>
      </c>
      <c r="Y183" s="10">
        <f>IF('FY2023'!$A185&lt;&gt;"",IF(AND(MONTH($K183) &lt;= 10, MONTH($L183) &gt;= 10), IF($O183 &lt;&gt; "", $E183/$O183, ""), ""),"")</f>
        <v>1000000</v>
      </c>
      <c r="Z183" s="10" t="str">
        <f>IF('FY2023'!$A185&lt;&gt;"",IF(AND(MONTH($K183) &lt;= 11, MONTH($L183) &gt;= 11), IF($O183 &lt;&gt; "", $E183/$O183, ""), ""),"")</f>
        <v/>
      </c>
      <c r="AA183" s="10" t="str">
        <f>IF('FY2023'!$A185&lt;&gt;"",IF(AND(MONTH($K183) &lt;= 12, MONTH($L183) &gt;= 12), IF($O183 &lt;&gt; "", $E183/$O183, ""), ""),"")</f>
        <v/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45200</v>
      </c>
      <c r="L184" s="7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45230</v>
      </c>
      <c r="M184" s="7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45147</v>
      </c>
      <c r="N184" s="7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45134</v>
      </c>
      <c r="O184" s="5">
        <f t="shared" si="2"/>
        <v>1</v>
      </c>
      <c r="P184" s="10" t="str">
        <f>IF('FY2023'!$A186&lt;&gt;"",IF(AND(MONTH($K184) &lt;= 1, MONTH($L184) &gt;= 1), IF($O184 &lt;&gt; "", $E184/$O184, ""), ""),"")</f>
        <v/>
      </c>
      <c r="Q184" s="10" t="str">
        <f>IF('FY2023'!$A186&lt;&gt;"",IF(AND(MONTH($K184) &lt;= 2, MONTH($L184) &gt;= 2), IF($O184 &lt;&gt; "", $E184/$O184, ""), ""),"")</f>
        <v/>
      </c>
      <c r="R184" s="10" t="str">
        <f>IF('FY2023'!$A186&lt;&gt;"",IF(AND(MONTH($K184) &lt;= 3, MONTH($L184) &gt;= 3), IF($O184 &lt;&gt; "", $E184/$O184, ""), ""),"")</f>
        <v/>
      </c>
      <c r="S184" s="10" t="str">
        <f>IF('FY2023'!$A186&lt;&gt;"",IF(AND(MONTH($K184) &lt;= 4, MONTH($L184) &gt;= 4), IF($O184 &lt;&gt; "", $E184/$O184, ""), ""),"")</f>
        <v/>
      </c>
      <c r="T184" s="10" t="str">
        <f>IF('FY2023'!$A186&lt;&gt;"",IF(AND(MONTH($K184) &lt;= 5, MONTH($L184) &gt;= 5), IF($O184 &lt;&gt; "", $E184/$O184, ""), ""),"")</f>
        <v/>
      </c>
      <c r="U184" s="10" t="str">
        <f>IF('FY2023'!$A186&lt;&gt;"",IF(AND(MONTH($K184) &lt;= 6, MONTH($L184) &gt;= 6), IF($O184 &lt;&gt; "", $E184/$O184, ""), ""),"")</f>
        <v/>
      </c>
      <c r="V184" s="10" t="str">
        <f>IF('FY2023'!$A186&lt;&gt;"",IF(AND(MONTH($K184) &lt;= 7, MONTH($L184) &gt;= 7 ), IF($O184 &lt;&gt; "", $E184/$O184, ""), ""),"")</f>
        <v/>
      </c>
      <c r="W184" s="10" t="str">
        <f>IF('FY2023'!$A186&lt;&gt;"",IF(AND(MONTH($K184) &lt;= 8, MONTH($L184) &gt;= 8), IF($O184 &lt;&gt; "", $E184/$O184, ""), ""),"")</f>
        <v/>
      </c>
      <c r="X184" s="10" t="str">
        <f>IF('FY2023'!$A186&lt;&gt;"",IF(AND(MONTH($K184) &lt;= 9, MONTH($L184) &gt;= 9), IF($O184 &lt;&gt; "", $E184/$O184, ""), ""),"")</f>
        <v/>
      </c>
      <c r="Y184" s="10">
        <f>IF('FY2023'!$A186&lt;&gt;"",IF(AND(MONTH($K184) &lt;= 10, MONTH($L184) &gt;= 10), IF($O184 &lt;&gt; "", $E184/$O184, ""), ""),"")</f>
        <v>500000</v>
      </c>
      <c r="Z184" s="10" t="str">
        <f>IF('FY2023'!$A186&lt;&gt;"",IF(AND(MONTH($K184) &lt;= 11, MONTH($L184) &gt;= 11), IF($O184 &lt;&gt; "", $E184/$O184, ""), ""),"")</f>
        <v/>
      </c>
      <c r="AA184" s="10" t="str">
        <f>IF('FY2023'!$A186&lt;&gt;"",IF(AND(MONTH($K184) &lt;= 12, MONTH($L184) &gt;= 12), IF($O184 &lt;&gt; "", $E184/$O184, ""), ""),"")</f>
        <v/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45200</v>
      </c>
      <c r="L185" s="7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45230</v>
      </c>
      <c r="M185" s="7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45147</v>
      </c>
      <c r="N185" s="7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45127</v>
      </c>
      <c r="O185" s="5">
        <f t="shared" si="2"/>
        <v>1</v>
      </c>
      <c r="P185" s="10" t="str">
        <f>IF('FY2023'!$A187&lt;&gt;"",IF(AND(MONTH($K185) &lt;= 1, MONTH($L185) &gt;= 1), IF($O185 &lt;&gt; "", $E185/$O185, ""), ""),"")</f>
        <v/>
      </c>
      <c r="Q185" s="10" t="str">
        <f>IF('FY2023'!$A187&lt;&gt;"",IF(AND(MONTH($K185) &lt;= 2, MONTH($L185) &gt;= 2), IF($O185 &lt;&gt; "", $E185/$O185, ""), ""),"")</f>
        <v/>
      </c>
      <c r="R185" s="10" t="str">
        <f>IF('FY2023'!$A187&lt;&gt;"",IF(AND(MONTH($K185) &lt;= 3, MONTH($L185) &gt;= 3), IF($O185 &lt;&gt; "", $E185/$O185, ""), ""),"")</f>
        <v/>
      </c>
      <c r="S185" s="10" t="str">
        <f>IF('FY2023'!$A187&lt;&gt;"",IF(AND(MONTH($K185) &lt;= 4, MONTH($L185) &gt;= 4), IF($O185 &lt;&gt; "", $E185/$O185, ""), ""),"")</f>
        <v/>
      </c>
      <c r="T185" s="10" t="str">
        <f>IF('FY2023'!$A187&lt;&gt;"",IF(AND(MONTH($K185) &lt;= 5, MONTH($L185) &gt;= 5), IF($O185 &lt;&gt; "", $E185/$O185, ""), ""),"")</f>
        <v/>
      </c>
      <c r="U185" s="10" t="str">
        <f>IF('FY2023'!$A187&lt;&gt;"",IF(AND(MONTH($K185) &lt;= 6, MONTH($L185) &gt;= 6), IF($O185 &lt;&gt; "", $E185/$O185, ""), ""),"")</f>
        <v/>
      </c>
      <c r="V185" s="10" t="str">
        <f>IF('FY2023'!$A187&lt;&gt;"",IF(AND(MONTH($K185) &lt;= 7, MONTH($L185) &gt;= 7 ), IF($O185 &lt;&gt; "", $E185/$O185, ""), ""),"")</f>
        <v/>
      </c>
      <c r="W185" s="10" t="str">
        <f>IF('FY2023'!$A187&lt;&gt;"",IF(AND(MONTH($K185) &lt;= 8, MONTH($L185) &gt;= 8), IF($O185 &lt;&gt; "", $E185/$O185, ""), ""),"")</f>
        <v/>
      </c>
      <c r="X185" s="10" t="str">
        <f>IF('FY2023'!$A187&lt;&gt;"",IF(AND(MONTH($K185) &lt;= 9, MONTH($L185) &gt;= 9), IF($O185 &lt;&gt; "", $E185/$O185, ""), ""),"")</f>
        <v/>
      </c>
      <c r="Y185" s="10">
        <f>IF('FY2023'!$A187&lt;&gt;"",IF(AND(MONTH($K185) &lt;= 10, MONTH($L185) &gt;= 10), IF($O185 &lt;&gt; "", $E185/$O185, ""), ""),"")</f>
        <v>500000</v>
      </c>
      <c r="Z185" s="10" t="str">
        <f>IF('FY2023'!$A187&lt;&gt;"",IF(AND(MONTH($K185) &lt;= 11, MONTH($L185) &gt;= 11), IF($O185 &lt;&gt; "", $E185/$O185, ""), ""),"")</f>
        <v/>
      </c>
      <c r="AA185" s="10" t="str">
        <f>IF('FY2023'!$A187&lt;&gt;"",IF(AND(MONTH($K185) &lt;= 12, MONTH($L185) &gt;= 12), IF($O185 &lt;&gt; "", $E185/$O185, ""), ""),"")</f>
        <v/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45200</v>
      </c>
      <c r="L186" s="7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45230</v>
      </c>
      <c r="M186" s="7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45147</v>
      </c>
      <c r="N186" s="7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45132</v>
      </c>
      <c r="O186" s="5">
        <f t="shared" si="2"/>
        <v>1</v>
      </c>
      <c r="P186" s="10" t="str">
        <f>IF('FY2023'!$A188&lt;&gt;"",IF(AND(MONTH($K186) &lt;= 1, MONTH($L186) &gt;= 1), IF($O186 &lt;&gt; "", $E186/$O186, ""), ""),"")</f>
        <v/>
      </c>
      <c r="Q186" s="10" t="str">
        <f>IF('FY2023'!$A188&lt;&gt;"",IF(AND(MONTH($K186) &lt;= 2, MONTH($L186) &gt;= 2), IF($O186 &lt;&gt; "", $E186/$O186, ""), ""),"")</f>
        <v/>
      </c>
      <c r="R186" s="10" t="str">
        <f>IF('FY2023'!$A188&lt;&gt;"",IF(AND(MONTH($K186) &lt;= 3, MONTH($L186) &gt;= 3), IF($O186 &lt;&gt; "", $E186/$O186, ""), ""),"")</f>
        <v/>
      </c>
      <c r="S186" s="10" t="str">
        <f>IF('FY2023'!$A188&lt;&gt;"",IF(AND(MONTH($K186) &lt;= 4, MONTH($L186) &gt;= 4), IF($O186 &lt;&gt; "", $E186/$O186, ""), ""),"")</f>
        <v/>
      </c>
      <c r="T186" s="10" t="str">
        <f>IF('FY2023'!$A188&lt;&gt;"",IF(AND(MONTH($K186) &lt;= 5, MONTH($L186) &gt;= 5), IF($O186 &lt;&gt; "", $E186/$O186, ""), ""),"")</f>
        <v/>
      </c>
      <c r="U186" s="10" t="str">
        <f>IF('FY2023'!$A188&lt;&gt;"",IF(AND(MONTH($K186) &lt;= 6, MONTH($L186) &gt;= 6), IF($O186 &lt;&gt; "", $E186/$O186, ""), ""),"")</f>
        <v/>
      </c>
      <c r="V186" s="10" t="str">
        <f>IF('FY2023'!$A188&lt;&gt;"",IF(AND(MONTH($K186) &lt;= 7, MONTH($L186) &gt;= 7 ), IF($O186 &lt;&gt; "", $E186/$O186, ""), ""),"")</f>
        <v/>
      </c>
      <c r="W186" s="10" t="str">
        <f>IF('FY2023'!$A188&lt;&gt;"",IF(AND(MONTH($K186) &lt;= 8, MONTH($L186) &gt;= 8), IF($O186 &lt;&gt; "", $E186/$O186, ""), ""),"")</f>
        <v/>
      </c>
      <c r="X186" s="10" t="str">
        <f>IF('FY2023'!$A188&lt;&gt;"",IF(AND(MONTH($K186) &lt;= 9, MONTH($L186) &gt;= 9), IF($O186 &lt;&gt; "", $E186/$O186, ""), ""),"")</f>
        <v/>
      </c>
      <c r="Y186" s="10">
        <f>IF('FY2023'!$A188&lt;&gt;"",IF(AND(MONTH($K186) &lt;= 10, MONTH($L186) &gt;= 10), IF($O186 &lt;&gt; "", $E186/$O186, ""), ""),"")</f>
        <v>500000</v>
      </c>
      <c r="Z186" s="10" t="str">
        <f>IF('FY2023'!$A188&lt;&gt;"",IF(AND(MONTH($K186) &lt;= 11, MONTH($L186) &gt;= 11), IF($O186 &lt;&gt; "", $E186/$O186, ""), ""),"")</f>
        <v/>
      </c>
      <c r="AA186" s="10" t="str">
        <f>IF('FY2023'!$A188&lt;&gt;"",IF(AND(MONTH($K186) &lt;= 12, MONTH($L186) &gt;= 12), IF($O186 &lt;&gt; "", $E186/$O186, ""), ""),"")</f>
        <v/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45200</v>
      </c>
      <c r="L187" s="7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45230</v>
      </c>
      <c r="M187" s="7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45147</v>
      </c>
      <c r="N187" s="7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45131</v>
      </c>
      <c r="O187" s="5">
        <f t="shared" si="2"/>
        <v>1</v>
      </c>
      <c r="P187" s="10" t="str">
        <f>IF('FY2023'!$A189&lt;&gt;"",IF(AND(MONTH($K187) &lt;= 1, MONTH($L187) &gt;= 1), IF($O187 &lt;&gt; "", $E187/$O187, ""), ""),"")</f>
        <v/>
      </c>
      <c r="Q187" s="10" t="str">
        <f>IF('FY2023'!$A189&lt;&gt;"",IF(AND(MONTH($K187) &lt;= 2, MONTH($L187) &gt;= 2), IF($O187 &lt;&gt; "", $E187/$O187, ""), ""),"")</f>
        <v/>
      </c>
      <c r="R187" s="10" t="str">
        <f>IF('FY2023'!$A189&lt;&gt;"",IF(AND(MONTH($K187) &lt;= 3, MONTH($L187) &gt;= 3), IF($O187 &lt;&gt; "", $E187/$O187, ""), ""),"")</f>
        <v/>
      </c>
      <c r="S187" s="10" t="str">
        <f>IF('FY2023'!$A189&lt;&gt;"",IF(AND(MONTH($K187) &lt;= 4, MONTH($L187) &gt;= 4), IF($O187 &lt;&gt; "", $E187/$O187, ""), ""),"")</f>
        <v/>
      </c>
      <c r="T187" s="10" t="str">
        <f>IF('FY2023'!$A189&lt;&gt;"",IF(AND(MONTH($K187) &lt;= 5, MONTH($L187) &gt;= 5), IF($O187 &lt;&gt; "", $E187/$O187, ""), ""),"")</f>
        <v/>
      </c>
      <c r="U187" s="10" t="str">
        <f>IF('FY2023'!$A189&lt;&gt;"",IF(AND(MONTH($K187) &lt;= 6, MONTH($L187) &gt;= 6), IF($O187 &lt;&gt; "", $E187/$O187, ""), ""),"")</f>
        <v/>
      </c>
      <c r="V187" s="10" t="str">
        <f>IF('FY2023'!$A189&lt;&gt;"",IF(AND(MONTH($K187) &lt;= 7, MONTH($L187) &gt;= 7 ), IF($O187 &lt;&gt; "", $E187/$O187, ""), ""),"")</f>
        <v/>
      </c>
      <c r="W187" s="10" t="str">
        <f>IF('FY2023'!$A189&lt;&gt;"",IF(AND(MONTH($K187) &lt;= 8, MONTH($L187) &gt;= 8), IF($O187 &lt;&gt; "", $E187/$O187, ""), ""),"")</f>
        <v/>
      </c>
      <c r="X187" s="10" t="str">
        <f>IF('FY2023'!$A189&lt;&gt;"",IF(AND(MONTH($K187) &lt;= 9, MONTH($L187) &gt;= 9), IF($O187 &lt;&gt; "", $E187/$O187, ""), ""),"")</f>
        <v/>
      </c>
      <c r="Y187" s="10">
        <f>IF('FY2023'!$A189&lt;&gt;"",IF(AND(MONTH($K187) &lt;= 10, MONTH($L187) &gt;= 10), IF($O187 &lt;&gt; "", $E187/$O187, ""), ""),"")</f>
        <v>500000</v>
      </c>
      <c r="Z187" s="10" t="str">
        <f>IF('FY2023'!$A189&lt;&gt;"",IF(AND(MONTH($K187) &lt;= 11, MONTH($L187) &gt;= 11), IF($O187 &lt;&gt; "", $E187/$O187, ""), ""),"")</f>
        <v/>
      </c>
      <c r="AA187" s="10" t="str">
        <f>IF('FY2023'!$A189&lt;&gt;"",IF(AND(MONTH($K187) &lt;= 12, MONTH($L187) &gt;= 12), IF($O187 &lt;&gt; "", $E187/$O187, ""), ""),"")</f>
        <v/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45231</v>
      </c>
      <c r="L188" s="7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45260</v>
      </c>
      <c r="M188" s="7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45152</v>
      </c>
      <c r="N188" s="7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45132</v>
      </c>
      <c r="O188" s="5">
        <f t="shared" si="2"/>
        <v>1</v>
      </c>
      <c r="P188" s="10" t="str">
        <f>IF('FY2023'!$A190&lt;&gt;"",IF(AND(MONTH($K188) &lt;= 1, MONTH($L188) &gt;= 1), IF($O188 &lt;&gt; "", $E188/$O188, ""), ""),"")</f>
        <v/>
      </c>
      <c r="Q188" s="10" t="str">
        <f>IF('FY2023'!$A190&lt;&gt;"",IF(AND(MONTH($K188) &lt;= 2, MONTH($L188) &gt;= 2), IF($O188 &lt;&gt; "", $E188/$O188, ""), ""),"")</f>
        <v/>
      </c>
      <c r="R188" s="10" t="str">
        <f>IF('FY2023'!$A190&lt;&gt;"",IF(AND(MONTH($K188) &lt;= 3, MONTH($L188) &gt;= 3), IF($O188 &lt;&gt; "", $E188/$O188, ""), ""),"")</f>
        <v/>
      </c>
      <c r="S188" s="10" t="str">
        <f>IF('FY2023'!$A190&lt;&gt;"",IF(AND(MONTH($K188) &lt;= 4, MONTH($L188) &gt;= 4), IF($O188 &lt;&gt; "", $E188/$O188, ""), ""),"")</f>
        <v/>
      </c>
      <c r="T188" s="10" t="str">
        <f>IF('FY2023'!$A190&lt;&gt;"",IF(AND(MONTH($K188) &lt;= 5, MONTH($L188) &gt;= 5), IF($O188 &lt;&gt; "", $E188/$O188, ""), ""),"")</f>
        <v/>
      </c>
      <c r="U188" s="10" t="str">
        <f>IF('FY2023'!$A190&lt;&gt;"",IF(AND(MONTH($K188) &lt;= 6, MONTH($L188) &gt;= 6), IF($O188 &lt;&gt; "", $E188/$O188, ""), ""),"")</f>
        <v/>
      </c>
      <c r="V188" s="10" t="str">
        <f>IF('FY2023'!$A190&lt;&gt;"",IF(AND(MONTH($K188) &lt;= 7, MONTH($L188) &gt;= 7 ), IF($O188 &lt;&gt; "", $E188/$O188, ""), ""),"")</f>
        <v/>
      </c>
      <c r="W188" s="10" t="str">
        <f>IF('FY2023'!$A190&lt;&gt;"",IF(AND(MONTH($K188) &lt;= 8, MONTH($L188) &gt;= 8), IF($O188 &lt;&gt; "", $E188/$O188, ""), ""),"")</f>
        <v/>
      </c>
      <c r="X188" s="10" t="str">
        <f>IF('FY2023'!$A190&lt;&gt;"",IF(AND(MONTH($K188) &lt;= 9, MONTH($L188) &gt;= 9), IF($O188 &lt;&gt; "", $E188/$O188, ""), ""),"")</f>
        <v/>
      </c>
      <c r="Y188" s="10" t="str">
        <f>IF('FY2023'!$A190&lt;&gt;"",IF(AND(MONTH($K188) &lt;= 10, MONTH($L188) &gt;= 10), IF($O188 &lt;&gt; "", $E188/$O188, ""), ""),"")</f>
        <v/>
      </c>
      <c r="Z188" s="10">
        <f>IF('FY2023'!$A190&lt;&gt;"",IF(AND(MONTH($K188) &lt;= 11, MONTH($L188) &gt;= 11), IF($O188 &lt;&gt; "", $E188/$O188, ""), ""),"")</f>
        <v>1000000</v>
      </c>
      <c r="AA188" s="10" t="str">
        <f>IF('FY2023'!$A190&lt;&gt;"",IF(AND(MONTH($K188) &lt;= 12, MONTH($L188) &gt;= 12), IF($O188 &lt;&gt; "", $E188/$O188, ""), ""),"")</f>
        <v/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45231</v>
      </c>
      <c r="L189" s="7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45260</v>
      </c>
      <c r="M189" s="7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45152</v>
      </c>
      <c r="N189" s="7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45132</v>
      </c>
      <c r="O189" s="5">
        <f t="shared" si="2"/>
        <v>1</v>
      </c>
      <c r="P189" s="10" t="str">
        <f>IF('FY2023'!$A191&lt;&gt;"",IF(AND(MONTH($K189) &lt;= 1, MONTH($L189) &gt;= 1), IF($O189 &lt;&gt; "", $E189/$O189, ""), ""),"")</f>
        <v/>
      </c>
      <c r="Q189" s="10" t="str">
        <f>IF('FY2023'!$A191&lt;&gt;"",IF(AND(MONTH($K189) &lt;= 2, MONTH($L189) &gt;= 2), IF($O189 &lt;&gt; "", $E189/$O189, ""), ""),"")</f>
        <v/>
      </c>
      <c r="R189" s="10" t="str">
        <f>IF('FY2023'!$A191&lt;&gt;"",IF(AND(MONTH($K189) &lt;= 3, MONTH($L189) &gt;= 3), IF($O189 &lt;&gt; "", $E189/$O189, ""), ""),"")</f>
        <v/>
      </c>
      <c r="S189" s="10" t="str">
        <f>IF('FY2023'!$A191&lt;&gt;"",IF(AND(MONTH($K189) &lt;= 4, MONTH($L189) &gt;= 4), IF($O189 &lt;&gt; "", $E189/$O189, ""), ""),"")</f>
        <v/>
      </c>
      <c r="T189" s="10" t="str">
        <f>IF('FY2023'!$A191&lt;&gt;"",IF(AND(MONTH($K189) &lt;= 5, MONTH($L189) &gt;= 5), IF($O189 &lt;&gt; "", $E189/$O189, ""), ""),"")</f>
        <v/>
      </c>
      <c r="U189" s="10" t="str">
        <f>IF('FY2023'!$A191&lt;&gt;"",IF(AND(MONTH($K189) &lt;= 6, MONTH($L189) &gt;= 6), IF($O189 &lt;&gt; "", $E189/$O189, ""), ""),"")</f>
        <v/>
      </c>
      <c r="V189" s="10" t="str">
        <f>IF('FY2023'!$A191&lt;&gt;"",IF(AND(MONTH($K189) &lt;= 7, MONTH($L189) &gt;= 7 ), IF($O189 &lt;&gt; "", $E189/$O189, ""), ""),"")</f>
        <v/>
      </c>
      <c r="W189" s="10" t="str">
        <f>IF('FY2023'!$A191&lt;&gt;"",IF(AND(MONTH($K189) &lt;= 8, MONTH($L189) &gt;= 8), IF($O189 &lt;&gt; "", $E189/$O189, ""), ""),"")</f>
        <v/>
      </c>
      <c r="X189" s="10" t="str">
        <f>IF('FY2023'!$A191&lt;&gt;"",IF(AND(MONTH($K189) &lt;= 9, MONTH($L189) &gt;= 9), IF($O189 &lt;&gt; "", $E189/$O189, ""), ""),"")</f>
        <v/>
      </c>
      <c r="Y189" s="10" t="str">
        <f>IF('FY2023'!$A191&lt;&gt;"",IF(AND(MONTH($K189) &lt;= 10, MONTH($L189) &gt;= 10), IF($O189 &lt;&gt; "", $E189/$O189, ""), ""),"")</f>
        <v/>
      </c>
      <c r="Z189" s="10">
        <f>IF('FY2023'!$A191&lt;&gt;"",IF(AND(MONTH($K189) &lt;= 11, MONTH($L189) &gt;= 11), IF($O189 &lt;&gt; "", $E189/$O189, ""), ""),"")</f>
        <v>1000000</v>
      </c>
      <c r="AA189" s="10" t="str">
        <f>IF('FY2023'!$A191&lt;&gt;"",IF(AND(MONTH($K189) &lt;= 12, MONTH($L189) &gt;= 12), IF($O189 &lt;&gt; "", $E189/$O189, ""), ""),"")</f>
        <v/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45231</v>
      </c>
      <c r="L190" s="7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45260</v>
      </c>
      <c r="M190" s="7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45152</v>
      </c>
      <c r="N190" s="7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45132</v>
      </c>
      <c r="O190" s="5">
        <f t="shared" si="2"/>
        <v>1</v>
      </c>
      <c r="P190" s="10" t="str">
        <f>IF('FY2023'!$A192&lt;&gt;"",IF(AND(MONTH($K190) &lt;= 1, MONTH($L190) &gt;= 1), IF($O190 &lt;&gt; "", $E190/$O190, ""), ""),"")</f>
        <v/>
      </c>
      <c r="Q190" s="10" t="str">
        <f>IF('FY2023'!$A192&lt;&gt;"",IF(AND(MONTH($K190) &lt;= 2, MONTH($L190) &gt;= 2), IF($O190 &lt;&gt; "", $E190/$O190, ""), ""),"")</f>
        <v/>
      </c>
      <c r="R190" s="10" t="str">
        <f>IF('FY2023'!$A192&lt;&gt;"",IF(AND(MONTH($K190) &lt;= 3, MONTH($L190) &gt;= 3), IF($O190 &lt;&gt; "", $E190/$O190, ""), ""),"")</f>
        <v/>
      </c>
      <c r="S190" s="10" t="str">
        <f>IF('FY2023'!$A192&lt;&gt;"",IF(AND(MONTH($K190) &lt;= 4, MONTH($L190) &gt;= 4), IF($O190 &lt;&gt; "", $E190/$O190, ""), ""),"")</f>
        <v/>
      </c>
      <c r="T190" s="10" t="str">
        <f>IF('FY2023'!$A192&lt;&gt;"",IF(AND(MONTH($K190) &lt;= 5, MONTH($L190) &gt;= 5), IF($O190 &lt;&gt; "", $E190/$O190, ""), ""),"")</f>
        <v/>
      </c>
      <c r="U190" s="10" t="str">
        <f>IF('FY2023'!$A192&lt;&gt;"",IF(AND(MONTH($K190) &lt;= 6, MONTH($L190) &gt;= 6), IF($O190 &lt;&gt; "", $E190/$O190, ""), ""),"")</f>
        <v/>
      </c>
      <c r="V190" s="10" t="str">
        <f>IF('FY2023'!$A192&lt;&gt;"",IF(AND(MONTH($K190) &lt;= 7, MONTH($L190) &gt;= 7 ), IF($O190 &lt;&gt; "", $E190/$O190, ""), ""),"")</f>
        <v/>
      </c>
      <c r="W190" s="10" t="str">
        <f>IF('FY2023'!$A192&lt;&gt;"",IF(AND(MONTH($K190) &lt;= 8, MONTH($L190) &gt;= 8), IF($O190 &lt;&gt; "", $E190/$O190, ""), ""),"")</f>
        <v/>
      </c>
      <c r="X190" s="10" t="str">
        <f>IF('FY2023'!$A192&lt;&gt;"",IF(AND(MONTH($K190) &lt;= 9, MONTH($L190) &gt;= 9), IF($O190 &lt;&gt; "", $E190/$O190, ""), ""),"")</f>
        <v/>
      </c>
      <c r="Y190" s="10" t="str">
        <f>IF('FY2023'!$A192&lt;&gt;"",IF(AND(MONTH($K190) &lt;= 10, MONTH($L190) &gt;= 10), IF($O190 &lt;&gt; "", $E190/$O190, ""), ""),"")</f>
        <v/>
      </c>
      <c r="Z190" s="10">
        <f>IF('FY2023'!$A192&lt;&gt;"",IF(AND(MONTH($K190) &lt;= 11, MONTH($L190) &gt;= 11), IF($O190 &lt;&gt; "", $E190/$O190, ""), ""),"")</f>
        <v>1000000</v>
      </c>
      <c r="AA190" s="10" t="str">
        <f>IF('FY2023'!$A192&lt;&gt;"",IF(AND(MONTH($K190) &lt;= 12, MONTH($L190) &gt;= 12), IF($O190 &lt;&gt; "", $E190/$O190, ""), ""),"")</f>
        <v/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45231</v>
      </c>
      <c r="L191" s="7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45260</v>
      </c>
      <c r="M191" s="7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45152</v>
      </c>
      <c r="N191" s="7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45132</v>
      </c>
      <c r="O191" s="5">
        <f t="shared" si="2"/>
        <v>1</v>
      </c>
      <c r="P191" s="10" t="str">
        <f>IF('FY2023'!$A193&lt;&gt;"",IF(AND(MONTH($K191) &lt;= 1, MONTH($L191) &gt;= 1), IF($O191 &lt;&gt; "", $E191/$O191, ""), ""),"")</f>
        <v/>
      </c>
      <c r="Q191" s="10" t="str">
        <f>IF('FY2023'!$A193&lt;&gt;"",IF(AND(MONTH($K191) &lt;= 2, MONTH($L191) &gt;= 2), IF($O191 &lt;&gt; "", $E191/$O191, ""), ""),"")</f>
        <v/>
      </c>
      <c r="R191" s="10" t="str">
        <f>IF('FY2023'!$A193&lt;&gt;"",IF(AND(MONTH($K191) &lt;= 3, MONTH($L191) &gt;= 3), IF($O191 &lt;&gt; "", $E191/$O191, ""), ""),"")</f>
        <v/>
      </c>
      <c r="S191" s="10" t="str">
        <f>IF('FY2023'!$A193&lt;&gt;"",IF(AND(MONTH($K191) &lt;= 4, MONTH($L191) &gt;= 4), IF($O191 &lt;&gt; "", $E191/$O191, ""), ""),"")</f>
        <v/>
      </c>
      <c r="T191" s="10" t="str">
        <f>IF('FY2023'!$A193&lt;&gt;"",IF(AND(MONTH($K191) &lt;= 5, MONTH($L191) &gt;= 5), IF($O191 &lt;&gt; "", $E191/$O191, ""), ""),"")</f>
        <v/>
      </c>
      <c r="U191" s="10" t="str">
        <f>IF('FY2023'!$A193&lt;&gt;"",IF(AND(MONTH($K191) &lt;= 6, MONTH($L191) &gt;= 6), IF($O191 &lt;&gt; "", $E191/$O191, ""), ""),"")</f>
        <v/>
      </c>
      <c r="V191" s="10" t="str">
        <f>IF('FY2023'!$A193&lt;&gt;"",IF(AND(MONTH($K191) &lt;= 7, MONTH($L191) &gt;= 7 ), IF($O191 &lt;&gt; "", $E191/$O191, ""), ""),"")</f>
        <v/>
      </c>
      <c r="W191" s="10" t="str">
        <f>IF('FY2023'!$A193&lt;&gt;"",IF(AND(MONTH($K191) &lt;= 8, MONTH($L191) &gt;= 8), IF($O191 &lt;&gt; "", $E191/$O191, ""), ""),"")</f>
        <v/>
      </c>
      <c r="X191" s="10" t="str">
        <f>IF('FY2023'!$A193&lt;&gt;"",IF(AND(MONTH($K191) &lt;= 9, MONTH($L191) &gt;= 9), IF($O191 &lt;&gt; "", $E191/$O191, ""), ""),"")</f>
        <v/>
      </c>
      <c r="Y191" s="10" t="str">
        <f>IF('FY2023'!$A193&lt;&gt;"",IF(AND(MONTH($K191) &lt;= 10, MONTH($L191) &gt;= 10), IF($O191 &lt;&gt; "", $E191/$O191, ""), ""),"")</f>
        <v/>
      </c>
      <c r="Z191" s="10">
        <f>IF('FY2023'!$A193&lt;&gt;"",IF(AND(MONTH($K191) &lt;= 11, MONTH($L191) &gt;= 11), IF($O191 &lt;&gt; "", $E191/$O191, ""), ""),"")</f>
        <v>1000000</v>
      </c>
      <c r="AA191" s="10" t="str">
        <f>IF('FY2023'!$A193&lt;&gt;"",IF(AND(MONTH($K191) &lt;= 12, MONTH($L191) &gt;= 12), IF($O191 &lt;&gt; "", $E191/$O191, ""), ""),"")</f>
        <v/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45231</v>
      </c>
      <c r="L192" s="7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45260</v>
      </c>
      <c r="M192" s="7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45153</v>
      </c>
      <c r="N192" s="7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45133</v>
      </c>
      <c r="O192" s="5">
        <f t="shared" si="2"/>
        <v>1</v>
      </c>
      <c r="P192" s="10" t="str">
        <f>IF('FY2023'!$A194&lt;&gt;"",IF(AND(MONTH($K192) &lt;= 1, MONTH($L192) &gt;= 1), IF($O192 &lt;&gt; "", $E192/$O192, ""), ""),"")</f>
        <v/>
      </c>
      <c r="Q192" s="10" t="str">
        <f>IF('FY2023'!$A194&lt;&gt;"",IF(AND(MONTH($K192) &lt;= 2, MONTH($L192) &gt;= 2), IF($O192 &lt;&gt; "", $E192/$O192, ""), ""),"")</f>
        <v/>
      </c>
      <c r="R192" s="10" t="str">
        <f>IF('FY2023'!$A194&lt;&gt;"",IF(AND(MONTH($K192) &lt;= 3, MONTH($L192) &gt;= 3), IF($O192 &lt;&gt; "", $E192/$O192, ""), ""),"")</f>
        <v/>
      </c>
      <c r="S192" s="10" t="str">
        <f>IF('FY2023'!$A194&lt;&gt;"",IF(AND(MONTH($K192) &lt;= 4, MONTH($L192) &gt;= 4), IF($O192 &lt;&gt; "", $E192/$O192, ""), ""),"")</f>
        <v/>
      </c>
      <c r="T192" s="10" t="str">
        <f>IF('FY2023'!$A194&lt;&gt;"",IF(AND(MONTH($K192) &lt;= 5, MONTH($L192) &gt;= 5), IF($O192 &lt;&gt; "", $E192/$O192, ""), ""),"")</f>
        <v/>
      </c>
      <c r="U192" s="10" t="str">
        <f>IF('FY2023'!$A194&lt;&gt;"",IF(AND(MONTH($K192) &lt;= 6, MONTH($L192) &gt;= 6), IF($O192 &lt;&gt; "", $E192/$O192, ""), ""),"")</f>
        <v/>
      </c>
      <c r="V192" s="10" t="str">
        <f>IF('FY2023'!$A194&lt;&gt;"",IF(AND(MONTH($K192) &lt;= 7, MONTH($L192) &gt;= 7 ), IF($O192 &lt;&gt; "", $E192/$O192, ""), ""),"")</f>
        <v/>
      </c>
      <c r="W192" s="10" t="str">
        <f>IF('FY2023'!$A194&lt;&gt;"",IF(AND(MONTH($K192) &lt;= 8, MONTH($L192) &gt;= 8), IF($O192 &lt;&gt; "", $E192/$O192, ""), ""),"")</f>
        <v/>
      </c>
      <c r="X192" s="10" t="str">
        <f>IF('FY2023'!$A194&lt;&gt;"",IF(AND(MONTH($K192) &lt;= 9, MONTH($L192) &gt;= 9), IF($O192 &lt;&gt; "", $E192/$O192, ""), ""),"")</f>
        <v/>
      </c>
      <c r="Y192" s="10" t="str">
        <f>IF('FY2023'!$A194&lt;&gt;"",IF(AND(MONTH($K192) &lt;= 10, MONTH($L192) &gt;= 10), IF($O192 &lt;&gt; "", $E192/$O192, ""), ""),"")</f>
        <v/>
      </c>
      <c r="Z192" s="10">
        <f>IF('FY2023'!$A194&lt;&gt;"",IF(AND(MONTH($K192) &lt;= 11, MONTH($L192) &gt;= 11), IF($O192 &lt;&gt; "", $E192/$O192, ""), ""),"")</f>
        <v>500000</v>
      </c>
      <c r="AA192" s="10" t="str">
        <f>IF('FY2023'!$A194&lt;&gt;"",IF(AND(MONTH($K192) &lt;= 12, MONTH($L192) &gt;= 12), IF($O192 &lt;&gt; "", $E192/$O192, ""), ""),"")</f>
        <v/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45231</v>
      </c>
      <c r="L193" s="7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45260</v>
      </c>
      <c r="M193" s="7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45153</v>
      </c>
      <c r="N193" s="7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45133</v>
      </c>
      <c r="O193" s="5">
        <f t="shared" si="2"/>
        <v>1</v>
      </c>
      <c r="P193" s="10" t="str">
        <f>IF('FY2023'!$A195&lt;&gt;"",IF(AND(MONTH($K193) &lt;= 1, MONTH($L193) &gt;= 1), IF($O193 &lt;&gt; "", $E193/$O193, ""), ""),"")</f>
        <v/>
      </c>
      <c r="Q193" s="10" t="str">
        <f>IF('FY2023'!$A195&lt;&gt;"",IF(AND(MONTH($K193) &lt;= 2, MONTH($L193) &gt;= 2), IF($O193 &lt;&gt; "", $E193/$O193, ""), ""),"")</f>
        <v/>
      </c>
      <c r="R193" s="10" t="str">
        <f>IF('FY2023'!$A195&lt;&gt;"",IF(AND(MONTH($K193) &lt;= 3, MONTH($L193) &gt;= 3), IF($O193 &lt;&gt; "", $E193/$O193, ""), ""),"")</f>
        <v/>
      </c>
      <c r="S193" s="10" t="str">
        <f>IF('FY2023'!$A195&lt;&gt;"",IF(AND(MONTH($K193) &lt;= 4, MONTH($L193) &gt;= 4), IF($O193 &lt;&gt; "", $E193/$O193, ""), ""),"")</f>
        <v/>
      </c>
      <c r="T193" s="10" t="str">
        <f>IF('FY2023'!$A195&lt;&gt;"",IF(AND(MONTH($K193) &lt;= 5, MONTH($L193) &gt;= 5), IF($O193 &lt;&gt; "", $E193/$O193, ""), ""),"")</f>
        <v/>
      </c>
      <c r="U193" s="10" t="str">
        <f>IF('FY2023'!$A195&lt;&gt;"",IF(AND(MONTH($K193) &lt;= 6, MONTH($L193) &gt;= 6), IF($O193 &lt;&gt; "", $E193/$O193, ""), ""),"")</f>
        <v/>
      </c>
      <c r="V193" s="10" t="str">
        <f>IF('FY2023'!$A195&lt;&gt;"",IF(AND(MONTH($K193) &lt;= 7, MONTH($L193) &gt;= 7 ), IF($O193 &lt;&gt; "", $E193/$O193, ""), ""),"")</f>
        <v/>
      </c>
      <c r="W193" s="10" t="str">
        <f>IF('FY2023'!$A195&lt;&gt;"",IF(AND(MONTH($K193) &lt;= 8, MONTH($L193) &gt;= 8), IF($O193 &lt;&gt; "", $E193/$O193, ""), ""),"")</f>
        <v/>
      </c>
      <c r="X193" s="10" t="str">
        <f>IF('FY2023'!$A195&lt;&gt;"",IF(AND(MONTH($K193) &lt;= 9, MONTH($L193) &gt;= 9), IF($O193 &lt;&gt; "", $E193/$O193, ""), ""),"")</f>
        <v/>
      </c>
      <c r="Y193" s="10" t="str">
        <f>IF('FY2023'!$A195&lt;&gt;"",IF(AND(MONTH($K193) &lt;= 10, MONTH($L193) &gt;= 10), IF($O193 &lt;&gt; "", $E193/$O193, ""), ""),"")</f>
        <v/>
      </c>
      <c r="Z193" s="10">
        <f>IF('FY2023'!$A195&lt;&gt;"",IF(AND(MONTH($K193) &lt;= 11, MONTH($L193) &gt;= 11), IF($O193 &lt;&gt; "", $E193/$O193, ""), ""),"")</f>
        <v>500000</v>
      </c>
      <c r="AA193" s="10" t="str">
        <f>IF('FY2023'!$A195&lt;&gt;"",IF(AND(MONTH($K193) &lt;= 12, MONTH($L193) &gt;= 12), IF($O193 &lt;&gt; "", $E193/$O193, ""), ""),"")</f>
        <v/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45231</v>
      </c>
      <c r="L194" s="7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45260</v>
      </c>
      <c r="M194" s="7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45154</v>
      </c>
      <c r="N194" s="7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45134</v>
      </c>
      <c r="O194" s="5">
        <f t="shared" si="2"/>
        <v>1</v>
      </c>
      <c r="P194" s="10" t="str">
        <f>IF('FY2023'!$A196&lt;&gt;"",IF(AND(MONTH($K194) &lt;= 1, MONTH($L194) &gt;= 1), IF($O194 &lt;&gt; "", $E194/$O194, ""), ""),"")</f>
        <v/>
      </c>
      <c r="Q194" s="10" t="str">
        <f>IF('FY2023'!$A196&lt;&gt;"",IF(AND(MONTH($K194) &lt;= 2, MONTH($L194) &gt;= 2), IF($O194 &lt;&gt; "", $E194/$O194, ""), ""),"")</f>
        <v/>
      </c>
      <c r="R194" s="10" t="str">
        <f>IF('FY2023'!$A196&lt;&gt;"",IF(AND(MONTH($K194) &lt;= 3, MONTH($L194) &gt;= 3), IF($O194 &lt;&gt; "", $E194/$O194, ""), ""),"")</f>
        <v/>
      </c>
      <c r="S194" s="10" t="str">
        <f>IF('FY2023'!$A196&lt;&gt;"",IF(AND(MONTH($K194) &lt;= 4, MONTH($L194) &gt;= 4), IF($O194 &lt;&gt; "", $E194/$O194, ""), ""),"")</f>
        <v/>
      </c>
      <c r="T194" s="10" t="str">
        <f>IF('FY2023'!$A196&lt;&gt;"",IF(AND(MONTH($K194) &lt;= 5, MONTH($L194) &gt;= 5), IF($O194 &lt;&gt; "", $E194/$O194, ""), ""),"")</f>
        <v/>
      </c>
      <c r="U194" s="10" t="str">
        <f>IF('FY2023'!$A196&lt;&gt;"",IF(AND(MONTH($K194) &lt;= 6, MONTH($L194) &gt;= 6), IF($O194 &lt;&gt; "", $E194/$O194, ""), ""),"")</f>
        <v/>
      </c>
      <c r="V194" s="10" t="str">
        <f>IF('FY2023'!$A196&lt;&gt;"",IF(AND(MONTH($K194) &lt;= 7, MONTH($L194) &gt;= 7 ), IF($O194 &lt;&gt; "", $E194/$O194, ""), ""),"")</f>
        <v/>
      </c>
      <c r="W194" s="10" t="str">
        <f>IF('FY2023'!$A196&lt;&gt;"",IF(AND(MONTH($K194) &lt;= 8, MONTH($L194) &gt;= 8), IF($O194 &lt;&gt; "", $E194/$O194, ""), ""),"")</f>
        <v/>
      </c>
      <c r="X194" s="10" t="str">
        <f>IF('FY2023'!$A196&lt;&gt;"",IF(AND(MONTH($K194) &lt;= 9, MONTH($L194) &gt;= 9), IF($O194 &lt;&gt; "", $E194/$O194, ""), ""),"")</f>
        <v/>
      </c>
      <c r="Y194" s="10" t="str">
        <f>IF('FY2023'!$A196&lt;&gt;"",IF(AND(MONTH($K194) &lt;= 10, MONTH($L194) &gt;= 10), IF($O194 &lt;&gt; "", $E194/$O194, ""), ""),"")</f>
        <v/>
      </c>
      <c r="Z194" s="10">
        <f>IF('FY2023'!$A196&lt;&gt;"",IF(AND(MONTH($K194) &lt;= 11, MONTH($L194) &gt;= 11), IF($O194 &lt;&gt; "", $E194/$O194, ""), ""),"")</f>
        <v>500000</v>
      </c>
      <c r="AA194" s="10" t="str">
        <f>IF('FY2023'!$A196&lt;&gt;"",IF(AND(MONTH($K194) &lt;= 12, MONTH($L194) &gt;= 12), IF($O194 &lt;&gt; "", $E194/$O194, ""), ""),"")</f>
        <v/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45231</v>
      </c>
      <c r="L195" s="7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45260</v>
      </c>
      <c r="M195" s="7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45154</v>
      </c>
      <c r="N195" s="7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45135</v>
      </c>
      <c r="O195" s="5">
        <f t="shared" ref="O195:O258" si="3">IF(AND(K195&lt;&gt;"", L195&lt;&gt;""), DATEDIF(K195, L195, "M") + 1, "")</f>
        <v>1</v>
      </c>
      <c r="P195" s="10" t="str">
        <f>IF('FY2023'!$A197&lt;&gt;"",IF(AND(MONTH($K195) &lt;= 1, MONTH($L195) &gt;= 1), IF($O195 &lt;&gt; "", $E195/$O195, ""), ""),"")</f>
        <v/>
      </c>
      <c r="Q195" s="10" t="str">
        <f>IF('FY2023'!$A197&lt;&gt;"",IF(AND(MONTH($K195) &lt;= 2, MONTH($L195) &gt;= 2), IF($O195 &lt;&gt; "", $E195/$O195, ""), ""),"")</f>
        <v/>
      </c>
      <c r="R195" s="10" t="str">
        <f>IF('FY2023'!$A197&lt;&gt;"",IF(AND(MONTH($K195) &lt;= 3, MONTH($L195) &gt;= 3), IF($O195 &lt;&gt; "", $E195/$O195, ""), ""),"")</f>
        <v/>
      </c>
      <c r="S195" s="10" t="str">
        <f>IF('FY2023'!$A197&lt;&gt;"",IF(AND(MONTH($K195) &lt;= 4, MONTH($L195) &gt;= 4), IF($O195 &lt;&gt; "", $E195/$O195, ""), ""),"")</f>
        <v/>
      </c>
      <c r="T195" s="10" t="str">
        <f>IF('FY2023'!$A197&lt;&gt;"",IF(AND(MONTH($K195) &lt;= 5, MONTH($L195) &gt;= 5), IF($O195 &lt;&gt; "", $E195/$O195, ""), ""),"")</f>
        <v/>
      </c>
      <c r="U195" s="10" t="str">
        <f>IF('FY2023'!$A197&lt;&gt;"",IF(AND(MONTH($K195) &lt;= 6, MONTH($L195) &gt;= 6), IF($O195 &lt;&gt; "", $E195/$O195, ""), ""),"")</f>
        <v/>
      </c>
      <c r="V195" s="10" t="str">
        <f>IF('FY2023'!$A197&lt;&gt;"",IF(AND(MONTH($K195) &lt;= 7, MONTH($L195) &gt;= 7 ), IF($O195 &lt;&gt; "", $E195/$O195, ""), ""),"")</f>
        <v/>
      </c>
      <c r="W195" s="10" t="str">
        <f>IF('FY2023'!$A197&lt;&gt;"",IF(AND(MONTH($K195) &lt;= 8, MONTH($L195) &gt;= 8), IF($O195 &lt;&gt; "", $E195/$O195, ""), ""),"")</f>
        <v/>
      </c>
      <c r="X195" s="10" t="str">
        <f>IF('FY2023'!$A197&lt;&gt;"",IF(AND(MONTH($K195) &lt;= 9, MONTH($L195) &gt;= 9), IF($O195 &lt;&gt; "", $E195/$O195, ""), ""),"")</f>
        <v/>
      </c>
      <c r="Y195" s="10" t="str">
        <f>IF('FY2023'!$A197&lt;&gt;"",IF(AND(MONTH($K195) &lt;= 10, MONTH($L195) &gt;= 10), IF($O195 &lt;&gt; "", $E195/$O195, ""), ""),"")</f>
        <v/>
      </c>
      <c r="Z195" s="10">
        <f>IF('FY2023'!$A197&lt;&gt;"",IF(AND(MONTH($K195) &lt;= 11, MONTH($L195) &gt;= 11), IF($O195 &lt;&gt; "", $E195/$O195, ""), ""),"")</f>
        <v>500000</v>
      </c>
      <c r="AA195" s="10" t="str">
        <f>IF('FY2023'!$A197&lt;&gt;"",IF(AND(MONTH($K195) &lt;= 12, MONTH($L195) &gt;= 12), IF($O195 &lt;&gt; "", $E195/$O195, ""), ""),"")</f>
        <v/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45231</v>
      </c>
      <c r="L196" s="7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45260</v>
      </c>
      <c r="M196" s="7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45155</v>
      </c>
      <c r="N196" s="7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45135</v>
      </c>
      <c r="O196" s="5">
        <f t="shared" si="3"/>
        <v>1</v>
      </c>
      <c r="P196" s="10" t="str">
        <f>IF('FY2023'!$A198&lt;&gt;"",IF(AND(MONTH($K196) &lt;= 1, MONTH($L196) &gt;= 1), IF($O196 &lt;&gt; "", $E196/$O196, ""), ""),"")</f>
        <v/>
      </c>
      <c r="Q196" s="10" t="str">
        <f>IF('FY2023'!$A198&lt;&gt;"",IF(AND(MONTH($K196) &lt;= 2, MONTH($L196) &gt;= 2), IF($O196 &lt;&gt; "", $E196/$O196, ""), ""),"")</f>
        <v/>
      </c>
      <c r="R196" s="10" t="str">
        <f>IF('FY2023'!$A198&lt;&gt;"",IF(AND(MONTH($K196) &lt;= 3, MONTH($L196) &gt;= 3), IF($O196 &lt;&gt; "", $E196/$O196, ""), ""),"")</f>
        <v/>
      </c>
      <c r="S196" s="10" t="str">
        <f>IF('FY2023'!$A198&lt;&gt;"",IF(AND(MONTH($K196) &lt;= 4, MONTH($L196) &gt;= 4), IF($O196 &lt;&gt; "", $E196/$O196, ""), ""),"")</f>
        <v/>
      </c>
      <c r="T196" s="10" t="str">
        <f>IF('FY2023'!$A198&lt;&gt;"",IF(AND(MONTH($K196) &lt;= 5, MONTH($L196) &gt;= 5), IF($O196 &lt;&gt; "", $E196/$O196, ""), ""),"")</f>
        <v/>
      </c>
      <c r="U196" s="10" t="str">
        <f>IF('FY2023'!$A198&lt;&gt;"",IF(AND(MONTH($K196) &lt;= 6, MONTH($L196) &gt;= 6), IF($O196 &lt;&gt; "", $E196/$O196, ""), ""),"")</f>
        <v/>
      </c>
      <c r="V196" s="10" t="str">
        <f>IF('FY2023'!$A198&lt;&gt;"",IF(AND(MONTH($K196) &lt;= 7, MONTH($L196) &gt;= 7 ), IF($O196 &lt;&gt; "", $E196/$O196, ""), ""),"")</f>
        <v/>
      </c>
      <c r="W196" s="10" t="str">
        <f>IF('FY2023'!$A198&lt;&gt;"",IF(AND(MONTH($K196) &lt;= 8, MONTH($L196) &gt;= 8), IF($O196 &lt;&gt; "", $E196/$O196, ""), ""),"")</f>
        <v/>
      </c>
      <c r="X196" s="10" t="str">
        <f>IF('FY2023'!$A198&lt;&gt;"",IF(AND(MONTH($K196) &lt;= 9, MONTH($L196) &gt;= 9), IF($O196 &lt;&gt; "", $E196/$O196, ""), ""),"")</f>
        <v/>
      </c>
      <c r="Y196" s="10" t="str">
        <f>IF('FY2023'!$A198&lt;&gt;"",IF(AND(MONTH($K196) &lt;= 10, MONTH($L196) &gt;= 10), IF($O196 &lt;&gt; "", $E196/$O196, ""), ""),"")</f>
        <v/>
      </c>
      <c r="Z196" s="10">
        <f>IF('FY2023'!$A198&lt;&gt;"",IF(AND(MONTH($K196) &lt;= 11, MONTH($L196) &gt;= 11), IF($O196 &lt;&gt; "", $E196/$O196, ""), ""),"")</f>
        <v>500000</v>
      </c>
      <c r="AA196" s="10" t="str">
        <f>IF('FY2023'!$A198&lt;&gt;"",IF(AND(MONTH($K196) &lt;= 12, MONTH($L196) &gt;= 12), IF($O196 &lt;&gt; "", $E196/$O196, ""), ""),"")</f>
        <v/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45231</v>
      </c>
      <c r="L197" s="7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45260</v>
      </c>
      <c r="M197" s="7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45155</v>
      </c>
      <c r="N197" s="7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45135</v>
      </c>
      <c r="O197" s="5">
        <f t="shared" si="3"/>
        <v>1</v>
      </c>
      <c r="P197" s="10" t="str">
        <f>IF('FY2023'!$A199&lt;&gt;"",IF(AND(MONTH($K197) &lt;= 1, MONTH($L197) &gt;= 1), IF($O197 &lt;&gt; "", $E197/$O197, ""), ""),"")</f>
        <v/>
      </c>
      <c r="Q197" s="10" t="str">
        <f>IF('FY2023'!$A199&lt;&gt;"",IF(AND(MONTH($K197) &lt;= 2, MONTH($L197) &gt;= 2), IF($O197 &lt;&gt; "", $E197/$O197, ""), ""),"")</f>
        <v/>
      </c>
      <c r="R197" s="10" t="str">
        <f>IF('FY2023'!$A199&lt;&gt;"",IF(AND(MONTH($K197) &lt;= 3, MONTH($L197) &gt;= 3), IF($O197 &lt;&gt; "", $E197/$O197, ""), ""),"")</f>
        <v/>
      </c>
      <c r="S197" s="10" t="str">
        <f>IF('FY2023'!$A199&lt;&gt;"",IF(AND(MONTH($K197) &lt;= 4, MONTH($L197) &gt;= 4), IF($O197 &lt;&gt; "", $E197/$O197, ""), ""),"")</f>
        <v/>
      </c>
      <c r="T197" s="10" t="str">
        <f>IF('FY2023'!$A199&lt;&gt;"",IF(AND(MONTH($K197) &lt;= 5, MONTH($L197) &gt;= 5), IF($O197 &lt;&gt; "", $E197/$O197, ""), ""),"")</f>
        <v/>
      </c>
      <c r="U197" s="10" t="str">
        <f>IF('FY2023'!$A199&lt;&gt;"",IF(AND(MONTH($K197) &lt;= 6, MONTH($L197) &gt;= 6), IF($O197 &lt;&gt; "", $E197/$O197, ""), ""),"")</f>
        <v/>
      </c>
      <c r="V197" s="10" t="str">
        <f>IF('FY2023'!$A199&lt;&gt;"",IF(AND(MONTH($K197) &lt;= 7, MONTH($L197) &gt;= 7 ), IF($O197 &lt;&gt; "", $E197/$O197, ""), ""),"")</f>
        <v/>
      </c>
      <c r="W197" s="10" t="str">
        <f>IF('FY2023'!$A199&lt;&gt;"",IF(AND(MONTH($K197) &lt;= 8, MONTH($L197) &gt;= 8), IF($O197 &lt;&gt; "", $E197/$O197, ""), ""),"")</f>
        <v/>
      </c>
      <c r="X197" s="10" t="str">
        <f>IF('FY2023'!$A199&lt;&gt;"",IF(AND(MONTH($K197) &lt;= 9, MONTH($L197) &gt;= 9), IF($O197 &lt;&gt; "", $E197/$O197, ""), ""),"")</f>
        <v/>
      </c>
      <c r="Y197" s="10" t="str">
        <f>IF('FY2023'!$A199&lt;&gt;"",IF(AND(MONTH($K197) &lt;= 10, MONTH($L197) &gt;= 10), IF($O197 &lt;&gt; "", $E197/$O197, ""), ""),"")</f>
        <v/>
      </c>
      <c r="Z197" s="10">
        <f>IF('FY2023'!$A199&lt;&gt;"",IF(AND(MONTH($K197) &lt;= 11, MONTH($L197) &gt;= 11), IF($O197 &lt;&gt; "", $E197/$O197, ""), ""),"")</f>
        <v>500000</v>
      </c>
      <c r="AA197" s="10" t="str">
        <f>IF('FY2023'!$A199&lt;&gt;"",IF(AND(MONTH($K197) &lt;= 12, MONTH($L197) &gt;= 12), IF($O197 &lt;&gt; "", $E197/$O197, ""), ""),"")</f>
        <v/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45231</v>
      </c>
      <c r="L198" s="7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45260</v>
      </c>
      <c r="M198" s="7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45156</v>
      </c>
      <c r="N198" s="7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45138</v>
      </c>
      <c r="O198" s="5">
        <f t="shared" si="3"/>
        <v>1</v>
      </c>
      <c r="P198" s="10" t="str">
        <f>IF('FY2023'!$A200&lt;&gt;"",IF(AND(MONTH($K198) &lt;= 1, MONTH($L198) &gt;= 1), IF($O198 &lt;&gt; "", $E198/$O198, ""), ""),"")</f>
        <v/>
      </c>
      <c r="Q198" s="10" t="str">
        <f>IF('FY2023'!$A200&lt;&gt;"",IF(AND(MONTH($K198) &lt;= 2, MONTH($L198) &gt;= 2), IF($O198 &lt;&gt; "", $E198/$O198, ""), ""),"")</f>
        <v/>
      </c>
      <c r="R198" s="10" t="str">
        <f>IF('FY2023'!$A200&lt;&gt;"",IF(AND(MONTH($K198) &lt;= 3, MONTH($L198) &gt;= 3), IF($O198 &lt;&gt; "", $E198/$O198, ""), ""),"")</f>
        <v/>
      </c>
      <c r="S198" s="10" t="str">
        <f>IF('FY2023'!$A200&lt;&gt;"",IF(AND(MONTH($K198) &lt;= 4, MONTH($L198) &gt;= 4), IF($O198 &lt;&gt; "", $E198/$O198, ""), ""),"")</f>
        <v/>
      </c>
      <c r="T198" s="10" t="str">
        <f>IF('FY2023'!$A200&lt;&gt;"",IF(AND(MONTH($K198) &lt;= 5, MONTH($L198) &gt;= 5), IF($O198 &lt;&gt; "", $E198/$O198, ""), ""),"")</f>
        <v/>
      </c>
      <c r="U198" s="10" t="str">
        <f>IF('FY2023'!$A200&lt;&gt;"",IF(AND(MONTH($K198) &lt;= 6, MONTH($L198) &gt;= 6), IF($O198 &lt;&gt; "", $E198/$O198, ""), ""),"")</f>
        <v/>
      </c>
      <c r="V198" s="10" t="str">
        <f>IF('FY2023'!$A200&lt;&gt;"",IF(AND(MONTH($K198) &lt;= 7, MONTH($L198) &gt;= 7 ), IF($O198 &lt;&gt; "", $E198/$O198, ""), ""),"")</f>
        <v/>
      </c>
      <c r="W198" s="10" t="str">
        <f>IF('FY2023'!$A200&lt;&gt;"",IF(AND(MONTH($K198) &lt;= 8, MONTH($L198) &gt;= 8), IF($O198 &lt;&gt; "", $E198/$O198, ""), ""),"")</f>
        <v/>
      </c>
      <c r="X198" s="10" t="str">
        <f>IF('FY2023'!$A200&lt;&gt;"",IF(AND(MONTH($K198) &lt;= 9, MONTH($L198) &gt;= 9), IF($O198 &lt;&gt; "", $E198/$O198, ""), ""),"")</f>
        <v/>
      </c>
      <c r="Y198" s="10" t="str">
        <f>IF('FY2023'!$A200&lt;&gt;"",IF(AND(MONTH($K198) &lt;= 10, MONTH($L198) &gt;= 10), IF($O198 &lt;&gt; "", $E198/$O198, ""), ""),"")</f>
        <v/>
      </c>
      <c r="Z198" s="10">
        <f>IF('FY2023'!$A200&lt;&gt;"",IF(AND(MONTH($K198) &lt;= 11, MONTH($L198) &gt;= 11), IF($O198 &lt;&gt; "", $E198/$O198, ""), ""),"")</f>
        <v>500000</v>
      </c>
      <c r="AA198" s="10" t="str">
        <f>IF('FY2023'!$A200&lt;&gt;"",IF(AND(MONTH($K198) &lt;= 12, MONTH($L198) &gt;= 12), IF($O198 &lt;&gt; "", $E198/$O198, ""), ""),"")</f>
        <v/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45231</v>
      </c>
      <c r="L199" s="7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45260</v>
      </c>
      <c r="M199" s="7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45156</v>
      </c>
      <c r="N199" s="7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45138</v>
      </c>
      <c r="O199" s="5">
        <f t="shared" si="3"/>
        <v>1</v>
      </c>
      <c r="P199" s="10" t="str">
        <f>IF('FY2023'!$A201&lt;&gt;"",IF(AND(MONTH($K199) &lt;= 1, MONTH($L199) &gt;= 1), IF($O199 &lt;&gt; "", $E199/$O199, ""), ""),"")</f>
        <v/>
      </c>
      <c r="Q199" s="10" t="str">
        <f>IF('FY2023'!$A201&lt;&gt;"",IF(AND(MONTH($K199) &lt;= 2, MONTH($L199) &gt;= 2), IF($O199 &lt;&gt; "", $E199/$O199, ""), ""),"")</f>
        <v/>
      </c>
      <c r="R199" s="10" t="str">
        <f>IF('FY2023'!$A201&lt;&gt;"",IF(AND(MONTH($K199) &lt;= 3, MONTH($L199) &gt;= 3), IF($O199 &lt;&gt; "", $E199/$O199, ""), ""),"")</f>
        <v/>
      </c>
      <c r="S199" s="10" t="str">
        <f>IF('FY2023'!$A201&lt;&gt;"",IF(AND(MONTH($K199) &lt;= 4, MONTH($L199) &gt;= 4), IF($O199 &lt;&gt; "", $E199/$O199, ""), ""),"")</f>
        <v/>
      </c>
      <c r="T199" s="10" t="str">
        <f>IF('FY2023'!$A201&lt;&gt;"",IF(AND(MONTH($K199) &lt;= 5, MONTH($L199) &gt;= 5), IF($O199 &lt;&gt; "", $E199/$O199, ""), ""),"")</f>
        <v/>
      </c>
      <c r="U199" s="10" t="str">
        <f>IF('FY2023'!$A201&lt;&gt;"",IF(AND(MONTH($K199) &lt;= 6, MONTH($L199) &gt;= 6), IF($O199 &lt;&gt; "", $E199/$O199, ""), ""),"")</f>
        <v/>
      </c>
      <c r="V199" s="10" t="str">
        <f>IF('FY2023'!$A201&lt;&gt;"",IF(AND(MONTH($K199) &lt;= 7, MONTH($L199) &gt;= 7 ), IF($O199 &lt;&gt; "", $E199/$O199, ""), ""),"")</f>
        <v/>
      </c>
      <c r="W199" s="10" t="str">
        <f>IF('FY2023'!$A201&lt;&gt;"",IF(AND(MONTH($K199) &lt;= 8, MONTH($L199) &gt;= 8), IF($O199 &lt;&gt; "", $E199/$O199, ""), ""),"")</f>
        <v/>
      </c>
      <c r="X199" s="10" t="str">
        <f>IF('FY2023'!$A201&lt;&gt;"",IF(AND(MONTH($K199) &lt;= 9, MONTH($L199) &gt;= 9), IF($O199 &lt;&gt; "", $E199/$O199, ""), ""),"")</f>
        <v/>
      </c>
      <c r="Y199" s="10" t="str">
        <f>IF('FY2023'!$A201&lt;&gt;"",IF(AND(MONTH($K199) &lt;= 10, MONTH($L199) &gt;= 10), IF($O199 &lt;&gt; "", $E199/$O199, ""), ""),"")</f>
        <v/>
      </c>
      <c r="Z199" s="10">
        <f>IF('FY2023'!$A201&lt;&gt;"",IF(AND(MONTH($K199) &lt;= 11, MONTH($L199) &gt;= 11), IF($O199 &lt;&gt; "", $E199/$O199, ""), ""),"")</f>
        <v>500000</v>
      </c>
      <c r="AA199" s="10" t="str">
        <f>IF('FY2023'!$A201&lt;&gt;"",IF(AND(MONTH($K199) &lt;= 12, MONTH($L199) &gt;= 12), IF($O199 &lt;&gt; "", $E199/$O199, ""), ""),"")</f>
        <v/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45231</v>
      </c>
      <c r="L200" s="7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45260</v>
      </c>
      <c r="M200" s="7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45156</v>
      </c>
      <c r="N200" s="7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45138</v>
      </c>
      <c r="O200" s="5">
        <f t="shared" si="3"/>
        <v>1</v>
      </c>
      <c r="P200" s="10" t="str">
        <f>IF('FY2023'!$A202&lt;&gt;"",IF(AND(MONTH($K200) &lt;= 1, MONTH($L200) &gt;= 1), IF($O200 &lt;&gt; "", $E200/$O200, ""), ""),"")</f>
        <v/>
      </c>
      <c r="Q200" s="10" t="str">
        <f>IF('FY2023'!$A202&lt;&gt;"",IF(AND(MONTH($K200) &lt;= 2, MONTH($L200) &gt;= 2), IF($O200 &lt;&gt; "", $E200/$O200, ""), ""),"")</f>
        <v/>
      </c>
      <c r="R200" s="10" t="str">
        <f>IF('FY2023'!$A202&lt;&gt;"",IF(AND(MONTH($K200) &lt;= 3, MONTH($L200) &gt;= 3), IF($O200 &lt;&gt; "", $E200/$O200, ""), ""),"")</f>
        <v/>
      </c>
      <c r="S200" s="10" t="str">
        <f>IF('FY2023'!$A202&lt;&gt;"",IF(AND(MONTH($K200) &lt;= 4, MONTH($L200) &gt;= 4), IF($O200 &lt;&gt; "", $E200/$O200, ""), ""),"")</f>
        <v/>
      </c>
      <c r="T200" s="10" t="str">
        <f>IF('FY2023'!$A202&lt;&gt;"",IF(AND(MONTH($K200) &lt;= 5, MONTH($L200) &gt;= 5), IF($O200 &lt;&gt; "", $E200/$O200, ""), ""),"")</f>
        <v/>
      </c>
      <c r="U200" s="10" t="str">
        <f>IF('FY2023'!$A202&lt;&gt;"",IF(AND(MONTH($K200) &lt;= 6, MONTH($L200) &gt;= 6), IF($O200 &lt;&gt; "", $E200/$O200, ""), ""),"")</f>
        <v/>
      </c>
      <c r="V200" s="10" t="str">
        <f>IF('FY2023'!$A202&lt;&gt;"",IF(AND(MONTH($K200) &lt;= 7, MONTH($L200) &gt;= 7 ), IF($O200 &lt;&gt; "", $E200/$O200, ""), ""),"")</f>
        <v/>
      </c>
      <c r="W200" s="10" t="str">
        <f>IF('FY2023'!$A202&lt;&gt;"",IF(AND(MONTH($K200) &lt;= 8, MONTH($L200) &gt;= 8), IF($O200 &lt;&gt; "", $E200/$O200, ""), ""),"")</f>
        <v/>
      </c>
      <c r="X200" s="10" t="str">
        <f>IF('FY2023'!$A202&lt;&gt;"",IF(AND(MONTH($K200) &lt;= 9, MONTH($L200) &gt;= 9), IF($O200 &lt;&gt; "", $E200/$O200, ""), ""),"")</f>
        <v/>
      </c>
      <c r="Y200" s="10" t="str">
        <f>IF('FY2023'!$A202&lt;&gt;"",IF(AND(MONTH($K200) &lt;= 10, MONTH($L200) &gt;= 10), IF($O200 &lt;&gt; "", $E200/$O200, ""), ""),"")</f>
        <v/>
      </c>
      <c r="Z200" s="10">
        <f>IF('FY2023'!$A202&lt;&gt;"",IF(AND(MONTH($K200) &lt;= 11, MONTH($L200) &gt;= 11), IF($O200 &lt;&gt; "", $E200/$O200, ""), ""),"")</f>
        <v>500000</v>
      </c>
      <c r="AA200" s="10" t="str">
        <f>IF('FY2023'!$A202&lt;&gt;"",IF(AND(MONTH($K200) &lt;= 12, MONTH($L200) &gt;= 12), IF($O200 &lt;&gt; "", $E200/$O200, ""), ""),"")</f>
        <v/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45231</v>
      </c>
      <c r="L201" s="7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45260</v>
      </c>
      <c r="M201" s="7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45156</v>
      </c>
      <c r="N201" s="7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45138</v>
      </c>
      <c r="O201" s="5">
        <f t="shared" si="3"/>
        <v>1</v>
      </c>
      <c r="P201" s="10" t="str">
        <f>IF('FY2023'!$A203&lt;&gt;"",IF(AND(MONTH($K201) &lt;= 1, MONTH($L201) &gt;= 1), IF($O201 &lt;&gt; "", $E201/$O201, ""), ""),"")</f>
        <v/>
      </c>
      <c r="Q201" s="10" t="str">
        <f>IF('FY2023'!$A203&lt;&gt;"",IF(AND(MONTH($K201) &lt;= 2, MONTH($L201) &gt;= 2), IF($O201 &lt;&gt; "", $E201/$O201, ""), ""),"")</f>
        <v/>
      </c>
      <c r="R201" s="10" t="str">
        <f>IF('FY2023'!$A203&lt;&gt;"",IF(AND(MONTH($K201) &lt;= 3, MONTH($L201) &gt;= 3), IF($O201 &lt;&gt; "", $E201/$O201, ""), ""),"")</f>
        <v/>
      </c>
      <c r="S201" s="10" t="str">
        <f>IF('FY2023'!$A203&lt;&gt;"",IF(AND(MONTH($K201) &lt;= 4, MONTH($L201) &gt;= 4), IF($O201 &lt;&gt; "", $E201/$O201, ""), ""),"")</f>
        <v/>
      </c>
      <c r="T201" s="10" t="str">
        <f>IF('FY2023'!$A203&lt;&gt;"",IF(AND(MONTH($K201) &lt;= 5, MONTH($L201) &gt;= 5), IF($O201 &lt;&gt; "", $E201/$O201, ""), ""),"")</f>
        <v/>
      </c>
      <c r="U201" s="10" t="str">
        <f>IF('FY2023'!$A203&lt;&gt;"",IF(AND(MONTH($K201) &lt;= 6, MONTH($L201) &gt;= 6), IF($O201 &lt;&gt; "", $E201/$O201, ""), ""),"")</f>
        <v/>
      </c>
      <c r="V201" s="10" t="str">
        <f>IF('FY2023'!$A203&lt;&gt;"",IF(AND(MONTH($K201) &lt;= 7, MONTH($L201) &gt;= 7 ), IF($O201 &lt;&gt; "", $E201/$O201, ""), ""),"")</f>
        <v/>
      </c>
      <c r="W201" s="10" t="str">
        <f>IF('FY2023'!$A203&lt;&gt;"",IF(AND(MONTH($K201) &lt;= 8, MONTH($L201) &gt;= 8), IF($O201 &lt;&gt; "", $E201/$O201, ""), ""),"")</f>
        <v/>
      </c>
      <c r="X201" s="10" t="str">
        <f>IF('FY2023'!$A203&lt;&gt;"",IF(AND(MONTH($K201) &lt;= 9, MONTH($L201) &gt;= 9), IF($O201 &lt;&gt; "", $E201/$O201, ""), ""),"")</f>
        <v/>
      </c>
      <c r="Y201" s="10" t="str">
        <f>IF('FY2023'!$A203&lt;&gt;"",IF(AND(MONTH($K201) &lt;= 10, MONTH($L201) &gt;= 10), IF($O201 &lt;&gt; "", $E201/$O201, ""), ""),"")</f>
        <v/>
      </c>
      <c r="Z201" s="10">
        <f>IF('FY2023'!$A203&lt;&gt;"",IF(AND(MONTH($K201) &lt;= 11, MONTH($L201) &gt;= 11), IF($O201 &lt;&gt; "", $E201/$O201, ""), ""),"")</f>
        <v>500000</v>
      </c>
      <c r="AA201" s="10" t="str">
        <f>IF('FY2023'!$A203&lt;&gt;"",IF(AND(MONTH($K201) &lt;= 12, MONTH($L201) &gt;= 12), IF($O201 &lt;&gt; "", $E201/$O201, ""), ""),"")</f>
        <v/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45231</v>
      </c>
      <c r="L202" s="7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45260</v>
      </c>
      <c r="M202" s="7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45159</v>
      </c>
      <c r="N202" s="7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45139</v>
      </c>
      <c r="O202" s="5">
        <f t="shared" si="3"/>
        <v>1</v>
      </c>
      <c r="P202" s="10" t="str">
        <f>IF('FY2023'!$A204&lt;&gt;"",IF(AND(MONTH($K202) &lt;= 1, MONTH($L202) &gt;= 1), IF($O202 &lt;&gt; "", $E202/$O202, ""), ""),"")</f>
        <v/>
      </c>
      <c r="Q202" s="10" t="str">
        <f>IF('FY2023'!$A204&lt;&gt;"",IF(AND(MONTH($K202) &lt;= 2, MONTH($L202) &gt;= 2), IF($O202 &lt;&gt; "", $E202/$O202, ""), ""),"")</f>
        <v/>
      </c>
      <c r="R202" s="10" t="str">
        <f>IF('FY2023'!$A204&lt;&gt;"",IF(AND(MONTH($K202) &lt;= 3, MONTH($L202) &gt;= 3), IF($O202 &lt;&gt; "", $E202/$O202, ""), ""),"")</f>
        <v/>
      </c>
      <c r="S202" s="10" t="str">
        <f>IF('FY2023'!$A204&lt;&gt;"",IF(AND(MONTH($K202) &lt;= 4, MONTH($L202) &gt;= 4), IF($O202 &lt;&gt; "", $E202/$O202, ""), ""),"")</f>
        <v/>
      </c>
      <c r="T202" s="10" t="str">
        <f>IF('FY2023'!$A204&lt;&gt;"",IF(AND(MONTH($K202) &lt;= 5, MONTH($L202) &gt;= 5), IF($O202 &lt;&gt; "", $E202/$O202, ""), ""),"")</f>
        <v/>
      </c>
      <c r="U202" s="10" t="str">
        <f>IF('FY2023'!$A204&lt;&gt;"",IF(AND(MONTH($K202) &lt;= 6, MONTH($L202) &gt;= 6), IF($O202 &lt;&gt; "", $E202/$O202, ""), ""),"")</f>
        <v/>
      </c>
      <c r="V202" s="10" t="str">
        <f>IF('FY2023'!$A204&lt;&gt;"",IF(AND(MONTH($K202) &lt;= 7, MONTH($L202) &gt;= 7 ), IF($O202 &lt;&gt; "", $E202/$O202, ""), ""),"")</f>
        <v/>
      </c>
      <c r="W202" s="10" t="str">
        <f>IF('FY2023'!$A204&lt;&gt;"",IF(AND(MONTH($K202) &lt;= 8, MONTH($L202) &gt;= 8), IF($O202 &lt;&gt; "", $E202/$O202, ""), ""),"")</f>
        <v/>
      </c>
      <c r="X202" s="10" t="str">
        <f>IF('FY2023'!$A204&lt;&gt;"",IF(AND(MONTH($K202) &lt;= 9, MONTH($L202) &gt;= 9), IF($O202 &lt;&gt; "", $E202/$O202, ""), ""),"")</f>
        <v/>
      </c>
      <c r="Y202" s="10" t="str">
        <f>IF('FY2023'!$A204&lt;&gt;"",IF(AND(MONTH($K202) &lt;= 10, MONTH($L202) &gt;= 10), IF($O202 &lt;&gt; "", $E202/$O202, ""), ""),"")</f>
        <v/>
      </c>
      <c r="Z202" s="10">
        <f>IF('FY2023'!$A204&lt;&gt;"",IF(AND(MONTH($K202) &lt;= 11, MONTH($L202) &gt;= 11), IF($O202 &lt;&gt; "", $E202/$O202, ""), ""),"")</f>
        <v>500000</v>
      </c>
      <c r="AA202" s="10" t="str">
        <f>IF('FY2023'!$A204&lt;&gt;"",IF(AND(MONTH($K202) &lt;= 12, MONTH($L202) &gt;= 12), IF($O202 &lt;&gt; "", $E202/$O202, ""), ""),"")</f>
        <v/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45231</v>
      </c>
      <c r="L203" s="7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45260</v>
      </c>
      <c r="M203" s="7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45162</v>
      </c>
      <c r="N203" s="7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45142</v>
      </c>
      <c r="O203" s="5">
        <f t="shared" si="3"/>
        <v>1</v>
      </c>
      <c r="P203" s="10" t="str">
        <f>IF('FY2023'!$A205&lt;&gt;"",IF(AND(MONTH($K203) &lt;= 1, MONTH($L203) &gt;= 1), IF($O203 &lt;&gt; "", $E203/$O203, ""), ""),"")</f>
        <v/>
      </c>
      <c r="Q203" s="10" t="str">
        <f>IF('FY2023'!$A205&lt;&gt;"",IF(AND(MONTH($K203) &lt;= 2, MONTH($L203) &gt;= 2), IF($O203 &lt;&gt; "", $E203/$O203, ""), ""),"")</f>
        <v/>
      </c>
      <c r="R203" s="10" t="str">
        <f>IF('FY2023'!$A205&lt;&gt;"",IF(AND(MONTH($K203) &lt;= 3, MONTH($L203) &gt;= 3), IF($O203 &lt;&gt; "", $E203/$O203, ""), ""),"")</f>
        <v/>
      </c>
      <c r="S203" s="10" t="str">
        <f>IF('FY2023'!$A205&lt;&gt;"",IF(AND(MONTH($K203) &lt;= 4, MONTH($L203) &gt;= 4), IF($O203 &lt;&gt; "", $E203/$O203, ""), ""),"")</f>
        <v/>
      </c>
      <c r="T203" s="10" t="str">
        <f>IF('FY2023'!$A205&lt;&gt;"",IF(AND(MONTH($K203) &lt;= 5, MONTH($L203) &gt;= 5), IF($O203 &lt;&gt; "", $E203/$O203, ""), ""),"")</f>
        <v/>
      </c>
      <c r="U203" s="10" t="str">
        <f>IF('FY2023'!$A205&lt;&gt;"",IF(AND(MONTH($K203) &lt;= 6, MONTH($L203) &gt;= 6), IF($O203 &lt;&gt; "", $E203/$O203, ""), ""),"")</f>
        <v/>
      </c>
      <c r="V203" s="10" t="str">
        <f>IF('FY2023'!$A205&lt;&gt;"",IF(AND(MONTH($K203) &lt;= 7, MONTH($L203) &gt;= 7 ), IF($O203 &lt;&gt; "", $E203/$O203, ""), ""),"")</f>
        <v/>
      </c>
      <c r="W203" s="10" t="str">
        <f>IF('FY2023'!$A205&lt;&gt;"",IF(AND(MONTH($K203) &lt;= 8, MONTH($L203) &gt;= 8), IF($O203 &lt;&gt; "", $E203/$O203, ""), ""),"")</f>
        <v/>
      </c>
      <c r="X203" s="10" t="str">
        <f>IF('FY2023'!$A205&lt;&gt;"",IF(AND(MONTH($K203) &lt;= 9, MONTH($L203) &gt;= 9), IF($O203 &lt;&gt; "", $E203/$O203, ""), ""),"")</f>
        <v/>
      </c>
      <c r="Y203" s="10" t="str">
        <f>IF('FY2023'!$A205&lt;&gt;"",IF(AND(MONTH($K203) &lt;= 10, MONTH($L203) &gt;= 10), IF($O203 &lt;&gt; "", $E203/$O203, ""), ""),"")</f>
        <v/>
      </c>
      <c r="Z203" s="10">
        <f>IF('FY2023'!$A205&lt;&gt;"",IF(AND(MONTH($K203) &lt;= 11, MONTH($L203) &gt;= 11), IF($O203 &lt;&gt; "", $E203/$O203, ""), ""),"")</f>
        <v>500000</v>
      </c>
      <c r="AA203" s="10" t="str">
        <f>IF('FY2023'!$A205&lt;&gt;"",IF(AND(MONTH($K203) &lt;= 12, MONTH($L203) &gt;= 12), IF($O203 &lt;&gt; "", $E203/$O203, ""), ""),"")</f>
        <v/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45231</v>
      </c>
      <c r="L204" s="7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45260</v>
      </c>
      <c r="M204" s="7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45162</v>
      </c>
      <c r="N204" s="7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45142</v>
      </c>
      <c r="O204" s="5">
        <f t="shared" si="3"/>
        <v>1</v>
      </c>
      <c r="P204" s="10" t="str">
        <f>IF('FY2023'!$A206&lt;&gt;"",IF(AND(MONTH($K204) &lt;= 1, MONTH($L204) &gt;= 1), IF($O204 &lt;&gt; "", $E204/$O204, ""), ""),"")</f>
        <v/>
      </c>
      <c r="Q204" s="10" t="str">
        <f>IF('FY2023'!$A206&lt;&gt;"",IF(AND(MONTH($K204) &lt;= 2, MONTH($L204) &gt;= 2), IF($O204 &lt;&gt; "", $E204/$O204, ""), ""),"")</f>
        <v/>
      </c>
      <c r="R204" s="10" t="str">
        <f>IF('FY2023'!$A206&lt;&gt;"",IF(AND(MONTH($K204) &lt;= 3, MONTH($L204) &gt;= 3), IF($O204 &lt;&gt; "", $E204/$O204, ""), ""),"")</f>
        <v/>
      </c>
      <c r="S204" s="10" t="str">
        <f>IF('FY2023'!$A206&lt;&gt;"",IF(AND(MONTH($K204) &lt;= 4, MONTH($L204) &gt;= 4), IF($O204 &lt;&gt; "", $E204/$O204, ""), ""),"")</f>
        <v/>
      </c>
      <c r="T204" s="10" t="str">
        <f>IF('FY2023'!$A206&lt;&gt;"",IF(AND(MONTH($K204) &lt;= 5, MONTH($L204) &gt;= 5), IF($O204 &lt;&gt; "", $E204/$O204, ""), ""),"")</f>
        <v/>
      </c>
      <c r="U204" s="10" t="str">
        <f>IF('FY2023'!$A206&lt;&gt;"",IF(AND(MONTH($K204) &lt;= 6, MONTH($L204) &gt;= 6), IF($O204 &lt;&gt; "", $E204/$O204, ""), ""),"")</f>
        <v/>
      </c>
      <c r="V204" s="10" t="str">
        <f>IF('FY2023'!$A206&lt;&gt;"",IF(AND(MONTH($K204) &lt;= 7, MONTH($L204) &gt;= 7 ), IF($O204 &lt;&gt; "", $E204/$O204, ""), ""),"")</f>
        <v/>
      </c>
      <c r="W204" s="10" t="str">
        <f>IF('FY2023'!$A206&lt;&gt;"",IF(AND(MONTH($K204) &lt;= 8, MONTH($L204) &gt;= 8), IF($O204 &lt;&gt; "", $E204/$O204, ""), ""),"")</f>
        <v/>
      </c>
      <c r="X204" s="10" t="str">
        <f>IF('FY2023'!$A206&lt;&gt;"",IF(AND(MONTH($K204) &lt;= 9, MONTH($L204) &gt;= 9), IF($O204 &lt;&gt; "", $E204/$O204, ""), ""),"")</f>
        <v/>
      </c>
      <c r="Y204" s="10" t="str">
        <f>IF('FY2023'!$A206&lt;&gt;"",IF(AND(MONTH($K204) &lt;= 10, MONTH($L204) &gt;= 10), IF($O204 &lt;&gt; "", $E204/$O204, ""), ""),"")</f>
        <v/>
      </c>
      <c r="Z204" s="10">
        <f>IF('FY2023'!$A206&lt;&gt;"",IF(AND(MONTH($K204) &lt;= 11, MONTH($L204) &gt;= 11), IF($O204 &lt;&gt; "", $E204/$O204, ""), ""),"")</f>
        <v>500000</v>
      </c>
      <c r="AA204" s="10" t="str">
        <f>IF('FY2023'!$A206&lt;&gt;"",IF(AND(MONTH($K204) &lt;= 12, MONTH($L204) &gt;= 12), IF($O204 &lt;&gt; "", $E204/$O204, ""), ""),"")</f>
        <v/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45231</v>
      </c>
      <c r="L205" s="7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45260</v>
      </c>
      <c r="M205" s="7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45167</v>
      </c>
      <c r="N205" s="7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45147</v>
      </c>
      <c r="O205" s="5">
        <f t="shared" si="3"/>
        <v>1</v>
      </c>
      <c r="P205" s="10" t="str">
        <f>IF('FY2023'!$A207&lt;&gt;"",IF(AND(MONTH($K205) &lt;= 1, MONTH($L205) &gt;= 1), IF($O205 &lt;&gt; "", $E205/$O205, ""), ""),"")</f>
        <v/>
      </c>
      <c r="Q205" s="10" t="str">
        <f>IF('FY2023'!$A207&lt;&gt;"",IF(AND(MONTH($K205) &lt;= 2, MONTH($L205) &gt;= 2), IF($O205 &lt;&gt; "", $E205/$O205, ""), ""),"")</f>
        <v/>
      </c>
      <c r="R205" s="10" t="str">
        <f>IF('FY2023'!$A207&lt;&gt;"",IF(AND(MONTH($K205) &lt;= 3, MONTH($L205) &gt;= 3), IF($O205 &lt;&gt; "", $E205/$O205, ""), ""),"")</f>
        <v/>
      </c>
      <c r="S205" s="10" t="str">
        <f>IF('FY2023'!$A207&lt;&gt;"",IF(AND(MONTH($K205) &lt;= 4, MONTH($L205) &gt;= 4), IF($O205 &lt;&gt; "", $E205/$O205, ""), ""),"")</f>
        <v/>
      </c>
      <c r="T205" s="10" t="str">
        <f>IF('FY2023'!$A207&lt;&gt;"",IF(AND(MONTH($K205) &lt;= 5, MONTH($L205) &gt;= 5), IF($O205 &lt;&gt; "", $E205/$O205, ""), ""),"")</f>
        <v/>
      </c>
      <c r="U205" s="10" t="str">
        <f>IF('FY2023'!$A207&lt;&gt;"",IF(AND(MONTH($K205) &lt;= 6, MONTH($L205) &gt;= 6), IF($O205 &lt;&gt; "", $E205/$O205, ""), ""),"")</f>
        <v/>
      </c>
      <c r="V205" s="10" t="str">
        <f>IF('FY2023'!$A207&lt;&gt;"",IF(AND(MONTH($K205) &lt;= 7, MONTH($L205) &gt;= 7 ), IF($O205 &lt;&gt; "", $E205/$O205, ""), ""),"")</f>
        <v/>
      </c>
      <c r="W205" s="10" t="str">
        <f>IF('FY2023'!$A207&lt;&gt;"",IF(AND(MONTH($K205) &lt;= 8, MONTH($L205) &gt;= 8), IF($O205 &lt;&gt; "", $E205/$O205, ""), ""),"")</f>
        <v/>
      </c>
      <c r="X205" s="10" t="str">
        <f>IF('FY2023'!$A207&lt;&gt;"",IF(AND(MONTH($K205) &lt;= 9, MONTH($L205) &gt;= 9), IF($O205 &lt;&gt; "", $E205/$O205, ""), ""),"")</f>
        <v/>
      </c>
      <c r="Y205" s="10" t="str">
        <f>IF('FY2023'!$A207&lt;&gt;"",IF(AND(MONTH($K205) &lt;= 10, MONTH($L205) &gt;= 10), IF($O205 &lt;&gt; "", $E205/$O205, ""), ""),"")</f>
        <v/>
      </c>
      <c r="Z205" s="10">
        <f>IF('FY2023'!$A207&lt;&gt;"",IF(AND(MONTH($K205) &lt;= 11, MONTH($L205) &gt;= 11), IF($O205 &lt;&gt; "", $E205/$O205, ""), ""),"")</f>
        <v>500000</v>
      </c>
      <c r="AA205" s="10" t="str">
        <f>IF('FY2023'!$A207&lt;&gt;"",IF(AND(MONTH($K205) &lt;= 12, MONTH($L205) &gt;= 12), IF($O205 &lt;&gt; "", $E205/$O205, ""), ""),"")</f>
        <v/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45231</v>
      </c>
      <c r="L206" s="7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45260</v>
      </c>
      <c r="M206" s="7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45167</v>
      </c>
      <c r="N206" s="7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45147</v>
      </c>
      <c r="O206" s="5">
        <f t="shared" si="3"/>
        <v>1</v>
      </c>
      <c r="P206" s="10" t="str">
        <f>IF('FY2023'!$A208&lt;&gt;"",IF(AND(MONTH($K206) &lt;= 1, MONTH($L206) &gt;= 1), IF($O206 &lt;&gt; "", $E206/$O206, ""), ""),"")</f>
        <v/>
      </c>
      <c r="Q206" s="10" t="str">
        <f>IF('FY2023'!$A208&lt;&gt;"",IF(AND(MONTH($K206) &lt;= 2, MONTH($L206) &gt;= 2), IF($O206 &lt;&gt; "", $E206/$O206, ""), ""),"")</f>
        <v/>
      </c>
      <c r="R206" s="10" t="str">
        <f>IF('FY2023'!$A208&lt;&gt;"",IF(AND(MONTH($K206) &lt;= 3, MONTH($L206) &gt;= 3), IF($O206 &lt;&gt; "", $E206/$O206, ""), ""),"")</f>
        <v/>
      </c>
      <c r="S206" s="10" t="str">
        <f>IF('FY2023'!$A208&lt;&gt;"",IF(AND(MONTH($K206) &lt;= 4, MONTH($L206) &gt;= 4), IF($O206 &lt;&gt; "", $E206/$O206, ""), ""),"")</f>
        <v/>
      </c>
      <c r="T206" s="10" t="str">
        <f>IF('FY2023'!$A208&lt;&gt;"",IF(AND(MONTH($K206) &lt;= 5, MONTH($L206) &gt;= 5), IF($O206 &lt;&gt; "", $E206/$O206, ""), ""),"")</f>
        <v/>
      </c>
      <c r="U206" s="10" t="str">
        <f>IF('FY2023'!$A208&lt;&gt;"",IF(AND(MONTH($K206) &lt;= 6, MONTH($L206) &gt;= 6), IF($O206 &lt;&gt; "", $E206/$O206, ""), ""),"")</f>
        <v/>
      </c>
      <c r="V206" s="10" t="str">
        <f>IF('FY2023'!$A208&lt;&gt;"",IF(AND(MONTH($K206) &lt;= 7, MONTH($L206) &gt;= 7 ), IF($O206 &lt;&gt; "", $E206/$O206, ""), ""),"")</f>
        <v/>
      </c>
      <c r="W206" s="10" t="str">
        <f>IF('FY2023'!$A208&lt;&gt;"",IF(AND(MONTH($K206) &lt;= 8, MONTH($L206) &gt;= 8), IF($O206 &lt;&gt; "", $E206/$O206, ""), ""),"")</f>
        <v/>
      </c>
      <c r="X206" s="10" t="str">
        <f>IF('FY2023'!$A208&lt;&gt;"",IF(AND(MONTH($K206) &lt;= 9, MONTH($L206) &gt;= 9), IF($O206 &lt;&gt; "", $E206/$O206, ""), ""),"")</f>
        <v/>
      </c>
      <c r="Y206" s="10" t="str">
        <f>IF('FY2023'!$A208&lt;&gt;"",IF(AND(MONTH($K206) &lt;= 10, MONTH($L206) &gt;= 10), IF($O206 &lt;&gt; "", $E206/$O206, ""), ""),"")</f>
        <v/>
      </c>
      <c r="Z206" s="10">
        <f>IF('FY2023'!$A208&lt;&gt;"",IF(AND(MONTH($K206) &lt;= 11, MONTH($L206) &gt;= 11), IF($O206 &lt;&gt; "", $E206/$O206, ""), ""),"")</f>
        <v>500000</v>
      </c>
      <c r="AA206" s="10" t="str">
        <f>IF('FY2023'!$A208&lt;&gt;"",IF(AND(MONTH($K206) &lt;= 12, MONTH($L206) &gt;= 12), IF($O206 &lt;&gt; "", $E206/$O206, ""), ""),"")</f>
        <v/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45231</v>
      </c>
      <c r="L207" s="7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45260</v>
      </c>
      <c r="M207" s="7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45167</v>
      </c>
      <c r="N207" s="7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45147</v>
      </c>
      <c r="O207" s="5">
        <f t="shared" si="3"/>
        <v>1</v>
      </c>
      <c r="P207" s="10" t="str">
        <f>IF('FY2023'!$A209&lt;&gt;"",IF(AND(MONTH($K207) &lt;= 1, MONTH($L207) &gt;= 1), IF($O207 &lt;&gt; "", $E207/$O207, ""), ""),"")</f>
        <v/>
      </c>
      <c r="Q207" s="10" t="str">
        <f>IF('FY2023'!$A209&lt;&gt;"",IF(AND(MONTH($K207) &lt;= 2, MONTH($L207) &gt;= 2), IF($O207 &lt;&gt; "", $E207/$O207, ""), ""),"")</f>
        <v/>
      </c>
      <c r="R207" s="10" t="str">
        <f>IF('FY2023'!$A209&lt;&gt;"",IF(AND(MONTH($K207) &lt;= 3, MONTH($L207) &gt;= 3), IF($O207 &lt;&gt; "", $E207/$O207, ""), ""),"")</f>
        <v/>
      </c>
      <c r="S207" s="10" t="str">
        <f>IF('FY2023'!$A209&lt;&gt;"",IF(AND(MONTH($K207) &lt;= 4, MONTH($L207) &gt;= 4), IF($O207 &lt;&gt; "", $E207/$O207, ""), ""),"")</f>
        <v/>
      </c>
      <c r="T207" s="10" t="str">
        <f>IF('FY2023'!$A209&lt;&gt;"",IF(AND(MONTH($K207) &lt;= 5, MONTH($L207) &gt;= 5), IF($O207 &lt;&gt; "", $E207/$O207, ""), ""),"")</f>
        <v/>
      </c>
      <c r="U207" s="10" t="str">
        <f>IF('FY2023'!$A209&lt;&gt;"",IF(AND(MONTH($K207) &lt;= 6, MONTH($L207) &gt;= 6), IF($O207 &lt;&gt; "", $E207/$O207, ""), ""),"")</f>
        <v/>
      </c>
      <c r="V207" s="10" t="str">
        <f>IF('FY2023'!$A209&lt;&gt;"",IF(AND(MONTH($K207) &lt;= 7, MONTH($L207) &gt;= 7 ), IF($O207 &lt;&gt; "", $E207/$O207, ""), ""),"")</f>
        <v/>
      </c>
      <c r="W207" s="10" t="str">
        <f>IF('FY2023'!$A209&lt;&gt;"",IF(AND(MONTH($K207) &lt;= 8, MONTH($L207) &gt;= 8), IF($O207 &lt;&gt; "", $E207/$O207, ""), ""),"")</f>
        <v/>
      </c>
      <c r="X207" s="10" t="str">
        <f>IF('FY2023'!$A209&lt;&gt;"",IF(AND(MONTH($K207) &lt;= 9, MONTH($L207) &gt;= 9), IF($O207 &lt;&gt; "", $E207/$O207, ""), ""),"")</f>
        <v/>
      </c>
      <c r="Y207" s="10" t="str">
        <f>IF('FY2023'!$A209&lt;&gt;"",IF(AND(MONTH($K207) &lt;= 10, MONTH($L207) &gt;= 10), IF($O207 &lt;&gt; "", $E207/$O207, ""), ""),"")</f>
        <v/>
      </c>
      <c r="Z207" s="10">
        <f>IF('FY2023'!$A209&lt;&gt;"",IF(AND(MONTH($K207) &lt;= 11, MONTH($L207) &gt;= 11), IF($O207 &lt;&gt; "", $E207/$O207, ""), ""),"")</f>
        <v>500000</v>
      </c>
      <c r="AA207" s="10" t="str">
        <f>IF('FY2023'!$A209&lt;&gt;"",IF(AND(MONTH($K207) &lt;= 12, MONTH($L207) &gt;= 12), IF($O207 &lt;&gt; "", $E207/$O207, ""), ""),"")</f>
        <v/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45231</v>
      </c>
      <c r="L208" s="7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45260</v>
      </c>
      <c r="M208" s="7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45167</v>
      </c>
      <c r="N208" s="7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45147</v>
      </c>
      <c r="O208" s="5">
        <f t="shared" si="3"/>
        <v>1</v>
      </c>
      <c r="P208" s="10" t="str">
        <f>IF('FY2023'!$A210&lt;&gt;"",IF(AND(MONTH($K208) &lt;= 1, MONTH($L208) &gt;= 1), IF($O208 &lt;&gt; "", $E208/$O208, ""), ""),"")</f>
        <v/>
      </c>
      <c r="Q208" s="10" t="str">
        <f>IF('FY2023'!$A210&lt;&gt;"",IF(AND(MONTH($K208) &lt;= 2, MONTH($L208) &gt;= 2), IF($O208 &lt;&gt; "", $E208/$O208, ""), ""),"")</f>
        <v/>
      </c>
      <c r="R208" s="10" t="str">
        <f>IF('FY2023'!$A210&lt;&gt;"",IF(AND(MONTH($K208) &lt;= 3, MONTH($L208) &gt;= 3), IF($O208 &lt;&gt; "", $E208/$O208, ""), ""),"")</f>
        <v/>
      </c>
      <c r="S208" s="10" t="str">
        <f>IF('FY2023'!$A210&lt;&gt;"",IF(AND(MONTH($K208) &lt;= 4, MONTH($L208) &gt;= 4), IF($O208 &lt;&gt; "", $E208/$O208, ""), ""),"")</f>
        <v/>
      </c>
      <c r="T208" s="10" t="str">
        <f>IF('FY2023'!$A210&lt;&gt;"",IF(AND(MONTH($K208) &lt;= 5, MONTH($L208) &gt;= 5), IF($O208 &lt;&gt; "", $E208/$O208, ""), ""),"")</f>
        <v/>
      </c>
      <c r="U208" s="10" t="str">
        <f>IF('FY2023'!$A210&lt;&gt;"",IF(AND(MONTH($K208) &lt;= 6, MONTH($L208) &gt;= 6), IF($O208 &lt;&gt; "", $E208/$O208, ""), ""),"")</f>
        <v/>
      </c>
      <c r="V208" s="10" t="str">
        <f>IF('FY2023'!$A210&lt;&gt;"",IF(AND(MONTH($K208) &lt;= 7, MONTH($L208) &gt;= 7 ), IF($O208 &lt;&gt; "", $E208/$O208, ""), ""),"")</f>
        <v/>
      </c>
      <c r="W208" s="10" t="str">
        <f>IF('FY2023'!$A210&lt;&gt;"",IF(AND(MONTH($K208) &lt;= 8, MONTH($L208) &gt;= 8), IF($O208 &lt;&gt; "", $E208/$O208, ""), ""),"")</f>
        <v/>
      </c>
      <c r="X208" s="10" t="str">
        <f>IF('FY2023'!$A210&lt;&gt;"",IF(AND(MONTH($K208) &lt;= 9, MONTH($L208) &gt;= 9), IF($O208 &lt;&gt; "", $E208/$O208, ""), ""),"")</f>
        <v/>
      </c>
      <c r="Y208" s="10" t="str">
        <f>IF('FY2023'!$A210&lt;&gt;"",IF(AND(MONTH($K208) &lt;= 10, MONTH($L208) &gt;= 10), IF($O208 &lt;&gt; "", $E208/$O208, ""), ""),"")</f>
        <v/>
      </c>
      <c r="Z208" s="10">
        <f>IF('FY2023'!$A210&lt;&gt;"",IF(AND(MONTH($K208) &lt;= 11, MONTH($L208) &gt;= 11), IF($O208 &lt;&gt; "", $E208/$O208, ""), ""),"")</f>
        <v>500000</v>
      </c>
      <c r="AA208" s="10" t="str">
        <f>IF('FY2023'!$A210&lt;&gt;"",IF(AND(MONTH($K208) &lt;= 12, MONTH($L208) &gt;= 12), IF($O208 &lt;&gt; "", $E208/$O208, ""), ""),"")</f>
        <v/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45231</v>
      </c>
      <c r="L209" s="7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45260</v>
      </c>
      <c r="M209" s="7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45167</v>
      </c>
      <c r="N209" s="7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45147</v>
      </c>
      <c r="O209" s="5">
        <f t="shared" si="3"/>
        <v>1</v>
      </c>
      <c r="P209" s="10" t="str">
        <f>IF('FY2023'!$A211&lt;&gt;"",IF(AND(MONTH($K209) &lt;= 1, MONTH($L209) &gt;= 1), IF($O209 &lt;&gt; "", $E209/$O209, ""), ""),"")</f>
        <v/>
      </c>
      <c r="Q209" s="10" t="str">
        <f>IF('FY2023'!$A211&lt;&gt;"",IF(AND(MONTH($K209) &lt;= 2, MONTH($L209) &gt;= 2), IF($O209 &lt;&gt; "", $E209/$O209, ""), ""),"")</f>
        <v/>
      </c>
      <c r="R209" s="10" t="str">
        <f>IF('FY2023'!$A211&lt;&gt;"",IF(AND(MONTH($K209) &lt;= 3, MONTH($L209) &gt;= 3), IF($O209 &lt;&gt; "", $E209/$O209, ""), ""),"")</f>
        <v/>
      </c>
      <c r="S209" s="10" t="str">
        <f>IF('FY2023'!$A211&lt;&gt;"",IF(AND(MONTH($K209) &lt;= 4, MONTH($L209) &gt;= 4), IF($O209 &lt;&gt; "", $E209/$O209, ""), ""),"")</f>
        <v/>
      </c>
      <c r="T209" s="10" t="str">
        <f>IF('FY2023'!$A211&lt;&gt;"",IF(AND(MONTH($K209) &lt;= 5, MONTH($L209) &gt;= 5), IF($O209 &lt;&gt; "", $E209/$O209, ""), ""),"")</f>
        <v/>
      </c>
      <c r="U209" s="10" t="str">
        <f>IF('FY2023'!$A211&lt;&gt;"",IF(AND(MONTH($K209) &lt;= 6, MONTH($L209) &gt;= 6), IF($O209 &lt;&gt; "", $E209/$O209, ""), ""),"")</f>
        <v/>
      </c>
      <c r="V209" s="10" t="str">
        <f>IF('FY2023'!$A211&lt;&gt;"",IF(AND(MONTH($K209) &lt;= 7, MONTH($L209) &gt;= 7 ), IF($O209 &lt;&gt; "", $E209/$O209, ""), ""),"")</f>
        <v/>
      </c>
      <c r="W209" s="10" t="str">
        <f>IF('FY2023'!$A211&lt;&gt;"",IF(AND(MONTH($K209) &lt;= 8, MONTH($L209) &gt;= 8), IF($O209 &lt;&gt; "", $E209/$O209, ""), ""),"")</f>
        <v/>
      </c>
      <c r="X209" s="10" t="str">
        <f>IF('FY2023'!$A211&lt;&gt;"",IF(AND(MONTH($K209) &lt;= 9, MONTH($L209) &gt;= 9), IF($O209 &lt;&gt; "", $E209/$O209, ""), ""),"")</f>
        <v/>
      </c>
      <c r="Y209" s="10" t="str">
        <f>IF('FY2023'!$A211&lt;&gt;"",IF(AND(MONTH($K209) &lt;= 10, MONTH($L209) &gt;= 10), IF($O209 &lt;&gt; "", $E209/$O209, ""), ""),"")</f>
        <v/>
      </c>
      <c r="Z209" s="10">
        <f>IF('FY2023'!$A211&lt;&gt;"",IF(AND(MONTH($K209) &lt;= 11, MONTH($L209) &gt;= 11), IF($O209 &lt;&gt; "", $E209/$O209, ""), ""),"")</f>
        <v>500000</v>
      </c>
      <c r="AA209" s="10" t="str">
        <f>IF('FY2023'!$A211&lt;&gt;"",IF(AND(MONTH($K209) &lt;= 12, MONTH($L209) &gt;= 12), IF($O209 &lt;&gt; "", $E209/$O209, ""), ""),"")</f>
        <v/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45231</v>
      </c>
      <c r="L210" s="7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45260</v>
      </c>
      <c r="M210" s="7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45181</v>
      </c>
      <c r="N210" s="7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45159</v>
      </c>
      <c r="O210" s="5">
        <f t="shared" si="3"/>
        <v>1</v>
      </c>
      <c r="P210" s="10" t="str">
        <f>IF('FY2023'!$A212&lt;&gt;"",IF(AND(MONTH($K210) &lt;= 1, MONTH($L210) &gt;= 1), IF($O210 &lt;&gt; "", $E210/$O210, ""), ""),"")</f>
        <v/>
      </c>
      <c r="Q210" s="10" t="str">
        <f>IF('FY2023'!$A212&lt;&gt;"",IF(AND(MONTH($K210) &lt;= 2, MONTH($L210) &gt;= 2), IF($O210 &lt;&gt; "", $E210/$O210, ""), ""),"")</f>
        <v/>
      </c>
      <c r="R210" s="10" t="str">
        <f>IF('FY2023'!$A212&lt;&gt;"",IF(AND(MONTH($K210) &lt;= 3, MONTH($L210) &gt;= 3), IF($O210 &lt;&gt; "", $E210/$O210, ""), ""),"")</f>
        <v/>
      </c>
      <c r="S210" s="10" t="str">
        <f>IF('FY2023'!$A212&lt;&gt;"",IF(AND(MONTH($K210) &lt;= 4, MONTH($L210) &gt;= 4), IF($O210 &lt;&gt; "", $E210/$O210, ""), ""),"")</f>
        <v/>
      </c>
      <c r="T210" s="10" t="str">
        <f>IF('FY2023'!$A212&lt;&gt;"",IF(AND(MONTH($K210) &lt;= 5, MONTH($L210) &gt;= 5), IF($O210 &lt;&gt; "", $E210/$O210, ""), ""),"")</f>
        <v/>
      </c>
      <c r="U210" s="10" t="str">
        <f>IF('FY2023'!$A212&lt;&gt;"",IF(AND(MONTH($K210) &lt;= 6, MONTH($L210) &gt;= 6), IF($O210 &lt;&gt; "", $E210/$O210, ""), ""),"")</f>
        <v/>
      </c>
      <c r="V210" s="10" t="str">
        <f>IF('FY2023'!$A212&lt;&gt;"",IF(AND(MONTH($K210) &lt;= 7, MONTH($L210) &gt;= 7 ), IF($O210 &lt;&gt; "", $E210/$O210, ""), ""),"")</f>
        <v/>
      </c>
      <c r="W210" s="10" t="str">
        <f>IF('FY2023'!$A212&lt;&gt;"",IF(AND(MONTH($K210) &lt;= 8, MONTH($L210) &gt;= 8), IF($O210 &lt;&gt; "", $E210/$O210, ""), ""),"")</f>
        <v/>
      </c>
      <c r="X210" s="10" t="str">
        <f>IF('FY2023'!$A212&lt;&gt;"",IF(AND(MONTH($K210) &lt;= 9, MONTH($L210) &gt;= 9), IF($O210 &lt;&gt; "", $E210/$O210, ""), ""),"")</f>
        <v/>
      </c>
      <c r="Y210" s="10" t="str">
        <f>IF('FY2023'!$A212&lt;&gt;"",IF(AND(MONTH($K210) &lt;= 10, MONTH($L210) &gt;= 10), IF($O210 &lt;&gt; "", $E210/$O210, ""), ""),"")</f>
        <v/>
      </c>
      <c r="Z210" s="10">
        <f>IF('FY2023'!$A212&lt;&gt;"",IF(AND(MONTH($K210) &lt;= 11, MONTH($L210) &gt;= 11), IF($O210 &lt;&gt; "", $E210/$O210, ""), ""),"")</f>
        <v>500000</v>
      </c>
      <c r="AA210" s="10" t="str">
        <f>IF('FY2023'!$A212&lt;&gt;"",IF(AND(MONTH($K210) &lt;= 12, MONTH($L210) &gt;= 12), IF($O210 &lt;&gt; "", $E210/$O210, ""), ""),"")</f>
        <v/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45231</v>
      </c>
      <c r="L211" s="7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45260</v>
      </c>
      <c r="M211" s="7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45181</v>
      </c>
      <c r="N211" s="7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45159</v>
      </c>
      <c r="O211" s="5">
        <f t="shared" si="3"/>
        <v>1</v>
      </c>
      <c r="P211" s="10" t="str">
        <f>IF('FY2023'!$A213&lt;&gt;"",IF(AND(MONTH($K211) &lt;= 1, MONTH($L211) &gt;= 1), IF($O211 &lt;&gt; "", $E211/$O211, ""), ""),"")</f>
        <v/>
      </c>
      <c r="Q211" s="10" t="str">
        <f>IF('FY2023'!$A213&lt;&gt;"",IF(AND(MONTH($K211) &lt;= 2, MONTH($L211) &gt;= 2), IF($O211 &lt;&gt; "", $E211/$O211, ""), ""),"")</f>
        <v/>
      </c>
      <c r="R211" s="10" t="str">
        <f>IF('FY2023'!$A213&lt;&gt;"",IF(AND(MONTH($K211) &lt;= 3, MONTH($L211) &gt;= 3), IF($O211 &lt;&gt; "", $E211/$O211, ""), ""),"")</f>
        <v/>
      </c>
      <c r="S211" s="10" t="str">
        <f>IF('FY2023'!$A213&lt;&gt;"",IF(AND(MONTH($K211) &lt;= 4, MONTH($L211) &gt;= 4), IF($O211 &lt;&gt; "", $E211/$O211, ""), ""),"")</f>
        <v/>
      </c>
      <c r="T211" s="10" t="str">
        <f>IF('FY2023'!$A213&lt;&gt;"",IF(AND(MONTH($K211) &lt;= 5, MONTH($L211) &gt;= 5), IF($O211 &lt;&gt; "", $E211/$O211, ""), ""),"")</f>
        <v/>
      </c>
      <c r="U211" s="10" t="str">
        <f>IF('FY2023'!$A213&lt;&gt;"",IF(AND(MONTH($K211) &lt;= 6, MONTH($L211) &gt;= 6), IF($O211 &lt;&gt; "", $E211/$O211, ""), ""),"")</f>
        <v/>
      </c>
      <c r="V211" s="10" t="str">
        <f>IF('FY2023'!$A213&lt;&gt;"",IF(AND(MONTH($K211) &lt;= 7, MONTH($L211) &gt;= 7 ), IF($O211 &lt;&gt; "", $E211/$O211, ""), ""),"")</f>
        <v/>
      </c>
      <c r="W211" s="10" t="str">
        <f>IF('FY2023'!$A213&lt;&gt;"",IF(AND(MONTH($K211) &lt;= 8, MONTH($L211) &gt;= 8), IF($O211 &lt;&gt; "", $E211/$O211, ""), ""),"")</f>
        <v/>
      </c>
      <c r="X211" s="10" t="str">
        <f>IF('FY2023'!$A213&lt;&gt;"",IF(AND(MONTH($K211) &lt;= 9, MONTH($L211) &gt;= 9), IF($O211 &lt;&gt; "", $E211/$O211, ""), ""),"")</f>
        <v/>
      </c>
      <c r="Y211" s="10" t="str">
        <f>IF('FY2023'!$A213&lt;&gt;"",IF(AND(MONTH($K211) &lt;= 10, MONTH($L211) &gt;= 10), IF($O211 &lt;&gt; "", $E211/$O211, ""), ""),"")</f>
        <v/>
      </c>
      <c r="Z211" s="10">
        <f>IF('FY2023'!$A213&lt;&gt;"",IF(AND(MONTH($K211) &lt;= 11, MONTH($L211) &gt;= 11), IF($O211 &lt;&gt; "", $E211/$O211, ""), ""),"")</f>
        <v>500000</v>
      </c>
      <c r="AA211" s="10" t="str">
        <f>IF('FY2023'!$A213&lt;&gt;"",IF(AND(MONTH($K211) &lt;= 12, MONTH($L211) &gt;= 12), IF($O211 &lt;&gt; "", $E211/$O211, ""), ""),"")</f>
        <v/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45231</v>
      </c>
      <c r="L212" s="7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45260</v>
      </c>
      <c r="M212" s="7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45181</v>
      </c>
      <c r="N212" s="7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45159</v>
      </c>
      <c r="O212" s="5">
        <f t="shared" si="3"/>
        <v>1</v>
      </c>
      <c r="P212" s="10" t="str">
        <f>IF('FY2023'!$A214&lt;&gt;"",IF(AND(MONTH($K212) &lt;= 1, MONTH($L212) &gt;= 1), IF($O212 &lt;&gt; "", $E212/$O212, ""), ""),"")</f>
        <v/>
      </c>
      <c r="Q212" s="10" t="str">
        <f>IF('FY2023'!$A214&lt;&gt;"",IF(AND(MONTH($K212) &lt;= 2, MONTH($L212) &gt;= 2), IF($O212 &lt;&gt; "", $E212/$O212, ""), ""),"")</f>
        <v/>
      </c>
      <c r="R212" s="10" t="str">
        <f>IF('FY2023'!$A214&lt;&gt;"",IF(AND(MONTH($K212) &lt;= 3, MONTH($L212) &gt;= 3), IF($O212 &lt;&gt; "", $E212/$O212, ""), ""),"")</f>
        <v/>
      </c>
      <c r="S212" s="10" t="str">
        <f>IF('FY2023'!$A214&lt;&gt;"",IF(AND(MONTH($K212) &lt;= 4, MONTH($L212) &gt;= 4), IF($O212 &lt;&gt; "", $E212/$O212, ""), ""),"")</f>
        <v/>
      </c>
      <c r="T212" s="10" t="str">
        <f>IF('FY2023'!$A214&lt;&gt;"",IF(AND(MONTH($K212) &lt;= 5, MONTH($L212) &gt;= 5), IF($O212 &lt;&gt; "", $E212/$O212, ""), ""),"")</f>
        <v/>
      </c>
      <c r="U212" s="10" t="str">
        <f>IF('FY2023'!$A214&lt;&gt;"",IF(AND(MONTH($K212) &lt;= 6, MONTH($L212) &gt;= 6), IF($O212 &lt;&gt; "", $E212/$O212, ""), ""),"")</f>
        <v/>
      </c>
      <c r="V212" s="10" t="str">
        <f>IF('FY2023'!$A214&lt;&gt;"",IF(AND(MONTH($K212) &lt;= 7, MONTH($L212) &gt;= 7 ), IF($O212 &lt;&gt; "", $E212/$O212, ""), ""),"")</f>
        <v/>
      </c>
      <c r="W212" s="10" t="str">
        <f>IF('FY2023'!$A214&lt;&gt;"",IF(AND(MONTH($K212) &lt;= 8, MONTH($L212) &gt;= 8), IF($O212 &lt;&gt; "", $E212/$O212, ""), ""),"")</f>
        <v/>
      </c>
      <c r="X212" s="10" t="str">
        <f>IF('FY2023'!$A214&lt;&gt;"",IF(AND(MONTH($K212) &lt;= 9, MONTH($L212) &gt;= 9), IF($O212 &lt;&gt; "", $E212/$O212, ""), ""),"")</f>
        <v/>
      </c>
      <c r="Y212" s="10" t="str">
        <f>IF('FY2023'!$A214&lt;&gt;"",IF(AND(MONTH($K212) &lt;= 10, MONTH($L212) &gt;= 10), IF($O212 &lt;&gt; "", $E212/$O212, ""), ""),"")</f>
        <v/>
      </c>
      <c r="Z212" s="10">
        <f>IF('FY2023'!$A214&lt;&gt;"",IF(AND(MONTH($K212) &lt;= 11, MONTH($L212) &gt;= 11), IF($O212 &lt;&gt; "", $E212/$O212, ""), ""),"")</f>
        <v>500000</v>
      </c>
      <c r="AA212" s="10" t="str">
        <f>IF('FY2023'!$A214&lt;&gt;"",IF(AND(MONTH($K212) &lt;= 12, MONTH($L212) &gt;= 12), IF($O212 &lt;&gt; "", $E212/$O212, ""), ""),"")</f>
        <v/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45231</v>
      </c>
      <c r="L213" s="7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45260</v>
      </c>
      <c r="M213" s="7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45181</v>
      </c>
      <c r="N213" s="7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45159</v>
      </c>
      <c r="O213" s="5">
        <f t="shared" si="3"/>
        <v>1</v>
      </c>
      <c r="P213" s="10" t="str">
        <f>IF('FY2023'!$A215&lt;&gt;"",IF(AND(MONTH($K213) &lt;= 1, MONTH($L213) &gt;= 1), IF($O213 &lt;&gt; "", $E213/$O213, ""), ""),"")</f>
        <v/>
      </c>
      <c r="Q213" s="10" t="str">
        <f>IF('FY2023'!$A215&lt;&gt;"",IF(AND(MONTH($K213) &lt;= 2, MONTH($L213) &gt;= 2), IF($O213 &lt;&gt; "", $E213/$O213, ""), ""),"")</f>
        <v/>
      </c>
      <c r="R213" s="10" t="str">
        <f>IF('FY2023'!$A215&lt;&gt;"",IF(AND(MONTH($K213) &lt;= 3, MONTH($L213) &gt;= 3), IF($O213 &lt;&gt; "", $E213/$O213, ""), ""),"")</f>
        <v/>
      </c>
      <c r="S213" s="10" t="str">
        <f>IF('FY2023'!$A215&lt;&gt;"",IF(AND(MONTH($K213) &lt;= 4, MONTH($L213) &gt;= 4), IF($O213 &lt;&gt; "", $E213/$O213, ""), ""),"")</f>
        <v/>
      </c>
      <c r="T213" s="10" t="str">
        <f>IF('FY2023'!$A215&lt;&gt;"",IF(AND(MONTH($K213) &lt;= 5, MONTH($L213) &gt;= 5), IF($O213 &lt;&gt; "", $E213/$O213, ""), ""),"")</f>
        <v/>
      </c>
      <c r="U213" s="10" t="str">
        <f>IF('FY2023'!$A215&lt;&gt;"",IF(AND(MONTH($K213) &lt;= 6, MONTH($L213) &gt;= 6), IF($O213 &lt;&gt; "", $E213/$O213, ""), ""),"")</f>
        <v/>
      </c>
      <c r="V213" s="10" t="str">
        <f>IF('FY2023'!$A215&lt;&gt;"",IF(AND(MONTH($K213) &lt;= 7, MONTH($L213) &gt;= 7 ), IF($O213 &lt;&gt; "", $E213/$O213, ""), ""),"")</f>
        <v/>
      </c>
      <c r="W213" s="10" t="str">
        <f>IF('FY2023'!$A215&lt;&gt;"",IF(AND(MONTH($K213) &lt;= 8, MONTH($L213) &gt;= 8), IF($O213 &lt;&gt; "", $E213/$O213, ""), ""),"")</f>
        <v/>
      </c>
      <c r="X213" s="10" t="str">
        <f>IF('FY2023'!$A215&lt;&gt;"",IF(AND(MONTH($K213) &lt;= 9, MONTH($L213) &gt;= 9), IF($O213 &lt;&gt; "", $E213/$O213, ""), ""),"")</f>
        <v/>
      </c>
      <c r="Y213" s="10" t="str">
        <f>IF('FY2023'!$A215&lt;&gt;"",IF(AND(MONTH($K213) &lt;= 10, MONTH($L213) &gt;= 10), IF($O213 &lt;&gt; "", $E213/$O213, ""), ""),"")</f>
        <v/>
      </c>
      <c r="Z213" s="10">
        <f>IF('FY2023'!$A215&lt;&gt;"",IF(AND(MONTH($K213) &lt;= 11, MONTH($L213) &gt;= 11), IF($O213 &lt;&gt; "", $E213/$O213, ""), ""),"")</f>
        <v>500000</v>
      </c>
      <c r="AA213" s="10" t="str">
        <f>IF('FY2023'!$A215&lt;&gt;"",IF(AND(MONTH($K213) &lt;= 12, MONTH($L213) &gt;= 12), IF($O213 &lt;&gt; "", $E213/$O213, ""), ""),"")</f>
        <v/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45261</v>
      </c>
      <c r="L214" s="7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45291</v>
      </c>
      <c r="M214" s="7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45188</v>
      </c>
      <c r="N214" s="7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45163</v>
      </c>
      <c r="O214" s="5">
        <f t="shared" si="3"/>
        <v>1</v>
      </c>
      <c r="P214" s="10" t="str">
        <f>IF('FY2023'!$A216&lt;&gt;"",IF(AND(MONTH($K214) &lt;= 1, MONTH($L214) &gt;= 1), IF($O214 &lt;&gt; "", $E214/$O214, ""), ""),"")</f>
        <v/>
      </c>
      <c r="Q214" s="10" t="str">
        <f>IF('FY2023'!$A216&lt;&gt;"",IF(AND(MONTH($K214) &lt;= 2, MONTH($L214) &gt;= 2), IF($O214 &lt;&gt; "", $E214/$O214, ""), ""),"")</f>
        <v/>
      </c>
      <c r="R214" s="10" t="str">
        <f>IF('FY2023'!$A216&lt;&gt;"",IF(AND(MONTH($K214) &lt;= 3, MONTH($L214) &gt;= 3), IF($O214 &lt;&gt; "", $E214/$O214, ""), ""),"")</f>
        <v/>
      </c>
      <c r="S214" s="10" t="str">
        <f>IF('FY2023'!$A216&lt;&gt;"",IF(AND(MONTH($K214) &lt;= 4, MONTH($L214) &gt;= 4), IF($O214 &lt;&gt; "", $E214/$O214, ""), ""),"")</f>
        <v/>
      </c>
      <c r="T214" s="10" t="str">
        <f>IF('FY2023'!$A216&lt;&gt;"",IF(AND(MONTH($K214) &lt;= 5, MONTH($L214) &gt;= 5), IF($O214 &lt;&gt; "", $E214/$O214, ""), ""),"")</f>
        <v/>
      </c>
      <c r="U214" s="10" t="str">
        <f>IF('FY2023'!$A216&lt;&gt;"",IF(AND(MONTH($K214) &lt;= 6, MONTH($L214) &gt;= 6), IF($O214 &lt;&gt; "", $E214/$O214, ""), ""),"")</f>
        <v/>
      </c>
      <c r="V214" s="10" t="str">
        <f>IF('FY2023'!$A216&lt;&gt;"",IF(AND(MONTH($K214) &lt;= 7, MONTH($L214) &gt;= 7 ), IF($O214 &lt;&gt; "", $E214/$O214, ""), ""),"")</f>
        <v/>
      </c>
      <c r="W214" s="10" t="str">
        <f>IF('FY2023'!$A216&lt;&gt;"",IF(AND(MONTH($K214) &lt;= 8, MONTH($L214) &gt;= 8), IF($O214 &lt;&gt; "", $E214/$O214, ""), ""),"")</f>
        <v/>
      </c>
      <c r="X214" s="10" t="str">
        <f>IF('FY2023'!$A216&lt;&gt;"",IF(AND(MONTH($K214) &lt;= 9, MONTH($L214) &gt;= 9), IF($O214 &lt;&gt; "", $E214/$O214, ""), ""),"")</f>
        <v/>
      </c>
      <c r="Y214" s="10" t="str">
        <f>IF('FY2023'!$A216&lt;&gt;"",IF(AND(MONTH($K214) &lt;= 10, MONTH($L214) &gt;= 10), IF($O214 &lt;&gt; "", $E214/$O214, ""), ""),"")</f>
        <v/>
      </c>
      <c r="Z214" s="10" t="str">
        <f>IF('FY2023'!$A216&lt;&gt;"",IF(AND(MONTH($K214) &lt;= 11, MONTH($L214) &gt;= 11), IF($O214 &lt;&gt; "", $E214/$O214, ""), ""),"")</f>
        <v/>
      </c>
      <c r="AA214" s="10">
        <f>IF('FY2023'!$A216&lt;&gt;"",IF(AND(MONTH($K214) &lt;= 12, MONTH($L214) &gt;= 12), IF($O214 &lt;&gt; "", $E214/$O214, ""), ""),"")</f>
        <v>500000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45261</v>
      </c>
      <c r="L215" s="7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45291</v>
      </c>
      <c r="M215" s="7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45188</v>
      </c>
      <c r="N215" s="7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45163</v>
      </c>
      <c r="O215" s="5">
        <f t="shared" si="3"/>
        <v>1</v>
      </c>
      <c r="P215" s="10" t="str">
        <f>IF('FY2023'!$A217&lt;&gt;"",IF(AND(MONTH($K215) &lt;= 1, MONTH($L215) &gt;= 1), IF($O215 &lt;&gt; "", $E215/$O215, ""), ""),"")</f>
        <v/>
      </c>
      <c r="Q215" s="10" t="str">
        <f>IF('FY2023'!$A217&lt;&gt;"",IF(AND(MONTH($K215) &lt;= 2, MONTH($L215) &gt;= 2), IF($O215 &lt;&gt; "", $E215/$O215, ""), ""),"")</f>
        <v/>
      </c>
      <c r="R215" s="10" t="str">
        <f>IF('FY2023'!$A217&lt;&gt;"",IF(AND(MONTH($K215) &lt;= 3, MONTH($L215) &gt;= 3), IF($O215 &lt;&gt; "", $E215/$O215, ""), ""),"")</f>
        <v/>
      </c>
      <c r="S215" s="10" t="str">
        <f>IF('FY2023'!$A217&lt;&gt;"",IF(AND(MONTH($K215) &lt;= 4, MONTH($L215) &gt;= 4), IF($O215 &lt;&gt; "", $E215/$O215, ""), ""),"")</f>
        <v/>
      </c>
      <c r="T215" s="10" t="str">
        <f>IF('FY2023'!$A217&lt;&gt;"",IF(AND(MONTH($K215) &lt;= 5, MONTH($L215) &gt;= 5), IF($O215 &lt;&gt; "", $E215/$O215, ""), ""),"")</f>
        <v/>
      </c>
      <c r="U215" s="10" t="str">
        <f>IF('FY2023'!$A217&lt;&gt;"",IF(AND(MONTH($K215) &lt;= 6, MONTH($L215) &gt;= 6), IF($O215 &lt;&gt; "", $E215/$O215, ""), ""),"")</f>
        <v/>
      </c>
      <c r="V215" s="10" t="str">
        <f>IF('FY2023'!$A217&lt;&gt;"",IF(AND(MONTH($K215) &lt;= 7, MONTH($L215) &gt;= 7 ), IF($O215 &lt;&gt; "", $E215/$O215, ""), ""),"")</f>
        <v/>
      </c>
      <c r="W215" s="10" t="str">
        <f>IF('FY2023'!$A217&lt;&gt;"",IF(AND(MONTH($K215) &lt;= 8, MONTH($L215) &gt;= 8), IF($O215 &lt;&gt; "", $E215/$O215, ""), ""),"")</f>
        <v/>
      </c>
      <c r="X215" s="10" t="str">
        <f>IF('FY2023'!$A217&lt;&gt;"",IF(AND(MONTH($K215) &lt;= 9, MONTH($L215) &gt;= 9), IF($O215 &lt;&gt; "", $E215/$O215, ""), ""),"")</f>
        <v/>
      </c>
      <c r="Y215" s="10" t="str">
        <f>IF('FY2023'!$A217&lt;&gt;"",IF(AND(MONTH($K215) &lt;= 10, MONTH($L215) &gt;= 10), IF($O215 &lt;&gt; "", $E215/$O215, ""), ""),"")</f>
        <v/>
      </c>
      <c r="Z215" s="10" t="str">
        <f>IF('FY2023'!$A217&lt;&gt;"",IF(AND(MONTH($K215) &lt;= 11, MONTH($L215) &gt;= 11), IF($O215 &lt;&gt; "", $E215/$O215, ""), ""),"")</f>
        <v/>
      </c>
      <c r="AA215" s="10">
        <f>IF('FY2023'!$A217&lt;&gt;"",IF(AND(MONTH($K215) &lt;= 12, MONTH($L215) &gt;= 12), IF($O215 &lt;&gt; "", $E215/$O215, ""), ""),"")</f>
        <v>500000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45261</v>
      </c>
      <c r="L216" s="7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45291</v>
      </c>
      <c r="M216" s="7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45188</v>
      </c>
      <c r="N216" s="7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45163</v>
      </c>
      <c r="O216" s="5">
        <f t="shared" si="3"/>
        <v>1</v>
      </c>
      <c r="P216" s="10" t="str">
        <f>IF('FY2023'!$A218&lt;&gt;"",IF(AND(MONTH($K216) &lt;= 1, MONTH($L216) &gt;= 1), IF($O216 &lt;&gt; "", $E216/$O216, ""), ""),"")</f>
        <v/>
      </c>
      <c r="Q216" s="10" t="str">
        <f>IF('FY2023'!$A218&lt;&gt;"",IF(AND(MONTH($K216) &lt;= 2, MONTH($L216) &gt;= 2), IF($O216 &lt;&gt; "", $E216/$O216, ""), ""),"")</f>
        <v/>
      </c>
      <c r="R216" s="10" t="str">
        <f>IF('FY2023'!$A218&lt;&gt;"",IF(AND(MONTH($K216) &lt;= 3, MONTH($L216) &gt;= 3), IF($O216 &lt;&gt; "", $E216/$O216, ""), ""),"")</f>
        <v/>
      </c>
      <c r="S216" s="10" t="str">
        <f>IF('FY2023'!$A218&lt;&gt;"",IF(AND(MONTH($K216) &lt;= 4, MONTH($L216) &gt;= 4), IF($O216 &lt;&gt; "", $E216/$O216, ""), ""),"")</f>
        <v/>
      </c>
      <c r="T216" s="10" t="str">
        <f>IF('FY2023'!$A218&lt;&gt;"",IF(AND(MONTH($K216) &lt;= 5, MONTH($L216) &gt;= 5), IF($O216 &lt;&gt; "", $E216/$O216, ""), ""),"")</f>
        <v/>
      </c>
      <c r="U216" s="10" t="str">
        <f>IF('FY2023'!$A218&lt;&gt;"",IF(AND(MONTH($K216) &lt;= 6, MONTH($L216) &gt;= 6), IF($O216 &lt;&gt; "", $E216/$O216, ""), ""),"")</f>
        <v/>
      </c>
      <c r="V216" s="10" t="str">
        <f>IF('FY2023'!$A218&lt;&gt;"",IF(AND(MONTH($K216) &lt;= 7, MONTH($L216) &gt;= 7 ), IF($O216 &lt;&gt; "", $E216/$O216, ""), ""),"")</f>
        <v/>
      </c>
      <c r="W216" s="10" t="str">
        <f>IF('FY2023'!$A218&lt;&gt;"",IF(AND(MONTH($K216) &lt;= 8, MONTH($L216) &gt;= 8), IF($O216 &lt;&gt; "", $E216/$O216, ""), ""),"")</f>
        <v/>
      </c>
      <c r="X216" s="10" t="str">
        <f>IF('FY2023'!$A218&lt;&gt;"",IF(AND(MONTH($K216) &lt;= 9, MONTH($L216) &gt;= 9), IF($O216 &lt;&gt; "", $E216/$O216, ""), ""),"")</f>
        <v/>
      </c>
      <c r="Y216" s="10" t="str">
        <f>IF('FY2023'!$A218&lt;&gt;"",IF(AND(MONTH($K216) &lt;= 10, MONTH($L216) &gt;= 10), IF($O216 &lt;&gt; "", $E216/$O216, ""), ""),"")</f>
        <v/>
      </c>
      <c r="Z216" s="10" t="str">
        <f>IF('FY2023'!$A218&lt;&gt;"",IF(AND(MONTH($K216) &lt;= 11, MONTH($L216) &gt;= 11), IF($O216 &lt;&gt; "", $E216/$O216, ""), ""),"")</f>
        <v/>
      </c>
      <c r="AA216" s="10">
        <f>IF('FY2023'!$A218&lt;&gt;"",IF(AND(MONTH($K216) &lt;= 12, MONTH($L216) &gt;= 12), IF($O216 &lt;&gt; "", $E216/$O216, ""), ""),"")</f>
        <v>500000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45261</v>
      </c>
      <c r="L217" s="7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45291</v>
      </c>
      <c r="M217" s="7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45188</v>
      </c>
      <c r="N217" s="7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45163</v>
      </c>
      <c r="O217" s="5">
        <f t="shared" si="3"/>
        <v>1</v>
      </c>
      <c r="P217" s="10" t="str">
        <f>IF('FY2023'!$A219&lt;&gt;"",IF(AND(MONTH($K217) &lt;= 1, MONTH($L217) &gt;= 1), IF($O217 &lt;&gt; "", $E217/$O217, ""), ""),"")</f>
        <v/>
      </c>
      <c r="Q217" s="10" t="str">
        <f>IF('FY2023'!$A219&lt;&gt;"",IF(AND(MONTH($K217) &lt;= 2, MONTH($L217) &gt;= 2), IF($O217 &lt;&gt; "", $E217/$O217, ""), ""),"")</f>
        <v/>
      </c>
      <c r="R217" s="10" t="str">
        <f>IF('FY2023'!$A219&lt;&gt;"",IF(AND(MONTH($K217) &lt;= 3, MONTH($L217) &gt;= 3), IF($O217 &lt;&gt; "", $E217/$O217, ""), ""),"")</f>
        <v/>
      </c>
      <c r="S217" s="10" t="str">
        <f>IF('FY2023'!$A219&lt;&gt;"",IF(AND(MONTH($K217) &lt;= 4, MONTH($L217) &gt;= 4), IF($O217 &lt;&gt; "", $E217/$O217, ""), ""),"")</f>
        <v/>
      </c>
      <c r="T217" s="10" t="str">
        <f>IF('FY2023'!$A219&lt;&gt;"",IF(AND(MONTH($K217) &lt;= 5, MONTH($L217) &gt;= 5), IF($O217 &lt;&gt; "", $E217/$O217, ""), ""),"")</f>
        <v/>
      </c>
      <c r="U217" s="10" t="str">
        <f>IF('FY2023'!$A219&lt;&gt;"",IF(AND(MONTH($K217) &lt;= 6, MONTH($L217) &gt;= 6), IF($O217 &lt;&gt; "", $E217/$O217, ""), ""),"")</f>
        <v/>
      </c>
      <c r="V217" s="10" t="str">
        <f>IF('FY2023'!$A219&lt;&gt;"",IF(AND(MONTH($K217) &lt;= 7, MONTH($L217) &gt;= 7 ), IF($O217 &lt;&gt; "", $E217/$O217, ""), ""),"")</f>
        <v/>
      </c>
      <c r="W217" s="10" t="str">
        <f>IF('FY2023'!$A219&lt;&gt;"",IF(AND(MONTH($K217) &lt;= 8, MONTH($L217) &gt;= 8), IF($O217 &lt;&gt; "", $E217/$O217, ""), ""),"")</f>
        <v/>
      </c>
      <c r="X217" s="10" t="str">
        <f>IF('FY2023'!$A219&lt;&gt;"",IF(AND(MONTH($K217) &lt;= 9, MONTH($L217) &gt;= 9), IF($O217 &lt;&gt; "", $E217/$O217, ""), ""),"")</f>
        <v/>
      </c>
      <c r="Y217" s="10" t="str">
        <f>IF('FY2023'!$A219&lt;&gt;"",IF(AND(MONTH($K217) &lt;= 10, MONTH($L217) &gt;= 10), IF($O217 &lt;&gt; "", $E217/$O217, ""), ""),"")</f>
        <v/>
      </c>
      <c r="Z217" s="10" t="str">
        <f>IF('FY2023'!$A219&lt;&gt;"",IF(AND(MONTH($K217) &lt;= 11, MONTH($L217) &gt;= 11), IF($O217 &lt;&gt; "", $E217/$O217, ""), ""),"")</f>
        <v/>
      </c>
      <c r="AA217" s="10">
        <f>IF('FY2023'!$A219&lt;&gt;"",IF(AND(MONTH($K217) &lt;= 12, MONTH($L217) &gt;= 12), IF($O217 &lt;&gt; "", $E217/$O217, ""), ""),"")</f>
        <v>500000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45261</v>
      </c>
      <c r="L218" s="7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45291</v>
      </c>
      <c r="M218" s="7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45188</v>
      </c>
      <c r="N218" s="7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45163</v>
      </c>
      <c r="O218" s="5">
        <f t="shared" si="3"/>
        <v>1</v>
      </c>
      <c r="P218" s="10" t="str">
        <f>IF('FY2023'!$A220&lt;&gt;"",IF(AND(MONTH($K218) &lt;= 1, MONTH($L218) &gt;= 1), IF($O218 &lt;&gt; "", $E218/$O218, ""), ""),"")</f>
        <v/>
      </c>
      <c r="Q218" s="10" t="str">
        <f>IF('FY2023'!$A220&lt;&gt;"",IF(AND(MONTH($K218) &lt;= 2, MONTH($L218) &gt;= 2), IF($O218 &lt;&gt; "", $E218/$O218, ""), ""),"")</f>
        <v/>
      </c>
      <c r="R218" s="10" t="str">
        <f>IF('FY2023'!$A220&lt;&gt;"",IF(AND(MONTH($K218) &lt;= 3, MONTH($L218) &gt;= 3), IF($O218 &lt;&gt; "", $E218/$O218, ""), ""),"")</f>
        <v/>
      </c>
      <c r="S218" s="10" t="str">
        <f>IF('FY2023'!$A220&lt;&gt;"",IF(AND(MONTH($K218) &lt;= 4, MONTH($L218) &gt;= 4), IF($O218 &lt;&gt; "", $E218/$O218, ""), ""),"")</f>
        <v/>
      </c>
      <c r="T218" s="10" t="str">
        <f>IF('FY2023'!$A220&lt;&gt;"",IF(AND(MONTH($K218) &lt;= 5, MONTH($L218) &gt;= 5), IF($O218 &lt;&gt; "", $E218/$O218, ""), ""),"")</f>
        <v/>
      </c>
      <c r="U218" s="10" t="str">
        <f>IF('FY2023'!$A220&lt;&gt;"",IF(AND(MONTH($K218) &lt;= 6, MONTH($L218) &gt;= 6), IF($O218 &lt;&gt; "", $E218/$O218, ""), ""),"")</f>
        <v/>
      </c>
      <c r="V218" s="10" t="str">
        <f>IF('FY2023'!$A220&lt;&gt;"",IF(AND(MONTH($K218) &lt;= 7, MONTH($L218) &gt;= 7 ), IF($O218 &lt;&gt; "", $E218/$O218, ""), ""),"")</f>
        <v/>
      </c>
      <c r="W218" s="10" t="str">
        <f>IF('FY2023'!$A220&lt;&gt;"",IF(AND(MONTH($K218) &lt;= 8, MONTH($L218) &gt;= 8), IF($O218 &lt;&gt; "", $E218/$O218, ""), ""),"")</f>
        <v/>
      </c>
      <c r="X218" s="10" t="str">
        <f>IF('FY2023'!$A220&lt;&gt;"",IF(AND(MONTH($K218) &lt;= 9, MONTH($L218) &gt;= 9), IF($O218 &lt;&gt; "", $E218/$O218, ""), ""),"")</f>
        <v/>
      </c>
      <c r="Y218" s="10" t="str">
        <f>IF('FY2023'!$A220&lt;&gt;"",IF(AND(MONTH($K218) &lt;= 10, MONTH($L218) &gt;= 10), IF($O218 &lt;&gt; "", $E218/$O218, ""), ""),"")</f>
        <v/>
      </c>
      <c r="Z218" s="10" t="str">
        <f>IF('FY2023'!$A220&lt;&gt;"",IF(AND(MONTH($K218) &lt;= 11, MONTH($L218) &gt;= 11), IF($O218 &lt;&gt; "", $E218/$O218, ""), ""),"")</f>
        <v/>
      </c>
      <c r="AA218" s="10">
        <f>IF('FY2023'!$A220&lt;&gt;"",IF(AND(MONTH($K218) &lt;= 12, MONTH($L218) &gt;= 12), IF($O218 &lt;&gt; "", $E218/$O218, ""), ""),"")</f>
        <v>500000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45261</v>
      </c>
      <c r="L219" s="7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45291</v>
      </c>
      <c r="M219" s="7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45188</v>
      </c>
      <c r="N219" s="7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45163</v>
      </c>
      <c r="O219" s="5">
        <f t="shared" si="3"/>
        <v>1</v>
      </c>
      <c r="P219" s="10" t="str">
        <f>IF('FY2023'!$A221&lt;&gt;"",IF(AND(MONTH($K219) &lt;= 1, MONTH($L219) &gt;= 1), IF($O219 &lt;&gt; "", $E219/$O219, ""), ""),"")</f>
        <v/>
      </c>
      <c r="Q219" s="10" t="str">
        <f>IF('FY2023'!$A221&lt;&gt;"",IF(AND(MONTH($K219) &lt;= 2, MONTH($L219) &gt;= 2), IF($O219 &lt;&gt; "", $E219/$O219, ""), ""),"")</f>
        <v/>
      </c>
      <c r="R219" s="10" t="str">
        <f>IF('FY2023'!$A221&lt;&gt;"",IF(AND(MONTH($K219) &lt;= 3, MONTH($L219) &gt;= 3), IF($O219 &lt;&gt; "", $E219/$O219, ""), ""),"")</f>
        <v/>
      </c>
      <c r="S219" s="10" t="str">
        <f>IF('FY2023'!$A221&lt;&gt;"",IF(AND(MONTH($K219) &lt;= 4, MONTH($L219) &gt;= 4), IF($O219 &lt;&gt; "", $E219/$O219, ""), ""),"")</f>
        <v/>
      </c>
      <c r="T219" s="10" t="str">
        <f>IF('FY2023'!$A221&lt;&gt;"",IF(AND(MONTH($K219) &lt;= 5, MONTH($L219) &gt;= 5), IF($O219 &lt;&gt; "", $E219/$O219, ""), ""),"")</f>
        <v/>
      </c>
      <c r="U219" s="10" t="str">
        <f>IF('FY2023'!$A221&lt;&gt;"",IF(AND(MONTH($K219) &lt;= 6, MONTH($L219) &gt;= 6), IF($O219 &lt;&gt; "", $E219/$O219, ""), ""),"")</f>
        <v/>
      </c>
      <c r="V219" s="10" t="str">
        <f>IF('FY2023'!$A221&lt;&gt;"",IF(AND(MONTH($K219) &lt;= 7, MONTH($L219) &gt;= 7 ), IF($O219 &lt;&gt; "", $E219/$O219, ""), ""),"")</f>
        <v/>
      </c>
      <c r="W219" s="10" t="str">
        <f>IF('FY2023'!$A221&lt;&gt;"",IF(AND(MONTH($K219) &lt;= 8, MONTH($L219) &gt;= 8), IF($O219 &lt;&gt; "", $E219/$O219, ""), ""),"")</f>
        <v/>
      </c>
      <c r="X219" s="10" t="str">
        <f>IF('FY2023'!$A221&lt;&gt;"",IF(AND(MONTH($K219) &lt;= 9, MONTH($L219) &gt;= 9), IF($O219 &lt;&gt; "", $E219/$O219, ""), ""),"")</f>
        <v/>
      </c>
      <c r="Y219" s="10" t="str">
        <f>IF('FY2023'!$A221&lt;&gt;"",IF(AND(MONTH($K219) &lt;= 10, MONTH($L219) &gt;= 10), IF($O219 &lt;&gt; "", $E219/$O219, ""), ""),"")</f>
        <v/>
      </c>
      <c r="Z219" s="10" t="str">
        <f>IF('FY2023'!$A221&lt;&gt;"",IF(AND(MONTH($K219) &lt;= 11, MONTH($L219) &gt;= 11), IF($O219 &lt;&gt; "", $E219/$O219, ""), ""),"")</f>
        <v/>
      </c>
      <c r="AA219" s="10">
        <f>IF('FY2023'!$A221&lt;&gt;"",IF(AND(MONTH($K219) &lt;= 12, MONTH($L219) &gt;= 12), IF($O219 &lt;&gt; "", $E219/$O219, ""), ""),"")</f>
        <v>500000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45261</v>
      </c>
      <c r="L220" s="7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45291</v>
      </c>
      <c r="M220" s="7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45189</v>
      </c>
      <c r="N220" s="7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45166</v>
      </c>
      <c r="O220" s="5">
        <f t="shared" si="3"/>
        <v>1</v>
      </c>
      <c r="P220" s="10" t="str">
        <f>IF('FY2023'!$A222&lt;&gt;"",IF(AND(MONTH($K220) &lt;= 1, MONTH($L220) &gt;= 1), IF($O220 &lt;&gt; "", $E220/$O220, ""), ""),"")</f>
        <v/>
      </c>
      <c r="Q220" s="10" t="str">
        <f>IF('FY2023'!$A222&lt;&gt;"",IF(AND(MONTH($K220) &lt;= 2, MONTH($L220) &gt;= 2), IF($O220 &lt;&gt; "", $E220/$O220, ""), ""),"")</f>
        <v/>
      </c>
      <c r="R220" s="10" t="str">
        <f>IF('FY2023'!$A222&lt;&gt;"",IF(AND(MONTH($K220) &lt;= 3, MONTH($L220) &gt;= 3), IF($O220 &lt;&gt; "", $E220/$O220, ""), ""),"")</f>
        <v/>
      </c>
      <c r="S220" s="10" t="str">
        <f>IF('FY2023'!$A222&lt;&gt;"",IF(AND(MONTH($K220) &lt;= 4, MONTH($L220) &gt;= 4), IF($O220 &lt;&gt; "", $E220/$O220, ""), ""),"")</f>
        <v/>
      </c>
      <c r="T220" s="10" t="str">
        <f>IF('FY2023'!$A222&lt;&gt;"",IF(AND(MONTH($K220) &lt;= 5, MONTH($L220) &gt;= 5), IF($O220 &lt;&gt; "", $E220/$O220, ""), ""),"")</f>
        <v/>
      </c>
      <c r="U220" s="10" t="str">
        <f>IF('FY2023'!$A222&lt;&gt;"",IF(AND(MONTH($K220) &lt;= 6, MONTH($L220) &gt;= 6), IF($O220 &lt;&gt; "", $E220/$O220, ""), ""),"")</f>
        <v/>
      </c>
      <c r="V220" s="10" t="str">
        <f>IF('FY2023'!$A222&lt;&gt;"",IF(AND(MONTH($K220) &lt;= 7, MONTH($L220) &gt;= 7 ), IF($O220 &lt;&gt; "", $E220/$O220, ""), ""),"")</f>
        <v/>
      </c>
      <c r="W220" s="10" t="str">
        <f>IF('FY2023'!$A222&lt;&gt;"",IF(AND(MONTH($K220) &lt;= 8, MONTH($L220) &gt;= 8), IF($O220 &lt;&gt; "", $E220/$O220, ""), ""),"")</f>
        <v/>
      </c>
      <c r="X220" s="10" t="str">
        <f>IF('FY2023'!$A222&lt;&gt;"",IF(AND(MONTH($K220) &lt;= 9, MONTH($L220) &gt;= 9), IF($O220 &lt;&gt; "", $E220/$O220, ""), ""),"")</f>
        <v/>
      </c>
      <c r="Y220" s="10" t="str">
        <f>IF('FY2023'!$A222&lt;&gt;"",IF(AND(MONTH($K220) &lt;= 10, MONTH($L220) &gt;= 10), IF($O220 &lt;&gt; "", $E220/$O220, ""), ""),"")</f>
        <v/>
      </c>
      <c r="Z220" s="10" t="str">
        <f>IF('FY2023'!$A222&lt;&gt;"",IF(AND(MONTH($K220) &lt;= 11, MONTH($L220) &gt;= 11), IF($O220 &lt;&gt; "", $E220/$O220, ""), ""),"")</f>
        <v/>
      </c>
      <c r="AA220" s="10">
        <f>IF('FY2023'!$A222&lt;&gt;"",IF(AND(MONTH($K220) &lt;= 12, MONTH($L220) &gt;= 12), IF($O220 &lt;&gt; "", $E220/$O220, ""), ""),"")</f>
        <v>500000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45261</v>
      </c>
      <c r="L221" s="7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45291</v>
      </c>
      <c r="M221" s="7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45189</v>
      </c>
      <c r="N221" s="7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45166</v>
      </c>
      <c r="O221" s="5">
        <f t="shared" si="3"/>
        <v>1</v>
      </c>
      <c r="P221" s="10" t="str">
        <f>IF('FY2023'!$A223&lt;&gt;"",IF(AND(MONTH($K221) &lt;= 1, MONTH($L221) &gt;= 1), IF($O221 &lt;&gt; "", $E221/$O221, ""), ""),"")</f>
        <v/>
      </c>
      <c r="Q221" s="10" t="str">
        <f>IF('FY2023'!$A223&lt;&gt;"",IF(AND(MONTH($K221) &lt;= 2, MONTH($L221) &gt;= 2), IF($O221 &lt;&gt; "", $E221/$O221, ""), ""),"")</f>
        <v/>
      </c>
      <c r="R221" s="10" t="str">
        <f>IF('FY2023'!$A223&lt;&gt;"",IF(AND(MONTH($K221) &lt;= 3, MONTH($L221) &gt;= 3), IF($O221 &lt;&gt; "", $E221/$O221, ""), ""),"")</f>
        <v/>
      </c>
      <c r="S221" s="10" t="str">
        <f>IF('FY2023'!$A223&lt;&gt;"",IF(AND(MONTH($K221) &lt;= 4, MONTH($L221) &gt;= 4), IF($O221 &lt;&gt; "", $E221/$O221, ""), ""),"")</f>
        <v/>
      </c>
      <c r="T221" s="10" t="str">
        <f>IF('FY2023'!$A223&lt;&gt;"",IF(AND(MONTH($K221) &lt;= 5, MONTH($L221) &gt;= 5), IF($O221 &lt;&gt; "", $E221/$O221, ""), ""),"")</f>
        <v/>
      </c>
      <c r="U221" s="10" t="str">
        <f>IF('FY2023'!$A223&lt;&gt;"",IF(AND(MONTH($K221) &lt;= 6, MONTH($L221) &gt;= 6), IF($O221 &lt;&gt; "", $E221/$O221, ""), ""),"")</f>
        <v/>
      </c>
      <c r="V221" s="10" t="str">
        <f>IF('FY2023'!$A223&lt;&gt;"",IF(AND(MONTH($K221) &lt;= 7, MONTH($L221) &gt;= 7 ), IF($O221 &lt;&gt; "", $E221/$O221, ""), ""),"")</f>
        <v/>
      </c>
      <c r="W221" s="10" t="str">
        <f>IF('FY2023'!$A223&lt;&gt;"",IF(AND(MONTH($K221) &lt;= 8, MONTH($L221) &gt;= 8), IF($O221 &lt;&gt; "", $E221/$O221, ""), ""),"")</f>
        <v/>
      </c>
      <c r="X221" s="10" t="str">
        <f>IF('FY2023'!$A223&lt;&gt;"",IF(AND(MONTH($K221) &lt;= 9, MONTH($L221) &gt;= 9), IF($O221 &lt;&gt; "", $E221/$O221, ""), ""),"")</f>
        <v/>
      </c>
      <c r="Y221" s="10" t="str">
        <f>IF('FY2023'!$A223&lt;&gt;"",IF(AND(MONTH($K221) &lt;= 10, MONTH($L221) &gt;= 10), IF($O221 &lt;&gt; "", $E221/$O221, ""), ""),"")</f>
        <v/>
      </c>
      <c r="Z221" s="10" t="str">
        <f>IF('FY2023'!$A223&lt;&gt;"",IF(AND(MONTH($K221) &lt;= 11, MONTH($L221) &gt;= 11), IF($O221 &lt;&gt; "", $E221/$O221, ""), ""),"")</f>
        <v/>
      </c>
      <c r="AA221" s="10">
        <f>IF('FY2023'!$A223&lt;&gt;"",IF(AND(MONTH($K221) &lt;= 12, MONTH($L221) &gt;= 12), IF($O221 &lt;&gt; "", $E221/$O221, ""), ""),"")</f>
        <v>500000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45261</v>
      </c>
      <c r="L222" s="7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45291</v>
      </c>
      <c r="M222" s="7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45189</v>
      </c>
      <c r="N222" s="7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45166</v>
      </c>
      <c r="O222" s="5">
        <f t="shared" si="3"/>
        <v>1</v>
      </c>
      <c r="P222" s="10" t="str">
        <f>IF('FY2023'!$A224&lt;&gt;"",IF(AND(MONTH($K222) &lt;= 1, MONTH($L222) &gt;= 1), IF($O222 &lt;&gt; "", $E222/$O222, ""), ""),"")</f>
        <v/>
      </c>
      <c r="Q222" s="10" t="str">
        <f>IF('FY2023'!$A224&lt;&gt;"",IF(AND(MONTH($K222) &lt;= 2, MONTH($L222) &gt;= 2), IF($O222 &lt;&gt; "", $E222/$O222, ""), ""),"")</f>
        <v/>
      </c>
      <c r="R222" s="10" t="str">
        <f>IF('FY2023'!$A224&lt;&gt;"",IF(AND(MONTH($K222) &lt;= 3, MONTH($L222) &gt;= 3), IF($O222 &lt;&gt; "", $E222/$O222, ""), ""),"")</f>
        <v/>
      </c>
      <c r="S222" s="10" t="str">
        <f>IF('FY2023'!$A224&lt;&gt;"",IF(AND(MONTH($K222) &lt;= 4, MONTH($L222) &gt;= 4), IF($O222 &lt;&gt; "", $E222/$O222, ""), ""),"")</f>
        <v/>
      </c>
      <c r="T222" s="10" t="str">
        <f>IF('FY2023'!$A224&lt;&gt;"",IF(AND(MONTH($K222) &lt;= 5, MONTH($L222) &gt;= 5), IF($O222 &lt;&gt; "", $E222/$O222, ""), ""),"")</f>
        <v/>
      </c>
      <c r="U222" s="10" t="str">
        <f>IF('FY2023'!$A224&lt;&gt;"",IF(AND(MONTH($K222) &lt;= 6, MONTH($L222) &gt;= 6), IF($O222 &lt;&gt; "", $E222/$O222, ""), ""),"")</f>
        <v/>
      </c>
      <c r="V222" s="10" t="str">
        <f>IF('FY2023'!$A224&lt;&gt;"",IF(AND(MONTH($K222) &lt;= 7, MONTH($L222) &gt;= 7 ), IF($O222 &lt;&gt; "", $E222/$O222, ""), ""),"")</f>
        <v/>
      </c>
      <c r="W222" s="10" t="str">
        <f>IF('FY2023'!$A224&lt;&gt;"",IF(AND(MONTH($K222) &lt;= 8, MONTH($L222) &gt;= 8), IF($O222 &lt;&gt; "", $E222/$O222, ""), ""),"")</f>
        <v/>
      </c>
      <c r="X222" s="10" t="str">
        <f>IF('FY2023'!$A224&lt;&gt;"",IF(AND(MONTH($K222) &lt;= 9, MONTH($L222) &gt;= 9), IF($O222 &lt;&gt; "", $E222/$O222, ""), ""),"")</f>
        <v/>
      </c>
      <c r="Y222" s="10" t="str">
        <f>IF('FY2023'!$A224&lt;&gt;"",IF(AND(MONTH($K222) &lt;= 10, MONTH($L222) &gt;= 10), IF($O222 &lt;&gt; "", $E222/$O222, ""), ""),"")</f>
        <v/>
      </c>
      <c r="Z222" s="10" t="str">
        <f>IF('FY2023'!$A224&lt;&gt;"",IF(AND(MONTH($K222) &lt;= 11, MONTH($L222) &gt;= 11), IF($O222 &lt;&gt; "", $E222/$O222, ""), ""),"")</f>
        <v/>
      </c>
      <c r="AA222" s="10">
        <f>IF('FY2023'!$A224&lt;&gt;"",IF(AND(MONTH($K222) &lt;= 12, MONTH($L222) &gt;= 12), IF($O222 &lt;&gt; "", $E222/$O222, ""), ""),"")</f>
        <v>500000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45261</v>
      </c>
      <c r="L223" s="7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45291</v>
      </c>
      <c r="M223" s="7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45189</v>
      </c>
      <c r="N223" s="7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45166</v>
      </c>
      <c r="O223" s="5">
        <f t="shared" si="3"/>
        <v>1</v>
      </c>
      <c r="P223" s="10" t="str">
        <f>IF('FY2023'!$A225&lt;&gt;"",IF(AND(MONTH($K223) &lt;= 1, MONTH($L223) &gt;= 1), IF($O223 &lt;&gt; "", $E223/$O223, ""), ""),"")</f>
        <v/>
      </c>
      <c r="Q223" s="10" t="str">
        <f>IF('FY2023'!$A225&lt;&gt;"",IF(AND(MONTH($K223) &lt;= 2, MONTH($L223) &gt;= 2), IF($O223 &lt;&gt; "", $E223/$O223, ""), ""),"")</f>
        <v/>
      </c>
      <c r="R223" s="10" t="str">
        <f>IF('FY2023'!$A225&lt;&gt;"",IF(AND(MONTH($K223) &lt;= 3, MONTH($L223) &gt;= 3), IF($O223 &lt;&gt; "", $E223/$O223, ""), ""),"")</f>
        <v/>
      </c>
      <c r="S223" s="10" t="str">
        <f>IF('FY2023'!$A225&lt;&gt;"",IF(AND(MONTH($K223) &lt;= 4, MONTH($L223) &gt;= 4), IF($O223 &lt;&gt; "", $E223/$O223, ""), ""),"")</f>
        <v/>
      </c>
      <c r="T223" s="10" t="str">
        <f>IF('FY2023'!$A225&lt;&gt;"",IF(AND(MONTH($K223) &lt;= 5, MONTH($L223) &gt;= 5), IF($O223 &lt;&gt; "", $E223/$O223, ""), ""),"")</f>
        <v/>
      </c>
      <c r="U223" s="10" t="str">
        <f>IF('FY2023'!$A225&lt;&gt;"",IF(AND(MONTH($K223) &lt;= 6, MONTH($L223) &gt;= 6), IF($O223 &lt;&gt; "", $E223/$O223, ""), ""),"")</f>
        <v/>
      </c>
      <c r="V223" s="10" t="str">
        <f>IF('FY2023'!$A225&lt;&gt;"",IF(AND(MONTH($K223) &lt;= 7, MONTH($L223) &gt;= 7 ), IF($O223 &lt;&gt; "", $E223/$O223, ""), ""),"")</f>
        <v/>
      </c>
      <c r="W223" s="10" t="str">
        <f>IF('FY2023'!$A225&lt;&gt;"",IF(AND(MONTH($K223) &lt;= 8, MONTH($L223) &gt;= 8), IF($O223 &lt;&gt; "", $E223/$O223, ""), ""),"")</f>
        <v/>
      </c>
      <c r="X223" s="10" t="str">
        <f>IF('FY2023'!$A225&lt;&gt;"",IF(AND(MONTH($K223) &lt;= 9, MONTH($L223) &gt;= 9), IF($O223 &lt;&gt; "", $E223/$O223, ""), ""),"")</f>
        <v/>
      </c>
      <c r="Y223" s="10" t="str">
        <f>IF('FY2023'!$A225&lt;&gt;"",IF(AND(MONTH($K223) &lt;= 10, MONTH($L223) &gt;= 10), IF($O223 &lt;&gt; "", $E223/$O223, ""), ""),"")</f>
        <v/>
      </c>
      <c r="Z223" s="10" t="str">
        <f>IF('FY2023'!$A225&lt;&gt;"",IF(AND(MONTH($K223) &lt;= 11, MONTH($L223) &gt;= 11), IF($O223 &lt;&gt; "", $E223/$O223, ""), ""),"")</f>
        <v/>
      </c>
      <c r="AA223" s="10">
        <f>IF('FY2023'!$A225&lt;&gt;"",IF(AND(MONTH($K223) &lt;= 12, MONTH($L223) &gt;= 12), IF($O223 &lt;&gt; "", $E223/$O223, ""), ""),"")</f>
        <v>500000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45261</v>
      </c>
      <c r="L224" s="7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45291</v>
      </c>
      <c r="M224" s="7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45189</v>
      </c>
      <c r="N224" s="7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45166</v>
      </c>
      <c r="O224" s="5">
        <f t="shared" si="3"/>
        <v>1</v>
      </c>
      <c r="P224" s="10" t="str">
        <f>IF('FY2023'!$A226&lt;&gt;"",IF(AND(MONTH($K224) &lt;= 1, MONTH($L224) &gt;= 1), IF($O224 &lt;&gt; "", $E224/$O224, ""), ""),"")</f>
        <v/>
      </c>
      <c r="Q224" s="10" t="str">
        <f>IF('FY2023'!$A226&lt;&gt;"",IF(AND(MONTH($K224) &lt;= 2, MONTH($L224) &gt;= 2), IF($O224 &lt;&gt; "", $E224/$O224, ""), ""),"")</f>
        <v/>
      </c>
      <c r="R224" s="10" t="str">
        <f>IF('FY2023'!$A226&lt;&gt;"",IF(AND(MONTH($K224) &lt;= 3, MONTH($L224) &gt;= 3), IF($O224 &lt;&gt; "", $E224/$O224, ""), ""),"")</f>
        <v/>
      </c>
      <c r="S224" s="10" t="str">
        <f>IF('FY2023'!$A226&lt;&gt;"",IF(AND(MONTH($K224) &lt;= 4, MONTH($L224) &gt;= 4), IF($O224 &lt;&gt; "", $E224/$O224, ""), ""),"")</f>
        <v/>
      </c>
      <c r="T224" s="10" t="str">
        <f>IF('FY2023'!$A226&lt;&gt;"",IF(AND(MONTH($K224) &lt;= 5, MONTH($L224) &gt;= 5), IF($O224 &lt;&gt; "", $E224/$O224, ""), ""),"")</f>
        <v/>
      </c>
      <c r="U224" s="10" t="str">
        <f>IF('FY2023'!$A226&lt;&gt;"",IF(AND(MONTH($K224) &lt;= 6, MONTH($L224) &gt;= 6), IF($O224 &lt;&gt; "", $E224/$O224, ""), ""),"")</f>
        <v/>
      </c>
      <c r="V224" s="10" t="str">
        <f>IF('FY2023'!$A226&lt;&gt;"",IF(AND(MONTH($K224) &lt;= 7, MONTH($L224) &gt;= 7 ), IF($O224 &lt;&gt; "", $E224/$O224, ""), ""),"")</f>
        <v/>
      </c>
      <c r="W224" s="10" t="str">
        <f>IF('FY2023'!$A226&lt;&gt;"",IF(AND(MONTH($K224) &lt;= 8, MONTH($L224) &gt;= 8), IF($O224 &lt;&gt; "", $E224/$O224, ""), ""),"")</f>
        <v/>
      </c>
      <c r="X224" s="10" t="str">
        <f>IF('FY2023'!$A226&lt;&gt;"",IF(AND(MONTH($K224) &lt;= 9, MONTH($L224) &gt;= 9), IF($O224 &lt;&gt; "", $E224/$O224, ""), ""),"")</f>
        <v/>
      </c>
      <c r="Y224" s="10" t="str">
        <f>IF('FY2023'!$A226&lt;&gt;"",IF(AND(MONTH($K224) &lt;= 10, MONTH($L224) &gt;= 10), IF($O224 &lt;&gt; "", $E224/$O224, ""), ""),"")</f>
        <v/>
      </c>
      <c r="Z224" s="10" t="str">
        <f>IF('FY2023'!$A226&lt;&gt;"",IF(AND(MONTH($K224) &lt;= 11, MONTH($L224) &gt;= 11), IF($O224 &lt;&gt; "", $E224/$O224, ""), ""),"")</f>
        <v/>
      </c>
      <c r="AA224" s="10">
        <f>IF('FY2023'!$A226&lt;&gt;"",IF(AND(MONTH($K224) &lt;= 12, MONTH($L224) &gt;= 12), IF($O224 &lt;&gt; "", $E224/$O224, ""), ""),"")</f>
        <v>500000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45261</v>
      </c>
      <c r="L225" s="7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45291</v>
      </c>
      <c r="M225" s="7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45189</v>
      </c>
      <c r="N225" s="7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45166</v>
      </c>
      <c r="O225" s="5">
        <f t="shared" si="3"/>
        <v>1</v>
      </c>
      <c r="P225" s="10" t="str">
        <f>IF('FY2023'!$A227&lt;&gt;"",IF(AND(MONTH($K225) &lt;= 1, MONTH($L225) &gt;= 1), IF($O225 &lt;&gt; "", $E225/$O225, ""), ""),"")</f>
        <v/>
      </c>
      <c r="Q225" s="10" t="str">
        <f>IF('FY2023'!$A227&lt;&gt;"",IF(AND(MONTH($K225) &lt;= 2, MONTH($L225) &gt;= 2), IF($O225 &lt;&gt; "", $E225/$O225, ""), ""),"")</f>
        <v/>
      </c>
      <c r="R225" s="10" t="str">
        <f>IF('FY2023'!$A227&lt;&gt;"",IF(AND(MONTH($K225) &lt;= 3, MONTH($L225) &gt;= 3), IF($O225 &lt;&gt; "", $E225/$O225, ""), ""),"")</f>
        <v/>
      </c>
      <c r="S225" s="10" t="str">
        <f>IF('FY2023'!$A227&lt;&gt;"",IF(AND(MONTH($K225) &lt;= 4, MONTH($L225) &gt;= 4), IF($O225 &lt;&gt; "", $E225/$O225, ""), ""),"")</f>
        <v/>
      </c>
      <c r="T225" s="10" t="str">
        <f>IF('FY2023'!$A227&lt;&gt;"",IF(AND(MONTH($K225) &lt;= 5, MONTH($L225) &gt;= 5), IF($O225 &lt;&gt; "", $E225/$O225, ""), ""),"")</f>
        <v/>
      </c>
      <c r="U225" s="10" t="str">
        <f>IF('FY2023'!$A227&lt;&gt;"",IF(AND(MONTH($K225) &lt;= 6, MONTH($L225) &gt;= 6), IF($O225 &lt;&gt; "", $E225/$O225, ""), ""),"")</f>
        <v/>
      </c>
      <c r="V225" s="10" t="str">
        <f>IF('FY2023'!$A227&lt;&gt;"",IF(AND(MONTH($K225) &lt;= 7, MONTH($L225) &gt;= 7 ), IF($O225 &lt;&gt; "", $E225/$O225, ""), ""),"")</f>
        <v/>
      </c>
      <c r="W225" s="10" t="str">
        <f>IF('FY2023'!$A227&lt;&gt;"",IF(AND(MONTH($K225) &lt;= 8, MONTH($L225) &gt;= 8), IF($O225 &lt;&gt; "", $E225/$O225, ""), ""),"")</f>
        <v/>
      </c>
      <c r="X225" s="10" t="str">
        <f>IF('FY2023'!$A227&lt;&gt;"",IF(AND(MONTH($K225) &lt;= 9, MONTH($L225) &gt;= 9), IF($O225 &lt;&gt; "", $E225/$O225, ""), ""),"")</f>
        <v/>
      </c>
      <c r="Y225" s="10" t="str">
        <f>IF('FY2023'!$A227&lt;&gt;"",IF(AND(MONTH($K225) &lt;= 10, MONTH($L225) &gt;= 10), IF($O225 &lt;&gt; "", $E225/$O225, ""), ""),"")</f>
        <v/>
      </c>
      <c r="Z225" s="10" t="str">
        <f>IF('FY2023'!$A227&lt;&gt;"",IF(AND(MONTH($K225) &lt;= 11, MONTH($L225) &gt;= 11), IF($O225 &lt;&gt; "", $E225/$O225, ""), ""),"")</f>
        <v/>
      </c>
      <c r="AA225" s="10">
        <f>IF('FY2023'!$A227&lt;&gt;"",IF(AND(MONTH($K225) &lt;= 12, MONTH($L225) &gt;= 12), IF($O225 &lt;&gt; "", $E225/$O225, ""), ""),"")</f>
        <v>500000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45261</v>
      </c>
      <c r="L226" s="7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45291</v>
      </c>
      <c r="M226" s="7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45189</v>
      </c>
      <c r="N226" s="7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45166</v>
      </c>
      <c r="O226" s="5">
        <f t="shared" si="3"/>
        <v>1</v>
      </c>
      <c r="P226" s="10" t="str">
        <f>IF('FY2023'!$A228&lt;&gt;"",IF(AND(MONTH($K226) &lt;= 1, MONTH($L226) &gt;= 1), IF($O226 &lt;&gt; "", $E226/$O226, ""), ""),"")</f>
        <v/>
      </c>
      <c r="Q226" s="10" t="str">
        <f>IF('FY2023'!$A228&lt;&gt;"",IF(AND(MONTH($K226) &lt;= 2, MONTH($L226) &gt;= 2), IF($O226 &lt;&gt; "", $E226/$O226, ""), ""),"")</f>
        <v/>
      </c>
      <c r="R226" s="10" t="str">
        <f>IF('FY2023'!$A228&lt;&gt;"",IF(AND(MONTH($K226) &lt;= 3, MONTH($L226) &gt;= 3), IF($O226 &lt;&gt; "", $E226/$O226, ""), ""),"")</f>
        <v/>
      </c>
      <c r="S226" s="10" t="str">
        <f>IF('FY2023'!$A228&lt;&gt;"",IF(AND(MONTH($K226) &lt;= 4, MONTH($L226) &gt;= 4), IF($O226 &lt;&gt; "", $E226/$O226, ""), ""),"")</f>
        <v/>
      </c>
      <c r="T226" s="10" t="str">
        <f>IF('FY2023'!$A228&lt;&gt;"",IF(AND(MONTH($K226) &lt;= 5, MONTH($L226) &gt;= 5), IF($O226 &lt;&gt; "", $E226/$O226, ""), ""),"")</f>
        <v/>
      </c>
      <c r="U226" s="10" t="str">
        <f>IF('FY2023'!$A228&lt;&gt;"",IF(AND(MONTH($K226) &lt;= 6, MONTH($L226) &gt;= 6), IF($O226 &lt;&gt; "", $E226/$O226, ""), ""),"")</f>
        <v/>
      </c>
      <c r="V226" s="10" t="str">
        <f>IF('FY2023'!$A228&lt;&gt;"",IF(AND(MONTH($K226) &lt;= 7, MONTH($L226) &gt;= 7 ), IF($O226 &lt;&gt; "", $E226/$O226, ""), ""),"")</f>
        <v/>
      </c>
      <c r="W226" s="10" t="str">
        <f>IF('FY2023'!$A228&lt;&gt;"",IF(AND(MONTH($K226) &lt;= 8, MONTH($L226) &gt;= 8), IF($O226 &lt;&gt; "", $E226/$O226, ""), ""),"")</f>
        <v/>
      </c>
      <c r="X226" s="10" t="str">
        <f>IF('FY2023'!$A228&lt;&gt;"",IF(AND(MONTH($K226) &lt;= 9, MONTH($L226) &gt;= 9), IF($O226 &lt;&gt; "", $E226/$O226, ""), ""),"")</f>
        <v/>
      </c>
      <c r="Y226" s="10" t="str">
        <f>IF('FY2023'!$A228&lt;&gt;"",IF(AND(MONTH($K226) &lt;= 10, MONTH($L226) &gt;= 10), IF($O226 &lt;&gt; "", $E226/$O226, ""), ""),"")</f>
        <v/>
      </c>
      <c r="Z226" s="10" t="str">
        <f>IF('FY2023'!$A228&lt;&gt;"",IF(AND(MONTH($K226) &lt;= 11, MONTH($L226) &gt;= 11), IF($O226 &lt;&gt; "", $E226/$O226, ""), ""),"")</f>
        <v/>
      </c>
      <c r="AA226" s="10">
        <f>IF('FY2023'!$A228&lt;&gt;"",IF(AND(MONTH($K226) &lt;= 12, MONTH($L226) &gt;= 12), IF($O226 &lt;&gt; "", $E226/$O226, ""), ""),"")</f>
        <v>500000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45261</v>
      </c>
      <c r="L227" s="7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45291</v>
      </c>
      <c r="M227" s="7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45189</v>
      </c>
      <c r="N227" s="7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45166</v>
      </c>
      <c r="O227" s="5">
        <f t="shared" si="3"/>
        <v>1</v>
      </c>
      <c r="P227" s="10" t="str">
        <f>IF('FY2023'!$A229&lt;&gt;"",IF(AND(MONTH($K227) &lt;= 1, MONTH($L227) &gt;= 1), IF($O227 &lt;&gt; "", $E227/$O227, ""), ""),"")</f>
        <v/>
      </c>
      <c r="Q227" s="10" t="str">
        <f>IF('FY2023'!$A229&lt;&gt;"",IF(AND(MONTH($K227) &lt;= 2, MONTH($L227) &gt;= 2), IF($O227 &lt;&gt; "", $E227/$O227, ""), ""),"")</f>
        <v/>
      </c>
      <c r="R227" s="10" t="str">
        <f>IF('FY2023'!$A229&lt;&gt;"",IF(AND(MONTH($K227) &lt;= 3, MONTH($L227) &gt;= 3), IF($O227 &lt;&gt; "", $E227/$O227, ""), ""),"")</f>
        <v/>
      </c>
      <c r="S227" s="10" t="str">
        <f>IF('FY2023'!$A229&lt;&gt;"",IF(AND(MONTH($K227) &lt;= 4, MONTH($L227) &gt;= 4), IF($O227 &lt;&gt; "", $E227/$O227, ""), ""),"")</f>
        <v/>
      </c>
      <c r="T227" s="10" t="str">
        <f>IF('FY2023'!$A229&lt;&gt;"",IF(AND(MONTH($K227) &lt;= 5, MONTH($L227) &gt;= 5), IF($O227 &lt;&gt; "", $E227/$O227, ""), ""),"")</f>
        <v/>
      </c>
      <c r="U227" s="10" t="str">
        <f>IF('FY2023'!$A229&lt;&gt;"",IF(AND(MONTH($K227) &lt;= 6, MONTH($L227) &gt;= 6), IF($O227 &lt;&gt; "", $E227/$O227, ""), ""),"")</f>
        <v/>
      </c>
      <c r="V227" s="10" t="str">
        <f>IF('FY2023'!$A229&lt;&gt;"",IF(AND(MONTH($K227) &lt;= 7, MONTH($L227) &gt;= 7 ), IF($O227 &lt;&gt; "", $E227/$O227, ""), ""),"")</f>
        <v/>
      </c>
      <c r="W227" s="10" t="str">
        <f>IF('FY2023'!$A229&lt;&gt;"",IF(AND(MONTH($K227) &lt;= 8, MONTH($L227) &gt;= 8), IF($O227 &lt;&gt; "", $E227/$O227, ""), ""),"")</f>
        <v/>
      </c>
      <c r="X227" s="10" t="str">
        <f>IF('FY2023'!$A229&lt;&gt;"",IF(AND(MONTH($K227) &lt;= 9, MONTH($L227) &gt;= 9), IF($O227 &lt;&gt; "", $E227/$O227, ""), ""),"")</f>
        <v/>
      </c>
      <c r="Y227" s="10" t="str">
        <f>IF('FY2023'!$A229&lt;&gt;"",IF(AND(MONTH($K227) &lt;= 10, MONTH($L227) &gt;= 10), IF($O227 &lt;&gt; "", $E227/$O227, ""), ""),"")</f>
        <v/>
      </c>
      <c r="Z227" s="10" t="str">
        <f>IF('FY2023'!$A229&lt;&gt;"",IF(AND(MONTH($K227) &lt;= 11, MONTH($L227) &gt;= 11), IF($O227 &lt;&gt; "", $E227/$O227, ""), ""),"")</f>
        <v/>
      </c>
      <c r="AA227" s="10">
        <f>IF('FY2023'!$A229&lt;&gt;"",IF(AND(MONTH($K227) &lt;= 12, MONTH($L227) &gt;= 12), IF($O227 &lt;&gt; "", $E227/$O227, ""), ""),"")</f>
        <v>500000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45261</v>
      </c>
      <c r="L228" s="7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45291</v>
      </c>
      <c r="M228" s="7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45189</v>
      </c>
      <c r="N228" s="7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45166</v>
      </c>
      <c r="O228" s="5">
        <f t="shared" si="3"/>
        <v>1</v>
      </c>
      <c r="P228" s="10" t="str">
        <f>IF('FY2023'!$A230&lt;&gt;"",IF(AND(MONTH($K228) &lt;= 1, MONTH($L228) &gt;= 1), IF($O228 &lt;&gt; "", $E228/$O228, ""), ""),"")</f>
        <v/>
      </c>
      <c r="Q228" s="10" t="str">
        <f>IF('FY2023'!$A230&lt;&gt;"",IF(AND(MONTH($K228) &lt;= 2, MONTH($L228) &gt;= 2), IF($O228 &lt;&gt; "", $E228/$O228, ""), ""),"")</f>
        <v/>
      </c>
      <c r="R228" s="10" t="str">
        <f>IF('FY2023'!$A230&lt;&gt;"",IF(AND(MONTH($K228) &lt;= 3, MONTH($L228) &gt;= 3), IF($O228 &lt;&gt; "", $E228/$O228, ""), ""),"")</f>
        <v/>
      </c>
      <c r="S228" s="10" t="str">
        <f>IF('FY2023'!$A230&lt;&gt;"",IF(AND(MONTH($K228) &lt;= 4, MONTH($L228) &gt;= 4), IF($O228 &lt;&gt; "", $E228/$O228, ""), ""),"")</f>
        <v/>
      </c>
      <c r="T228" s="10" t="str">
        <f>IF('FY2023'!$A230&lt;&gt;"",IF(AND(MONTH($K228) &lt;= 5, MONTH($L228) &gt;= 5), IF($O228 &lt;&gt; "", $E228/$O228, ""), ""),"")</f>
        <v/>
      </c>
      <c r="U228" s="10" t="str">
        <f>IF('FY2023'!$A230&lt;&gt;"",IF(AND(MONTH($K228) &lt;= 6, MONTH($L228) &gt;= 6), IF($O228 &lt;&gt; "", $E228/$O228, ""), ""),"")</f>
        <v/>
      </c>
      <c r="V228" s="10" t="str">
        <f>IF('FY2023'!$A230&lt;&gt;"",IF(AND(MONTH($K228) &lt;= 7, MONTH($L228) &gt;= 7 ), IF($O228 &lt;&gt; "", $E228/$O228, ""), ""),"")</f>
        <v/>
      </c>
      <c r="W228" s="10" t="str">
        <f>IF('FY2023'!$A230&lt;&gt;"",IF(AND(MONTH($K228) &lt;= 8, MONTH($L228) &gt;= 8), IF($O228 &lt;&gt; "", $E228/$O228, ""), ""),"")</f>
        <v/>
      </c>
      <c r="X228" s="10" t="str">
        <f>IF('FY2023'!$A230&lt;&gt;"",IF(AND(MONTH($K228) &lt;= 9, MONTH($L228) &gt;= 9), IF($O228 &lt;&gt; "", $E228/$O228, ""), ""),"")</f>
        <v/>
      </c>
      <c r="Y228" s="10" t="str">
        <f>IF('FY2023'!$A230&lt;&gt;"",IF(AND(MONTH($K228) &lt;= 10, MONTH($L228) &gt;= 10), IF($O228 &lt;&gt; "", $E228/$O228, ""), ""),"")</f>
        <v/>
      </c>
      <c r="Z228" s="10" t="str">
        <f>IF('FY2023'!$A230&lt;&gt;"",IF(AND(MONTH($K228) &lt;= 11, MONTH($L228) &gt;= 11), IF($O228 &lt;&gt; "", $E228/$O228, ""), ""),"")</f>
        <v/>
      </c>
      <c r="AA228" s="10">
        <f>IF('FY2023'!$A230&lt;&gt;"",IF(AND(MONTH($K228) &lt;= 12, MONTH($L228) &gt;= 12), IF($O228 &lt;&gt; "", $E228/$O228, ""), ""),"")</f>
        <v>500000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45261</v>
      </c>
      <c r="L229" s="7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45291</v>
      </c>
      <c r="M229" s="7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45189</v>
      </c>
      <c r="N229" s="7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45166</v>
      </c>
      <c r="O229" s="5">
        <f t="shared" si="3"/>
        <v>1</v>
      </c>
      <c r="P229" s="10" t="str">
        <f>IF('FY2023'!$A231&lt;&gt;"",IF(AND(MONTH($K229) &lt;= 1, MONTH($L229) &gt;= 1), IF($O229 &lt;&gt; "", $E229/$O229, ""), ""),"")</f>
        <v/>
      </c>
      <c r="Q229" s="10" t="str">
        <f>IF('FY2023'!$A231&lt;&gt;"",IF(AND(MONTH($K229) &lt;= 2, MONTH($L229) &gt;= 2), IF($O229 &lt;&gt; "", $E229/$O229, ""), ""),"")</f>
        <v/>
      </c>
      <c r="R229" s="10" t="str">
        <f>IF('FY2023'!$A231&lt;&gt;"",IF(AND(MONTH($K229) &lt;= 3, MONTH($L229) &gt;= 3), IF($O229 &lt;&gt; "", $E229/$O229, ""), ""),"")</f>
        <v/>
      </c>
      <c r="S229" s="10" t="str">
        <f>IF('FY2023'!$A231&lt;&gt;"",IF(AND(MONTH($K229) &lt;= 4, MONTH($L229) &gt;= 4), IF($O229 &lt;&gt; "", $E229/$O229, ""), ""),"")</f>
        <v/>
      </c>
      <c r="T229" s="10" t="str">
        <f>IF('FY2023'!$A231&lt;&gt;"",IF(AND(MONTH($K229) &lt;= 5, MONTH($L229) &gt;= 5), IF($O229 &lt;&gt; "", $E229/$O229, ""), ""),"")</f>
        <v/>
      </c>
      <c r="U229" s="10" t="str">
        <f>IF('FY2023'!$A231&lt;&gt;"",IF(AND(MONTH($K229) &lt;= 6, MONTH($L229) &gt;= 6), IF($O229 &lt;&gt; "", $E229/$O229, ""), ""),"")</f>
        <v/>
      </c>
      <c r="V229" s="10" t="str">
        <f>IF('FY2023'!$A231&lt;&gt;"",IF(AND(MONTH($K229) &lt;= 7, MONTH($L229) &gt;= 7 ), IF($O229 &lt;&gt; "", $E229/$O229, ""), ""),"")</f>
        <v/>
      </c>
      <c r="W229" s="10" t="str">
        <f>IF('FY2023'!$A231&lt;&gt;"",IF(AND(MONTH($K229) &lt;= 8, MONTH($L229) &gt;= 8), IF($O229 &lt;&gt; "", $E229/$O229, ""), ""),"")</f>
        <v/>
      </c>
      <c r="X229" s="10" t="str">
        <f>IF('FY2023'!$A231&lt;&gt;"",IF(AND(MONTH($K229) &lt;= 9, MONTH($L229) &gt;= 9), IF($O229 &lt;&gt; "", $E229/$O229, ""), ""),"")</f>
        <v/>
      </c>
      <c r="Y229" s="10" t="str">
        <f>IF('FY2023'!$A231&lt;&gt;"",IF(AND(MONTH($K229) &lt;= 10, MONTH($L229) &gt;= 10), IF($O229 &lt;&gt; "", $E229/$O229, ""), ""),"")</f>
        <v/>
      </c>
      <c r="Z229" s="10" t="str">
        <f>IF('FY2023'!$A231&lt;&gt;"",IF(AND(MONTH($K229) &lt;= 11, MONTH($L229) &gt;= 11), IF($O229 &lt;&gt; "", $E229/$O229, ""), ""),"")</f>
        <v/>
      </c>
      <c r="AA229" s="10">
        <f>IF('FY2023'!$A231&lt;&gt;"",IF(AND(MONTH($K229) &lt;= 12, MONTH($L229) &gt;= 12), IF($O229 &lt;&gt; "", $E229/$O229, ""), ""),"")</f>
        <v>500000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45261</v>
      </c>
      <c r="L230" s="7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45291</v>
      </c>
      <c r="M230" s="7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45190</v>
      </c>
      <c r="N230" s="7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45167</v>
      </c>
      <c r="O230" s="5">
        <f t="shared" si="3"/>
        <v>1</v>
      </c>
      <c r="P230" s="10" t="str">
        <f>IF('FY2023'!$A232&lt;&gt;"",IF(AND(MONTH($K230) &lt;= 1, MONTH($L230) &gt;= 1), IF($O230 &lt;&gt; "", $E230/$O230, ""), ""),"")</f>
        <v/>
      </c>
      <c r="Q230" s="10" t="str">
        <f>IF('FY2023'!$A232&lt;&gt;"",IF(AND(MONTH($K230) &lt;= 2, MONTH($L230) &gt;= 2), IF($O230 &lt;&gt; "", $E230/$O230, ""), ""),"")</f>
        <v/>
      </c>
      <c r="R230" s="10" t="str">
        <f>IF('FY2023'!$A232&lt;&gt;"",IF(AND(MONTH($K230) &lt;= 3, MONTH($L230) &gt;= 3), IF($O230 &lt;&gt; "", $E230/$O230, ""), ""),"")</f>
        <v/>
      </c>
      <c r="S230" s="10" t="str">
        <f>IF('FY2023'!$A232&lt;&gt;"",IF(AND(MONTH($K230) &lt;= 4, MONTH($L230) &gt;= 4), IF($O230 &lt;&gt; "", $E230/$O230, ""), ""),"")</f>
        <v/>
      </c>
      <c r="T230" s="10" t="str">
        <f>IF('FY2023'!$A232&lt;&gt;"",IF(AND(MONTH($K230) &lt;= 5, MONTH($L230) &gt;= 5), IF($O230 &lt;&gt; "", $E230/$O230, ""), ""),"")</f>
        <v/>
      </c>
      <c r="U230" s="10" t="str">
        <f>IF('FY2023'!$A232&lt;&gt;"",IF(AND(MONTH($K230) &lt;= 6, MONTH($L230) &gt;= 6), IF($O230 &lt;&gt; "", $E230/$O230, ""), ""),"")</f>
        <v/>
      </c>
      <c r="V230" s="10" t="str">
        <f>IF('FY2023'!$A232&lt;&gt;"",IF(AND(MONTH($K230) &lt;= 7, MONTH($L230) &gt;= 7 ), IF($O230 &lt;&gt; "", $E230/$O230, ""), ""),"")</f>
        <v/>
      </c>
      <c r="W230" s="10" t="str">
        <f>IF('FY2023'!$A232&lt;&gt;"",IF(AND(MONTH($K230) &lt;= 8, MONTH($L230) &gt;= 8), IF($O230 &lt;&gt; "", $E230/$O230, ""), ""),"")</f>
        <v/>
      </c>
      <c r="X230" s="10" t="str">
        <f>IF('FY2023'!$A232&lt;&gt;"",IF(AND(MONTH($K230) &lt;= 9, MONTH($L230) &gt;= 9), IF($O230 &lt;&gt; "", $E230/$O230, ""), ""),"")</f>
        <v/>
      </c>
      <c r="Y230" s="10" t="str">
        <f>IF('FY2023'!$A232&lt;&gt;"",IF(AND(MONTH($K230) &lt;= 10, MONTH($L230) &gt;= 10), IF($O230 &lt;&gt; "", $E230/$O230, ""), ""),"")</f>
        <v/>
      </c>
      <c r="Z230" s="10" t="str">
        <f>IF('FY2023'!$A232&lt;&gt;"",IF(AND(MONTH($K230) &lt;= 11, MONTH($L230) &gt;= 11), IF($O230 &lt;&gt; "", $E230/$O230, ""), ""),"")</f>
        <v/>
      </c>
      <c r="AA230" s="10">
        <f>IF('FY2023'!$A232&lt;&gt;"",IF(AND(MONTH($K230) &lt;= 12, MONTH($L230) &gt;= 12), IF($O230 &lt;&gt; "", $E230/$O230, ""), ""),"")</f>
        <v>500000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45261</v>
      </c>
      <c r="L231" s="7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45291</v>
      </c>
      <c r="M231" s="7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45190</v>
      </c>
      <c r="N231" s="7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45167</v>
      </c>
      <c r="O231" s="5">
        <f t="shared" si="3"/>
        <v>1</v>
      </c>
      <c r="P231" s="10" t="str">
        <f>IF('FY2023'!$A233&lt;&gt;"",IF(AND(MONTH($K231) &lt;= 1, MONTH($L231) &gt;= 1), IF($O231 &lt;&gt; "", $E231/$O231, ""), ""),"")</f>
        <v/>
      </c>
      <c r="Q231" s="10" t="str">
        <f>IF('FY2023'!$A233&lt;&gt;"",IF(AND(MONTH($K231) &lt;= 2, MONTH($L231) &gt;= 2), IF($O231 &lt;&gt; "", $E231/$O231, ""), ""),"")</f>
        <v/>
      </c>
      <c r="R231" s="10" t="str">
        <f>IF('FY2023'!$A233&lt;&gt;"",IF(AND(MONTH($K231) &lt;= 3, MONTH($L231) &gt;= 3), IF($O231 &lt;&gt; "", $E231/$O231, ""), ""),"")</f>
        <v/>
      </c>
      <c r="S231" s="10" t="str">
        <f>IF('FY2023'!$A233&lt;&gt;"",IF(AND(MONTH($K231) &lt;= 4, MONTH($L231) &gt;= 4), IF($O231 &lt;&gt; "", $E231/$O231, ""), ""),"")</f>
        <v/>
      </c>
      <c r="T231" s="10" t="str">
        <f>IF('FY2023'!$A233&lt;&gt;"",IF(AND(MONTH($K231) &lt;= 5, MONTH($L231) &gt;= 5), IF($O231 &lt;&gt; "", $E231/$O231, ""), ""),"")</f>
        <v/>
      </c>
      <c r="U231" s="10" t="str">
        <f>IF('FY2023'!$A233&lt;&gt;"",IF(AND(MONTH($K231) &lt;= 6, MONTH($L231) &gt;= 6), IF($O231 &lt;&gt; "", $E231/$O231, ""), ""),"")</f>
        <v/>
      </c>
      <c r="V231" s="10" t="str">
        <f>IF('FY2023'!$A233&lt;&gt;"",IF(AND(MONTH($K231) &lt;= 7, MONTH($L231) &gt;= 7 ), IF($O231 &lt;&gt; "", $E231/$O231, ""), ""),"")</f>
        <v/>
      </c>
      <c r="W231" s="10" t="str">
        <f>IF('FY2023'!$A233&lt;&gt;"",IF(AND(MONTH($K231) &lt;= 8, MONTH($L231) &gt;= 8), IF($O231 &lt;&gt; "", $E231/$O231, ""), ""),"")</f>
        <v/>
      </c>
      <c r="X231" s="10" t="str">
        <f>IF('FY2023'!$A233&lt;&gt;"",IF(AND(MONTH($K231) &lt;= 9, MONTH($L231) &gt;= 9), IF($O231 &lt;&gt; "", $E231/$O231, ""), ""),"")</f>
        <v/>
      </c>
      <c r="Y231" s="10" t="str">
        <f>IF('FY2023'!$A233&lt;&gt;"",IF(AND(MONTH($K231) &lt;= 10, MONTH($L231) &gt;= 10), IF($O231 &lt;&gt; "", $E231/$O231, ""), ""),"")</f>
        <v/>
      </c>
      <c r="Z231" s="10" t="str">
        <f>IF('FY2023'!$A233&lt;&gt;"",IF(AND(MONTH($K231) &lt;= 11, MONTH($L231) &gt;= 11), IF($O231 &lt;&gt; "", $E231/$O231, ""), ""),"")</f>
        <v/>
      </c>
      <c r="AA231" s="10">
        <f>IF('FY2023'!$A233&lt;&gt;"",IF(AND(MONTH($K231) &lt;= 12, MONTH($L231) &gt;= 12), IF($O231 &lt;&gt; "", $E231/$O231, ""), ""),"")</f>
        <v>500000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45261</v>
      </c>
      <c r="L232" s="7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45291</v>
      </c>
      <c r="M232" s="7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45190</v>
      </c>
      <c r="N232" s="7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45167</v>
      </c>
      <c r="O232" s="5">
        <f t="shared" si="3"/>
        <v>1</v>
      </c>
      <c r="P232" s="10" t="str">
        <f>IF('FY2023'!$A234&lt;&gt;"",IF(AND(MONTH($K232) &lt;= 1, MONTH($L232) &gt;= 1), IF($O232 &lt;&gt; "", $E232/$O232, ""), ""),"")</f>
        <v/>
      </c>
      <c r="Q232" s="10" t="str">
        <f>IF('FY2023'!$A234&lt;&gt;"",IF(AND(MONTH($K232) &lt;= 2, MONTH($L232) &gt;= 2), IF($O232 &lt;&gt; "", $E232/$O232, ""), ""),"")</f>
        <v/>
      </c>
      <c r="R232" s="10" t="str">
        <f>IF('FY2023'!$A234&lt;&gt;"",IF(AND(MONTH($K232) &lt;= 3, MONTH($L232) &gt;= 3), IF($O232 &lt;&gt; "", $E232/$O232, ""), ""),"")</f>
        <v/>
      </c>
      <c r="S232" s="10" t="str">
        <f>IF('FY2023'!$A234&lt;&gt;"",IF(AND(MONTH($K232) &lt;= 4, MONTH($L232) &gt;= 4), IF($O232 &lt;&gt; "", $E232/$O232, ""), ""),"")</f>
        <v/>
      </c>
      <c r="T232" s="10" t="str">
        <f>IF('FY2023'!$A234&lt;&gt;"",IF(AND(MONTH($K232) &lt;= 5, MONTH($L232) &gt;= 5), IF($O232 &lt;&gt; "", $E232/$O232, ""), ""),"")</f>
        <v/>
      </c>
      <c r="U232" s="10" t="str">
        <f>IF('FY2023'!$A234&lt;&gt;"",IF(AND(MONTH($K232) &lt;= 6, MONTH($L232) &gt;= 6), IF($O232 &lt;&gt; "", $E232/$O232, ""), ""),"")</f>
        <v/>
      </c>
      <c r="V232" s="10" t="str">
        <f>IF('FY2023'!$A234&lt;&gt;"",IF(AND(MONTH($K232) &lt;= 7, MONTH($L232) &gt;= 7 ), IF($O232 &lt;&gt; "", $E232/$O232, ""), ""),"")</f>
        <v/>
      </c>
      <c r="W232" s="10" t="str">
        <f>IF('FY2023'!$A234&lt;&gt;"",IF(AND(MONTH($K232) &lt;= 8, MONTH($L232) &gt;= 8), IF($O232 &lt;&gt; "", $E232/$O232, ""), ""),"")</f>
        <v/>
      </c>
      <c r="X232" s="10" t="str">
        <f>IF('FY2023'!$A234&lt;&gt;"",IF(AND(MONTH($K232) &lt;= 9, MONTH($L232) &gt;= 9), IF($O232 &lt;&gt; "", $E232/$O232, ""), ""),"")</f>
        <v/>
      </c>
      <c r="Y232" s="10" t="str">
        <f>IF('FY2023'!$A234&lt;&gt;"",IF(AND(MONTH($K232) &lt;= 10, MONTH($L232) &gt;= 10), IF($O232 &lt;&gt; "", $E232/$O232, ""), ""),"")</f>
        <v/>
      </c>
      <c r="Z232" s="10" t="str">
        <f>IF('FY2023'!$A234&lt;&gt;"",IF(AND(MONTH($K232) &lt;= 11, MONTH($L232) &gt;= 11), IF($O232 &lt;&gt; "", $E232/$O232, ""), ""),"")</f>
        <v/>
      </c>
      <c r="AA232" s="10">
        <f>IF('FY2023'!$A234&lt;&gt;"",IF(AND(MONTH($K232) &lt;= 12, MONTH($L232) &gt;= 12), IF($O232 &lt;&gt; "", $E232/$O232, ""), ""),"")</f>
        <v>500000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45261</v>
      </c>
      <c r="L233" s="7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45291</v>
      </c>
      <c r="M233" s="7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45190</v>
      </c>
      <c r="N233" s="7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45167</v>
      </c>
      <c r="O233" s="5">
        <f t="shared" si="3"/>
        <v>1</v>
      </c>
      <c r="P233" s="10" t="str">
        <f>IF('FY2023'!$A235&lt;&gt;"",IF(AND(MONTH($K233) &lt;= 1, MONTH($L233) &gt;= 1), IF($O233 &lt;&gt; "", $E233/$O233, ""), ""),"")</f>
        <v/>
      </c>
      <c r="Q233" s="10" t="str">
        <f>IF('FY2023'!$A235&lt;&gt;"",IF(AND(MONTH($K233) &lt;= 2, MONTH($L233) &gt;= 2), IF($O233 &lt;&gt; "", $E233/$O233, ""), ""),"")</f>
        <v/>
      </c>
      <c r="R233" s="10" t="str">
        <f>IF('FY2023'!$A235&lt;&gt;"",IF(AND(MONTH($K233) &lt;= 3, MONTH($L233) &gt;= 3), IF($O233 &lt;&gt; "", $E233/$O233, ""), ""),"")</f>
        <v/>
      </c>
      <c r="S233" s="10" t="str">
        <f>IF('FY2023'!$A235&lt;&gt;"",IF(AND(MONTH($K233) &lt;= 4, MONTH($L233) &gt;= 4), IF($O233 &lt;&gt; "", $E233/$O233, ""), ""),"")</f>
        <v/>
      </c>
      <c r="T233" s="10" t="str">
        <f>IF('FY2023'!$A235&lt;&gt;"",IF(AND(MONTH($K233) &lt;= 5, MONTH($L233) &gt;= 5), IF($O233 &lt;&gt; "", $E233/$O233, ""), ""),"")</f>
        <v/>
      </c>
      <c r="U233" s="10" t="str">
        <f>IF('FY2023'!$A235&lt;&gt;"",IF(AND(MONTH($K233) &lt;= 6, MONTH($L233) &gt;= 6), IF($O233 &lt;&gt; "", $E233/$O233, ""), ""),"")</f>
        <v/>
      </c>
      <c r="V233" s="10" t="str">
        <f>IF('FY2023'!$A235&lt;&gt;"",IF(AND(MONTH($K233) &lt;= 7, MONTH($L233) &gt;= 7 ), IF($O233 &lt;&gt; "", $E233/$O233, ""), ""),"")</f>
        <v/>
      </c>
      <c r="W233" s="10" t="str">
        <f>IF('FY2023'!$A235&lt;&gt;"",IF(AND(MONTH($K233) &lt;= 8, MONTH($L233) &gt;= 8), IF($O233 &lt;&gt; "", $E233/$O233, ""), ""),"")</f>
        <v/>
      </c>
      <c r="X233" s="10" t="str">
        <f>IF('FY2023'!$A235&lt;&gt;"",IF(AND(MONTH($K233) &lt;= 9, MONTH($L233) &gt;= 9), IF($O233 &lt;&gt; "", $E233/$O233, ""), ""),"")</f>
        <v/>
      </c>
      <c r="Y233" s="10" t="str">
        <f>IF('FY2023'!$A235&lt;&gt;"",IF(AND(MONTH($K233) &lt;= 10, MONTH($L233) &gt;= 10), IF($O233 &lt;&gt; "", $E233/$O233, ""), ""),"")</f>
        <v/>
      </c>
      <c r="Z233" s="10" t="str">
        <f>IF('FY2023'!$A235&lt;&gt;"",IF(AND(MONTH($K233) &lt;= 11, MONTH($L233) &gt;= 11), IF($O233 &lt;&gt; "", $E233/$O233, ""), ""),"")</f>
        <v/>
      </c>
      <c r="AA233" s="10">
        <f>IF('FY2023'!$A235&lt;&gt;"",IF(AND(MONTH($K233) &lt;= 12, MONTH($L233) &gt;= 12), IF($O233 &lt;&gt; "", $E233/$O233, ""), ""),"")</f>
        <v>500000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45261</v>
      </c>
      <c r="L234" s="7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45291</v>
      </c>
      <c r="M234" s="7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45190</v>
      </c>
      <c r="N234" s="7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45167</v>
      </c>
      <c r="O234" s="5">
        <f t="shared" si="3"/>
        <v>1</v>
      </c>
      <c r="P234" s="10" t="str">
        <f>IF('FY2023'!$A236&lt;&gt;"",IF(AND(MONTH($K234) &lt;= 1, MONTH($L234) &gt;= 1), IF($O234 &lt;&gt; "", $E234/$O234, ""), ""),"")</f>
        <v/>
      </c>
      <c r="Q234" s="10" t="str">
        <f>IF('FY2023'!$A236&lt;&gt;"",IF(AND(MONTH($K234) &lt;= 2, MONTH($L234) &gt;= 2), IF($O234 &lt;&gt; "", $E234/$O234, ""), ""),"")</f>
        <v/>
      </c>
      <c r="R234" s="10" t="str">
        <f>IF('FY2023'!$A236&lt;&gt;"",IF(AND(MONTH($K234) &lt;= 3, MONTH($L234) &gt;= 3), IF($O234 &lt;&gt; "", $E234/$O234, ""), ""),"")</f>
        <v/>
      </c>
      <c r="S234" s="10" t="str">
        <f>IF('FY2023'!$A236&lt;&gt;"",IF(AND(MONTH($K234) &lt;= 4, MONTH($L234) &gt;= 4), IF($O234 &lt;&gt; "", $E234/$O234, ""), ""),"")</f>
        <v/>
      </c>
      <c r="T234" s="10" t="str">
        <f>IF('FY2023'!$A236&lt;&gt;"",IF(AND(MONTH($K234) &lt;= 5, MONTH($L234) &gt;= 5), IF($O234 &lt;&gt; "", $E234/$O234, ""), ""),"")</f>
        <v/>
      </c>
      <c r="U234" s="10" t="str">
        <f>IF('FY2023'!$A236&lt;&gt;"",IF(AND(MONTH($K234) &lt;= 6, MONTH($L234) &gt;= 6), IF($O234 &lt;&gt; "", $E234/$O234, ""), ""),"")</f>
        <v/>
      </c>
      <c r="V234" s="10" t="str">
        <f>IF('FY2023'!$A236&lt;&gt;"",IF(AND(MONTH($K234) &lt;= 7, MONTH($L234) &gt;= 7 ), IF($O234 &lt;&gt; "", $E234/$O234, ""), ""),"")</f>
        <v/>
      </c>
      <c r="W234" s="10" t="str">
        <f>IF('FY2023'!$A236&lt;&gt;"",IF(AND(MONTH($K234) &lt;= 8, MONTH($L234) &gt;= 8), IF($O234 &lt;&gt; "", $E234/$O234, ""), ""),"")</f>
        <v/>
      </c>
      <c r="X234" s="10" t="str">
        <f>IF('FY2023'!$A236&lt;&gt;"",IF(AND(MONTH($K234) &lt;= 9, MONTH($L234) &gt;= 9), IF($O234 &lt;&gt; "", $E234/$O234, ""), ""),"")</f>
        <v/>
      </c>
      <c r="Y234" s="10" t="str">
        <f>IF('FY2023'!$A236&lt;&gt;"",IF(AND(MONTH($K234) &lt;= 10, MONTH($L234) &gt;= 10), IF($O234 &lt;&gt; "", $E234/$O234, ""), ""),"")</f>
        <v/>
      </c>
      <c r="Z234" s="10" t="str">
        <f>IF('FY2023'!$A236&lt;&gt;"",IF(AND(MONTH($K234) &lt;= 11, MONTH($L234) &gt;= 11), IF($O234 &lt;&gt; "", $E234/$O234, ""), ""),"")</f>
        <v/>
      </c>
      <c r="AA234" s="10">
        <f>IF('FY2023'!$A236&lt;&gt;"",IF(AND(MONTH($K234) &lt;= 12, MONTH($L234) &gt;= 12), IF($O234 &lt;&gt; "", $E234/$O234, ""), ""),"")</f>
        <v>500000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45261</v>
      </c>
      <c r="L235" s="7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45291</v>
      </c>
      <c r="M235" s="7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45190</v>
      </c>
      <c r="N235" s="7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45167</v>
      </c>
      <c r="O235" s="5">
        <f t="shared" si="3"/>
        <v>1</v>
      </c>
      <c r="P235" s="10" t="str">
        <f>IF('FY2023'!$A237&lt;&gt;"",IF(AND(MONTH($K235) &lt;= 1, MONTH($L235) &gt;= 1), IF($O235 &lt;&gt; "", $E235/$O235, ""), ""),"")</f>
        <v/>
      </c>
      <c r="Q235" s="10" t="str">
        <f>IF('FY2023'!$A237&lt;&gt;"",IF(AND(MONTH($K235) &lt;= 2, MONTH($L235) &gt;= 2), IF($O235 &lt;&gt; "", $E235/$O235, ""), ""),"")</f>
        <v/>
      </c>
      <c r="R235" s="10" t="str">
        <f>IF('FY2023'!$A237&lt;&gt;"",IF(AND(MONTH($K235) &lt;= 3, MONTH($L235) &gt;= 3), IF($O235 &lt;&gt; "", $E235/$O235, ""), ""),"")</f>
        <v/>
      </c>
      <c r="S235" s="10" t="str">
        <f>IF('FY2023'!$A237&lt;&gt;"",IF(AND(MONTH($K235) &lt;= 4, MONTH($L235) &gt;= 4), IF($O235 &lt;&gt; "", $E235/$O235, ""), ""),"")</f>
        <v/>
      </c>
      <c r="T235" s="10" t="str">
        <f>IF('FY2023'!$A237&lt;&gt;"",IF(AND(MONTH($K235) &lt;= 5, MONTH($L235) &gt;= 5), IF($O235 &lt;&gt; "", $E235/$O235, ""), ""),"")</f>
        <v/>
      </c>
      <c r="U235" s="10" t="str">
        <f>IF('FY2023'!$A237&lt;&gt;"",IF(AND(MONTH($K235) &lt;= 6, MONTH($L235) &gt;= 6), IF($O235 &lt;&gt; "", $E235/$O235, ""), ""),"")</f>
        <v/>
      </c>
      <c r="V235" s="10" t="str">
        <f>IF('FY2023'!$A237&lt;&gt;"",IF(AND(MONTH($K235) &lt;= 7, MONTH($L235) &gt;= 7 ), IF($O235 &lt;&gt; "", $E235/$O235, ""), ""),"")</f>
        <v/>
      </c>
      <c r="W235" s="10" t="str">
        <f>IF('FY2023'!$A237&lt;&gt;"",IF(AND(MONTH($K235) &lt;= 8, MONTH($L235) &gt;= 8), IF($O235 &lt;&gt; "", $E235/$O235, ""), ""),"")</f>
        <v/>
      </c>
      <c r="X235" s="10" t="str">
        <f>IF('FY2023'!$A237&lt;&gt;"",IF(AND(MONTH($K235) &lt;= 9, MONTH($L235) &gt;= 9), IF($O235 &lt;&gt; "", $E235/$O235, ""), ""),"")</f>
        <v/>
      </c>
      <c r="Y235" s="10" t="str">
        <f>IF('FY2023'!$A237&lt;&gt;"",IF(AND(MONTH($K235) &lt;= 10, MONTH($L235) &gt;= 10), IF($O235 &lt;&gt; "", $E235/$O235, ""), ""),"")</f>
        <v/>
      </c>
      <c r="Z235" s="10" t="str">
        <f>IF('FY2023'!$A237&lt;&gt;"",IF(AND(MONTH($K235) &lt;= 11, MONTH($L235) &gt;= 11), IF($O235 &lt;&gt; "", $E235/$O235, ""), ""),"")</f>
        <v/>
      </c>
      <c r="AA235" s="10">
        <f>IF('FY2023'!$A237&lt;&gt;"",IF(AND(MONTH($K235) &lt;= 12, MONTH($L235) &gt;= 12), IF($O235 &lt;&gt; "", $E235/$O235, ""), ""),"")</f>
        <v>500000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45261</v>
      </c>
      <c r="L236" s="7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45291</v>
      </c>
      <c r="M236" s="7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45190</v>
      </c>
      <c r="N236" s="7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45168</v>
      </c>
      <c r="O236" s="5">
        <f t="shared" si="3"/>
        <v>1</v>
      </c>
      <c r="P236" s="10" t="str">
        <f>IF('FY2023'!$A238&lt;&gt;"",IF(AND(MONTH($K236) &lt;= 1, MONTH($L236) &gt;= 1), IF($O236 &lt;&gt; "", $E236/$O236, ""), ""),"")</f>
        <v/>
      </c>
      <c r="Q236" s="10" t="str">
        <f>IF('FY2023'!$A238&lt;&gt;"",IF(AND(MONTH($K236) &lt;= 2, MONTH($L236) &gt;= 2), IF($O236 &lt;&gt; "", $E236/$O236, ""), ""),"")</f>
        <v/>
      </c>
      <c r="R236" s="10" t="str">
        <f>IF('FY2023'!$A238&lt;&gt;"",IF(AND(MONTH($K236) &lt;= 3, MONTH($L236) &gt;= 3), IF($O236 &lt;&gt; "", $E236/$O236, ""), ""),"")</f>
        <v/>
      </c>
      <c r="S236" s="10" t="str">
        <f>IF('FY2023'!$A238&lt;&gt;"",IF(AND(MONTH($K236) &lt;= 4, MONTH($L236) &gt;= 4), IF($O236 &lt;&gt; "", $E236/$O236, ""), ""),"")</f>
        <v/>
      </c>
      <c r="T236" s="10" t="str">
        <f>IF('FY2023'!$A238&lt;&gt;"",IF(AND(MONTH($K236) &lt;= 5, MONTH($L236) &gt;= 5), IF($O236 &lt;&gt; "", $E236/$O236, ""), ""),"")</f>
        <v/>
      </c>
      <c r="U236" s="10" t="str">
        <f>IF('FY2023'!$A238&lt;&gt;"",IF(AND(MONTH($K236) &lt;= 6, MONTH($L236) &gt;= 6), IF($O236 &lt;&gt; "", $E236/$O236, ""), ""),"")</f>
        <v/>
      </c>
      <c r="V236" s="10" t="str">
        <f>IF('FY2023'!$A238&lt;&gt;"",IF(AND(MONTH($K236) &lt;= 7, MONTH($L236) &gt;= 7 ), IF($O236 &lt;&gt; "", $E236/$O236, ""), ""),"")</f>
        <v/>
      </c>
      <c r="W236" s="10" t="str">
        <f>IF('FY2023'!$A238&lt;&gt;"",IF(AND(MONTH($K236) &lt;= 8, MONTH($L236) &gt;= 8), IF($O236 &lt;&gt; "", $E236/$O236, ""), ""),"")</f>
        <v/>
      </c>
      <c r="X236" s="10" t="str">
        <f>IF('FY2023'!$A238&lt;&gt;"",IF(AND(MONTH($K236) &lt;= 9, MONTH($L236) &gt;= 9), IF($O236 &lt;&gt; "", $E236/$O236, ""), ""),"")</f>
        <v/>
      </c>
      <c r="Y236" s="10" t="str">
        <f>IF('FY2023'!$A238&lt;&gt;"",IF(AND(MONTH($K236) &lt;= 10, MONTH($L236) &gt;= 10), IF($O236 &lt;&gt; "", $E236/$O236, ""), ""),"")</f>
        <v/>
      </c>
      <c r="Z236" s="10" t="str">
        <f>IF('FY2023'!$A238&lt;&gt;"",IF(AND(MONTH($K236) &lt;= 11, MONTH($L236) &gt;= 11), IF($O236 &lt;&gt; "", $E236/$O236, ""), ""),"")</f>
        <v/>
      </c>
      <c r="AA236" s="10">
        <f>IF('FY2023'!$A238&lt;&gt;"",IF(AND(MONTH($K236) &lt;= 12, MONTH($L236) &gt;= 12), IF($O236 &lt;&gt; "", $E236/$O236, ""), ""),"")</f>
        <v>500000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45261</v>
      </c>
      <c r="L237" s="7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45291</v>
      </c>
      <c r="M237" s="7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45190</v>
      </c>
      <c r="N237" s="7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45168</v>
      </c>
      <c r="O237" s="5">
        <f t="shared" si="3"/>
        <v>1</v>
      </c>
      <c r="P237" s="10" t="str">
        <f>IF('FY2023'!$A239&lt;&gt;"",IF(AND(MONTH($K237) &lt;= 1, MONTH($L237) &gt;= 1), IF($O237 &lt;&gt; "", $E237/$O237, ""), ""),"")</f>
        <v/>
      </c>
      <c r="Q237" s="10" t="str">
        <f>IF('FY2023'!$A239&lt;&gt;"",IF(AND(MONTH($K237) &lt;= 2, MONTH($L237) &gt;= 2), IF($O237 &lt;&gt; "", $E237/$O237, ""), ""),"")</f>
        <v/>
      </c>
      <c r="R237" s="10" t="str">
        <f>IF('FY2023'!$A239&lt;&gt;"",IF(AND(MONTH($K237) &lt;= 3, MONTH($L237) &gt;= 3), IF($O237 &lt;&gt; "", $E237/$O237, ""), ""),"")</f>
        <v/>
      </c>
      <c r="S237" s="10" t="str">
        <f>IF('FY2023'!$A239&lt;&gt;"",IF(AND(MONTH($K237) &lt;= 4, MONTH($L237) &gt;= 4), IF($O237 &lt;&gt; "", $E237/$O237, ""), ""),"")</f>
        <v/>
      </c>
      <c r="T237" s="10" t="str">
        <f>IF('FY2023'!$A239&lt;&gt;"",IF(AND(MONTH($K237) &lt;= 5, MONTH($L237) &gt;= 5), IF($O237 &lt;&gt; "", $E237/$O237, ""), ""),"")</f>
        <v/>
      </c>
      <c r="U237" s="10" t="str">
        <f>IF('FY2023'!$A239&lt;&gt;"",IF(AND(MONTH($K237) &lt;= 6, MONTH($L237) &gt;= 6), IF($O237 &lt;&gt; "", $E237/$O237, ""), ""),"")</f>
        <v/>
      </c>
      <c r="V237" s="10" t="str">
        <f>IF('FY2023'!$A239&lt;&gt;"",IF(AND(MONTH($K237) &lt;= 7, MONTH($L237) &gt;= 7 ), IF($O237 &lt;&gt; "", $E237/$O237, ""), ""),"")</f>
        <v/>
      </c>
      <c r="W237" s="10" t="str">
        <f>IF('FY2023'!$A239&lt;&gt;"",IF(AND(MONTH($K237) &lt;= 8, MONTH($L237) &gt;= 8), IF($O237 &lt;&gt; "", $E237/$O237, ""), ""),"")</f>
        <v/>
      </c>
      <c r="X237" s="10" t="str">
        <f>IF('FY2023'!$A239&lt;&gt;"",IF(AND(MONTH($K237) &lt;= 9, MONTH($L237) &gt;= 9), IF($O237 &lt;&gt; "", $E237/$O237, ""), ""),"")</f>
        <v/>
      </c>
      <c r="Y237" s="10" t="str">
        <f>IF('FY2023'!$A239&lt;&gt;"",IF(AND(MONTH($K237) &lt;= 10, MONTH($L237) &gt;= 10), IF($O237 &lt;&gt; "", $E237/$O237, ""), ""),"")</f>
        <v/>
      </c>
      <c r="Z237" s="10" t="str">
        <f>IF('FY2023'!$A239&lt;&gt;"",IF(AND(MONTH($K237) &lt;= 11, MONTH($L237) &gt;= 11), IF($O237 &lt;&gt; "", $E237/$O237, ""), ""),"")</f>
        <v/>
      </c>
      <c r="AA237" s="10">
        <f>IF('FY2023'!$A239&lt;&gt;"",IF(AND(MONTH($K237) &lt;= 12, MONTH($L237) &gt;= 12), IF($O237 &lt;&gt; "", $E237/$O237, ""), ""),"")</f>
        <v>500000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45261</v>
      </c>
      <c r="L238" s="7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45291</v>
      </c>
      <c r="M238" s="7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45191</v>
      </c>
      <c r="N238" s="7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45168</v>
      </c>
      <c r="O238" s="5">
        <f t="shared" si="3"/>
        <v>1</v>
      </c>
      <c r="P238" s="10" t="str">
        <f>IF('FY2023'!$A240&lt;&gt;"",IF(AND(MONTH($K238) &lt;= 1, MONTH($L238) &gt;= 1), IF($O238 &lt;&gt; "", $E238/$O238, ""), ""),"")</f>
        <v/>
      </c>
      <c r="Q238" s="10" t="str">
        <f>IF('FY2023'!$A240&lt;&gt;"",IF(AND(MONTH($K238) &lt;= 2, MONTH($L238) &gt;= 2), IF($O238 &lt;&gt; "", $E238/$O238, ""), ""),"")</f>
        <v/>
      </c>
      <c r="R238" s="10" t="str">
        <f>IF('FY2023'!$A240&lt;&gt;"",IF(AND(MONTH($K238) &lt;= 3, MONTH($L238) &gt;= 3), IF($O238 &lt;&gt; "", $E238/$O238, ""), ""),"")</f>
        <v/>
      </c>
      <c r="S238" s="10" t="str">
        <f>IF('FY2023'!$A240&lt;&gt;"",IF(AND(MONTH($K238) &lt;= 4, MONTH($L238) &gt;= 4), IF($O238 &lt;&gt; "", $E238/$O238, ""), ""),"")</f>
        <v/>
      </c>
      <c r="T238" s="10" t="str">
        <f>IF('FY2023'!$A240&lt;&gt;"",IF(AND(MONTH($K238) &lt;= 5, MONTH($L238) &gt;= 5), IF($O238 &lt;&gt; "", $E238/$O238, ""), ""),"")</f>
        <v/>
      </c>
      <c r="U238" s="10" t="str">
        <f>IF('FY2023'!$A240&lt;&gt;"",IF(AND(MONTH($K238) &lt;= 6, MONTH($L238) &gt;= 6), IF($O238 &lt;&gt; "", $E238/$O238, ""), ""),"")</f>
        <v/>
      </c>
      <c r="V238" s="10" t="str">
        <f>IF('FY2023'!$A240&lt;&gt;"",IF(AND(MONTH($K238) &lt;= 7, MONTH($L238) &gt;= 7 ), IF($O238 &lt;&gt; "", $E238/$O238, ""), ""),"")</f>
        <v/>
      </c>
      <c r="W238" s="10" t="str">
        <f>IF('FY2023'!$A240&lt;&gt;"",IF(AND(MONTH($K238) &lt;= 8, MONTH($L238) &gt;= 8), IF($O238 &lt;&gt; "", $E238/$O238, ""), ""),"")</f>
        <v/>
      </c>
      <c r="X238" s="10" t="str">
        <f>IF('FY2023'!$A240&lt;&gt;"",IF(AND(MONTH($K238) &lt;= 9, MONTH($L238) &gt;= 9), IF($O238 &lt;&gt; "", $E238/$O238, ""), ""),"")</f>
        <v/>
      </c>
      <c r="Y238" s="10" t="str">
        <f>IF('FY2023'!$A240&lt;&gt;"",IF(AND(MONTH($K238) &lt;= 10, MONTH($L238) &gt;= 10), IF($O238 &lt;&gt; "", $E238/$O238, ""), ""),"")</f>
        <v/>
      </c>
      <c r="Z238" s="10" t="str">
        <f>IF('FY2023'!$A240&lt;&gt;"",IF(AND(MONTH($K238) &lt;= 11, MONTH($L238) &gt;= 11), IF($O238 &lt;&gt; "", $E238/$O238, ""), ""),"")</f>
        <v/>
      </c>
      <c r="AA238" s="10">
        <f>IF('FY2023'!$A240&lt;&gt;"",IF(AND(MONTH($K238) &lt;= 12, MONTH($L238) &gt;= 12), IF($O238 &lt;&gt; "", $E238/$O238, ""), ""),"")</f>
        <v>500000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45261</v>
      </c>
      <c r="L239" s="7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45291</v>
      </c>
      <c r="M239" s="7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45191</v>
      </c>
      <c r="N239" s="7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45168</v>
      </c>
      <c r="O239" s="5">
        <f t="shared" si="3"/>
        <v>1</v>
      </c>
      <c r="P239" s="10" t="str">
        <f>IF('FY2023'!$A241&lt;&gt;"",IF(AND(MONTH($K239) &lt;= 1, MONTH($L239) &gt;= 1), IF($O239 &lt;&gt; "", $E239/$O239, ""), ""),"")</f>
        <v/>
      </c>
      <c r="Q239" s="10" t="str">
        <f>IF('FY2023'!$A241&lt;&gt;"",IF(AND(MONTH($K239) &lt;= 2, MONTH($L239) &gt;= 2), IF($O239 &lt;&gt; "", $E239/$O239, ""), ""),"")</f>
        <v/>
      </c>
      <c r="R239" s="10" t="str">
        <f>IF('FY2023'!$A241&lt;&gt;"",IF(AND(MONTH($K239) &lt;= 3, MONTH($L239) &gt;= 3), IF($O239 &lt;&gt; "", $E239/$O239, ""), ""),"")</f>
        <v/>
      </c>
      <c r="S239" s="10" t="str">
        <f>IF('FY2023'!$A241&lt;&gt;"",IF(AND(MONTH($K239) &lt;= 4, MONTH($L239) &gt;= 4), IF($O239 &lt;&gt; "", $E239/$O239, ""), ""),"")</f>
        <v/>
      </c>
      <c r="T239" s="10" t="str">
        <f>IF('FY2023'!$A241&lt;&gt;"",IF(AND(MONTH($K239) &lt;= 5, MONTH($L239) &gt;= 5), IF($O239 &lt;&gt; "", $E239/$O239, ""), ""),"")</f>
        <v/>
      </c>
      <c r="U239" s="10" t="str">
        <f>IF('FY2023'!$A241&lt;&gt;"",IF(AND(MONTH($K239) &lt;= 6, MONTH($L239) &gt;= 6), IF($O239 &lt;&gt; "", $E239/$O239, ""), ""),"")</f>
        <v/>
      </c>
      <c r="V239" s="10" t="str">
        <f>IF('FY2023'!$A241&lt;&gt;"",IF(AND(MONTH($K239) &lt;= 7, MONTH($L239) &gt;= 7 ), IF($O239 &lt;&gt; "", $E239/$O239, ""), ""),"")</f>
        <v/>
      </c>
      <c r="W239" s="10" t="str">
        <f>IF('FY2023'!$A241&lt;&gt;"",IF(AND(MONTH($K239) &lt;= 8, MONTH($L239) &gt;= 8), IF($O239 &lt;&gt; "", $E239/$O239, ""), ""),"")</f>
        <v/>
      </c>
      <c r="X239" s="10" t="str">
        <f>IF('FY2023'!$A241&lt;&gt;"",IF(AND(MONTH($K239) &lt;= 9, MONTH($L239) &gt;= 9), IF($O239 &lt;&gt; "", $E239/$O239, ""), ""),"")</f>
        <v/>
      </c>
      <c r="Y239" s="10" t="str">
        <f>IF('FY2023'!$A241&lt;&gt;"",IF(AND(MONTH($K239) &lt;= 10, MONTH($L239) &gt;= 10), IF($O239 &lt;&gt; "", $E239/$O239, ""), ""),"")</f>
        <v/>
      </c>
      <c r="Z239" s="10" t="str">
        <f>IF('FY2023'!$A241&lt;&gt;"",IF(AND(MONTH($K239) &lt;= 11, MONTH($L239) &gt;= 11), IF($O239 &lt;&gt; "", $E239/$O239, ""), ""),"")</f>
        <v/>
      </c>
      <c r="AA239" s="10">
        <f>IF('FY2023'!$A241&lt;&gt;"",IF(AND(MONTH($K239) &lt;= 12, MONTH($L239) &gt;= 12), IF($O239 &lt;&gt; "", $E239/$O239, ""), ""),"")</f>
        <v>500000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45261</v>
      </c>
      <c r="L240" s="7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45291</v>
      </c>
      <c r="M240" s="7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45191</v>
      </c>
      <c r="N240" s="7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45168</v>
      </c>
      <c r="O240" s="5">
        <f t="shared" si="3"/>
        <v>1</v>
      </c>
      <c r="P240" s="10" t="str">
        <f>IF('FY2023'!$A242&lt;&gt;"",IF(AND(MONTH($K240) &lt;= 1, MONTH($L240) &gt;= 1), IF($O240 &lt;&gt; "", $E240/$O240, ""), ""),"")</f>
        <v/>
      </c>
      <c r="Q240" s="10" t="str">
        <f>IF('FY2023'!$A242&lt;&gt;"",IF(AND(MONTH($K240) &lt;= 2, MONTH($L240) &gt;= 2), IF($O240 &lt;&gt; "", $E240/$O240, ""), ""),"")</f>
        <v/>
      </c>
      <c r="R240" s="10" t="str">
        <f>IF('FY2023'!$A242&lt;&gt;"",IF(AND(MONTH($K240) &lt;= 3, MONTH($L240) &gt;= 3), IF($O240 &lt;&gt; "", $E240/$O240, ""), ""),"")</f>
        <v/>
      </c>
      <c r="S240" s="10" t="str">
        <f>IF('FY2023'!$A242&lt;&gt;"",IF(AND(MONTH($K240) &lt;= 4, MONTH($L240) &gt;= 4), IF($O240 &lt;&gt; "", $E240/$O240, ""), ""),"")</f>
        <v/>
      </c>
      <c r="T240" s="10" t="str">
        <f>IF('FY2023'!$A242&lt;&gt;"",IF(AND(MONTH($K240) &lt;= 5, MONTH($L240) &gt;= 5), IF($O240 &lt;&gt; "", $E240/$O240, ""), ""),"")</f>
        <v/>
      </c>
      <c r="U240" s="10" t="str">
        <f>IF('FY2023'!$A242&lt;&gt;"",IF(AND(MONTH($K240) &lt;= 6, MONTH($L240) &gt;= 6), IF($O240 &lt;&gt; "", $E240/$O240, ""), ""),"")</f>
        <v/>
      </c>
      <c r="V240" s="10" t="str">
        <f>IF('FY2023'!$A242&lt;&gt;"",IF(AND(MONTH($K240) &lt;= 7, MONTH($L240) &gt;= 7 ), IF($O240 &lt;&gt; "", $E240/$O240, ""), ""),"")</f>
        <v/>
      </c>
      <c r="W240" s="10" t="str">
        <f>IF('FY2023'!$A242&lt;&gt;"",IF(AND(MONTH($K240) &lt;= 8, MONTH($L240) &gt;= 8), IF($O240 &lt;&gt; "", $E240/$O240, ""), ""),"")</f>
        <v/>
      </c>
      <c r="X240" s="10" t="str">
        <f>IF('FY2023'!$A242&lt;&gt;"",IF(AND(MONTH($K240) &lt;= 9, MONTH($L240) &gt;= 9), IF($O240 &lt;&gt; "", $E240/$O240, ""), ""),"")</f>
        <v/>
      </c>
      <c r="Y240" s="10" t="str">
        <f>IF('FY2023'!$A242&lt;&gt;"",IF(AND(MONTH($K240) &lt;= 10, MONTH($L240) &gt;= 10), IF($O240 &lt;&gt; "", $E240/$O240, ""), ""),"")</f>
        <v/>
      </c>
      <c r="Z240" s="10" t="str">
        <f>IF('FY2023'!$A242&lt;&gt;"",IF(AND(MONTH($K240) &lt;= 11, MONTH($L240) &gt;= 11), IF($O240 &lt;&gt; "", $E240/$O240, ""), ""),"")</f>
        <v/>
      </c>
      <c r="AA240" s="10">
        <f>IF('FY2023'!$A242&lt;&gt;"",IF(AND(MONTH($K240) &lt;= 12, MONTH($L240) &gt;= 12), IF($O240 &lt;&gt; "", $E240/$O240, ""), ""),"")</f>
        <v>500000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45261</v>
      </c>
      <c r="L241" s="7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45291</v>
      </c>
      <c r="M241" s="7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45191</v>
      </c>
      <c r="N241" s="7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45168</v>
      </c>
      <c r="O241" s="5">
        <f t="shared" si="3"/>
        <v>1</v>
      </c>
      <c r="P241" s="10" t="str">
        <f>IF('FY2023'!$A243&lt;&gt;"",IF(AND(MONTH($K241) &lt;= 1, MONTH($L241) &gt;= 1), IF($O241 &lt;&gt; "", $E241/$O241, ""), ""),"")</f>
        <v/>
      </c>
      <c r="Q241" s="10" t="str">
        <f>IF('FY2023'!$A243&lt;&gt;"",IF(AND(MONTH($K241) &lt;= 2, MONTH($L241) &gt;= 2), IF($O241 &lt;&gt; "", $E241/$O241, ""), ""),"")</f>
        <v/>
      </c>
      <c r="R241" s="10" t="str">
        <f>IF('FY2023'!$A243&lt;&gt;"",IF(AND(MONTH($K241) &lt;= 3, MONTH($L241) &gt;= 3), IF($O241 &lt;&gt; "", $E241/$O241, ""), ""),"")</f>
        <v/>
      </c>
      <c r="S241" s="10" t="str">
        <f>IF('FY2023'!$A243&lt;&gt;"",IF(AND(MONTH($K241) &lt;= 4, MONTH($L241) &gt;= 4), IF($O241 &lt;&gt; "", $E241/$O241, ""), ""),"")</f>
        <v/>
      </c>
      <c r="T241" s="10" t="str">
        <f>IF('FY2023'!$A243&lt;&gt;"",IF(AND(MONTH($K241) &lt;= 5, MONTH($L241) &gt;= 5), IF($O241 &lt;&gt; "", $E241/$O241, ""), ""),"")</f>
        <v/>
      </c>
      <c r="U241" s="10" t="str">
        <f>IF('FY2023'!$A243&lt;&gt;"",IF(AND(MONTH($K241) &lt;= 6, MONTH($L241) &gt;= 6), IF($O241 &lt;&gt; "", $E241/$O241, ""), ""),"")</f>
        <v/>
      </c>
      <c r="V241" s="10" t="str">
        <f>IF('FY2023'!$A243&lt;&gt;"",IF(AND(MONTH($K241) &lt;= 7, MONTH($L241) &gt;= 7 ), IF($O241 &lt;&gt; "", $E241/$O241, ""), ""),"")</f>
        <v/>
      </c>
      <c r="W241" s="10" t="str">
        <f>IF('FY2023'!$A243&lt;&gt;"",IF(AND(MONTH($K241) &lt;= 8, MONTH($L241) &gt;= 8), IF($O241 &lt;&gt; "", $E241/$O241, ""), ""),"")</f>
        <v/>
      </c>
      <c r="X241" s="10" t="str">
        <f>IF('FY2023'!$A243&lt;&gt;"",IF(AND(MONTH($K241) &lt;= 9, MONTH($L241) &gt;= 9), IF($O241 &lt;&gt; "", $E241/$O241, ""), ""),"")</f>
        <v/>
      </c>
      <c r="Y241" s="10" t="str">
        <f>IF('FY2023'!$A243&lt;&gt;"",IF(AND(MONTH($K241) &lt;= 10, MONTH($L241) &gt;= 10), IF($O241 &lt;&gt; "", $E241/$O241, ""), ""),"")</f>
        <v/>
      </c>
      <c r="Z241" s="10" t="str">
        <f>IF('FY2023'!$A243&lt;&gt;"",IF(AND(MONTH($K241) &lt;= 11, MONTH($L241) &gt;= 11), IF($O241 &lt;&gt; "", $E241/$O241, ""), ""),"")</f>
        <v/>
      </c>
      <c r="AA241" s="10">
        <f>IF('FY2023'!$A243&lt;&gt;"",IF(AND(MONTH($K241) &lt;= 12, MONTH($L241) &gt;= 12), IF($O241 &lt;&gt; "", $E241/$O241, ""), ""),"")</f>
        <v>500000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45261</v>
      </c>
      <c r="L242" s="7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45291</v>
      </c>
      <c r="M242" s="7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45191</v>
      </c>
      <c r="N242" s="7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45168</v>
      </c>
      <c r="O242" s="5">
        <f t="shared" si="3"/>
        <v>1</v>
      </c>
      <c r="P242" s="10" t="str">
        <f>IF('FY2023'!$A244&lt;&gt;"",IF(AND(MONTH($K242) &lt;= 1, MONTH($L242) &gt;= 1), IF($O242 &lt;&gt; "", $E242/$O242, ""), ""),"")</f>
        <v/>
      </c>
      <c r="Q242" s="10" t="str">
        <f>IF('FY2023'!$A244&lt;&gt;"",IF(AND(MONTH($K242) &lt;= 2, MONTH($L242) &gt;= 2), IF($O242 &lt;&gt; "", $E242/$O242, ""), ""),"")</f>
        <v/>
      </c>
      <c r="R242" s="10" t="str">
        <f>IF('FY2023'!$A244&lt;&gt;"",IF(AND(MONTH($K242) &lt;= 3, MONTH($L242) &gt;= 3), IF($O242 &lt;&gt; "", $E242/$O242, ""), ""),"")</f>
        <v/>
      </c>
      <c r="S242" s="10" t="str">
        <f>IF('FY2023'!$A244&lt;&gt;"",IF(AND(MONTH($K242) &lt;= 4, MONTH($L242) &gt;= 4), IF($O242 &lt;&gt; "", $E242/$O242, ""), ""),"")</f>
        <v/>
      </c>
      <c r="T242" s="10" t="str">
        <f>IF('FY2023'!$A244&lt;&gt;"",IF(AND(MONTH($K242) &lt;= 5, MONTH($L242) &gt;= 5), IF($O242 &lt;&gt; "", $E242/$O242, ""), ""),"")</f>
        <v/>
      </c>
      <c r="U242" s="10" t="str">
        <f>IF('FY2023'!$A244&lt;&gt;"",IF(AND(MONTH($K242) &lt;= 6, MONTH($L242) &gt;= 6), IF($O242 &lt;&gt; "", $E242/$O242, ""), ""),"")</f>
        <v/>
      </c>
      <c r="V242" s="10" t="str">
        <f>IF('FY2023'!$A244&lt;&gt;"",IF(AND(MONTH($K242) &lt;= 7, MONTH($L242) &gt;= 7 ), IF($O242 &lt;&gt; "", $E242/$O242, ""), ""),"")</f>
        <v/>
      </c>
      <c r="W242" s="10" t="str">
        <f>IF('FY2023'!$A244&lt;&gt;"",IF(AND(MONTH($K242) &lt;= 8, MONTH($L242) &gt;= 8), IF($O242 &lt;&gt; "", $E242/$O242, ""), ""),"")</f>
        <v/>
      </c>
      <c r="X242" s="10" t="str">
        <f>IF('FY2023'!$A244&lt;&gt;"",IF(AND(MONTH($K242) &lt;= 9, MONTH($L242) &gt;= 9), IF($O242 &lt;&gt; "", $E242/$O242, ""), ""),"")</f>
        <v/>
      </c>
      <c r="Y242" s="10" t="str">
        <f>IF('FY2023'!$A244&lt;&gt;"",IF(AND(MONTH($K242) &lt;= 10, MONTH($L242) &gt;= 10), IF($O242 &lt;&gt; "", $E242/$O242, ""), ""),"")</f>
        <v/>
      </c>
      <c r="Z242" s="10" t="str">
        <f>IF('FY2023'!$A244&lt;&gt;"",IF(AND(MONTH($K242) &lt;= 11, MONTH($L242) &gt;= 11), IF($O242 &lt;&gt; "", $E242/$O242, ""), ""),"")</f>
        <v/>
      </c>
      <c r="AA242" s="10">
        <f>IF('FY2023'!$A244&lt;&gt;"",IF(AND(MONTH($K242) &lt;= 12, MONTH($L242) &gt;= 12), IF($O242 &lt;&gt; "", $E242/$O242, ""), ""),"")</f>
        <v>500000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45261</v>
      </c>
      <c r="L243" s="7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45291</v>
      </c>
      <c r="M243" s="7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45191</v>
      </c>
      <c r="N243" s="7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45168</v>
      </c>
      <c r="O243" s="5">
        <f t="shared" si="3"/>
        <v>1</v>
      </c>
      <c r="P243" s="10" t="str">
        <f>IF('FY2023'!$A245&lt;&gt;"",IF(AND(MONTH($K243) &lt;= 1, MONTH($L243) &gt;= 1), IF($O243 &lt;&gt; "", $E243/$O243, ""), ""),"")</f>
        <v/>
      </c>
      <c r="Q243" s="10" t="str">
        <f>IF('FY2023'!$A245&lt;&gt;"",IF(AND(MONTH($K243) &lt;= 2, MONTH($L243) &gt;= 2), IF($O243 &lt;&gt; "", $E243/$O243, ""), ""),"")</f>
        <v/>
      </c>
      <c r="R243" s="10" t="str">
        <f>IF('FY2023'!$A245&lt;&gt;"",IF(AND(MONTH($K243) &lt;= 3, MONTH($L243) &gt;= 3), IF($O243 &lt;&gt; "", $E243/$O243, ""), ""),"")</f>
        <v/>
      </c>
      <c r="S243" s="10" t="str">
        <f>IF('FY2023'!$A245&lt;&gt;"",IF(AND(MONTH($K243) &lt;= 4, MONTH($L243) &gt;= 4), IF($O243 &lt;&gt; "", $E243/$O243, ""), ""),"")</f>
        <v/>
      </c>
      <c r="T243" s="10" t="str">
        <f>IF('FY2023'!$A245&lt;&gt;"",IF(AND(MONTH($K243) &lt;= 5, MONTH($L243) &gt;= 5), IF($O243 &lt;&gt; "", $E243/$O243, ""), ""),"")</f>
        <v/>
      </c>
      <c r="U243" s="10" t="str">
        <f>IF('FY2023'!$A245&lt;&gt;"",IF(AND(MONTH($K243) &lt;= 6, MONTH($L243) &gt;= 6), IF($O243 &lt;&gt; "", $E243/$O243, ""), ""),"")</f>
        <v/>
      </c>
      <c r="V243" s="10" t="str">
        <f>IF('FY2023'!$A245&lt;&gt;"",IF(AND(MONTH($K243) &lt;= 7, MONTH($L243) &gt;= 7 ), IF($O243 &lt;&gt; "", $E243/$O243, ""), ""),"")</f>
        <v/>
      </c>
      <c r="W243" s="10" t="str">
        <f>IF('FY2023'!$A245&lt;&gt;"",IF(AND(MONTH($K243) &lt;= 8, MONTH($L243) &gt;= 8), IF($O243 &lt;&gt; "", $E243/$O243, ""), ""),"")</f>
        <v/>
      </c>
      <c r="X243" s="10" t="str">
        <f>IF('FY2023'!$A245&lt;&gt;"",IF(AND(MONTH($K243) &lt;= 9, MONTH($L243) &gt;= 9), IF($O243 &lt;&gt; "", $E243/$O243, ""), ""),"")</f>
        <v/>
      </c>
      <c r="Y243" s="10" t="str">
        <f>IF('FY2023'!$A245&lt;&gt;"",IF(AND(MONTH($K243) &lt;= 10, MONTH($L243) &gt;= 10), IF($O243 &lt;&gt; "", $E243/$O243, ""), ""),"")</f>
        <v/>
      </c>
      <c r="Z243" s="10" t="str">
        <f>IF('FY2023'!$A245&lt;&gt;"",IF(AND(MONTH($K243) &lt;= 11, MONTH($L243) &gt;= 11), IF($O243 &lt;&gt; "", $E243/$O243, ""), ""),"")</f>
        <v/>
      </c>
      <c r="AA243" s="10">
        <f>IF('FY2023'!$A245&lt;&gt;"",IF(AND(MONTH($K243) &lt;= 12, MONTH($L243) &gt;= 12), IF($O243 &lt;&gt; "", $E243/$O243, ""), ""),"")</f>
        <v>500000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2.140625" bestFit="1" customWidth="1"/>
    <col min="12" max="12" width="43.85546875" bestFit="1" customWidth="1"/>
    <col min="13" max="13" width="42.140625" bestFit="1" customWidth="1"/>
    <col min="14" max="14" width="33.5703125" bestFit="1" customWidth="1"/>
  </cols>
  <sheetData>
    <row r="1" spans="1:14" x14ac:dyDescent="0.25">
      <c r="A1" s="1" t="s">
        <v>0</v>
      </c>
      <c r="B1" t="s" vm="3">
        <v>1518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1001</v>
      </c>
      <c r="C4" t="s">
        <v>4</v>
      </c>
      <c r="D4" t="s">
        <v>17</v>
      </c>
      <c r="E4" t="s">
        <v>1002</v>
      </c>
      <c r="F4" t="s">
        <v>397</v>
      </c>
      <c r="G4" t="s">
        <v>698</v>
      </c>
      <c r="H4" t="s">
        <v>1003</v>
      </c>
      <c r="I4" t="s">
        <v>1004</v>
      </c>
      <c r="J4" t="s">
        <v>316</v>
      </c>
      <c r="K4" t="s">
        <v>1005</v>
      </c>
      <c r="L4" t="s">
        <v>1006</v>
      </c>
      <c r="M4" t="s">
        <v>1007</v>
      </c>
      <c r="N4" t="s">
        <v>1008</v>
      </c>
    </row>
    <row r="5" spans="1:14" x14ac:dyDescent="0.25">
      <c r="A5" t="s">
        <v>233</v>
      </c>
      <c r="B5" t="s">
        <v>1009</v>
      </c>
      <c r="C5" t="s">
        <v>6</v>
      </c>
      <c r="D5" t="s">
        <v>9</v>
      </c>
      <c r="E5" t="s">
        <v>1002</v>
      </c>
      <c r="F5" t="s">
        <v>397</v>
      </c>
      <c r="G5" t="s">
        <v>673</v>
      </c>
      <c r="H5" t="s">
        <v>339</v>
      </c>
      <c r="I5" t="s">
        <v>1010</v>
      </c>
      <c r="J5" t="s">
        <v>1011</v>
      </c>
      <c r="K5" t="s">
        <v>1005</v>
      </c>
      <c r="L5" t="s">
        <v>1006</v>
      </c>
      <c r="M5" t="s">
        <v>1007</v>
      </c>
      <c r="N5" t="s">
        <v>1008</v>
      </c>
    </row>
    <row r="6" spans="1:14" x14ac:dyDescent="0.25">
      <c r="A6" t="s">
        <v>389</v>
      </c>
      <c r="B6" t="s">
        <v>1012</v>
      </c>
      <c r="C6" t="s">
        <v>7</v>
      </c>
      <c r="D6" t="s">
        <v>11</v>
      </c>
      <c r="E6" t="s">
        <v>1002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1005</v>
      </c>
      <c r="L6" t="s">
        <v>1006</v>
      </c>
      <c r="M6" t="s">
        <v>1007</v>
      </c>
      <c r="N6" t="s">
        <v>1008</v>
      </c>
    </row>
    <row r="7" spans="1:14" x14ac:dyDescent="0.25">
      <c r="A7" t="s">
        <v>125</v>
      </c>
      <c r="B7" t="s">
        <v>1013</v>
      </c>
      <c r="C7" t="s">
        <v>7</v>
      </c>
      <c r="D7" t="s">
        <v>11</v>
      </c>
      <c r="E7" t="s">
        <v>1002</v>
      </c>
      <c r="F7" t="s">
        <v>787</v>
      </c>
      <c r="G7" t="s">
        <v>698</v>
      </c>
      <c r="H7" t="s">
        <v>193</v>
      </c>
      <c r="I7" t="s">
        <v>1004</v>
      </c>
      <c r="J7" t="s">
        <v>1014</v>
      </c>
      <c r="K7" t="s">
        <v>1005</v>
      </c>
      <c r="L7" t="s">
        <v>1006</v>
      </c>
      <c r="M7" t="s">
        <v>1007</v>
      </c>
      <c r="N7" t="s">
        <v>1008</v>
      </c>
    </row>
    <row r="8" spans="1:14" x14ac:dyDescent="0.25">
      <c r="A8" t="s">
        <v>148</v>
      </c>
      <c r="B8" t="s">
        <v>1015</v>
      </c>
      <c r="C8" t="s">
        <v>8</v>
      </c>
      <c r="D8" t="s">
        <v>10</v>
      </c>
      <c r="E8" t="s">
        <v>1002</v>
      </c>
      <c r="F8" t="s">
        <v>397</v>
      </c>
      <c r="G8" t="s">
        <v>698</v>
      </c>
      <c r="H8" t="s">
        <v>1016</v>
      </c>
      <c r="I8" t="s">
        <v>379</v>
      </c>
      <c r="J8" t="s">
        <v>1017</v>
      </c>
      <c r="K8" t="s">
        <v>1005</v>
      </c>
      <c r="L8" t="s">
        <v>1006</v>
      </c>
      <c r="M8" t="s">
        <v>1007</v>
      </c>
      <c r="N8" t="s">
        <v>1008</v>
      </c>
    </row>
    <row r="9" spans="1:14" x14ac:dyDescent="0.25">
      <c r="A9" t="s">
        <v>392</v>
      </c>
      <c r="B9" t="s">
        <v>1018</v>
      </c>
      <c r="C9" t="s">
        <v>4</v>
      </c>
      <c r="D9" t="s">
        <v>17</v>
      </c>
      <c r="E9" t="s">
        <v>1002</v>
      </c>
      <c r="F9" t="s">
        <v>787</v>
      </c>
      <c r="G9" t="s">
        <v>698</v>
      </c>
      <c r="H9" t="s">
        <v>265</v>
      </c>
      <c r="I9" t="s">
        <v>267</v>
      </c>
      <c r="J9" t="s">
        <v>1019</v>
      </c>
      <c r="K9" t="s">
        <v>1005</v>
      </c>
      <c r="L9" t="s">
        <v>1006</v>
      </c>
      <c r="M9" t="s">
        <v>1007</v>
      </c>
      <c r="N9" t="s">
        <v>1008</v>
      </c>
    </row>
    <row r="10" spans="1:14" x14ac:dyDescent="0.25">
      <c r="A10" t="s">
        <v>386</v>
      </c>
      <c r="B10" t="s">
        <v>1020</v>
      </c>
      <c r="C10" t="s">
        <v>6</v>
      </c>
      <c r="D10" t="s">
        <v>9</v>
      </c>
      <c r="E10" t="s">
        <v>1002</v>
      </c>
      <c r="F10" t="s">
        <v>397</v>
      </c>
      <c r="G10" t="s">
        <v>673</v>
      </c>
      <c r="H10" t="s">
        <v>368</v>
      </c>
      <c r="I10" t="s">
        <v>364</v>
      </c>
      <c r="J10" t="s">
        <v>1021</v>
      </c>
      <c r="K10" t="s">
        <v>1005</v>
      </c>
      <c r="L10" t="s">
        <v>1006</v>
      </c>
      <c r="M10" t="s">
        <v>1007</v>
      </c>
      <c r="N10" t="s">
        <v>1008</v>
      </c>
    </row>
    <row r="11" spans="1:14" x14ac:dyDescent="0.25">
      <c r="A11" t="s">
        <v>228</v>
      </c>
      <c r="B11" t="s">
        <v>1022</v>
      </c>
      <c r="C11" t="s">
        <v>8</v>
      </c>
      <c r="D11" t="s">
        <v>15</v>
      </c>
      <c r="E11" t="s">
        <v>1002</v>
      </c>
      <c r="F11" t="s">
        <v>787</v>
      </c>
      <c r="G11" t="s">
        <v>673</v>
      </c>
      <c r="H11" t="s">
        <v>149</v>
      </c>
      <c r="I11" t="s">
        <v>1023</v>
      </c>
      <c r="J11" t="s">
        <v>1024</v>
      </c>
      <c r="K11" t="s">
        <v>1005</v>
      </c>
      <c r="L11" t="s">
        <v>1006</v>
      </c>
      <c r="M11" t="s">
        <v>1007</v>
      </c>
      <c r="N11" t="s">
        <v>1008</v>
      </c>
    </row>
    <row r="12" spans="1:14" x14ac:dyDescent="0.25">
      <c r="A12" t="s">
        <v>391</v>
      </c>
      <c r="B12" t="s">
        <v>1025</v>
      </c>
      <c r="C12" t="s">
        <v>7</v>
      </c>
      <c r="D12" t="s">
        <v>13</v>
      </c>
      <c r="E12" t="s">
        <v>1002</v>
      </c>
      <c r="F12" t="s">
        <v>787</v>
      </c>
      <c r="G12" t="s">
        <v>673</v>
      </c>
      <c r="H12" t="s">
        <v>1026</v>
      </c>
      <c r="I12" t="s">
        <v>267</v>
      </c>
      <c r="J12" t="s">
        <v>1003</v>
      </c>
      <c r="K12" t="s">
        <v>1005</v>
      </c>
      <c r="L12" t="s">
        <v>1006</v>
      </c>
      <c r="M12" t="s">
        <v>1007</v>
      </c>
      <c r="N12" t="s">
        <v>1008</v>
      </c>
    </row>
    <row r="13" spans="1:14" x14ac:dyDescent="0.25">
      <c r="A13" t="s">
        <v>388</v>
      </c>
      <c r="B13" t="s">
        <v>1027</v>
      </c>
      <c r="C13" t="s">
        <v>4</v>
      </c>
      <c r="D13" t="s">
        <v>17</v>
      </c>
      <c r="E13" t="s">
        <v>1002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1005</v>
      </c>
      <c r="L13" t="s">
        <v>1006</v>
      </c>
      <c r="M13" t="s">
        <v>1007</v>
      </c>
      <c r="N13" t="s">
        <v>1008</v>
      </c>
    </row>
    <row r="14" spans="1:14" x14ac:dyDescent="0.25">
      <c r="A14" t="s">
        <v>387</v>
      </c>
      <c r="B14" t="s">
        <v>1028</v>
      </c>
      <c r="C14" t="s">
        <v>7</v>
      </c>
      <c r="D14" t="s">
        <v>11</v>
      </c>
      <c r="E14" t="s">
        <v>1002</v>
      </c>
      <c r="F14" t="s">
        <v>787</v>
      </c>
      <c r="G14" t="s">
        <v>673</v>
      </c>
      <c r="H14" t="s">
        <v>1026</v>
      </c>
      <c r="I14" t="s">
        <v>267</v>
      </c>
      <c r="J14" t="s">
        <v>1003</v>
      </c>
      <c r="K14" t="s">
        <v>1005</v>
      </c>
      <c r="L14" t="s">
        <v>1006</v>
      </c>
      <c r="M14" t="s">
        <v>1007</v>
      </c>
      <c r="N14" t="s">
        <v>1008</v>
      </c>
    </row>
    <row r="15" spans="1:14" x14ac:dyDescent="0.25">
      <c r="A15" t="s">
        <v>390</v>
      </c>
      <c r="B15" t="s">
        <v>1029</v>
      </c>
      <c r="C15" t="s">
        <v>4</v>
      </c>
      <c r="D15" t="s">
        <v>17</v>
      </c>
      <c r="E15" t="s">
        <v>1002</v>
      </c>
      <c r="F15" t="s">
        <v>787</v>
      </c>
      <c r="G15" t="s">
        <v>698</v>
      </c>
      <c r="H15" t="s">
        <v>222</v>
      </c>
      <c r="I15" t="s">
        <v>267</v>
      </c>
      <c r="J15" t="s">
        <v>1030</v>
      </c>
      <c r="K15" t="s">
        <v>1005</v>
      </c>
      <c r="L15" t="s">
        <v>1006</v>
      </c>
      <c r="M15" t="s">
        <v>1007</v>
      </c>
      <c r="N15" t="s">
        <v>1008</v>
      </c>
    </row>
    <row r="16" spans="1:14" x14ac:dyDescent="0.25">
      <c r="A16" t="s">
        <v>661</v>
      </c>
      <c r="B16" t="s">
        <v>1031</v>
      </c>
      <c r="C16" t="s">
        <v>6</v>
      </c>
      <c r="D16" t="s">
        <v>9</v>
      </c>
      <c r="E16" t="s">
        <v>1002</v>
      </c>
      <c r="F16" t="s">
        <v>397</v>
      </c>
      <c r="G16" t="s">
        <v>673</v>
      </c>
      <c r="H16" t="s">
        <v>71</v>
      </c>
      <c r="I16" t="s">
        <v>364</v>
      </c>
      <c r="J16" t="s">
        <v>1032</v>
      </c>
      <c r="K16" t="s">
        <v>1005</v>
      </c>
      <c r="L16" t="s">
        <v>1006</v>
      </c>
      <c r="M16" t="s">
        <v>1007</v>
      </c>
      <c r="N16" t="s">
        <v>1008</v>
      </c>
    </row>
    <row r="17" spans="1:14" x14ac:dyDescent="0.25">
      <c r="A17" t="s">
        <v>727</v>
      </c>
      <c r="B17" t="s">
        <v>1033</v>
      </c>
      <c r="C17" t="s">
        <v>8</v>
      </c>
      <c r="D17" t="s">
        <v>15</v>
      </c>
      <c r="E17" t="s">
        <v>1002</v>
      </c>
      <c r="F17" t="s">
        <v>787</v>
      </c>
      <c r="G17" t="s">
        <v>698</v>
      </c>
      <c r="H17" t="s">
        <v>149</v>
      </c>
      <c r="I17" t="s">
        <v>1034</v>
      </c>
      <c r="J17" t="s">
        <v>101</v>
      </c>
      <c r="K17" t="s">
        <v>1005</v>
      </c>
      <c r="L17" t="s">
        <v>1006</v>
      </c>
      <c r="M17" t="s">
        <v>1007</v>
      </c>
      <c r="N17" t="s">
        <v>1008</v>
      </c>
    </row>
    <row r="18" spans="1:14" x14ac:dyDescent="0.25">
      <c r="A18" t="s">
        <v>754</v>
      </c>
      <c r="B18" t="s">
        <v>1035</v>
      </c>
      <c r="C18" t="s">
        <v>8</v>
      </c>
      <c r="D18" t="s">
        <v>10</v>
      </c>
      <c r="E18" t="s">
        <v>1002</v>
      </c>
      <c r="F18" t="s">
        <v>787</v>
      </c>
      <c r="G18" t="s">
        <v>673</v>
      </c>
      <c r="H18" t="s">
        <v>1026</v>
      </c>
      <c r="I18" t="s">
        <v>344</v>
      </c>
      <c r="J18" t="s">
        <v>71</v>
      </c>
      <c r="K18" t="s">
        <v>1005</v>
      </c>
      <c r="L18" t="s">
        <v>1006</v>
      </c>
      <c r="M18" t="s">
        <v>1007</v>
      </c>
      <c r="N18" t="s">
        <v>1008</v>
      </c>
    </row>
    <row r="19" spans="1:14" x14ac:dyDescent="0.25">
      <c r="A19" t="s">
        <v>743</v>
      </c>
      <c r="B19" t="s">
        <v>1036</v>
      </c>
      <c r="C19" t="s">
        <v>7</v>
      </c>
      <c r="D19" t="s">
        <v>11</v>
      </c>
      <c r="E19" t="s">
        <v>1002</v>
      </c>
      <c r="F19" t="s">
        <v>787</v>
      </c>
      <c r="G19" t="s">
        <v>673</v>
      </c>
      <c r="H19" t="s">
        <v>1026</v>
      </c>
      <c r="I19" t="s">
        <v>1037</v>
      </c>
      <c r="J19" t="s">
        <v>1024</v>
      </c>
      <c r="K19" t="s">
        <v>1005</v>
      </c>
      <c r="L19" t="s">
        <v>1006</v>
      </c>
      <c r="M19" t="s">
        <v>1007</v>
      </c>
      <c r="N19" t="s">
        <v>1008</v>
      </c>
    </row>
    <row r="20" spans="1:14" x14ac:dyDescent="0.25">
      <c r="A20" t="s">
        <v>699</v>
      </c>
      <c r="B20" t="s">
        <v>1038</v>
      </c>
      <c r="C20" t="s">
        <v>4</v>
      </c>
      <c r="D20" t="s">
        <v>11</v>
      </c>
      <c r="E20" t="s">
        <v>1039</v>
      </c>
      <c r="F20" t="s">
        <v>787</v>
      </c>
      <c r="G20" t="s">
        <v>673</v>
      </c>
      <c r="H20" t="s">
        <v>262</v>
      </c>
      <c r="I20" t="s">
        <v>1040</v>
      </c>
      <c r="J20" t="s">
        <v>1030</v>
      </c>
      <c r="K20" t="s">
        <v>1005</v>
      </c>
      <c r="L20" t="s">
        <v>1006</v>
      </c>
      <c r="M20" t="s">
        <v>1041</v>
      </c>
      <c r="N20" t="s">
        <v>1042</v>
      </c>
    </row>
    <row r="21" spans="1:14" x14ac:dyDescent="0.25">
      <c r="A21" t="s">
        <v>739</v>
      </c>
      <c r="B21" t="s">
        <v>1043</v>
      </c>
      <c r="C21" t="s">
        <v>7</v>
      </c>
      <c r="D21" t="s">
        <v>15</v>
      </c>
      <c r="E21" t="s">
        <v>1039</v>
      </c>
      <c r="F21" t="s">
        <v>397</v>
      </c>
      <c r="G21" t="s">
        <v>1714</v>
      </c>
      <c r="H21" t="s">
        <v>1044</v>
      </c>
      <c r="I21" t="s">
        <v>1714</v>
      </c>
      <c r="J21" t="s">
        <v>1044</v>
      </c>
      <c r="K21" t="s">
        <v>1005</v>
      </c>
      <c r="L21" t="s">
        <v>1006</v>
      </c>
      <c r="M21" t="s">
        <v>1041</v>
      </c>
      <c r="N21" t="s">
        <v>1042</v>
      </c>
    </row>
    <row r="22" spans="1:14" x14ac:dyDescent="0.25">
      <c r="A22" t="s">
        <v>737</v>
      </c>
      <c r="B22" t="s">
        <v>1045</v>
      </c>
      <c r="C22" t="s">
        <v>4</v>
      </c>
      <c r="D22" t="s">
        <v>11</v>
      </c>
      <c r="E22" t="s">
        <v>1039</v>
      </c>
      <c r="F22" t="s">
        <v>397</v>
      </c>
      <c r="G22" t="s">
        <v>1714</v>
      </c>
      <c r="H22" t="s">
        <v>1044</v>
      </c>
      <c r="I22" t="s">
        <v>1714</v>
      </c>
      <c r="J22" t="s">
        <v>1044</v>
      </c>
      <c r="K22" t="s">
        <v>1005</v>
      </c>
      <c r="L22" t="s">
        <v>1006</v>
      </c>
      <c r="M22" t="s">
        <v>1041</v>
      </c>
      <c r="N22" t="s">
        <v>1042</v>
      </c>
    </row>
    <row r="23" spans="1:14" x14ac:dyDescent="0.25">
      <c r="A23" t="s">
        <v>668</v>
      </c>
      <c r="B23" t="s">
        <v>1046</v>
      </c>
      <c r="C23" t="s">
        <v>7</v>
      </c>
      <c r="D23" t="s">
        <v>15</v>
      </c>
      <c r="E23" t="s">
        <v>1039</v>
      </c>
      <c r="F23" t="s">
        <v>397</v>
      </c>
      <c r="G23" t="s">
        <v>1714</v>
      </c>
      <c r="H23" t="s">
        <v>1003</v>
      </c>
      <c r="I23" t="s">
        <v>1714</v>
      </c>
      <c r="J23" t="s">
        <v>1003</v>
      </c>
      <c r="K23" t="s">
        <v>1005</v>
      </c>
      <c r="L23" t="s">
        <v>1006</v>
      </c>
      <c r="M23" t="s">
        <v>1041</v>
      </c>
      <c r="N23" t="s">
        <v>1042</v>
      </c>
    </row>
    <row r="24" spans="1:14" x14ac:dyDescent="0.25">
      <c r="A24" t="s">
        <v>751</v>
      </c>
      <c r="B24" t="s">
        <v>1047</v>
      </c>
      <c r="C24" t="s">
        <v>4</v>
      </c>
      <c r="D24" t="s">
        <v>13</v>
      </c>
      <c r="E24" t="s">
        <v>1039</v>
      </c>
      <c r="F24" t="s">
        <v>397</v>
      </c>
      <c r="G24" t="s">
        <v>1714</v>
      </c>
      <c r="H24" t="s">
        <v>368</v>
      </c>
      <c r="I24" t="s">
        <v>1714</v>
      </c>
      <c r="J24" t="s">
        <v>368</v>
      </c>
      <c r="K24" t="s">
        <v>1005</v>
      </c>
      <c r="L24" t="s">
        <v>1006</v>
      </c>
      <c r="M24" t="s">
        <v>1041</v>
      </c>
      <c r="N24" t="s">
        <v>1042</v>
      </c>
    </row>
    <row r="25" spans="1:14" x14ac:dyDescent="0.25">
      <c r="A25" t="s">
        <v>649</v>
      </c>
      <c r="B25" t="s">
        <v>1048</v>
      </c>
      <c r="C25" t="s">
        <v>6</v>
      </c>
      <c r="D25" t="s">
        <v>12</v>
      </c>
      <c r="E25" t="s">
        <v>1039</v>
      </c>
      <c r="F25" t="s">
        <v>397</v>
      </c>
      <c r="G25" t="s">
        <v>1714</v>
      </c>
      <c r="H25" t="s">
        <v>1044</v>
      </c>
      <c r="I25" t="s">
        <v>1714</v>
      </c>
      <c r="J25" t="s">
        <v>1044</v>
      </c>
      <c r="K25" t="s">
        <v>1005</v>
      </c>
      <c r="L25" t="s">
        <v>1006</v>
      </c>
      <c r="M25" t="s">
        <v>1041</v>
      </c>
      <c r="N25" t="s">
        <v>1042</v>
      </c>
    </row>
    <row r="26" spans="1:14" x14ac:dyDescent="0.25">
      <c r="A26" t="s">
        <v>666</v>
      </c>
      <c r="B26" t="s">
        <v>1049</v>
      </c>
      <c r="C26" t="s">
        <v>7</v>
      </c>
      <c r="D26" t="s">
        <v>15</v>
      </c>
      <c r="E26" t="s">
        <v>1039</v>
      </c>
      <c r="F26" t="s">
        <v>397</v>
      </c>
      <c r="G26" t="s">
        <v>1714</v>
      </c>
      <c r="H26" t="s">
        <v>1003</v>
      </c>
      <c r="I26" t="s">
        <v>1714</v>
      </c>
      <c r="J26" t="s">
        <v>1003</v>
      </c>
      <c r="K26" t="s">
        <v>1005</v>
      </c>
      <c r="L26" t="s">
        <v>1006</v>
      </c>
      <c r="M26" t="s">
        <v>1041</v>
      </c>
      <c r="N26" t="s">
        <v>1042</v>
      </c>
    </row>
    <row r="27" spans="1:14" x14ac:dyDescent="0.25">
      <c r="A27" t="s">
        <v>806</v>
      </c>
      <c r="B27" t="s">
        <v>1050</v>
      </c>
      <c r="C27" t="s">
        <v>4</v>
      </c>
      <c r="D27" t="s">
        <v>11</v>
      </c>
      <c r="E27" t="s">
        <v>1039</v>
      </c>
      <c r="F27" t="s">
        <v>397</v>
      </c>
      <c r="G27" t="s">
        <v>1714</v>
      </c>
      <c r="H27" t="s">
        <v>368</v>
      </c>
      <c r="I27" t="s">
        <v>1714</v>
      </c>
      <c r="J27" t="s">
        <v>368</v>
      </c>
      <c r="K27" t="s">
        <v>1005</v>
      </c>
      <c r="L27" t="s">
        <v>1006</v>
      </c>
      <c r="M27" t="s">
        <v>1041</v>
      </c>
      <c r="N27" t="s">
        <v>1042</v>
      </c>
    </row>
    <row r="28" spans="1:14" x14ac:dyDescent="0.25">
      <c r="A28" t="s">
        <v>810</v>
      </c>
      <c r="B28" t="s">
        <v>1051</v>
      </c>
      <c r="C28" t="s">
        <v>4</v>
      </c>
      <c r="D28" t="s">
        <v>13</v>
      </c>
      <c r="E28" t="s">
        <v>1039</v>
      </c>
      <c r="F28" t="s">
        <v>787</v>
      </c>
      <c r="G28" t="s">
        <v>698</v>
      </c>
      <c r="H28" t="s">
        <v>1052</v>
      </c>
      <c r="I28" t="s">
        <v>364</v>
      </c>
      <c r="J28" t="s">
        <v>1053</v>
      </c>
      <c r="K28" t="s">
        <v>1005</v>
      </c>
      <c r="L28" t="s">
        <v>1006</v>
      </c>
      <c r="M28" t="s">
        <v>1041</v>
      </c>
      <c r="N28" t="s">
        <v>1042</v>
      </c>
    </row>
    <row r="29" spans="1:14" x14ac:dyDescent="0.25">
      <c r="A29" t="s">
        <v>816</v>
      </c>
      <c r="B29" t="s">
        <v>1054</v>
      </c>
      <c r="C29" t="s">
        <v>8</v>
      </c>
      <c r="D29" t="s">
        <v>9</v>
      </c>
      <c r="E29" t="s">
        <v>1055</v>
      </c>
      <c r="F29" t="s">
        <v>397</v>
      </c>
      <c r="G29" t="s">
        <v>1714</v>
      </c>
      <c r="H29" t="s">
        <v>1003</v>
      </c>
      <c r="I29" t="s">
        <v>1714</v>
      </c>
      <c r="J29" t="s">
        <v>1003</v>
      </c>
      <c r="K29" t="s">
        <v>1005</v>
      </c>
      <c r="L29" t="s">
        <v>1006</v>
      </c>
      <c r="M29" t="s">
        <v>1041</v>
      </c>
      <c r="N29" t="s">
        <v>1042</v>
      </c>
    </row>
    <row r="30" spans="1:14" x14ac:dyDescent="0.25">
      <c r="A30" t="s">
        <v>820</v>
      </c>
      <c r="B30" t="s">
        <v>1056</v>
      </c>
      <c r="C30" t="s">
        <v>7</v>
      </c>
      <c r="D30" t="s">
        <v>10</v>
      </c>
      <c r="E30" t="s">
        <v>1039</v>
      </c>
      <c r="F30" t="s">
        <v>397</v>
      </c>
      <c r="G30" t="s">
        <v>1714</v>
      </c>
      <c r="H30" t="s">
        <v>1003</v>
      </c>
      <c r="I30" t="s">
        <v>1714</v>
      </c>
      <c r="J30" t="s">
        <v>1003</v>
      </c>
      <c r="K30" t="s">
        <v>1005</v>
      </c>
      <c r="L30" t="s">
        <v>1006</v>
      </c>
      <c r="M30" t="s">
        <v>1041</v>
      </c>
      <c r="N30" t="s">
        <v>1042</v>
      </c>
    </row>
    <row r="31" spans="1:14" x14ac:dyDescent="0.25">
      <c r="A31" t="s">
        <v>734</v>
      </c>
      <c r="B31" t="s">
        <v>1057</v>
      </c>
      <c r="C31" t="s">
        <v>4</v>
      </c>
      <c r="D31" t="s">
        <v>11</v>
      </c>
      <c r="E31" t="s">
        <v>1039</v>
      </c>
      <c r="F31" t="s">
        <v>787</v>
      </c>
      <c r="G31" t="s">
        <v>673</v>
      </c>
      <c r="H31" t="s">
        <v>1058</v>
      </c>
      <c r="I31" t="s">
        <v>1010</v>
      </c>
      <c r="J31" t="s">
        <v>1059</v>
      </c>
      <c r="K31" t="s">
        <v>1005</v>
      </c>
      <c r="L31" t="s">
        <v>1006</v>
      </c>
      <c r="M31" t="s">
        <v>1041</v>
      </c>
      <c r="N31" t="s">
        <v>1042</v>
      </c>
    </row>
    <row r="32" spans="1:14" x14ac:dyDescent="0.25">
      <c r="A32" t="s">
        <v>688</v>
      </c>
      <c r="B32" t="s">
        <v>1060</v>
      </c>
      <c r="C32" t="s">
        <v>8</v>
      </c>
      <c r="D32" t="s">
        <v>9</v>
      </c>
      <c r="E32" t="s">
        <v>1039</v>
      </c>
      <c r="F32" t="s">
        <v>397</v>
      </c>
      <c r="G32" t="s">
        <v>673</v>
      </c>
      <c r="H32" t="s">
        <v>1003</v>
      </c>
      <c r="I32" t="s">
        <v>1034</v>
      </c>
      <c r="J32" t="s">
        <v>1021</v>
      </c>
      <c r="K32" t="s">
        <v>1005</v>
      </c>
      <c r="L32" t="s">
        <v>1006</v>
      </c>
      <c r="M32" t="s">
        <v>1041</v>
      </c>
      <c r="N32" t="s">
        <v>1042</v>
      </c>
    </row>
    <row r="33" spans="1:14" x14ac:dyDescent="0.25">
      <c r="A33" t="s">
        <v>692</v>
      </c>
      <c r="B33" t="s">
        <v>1061</v>
      </c>
      <c r="C33" t="s">
        <v>4</v>
      </c>
      <c r="D33" t="s">
        <v>11</v>
      </c>
      <c r="E33" t="s">
        <v>1039</v>
      </c>
      <c r="F33" t="s">
        <v>397</v>
      </c>
      <c r="G33" t="s">
        <v>673</v>
      </c>
      <c r="H33" t="s">
        <v>55</v>
      </c>
      <c r="I33" t="s">
        <v>1062</v>
      </c>
      <c r="J33" t="s">
        <v>1021</v>
      </c>
      <c r="K33" t="s">
        <v>1005</v>
      </c>
      <c r="L33" t="s">
        <v>1006</v>
      </c>
      <c r="M33" t="s">
        <v>1041</v>
      </c>
      <c r="N33" t="s">
        <v>1042</v>
      </c>
    </row>
    <row r="34" spans="1:14" x14ac:dyDescent="0.25">
      <c r="A34" t="s">
        <v>740</v>
      </c>
      <c r="B34" t="s">
        <v>1063</v>
      </c>
      <c r="C34" t="s">
        <v>7</v>
      </c>
      <c r="D34" t="s">
        <v>10</v>
      </c>
      <c r="E34" t="s">
        <v>1039</v>
      </c>
      <c r="F34" t="s">
        <v>397</v>
      </c>
      <c r="G34" t="s">
        <v>673</v>
      </c>
      <c r="H34" t="s">
        <v>339</v>
      </c>
      <c r="I34" t="s">
        <v>340</v>
      </c>
      <c r="J34" t="s">
        <v>1021</v>
      </c>
      <c r="K34" t="s">
        <v>1005</v>
      </c>
      <c r="L34" t="s">
        <v>1006</v>
      </c>
      <c r="M34" t="s">
        <v>1041</v>
      </c>
      <c r="N34" t="s">
        <v>1042</v>
      </c>
    </row>
    <row r="35" spans="1:14" x14ac:dyDescent="0.25">
      <c r="A35" t="s">
        <v>651</v>
      </c>
      <c r="B35" t="s">
        <v>1064</v>
      </c>
      <c r="C35" t="s">
        <v>4</v>
      </c>
      <c r="D35" t="s">
        <v>11</v>
      </c>
      <c r="E35" t="s">
        <v>1039</v>
      </c>
      <c r="F35" t="s">
        <v>397</v>
      </c>
      <c r="G35" t="s">
        <v>673</v>
      </c>
      <c r="H35" t="s">
        <v>339</v>
      </c>
      <c r="I35" t="s">
        <v>340</v>
      </c>
      <c r="J35" t="s">
        <v>1021</v>
      </c>
      <c r="K35" t="s">
        <v>1005</v>
      </c>
      <c r="L35" t="s">
        <v>1006</v>
      </c>
      <c r="M35" t="s">
        <v>1041</v>
      </c>
      <c r="N35" t="s">
        <v>1042</v>
      </c>
    </row>
    <row r="36" spans="1:14" x14ac:dyDescent="0.25">
      <c r="A36" t="s">
        <v>753</v>
      </c>
      <c r="B36" t="s">
        <v>1065</v>
      </c>
      <c r="C36" t="s">
        <v>7</v>
      </c>
      <c r="D36" t="s">
        <v>15</v>
      </c>
      <c r="E36" t="s">
        <v>1039</v>
      </c>
      <c r="F36" t="s">
        <v>397</v>
      </c>
      <c r="G36" t="s">
        <v>673</v>
      </c>
      <c r="H36" t="s">
        <v>368</v>
      </c>
      <c r="I36" t="s">
        <v>1023</v>
      </c>
      <c r="J36" t="s">
        <v>1066</v>
      </c>
      <c r="K36" t="s">
        <v>1005</v>
      </c>
      <c r="L36" t="s">
        <v>1006</v>
      </c>
      <c r="M36" t="s">
        <v>1041</v>
      </c>
      <c r="N36" t="s">
        <v>1042</v>
      </c>
    </row>
    <row r="37" spans="1:14" x14ac:dyDescent="0.25">
      <c r="A37" t="s">
        <v>665</v>
      </c>
      <c r="B37" t="s">
        <v>1067</v>
      </c>
      <c r="C37" t="s">
        <v>7</v>
      </c>
      <c r="D37" t="s">
        <v>10</v>
      </c>
      <c r="E37" t="s">
        <v>1039</v>
      </c>
      <c r="F37" t="s">
        <v>397</v>
      </c>
      <c r="G37" t="s">
        <v>673</v>
      </c>
      <c r="H37" t="s">
        <v>68</v>
      </c>
      <c r="I37" t="s">
        <v>340</v>
      </c>
      <c r="J37" t="s">
        <v>1011</v>
      </c>
      <c r="K37" t="s">
        <v>1005</v>
      </c>
      <c r="L37" t="s">
        <v>1006</v>
      </c>
      <c r="M37" t="s">
        <v>1041</v>
      </c>
      <c r="N37" t="s">
        <v>1042</v>
      </c>
    </row>
    <row r="38" spans="1:14" x14ac:dyDescent="0.25">
      <c r="A38" t="s">
        <v>808</v>
      </c>
      <c r="B38" t="s">
        <v>1068</v>
      </c>
      <c r="C38" t="s">
        <v>8</v>
      </c>
      <c r="D38" t="s">
        <v>9</v>
      </c>
      <c r="E38" t="s">
        <v>1002</v>
      </c>
      <c r="F38" t="s">
        <v>787</v>
      </c>
      <c r="G38" t="s">
        <v>673</v>
      </c>
      <c r="H38" t="s">
        <v>24</v>
      </c>
      <c r="I38" t="s">
        <v>1010</v>
      </c>
      <c r="J38" t="s">
        <v>1024</v>
      </c>
      <c r="K38" t="s">
        <v>1005</v>
      </c>
      <c r="L38" t="s">
        <v>1006</v>
      </c>
      <c r="M38" t="s">
        <v>1041</v>
      </c>
      <c r="N38" t="s">
        <v>1042</v>
      </c>
    </row>
    <row r="39" spans="1:14" x14ac:dyDescent="0.25">
      <c r="A39" t="s">
        <v>755</v>
      </c>
      <c r="B39" t="s">
        <v>1069</v>
      </c>
      <c r="C39" t="s">
        <v>8</v>
      </c>
      <c r="D39" t="s">
        <v>9</v>
      </c>
      <c r="E39" t="s">
        <v>1039</v>
      </c>
      <c r="F39" t="s">
        <v>787</v>
      </c>
      <c r="G39" t="s">
        <v>673</v>
      </c>
      <c r="H39" t="s">
        <v>24</v>
      </c>
      <c r="I39" t="s">
        <v>1034</v>
      </c>
      <c r="J39" t="s">
        <v>1003</v>
      </c>
      <c r="K39" t="s">
        <v>1005</v>
      </c>
      <c r="L39" t="s">
        <v>1006</v>
      </c>
      <c r="M39" t="s">
        <v>1041</v>
      </c>
      <c r="N39" t="s">
        <v>1042</v>
      </c>
    </row>
    <row r="40" spans="1:14" x14ac:dyDescent="0.25">
      <c r="A40" t="s">
        <v>730</v>
      </c>
      <c r="B40" t="s">
        <v>1070</v>
      </c>
      <c r="C40" t="s">
        <v>6</v>
      </c>
      <c r="D40" t="s">
        <v>12</v>
      </c>
      <c r="E40" t="s">
        <v>1039</v>
      </c>
      <c r="F40" t="s">
        <v>397</v>
      </c>
      <c r="G40" t="s">
        <v>673</v>
      </c>
      <c r="H40" t="s">
        <v>55</v>
      </c>
      <c r="I40" t="s">
        <v>1071</v>
      </c>
      <c r="J40" t="s">
        <v>1072</v>
      </c>
      <c r="K40" t="s">
        <v>1005</v>
      </c>
      <c r="L40" t="s">
        <v>1006</v>
      </c>
      <c r="M40" t="s">
        <v>1041</v>
      </c>
      <c r="N40" t="s">
        <v>1042</v>
      </c>
    </row>
    <row r="41" spans="1:14" x14ac:dyDescent="0.25">
      <c r="A41" t="s">
        <v>673</v>
      </c>
      <c r="B41" t="s">
        <v>1073</v>
      </c>
      <c r="C41" t="s">
        <v>7</v>
      </c>
      <c r="D41" t="s">
        <v>15</v>
      </c>
      <c r="E41" t="s">
        <v>1039</v>
      </c>
      <c r="F41" t="s">
        <v>787</v>
      </c>
      <c r="G41" t="s">
        <v>673</v>
      </c>
      <c r="H41" t="s">
        <v>283</v>
      </c>
      <c r="I41" t="s">
        <v>1023</v>
      </c>
      <c r="J41" t="s">
        <v>1003</v>
      </c>
      <c r="K41" t="s">
        <v>1005</v>
      </c>
      <c r="L41" t="s">
        <v>1006</v>
      </c>
      <c r="M41" t="s">
        <v>1041</v>
      </c>
      <c r="N41" t="s">
        <v>1042</v>
      </c>
    </row>
    <row r="42" spans="1:14" x14ac:dyDescent="0.25">
      <c r="A42" t="s">
        <v>721</v>
      </c>
      <c r="B42" t="s">
        <v>1074</v>
      </c>
      <c r="C42" t="s">
        <v>7</v>
      </c>
      <c r="D42" t="s">
        <v>10</v>
      </c>
      <c r="E42" t="s">
        <v>1039</v>
      </c>
      <c r="F42" t="s">
        <v>397</v>
      </c>
      <c r="G42" t="s">
        <v>673</v>
      </c>
      <c r="H42" t="s">
        <v>1075</v>
      </c>
      <c r="I42" t="s">
        <v>340</v>
      </c>
      <c r="J42" t="s">
        <v>1032</v>
      </c>
      <c r="K42" t="s">
        <v>1005</v>
      </c>
      <c r="L42" t="s">
        <v>1006</v>
      </c>
      <c r="M42" t="s">
        <v>1041</v>
      </c>
      <c r="N42" t="s">
        <v>1042</v>
      </c>
    </row>
    <row r="43" spans="1:14" x14ac:dyDescent="0.25">
      <c r="A43" t="s">
        <v>698</v>
      </c>
      <c r="B43" t="s">
        <v>1076</v>
      </c>
      <c r="C43" t="s">
        <v>4</v>
      </c>
      <c r="D43" t="s">
        <v>11</v>
      </c>
      <c r="E43" t="s">
        <v>1077</v>
      </c>
      <c r="F43" t="s">
        <v>397</v>
      </c>
      <c r="G43" t="s">
        <v>673</v>
      </c>
      <c r="H43" t="s">
        <v>264</v>
      </c>
      <c r="I43" t="s">
        <v>381</v>
      </c>
      <c r="J43" t="s">
        <v>1032</v>
      </c>
      <c r="K43" t="s">
        <v>1005</v>
      </c>
      <c r="L43" t="s">
        <v>1006</v>
      </c>
      <c r="M43" t="s">
        <v>1041</v>
      </c>
      <c r="N43" t="s">
        <v>1042</v>
      </c>
    </row>
    <row r="44" spans="1:14" x14ac:dyDescent="0.25">
      <c r="A44" t="s">
        <v>724</v>
      </c>
      <c r="B44" t="s">
        <v>1078</v>
      </c>
      <c r="C44" t="s">
        <v>4</v>
      </c>
      <c r="D44" t="s">
        <v>15</v>
      </c>
      <c r="E44" t="s">
        <v>1039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1005</v>
      </c>
      <c r="L44" t="s">
        <v>1006</v>
      </c>
      <c r="M44" t="s">
        <v>1079</v>
      </c>
      <c r="N44" t="s">
        <v>1080</v>
      </c>
    </row>
    <row r="45" spans="1:14" x14ac:dyDescent="0.25">
      <c r="A45" t="s">
        <v>700</v>
      </c>
      <c r="B45" t="s">
        <v>1081</v>
      </c>
      <c r="C45" t="s">
        <v>7</v>
      </c>
      <c r="D45" t="s">
        <v>9</v>
      </c>
      <c r="E45" t="s">
        <v>1039</v>
      </c>
      <c r="F45" t="s">
        <v>397</v>
      </c>
      <c r="G45" t="s">
        <v>673</v>
      </c>
      <c r="H45" t="s">
        <v>1052</v>
      </c>
      <c r="I45" t="s">
        <v>1034</v>
      </c>
      <c r="J45" t="s">
        <v>1082</v>
      </c>
      <c r="K45" t="s">
        <v>1005</v>
      </c>
      <c r="L45" t="s">
        <v>1006</v>
      </c>
      <c r="M45" t="s">
        <v>1079</v>
      </c>
      <c r="N45" t="s">
        <v>1080</v>
      </c>
    </row>
    <row r="46" spans="1:14" x14ac:dyDescent="0.25">
      <c r="A46" t="s">
        <v>749</v>
      </c>
      <c r="B46" t="s">
        <v>1083</v>
      </c>
      <c r="C46" t="s">
        <v>8</v>
      </c>
      <c r="D46" t="s">
        <v>17</v>
      </c>
      <c r="E46" t="s">
        <v>1039</v>
      </c>
      <c r="F46" t="s">
        <v>397</v>
      </c>
      <c r="G46" t="s">
        <v>673</v>
      </c>
      <c r="H46" t="s">
        <v>1016</v>
      </c>
      <c r="I46" t="s">
        <v>364</v>
      </c>
      <c r="J46" t="s">
        <v>1059</v>
      </c>
      <c r="K46" t="s">
        <v>1005</v>
      </c>
      <c r="L46" t="s">
        <v>1006</v>
      </c>
      <c r="M46" t="s">
        <v>1079</v>
      </c>
      <c r="N46" t="s">
        <v>1080</v>
      </c>
    </row>
    <row r="47" spans="1:14" x14ac:dyDescent="0.25">
      <c r="A47" t="s">
        <v>796</v>
      </c>
      <c r="B47" t="s">
        <v>1084</v>
      </c>
      <c r="C47" t="s">
        <v>6</v>
      </c>
      <c r="D47" t="s">
        <v>11</v>
      </c>
      <c r="E47" t="s">
        <v>1039</v>
      </c>
      <c r="F47" t="s">
        <v>397</v>
      </c>
      <c r="G47" t="s">
        <v>673</v>
      </c>
      <c r="H47" t="s">
        <v>1058</v>
      </c>
      <c r="I47" t="s">
        <v>340</v>
      </c>
      <c r="J47" t="s">
        <v>1085</v>
      </c>
      <c r="K47" t="s">
        <v>1005</v>
      </c>
      <c r="L47" t="s">
        <v>1006</v>
      </c>
      <c r="M47" t="s">
        <v>1079</v>
      </c>
      <c r="N47" t="s">
        <v>1080</v>
      </c>
    </row>
    <row r="48" spans="1:14" x14ac:dyDescent="0.25">
      <c r="A48" t="s">
        <v>674</v>
      </c>
      <c r="B48" t="s">
        <v>1086</v>
      </c>
      <c r="C48" t="s">
        <v>6</v>
      </c>
      <c r="D48" t="s">
        <v>13</v>
      </c>
      <c r="E48" t="s">
        <v>1039</v>
      </c>
      <c r="F48" t="s">
        <v>397</v>
      </c>
      <c r="G48" t="s">
        <v>673</v>
      </c>
      <c r="H48" t="s">
        <v>118</v>
      </c>
      <c r="I48" t="s">
        <v>364</v>
      </c>
      <c r="J48" t="s">
        <v>1082</v>
      </c>
      <c r="K48" t="s">
        <v>1005</v>
      </c>
      <c r="L48" t="s">
        <v>1006</v>
      </c>
      <c r="M48" t="s">
        <v>1079</v>
      </c>
      <c r="N48" t="s">
        <v>1080</v>
      </c>
    </row>
    <row r="49" spans="1:14" x14ac:dyDescent="0.25">
      <c r="A49" t="s">
        <v>827</v>
      </c>
      <c r="B49" t="s">
        <v>1087</v>
      </c>
      <c r="C49" t="s">
        <v>4</v>
      </c>
      <c r="D49" t="s">
        <v>10</v>
      </c>
      <c r="E49" t="s">
        <v>1039</v>
      </c>
      <c r="F49" t="s">
        <v>397</v>
      </c>
      <c r="G49" t="s">
        <v>673</v>
      </c>
      <c r="H49" t="s">
        <v>1058</v>
      </c>
      <c r="I49" t="s">
        <v>381</v>
      </c>
      <c r="J49" t="s">
        <v>1082</v>
      </c>
      <c r="K49" t="s">
        <v>1005</v>
      </c>
      <c r="L49" t="s">
        <v>1006</v>
      </c>
      <c r="M49" t="s">
        <v>1079</v>
      </c>
      <c r="N49" t="s">
        <v>1080</v>
      </c>
    </row>
    <row r="50" spans="1:14" x14ac:dyDescent="0.25">
      <c r="A50" t="s">
        <v>676</v>
      </c>
      <c r="B50" t="s">
        <v>1088</v>
      </c>
      <c r="C50" t="s">
        <v>6</v>
      </c>
      <c r="D50" t="s">
        <v>11</v>
      </c>
      <c r="E50" t="s">
        <v>1039</v>
      </c>
      <c r="F50" t="s">
        <v>397</v>
      </c>
      <c r="G50" t="s">
        <v>673</v>
      </c>
      <c r="H50" t="s">
        <v>1058</v>
      </c>
      <c r="I50" t="s">
        <v>340</v>
      </c>
      <c r="J50" t="s">
        <v>1085</v>
      </c>
      <c r="K50" t="s">
        <v>1005</v>
      </c>
      <c r="L50" t="s">
        <v>1006</v>
      </c>
      <c r="M50" t="s">
        <v>1079</v>
      </c>
      <c r="N50" t="s">
        <v>1080</v>
      </c>
    </row>
    <row r="51" spans="1:14" x14ac:dyDescent="0.25">
      <c r="A51" t="s">
        <v>790</v>
      </c>
      <c r="B51" t="s">
        <v>1089</v>
      </c>
      <c r="C51" t="s">
        <v>6</v>
      </c>
      <c r="D51" t="s">
        <v>11</v>
      </c>
      <c r="E51" t="s">
        <v>1039</v>
      </c>
      <c r="F51" t="s">
        <v>397</v>
      </c>
      <c r="G51" t="s">
        <v>673</v>
      </c>
      <c r="H51" t="s">
        <v>1058</v>
      </c>
      <c r="I51" t="s">
        <v>340</v>
      </c>
      <c r="J51" t="s">
        <v>1085</v>
      </c>
      <c r="K51" t="s">
        <v>1005</v>
      </c>
      <c r="L51" t="s">
        <v>1006</v>
      </c>
      <c r="M51" t="s">
        <v>1079</v>
      </c>
      <c r="N51" t="s">
        <v>1080</v>
      </c>
    </row>
    <row r="52" spans="1:14" x14ac:dyDescent="0.25">
      <c r="A52" t="s">
        <v>795</v>
      </c>
      <c r="B52" t="s">
        <v>1090</v>
      </c>
      <c r="C52" t="s">
        <v>4</v>
      </c>
      <c r="D52" t="s">
        <v>15</v>
      </c>
      <c r="E52" t="s">
        <v>1055</v>
      </c>
      <c r="F52" t="s">
        <v>397</v>
      </c>
      <c r="G52" t="s">
        <v>673</v>
      </c>
      <c r="H52" t="s">
        <v>1091</v>
      </c>
      <c r="I52" t="s">
        <v>364</v>
      </c>
      <c r="J52" t="s">
        <v>1085</v>
      </c>
      <c r="K52" t="s">
        <v>1005</v>
      </c>
      <c r="L52" t="s">
        <v>1006</v>
      </c>
      <c r="M52" t="s">
        <v>1079</v>
      </c>
      <c r="N52" t="s">
        <v>1080</v>
      </c>
    </row>
    <row r="53" spans="1:14" x14ac:dyDescent="0.25">
      <c r="A53" t="s">
        <v>669</v>
      </c>
      <c r="B53" t="s">
        <v>1092</v>
      </c>
      <c r="C53" t="s">
        <v>6</v>
      </c>
      <c r="D53" t="s">
        <v>11</v>
      </c>
      <c r="E53" t="s">
        <v>1093</v>
      </c>
      <c r="F53" t="s">
        <v>397</v>
      </c>
      <c r="G53" t="s">
        <v>673</v>
      </c>
      <c r="H53" t="s">
        <v>1091</v>
      </c>
      <c r="I53" t="s">
        <v>340</v>
      </c>
      <c r="J53" t="s">
        <v>1014</v>
      </c>
      <c r="K53" t="s">
        <v>1005</v>
      </c>
      <c r="L53" t="s">
        <v>1006</v>
      </c>
      <c r="M53" t="s">
        <v>1079</v>
      </c>
      <c r="N53" t="s">
        <v>1080</v>
      </c>
    </row>
    <row r="54" spans="1:14" x14ac:dyDescent="0.25">
      <c r="A54" t="s">
        <v>792</v>
      </c>
      <c r="B54" t="s">
        <v>1094</v>
      </c>
      <c r="C54" t="s">
        <v>7</v>
      </c>
      <c r="D54" t="s">
        <v>9</v>
      </c>
      <c r="E54" t="s">
        <v>1039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1005</v>
      </c>
      <c r="L54" t="s">
        <v>1006</v>
      </c>
      <c r="M54" t="s">
        <v>1079</v>
      </c>
      <c r="N54" t="s">
        <v>1080</v>
      </c>
    </row>
    <row r="55" spans="1:14" x14ac:dyDescent="0.25">
      <c r="A55" t="s">
        <v>771</v>
      </c>
      <c r="B55" t="s">
        <v>1095</v>
      </c>
      <c r="C55" t="s">
        <v>6</v>
      </c>
      <c r="D55" t="s">
        <v>11</v>
      </c>
      <c r="E55" t="s">
        <v>1096</v>
      </c>
      <c r="F55" t="s">
        <v>814</v>
      </c>
      <c r="G55" t="s">
        <v>698</v>
      </c>
      <c r="H55" t="s">
        <v>94</v>
      </c>
      <c r="I55" t="s">
        <v>1097</v>
      </c>
      <c r="J55" t="s">
        <v>1098</v>
      </c>
      <c r="K55" t="s">
        <v>1005</v>
      </c>
      <c r="L55" t="s">
        <v>1099</v>
      </c>
      <c r="M55" t="s">
        <v>1079</v>
      </c>
      <c r="N55" t="s">
        <v>1080</v>
      </c>
    </row>
    <row r="56" spans="1:14" x14ac:dyDescent="0.25">
      <c r="A56" t="s">
        <v>712</v>
      </c>
      <c r="B56" t="s">
        <v>1100</v>
      </c>
      <c r="C56" t="s">
        <v>6</v>
      </c>
      <c r="D56" t="s">
        <v>10</v>
      </c>
      <c r="E56" t="s">
        <v>1055</v>
      </c>
      <c r="F56" t="s">
        <v>814</v>
      </c>
      <c r="G56" t="s">
        <v>698</v>
      </c>
      <c r="H56" t="s">
        <v>59</v>
      </c>
      <c r="I56" t="s">
        <v>1101</v>
      </c>
      <c r="J56" t="s">
        <v>1102</v>
      </c>
      <c r="K56" t="s">
        <v>1005</v>
      </c>
      <c r="L56" t="s">
        <v>1099</v>
      </c>
      <c r="M56" t="s">
        <v>1103</v>
      </c>
      <c r="N56" t="s">
        <v>1104</v>
      </c>
    </row>
    <row r="57" spans="1:14" x14ac:dyDescent="0.25">
      <c r="A57" t="s">
        <v>747</v>
      </c>
      <c r="B57" t="s">
        <v>1105</v>
      </c>
      <c r="C57" t="s">
        <v>8</v>
      </c>
      <c r="D57" t="s">
        <v>13</v>
      </c>
      <c r="E57" t="s">
        <v>1096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1005</v>
      </c>
      <c r="L57" t="s">
        <v>1099</v>
      </c>
      <c r="M57" t="s">
        <v>1103</v>
      </c>
      <c r="N57" t="s">
        <v>1104</v>
      </c>
    </row>
    <row r="58" spans="1:14" x14ac:dyDescent="0.25">
      <c r="A58" t="s">
        <v>748</v>
      </c>
      <c r="B58" t="s">
        <v>1106</v>
      </c>
      <c r="C58" t="s">
        <v>8</v>
      </c>
      <c r="D58" t="s">
        <v>11</v>
      </c>
      <c r="E58" t="s">
        <v>1055</v>
      </c>
      <c r="F58" t="s">
        <v>814</v>
      </c>
      <c r="G58" t="s">
        <v>698</v>
      </c>
      <c r="H58" t="s">
        <v>138</v>
      </c>
      <c r="I58" t="s">
        <v>1107</v>
      </c>
      <c r="J58" t="s">
        <v>57</v>
      </c>
      <c r="K58" t="s">
        <v>1005</v>
      </c>
      <c r="L58" t="s">
        <v>1099</v>
      </c>
      <c r="M58" t="s">
        <v>1103</v>
      </c>
      <c r="N58" t="s">
        <v>1104</v>
      </c>
    </row>
    <row r="59" spans="1:14" x14ac:dyDescent="0.25">
      <c r="A59" t="s">
        <v>805</v>
      </c>
      <c r="B59" t="s">
        <v>1108</v>
      </c>
      <c r="C59" t="s">
        <v>8</v>
      </c>
      <c r="D59" t="s">
        <v>11</v>
      </c>
      <c r="E59" t="s">
        <v>1096</v>
      </c>
      <c r="F59" t="s">
        <v>814</v>
      </c>
      <c r="G59" t="s">
        <v>698</v>
      </c>
      <c r="H59" t="s">
        <v>1109</v>
      </c>
      <c r="I59" t="s">
        <v>1110</v>
      </c>
      <c r="J59" t="s">
        <v>58</v>
      </c>
      <c r="K59" t="s">
        <v>1005</v>
      </c>
      <c r="L59" t="s">
        <v>1099</v>
      </c>
      <c r="M59" t="s">
        <v>1103</v>
      </c>
      <c r="N59" t="s">
        <v>1104</v>
      </c>
    </row>
    <row r="60" spans="1:14" x14ac:dyDescent="0.25">
      <c r="A60" t="s">
        <v>811</v>
      </c>
      <c r="B60" t="s">
        <v>1111</v>
      </c>
      <c r="C60" t="s">
        <v>4</v>
      </c>
      <c r="D60" t="s">
        <v>9</v>
      </c>
      <c r="E60" t="s">
        <v>1112</v>
      </c>
      <c r="F60" t="s">
        <v>814</v>
      </c>
      <c r="G60" t="s">
        <v>698</v>
      </c>
      <c r="H60" t="s">
        <v>41</v>
      </c>
      <c r="I60" t="s">
        <v>1097</v>
      </c>
      <c r="J60" t="s">
        <v>58</v>
      </c>
      <c r="K60" t="s">
        <v>1005</v>
      </c>
      <c r="L60" t="s">
        <v>1099</v>
      </c>
      <c r="M60" t="s">
        <v>1103</v>
      </c>
      <c r="N60" t="s">
        <v>1104</v>
      </c>
    </row>
    <row r="61" spans="1:14" x14ac:dyDescent="0.25">
      <c r="A61" t="s">
        <v>683</v>
      </c>
      <c r="B61" t="s">
        <v>1113</v>
      </c>
      <c r="C61" t="s">
        <v>6</v>
      </c>
      <c r="D61" t="s">
        <v>15</v>
      </c>
      <c r="E61" t="s">
        <v>1096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1005</v>
      </c>
      <c r="L61" t="s">
        <v>1099</v>
      </c>
      <c r="M61" t="s">
        <v>1103</v>
      </c>
      <c r="N61" t="s">
        <v>1104</v>
      </c>
    </row>
    <row r="62" spans="1:14" x14ac:dyDescent="0.25">
      <c r="A62" t="s">
        <v>679</v>
      </c>
      <c r="B62" t="s">
        <v>1114</v>
      </c>
      <c r="C62" t="s">
        <v>4</v>
      </c>
      <c r="D62" t="s">
        <v>9</v>
      </c>
      <c r="E62" t="s">
        <v>1096</v>
      </c>
      <c r="F62" t="s">
        <v>814</v>
      </c>
      <c r="G62" t="s">
        <v>698</v>
      </c>
      <c r="H62" t="s">
        <v>41</v>
      </c>
      <c r="I62" t="s">
        <v>1097</v>
      </c>
      <c r="J62" t="s">
        <v>58</v>
      </c>
      <c r="K62" t="s">
        <v>1005</v>
      </c>
      <c r="L62" t="s">
        <v>1099</v>
      </c>
      <c r="M62" t="s">
        <v>1103</v>
      </c>
      <c r="N62" t="s">
        <v>1104</v>
      </c>
    </row>
    <row r="63" spans="1:14" x14ac:dyDescent="0.25">
      <c r="A63" t="s">
        <v>399</v>
      </c>
      <c r="B63" t="s">
        <v>1115</v>
      </c>
      <c r="C63" t="s">
        <v>8</v>
      </c>
      <c r="D63" t="s">
        <v>11</v>
      </c>
      <c r="E63" t="s">
        <v>1055</v>
      </c>
      <c r="F63" t="s">
        <v>814</v>
      </c>
      <c r="G63" t="s">
        <v>698</v>
      </c>
      <c r="H63" t="s">
        <v>1109</v>
      </c>
      <c r="I63" t="s">
        <v>1110</v>
      </c>
      <c r="J63" t="s">
        <v>58</v>
      </c>
      <c r="K63" t="s">
        <v>1005</v>
      </c>
      <c r="L63" t="s">
        <v>1099</v>
      </c>
      <c r="M63" t="s">
        <v>1103</v>
      </c>
      <c r="N63" t="s">
        <v>1104</v>
      </c>
    </row>
    <row r="64" spans="1:14" x14ac:dyDescent="0.25">
      <c r="A64" t="s">
        <v>804</v>
      </c>
      <c r="B64" t="s">
        <v>1116</v>
      </c>
      <c r="C64" t="s">
        <v>8</v>
      </c>
      <c r="D64" t="s">
        <v>11</v>
      </c>
      <c r="E64" t="s">
        <v>1055</v>
      </c>
      <c r="F64" t="s">
        <v>814</v>
      </c>
      <c r="G64" t="s">
        <v>698</v>
      </c>
      <c r="H64" t="s">
        <v>1109</v>
      </c>
      <c r="I64" t="s">
        <v>1110</v>
      </c>
      <c r="J64" t="s">
        <v>58</v>
      </c>
      <c r="K64" t="s">
        <v>1005</v>
      </c>
      <c r="L64" t="s">
        <v>1099</v>
      </c>
      <c r="M64" t="s">
        <v>1103</v>
      </c>
      <c r="N64" t="s">
        <v>1104</v>
      </c>
    </row>
    <row r="65" spans="1:14" x14ac:dyDescent="0.25">
      <c r="A65" t="s">
        <v>814</v>
      </c>
      <c r="B65" t="s">
        <v>1117</v>
      </c>
      <c r="C65" t="s">
        <v>7</v>
      </c>
      <c r="D65" t="s">
        <v>12</v>
      </c>
      <c r="E65" t="s">
        <v>1055</v>
      </c>
      <c r="F65" t="s">
        <v>814</v>
      </c>
      <c r="G65" t="s">
        <v>698</v>
      </c>
      <c r="H65" t="s">
        <v>1109</v>
      </c>
      <c r="I65" t="s">
        <v>1110</v>
      </c>
      <c r="J65" t="s">
        <v>58</v>
      </c>
      <c r="K65" t="s">
        <v>1005</v>
      </c>
      <c r="L65" t="s">
        <v>1099</v>
      </c>
      <c r="M65" t="s">
        <v>1103</v>
      </c>
      <c r="N65" t="s">
        <v>1104</v>
      </c>
    </row>
    <row r="66" spans="1:14" x14ac:dyDescent="0.25">
      <c r="A66" t="s">
        <v>398</v>
      </c>
      <c r="B66" t="s">
        <v>1118</v>
      </c>
      <c r="C66" t="s">
        <v>4</v>
      </c>
      <c r="D66" t="s">
        <v>9</v>
      </c>
      <c r="E66" t="s">
        <v>1096</v>
      </c>
      <c r="F66" t="s">
        <v>814</v>
      </c>
      <c r="G66" t="s">
        <v>698</v>
      </c>
      <c r="H66" t="s">
        <v>53</v>
      </c>
      <c r="I66" t="s">
        <v>1119</v>
      </c>
      <c r="J66" t="s">
        <v>88</v>
      </c>
      <c r="K66" t="s">
        <v>1005</v>
      </c>
      <c r="L66" t="s">
        <v>1099</v>
      </c>
      <c r="M66" t="s">
        <v>1103</v>
      </c>
      <c r="N66" t="s">
        <v>1104</v>
      </c>
    </row>
    <row r="67" spans="1:14" x14ac:dyDescent="0.25">
      <c r="A67" t="s">
        <v>397</v>
      </c>
      <c r="B67" t="s">
        <v>1120</v>
      </c>
      <c r="C67" t="s">
        <v>6</v>
      </c>
      <c r="D67" t="s">
        <v>15</v>
      </c>
      <c r="E67" t="s">
        <v>1055</v>
      </c>
      <c r="F67" t="s">
        <v>787</v>
      </c>
      <c r="G67" t="s">
        <v>673</v>
      </c>
      <c r="H67" t="s">
        <v>368</v>
      </c>
      <c r="I67" t="s">
        <v>352</v>
      </c>
      <c r="J67" t="s">
        <v>1032</v>
      </c>
      <c r="K67" t="s">
        <v>1005</v>
      </c>
      <c r="L67" t="s">
        <v>1006</v>
      </c>
      <c r="M67" t="s">
        <v>1121</v>
      </c>
      <c r="N67" t="s">
        <v>1122</v>
      </c>
    </row>
    <row r="68" spans="1:14" x14ac:dyDescent="0.25">
      <c r="A68" t="s">
        <v>787</v>
      </c>
      <c r="B68" t="s">
        <v>1123</v>
      </c>
      <c r="C68" t="s">
        <v>8</v>
      </c>
      <c r="D68" t="s">
        <v>12</v>
      </c>
      <c r="E68" t="s">
        <v>1055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1005</v>
      </c>
      <c r="L68" t="s">
        <v>1006</v>
      </c>
      <c r="M68" t="s">
        <v>1121</v>
      </c>
      <c r="N68" t="s">
        <v>1122</v>
      </c>
    </row>
    <row r="69" spans="1:14" x14ac:dyDescent="0.25">
      <c r="A69" t="s">
        <v>782</v>
      </c>
      <c r="B69" t="s">
        <v>1124</v>
      </c>
      <c r="C69" t="s">
        <v>4</v>
      </c>
      <c r="D69" t="s">
        <v>9</v>
      </c>
      <c r="E69" t="s">
        <v>1039</v>
      </c>
      <c r="F69" t="s">
        <v>398</v>
      </c>
      <c r="G69" t="s">
        <v>721</v>
      </c>
      <c r="H69" t="s">
        <v>1125</v>
      </c>
      <c r="I69" t="s">
        <v>364</v>
      </c>
      <c r="J69" t="s">
        <v>321</v>
      </c>
      <c r="K69" t="s">
        <v>1005</v>
      </c>
      <c r="L69" t="s">
        <v>1006</v>
      </c>
      <c r="M69" t="s">
        <v>1126</v>
      </c>
      <c r="N69" t="s">
        <v>1127</v>
      </c>
    </row>
    <row r="70" spans="1:14" x14ac:dyDescent="0.25">
      <c r="A70" t="s">
        <v>776</v>
      </c>
      <c r="B70" t="s">
        <v>1128</v>
      </c>
      <c r="C70" t="s">
        <v>8</v>
      </c>
      <c r="D70" t="s">
        <v>13</v>
      </c>
      <c r="E70" t="s">
        <v>1039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1005</v>
      </c>
      <c r="L70" t="s">
        <v>1099</v>
      </c>
      <c r="M70" t="s">
        <v>1126</v>
      </c>
      <c r="N70" t="s">
        <v>1127</v>
      </c>
    </row>
    <row r="71" spans="1:14" x14ac:dyDescent="0.25">
      <c r="A71" t="s">
        <v>775</v>
      </c>
      <c r="B71" t="s">
        <v>1129</v>
      </c>
      <c r="C71" t="s">
        <v>8</v>
      </c>
      <c r="D71" t="s">
        <v>13</v>
      </c>
      <c r="E71" t="s">
        <v>1002</v>
      </c>
      <c r="F71" t="s">
        <v>398</v>
      </c>
      <c r="G71" t="s">
        <v>698</v>
      </c>
      <c r="H71" t="s">
        <v>1017</v>
      </c>
      <c r="I71" t="s">
        <v>364</v>
      </c>
      <c r="J71" t="s">
        <v>1130</v>
      </c>
      <c r="K71" t="s">
        <v>1005</v>
      </c>
      <c r="L71" t="s">
        <v>1006</v>
      </c>
      <c r="M71" t="s">
        <v>1126</v>
      </c>
      <c r="N71" t="s">
        <v>1127</v>
      </c>
    </row>
    <row r="72" spans="1:14" x14ac:dyDescent="0.25">
      <c r="A72" t="s">
        <v>774</v>
      </c>
      <c r="B72" t="s">
        <v>1131</v>
      </c>
      <c r="C72" t="s">
        <v>4</v>
      </c>
      <c r="D72" t="s">
        <v>9</v>
      </c>
      <c r="E72" t="s">
        <v>1002</v>
      </c>
      <c r="F72" t="s">
        <v>398</v>
      </c>
      <c r="G72" t="s">
        <v>698</v>
      </c>
      <c r="H72" t="s">
        <v>1132</v>
      </c>
      <c r="I72" t="s">
        <v>364</v>
      </c>
      <c r="J72" t="s">
        <v>309</v>
      </c>
      <c r="K72" t="s">
        <v>1005</v>
      </c>
      <c r="L72" t="s">
        <v>1006</v>
      </c>
      <c r="M72" t="s">
        <v>1126</v>
      </c>
      <c r="N72" t="s">
        <v>1127</v>
      </c>
    </row>
    <row r="73" spans="1:14" x14ac:dyDescent="0.25">
      <c r="A73" t="s">
        <v>803</v>
      </c>
      <c r="B73" t="s">
        <v>1133</v>
      </c>
      <c r="C73" t="s">
        <v>4</v>
      </c>
      <c r="D73" t="s">
        <v>9</v>
      </c>
      <c r="E73" t="s">
        <v>1002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1005</v>
      </c>
      <c r="L73" t="s">
        <v>1006</v>
      </c>
      <c r="M73" t="s">
        <v>1126</v>
      </c>
      <c r="N73" t="s">
        <v>1127</v>
      </c>
    </row>
    <row r="74" spans="1:14" x14ac:dyDescent="0.25">
      <c r="A74" t="s">
        <v>815</v>
      </c>
      <c r="B74" t="s">
        <v>1134</v>
      </c>
      <c r="C74" t="s">
        <v>8</v>
      </c>
      <c r="D74" t="s">
        <v>12</v>
      </c>
      <c r="E74" t="s">
        <v>1039</v>
      </c>
      <c r="F74" t="s">
        <v>398</v>
      </c>
      <c r="G74" t="s">
        <v>698</v>
      </c>
      <c r="H74" t="s">
        <v>315</v>
      </c>
      <c r="I74" t="s">
        <v>364</v>
      </c>
      <c r="J74" t="s">
        <v>1135</v>
      </c>
      <c r="K74" t="s">
        <v>1005</v>
      </c>
      <c r="L74" t="s">
        <v>1006</v>
      </c>
      <c r="M74" t="s">
        <v>1126</v>
      </c>
      <c r="N74" t="s">
        <v>1127</v>
      </c>
    </row>
    <row r="75" spans="1:14" x14ac:dyDescent="0.25">
      <c r="A75" t="s">
        <v>777</v>
      </c>
      <c r="B75" t="s">
        <v>1136</v>
      </c>
      <c r="C75" t="s">
        <v>4</v>
      </c>
      <c r="D75" t="s">
        <v>13</v>
      </c>
      <c r="E75" t="s">
        <v>1039</v>
      </c>
      <c r="F75" t="s">
        <v>398</v>
      </c>
      <c r="G75" t="s">
        <v>721</v>
      </c>
      <c r="H75" t="s">
        <v>277</v>
      </c>
      <c r="I75" t="s">
        <v>1137</v>
      </c>
      <c r="J75" t="s">
        <v>320</v>
      </c>
      <c r="K75" t="s">
        <v>1005</v>
      </c>
      <c r="L75" t="s">
        <v>1006</v>
      </c>
      <c r="M75" t="s">
        <v>1126</v>
      </c>
      <c r="N75" t="s">
        <v>1127</v>
      </c>
    </row>
    <row r="76" spans="1:14" x14ac:dyDescent="0.25">
      <c r="A76" t="s">
        <v>716</v>
      </c>
      <c r="B76" t="s">
        <v>1138</v>
      </c>
      <c r="C76" t="s">
        <v>6</v>
      </c>
      <c r="D76" t="s">
        <v>9</v>
      </c>
      <c r="E76" t="s">
        <v>1002</v>
      </c>
      <c r="F76" t="s">
        <v>398</v>
      </c>
      <c r="G76" t="s">
        <v>673</v>
      </c>
      <c r="H76" t="s">
        <v>1139</v>
      </c>
      <c r="I76" t="s">
        <v>1071</v>
      </c>
      <c r="J76" t="s">
        <v>321</v>
      </c>
      <c r="K76" t="s">
        <v>1005</v>
      </c>
      <c r="L76" t="s">
        <v>1006</v>
      </c>
      <c r="M76" t="s">
        <v>1140</v>
      </c>
      <c r="N76" t="s">
        <v>1141</v>
      </c>
    </row>
    <row r="77" spans="1:14" x14ac:dyDescent="0.25">
      <c r="A77" t="s">
        <v>793</v>
      </c>
      <c r="B77" t="s">
        <v>1142</v>
      </c>
      <c r="C77" t="s">
        <v>7</v>
      </c>
      <c r="D77" t="s">
        <v>12</v>
      </c>
      <c r="E77" t="s">
        <v>1055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1005</v>
      </c>
      <c r="L77" t="s">
        <v>1099</v>
      </c>
      <c r="M77" t="s">
        <v>1140</v>
      </c>
      <c r="N77" t="s">
        <v>1141</v>
      </c>
    </row>
    <row r="78" spans="1:14" x14ac:dyDescent="0.25">
      <c r="A78" t="s">
        <v>642</v>
      </c>
      <c r="B78" t="s">
        <v>1143</v>
      </c>
      <c r="C78" t="s">
        <v>7</v>
      </c>
      <c r="D78" t="s">
        <v>13</v>
      </c>
      <c r="E78" t="s">
        <v>1039</v>
      </c>
      <c r="F78" t="s">
        <v>398</v>
      </c>
      <c r="G78" t="s">
        <v>721</v>
      </c>
      <c r="H78" t="s">
        <v>1017</v>
      </c>
      <c r="I78" t="s">
        <v>364</v>
      </c>
      <c r="J78" t="s">
        <v>1130</v>
      </c>
      <c r="K78" t="s">
        <v>1005</v>
      </c>
      <c r="L78" t="s">
        <v>1006</v>
      </c>
      <c r="M78" t="s">
        <v>1140</v>
      </c>
      <c r="N78" t="s">
        <v>1141</v>
      </c>
    </row>
    <row r="79" spans="1:14" x14ac:dyDescent="0.25">
      <c r="A79" t="s">
        <v>794</v>
      </c>
      <c r="B79" t="s">
        <v>1144</v>
      </c>
      <c r="C79" t="s">
        <v>6</v>
      </c>
      <c r="D79" t="s">
        <v>11</v>
      </c>
      <c r="E79" t="s">
        <v>1002</v>
      </c>
      <c r="F79" t="s">
        <v>397</v>
      </c>
      <c r="G79" t="s">
        <v>698</v>
      </c>
      <c r="H79" t="s">
        <v>1145</v>
      </c>
      <c r="I79" t="s">
        <v>1062</v>
      </c>
      <c r="J79" t="s">
        <v>277</v>
      </c>
      <c r="K79" t="s">
        <v>1005</v>
      </c>
      <c r="L79" t="s">
        <v>1006</v>
      </c>
      <c r="M79" t="s">
        <v>1140</v>
      </c>
      <c r="N79" t="s">
        <v>1141</v>
      </c>
    </row>
    <row r="80" spans="1:14" x14ac:dyDescent="0.25">
      <c r="A80" t="s">
        <v>393</v>
      </c>
      <c r="B80" t="s">
        <v>1146</v>
      </c>
      <c r="C80" t="s">
        <v>8</v>
      </c>
      <c r="D80" t="s">
        <v>11</v>
      </c>
      <c r="E80" t="s">
        <v>1147</v>
      </c>
      <c r="F80" t="s">
        <v>397</v>
      </c>
      <c r="G80" t="s">
        <v>698</v>
      </c>
      <c r="H80" t="s">
        <v>1082</v>
      </c>
      <c r="I80" t="s">
        <v>1040</v>
      </c>
      <c r="J80" t="s">
        <v>128</v>
      </c>
      <c r="K80" t="s">
        <v>1005</v>
      </c>
      <c r="L80" t="s">
        <v>1006</v>
      </c>
      <c r="M80" t="s">
        <v>1140</v>
      </c>
      <c r="N80" t="s">
        <v>1141</v>
      </c>
    </row>
    <row r="81" spans="1:14" x14ac:dyDescent="0.25">
      <c r="A81" t="s">
        <v>395</v>
      </c>
      <c r="B81" t="s">
        <v>1148</v>
      </c>
      <c r="C81" t="s">
        <v>8</v>
      </c>
      <c r="D81" t="s">
        <v>11</v>
      </c>
      <c r="E81" t="s">
        <v>1002</v>
      </c>
      <c r="F81" t="s">
        <v>397</v>
      </c>
      <c r="G81" t="s">
        <v>698</v>
      </c>
      <c r="H81" t="s">
        <v>1149</v>
      </c>
      <c r="I81" t="s">
        <v>1010</v>
      </c>
      <c r="J81" t="s">
        <v>315</v>
      </c>
      <c r="K81" t="s">
        <v>1005</v>
      </c>
      <c r="L81" t="s">
        <v>1006</v>
      </c>
      <c r="M81" t="s">
        <v>1140</v>
      </c>
      <c r="N81" t="s">
        <v>1141</v>
      </c>
    </row>
    <row r="82" spans="1:14" x14ac:dyDescent="0.25">
      <c r="A82" t="s">
        <v>396</v>
      </c>
      <c r="B82" t="s">
        <v>1150</v>
      </c>
      <c r="C82" t="s">
        <v>4</v>
      </c>
      <c r="D82" t="s">
        <v>13</v>
      </c>
      <c r="E82" t="s">
        <v>1002</v>
      </c>
      <c r="F82" t="s">
        <v>398</v>
      </c>
      <c r="G82" t="s">
        <v>673</v>
      </c>
      <c r="H82" t="s">
        <v>132</v>
      </c>
      <c r="I82" t="s">
        <v>1151</v>
      </c>
      <c r="J82" t="s">
        <v>1152</v>
      </c>
      <c r="K82" t="s">
        <v>1005</v>
      </c>
      <c r="L82" t="s">
        <v>1006</v>
      </c>
      <c r="M82" t="s">
        <v>1140</v>
      </c>
      <c r="N82" t="s">
        <v>1141</v>
      </c>
    </row>
    <row r="83" spans="1:14" x14ac:dyDescent="0.25">
      <c r="A83" t="s">
        <v>394</v>
      </c>
      <c r="B83" t="s">
        <v>1153</v>
      </c>
      <c r="C83" t="s">
        <v>4</v>
      </c>
      <c r="D83" t="s">
        <v>11</v>
      </c>
      <c r="E83" t="s">
        <v>1002</v>
      </c>
      <c r="F83" t="s">
        <v>398</v>
      </c>
      <c r="G83" t="s">
        <v>673</v>
      </c>
      <c r="H83" t="s">
        <v>367</v>
      </c>
      <c r="I83" t="s">
        <v>1010</v>
      </c>
      <c r="J83" t="s">
        <v>1154</v>
      </c>
      <c r="K83" t="s">
        <v>1005</v>
      </c>
      <c r="L83" t="s">
        <v>1006</v>
      </c>
      <c r="M83" t="s">
        <v>1140</v>
      </c>
      <c r="N83" t="s">
        <v>1141</v>
      </c>
    </row>
    <row r="84" spans="1:14" x14ac:dyDescent="0.25">
      <c r="A84" t="s">
        <v>643</v>
      </c>
      <c r="B84" t="s">
        <v>1155</v>
      </c>
      <c r="C84" t="s">
        <v>4</v>
      </c>
      <c r="D84" t="s">
        <v>9</v>
      </c>
      <c r="E84" t="s">
        <v>1002</v>
      </c>
      <c r="F84" t="s">
        <v>398</v>
      </c>
      <c r="G84" t="s">
        <v>673</v>
      </c>
      <c r="H84" t="s">
        <v>292</v>
      </c>
      <c r="I84" t="s">
        <v>1156</v>
      </c>
      <c r="J84" t="s">
        <v>320</v>
      </c>
      <c r="K84" t="s">
        <v>1005</v>
      </c>
      <c r="L84" t="s">
        <v>1006</v>
      </c>
      <c r="M84" t="s">
        <v>1140</v>
      </c>
      <c r="N84" t="s">
        <v>1141</v>
      </c>
    </row>
    <row r="85" spans="1:14" x14ac:dyDescent="0.25">
      <c r="A85" t="s">
        <v>696</v>
      </c>
      <c r="B85" t="s">
        <v>1157</v>
      </c>
      <c r="C85" t="s">
        <v>4</v>
      </c>
      <c r="D85" t="s">
        <v>17</v>
      </c>
      <c r="E85" t="s">
        <v>1055</v>
      </c>
      <c r="F85" t="s">
        <v>814</v>
      </c>
      <c r="G85" t="s">
        <v>698</v>
      </c>
      <c r="H85" t="s">
        <v>41</v>
      </c>
      <c r="I85" t="s">
        <v>1158</v>
      </c>
      <c r="J85" t="s">
        <v>111</v>
      </c>
      <c r="K85" t="s">
        <v>1005</v>
      </c>
      <c r="L85" t="s">
        <v>1099</v>
      </c>
      <c r="M85" t="s">
        <v>1140</v>
      </c>
      <c r="N85" t="s">
        <v>1141</v>
      </c>
    </row>
    <row r="86" spans="1:14" x14ac:dyDescent="0.25">
      <c r="A86" t="s">
        <v>750</v>
      </c>
      <c r="B86" t="s">
        <v>1159</v>
      </c>
      <c r="C86" t="s">
        <v>4</v>
      </c>
      <c r="D86" t="s">
        <v>9</v>
      </c>
      <c r="E86" t="s">
        <v>1055</v>
      </c>
      <c r="F86" t="s">
        <v>814</v>
      </c>
      <c r="G86" t="s">
        <v>698</v>
      </c>
      <c r="H86" t="s">
        <v>202</v>
      </c>
      <c r="I86" t="s">
        <v>281</v>
      </c>
      <c r="J86" t="s">
        <v>1160</v>
      </c>
      <c r="K86" t="s">
        <v>1005</v>
      </c>
      <c r="L86" t="s">
        <v>1099</v>
      </c>
      <c r="M86" t="s">
        <v>1140</v>
      </c>
      <c r="N86" t="s">
        <v>1141</v>
      </c>
    </row>
    <row r="87" spans="1:14" x14ac:dyDescent="0.25">
      <c r="A87" t="s">
        <v>653</v>
      </c>
      <c r="B87" t="s">
        <v>1161</v>
      </c>
      <c r="C87" t="s">
        <v>8</v>
      </c>
      <c r="D87" t="s">
        <v>11</v>
      </c>
      <c r="E87" t="s">
        <v>1096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1005</v>
      </c>
      <c r="L87" t="s">
        <v>1099</v>
      </c>
      <c r="M87" t="s">
        <v>1140</v>
      </c>
      <c r="N87" t="s">
        <v>1141</v>
      </c>
    </row>
    <row r="88" spans="1:14" x14ac:dyDescent="0.25">
      <c r="A88" t="s">
        <v>742</v>
      </c>
      <c r="B88" t="s">
        <v>1162</v>
      </c>
      <c r="C88" t="s">
        <v>7</v>
      </c>
      <c r="D88" t="s">
        <v>13</v>
      </c>
      <c r="E88" t="s">
        <v>1002</v>
      </c>
      <c r="F88" t="s">
        <v>398</v>
      </c>
      <c r="G88" t="s">
        <v>721</v>
      </c>
      <c r="H88" t="s">
        <v>249</v>
      </c>
      <c r="I88" t="s">
        <v>1137</v>
      </c>
      <c r="J88" t="s">
        <v>275</v>
      </c>
      <c r="K88" t="s">
        <v>1005</v>
      </c>
      <c r="L88" t="s">
        <v>1006</v>
      </c>
      <c r="M88" t="s">
        <v>1163</v>
      </c>
      <c r="N88" t="s">
        <v>1164</v>
      </c>
    </row>
    <row r="89" spans="1:14" x14ac:dyDescent="0.25">
      <c r="A89" t="s">
        <v>825</v>
      </c>
      <c r="B89" t="s">
        <v>1165</v>
      </c>
      <c r="C89" t="s">
        <v>6</v>
      </c>
      <c r="D89" t="s">
        <v>9</v>
      </c>
      <c r="E89" t="s">
        <v>1055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1005</v>
      </c>
      <c r="L89" t="s">
        <v>1099</v>
      </c>
      <c r="M89" t="s">
        <v>1163</v>
      </c>
      <c r="N89" t="s">
        <v>1164</v>
      </c>
    </row>
    <row r="90" spans="1:14" x14ac:dyDescent="0.25">
      <c r="A90" t="s">
        <v>726</v>
      </c>
      <c r="B90" t="s">
        <v>1166</v>
      </c>
      <c r="C90" t="s">
        <v>7</v>
      </c>
      <c r="D90" t="s">
        <v>10</v>
      </c>
      <c r="E90" t="s">
        <v>1039</v>
      </c>
      <c r="F90" t="s">
        <v>814</v>
      </c>
      <c r="G90" t="s">
        <v>721</v>
      </c>
      <c r="H90" t="s">
        <v>308</v>
      </c>
      <c r="I90" t="s">
        <v>1167</v>
      </c>
      <c r="J90" t="s">
        <v>330</v>
      </c>
      <c r="K90" t="s">
        <v>1005</v>
      </c>
      <c r="L90" t="s">
        <v>1006</v>
      </c>
      <c r="M90" t="s">
        <v>1163</v>
      </c>
      <c r="N90" t="s">
        <v>1164</v>
      </c>
    </row>
    <row r="91" spans="1:14" x14ac:dyDescent="0.25">
      <c r="A91" t="s">
        <v>645</v>
      </c>
      <c r="B91" t="s">
        <v>1168</v>
      </c>
      <c r="C91" t="s">
        <v>6</v>
      </c>
      <c r="D91" t="s">
        <v>11</v>
      </c>
      <c r="E91" t="s">
        <v>1055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1005</v>
      </c>
      <c r="L91" t="s">
        <v>1099</v>
      </c>
      <c r="M91" t="s">
        <v>1163</v>
      </c>
      <c r="N91" t="s">
        <v>1164</v>
      </c>
    </row>
    <row r="92" spans="1:14" x14ac:dyDescent="0.25">
      <c r="A92" t="s">
        <v>800</v>
      </c>
      <c r="B92" t="s">
        <v>1169</v>
      </c>
      <c r="C92" t="s">
        <v>6</v>
      </c>
      <c r="D92" t="s">
        <v>11</v>
      </c>
      <c r="E92" t="s">
        <v>1039</v>
      </c>
      <c r="F92" t="s">
        <v>814</v>
      </c>
      <c r="G92" t="s">
        <v>698</v>
      </c>
      <c r="H92" t="s">
        <v>134</v>
      </c>
      <c r="I92" t="s">
        <v>1170</v>
      </c>
      <c r="J92" t="s">
        <v>56</v>
      </c>
      <c r="K92" t="s">
        <v>1005</v>
      </c>
      <c r="L92" t="s">
        <v>1099</v>
      </c>
      <c r="M92" t="s">
        <v>1163</v>
      </c>
      <c r="N92" t="s">
        <v>1164</v>
      </c>
    </row>
    <row r="93" spans="1:14" x14ac:dyDescent="0.25">
      <c r="A93" t="s">
        <v>773</v>
      </c>
      <c r="B93" t="s">
        <v>1171</v>
      </c>
      <c r="C93" t="s">
        <v>7</v>
      </c>
      <c r="D93" t="s">
        <v>11</v>
      </c>
      <c r="E93" t="s">
        <v>1039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1005</v>
      </c>
      <c r="L93" t="s">
        <v>1006</v>
      </c>
      <c r="M93" t="s">
        <v>1172</v>
      </c>
      <c r="N93" t="s">
        <v>1173</v>
      </c>
    </row>
    <row r="94" spans="1:14" x14ac:dyDescent="0.25">
      <c r="A94" t="s">
        <v>784</v>
      </c>
      <c r="B94" t="s">
        <v>1174</v>
      </c>
      <c r="C94" t="s">
        <v>6</v>
      </c>
      <c r="D94" t="s">
        <v>10</v>
      </c>
      <c r="E94" t="s">
        <v>1039</v>
      </c>
      <c r="F94" t="s">
        <v>398</v>
      </c>
      <c r="G94" t="s">
        <v>1714</v>
      </c>
      <c r="H94" t="s">
        <v>1175</v>
      </c>
      <c r="I94" t="s">
        <v>1714</v>
      </c>
      <c r="J94" t="s">
        <v>1175</v>
      </c>
      <c r="K94" t="s">
        <v>1005</v>
      </c>
      <c r="L94" t="s">
        <v>1006</v>
      </c>
      <c r="M94" t="s">
        <v>1172</v>
      </c>
      <c r="N94" t="s">
        <v>1173</v>
      </c>
    </row>
    <row r="95" spans="1:14" x14ac:dyDescent="0.25">
      <c r="A95" t="s">
        <v>789</v>
      </c>
      <c r="B95" t="s">
        <v>1176</v>
      </c>
      <c r="C95" t="s">
        <v>6</v>
      </c>
      <c r="D95" t="s">
        <v>13</v>
      </c>
      <c r="E95" t="s">
        <v>1002</v>
      </c>
      <c r="F95" t="s">
        <v>397</v>
      </c>
      <c r="G95" t="s">
        <v>1714</v>
      </c>
      <c r="H95" t="s">
        <v>128</v>
      </c>
      <c r="I95" t="s">
        <v>1714</v>
      </c>
      <c r="J95" t="s">
        <v>128</v>
      </c>
      <c r="K95" t="s">
        <v>1005</v>
      </c>
      <c r="L95" t="s">
        <v>1006</v>
      </c>
      <c r="M95" t="s">
        <v>1172</v>
      </c>
      <c r="N95" t="s">
        <v>1173</v>
      </c>
    </row>
    <row r="96" spans="1:14" x14ac:dyDescent="0.25">
      <c r="A96" t="s">
        <v>646</v>
      </c>
      <c r="B96" t="s">
        <v>1177</v>
      </c>
      <c r="C96" t="s">
        <v>7</v>
      </c>
      <c r="D96" t="s">
        <v>15</v>
      </c>
      <c r="E96" t="s">
        <v>1039</v>
      </c>
      <c r="F96" t="s">
        <v>397</v>
      </c>
      <c r="G96" t="s">
        <v>698</v>
      </c>
      <c r="H96" t="s">
        <v>277</v>
      </c>
      <c r="I96" t="s">
        <v>1137</v>
      </c>
      <c r="J96" t="s">
        <v>320</v>
      </c>
      <c r="K96" t="s">
        <v>1005</v>
      </c>
      <c r="L96" t="s">
        <v>1006</v>
      </c>
      <c r="M96" t="s">
        <v>1172</v>
      </c>
      <c r="N96" t="s">
        <v>1173</v>
      </c>
    </row>
    <row r="97" spans="1:14" x14ac:dyDescent="0.25">
      <c r="A97" t="s">
        <v>682</v>
      </c>
      <c r="B97" t="s">
        <v>1178</v>
      </c>
      <c r="C97" t="s">
        <v>7</v>
      </c>
      <c r="D97" t="s">
        <v>11</v>
      </c>
      <c r="E97" t="s">
        <v>1077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1005</v>
      </c>
      <c r="L97" t="s">
        <v>1006</v>
      </c>
      <c r="M97" t="s">
        <v>1172</v>
      </c>
      <c r="N97" t="s">
        <v>1173</v>
      </c>
    </row>
    <row r="98" spans="1:14" x14ac:dyDescent="0.25">
      <c r="A98" t="s">
        <v>671</v>
      </c>
      <c r="B98" t="s">
        <v>1179</v>
      </c>
      <c r="C98" t="s">
        <v>6</v>
      </c>
      <c r="D98" t="s">
        <v>10</v>
      </c>
      <c r="E98" t="s">
        <v>1039</v>
      </c>
      <c r="F98" t="s">
        <v>397</v>
      </c>
      <c r="G98" t="s">
        <v>1714</v>
      </c>
      <c r="H98" t="s">
        <v>316</v>
      </c>
      <c r="I98" t="s">
        <v>1714</v>
      </c>
      <c r="J98" t="s">
        <v>316</v>
      </c>
      <c r="K98" t="s">
        <v>1005</v>
      </c>
      <c r="L98" t="s">
        <v>1006</v>
      </c>
      <c r="M98" t="s">
        <v>1172</v>
      </c>
      <c r="N98" t="s">
        <v>1173</v>
      </c>
    </row>
    <row r="99" spans="1:14" x14ac:dyDescent="0.25">
      <c r="A99" t="s">
        <v>746</v>
      </c>
      <c r="B99" t="s">
        <v>1180</v>
      </c>
      <c r="C99" t="s">
        <v>8</v>
      </c>
      <c r="D99" t="s">
        <v>15</v>
      </c>
      <c r="E99" t="s">
        <v>1039</v>
      </c>
      <c r="F99" t="s">
        <v>398</v>
      </c>
      <c r="G99" t="s">
        <v>1714</v>
      </c>
      <c r="H99" t="s">
        <v>249</v>
      </c>
      <c r="I99" t="s">
        <v>1714</v>
      </c>
      <c r="J99" t="s">
        <v>249</v>
      </c>
      <c r="K99" t="s">
        <v>1005</v>
      </c>
      <c r="L99" t="s">
        <v>1006</v>
      </c>
      <c r="M99" t="s">
        <v>1181</v>
      </c>
      <c r="N99" t="s">
        <v>1182</v>
      </c>
    </row>
    <row r="100" spans="1:14" x14ac:dyDescent="0.25">
      <c r="A100" t="s">
        <v>813</v>
      </c>
      <c r="B100" t="s">
        <v>1183</v>
      </c>
      <c r="C100" t="s">
        <v>4</v>
      </c>
      <c r="D100" t="s">
        <v>11</v>
      </c>
      <c r="E100" t="s">
        <v>1055</v>
      </c>
      <c r="F100" t="s">
        <v>397</v>
      </c>
      <c r="G100" t="s">
        <v>1714</v>
      </c>
      <c r="H100" t="s">
        <v>30</v>
      </c>
      <c r="I100" t="s">
        <v>1714</v>
      </c>
      <c r="J100" t="s">
        <v>30</v>
      </c>
      <c r="K100" t="s">
        <v>1005</v>
      </c>
      <c r="L100" t="s">
        <v>1006</v>
      </c>
      <c r="M100" t="s">
        <v>1181</v>
      </c>
      <c r="N100" t="s">
        <v>1182</v>
      </c>
    </row>
    <row r="101" spans="1:14" x14ac:dyDescent="0.25">
      <c r="A101" t="s">
        <v>659</v>
      </c>
      <c r="B101" t="s">
        <v>1184</v>
      </c>
      <c r="C101" t="s">
        <v>6</v>
      </c>
      <c r="D101" t="s">
        <v>10</v>
      </c>
      <c r="E101" t="s">
        <v>1039</v>
      </c>
      <c r="F101" t="s">
        <v>398</v>
      </c>
      <c r="G101" t="s">
        <v>673</v>
      </c>
      <c r="H101" t="s">
        <v>233</v>
      </c>
      <c r="I101" t="s">
        <v>1137</v>
      </c>
      <c r="J101" t="s">
        <v>1185</v>
      </c>
      <c r="K101" t="s">
        <v>1005</v>
      </c>
      <c r="L101" t="s">
        <v>1006</v>
      </c>
      <c r="M101" t="s">
        <v>1181</v>
      </c>
      <c r="N101" t="s">
        <v>1182</v>
      </c>
    </row>
    <row r="102" spans="1:14" x14ac:dyDescent="0.25">
      <c r="A102" t="s">
        <v>695</v>
      </c>
      <c r="B102" t="s">
        <v>1186</v>
      </c>
      <c r="C102" t="s">
        <v>7</v>
      </c>
      <c r="D102" t="s">
        <v>17</v>
      </c>
      <c r="E102" t="s">
        <v>1002</v>
      </c>
      <c r="F102" t="s">
        <v>814</v>
      </c>
      <c r="G102" t="s">
        <v>721</v>
      </c>
      <c r="H102" t="s">
        <v>296</v>
      </c>
      <c r="I102" t="s">
        <v>1151</v>
      </c>
      <c r="J102" t="s">
        <v>294</v>
      </c>
      <c r="K102" t="s">
        <v>1005</v>
      </c>
      <c r="L102" t="s">
        <v>1006</v>
      </c>
      <c r="M102" t="s">
        <v>1181</v>
      </c>
      <c r="N102" t="s">
        <v>1182</v>
      </c>
    </row>
    <row r="103" spans="1:14" x14ac:dyDescent="0.25">
      <c r="A103" t="s">
        <v>672</v>
      </c>
      <c r="B103" t="s">
        <v>1187</v>
      </c>
      <c r="C103" t="s">
        <v>7</v>
      </c>
      <c r="D103" t="s">
        <v>17</v>
      </c>
      <c r="E103" t="s">
        <v>1002</v>
      </c>
      <c r="F103" t="s">
        <v>814</v>
      </c>
      <c r="G103" t="s">
        <v>721</v>
      </c>
      <c r="H103" t="s">
        <v>312</v>
      </c>
      <c r="I103" t="s">
        <v>1151</v>
      </c>
      <c r="J103" t="s">
        <v>291</v>
      </c>
      <c r="K103" t="s">
        <v>1005</v>
      </c>
      <c r="L103" t="s">
        <v>1006</v>
      </c>
      <c r="M103" t="s">
        <v>1181</v>
      </c>
      <c r="N103" t="s">
        <v>1182</v>
      </c>
    </row>
    <row r="104" spans="1:14" x14ac:dyDescent="0.25">
      <c r="A104" t="s">
        <v>799</v>
      </c>
      <c r="B104" t="s">
        <v>1188</v>
      </c>
      <c r="C104" t="s">
        <v>7</v>
      </c>
      <c r="D104" t="s">
        <v>9</v>
      </c>
      <c r="E104" t="s">
        <v>1039</v>
      </c>
      <c r="F104" t="s">
        <v>397</v>
      </c>
      <c r="G104" t="s">
        <v>698</v>
      </c>
      <c r="H104" t="s">
        <v>1139</v>
      </c>
      <c r="I104" t="s">
        <v>364</v>
      </c>
      <c r="J104" t="s">
        <v>1175</v>
      </c>
      <c r="K104" t="s">
        <v>1005</v>
      </c>
      <c r="L104" t="s">
        <v>1006</v>
      </c>
      <c r="M104" t="s">
        <v>1181</v>
      </c>
      <c r="N104" t="s">
        <v>1182</v>
      </c>
    </row>
    <row r="105" spans="1:14" x14ac:dyDescent="0.25">
      <c r="A105" t="s">
        <v>715</v>
      </c>
      <c r="B105" t="s">
        <v>1189</v>
      </c>
      <c r="C105" t="s">
        <v>6</v>
      </c>
      <c r="D105" t="s">
        <v>13</v>
      </c>
      <c r="E105" t="s">
        <v>1039</v>
      </c>
      <c r="F105" t="s">
        <v>398</v>
      </c>
      <c r="G105" t="s">
        <v>1714</v>
      </c>
      <c r="H105" t="s">
        <v>1190</v>
      </c>
      <c r="I105" t="s">
        <v>1714</v>
      </c>
      <c r="J105" t="s">
        <v>1190</v>
      </c>
      <c r="K105" t="s">
        <v>1005</v>
      </c>
      <c r="L105" t="s">
        <v>1006</v>
      </c>
      <c r="M105" t="s">
        <v>1181</v>
      </c>
      <c r="N105" t="s">
        <v>1182</v>
      </c>
    </row>
    <row r="106" spans="1:14" x14ac:dyDescent="0.25">
      <c r="A106" t="s">
        <v>725</v>
      </c>
      <c r="B106" t="s">
        <v>1191</v>
      </c>
      <c r="C106" t="s">
        <v>6</v>
      </c>
      <c r="D106" t="s">
        <v>10</v>
      </c>
      <c r="E106" t="s">
        <v>1039</v>
      </c>
      <c r="F106" t="s">
        <v>398</v>
      </c>
      <c r="G106" t="s">
        <v>673</v>
      </c>
      <c r="H106" t="s">
        <v>1190</v>
      </c>
      <c r="I106" t="s">
        <v>1137</v>
      </c>
      <c r="J106" t="s">
        <v>115</v>
      </c>
      <c r="K106" t="s">
        <v>1005</v>
      </c>
      <c r="L106" t="s">
        <v>1006</v>
      </c>
      <c r="M106" t="s">
        <v>1181</v>
      </c>
      <c r="N106" t="s">
        <v>1182</v>
      </c>
    </row>
    <row r="107" spans="1:14" x14ac:dyDescent="0.25">
      <c r="A107" t="s">
        <v>819</v>
      </c>
      <c r="B107" t="s">
        <v>1192</v>
      </c>
      <c r="C107" t="s">
        <v>7</v>
      </c>
      <c r="D107" t="s">
        <v>9</v>
      </c>
      <c r="E107" t="s">
        <v>1039</v>
      </c>
      <c r="F107" t="s">
        <v>397</v>
      </c>
      <c r="G107" t="s">
        <v>698</v>
      </c>
      <c r="H107" t="s">
        <v>371</v>
      </c>
      <c r="I107" t="s">
        <v>364</v>
      </c>
      <c r="J107" t="s">
        <v>1193</v>
      </c>
      <c r="K107" t="s">
        <v>1005</v>
      </c>
      <c r="L107" t="s">
        <v>1006</v>
      </c>
      <c r="M107" t="s">
        <v>1181</v>
      </c>
      <c r="N107" t="s">
        <v>1182</v>
      </c>
    </row>
    <row r="108" spans="1:14" x14ac:dyDescent="0.25">
      <c r="A108" t="s">
        <v>670</v>
      </c>
      <c r="B108" t="s">
        <v>1194</v>
      </c>
      <c r="C108" t="s">
        <v>6</v>
      </c>
      <c r="D108" t="s">
        <v>10</v>
      </c>
      <c r="E108" t="s">
        <v>1039</v>
      </c>
      <c r="F108" t="s">
        <v>398</v>
      </c>
      <c r="G108" t="s">
        <v>673</v>
      </c>
      <c r="H108" t="s">
        <v>1175</v>
      </c>
      <c r="I108" t="s">
        <v>1195</v>
      </c>
      <c r="J108" t="s">
        <v>115</v>
      </c>
      <c r="K108" t="s">
        <v>1005</v>
      </c>
      <c r="L108" t="s">
        <v>1006</v>
      </c>
      <c r="M108" t="s">
        <v>1181</v>
      </c>
      <c r="N108" t="s">
        <v>1182</v>
      </c>
    </row>
    <row r="109" spans="1:14" x14ac:dyDescent="0.25">
      <c r="A109" t="s">
        <v>693</v>
      </c>
      <c r="B109" t="s">
        <v>1196</v>
      </c>
      <c r="C109" t="s">
        <v>7</v>
      </c>
      <c r="D109" t="s">
        <v>11</v>
      </c>
      <c r="E109" t="s">
        <v>1039</v>
      </c>
      <c r="F109" t="s">
        <v>397</v>
      </c>
      <c r="G109" t="s">
        <v>673</v>
      </c>
      <c r="H109" t="s">
        <v>371</v>
      </c>
      <c r="I109" t="s">
        <v>364</v>
      </c>
      <c r="J109" t="s">
        <v>1193</v>
      </c>
      <c r="K109" t="s">
        <v>1005</v>
      </c>
      <c r="L109" t="s">
        <v>1006</v>
      </c>
      <c r="M109" t="s">
        <v>1181</v>
      </c>
      <c r="N109" t="s">
        <v>1182</v>
      </c>
    </row>
    <row r="110" spans="1:14" x14ac:dyDescent="0.25">
      <c r="A110" t="s">
        <v>817</v>
      </c>
      <c r="B110" t="s">
        <v>1197</v>
      </c>
      <c r="C110" t="s">
        <v>6</v>
      </c>
      <c r="D110" t="s">
        <v>13</v>
      </c>
      <c r="E110" t="s">
        <v>1039</v>
      </c>
      <c r="F110" t="s">
        <v>398</v>
      </c>
      <c r="G110" t="s">
        <v>1714</v>
      </c>
      <c r="H110" t="s">
        <v>1175</v>
      </c>
      <c r="I110" t="s">
        <v>1714</v>
      </c>
      <c r="J110" t="s">
        <v>1175</v>
      </c>
      <c r="K110" t="s">
        <v>1005</v>
      </c>
      <c r="L110" t="s">
        <v>1006</v>
      </c>
      <c r="M110" t="s">
        <v>1181</v>
      </c>
      <c r="N110" t="s">
        <v>1182</v>
      </c>
    </row>
    <row r="111" spans="1:14" x14ac:dyDescent="0.25">
      <c r="A111" t="s">
        <v>807</v>
      </c>
      <c r="B111" t="s">
        <v>1198</v>
      </c>
      <c r="C111" t="s">
        <v>6</v>
      </c>
      <c r="D111" t="s">
        <v>12</v>
      </c>
      <c r="E111" t="s">
        <v>1002</v>
      </c>
      <c r="F111" t="s">
        <v>398</v>
      </c>
      <c r="G111" t="s">
        <v>1714</v>
      </c>
      <c r="H111" t="s">
        <v>1175</v>
      </c>
      <c r="I111" t="s">
        <v>1714</v>
      </c>
      <c r="J111" t="s">
        <v>1175</v>
      </c>
      <c r="K111" t="s">
        <v>1005</v>
      </c>
      <c r="L111" t="s">
        <v>1006</v>
      </c>
      <c r="M111" t="s">
        <v>1181</v>
      </c>
      <c r="N111" t="s">
        <v>1182</v>
      </c>
    </row>
    <row r="112" spans="1:14" x14ac:dyDescent="0.25">
      <c r="A112" t="s">
        <v>769</v>
      </c>
      <c r="B112" t="s">
        <v>1199</v>
      </c>
      <c r="C112" t="s">
        <v>7</v>
      </c>
      <c r="D112" t="s">
        <v>9</v>
      </c>
      <c r="E112" t="s">
        <v>1039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1005</v>
      </c>
      <c r="L112" t="s">
        <v>1006</v>
      </c>
      <c r="M112" t="s">
        <v>1181</v>
      </c>
      <c r="N112" t="s">
        <v>1182</v>
      </c>
    </row>
    <row r="113" spans="1:14" x14ac:dyDescent="0.25">
      <c r="A113" t="s">
        <v>731</v>
      </c>
      <c r="B113" t="s">
        <v>1200</v>
      </c>
      <c r="C113" t="s">
        <v>6</v>
      </c>
      <c r="D113" t="s">
        <v>10</v>
      </c>
      <c r="E113" t="s">
        <v>1002</v>
      </c>
      <c r="F113" t="s">
        <v>398</v>
      </c>
      <c r="G113" t="s">
        <v>673</v>
      </c>
      <c r="H113" t="s">
        <v>320</v>
      </c>
      <c r="I113" t="s">
        <v>1156</v>
      </c>
      <c r="J113" t="s">
        <v>119</v>
      </c>
      <c r="K113" t="s">
        <v>1005</v>
      </c>
      <c r="L113" t="s">
        <v>1006</v>
      </c>
      <c r="M113" t="s">
        <v>1181</v>
      </c>
      <c r="N113" t="s">
        <v>1182</v>
      </c>
    </row>
    <row r="114" spans="1:14" x14ac:dyDescent="0.25">
      <c r="A114" t="s">
        <v>797</v>
      </c>
      <c r="B114" t="s">
        <v>1201</v>
      </c>
      <c r="C114" t="s">
        <v>7</v>
      </c>
      <c r="D114" t="s">
        <v>11</v>
      </c>
      <c r="E114" t="s">
        <v>1039</v>
      </c>
      <c r="F114" t="s">
        <v>397</v>
      </c>
      <c r="G114" t="s">
        <v>673</v>
      </c>
      <c r="H114" t="s">
        <v>371</v>
      </c>
      <c r="I114" t="s">
        <v>364</v>
      </c>
      <c r="J114" t="s">
        <v>1193</v>
      </c>
      <c r="K114" t="s">
        <v>1005</v>
      </c>
      <c r="L114" t="s">
        <v>1006</v>
      </c>
      <c r="M114" t="s">
        <v>1181</v>
      </c>
      <c r="N114" t="s">
        <v>1182</v>
      </c>
    </row>
    <row r="115" spans="1:14" x14ac:dyDescent="0.25">
      <c r="A115" t="s">
        <v>677</v>
      </c>
      <c r="B115" t="s">
        <v>1202</v>
      </c>
      <c r="C115" t="s">
        <v>8</v>
      </c>
      <c r="D115" t="s">
        <v>9</v>
      </c>
      <c r="E115" t="s">
        <v>1039</v>
      </c>
      <c r="F115" t="s">
        <v>398</v>
      </c>
      <c r="G115" t="s">
        <v>1714</v>
      </c>
      <c r="H115" t="s">
        <v>336</v>
      </c>
      <c r="I115" t="s">
        <v>1714</v>
      </c>
      <c r="J115" t="s">
        <v>336</v>
      </c>
      <c r="K115" t="s">
        <v>1005</v>
      </c>
      <c r="L115" t="s">
        <v>1006</v>
      </c>
      <c r="M115" t="s">
        <v>1203</v>
      </c>
      <c r="N115" t="s">
        <v>1204</v>
      </c>
    </row>
    <row r="116" spans="1:14" x14ac:dyDescent="0.25">
      <c r="A116" t="s">
        <v>663</v>
      </c>
      <c r="B116" t="s">
        <v>1205</v>
      </c>
      <c r="C116" t="s">
        <v>8</v>
      </c>
      <c r="D116" t="s">
        <v>9</v>
      </c>
      <c r="E116" t="s">
        <v>1039</v>
      </c>
      <c r="F116" t="s">
        <v>398</v>
      </c>
      <c r="G116" t="s">
        <v>698</v>
      </c>
      <c r="H116" t="s">
        <v>336</v>
      </c>
      <c r="I116" t="s">
        <v>1023</v>
      </c>
      <c r="J116" t="s">
        <v>1185</v>
      </c>
      <c r="K116" t="s">
        <v>1005</v>
      </c>
      <c r="L116" t="s">
        <v>1006</v>
      </c>
      <c r="M116" t="s">
        <v>1203</v>
      </c>
      <c r="N116" t="s">
        <v>1204</v>
      </c>
    </row>
    <row r="117" spans="1:14" x14ac:dyDescent="0.25">
      <c r="A117" t="s">
        <v>783</v>
      </c>
      <c r="B117" t="s">
        <v>1206</v>
      </c>
      <c r="C117" t="s">
        <v>4</v>
      </c>
      <c r="D117" t="s">
        <v>17</v>
      </c>
      <c r="E117" t="s">
        <v>1039</v>
      </c>
      <c r="F117" t="s">
        <v>398</v>
      </c>
      <c r="G117" t="s">
        <v>1714</v>
      </c>
      <c r="H117" t="s">
        <v>249</v>
      </c>
      <c r="I117" t="s">
        <v>1714</v>
      </c>
      <c r="J117" t="s">
        <v>249</v>
      </c>
      <c r="K117" t="s">
        <v>1005</v>
      </c>
      <c r="L117" t="s">
        <v>1006</v>
      </c>
      <c r="M117" t="s">
        <v>1203</v>
      </c>
      <c r="N117" t="s">
        <v>1204</v>
      </c>
    </row>
    <row r="118" spans="1:14" x14ac:dyDescent="0.25">
      <c r="A118" t="s">
        <v>763</v>
      </c>
      <c r="B118" t="s">
        <v>1207</v>
      </c>
      <c r="C118" t="s">
        <v>7</v>
      </c>
      <c r="D118" t="s">
        <v>15</v>
      </c>
      <c r="E118" t="s">
        <v>1039</v>
      </c>
      <c r="F118" t="s">
        <v>787</v>
      </c>
      <c r="G118" t="s">
        <v>1714</v>
      </c>
      <c r="H118" t="s">
        <v>1019</v>
      </c>
      <c r="I118" t="s">
        <v>1714</v>
      </c>
      <c r="J118" t="s">
        <v>1019</v>
      </c>
      <c r="K118" t="s">
        <v>1005</v>
      </c>
      <c r="L118" t="s">
        <v>1006</v>
      </c>
      <c r="M118" t="s">
        <v>1203</v>
      </c>
      <c r="N118" t="s">
        <v>1204</v>
      </c>
    </row>
    <row r="119" spans="1:14" x14ac:dyDescent="0.25">
      <c r="A119" t="s">
        <v>822</v>
      </c>
      <c r="B119" t="s">
        <v>1208</v>
      </c>
      <c r="C119" t="s">
        <v>8</v>
      </c>
      <c r="D119" t="s">
        <v>11</v>
      </c>
      <c r="E119" t="s">
        <v>1055</v>
      </c>
      <c r="F119" t="s">
        <v>397</v>
      </c>
      <c r="G119" t="s">
        <v>1714</v>
      </c>
      <c r="H119" t="s">
        <v>55</v>
      </c>
      <c r="I119" t="s">
        <v>1714</v>
      </c>
      <c r="J119" t="s">
        <v>55</v>
      </c>
      <c r="K119" t="s">
        <v>1005</v>
      </c>
      <c r="L119" t="s">
        <v>1006</v>
      </c>
      <c r="M119" t="s">
        <v>1209</v>
      </c>
      <c r="N119" t="s">
        <v>1210</v>
      </c>
    </row>
    <row r="120" spans="1:14" x14ac:dyDescent="0.25">
      <c r="A120" t="s">
        <v>741</v>
      </c>
      <c r="B120" t="s">
        <v>1211</v>
      </c>
      <c r="C120" t="s">
        <v>4</v>
      </c>
      <c r="D120" t="s">
        <v>13</v>
      </c>
      <c r="E120" t="s">
        <v>1055</v>
      </c>
      <c r="F120" t="s">
        <v>397</v>
      </c>
      <c r="G120" t="s">
        <v>1714</v>
      </c>
      <c r="H120" t="s">
        <v>55</v>
      </c>
      <c r="I120" t="s">
        <v>1714</v>
      </c>
      <c r="J120" t="s">
        <v>55</v>
      </c>
      <c r="K120" t="s">
        <v>1005</v>
      </c>
      <c r="L120" t="s">
        <v>1006</v>
      </c>
      <c r="M120" t="s">
        <v>1209</v>
      </c>
      <c r="N120" t="s">
        <v>1210</v>
      </c>
    </row>
    <row r="121" spans="1:14" x14ac:dyDescent="0.25">
      <c r="A121" t="s">
        <v>826</v>
      </c>
      <c r="B121" t="s">
        <v>1212</v>
      </c>
      <c r="C121" t="s">
        <v>6</v>
      </c>
      <c r="D121" t="s">
        <v>13</v>
      </c>
      <c r="E121" t="s">
        <v>1039</v>
      </c>
      <c r="F121" t="s">
        <v>398</v>
      </c>
      <c r="G121" t="s">
        <v>1714</v>
      </c>
      <c r="H121" t="s">
        <v>1072</v>
      </c>
      <c r="I121" t="s">
        <v>1714</v>
      </c>
      <c r="J121" t="s">
        <v>1072</v>
      </c>
      <c r="K121" t="s">
        <v>1005</v>
      </c>
      <c r="L121" t="s">
        <v>1006</v>
      </c>
      <c r="M121" t="s">
        <v>1209</v>
      </c>
      <c r="N121" t="s">
        <v>1210</v>
      </c>
    </row>
    <row r="122" spans="1:14" x14ac:dyDescent="0.25">
      <c r="A122" t="s">
        <v>802</v>
      </c>
      <c r="B122" t="s">
        <v>1213</v>
      </c>
      <c r="C122" t="s">
        <v>7</v>
      </c>
      <c r="D122" t="s">
        <v>11</v>
      </c>
      <c r="E122" t="s">
        <v>1039</v>
      </c>
      <c r="F122" t="s">
        <v>398</v>
      </c>
      <c r="G122" t="s">
        <v>1714</v>
      </c>
      <c r="H122" t="s">
        <v>1019</v>
      </c>
      <c r="I122" t="s">
        <v>1714</v>
      </c>
      <c r="J122" t="s">
        <v>1019</v>
      </c>
      <c r="K122" t="s">
        <v>1005</v>
      </c>
      <c r="L122" t="s">
        <v>1006</v>
      </c>
      <c r="M122" t="s">
        <v>1209</v>
      </c>
      <c r="N122" t="s">
        <v>1210</v>
      </c>
    </row>
    <row r="123" spans="1:14" x14ac:dyDescent="0.25">
      <c r="A123" t="s">
        <v>745</v>
      </c>
      <c r="B123" t="s">
        <v>1214</v>
      </c>
      <c r="C123" t="s">
        <v>7</v>
      </c>
      <c r="D123" t="s">
        <v>15</v>
      </c>
      <c r="E123" t="s">
        <v>1039</v>
      </c>
      <c r="F123" t="s">
        <v>398</v>
      </c>
      <c r="G123" t="s">
        <v>1714</v>
      </c>
      <c r="H123" t="s">
        <v>1011</v>
      </c>
      <c r="I123" t="s">
        <v>1714</v>
      </c>
      <c r="J123" t="s">
        <v>1011</v>
      </c>
      <c r="K123" t="s">
        <v>1005</v>
      </c>
      <c r="L123" t="s">
        <v>1006</v>
      </c>
      <c r="M123" t="s">
        <v>1209</v>
      </c>
      <c r="N123" t="s">
        <v>1210</v>
      </c>
    </row>
    <row r="124" spans="1:14" x14ac:dyDescent="0.25">
      <c r="A124" t="s">
        <v>786</v>
      </c>
      <c r="B124" t="s">
        <v>1215</v>
      </c>
      <c r="C124" t="s">
        <v>6</v>
      </c>
      <c r="D124" t="s">
        <v>13</v>
      </c>
      <c r="E124" t="s">
        <v>1039</v>
      </c>
      <c r="F124" t="s">
        <v>398</v>
      </c>
      <c r="G124" t="s">
        <v>1714</v>
      </c>
      <c r="H124" t="s">
        <v>1149</v>
      </c>
      <c r="I124" t="s">
        <v>1714</v>
      </c>
      <c r="J124" t="s">
        <v>1149</v>
      </c>
      <c r="K124" t="s">
        <v>1005</v>
      </c>
      <c r="L124" t="s">
        <v>1006</v>
      </c>
      <c r="M124" t="s">
        <v>1209</v>
      </c>
      <c r="N124" t="s">
        <v>1210</v>
      </c>
    </row>
    <row r="125" spans="1:14" x14ac:dyDescent="0.25">
      <c r="A125" t="s">
        <v>823</v>
      </c>
      <c r="B125" t="s">
        <v>1216</v>
      </c>
      <c r="C125" t="s">
        <v>6</v>
      </c>
      <c r="D125" t="s">
        <v>10</v>
      </c>
      <c r="E125" t="s">
        <v>1039</v>
      </c>
      <c r="F125" t="s">
        <v>398</v>
      </c>
      <c r="G125" t="s">
        <v>1714</v>
      </c>
      <c r="H125" t="s">
        <v>1032</v>
      </c>
      <c r="I125" t="s">
        <v>1714</v>
      </c>
      <c r="J125" t="s">
        <v>1032</v>
      </c>
      <c r="K125" t="s">
        <v>1005</v>
      </c>
      <c r="L125" t="s">
        <v>1006</v>
      </c>
      <c r="M125" t="s">
        <v>1209</v>
      </c>
      <c r="N125" t="s">
        <v>1210</v>
      </c>
    </row>
    <row r="126" spans="1:14" x14ac:dyDescent="0.25">
      <c r="A126" t="s">
        <v>818</v>
      </c>
      <c r="B126" t="s">
        <v>1217</v>
      </c>
      <c r="C126" t="s">
        <v>7</v>
      </c>
      <c r="D126" t="s">
        <v>9</v>
      </c>
      <c r="E126" t="s">
        <v>1039</v>
      </c>
      <c r="F126" t="s">
        <v>398</v>
      </c>
      <c r="G126" t="s">
        <v>1714</v>
      </c>
      <c r="H126" t="s">
        <v>1072</v>
      </c>
      <c r="I126" t="s">
        <v>1714</v>
      </c>
      <c r="J126" t="s">
        <v>1072</v>
      </c>
      <c r="K126" t="s">
        <v>1005</v>
      </c>
      <c r="L126" t="s">
        <v>1006</v>
      </c>
      <c r="M126" t="s">
        <v>1209</v>
      </c>
      <c r="N126" t="s">
        <v>1210</v>
      </c>
    </row>
    <row r="127" spans="1:14" x14ac:dyDescent="0.25">
      <c r="A127" t="s">
        <v>735</v>
      </c>
      <c r="B127" t="s">
        <v>1218</v>
      </c>
      <c r="C127" t="s">
        <v>7</v>
      </c>
      <c r="D127" t="s">
        <v>11</v>
      </c>
      <c r="E127" t="s">
        <v>1039</v>
      </c>
      <c r="F127" t="s">
        <v>398</v>
      </c>
      <c r="G127" t="s">
        <v>1714</v>
      </c>
      <c r="H127" t="s">
        <v>1032</v>
      </c>
      <c r="I127" t="s">
        <v>1714</v>
      </c>
      <c r="J127" t="s">
        <v>1032</v>
      </c>
      <c r="K127" t="s">
        <v>1005</v>
      </c>
      <c r="L127" t="s">
        <v>1006</v>
      </c>
      <c r="M127" t="s">
        <v>1209</v>
      </c>
      <c r="N127" t="s">
        <v>1210</v>
      </c>
    </row>
    <row r="128" spans="1:14" x14ac:dyDescent="0.25">
      <c r="A128" t="s">
        <v>714</v>
      </c>
      <c r="B128" t="s">
        <v>1219</v>
      </c>
      <c r="C128" t="s">
        <v>6</v>
      </c>
      <c r="D128" t="s">
        <v>12</v>
      </c>
      <c r="E128" t="s">
        <v>1039</v>
      </c>
      <c r="F128" t="s">
        <v>398</v>
      </c>
      <c r="G128" t="s">
        <v>1714</v>
      </c>
      <c r="H128" t="s">
        <v>1032</v>
      </c>
      <c r="I128" t="s">
        <v>1714</v>
      </c>
      <c r="J128" t="s">
        <v>1032</v>
      </c>
      <c r="K128" t="s">
        <v>1005</v>
      </c>
      <c r="L128" t="s">
        <v>1006</v>
      </c>
      <c r="M128" t="s">
        <v>1209</v>
      </c>
      <c r="N128" t="s">
        <v>1210</v>
      </c>
    </row>
    <row r="129" spans="1:14" x14ac:dyDescent="0.25">
      <c r="A129" t="s">
        <v>689</v>
      </c>
      <c r="B129" t="s">
        <v>1220</v>
      </c>
      <c r="C129" t="s">
        <v>6</v>
      </c>
      <c r="D129" t="s">
        <v>13</v>
      </c>
      <c r="E129" t="s">
        <v>1039</v>
      </c>
      <c r="F129" t="s">
        <v>398</v>
      </c>
      <c r="G129" t="s">
        <v>1714</v>
      </c>
      <c r="H129" t="s">
        <v>1032</v>
      </c>
      <c r="I129" t="s">
        <v>1714</v>
      </c>
      <c r="J129" t="s">
        <v>1032</v>
      </c>
      <c r="K129" t="s">
        <v>1005</v>
      </c>
      <c r="L129" t="s">
        <v>1006</v>
      </c>
      <c r="M129" t="s">
        <v>1209</v>
      </c>
      <c r="N129" t="s">
        <v>1210</v>
      </c>
    </row>
    <row r="130" spans="1:14" x14ac:dyDescent="0.25">
      <c r="A130" t="s">
        <v>680</v>
      </c>
      <c r="B130" t="s">
        <v>1221</v>
      </c>
      <c r="C130" t="s">
        <v>4</v>
      </c>
      <c r="D130" t="s">
        <v>10</v>
      </c>
      <c r="E130" t="s">
        <v>1222</v>
      </c>
      <c r="F130" t="s">
        <v>398</v>
      </c>
      <c r="G130" t="s">
        <v>1714</v>
      </c>
      <c r="H130" t="s">
        <v>1066</v>
      </c>
      <c r="I130" t="s">
        <v>1714</v>
      </c>
      <c r="J130" t="s">
        <v>1066</v>
      </c>
      <c r="K130" t="s">
        <v>1005</v>
      </c>
      <c r="L130" t="s">
        <v>1006</v>
      </c>
      <c r="M130" t="s">
        <v>1223</v>
      </c>
      <c r="N130" t="s">
        <v>1224</v>
      </c>
    </row>
    <row r="131" spans="1:14" x14ac:dyDescent="0.25">
      <c r="A131" t="s">
        <v>644</v>
      </c>
      <c r="B131" t="s">
        <v>1225</v>
      </c>
      <c r="C131" t="s">
        <v>4</v>
      </c>
      <c r="D131" t="s">
        <v>15</v>
      </c>
      <c r="E131" t="s">
        <v>1039</v>
      </c>
      <c r="F131" t="s">
        <v>397</v>
      </c>
      <c r="G131" t="s">
        <v>1714</v>
      </c>
      <c r="H131" t="s">
        <v>361</v>
      </c>
      <c r="I131" t="s">
        <v>1714</v>
      </c>
      <c r="J131" t="s">
        <v>361</v>
      </c>
      <c r="K131" t="s">
        <v>1005</v>
      </c>
      <c r="L131" t="s">
        <v>1006</v>
      </c>
      <c r="M131" t="s">
        <v>1223</v>
      </c>
      <c r="N131" t="s">
        <v>1224</v>
      </c>
    </row>
    <row r="132" spans="1:14" x14ac:dyDescent="0.25">
      <c r="A132" t="s">
        <v>798</v>
      </c>
      <c r="B132" t="s">
        <v>1226</v>
      </c>
      <c r="C132" t="s">
        <v>4</v>
      </c>
      <c r="D132" t="s">
        <v>15</v>
      </c>
      <c r="E132" t="s">
        <v>1039</v>
      </c>
      <c r="F132" t="s">
        <v>397</v>
      </c>
      <c r="G132" t="s">
        <v>1714</v>
      </c>
      <c r="H132" t="s">
        <v>101</v>
      </c>
      <c r="I132" t="s">
        <v>1714</v>
      </c>
      <c r="J132" t="s">
        <v>101</v>
      </c>
      <c r="K132" t="s">
        <v>1005</v>
      </c>
      <c r="L132" t="s">
        <v>1006</v>
      </c>
      <c r="M132" t="s">
        <v>1223</v>
      </c>
      <c r="N132" t="s">
        <v>1224</v>
      </c>
    </row>
    <row r="133" spans="1:14" x14ac:dyDescent="0.25">
      <c r="A133" t="s">
        <v>691</v>
      </c>
      <c r="B133" t="s">
        <v>1227</v>
      </c>
      <c r="C133" t="s">
        <v>4</v>
      </c>
      <c r="D133" t="s">
        <v>15</v>
      </c>
      <c r="E133" t="s">
        <v>1039</v>
      </c>
      <c r="F133" t="s">
        <v>398</v>
      </c>
      <c r="G133" t="s">
        <v>1714</v>
      </c>
      <c r="H133" t="s">
        <v>1228</v>
      </c>
      <c r="I133" t="s">
        <v>1714</v>
      </c>
      <c r="J133" t="s">
        <v>1228</v>
      </c>
      <c r="K133" t="s">
        <v>1005</v>
      </c>
      <c r="L133" t="s">
        <v>1006</v>
      </c>
      <c r="M133" t="s">
        <v>1223</v>
      </c>
      <c r="N133" t="s">
        <v>1224</v>
      </c>
    </row>
    <row r="134" spans="1:14" x14ac:dyDescent="0.25">
      <c r="A134" t="s">
        <v>667</v>
      </c>
      <c r="B134" t="s">
        <v>1229</v>
      </c>
      <c r="C134" t="s">
        <v>8</v>
      </c>
      <c r="D134" t="s">
        <v>9</v>
      </c>
      <c r="E134" t="s">
        <v>1230</v>
      </c>
      <c r="F134" t="s">
        <v>398</v>
      </c>
      <c r="G134" t="s">
        <v>1714</v>
      </c>
      <c r="H134" t="s">
        <v>354</v>
      </c>
      <c r="I134" t="s">
        <v>1714</v>
      </c>
      <c r="J134" t="s">
        <v>354</v>
      </c>
      <c r="K134" t="s">
        <v>1005</v>
      </c>
      <c r="L134" t="s">
        <v>1006</v>
      </c>
      <c r="M134" t="s">
        <v>1223</v>
      </c>
      <c r="N134" t="s">
        <v>1224</v>
      </c>
    </row>
    <row r="135" spans="1:14" x14ac:dyDescent="0.25">
      <c r="A135" t="s">
        <v>736</v>
      </c>
      <c r="B135" t="s">
        <v>1231</v>
      </c>
      <c r="C135" t="s">
        <v>8</v>
      </c>
      <c r="D135" t="s">
        <v>9</v>
      </c>
      <c r="E135" t="s">
        <v>1039</v>
      </c>
      <c r="F135" t="s">
        <v>397</v>
      </c>
      <c r="G135" t="s">
        <v>1714</v>
      </c>
      <c r="H135" t="s">
        <v>1003</v>
      </c>
      <c r="I135" t="s">
        <v>1714</v>
      </c>
      <c r="J135" t="s">
        <v>1003</v>
      </c>
      <c r="K135" t="s">
        <v>1005</v>
      </c>
      <c r="L135" t="s">
        <v>1006</v>
      </c>
      <c r="M135" t="s">
        <v>1223</v>
      </c>
      <c r="N135" t="s">
        <v>1224</v>
      </c>
    </row>
    <row r="136" spans="1:14" x14ac:dyDescent="0.25">
      <c r="A136" t="s">
        <v>821</v>
      </c>
      <c r="B136" t="s">
        <v>1232</v>
      </c>
      <c r="C136" t="s">
        <v>7</v>
      </c>
      <c r="D136" t="s">
        <v>11</v>
      </c>
      <c r="E136" t="s">
        <v>1077</v>
      </c>
      <c r="F136" t="s">
        <v>398</v>
      </c>
      <c r="G136" t="s">
        <v>1714</v>
      </c>
      <c r="H136" t="s">
        <v>1072</v>
      </c>
      <c r="I136" t="s">
        <v>1714</v>
      </c>
      <c r="J136" t="s">
        <v>1072</v>
      </c>
      <c r="K136" t="s">
        <v>1005</v>
      </c>
      <c r="L136" t="s">
        <v>1006</v>
      </c>
      <c r="M136" t="s">
        <v>1223</v>
      </c>
      <c r="N136" t="s">
        <v>1224</v>
      </c>
    </row>
    <row r="137" spans="1:14" x14ac:dyDescent="0.25">
      <c r="A137" t="s">
        <v>658</v>
      </c>
      <c r="B137" t="s">
        <v>1233</v>
      </c>
      <c r="C137" t="s">
        <v>7</v>
      </c>
      <c r="D137" t="s">
        <v>11</v>
      </c>
      <c r="E137" t="s">
        <v>1002</v>
      </c>
      <c r="F137" t="s">
        <v>397</v>
      </c>
      <c r="G137" t="s">
        <v>1714</v>
      </c>
      <c r="H137" t="s">
        <v>339</v>
      </c>
      <c r="I137" t="s">
        <v>1714</v>
      </c>
      <c r="J137" t="s">
        <v>339</v>
      </c>
      <c r="K137" t="s">
        <v>1005</v>
      </c>
      <c r="L137" t="s">
        <v>1006</v>
      </c>
      <c r="M137" t="s">
        <v>1223</v>
      </c>
      <c r="N137" t="s">
        <v>1224</v>
      </c>
    </row>
    <row r="138" spans="1:14" x14ac:dyDescent="0.25">
      <c r="A138" t="s">
        <v>772</v>
      </c>
      <c r="B138" t="s">
        <v>1234</v>
      </c>
      <c r="C138" t="s">
        <v>7</v>
      </c>
      <c r="D138" t="s">
        <v>13</v>
      </c>
      <c r="E138" t="s">
        <v>1055</v>
      </c>
      <c r="F138" t="s">
        <v>397</v>
      </c>
      <c r="G138" t="s">
        <v>1714</v>
      </c>
      <c r="H138" t="s">
        <v>361</v>
      </c>
      <c r="I138" t="s">
        <v>1714</v>
      </c>
      <c r="J138" t="s">
        <v>361</v>
      </c>
      <c r="K138" t="s">
        <v>1005</v>
      </c>
      <c r="L138" t="s">
        <v>1006</v>
      </c>
      <c r="M138" t="s">
        <v>1235</v>
      </c>
      <c r="N138" t="s">
        <v>1007</v>
      </c>
    </row>
    <row r="139" spans="1:14" x14ac:dyDescent="0.25">
      <c r="A139" t="s">
        <v>801</v>
      </c>
      <c r="B139" t="s">
        <v>1236</v>
      </c>
      <c r="C139" t="s">
        <v>4</v>
      </c>
      <c r="D139" t="s">
        <v>17</v>
      </c>
      <c r="E139" t="s">
        <v>1055</v>
      </c>
      <c r="F139" t="s">
        <v>814</v>
      </c>
      <c r="G139" t="s">
        <v>1714</v>
      </c>
      <c r="H139" t="s">
        <v>30</v>
      </c>
      <c r="I139" t="s">
        <v>1714</v>
      </c>
      <c r="J139" t="s">
        <v>30</v>
      </c>
      <c r="K139" t="s">
        <v>1005</v>
      </c>
      <c r="L139" t="s">
        <v>1006</v>
      </c>
      <c r="M139" t="s">
        <v>1235</v>
      </c>
      <c r="N139" t="s">
        <v>1007</v>
      </c>
    </row>
    <row r="140" spans="1:14" x14ac:dyDescent="0.25">
      <c r="A140" t="s">
        <v>785</v>
      </c>
      <c r="B140" t="s">
        <v>1237</v>
      </c>
      <c r="C140" t="s">
        <v>8</v>
      </c>
      <c r="D140" t="s">
        <v>11</v>
      </c>
      <c r="E140" t="s">
        <v>1039</v>
      </c>
      <c r="F140" t="s">
        <v>397</v>
      </c>
      <c r="G140" t="s">
        <v>1714</v>
      </c>
      <c r="H140" t="s">
        <v>368</v>
      </c>
      <c r="I140" t="s">
        <v>1714</v>
      </c>
      <c r="J140" t="s">
        <v>368</v>
      </c>
      <c r="K140" t="s">
        <v>1005</v>
      </c>
      <c r="L140" t="s">
        <v>1006</v>
      </c>
      <c r="M140" t="s">
        <v>1235</v>
      </c>
      <c r="N140" t="s">
        <v>1007</v>
      </c>
    </row>
    <row r="141" spans="1:14" x14ac:dyDescent="0.25">
      <c r="A141" t="s">
        <v>824</v>
      </c>
      <c r="B141" t="s">
        <v>1238</v>
      </c>
      <c r="C141" t="s">
        <v>7</v>
      </c>
      <c r="D141" t="s">
        <v>15</v>
      </c>
      <c r="E141" t="s">
        <v>1039</v>
      </c>
      <c r="F141" t="s">
        <v>397</v>
      </c>
      <c r="G141" t="s">
        <v>1714</v>
      </c>
      <c r="H141" t="s">
        <v>361</v>
      </c>
      <c r="I141" t="s">
        <v>1714</v>
      </c>
      <c r="J141" t="s">
        <v>361</v>
      </c>
      <c r="K141" t="s">
        <v>1005</v>
      </c>
      <c r="L141" t="s">
        <v>1006</v>
      </c>
      <c r="M141" t="s">
        <v>1235</v>
      </c>
      <c r="N141" t="s">
        <v>1007</v>
      </c>
    </row>
    <row r="142" spans="1:14" x14ac:dyDescent="0.25">
      <c r="A142" t="s">
        <v>791</v>
      </c>
      <c r="B142" t="s">
        <v>1239</v>
      </c>
      <c r="C142" t="s">
        <v>6</v>
      </c>
      <c r="D142" t="s">
        <v>10</v>
      </c>
      <c r="E142" t="s">
        <v>1055</v>
      </c>
      <c r="F142" t="s">
        <v>787</v>
      </c>
      <c r="G142" t="s">
        <v>1714</v>
      </c>
      <c r="H142" t="s">
        <v>149</v>
      </c>
      <c r="I142" t="s">
        <v>1714</v>
      </c>
      <c r="J142" t="s">
        <v>149</v>
      </c>
      <c r="K142" t="s">
        <v>1005</v>
      </c>
      <c r="L142" t="s">
        <v>1006</v>
      </c>
      <c r="M142" t="s">
        <v>1235</v>
      </c>
      <c r="N142" t="s">
        <v>1007</v>
      </c>
    </row>
    <row r="143" spans="1:14" x14ac:dyDescent="0.25">
      <c r="A143" t="s">
        <v>738</v>
      </c>
      <c r="B143" t="s">
        <v>1240</v>
      </c>
      <c r="C143" t="s">
        <v>7</v>
      </c>
      <c r="D143" t="s">
        <v>10</v>
      </c>
      <c r="E143" t="s">
        <v>1241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1242</v>
      </c>
      <c r="L143" t="s">
        <v>1243</v>
      </c>
      <c r="M143" t="s">
        <v>1244</v>
      </c>
      <c r="N143" t="s">
        <v>1041</v>
      </c>
    </row>
    <row r="144" spans="1:14" x14ac:dyDescent="0.25">
      <c r="A144" t="s">
        <v>690</v>
      </c>
      <c r="B144" t="s">
        <v>1245</v>
      </c>
      <c r="C144" t="s">
        <v>8</v>
      </c>
      <c r="D144" t="s">
        <v>9</v>
      </c>
      <c r="E144" t="s">
        <v>1055</v>
      </c>
      <c r="F144" t="s">
        <v>814</v>
      </c>
      <c r="G144" t="s">
        <v>698</v>
      </c>
      <c r="H144" t="s">
        <v>1246</v>
      </c>
      <c r="I144" t="s">
        <v>375</v>
      </c>
      <c r="J144" t="s">
        <v>93</v>
      </c>
      <c r="K144" t="s">
        <v>1242</v>
      </c>
      <c r="L144" t="s">
        <v>1247</v>
      </c>
      <c r="M144" t="s">
        <v>1244</v>
      </c>
      <c r="N144" t="s">
        <v>1041</v>
      </c>
    </row>
    <row r="145" spans="1:14" x14ac:dyDescent="0.25">
      <c r="A145" t="s">
        <v>809</v>
      </c>
      <c r="B145" t="s">
        <v>1248</v>
      </c>
      <c r="C145" t="s">
        <v>6</v>
      </c>
      <c r="D145" t="s">
        <v>11</v>
      </c>
      <c r="E145" t="s">
        <v>1241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1242</v>
      </c>
      <c r="L145" t="s">
        <v>1243</v>
      </c>
      <c r="M145" t="s">
        <v>1244</v>
      </c>
      <c r="N145" t="s">
        <v>1041</v>
      </c>
    </row>
    <row r="146" spans="1:14" x14ac:dyDescent="0.25">
      <c r="A146" t="s">
        <v>812</v>
      </c>
      <c r="B146" t="s">
        <v>1249</v>
      </c>
      <c r="C146" t="s">
        <v>7</v>
      </c>
      <c r="D146" t="s">
        <v>10</v>
      </c>
      <c r="E146" t="s">
        <v>1241</v>
      </c>
      <c r="F146" t="s">
        <v>398</v>
      </c>
      <c r="G146" t="s">
        <v>698</v>
      </c>
      <c r="H146" t="s">
        <v>266</v>
      </c>
      <c r="I146" t="s">
        <v>1250</v>
      </c>
      <c r="J146" t="s">
        <v>231</v>
      </c>
      <c r="K146" t="s">
        <v>1242</v>
      </c>
      <c r="L146" t="s">
        <v>1243</v>
      </c>
      <c r="M146" t="s">
        <v>1244</v>
      </c>
      <c r="N146" t="s">
        <v>1041</v>
      </c>
    </row>
    <row r="147" spans="1:14" x14ac:dyDescent="0.25">
      <c r="A147" t="s">
        <v>744</v>
      </c>
      <c r="B147" t="s">
        <v>1251</v>
      </c>
      <c r="C147" t="s">
        <v>4</v>
      </c>
      <c r="D147" t="s">
        <v>13</v>
      </c>
      <c r="E147" t="s">
        <v>1039</v>
      </c>
      <c r="F147" t="s">
        <v>814</v>
      </c>
      <c r="G147" t="s">
        <v>698</v>
      </c>
      <c r="H147" t="s">
        <v>169</v>
      </c>
      <c r="I147" t="s">
        <v>1252</v>
      </c>
      <c r="J147" t="s">
        <v>93</v>
      </c>
      <c r="K147" t="s">
        <v>1242</v>
      </c>
      <c r="L147" t="s">
        <v>1247</v>
      </c>
      <c r="M147" t="s">
        <v>1244</v>
      </c>
      <c r="N147" t="s">
        <v>1041</v>
      </c>
    </row>
    <row r="148" spans="1:14" x14ac:dyDescent="0.25">
      <c r="A148" t="s">
        <v>697</v>
      </c>
      <c r="B148" t="s">
        <v>1253</v>
      </c>
      <c r="C148" t="s">
        <v>6</v>
      </c>
      <c r="D148" t="s">
        <v>13</v>
      </c>
      <c r="E148" t="s">
        <v>1039</v>
      </c>
      <c r="F148" t="s">
        <v>814</v>
      </c>
      <c r="G148" t="s">
        <v>698</v>
      </c>
      <c r="H148" t="s">
        <v>151</v>
      </c>
      <c r="I148" t="s">
        <v>1097</v>
      </c>
      <c r="J148" t="s">
        <v>19</v>
      </c>
      <c r="K148" t="s">
        <v>1254</v>
      </c>
      <c r="L148" t="s">
        <v>1255</v>
      </c>
      <c r="M148" t="s">
        <v>1256</v>
      </c>
      <c r="N148" t="s">
        <v>1257</v>
      </c>
    </row>
    <row r="149" spans="1:14" x14ac:dyDescent="0.25">
      <c r="A149" t="s">
        <v>694</v>
      </c>
      <c r="B149" t="s">
        <v>1258</v>
      </c>
      <c r="C149" t="s">
        <v>7</v>
      </c>
      <c r="D149" t="s">
        <v>9</v>
      </c>
      <c r="E149" t="s">
        <v>1039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1259</v>
      </c>
      <c r="L149" t="s">
        <v>1247</v>
      </c>
      <c r="M149" t="s">
        <v>1256</v>
      </c>
      <c r="N149" t="s">
        <v>1257</v>
      </c>
    </row>
    <row r="150" spans="1:14" x14ac:dyDescent="0.25">
      <c r="A150" t="s">
        <v>762</v>
      </c>
      <c r="B150" t="s">
        <v>1260</v>
      </c>
      <c r="C150" t="s">
        <v>6</v>
      </c>
      <c r="D150" t="s">
        <v>15</v>
      </c>
      <c r="E150" t="s">
        <v>1261</v>
      </c>
      <c r="F150" t="s">
        <v>398</v>
      </c>
      <c r="G150" t="s">
        <v>721</v>
      </c>
      <c r="H150" t="s">
        <v>1262</v>
      </c>
      <c r="I150" t="s">
        <v>1263</v>
      </c>
      <c r="J150" t="s">
        <v>1264</v>
      </c>
      <c r="K150" t="s">
        <v>1254</v>
      </c>
      <c r="L150" t="s">
        <v>1255</v>
      </c>
      <c r="M150" t="s">
        <v>1256</v>
      </c>
      <c r="N150" t="s">
        <v>1257</v>
      </c>
    </row>
    <row r="151" spans="1:14" x14ac:dyDescent="0.25">
      <c r="A151" t="s">
        <v>788</v>
      </c>
      <c r="B151" t="s">
        <v>1265</v>
      </c>
      <c r="C151" t="s">
        <v>8</v>
      </c>
      <c r="D151" t="s">
        <v>10</v>
      </c>
      <c r="E151" t="s">
        <v>1261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1242</v>
      </c>
      <c r="L151" t="s">
        <v>1243</v>
      </c>
      <c r="M151" t="s">
        <v>1256</v>
      </c>
      <c r="N151" t="s">
        <v>1257</v>
      </c>
    </row>
    <row r="152" spans="1:14" x14ac:dyDescent="0.25">
      <c r="A152" t="s">
        <v>770</v>
      </c>
      <c r="B152" t="s">
        <v>1266</v>
      </c>
      <c r="C152" t="s">
        <v>4</v>
      </c>
      <c r="D152" t="s">
        <v>11</v>
      </c>
      <c r="E152" t="s">
        <v>1261</v>
      </c>
      <c r="F152" t="s">
        <v>814</v>
      </c>
      <c r="G152" t="s">
        <v>673</v>
      </c>
      <c r="H152" t="s">
        <v>29</v>
      </c>
      <c r="I152" t="s">
        <v>1119</v>
      </c>
      <c r="J152" t="s">
        <v>1267</v>
      </c>
      <c r="K152" t="s">
        <v>1259</v>
      </c>
      <c r="L152" t="s">
        <v>1247</v>
      </c>
      <c r="M152" t="s">
        <v>1256</v>
      </c>
      <c r="N152" t="s">
        <v>1257</v>
      </c>
    </row>
    <row r="153" spans="1:14" x14ac:dyDescent="0.25">
      <c r="A153" t="s">
        <v>722</v>
      </c>
      <c r="B153" t="s">
        <v>1268</v>
      </c>
      <c r="C153" t="s">
        <v>8</v>
      </c>
      <c r="D153" t="s">
        <v>15</v>
      </c>
      <c r="E153" t="s">
        <v>1147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1259</v>
      </c>
      <c r="L153" t="s">
        <v>1247</v>
      </c>
      <c r="M153" t="s">
        <v>1256</v>
      </c>
      <c r="N153" t="s">
        <v>1257</v>
      </c>
    </row>
    <row r="154" spans="1:14" x14ac:dyDescent="0.25">
      <c r="A154" t="s">
        <v>664</v>
      </c>
      <c r="B154" t="s">
        <v>1269</v>
      </c>
      <c r="C154" t="s">
        <v>7</v>
      </c>
      <c r="D154" t="s">
        <v>9</v>
      </c>
      <c r="E154" t="s">
        <v>1147</v>
      </c>
      <c r="F154" t="s">
        <v>814</v>
      </c>
      <c r="G154" t="s">
        <v>721</v>
      </c>
      <c r="H154" t="s">
        <v>170</v>
      </c>
      <c r="I154" t="s">
        <v>1270</v>
      </c>
      <c r="J154" t="s">
        <v>1271</v>
      </c>
      <c r="K154" t="s">
        <v>1254</v>
      </c>
      <c r="L154" t="s">
        <v>1255</v>
      </c>
      <c r="M154" t="s">
        <v>1256</v>
      </c>
      <c r="N154" t="s">
        <v>1257</v>
      </c>
    </row>
    <row r="155" spans="1:14" x14ac:dyDescent="0.25">
      <c r="A155" t="s">
        <v>656</v>
      </c>
      <c r="B155" t="s">
        <v>1272</v>
      </c>
      <c r="C155" t="s">
        <v>6</v>
      </c>
      <c r="D155" t="s">
        <v>9</v>
      </c>
      <c r="E155" t="s">
        <v>1077</v>
      </c>
      <c r="F155" t="s">
        <v>814</v>
      </c>
      <c r="G155" t="s">
        <v>698</v>
      </c>
      <c r="H155" t="s">
        <v>1273</v>
      </c>
      <c r="I155" t="s">
        <v>1252</v>
      </c>
      <c r="J155" t="s">
        <v>121</v>
      </c>
      <c r="K155" t="s">
        <v>1242</v>
      </c>
      <c r="L155" t="s">
        <v>1247</v>
      </c>
      <c r="M155" t="s">
        <v>1274</v>
      </c>
      <c r="N155" t="s">
        <v>1103</v>
      </c>
    </row>
    <row r="156" spans="1:14" x14ac:dyDescent="0.25">
      <c r="A156" t="s">
        <v>855</v>
      </c>
      <c r="B156" t="s">
        <v>1275</v>
      </c>
      <c r="C156" t="s">
        <v>7</v>
      </c>
      <c r="D156" t="s">
        <v>13</v>
      </c>
      <c r="E156" t="s">
        <v>1147</v>
      </c>
      <c r="F156" t="s">
        <v>804</v>
      </c>
      <c r="G156" t="s">
        <v>698</v>
      </c>
      <c r="H156" t="s">
        <v>1276</v>
      </c>
      <c r="I156" t="s">
        <v>1277</v>
      </c>
      <c r="J156" t="s">
        <v>1278</v>
      </c>
      <c r="K156" t="s">
        <v>1242</v>
      </c>
      <c r="L156" t="s">
        <v>1243</v>
      </c>
      <c r="M156" t="s">
        <v>1274</v>
      </c>
      <c r="N156" t="s">
        <v>1103</v>
      </c>
    </row>
    <row r="157" spans="1:14" x14ac:dyDescent="0.25">
      <c r="A157" t="s">
        <v>848</v>
      </c>
      <c r="B157" t="s">
        <v>1279</v>
      </c>
      <c r="C157" t="s">
        <v>6</v>
      </c>
      <c r="D157" t="s">
        <v>9</v>
      </c>
      <c r="E157" t="s">
        <v>1077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1242</v>
      </c>
      <c r="L157" t="s">
        <v>1247</v>
      </c>
      <c r="M157" t="s">
        <v>1274</v>
      </c>
      <c r="N157" t="s">
        <v>1103</v>
      </c>
    </row>
    <row r="158" spans="1:14" x14ac:dyDescent="0.25">
      <c r="A158" t="s">
        <v>655</v>
      </c>
      <c r="B158" t="s">
        <v>1280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1281</v>
      </c>
      <c r="K158" t="s">
        <v>1242</v>
      </c>
      <c r="L158" t="s">
        <v>1247</v>
      </c>
      <c r="M158" t="s">
        <v>1274</v>
      </c>
      <c r="N158" t="s">
        <v>1103</v>
      </c>
    </row>
    <row r="159" spans="1:14" x14ac:dyDescent="0.25">
      <c r="A159" t="s">
        <v>733</v>
      </c>
      <c r="B159" t="s">
        <v>1282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1283</v>
      </c>
      <c r="I159" t="s">
        <v>375</v>
      </c>
      <c r="J159" t="s">
        <v>1284</v>
      </c>
      <c r="K159" t="s">
        <v>1242</v>
      </c>
      <c r="L159" t="s">
        <v>1247</v>
      </c>
      <c r="M159" t="s">
        <v>1274</v>
      </c>
      <c r="N159" t="s">
        <v>1103</v>
      </c>
    </row>
    <row r="160" spans="1:14" x14ac:dyDescent="0.25">
      <c r="A160" t="s">
        <v>760</v>
      </c>
      <c r="B160" t="s">
        <v>1285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1262</v>
      </c>
      <c r="I160" t="s">
        <v>342</v>
      </c>
      <c r="J160" t="s">
        <v>92</v>
      </c>
      <c r="K160" t="s">
        <v>1242</v>
      </c>
      <c r="L160" t="s">
        <v>1247</v>
      </c>
      <c r="M160" t="s">
        <v>1274</v>
      </c>
      <c r="N160" t="s">
        <v>1103</v>
      </c>
    </row>
    <row r="161" spans="1:14" x14ac:dyDescent="0.25">
      <c r="A161" t="s">
        <v>732</v>
      </c>
      <c r="B161" t="s">
        <v>1286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1287</v>
      </c>
      <c r="J161" t="s">
        <v>1288</v>
      </c>
      <c r="K161" t="s">
        <v>1242</v>
      </c>
      <c r="L161" t="s">
        <v>1247</v>
      </c>
      <c r="M161" t="s">
        <v>1274</v>
      </c>
      <c r="N161" t="s">
        <v>1103</v>
      </c>
    </row>
    <row r="162" spans="1:14" x14ac:dyDescent="0.25">
      <c r="A162" t="s">
        <v>723</v>
      </c>
      <c r="B162" t="s">
        <v>1289</v>
      </c>
      <c r="C162" t="s">
        <v>8</v>
      </c>
      <c r="D162" t="s">
        <v>11</v>
      </c>
      <c r="E162" t="s">
        <v>1055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1242</v>
      </c>
      <c r="L162" t="s">
        <v>1099</v>
      </c>
      <c r="M162" t="s">
        <v>1274</v>
      </c>
      <c r="N162" t="s">
        <v>1103</v>
      </c>
    </row>
    <row r="163" spans="1:14" x14ac:dyDescent="0.25">
      <c r="A163" t="s">
        <v>717</v>
      </c>
      <c r="B163" t="s">
        <v>1290</v>
      </c>
      <c r="C163" t="s">
        <v>7</v>
      </c>
      <c r="D163" t="s">
        <v>13</v>
      </c>
      <c r="E163" t="s">
        <v>1039</v>
      </c>
      <c r="F163" t="s">
        <v>814</v>
      </c>
      <c r="G163" t="s">
        <v>721</v>
      </c>
      <c r="H163" t="s">
        <v>1291</v>
      </c>
      <c r="I163" t="s">
        <v>375</v>
      </c>
      <c r="J163" t="s">
        <v>62</v>
      </c>
      <c r="K163" t="s">
        <v>1242</v>
      </c>
      <c r="L163" t="s">
        <v>1247</v>
      </c>
      <c r="M163" t="s">
        <v>1274</v>
      </c>
      <c r="N163" t="s">
        <v>1103</v>
      </c>
    </row>
    <row r="164" spans="1:14" x14ac:dyDescent="0.25">
      <c r="A164" t="s">
        <v>759</v>
      </c>
      <c r="B164" t="s">
        <v>1292</v>
      </c>
      <c r="C164" t="s">
        <v>6</v>
      </c>
      <c r="D164" t="s">
        <v>12</v>
      </c>
      <c r="E164" t="s">
        <v>1002</v>
      </c>
      <c r="F164" t="s">
        <v>814</v>
      </c>
      <c r="G164" t="s">
        <v>721</v>
      </c>
      <c r="H164" t="s">
        <v>1293</v>
      </c>
      <c r="I164" t="s">
        <v>1110</v>
      </c>
      <c r="J164" t="s">
        <v>1281</v>
      </c>
      <c r="K164" t="s">
        <v>1242</v>
      </c>
      <c r="L164" t="s">
        <v>1247</v>
      </c>
      <c r="M164" t="s">
        <v>1274</v>
      </c>
      <c r="N164" t="s">
        <v>1103</v>
      </c>
    </row>
    <row r="165" spans="1:14" x14ac:dyDescent="0.25">
      <c r="A165" t="s">
        <v>729</v>
      </c>
      <c r="B165" t="s">
        <v>1294</v>
      </c>
      <c r="C165" t="s">
        <v>4</v>
      </c>
      <c r="D165" t="s">
        <v>9</v>
      </c>
      <c r="E165" t="s">
        <v>1002</v>
      </c>
      <c r="F165" t="s">
        <v>814</v>
      </c>
      <c r="G165" t="s">
        <v>721</v>
      </c>
      <c r="H165" t="s">
        <v>224</v>
      </c>
      <c r="I165" t="s">
        <v>342</v>
      </c>
      <c r="J165" t="s">
        <v>1281</v>
      </c>
      <c r="K165" t="s">
        <v>1242</v>
      </c>
      <c r="L165" t="s">
        <v>1247</v>
      </c>
      <c r="M165" t="s">
        <v>1274</v>
      </c>
      <c r="N165" t="s">
        <v>1103</v>
      </c>
    </row>
    <row r="166" spans="1:14" x14ac:dyDescent="0.25">
      <c r="A166" t="s">
        <v>781</v>
      </c>
      <c r="B166" t="s">
        <v>1295</v>
      </c>
      <c r="C166" t="s">
        <v>6</v>
      </c>
      <c r="D166" t="s">
        <v>9</v>
      </c>
      <c r="E166" t="s">
        <v>1296</v>
      </c>
      <c r="F166" t="s">
        <v>398</v>
      </c>
      <c r="G166" t="s">
        <v>721</v>
      </c>
      <c r="H166" t="s">
        <v>1284</v>
      </c>
      <c r="I166" t="s">
        <v>319</v>
      </c>
      <c r="J166" t="s">
        <v>43</v>
      </c>
      <c r="K166" t="s">
        <v>1242</v>
      </c>
      <c r="L166" t="s">
        <v>1243</v>
      </c>
      <c r="M166" t="s">
        <v>1297</v>
      </c>
      <c r="N166" t="s">
        <v>1298</v>
      </c>
    </row>
    <row r="167" spans="1:14" x14ac:dyDescent="0.25">
      <c r="A167" t="s">
        <v>720</v>
      </c>
      <c r="B167" t="s">
        <v>1299</v>
      </c>
      <c r="C167" t="s">
        <v>6</v>
      </c>
      <c r="D167" t="s">
        <v>13</v>
      </c>
      <c r="E167" t="s">
        <v>1296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1242</v>
      </c>
      <c r="L167" t="s">
        <v>1243</v>
      </c>
      <c r="M167" t="s">
        <v>1297</v>
      </c>
      <c r="N167" t="s">
        <v>1298</v>
      </c>
    </row>
    <row r="168" spans="1:14" x14ac:dyDescent="0.25">
      <c r="A168" t="s">
        <v>768</v>
      </c>
      <c r="B168" t="s">
        <v>1300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1301</v>
      </c>
      <c r="I168" t="s">
        <v>1302</v>
      </c>
      <c r="J168" t="s">
        <v>41</v>
      </c>
      <c r="K168" t="s">
        <v>1242</v>
      </c>
      <c r="L168" t="s">
        <v>1243</v>
      </c>
      <c r="M168" t="s">
        <v>1297</v>
      </c>
      <c r="N168" t="s">
        <v>1298</v>
      </c>
    </row>
    <row r="169" spans="1:14" x14ac:dyDescent="0.25">
      <c r="A169" t="s">
        <v>752</v>
      </c>
      <c r="B169" t="s">
        <v>1303</v>
      </c>
      <c r="C169" t="s">
        <v>7</v>
      </c>
      <c r="D169" t="s">
        <v>11</v>
      </c>
      <c r="E169" t="s">
        <v>1261</v>
      </c>
      <c r="F169" t="s">
        <v>398</v>
      </c>
      <c r="G169" t="s">
        <v>698</v>
      </c>
      <c r="H169" t="s">
        <v>1301</v>
      </c>
      <c r="I169" t="s">
        <v>1170</v>
      </c>
      <c r="J169" t="s">
        <v>42</v>
      </c>
      <c r="K169" t="s">
        <v>1242</v>
      </c>
      <c r="L169" t="s">
        <v>1243</v>
      </c>
      <c r="M169" t="s">
        <v>1297</v>
      </c>
      <c r="N169" t="s">
        <v>1298</v>
      </c>
    </row>
    <row r="170" spans="1:14" x14ac:dyDescent="0.25">
      <c r="A170" t="s">
        <v>847</v>
      </c>
      <c r="B170" t="s">
        <v>1304</v>
      </c>
      <c r="C170" t="s">
        <v>8</v>
      </c>
      <c r="D170" t="s">
        <v>17</v>
      </c>
      <c r="E170" t="s">
        <v>1002</v>
      </c>
      <c r="F170" t="s">
        <v>397</v>
      </c>
      <c r="G170" t="s">
        <v>698</v>
      </c>
      <c r="H170" t="s">
        <v>1305</v>
      </c>
      <c r="I170" t="s">
        <v>272</v>
      </c>
      <c r="J170" t="s">
        <v>125</v>
      </c>
      <c r="K170" t="s">
        <v>1242</v>
      </c>
      <c r="L170" t="s">
        <v>1243</v>
      </c>
      <c r="M170" t="s">
        <v>1297</v>
      </c>
      <c r="N170" t="s">
        <v>1298</v>
      </c>
    </row>
    <row r="171" spans="1:14" x14ac:dyDescent="0.25">
      <c r="A171" t="s">
        <v>858</v>
      </c>
      <c r="B171" t="s">
        <v>1306</v>
      </c>
      <c r="C171" t="s">
        <v>4</v>
      </c>
      <c r="D171" t="s">
        <v>13</v>
      </c>
      <c r="E171" t="s">
        <v>1002</v>
      </c>
      <c r="F171" t="s">
        <v>398</v>
      </c>
      <c r="G171" t="s">
        <v>721</v>
      </c>
      <c r="H171" t="s">
        <v>1307</v>
      </c>
      <c r="I171" t="s">
        <v>281</v>
      </c>
      <c r="J171" t="s">
        <v>34</v>
      </c>
      <c r="K171" t="s">
        <v>1242</v>
      </c>
      <c r="L171" t="s">
        <v>1243</v>
      </c>
      <c r="M171" t="s">
        <v>1297</v>
      </c>
      <c r="N171" t="s">
        <v>1298</v>
      </c>
    </row>
    <row r="172" spans="1:14" x14ac:dyDescent="0.25">
      <c r="A172" t="s">
        <v>839</v>
      </c>
      <c r="B172" t="s">
        <v>1308</v>
      </c>
      <c r="C172" t="s">
        <v>8</v>
      </c>
      <c r="D172" t="s">
        <v>17</v>
      </c>
      <c r="E172" t="s">
        <v>1039</v>
      </c>
      <c r="F172" t="s">
        <v>397</v>
      </c>
      <c r="G172" t="s">
        <v>698</v>
      </c>
      <c r="H172" t="s">
        <v>1262</v>
      </c>
      <c r="I172" t="s">
        <v>272</v>
      </c>
      <c r="J172" t="s">
        <v>348</v>
      </c>
      <c r="K172" t="s">
        <v>1242</v>
      </c>
      <c r="L172" t="s">
        <v>1243</v>
      </c>
      <c r="M172" t="s">
        <v>1297</v>
      </c>
      <c r="N172" t="s">
        <v>1298</v>
      </c>
    </row>
    <row r="173" spans="1:14" x14ac:dyDescent="0.25">
      <c r="A173" t="s">
        <v>765</v>
      </c>
      <c r="B173" t="s">
        <v>1309</v>
      </c>
      <c r="C173" t="s">
        <v>4</v>
      </c>
      <c r="D173" t="s">
        <v>11</v>
      </c>
      <c r="E173" t="s">
        <v>1002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1242</v>
      </c>
      <c r="L173" t="s">
        <v>1243</v>
      </c>
      <c r="M173" t="s">
        <v>1297</v>
      </c>
      <c r="N173" t="s">
        <v>1298</v>
      </c>
    </row>
    <row r="174" spans="1:14" x14ac:dyDescent="0.25">
      <c r="A174" t="s">
        <v>850</v>
      </c>
      <c r="B174" t="s">
        <v>1310</v>
      </c>
      <c r="C174" t="s">
        <v>4</v>
      </c>
      <c r="D174" t="s">
        <v>17</v>
      </c>
      <c r="E174" t="s">
        <v>1002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1242</v>
      </c>
      <c r="L174" t="s">
        <v>1243</v>
      </c>
      <c r="M174" t="s">
        <v>1297</v>
      </c>
      <c r="N174" t="s">
        <v>1298</v>
      </c>
    </row>
    <row r="175" spans="1:14" x14ac:dyDescent="0.25">
      <c r="A175" t="s">
        <v>836</v>
      </c>
      <c r="B175" t="s">
        <v>1311</v>
      </c>
      <c r="C175" t="s">
        <v>7</v>
      </c>
      <c r="D175" t="s">
        <v>9</v>
      </c>
      <c r="E175" t="s">
        <v>1241</v>
      </c>
      <c r="F175" t="s">
        <v>398</v>
      </c>
      <c r="G175" t="s">
        <v>698</v>
      </c>
      <c r="H175" t="s">
        <v>1312</v>
      </c>
      <c r="I175" t="s">
        <v>383</v>
      </c>
      <c r="J175" t="s">
        <v>1271</v>
      </c>
      <c r="K175" t="s">
        <v>1254</v>
      </c>
      <c r="L175" t="s">
        <v>1255</v>
      </c>
      <c r="M175" t="s">
        <v>1313</v>
      </c>
      <c r="N175" t="s">
        <v>1121</v>
      </c>
    </row>
    <row r="176" spans="1:14" x14ac:dyDescent="0.25">
      <c r="A176" t="s">
        <v>842</v>
      </c>
      <c r="B176" t="s">
        <v>1314</v>
      </c>
      <c r="C176" t="s">
        <v>6</v>
      </c>
      <c r="D176" t="s">
        <v>11</v>
      </c>
      <c r="E176" t="s">
        <v>1039</v>
      </c>
      <c r="F176" t="s">
        <v>814</v>
      </c>
      <c r="G176" t="s">
        <v>721</v>
      </c>
      <c r="H176" t="s">
        <v>1315</v>
      </c>
      <c r="I176" t="s">
        <v>383</v>
      </c>
      <c r="J176" t="s">
        <v>45</v>
      </c>
      <c r="K176" t="s">
        <v>1242</v>
      </c>
      <c r="L176" t="s">
        <v>1247</v>
      </c>
      <c r="M176" t="s">
        <v>1313</v>
      </c>
      <c r="N176" t="s">
        <v>1121</v>
      </c>
    </row>
    <row r="177" spans="1:14" x14ac:dyDescent="0.25">
      <c r="A177" t="s">
        <v>849</v>
      </c>
      <c r="B177" t="s">
        <v>1316</v>
      </c>
      <c r="C177" t="s">
        <v>7</v>
      </c>
      <c r="D177" t="s">
        <v>17</v>
      </c>
      <c r="E177" t="s">
        <v>1317</v>
      </c>
      <c r="F177" t="s">
        <v>398</v>
      </c>
      <c r="G177" t="s">
        <v>698</v>
      </c>
      <c r="H177" t="s">
        <v>1318</v>
      </c>
      <c r="I177" t="s">
        <v>378</v>
      </c>
      <c r="J177" t="s">
        <v>1319</v>
      </c>
      <c r="K177" t="s">
        <v>1254</v>
      </c>
      <c r="L177" t="s">
        <v>1255</v>
      </c>
      <c r="M177" t="s">
        <v>1313</v>
      </c>
      <c r="N177" t="s">
        <v>1121</v>
      </c>
    </row>
    <row r="178" spans="1:14" x14ac:dyDescent="0.25">
      <c r="A178" t="s">
        <v>860</v>
      </c>
      <c r="B178" t="s">
        <v>1320</v>
      </c>
      <c r="C178" t="s">
        <v>8</v>
      </c>
      <c r="D178" t="s">
        <v>11</v>
      </c>
      <c r="E178" t="s">
        <v>1241</v>
      </c>
      <c r="F178" t="s">
        <v>398</v>
      </c>
      <c r="G178" t="s">
        <v>698</v>
      </c>
      <c r="H178" t="s">
        <v>145</v>
      </c>
      <c r="I178" t="s">
        <v>1321</v>
      </c>
      <c r="J178" t="s">
        <v>63</v>
      </c>
      <c r="K178" t="s">
        <v>1254</v>
      </c>
      <c r="L178" t="s">
        <v>1255</v>
      </c>
      <c r="M178" t="s">
        <v>1313</v>
      </c>
      <c r="N178" t="s">
        <v>1121</v>
      </c>
    </row>
    <row r="179" spans="1:14" x14ac:dyDescent="0.25">
      <c r="A179" t="s">
        <v>702</v>
      </c>
      <c r="B179" t="s">
        <v>1322</v>
      </c>
      <c r="C179" t="s">
        <v>4</v>
      </c>
      <c r="D179" t="s">
        <v>9</v>
      </c>
      <c r="E179" t="s">
        <v>1002</v>
      </c>
      <c r="F179" t="s">
        <v>814</v>
      </c>
      <c r="G179" t="s">
        <v>721</v>
      </c>
      <c r="H179" t="s">
        <v>1323</v>
      </c>
      <c r="I179" t="s">
        <v>342</v>
      </c>
      <c r="J179" t="s">
        <v>44</v>
      </c>
      <c r="K179" t="s">
        <v>1242</v>
      </c>
      <c r="L179" t="s">
        <v>1247</v>
      </c>
      <c r="M179" t="s">
        <v>1313</v>
      </c>
      <c r="N179" t="s">
        <v>1121</v>
      </c>
    </row>
    <row r="180" spans="1:14" x14ac:dyDescent="0.25">
      <c r="A180" t="s">
        <v>652</v>
      </c>
      <c r="B180" t="s">
        <v>1324</v>
      </c>
      <c r="C180" t="s">
        <v>4</v>
      </c>
      <c r="D180" t="s">
        <v>9</v>
      </c>
      <c r="E180" t="s">
        <v>1002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1242</v>
      </c>
      <c r="L180" t="s">
        <v>1247</v>
      </c>
      <c r="M180" t="s">
        <v>1313</v>
      </c>
      <c r="N180" t="s">
        <v>1121</v>
      </c>
    </row>
    <row r="181" spans="1:14" x14ac:dyDescent="0.25">
      <c r="A181" t="s">
        <v>761</v>
      </c>
      <c r="B181" t="s">
        <v>1325</v>
      </c>
      <c r="C181" t="s">
        <v>8</v>
      </c>
      <c r="D181" t="s">
        <v>13</v>
      </c>
      <c r="E181" t="s">
        <v>1002</v>
      </c>
      <c r="F181" t="s">
        <v>398</v>
      </c>
      <c r="G181" t="s">
        <v>698</v>
      </c>
      <c r="H181" t="s">
        <v>1291</v>
      </c>
      <c r="I181" t="s">
        <v>1110</v>
      </c>
      <c r="J181" t="s">
        <v>1264</v>
      </c>
      <c r="K181" t="s">
        <v>1254</v>
      </c>
      <c r="L181" t="s">
        <v>1255</v>
      </c>
      <c r="M181" t="s">
        <v>1313</v>
      </c>
      <c r="N181" t="s">
        <v>1121</v>
      </c>
    </row>
    <row r="182" spans="1:14" x14ac:dyDescent="0.25">
      <c r="A182" t="s">
        <v>713</v>
      </c>
      <c r="B182" t="s">
        <v>1326</v>
      </c>
      <c r="C182" t="s">
        <v>4</v>
      </c>
      <c r="D182" t="s">
        <v>13</v>
      </c>
      <c r="E182" t="s">
        <v>1002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1242</v>
      </c>
      <c r="L182" t="s">
        <v>1247</v>
      </c>
      <c r="M182" t="s">
        <v>1313</v>
      </c>
      <c r="N182" t="s">
        <v>1121</v>
      </c>
    </row>
    <row r="183" spans="1:14" x14ac:dyDescent="0.25">
      <c r="A183" t="s">
        <v>657</v>
      </c>
      <c r="B183" t="s">
        <v>1327</v>
      </c>
      <c r="C183" t="s">
        <v>7</v>
      </c>
      <c r="D183" t="s">
        <v>9</v>
      </c>
      <c r="E183" t="s">
        <v>1002</v>
      </c>
      <c r="F183" t="s">
        <v>398</v>
      </c>
      <c r="G183" t="s">
        <v>721</v>
      </c>
      <c r="H183" t="s">
        <v>1328</v>
      </c>
      <c r="I183" t="s">
        <v>281</v>
      </c>
      <c r="J183" t="s">
        <v>348</v>
      </c>
      <c r="K183" t="s">
        <v>1254</v>
      </c>
      <c r="L183" t="s">
        <v>1255</v>
      </c>
      <c r="M183" t="s">
        <v>1329</v>
      </c>
      <c r="N183" t="s">
        <v>1126</v>
      </c>
    </row>
    <row r="184" spans="1:14" x14ac:dyDescent="0.25">
      <c r="A184" t="s">
        <v>678</v>
      </c>
      <c r="B184" t="s">
        <v>1330</v>
      </c>
      <c r="C184" t="s">
        <v>7</v>
      </c>
      <c r="D184" t="s">
        <v>9</v>
      </c>
      <c r="E184" t="s">
        <v>1002</v>
      </c>
      <c r="F184" t="s">
        <v>814</v>
      </c>
      <c r="G184" t="s">
        <v>698</v>
      </c>
      <c r="H184" t="s">
        <v>145</v>
      </c>
      <c r="I184" t="s">
        <v>1107</v>
      </c>
      <c r="J184" t="s">
        <v>62</v>
      </c>
      <c r="K184" t="s">
        <v>1259</v>
      </c>
      <c r="L184" t="s">
        <v>1247</v>
      </c>
      <c r="M184" t="s">
        <v>1329</v>
      </c>
      <c r="N184" t="s">
        <v>1126</v>
      </c>
    </row>
    <row r="185" spans="1:14" x14ac:dyDescent="0.25">
      <c r="A185" t="s">
        <v>764</v>
      </c>
      <c r="B185" t="s">
        <v>1331</v>
      </c>
      <c r="C185" t="s">
        <v>7</v>
      </c>
      <c r="D185" t="s">
        <v>11</v>
      </c>
      <c r="E185" t="s">
        <v>1002</v>
      </c>
      <c r="F185" t="s">
        <v>398</v>
      </c>
      <c r="G185" t="s">
        <v>721</v>
      </c>
      <c r="H185" t="s">
        <v>169</v>
      </c>
      <c r="I185" t="s">
        <v>1332</v>
      </c>
      <c r="J185" t="s">
        <v>1264</v>
      </c>
      <c r="K185" t="s">
        <v>1254</v>
      </c>
      <c r="L185" t="s">
        <v>1255</v>
      </c>
      <c r="M185" t="s">
        <v>1329</v>
      </c>
      <c r="N185" t="s">
        <v>1126</v>
      </c>
    </row>
    <row r="186" spans="1:14" x14ac:dyDescent="0.25">
      <c r="A186" t="s">
        <v>856</v>
      </c>
      <c r="B186" t="s">
        <v>1333</v>
      </c>
      <c r="C186" t="s">
        <v>7</v>
      </c>
      <c r="D186" t="s">
        <v>11</v>
      </c>
      <c r="E186" t="s">
        <v>1002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1259</v>
      </c>
      <c r="L186" t="s">
        <v>1247</v>
      </c>
      <c r="M186" t="s">
        <v>1329</v>
      </c>
      <c r="N186" t="s">
        <v>1126</v>
      </c>
    </row>
    <row r="187" spans="1:14" x14ac:dyDescent="0.25">
      <c r="A187" t="s">
        <v>834</v>
      </c>
      <c r="B187" t="s">
        <v>1334</v>
      </c>
      <c r="C187" t="s">
        <v>4</v>
      </c>
      <c r="D187" t="s">
        <v>13</v>
      </c>
      <c r="E187" t="s">
        <v>1002</v>
      </c>
      <c r="F187" t="s">
        <v>398</v>
      </c>
      <c r="G187" t="s">
        <v>721</v>
      </c>
      <c r="H187" t="s">
        <v>1335</v>
      </c>
      <c r="I187" t="s">
        <v>304</v>
      </c>
      <c r="J187" t="s">
        <v>103</v>
      </c>
      <c r="K187" t="s">
        <v>1254</v>
      </c>
      <c r="L187" t="s">
        <v>1255</v>
      </c>
      <c r="M187" t="s">
        <v>1329</v>
      </c>
      <c r="N187" t="s">
        <v>1126</v>
      </c>
    </row>
    <row r="188" spans="1:14" x14ac:dyDescent="0.25">
      <c r="A188" t="s">
        <v>838</v>
      </c>
      <c r="B188" t="s">
        <v>1336</v>
      </c>
      <c r="C188" t="s">
        <v>4</v>
      </c>
      <c r="D188" t="s">
        <v>13</v>
      </c>
      <c r="E188" t="s">
        <v>1002</v>
      </c>
      <c r="F188" t="s">
        <v>814</v>
      </c>
      <c r="G188" t="s">
        <v>698</v>
      </c>
      <c r="H188" t="s">
        <v>1335</v>
      </c>
      <c r="I188" t="s">
        <v>304</v>
      </c>
      <c r="J188" t="s">
        <v>103</v>
      </c>
      <c r="K188" t="s">
        <v>1259</v>
      </c>
      <c r="L188" t="s">
        <v>1247</v>
      </c>
      <c r="M188" t="s">
        <v>1329</v>
      </c>
      <c r="N188" t="s">
        <v>1126</v>
      </c>
    </row>
    <row r="189" spans="1:14" x14ac:dyDescent="0.25">
      <c r="A189" t="s">
        <v>863</v>
      </c>
      <c r="B189" t="s">
        <v>1337</v>
      </c>
      <c r="C189" t="s">
        <v>8</v>
      </c>
      <c r="D189" t="s">
        <v>11</v>
      </c>
      <c r="E189" t="s">
        <v>1002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1254</v>
      </c>
      <c r="L189" t="s">
        <v>1255</v>
      </c>
      <c r="M189" t="s">
        <v>1329</v>
      </c>
      <c r="N189" t="s">
        <v>1126</v>
      </c>
    </row>
    <row r="190" spans="1:14" x14ac:dyDescent="0.25">
      <c r="A190" t="s">
        <v>843</v>
      </c>
      <c r="B190" t="s">
        <v>1338</v>
      </c>
      <c r="C190" t="s">
        <v>8</v>
      </c>
      <c r="D190" t="s">
        <v>11</v>
      </c>
      <c r="E190" t="s">
        <v>1002</v>
      </c>
      <c r="F190" t="s">
        <v>814</v>
      </c>
      <c r="G190" t="s">
        <v>698</v>
      </c>
      <c r="H190" t="s">
        <v>145</v>
      </c>
      <c r="I190" t="s">
        <v>1270</v>
      </c>
      <c r="J190" t="s">
        <v>96</v>
      </c>
      <c r="K190" t="s">
        <v>1259</v>
      </c>
      <c r="L190" t="s">
        <v>1247</v>
      </c>
      <c r="M190" t="s">
        <v>1329</v>
      </c>
      <c r="N190" t="s">
        <v>1126</v>
      </c>
    </row>
    <row r="191" spans="1:14" x14ac:dyDescent="0.25">
      <c r="A191" t="s">
        <v>830</v>
      </c>
      <c r="B191" t="s">
        <v>1339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1335</v>
      </c>
      <c r="I191" t="s">
        <v>351</v>
      </c>
      <c r="J191" t="s">
        <v>1288</v>
      </c>
      <c r="K191" t="s">
        <v>1254</v>
      </c>
      <c r="L191" t="s">
        <v>1255</v>
      </c>
      <c r="M191" t="s">
        <v>1340</v>
      </c>
      <c r="N191" t="s">
        <v>1341</v>
      </c>
    </row>
    <row r="192" spans="1:14" x14ac:dyDescent="0.25">
      <c r="A192" t="s">
        <v>853</v>
      </c>
      <c r="B192" t="s">
        <v>1342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1343</v>
      </c>
      <c r="I192" t="s">
        <v>1170</v>
      </c>
      <c r="J192" t="s">
        <v>63</v>
      </c>
      <c r="K192" t="s">
        <v>1254</v>
      </c>
      <c r="L192" t="s">
        <v>1255</v>
      </c>
      <c r="M192" t="s">
        <v>1340</v>
      </c>
      <c r="N192" t="s">
        <v>1341</v>
      </c>
    </row>
    <row r="193" spans="1:14" x14ac:dyDescent="0.25">
      <c r="A193" t="s">
        <v>832</v>
      </c>
      <c r="B193" t="s">
        <v>1344</v>
      </c>
      <c r="C193" t="s">
        <v>4</v>
      </c>
      <c r="D193" t="s">
        <v>17</v>
      </c>
      <c r="E193" t="s">
        <v>1077</v>
      </c>
      <c r="F193" t="s">
        <v>398</v>
      </c>
      <c r="G193" t="s">
        <v>698</v>
      </c>
      <c r="H193" t="s">
        <v>86</v>
      </c>
      <c r="I193" t="s">
        <v>351</v>
      </c>
      <c r="J193" t="s">
        <v>1276</v>
      </c>
      <c r="K193" t="s">
        <v>1254</v>
      </c>
      <c r="L193" t="s">
        <v>1255</v>
      </c>
      <c r="M193" t="s">
        <v>1340</v>
      </c>
      <c r="N193" t="s">
        <v>1341</v>
      </c>
    </row>
    <row r="194" spans="1:14" x14ac:dyDescent="0.25">
      <c r="A194" t="s">
        <v>685</v>
      </c>
      <c r="B194" t="s">
        <v>1345</v>
      </c>
      <c r="C194" t="s">
        <v>4</v>
      </c>
      <c r="D194" t="s">
        <v>11</v>
      </c>
      <c r="E194" t="s">
        <v>1002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1242</v>
      </c>
      <c r="L194" t="s">
        <v>1243</v>
      </c>
      <c r="M194" t="s">
        <v>1340</v>
      </c>
      <c r="N194" t="s">
        <v>1341</v>
      </c>
    </row>
    <row r="195" spans="1:14" x14ac:dyDescent="0.25">
      <c r="A195" t="s">
        <v>648</v>
      </c>
      <c r="B195" t="s">
        <v>1346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1262</v>
      </c>
      <c r="I195" t="s">
        <v>351</v>
      </c>
      <c r="J195" t="s">
        <v>1281</v>
      </c>
      <c r="K195" t="s">
        <v>1242</v>
      </c>
      <c r="L195" t="s">
        <v>1247</v>
      </c>
      <c r="M195" t="s">
        <v>1347</v>
      </c>
      <c r="N195" t="s">
        <v>1140</v>
      </c>
    </row>
    <row r="196" spans="1:14" x14ac:dyDescent="0.25">
      <c r="A196" t="s">
        <v>757</v>
      </c>
      <c r="B196" t="s">
        <v>1348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1318</v>
      </c>
      <c r="I196" t="s">
        <v>304</v>
      </c>
      <c r="J196" t="s">
        <v>1281</v>
      </c>
      <c r="K196" t="s">
        <v>1242</v>
      </c>
      <c r="L196" t="s">
        <v>1247</v>
      </c>
      <c r="M196" t="s">
        <v>1347</v>
      </c>
      <c r="N196" t="s">
        <v>1140</v>
      </c>
    </row>
    <row r="197" spans="1:14" x14ac:dyDescent="0.25">
      <c r="A197" t="s">
        <v>687</v>
      </c>
      <c r="B197" t="s">
        <v>1349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1350</v>
      </c>
      <c r="I197" t="s">
        <v>281</v>
      </c>
      <c r="J197" t="s">
        <v>103</v>
      </c>
      <c r="K197" t="s">
        <v>1242</v>
      </c>
      <c r="L197" t="s">
        <v>1247</v>
      </c>
      <c r="M197" t="s">
        <v>1347</v>
      </c>
      <c r="N197" t="s">
        <v>1140</v>
      </c>
    </row>
    <row r="198" spans="1:14" x14ac:dyDescent="0.25">
      <c r="A198" t="s">
        <v>864</v>
      </c>
      <c r="B198" t="s">
        <v>1351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1352</v>
      </c>
      <c r="I198" t="s">
        <v>342</v>
      </c>
      <c r="J198" t="s">
        <v>103</v>
      </c>
      <c r="K198" t="s">
        <v>1242</v>
      </c>
      <c r="L198" t="s">
        <v>1247</v>
      </c>
      <c r="M198" t="s">
        <v>1347</v>
      </c>
      <c r="N198" t="s">
        <v>1140</v>
      </c>
    </row>
    <row r="199" spans="1:14" x14ac:dyDescent="0.25">
      <c r="A199" t="s">
        <v>681</v>
      </c>
      <c r="B199" t="s">
        <v>1353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1242</v>
      </c>
      <c r="L199" t="s">
        <v>1247</v>
      </c>
      <c r="M199" t="s">
        <v>1354</v>
      </c>
      <c r="N199" t="s">
        <v>1163</v>
      </c>
    </row>
    <row r="200" spans="1:14" x14ac:dyDescent="0.25">
      <c r="A200" t="s">
        <v>841</v>
      </c>
      <c r="B200" t="s">
        <v>1355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1356</v>
      </c>
      <c r="I200" t="s">
        <v>351</v>
      </c>
      <c r="J200" t="s">
        <v>348</v>
      </c>
      <c r="K200" t="s">
        <v>1242</v>
      </c>
      <c r="L200" t="s">
        <v>1247</v>
      </c>
      <c r="M200" t="s">
        <v>1354</v>
      </c>
      <c r="N200" t="s">
        <v>1163</v>
      </c>
    </row>
    <row r="201" spans="1:14" x14ac:dyDescent="0.25">
      <c r="A201" t="s">
        <v>650</v>
      </c>
      <c r="B201" t="s">
        <v>1357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1358</v>
      </c>
      <c r="J201" t="s">
        <v>63</v>
      </c>
      <c r="K201" t="s">
        <v>1242</v>
      </c>
      <c r="L201" t="s">
        <v>1247</v>
      </c>
      <c r="M201" t="s">
        <v>1354</v>
      </c>
      <c r="N201" t="s">
        <v>1163</v>
      </c>
    </row>
    <row r="202" spans="1:14" x14ac:dyDescent="0.25">
      <c r="A202" t="s">
        <v>758</v>
      </c>
      <c r="B202" t="s">
        <v>1359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1360</v>
      </c>
      <c r="I202" t="s">
        <v>342</v>
      </c>
      <c r="J202" t="s">
        <v>348</v>
      </c>
      <c r="K202" t="s">
        <v>1242</v>
      </c>
      <c r="L202" t="s">
        <v>1247</v>
      </c>
      <c r="M202" t="s">
        <v>1354</v>
      </c>
      <c r="N202" t="s">
        <v>1163</v>
      </c>
    </row>
    <row r="203" spans="1:14" x14ac:dyDescent="0.25">
      <c r="A203" t="s">
        <v>767</v>
      </c>
      <c r="B203" t="s">
        <v>1361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1242</v>
      </c>
      <c r="L203" t="s">
        <v>1247</v>
      </c>
      <c r="M203" t="s">
        <v>1362</v>
      </c>
      <c r="N203" t="s">
        <v>1363</v>
      </c>
    </row>
    <row r="204" spans="1:14" x14ac:dyDescent="0.25">
      <c r="A204" t="s">
        <v>862</v>
      </c>
      <c r="B204" t="s">
        <v>1364</v>
      </c>
      <c r="C204" t="s">
        <v>7</v>
      </c>
      <c r="D204" t="s">
        <v>9</v>
      </c>
      <c r="E204" t="s">
        <v>1002</v>
      </c>
      <c r="F204" t="s">
        <v>398</v>
      </c>
      <c r="G204" t="s">
        <v>698</v>
      </c>
      <c r="H204" t="s">
        <v>1365</v>
      </c>
      <c r="I204" t="s">
        <v>342</v>
      </c>
      <c r="J204" t="s">
        <v>1264</v>
      </c>
      <c r="K204" t="s">
        <v>1242</v>
      </c>
      <c r="L204" t="s">
        <v>1247</v>
      </c>
      <c r="M204" t="s">
        <v>1362</v>
      </c>
      <c r="N204" t="s">
        <v>1363</v>
      </c>
    </row>
    <row r="205" spans="1:14" x14ac:dyDescent="0.25">
      <c r="A205" t="s">
        <v>778</v>
      </c>
      <c r="B205" t="s">
        <v>1366</v>
      </c>
      <c r="C205" t="s">
        <v>6</v>
      </c>
      <c r="D205" t="s">
        <v>9</v>
      </c>
      <c r="E205" t="s">
        <v>1367</v>
      </c>
      <c r="F205" t="s">
        <v>398</v>
      </c>
      <c r="G205" t="s">
        <v>698</v>
      </c>
      <c r="H205" t="s">
        <v>1368</v>
      </c>
      <c r="I205" t="s">
        <v>342</v>
      </c>
      <c r="J205" t="s">
        <v>1369</v>
      </c>
      <c r="K205" t="s">
        <v>1242</v>
      </c>
      <c r="L205" t="s">
        <v>1247</v>
      </c>
      <c r="M205" t="s">
        <v>1370</v>
      </c>
      <c r="N205" t="s">
        <v>1172</v>
      </c>
    </row>
    <row r="206" spans="1:14" x14ac:dyDescent="0.25">
      <c r="A206" t="s">
        <v>828</v>
      </c>
      <c r="B206" t="s">
        <v>1371</v>
      </c>
      <c r="C206" t="s">
        <v>7</v>
      </c>
      <c r="D206" t="s">
        <v>11</v>
      </c>
      <c r="E206" t="s">
        <v>1077</v>
      </c>
      <c r="F206" t="s">
        <v>398</v>
      </c>
      <c r="G206" t="s">
        <v>698</v>
      </c>
      <c r="H206" t="s">
        <v>1323</v>
      </c>
      <c r="I206" t="s">
        <v>1372</v>
      </c>
      <c r="J206" t="s">
        <v>1369</v>
      </c>
      <c r="K206" t="s">
        <v>1242</v>
      </c>
      <c r="L206" t="s">
        <v>1247</v>
      </c>
      <c r="M206" t="s">
        <v>1370</v>
      </c>
      <c r="N206" t="s">
        <v>1172</v>
      </c>
    </row>
    <row r="207" spans="1:14" x14ac:dyDescent="0.25">
      <c r="A207" t="s">
        <v>837</v>
      </c>
      <c r="B207" t="s">
        <v>1373</v>
      </c>
      <c r="C207" t="s">
        <v>6</v>
      </c>
      <c r="D207" t="s">
        <v>9</v>
      </c>
      <c r="E207" t="s">
        <v>1374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1259</v>
      </c>
      <c r="L207" t="s">
        <v>1099</v>
      </c>
      <c r="M207" t="s">
        <v>1375</v>
      </c>
      <c r="N207" t="s">
        <v>1376</v>
      </c>
    </row>
    <row r="208" spans="1:14" x14ac:dyDescent="0.25">
      <c r="A208" t="s">
        <v>851</v>
      </c>
      <c r="B208" t="s">
        <v>1377</v>
      </c>
      <c r="C208" t="s">
        <v>7</v>
      </c>
      <c r="D208" t="s">
        <v>13</v>
      </c>
      <c r="E208" t="s">
        <v>1261</v>
      </c>
      <c r="F208" t="s">
        <v>398</v>
      </c>
      <c r="G208" t="s">
        <v>721</v>
      </c>
      <c r="H208" t="s">
        <v>219</v>
      </c>
      <c r="I208" t="s">
        <v>375</v>
      </c>
      <c r="J208" t="s">
        <v>1378</v>
      </c>
      <c r="K208" t="s">
        <v>1259</v>
      </c>
      <c r="L208" t="s">
        <v>1099</v>
      </c>
      <c r="M208" t="s">
        <v>1375</v>
      </c>
      <c r="N208" t="s">
        <v>1376</v>
      </c>
    </row>
    <row r="209" spans="1:14" x14ac:dyDescent="0.25">
      <c r="A209" t="s">
        <v>684</v>
      </c>
      <c r="B209" t="s">
        <v>1379</v>
      </c>
      <c r="C209" t="s">
        <v>6</v>
      </c>
      <c r="D209" t="s">
        <v>9</v>
      </c>
      <c r="E209" t="s">
        <v>1261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1259</v>
      </c>
      <c r="L209" t="s">
        <v>1099</v>
      </c>
      <c r="M209" t="s">
        <v>1375</v>
      </c>
      <c r="N209" t="s">
        <v>1376</v>
      </c>
    </row>
    <row r="210" spans="1:14" x14ac:dyDescent="0.25">
      <c r="A210" t="s">
        <v>701</v>
      </c>
      <c r="B210" t="s">
        <v>1380</v>
      </c>
      <c r="C210" t="s">
        <v>7</v>
      </c>
      <c r="D210" t="s">
        <v>15</v>
      </c>
      <c r="E210" t="s">
        <v>1261</v>
      </c>
      <c r="F210" t="s">
        <v>398</v>
      </c>
      <c r="G210" t="s">
        <v>721</v>
      </c>
      <c r="H210" t="s">
        <v>177</v>
      </c>
      <c r="I210" t="s">
        <v>1252</v>
      </c>
      <c r="J210" t="s">
        <v>1381</v>
      </c>
      <c r="K210" t="s">
        <v>1259</v>
      </c>
      <c r="L210" t="s">
        <v>1099</v>
      </c>
      <c r="M210" t="s">
        <v>1375</v>
      </c>
      <c r="N210" t="s">
        <v>1376</v>
      </c>
    </row>
    <row r="211" spans="1:14" x14ac:dyDescent="0.25">
      <c r="A211" t="s">
        <v>718</v>
      </c>
      <c r="B211" t="s">
        <v>1382</v>
      </c>
      <c r="C211" t="s">
        <v>6</v>
      </c>
      <c r="D211" t="s">
        <v>9</v>
      </c>
      <c r="E211" t="s">
        <v>1261</v>
      </c>
      <c r="F211" t="s">
        <v>787</v>
      </c>
      <c r="G211" t="s">
        <v>698</v>
      </c>
      <c r="H211" t="s">
        <v>1383</v>
      </c>
      <c r="I211" t="s">
        <v>342</v>
      </c>
      <c r="J211" t="s">
        <v>1365</v>
      </c>
      <c r="K211" t="s">
        <v>1259</v>
      </c>
      <c r="L211" t="s">
        <v>1099</v>
      </c>
      <c r="M211" t="s">
        <v>1375</v>
      </c>
      <c r="N211" t="s">
        <v>1376</v>
      </c>
    </row>
    <row r="212" spans="1:14" x14ac:dyDescent="0.25">
      <c r="A212" t="s">
        <v>766</v>
      </c>
      <c r="B212" t="s">
        <v>1384</v>
      </c>
      <c r="C212" t="s">
        <v>7</v>
      </c>
      <c r="D212" t="s">
        <v>14</v>
      </c>
      <c r="E212" t="s">
        <v>1261</v>
      </c>
      <c r="F212" t="s">
        <v>397</v>
      </c>
      <c r="G212" t="s">
        <v>721</v>
      </c>
      <c r="H212" t="s">
        <v>160</v>
      </c>
      <c r="I212" t="s">
        <v>1252</v>
      </c>
      <c r="J212" t="s">
        <v>1385</v>
      </c>
      <c r="K212" t="s">
        <v>1259</v>
      </c>
      <c r="L212" t="s">
        <v>1099</v>
      </c>
      <c r="M212" t="s">
        <v>1386</v>
      </c>
      <c r="N212" t="s">
        <v>1387</v>
      </c>
    </row>
    <row r="213" spans="1:14" x14ac:dyDescent="0.25">
      <c r="A213" t="s">
        <v>675</v>
      </c>
      <c r="B213" t="s">
        <v>1388</v>
      </c>
      <c r="C213" t="s">
        <v>7</v>
      </c>
      <c r="D213" t="s">
        <v>9</v>
      </c>
      <c r="E213" t="s">
        <v>1261</v>
      </c>
      <c r="F213" t="s">
        <v>397</v>
      </c>
      <c r="G213" t="s">
        <v>721</v>
      </c>
      <c r="H213" t="s">
        <v>166</v>
      </c>
      <c r="I213" t="s">
        <v>342</v>
      </c>
      <c r="J213" t="s">
        <v>1262</v>
      </c>
      <c r="K213" t="s">
        <v>1259</v>
      </c>
      <c r="L213" t="s">
        <v>1099</v>
      </c>
      <c r="M213" t="s">
        <v>1386</v>
      </c>
      <c r="N213" t="s">
        <v>1387</v>
      </c>
    </row>
    <row r="214" spans="1:14" x14ac:dyDescent="0.25">
      <c r="A214" t="s">
        <v>756</v>
      </c>
      <c r="B214" t="s">
        <v>1389</v>
      </c>
      <c r="C214" t="s">
        <v>6</v>
      </c>
      <c r="D214" t="s">
        <v>11</v>
      </c>
      <c r="E214" t="s">
        <v>1261</v>
      </c>
      <c r="F214" t="s">
        <v>787</v>
      </c>
      <c r="G214" t="s">
        <v>698</v>
      </c>
      <c r="H214" t="s">
        <v>1390</v>
      </c>
      <c r="I214" t="s">
        <v>353</v>
      </c>
      <c r="J214" t="s">
        <v>203</v>
      </c>
      <c r="K214" t="s">
        <v>1259</v>
      </c>
      <c r="L214" t="s">
        <v>1099</v>
      </c>
      <c r="M214" t="s">
        <v>1386</v>
      </c>
      <c r="N214" t="s">
        <v>1387</v>
      </c>
    </row>
    <row r="215" spans="1:14" x14ac:dyDescent="0.25">
      <c r="A215" t="s">
        <v>647</v>
      </c>
      <c r="B215" t="s">
        <v>1391</v>
      </c>
      <c r="C215" t="s">
        <v>4</v>
      </c>
      <c r="D215" t="s">
        <v>15</v>
      </c>
      <c r="E215" t="s">
        <v>1261</v>
      </c>
      <c r="F215" t="s">
        <v>398</v>
      </c>
      <c r="G215" t="s">
        <v>721</v>
      </c>
      <c r="H215" t="s">
        <v>171</v>
      </c>
      <c r="I215" t="s">
        <v>1119</v>
      </c>
      <c r="J215" t="s">
        <v>66</v>
      </c>
      <c r="K215" t="s">
        <v>1259</v>
      </c>
      <c r="L215" t="s">
        <v>1099</v>
      </c>
      <c r="M215" t="s">
        <v>1386</v>
      </c>
      <c r="N215" t="s">
        <v>1387</v>
      </c>
    </row>
    <row r="216" spans="1:14" x14ac:dyDescent="0.25">
      <c r="A216" t="s">
        <v>706</v>
      </c>
      <c r="B216" t="s">
        <v>1392</v>
      </c>
      <c r="C216" t="s">
        <v>6</v>
      </c>
      <c r="D216" t="s">
        <v>11</v>
      </c>
      <c r="E216" t="s">
        <v>1261</v>
      </c>
      <c r="F216" t="s">
        <v>787</v>
      </c>
      <c r="G216" t="s">
        <v>698</v>
      </c>
      <c r="H216" t="s">
        <v>1393</v>
      </c>
      <c r="I216" t="s">
        <v>1394</v>
      </c>
      <c r="J216" t="s">
        <v>203</v>
      </c>
      <c r="K216" t="s">
        <v>1259</v>
      </c>
      <c r="L216" t="s">
        <v>1099</v>
      </c>
      <c r="M216" t="s">
        <v>1386</v>
      </c>
      <c r="N216" t="s">
        <v>1387</v>
      </c>
    </row>
    <row r="217" spans="1:14" x14ac:dyDescent="0.25">
      <c r="A217" t="s">
        <v>835</v>
      </c>
      <c r="B217" t="s">
        <v>1395</v>
      </c>
      <c r="C217" t="s">
        <v>6</v>
      </c>
      <c r="D217" t="s">
        <v>13</v>
      </c>
      <c r="E217" t="s">
        <v>1261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1259</v>
      </c>
      <c r="L217" t="s">
        <v>1099</v>
      </c>
      <c r="M217" t="s">
        <v>1386</v>
      </c>
      <c r="N217" t="s">
        <v>1387</v>
      </c>
    </row>
    <row r="218" spans="1:14" x14ac:dyDescent="0.25">
      <c r="A218" t="s">
        <v>709</v>
      </c>
      <c r="B218" t="s">
        <v>1396</v>
      </c>
      <c r="C218" t="s">
        <v>7</v>
      </c>
      <c r="D218" t="s">
        <v>10</v>
      </c>
      <c r="E218" t="s">
        <v>1261</v>
      </c>
      <c r="F218" t="s">
        <v>397</v>
      </c>
      <c r="G218" t="s">
        <v>721</v>
      </c>
      <c r="H218" t="s">
        <v>162</v>
      </c>
      <c r="I218" t="s">
        <v>1270</v>
      </c>
      <c r="J218" t="s">
        <v>1312</v>
      </c>
      <c r="K218" t="s">
        <v>1259</v>
      </c>
      <c r="L218" t="s">
        <v>1099</v>
      </c>
      <c r="M218" t="s">
        <v>1386</v>
      </c>
      <c r="N218" t="s">
        <v>1387</v>
      </c>
    </row>
    <row r="219" spans="1:14" x14ac:dyDescent="0.25">
      <c r="A219" t="s">
        <v>854</v>
      </c>
      <c r="B219" t="s">
        <v>1397</v>
      </c>
      <c r="C219" t="s">
        <v>4</v>
      </c>
      <c r="D219" t="s">
        <v>15</v>
      </c>
      <c r="E219" t="s">
        <v>1261</v>
      </c>
      <c r="F219" t="s">
        <v>398</v>
      </c>
      <c r="G219" t="s">
        <v>721</v>
      </c>
      <c r="H219" t="s">
        <v>171</v>
      </c>
      <c r="I219" t="s">
        <v>1119</v>
      </c>
      <c r="J219" t="s">
        <v>66</v>
      </c>
      <c r="K219" t="s">
        <v>1259</v>
      </c>
      <c r="L219" t="s">
        <v>1099</v>
      </c>
      <c r="M219" t="s">
        <v>1386</v>
      </c>
      <c r="N219" t="s">
        <v>1387</v>
      </c>
    </row>
    <row r="220" spans="1:14" x14ac:dyDescent="0.25">
      <c r="A220" t="s">
        <v>840</v>
      </c>
      <c r="B220" t="s">
        <v>1398</v>
      </c>
      <c r="C220" t="s">
        <v>4</v>
      </c>
      <c r="D220" t="s">
        <v>15</v>
      </c>
      <c r="E220" t="s">
        <v>1261</v>
      </c>
      <c r="F220" t="s">
        <v>398</v>
      </c>
      <c r="G220" t="s">
        <v>721</v>
      </c>
      <c r="H220" t="s">
        <v>171</v>
      </c>
      <c r="I220" t="s">
        <v>1097</v>
      </c>
      <c r="J220" t="s">
        <v>151</v>
      </c>
      <c r="K220" t="s">
        <v>1259</v>
      </c>
      <c r="L220" t="s">
        <v>1099</v>
      </c>
      <c r="M220" t="s">
        <v>1386</v>
      </c>
      <c r="N220" t="s">
        <v>1387</v>
      </c>
    </row>
    <row r="221" spans="1:14" x14ac:dyDescent="0.25">
      <c r="A221" t="s">
        <v>703</v>
      </c>
      <c r="B221" t="s">
        <v>1399</v>
      </c>
      <c r="C221" t="s">
        <v>6</v>
      </c>
      <c r="D221" t="s">
        <v>15</v>
      </c>
      <c r="E221" t="s">
        <v>1241</v>
      </c>
      <c r="F221" t="s">
        <v>787</v>
      </c>
      <c r="G221" t="s">
        <v>698</v>
      </c>
      <c r="H221" t="s">
        <v>224</v>
      </c>
      <c r="I221" t="s">
        <v>1263</v>
      </c>
      <c r="J221" t="s">
        <v>1284</v>
      </c>
      <c r="K221" t="s">
        <v>1259</v>
      </c>
      <c r="L221" t="s">
        <v>1247</v>
      </c>
      <c r="M221" t="s">
        <v>1400</v>
      </c>
      <c r="N221" t="s">
        <v>1401</v>
      </c>
    </row>
    <row r="222" spans="1:14" x14ac:dyDescent="0.25">
      <c r="A222" t="s">
        <v>662</v>
      </c>
      <c r="B222" t="s">
        <v>1402</v>
      </c>
      <c r="C222" t="s">
        <v>7</v>
      </c>
      <c r="D222" t="s">
        <v>9</v>
      </c>
      <c r="E222" t="s">
        <v>1241</v>
      </c>
      <c r="F222" t="s">
        <v>803</v>
      </c>
      <c r="G222" t="s">
        <v>698</v>
      </c>
      <c r="H222" t="s">
        <v>1403</v>
      </c>
      <c r="I222" t="s">
        <v>342</v>
      </c>
      <c r="J222" t="s">
        <v>1404</v>
      </c>
      <c r="K222" t="s">
        <v>1259</v>
      </c>
      <c r="L222" t="s">
        <v>1247</v>
      </c>
      <c r="M222" t="s">
        <v>1405</v>
      </c>
      <c r="N222" t="s">
        <v>1406</v>
      </c>
    </row>
    <row r="223" spans="1:14" x14ac:dyDescent="0.25">
      <c r="A223" t="s">
        <v>708</v>
      </c>
      <c r="B223" t="s">
        <v>1407</v>
      </c>
      <c r="C223" t="s">
        <v>4</v>
      </c>
      <c r="D223" t="s">
        <v>13</v>
      </c>
      <c r="E223" t="s">
        <v>1241</v>
      </c>
      <c r="F223" t="s">
        <v>398</v>
      </c>
      <c r="G223" t="s">
        <v>673</v>
      </c>
      <c r="H223" t="s">
        <v>1408</v>
      </c>
      <c r="I223" t="s">
        <v>302</v>
      </c>
      <c r="J223" t="s">
        <v>62</v>
      </c>
      <c r="K223" t="s">
        <v>1259</v>
      </c>
      <c r="L223" t="s">
        <v>1247</v>
      </c>
      <c r="M223" t="s">
        <v>1405</v>
      </c>
      <c r="N223" t="s">
        <v>1406</v>
      </c>
    </row>
    <row r="224" spans="1:14" x14ac:dyDescent="0.25">
      <c r="A224" t="s">
        <v>719</v>
      </c>
      <c r="B224" t="s">
        <v>1409</v>
      </c>
      <c r="C224" t="s">
        <v>4</v>
      </c>
      <c r="D224" t="s">
        <v>13</v>
      </c>
      <c r="E224" t="s">
        <v>1241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1259</v>
      </c>
      <c r="L224" t="s">
        <v>1247</v>
      </c>
      <c r="M224" t="s">
        <v>1405</v>
      </c>
      <c r="N224" t="s">
        <v>1406</v>
      </c>
    </row>
    <row r="225" spans="1:14" x14ac:dyDescent="0.25">
      <c r="A225" t="s">
        <v>705</v>
      </c>
      <c r="B225" t="s">
        <v>1410</v>
      </c>
      <c r="C225" t="s">
        <v>6</v>
      </c>
      <c r="D225" t="s">
        <v>15</v>
      </c>
      <c r="E225" t="s">
        <v>1317</v>
      </c>
      <c r="F225" t="s">
        <v>787</v>
      </c>
      <c r="G225" t="s">
        <v>698</v>
      </c>
      <c r="H225" t="s">
        <v>155</v>
      </c>
      <c r="I225" t="s">
        <v>1263</v>
      </c>
      <c r="J225" t="s">
        <v>107</v>
      </c>
      <c r="K225" t="s">
        <v>1259</v>
      </c>
      <c r="L225" t="s">
        <v>1247</v>
      </c>
      <c r="M225" t="s">
        <v>1405</v>
      </c>
      <c r="N225" t="s">
        <v>1406</v>
      </c>
    </row>
    <row r="226" spans="1:14" x14ac:dyDescent="0.25">
      <c r="A226" t="s">
        <v>780</v>
      </c>
      <c r="B226" t="s">
        <v>1411</v>
      </c>
      <c r="C226" t="s">
        <v>7</v>
      </c>
      <c r="D226" t="s">
        <v>9</v>
      </c>
      <c r="E226" t="s">
        <v>1317</v>
      </c>
      <c r="F226" t="s">
        <v>803</v>
      </c>
      <c r="G226" t="s">
        <v>698</v>
      </c>
      <c r="H226" t="s">
        <v>1412</v>
      </c>
      <c r="I226" t="s">
        <v>377</v>
      </c>
      <c r="J226" t="s">
        <v>1390</v>
      </c>
      <c r="K226" t="s">
        <v>1259</v>
      </c>
      <c r="L226" t="s">
        <v>1247</v>
      </c>
      <c r="M226" t="s">
        <v>1405</v>
      </c>
      <c r="N226" t="s">
        <v>1406</v>
      </c>
    </row>
    <row r="227" spans="1:14" x14ac:dyDescent="0.25">
      <c r="A227" t="s">
        <v>859</v>
      </c>
      <c r="B227" t="s">
        <v>1413</v>
      </c>
      <c r="C227" t="s">
        <v>4</v>
      </c>
      <c r="D227" t="s">
        <v>13</v>
      </c>
      <c r="E227" t="s">
        <v>1241</v>
      </c>
      <c r="F227" t="s">
        <v>397</v>
      </c>
      <c r="G227" t="s">
        <v>673</v>
      </c>
      <c r="H227" t="s">
        <v>1328</v>
      </c>
      <c r="I227" t="s">
        <v>287</v>
      </c>
      <c r="J227" t="s">
        <v>122</v>
      </c>
      <c r="K227" t="s">
        <v>1259</v>
      </c>
      <c r="L227" t="s">
        <v>1247</v>
      </c>
      <c r="M227" t="s">
        <v>1405</v>
      </c>
      <c r="N227" t="s">
        <v>1406</v>
      </c>
    </row>
    <row r="228" spans="1:14" x14ac:dyDescent="0.25">
      <c r="A228" t="s">
        <v>831</v>
      </c>
      <c r="B228" t="s">
        <v>1414</v>
      </c>
      <c r="C228" t="s">
        <v>6</v>
      </c>
      <c r="D228" t="s">
        <v>15</v>
      </c>
      <c r="E228" t="s">
        <v>1415</v>
      </c>
      <c r="F228" t="s">
        <v>803</v>
      </c>
      <c r="G228" t="s">
        <v>698</v>
      </c>
      <c r="H228" t="s">
        <v>226</v>
      </c>
      <c r="I228" t="s">
        <v>358</v>
      </c>
      <c r="J228" t="s">
        <v>1416</v>
      </c>
      <c r="K228" t="s">
        <v>1417</v>
      </c>
      <c r="L228" t="s">
        <v>1099</v>
      </c>
      <c r="M228" t="s">
        <v>1405</v>
      </c>
      <c r="N228" t="s">
        <v>1406</v>
      </c>
    </row>
    <row r="229" spans="1:14" x14ac:dyDescent="0.25">
      <c r="A229" t="s">
        <v>861</v>
      </c>
      <c r="B229" t="s">
        <v>1418</v>
      </c>
      <c r="C229" t="s">
        <v>6</v>
      </c>
      <c r="D229" t="s">
        <v>13</v>
      </c>
      <c r="E229" t="s">
        <v>1002</v>
      </c>
      <c r="F229" t="s">
        <v>782</v>
      </c>
      <c r="G229" t="s">
        <v>698</v>
      </c>
      <c r="H229" t="s">
        <v>1419</v>
      </c>
      <c r="I229" t="s">
        <v>342</v>
      </c>
      <c r="J229" t="s">
        <v>1283</v>
      </c>
      <c r="K229" t="s">
        <v>1417</v>
      </c>
      <c r="L229" t="s">
        <v>1099</v>
      </c>
      <c r="M229" t="s">
        <v>1420</v>
      </c>
      <c r="N229" t="s">
        <v>1421</v>
      </c>
    </row>
    <row r="230" spans="1:14" x14ac:dyDescent="0.25">
      <c r="A230" t="s">
        <v>833</v>
      </c>
      <c r="B230" t="s">
        <v>1422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1417</v>
      </c>
      <c r="L230" t="s">
        <v>1099</v>
      </c>
      <c r="M230" t="s">
        <v>1420</v>
      </c>
      <c r="N230" t="s">
        <v>1421</v>
      </c>
    </row>
    <row r="231" spans="1:14" x14ac:dyDescent="0.25">
      <c r="A231" t="s">
        <v>845</v>
      </c>
      <c r="B231" t="s">
        <v>1423</v>
      </c>
      <c r="C231" t="s">
        <v>7</v>
      </c>
      <c r="D231" t="s">
        <v>13</v>
      </c>
      <c r="E231" t="s">
        <v>1296</v>
      </c>
      <c r="F231" t="s">
        <v>397</v>
      </c>
      <c r="G231" t="s">
        <v>698</v>
      </c>
      <c r="H231" t="s">
        <v>1424</v>
      </c>
      <c r="I231" t="s">
        <v>342</v>
      </c>
      <c r="J231" t="s">
        <v>1307</v>
      </c>
      <c r="K231" t="s">
        <v>1417</v>
      </c>
      <c r="L231" t="s">
        <v>1099</v>
      </c>
      <c r="M231" t="s">
        <v>1420</v>
      </c>
      <c r="N231" t="s">
        <v>1421</v>
      </c>
    </row>
    <row r="232" spans="1:14" x14ac:dyDescent="0.25">
      <c r="A232" t="s">
        <v>857</v>
      </c>
      <c r="B232" t="s">
        <v>1425</v>
      </c>
      <c r="C232" t="s">
        <v>6</v>
      </c>
      <c r="D232" t="s">
        <v>10</v>
      </c>
      <c r="E232" t="s">
        <v>1039</v>
      </c>
      <c r="F232" t="s">
        <v>397</v>
      </c>
      <c r="G232" t="s">
        <v>698</v>
      </c>
      <c r="H232" t="s">
        <v>165</v>
      </c>
      <c r="I232" t="s">
        <v>1107</v>
      </c>
      <c r="J232" t="s">
        <v>49</v>
      </c>
      <c r="K232" t="s">
        <v>1417</v>
      </c>
      <c r="L232" t="s">
        <v>1099</v>
      </c>
      <c r="M232" t="s">
        <v>1426</v>
      </c>
      <c r="N232" t="s">
        <v>1427</v>
      </c>
    </row>
    <row r="233" spans="1:14" x14ac:dyDescent="0.25">
      <c r="A233" t="s">
        <v>846</v>
      </c>
      <c r="B233" t="s">
        <v>1428</v>
      </c>
      <c r="C233" t="s">
        <v>4</v>
      </c>
      <c r="D233" t="s">
        <v>15</v>
      </c>
      <c r="E233" t="s">
        <v>1002</v>
      </c>
      <c r="F233" t="s">
        <v>803</v>
      </c>
      <c r="G233" t="s">
        <v>698</v>
      </c>
      <c r="H233" t="s">
        <v>1429</v>
      </c>
      <c r="I233" t="s">
        <v>351</v>
      </c>
      <c r="J233" t="s">
        <v>259</v>
      </c>
      <c r="K233" t="s">
        <v>1417</v>
      </c>
      <c r="L233" t="s">
        <v>1099</v>
      </c>
      <c r="M233" t="s">
        <v>1426</v>
      </c>
      <c r="N233" t="s">
        <v>1427</v>
      </c>
    </row>
    <row r="234" spans="1:14" x14ac:dyDescent="0.25">
      <c r="A234" t="s">
        <v>704</v>
      </c>
      <c r="B234" t="s">
        <v>1430</v>
      </c>
      <c r="C234" t="s">
        <v>6</v>
      </c>
      <c r="D234" t="s">
        <v>9</v>
      </c>
      <c r="E234" t="s">
        <v>1055</v>
      </c>
      <c r="F234" t="s">
        <v>397</v>
      </c>
      <c r="G234" t="s">
        <v>698</v>
      </c>
      <c r="H234" t="s">
        <v>1431</v>
      </c>
      <c r="I234" t="s">
        <v>1432</v>
      </c>
      <c r="J234" t="s">
        <v>1433</v>
      </c>
      <c r="K234" t="s">
        <v>1417</v>
      </c>
      <c r="L234" t="s">
        <v>1099</v>
      </c>
      <c r="M234" t="s">
        <v>1426</v>
      </c>
      <c r="N234" t="s">
        <v>1427</v>
      </c>
    </row>
    <row r="235" spans="1:14" x14ac:dyDescent="0.25">
      <c r="A235" t="s">
        <v>710</v>
      </c>
      <c r="B235" t="s">
        <v>1434</v>
      </c>
      <c r="C235" t="s">
        <v>7</v>
      </c>
      <c r="D235" t="s">
        <v>13</v>
      </c>
      <c r="E235" t="s">
        <v>1039</v>
      </c>
      <c r="F235" t="s">
        <v>782</v>
      </c>
      <c r="G235" t="s">
        <v>721</v>
      </c>
      <c r="H235" t="s">
        <v>245</v>
      </c>
      <c r="I235" t="s">
        <v>1372</v>
      </c>
      <c r="J235" t="s">
        <v>155</v>
      </c>
      <c r="K235" t="s">
        <v>1417</v>
      </c>
      <c r="L235" t="s">
        <v>1099</v>
      </c>
      <c r="M235" t="s">
        <v>1426</v>
      </c>
      <c r="N235" t="s">
        <v>1427</v>
      </c>
    </row>
    <row r="236" spans="1:14" x14ac:dyDescent="0.25">
      <c r="A236" t="s">
        <v>844</v>
      </c>
      <c r="B236" t="s">
        <v>1435</v>
      </c>
      <c r="C236" t="s">
        <v>4</v>
      </c>
      <c r="D236" t="s">
        <v>15</v>
      </c>
      <c r="E236" t="s">
        <v>1002</v>
      </c>
      <c r="F236" t="s">
        <v>803</v>
      </c>
      <c r="G236" t="s">
        <v>698</v>
      </c>
      <c r="H236" t="s">
        <v>1436</v>
      </c>
      <c r="I236" t="s">
        <v>1097</v>
      </c>
      <c r="J236" t="s">
        <v>259</v>
      </c>
      <c r="K236" t="s">
        <v>1417</v>
      </c>
      <c r="L236" t="s">
        <v>1099</v>
      </c>
      <c r="M236" t="s">
        <v>1426</v>
      </c>
      <c r="N236" t="s">
        <v>1437</v>
      </c>
    </row>
    <row r="237" spans="1:14" x14ac:dyDescent="0.25">
      <c r="A237" t="s">
        <v>711</v>
      </c>
      <c r="B237" t="s">
        <v>1438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1439</v>
      </c>
      <c r="I237" t="s">
        <v>1440</v>
      </c>
      <c r="J237" t="s">
        <v>169</v>
      </c>
      <c r="K237" t="s">
        <v>1417</v>
      </c>
      <c r="L237" t="s">
        <v>1099</v>
      </c>
      <c r="M237" t="s">
        <v>1441</v>
      </c>
      <c r="N237" t="s">
        <v>1437</v>
      </c>
    </row>
    <row r="238" spans="1:14" x14ac:dyDescent="0.25">
      <c r="A238" t="s">
        <v>654</v>
      </c>
      <c r="B238" t="s">
        <v>1442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1443</v>
      </c>
      <c r="I238" t="s">
        <v>342</v>
      </c>
      <c r="J238" t="s">
        <v>1352</v>
      </c>
      <c r="K238" t="s">
        <v>1417</v>
      </c>
      <c r="L238" t="s">
        <v>1099</v>
      </c>
      <c r="M238" t="s">
        <v>1441</v>
      </c>
      <c r="N238" t="s">
        <v>1437</v>
      </c>
    </row>
    <row r="239" spans="1:14" x14ac:dyDescent="0.25">
      <c r="A239" t="s">
        <v>707</v>
      </c>
      <c r="B239" t="s">
        <v>1444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1445</v>
      </c>
      <c r="I239" t="s">
        <v>342</v>
      </c>
      <c r="J239" t="s">
        <v>258</v>
      </c>
      <c r="K239" t="s">
        <v>1417</v>
      </c>
      <c r="L239" t="s">
        <v>1099</v>
      </c>
      <c r="M239" t="s">
        <v>1441</v>
      </c>
      <c r="N239" t="s">
        <v>1437</v>
      </c>
    </row>
    <row r="240" spans="1:14" x14ac:dyDescent="0.25">
      <c r="A240" t="s">
        <v>686</v>
      </c>
      <c r="B240" t="s">
        <v>1446</v>
      </c>
      <c r="C240" t="s">
        <v>6</v>
      </c>
      <c r="D240" t="s">
        <v>15</v>
      </c>
      <c r="E240" t="s">
        <v>1447</v>
      </c>
      <c r="F240" t="s">
        <v>782</v>
      </c>
      <c r="G240" t="s">
        <v>721</v>
      </c>
      <c r="H240" t="s">
        <v>210</v>
      </c>
      <c r="I240" t="s">
        <v>1321</v>
      </c>
      <c r="J240" t="s">
        <v>198</v>
      </c>
      <c r="K240" t="s">
        <v>1417</v>
      </c>
      <c r="L240" t="s">
        <v>1099</v>
      </c>
      <c r="M240" t="s">
        <v>1448</v>
      </c>
      <c r="N240" t="s">
        <v>1449</v>
      </c>
    </row>
    <row r="241" spans="1:14" x14ac:dyDescent="0.25">
      <c r="A241" t="s">
        <v>829</v>
      </c>
      <c r="B241" t="s">
        <v>1450</v>
      </c>
      <c r="C241" t="s">
        <v>6</v>
      </c>
      <c r="D241" t="s">
        <v>15</v>
      </c>
      <c r="E241" t="s">
        <v>1447</v>
      </c>
      <c r="F241" t="s">
        <v>775</v>
      </c>
      <c r="G241" t="s">
        <v>698</v>
      </c>
      <c r="H241" t="s">
        <v>1451</v>
      </c>
      <c r="I241" t="s">
        <v>1452</v>
      </c>
      <c r="J241" t="s">
        <v>1453</v>
      </c>
      <c r="K241" t="s">
        <v>1417</v>
      </c>
      <c r="L241" t="s">
        <v>1099</v>
      </c>
      <c r="M241" t="s">
        <v>1448</v>
      </c>
      <c r="N241" t="s">
        <v>1449</v>
      </c>
    </row>
    <row r="242" spans="1:14" x14ac:dyDescent="0.25">
      <c r="A242" t="s">
        <v>779</v>
      </c>
      <c r="B242" t="s">
        <v>1454</v>
      </c>
      <c r="C242" t="s">
        <v>6</v>
      </c>
      <c r="D242" t="s">
        <v>9</v>
      </c>
      <c r="E242" t="s">
        <v>1455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1417</v>
      </c>
      <c r="L242" t="s">
        <v>1099</v>
      </c>
      <c r="M242" t="s">
        <v>1448</v>
      </c>
      <c r="N242" t="s">
        <v>1449</v>
      </c>
    </row>
    <row r="243" spans="1:14" x14ac:dyDescent="0.25">
      <c r="A243" t="s">
        <v>728</v>
      </c>
      <c r="B243" t="s">
        <v>1456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1343</v>
      </c>
      <c r="K243" t="s">
        <v>1417</v>
      </c>
      <c r="L243" t="s">
        <v>1099</v>
      </c>
      <c r="M243" t="s">
        <v>1457</v>
      </c>
      <c r="N243" t="s">
        <v>1458</v>
      </c>
    </row>
    <row r="244" spans="1:14" x14ac:dyDescent="0.25">
      <c r="A244" t="s">
        <v>852</v>
      </c>
      <c r="B244" t="s">
        <v>1459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1460</v>
      </c>
      <c r="I244" t="s">
        <v>353</v>
      </c>
      <c r="J244" t="s">
        <v>1461</v>
      </c>
      <c r="K244" t="s">
        <v>1417</v>
      </c>
      <c r="L244" t="s">
        <v>1099</v>
      </c>
      <c r="M244" t="s">
        <v>1462</v>
      </c>
      <c r="N244" t="s">
        <v>1463</v>
      </c>
    </row>
    <row r="245" spans="1:14" x14ac:dyDescent="0.25">
      <c r="A245" t="s">
        <v>660</v>
      </c>
      <c r="B245" t="s">
        <v>1464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1465</v>
      </c>
      <c r="I245" t="s">
        <v>353</v>
      </c>
      <c r="J245" t="s">
        <v>1315</v>
      </c>
      <c r="K245" t="s">
        <v>1417</v>
      </c>
      <c r="L245" t="s">
        <v>1099</v>
      </c>
      <c r="M245" t="s">
        <v>1462</v>
      </c>
      <c r="N245" t="s">
        <v>1463</v>
      </c>
    </row>
    <row r="246" spans="1:14" x14ac:dyDescent="0.25">
      <c r="A246" t="s">
        <v>1466</v>
      </c>
      <c r="B246" t="s">
        <v>1467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1468</v>
      </c>
      <c r="K246" t="s">
        <v>1417</v>
      </c>
      <c r="L246" t="s">
        <v>1099</v>
      </c>
      <c r="M246" t="s">
        <v>1462</v>
      </c>
      <c r="N246" t="s">
        <v>1463</v>
      </c>
    </row>
    <row r="247" spans="1:14" x14ac:dyDescent="0.25">
      <c r="A247" t="s">
        <v>1469</v>
      </c>
      <c r="B247" t="s">
        <v>1470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1471</v>
      </c>
      <c r="I247" t="s">
        <v>353</v>
      </c>
      <c r="J247" t="s">
        <v>104</v>
      </c>
      <c r="K247" t="s">
        <v>1417</v>
      </c>
      <c r="L247" t="s">
        <v>1099</v>
      </c>
      <c r="M247" t="s">
        <v>1462</v>
      </c>
      <c r="N247" t="s">
        <v>1463</v>
      </c>
    </row>
    <row r="248" spans="1:14" x14ac:dyDescent="0.25">
      <c r="A248" t="s">
        <v>1472</v>
      </c>
      <c r="B248" t="s">
        <v>1473</v>
      </c>
      <c r="C248" t="s">
        <v>4</v>
      </c>
      <c r="D248" t="s">
        <v>9</v>
      </c>
      <c r="E248" t="s">
        <v>1055</v>
      </c>
      <c r="F248" t="s">
        <v>397</v>
      </c>
      <c r="G248" t="s">
        <v>721</v>
      </c>
      <c r="H248" t="s">
        <v>239</v>
      </c>
      <c r="I248" t="s">
        <v>1277</v>
      </c>
      <c r="J248" t="s">
        <v>145</v>
      </c>
      <c r="K248" t="s">
        <v>1417</v>
      </c>
      <c r="L248" t="s">
        <v>1099</v>
      </c>
      <c r="M248" t="s">
        <v>1462</v>
      </c>
      <c r="N248" t="s">
        <v>1463</v>
      </c>
    </row>
    <row r="249" spans="1:14" x14ac:dyDescent="0.25">
      <c r="A249" t="s">
        <v>1474</v>
      </c>
      <c r="B249" t="s">
        <v>1475</v>
      </c>
      <c r="C249" t="s">
        <v>4</v>
      </c>
      <c r="D249" t="s">
        <v>17</v>
      </c>
      <c r="E249" t="s">
        <v>1039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1417</v>
      </c>
      <c r="L249" t="s">
        <v>1099</v>
      </c>
      <c r="M249" t="s">
        <v>1462</v>
      </c>
      <c r="N249" t="s">
        <v>1463</v>
      </c>
    </row>
    <row r="250" spans="1:14" x14ac:dyDescent="0.25">
      <c r="A250" t="s">
        <v>1476</v>
      </c>
      <c r="B250" t="s">
        <v>1477</v>
      </c>
      <c r="C250" t="s">
        <v>7</v>
      </c>
      <c r="D250" t="s">
        <v>13</v>
      </c>
      <c r="E250" t="s">
        <v>1039</v>
      </c>
      <c r="F250" t="s">
        <v>782</v>
      </c>
      <c r="G250" t="s">
        <v>721</v>
      </c>
      <c r="H250" t="s">
        <v>1478</v>
      </c>
      <c r="I250" t="s">
        <v>1252</v>
      </c>
      <c r="J250" t="s">
        <v>206</v>
      </c>
      <c r="K250" t="s">
        <v>1417</v>
      </c>
      <c r="L250" t="s">
        <v>1099</v>
      </c>
      <c r="M250" t="s">
        <v>1462</v>
      </c>
      <c r="N250" t="s">
        <v>1463</v>
      </c>
    </row>
    <row r="251" spans="1:14" x14ac:dyDescent="0.25">
      <c r="A251" t="s">
        <v>1479</v>
      </c>
      <c r="B251" t="s">
        <v>1480</v>
      </c>
      <c r="C251" t="s">
        <v>4</v>
      </c>
      <c r="D251" t="s">
        <v>9</v>
      </c>
      <c r="E251" t="s">
        <v>1039</v>
      </c>
      <c r="F251" t="s">
        <v>787</v>
      </c>
      <c r="G251" t="s">
        <v>698</v>
      </c>
      <c r="H251" t="s">
        <v>1481</v>
      </c>
      <c r="I251" t="s">
        <v>1321</v>
      </c>
      <c r="J251" t="s">
        <v>99</v>
      </c>
      <c r="K251" t="s">
        <v>1417</v>
      </c>
      <c r="L251" t="s">
        <v>1099</v>
      </c>
      <c r="M251" t="s">
        <v>1462</v>
      </c>
      <c r="N251" t="s">
        <v>1463</v>
      </c>
    </row>
    <row r="252" spans="1:14" x14ac:dyDescent="0.25">
      <c r="A252" t="s">
        <v>1482</v>
      </c>
      <c r="B252" t="s">
        <v>1483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1417</v>
      </c>
      <c r="L252" t="s">
        <v>1099</v>
      </c>
      <c r="M252" t="s">
        <v>1484</v>
      </c>
      <c r="N252" t="s">
        <v>1485</v>
      </c>
    </row>
    <row r="253" spans="1:14" x14ac:dyDescent="0.25">
      <c r="A253" t="s">
        <v>1486</v>
      </c>
      <c r="B253" t="s">
        <v>1487</v>
      </c>
      <c r="C253" t="s">
        <v>7</v>
      </c>
      <c r="D253" t="s">
        <v>13</v>
      </c>
      <c r="E253" t="s">
        <v>1077</v>
      </c>
      <c r="F253" t="s">
        <v>397</v>
      </c>
      <c r="G253" t="s">
        <v>721</v>
      </c>
      <c r="H253" t="s">
        <v>76</v>
      </c>
      <c r="I253" t="s">
        <v>375</v>
      </c>
      <c r="J253" t="s">
        <v>1335</v>
      </c>
      <c r="K253" t="s">
        <v>1417</v>
      </c>
      <c r="L253" t="s">
        <v>1099</v>
      </c>
      <c r="M253" t="s">
        <v>1484</v>
      </c>
      <c r="N253" t="s">
        <v>1485</v>
      </c>
    </row>
    <row r="254" spans="1:14" x14ac:dyDescent="0.25">
      <c r="A254" t="s">
        <v>1488</v>
      </c>
      <c r="B254" t="s">
        <v>1489</v>
      </c>
      <c r="C254" t="s">
        <v>7</v>
      </c>
      <c r="D254" t="s">
        <v>14</v>
      </c>
      <c r="E254" t="s">
        <v>1077</v>
      </c>
      <c r="F254" t="s">
        <v>397</v>
      </c>
      <c r="G254" t="s">
        <v>721</v>
      </c>
      <c r="H254" t="s">
        <v>160</v>
      </c>
      <c r="I254" t="s">
        <v>353</v>
      </c>
      <c r="J254" t="s">
        <v>1318</v>
      </c>
      <c r="K254" t="s">
        <v>1417</v>
      </c>
      <c r="L254" t="s">
        <v>1099</v>
      </c>
      <c r="M254" t="s">
        <v>1484</v>
      </c>
      <c r="N254" t="s">
        <v>1485</v>
      </c>
    </row>
    <row r="255" spans="1:14" x14ac:dyDescent="0.25">
      <c r="A255" t="s">
        <v>1490</v>
      </c>
      <c r="B255" t="s">
        <v>1491</v>
      </c>
      <c r="C255" t="s">
        <v>7</v>
      </c>
      <c r="D255" t="s">
        <v>13</v>
      </c>
      <c r="E255" t="s">
        <v>1039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1417</v>
      </c>
      <c r="L255" t="s">
        <v>1099</v>
      </c>
      <c r="M255" t="s">
        <v>1484</v>
      </c>
      <c r="N255" t="s">
        <v>1485</v>
      </c>
    </row>
    <row r="256" spans="1:14" x14ac:dyDescent="0.25">
      <c r="A256" t="s">
        <v>1492</v>
      </c>
      <c r="B256" t="s">
        <v>1493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1277</v>
      </c>
      <c r="J256" t="s">
        <v>85</v>
      </c>
      <c r="K256" t="s">
        <v>1417</v>
      </c>
      <c r="L256" t="s">
        <v>1099</v>
      </c>
      <c r="M256" t="s">
        <v>1484</v>
      </c>
      <c r="N256" t="s">
        <v>1485</v>
      </c>
    </row>
    <row r="257" spans="1:14" x14ac:dyDescent="0.25">
      <c r="A257" t="s">
        <v>1494</v>
      </c>
      <c r="B257" t="s">
        <v>1495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1496</v>
      </c>
      <c r="I257" t="s">
        <v>1277</v>
      </c>
      <c r="J257" t="s">
        <v>1433</v>
      </c>
      <c r="K257" t="s">
        <v>1417</v>
      </c>
      <c r="L257" t="s">
        <v>1099</v>
      </c>
      <c r="M257" t="s">
        <v>1484</v>
      </c>
      <c r="N257" t="s">
        <v>1485</v>
      </c>
    </row>
    <row r="258" spans="1:14" x14ac:dyDescent="0.25">
      <c r="A258" t="s">
        <v>1497</v>
      </c>
      <c r="B258" t="s">
        <v>1498</v>
      </c>
      <c r="C258" t="s">
        <v>4</v>
      </c>
      <c r="D258" t="s">
        <v>9</v>
      </c>
      <c r="E258" t="s">
        <v>1039</v>
      </c>
      <c r="F258" t="s">
        <v>782</v>
      </c>
      <c r="G258" t="s">
        <v>721</v>
      </c>
      <c r="H258" t="s">
        <v>161</v>
      </c>
      <c r="I258" t="s">
        <v>357</v>
      </c>
      <c r="J258" t="s">
        <v>1439</v>
      </c>
      <c r="K258" t="s">
        <v>1417</v>
      </c>
      <c r="L258" t="s">
        <v>1099</v>
      </c>
      <c r="M258" t="s">
        <v>1484</v>
      </c>
      <c r="N258" t="s">
        <v>1485</v>
      </c>
    </row>
    <row r="259" spans="1:14" x14ac:dyDescent="0.25">
      <c r="A259" t="s">
        <v>1499</v>
      </c>
      <c r="B259" t="s">
        <v>1500</v>
      </c>
      <c r="C259" t="s">
        <v>7</v>
      </c>
      <c r="D259" t="s">
        <v>13</v>
      </c>
      <c r="E259" t="s">
        <v>1077</v>
      </c>
      <c r="F259" t="s">
        <v>398</v>
      </c>
      <c r="G259" t="s">
        <v>698</v>
      </c>
      <c r="H259" t="s">
        <v>171</v>
      </c>
      <c r="I259" t="s">
        <v>1394</v>
      </c>
      <c r="J259" t="s">
        <v>85</v>
      </c>
      <c r="K259" t="s">
        <v>1417</v>
      </c>
      <c r="L259" t="s">
        <v>1099</v>
      </c>
      <c r="M259" t="s">
        <v>1501</v>
      </c>
      <c r="N259" t="s">
        <v>1502</v>
      </c>
    </row>
    <row r="260" spans="1:14" x14ac:dyDescent="0.25">
      <c r="A260" t="s">
        <v>1503</v>
      </c>
      <c r="B260" t="s">
        <v>1504</v>
      </c>
      <c r="C260" t="s">
        <v>7</v>
      </c>
      <c r="D260" t="s">
        <v>14</v>
      </c>
      <c r="E260" t="s">
        <v>1077</v>
      </c>
      <c r="F260" t="s">
        <v>398</v>
      </c>
      <c r="G260" t="s">
        <v>698</v>
      </c>
      <c r="H260" t="s">
        <v>1439</v>
      </c>
      <c r="I260" t="s">
        <v>353</v>
      </c>
      <c r="J260" t="s">
        <v>49</v>
      </c>
      <c r="K260" t="s">
        <v>1417</v>
      </c>
      <c r="L260" t="s">
        <v>1099</v>
      </c>
      <c r="M260" t="s">
        <v>1501</v>
      </c>
      <c r="N260" t="s">
        <v>1502</v>
      </c>
    </row>
    <row r="261" spans="1:14" x14ac:dyDescent="0.25">
      <c r="A261" t="s">
        <v>1505</v>
      </c>
      <c r="B261" t="s">
        <v>1506</v>
      </c>
      <c r="C261" t="s">
        <v>7</v>
      </c>
      <c r="D261" t="s">
        <v>14</v>
      </c>
      <c r="E261" t="s">
        <v>1077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1417</v>
      </c>
      <c r="L261" t="s">
        <v>1099</v>
      </c>
      <c r="M261" t="s">
        <v>1501</v>
      </c>
      <c r="N261" t="s">
        <v>1502</v>
      </c>
    </row>
    <row r="262" spans="1:14" x14ac:dyDescent="0.25">
      <c r="A262" t="s">
        <v>1507</v>
      </c>
      <c r="B262" t="s">
        <v>1508</v>
      </c>
      <c r="C262" t="s">
        <v>7</v>
      </c>
      <c r="D262" t="s">
        <v>13</v>
      </c>
      <c r="E262" t="s">
        <v>1039</v>
      </c>
      <c r="F262" t="s">
        <v>398</v>
      </c>
      <c r="G262" t="s">
        <v>698</v>
      </c>
      <c r="H262" t="s">
        <v>1431</v>
      </c>
      <c r="I262" t="s">
        <v>1432</v>
      </c>
      <c r="J262" t="s">
        <v>1433</v>
      </c>
      <c r="K262" t="s">
        <v>1417</v>
      </c>
      <c r="L262" t="s">
        <v>1099</v>
      </c>
      <c r="M262" t="s">
        <v>1501</v>
      </c>
      <c r="N262" t="s">
        <v>1502</v>
      </c>
    </row>
    <row r="263" spans="1:14" x14ac:dyDescent="0.25">
      <c r="A263" t="s">
        <v>1509</v>
      </c>
      <c r="B263" t="s">
        <v>1510</v>
      </c>
      <c r="C263" t="s">
        <v>4</v>
      </c>
      <c r="D263" t="s">
        <v>9</v>
      </c>
      <c r="E263" t="s">
        <v>1511</v>
      </c>
      <c r="F263" t="s">
        <v>397</v>
      </c>
      <c r="G263" t="s">
        <v>721</v>
      </c>
      <c r="H263" t="s">
        <v>152</v>
      </c>
      <c r="I263" t="s">
        <v>342</v>
      </c>
      <c r="J263" t="s">
        <v>1381</v>
      </c>
      <c r="K263" t="s">
        <v>1417</v>
      </c>
      <c r="L263" t="s">
        <v>1099</v>
      </c>
      <c r="M263" t="s">
        <v>1501</v>
      </c>
      <c r="N263" t="s">
        <v>1502</v>
      </c>
    </row>
    <row r="264" spans="1:14" x14ac:dyDescent="0.25">
      <c r="A264" t="s">
        <v>1512</v>
      </c>
      <c r="B264" t="s">
        <v>1513</v>
      </c>
      <c r="C264" t="s">
        <v>7</v>
      </c>
      <c r="D264" t="s">
        <v>11</v>
      </c>
      <c r="E264" t="s">
        <v>1077</v>
      </c>
      <c r="F264" t="s">
        <v>782</v>
      </c>
      <c r="G264" t="s">
        <v>721</v>
      </c>
      <c r="H264" t="s">
        <v>1514</v>
      </c>
      <c r="I264" t="s">
        <v>1252</v>
      </c>
      <c r="J264" t="s">
        <v>1515</v>
      </c>
      <c r="K264" t="s">
        <v>1417</v>
      </c>
      <c r="L264" t="s">
        <v>1099</v>
      </c>
      <c r="M264" t="s">
        <v>1501</v>
      </c>
      <c r="N264" t="s">
        <v>1502</v>
      </c>
    </row>
    <row r="265" spans="1:14" x14ac:dyDescent="0.25">
      <c r="A265" t="s">
        <v>1516</v>
      </c>
      <c r="B265" t="s">
        <v>1517</v>
      </c>
      <c r="C265" t="s">
        <v>4</v>
      </c>
      <c r="D265" t="s">
        <v>15</v>
      </c>
      <c r="E265" t="s">
        <v>1077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1417</v>
      </c>
      <c r="L265" t="s">
        <v>1099</v>
      </c>
      <c r="M265" t="s">
        <v>1501</v>
      </c>
      <c r="N265" t="s">
        <v>1502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44562</v>
      </c>
      <c r="L2" s="7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44742</v>
      </c>
      <c r="M2" s="7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44501</v>
      </c>
      <c r="N2" s="7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44480</v>
      </c>
      <c r="O2" s="5">
        <f>IF(AND(K2&lt;&gt;"", L2&lt;&gt;""), DATEDIF(K2, L2, "M") + 1, "")</f>
        <v>6</v>
      </c>
      <c r="P2" s="10">
        <f>IF('FY2022'!$A4&lt;&gt;"",IF(AND(MONTH($K2) &lt;= 1, MONTH($L2) &gt;= 1), IF($O2 &lt;&gt; "", $E2/$O2, ""), ""),"")</f>
        <v>50000</v>
      </c>
      <c r="Q2" s="10">
        <f>IF('FY2022'!$A4&lt;&gt;"",IF(AND(MONTH($K2) &lt;= 2, MONTH($L2) &gt;= 2), IF($O2 &lt;&gt; "", $E2/$O2, ""), ""),"")</f>
        <v>50000</v>
      </c>
      <c r="R2" s="10">
        <f>IF('FY2022'!$A4&lt;&gt;"",IF(AND(MONTH($K2) &lt;= 3, MONTH($L2) &gt;= 3), IF($O2 &lt;&gt; "", $E2/$O2, ""), ""),"")</f>
        <v>50000</v>
      </c>
      <c r="S2" s="10">
        <f>IF('FY2022'!$A4&lt;&gt;"",IF(AND(MONTH($K2) &lt;= 4, MONTH($L2) &gt;= 4), IF($O2 &lt;&gt; "", $E2/$O2, ""), ""),"")</f>
        <v>50000</v>
      </c>
      <c r="T2" s="10">
        <f>IF('FY2022'!$A4&lt;&gt;"",IF(AND(MONTH($K2) &lt;= 5, MONTH($L2) &gt;= 5), IF($O2 &lt;&gt; "", $E2/$O2, ""), ""),"")</f>
        <v>50000</v>
      </c>
      <c r="U2" s="10">
        <f>IF('FY2022'!$A4&lt;&gt;"",IF(AND(MONTH($K2) &lt;= 6, MONTH($L2) &gt;= 6), IF($O2 &lt;&gt; "", $E2/$O2, ""), ""),"")</f>
        <v>50000</v>
      </c>
      <c r="V2" s="10" t="str">
        <f>IF('FY2022'!$A4&lt;&gt;"",IF(AND(MONTH($K2) &lt;= 7, MONTH($L2) &gt;= 7 ), IF($O2 &lt;&gt; "", $E2/$O2, ""), ""),"")</f>
        <v/>
      </c>
      <c r="W2" s="10" t="str">
        <f>IF('FY2022'!$A4&lt;&gt;"",IF(AND(MONTH($K2) &lt;= 8, MONTH($L2) &gt;= 8), IF($O2 &lt;&gt; "", $E2/$O2, ""), ""),"")</f>
        <v/>
      </c>
      <c r="X2" s="10" t="str">
        <f>IF('FY2022'!$A4&lt;&gt;"",IF(AND(MONTH($K2) &lt;= 9, MONTH($L2) &gt;= 9), IF($O2 &lt;&gt; "", $E2/$O2, ""), ""),"")</f>
        <v/>
      </c>
      <c r="Y2" s="10" t="str">
        <f>IF('FY2022'!$A4&lt;&gt;"",IF(AND(MONTH($K2) &lt;= 10, MONTH($L2) &gt;= 10), IF($O2 &lt;&gt; "", $E2/$O2, ""), ""),"")</f>
        <v/>
      </c>
      <c r="Z2" s="10" t="str">
        <f>IF('FY2022'!$A4&lt;&gt;"",IF(AND(MONTH($K2) &lt;= 11, MONTH($L2) &gt;= 11), IF($O2 &lt;&gt; "", $E2/$O2, ""), ""),"")</f>
        <v/>
      </c>
      <c r="AA2" s="10" t="str">
        <f>IF('FY2022'!$A4&lt;&gt;"",IF(AND(MONTH($K2) &lt;= 12, MONTH($L2) &gt;= 12), IF($O2 &lt;&gt; "", $E2/$O2, ""), ""),"")</f>
        <v/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44562</v>
      </c>
      <c r="L3" s="7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44742</v>
      </c>
      <c r="M3" s="7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44501</v>
      </c>
      <c r="N3" s="7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44480</v>
      </c>
      <c r="O3" s="5">
        <f t="shared" ref="O3:O66" si="0">IF(AND(K3&lt;&gt;"", L3&lt;&gt;""), DATEDIF(K3, L3, "M") + 1, "")</f>
        <v>6</v>
      </c>
      <c r="P3" s="10">
        <f>IF('FY2022'!$A5&lt;&gt;"",IF(AND(MONTH($K3) &lt;= 1, MONTH($L3) &gt;= 1), IF($O3 &lt;&gt; "", $E3/$O3, ""), ""),"")</f>
        <v>50000</v>
      </c>
      <c r="Q3" s="10">
        <f>IF('FY2022'!$A5&lt;&gt;"",IF(AND(MONTH($K3) &lt;= 2, MONTH($L3) &gt;= 2), IF($O3 &lt;&gt; "", $E3/$O3, ""), ""),"")</f>
        <v>50000</v>
      </c>
      <c r="R3" s="10">
        <f>IF('FY2022'!$A5&lt;&gt;"",IF(AND(MONTH($K3) &lt;= 3, MONTH($L3) &gt;= 3), IF($O3 &lt;&gt; "", $E3/$O3, ""), ""),"")</f>
        <v>50000</v>
      </c>
      <c r="S3" s="10">
        <f>IF('FY2022'!$A5&lt;&gt;"",IF(AND(MONTH($K3) &lt;= 4, MONTH($L3) &gt;= 4), IF($O3 &lt;&gt; "", $E3/$O3, ""), ""),"")</f>
        <v>50000</v>
      </c>
      <c r="T3" s="10">
        <f>IF('FY2022'!$A5&lt;&gt;"",IF(AND(MONTH($K3) &lt;= 5, MONTH($L3) &gt;= 5), IF($O3 &lt;&gt; "", $E3/$O3, ""), ""),"")</f>
        <v>50000</v>
      </c>
      <c r="U3" s="10">
        <f>IF('FY2022'!$A5&lt;&gt;"",IF(AND(MONTH($K3) &lt;= 6, MONTH($L3) &gt;= 6), IF($O3 &lt;&gt; "", $E3/$O3, ""), ""),"")</f>
        <v>50000</v>
      </c>
      <c r="V3" s="10" t="str">
        <f>IF('FY2022'!$A5&lt;&gt;"",IF(AND(MONTH($K3) &lt;= 7, MONTH($L3) &gt;= 7 ), IF($O3 &lt;&gt; "", $E3/$O3, ""), ""),"")</f>
        <v/>
      </c>
      <c r="W3" s="10" t="str">
        <f>IF('FY2022'!$A5&lt;&gt;"",IF(AND(MONTH($K3) &lt;= 8, MONTH($L3) &gt;= 8), IF($O3 &lt;&gt; "", $E3/$O3, ""), ""),"")</f>
        <v/>
      </c>
      <c r="X3" s="10" t="str">
        <f>IF('FY2022'!$A5&lt;&gt;"",IF(AND(MONTH($K3) &lt;= 9, MONTH($L3) &gt;= 9), IF($O3 &lt;&gt; "", $E3/$O3, ""), ""),"")</f>
        <v/>
      </c>
      <c r="Y3" s="10" t="str">
        <f>IF('FY2022'!$A5&lt;&gt;"",IF(AND(MONTH($K3) &lt;= 10, MONTH($L3) &gt;= 10), IF($O3 &lt;&gt; "", $E3/$O3, ""), ""),"")</f>
        <v/>
      </c>
      <c r="Z3" s="10" t="str">
        <f>IF('FY2022'!$A5&lt;&gt;"",IF(AND(MONTH($K3) &lt;= 11, MONTH($L3) &gt;= 11), IF($O3 &lt;&gt; "", $E3/$O3, ""), ""),"")</f>
        <v/>
      </c>
      <c r="AA3" s="10" t="str">
        <f>IF('FY2022'!$A5&lt;&gt;"",IF(AND(MONTH($K3) &lt;= 12, MONTH($L3) &gt;= 12), IF($O3 &lt;&gt; "", $E3/$O3, ""), ""),"")</f>
        <v/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44562</v>
      </c>
      <c r="L4" s="7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44742</v>
      </c>
      <c r="M4" s="7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44501</v>
      </c>
      <c r="N4" s="7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44480</v>
      </c>
      <c r="O4" s="5">
        <f t="shared" si="0"/>
        <v>6</v>
      </c>
      <c r="P4" s="10">
        <f>IF('FY2022'!$A6&lt;&gt;"",IF(AND(MONTH($K4) &lt;= 1, MONTH($L4) &gt;= 1), IF($O4 &lt;&gt; "", $E4/$O4, ""), ""),"")</f>
        <v>50000</v>
      </c>
      <c r="Q4" s="10">
        <f>IF('FY2022'!$A6&lt;&gt;"",IF(AND(MONTH($K4) &lt;= 2, MONTH($L4) &gt;= 2), IF($O4 &lt;&gt; "", $E4/$O4, ""), ""),"")</f>
        <v>50000</v>
      </c>
      <c r="R4" s="10">
        <f>IF('FY2022'!$A6&lt;&gt;"",IF(AND(MONTH($K4) &lt;= 3, MONTH($L4) &gt;= 3), IF($O4 &lt;&gt; "", $E4/$O4, ""), ""),"")</f>
        <v>50000</v>
      </c>
      <c r="S4" s="10">
        <f>IF('FY2022'!$A6&lt;&gt;"",IF(AND(MONTH($K4) &lt;= 4, MONTH($L4) &gt;= 4), IF($O4 &lt;&gt; "", $E4/$O4, ""), ""),"")</f>
        <v>50000</v>
      </c>
      <c r="T4" s="10">
        <f>IF('FY2022'!$A6&lt;&gt;"",IF(AND(MONTH($K4) &lt;= 5, MONTH($L4) &gt;= 5), IF($O4 &lt;&gt; "", $E4/$O4, ""), ""),"")</f>
        <v>50000</v>
      </c>
      <c r="U4" s="10">
        <f>IF('FY2022'!$A6&lt;&gt;"",IF(AND(MONTH($K4) &lt;= 6, MONTH($L4) &gt;= 6), IF($O4 &lt;&gt; "", $E4/$O4, ""), ""),"")</f>
        <v>50000</v>
      </c>
      <c r="V4" s="10" t="str">
        <f>IF('FY2022'!$A6&lt;&gt;"",IF(AND(MONTH($K4) &lt;= 7, MONTH($L4) &gt;= 7 ), IF($O4 &lt;&gt; "", $E4/$O4, ""), ""),"")</f>
        <v/>
      </c>
      <c r="W4" s="10" t="str">
        <f>IF('FY2022'!$A6&lt;&gt;"",IF(AND(MONTH($K4) &lt;= 8, MONTH($L4) &gt;= 8), IF($O4 &lt;&gt; "", $E4/$O4, ""), ""),"")</f>
        <v/>
      </c>
      <c r="X4" s="10" t="str">
        <f>IF('FY2022'!$A6&lt;&gt;"",IF(AND(MONTH($K4) &lt;= 9, MONTH($L4) &gt;= 9), IF($O4 &lt;&gt; "", $E4/$O4, ""), ""),"")</f>
        <v/>
      </c>
      <c r="Y4" s="10" t="str">
        <f>IF('FY2022'!$A6&lt;&gt;"",IF(AND(MONTH($K4) &lt;= 10, MONTH($L4) &gt;= 10), IF($O4 &lt;&gt; "", $E4/$O4, ""), ""),"")</f>
        <v/>
      </c>
      <c r="Z4" s="10" t="str">
        <f>IF('FY2022'!$A6&lt;&gt;"",IF(AND(MONTH($K4) &lt;= 11, MONTH($L4) &gt;= 11), IF($O4 &lt;&gt; "", $E4/$O4, ""), ""),"")</f>
        <v/>
      </c>
      <c r="AA4" s="10" t="str">
        <f>IF('FY2022'!$A6&lt;&gt;"",IF(AND(MONTH($K4) &lt;= 12, MONTH($L4) &gt;= 12), IF($O4 &lt;&gt; "", $E4/$O4, ""), ""),"")</f>
        <v/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44562</v>
      </c>
      <c r="L5" s="7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44742</v>
      </c>
      <c r="M5" s="7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44501</v>
      </c>
      <c r="N5" s="7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44480</v>
      </c>
      <c r="O5" s="5">
        <f t="shared" si="0"/>
        <v>6</v>
      </c>
      <c r="P5" s="10">
        <f>IF('FY2022'!$A7&lt;&gt;"",IF(AND(MONTH($K5) &lt;= 1, MONTH($L5) &gt;= 1), IF($O5 &lt;&gt; "", $E5/$O5, ""), ""),"")</f>
        <v>50000</v>
      </c>
      <c r="Q5" s="10">
        <f>IF('FY2022'!$A7&lt;&gt;"",IF(AND(MONTH($K5) &lt;= 2, MONTH($L5) &gt;= 2), IF($O5 &lt;&gt; "", $E5/$O5, ""), ""),"")</f>
        <v>50000</v>
      </c>
      <c r="R5" s="10">
        <f>IF('FY2022'!$A7&lt;&gt;"",IF(AND(MONTH($K5) &lt;= 3, MONTH($L5) &gt;= 3), IF($O5 &lt;&gt; "", $E5/$O5, ""), ""),"")</f>
        <v>50000</v>
      </c>
      <c r="S5" s="10">
        <f>IF('FY2022'!$A7&lt;&gt;"",IF(AND(MONTH($K5) &lt;= 4, MONTH($L5) &gt;= 4), IF($O5 &lt;&gt; "", $E5/$O5, ""), ""),"")</f>
        <v>50000</v>
      </c>
      <c r="T5" s="10">
        <f>IF('FY2022'!$A7&lt;&gt;"",IF(AND(MONTH($K5) &lt;= 5, MONTH($L5) &gt;= 5), IF($O5 &lt;&gt; "", $E5/$O5, ""), ""),"")</f>
        <v>50000</v>
      </c>
      <c r="U5" s="10">
        <f>IF('FY2022'!$A7&lt;&gt;"",IF(AND(MONTH($K5) &lt;= 6, MONTH($L5) &gt;= 6), IF($O5 &lt;&gt; "", $E5/$O5, ""), ""),"")</f>
        <v>50000</v>
      </c>
      <c r="V5" s="10" t="str">
        <f>IF('FY2022'!$A7&lt;&gt;"",IF(AND(MONTH($K5) &lt;= 7, MONTH($L5) &gt;= 7 ), IF($O5 &lt;&gt; "", $E5/$O5, ""), ""),"")</f>
        <v/>
      </c>
      <c r="W5" s="10" t="str">
        <f>IF('FY2022'!$A7&lt;&gt;"",IF(AND(MONTH($K5) &lt;= 8, MONTH($L5) &gt;= 8), IF($O5 &lt;&gt; "", $E5/$O5, ""), ""),"")</f>
        <v/>
      </c>
      <c r="X5" s="10" t="str">
        <f>IF('FY2022'!$A7&lt;&gt;"",IF(AND(MONTH($K5) &lt;= 9, MONTH($L5) &gt;= 9), IF($O5 &lt;&gt; "", $E5/$O5, ""), ""),"")</f>
        <v/>
      </c>
      <c r="Y5" s="10" t="str">
        <f>IF('FY2022'!$A7&lt;&gt;"",IF(AND(MONTH($K5) &lt;= 10, MONTH($L5) &gt;= 10), IF($O5 &lt;&gt; "", $E5/$O5, ""), ""),"")</f>
        <v/>
      </c>
      <c r="Z5" s="10" t="str">
        <f>IF('FY2022'!$A7&lt;&gt;"",IF(AND(MONTH($K5) &lt;= 11, MONTH($L5) &gt;= 11), IF($O5 &lt;&gt; "", $E5/$O5, ""), ""),"")</f>
        <v/>
      </c>
      <c r="AA5" s="10" t="str">
        <f>IF('FY2022'!$A7&lt;&gt;"",IF(AND(MONTH($K5) &lt;= 12, MONTH($L5) &gt;= 12), IF($O5 &lt;&gt; "", $E5/$O5, ""), ""),"")</f>
        <v/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44562</v>
      </c>
      <c r="L6" s="7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44742</v>
      </c>
      <c r="M6" s="7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44501</v>
      </c>
      <c r="N6" s="7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44480</v>
      </c>
      <c r="O6" s="5">
        <f t="shared" si="0"/>
        <v>6</v>
      </c>
      <c r="P6" s="10">
        <f>IF('FY2022'!$A8&lt;&gt;"",IF(AND(MONTH($K6) &lt;= 1, MONTH($L6) &gt;= 1), IF($O6 &lt;&gt; "", $E6/$O6, ""), ""),"")</f>
        <v>50000</v>
      </c>
      <c r="Q6" s="10">
        <f>IF('FY2022'!$A8&lt;&gt;"",IF(AND(MONTH($K6) &lt;= 2, MONTH($L6) &gt;= 2), IF($O6 &lt;&gt; "", $E6/$O6, ""), ""),"")</f>
        <v>50000</v>
      </c>
      <c r="R6" s="10">
        <f>IF('FY2022'!$A8&lt;&gt;"",IF(AND(MONTH($K6) &lt;= 3, MONTH($L6) &gt;= 3), IF($O6 &lt;&gt; "", $E6/$O6, ""), ""),"")</f>
        <v>50000</v>
      </c>
      <c r="S6" s="10">
        <f>IF('FY2022'!$A8&lt;&gt;"",IF(AND(MONTH($K6) &lt;= 4, MONTH($L6) &gt;= 4), IF($O6 &lt;&gt; "", $E6/$O6, ""), ""),"")</f>
        <v>50000</v>
      </c>
      <c r="T6" s="10">
        <f>IF('FY2022'!$A8&lt;&gt;"",IF(AND(MONTH($K6) &lt;= 5, MONTH($L6) &gt;= 5), IF($O6 &lt;&gt; "", $E6/$O6, ""), ""),"")</f>
        <v>50000</v>
      </c>
      <c r="U6" s="10">
        <f>IF('FY2022'!$A8&lt;&gt;"",IF(AND(MONTH($K6) &lt;= 6, MONTH($L6) &gt;= 6), IF($O6 &lt;&gt; "", $E6/$O6, ""), ""),"")</f>
        <v>50000</v>
      </c>
      <c r="V6" s="10" t="str">
        <f>IF('FY2022'!$A8&lt;&gt;"",IF(AND(MONTH($K6) &lt;= 7, MONTH($L6) &gt;= 7 ), IF($O6 &lt;&gt; "", $E6/$O6, ""), ""),"")</f>
        <v/>
      </c>
      <c r="W6" s="10" t="str">
        <f>IF('FY2022'!$A8&lt;&gt;"",IF(AND(MONTH($K6) &lt;= 8, MONTH($L6) &gt;= 8), IF($O6 &lt;&gt; "", $E6/$O6, ""), ""),"")</f>
        <v/>
      </c>
      <c r="X6" s="10" t="str">
        <f>IF('FY2022'!$A8&lt;&gt;"",IF(AND(MONTH($K6) &lt;= 9, MONTH($L6) &gt;= 9), IF($O6 &lt;&gt; "", $E6/$O6, ""), ""),"")</f>
        <v/>
      </c>
      <c r="Y6" s="10" t="str">
        <f>IF('FY2022'!$A8&lt;&gt;"",IF(AND(MONTH($K6) &lt;= 10, MONTH($L6) &gt;= 10), IF($O6 &lt;&gt; "", $E6/$O6, ""), ""),"")</f>
        <v/>
      </c>
      <c r="Z6" s="10" t="str">
        <f>IF('FY2022'!$A8&lt;&gt;"",IF(AND(MONTH($K6) &lt;= 11, MONTH($L6) &gt;= 11), IF($O6 &lt;&gt; "", $E6/$O6, ""), ""),"")</f>
        <v/>
      </c>
      <c r="AA6" s="10" t="str">
        <f>IF('FY2022'!$A8&lt;&gt;"",IF(AND(MONTH($K6) &lt;= 12, MONTH($L6) &gt;= 12), IF($O6 &lt;&gt; "", $E6/$O6, ""), ""),"")</f>
        <v/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44562</v>
      </c>
      <c r="L7" s="7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44742</v>
      </c>
      <c r="M7" s="7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44501</v>
      </c>
      <c r="N7" s="7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44480</v>
      </c>
      <c r="O7" s="5">
        <f t="shared" si="0"/>
        <v>6</v>
      </c>
      <c r="P7" s="10">
        <f>IF('FY2022'!$A9&lt;&gt;"",IF(AND(MONTH($K7) &lt;= 1, MONTH($L7) &gt;= 1), IF($O7 &lt;&gt; "", $E7/$O7, ""), ""),"")</f>
        <v>50000</v>
      </c>
      <c r="Q7" s="10">
        <f>IF('FY2022'!$A9&lt;&gt;"",IF(AND(MONTH($K7) &lt;= 2, MONTH($L7) &gt;= 2), IF($O7 &lt;&gt; "", $E7/$O7, ""), ""),"")</f>
        <v>50000</v>
      </c>
      <c r="R7" s="10">
        <f>IF('FY2022'!$A9&lt;&gt;"",IF(AND(MONTH($K7) &lt;= 3, MONTH($L7) &gt;= 3), IF($O7 &lt;&gt; "", $E7/$O7, ""), ""),"")</f>
        <v>50000</v>
      </c>
      <c r="S7" s="10">
        <f>IF('FY2022'!$A9&lt;&gt;"",IF(AND(MONTH($K7) &lt;= 4, MONTH($L7) &gt;= 4), IF($O7 &lt;&gt; "", $E7/$O7, ""), ""),"")</f>
        <v>50000</v>
      </c>
      <c r="T7" s="10">
        <f>IF('FY2022'!$A9&lt;&gt;"",IF(AND(MONTH($K7) &lt;= 5, MONTH($L7) &gt;= 5), IF($O7 &lt;&gt; "", $E7/$O7, ""), ""),"")</f>
        <v>50000</v>
      </c>
      <c r="U7" s="10">
        <f>IF('FY2022'!$A9&lt;&gt;"",IF(AND(MONTH($K7) &lt;= 6, MONTH($L7) &gt;= 6), IF($O7 &lt;&gt; "", $E7/$O7, ""), ""),"")</f>
        <v>50000</v>
      </c>
      <c r="V7" s="10" t="str">
        <f>IF('FY2022'!$A9&lt;&gt;"",IF(AND(MONTH($K7) &lt;= 7, MONTH($L7) &gt;= 7 ), IF($O7 &lt;&gt; "", $E7/$O7, ""), ""),"")</f>
        <v/>
      </c>
      <c r="W7" s="10" t="str">
        <f>IF('FY2022'!$A9&lt;&gt;"",IF(AND(MONTH($K7) &lt;= 8, MONTH($L7) &gt;= 8), IF($O7 &lt;&gt; "", $E7/$O7, ""), ""),"")</f>
        <v/>
      </c>
      <c r="X7" s="10" t="str">
        <f>IF('FY2022'!$A9&lt;&gt;"",IF(AND(MONTH($K7) &lt;= 9, MONTH($L7) &gt;= 9), IF($O7 &lt;&gt; "", $E7/$O7, ""), ""),"")</f>
        <v/>
      </c>
      <c r="Y7" s="10" t="str">
        <f>IF('FY2022'!$A9&lt;&gt;"",IF(AND(MONTH($K7) &lt;= 10, MONTH($L7) &gt;= 10), IF($O7 &lt;&gt; "", $E7/$O7, ""), ""),"")</f>
        <v/>
      </c>
      <c r="Z7" s="10" t="str">
        <f>IF('FY2022'!$A9&lt;&gt;"",IF(AND(MONTH($K7) &lt;= 11, MONTH($L7) &gt;= 11), IF($O7 &lt;&gt; "", $E7/$O7, ""), ""),"")</f>
        <v/>
      </c>
      <c r="AA7" s="10" t="str">
        <f>IF('FY2022'!$A9&lt;&gt;"",IF(AND(MONTH($K7) &lt;= 12, MONTH($L7) &gt;= 12), IF($O7 &lt;&gt; "", $E7/$O7, ""), ""),"")</f>
        <v/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44562</v>
      </c>
      <c r="L8" s="7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44742</v>
      </c>
      <c r="M8" s="7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44501</v>
      </c>
      <c r="N8" s="7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44480</v>
      </c>
      <c r="O8" s="5">
        <f t="shared" si="0"/>
        <v>6</v>
      </c>
      <c r="P8" s="10">
        <f>IF('FY2022'!$A10&lt;&gt;"",IF(AND(MONTH($K8) &lt;= 1, MONTH($L8) &gt;= 1), IF($O8 &lt;&gt; "", $E8/$O8, ""), ""),"")</f>
        <v>50000</v>
      </c>
      <c r="Q8" s="10">
        <f>IF('FY2022'!$A10&lt;&gt;"",IF(AND(MONTH($K8) &lt;= 2, MONTH($L8) &gt;= 2), IF($O8 &lt;&gt; "", $E8/$O8, ""), ""),"")</f>
        <v>50000</v>
      </c>
      <c r="R8" s="10">
        <f>IF('FY2022'!$A10&lt;&gt;"",IF(AND(MONTH($K8) &lt;= 3, MONTH($L8) &gt;= 3), IF($O8 &lt;&gt; "", $E8/$O8, ""), ""),"")</f>
        <v>50000</v>
      </c>
      <c r="S8" s="10">
        <f>IF('FY2022'!$A10&lt;&gt;"",IF(AND(MONTH($K8) &lt;= 4, MONTH($L8) &gt;= 4), IF($O8 &lt;&gt; "", $E8/$O8, ""), ""),"")</f>
        <v>50000</v>
      </c>
      <c r="T8" s="10">
        <f>IF('FY2022'!$A10&lt;&gt;"",IF(AND(MONTH($K8) &lt;= 5, MONTH($L8) &gt;= 5), IF($O8 &lt;&gt; "", $E8/$O8, ""), ""),"")</f>
        <v>50000</v>
      </c>
      <c r="U8" s="10">
        <f>IF('FY2022'!$A10&lt;&gt;"",IF(AND(MONTH($K8) &lt;= 6, MONTH($L8) &gt;= 6), IF($O8 &lt;&gt; "", $E8/$O8, ""), ""),"")</f>
        <v>50000</v>
      </c>
      <c r="V8" s="10" t="str">
        <f>IF('FY2022'!$A10&lt;&gt;"",IF(AND(MONTH($K8) &lt;= 7, MONTH($L8) &gt;= 7 ), IF($O8 &lt;&gt; "", $E8/$O8, ""), ""),"")</f>
        <v/>
      </c>
      <c r="W8" s="10" t="str">
        <f>IF('FY2022'!$A10&lt;&gt;"",IF(AND(MONTH($K8) &lt;= 8, MONTH($L8) &gt;= 8), IF($O8 &lt;&gt; "", $E8/$O8, ""), ""),"")</f>
        <v/>
      </c>
      <c r="X8" s="10" t="str">
        <f>IF('FY2022'!$A10&lt;&gt;"",IF(AND(MONTH($K8) &lt;= 9, MONTH($L8) &gt;= 9), IF($O8 &lt;&gt; "", $E8/$O8, ""), ""),"")</f>
        <v/>
      </c>
      <c r="Y8" s="10" t="str">
        <f>IF('FY2022'!$A10&lt;&gt;"",IF(AND(MONTH($K8) &lt;= 10, MONTH($L8) &gt;= 10), IF($O8 &lt;&gt; "", $E8/$O8, ""), ""),"")</f>
        <v/>
      </c>
      <c r="Z8" s="10" t="str">
        <f>IF('FY2022'!$A10&lt;&gt;"",IF(AND(MONTH($K8) &lt;= 11, MONTH($L8) &gt;= 11), IF($O8 &lt;&gt; "", $E8/$O8, ""), ""),"")</f>
        <v/>
      </c>
      <c r="AA8" s="10" t="str">
        <f>IF('FY2022'!$A10&lt;&gt;"",IF(AND(MONTH($K8) &lt;= 12, MONTH($L8) &gt;= 12), IF($O8 &lt;&gt; "", $E8/$O8, ""), ""),"")</f>
        <v/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44562</v>
      </c>
      <c r="L9" s="7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44742</v>
      </c>
      <c r="M9" s="7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44501</v>
      </c>
      <c r="N9" s="7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44480</v>
      </c>
      <c r="O9" s="5">
        <f t="shared" si="0"/>
        <v>6</v>
      </c>
      <c r="P9" s="10">
        <f>IF('FY2022'!$A11&lt;&gt;"",IF(AND(MONTH($K9) &lt;= 1, MONTH($L9) &gt;= 1), IF($O9 &lt;&gt; "", $E9/$O9, ""), ""),"")</f>
        <v>50000</v>
      </c>
      <c r="Q9" s="10">
        <f>IF('FY2022'!$A11&lt;&gt;"",IF(AND(MONTH($K9) &lt;= 2, MONTH($L9) &gt;= 2), IF($O9 &lt;&gt; "", $E9/$O9, ""), ""),"")</f>
        <v>50000</v>
      </c>
      <c r="R9" s="10">
        <f>IF('FY2022'!$A11&lt;&gt;"",IF(AND(MONTH($K9) &lt;= 3, MONTH($L9) &gt;= 3), IF($O9 &lt;&gt; "", $E9/$O9, ""), ""),"")</f>
        <v>50000</v>
      </c>
      <c r="S9" s="10">
        <f>IF('FY2022'!$A11&lt;&gt;"",IF(AND(MONTH($K9) &lt;= 4, MONTH($L9) &gt;= 4), IF($O9 &lt;&gt; "", $E9/$O9, ""), ""),"")</f>
        <v>50000</v>
      </c>
      <c r="T9" s="10">
        <f>IF('FY2022'!$A11&lt;&gt;"",IF(AND(MONTH($K9) &lt;= 5, MONTH($L9) &gt;= 5), IF($O9 &lt;&gt; "", $E9/$O9, ""), ""),"")</f>
        <v>50000</v>
      </c>
      <c r="U9" s="10">
        <f>IF('FY2022'!$A11&lt;&gt;"",IF(AND(MONTH($K9) &lt;= 6, MONTH($L9) &gt;= 6), IF($O9 &lt;&gt; "", $E9/$O9, ""), ""),"")</f>
        <v>50000</v>
      </c>
      <c r="V9" s="10" t="str">
        <f>IF('FY2022'!$A11&lt;&gt;"",IF(AND(MONTH($K9) &lt;= 7, MONTH($L9) &gt;= 7 ), IF($O9 &lt;&gt; "", $E9/$O9, ""), ""),"")</f>
        <v/>
      </c>
      <c r="W9" s="10" t="str">
        <f>IF('FY2022'!$A11&lt;&gt;"",IF(AND(MONTH($K9) &lt;= 8, MONTH($L9) &gt;= 8), IF($O9 &lt;&gt; "", $E9/$O9, ""), ""),"")</f>
        <v/>
      </c>
      <c r="X9" s="10" t="str">
        <f>IF('FY2022'!$A11&lt;&gt;"",IF(AND(MONTH($K9) &lt;= 9, MONTH($L9) &gt;= 9), IF($O9 &lt;&gt; "", $E9/$O9, ""), ""),"")</f>
        <v/>
      </c>
      <c r="Y9" s="10" t="str">
        <f>IF('FY2022'!$A11&lt;&gt;"",IF(AND(MONTH($K9) &lt;= 10, MONTH($L9) &gt;= 10), IF($O9 &lt;&gt; "", $E9/$O9, ""), ""),"")</f>
        <v/>
      </c>
      <c r="Z9" s="10" t="str">
        <f>IF('FY2022'!$A11&lt;&gt;"",IF(AND(MONTH($K9) &lt;= 11, MONTH($L9) &gt;= 11), IF($O9 &lt;&gt; "", $E9/$O9, ""), ""),"")</f>
        <v/>
      </c>
      <c r="AA9" s="10" t="str">
        <f>IF('FY2022'!$A11&lt;&gt;"",IF(AND(MONTH($K9) &lt;= 12, MONTH($L9) &gt;= 12), IF($O9 &lt;&gt; "", $E9/$O9, ""), ""),"")</f>
        <v/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44562</v>
      </c>
      <c r="L10" s="7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44742</v>
      </c>
      <c r="M10" s="7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44501</v>
      </c>
      <c r="N10" s="7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44480</v>
      </c>
      <c r="O10" s="5">
        <f t="shared" si="0"/>
        <v>6</v>
      </c>
      <c r="P10" s="10">
        <f>IF('FY2022'!$A12&lt;&gt;"",IF(AND(MONTH($K10) &lt;= 1, MONTH($L10) &gt;= 1), IF($O10 &lt;&gt; "", $E10/$O10, ""), ""),"")</f>
        <v>50000</v>
      </c>
      <c r="Q10" s="10">
        <f>IF('FY2022'!$A12&lt;&gt;"",IF(AND(MONTH($K10) &lt;= 2, MONTH($L10) &gt;= 2), IF($O10 &lt;&gt; "", $E10/$O10, ""), ""),"")</f>
        <v>50000</v>
      </c>
      <c r="R10" s="10">
        <f>IF('FY2022'!$A12&lt;&gt;"",IF(AND(MONTH($K10) &lt;= 3, MONTH($L10) &gt;= 3), IF($O10 &lt;&gt; "", $E10/$O10, ""), ""),"")</f>
        <v>50000</v>
      </c>
      <c r="S10" s="10">
        <f>IF('FY2022'!$A12&lt;&gt;"",IF(AND(MONTH($K10) &lt;= 4, MONTH($L10) &gt;= 4), IF($O10 &lt;&gt; "", $E10/$O10, ""), ""),"")</f>
        <v>50000</v>
      </c>
      <c r="T10" s="10">
        <f>IF('FY2022'!$A12&lt;&gt;"",IF(AND(MONTH($K10) &lt;= 5, MONTH($L10) &gt;= 5), IF($O10 &lt;&gt; "", $E10/$O10, ""), ""),"")</f>
        <v>50000</v>
      </c>
      <c r="U10" s="10">
        <f>IF('FY2022'!$A12&lt;&gt;"",IF(AND(MONTH($K10) &lt;= 6, MONTH($L10) &gt;= 6), IF($O10 &lt;&gt; "", $E10/$O10, ""), ""),"")</f>
        <v>50000</v>
      </c>
      <c r="V10" s="10" t="str">
        <f>IF('FY2022'!$A12&lt;&gt;"",IF(AND(MONTH($K10) &lt;= 7, MONTH($L10) &gt;= 7 ), IF($O10 &lt;&gt; "", $E10/$O10, ""), ""),"")</f>
        <v/>
      </c>
      <c r="W10" s="10" t="str">
        <f>IF('FY2022'!$A12&lt;&gt;"",IF(AND(MONTH($K10) &lt;= 8, MONTH($L10) &gt;= 8), IF($O10 &lt;&gt; "", $E10/$O10, ""), ""),"")</f>
        <v/>
      </c>
      <c r="X10" s="10" t="str">
        <f>IF('FY2022'!$A12&lt;&gt;"",IF(AND(MONTH($K10) &lt;= 9, MONTH($L10) &gt;= 9), IF($O10 &lt;&gt; "", $E10/$O10, ""), ""),"")</f>
        <v/>
      </c>
      <c r="Y10" s="10" t="str">
        <f>IF('FY2022'!$A12&lt;&gt;"",IF(AND(MONTH($K10) &lt;= 10, MONTH($L10) &gt;= 10), IF($O10 &lt;&gt; "", $E10/$O10, ""), ""),"")</f>
        <v/>
      </c>
      <c r="Z10" s="10" t="str">
        <f>IF('FY2022'!$A12&lt;&gt;"",IF(AND(MONTH($K10) &lt;= 11, MONTH($L10) &gt;= 11), IF($O10 &lt;&gt; "", $E10/$O10, ""), ""),"")</f>
        <v/>
      </c>
      <c r="AA10" s="10" t="str">
        <f>IF('FY2022'!$A12&lt;&gt;"",IF(AND(MONTH($K10) &lt;= 12, MONTH($L10) &gt;= 12), IF($O10 &lt;&gt; "", $E10/$O10, ""), ""),"")</f>
        <v/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44562</v>
      </c>
      <c r="L11" s="7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44742</v>
      </c>
      <c r="M11" s="7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44501</v>
      </c>
      <c r="N11" s="7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44480</v>
      </c>
      <c r="O11" s="5">
        <f t="shared" si="0"/>
        <v>6</v>
      </c>
      <c r="P11" s="10">
        <f>IF('FY2022'!$A13&lt;&gt;"",IF(AND(MONTH($K11) &lt;= 1, MONTH($L11) &gt;= 1), IF($O11 &lt;&gt; "", $E11/$O11, ""), ""),"")</f>
        <v>50000</v>
      </c>
      <c r="Q11" s="10">
        <f>IF('FY2022'!$A13&lt;&gt;"",IF(AND(MONTH($K11) &lt;= 2, MONTH($L11) &gt;= 2), IF($O11 &lt;&gt; "", $E11/$O11, ""), ""),"")</f>
        <v>50000</v>
      </c>
      <c r="R11" s="10">
        <f>IF('FY2022'!$A13&lt;&gt;"",IF(AND(MONTH($K11) &lt;= 3, MONTH($L11) &gt;= 3), IF($O11 &lt;&gt; "", $E11/$O11, ""), ""),"")</f>
        <v>50000</v>
      </c>
      <c r="S11" s="10">
        <f>IF('FY2022'!$A13&lt;&gt;"",IF(AND(MONTH($K11) &lt;= 4, MONTH($L11) &gt;= 4), IF($O11 &lt;&gt; "", $E11/$O11, ""), ""),"")</f>
        <v>50000</v>
      </c>
      <c r="T11" s="10">
        <f>IF('FY2022'!$A13&lt;&gt;"",IF(AND(MONTH($K11) &lt;= 5, MONTH($L11) &gt;= 5), IF($O11 &lt;&gt; "", $E11/$O11, ""), ""),"")</f>
        <v>50000</v>
      </c>
      <c r="U11" s="10">
        <f>IF('FY2022'!$A13&lt;&gt;"",IF(AND(MONTH($K11) &lt;= 6, MONTH($L11) &gt;= 6), IF($O11 &lt;&gt; "", $E11/$O11, ""), ""),"")</f>
        <v>50000</v>
      </c>
      <c r="V11" s="10" t="str">
        <f>IF('FY2022'!$A13&lt;&gt;"",IF(AND(MONTH($K11) &lt;= 7, MONTH($L11) &gt;= 7 ), IF($O11 &lt;&gt; "", $E11/$O11, ""), ""),"")</f>
        <v/>
      </c>
      <c r="W11" s="10" t="str">
        <f>IF('FY2022'!$A13&lt;&gt;"",IF(AND(MONTH($K11) &lt;= 8, MONTH($L11) &gt;= 8), IF($O11 &lt;&gt; "", $E11/$O11, ""), ""),"")</f>
        <v/>
      </c>
      <c r="X11" s="10" t="str">
        <f>IF('FY2022'!$A13&lt;&gt;"",IF(AND(MONTH($K11) &lt;= 9, MONTH($L11) &gt;= 9), IF($O11 &lt;&gt; "", $E11/$O11, ""), ""),"")</f>
        <v/>
      </c>
      <c r="Y11" s="10" t="str">
        <f>IF('FY2022'!$A13&lt;&gt;"",IF(AND(MONTH($K11) &lt;= 10, MONTH($L11) &gt;= 10), IF($O11 &lt;&gt; "", $E11/$O11, ""), ""),"")</f>
        <v/>
      </c>
      <c r="Z11" s="10" t="str">
        <f>IF('FY2022'!$A13&lt;&gt;"",IF(AND(MONTH($K11) &lt;= 11, MONTH($L11) &gt;= 11), IF($O11 &lt;&gt; "", $E11/$O11, ""), ""),"")</f>
        <v/>
      </c>
      <c r="AA11" s="10" t="str">
        <f>IF('FY2022'!$A13&lt;&gt;"",IF(AND(MONTH($K11) &lt;= 12, MONTH($L11) &gt;= 12), IF($O11 &lt;&gt; "", $E11/$O11, ""), ""),"")</f>
        <v/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44562</v>
      </c>
      <c r="L12" s="7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44742</v>
      </c>
      <c r="M12" s="7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44501</v>
      </c>
      <c r="N12" s="7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44480</v>
      </c>
      <c r="O12" s="5">
        <f t="shared" si="0"/>
        <v>6</v>
      </c>
      <c r="P12" s="10">
        <f>IF('FY2022'!$A14&lt;&gt;"",IF(AND(MONTH($K12) &lt;= 1, MONTH($L12) &gt;= 1), IF($O12 &lt;&gt; "", $E12/$O12, ""), ""),"")</f>
        <v>50000</v>
      </c>
      <c r="Q12" s="10">
        <f>IF('FY2022'!$A14&lt;&gt;"",IF(AND(MONTH($K12) &lt;= 2, MONTH($L12) &gt;= 2), IF($O12 &lt;&gt; "", $E12/$O12, ""), ""),"")</f>
        <v>50000</v>
      </c>
      <c r="R12" s="10">
        <f>IF('FY2022'!$A14&lt;&gt;"",IF(AND(MONTH($K12) &lt;= 3, MONTH($L12) &gt;= 3), IF($O12 &lt;&gt; "", $E12/$O12, ""), ""),"")</f>
        <v>50000</v>
      </c>
      <c r="S12" s="10">
        <f>IF('FY2022'!$A14&lt;&gt;"",IF(AND(MONTH($K12) &lt;= 4, MONTH($L12) &gt;= 4), IF($O12 &lt;&gt; "", $E12/$O12, ""), ""),"")</f>
        <v>50000</v>
      </c>
      <c r="T12" s="10">
        <f>IF('FY2022'!$A14&lt;&gt;"",IF(AND(MONTH($K12) &lt;= 5, MONTH($L12) &gt;= 5), IF($O12 &lt;&gt; "", $E12/$O12, ""), ""),"")</f>
        <v>50000</v>
      </c>
      <c r="U12" s="10">
        <f>IF('FY2022'!$A14&lt;&gt;"",IF(AND(MONTH($K12) &lt;= 6, MONTH($L12) &gt;= 6), IF($O12 &lt;&gt; "", $E12/$O12, ""), ""),"")</f>
        <v>50000</v>
      </c>
      <c r="V12" s="10" t="str">
        <f>IF('FY2022'!$A14&lt;&gt;"",IF(AND(MONTH($K12) &lt;= 7, MONTH($L12) &gt;= 7 ), IF($O12 &lt;&gt; "", $E12/$O12, ""), ""),"")</f>
        <v/>
      </c>
      <c r="W12" s="10" t="str">
        <f>IF('FY2022'!$A14&lt;&gt;"",IF(AND(MONTH($K12) &lt;= 8, MONTH($L12) &gt;= 8), IF($O12 &lt;&gt; "", $E12/$O12, ""), ""),"")</f>
        <v/>
      </c>
      <c r="X12" s="10" t="str">
        <f>IF('FY2022'!$A14&lt;&gt;"",IF(AND(MONTH($K12) &lt;= 9, MONTH($L12) &gt;= 9), IF($O12 &lt;&gt; "", $E12/$O12, ""), ""),"")</f>
        <v/>
      </c>
      <c r="Y12" s="10" t="str">
        <f>IF('FY2022'!$A14&lt;&gt;"",IF(AND(MONTH($K12) &lt;= 10, MONTH($L12) &gt;= 10), IF($O12 &lt;&gt; "", $E12/$O12, ""), ""),"")</f>
        <v/>
      </c>
      <c r="Z12" s="10" t="str">
        <f>IF('FY2022'!$A14&lt;&gt;"",IF(AND(MONTH($K12) &lt;= 11, MONTH($L12) &gt;= 11), IF($O12 &lt;&gt; "", $E12/$O12, ""), ""),"")</f>
        <v/>
      </c>
      <c r="AA12" s="10" t="str">
        <f>IF('FY2022'!$A14&lt;&gt;"",IF(AND(MONTH($K12) &lt;= 12, MONTH($L12) &gt;= 12), IF($O12 &lt;&gt; "", $E12/$O12, ""), ""),"")</f>
        <v/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44562</v>
      </c>
      <c r="L13" s="7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44742</v>
      </c>
      <c r="M13" s="7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44501</v>
      </c>
      <c r="N13" s="7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44480</v>
      </c>
      <c r="O13" s="5">
        <f t="shared" si="0"/>
        <v>6</v>
      </c>
      <c r="P13" s="10">
        <f>IF('FY2022'!$A15&lt;&gt;"",IF(AND(MONTH($K13) &lt;= 1, MONTH($L13) &gt;= 1), IF($O13 &lt;&gt; "", $E13/$O13, ""), ""),"")</f>
        <v>50000</v>
      </c>
      <c r="Q13" s="10">
        <f>IF('FY2022'!$A15&lt;&gt;"",IF(AND(MONTH($K13) &lt;= 2, MONTH($L13) &gt;= 2), IF($O13 &lt;&gt; "", $E13/$O13, ""), ""),"")</f>
        <v>50000</v>
      </c>
      <c r="R13" s="10">
        <f>IF('FY2022'!$A15&lt;&gt;"",IF(AND(MONTH($K13) &lt;= 3, MONTH($L13) &gt;= 3), IF($O13 &lt;&gt; "", $E13/$O13, ""), ""),"")</f>
        <v>50000</v>
      </c>
      <c r="S13" s="10">
        <f>IF('FY2022'!$A15&lt;&gt;"",IF(AND(MONTH($K13) &lt;= 4, MONTH($L13) &gt;= 4), IF($O13 &lt;&gt; "", $E13/$O13, ""), ""),"")</f>
        <v>50000</v>
      </c>
      <c r="T13" s="10">
        <f>IF('FY2022'!$A15&lt;&gt;"",IF(AND(MONTH($K13) &lt;= 5, MONTH($L13) &gt;= 5), IF($O13 &lt;&gt; "", $E13/$O13, ""), ""),"")</f>
        <v>50000</v>
      </c>
      <c r="U13" s="10">
        <f>IF('FY2022'!$A15&lt;&gt;"",IF(AND(MONTH($K13) &lt;= 6, MONTH($L13) &gt;= 6), IF($O13 &lt;&gt; "", $E13/$O13, ""), ""),"")</f>
        <v>50000</v>
      </c>
      <c r="V13" s="10" t="str">
        <f>IF('FY2022'!$A15&lt;&gt;"",IF(AND(MONTH($K13) &lt;= 7, MONTH($L13) &gt;= 7 ), IF($O13 &lt;&gt; "", $E13/$O13, ""), ""),"")</f>
        <v/>
      </c>
      <c r="W13" s="10" t="str">
        <f>IF('FY2022'!$A15&lt;&gt;"",IF(AND(MONTH($K13) &lt;= 8, MONTH($L13) &gt;= 8), IF($O13 &lt;&gt; "", $E13/$O13, ""), ""),"")</f>
        <v/>
      </c>
      <c r="X13" s="10" t="str">
        <f>IF('FY2022'!$A15&lt;&gt;"",IF(AND(MONTH($K13) &lt;= 9, MONTH($L13) &gt;= 9), IF($O13 &lt;&gt; "", $E13/$O13, ""), ""),"")</f>
        <v/>
      </c>
      <c r="Y13" s="10" t="str">
        <f>IF('FY2022'!$A15&lt;&gt;"",IF(AND(MONTH($K13) &lt;= 10, MONTH($L13) &gt;= 10), IF($O13 &lt;&gt; "", $E13/$O13, ""), ""),"")</f>
        <v/>
      </c>
      <c r="Z13" s="10" t="str">
        <f>IF('FY2022'!$A15&lt;&gt;"",IF(AND(MONTH($K13) &lt;= 11, MONTH($L13) &gt;= 11), IF($O13 &lt;&gt; "", $E13/$O13, ""), ""),"")</f>
        <v/>
      </c>
      <c r="AA13" s="10" t="str">
        <f>IF('FY2022'!$A15&lt;&gt;"",IF(AND(MONTH($K13) &lt;= 12, MONTH($L13) &gt;= 12), IF($O13 &lt;&gt; "", $E13/$O13, ""), ""),"")</f>
        <v/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44562</v>
      </c>
      <c r="L14" s="7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44742</v>
      </c>
      <c r="M14" s="7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44501</v>
      </c>
      <c r="N14" s="7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44480</v>
      </c>
      <c r="O14" s="5">
        <f t="shared" si="0"/>
        <v>6</v>
      </c>
      <c r="P14" s="10">
        <f>IF('FY2022'!$A16&lt;&gt;"",IF(AND(MONTH($K14) &lt;= 1, MONTH($L14) &gt;= 1), IF($O14 &lt;&gt; "", $E14/$O14, ""), ""),"")</f>
        <v>50000</v>
      </c>
      <c r="Q14" s="10">
        <f>IF('FY2022'!$A16&lt;&gt;"",IF(AND(MONTH($K14) &lt;= 2, MONTH($L14) &gt;= 2), IF($O14 &lt;&gt; "", $E14/$O14, ""), ""),"")</f>
        <v>50000</v>
      </c>
      <c r="R14" s="10">
        <f>IF('FY2022'!$A16&lt;&gt;"",IF(AND(MONTH($K14) &lt;= 3, MONTH($L14) &gt;= 3), IF($O14 &lt;&gt; "", $E14/$O14, ""), ""),"")</f>
        <v>50000</v>
      </c>
      <c r="S14" s="10">
        <f>IF('FY2022'!$A16&lt;&gt;"",IF(AND(MONTH($K14) &lt;= 4, MONTH($L14) &gt;= 4), IF($O14 &lt;&gt; "", $E14/$O14, ""), ""),"")</f>
        <v>50000</v>
      </c>
      <c r="T14" s="10">
        <f>IF('FY2022'!$A16&lt;&gt;"",IF(AND(MONTH($K14) &lt;= 5, MONTH($L14) &gt;= 5), IF($O14 &lt;&gt; "", $E14/$O14, ""), ""),"")</f>
        <v>50000</v>
      </c>
      <c r="U14" s="10">
        <f>IF('FY2022'!$A16&lt;&gt;"",IF(AND(MONTH($K14) &lt;= 6, MONTH($L14) &gt;= 6), IF($O14 &lt;&gt; "", $E14/$O14, ""), ""),"")</f>
        <v>50000</v>
      </c>
      <c r="V14" s="10" t="str">
        <f>IF('FY2022'!$A16&lt;&gt;"",IF(AND(MONTH($K14) &lt;= 7, MONTH($L14) &gt;= 7 ), IF($O14 &lt;&gt; "", $E14/$O14, ""), ""),"")</f>
        <v/>
      </c>
      <c r="W14" s="10" t="str">
        <f>IF('FY2022'!$A16&lt;&gt;"",IF(AND(MONTH($K14) &lt;= 8, MONTH($L14) &gt;= 8), IF($O14 &lt;&gt; "", $E14/$O14, ""), ""),"")</f>
        <v/>
      </c>
      <c r="X14" s="10" t="str">
        <f>IF('FY2022'!$A16&lt;&gt;"",IF(AND(MONTH($K14) &lt;= 9, MONTH($L14) &gt;= 9), IF($O14 &lt;&gt; "", $E14/$O14, ""), ""),"")</f>
        <v/>
      </c>
      <c r="Y14" s="10" t="str">
        <f>IF('FY2022'!$A16&lt;&gt;"",IF(AND(MONTH($K14) &lt;= 10, MONTH($L14) &gt;= 10), IF($O14 &lt;&gt; "", $E14/$O14, ""), ""),"")</f>
        <v/>
      </c>
      <c r="Z14" s="10" t="str">
        <f>IF('FY2022'!$A16&lt;&gt;"",IF(AND(MONTH($K14) &lt;= 11, MONTH($L14) &gt;= 11), IF($O14 &lt;&gt; "", $E14/$O14, ""), ""),"")</f>
        <v/>
      </c>
      <c r="AA14" s="10" t="str">
        <f>IF('FY2022'!$A16&lt;&gt;"",IF(AND(MONTH($K14) &lt;= 12, MONTH($L14) &gt;= 12), IF($O14 &lt;&gt; "", $E14/$O14, ""), ""),"")</f>
        <v/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44562</v>
      </c>
      <c r="L15" s="7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44742</v>
      </c>
      <c r="M15" s="7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44501</v>
      </c>
      <c r="N15" s="7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44480</v>
      </c>
      <c r="O15" s="5">
        <f t="shared" si="0"/>
        <v>6</v>
      </c>
      <c r="P15" s="10">
        <f>IF('FY2022'!$A17&lt;&gt;"",IF(AND(MONTH($K15) &lt;= 1, MONTH($L15) &gt;= 1), IF($O15 &lt;&gt; "", $E15/$O15, ""), ""),"")</f>
        <v>50000</v>
      </c>
      <c r="Q15" s="10">
        <f>IF('FY2022'!$A17&lt;&gt;"",IF(AND(MONTH($K15) &lt;= 2, MONTH($L15) &gt;= 2), IF($O15 &lt;&gt; "", $E15/$O15, ""), ""),"")</f>
        <v>50000</v>
      </c>
      <c r="R15" s="10">
        <f>IF('FY2022'!$A17&lt;&gt;"",IF(AND(MONTH($K15) &lt;= 3, MONTH($L15) &gt;= 3), IF($O15 &lt;&gt; "", $E15/$O15, ""), ""),"")</f>
        <v>50000</v>
      </c>
      <c r="S15" s="10">
        <f>IF('FY2022'!$A17&lt;&gt;"",IF(AND(MONTH($K15) &lt;= 4, MONTH($L15) &gt;= 4), IF($O15 &lt;&gt; "", $E15/$O15, ""), ""),"")</f>
        <v>50000</v>
      </c>
      <c r="T15" s="10">
        <f>IF('FY2022'!$A17&lt;&gt;"",IF(AND(MONTH($K15) &lt;= 5, MONTH($L15) &gt;= 5), IF($O15 &lt;&gt; "", $E15/$O15, ""), ""),"")</f>
        <v>50000</v>
      </c>
      <c r="U15" s="10">
        <f>IF('FY2022'!$A17&lt;&gt;"",IF(AND(MONTH($K15) &lt;= 6, MONTH($L15) &gt;= 6), IF($O15 &lt;&gt; "", $E15/$O15, ""), ""),"")</f>
        <v>50000</v>
      </c>
      <c r="V15" s="10" t="str">
        <f>IF('FY2022'!$A17&lt;&gt;"",IF(AND(MONTH($K15) &lt;= 7, MONTH($L15) &gt;= 7 ), IF($O15 &lt;&gt; "", $E15/$O15, ""), ""),"")</f>
        <v/>
      </c>
      <c r="W15" s="10" t="str">
        <f>IF('FY2022'!$A17&lt;&gt;"",IF(AND(MONTH($K15) &lt;= 8, MONTH($L15) &gt;= 8), IF($O15 &lt;&gt; "", $E15/$O15, ""), ""),"")</f>
        <v/>
      </c>
      <c r="X15" s="10" t="str">
        <f>IF('FY2022'!$A17&lt;&gt;"",IF(AND(MONTH($K15) &lt;= 9, MONTH($L15) &gt;= 9), IF($O15 &lt;&gt; "", $E15/$O15, ""), ""),"")</f>
        <v/>
      </c>
      <c r="Y15" s="10" t="str">
        <f>IF('FY2022'!$A17&lt;&gt;"",IF(AND(MONTH($K15) &lt;= 10, MONTH($L15) &gt;= 10), IF($O15 &lt;&gt; "", $E15/$O15, ""), ""),"")</f>
        <v/>
      </c>
      <c r="Z15" s="10" t="str">
        <f>IF('FY2022'!$A17&lt;&gt;"",IF(AND(MONTH($K15) &lt;= 11, MONTH($L15) &gt;= 11), IF($O15 &lt;&gt; "", $E15/$O15, ""), ""),"")</f>
        <v/>
      </c>
      <c r="AA15" s="10" t="str">
        <f>IF('FY2022'!$A17&lt;&gt;"",IF(AND(MONTH($K15) &lt;= 12, MONTH($L15) &gt;= 12), IF($O15 &lt;&gt; "", $E15/$O15, ""), ""),"")</f>
        <v/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44562</v>
      </c>
      <c r="L16" s="7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44742</v>
      </c>
      <c r="M16" s="7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44501</v>
      </c>
      <c r="N16" s="7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44480</v>
      </c>
      <c r="O16" s="5">
        <f t="shared" si="0"/>
        <v>6</v>
      </c>
      <c r="P16" s="10">
        <f>IF('FY2022'!$A18&lt;&gt;"",IF(AND(MONTH($K16) &lt;= 1, MONTH($L16) &gt;= 1), IF($O16 &lt;&gt; "", $E16/$O16, ""), ""),"")</f>
        <v>50000</v>
      </c>
      <c r="Q16" s="10">
        <f>IF('FY2022'!$A18&lt;&gt;"",IF(AND(MONTH($K16) &lt;= 2, MONTH($L16) &gt;= 2), IF($O16 &lt;&gt; "", $E16/$O16, ""), ""),"")</f>
        <v>50000</v>
      </c>
      <c r="R16" s="10">
        <f>IF('FY2022'!$A18&lt;&gt;"",IF(AND(MONTH($K16) &lt;= 3, MONTH($L16) &gt;= 3), IF($O16 &lt;&gt; "", $E16/$O16, ""), ""),"")</f>
        <v>50000</v>
      </c>
      <c r="S16" s="10">
        <f>IF('FY2022'!$A18&lt;&gt;"",IF(AND(MONTH($K16) &lt;= 4, MONTH($L16) &gt;= 4), IF($O16 &lt;&gt; "", $E16/$O16, ""), ""),"")</f>
        <v>50000</v>
      </c>
      <c r="T16" s="10">
        <f>IF('FY2022'!$A18&lt;&gt;"",IF(AND(MONTH($K16) &lt;= 5, MONTH($L16) &gt;= 5), IF($O16 &lt;&gt; "", $E16/$O16, ""), ""),"")</f>
        <v>50000</v>
      </c>
      <c r="U16" s="10">
        <f>IF('FY2022'!$A18&lt;&gt;"",IF(AND(MONTH($K16) &lt;= 6, MONTH($L16) &gt;= 6), IF($O16 &lt;&gt; "", $E16/$O16, ""), ""),"")</f>
        <v>50000</v>
      </c>
      <c r="V16" s="10" t="str">
        <f>IF('FY2022'!$A18&lt;&gt;"",IF(AND(MONTH($K16) &lt;= 7, MONTH($L16) &gt;= 7 ), IF($O16 &lt;&gt; "", $E16/$O16, ""), ""),"")</f>
        <v/>
      </c>
      <c r="W16" s="10" t="str">
        <f>IF('FY2022'!$A18&lt;&gt;"",IF(AND(MONTH($K16) &lt;= 8, MONTH($L16) &gt;= 8), IF($O16 &lt;&gt; "", $E16/$O16, ""), ""),"")</f>
        <v/>
      </c>
      <c r="X16" s="10" t="str">
        <f>IF('FY2022'!$A18&lt;&gt;"",IF(AND(MONTH($K16) &lt;= 9, MONTH($L16) &gt;= 9), IF($O16 &lt;&gt; "", $E16/$O16, ""), ""),"")</f>
        <v/>
      </c>
      <c r="Y16" s="10" t="str">
        <f>IF('FY2022'!$A18&lt;&gt;"",IF(AND(MONTH($K16) &lt;= 10, MONTH($L16) &gt;= 10), IF($O16 &lt;&gt; "", $E16/$O16, ""), ""),"")</f>
        <v/>
      </c>
      <c r="Z16" s="10" t="str">
        <f>IF('FY2022'!$A18&lt;&gt;"",IF(AND(MONTH($K16) &lt;= 11, MONTH($L16) &gt;= 11), IF($O16 &lt;&gt; "", $E16/$O16, ""), ""),"")</f>
        <v/>
      </c>
      <c r="AA16" s="10" t="str">
        <f>IF('FY2022'!$A18&lt;&gt;"",IF(AND(MONTH($K16) &lt;= 12, MONTH($L16) &gt;= 12), IF($O16 &lt;&gt; "", $E16/$O16, ""), ""),"")</f>
        <v/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44562</v>
      </c>
      <c r="L17" s="7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44742</v>
      </c>
      <c r="M17" s="7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44501</v>
      </c>
      <c r="N17" s="7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44480</v>
      </c>
      <c r="O17" s="5">
        <f t="shared" si="0"/>
        <v>6</v>
      </c>
      <c r="P17" s="10">
        <f>IF('FY2022'!$A19&lt;&gt;"",IF(AND(MONTH($K17) &lt;= 1, MONTH($L17) &gt;= 1), IF($O17 &lt;&gt; "", $E17/$O17, ""), ""),"")</f>
        <v>50000</v>
      </c>
      <c r="Q17" s="10">
        <f>IF('FY2022'!$A19&lt;&gt;"",IF(AND(MONTH($K17) &lt;= 2, MONTH($L17) &gt;= 2), IF($O17 &lt;&gt; "", $E17/$O17, ""), ""),"")</f>
        <v>50000</v>
      </c>
      <c r="R17" s="10">
        <f>IF('FY2022'!$A19&lt;&gt;"",IF(AND(MONTH($K17) &lt;= 3, MONTH($L17) &gt;= 3), IF($O17 &lt;&gt; "", $E17/$O17, ""), ""),"")</f>
        <v>50000</v>
      </c>
      <c r="S17" s="10">
        <f>IF('FY2022'!$A19&lt;&gt;"",IF(AND(MONTH($K17) &lt;= 4, MONTH($L17) &gt;= 4), IF($O17 &lt;&gt; "", $E17/$O17, ""), ""),"")</f>
        <v>50000</v>
      </c>
      <c r="T17" s="10">
        <f>IF('FY2022'!$A19&lt;&gt;"",IF(AND(MONTH($K17) &lt;= 5, MONTH($L17) &gt;= 5), IF($O17 &lt;&gt; "", $E17/$O17, ""), ""),"")</f>
        <v>50000</v>
      </c>
      <c r="U17" s="10">
        <f>IF('FY2022'!$A19&lt;&gt;"",IF(AND(MONTH($K17) &lt;= 6, MONTH($L17) &gt;= 6), IF($O17 &lt;&gt; "", $E17/$O17, ""), ""),"")</f>
        <v>50000</v>
      </c>
      <c r="V17" s="10" t="str">
        <f>IF('FY2022'!$A19&lt;&gt;"",IF(AND(MONTH($K17) &lt;= 7, MONTH($L17) &gt;= 7 ), IF($O17 &lt;&gt; "", $E17/$O17, ""), ""),"")</f>
        <v/>
      </c>
      <c r="W17" s="10" t="str">
        <f>IF('FY2022'!$A19&lt;&gt;"",IF(AND(MONTH($K17) &lt;= 8, MONTH($L17) &gt;= 8), IF($O17 &lt;&gt; "", $E17/$O17, ""), ""),"")</f>
        <v/>
      </c>
      <c r="X17" s="10" t="str">
        <f>IF('FY2022'!$A19&lt;&gt;"",IF(AND(MONTH($K17) &lt;= 9, MONTH($L17) &gt;= 9), IF($O17 &lt;&gt; "", $E17/$O17, ""), ""),"")</f>
        <v/>
      </c>
      <c r="Y17" s="10" t="str">
        <f>IF('FY2022'!$A19&lt;&gt;"",IF(AND(MONTH($K17) &lt;= 10, MONTH($L17) &gt;= 10), IF($O17 &lt;&gt; "", $E17/$O17, ""), ""),"")</f>
        <v/>
      </c>
      <c r="Z17" s="10" t="str">
        <f>IF('FY2022'!$A19&lt;&gt;"",IF(AND(MONTH($K17) &lt;= 11, MONTH($L17) &gt;= 11), IF($O17 &lt;&gt; "", $E17/$O17, ""), ""),"")</f>
        <v/>
      </c>
      <c r="AA17" s="10" t="str">
        <f>IF('FY2022'!$A19&lt;&gt;"",IF(AND(MONTH($K17) &lt;= 12, MONTH($L17) &gt;= 12), IF($O17 &lt;&gt; "", $E17/$O17, ""), ""),"")</f>
        <v/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44562</v>
      </c>
      <c r="L18" s="7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44742</v>
      </c>
      <c r="M18" s="7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44502</v>
      </c>
      <c r="N18" s="7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44481</v>
      </c>
      <c r="O18" s="5">
        <f t="shared" si="0"/>
        <v>6</v>
      </c>
      <c r="P18" s="10">
        <f>IF('FY2022'!$A20&lt;&gt;"",IF(AND(MONTH($K18) &lt;= 1, MONTH($L18) &gt;= 1), IF($O18 &lt;&gt; "", $E18/$O18, ""), ""),"")</f>
        <v>100000</v>
      </c>
      <c r="Q18" s="10">
        <f>IF('FY2022'!$A20&lt;&gt;"",IF(AND(MONTH($K18) &lt;= 2, MONTH($L18) &gt;= 2), IF($O18 &lt;&gt; "", $E18/$O18, ""), ""),"")</f>
        <v>100000</v>
      </c>
      <c r="R18" s="10">
        <f>IF('FY2022'!$A20&lt;&gt;"",IF(AND(MONTH($K18) &lt;= 3, MONTH($L18) &gt;= 3), IF($O18 &lt;&gt; "", $E18/$O18, ""), ""),"")</f>
        <v>100000</v>
      </c>
      <c r="S18" s="10">
        <f>IF('FY2022'!$A20&lt;&gt;"",IF(AND(MONTH($K18) &lt;= 4, MONTH($L18) &gt;= 4), IF($O18 &lt;&gt; "", $E18/$O18, ""), ""),"")</f>
        <v>100000</v>
      </c>
      <c r="T18" s="10">
        <f>IF('FY2022'!$A20&lt;&gt;"",IF(AND(MONTH($K18) &lt;= 5, MONTH($L18) &gt;= 5), IF($O18 &lt;&gt; "", $E18/$O18, ""), ""),"")</f>
        <v>100000</v>
      </c>
      <c r="U18" s="10">
        <f>IF('FY2022'!$A20&lt;&gt;"",IF(AND(MONTH($K18) &lt;= 6, MONTH($L18) &gt;= 6), IF($O18 &lt;&gt; "", $E18/$O18, ""), ""),"")</f>
        <v>100000</v>
      </c>
      <c r="V18" s="10" t="str">
        <f>IF('FY2022'!$A20&lt;&gt;"",IF(AND(MONTH($K18) &lt;= 7, MONTH($L18) &gt;= 7 ), IF($O18 &lt;&gt; "", $E18/$O18, ""), ""),"")</f>
        <v/>
      </c>
      <c r="W18" s="10" t="str">
        <f>IF('FY2022'!$A20&lt;&gt;"",IF(AND(MONTH($K18) &lt;= 8, MONTH($L18) &gt;= 8), IF($O18 &lt;&gt; "", $E18/$O18, ""), ""),"")</f>
        <v/>
      </c>
      <c r="X18" s="10" t="str">
        <f>IF('FY2022'!$A20&lt;&gt;"",IF(AND(MONTH($K18) &lt;= 9, MONTH($L18) &gt;= 9), IF($O18 &lt;&gt; "", $E18/$O18, ""), ""),"")</f>
        <v/>
      </c>
      <c r="Y18" s="10" t="str">
        <f>IF('FY2022'!$A20&lt;&gt;"",IF(AND(MONTH($K18) &lt;= 10, MONTH($L18) &gt;= 10), IF($O18 &lt;&gt; "", $E18/$O18, ""), ""),"")</f>
        <v/>
      </c>
      <c r="Z18" s="10" t="str">
        <f>IF('FY2022'!$A20&lt;&gt;"",IF(AND(MONTH($K18) &lt;= 11, MONTH($L18) &gt;= 11), IF($O18 &lt;&gt; "", $E18/$O18, ""), ""),"")</f>
        <v/>
      </c>
      <c r="AA18" s="10" t="str">
        <f>IF('FY2022'!$A20&lt;&gt;"",IF(AND(MONTH($K18) &lt;= 12, MONTH($L18) &gt;= 12), IF($O18 &lt;&gt; "", $E18/$O18, ""), ""),"")</f>
        <v/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44562</v>
      </c>
      <c r="L19" s="7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44742</v>
      </c>
      <c r="M19" s="7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44502</v>
      </c>
      <c r="N19" s="7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44481</v>
      </c>
      <c r="O19" s="5">
        <f t="shared" si="0"/>
        <v>6</v>
      </c>
      <c r="P19" s="10">
        <f>IF('FY2022'!$A21&lt;&gt;"",IF(AND(MONTH($K19) &lt;= 1, MONTH($L19) &gt;= 1), IF($O19 &lt;&gt; "", $E19/$O19, ""), ""),"")</f>
        <v>100000</v>
      </c>
      <c r="Q19" s="10">
        <f>IF('FY2022'!$A21&lt;&gt;"",IF(AND(MONTH($K19) &lt;= 2, MONTH($L19) &gt;= 2), IF($O19 &lt;&gt; "", $E19/$O19, ""), ""),"")</f>
        <v>100000</v>
      </c>
      <c r="R19" s="10">
        <f>IF('FY2022'!$A21&lt;&gt;"",IF(AND(MONTH($K19) &lt;= 3, MONTH($L19) &gt;= 3), IF($O19 &lt;&gt; "", $E19/$O19, ""), ""),"")</f>
        <v>100000</v>
      </c>
      <c r="S19" s="10">
        <f>IF('FY2022'!$A21&lt;&gt;"",IF(AND(MONTH($K19) &lt;= 4, MONTH($L19) &gt;= 4), IF($O19 &lt;&gt; "", $E19/$O19, ""), ""),"")</f>
        <v>100000</v>
      </c>
      <c r="T19" s="10">
        <f>IF('FY2022'!$A21&lt;&gt;"",IF(AND(MONTH($K19) &lt;= 5, MONTH($L19) &gt;= 5), IF($O19 &lt;&gt; "", $E19/$O19, ""), ""),"")</f>
        <v>100000</v>
      </c>
      <c r="U19" s="10">
        <f>IF('FY2022'!$A21&lt;&gt;"",IF(AND(MONTH($K19) &lt;= 6, MONTH($L19) &gt;= 6), IF($O19 &lt;&gt; "", $E19/$O19, ""), ""),"")</f>
        <v>100000</v>
      </c>
      <c r="V19" s="10" t="str">
        <f>IF('FY2022'!$A21&lt;&gt;"",IF(AND(MONTH($K19) &lt;= 7, MONTH($L19) &gt;= 7 ), IF($O19 &lt;&gt; "", $E19/$O19, ""), ""),"")</f>
        <v/>
      </c>
      <c r="W19" s="10" t="str">
        <f>IF('FY2022'!$A21&lt;&gt;"",IF(AND(MONTH($K19) &lt;= 8, MONTH($L19) &gt;= 8), IF($O19 &lt;&gt; "", $E19/$O19, ""), ""),"")</f>
        <v/>
      </c>
      <c r="X19" s="10" t="str">
        <f>IF('FY2022'!$A21&lt;&gt;"",IF(AND(MONTH($K19) &lt;= 9, MONTH($L19) &gt;= 9), IF($O19 &lt;&gt; "", $E19/$O19, ""), ""),"")</f>
        <v/>
      </c>
      <c r="Y19" s="10" t="str">
        <f>IF('FY2022'!$A21&lt;&gt;"",IF(AND(MONTH($K19) &lt;= 10, MONTH($L19) &gt;= 10), IF($O19 &lt;&gt; "", $E19/$O19, ""), ""),"")</f>
        <v/>
      </c>
      <c r="Z19" s="10" t="str">
        <f>IF('FY2022'!$A21&lt;&gt;"",IF(AND(MONTH($K19) &lt;= 11, MONTH($L19) &gt;= 11), IF($O19 &lt;&gt; "", $E19/$O19, ""), ""),"")</f>
        <v/>
      </c>
      <c r="AA19" s="10" t="str">
        <f>IF('FY2022'!$A21&lt;&gt;"",IF(AND(MONTH($K19) &lt;= 12, MONTH($L19) &gt;= 12), IF($O19 &lt;&gt; "", $E19/$O19, ""), ""),"")</f>
        <v/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44562</v>
      </c>
      <c r="L20" s="7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44742</v>
      </c>
      <c r="M20" s="7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44502</v>
      </c>
      <c r="N20" s="7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44481</v>
      </c>
      <c r="O20" s="5">
        <f t="shared" si="0"/>
        <v>6</v>
      </c>
      <c r="P20" s="10">
        <f>IF('FY2022'!$A22&lt;&gt;"",IF(AND(MONTH($K20) &lt;= 1, MONTH($L20) &gt;= 1), IF($O20 &lt;&gt; "", $E20/$O20, ""), ""),"")</f>
        <v>100000</v>
      </c>
      <c r="Q20" s="10">
        <f>IF('FY2022'!$A22&lt;&gt;"",IF(AND(MONTH($K20) &lt;= 2, MONTH($L20) &gt;= 2), IF($O20 &lt;&gt; "", $E20/$O20, ""), ""),"")</f>
        <v>100000</v>
      </c>
      <c r="R20" s="10">
        <f>IF('FY2022'!$A22&lt;&gt;"",IF(AND(MONTH($K20) &lt;= 3, MONTH($L20) &gt;= 3), IF($O20 &lt;&gt; "", $E20/$O20, ""), ""),"")</f>
        <v>100000</v>
      </c>
      <c r="S20" s="10">
        <f>IF('FY2022'!$A22&lt;&gt;"",IF(AND(MONTH($K20) &lt;= 4, MONTH($L20) &gt;= 4), IF($O20 &lt;&gt; "", $E20/$O20, ""), ""),"")</f>
        <v>100000</v>
      </c>
      <c r="T20" s="10">
        <f>IF('FY2022'!$A22&lt;&gt;"",IF(AND(MONTH($K20) &lt;= 5, MONTH($L20) &gt;= 5), IF($O20 &lt;&gt; "", $E20/$O20, ""), ""),"")</f>
        <v>100000</v>
      </c>
      <c r="U20" s="10">
        <f>IF('FY2022'!$A22&lt;&gt;"",IF(AND(MONTH($K20) &lt;= 6, MONTH($L20) &gt;= 6), IF($O20 &lt;&gt; "", $E20/$O20, ""), ""),"")</f>
        <v>100000</v>
      </c>
      <c r="V20" s="10" t="str">
        <f>IF('FY2022'!$A22&lt;&gt;"",IF(AND(MONTH($K20) &lt;= 7, MONTH($L20) &gt;= 7 ), IF($O20 &lt;&gt; "", $E20/$O20, ""), ""),"")</f>
        <v/>
      </c>
      <c r="W20" s="10" t="str">
        <f>IF('FY2022'!$A22&lt;&gt;"",IF(AND(MONTH($K20) &lt;= 8, MONTH($L20) &gt;= 8), IF($O20 &lt;&gt; "", $E20/$O20, ""), ""),"")</f>
        <v/>
      </c>
      <c r="X20" s="10" t="str">
        <f>IF('FY2022'!$A22&lt;&gt;"",IF(AND(MONTH($K20) &lt;= 9, MONTH($L20) &gt;= 9), IF($O20 &lt;&gt; "", $E20/$O20, ""), ""),"")</f>
        <v/>
      </c>
      <c r="Y20" s="10" t="str">
        <f>IF('FY2022'!$A22&lt;&gt;"",IF(AND(MONTH($K20) &lt;= 10, MONTH($L20) &gt;= 10), IF($O20 &lt;&gt; "", $E20/$O20, ""), ""),"")</f>
        <v/>
      </c>
      <c r="Z20" s="10" t="str">
        <f>IF('FY2022'!$A22&lt;&gt;"",IF(AND(MONTH($K20) &lt;= 11, MONTH($L20) &gt;= 11), IF($O20 &lt;&gt; "", $E20/$O20, ""), ""),"")</f>
        <v/>
      </c>
      <c r="AA20" s="10" t="str">
        <f>IF('FY2022'!$A22&lt;&gt;"",IF(AND(MONTH($K20) &lt;= 12, MONTH($L20) &gt;= 12), IF($O20 &lt;&gt; "", $E20/$O20, ""), ""),"")</f>
        <v/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44562</v>
      </c>
      <c r="L21" s="7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44742</v>
      </c>
      <c r="M21" s="7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44502</v>
      </c>
      <c r="N21" s="7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44481</v>
      </c>
      <c r="O21" s="5">
        <f t="shared" si="0"/>
        <v>6</v>
      </c>
      <c r="P21" s="10">
        <f>IF('FY2022'!$A23&lt;&gt;"",IF(AND(MONTH($K21) &lt;= 1, MONTH($L21) &gt;= 1), IF($O21 &lt;&gt; "", $E21/$O21, ""), ""),"")</f>
        <v>100000</v>
      </c>
      <c r="Q21" s="10">
        <f>IF('FY2022'!$A23&lt;&gt;"",IF(AND(MONTH($K21) &lt;= 2, MONTH($L21) &gt;= 2), IF($O21 &lt;&gt; "", $E21/$O21, ""), ""),"")</f>
        <v>100000</v>
      </c>
      <c r="R21" s="10">
        <f>IF('FY2022'!$A23&lt;&gt;"",IF(AND(MONTH($K21) &lt;= 3, MONTH($L21) &gt;= 3), IF($O21 &lt;&gt; "", $E21/$O21, ""), ""),"")</f>
        <v>100000</v>
      </c>
      <c r="S21" s="10">
        <f>IF('FY2022'!$A23&lt;&gt;"",IF(AND(MONTH($K21) &lt;= 4, MONTH($L21) &gt;= 4), IF($O21 &lt;&gt; "", $E21/$O21, ""), ""),"")</f>
        <v>100000</v>
      </c>
      <c r="T21" s="10">
        <f>IF('FY2022'!$A23&lt;&gt;"",IF(AND(MONTH($K21) &lt;= 5, MONTH($L21) &gt;= 5), IF($O21 &lt;&gt; "", $E21/$O21, ""), ""),"")</f>
        <v>100000</v>
      </c>
      <c r="U21" s="10">
        <f>IF('FY2022'!$A23&lt;&gt;"",IF(AND(MONTH($K21) &lt;= 6, MONTH($L21) &gt;= 6), IF($O21 &lt;&gt; "", $E21/$O21, ""), ""),"")</f>
        <v>100000</v>
      </c>
      <c r="V21" s="10" t="str">
        <f>IF('FY2022'!$A23&lt;&gt;"",IF(AND(MONTH($K21) &lt;= 7, MONTH($L21) &gt;= 7 ), IF($O21 &lt;&gt; "", $E21/$O21, ""), ""),"")</f>
        <v/>
      </c>
      <c r="W21" s="10" t="str">
        <f>IF('FY2022'!$A23&lt;&gt;"",IF(AND(MONTH($K21) &lt;= 8, MONTH($L21) &gt;= 8), IF($O21 &lt;&gt; "", $E21/$O21, ""), ""),"")</f>
        <v/>
      </c>
      <c r="X21" s="10" t="str">
        <f>IF('FY2022'!$A23&lt;&gt;"",IF(AND(MONTH($K21) &lt;= 9, MONTH($L21) &gt;= 9), IF($O21 &lt;&gt; "", $E21/$O21, ""), ""),"")</f>
        <v/>
      </c>
      <c r="Y21" s="10" t="str">
        <f>IF('FY2022'!$A23&lt;&gt;"",IF(AND(MONTH($K21) &lt;= 10, MONTH($L21) &gt;= 10), IF($O21 &lt;&gt; "", $E21/$O21, ""), ""),"")</f>
        <v/>
      </c>
      <c r="Z21" s="10" t="str">
        <f>IF('FY2022'!$A23&lt;&gt;"",IF(AND(MONTH($K21) &lt;= 11, MONTH($L21) &gt;= 11), IF($O21 &lt;&gt; "", $E21/$O21, ""), ""),"")</f>
        <v/>
      </c>
      <c r="AA21" s="10" t="str">
        <f>IF('FY2022'!$A23&lt;&gt;"",IF(AND(MONTH($K21) &lt;= 12, MONTH($L21) &gt;= 12), IF($O21 &lt;&gt; "", $E21/$O21, ""), ""),"")</f>
        <v/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44562</v>
      </c>
      <c r="L22" s="7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44742</v>
      </c>
      <c r="M22" s="7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44502</v>
      </c>
      <c r="N22" s="7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44481</v>
      </c>
      <c r="O22" s="5">
        <f t="shared" si="0"/>
        <v>6</v>
      </c>
      <c r="P22" s="10">
        <f>IF('FY2022'!$A24&lt;&gt;"",IF(AND(MONTH($K22) &lt;= 1, MONTH($L22) &gt;= 1), IF($O22 &lt;&gt; "", $E22/$O22, ""), ""),"")</f>
        <v>100000</v>
      </c>
      <c r="Q22" s="10">
        <f>IF('FY2022'!$A24&lt;&gt;"",IF(AND(MONTH($K22) &lt;= 2, MONTH($L22) &gt;= 2), IF($O22 &lt;&gt; "", $E22/$O22, ""), ""),"")</f>
        <v>100000</v>
      </c>
      <c r="R22" s="10">
        <f>IF('FY2022'!$A24&lt;&gt;"",IF(AND(MONTH($K22) &lt;= 3, MONTH($L22) &gt;= 3), IF($O22 &lt;&gt; "", $E22/$O22, ""), ""),"")</f>
        <v>100000</v>
      </c>
      <c r="S22" s="10">
        <f>IF('FY2022'!$A24&lt;&gt;"",IF(AND(MONTH($K22) &lt;= 4, MONTH($L22) &gt;= 4), IF($O22 &lt;&gt; "", $E22/$O22, ""), ""),"")</f>
        <v>100000</v>
      </c>
      <c r="T22" s="10">
        <f>IF('FY2022'!$A24&lt;&gt;"",IF(AND(MONTH($K22) &lt;= 5, MONTH($L22) &gt;= 5), IF($O22 &lt;&gt; "", $E22/$O22, ""), ""),"")</f>
        <v>100000</v>
      </c>
      <c r="U22" s="10">
        <f>IF('FY2022'!$A24&lt;&gt;"",IF(AND(MONTH($K22) &lt;= 6, MONTH($L22) &gt;= 6), IF($O22 &lt;&gt; "", $E22/$O22, ""), ""),"")</f>
        <v>100000</v>
      </c>
      <c r="V22" s="10" t="str">
        <f>IF('FY2022'!$A24&lt;&gt;"",IF(AND(MONTH($K22) &lt;= 7, MONTH($L22) &gt;= 7 ), IF($O22 &lt;&gt; "", $E22/$O22, ""), ""),"")</f>
        <v/>
      </c>
      <c r="W22" s="10" t="str">
        <f>IF('FY2022'!$A24&lt;&gt;"",IF(AND(MONTH($K22) &lt;= 8, MONTH($L22) &gt;= 8), IF($O22 &lt;&gt; "", $E22/$O22, ""), ""),"")</f>
        <v/>
      </c>
      <c r="X22" s="10" t="str">
        <f>IF('FY2022'!$A24&lt;&gt;"",IF(AND(MONTH($K22) &lt;= 9, MONTH($L22) &gt;= 9), IF($O22 &lt;&gt; "", $E22/$O22, ""), ""),"")</f>
        <v/>
      </c>
      <c r="Y22" s="10" t="str">
        <f>IF('FY2022'!$A24&lt;&gt;"",IF(AND(MONTH($K22) &lt;= 10, MONTH($L22) &gt;= 10), IF($O22 &lt;&gt; "", $E22/$O22, ""), ""),"")</f>
        <v/>
      </c>
      <c r="Z22" s="10" t="str">
        <f>IF('FY2022'!$A24&lt;&gt;"",IF(AND(MONTH($K22) &lt;= 11, MONTH($L22) &gt;= 11), IF($O22 &lt;&gt; "", $E22/$O22, ""), ""),"")</f>
        <v/>
      </c>
      <c r="AA22" s="10" t="str">
        <f>IF('FY2022'!$A24&lt;&gt;"",IF(AND(MONTH($K22) &lt;= 12, MONTH($L22) &gt;= 12), IF($O22 &lt;&gt; "", $E22/$O22, ""), ""),"")</f>
        <v/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44562</v>
      </c>
      <c r="L23" s="7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44742</v>
      </c>
      <c r="M23" s="7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44502</v>
      </c>
      <c r="N23" s="7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44481</v>
      </c>
      <c r="O23" s="5">
        <f t="shared" si="0"/>
        <v>6</v>
      </c>
      <c r="P23" s="10">
        <f>IF('FY2022'!$A25&lt;&gt;"",IF(AND(MONTH($K23) &lt;= 1, MONTH($L23) &gt;= 1), IF($O23 &lt;&gt; "", $E23/$O23, ""), ""),"")</f>
        <v>100000</v>
      </c>
      <c r="Q23" s="10">
        <f>IF('FY2022'!$A25&lt;&gt;"",IF(AND(MONTH($K23) &lt;= 2, MONTH($L23) &gt;= 2), IF($O23 &lt;&gt; "", $E23/$O23, ""), ""),"")</f>
        <v>100000</v>
      </c>
      <c r="R23" s="10">
        <f>IF('FY2022'!$A25&lt;&gt;"",IF(AND(MONTH($K23) &lt;= 3, MONTH($L23) &gt;= 3), IF($O23 &lt;&gt; "", $E23/$O23, ""), ""),"")</f>
        <v>100000</v>
      </c>
      <c r="S23" s="10">
        <f>IF('FY2022'!$A25&lt;&gt;"",IF(AND(MONTH($K23) &lt;= 4, MONTH($L23) &gt;= 4), IF($O23 &lt;&gt; "", $E23/$O23, ""), ""),"")</f>
        <v>100000</v>
      </c>
      <c r="T23" s="10">
        <f>IF('FY2022'!$A25&lt;&gt;"",IF(AND(MONTH($K23) &lt;= 5, MONTH($L23) &gt;= 5), IF($O23 &lt;&gt; "", $E23/$O23, ""), ""),"")</f>
        <v>100000</v>
      </c>
      <c r="U23" s="10">
        <f>IF('FY2022'!$A25&lt;&gt;"",IF(AND(MONTH($K23) &lt;= 6, MONTH($L23) &gt;= 6), IF($O23 &lt;&gt; "", $E23/$O23, ""), ""),"")</f>
        <v>100000</v>
      </c>
      <c r="V23" s="10" t="str">
        <f>IF('FY2022'!$A25&lt;&gt;"",IF(AND(MONTH($K23) &lt;= 7, MONTH($L23) &gt;= 7 ), IF($O23 &lt;&gt; "", $E23/$O23, ""), ""),"")</f>
        <v/>
      </c>
      <c r="W23" s="10" t="str">
        <f>IF('FY2022'!$A25&lt;&gt;"",IF(AND(MONTH($K23) &lt;= 8, MONTH($L23) &gt;= 8), IF($O23 &lt;&gt; "", $E23/$O23, ""), ""),"")</f>
        <v/>
      </c>
      <c r="X23" s="10" t="str">
        <f>IF('FY2022'!$A25&lt;&gt;"",IF(AND(MONTH($K23) &lt;= 9, MONTH($L23) &gt;= 9), IF($O23 &lt;&gt; "", $E23/$O23, ""), ""),"")</f>
        <v/>
      </c>
      <c r="Y23" s="10" t="str">
        <f>IF('FY2022'!$A25&lt;&gt;"",IF(AND(MONTH($K23) &lt;= 10, MONTH($L23) &gt;= 10), IF($O23 &lt;&gt; "", $E23/$O23, ""), ""),"")</f>
        <v/>
      </c>
      <c r="Z23" s="10" t="str">
        <f>IF('FY2022'!$A25&lt;&gt;"",IF(AND(MONTH($K23) &lt;= 11, MONTH($L23) &gt;= 11), IF($O23 &lt;&gt; "", $E23/$O23, ""), ""),"")</f>
        <v/>
      </c>
      <c r="AA23" s="10" t="str">
        <f>IF('FY2022'!$A25&lt;&gt;"",IF(AND(MONTH($K23) &lt;= 12, MONTH($L23) &gt;= 12), IF($O23 &lt;&gt; "", $E23/$O23, ""), ""),"")</f>
        <v/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44562</v>
      </c>
      <c r="L24" s="7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44742</v>
      </c>
      <c r="M24" s="7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44502</v>
      </c>
      <c r="N24" s="7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44481</v>
      </c>
      <c r="O24" s="5">
        <f t="shared" si="0"/>
        <v>6</v>
      </c>
      <c r="P24" s="10">
        <f>IF('FY2022'!$A26&lt;&gt;"",IF(AND(MONTH($K24) &lt;= 1, MONTH($L24) &gt;= 1), IF($O24 &lt;&gt; "", $E24/$O24, ""), ""),"")</f>
        <v>100000</v>
      </c>
      <c r="Q24" s="10">
        <f>IF('FY2022'!$A26&lt;&gt;"",IF(AND(MONTH($K24) &lt;= 2, MONTH($L24) &gt;= 2), IF($O24 &lt;&gt; "", $E24/$O24, ""), ""),"")</f>
        <v>100000</v>
      </c>
      <c r="R24" s="10">
        <f>IF('FY2022'!$A26&lt;&gt;"",IF(AND(MONTH($K24) &lt;= 3, MONTH($L24) &gt;= 3), IF($O24 &lt;&gt; "", $E24/$O24, ""), ""),"")</f>
        <v>100000</v>
      </c>
      <c r="S24" s="10">
        <f>IF('FY2022'!$A26&lt;&gt;"",IF(AND(MONTH($K24) &lt;= 4, MONTH($L24) &gt;= 4), IF($O24 &lt;&gt; "", $E24/$O24, ""), ""),"")</f>
        <v>100000</v>
      </c>
      <c r="T24" s="10">
        <f>IF('FY2022'!$A26&lt;&gt;"",IF(AND(MONTH($K24) &lt;= 5, MONTH($L24) &gt;= 5), IF($O24 &lt;&gt; "", $E24/$O24, ""), ""),"")</f>
        <v>100000</v>
      </c>
      <c r="U24" s="10">
        <f>IF('FY2022'!$A26&lt;&gt;"",IF(AND(MONTH($K24) &lt;= 6, MONTH($L24) &gt;= 6), IF($O24 &lt;&gt; "", $E24/$O24, ""), ""),"")</f>
        <v>100000</v>
      </c>
      <c r="V24" s="10" t="str">
        <f>IF('FY2022'!$A26&lt;&gt;"",IF(AND(MONTH($K24) &lt;= 7, MONTH($L24) &gt;= 7 ), IF($O24 &lt;&gt; "", $E24/$O24, ""), ""),"")</f>
        <v/>
      </c>
      <c r="W24" s="10" t="str">
        <f>IF('FY2022'!$A26&lt;&gt;"",IF(AND(MONTH($K24) &lt;= 8, MONTH($L24) &gt;= 8), IF($O24 &lt;&gt; "", $E24/$O24, ""), ""),"")</f>
        <v/>
      </c>
      <c r="X24" s="10" t="str">
        <f>IF('FY2022'!$A26&lt;&gt;"",IF(AND(MONTH($K24) &lt;= 9, MONTH($L24) &gt;= 9), IF($O24 &lt;&gt; "", $E24/$O24, ""), ""),"")</f>
        <v/>
      </c>
      <c r="Y24" s="10" t="str">
        <f>IF('FY2022'!$A26&lt;&gt;"",IF(AND(MONTH($K24) &lt;= 10, MONTH($L24) &gt;= 10), IF($O24 &lt;&gt; "", $E24/$O24, ""), ""),"")</f>
        <v/>
      </c>
      <c r="Z24" s="10" t="str">
        <f>IF('FY2022'!$A26&lt;&gt;"",IF(AND(MONTH($K24) &lt;= 11, MONTH($L24) &gt;= 11), IF($O24 &lt;&gt; "", $E24/$O24, ""), ""),"")</f>
        <v/>
      </c>
      <c r="AA24" s="10" t="str">
        <f>IF('FY2022'!$A26&lt;&gt;"",IF(AND(MONTH($K24) &lt;= 12, MONTH($L24) &gt;= 12), IF($O24 &lt;&gt; "", $E24/$O24, ""), ""),"")</f>
        <v/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44562</v>
      </c>
      <c r="L25" s="7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44742</v>
      </c>
      <c r="M25" s="7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44502</v>
      </c>
      <c r="N25" s="7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44481</v>
      </c>
      <c r="O25" s="5">
        <f t="shared" si="0"/>
        <v>6</v>
      </c>
      <c r="P25" s="10">
        <f>IF('FY2022'!$A27&lt;&gt;"",IF(AND(MONTH($K25) &lt;= 1, MONTH($L25) &gt;= 1), IF($O25 &lt;&gt; "", $E25/$O25, ""), ""),"")</f>
        <v>100000</v>
      </c>
      <c r="Q25" s="10">
        <f>IF('FY2022'!$A27&lt;&gt;"",IF(AND(MONTH($K25) &lt;= 2, MONTH($L25) &gt;= 2), IF($O25 &lt;&gt; "", $E25/$O25, ""), ""),"")</f>
        <v>100000</v>
      </c>
      <c r="R25" s="10">
        <f>IF('FY2022'!$A27&lt;&gt;"",IF(AND(MONTH($K25) &lt;= 3, MONTH($L25) &gt;= 3), IF($O25 &lt;&gt; "", $E25/$O25, ""), ""),"")</f>
        <v>100000</v>
      </c>
      <c r="S25" s="10">
        <f>IF('FY2022'!$A27&lt;&gt;"",IF(AND(MONTH($K25) &lt;= 4, MONTH($L25) &gt;= 4), IF($O25 &lt;&gt; "", $E25/$O25, ""), ""),"")</f>
        <v>100000</v>
      </c>
      <c r="T25" s="10">
        <f>IF('FY2022'!$A27&lt;&gt;"",IF(AND(MONTH($K25) &lt;= 5, MONTH($L25) &gt;= 5), IF($O25 &lt;&gt; "", $E25/$O25, ""), ""),"")</f>
        <v>100000</v>
      </c>
      <c r="U25" s="10">
        <f>IF('FY2022'!$A27&lt;&gt;"",IF(AND(MONTH($K25) &lt;= 6, MONTH($L25) &gt;= 6), IF($O25 &lt;&gt; "", $E25/$O25, ""), ""),"")</f>
        <v>100000</v>
      </c>
      <c r="V25" s="10" t="str">
        <f>IF('FY2022'!$A27&lt;&gt;"",IF(AND(MONTH($K25) &lt;= 7, MONTH($L25) &gt;= 7 ), IF($O25 &lt;&gt; "", $E25/$O25, ""), ""),"")</f>
        <v/>
      </c>
      <c r="W25" s="10" t="str">
        <f>IF('FY2022'!$A27&lt;&gt;"",IF(AND(MONTH($K25) &lt;= 8, MONTH($L25) &gt;= 8), IF($O25 &lt;&gt; "", $E25/$O25, ""), ""),"")</f>
        <v/>
      </c>
      <c r="X25" s="10" t="str">
        <f>IF('FY2022'!$A27&lt;&gt;"",IF(AND(MONTH($K25) &lt;= 9, MONTH($L25) &gt;= 9), IF($O25 &lt;&gt; "", $E25/$O25, ""), ""),"")</f>
        <v/>
      </c>
      <c r="Y25" s="10" t="str">
        <f>IF('FY2022'!$A27&lt;&gt;"",IF(AND(MONTH($K25) &lt;= 10, MONTH($L25) &gt;= 10), IF($O25 &lt;&gt; "", $E25/$O25, ""), ""),"")</f>
        <v/>
      </c>
      <c r="Z25" s="10" t="str">
        <f>IF('FY2022'!$A27&lt;&gt;"",IF(AND(MONTH($K25) &lt;= 11, MONTH($L25) &gt;= 11), IF($O25 &lt;&gt; "", $E25/$O25, ""), ""),"")</f>
        <v/>
      </c>
      <c r="AA25" s="10" t="str">
        <f>IF('FY2022'!$A27&lt;&gt;"",IF(AND(MONTH($K25) &lt;= 12, MONTH($L25) &gt;= 12), IF($O25 &lt;&gt; "", $E25/$O25, ""), ""),"")</f>
        <v/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44562</v>
      </c>
      <c r="L26" s="7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44742</v>
      </c>
      <c r="M26" s="7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44502</v>
      </c>
      <c r="N26" s="7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44481</v>
      </c>
      <c r="O26" s="5">
        <f t="shared" si="0"/>
        <v>6</v>
      </c>
      <c r="P26" s="10">
        <f>IF('FY2022'!$A28&lt;&gt;"",IF(AND(MONTH($K26) &lt;= 1, MONTH($L26) &gt;= 1), IF($O26 &lt;&gt; "", $E26/$O26, ""), ""),"")</f>
        <v>100000</v>
      </c>
      <c r="Q26" s="10">
        <f>IF('FY2022'!$A28&lt;&gt;"",IF(AND(MONTH($K26) &lt;= 2, MONTH($L26) &gt;= 2), IF($O26 &lt;&gt; "", $E26/$O26, ""), ""),"")</f>
        <v>100000</v>
      </c>
      <c r="R26" s="10">
        <f>IF('FY2022'!$A28&lt;&gt;"",IF(AND(MONTH($K26) &lt;= 3, MONTH($L26) &gt;= 3), IF($O26 &lt;&gt; "", $E26/$O26, ""), ""),"")</f>
        <v>100000</v>
      </c>
      <c r="S26" s="10">
        <f>IF('FY2022'!$A28&lt;&gt;"",IF(AND(MONTH($K26) &lt;= 4, MONTH($L26) &gt;= 4), IF($O26 &lt;&gt; "", $E26/$O26, ""), ""),"")</f>
        <v>100000</v>
      </c>
      <c r="T26" s="10">
        <f>IF('FY2022'!$A28&lt;&gt;"",IF(AND(MONTH($K26) &lt;= 5, MONTH($L26) &gt;= 5), IF($O26 &lt;&gt; "", $E26/$O26, ""), ""),"")</f>
        <v>100000</v>
      </c>
      <c r="U26" s="10">
        <f>IF('FY2022'!$A28&lt;&gt;"",IF(AND(MONTH($K26) &lt;= 6, MONTH($L26) &gt;= 6), IF($O26 &lt;&gt; "", $E26/$O26, ""), ""),"")</f>
        <v>100000</v>
      </c>
      <c r="V26" s="10" t="str">
        <f>IF('FY2022'!$A28&lt;&gt;"",IF(AND(MONTH($K26) &lt;= 7, MONTH($L26) &gt;= 7 ), IF($O26 &lt;&gt; "", $E26/$O26, ""), ""),"")</f>
        <v/>
      </c>
      <c r="W26" s="10" t="str">
        <f>IF('FY2022'!$A28&lt;&gt;"",IF(AND(MONTH($K26) &lt;= 8, MONTH($L26) &gt;= 8), IF($O26 &lt;&gt; "", $E26/$O26, ""), ""),"")</f>
        <v/>
      </c>
      <c r="X26" s="10" t="str">
        <f>IF('FY2022'!$A28&lt;&gt;"",IF(AND(MONTH($K26) &lt;= 9, MONTH($L26) &gt;= 9), IF($O26 &lt;&gt; "", $E26/$O26, ""), ""),"")</f>
        <v/>
      </c>
      <c r="Y26" s="10" t="str">
        <f>IF('FY2022'!$A28&lt;&gt;"",IF(AND(MONTH($K26) &lt;= 10, MONTH($L26) &gt;= 10), IF($O26 &lt;&gt; "", $E26/$O26, ""), ""),"")</f>
        <v/>
      </c>
      <c r="Z26" s="10" t="str">
        <f>IF('FY2022'!$A28&lt;&gt;"",IF(AND(MONTH($K26) &lt;= 11, MONTH($L26) &gt;= 11), IF($O26 &lt;&gt; "", $E26/$O26, ""), ""),"")</f>
        <v/>
      </c>
      <c r="AA26" s="10" t="str">
        <f>IF('FY2022'!$A28&lt;&gt;"",IF(AND(MONTH($K26) &lt;= 12, MONTH($L26) &gt;= 12), IF($O26 &lt;&gt; "", $E26/$O26, ""), ""),"")</f>
        <v/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44562</v>
      </c>
      <c r="L27" s="7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44742</v>
      </c>
      <c r="M27" s="7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44502</v>
      </c>
      <c r="N27" s="7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44481</v>
      </c>
      <c r="O27" s="5">
        <f t="shared" si="0"/>
        <v>6</v>
      </c>
      <c r="P27" s="10">
        <f>IF('FY2022'!$A29&lt;&gt;"",IF(AND(MONTH($K27) &lt;= 1, MONTH($L27) &gt;= 1), IF($O27 &lt;&gt; "", $E27/$O27, ""), ""),"")</f>
        <v>200000</v>
      </c>
      <c r="Q27" s="10">
        <f>IF('FY2022'!$A29&lt;&gt;"",IF(AND(MONTH($K27) &lt;= 2, MONTH($L27) &gt;= 2), IF($O27 &lt;&gt; "", $E27/$O27, ""), ""),"")</f>
        <v>200000</v>
      </c>
      <c r="R27" s="10">
        <f>IF('FY2022'!$A29&lt;&gt;"",IF(AND(MONTH($K27) &lt;= 3, MONTH($L27) &gt;= 3), IF($O27 &lt;&gt; "", $E27/$O27, ""), ""),"")</f>
        <v>200000</v>
      </c>
      <c r="S27" s="10">
        <f>IF('FY2022'!$A29&lt;&gt;"",IF(AND(MONTH($K27) &lt;= 4, MONTH($L27) &gt;= 4), IF($O27 &lt;&gt; "", $E27/$O27, ""), ""),"")</f>
        <v>200000</v>
      </c>
      <c r="T27" s="10">
        <f>IF('FY2022'!$A29&lt;&gt;"",IF(AND(MONTH($K27) &lt;= 5, MONTH($L27) &gt;= 5), IF($O27 &lt;&gt; "", $E27/$O27, ""), ""),"")</f>
        <v>200000</v>
      </c>
      <c r="U27" s="10">
        <f>IF('FY2022'!$A29&lt;&gt;"",IF(AND(MONTH($K27) &lt;= 6, MONTH($L27) &gt;= 6), IF($O27 &lt;&gt; "", $E27/$O27, ""), ""),"")</f>
        <v>200000</v>
      </c>
      <c r="V27" s="10" t="str">
        <f>IF('FY2022'!$A29&lt;&gt;"",IF(AND(MONTH($K27) &lt;= 7, MONTH($L27) &gt;= 7 ), IF($O27 &lt;&gt; "", $E27/$O27, ""), ""),"")</f>
        <v/>
      </c>
      <c r="W27" s="10" t="str">
        <f>IF('FY2022'!$A29&lt;&gt;"",IF(AND(MONTH($K27) &lt;= 8, MONTH($L27) &gt;= 8), IF($O27 &lt;&gt; "", $E27/$O27, ""), ""),"")</f>
        <v/>
      </c>
      <c r="X27" s="10" t="str">
        <f>IF('FY2022'!$A29&lt;&gt;"",IF(AND(MONTH($K27) &lt;= 9, MONTH($L27) &gt;= 9), IF($O27 &lt;&gt; "", $E27/$O27, ""), ""),"")</f>
        <v/>
      </c>
      <c r="Y27" s="10" t="str">
        <f>IF('FY2022'!$A29&lt;&gt;"",IF(AND(MONTH($K27) &lt;= 10, MONTH($L27) &gt;= 10), IF($O27 &lt;&gt; "", $E27/$O27, ""), ""),"")</f>
        <v/>
      </c>
      <c r="Z27" s="10" t="str">
        <f>IF('FY2022'!$A29&lt;&gt;"",IF(AND(MONTH($K27) &lt;= 11, MONTH($L27) &gt;= 11), IF($O27 &lt;&gt; "", $E27/$O27, ""), ""),"")</f>
        <v/>
      </c>
      <c r="AA27" s="10" t="str">
        <f>IF('FY2022'!$A29&lt;&gt;"",IF(AND(MONTH($K27) &lt;= 12, MONTH($L27) &gt;= 12), IF($O27 &lt;&gt; "", $E27/$O27, ""), ""),"")</f>
        <v/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44562</v>
      </c>
      <c r="L28" s="7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44742</v>
      </c>
      <c r="M28" s="7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44502</v>
      </c>
      <c r="N28" s="7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44481</v>
      </c>
      <c r="O28" s="5">
        <f t="shared" si="0"/>
        <v>6</v>
      </c>
      <c r="P28" s="10">
        <f>IF('FY2022'!$A30&lt;&gt;"",IF(AND(MONTH($K28) &lt;= 1, MONTH($L28) &gt;= 1), IF($O28 &lt;&gt; "", $E28/$O28, ""), ""),"")</f>
        <v>100000</v>
      </c>
      <c r="Q28" s="10">
        <f>IF('FY2022'!$A30&lt;&gt;"",IF(AND(MONTH($K28) &lt;= 2, MONTH($L28) &gt;= 2), IF($O28 &lt;&gt; "", $E28/$O28, ""), ""),"")</f>
        <v>100000</v>
      </c>
      <c r="R28" s="10">
        <f>IF('FY2022'!$A30&lt;&gt;"",IF(AND(MONTH($K28) &lt;= 3, MONTH($L28) &gt;= 3), IF($O28 &lt;&gt; "", $E28/$O28, ""), ""),"")</f>
        <v>100000</v>
      </c>
      <c r="S28" s="10">
        <f>IF('FY2022'!$A30&lt;&gt;"",IF(AND(MONTH($K28) &lt;= 4, MONTH($L28) &gt;= 4), IF($O28 &lt;&gt; "", $E28/$O28, ""), ""),"")</f>
        <v>100000</v>
      </c>
      <c r="T28" s="10">
        <f>IF('FY2022'!$A30&lt;&gt;"",IF(AND(MONTH($K28) &lt;= 5, MONTH($L28) &gt;= 5), IF($O28 &lt;&gt; "", $E28/$O28, ""), ""),"")</f>
        <v>100000</v>
      </c>
      <c r="U28" s="10">
        <f>IF('FY2022'!$A30&lt;&gt;"",IF(AND(MONTH($K28) &lt;= 6, MONTH($L28) &gt;= 6), IF($O28 &lt;&gt; "", $E28/$O28, ""), ""),"")</f>
        <v>100000</v>
      </c>
      <c r="V28" s="10" t="str">
        <f>IF('FY2022'!$A30&lt;&gt;"",IF(AND(MONTH($K28) &lt;= 7, MONTH($L28) &gt;= 7 ), IF($O28 &lt;&gt; "", $E28/$O28, ""), ""),"")</f>
        <v/>
      </c>
      <c r="W28" s="10" t="str">
        <f>IF('FY2022'!$A30&lt;&gt;"",IF(AND(MONTH($K28) &lt;= 8, MONTH($L28) &gt;= 8), IF($O28 &lt;&gt; "", $E28/$O28, ""), ""),"")</f>
        <v/>
      </c>
      <c r="X28" s="10" t="str">
        <f>IF('FY2022'!$A30&lt;&gt;"",IF(AND(MONTH($K28) &lt;= 9, MONTH($L28) &gt;= 9), IF($O28 &lt;&gt; "", $E28/$O28, ""), ""),"")</f>
        <v/>
      </c>
      <c r="Y28" s="10" t="str">
        <f>IF('FY2022'!$A30&lt;&gt;"",IF(AND(MONTH($K28) &lt;= 10, MONTH($L28) &gt;= 10), IF($O28 &lt;&gt; "", $E28/$O28, ""), ""),"")</f>
        <v/>
      </c>
      <c r="Z28" s="10" t="str">
        <f>IF('FY2022'!$A30&lt;&gt;"",IF(AND(MONTH($K28) &lt;= 11, MONTH($L28) &gt;= 11), IF($O28 &lt;&gt; "", $E28/$O28, ""), ""),"")</f>
        <v/>
      </c>
      <c r="AA28" s="10" t="str">
        <f>IF('FY2022'!$A30&lt;&gt;"",IF(AND(MONTH($K28) &lt;= 12, MONTH($L28) &gt;= 12), IF($O28 &lt;&gt; "", $E28/$O28, ""), ""),"")</f>
        <v/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44562</v>
      </c>
      <c r="L29" s="7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44742</v>
      </c>
      <c r="M29" s="7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44502</v>
      </c>
      <c r="N29" s="7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44481</v>
      </c>
      <c r="O29" s="5">
        <f t="shared" si="0"/>
        <v>6</v>
      </c>
      <c r="P29" s="10">
        <f>IF('FY2022'!$A31&lt;&gt;"",IF(AND(MONTH($K29) &lt;= 1, MONTH($L29) &gt;= 1), IF($O29 &lt;&gt; "", $E29/$O29, ""), ""),"")</f>
        <v>100000</v>
      </c>
      <c r="Q29" s="10">
        <f>IF('FY2022'!$A31&lt;&gt;"",IF(AND(MONTH($K29) &lt;= 2, MONTH($L29) &gt;= 2), IF($O29 &lt;&gt; "", $E29/$O29, ""), ""),"")</f>
        <v>100000</v>
      </c>
      <c r="R29" s="10">
        <f>IF('FY2022'!$A31&lt;&gt;"",IF(AND(MONTH($K29) &lt;= 3, MONTH($L29) &gt;= 3), IF($O29 &lt;&gt; "", $E29/$O29, ""), ""),"")</f>
        <v>100000</v>
      </c>
      <c r="S29" s="10">
        <f>IF('FY2022'!$A31&lt;&gt;"",IF(AND(MONTH($K29) &lt;= 4, MONTH($L29) &gt;= 4), IF($O29 &lt;&gt; "", $E29/$O29, ""), ""),"")</f>
        <v>100000</v>
      </c>
      <c r="T29" s="10">
        <f>IF('FY2022'!$A31&lt;&gt;"",IF(AND(MONTH($K29) &lt;= 5, MONTH($L29) &gt;= 5), IF($O29 &lt;&gt; "", $E29/$O29, ""), ""),"")</f>
        <v>100000</v>
      </c>
      <c r="U29" s="10">
        <f>IF('FY2022'!$A31&lt;&gt;"",IF(AND(MONTH($K29) &lt;= 6, MONTH($L29) &gt;= 6), IF($O29 &lt;&gt; "", $E29/$O29, ""), ""),"")</f>
        <v>100000</v>
      </c>
      <c r="V29" s="10" t="str">
        <f>IF('FY2022'!$A31&lt;&gt;"",IF(AND(MONTH($K29) &lt;= 7, MONTH($L29) &gt;= 7 ), IF($O29 &lt;&gt; "", $E29/$O29, ""), ""),"")</f>
        <v/>
      </c>
      <c r="W29" s="10" t="str">
        <f>IF('FY2022'!$A31&lt;&gt;"",IF(AND(MONTH($K29) &lt;= 8, MONTH($L29) &gt;= 8), IF($O29 &lt;&gt; "", $E29/$O29, ""), ""),"")</f>
        <v/>
      </c>
      <c r="X29" s="10" t="str">
        <f>IF('FY2022'!$A31&lt;&gt;"",IF(AND(MONTH($K29) &lt;= 9, MONTH($L29) &gt;= 9), IF($O29 &lt;&gt; "", $E29/$O29, ""), ""),"")</f>
        <v/>
      </c>
      <c r="Y29" s="10" t="str">
        <f>IF('FY2022'!$A31&lt;&gt;"",IF(AND(MONTH($K29) &lt;= 10, MONTH($L29) &gt;= 10), IF($O29 &lt;&gt; "", $E29/$O29, ""), ""),"")</f>
        <v/>
      </c>
      <c r="Z29" s="10" t="str">
        <f>IF('FY2022'!$A31&lt;&gt;"",IF(AND(MONTH($K29) &lt;= 11, MONTH($L29) &gt;= 11), IF($O29 &lt;&gt; "", $E29/$O29, ""), ""),"")</f>
        <v/>
      </c>
      <c r="AA29" s="10" t="str">
        <f>IF('FY2022'!$A31&lt;&gt;"",IF(AND(MONTH($K29) &lt;= 12, MONTH($L29) &gt;= 12), IF($O29 &lt;&gt; "", $E29/$O29, ""), ""),"")</f>
        <v/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44562</v>
      </c>
      <c r="L30" s="7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44742</v>
      </c>
      <c r="M30" s="7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44502</v>
      </c>
      <c r="N30" s="7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44481</v>
      </c>
      <c r="O30" s="5">
        <f t="shared" si="0"/>
        <v>6</v>
      </c>
      <c r="P30" s="10">
        <f>IF('FY2022'!$A32&lt;&gt;"",IF(AND(MONTH($K30) &lt;= 1, MONTH($L30) &gt;= 1), IF($O30 &lt;&gt; "", $E30/$O30, ""), ""),"")</f>
        <v>100000</v>
      </c>
      <c r="Q30" s="10">
        <f>IF('FY2022'!$A32&lt;&gt;"",IF(AND(MONTH($K30) &lt;= 2, MONTH($L30) &gt;= 2), IF($O30 &lt;&gt; "", $E30/$O30, ""), ""),"")</f>
        <v>100000</v>
      </c>
      <c r="R30" s="10">
        <f>IF('FY2022'!$A32&lt;&gt;"",IF(AND(MONTH($K30) &lt;= 3, MONTH($L30) &gt;= 3), IF($O30 &lt;&gt; "", $E30/$O30, ""), ""),"")</f>
        <v>100000</v>
      </c>
      <c r="S30" s="10">
        <f>IF('FY2022'!$A32&lt;&gt;"",IF(AND(MONTH($K30) &lt;= 4, MONTH($L30) &gt;= 4), IF($O30 &lt;&gt; "", $E30/$O30, ""), ""),"")</f>
        <v>100000</v>
      </c>
      <c r="T30" s="10">
        <f>IF('FY2022'!$A32&lt;&gt;"",IF(AND(MONTH($K30) &lt;= 5, MONTH($L30) &gt;= 5), IF($O30 &lt;&gt; "", $E30/$O30, ""), ""),"")</f>
        <v>100000</v>
      </c>
      <c r="U30" s="10">
        <f>IF('FY2022'!$A32&lt;&gt;"",IF(AND(MONTH($K30) &lt;= 6, MONTH($L30) &gt;= 6), IF($O30 &lt;&gt; "", $E30/$O30, ""), ""),"")</f>
        <v>100000</v>
      </c>
      <c r="V30" s="10" t="str">
        <f>IF('FY2022'!$A32&lt;&gt;"",IF(AND(MONTH($K30) &lt;= 7, MONTH($L30) &gt;= 7 ), IF($O30 &lt;&gt; "", $E30/$O30, ""), ""),"")</f>
        <v/>
      </c>
      <c r="W30" s="10" t="str">
        <f>IF('FY2022'!$A32&lt;&gt;"",IF(AND(MONTH($K30) &lt;= 8, MONTH($L30) &gt;= 8), IF($O30 &lt;&gt; "", $E30/$O30, ""), ""),"")</f>
        <v/>
      </c>
      <c r="X30" s="10" t="str">
        <f>IF('FY2022'!$A32&lt;&gt;"",IF(AND(MONTH($K30) &lt;= 9, MONTH($L30) &gt;= 9), IF($O30 &lt;&gt; "", $E30/$O30, ""), ""),"")</f>
        <v/>
      </c>
      <c r="Y30" s="10" t="str">
        <f>IF('FY2022'!$A32&lt;&gt;"",IF(AND(MONTH($K30) &lt;= 10, MONTH($L30) &gt;= 10), IF($O30 &lt;&gt; "", $E30/$O30, ""), ""),"")</f>
        <v/>
      </c>
      <c r="Z30" s="10" t="str">
        <f>IF('FY2022'!$A32&lt;&gt;"",IF(AND(MONTH($K30) &lt;= 11, MONTH($L30) &gt;= 11), IF($O30 &lt;&gt; "", $E30/$O30, ""), ""),"")</f>
        <v/>
      </c>
      <c r="AA30" s="10" t="str">
        <f>IF('FY2022'!$A32&lt;&gt;"",IF(AND(MONTH($K30) &lt;= 12, MONTH($L30) &gt;= 12), IF($O30 &lt;&gt; "", $E30/$O30, ""), ""),"")</f>
        <v/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44562</v>
      </c>
      <c r="L31" s="7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44742</v>
      </c>
      <c r="M31" s="7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44502</v>
      </c>
      <c r="N31" s="7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44481</v>
      </c>
      <c r="O31" s="5">
        <f t="shared" si="0"/>
        <v>6</v>
      </c>
      <c r="P31" s="10">
        <f>IF('FY2022'!$A33&lt;&gt;"",IF(AND(MONTH($K31) &lt;= 1, MONTH($L31) &gt;= 1), IF($O31 &lt;&gt; "", $E31/$O31, ""), ""),"")</f>
        <v>100000</v>
      </c>
      <c r="Q31" s="10">
        <f>IF('FY2022'!$A33&lt;&gt;"",IF(AND(MONTH($K31) &lt;= 2, MONTH($L31) &gt;= 2), IF($O31 &lt;&gt; "", $E31/$O31, ""), ""),"")</f>
        <v>100000</v>
      </c>
      <c r="R31" s="10">
        <f>IF('FY2022'!$A33&lt;&gt;"",IF(AND(MONTH($K31) &lt;= 3, MONTH($L31) &gt;= 3), IF($O31 &lt;&gt; "", $E31/$O31, ""), ""),"")</f>
        <v>100000</v>
      </c>
      <c r="S31" s="10">
        <f>IF('FY2022'!$A33&lt;&gt;"",IF(AND(MONTH($K31) &lt;= 4, MONTH($L31) &gt;= 4), IF($O31 &lt;&gt; "", $E31/$O31, ""), ""),"")</f>
        <v>100000</v>
      </c>
      <c r="T31" s="10">
        <f>IF('FY2022'!$A33&lt;&gt;"",IF(AND(MONTH($K31) &lt;= 5, MONTH($L31) &gt;= 5), IF($O31 &lt;&gt; "", $E31/$O31, ""), ""),"")</f>
        <v>100000</v>
      </c>
      <c r="U31" s="10">
        <f>IF('FY2022'!$A33&lt;&gt;"",IF(AND(MONTH($K31) &lt;= 6, MONTH($L31) &gt;= 6), IF($O31 &lt;&gt; "", $E31/$O31, ""), ""),"")</f>
        <v>100000</v>
      </c>
      <c r="V31" s="10" t="str">
        <f>IF('FY2022'!$A33&lt;&gt;"",IF(AND(MONTH($K31) &lt;= 7, MONTH($L31) &gt;= 7 ), IF($O31 &lt;&gt; "", $E31/$O31, ""), ""),"")</f>
        <v/>
      </c>
      <c r="W31" s="10" t="str">
        <f>IF('FY2022'!$A33&lt;&gt;"",IF(AND(MONTH($K31) &lt;= 8, MONTH($L31) &gt;= 8), IF($O31 &lt;&gt; "", $E31/$O31, ""), ""),"")</f>
        <v/>
      </c>
      <c r="X31" s="10" t="str">
        <f>IF('FY2022'!$A33&lt;&gt;"",IF(AND(MONTH($K31) &lt;= 9, MONTH($L31) &gt;= 9), IF($O31 &lt;&gt; "", $E31/$O31, ""), ""),"")</f>
        <v/>
      </c>
      <c r="Y31" s="10" t="str">
        <f>IF('FY2022'!$A33&lt;&gt;"",IF(AND(MONTH($K31) &lt;= 10, MONTH($L31) &gt;= 10), IF($O31 &lt;&gt; "", $E31/$O31, ""), ""),"")</f>
        <v/>
      </c>
      <c r="Z31" s="10" t="str">
        <f>IF('FY2022'!$A33&lt;&gt;"",IF(AND(MONTH($K31) &lt;= 11, MONTH($L31) &gt;= 11), IF($O31 &lt;&gt; "", $E31/$O31, ""), ""),"")</f>
        <v/>
      </c>
      <c r="AA31" s="10" t="str">
        <f>IF('FY2022'!$A33&lt;&gt;"",IF(AND(MONTH($K31) &lt;= 12, MONTH($L31) &gt;= 12), IF($O31 &lt;&gt; "", $E31/$O31, ""), ""),"")</f>
        <v/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44562</v>
      </c>
      <c r="L32" s="7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44742</v>
      </c>
      <c r="M32" s="7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44502</v>
      </c>
      <c r="N32" s="7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44481</v>
      </c>
      <c r="O32" s="5">
        <f t="shared" si="0"/>
        <v>6</v>
      </c>
      <c r="P32" s="10">
        <f>IF('FY2022'!$A34&lt;&gt;"",IF(AND(MONTH($K32) &lt;= 1, MONTH($L32) &gt;= 1), IF($O32 &lt;&gt; "", $E32/$O32, ""), ""),"")</f>
        <v>100000</v>
      </c>
      <c r="Q32" s="10">
        <f>IF('FY2022'!$A34&lt;&gt;"",IF(AND(MONTH($K32) &lt;= 2, MONTH($L32) &gt;= 2), IF($O32 &lt;&gt; "", $E32/$O32, ""), ""),"")</f>
        <v>100000</v>
      </c>
      <c r="R32" s="10">
        <f>IF('FY2022'!$A34&lt;&gt;"",IF(AND(MONTH($K32) &lt;= 3, MONTH($L32) &gt;= 3), IF($O32 &lt;&gt; "", $E32/$O32, ""), ""),"")</f>
        <v>100000</v>
      </c>
      <c r="S32" s="10">
        <f>IF('FY2022'!$A34&lt;&gt;"",IF(AND(MONTH($K32) &lt;= 4, MONTH($L32) &gt;= 4), IF($O32 &lt;&gt; "", $E32/$O32, ""), ""),"")</f>
        <v>100000</v>
      </c>
      <c r="T32" s="10">
        <f>IF('FY2022'!$A34&lt;&gt;"",IF(AND(MONTH($K32) &lt;= 5, MONTH($L32) &gt;= 5), IF($O32 &lt;&gt; "", $E32/$O32, ""), ""),"")</f>
        <v>100000</v>
      </c>
      <c r="U32" s="10">
        <f>IF('FY2022'!$A34&lt;&gt;"",IF(AND(MONTH($K32) &lt;= 6, MONTH($L32) &gt;= 6), IF($O32 &lt;&gt; "", $E32/$O32, ""), ""),"")</f>
        <v>100000</v>
      </c>
      <c r="V32" s="10" t="str">
        <f>IF('FY2022'!$A34&lt;&gt;"",IF(AND(MONTH($K32) &lt;= 7, MONTH($L32) &gt;= 7 ), IF($O32 &lt;&gt; "", $E32/$O32, ""), ""),"")</f>
        <v/>
      </c>
      <c r="W32" s="10" t="str">
        <f>IF('FY2022'!$A34&lt;&gt;"",IF(AND(MONTH($K32) &lt;= 8, MONTH($L32) &gt;= 8), IF($O32 &lt;&gt; "", $E32/$O32, ""), ""),"")</f>
        <v/>
      </c>
      <c r="X32" s="10" t="str">
        <f>IF('FY2022'!$A34&lt;&gt;"",IF(AND(MONTH($K32) &lt;= 9, MONTH($L32) &gt;= 9), IF($O32 &lt;&gt; "", $E32/$O32, ""), ""),"")</f>
        <v/>
      </c>
      <c r="Y32" s="10" t="str">
        <f>IF('FY2022'!$A34&lt;&gt;"",IF(AND(MONTH($K32) &lt;= 10, MONTH($L32) &gt;= 10), IF($O32 &lt;&gt; "", $E32/$O32, ""), ""),"")</f>
        <v/>
      </c>
      <c r="Z32" s="10" t="str">
        <f>IF('FY2022'!$A34&lt;&gt;"",IF(AND(MONTH($K32) &lt;= 11, MONTH($L32) &gt;= 11), IF($O32 &lt;&gt; "", $E32/$O32, ""), ""),"")</f>
        <v/>
      </c>
      <c r="AA32" s="10" t="str">
        <f>IF('FY2022'!$A34&lt;&gt;"",IF(AND(MONTH($K32) &lt;= 12, MONTH($L32) &gt;= 12), IF($O32 &lt;&gt; "", $E32/$O32, ""), ""),"")</f>
        <v/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44562</v>
      </c>
      <c r="L33" s="7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44742</v>
      </c>
      <c r="M33" s="7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44502</v>
      </c>
      <c r="N33" s="7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44481</v>
      </c>
      <c r="O33" s="5">
        <f t="shared" si="0"/>
        <v>6</v>
      </c>
      <c r="P33" s="10">
        <f>IF('FY2022'!$A35&lt;&gt;"",IF(AND(MONTH($K33) &lt;= 1, MONTH($L33) &gt;= 1), IF($O33 &lt;&gt; "", $E33/$O33, ""), ""),"")</f>
        <v>100000</v>
      </c>
      <c r="Q33" s="10">
        <f>IF('FY2022'!$A35&lt;&gt;"",IF(AND(MONTH($K33) &lt;= 2, MONTH($L33) &gt;= 2), IF($O33 &lt;&gt; "", $E33/$O33, ""), ""),"")</f>
        <v>100000</v>
      </c>
      <c r="R33" s="10">
        <f>IF('FY2022'!$A35&lt;&gt;"",IF(AND(MONTH($K33) &lt;= 3, MONTH($L33) &gt;= 3), IF($O33 &lt;&gt; "", $E33/$O33, ""), ""),"")</f>
        <v>100000</v>
      </c>
      <c r="S33" s="10">
        <f>IF('FY2022'!$A35&lt;&gt;"",IF(AND(MONTH($K33) &lt;= 4, MONTH($L33) &gt;= 4), IF($O33 &lt;&gt; "", $E33/$O33, ""), ""),"")</f>
        <v>100000</v>
      </c>
      <c r="T33" s="10">
        <f>IF('FY2022'!$A35&lt;&gt;"",IF(AND(MONTH($K33) &lt;= 5, MONTH($L33) &gt;= 5), IF($O33 &lt;&gt; "", $E33/$O33, ""), ""),"")</f>
        <v>100000</v>
      </c>
      <c r="U33" s="10">
        <f>IF('FY2022'!$A35&lt;&gt;"",IF(AND(MONTH($K33) &lt;= 6, MONTH($L33) &gt;= 6), IF($O33 &lt;&gt; "", $E33/$O33, ""), ""),"")</f>
        <v>100000</v>
      </c>
      <c r="V33" s="10" t="str">
        <f>IF('FY2022'!$A35&lt;&gt;"",IF(AND(MONTH($K33) &lt;= 7, MONTH($L33) &gt;= 7 ), IF($O33 &lt;&gt; "", $E33/$O33, ""), ""),"")</f>
        <v/>
      </c>
      <c r="W33" s="10" t="str">
        <f>IF('FY2022'!$A35&lt;&gt;"",IF(AND(MONTH($K33) &lt;= 8, MONTH($L33) &gt;= 8), IF($O33 &lt;&gt; "", $E33/$O33, ""), ""),"")</f>
        <v/>
      </c>
      <c r="X33" s="10" t="str">
        <f>IF('FY2022'!$A35&lt;&gt;"",IF(AND(MONTH($K33) &lt;= 9, MONTH($L33) &gt;= 9), IF($O33 &lt;&gt; "", $E33/$O33, ""), ""),"")</f>
        <v/>
      </c>
      <c r="Y33" s="10" t="str">
        <f>IF('FY2022'!$A35&lt;&gt;"",IF(AND(MONTH($K33) &lt;= 10, MONTH($L33) &gt;= 10), IF($O33 &lt;&gt; "", $E33/$O33, ""), ""),"")</f>
        <v/>
      </c>
      <c r="Z33" s="10" t="str">
        <f>IF('FY2022'!$A35&lt;&gt;"",IF(AND(MONTH($K33) &lt;= 11, MONTH($L33) &gt;= 11), IF($O33 &lt;&gt; "", $E33/$O33, ""), ""),"")</f>
        <v/>
      </c>
      <c r="AA33" s="10" t="str">
        <f>IF('FY2022'!$A35&lt;&gt;"",IF(AND(MONTH($K33) &lt;= 12, MONTH($L33) &gt;= 12), IF($O33 &lt;&gt; "", $E33/$O33, ""), ""),"")</f>
        <v/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44562</v>
      </c>
      <c r="L34" s="7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44742</v>
      </c>
      <c r="M34" s="7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44502</v>
      </c>
      <c r="N34" s="7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44481</v>
      </c>
      <c r="O34" s="5">
        <f t="shared" si="0"/>
        <v>6</v>
      </c>
      <c r="P34" s="10">
        <f>IF('FY2022'!$A36&lt;&gt;"",IF(AND(MONTH($K34) &lt;= 1, MONTH($L34) &gt;= 1), IF($O34 &lt;&gt; "", $E34/$O34, ""), ""),"")</f>
        <v>100000</v>
      </c>
      <c r="Q34" s="10">
        <f>IF('FY2022'!$A36&lt;&gt;"",IF(AND(MONTH($K34) &lt;= 2, MONTH($L34) &gt;= 2), IF($O34 &lt;&gt; "", $E34/$O34, ""), ""),"")</f>
        <v>100000</v>
      </c>
      <c r="R34" s="10">
        <f>IF('FY2022'!$A36&lt;&gt;"",IF(AND(MONTH($K34) &lt;= 3, MONTH($L34) &gt;= 3), IF($O34 &lt;&gt; "", $E34/$O34, ""), ""),"")</f>
        <v>100000</v>
      </c>
      <c r="S34" s="10">
        <f>IF('FY2022'!$A36&lt;&gt;"",IF(AND(MONTH($K34) &lt;= 4, MONTH($L34) &gt;= 4), IF($O34 &lt;&gt; "", $E34/$O34, ""), ""),"")</f>
        <v>100000</v>
      </c>
      <c r="T34" s="10">
        <f>IF('FY2022'!$A36&lt;&gt;"",IF(AND(MONTH($K34) &lt;= 5, MONTH($L34) &gt;= 5), IF($O34 &lt;&gt; "", $E34/$O34, ""), ""),"")</f>
        <v>100000</v>
      </c>
      <c r="U34" s="10">
        <f>IF('FY2022'!$A36&lt;&gt;"",IF(AND(MONTH($K34) &lt;= 6, MONTH($L34) &gt;= 6), IF($O34 &lt;&gt; "", $E34/$O34, ""), ""),"")</f>
        <v>100000</v>
      </c>
      <c r="V34" s="10" t="str">
        <f>IF('FY2022'!$A36&lt;&gt;"",IF(AND(MONTH($K34) &lt;= 7, MONTH($L34) &gt;= 7 ), IF($O34 &lt;&gt; "", $E34/$O34, ""), ""),"")</f>
        <v/>
      </c>
      <c r="W34" s="10" t="str">
        <f>IF('FY2022'!$A36&lt;&gt;"",IF(AND(MONTH($K34) &lt;= 8, MONTH($L34) &gt;= 8), IF($O34 &lt;&gt; "", $E34/$O34, ""), ""),"")</f>
        <v/>
      </c>
      <c r="X34" s="10" t="str">
        <f>IF('FY2022'!$A36&lt;&gt;"",IF(AND(MONTH($K34) &lt;= 9, MONTH($L34) &gt;= 9), IF($O34 &lt;&gt; "", $E34/$O34, ""), ""),"")</f>
        <v/>
      </c>
      <c r="Y34" s="10" t="str">
        <f>IF('FY2022'!$A36&lt;&gt;"",IF(AND(MONTH($K34) &lt;= 10, MONTH($L34) &gt;= 10), IF($O34 &lt;&gt; "", $E34/$O34, ""), ""),"")</f>
        <v/>
      </c>
      <c r="Z34" s="10" t="str">
        <f>IF('FY2022'!$A36&lt;&gt;"",IF(AND(MONTH($K34) &lt;= 11, MONTH($L34) &gt;= 11), IF($O34 &lt;&gt; "", $E34/$O34, ""), ""),"")</f>
        <v/>
      </c>
      <c r="AA34" s="10" t="str">
        <f>IF('FY2022'!$A36&lt;&gt;"",IF(AND(MONTH($K34) &lt;= 12, MONTH($L34) &gt;= 12), IF($O34 &lt;&gt; "", $E34/$O34, ""), ""),"")</f>
        <v/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44562</v>
      </c>
      <c r="L35" s="7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44742</v>
      </c>
      <c r="M35" s="7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44502</v>
      </c>
      <c r="N35" s="7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44481</v>
      </c>
      <c r="O35" s="5">
        <f t="shared" si="0"/>
        <v>6</v>
      </c>
      <c r="P35" s="10">
        <f>IF('FY2022'!$A37&lt;&gt;"",IF(AND(MONTH($K35) &lt;= 1, MONTH($L35) &gt;= 1), IF($O35 &lt;&gt; "", $E35/$O35, ""), ""),"")</f>
        <v>100000</v>
      </c>
      <c r="Q35" s="10">
        <f>IF('FY2022'!$A37&lt;&gt;"",IF(AND(MONTH($K35) &lt;= 2, MONTH($L35) &gt;= 2), IF($O35 &lt;&gt; "", $E35/$O35, ""), ""),"")</f>
        <v>100000</v>
      </c>
      <c r="R35" s="10">
        <f>IF('FY2022'!$A37&lt;&gt;"",IF(AND(MONTH($K35) &lt;= 3, MONTH($L35) &gt;= 3), IF($O35 &lt;&gt; "", $E35/$O35, ""), ""),"")</f>
        <v>100000</v>
      </c>
      <c r="S35" s="10">
        <f>IF('FY2022'!$A37&lt;&gt;"",IF(AND(MONTH($K35) &lt;= 4, MONTH($L35) &gt;= 4), IF($O35 &lt;&gt; "", $E35/$O35, ""), ""),"")</f>
        <v>100000</v>
      </c>
      <c r="T35" s="10">
        <f>IF('FY2022'!$A37&lt;&gt;"",IF(AND(MONTH($K35) &lt;= 5, MONTH($L35) &gt;= 5), IF($O35 &lt;&gt; "", $E35/$O35, ""), ""),"")</f>
        <v>100000</v>
      </c>
      <c r="U35" s="10">
        <f>IF('FY2022'!$A37&lt;&gt;"",IF(AND(MONTH($K35) &lt;= 6, MONTH($L35) &gt;= 6), IF($O35 &lt;&gt; "", $E35/$O35, ""), ""),"")</f>
        <v>100000</v>
      </c>
      <c r="V35" s="10" t="str">
        <f>IF('FY2022'!$A37&lt;&gt;"",IF(AND(MONTH($K35) &lt;= 7, MONTH($L35) &gt;= 7 ), IF($O35 &lt;&gt; "", $E35/$O35, ""), ""),"")</f>
        <v/>
      </c>
      <c r="W35" s="10" t="str">
        <f>IF('FY2022'!$A37&lt;&gt;"",IF(AND(MONTH($K35) &lt;= 8, MONTH($L35) &gt;= 8), IF($O35 &lt;&gt; "", $E35/$O35, ""), ""),"")</f>
        <v/>
      </c>
      <c r="X35" s="10" t="str">
        <f>IF('FY2022'!$A37&lt;&gt;"",IF(AND(MONTH($K35) &lt;= 9, MONTH($L35) &gt;= 9), IF($O35 &lt;&gt; "", $E35/$O35, ""), ""),"")</f>
        <v/>
      </c>
      <c r="Y35" s="10" t="str">
        <f>IF('FY2022'!$A37&lt;&gt;"",IF(AND(MONTH($K35) &lt;= 10, MONTH($L35) &gt;= 10), IF($O35 &lt;&gt; "", $E35/$O35, ""), ""),"")</f>
        <v/>
      </c>
      <c r="Z35" s="10" t="str">
        <f>IF('FY2022'!$A37&lt;&gt;"",IF(AND(MONTH($K35) &lt;= 11, MONTH($L35) &gt;= 11), IF($O35 &lt;&gt; "", $E35/$O35, ""), ""),"")</f>
        <v/>
      </c>
      <c r="AA35" s="10" t="str">
        <f>IF('FY2022'!$A37&lt;&gt;"",IF(AND(MONTH($K35) &lt;= 12, MONTH($L35) &gt;= 12), IF($O35 &lt;&gt; "", $E35/$O35, ""), ""),"")</f>
        <v/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44562</v>
      </c>
      <c r="L36" s="7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44742</v>
      </c>
      <c r="M36" s="7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44502</v>
      </c>
      <c r="N36" s="7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44481</v>
      </c>
      <c r="O36" s="5">
        <f t="shared" si="0"/>
        <v>6</v>
      </c>
      <c r="P36" s="10">
        <f>IF('FY2022'!$A38&lt;&gt;"",IF(AND(MONTH($K36) &lt;= 1, MONTH($L36) &gt;= 1), IF($O36 &lt;&gt; "", $E36/$O36, ""), ""),"")</f>
        <v>50000</v>
      </c>
      <c r="Q36" s="10">
        <f>IF('FY2022'!$A38&lt;&gt;"",IF(AND(MONTH($K36) &lt;= 2, MONTH($L36) &gt;= 2), IF($O36 &lt;&gt; "", $E36/$O36, ""), ""),"")</f>
        <v>50000</v>
      </c>
      <c r="R36" s="10">
        <f>IF('FY2022'!$A38&lt;&gt;"",IF(AND(MONTH($K36) &lt;= 3, MONTH($L36) &gt;= 3), IF($O36 &lt;&gt; "", $E36/$O36, ""), ""),"")</f>
        <v>50000</v>
      </c>
      <c r="S36" s="10">
        <f>IF('FY2022'!$A38&lt;&gt;"",IF(AND(MONTH($K36) &lt;= 4, MONTH($L36) &gt;= 4), IF($O36 &lt;&gt; "", $E36/$O36, ""), ""),"")</f>
        <v>50000</v>
      </c>
      <c r="T36" s="10">
        <f>IF('FY2022'!$A38&lt;&gt;"",IF(AND(MONTH($K36) &lt;= 5, MONTH($L36) &gt;= 5), IF($O36 &lt;&gt; "", $E36/$O36, ""), ""),"")</f>
        <v>50000</v>
      </c>
      <c r="U36" s="10">
        <f>IF('FY2022'!$A38&lt;&gt;"",IF(AND(MONTH($K36) &lt;= 6, MONTH($L36) &gt;= 6), IF($O36 &lt;&gt; "", $E36/$O36, ""), ""),"")</f>
        <v>50000</v>
      </c>
      <c r="V36" s="10" t="str">
        <f>IF('FY2022'!$A38&lt;&gt;"",IF(AND(MONTH($K36) &lt;= 7, MONTH($L36) &gt;= 7 ), IF($O36 &lt;&gt; "", $E36/$O36, ""), ""),"")</f>
        <v/>
      </c>
      <c r="W36" s="10" t="str">
        <f>IF('FY2022'!$A38&lt;&gt;"",IF(AND(MONTH($K36) &lt;= 8, MONTH($L36) &gt;= 8), IF($O36 &lt;&gt; "", $E36/$O36, ""), ""),"")</f>
        <v/>
      </c>
      <c r="X36" s="10" t="str">
        <f>IF('FY2022'!$A38&lt;&gt;"",IF(AND(MONTH($K36) &lt;= 9, MONTH($L36) &gt;= 9), IF($O36 &lt;&gt; "", $E36/$O36, ""), ""),"")</f>
        <v/>
      </c>
      <c r="Y36" s="10" t="str">
        <f>IF('FY2022'!$A38&lt;&gt;"",IF(AND(MONTH($K36) &lt;= 10, MONTH($L36) &gt;= 10), IF($O36 &lt;&gt; "", $E36/$O36, ""), ""),"")</f>
        <v/>
      </c>
      <c r="Z36" s="10" t="str">
        <f>IF('FY2022'!$A38&lt;&gt;"",IF(AND(MONTH($K36) &lt;= 11, MONTH($L36) &gt;= 11), IF($O36 &lt;&gt; "", $E36/$O36, ""), ""),"")</f>
        <v/>
      </c>
      <c r="AA36" s="10" t="str">
        <f>IF('FY2022'!$A38&lt;&gt;"",IF(AND(MONTH($K36) &lt;= 12, MONTH($L36) &gt;= 12), IF($O36 &lt;&gt; "", $E36/$O36, ""), ""),"")</f>
        <v/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44562</v>
      </c>
      <c r="L37" s="7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44742</v>
      </c>
      <c r="M37" s="7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44502</v>
      </c>
      <c r="N37" s="7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44481</v>
      </c>
      <c r="O37" s="5">
        <f t="shared" si="0"/>
        <v>6</v>
      </c>
      <c r="P37" s="10">
        <f>IF('FY2022'!$A39&lt;&gt;"",IF(AND(MONTH($K37) &lt;= 1, MONTH($L37) &gt;= 1), IF($O37 &lt;&gt; "", $E37/$O37, ""), ""),"")</f>
        <v>100000</v>
      </c>
      <c r="Q37" s="10">
        <f>IF('FY2022'!$A39&lt;&gt;"",IF(AND(MONTH($K37) &lt;= 2, MONTH($L37) &gt;= 2), IF($O37 &lt;&gt; "", $E37/$O37, ""), ""),"")</f>
        <v>100000</v>
      </c>
      <c r="R37" s="10">
        <f>IF('FY2022'!$A39&lt;&gt;"",IF(AND(MONTH($K37) &lt;= 3, MONTH($L37) &gt;= 3), IF($O37 &lt;&gt; "", $E37/$O37, ""), ""),"")</f>
        <v>100000</v>
      </c>
      <c r="S37" s="10">
        <f>IF('FY2022'!$A39&lt;&gt;"",IF(AND(MONTH($K37) &lt;= 4, MONTH($L37) &gt;= 4), IF($O37 &lt;&gt; "", $E37/$O37, ""), ""),"")</f>
        <v>100000</v>
      </c>
      <c r="T37" s="10">
        <f>IF('FY2022'!$A39&lt;&gt;"",IF(AND(MONTH($K37) &lt;= 5, MONTH($L37) &gt;= 5), IF($O37 &lt;&gt; "", $E37/$O37, ""), ""),"")</f>
        <v>100000</v>
      </c>
      <c r="U37" s="10">
        <f>IF('FY2022'!$A39&lt;&gt;"",IF(AND(MONTH($K37) &lt;= 6, MONTH($L37) &gt;= 6), IF($O37 &lt;&gt; "", $E37/$O37, ""), ""),"")</f>
        <v>100000</v>
      </c>
      <c r="V37" s="10" t="str">
        <f>IF('FY2022'!$A39&lt;&gt;"",IF(AND(MONTH($K37) &lt;= 7, MONTH($L37) &gt;= 7 ), IF($O37 &lt;&gt; "", $E37/$O37, ""), ""),"")</f>
        <v/>
      </c>
      <c r="W37" s="10" t="str">
        <f>IF('FY2022'!$A39&lt;&gt;"",IF(AND(MONTH($K37) &lt;= 8, MONTH($L37) &gt;= 8), IF($O37 &lt;&gt; "", $E37/$O37, ""), ""),"")</f>
        <v/>
      </c>
      <c r="X37" s="10" t="str">
        <f>IF('FY2022'!$A39&lt;&gt;"",IF(AND(MONTH($K37) &lt;= 9, MONTH($L37) &gt;= 9), IF($O37 &lt;&gt; "", $E37/$O37, ""), ""),"")</f>
        <v/>
      </c>
      <c r="Y37" s="10" t="str">
        <f>IF('FY2022'!$A39&lt;&gt;"",IF(AND(MONTH($K37) &lt;= 10, MONTH($L37) &gt;= 10), IF($O37 &lt;&gt; "", $E37/$O37, ""), ""),"")</f>
        <v/>
      </c>
      <c r="Z37" s="10" t="str">
        <f>IF('FY2022'!$A39&lt;&gt;"",IF(AND(MONTH($K37) &lt;= 11, MONTH($L37) &gt;= 11), IF($O37 &lt;&gt; "", $E37/$O37, ""), ""),"")</f>
        <v/>
      </c>
      <c r="AA37" s="10" t="str">
        <f>IF('FY2022'!$A39&lt;&gt;"",IF(AND(MONTH($K37) &lt;= 12, MONTH($L37) &gt;= 12), IF($O37 &lt;&gt; "", $E37/$O37, ""), ""),"")</f>
        <v/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44562</v>
      </c>
      <c r="L38" s="7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44742</v>
      </c>
      <c r="M38" s="7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44502</v>
      </c>
      <c r="N38" s="7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44481</v>
      </c>
      <c r="O38" s="5">
        <f t="shared" si="0"/>
        <v>6</v>
      </c>
      <c r="P38" s="10">
        <f>IF('FY2022'!$A40&lt;&gt;"",IF(AND(MONTH($K38) &lt;= 1, MONTH($L38) &gt;= 1), IF($O38 &lt;&gt; "", $E38/$O38, ""), ""),"")</f>
        <v>100000</v>
      </c>
      <c r="Q38" s="10">
        <f>IF('FY2022'!$A40&lt;&gt;"",IF(AND(MONTH($K38) &lt;= 2, MONTH($L38) &gt;= 2), IF($O38 &lt;&gt; "", $E38/$O38, ""), ""),"")</f>
        <v>100000</v>
      </c>
      <c r="R38" s="10">
        <f>IF('FY2022'!$A40&lt;&gt;"",IF(AND(MONTH($K38) &lt;= 3, MONTH($L38) &gt;= 3), IF($O38 &lt;&gt; "", $E38/$O38, ""), ""),"")</f>
        <v>100000</v>
      </c>
      <c r="S38" s="10">
        <f>IF('FY2022'!$A40&lt;&gt;"",IF(AND(MONTH($K38) &lt;= 4, MONTH($L38) &gt;= 4), IF($O38 &lt;&gt; "", $E38/$O38, ""), ""),"")</f>
        <v>100000</v>
      </c>
      <c r="T38" s="10">
        <f>IF('FY2022'!$A40&lt;&gt;"",IF(AND(MONTH($K38) &lt;= 5, MONTH($L38) &gt;= 5), IF($O38 &lt;&gt; "", $E38/$O38, ""), ""),"")</f>
        <v>100000</v>
      </c>
      <c r="U38" s="10">
        <f>IF('FY2022'!$A40&lt;&gt;"",IF(AND(MONTH($K38) &lt;= 6, MONTH($L38) &gt;= 6), IF($O38 &lt;&gt; "", $E38/$O38, ""), ""),"")</f>
        <v>100000</v>
      </c>
      <c r="V38" s="10" t="str">
        <f>IF('FY2022'!$A40&lt;&gt;"",IF(AND(MONTH($K38) &lt;= 7, MONTH($L38) &gt;= 7 ), IF($O38 &lt;&gt; "", $E38/$O38, ""), ""),"")</f>
        <v/>
      </c>
      <c r="W38" s="10" t="str">
        <f>IF('FY2022'!$A40&lt;&gt;"",IF(AND(MONTH($K38) &lt;= 8, MONTH($L38) &gt;= 8), IF($O38 &lt;&gt; "", $E38/$O38, ""), ""),"")</f>
        <v/>
      </c>
      <c r="X38" s="10" t="str">
        <f>IF('FY2022'!$A40&lt;&gt;"",IF(AND(MONTH($K38) &lt;= 9, MONTH($L38) &gt;= 9), IF($O38 &lt;&gt; "", $E38/$O38, ""), ""),"")</f>
        <v/>
      </c>
      <c r="Y38" s="10" t="str">
        <f>IF('FY2022'!$A40&lt;&gt;"",IF(AND(MONTH($K38) &lt;= 10, MONTH($L38) &gt;= 10), IF($O38 &lt;&gt; "", $E38/$O38, ""), ""),"")</f>
        <v/>
      </c>
      <c r="Z38" s="10" t="str">
        <f>IF('FY2022'!$A40&lt;&gt;"",IF(AND(MONTH($K38) &lt;= 11, MONTH($L38) &gt;= 11), IF($O38 &lt;&gt; "", $E38/$O38, ""), ""),"")</f>
        <v/>
      </c>
      <c r="AA38" s="10" t="str">
        <f>IF('FY2022'!$A40&lt;&gt;"",IF(AND(MONTH($K38) &lt;= 12, MONTH($L38) &gt;= 12), IF($O38 &lt;&gt; "", $E38/$O38, ""), ""),"")</f>
        <v/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44562</v>
      </c>
      <c r="L39" s="7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44742</v>
      </c>
      <c r="M39" s="7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44502</v>
      </c>
      <c r="N39" s="7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44481</v>
      </c>
      <c r="O39" s="5">
        <f t="shared" si="0"/>
        <v>6</v>
      </c>
      <c r="P39" s="10">
        <f>IF('FY2022'!$A41&lt;&gt;"",IF(AND(MONTH($K39) &lt;= 1, MONTH($L39) &gt;= 1), IF($O39 &lt;&gt; "", $E39/$O39, ""), ""),"")</f>
        <v>100000</v>
      </c>
      <c r="Q39" s="10">
        <f>IF('FY2022'!$A41&lt;&gt;"",IF(AND(MONTH($K39) &lt;= 2, MONTH($L39) &gt;= 2), IF($O39 &lt;&gt; "", $E39/$O39, ""), ""),"")</f>
        <v>100000</v>
      </c>
      <c r="R39" s="10">
        <f>IF('FY2022'!$A41&lt;&gt;"",IF(AND(MONTH($K39) &lt;= 3, MONTH($L39) &gt;= 3), IF($O39 &lt;&gt; "", $E39/$O39, ""), ""),"")</f>
        <v>100000</v>
      </c>
      <c r="S39" s="10">
        <f>IF('FY2022'!$A41&lt;&gt;"",IF(AND(MONTH($K39) &lt;= 4, MONTH($L39) &gt;= 4), IF($O39 &lt;&gt; "", $E39/$O39, ""), ""),"")</f>
        <v>100000</v>
      </c>
      <c r="T39" s="10">
        <f>IF('FY2022'!$A41&lt;&gt;"",IF(AND(MONTH($K39) &lt;= 5, MONTH($L39) &gt;= 5), IF($O39 &lt;&gt; "", $E39/$O39, ""), ""),"")</f>
        <v>100000</v>
      </c>
      <c r="U39" s="10">
        <f>IF('FY2022'!$A41&lt;&gt;"",IF(AND(MONTH($K39) &lt;= 6, MONTH($L39) &gt;= 6), IF($O39 &lt;&gt; "", $E39/$O39, ""), ""),"")</f>
        <v>100000</v>
      </c>
      <c r="V39" s="10" t="str">
        <f>IF('FY2022'!$A41&lt;&gt;"",IF(AND(MONTH($K39) &lt;= 7, MONTH($L39) &gt;= 7 ), IF($O39 &lt;&gt; "", $E39/$O39, ""), ""),"")</f>
        <v/>
      </c>
      <c r="W39" s="10" t="str">
        <f>IF('FY2022'!$A41&lt;&gt;"",IF(AND(MONTH($K39) &lt;= 8, MONTH($L39) &gt;= 8), IF($O39 &lt;&gt; "", $E39/$O39, ""), ""),"")</f>
        <v/>
      </c>
      <c r="X39" s="10" t="str">
        <f>IF('FY2022'!$A41&lt;&gt;"",IF(AND(MONTH($K39) &lt;= 9, MONTH($L39) &gt;= 9), IF($O39 &lt;&gt; "", $E39/$O39, ""), ""),"")</f>
        <v/>
      </c>
      <c r="Y39" s="10" t="str">
        <f>IF('FY2022'!$A41&lt;&gt;"",IF(AND(MONTH($K39) &lt;= 10, MONTH($L39) &gt;= 10), IF($O39 &lt;&gt; "", $E39/$O39, ""), ""),"")</f>
        <v/>
      </c>
      <c r="Z39" s="10" t="str">
        <f>IF('FY2022'!$A41&lt;&gt;"",IF(AND(MONTH($K39) &lt;= 11, MONTH($L39) &gt;= 11), IF($O39 &lt;&gt; "", $E39/$O39, ""), ""),"")</f>
        <v/>
      </c>
      <c r="AA39" s="10" t="str">
        <f>IF('FY2022'!$A41&lt;&gt;"",IF(AND(MONTH($K39) &lt;= 12, MONTH($L39) &gt;= 12), IF($O39 &lt;&gt; "", $E39/$O39, ""), ""),"")</f>
        <v/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44562</v>
      </c>
      <c r="L40" s="7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44742</v>
      </c>
      <c r="M40" s="7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44502</v>
      </c>
      <c r="N40" s="7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44481</v>
      </c>
      <c r="O40" s="5">
        <f t="shared" si="0"/>
        <v>6</v>
      </c>
      <c r="P40" s="10">
        <f>IF('FY2022'!$A42&lt;&gt;"",IF(AND(MONTH($K40) &lt;= 1, MONTH($L40) &gt;= 1), IF($O40 &lt;&gt; "", $E40/$O40, ""), ""),"")</f>
        <v>100000</v>
      </c>
      <c r="Q40" s="10">
        <f>IF('FY2022'!$A42&lt;&gt;"",IF(AND(MONTH($K40) &lt;= 2, MONTH($L40) &gt;= 2), IF($O40 &lt;&gt; "", $E40/$O40, ""), ""),"")</f>
        <v>100000</v>
      </c>
      <c r="R40" s="10">
        <f>IF('FY2022'!$A42&lt;&gt;"",IF(AND(MONTH($K40) &lt;= 3, MONTH($L40) &gt;= 3), IF($O40 &lt;&gt; "", $E40/$O40, ""), ""),"")</f>
        <v>100000</v>
      </c>
      <c r="S40" s="10">
        <f>IF('FY2022'!$A42&lt;&gt;"",IF(AND(MONTH($K40) &lt;= 4, MONTH($L40) &gt;= 4), IF($O40 &lt;&gt; "", $E40/$O40, ""), ""),"")</f>
        <v>100000</v>
      </c>
      <c r="T40" s="10">
        <f>IF('FY2022'!$A42&lt;&gt;"",IF(AND(MONTH($K40) &lt;= 5, MONTH($L40) &gt;= 5), IF($O40 &lt;&gt; "", $E40/$O40, ""), ""),"")</f>
        <v>100000</v>
      </c>
      <c r="U40" s="10">
        <f>IF('FY2022'!$A42&lt;&gt;"",IF(AND(MONTH($K40) &lt;= 6, MONTH($L40) &gt;= 6), IF($O40 &lt;&gt; "", $E40/$O40, ""), ""),"")</f>
        <v>100000</v>
      </c>
      <c r="V40" s="10" t="str">
        <f>IF('FY2022'!$A42&lt;&gt;"",IF(AND(MONTH($K40) &lt;= 7, MONTH($L40) &gt;= 7 ), IF($O40 &lt;&gt; "", $E40/$O40, ""), ""),"")</f>
        <v/>
      </c>
      <c r="W40" s="10" t="str">
        <f>IF('FY2022'!$A42&lt;&gt;"",IF(AND(MONTH($K40) &lt;= 8, MONTH($L40) &gt;= 8), IF($O40 &lt;&gt; "", $E40/$O40, ""), ""),"")</f>
        <v/>
      </c>
      <c r="X40" s="10" t="str">
        <f>IF('FY2022'!$A42&lt;&gt;"",IF(AND(MONTH($K40) &lt;= 9, MONTH($L40) &gt;= 9), IF($O40 &lt;&gt; "", $E40/$O40, ""), ""),"")</f>
        <v/>
      </c>
      <c r="Y40" s="10" t="str">
        <f>IF('FY2022'!$A42&lt;&gt;"",IF(AND(MONTH($K40) &lt;= 10, MONTH($L40) &gt;= 10), IF($O40 &lt;&gt; "", $E40/$O40, ""), ""),"")</f>
        <v/>
      </c>
      <c r="Z40" s="10" t="str">
        <f>IF('FY2022'!$A42&lt;&gt;"",IF(AND(MONTH($K40) &lt;= 11, MONTH($L40) &gt;= 11), IF($O40 &lt;&gt; "", $E40/$O40, ""), ""),"")</f>
        <v/>
      </c>
      <c r="AA40" s="10" t="str">
        <f>IF('FY2022'!$A42&lt;&gt;"",IF(AND(MONTH($K40) &lt;= 12, MONTH($L40) &gt;= 12), IF($O40 &lt;&gt; "", $E40/$O40, ""), ""),"")</f>
        <v/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44562</v>
      </c>
      <c r="L41" s="7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44742</v>
      </c>
      <c r="M41" s="7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44502</v>
      </c>
      <c r="N41" s="7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44481</v>
      </c>
      <c r="O41" s="5">
        <f t="shared" si="0"/>
        <v>6</v>
      </c>
      <c r="P41" s="10">
        <f>IF('FY2022'!$A43&lt;&gt;"",IF(AND(MONTH($K41) &lt;= 1, MONTH($L41) &gt;= 1), IF($O41 &lt;&gt; "", $E41/$O41, ""), ""),"")</f>
        <v>150000</v>
      </c>
      <c r="Q41" s="10">
        <f>IF('FY2022'!$A43&lt;&gt;"",IF(AND(MONTH($K41) &lt;= 2, MONTH($L41) &gt;= 2), IF($O41 &lt;&gt; "", $E41/$O41, ""), ""),"")</f>
        <v>150000</v>
      </c>
      <c r="R41" s="10">
        <f>IF('FY2022'!$A43&lt;&gt;"",IF(AND(MONTH($K41) &lt;= 3, MONTH($L41) &gt;= 3), IF($O41 &lt;&gt; "", $E41/$O41, ""), ""),"")</f>
        <v>150000</v>
      </c>
      <c r="S41" s="10">
        <f>IF('FY2022'!$A43&lt;&gt;"",IF(AND(MONTH($K41) &lt;= 4, MONTH($L41) &gt;= 4), IF($O41 &lt;&gt; "", $E41/$O41, ""), ""),"")</f>
        <v>150000</v>
      </c>
      <c r="T41" s="10">
        <f>IF('FY2022'!$A43&lt;&gt;"",IF(AND(MONTH($K41) &lt;= 5, MONTH($L41) &gt;= 5), IF($O41 &lt;&gt; "", $E41/$O41, ""), ""),"")</f>
        <v>150000</v>
      </c>
      <c r="U41" s="10">
        <f>IF('FY2022'!$A43&lt;&gt;"",IF(AND(MONTH($K41) &lt;= 6, MONTH($L41) &gt;= 6), IF($O41 &lt;&gt; "", $E41/$O41, ""), ""),"")</f>
        <v>150000</v>
      </c>
      <c r="V41" s="10" t="str">
        <f>IF('FY2022'!$A43&lt;&gt;"",IF(AND(MONTH($K41) &lt;= 7, MONTH($L41) &gt;= 7 ), IF($O41 &lt;&gt; "", $E41/$O41, ""), ""),"")</f>
        <v/>
      </c>
      <c r="W41" s="10" t="str">
        <f>IF('FY2022'!$A43&lt;&gt;"",IF(AND(MONTH($K41) &lt;= 8, MONTH($L41) &gt;= 8), IF($O41 &lt;&gt; "", $E41/$O41, ""), ""),"")</f>
        <v/>
      </c>
      <c r="X41" s="10" t="str">
        <f>IF('FY2022'!$A43&lt;&gt;"",IF(AND(MONTH($K41) &lt;= 9, MONTH($L41) &gt;= 9), IF($O41 &lt;&gt; "", $E41/$O41, ""), ""),"")</f>
        <v/>
      </c>
      <c r="Y41" s="10" t="str">
        <f>IF('FY2022'!$A43&lt;&gt;"",IF(AND(MONTH($K41) &lt;= 10, MONTH($L41) &gt;= 10), IF($O41 &lt;&gt; "", $E41/$O41, ""), ""),"")</f>
        <v/>
      </c>
      <c r="Z41" s="10" t="str">
        <f>IF('FY2022'!$A43&lt;&gt;"",IF(AND(MONTH($K41) &lt;= 11, MONTH($L41) &gt;= 11), IF($O41 &lt;&gt; "", $E41/$O41, ""), ""),"")</f>
        <v/>
      </c>
      <c r="AA41" s="10" t="str">
        <f>IF('FY2022'!$A43&lt;&gt;"",IF(AND(MONTH($K41) &lt;= 12, MONTH($L41) &gt;= 12), IF($O41 &lt;&gt; "", $E41/$O41, ""), ""),"")</f>
        <v/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44562</v>
      </c>
      <c r="L42" s="7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44742</v>
      </c>
      <c r="M42" s="7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44503</v>
      </c>
      <c r="N42" s="7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44482</v>
      </c>
      <c r="O42" s="5">
        <f t="shared" si="0"/>
        <v>6</v>
      </c>
      <c r="P42" s="10">
        <f>IF('FY2022'!$A44&lt;&gt;"",IF(AND(MONTH($K42) &lt;= 1, MONTH($L42) &gt;= 1), IF($O42 &lt;&gt; "", $E42/$O42, ""), ""),"")</f>
        <v>100000</v>
      </c>
      <c r="Q42" s="10">
        <f>IF('FY2022'!$A44&lt;&gt;"",IF(AND(MONTH($K42) &lt;= 2, MONTH($L42) &gt;= 2), IF($O42 &lt;&gt; "", $E42/$O42, ""), ""),"")</f>
        <v>100000</v>
      </c>
      <c r="R42" s="10">
        <f>IF('FY2022'!$A44&lt;&gt;"",IF(AND(MONTH($K42) &lt;= 3, MONTH($L42) &gt;= 3), IF($O42 &lt;&gt; "", $E42/$O42, ""), ""),"")</f>
        <v>100000</v>
      </c>
      <c r="S42" s="10">
        <f>IF('FY2022'!$A44&lt;&gt;"",IF(AND(MONTH($K42) &lt;= 4, MONTH($L42) &gt;= 4), IF($O42 &lt;&gt; "", $E42/$O42, ""), ""),"")</f>
        <v>100000</v>
      </c>
      <c r="T42" s="10">
        <f>IF('FY2022'!$A44&lt;&gt;"",IF(AND(MONTH($K42) &lt;= 5, MONTH($L42) &gt;= 5), IF($O42 &lt;&gt; "", $E42/$O42, ""), ""),"")</f>
        <v>100000</v>
      </c>
      <c r="U42" s="10">
        <f>IF('FY2022'!$A44&lt;&gt;"",IF(AND(MONTH($K42) &lt;= 6, MONTH($L42) &gt;= 6), IF($O42 &lt;&gt; "", $E42/$O42, ""), ""),"")</f>
        <v>100000</v>
      </c>
      <c r="V42" s="10" t="str">
        <f>IF('FY2022'!$A44&lt;&gt;"",IF(AND(MONTH($K42) &lt;= 7, MONTH($L42) &gt;= 7 ), IF($O42 &lt;&gt; "", $E42/$O42, ""), ""),"")</f>
        <v/>
      </c>
      <c r="W42" s="10" t="str">
        <f>IF('FY2022'!$A44&lt;&gt;"",IF(AND(MONTH($K42) &lt;= 8, MONTH($L42) &gt;= 8), IF($O42 &lt;&gt; "", $E42/$O42, ""), ""),"")</f>
        <v/>
      </c>
      <c r="X42" s="10" t="str">
        <f>IF('FY2022'!$A44&lt;&gt;"",IF(AND(MONTH($K42) &lt;= 9, MONTH($L42) &gt;= 9), IF($O42 &lt;&gt; "", $E42/$O42, ""), ""),"")</f>
        <v/>
      </c>
      <c r="Y42" s="10" t="str">
        <f>IF('FY2022'!$A44&lt;&gt;"",IF(AND(MONTH($K42) &lt;= 10, MONTH($L42) &gt;= 10), IF($O42 &lt;&gt; "", $E42/$O42, ""), ""),"")</f>
        <v/>
      </c>
      <c r="Z42" s="10" t="str">
        <f>IF('FY2022'!$A44&lt;&gt;"",IF(AND(MONTH($K42) &lt;= 11, MONTH($L42) &gt;= 11), IF($O42 &lt;&gt; "", $E42/$O42, ""), ""),"")</f>
        <v/>
      </c>
      <c r="AA42" s="10" t="str">
        <f>IF('FY2022'!$A44&lt;&gt;"",IF(AND(MONTH($K42) &lt;= 12, MONTH($L42) &gt;= 12), IF($O42 &lt;&gt; "", $E42/$O42, ""), ""),"")</f>
        <v/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44562</v>
      </c>
      <c r="L43" s="7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44742</v>
      </c>
      <c r="M43" s="7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44503</v>
      </c>
      <c r="N43" s="7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44482</v>
      </c>
      <c r="O43" s="5">
        <f t="shared" si="0"/>
        <v>6</v>
      </c>
      <c r="P43" s="10">
        <f>IF('FY2022'!$A45&lt;&gt;"",IF(AND(MONTH($K43) &lt;= 1, MONTH($L43) &gt;= 1), IF($O43 &lt;&gt; "", $E43/$O43, ""), ""),"")</f>
        <v>100000</v>
      </c>
      <c r="Q43" s="10">
        <f>IF('FY2022'!$A45&lt;&gt;"",IF(AND(MONTH($K43) &lt;= 2, MONTH($L43) &gt;= 2), IF($O43 &lt;&gt; "", $E43/$O43, ""), ""),"")</f>
        <v>100000</v>
      </c>
      <c r="R43" s="10">
        <f>IF('FY2022'!$A45&lt;&gt;"",IF(AND(MONTH($K43) &lt;= 3, MONTH($L43) &gt;= 3), IF($O43 &lt;&gt; "", $E43/$O43, ""), ""),"")</f>
        <v>100000</v>
      </c>
      <c r="S43" s="10">
        <f>IF('FY2022'!$A45&lt;&gt;"",IF(AND(MONTH($K43) &lt;= 4, MONTH($L43) &gt;= 4), IF($O43 &lt;&gt; "", $E43/$O43, ""), ""),"")</f>
        <v>100000</v>
      </c>
      <c r="T43" s="10">
        <f>IF('FY2022'!$A45&lt;&gt;"",IF(AND(MONTH($K43) &lt;= 5, MONTH($L43) &gt;= 5), IF($O43 &lt;&gt; "", $E43/$O43, ""), ""),"")</f>
        <v>100000</v>
      </c>
      <c r="U43" s="10">
        <f>IF('FY2022'!$A45&lt;&gt;"",IF(AND(MONTH($K43) &lt;= 6, MONTH($L43) &gt;= 6), IF($O43 &lt;&gt; "", $E43/$O43, ""), ""),"")</f>
        <v>100000</v>
      </c>
      <c r="V43" s="10" t="str">
        <f>IF('FY2022'!$A45&lt;&gt;"",IF(AND(MONTH($K43) &lt;= 7, MONTH($L43) &gt;= 7 ), IF($O43 &lt;&gt; "", $E43/$O43, ""), ""),"")</f>
        <v/>
      </c>
      <c r="W43" s="10" t="str">
        <f>IF('FY2022'!$A45&lt;&gt;"",IF(AND(MONTH($K43) &lt;= 8, MONTH($L43) &gt;= 8), IF($O43 &lt;&gt; "", $E43/$O43, ""), ""),"")</f>
        <v/>
      </c>
      <c r="X43" s="10" t="str">
        <f>IF('FY2022'!$A45&lt;&gt;"",IF(AND(MONTH($K43) &lt;= 9, MONTH($L43) &gt;= 9), IF($O43 &lt;&gt; "", $E43/$O43, ""), ""),"")</f>
        <v/>
      </c>
      <c r="Y43" s="10" t="str">
        <f>IF('FY2022'!$A45&lt;&gt;"",IF(AND(MONTH($K43) &lt;= 10, MONTH($L43) &gt;= 10), IF($O43 &lt;&gt; "", $E43/$O43, ""), ""),"")</f>
        <v/>
      </c>
      <c r="Z43" s="10" t="str">
        <f>IF('FY2022'!$A45&lt;&gt;"",IF(AND(MONTH($K43) &lt;= 11, MONTH($L43) &gt;= 11), IF($O43 &lt;&gt; "", $E43/$O43, ""), ""),"")</f>
        <v/>
      </c>
      <c r="AA43" s="10" t="str">
        <f>IF('FY2022'!$A45&lt;&gt;"",IF(AND(MONTH($K43) &lt;= 12, MONTH($L43) &gt;= 12), IF($O43 &lt;&gt; "", $E43/$O43, ""), ""),"")</f>
        <v/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44562</v>
      </c>
      <c r="L44" s="7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44742</v>
      </c>
      <c r="M44" s="7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44503</v>
      </c>
      <c r="N44" s="7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44482</v>
      </c>
      <c r="O44" s="5">
        <f t="shared" si="0"/>
        <v>6</v>
      </c>
      <c r="P44" s="10">
        <f>IF('FY2022'!$A46&lt;&gt;"",IF(AND(MONTH($K44) &lt;= 1, MONTH($L44) &gt;= 1), IF($O44 &lt;&gt; "", $E44/$O44, ""), ""),"")</f>
        <v>100000</v>
      </c>
      <c r="Q44" s="10">
        <f>IF('FY2022'!$A46&lt;&gt;"",IF(AND(MONTH($K44) &lt;= 2, MONTH($L44) &gt;= 2), IF($O44 &lt;&gt; "", $E44/$O44, ""), ""),"")</f>
        <v>100000</v>
      </c>
      <c r="R44" s="10">
        <f>IF('FY2022'!$A46&lt;&gt;"",IF(AND(MONTH($K44) &lt;= 3, MONTH($L44) &gt;= 3), IF($O44 &lt;&gt; "", $E44/$O44, ""), ""),"")</f>
        <v>100000</v>
      </c>
      <c r="S44" s="10">
        <f>IF('FY2022'!$A46&lt;&gt;"",IF(AND(MONTH($K44) &lt;= 4, MONTH($L44) &gt;= 4), IF($O44 &lt;&gt; "", $E44/$O44, ""), ""),"")</f>
        <v>100000</v>
      </c>
      <c r="T44" s="10">
        <f>IF('FY2022'!$A46&lt;&gt;"",IF(AND(MONTH($K44) &lt;= 5, MONTH($L44) &gt;= 5), IF($O44 &lt;&gt; "", $E44/$O44, ""), ""),"")</f>
        <v>100000</v>
      </c>
      <c r="U44" s="10">
        <f>IF('FY2022'!$A46&lt;&gt;"",IF(AND(MONTH($K44) &lt;= 6, MONTH($L44) &gt;= 6), IF($O44 &lt;&gt; "", $E44/$O44, ""), ""),"")</f>
        <v>100000</v>
      </c>
      <c r="V44" s="10" t="str">
        <f>IF('FY2022'!$A46&lt;&gt;"",IF(AND(MONTH($K44) &lt;= 7, MONTH($L44) &gt;= 7 ), IF($O44 &lt;&gt; "", $E44/$O44, ""), ""),"")</f>
        <v/>
      </c>
      <c r="W44" s="10" t="str">
        <f>IF('FY2022'!$A46&lt;&gt;"",IF(AND(MONTH($K44) &lt;= 8, MONTH($L44) &gt;= 8), IF($O44 &lt;&gt; "", $E44/$O44, ""), ""),"")</f>
        <v/>
      </c>
      <c r="X44" s="10" t="str">
        <f>IF('FY2022'!$A46&lt;&gt;"",IF(AND(MONTH($K44) &lt;= 9, MONTH($L44) &gt;= 9), IF($O44 &lt;&gt; "", $E44/$O44, ""), ""),"")</f>
        <v/>
      </c>
      <c r="Y44" s="10" t="str">
        <f>IF('FY2022'!$A46&lt;&gt;"",IF(AND(MONTH($K44) &lt;= 10, MONTH($L44) &gt;= 10), IF($O44 &lt;&gt; "", $E44/$O44, ""), ""),"")</f>
        <v/>
      </c>
      <c r="Z44" s="10" t="str">
        <f>IF('FY2022'!$A46&lt;&gt;"",IF(AND(MONTH($K44) &lt;= 11, MONTH($L44) &gt;= 11), IF($O44 &lt;&gt; "", $E44/$O44, ""), ""),"")</f>
        <v/>
      </c>
      <c r="AA44" s="10" t="str">
        <f>IF('FY2022'!$A46&lt;&gt;"",IF(AND(MONTH($K44) &lt;= 12, MONTH($L44) &gt;= 12), IF($O44 &lt;&gt; "", $E44/$O44, ""), ""),"")</f>
        <v/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44562</v>
      </c>
      <c r="L45" s="7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44742</v>
      </c>
      <c r="M45" s="7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44503</v>
      </c>
      <c r="N45" s="7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44482</v>
      </c>
      <c r="O45" s="5">
        <f t="shared" si="0"/>
        <v>6</v>
      </c>
      <c r="P45" s="10">
        <f>IF('FY2022'!$A47&lt;&gt;"",IF(AND(MONTH($K45) &lt;= 1, MONTH($L45) &gt;= 1), IF($O45 &lt;&gt; "", $E45/$O45, ""), ""),"")</f>
        <v>100000</v>
      </c>
      <c r="Q45" s="10">
        <f>IF('FY2022'!$A47&lt;&gt;"",IF(AND(MONTH($K45) &lt;= 2, MONTH($L45) &gt;= 2), IF($O45 &lt;&gt; "", $E45/$O45, ""), ""),"")</f>
        <v>100000</v>
      </c>
      <c r="R45" s="10">
        <f>IF('FY2022'!$A47&lt;&gt;"",IF(AND(MONTH($K45) &lt;= 3, MONTH($L45) &gt;= 3), IF($O45 &lt;&gt; "", $E45/$O45, ""), ""),"")</f>
        <v>100000</v>
      </c>
      <c r="S45" s="10">
        <f>IF('FY2022'!$A47&lt;&gt;"",IF(AND(MONTH($K45) &lt;= 4, MONTH($L45) &gt;= 4), IF($O45 &lt;&gt; "", $E45/$O45, ""), ""),"")</f>
        <v>100000</v>
      </c>
      <c r="T45" s="10">
        <f>IF('FY2022'!$A47&lt;&gt;"",IF(AND(MONTH($K45) &lt;= 5, MONTH($L45) &gt;= 5), IF($O45 &lt;&gt; "", $E45/$O45, ""), ""),"")</f>
        <v>100000</v>
      </c>
      <c r="U45" s="10">
        <f>IF('FY2022'!$A47&lt;&gt;"",IF(AND(MONTH($K45) &lt;= 6, MONTH($L45) &gt;= 6), IF($O45 &lt;&gt; "", $E45/$O45, ""), ""),"")</f>
        <v>100000</v>
      </c>
      <c r="V45" s="10" t="str">
        <f>IF('FY2022'!$A47&lt;&gt;"",IF(AND(MONTH($K45) &lt;= 7, MONTH($L45) &gt;= 7 ), IF($O45 &lt;&gt; "", $E45/$O45, ""), ""),"")</f>
        <v/>
      </c>
      <c r="W45" s="10" t="str">
        <f>IF('FY2022'!$A47&lt;&gt;"",IF(AND(MONTH($K45) &lt;= 8, MONTH($L45) &gt;= 8), IF($O45 &lt;&gt; "", $E45/$O45, ""), ""),"")</f>
        <v/>
      </c>
      <c r="X45" s="10" t="str">
        <f>IF('FY2022'!$A47&lt;&gt;"",IF(AND(MONTH($K45) &lt;= 9, MONTH($L45) &gt;= 9), IF($O45 &lt;&gt; "", $E45/$O45, ""), ""),"")</f>
        <v/>
      </c>
      <c r="Y45" s="10" t="str">
        <f>IF('FY2022'!$A47&lt;&gt;"",IF(AND(MONTH($K45) &lt;= 10, MONTH($L45) &gt;= 10), IF($O45 &lt;&gt; "", $E45/$O45, ""), ""),"")</f>
        <v/>
      </c>
      <c r="Z45" s="10" t="str">
        <f>IF('FY2022'!$A47&lt;&gt;"",IF(AND(MONTH($K45) &lt;= 11, MONTH($L45) &gt;= 11), IF($O45 &lt;&gt; "", $E45/$O45, ""), ""),"")</f>
        <v/>
      </c>
      <c r="AA45" s="10" t="str">
        <f>IF('FY2022'!$A47&lt;&gt;"",IF(AND(MONTH($K45) &lt;= 12, MONTH($L45) &gt;= 12), IF($O45 &lt;&gt; "", $E45/$O45, ""), ""),"")</f>
        <v/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44562</v>
      </c>
      <c r="L46" s="7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44742</v>
      </c>
      <c r="M46" s="7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44503</v>
      </c>
      <c r="N46" s="7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44482</v>
      </c>
      <c r="O46" s="5">
        <f t="shared" si="0"/>
        <v>6</v>
      </c>
      <c r="P46" s="10">
        <f>IF('FY2022'!$A48&lt;&gt;"",IF(AND(MONTH($K46) &lt;= 1, MONTH($L46) &gt;= 1), IF($O46 &lt;&gt; "", $E46/$O46, ""), ""),"")</f>
        <v>100000</v>
      </c>
      <c r="Q46" s="10">
        <f>IF('FY2022'!$A48&lt;&gt;"",IF(AND(MONTH($K46) &lt;= 2, MONTH($L46) &gt;= 2), IF($O46 &lt;&gt; "", $E46/$O46, ""), ""),"")</f>
        <v>100000</v>
      </c>
      <c r="R46" s="10">
        <f>IF('FY2022'!$A48&lt;&gt;"",IF(AND(MONTH($K46) &lt;= 3, MONTH($L46) &gt;= 3), IF($O46 &lt;&gt; "", $E46/$O46, ""), ""),"")</f>
        <v>100000</v>
      </c>
      <c r="S46" s="10">
        <f>IF('FY2022'!$A48&lt;&gt;"",IF(AND(MONTH($K46) &lt;= 4, MONTH($L46) &gt;= 4), IF($O46 &lt;&gt; "", $E46/$O46, ""), ""),"")</f>
        <v>100000</v>
      </c>
      <c r="T46" s="10">
        <f>IF('FY2022'!$A48&lt;&gt;"",IF(AND(MONTH($K46) &lt;= 5, MONTH($L46) &gt;= 5), IF($O46 &lt;&gt; "", $E46/$O46, ""), ""),"")</f>
        <v>100000</v>
      </c>
      <c r="U46" s="10">
        <f>IF('FY2022'!$A48&lt;&gt;"",IF(AND(MONTH($K46) &lt;= 6, MONTH($L46) &gt;= 6), IF($O46 &lt;&gt; "", $E46/$O46, ""), ""),"")</f>
        <v>100000</v>
      </c>
      <c r="V46" s="10" t="str">
        <f>IF('FY2022'!$A48&lt;&gt;"",IF(AND(MONTH($K46) &lt;= 7, MONTH($L46) &gt;= 7 ), IF($O46 &lt;&gt; "", $E46/$O46, ""), ""),"")</f>
        <v/>
      </c>
      <c r="W46" s="10" t="str">
        <f>IF('FY2022'!$A48&lt;&gt;"",IF(AND(MONTH($K46) &lt;= 8, MONTH($L46) &gt;= 8), IF($O46 &lt;&gt; "", $E46/$O46, ""), ""),"")</f>
        <v/>
      </c>
      <c r="X46" s="10" t="str">
        <f>IF('FY2022'!$A48&lt;&gt;"",IF(AND(MONTH($K46) &lt;= 9, MONTH($L46) &gt;= 9), IF($O46 &lt;&gt; "", $E46/$O46, ""), ""),"")</f>
        <v/>
      </c>
      <c r="Y46" s="10" t="str">
        <f>IF('FY2022'!$A48&lt;&gt;"",IF(AND(MONTH($K46) &lt;= 10, MONTH($L46) &gt;= 10), IF($O46 &lt;&gt; "", $E46/$O46, ""), ""),"")</f>
        <v/>
      </c>
      <c r="Z46" s="10" t="str">
        <f>IF('FY2022'!$A48&lt;&gt;"",IF(AND(MONTH($K46) &lt;= 11, MONTH($L46) &gt;= 11), IF($O46 &lt;&gt; "", $E46/$O46, ""), ""),"")</f>
        <v/>
      </c>
      <c r="AA46" s="10" t="str">
        <f>IF('FY2022'!$A48&lt;&gt;"",IF(AND(MONTH($K46) &lt;= 12, MONTH($L46) &gt;= 12), IF($O46 &lt;&gt; "", $E46/$O46, ""), ""),"")</f>
        <v/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44562</v>
      </c>
      <c r="L47" s="7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44742</v>
      </c>
      <c r="M47" s="7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44503</v>
      </c>
      <c r="N47" s="7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44482</v>
      </c>
      <c r="O47" s="5">
        <f t="shared" si="0"/>
        <v>6</v>
      </c>
      <c r="P47" s="10">
        <f>IF('FY2022'!$A49&lt;&gt;"",IF(AND(MONTH($K47) &lt;= 1, MONTH($L47) &gt;= 1), IF($O47 &lt;&gt; "", $E47/$O47, ""), ""),"")</f>
        <v>100000</v>
      </c>
      <c r="Q47" s="10">
        <f>IF('FY2022'!$A49&lt;&gt;"",IF(AND(MONTH($K47) &lt;= 2, MONTH($L47) &gt;= 2), IF($O47 &lt;&gt; "", $E47/$O47, ""), ""),"")</f>
        <v>100000</v>
      </c>
      <c r="R47" s="10">
        <f>IF('FY2022'!$A49&lt;&gt;"",IF(AND(MONTH($K47) &lt;= 3, MONTH($L47) &gt;= 3), IF($O47 &lt;&gt; "", $E47/$O47, ""), ""),"")</f>
        <v>100000</v>
      </c>
      <c r="S47" s="10">
        <f>IF('FY2022'!$A49&lt;&gt;"",IF(AND(MONTH($K47) &lt;= 4, MONTH($L47) &gt;= 4), IF($O47 &lt;&gt; "", $E47/$O47, ""), ""),"")</f>
        <v>100000</v>
      </c>
      <c r="T47" s="10">
        <f>IF('FY2022'!$A49&lt;&gt;"",IF(AND(MONTH($K47) &lt;= 5, MONTH($L47) &gt;= 5), IF($O47 &lt;&gt; "", $E47/$O47, ""), ""),"")</f>
        <v>100000</v>
      </c>
      <c r="U47" s="10">
        <f>IF('FY2022'!$A49&lt;&gt;"",IF(AND(MONTH($K47) &lt;= 6, MONTH($L47) &gt;= 6), IF($O47 &lt;&gt; "", $E47/$O47, ""), ""),"")</f>
        <v>100000</v>
      </c>
      <c r="V47" s="10" t="str">
        <f>IF('FY2022'!$A49&lt;&gt;"",IF(AND(MONTH($K47) &lt;= 7, MONTH($L47) &gt;= 7 ), IF($O47 &lt;&gt; "", $E47/$O47, ""), ""),"")</f>
        <v/>
      </c>
      <c r="W47" s="10" t="str">
        <f>IF('FY2022'!$A49&lt;&gt;"",IF(AND(MONTH($K47) &lt;= 8, MONTH($L47) &gt;= 8), IF($O47 &lt;&gt; "", $E47/$O47, ""), ""),"")</f>
        <v/>
      </c>
      <c r="X47" s="10" t="str">
        <f>IF('FY2022'!$A49&lt;&gt;"",IF(AND(MONTH($K47) &lt;= 9, MONTH($L47) &gt;= 9), IF($O47 &lt;&gt; "", $E47/$O47, ""), ""),"")</f>
        <v/>
      </c>
      <c r="Y47" s="10" t="str">
        <f>IF('FY2022'!$A49&lt;&gt;"",IF(AND(MONTH($K47) &lt;= 10, MONTH($L47) &gt;= 10), IF($O47 &lt;&gt; "", $E47/$O47, ""), ""),"")</f>
        <v/>
      </c>
      <c r="Z47" s="10" t="str">
        <f>IF('FY2022'!$A49&lt;&gt;"",IF(AND(MONTH($K47) &lt;= 11, MONTH($L47) &gt;= 11), IF($O47 &lt;&gt; "", $E47/$O47, ""), ""),"")</f>
        <v/>
      </c>
      <c r="AA47" s="10" t="str">
        <f>IF('FY2022'!$A49&lt;&gt;"",IF(AND(MONTH($K47) &lt;= 12, MONTH($L47) &gt;= 12), IF($O47 &lt;&gt; "", $E47/$O47, ""), ""),"")</f>
        <v/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44562</v>
      </c>
      <c r="L48" s="7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44742</v>
      </c>
      <c r="M48" s="7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44503</v>
      </c>
      <c r="N48" s="7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44482</v>
      </c>
      <c r="O48" s="5">
        <f t="shared" si="0"/>
        <v>6</v>
      </c>
      <c r="P48" s="10">
        <f>IF('FY2022'!$A50&lt;&gt;"",IF(AND(MONTH($K48) &lt;= 1, MONTH($L48) &gt;= 1), IF($O48 &lt;&gt; "", $E48/$O48, ""), ""),"")</f>
        <v>100000</v>
      </c>
      <c r="Q48" s="10">
        <f>IF('FY2022'!$A50&lt;&gt;"",IF(AND(MONTH($K48) &lt;= 2, MONTH($L48) &gt;= 2), IF($O48 &lt;&gt; "", $E48/$O48, ""), ""),"")</f>
        <v>100000</v>
      </c>
      <c r="R48" s="10">
        <f>IF('FY2022'!$A50&lt;&gt;"",IF(AND(MONTH($K48) &lt;= 3, MONTH($L48) &gt;= 3), IF($O48 &lt;&gt; "", $E48/$O48, ""), ""),"")</f>
        <v>100000</v>
      </c>
      <c r="S48" s="10">
        <f>IF('FY2022'!$A50&lt;&gt;"",IF(AND(MONTH($K48) &lt;= 4, MONTH($L48) &gt;= 4), IF($O48 &lt;&gt; "", $E48/$O48, ""), ""),"")</f>
        <v>100000</v>
      </c>
      <c r="T48" s="10">
        <f>IF('FY2022'!$A50&lt;&gt;"",IF(AND(MONTH($K48) &lt;= 5, MONTH($L48) &gt;= 5), IF($O48 &lt;&gt; "", $E48/$O48, ""), ""),"")</f>
        <v>100000</v>
      </c>
      <c r="U48" s="10">
        <f>IF('FY2022'!$A50&lt;&gt;"",IF(AND(MONTH($K48) &lt;= 6, MONTH($L48) &gt;= 6), IF($O48 &lt;&gt; "", $E48/$O48, ""), ""),"")</f>
        <v>100000</v>
      </c>
      <c r="V48" s="10" t="str">
        <f>IF('FY2022'!$A50&lt;&gt;"",IF(AND(MONTH($K48) &lt;= 7, MONTH($L48) &gt;= 7 ), IF($O48 &lt;&gt; "", $E48/$O48, ""), ""),"")</f>
        <v/>
      </c>
      <c r="W48" s="10" t="str">
        <f>IF('FY2022'!$A50&lt;&gt;"",IF(AND(MONTH($K48) &lt;= 8, MONTH($L48) &gt;= 8), IF($O48 &lt;&gt; "", $E48/$O48, ""), ""),"")</f>
        <v/>
      </c>
      <c r="X48" s="10" t="str">
        <f>IF('FY2022'!$A50&lt;&gt;"",IF(AND(MONTH($K48) &lt;= 9, MONTH($L48) &gt;= 9), IF($O48 &lt;&gt; "", $E48/$O48, ""), ""),"")</f>
        <v/>
      </c>
      <c r="Y48" s="10" t="str">
        <f>IF('FY2022'!$A50&lt;&gt;"",IF(AND(MONTH($K48) &lt;= 10, MONTH($L48) &gt;= 10), IF($O48 &lt;&gt; "", $E48/$O48, ""), ""),"")</f>
        <v/>
      </c>
      <c r="Z48" s="10" t="str">
        <f>IF('FY2022'!$A50&lt;&gt;"",IF(AND(MONTH($K48) &lt;= 11, MONTH($L48) &gt;= 11), IF($O48 &lt;&gt; "", $E48/$O48, ""), ""),"")</f>
        <v/>
      </c>
      <c r="AA48" s="10" t="str">
        <f>IF('FY2022'!$A50&lt;&gt;"",IF(AND(MONTH($K48) &lt;= 12, MONTH($L48) &gt;= 12), IF($O48 &lt;&gt; "", $E48/$O48, ""), ""),"")</f>
        <v/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44562</v>
      </c>
      <c r="L49" s="7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44742</v>
      </c>
      <c r="M49" s="7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44503</v>
      </c>
      <c r="N49" s="7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44482</v>
      </c>
      <c r="O49" s="5">
        <f t="shared" si="0"/>
        <v>6</v>
      </c>
      <c r="P49" s="10">
        <f>IF('FY2022'!$A51&lt;&gt;"",IF(AND(MONTH($K49) &lt;= 1, MONTH($L49) &gt;= 1), IF($O49 &lt;&gt; "", $E49/$O49, ""), ""),"")</f>
        <v>100000</v>
      </c>
      <c r="Q49" s="10">
        <f>IF('FY2022'!$A51&lt;&gt;"",IF(AND(MONTH($K49) &lt;= 2, MONTH($L49) &gt;= 2), IF($O49 &lt;&gt; "", $E49/$O49, ""), ""),"")</f>
        <v>100000</v>
      </c>
      <c r="R49" s="10">
        <f>IF('FY2022'!$A51&lt;&gt;"",IF(AND(MONTH($K49) &lt;= 3, MONTH($L49) &gt;= 3), IF($O49 &lt;&gt; "", $E49/$O49, ""), ""),"")</f>
        <v>100000</v>
      </c>
      <c r="S49" s="10">
        <f>IF('FY2022'!$A51&lt;&gt;"",IF(AND(MONTH($K49) &lt;= 4, MONTH($L49) &gt;= 4), IF($O49 &lt;&gt; "", $E49/$O49, ""), ""),"")</f>
        <v>100000</v>
      </c>
      <c r="T49" s="10">
        <f>IF('FY2022'!$A51&lt;&gt;"",IF(AND(MONTH($K49) &lt;= 5, MONTH($L49) &gt;= 5), IF($O49 &lt;&gt; "", $E49/$O49, ""), ""),"")</f>
        <v>100000</v>
      </c>
      <c r="U49" s="10">
        <f>IF('FY2022'!$A51&lt;&gt;"",IF(AND(MONTH($K49) &lt;= 6, MONTH($L49) &gt;= 6), IF($O49 &lt;&gt; "", $E49/$O49, ""), ""),"")</f>
        <v>100000</v>
      </c>
      <c r="V49" s="10" t="str">
        <f>IF('FY2022'!$A51&lt;&gt;"",IF(AND(MONTH($K49) &lt;= 7, MONTH($L49) &gt;= 7 ), IF($O49 &lt;&gt; "", $E49/$O49, ""), ""),"")</f>
        <v/>
      </c>
      <c r="W49" s="10" t="str">
        <f>IF('FY2022'!$A51&lt;&gt;"",IF(AND(MONTH($K49) &lt;= 8, MONTH($L49) &gt;= 8), IF($O49 &lt;&gt; "", $E49/$O49, ""), ""),"")</f>
        <v/>
      </c>
      <c r="X49" s="10" t="str">
        <f>IF('FY2022'!$A51&lt;&gt;"",IF(AND(MONTH($K49) &lt;= 9, MONTH($L49) &gt;= 9), IF($O49 &lt;&gt; "", $E49/$O49, ""), ""),"")</f>
        <v/>
      </c>
      <c r="Y49" s="10" t="str">
        <f>IF('FY2022'!$A51&lt;&gt;"",IF(AND(MONTH($K49) &lt;= 10, MONTH($L49) &gt;= 10), IF($O49 &lt;&gt; "", $E49/$O49, ""), ""),"")</f>
        <v/>
      </c>
      <c r="Z49" s="10" t="str">
        <f>IF('FY2022'!$A51&lt;&gt;"",IF(AND(MONTH($K49) &lt;= 11, MONTH($L49) &gt;= 11), IF($O49 &lt;&gt; "", $E49/$O49, ""), ""),"")</f>
        <v/>
      </c>
      <c r="AA49" s="10" t="str">
        <f>IF('FY2022'!$A51&lt;&gt;"",IF(AND(MONTH($K49) &lt;= 12, MONTH($L49) &gt;= 12), IF($O49 &lt;&gt; "", $E49/$O49, ""), ""),"")</f>
        <v/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44562</v>
      </c>
      <c r="L50" s="7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44742</v>
      </c>
      <c r="M50" s="7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44503</v>
      </c>
      <c r="N50" s="7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44482</v>
      </c>
      <c r="O50" s="5">
        <f t="shared" si="0"/>
        <v>6</v>
      </c>
      <c r="P50" s="10">
        <f>IF('FY2022'!$A52&lt;&gt;"",IF(AND(MONTH($K50) &lt;= 1, MONTH($L50) &gt;= 1), IF($O50 &lt;&gt; "", $E50/$O50, ""), ""),"")</f>
        <v>200000</v>
      </c>
      <c r="Q50" s="10">
        <f>IF('FY2022'!$A52&lt;&gt;"",IF(AND(MONTH($K50) &lt;= 2, MONTH($L50) &gt;= 2), IF($O50 &lt;&gt; "", $E50/$O50, ""), ""),"")</f>
        <v>200000</v>
      </c>
      <c r="R50" s="10">
        <f>IF('FY2022'!$A52&lt;&gt;"",IF(AND(MONTH($K50) &lt;= 3, MONTH($L50) &gt;= 3), IF($O50 &lt;&gt; "", $E50/$O50, ""), ""),"")</f>
        <v>200000</v>
      </c>
      <c r="S50" s="10">
        <f>IF('FY2022'!$A52&lt;&gt;"",IF(AND(MONTH($K50) &lt;= 4, MONTH($L50) &gt;= 4), IF($O50 &lt;&gt; "", $E50/$O50, ""), ""),"")</f>
        <v>200000</v>
      </c>
      <c r="T50" s="10">
        <f>IF('FY2022'!$A52&lt;&gt;"",IF(AND(MONTH($K50) &lt;= 5, MONTH($L50) &gt;= 5), IF($O50 &lt;&gt; "", $E50/$O50, ""), ""),"")</f>
        <v>200000</v>
      </c>
      <c r="U50" s="10">
        <f>IF('FY2022'!$A52&lt;&gt;"",IF(AND(MONTH($K50) &lt;= 6, MONTH($L50) &gt;= 6), IF($O50 &lt;&gt; "", $E50/$O50, ""), ""),"")</f>
        <v>200000</v>
      </c>
      <c r="V50" s="10" t="str">
        <f>IF('FY2022'!$A52&lt;&gt;"",IF(AND(MONTH($K50) &lt;= 7, MONTH($L50) &gt;= 7 ), IF($O50 &lt;&gt; "", $E50/$O50, ""), ""),"")</f>
        <v/>
      </c>
      <c r="W50" s="10" t="str">
        <f>IF('FY2022'!$A52&lt;&gt;"",IF(AND(MONTH($K50) &lt;= 8, MONTH($L50) &gt;= 8), IF($O50 &lt;&gt; "", $E50/$O50, ""), ""),"")</f>
        <v/>
      </c>
      <c r="X50" s="10" t="str">
        <f>IF('FY2022'!$A52&lt;&gt;"",IF(AND(MONTH($K50) &lt;= 9, MONTH($L50) &gt;= 9), IF($O50 &lt;&gt; "", $E50/$O50, ""), ""),"")</f>
        <v/>
      </c>
      <c r="Y50" s="10" t="str">
        <f>IF('FY2022'!$A52&lt;&gt;"",IF(AND(MONTH($K50) &lt;= 10, MONTH($L50) &gt;= 10), IF($O50 &lt;&gt; "", $E50/$O50, ""), ""),"")</f>
        <v/>
      </c>
      <c r="Z50" s="10" t="str">
        <f>IF('FY2022'!$A52&lt;&gt;"",IF(AND(MONTH($K50) &lt;= 11, MONTH($L50) &gt;= 11), IF($O50 &lt;&gt; "", $E50/$O50, ""), ""),"")</f>
        <v/>
      </c>
      <c r="AA50" s="10" t="str">
        <f>IF('FY2022'!$A52&lt;&gt;"",IF(AND(MONTH($K50) &lt;= 12, MONTH($L50) &gt;= 12), IF($O50 &lt;&gt; "", $E50/$O50, ""), ""),"")</f>
        <v/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44562</v>
      </c>
      <c r="L51" s="7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44742</v>
      </c>
      <c r="M51" s="7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44503</v>
      </c>
      <c r="N51" s="7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44482</v>
      </c>
      <c r="O51" s="5">
        <f t="shared" si="0"/>
        <v>6</v>
      </c>
      <c r="P51" s="10">
        <f>IF('FY2022'!$A53&lt;&gt;"",IF(AND(MONTH($K51) &lt;= 1, MONTH($L51) &gt;= 1), IF($O51 &lt;&gt; "", $E51/$O51, ""), ""),"")</f>
        <v>225000</v>
      </c>
      <c r="Q51" s="10">
        <f>IF('FY2022'!$A53&lt;&gt;"",IF(AND(MONTH($K51) &lt;= 2, MONTH($L51) &gt;= 2), IF($O51 &lt;&gt; "", $E51/$O51, ""), ""),"")</f>
        <v>225000</v>
      </c>
      <c r="R51" s="10">
        <f>IF('FY2022'!$A53&lt;&gt;"",IF(AND(MONTH($K51) &lt;= 3, MONTH($L51) &gt;= 3), IF($O51 &lt;&gt; "", $E51/$O51, ""), ""),"")</f>
        <v>225000</v>
      </c>
      <c r="S51" s="10">
        <f>IF('FY2022'!$A53&lt;&gt;"",IF(AND(MONTH($K51) &lt;= 4, MONTH($L51) &gt;= 4), IF($O51 &lt;&gt; "", $E51/$O51, ""), ""),"")</f>
        <v>225000</v>
      </c>
      <c r="T51" s="10">
        <f>IF('FY2022'!$A53&lt;&gt;"",IF(AND(MONTH($K51) &lt;= 5, MONTH($L51) &gt;= 5), IF($O51 &lt;&gt; "", $E51/$O51, ""), ""),"")</f>
        <v>225000</v>
      </c>
      <c r="U51" s="10">
        <f>IF('FY2022'!$A53&lt;&gt;"",IF(AND(MONTH($K51) &lt;= 6, MONTH($L51) &gt;= 6), IF($O51 &lt;&gt; "", $E51/$O51, ""), ""),"")</f>
        <v>225000</v>
      </c>
      <c r="V51" s="10" t="str">
        <f>IF('FY2022'!$A53&lt;&gt;"",IF(AND(MONTH($K51) &lt;= 7, MONTH($L51) &gt;= 7 ), IF($O51 &lt;&gt; "", $E51/$O51, ""), ""),"")</f>
        <v/>
      </c>
      <c r="W51" s="10" t="str">
        <f>IF('FY2022'!$A53&lt;&gt;"",IF(AND(MONTH($K51) &lt;= 8, MONTH($L51) &gt;= 8), IF($O51 &lt;&gt; "", $E51/$O51, ""), ""),"")</f>
        <v/>
      </c>
      <c r="X51" s="10" t="str">
        <f>IF('FY2022'!$A53&lt;&gt;"",IF(AND(MONTH($K51) &lt;= 9, MONTH($L51) &gt;= 9), IF($O51 &lt;&gt; "", $E51/$O51, ""), ""),"")</f>
        <v/>
      </c>
      <c r="Y51" s="10" t="str">
        <f>IF('FY2022'!$A53&lt;&gt;"",IF(AND(MONTH($K51) &lt;= 10, MONTH($L51) &gt;= 10), IF($O51 &lt;&gt; "", $E51/$O51, ""), ""),"")</f>
        <v/>
      </c>
      <c r="Z51" s="10" t="str">
        <f>IF('FY2022'!$A53&lt;&gt;"",IF(AND(MONTH($K51) &lt;= 11, MONTH($L51) &gt;= 11), IF($O51 &lt;&gt; "", $E51/$O51, ""), ""),"")</f>
        <v/>
      </c>
      <c r="AA51" s="10" t="str">
        <f>IF('FY2022'!$A53&lt;&gt;"",IF(AND(MONTH($K51) &lt;= 12, MONTH($L51) &gt;= 12), IF($O51 &lt;&gt; "", $E51/$O51, ""), ""),"")</f>
        <v/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44562</v>
      </c>
      <c r="L52" s="7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44742</v>
      </c>
      <c r="M52" s="7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44503</v>
      </c>
      <c r="N52" s="7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44482</v>
      </c>
      <c r="O52" s="5">
        <f t="shared" si="0"/>
        <v>6</v>
      </c>
      <c r="P52" s="10">
        <f>IF('FY2022'!$A54&lt;&gt;"",IF(AND(MONTH($K52) &lt;= 1, MONTH($L52) &gt;= 1), IF($O52 &lt;&gt; "", $E52/$O52, ""), ""),"")</f>
        <v>100000</v>
      </c>
      <c r="Q52" s="10">
        <f>IF('FY2022'!$A54&lt;&gt;"",IF(AND(MONTH($K52) &lt;= 2, MONTH($L52) &gt;= 2), IF($O52 &lt;&gt; "", $E52/$O52, ""), ""),"")</f>
        <v>100000</v>
      </c>
      <c r="R52" s="10">
        <f>IF('FY2022'!$A54&lt;&gt;"",IF(AND(MONTH($K52) &lt;= 3, MONTH($L52) &gt;= 3), IF($O52 &lt;&gt; "", $E52/$O52, ""), ""),"")</f>
        <v>100000</v>
      </c>
      <c r="S52" s="10">
        <f>IF('FY2022'!$A54&lt;&gt;"",IF(AND(MONTH($K52) &lt;= 4, MONTH($L52) &gt;= 4), IF($O52 &lt;&gt; "", $E52/$O52, ""), ""),"")</f>
        <v>100000</v>
      </c>
      <c r="T52" s="10">
        <f>IF('FY2022'!$A54&lt;&gt;"",IF(AND(MONTH($K52) &lt;= 5, MONTH($L52) &gt;= 5), IF($O52 &lt;&gt; "", $E52/$O52, ""), ""),"")</f>
        <v>100000</v>
      </c>
      <c r="U52" s="10">
        <f>IF('FY2022'!$A54&lt;&gt;"",IF(AND(MONTH($K52) &lt;= 6, MONTH($L52) &gt;= 6), IF($O52 &lt;&gt; "", $E52/$O52, ""), ""),"")</f>
        <v>100000</v>
      </c>
      <c r="V52" s="10" t="str">
        <f>IF('FY2022'!$A54&lt;&gt;"",IF(AND(MONTH($K52) &lt;= 7, MONTH($L52) &gt;= 7 ), IF($O52 &lt;&gt; "", $E52/$O52, ""), ""),"")</f>
        <v/>
      </c>
      <c r="W52" s="10" t="str">
        <f>IF('FY2022'!$A54&lt;&gt;"",IF(AND(MONTH($K52) &lt;= 8, MONTH($L52) &gt;= 8), IF($O52 &lt;&gt; "", $E52/$O52, ""), ""),"")</f>
        <v/>
      </c>
      <c r="X52" s="10" t="str">
        <f>IF('FY2022'!$A54&lt;&gt;"",IF(AND(MONTH($K52) &lt;= 9, MONTH($L52) &gt;= 9), IF($O52 &lt;&gt; "", $E52/$O52, ""), ""),"")</f>
        <v/>
      </c>
      <c r="Y52" s="10" t="str">
        <f>IF('FY2022'!$A54&lt;&gt;"",IF(AND(MONTH($K52) &lt;= 10, MONTH($L52) &gt;= 10), IF($O52 &lt;&gt; "", $E52/$O52, ""), ""),"")</f>
        <v/>
      </c>
      <c r="Z52" s="10" t="str">
        <f>IF('FY2022'!$A54&lt;&gt;"",IF(AND(MONTH($K52) &lt;= 11, MONTH($L52) &gt;= 11), IF($O52 &lt;&gt; "", $E52/$O52, ""), ""),"")</f>
        <v/>
      </c>
      <c r="AA52" s="10" t="str">
        <f>IF('FY2022'!$A54&lt;&gt;"",IF(AND(MONTH($K52) &lt;= 12, MONTH($L52) &gt;= 12), IF($O52 &lt;&gt; "", $E52/$O52, ""), ""),"")</f>
        <v/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44562</v>
      </c>
      <c r="L53" s="7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44926</v>
      </c>
      <c r="M53" s="7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44503</v>
      </c>
      <c r="N53" s="7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44482</v>
      </c>
      <c r="O53" s="5">
        <f t="shared" si="0"/>
        <v>12</v>
      </c>
      <c r="P53" s="10">
        <f>IF('FY2022'!$A55&lt;&gt;"",IF(AND(MONTH($K53) &lt;= 1, MONTH($L53) &gt;= 1), IF($O53 &lt;&gt; "", $E53/$O53, ""), ""),"")</f>
        <v>200000</v>
      </c>
      <c r="Q53" s="10">
        <f>IF('FY2022'!$A55&lt;&gt;"",IF(AND(MONTH($K53) &lt;= 2, MONTH($L53) &gt;= 2), IF($O53 &lt;&gt; "", $E53/$O53, ""), ""),"")</f>
        <v>200000</v>
      </c>
      <c r="R53" s="10">
        <f>IF('FY2022'!$A55&lt;&gt;"",IF(AND(MONTH($K53) &lt;= 3, MONTH($L53) &gt;= 3), IF($O53 &lt;&gt; "", $E53/$O53, ""), ""),"")</f>
        <v>200000</v>
      </c>
      <c r="S53" s="10">
        <f>IF('FY2022'!$A55&lt;&gt;"",IF(AND(MONTH($K53) &lt;= 4, MONTH($L53) &gt;= 4), IF($O53 &lt;&gt; "", $E53/$O53, ""), ""),"")</f>
        <v>200000</v>
      </c>
      <c r="T53" s="10">
        <f>IF('FY2022'!$A55&lt;&gt;"",IF(AND(MONTH($K53) &lt;= 5, MONTH($L53) &gt;= 5), IF($O53 &lt;&gt; "", $E53/$O53, ""), ""),"")</f>
        <v>200000</v>
      </c>
      <c r="U53" s="10">
        <f>IF('FY2022'!$A55&lt;&gt;"",IF(AND(MONTH($K53) &lt;= 6, MONTH($L53) &gt;= 6), IF($O53 &lt;&gt; "", $E53/$O53, ""), ""),"")</f>
        <v>200000</v>
      </c>
      <c r="V53" s="10">
        <f>IF('FY2022'!$A55&lt;&gt;"",IF(AND(MONTH($K53) &lt;= 7, MONTH($L53) &gt;= 7 ), IF($O53 &lt;&gt; "", $E53/$O53, ""), ""),"")</f>
        <v>200000</v>
      </c>
      <c r="W53" s="10">
        <f>IF('FY2022'!$A55&lt;&gt;"",IF(AND(MONTH($K53) &lt;= 8, MONTH($L53) &gt;= 8), IF($O53 &lt;&gt; "", $E53/$O53, ""), ""),"")</f>
        <v>200000</v>
      </c>
      <c r="X53" s="10">
        <f>IF('FY2022'!$A55&lt;&gt;"",IF(AND(MONTH($K53) &lt;= 9, MONTH($L53) &gt;= 9), IF($O53 &lt;&gt; "", $E53/$O53, ""), ""),"")</f>
        <v>200000</v>
      </c>
      <c r="Y53" s="10">
        <f>IF('FY2022'!$A55&lt;&gt;"",IF(AND(MONTH($K53) &lt;= 10, MONTH($L53) &gt;= 10), IF($O53 &lt;&gt; "", $E53/$O53, ""), ""),"")</f>
        <v>200000</v>
      </c>
      <c r="Z53" s="10">
        <f>IF('FY2022'!$A55&lt;&gt;"",IF(AND(MONTH($K53) &lt;= 11, MONTH($L53) &gt;= 11), IF($O53 &lt;&gt; "", $E53/$O53, ""), ""),"")</f>
        <v>200000</v>
      </c>
      <c r="AA53" s="10">
        <f>IF('FY2022'!$A55&lt;&gt;"",IF(AND(MONTH($K53) &lt;= 12, MONTH($L53) &gt;= 12), IF($O53 &lt;&gt; "", $E53/$O53, ""), ""),"")</f>
        <v>200000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44562</v>
      </c>
      <c r="L54" s="7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44926</v>
      </c>
      <c r="M54" s="7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44505</v>
      </c>
      <c r="N54" s="7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44483</v>
      </c>
      <c r="O54" s="5">
        <f t="shared" si="0"/>
        <v>12</v>
      </c>
      <c r="P54" s="10">
        <f>IF('FY2022'!$A56&lt;&gt;"",IF(AND(MONTH($K54) &lt;= 1, MONTH($L54) &gt;= 1), IF($O54 &lt;&gt; "", $E54/$O54, ""), ""),"")</f>
        <v>100000</v>
      </c>
      <c r="Q54" s="10">
        <f>IF('FY2022'!$A56&lt;&gt;"",IF(AND(MONTH($K54) &lt;= 2, MONTH($L54) &gt;= 2), IF($O54 &lt;&gt; "", $E54/$O54, ""), ""),"")</f>
        <v>100000</v>
      </c>
      <c r="R54" s="10">
        <f>IF('FY2022'!$A56&lt;&gt;"",IF(AND(MONTH($K54) &lt;= 3, MONTH($L54) &gt;= 3), IF($O54 &lt;&gt; "", $E54/$O54, ""), ""),"")</f>
        <v>100000</v>
      </c>
      <c r="S54" s="10">
        <f>IF('FY2022'!$A56&lt;&gt;"",IF(AND(MONTH($K54) &lt;= 4, MONTH($L54) &gt;= 4), IF($O54 &lt;&gt; "", $E54/$O54, ""), ""),"")</f>
        <v>100000</v>
      </c>
      <c r="T54" s="10">
        <f>IF('FY2022'!$A56&lt;&gt;"",IF(AND(MONTH($K54) &lt;= 5, MONTH($L54) &gt;= 5), IF($O54 &lt;&gt; "", $E54/$O54, ""), ""),"")</f>
        <v>100000</v>
      </c>
      <c r="U54" s="10">
        <f>IF('FY2022'!$A56&lt;&gt;"",IF(AND(MONTH($K54) &lt;= 6, MONTH($L54) &gt;= 6), IF($O54 &lt;&gt; "", $E54/$O54, ""), ""),"")</f>
        <v>100000</v>
      </c>
      <c r="V54" s="10">
        <f>IF('FY2022'!$A56&lt;&gt;"",IF(AND(MONTH($K54) &lt;= 7, MONTH($L54) &gt;= 7 ), IF($O54 &lt;&gt; "", $E54/$O54, ""), ""),"")</f>
        <v>100000</v>
      </c>
      <c r="W54" s="10">
        <f>IF('FY2022'!$A56&lt;&gt;"",IF(AND(MONTH($K54) &lt;= 8, MONTH($L54) &gt;= 8), IF($O54 &lt;&gt; "", $E54/$O54, ""), ""),"")</f>
        <v>100000</v>
      </c>
      <c r="X54" s="10">
        <f>IF('FY2022'!$A56&lt;&gt;"",IF(AND(MONTH($K54) &lt;= 9, MONTH($L54) &gt;= 9), IF($O54 &lt;&gt; "", $E54/$O54, ""), ""),"")</f>
        <v>100000</v>
      </c>
      <c r="Y54" s="10">
        <f>IF('FY2022'!$A56&lt;&gt;"",IF(AND(MONTH($K54) &lt;= 10, MONTH($L54) &gt;= 10), IF($O54 &lt;&gt; "", $E54/$O54, ""), ""),"")</f>
        <v>100000</v>
      </c>
      <c r="Z54" s="10">
        <f>IF('FY2022'!$A56&lt;&gt;"",IF(AND(MONTH($K54) &lt;= 11, MONTH($L54) &gt;= 11), IF($O54 &lt;&gt; "", $E54/$O54, ""), ""),"")</f>
        <v>100000</v>
      </c>
      <c r="AA54" s="10">
        <f>IF('FY2022'!$A56&lt;&gt;"",IF(AND(MONTH($K54) &lt;= 12, MONTH($L54) &gt;= 12), IF($O54 &lt;&gt; "", $E54/$O54, ""), ""),"")</f>
        <v>100000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44562</v>
      </c>
      <c r="L55" s="7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44926</v>
      </c>
      <c r="M55" s="7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44505</v>
      </c>
      <c r="N55" s="7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44483</v>
      </c>
      <c r="O55" s="5">
        <f t="shared" si="0"/>
        <v>12</v>
      </c>
      <c r="P55" s="10">
        <f>IF('FY2022'!$A57&lt;&gt;"",IF(AND(MONTH($K55) &lt;= 1, MONTH($L55) &gt;= 1), IF($O55 &lt;&gt; "", $E55/$O55, ""), ""),"")</f>
        <v>200000</v>
      </c>
      <c r="Q55" s="10">
        <f>IF('FY2022'!$A57&lt;&gt;"",IF(AND(MONTH($K55) &lt;= 2, MONTH($L55) &gt;= 2), IF($O55 &lt;&gt; "", $E55/$O55, ""), ""),"")</f>
        <v>200000</v>
      </c>
      <c r="R55" s="10">
        <f>IF('FY2022'!$A57&lt;&gt;"",IF(AND(MONTH($K55) &lt;= 3, MONTH($L55) &gt;= 3), IF($O55 &lt;&gt; "", $E55/$O55, ""), ""),"")</f>
        <v>200000</v>
      </c>
      <c r="S55" s="10">
        <f>IF('FY2022'!$A57&lt;&gt;"",IF(AND(MONTH($K55) &lt;= 4, MONTH($L55) &gt;= 4), IF($O55 &lt;&gt; "", $E55/$O55, ""), ""),"")</f>
        <v>200000</v>
      </c>
      <c r="T55" s="10">
        <f>IF('FY2022'!$A57&lt;&gt;"",IF(AND(MONTH($K55) &lt;= 5, MONTH($L55) &gt;= 5), IF($O55 &lt;&gt; "", $E55/$O55, ""), ""),"")</f>
        <v>200000</v>
      </c>
      <c r="U55" s="10">
        <f>IF('FY2022'!$A57&lt;&gt;"",IF(AND(MONTH($K55) &lt;= 6, MONTH($L55) &gt;= 6), IF($O55 &lt;&gt; "", $E55/$O55, ""), ""),"")</f>
        <v>200000</v>
      </c>
      <c r="V55" s="10">
        <f>IF('FY2022'!$A57&lt;&gt;"",IF(AND(MONTH($K55) &lt;= 7, MONTH($L55) &gt;= 7 ), IF($O55 &lt;&gt; "", $E55/$O55, ""), ""),"")</f>
        <v>200000</v>
      </c>
      <c r="W55" s="10">
        <f>IF('FY2022'!$A57&lt;&gt;"",IF(AND(MONTH($K55) &lt;= 8, MONTH($L55) &gt;= 8), IF($O55 &lt;&gt; "", $E55/$O55, ""), ""),"")</f>
        <v>200000</v>
      </c>
      <c r="X55" s="10">
        <f>IF('FY2022'!$A57&lt;&gt;"",IF(AND(MONTH($K55) &lt;= 9, MONTH($L55) &gt;= 9), IF($O55 &lt;&gt; "", $E55/$O55, ""), ""),"")</f>
        <v>200000</v>
      </c>
      <c r="Y55" s="10">
        <f>IF('FY2022'!$A57&lt;&gt;"",IF(AND(MONTH($K55) &lt;= 10, MONTH($L55) &gt;= 10), IF($O55 &lt;&gt; "", $E55/$O55, ""), ""),"")</f>
        <v>200000</v>
      </c>
      <c r="Z55" s="10">
        <f>IF('FY2022'!$A57&lt;&gt;"",IF(AND(MONTH($K55) &lt;= 11, MONTH($L55) &gt;= 11), IF($O55 &lt;&gt; "", $E55/$O55, ""), ""),"")</f>
        <v>200000</v>
      </c>
      <c r="AA55" s="10">
        <f>IF('FY2022'!$A57&lt;&gt;"",IF(AND(MONTH($K55) &lt;= 12, MONTH($L55) &gt;= 12), IF($O55 &lt;&gt; "", $E55/$O55, ""), ""),"")</f>
        <v>200000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44562</v>
      </c>
      <c r="L56" s="7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44926</v>
      </c>
      <c r="M56" s="7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44505</v>
      </c>
      <c r="N56" s="7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44483</v>
      </c>
      <c r="O56" s="5">
        <f t="shared" si="0"/>
        <v>12</v>
      </c>
      <c r="P56" s="10">
        <f>IF('FY2022'!$A58&lt;&gt;"",IF(AND(MONTH($K56) &lt;= 1, MONTH($L56) &gt;= 1), IF($O56 &lt;&gt; "", $E56/$O56, ""), ""),"")</f>
        <v>100000</v>
      </c>
      <c r="Q56" s="10">
        <f>IF('FY2022'!$A58&lt;&gt;"",IF(AND(MONTH($K56) &lt;= 2, MONTH($L56) &gt;= 2), IF($O56 &lt;&gt; "", $E56/$O56, ""), ""),"")</f>
        <v>100000</v>
      </c>
      <c r="R56" s="10">
        <f>IF('FY2022'!$A58&lt;&gt;"",IF(AND(MONTH($K56) &lt;= 3, MONTH($L56) &gt;= 3), IF($O56 &lt;&gt; "", $E56/$O56, ""), ""),"")</f>
        <v>100000</v>
      </c>
      <c r="S56" s="10">
        <f>IF('FY2022'!$A58&lt;&gt;"",IF(AND(MONTH($K56) &lt;= 4, MONTH($L56) &gt;= 4), IF($O56 &lt;&gt; "", $E56/$O56, ""), ""),"")</f>
        <v>100000</v>
      </c>
      <c r="T56" s="10">
        <f>IF('FY2022'!$A58&lt;&gt;"",IF(AND(MONTH($K56) &lt;= 5, MONTH($L56) &gt;= 5), IF($O56 &lt;&gt; "", $E56/$O56, ""), ""),"")</f>
        <v>100000</v>
      </c>
      <c r="U56" s="10">
        <f>IF('FY2022'!$A58&lt;&gt;"",IF(AND(MONTH($K56) &lt;= 6, MONTH($L56) &gt;= 6), IF($O56 &lt;&gt; "", $E56/$O56, ""), ""),"")</f>
        <v>100000</v>
      </c>
      <c r="V56" s="10">
        <f>IF('FY2022'!$A58&lt;&gt;"",IF(AND(MONTH($K56) &lt;= 7, MONTH($L56) &gt;= 7 ), IF($O56 &lt;&gt; "", $E56/$O56, ""), ""),"")</f>
        <v>100000</v>
      </c>
      <c r="W56" s="10">
        <f>IF('FY2022'!$A58&lt;&gt;"",IF(AND(MONTH($K56) &lt;= 8, MONTH($L56) &gt;= 8), IF($O56 &lt;&gt; "", $E56/$O56, ""), ""),"")</f>
        <v>100000</v>
      </c>
      <c r="X56" s="10">
        <f>IF('FY2022'!$A58&lt;&gt;"",IF(AND(MONTH($K56) &lt;= 9, MONTH($L56) &gt;= 9), IF($O56 &lt;&gt; "", $E56/$O56, ""), ""),"")</f>
        <v>100000</v>
      </c>
      <c r="Y56" s="10">
        <f>IF('FY2022'!$A58&lt;&gt;"",IF(AND(MONTH($K56) &lt;= 10, MONTH($L56) &gt;= 10), IF($O56 &lt;&gt; "", $E56/$O56, ""), ""),"")</f>
        <v>100000</v>
      </c>
      <c r="Z56" s="10">
        <f>IF('FY2022'!$A58&lt;&gt;"",IF(AND(MONTH($K56) &lt;= 11, MONTH($L56) &gt;= 11), IF($O56 &lt;&gt; "", $E56/$O56, ""), ""),"")</f>
        <v>100000</v>
      </c>
      <c r="AA56" s="10">
        <f>IF('FY2022'!$A58&lt;&gt;"",IF(AND(MONTH($K56) &lt;= 12, MONTH($L56) &gt;= 12), IF($O56 &lt;&gt; "", $E56/$O56, ""), ""),"")</f>
        <v>100000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44562</v>
      </c>
      <c r="L57" s="7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44926</v>
      </c>
      <c r="M57" s="7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44505</v>
      </c>
      <c r="N57" s="7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44483</v>
      </c>
      <c r="O57" s="5">
        <f t="shared" si="0"/>
        <v>12</v>
      </c>
      <c r="P57" s="10">
        <f>IF('FY2022'!$A59&lt;&gt;"",IF(AND(MONTH($K57) &lt;= 1, MONTH($L57) &gt;= 1), IF($O57 &lt;&gt; "", $E57/$O57, ""), ""),"")</f>
        <v>200000</v>
      </c>
      <c r="Q57" s="10">
        <f>IF('FY2022'!$A59&lt;&gt;"",IF(AND(MONTH($K57) &lt;= 2, MONTH($L57) &gt;= 2), IF($O57 &lt;&gt; "", $E57/$O57, ""), ""),"")</f>
        <v>200000</v>
      </c>
      <c r="R57" s="10">
        <f>IF('FY2022'!$A59&lt;&gt;"",IF(AND(MONTH($K57) &lt;= 3, MONTH($L57) &gt;= 3), IF($O57 &lt;&gt; "", $E57/$O57, ""), ""),"")</f>
        <v>200000</v>
      </c>
      <c r="S57" s="10">
        <f>IF('FY2022'!$A59&lt;&gt;"",IF(AND(MONTH($K57) &lt;= 4, MONTH($L57) &gt;= 4), IF($O57 &lt;&gt; "", $E57/$O57, ""), ""),"")</f>
        <v>200000</v>
      </c>
      <c r="T57" s="10">
        <f>IF('FY2022'!$A59&lt;&gt;"",IF(AND(MONTH($K57) &lt;= 5, MONTH($L57) &gt;= 5), IF($O57 &lt;&gt; "", $E57/$O57, ""), ""),"")</f>
        <v>200000</v>
      </c>
      <c r="U57" s="10">
        <f>IF('FY2022'!$A59&lt;&gt;"",IF(AND(MONTH($K57) &lt;= 6, MONTH($L57) &gt;= 6), IF($O57 &lt;&gt; "", $E57/$O57, ""), ""),"")</f>
        <v>200000</v>
      </c>
      <c r="V57" s="10">
        <f>IF('FY2022'!$A59&lt;&gt;"",IF(AND(MONTH($K57) &lt;= 7, MONTH($L57) &gt;= 7 ), IF($O57 &lt;&gt; "", $E57/$O57, ""), ""),"")</f>
        <v>200000</v>
      </c>
      <c r="W57" s="10">
        <f>IF('FY2022'!$A59&lt;&gt;"",IF(AND(MONTH($K57) &lt;= 8, MONTH($L57) &gt;= 8), IF($O57 &lt;&gt; "", $E57/$O57, ""), ""),"")</f>
        <v>200000</v>
      </c>
      <c r="X57" s="10">
        <f>IF('FY2022'!$A59&lt;&gt;"",IF(AND(MONTH($K57) &lt;= 9, MONTH($L57) &gt;= 9), IF($O57 &lt;&gt; "", $E57/$O57, ""), ""),"")</f>
        <v>200000</v>
      </c>
      <c r="Y57" s="10">
        <f>IF('FY2022'!$A59&lt;&gt;"",IF(AND(MONTH($K57) &lt;= 10, MONTH($L57) &gt;= 10), IF($O57 &lt;&gt; "", $E57/$O57, ""), ""),"")</f>
        <v>200000</v>
      </c>
      <c r="Z57" s="10">
        <f>IF('FY2022'!$A59&lt;&gt;"",IF(AND(MONTH($K57) &lt;= 11, MONTH($L57) &gt;= 11), IF($O57 &lt;&gt; "", $E57/$O57, ""), ""),"")</f>
        <v>200000</v>
      </c>
      <c r="AA57" s="10">
        <f>IF('FY2022'!$A59&lt;&gt;"",IF(AND(MONTH($K57) &lt;= 12, MONTH($L57) &gt;= 12), IF($O57 &lt;&gt; "", $E57/$O57, ""), ""),"")</f>
        <v>200000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44562</v>
      </c>
      <c r="L58" s="7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44926</v>
      </c>
      <c r="M58" s="7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44505</v>
      </c>
      <c r="N58" s="7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44483</v>
      </c>
      <c r="O58" s="5">
        <f t="shared" si="0"/>
        <v>12</v>
      </c>
      <c r="P58" s="10">
        <f>IF('FY2022'!$A60&lt;&gt;"",IF(AND(MONTH($K58) &lt;= 1, MONTH($L58) &gt;= 1), IF($O58 &lt;&gt; "", $E58/$O58, ""), ""),"")</f>
        <v>400000</v>
      </c>
      <c r="Q58" s="10">
        <f>IF('FY2022'!$A60&lt;&gt;"",IF(AND(MONTH($K58) &lt;= 2, MONTH($L58) &gt;= 2), IF($O58 &lt;&gt; "", $E58/$O58, ""), ""),"")</f>
        <v>400000</v>
      </c>
      <c r="R58" s="10">
        <f>IF('FY2022'!$A60&lt;&gt;"",IF(AND(MONTH($K58) &lt;= 3, MONTH($L58) &gt;= 3), IF($O58 &lt;&gt; "", $E58/$O58, ""), ""),"")</f>
        <v>400000</v>
      </c>
      <c r="S58" s="10">
        <f>IF('FY2022'!$A60&lt;&gt;"",IF(AND(MONTH($K58) &lt;= 4, MONTH($L58) &gt;= 4), IF($O58 &lt;&gt; "", $E58/$O58, ""), ""),"")</f>
        <v>400000</v>
      </c>
      <c r="T58" s="10">
        <f>IF('FY2022'!$A60&lt;&gt;"",IF(AND(MONTH($K58) &lt;= 5, MONTH($L58) &gt;= 5), IF($O58 &lt;&gt; "", $E58/$O58, ""), ""),"")</f>
        <v>400000</v>
      </c>
      <c r="U58" s="10">
        <f>IF('FY2022'!$A60&lt;&gt;"",IF(AND(MONTH($K58) &lt;= 6, MONTH($L58) &gt;= 6), IF($O58 &lt;&gt; "", $E58/$O58, ""), ""),"")</f>
        <v>400000</v>
      </c>
      <c r="V58" s="10">
        <f>IF('FY2022'!$A60&lt;&gt;"",IF(AND(MONTH($K58) &lt;= 7, MONTH($L58) &gt;= 7 ), IF($O58 &lt;&gt; "", $E58/$O58, ""), ""),"")</f>
        <v>400000</v>
      </c>
      <c r="W58" s="10">
        <f>IF('FY2022'!$A60&lt;&gt;"",IF(AND(MONTH($K58) &lt;= 8, MONTH($L58) &gt;= 8), IF($O58 &lt;&gt; "", $E58/$O58, ""), ""),"")</f>
        <v>400000</v>
      </c>
      <c r="X58" s="10">
        <f>IF('FY2022'!$A60&lt;&gt;"",IF(AND(MONTH($K58) &lt;= 9, MONTH($L58) &gt;= 9), IF($O58 &lt;&gt; "", $E58/$O58, ""), ""),"")</f>
        <v>400000</v>
      </c>
      <c r="Y58" s="10">
        <f>IF('FY2022'!$A60&lt;&gt;"",IF(AND(MONTH($K58) &lt;= 10, MONTH($L58) &gt;= 10), IF($O58 &lt;&gt; "", $E58/$O58, ""), ""),"")</f>
        <v>400000</v>
      </c>
      <c r="Z58" s="10">
        <f>IF('FY2022'!$A60&lt;&gt;"",IF(AND(MONTH($K58) &lt;= 11, MONTH($L58) &gt;= 11), IF($O58 &lt;&gt; "", $E58/$O58, ""), ""),"")</f>
        <v>400000</v>
      </c>
      <c r="AA58" s="10">
        <f>IF('FY2022'!$A60&lt;&gt;"",IF(AND(MONTH($K58) &lt;= 12, MONTH($L58) &gt;= 12), IF($O58 &lt;&gt; "", $E58/$O58, ""), ""),"")</f>
        <v>400000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44562</v>
      </c>
      <c r="L59" s="7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44926</v>
      </c>
      <c r="M59" s="7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44505</v>
      </c>
      <c r="N59" s="7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44483</v>
      </c>
      <c r="O59" s="5">
        <f t="shared" si="0"/>
        <v>12</v>
      </c>
      <c r="P59" s="10">
        <f>IF('FY2022'!$A61&lt;&gt;"",IF(AND(MONTH($K59) &lt;= 1, MONTH($L59) &gt;= 1), IF($O59 &lt;&gt; "", $E59/$O59, ""), ""),"")</f>
        <v>200000</v>
      </c>
      <c r="Q59" s="10">
        <f>IF('FY2022'!$A61&lt;&gt;"",IF(AND(MONTH($K59) &lt;= 2, MONTH($L59) &gt;= 2), IF($O59 &lt;&gt; "", $E59/$O59, ""), ""),"")</f>
        <v>200000</v>
      </c>
      <c r="R59" s="10">
        <f>IF('FY2022'!$A61&lt;&gt;"",IF(AND(MONTH($K59) &lt;= 3, MONTH($L59) &gt;= 3), IF($O59 &lt;&gt; "", $E59/$O59, ""), ""),"")</f>
        <v>200000</v>
      </c>
      <c r="S59" s="10">
        <f>IF('FY2022'!$A61&lt;&gt;"",IF(AND(MONTH($K59) &lt;= 4, MONTH($L59) &gt;= 4), IF($O59 &lt;&gt; "", $E59/$O59, ""), ""),"")</f>
        <v>200000</v>
      </c>
      <c r="T59" s="10">
        <f>IF('FY2022'!$A61&lt;&gt;"",IF(AND(MONTH($K59) &lt;= 5, MONTH($L59) &gt;= 5), IF($O59 &lt;&gt; "", $E59/$O59, ""), ""),"")</f>
        <v>200000</v>
      </c>
      <c r="U59" s="10">
        <f>IF('FY2022'!$A61&lt;&gt;"",IF(AND(MONTH($K59) &lt;= 6, MONTH($L59) &gt;= 6), IF($O59 &lt;&gt; "", $E59/$O59, ""), ""),"")</f>
        <v>200000</v>
      </c>
      <c r="V59" s="10">
        <f>IF('FY2022'!$A61&lt;&gt;"",IF(AND(MONTH($K59) &lt;= 7, MONTH($L59) &gt;= 7 ), IF($O59 &lt;&gt; "", $E59/$O59, ""), ""),"")</f>
        <v>200000</v>
      </c>
      <c r="W59" s="10">
        <f>IF('FY2022'!$A61&lt;&gt;"",IF(AND(MONTH($K59) &lt;= 8, MONTH($L59) &gt;= 8), IF($O59 &lt;&gt; "", $E59/$O59, ""), ""),"")</f>
        <v>200000</v>
      </c>
      <c r="X59" s="10">
        <f>IF('FY2022'!$A61&lt;&gt;"",IF(AND(MONTH($K59) &lt;= 9, MONTH($L59) &gt;= 9), IF($O59 &lt;&gt; "", $E59/$O59, ""), ""),"")</f>
        <v>200000</v>
      </c>
      <c r="Y59" s="10">
        <f>IF('FY2022'!$A61&lt;&gt;"",IF(AND(MONTH($K59) &lt;= 10, MONTH($L59) &gt;= 10), IF($O59 &lt;&gt; "", $E59/$O59, ""), ""),"")</f>
        <v>200000</v>
      </c>
      <c r="Z59" s="10">
        <f>IF('FY2022'!$A61&lt;&gt;"",IF(AND(MONTH($K59) &lt;= 11, MONTH($L59) &gt;= 11), IF($O59 &lt;&gt; "", $E59/$O59, ""), ""),"")</f>
        <v>200000</v>
      </c>
      <c r="AA59" s="10">
        <f>IF('FY2022'!$A61&lt;&gt;"",IF(AND(MONTH($K59) &lt;= 12, MONTH($L59) &gt;= 12), IF($O59 &lt;&gt; "", $E59/$O59, ""), ""),"")</f>
        <v>200000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44562</v>
      </c>
      <c r="L60" s="7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44926</v>
      </c>
      <c r="M60" s="7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44505</v>
      </c>
      <c r="N60" s="7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44483</v>
      </c>
      <c r="O60" s="5">
        <f t="shared" si="0"/>
        <v>12</v>
      </c>
      <c r="P60" s="10">
        <f>IF('FY2022'!$A62&lt;&gt;"",IF(AND(MONTH($K60) &lt;= 1, MONTH($L60) &gt;= 1), IF($O60 &lt;&gt; "", $E60/$O60, ""), ""),"")</f>
        <v>200000</v>
      </c>
      <c r="Q60" s="10">
        <f>IF('FY2022'!$A62&lt;&gt;"",IF(AND(MONTH($K60) &lt;= 2, MONTH($L60) &gt;= 2), IF($O60 &lt;&gt; "", $E60/$O60, ""), ""),"")</f>
        <v>200000</v>
      </c>
      <c r="R60" s="10">
        <f>IF('FY2022'!$A62&lt;&gt;"",IF(AND(MONTH($K60) &lt;= 3, MONTH($L60) &gt;= 3), IF($O60 &lt;&gt; "", $E60/$O60, ""), ""),"")</f>
        <v>200000</v>
      </c>
      <c r="S60" s="10">
        <f>IF('FY2022'!$A62&lt;&gt;"",IF(AND(MONTH($K60) &lt;= 4, MONTH($L60) &gt;= 4), IF($O60 &lt;&gt; "", $E60/$O60, ""), ""),"")</f>
        <v>200000</v>
      </c>
      <c r="T60" s="10">
        <f>IF('FY2022'!$A62&lt;&gt;"",IF(AND(MONTH($K60) &lt;= 5, MONTH($L60) &gt;= 5), IF($O60 &lt;&gt; "", $E60/$O60, ""), ""),"")</f>
        <v>200000</v>
      </c>
      <c r="U60" s="10">
        <f>IF('FY2022'!$A62&lt;&gt;"",IF(AND(MONTH($K60) &lt;= 6, MONTH($L60) &gt;= 6), IF($O60 &lt;&gt; "", $E60/$O60, ""), ""),"")</f>
        <v>200000</v>
      </c>
      <c r="V60" s="10">
        <f>IF('FY2022'!$A62&lt;&gt;"",IF(AND(MONTH($K60) &lt;= 7, MONTH($L60) &gt;= 7 ), IF($O60 &lt;&gt; "", $E60/$O60, ""), ""),"")</f>
        <v>200000</v>
      </c>
      <c r="W60" s="10">
        <f>IF('FY2022'!$A62&lt;&gt;"",IF(AND(MONTH($K60) &lt;= 8, MONTH($L60) &gt;= 8), IF($O60 &lt;&gt; "", $E60/$O60, ""), ""),"")</f>
        <v>200000</v>
      </c>
      <c r="X60" s="10">
        <f>IF('FY2022'!$A62&lt;&gt;"",IF(AND(MONTH($K60) &lt;= 9, MONTH($L60) &gt;= 9), IF($O60 &lt;&gt; "", $E60/$O60, ""), ""),"")</f>
        <v>200000</v>
      </c>
      <c r="Y60" s="10">
        <f>IF('FY2022'!$A62&lt;&gt;"",IF(AND(MONTH($K60) &lt;= 10, MONTH($L60) &gt;= 10), IF($O60 &lt;&gt; "", $E60/$O60, ""), ""),"")</f>
        <v>200000</v>
      </c>
      <c r="Z60" s="10">
        <f>IF('FY2022'!$A62&lt;&gt;"",IF(AND(MONTH($K60) &lt;= 11, MONTH($L60) &gt;= 11), IF($O60 &lt;&gt; "", $E60/$O60, ""), ""),"")</f>
        <v>200000</v>
      </c>
      <c r="AA60" s="10">
        <f>IF('FY2022'!$A62&lt;&gt;"",IF(AND(MONTH($K60) &lt;= 12, MONTH($L60) &gt;= 12), IF($O60 &lt;&gt; "", $E60/$O60, ""), ""),"")</f>
        <v>200000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44562</v>
      </c>
      <c r="L61" s="7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44926</v>
      </c>
      <c r="M61" s="7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44505</v>
      </c>
      <c r="N61" s="7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44483</v>
      </c>
      <c r="O61" s="5">
        <f t="shared" si="0"/>
        <v>12</v>
      </c>
      <c r="P61" s="10">
        <f>IF('FY2022'!$A63&lt;&gt;"",IF(AND(MONTH($K61) &lt;= 1, MONTH($L61) &gt;= 1), IF($O61 &lt;&gt; "", $E61/$O61, ""), ""),"")</f>
        <v>100000</v>
      </c>
      <c r="Q61" s="10">
        <f>IF('FY2022'!$A63&lt;&gt;"",IF(AND(MONTH($K61) &lt;= 2, MONTH($L61) &gt;= 2), IF($O61 &lt;&gt; "", $E61/$O61, ""), ""),"")</f>
        <v>100000</v>
      </c>
      <c r="R61" s="10">
        <f>IF('FY2022'!$A63&lt;&gt;"",IF(AND(MONTH($K61) &lt;= 3, MONTH($L61) &gt;= 3), IF($O61 &lt;&gt; "", $E61/$O61, ""), ""),"")</f>
        <v>100000</v>
      </c>
      <c r="S61" s="10">
        <f>IF('FY2022'!$A63&lt;&gt;"",IF(AND(MONTH($K61) &lt;= 4, MONTH($L61) &gt;= 4), IF($O61 &lt;&gt; "", $E61/$O61, ""), ""),"")</f>
        <v>100000</v>
      </c>
      <c r="T61" s="10">
        <f>IF('FY2022'!$A63&lt;&gt;"",IF(AND(MONTH($K61) &lt;= 5, MONTH($L61) &gt;= 5), IF($O61 &lt;&gt; "", $E61/$O61, ""), ""),"")</f>
        <v>100000</v>
      </c>
      <c r="U61" s="10">
        <f>IF('FY2022'!$A63&lt;&gt;"",IF(AND(MONTH($K61) &lt;= 6, MONTH($L61) &gt;= 6), IF($O61 &lt;&gt; "", $E61/$O61, ""), ""),"")</f>
        <v>100000</v>
      </c>
      <c r="V61" s="10">
        <f>IF('FY2022'!$A63&lt;&gt;"",IF(AND(MONTH($K61) &lt;= 7, MONTH($L61) &gt;= 7 ), IF($O61 &lt;&gt; "", $E61/$O61, ""), ""),"")</f>
        <v>100000</v>
      </c>
      <c r="W61" s="10">
        <f>IF('FY2022'!$A63&lt;&gt;"",IF(AND(MONTH($K61) &lt;= 8, MONTH($L61) &gt;= 8), IF($O61 &lt;&gt; "", $E61/$O61, ""), ""),"")</f>
        <v>100000</v>
      </c>
      <c r="X61" s="10">
        <f>IF('FY2022'!$A63&lt;&gt;"",IF(AND(MONTH($K61) &lt;= 9, MONTH($L61) &gt;= 9), IF($O61 &lt;&gt; "", $E61/$O61, ""), ""),"")</f>
        <v>100000</v>
      </c>
      <c r="Y61" s="10">
        <f>IF('FY2022'!$A63&lt;&gt;"",IF(AND(MONTH($K61) &lt;= 10, MONTH($L61) &gt;= 10), IF($O61 &lt;&gt; "", $E61/$O61, ""), ""),"")</f>
        <v>100000</v>
      </c>
      <c r="Z61" s="10">
        <f>IF('FY2022'!$A63&lt;&gt;"",IF(AND(MONTH($K61) &lt;= 11, MONTH($L61) &gt;= 11), IF($O61 &lt;&gt; "", $E61/$O61, ""), ""),"")</f>
        <v>100000</v>
      </c>
      <c r="AA61" s="10">
        <f>IF('FY2022'!$A63&lt;&gt;"",IF(AND(MONTH($K61) &lt;= 12, MONTH($L61) &gt;= 12), IF($O61 &lt;&gt; "", $E61/$O61, ""), ""),"")</f>
        <v>100000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44562</v>
      </c>
      <c r="L62" s="7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44926</v>
      </c>
      <c r="M62" s="7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44505</v>
      </c>
      <c r="N62" s="7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44483</v>
      </c>
      <c r="O62" s="5">
        <f t="shared" si="0"/>
        <v>12</v>
      </c>
      <c r="P62" s="10">
        <f>IF('FY2022'!$A64&lt;&gt;"",IF(AND(MONTH($K62) &lt;= 1, MONTH($L62) &gt;= 1), IF($O62 &lt;&gt; "", $E62/$O62, ""), ""),"")</f>
        <v>100000</v>
      </c>
      <c r="Q62" s="10">
        <f>IF('FY2022'!$A64&lt;&gt;"",IF(AND(MONTH($K62) &lt;= 2, MONTH($L62) &gt;= 2), IF($O62 &lt;&gt; "", $E62/$O62, ""), ""),"")</f>
        <v>100000</v>
      </c>
      <c r="R62" s="10">
        <f>IF('FY2022'!$A64&lt;&gt;"",IF(AND(MONTH($K62) &lt;= 3, MONTH($L62) &gt;= 3), IF($O62 &lt;&gt; "", $E62/$O62, ""), ""),"")</f>
        <v>100000</v>
      </c>
      <c r="S62" s="10">
        <f>IF('FY2022'!$A64&lt;&gt;"",IF(AND(MONTH($K62) &lt;= 4, MONTH($L62) &gt;= 4), IF($O62 &lt;&gt; "", $E62/$O62, ""), ""),"")</f>
        <v>100000</v>
      </c>
      <c r="T62" s="10">
        <f>IF('FY2022'!$A64&lt;&gt;"",IF(AND(MONTH($K62) &lt;= 5, MONTH($L62) &gt;= 5), IF($O62 &lt;&gt; "", $E62/$O62, ""), ""),"")</f>
        <v>100000</v>
      </c>
      <c r="U62" s="10">
        <f>IF('FY2022'!$A64&lt;&gt;"",IF(AND(MONTH($K62) &lt;= 6, MONTH($L62) &gt;= 6), IF($O62 &lt;&gt; "", $E62/$O62, ""), ""),"")</f>
        <v>100000</v>
      </c>
      <c r="V62" s="10">
        <f>IF('FY2022'!$A64&lt;&gt;"",IF(AND(MONTH($K62) &lt;= 7, MONTH($L62) &gt;= 7 ), IF($O62 &lt;&gt; "", $E62/$O62, ""), ""),"")</f>
        <v>100000</v>
      </c>
      <c r="W62" s="10">
        <f>IF('FY2022'!$A64&lt;&gt;"",IF(AND(MONTH($K62) &lt;= 8, MONTH($L62) &gt;= 8), IF($O62 &lt;&gt; "", $E62/$O62, ""), ""),"")</f>
        <v>100000</v>
      </c>
      <c r="X62" s="10">
        <f>IF('FY2022'!$A64&lt;&gt;"",IF(AND(MONTH($K62) &lt;= 9, MONTH($L62) &gt;= 9), IF($O62 &lt;&gt; "", $E62/$O62, ""), ""),"")</f>
        <v>100000</v>
      </c>
      <c r="Y62" s="10">
        <f>IF('FY2022'!$A64&lt;&gt;"",IF(AND(MONTH($K62) &lt;= 10, MONTH($L62) &gt;= 10), IF($O62 &lt;&gt; "", $E62/$O62, ""), ""),"")</f>
        <v>100000</v>
      </c>
      <c r="Z62" s="10">
        <f>IF('FY2022'!$A64&lt;&gt;"",IF(AND(MONTH($K62) &lt;= 11, MONTH($L62) &gt;= 11), IF($O62 &lt;&gt; "", $E62/$O62, ""), ""),"")</f>
        <v>100000</v>
      </c>
      <c r="AA62" s="10">
        <f>IF('FY2022'!$A64&lt;&gt;"",IF(AND(MONTH($K62) &lt;= 12, MONTH($L62) &gt;= 12), IF($O62 &lt;&gt; "", $E62/$O62, ""), ""),"")</f>
        <v>100000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44562</v>
      </c>
      <c r="L63" s="7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44926</v>
      </c>
      <c r="M63" s="7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44505</v>
      </c>
      <c r="N63" s="7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44483</v>
      </c>
      <c r="O63" s="5">
        <f t="shared" si="0"/>
        <v>12</v>
      </c>
      <c r="P63" s="10">
        <f>IF('FY2022'!$A65&lt;&gt;"",IF(AND(MONTH($K63) &lt;= 1, MONTH($L63) &gt;= 1), IF($O63 &lt;&gt; "", $E63/$O63, ""), ""),"")</f>
        <v>100000</v>
      </c>
      <c r="Q63" s="10">
        <f>IF('FY2022'!$A65&lt;&gt;"",IF(AND(MONTH($K63) &lt;= 2, MONTH($L63) &gt;= 2), IF($O63 &lt;&gt; "", $E63/$O63, ""), ""),"")</f>
        <v>100000</v>
      </c>
      <c r="R63" s="10">
        <f>IF('FY2022'!$A65&lt;&gt;"",IF(AND(MONTH($K63) &lt;= 3, MONTH($L63) &gt;= 3), IF($O63 &lt;&gt; "", $E63/$O63, ""), ""),"")</f>
        <v>100000</v>
      </c>
      <c r="S63" s="10">
        <f>IF('FY2022'!$A65&lt;&gt;"",IF(AND(MONTH($K63) &lt;= 4, MONTH($L63) &gt;= 4), IF($O63 &lt;&gt; "", $E63/$O63, ""), ""),"")</f>
        <v>100000</v>
      </c>
      <c r="T63" s="10">
        <f>IF('FY2022'!$A65&lt;&gt;"",IF(AND(MONTH($K63) &lt;= 5, MONTH($L63) &gt;= 5), IF($O63 &lt;&gt; "", $E63/$O63, ""), ""),"")</f>
        <v>100000</v>
      </c>
      <c r="U63" s="10">
        <f>IF('FY2022'!$A65&lt;&gt;"",IF(AND(MONTH($K63) &lt;= 6, MONTH($L63) &gt;= 6), IF($O63 &lt;&gt; "", $E63/$O63, ""), ""),"")</f>
        <v>100000</v>
      </c>
      <c r="V63" s="10">
        <f>IF('FY2022'!$A65&lt;&gt;"",IF(AND(MONTH($K63) &lt;= 7, MONTH($L63) &gt;= 7 ), IF($O63 &lt;&gt; "", $E63/$O63, ""), ""),"")</f>
        <v>100000</v>
      </c>
      <c r="W63" s="10">
        <f>IF('FY2022'!$A65&lt;&gt;"",IF(AND(MONTH($K63) &lt;= 8, MONTH($L63) &gt;= 8), IF($O63 &lt;&gt; "", $E63/$O63, ""), ""),"")</f>
        <v>100000</v>
      </c>
      <c r="X63" s="10">
        <f>IF('FY2022'!$A65&lt;&gt;"",IF(AND(MONTH($K63) &lt;= 9, MONTH($L63) &gt;= 9), IF($O63 &lt;&gt; "", $E63/$O63, ""), ""),"")</f>
        <v>100000</v>
      </c>
      <c r="Y63" s="10">
        <f>IF('FY2022'!$A65&lt;&gt;"",IF(AND(MONTH($K63) &lt;= 10, MONTH($L63) &gt;= 10), IF($O63 &lt;&gt; "", $E63/$O63, ""), ""),"")</f>
        <v>100000</v>
      </c>
      <c r="Z63" s="10">
        <f>IF('FY2022'!$A65&lt;&gt;"",IF(AND(MONTH($K63) &lt;= 11, MONTH($L63) &gt;= 11), IF($O63 &lt;&gt; "", $E63/$O63, ""), ""),"")</f>
        <v>100000</v>
      </c>
      <c r="AA63" s="10">
        <f>IF('FY2022'!$A65&lt;&gt;"",IF(AND(MONTH($K63) &lt;= 12, MONTH($L63) &gt;= 12), IF($O63 &lt;&gt; "", $E63/$O63, ""), ""),"")</f>
        <v>100000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44562</v>
      </c>
      <c r="L64" s="7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44926</v>
      </c>
      <c r="M64" s="7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44505</v>
      </c>
      <c r="N64" s="7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44483</v>
      </c>
      <c r="O64" s="5">
        <f t="shared" si="0"/>
        <v>12</v>
      </c>
      <c r="P64" s="10">
        <f>IF('FY2022'!$A66&lt;&gt;"",IF(AND(MONTH($K64) &lt;= 1, MONTH($L64) &gt;= 1), IF($O64 &lt;&gt; "", $E64/$O64, ""), ""),"")</f>
        <v>200000</v>
      </c>
      <c r="Q64" s="10">
        <f>IF('FY2022'!$A66&lt;&gt;"",IF(AND(MONTH($K64) &lt;= 2, MONTH($L64) &gt;= 2), IF($O64 &lt;&gt; "", $E64/$O64, ""), ""),"")</f>
        <v>200000</v>
      </c>
      <c r="R64" s="10">
        <f>IF('FY2022'!$A66&lt;&gt;"",IF(AND(MONTH($K64) &lt;= 3, MONTH($L64) &gt;= 3), IF($O64 &lt;&gt; "", $E64/$O64, ""), ""),"")</f>
        <v>200000</v>
      </c>
      <c r="S64" s="10">
        <f>IF('FY2022'!$A66&lt;&gt;"",IF(AND(MONTH($K64) &lt;= 4, MONTH($L64) &gt;= 4), IF($O64 &lt;&gt; "", $E64/$O64, ""), ""),"")</f>
        <v>200000</v>
      </c>
      <c r="T64" s="10">
        <f>IF('FY2022'!$A66&lt;&gt;"",IF(AND(MONTH($K64) &lt;= 5, MONTH($L64) &gt;= 5), IF($O64 &lt;&gt; "", $E64/$O64, ""), ""),"")</f>
        <v>200000</v>
      </c>
      <c r="U64" s="10">
        <f>IF('FY2022'!$A66&lt;&gt;"",IF(AND(MONTH($K64) &lt;= 6, MONTH($L64) &gt;= 6), IF($O64 &lt;&gt; "", $E64/$O64, ""), ""),"")</f>
        <v>200000</v>
      </c>
      <c r="V64" s="10">
        <f>IF('FY2022'!$A66&lt;&gt;"",IF(AND(MONTH($K64) &lt;= 7, MONTH($L64) &gt;= 7 ), IF($O64 &lt;&gt; "", $E64/$O64, ""), ""),"")</f>
        <v>200000</v>
      </c>
      <c r="W64" s="10">
        <f>IF('FY2022'!$A66&lt;&gt;"",IF(AND(MONTH($K64) &lt;= 8, MONTH($L64) &gt;= 8), IF($O64 &lt;&gt; "", $E64/$O64, ""), ""),"")</f>
        <v>200000</v>
      </c>
      <c r="X64" s="10">
        <f>IF('FY2022'!$A66&lt;&gt;"",IF(AND(MONTH($K64) &lt;= 9, MONTH($L64) &gt;= 9), IF($O64 &lt;&gt; "", $E64/$O64, ""), ""),"")</f>
        <v>200000</v>
      </c>
      <c r="Y64" s="10">
        <f>IF('FY2022'!$A66&lt;&gt;"",IF(AND(MONTH($K64) &lt;= 10, MONTH($L64) &gt;= 10), IF($O64 &lt;&gt; "", $E64/$O64, ""), ""),"")</f>
        <v>200000</v>
      </c>
      <c r="Z64" s="10">
        <f>IF('FY2022'!$A66&lt;&gt;"",IF(AND(MONTH($K64) &lt;= 11, MONTH($L64) &gt;= 11), IF($O64 &lt;&gt; "", $E64/$O64, ""), ""),"")</f>
        <v>200000</v>
      </c>
      <c r="AA64" s="10">
        <f>IF('FY2022'!$A66&lt;&gt;"",IF(AND(MONTH($K64) &lt;= 12, MONTH($L64) &gt;= 12), IF($O64 &lt;&gt; "", $E64/$O64, ""), ""),"")</f>
        <v>200000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44562</v>
      </c>
      <c r="L65" s="7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44742</v>
      </c>
      <c r="M65" s="7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44509</v>
      </c>
      <c r="N65" s="7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44487</v>
      </c>
      <c r="O65" s="5">
        <f t="shared" si="0"/>
        <v>6</v>
      </c>
      <c r="P65" s="10">
        <f>IF('FY2022'!$A67&lt;&gt;"",IF(AND(MONTH($K65) &lt;= 1, MONTH($L65) &gt;= 1), IF($O65 &lt;&gt; "", $E65/$O65, ""), ""),"")</f>
        <v>200000</v>
      </c>
      <c r="Q65" s="10">
        <f>IF('FY2022'!$A67&lt;&gt;"",IF(AND(MONTH($K65) &lt;= 2, MONTH($L65) &gt;= 2), IF($O65 &lt;&gt; "", $E65/$O65, ""), ""),"")</f>
        <v>200000</v>
      </c>
      <c r="R65" s="10">
        <f>IF('FY2022'!$A67&lt;&gt;"",IF(AND(MONTH($K65) &lt;= 3, MONTH($L65) &gt;= 3), IF($O65 &lt;&gt; "", $E65/$O65, ""), ""),"")</f>
        <v>200000</v>
      </c>
      <c r="S65" s="10">
        <f>IF('FY2022'!$A67&lt;&gt;"",IF(AND(MONTH($K65) &lt;= 4, MONTH($L65) &gt;= 4), IF($O65 &lt;&gt; "", $E65/$O65, ""), ""),"")</f>
        <v>200000</v>
      </c>
      <c r="T65" s="10">
        <f>IF('FY2022'!$A67&lt;&gt;"",IF(AND(MONTH($K65) &lt;= 5, MONTH($L65) &gt;= 5), IF($O65 &lt;&gt; "", $E65/$O65, ""), ""),"")</f>
        <v>200000</v>
      </c>
      <c r="U65" s="10">
        <f>IF('FY2022'!$A67&lt;&gt;"",IF(AND(MONTH($K65) &lt;= 6, MONTH($L65) &gt;= 6), IF($O65 &lt;&gt; "", $E65/$O65, ""), ""),"")</f>
        <v>200000</v>
      </c>
      <c r="V65" s="10" t="str">
        <f>IF('FY2022'!$A67&lt;&gt;"",IF(AND(MONTH($K65) &lt;= 7, MONTH($L65) &gt;= 7 ), IF($O65 &lt;&gt; "", $E65/$O65, ""), ""),"")</f>
        <v/>
      </c>
      <c r="W65" s="10" t="str">
        <f>IF('FY2022'!$A67&lt;&gt;"",IF(AND(MONTH($K65) &lt;= 8, MONTH($L65) &gt;= 8), IF($O65 &lt;&gt; "", $E65/$O65, ""), ""),"")</f>
        <v/>
      </c>
      <c r="X65" s="10" t="str">
        <f>IF('FY2022'!$A67&lt;&gt;"",IF(AND(MONTH($K65) &lt;= 9, MONTH($L65) &gt;= 9), IF($O65 &lt;&gt; "", $E65/$O65, ""), ""),"")</f>
        <v/>
      </c>
      <c r="Y65" s="10" t="str">
        <f>IF('FY2022'!$A67&lt;&gt;"",IF(AND(MONTH($K65) &lt;= 10, MONTH($L65) &gt;= 10), IF($O65 &lt;&gt; "", $E65/$O65, ""), ""),"")</f>
        <v/>
      </c>
      <c r="Z65" s="10" t="str">
        <f>IF('FY2022'!$A67&lt;&gt;"",IF(AND(MONTH($K65) &lt;= 11, MONTH($L65) &gt;= 11), IF($O65 &lt;&gt; "", $E65/$O65, ""), ""),"")</f>
        <v/>
      </c>
      <c r="AA65" s="10" t="str">
        <f>IF('FY2022'!$A67&lt;&gt;"",IF(AND(MONTH($K65) &lt;= 12, MONTH($L65) &gt;= 12), IF($O65 &lt;&gt; "", $E65/$O65, ""), ""),"")</f>
        <v/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44562</v>
      </c>
      <c r="L66" s="7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44742</v>
      </c>
      <c r="M66" s="7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44509</v>
      </c>
      <c r="N66" s="7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44487</v>
      </c>
      <c r="O66" s="5">
        <f t="shared" si="0"/>
        <v>6</v>
      </c>
      <c r="P66" s="10">
        <f>IF('FY2022'!$A68&lt;&gt;"",IF(AND(MONTH($K66) &lt;= 1, MONTH($L66) &gt;= 1), IF($O66 &lt;&gt; "", $E66/$O66, ""), ""),"")</f>
        <v>200000</v>
      </c>
      <c r="Q66" s="10">
        <f>IF('FY2022'!$A68&lt;&gt;"",IF(AND(MONTH($K66) &lt;= 2, MONTH($L66) &gt;= 2), IF($O66 &lt;&gt; "", $E66/$O66, ""), ""),"")</f>
        <v>200000</v>
      </c>
      <c r="R66" s="10">
        <f>IF('FY2022'!$A68&lt;&gt;"",IF(AND(MONTH($K66) &lt;= 3, MONTH($L66) &gt;= 3), IF($O66 &lt;&gt; "", $E66/$O66, ""), ""),"")</f>
        <v>200000</v>
      </c>
      <c r="S66" s="10">
        <f>IF('FY2022'!$A68&lt;&gt;"",IF(AND(MONTH($K66) &lt;= 4, MONTH($L66) &gt;= 4), IF($O66 &lt;&gt; "", $E66/$O66, ""), ""),"")</f>
        <v>200000</v>
      </c>
      <c r="T66" s="10">
        <f>IF('FY2022'!$A68&lt;&gt;"",IF(AND(MONTH($K66) &lt;= 5, MONTH($L66) &gt;= 5), IF($O66 &lt;&gt; "", $E66/$O66, ""), ""),"")</f>
        <v>200000</v>
      </c>
      <c r="U66" s="10">
        <f>IF('FY2022'!$A68&lt;&gt;"",IF(AND(MONTH($K66) &lt;= 6, MONTH($L66) &gt;= 6), IF($O66 &lt;&gt; "", $E66/$O66, ""), ""),"")</f>
        <v>200000</v>
      </c>
      <c r="V66" s="10" t="str">
        <f>IF('FY2022'!$A68&lt;&gt;"",IF(AND(MONTH($K66) &lt;= 7, MONTH($L66) &gt;= 7 ), IF($O66 &lt;&gt; "", $E66/$O66, ""), ""),"")</f>
        <v/>
      </c>
      <c r="W66" s="10" t="str">
        <f>IF('FY2022'!$A68&lt;&gt;"",IF(AND(MONTH($K66) &lt;= 8, MONTH($L66) &gt;= 8), IF($O66 &lt;&gt; "", $E66/$O66, ""), ""),"")</f>
        <v/>
      </c>
      <c r="X66" s="10" t="str">
        <f>IF('FY2022'!$A68&lt;&gt;"",IF(AND(MONTH($K66) &lt;= 9, MONTH($L66) &gt;= 9), IF($O66 &lt;&gt; "", $E66/$O66, ""), ""),"")</f>
        <v/>
      </c>
      <c r="Y66" s="10" t="str">
        <f>IF('FY2022'!$A68&lt;&gt;"",IF(AND(MONTH($K66) &lt;= 10, MONTH($L66) &gt;= 10), IF($O66 &lt;&gt; "", $E66/$O66, ""), ""),"")</f>
        <v/>
      </c>
      <c r="Z66" s="10" t="str">
        <f>IF('FY2022'!$A68&lt;&gt;"",IF(AND(MONTH($K66) &lt;= 11, MONTH($L66) &gt;= 11), IF($O66 &lt;&gt; "", $E66/$O66, ""), ""),"")</f>
        <v/>
      </c>
      <c r="AA66" s="10" t="str">
        <f>IF('FY2022'!$A68&lt;&gt;"",IF(AND(MONTH($K66) &lt;= 12, MONTH($L66) &gt;= 12), IF($O66 &lt;&gt; "", $E66/$O66, ""), ""),"")</f>
        <v/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44562</v>
      </c>
      <c r="L67" s="7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44742</v>
      </c>
      <c r="M67" s="7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44510</v>
      </c>
      <c r="N67" s="7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44488</v>
      </c>
      <c r="O67" s="5">
        <f t="shared" ref="O67:O130" si="1">IF(AND(K67&lt;&gt;"", L67&lt;&gt;""), DATEDIF(K67, L67, "M") + 1, "")</f>
        <v>6</v>
      </c>
      <c r="P67" s="10">
        <f>IF('FY2022'!$A69&lt;&gt;"",IF(AND(MONTH($K67) &lt;= 1, MONTH($L67) &gt;= 1), IF($O67 &lt;&gt; "", $E67/$O67, ""), ""),"")</f>
        <v>100000</v>
      </c>
      <c r="Q67" s="10">
        <f>IF('FY2022'!$A69&lt;&gt;"",IF(AND(MONTH($K67) &lt;= 2, MONTH($L67) &gt;= 2), IF($O67 &lt;&gt; "", $E67/$O67, ""), ""),"")</f>
        <v>100000</v>
      </c>
      <c r="R67" s="10">
        <f>IF('FY2022'!$A69&lt;&gt;"",IF(AND(MONTH($K67) &lt;= 3, MONTH($L67) &gt;= 3), IF($O67 &lt;&gt; "", $E67/$O67, ""), ""),"")</f>
        <v>100000</v>
      </c>
      <c r="S67" s="10">
        <f>IF('FY2022'!$A69&lt;&gt;"",IF(AND(MONTH($K67) &lt;= 4, MONTH($L67) &gt;= 4), IF($O67 &lt;&gt; "", $E67/$O67, ""), ""),"")</f>
        <v>100000</v>
      </c>
      <c r="T67" s="10">
        <f>IF('FY2022'!$A69&lt;&gt;"",IF(AND(MONTH($K67) &lt;= 5, MONTH($L67) &gt;= 5), IF($O67 &lt;&gt; "", $E67/$O67, ""), ""),"")</f>
        <v>100000</v>
      </c>
      <c r="U67" s="10">
        <f>IF('FY2022'!$A69&lt;&gt;"",IF(AND(MONTH($K67) &lt;= 6, MONTH($L67) &gt;= 6), IF($O67 &lt;&gt; "", $E67/$O67, ""), ""),"")</f>
        <v>100000</v>
      </c>
      <c r="V67" s="10" t="str">
        <f>IF('FY2022'!$A69&lt;&gt;"",IF(AND(MONTH($K67) &lt;= 7, MONTH($L67) &gt;= 7 ), IF($O67 &lt;&gt; "", $E67/$O67, ""), ""),"")</f>
        <v/>
      </c>
      <c r="W67" s="10" t="str">
        <f>IF('FY2022'!$A69&lt;&gt;"",IF(AND(MONTH($K67) &lt;= 8, MONTH($L67) &gt;= 8), IF($O67 &lt;&gt; "", $E67/$O67, ""), ""),"")</f>
        <v/>
      </c>
      <c r="X67" s="10" t="str">
        <f>IF('FY2022'!$A69&lt;&gt;"",IF(AND(MONTH($K67) &lt;= 9, MONTH($L67) &gt;= 9), IF($O67 &lt;&gt; "", $E67/$O67, ""), ""),"")</f>
        <v/>
      </c>
      <c r="Y67" s="10" t="str">
        <f>IF('FY2022'!$A69&lt;&gt;"",IF(AND(MONTH($K67) &lt;= 10, MONTH($L67) &gt;= 10), IF($O67 &lt;&gt; "", $E67/$O67, ""), ""),"")</f>
        <v/>
      </c>
      <c r="Z67" s="10" t="str">
        <f>IF('FY2022'!$A69&lt;&gt;"",IF(AND(MONTH($K67) &lt;= 11, MONTH($L67) &gt;= 11), IF($O67 &lt;&gt; "", $E67/$O67, ""), ""),"")</f>
        <v/>
      </c>
      <c r="AA67" s="10" t="str">
        <f>IF('FY2022'!$A69&lt;&gt;"",IF(AND(MONTH($K67) &lt;= 12, MONTH($L67) &gt;= 12), IF($O67 &lt;&gt; "", $E67/$O67, ""), ""),"")</f>
        <v/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44562</v>
      </c>
      <c r="L68" s="7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44926</v>
      </c>
      <c r="M68" s="7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44510</v>
      </c>
      <c r="N68" s="7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44488</v>
      </c>
      <c r="O68" s="5">
        <f t="shared" si="1"/>
        <v>12</v>
      </c>
      <c r="P68" s="10">
        <f>IF('FY2022'!$A70&lt;&gt;"",IF(AND(MONTH($K68) &lt;= 1, MONTH($L68) &gt;= 1), IF($O68 &lt;&gt; "", $E68/$O68, ""), ""),"")</f>
        <v>50000</v>
      </c>
      <c r="Q68" s="10">
        <f>IF('FY2022'!$A70&lt;&gt;"",IF(AND(MONTH($K68) &lt;= 2, MONTH($L68) &gt;= 2), IF($O68 &lt;&gt; "", $E68/$O68, ""), ""),"")</f>
        <v>50000</v>
      </c>
      <c r="R68" s="10">
        <f>IF('FY2022'!$A70&lt;&gt;"",IF(AND(MONTH($K68) &lt;= 3, MONTH($L68) &gt;= 3), IF($O68 &lt;&gt; "", $E68/$O68, ""), ""),"")</f>
        <v>50000</v>
      </c>
      <c r="S68" s="10">
        <f>IF('FY2022'!$A70&lt;&gt;"",IF(AND(MONTH($K68) &lt;= 4, MONTH($L68) &gt;= 4), IF($O68 &lt;&gt; "", $E68/$O68, ""), ""),"")</f>
        <v>50000</v>
      </c>
      <c r="T68" s="10">
        <f>IF('FY2022'!$A70&lt;&gt;"",IF(AND(MONTH($K68) &lt;= 5, MONTH($L68) &gt;= 5), IF($O68 &lt;&gt; "", $E68/$O68, ""), ""),"")</f>
        <v>50000</v>
      </c>
      <c r="U68" s="10">
        <f>IF('FY2022'!$A70&lt;&gt;"",IF(AND(MONTH($K68) &lt;= 6, MONTH($L68) &gt;= 6), IF($O68 &lt;&gt; "", $E68/$O68, ""), ""),"")</f>
        <v>50000</v>
      </c>
      <c r="V68" s="10">
        <f>IF('FY2022'!$A70&lt;&gt;"",IF(AND(MONTH($K68) &lt;= 7, MONTH($L68) &gt;= 7 ), IF($O68 &lt;&gt; "", $E68/$O68, ""), ""),"")</f>
        <v>50000</v>
      </c>
      <c r="W68" s="10">
        <f>IF('FY2022'!$A70&lt;&gt;"",IF(AND(MONTH($K68) &lt;= 8, MONTH($L68) &gt;= 8), IF($O68 &lt;&gt; "", $E68/$O68, ""), ""),"")</f>
        <v>50000</v>
      </c>
      <c r="X68" s="10">
        <f>IF('FY2022'!$A70&lt;&gt;"",IF(AND(MONTH($K68) &lt;= 9, MONTH($L68) &gt;= 9), IF($O68 &lt;&gt; "", $E68/$O68, ""), ""),"")</f>
        <v>50000</v>
      </c>
      <c r="Y68" s="10">
        <f>IF('FY2022'!$A70&lt;&gt;"",IF(AND(MONTH($K68) &lt;= 10, MONTH($L68) &gt;= 10), IF($O68 &lt;&gt; "", $E68/$O68, ""), ""),"")</f>
        <v>50000</v>
      </c>
      <c r="Z68" s="10">
        <f>IF('FY2022'!$A70&lt;&gt;"",IF(AND(MONTH($K68) &lt;= 11, MONTH($L68) &gt;= 11), IF($O68 &lt;&gt; "", $E68/$O68, ""), ""),"")</f>
        <v>50000</v>
      </c>
      <c r="AA68" s="10">
        <f>IF('FY2022'!$A70&lt;&gt;"",IF(AND(MONTH($K68) &lt;= 12, MONTH($L68) &gt;= 12), IF($O68 &lt;&gt; "", $E68/$O68, ""), ""),"")</f>
        <v>50000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44562</v>
      </c>
      <c r="L69" s="7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44742</v>
      </c>
      <c r="M69" s="7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44510</v>
      </c>
      <c r="N69" s="7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44488</v>
      </c>
      <c r="O69" s="5">
        <f t="shared" si="1"/>
        <v>6</v>
      </c>
      <c r="P69" s="10">
        <f>IF('FY2022'!$A71&lt;&gt;"",IF(AND(MONTH($K69) &lt;= 1, MONTH($L69) &gt;= 1), IF($O69 &lt;&gt; "", $E69/$O69, ""), ""),"")</f>
        <v>50000</v>
      </c>
      <c r="Q69" s="10">
        <f>IF('FY2022'!$A71&lt;&gt;"",IF(AND(MONTH($K69) &lt;= 2, MONTH($L69) &gt;= 2), IF($O69 &lt;&gt; "", $E69/$O69, ""), ""),"")</f>
        <v>50000</v>
      </c>
      <c r="R69" s="10">
        <f>IF('FY2022'!$A71&lt;&gt;"",IF(AND(MONTH($K69) &lt;= 3, MONTH($L69) &gt;= 3), IF($O69 &lt;&gt; "", $E69/$O69, ""), ""),"")</f>
        <v>50000</v>
      </c>
      <c r="S69" s="10">
        <f>IF('FY2022'!$A71&lt;&gt;"",IF(AND(MONTH($K69) &lt;= 4, MONTH($L69) &gt;= 4), IF($O69 &lt;&gt; "", $E69/$O69, ""), ""),"")</f>
        <v>50000</v>
      </c>
      <c r="T69" s="10">
        <f>IF('FY2022'!$A71&lt;&gt;"",IF(AND(MONTH($K69) &lt;= 5, MONTH($L69) &gt;= 5), IF($O69 &lt;&gt; "", $E69/$O69, ""), ""),"")</f>
        <v>50000</v>
      </c>
      <c r="U69" s="10">
        <f>IF('FY2022'!$A71&lt;&gt;"",IF(AND(MONTH($K69) &lt;= 6, MONTH($L69) &gt;= 6), IF($O69 &lt;&gt; "", $E69/$O69, ""), ""),"")</f>
        <v>50000</v>
      </c>
      <c r="V69" s="10" t="str">
        <f>IF('FY2022'!$A71&lt;&gt;"",IF(AND(MONTH($K69) &lt;= 7, MONTH($L69) &gt;= 7 ), IF($O69 &lt;&gt; "", $E69/$O69, ""), ""),"")</f>
        <v/>
      </c>
      <c r="W69" s="10" t="str">
        <f>IF('FY2022'!$A71&lt;&gt;"",IF(AND(MONTH($K69) &lt;= 8, MONTH($L69) &gt;= 8), IF($O69 &lt;&gt; "", $E69/$O69, ""), ""),"")</f>
        <v/>
      </c>
      <c r="X69" s="10" t="str">
        <f>IF('FY2022'!$A71&lt;&gt;"",IF(AND(MONTH($K69) &lt;= 9, MONTH($L69) &gt;= 9), IF($O69 &lt;&gt; "", $E69/$O69, ""), ""),"")</f>
        <v/>
      </c>
      <c r="Y69" s="10" t="str">
        <f>IF('FY2022'!$A71&lt;&gt;"",IF(AND(MONTH($K69) &lt;= 10, MONTH($L69) &gt;= 10), IF($O69 &lt;&gt; "", $E69/$O69, ""), ""),"")</f>
        <v/>
      </c>
      <c r="Z69" s="10" t="str">
        <f>IF('FY2022'!$A71&lt;&gt;"",IF(AND(MONTH($K69) &lt;= 11, MONTH($L69) &gt;= 11), IF($O69 &lt;&gt; "", $E69/$O69, ""), ""),"")</f>
        <v/>
      </c>
      <c r="AA69" s="10" t="str">
        <f>IF('FY2022'!$A71&lt;&gt;"",IF(AND(MONTH($K69) &lt;= 12, MONTH($L69) &gt;= 12), IF($O69 &lt;&gt; "", $E69/$O69, ""), ""),"")</f>
        <v/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44562</v>
      </c>
      <c r="L70" s="7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44742</v>
      </c>
      <c r="M70" s="7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44510</v>
      </c>
      <c r="N70" s="7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44488</v>
      </c>
      <c r="O70" s="5">
        <f t="shared" si="1"/>
        <v>6</v>
      </c>
      <c r="P70" s="10">
        <f>IF('FY2022'!$A72&lt;&gt;"",IF(AND(MONTH($K70) &lt;= 1, MONTH($L70) &gt;= 1), IF($O70 &lt;&gt; "", $E70/$O70, ""), ""),"")</f>
        <v>50000</v>
      </c>
      <c r="Q70" s="10">
        <f>IF('FY2022'!$A72&lt;&gt;"",IF(AND(MONTH($K70) &lt;= 2, MONTH($L70) &gt;= 2), IF($O70 &lt;&gt; "", $E70/$O70, ""), ""),"")</f>
        <v>50000</v>
      </c>
      <c r="R70" s="10">
        <f>IF('FY2022'!$A72&lt;&gt;"",IF(AND(MONTH($K70) &lt;= 3, MONTH($L70) &gt;= 3), IF($O70 &lt;&gt; "", $E70/$O70, ""), ""),"")</f>
        <v>50000</v>
      </c>
      <c r="S70" s="10">
        <f>IF('FY2022'!$A72&lt;&gt;"",IF(AND(MONTH($K70) &lt;= 4, MONTH($L70) &gt;= 4), IF($O70 &lt;&gt; "", $E70/$O70, ""), ""),"")</f>
        <v>50000</v>
      </c>
      <c r="T70" s="10">
        <f>IF('FY2022'!$A72&lt;&gt;"",IF(AND(MONTH($K70) &lt;= 5, MONTH($L70) &gt;= 5), IF($O70 &lt;&gt; "", $E70/$O70, ""), ""),"")</f>
        <v>50000</v>
      </c>
      <c r="U70" s="10">
        <f>IF('FY2022'!$A72&lt;&gt;"",IF(AND(MONTH($K70) &lt;= 6, MONTH($L70) &gt;= 6), IF($O70 &lt;&gt; "", $E70/$O70, ""), ""),"")</f>
        <v>50000</v>
      </c>
      <c r="V70" s="10" t="str">
        <f>IF('FY2022'!$A72&lt;&gt;"",IF(AND(MONTH($K70) &lt;= 7, MONTH($L70) &gt;= 7 ), IF($O70 &lt;&gt; "", $E70/$O70, ""), ""),"")</f>
        <v/>
      </c>
      <c r="W70" s="10" t="str">
        <f>IF('FY2022'!$A72&lt;&gt;"",IF(AND(MONTH($K70) &lt;= 8, MONTH($L70) &gt;= 8), IF($O70 &lt;&gt; "", $E70/$O70, ""), ""),"")</f>
        <v/>
      </c>
      <c r="X70" s="10" t="str">
        <f>IF('FY2022'!$A72&lt;&gt;"",IF(AND(MONTH($K70) &lt;= 9, MONTH($L70) &gt;= 9), IF($O70 &lt;&gt; "", $E70/$O70, ""), ""),"")</f>
        <v/>
      </c>
      <c r="Y70" s="10" t="str">
        <f>IF('FY2022'!$A72&lt;&gt;"",IF(AND(MONTH($K70) &lt;= 10, MONTH($L70) &gt;= 10), IF($O70 &lt;&gt; "", $E70/$O70, ""), ""),"")</f>
        <v/>
      </c>
      <c r="Z70" s="10" t="str">
        <f>IF('FY2022'!$A72&lt;&gt;"",IF(AND(MONTH($K70) &lt;= 11, MONTH($L70) &gt;= 11), IF($O70 &lt;&gt; "", $E70/$O70, ""), ""),"")</f>
        <v/>
      </c>
      <c r="AA70" s="10" t="str">
        <f>IF('FY2022'!$A72&lt;&gt;"",IF(AND(MONTH($K70) &lt;= 12, MONTH($L70) &gt;= 12), IF($O70 &lt;&gt; "", $E70/$O70, ""), ""),"")</f>
        <v/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44562</v>
      </c>
      <c r="L71" s="7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44742</v>
      </c>
      <c r="M71" s="7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44510</v>
      </c>
      <c r="N71" s="7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44488</v>
      </c>
      <c r="O71" s="5">
        <f t="shared" si="1"/>
        <v>6</v>
      </c>
      <c r="P71" s="10">
        <f>IF('FY2022'!$A73&lt;&gt;"",IF(AND(MONTH($K71) &lt;= 1, MONTH($L71) &gt;= 1), IF($O71 &lt;&gt; "", $E71/$O71, ""), ""),"")</f>
        <v>50000</v>
      </c>
      <c r="Q71" s="10">
        <f>IF('FY2022'!$A73&lt;&gt;"",IF(AND(MONTH($K71) &lt;= 2, MONTH($L71) &gt;= 2), IF($O71 &lt;&gt; "", $E71/$O71, ""), ""),"")</f>
        <v>50000</v>
      </c>
      <c r="R71" s="10">
        <f>IF('FY2022'!$A73&lt;&gt;"",IF(AND(MONTH($K71) &lt;= 3, MONTH($L71) &gt;= 3), IF($O71 &lt;&gt; "", $E71/$O71, ""), ""),"")</f>
        <v>50000</v>
      </c>
      <c r="S71" s="10">
        <f>IF('FY2022'!$A73&lt;&gt;"",IF(AND(MONTH($K71) &lt;= 4, MONTH($L71) &gt;= 4), IF($O71 &lt;&gt; "", $E71/$O71, ""), ""),"")</f>
        <v>50000</v>
      </c>
      <c r="T71" s="10">
        <f>IF('FY2022'!$A73&lt;&gt;"",IF(AND(MONTH($K71) &lt;= 5, MONTH($L71) &gt;= 5), IF($O71 &lt;&gt; "", $E71/$O71, ""), ""),"")</f>
        <v>50000</v>
      </c>
      <c r="U71" s="10">
        <f>IF('FY2022'!$A73&lt;&gt;"",IF(AND(MONTH($K71) &lt;= 6, MONTH($L71) &gt;= 6), IF($O71 &lt;&gt; "", $E71/$O71, ""), ""),"")</f>
        <v>50000</v>
      </c>
      <c r="V71" s="10" t="str">
        <f>IF('FY2022'!$A73&lt;&gt;"",IF(AND(MONTH($K71) &lt;= 7, MONTH($L71) &gt;= 7 ), IF($O71 &lt;&gt; "", $E71/$O71, ""), ""),"")</f>
        <v/>
      </c>
      <c r="W71" s="10" t="str">
        <f>IF('FY2022'!$A73&lt;&gt;"",IF(AND(MONTH($K71) &lt;= 8, MONTH($L71) &gt;= 8), IF($O71 &lt;&gt; "", $E71/$O71, ""), ""),"")</f>
        <v/>
      </c>
      <c r="X71" s="10" t="str">
        <f>IF('FY2022'!$A73&lt;&gt;"",IF(AND(MONTH($K71) &lt;= 9, MONTH($L71) &gt;= 9), IF($O71 &lt;&gt; "", $E71/$O71, ""), ""),"")</f>
        <v/>
      </c>
      <c r="Y71" s="10" t="str">
        <f>IF('FY2022'!$A73&lt;&gt;"",IF(AND(MONTH($K71) &lt;= 10, MONTH($L71) &gt;= 10), IF($O71 &lt;&gt; "", $E71/$O71, ""), ""),"")</f>
        <v/>
      </c>
      <c r="Z71" s="10" t="str">
        <f>IF('FY2022'!$A73&lt;&gt;"",IF(AND(MONTH($K71) &lt;= 11, MONTH($L71) &gt;= 11), IF($O71 &lt;&gt; "", $E71/$O71, ""), ""),"")</f>
        <v/>
      </c>
      <c r="AA71" s="10" t="str">
        <f>IF('FY2022'!$A73&lt;&gt;"",IF(AND(MONTH($K71) &lt;= 12, MONTH($L71) &gt;= 12), IF($O71 &lt;&gt; "", $E71/$O71, ""), ""),"")</f>
        <v/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44562</v>
      </c>
      <c r="L72" s="7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44742</v>
      </c>
      <c r="M72" s="7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44510</v>
      </c>
      <c r="N72" s="7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44488</v>
      </c>
      <c r="O72" s="5">
        <f t="shared" si="1"/>
        <v>6</v>
      </c>
      <c r="P72" s="10">
        <f>IF('FY2022'!$A74&lt;&gt;"",IF(AND(MONTH($K72) &lt;= 1, MONTH($L72) &gt;= 1), IF($O72 &lt;&gt; "", $E72/$O72, ""), ""),"")</f>
        <v>100000</v>
      </c>
      <c r="Q72" s="10">
        <f>IF('FY2022'!$A74&lt;&gt;"",IF(AND(MONTH($K72) &lt;= 2, MONTH($L72) &gt;= 2), IF($O72 &lt;&gt; "", $E72/$O72, ""), ""),"")</f>
        <v>100000</v>
      </c>
      <c r="R72" s="10">
        <f>IF('FY2022'!$A74&lt;&gt;"",IF(AND(MONTH($K72) &lt;= 3, MONTH($L72) &gt;= 3), IF($O72 &lt;&gt; "", $E72/$O72, ""), ""),"")</f>
        <v>100000</v>
      </c>
      <c r="S72" s="10">
        <f>IF('FY2022'!$A74&lt;&gt;"",IF(AND(MONTH($K72) &lt;= 4, MONTH($L72) &gt;= 4), IF($O72 &lt;&gt; "", $E72/$O72, ""), ""),"")</f>
        <v>100000</v>
      </c>
      <c r="T72" s="10">
        <f>IF('FY2022'!$A74&lt;&gt;"",IF(AND(MONTH($K72) &lt;= 5, MONTH($L72) &gt;= 5), IF($O72 &lt;&gt; "", $E72/$O72, ""), ""),"")</f>
        <v>100000</v>
      </c>
      <c r="U72" s="10">
        <f>IF('FY2022'!$A74&lt;&gt;"",IF(AND(MONTH($K72) &lt;= 6, MONTH($L72) &gt;= 6), IF($O72 &lt;&gt; "", $E72/$O72, ""), ""),"")</f>
        <v>100000</v>
      </c>
      <c r="V72" s="10" t="str">
        <f>IF('FY2022'!$A74&lt;&gt;"",IF(AND(MONTH($K72) &lt;= 7, MONTH($L72) &gt;= 7 ), IF($O72 &lt;&gt; "", $E72/$O72, ""), ""),"")</f>
        <v/>
      </c>
      <c r="W72" s="10" t="str">
        <f>IF('FY2022'!$A74&lt;&gt;"",IF(AND(MONTH($K72) &lt;= 8, MONTH($L72) &gt;= 8), IF($O72 &lt;&gt; "", $E72/$O72, ""), ""),"")</f>
        <v/>
      </c>
      <c r="X72" s="10" t="str">
        <f>IF('FY2022'!$A74&lt;&gt;"",IF(AND(MONTH($K72) &lt;= 9, MONTH($L72) &gt;= 9), IF($O72 &lt;&gt; "", $E72/$O72, ""), ""),"")</f>
        <v/>
      </c>
      <c r="Y72" s="10" t="str">
        <f>IF('FY2022'!$A74&lt;&gt;"",IF(AND(MONTH($K72) &lt;= 10, MONTH($L72) &gt;= 10), IF($O72 &lt;&gt; "", $E72/$O72, ""), ""),"")</f>
        <v/>
      </c>
      <c r="Z72" s="10" t="str">
        <f>IF('FY2022'!$A74&lt;&gt;"",IF(AND(MONTH($K72) &lt;= 11, MONTH($L72) &gt;= 11), IF($O72 &lt;&gt; "", $E72/$O72, ""), ""),"")</f>
        <v/>
      </c>
      <c r="AA72" s="10" t="str">
        <f>IF('FY2022'!$A74&lt;&gt;"",IF(AND(MONTH($K72) &lt;= 12, MONTH($L72) &gt;= 12), IF($O72 &lt;&gt; "", $E72/$O72, ""), ""),"")</f>
        <v/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44562</v>
      </c>
      <c r="L73" s="7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44742</v>
      </c>
      <c r="M73" s="7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44510</v>
      </c>
      <c r="N73" s="7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44488</v>
      </c>
      <c r="O73" s="5">
        <f t="shared" si="1"/>
        <v>6</v>
      </c>
      <c r="P73" s="10">
        <f>IF('FY2022'!$A75&lt;&gt;"",IF(AND(MONTH($K73) &lt;= 1, MONTH($L73) &gt;= 1), IF($O73 &lt;&gt; "", $E73/$O73, ""), ""),"")</f>
        <v>100000</v>
      </c>
      <c r="Q73" s="10">
        <f>IF('FY2022'!$A75&lt;&gt;"",IF(AND(MONTH($K73) &lt;= 2, MONTH($L73) &gt;= 2), IF($O73 &lt;&gt; "", $E73/$O73, ""), ""),"")</f>
        <v>100000</v>
      </c>
      <c r="R73" s="10">
        <f>IF('FY2022'!$A75&lt;&gt;"",IF(AND(MONTH($K73) &lt;= 3, MONTH($L73) &gt;= 3), IF($O73 &lt;&gt; "", $E73/$O73, ""), ""),"")</f>
        <v>100000</v>
      </c>
      <c r="S73" s="10">
        <f>IF('FY2022'!$A75&lt;&gt;"",IF(AND(MONTH($K73) &lt;= 4, MONTH($L73) &gt;= 4), IF($O73 &lt;&gt; "", $E73/$O73, ""), ""),"")</f>
        <v>100000</v>
      </c>
      <c r="T73" s="10">
        <f>IF('FY2022'!$A75&lt;&gt;"",IF(AND(MONTH($K73) &lt;= 5, MONTH($L73) &gt;= 5), IF($O73 &lt;&gt; "", $E73/$O73, ""), ""),"")</f>
        <v>100000</v>
      </c>
      <c r="U73" s="10">
        <f>IF('FY2022'!$A75&lt;&gt;"",IF(AND(MONTH($K73) &lt;= 6, MONTH($L73) &gt;= 6), IF($O73 &lt;&gt; "", $E73/$O73, ""), ""),"")</f>
        <v>100000</v>
      </c>
      <c r="V73" s="10" t="str">
        <f>IF('FY2022'!$A75&lt;&gt;"",IF(AND(MONTH($K73) &lt;= 7, MONTH($L73) &gt;= 7 ), IF($O73 &lt;&gt; "", $E73/$O73, ""), ""),"")</f>
        <v/>
      </c>
      <c r="W73" s="10" t="str">
        <f>IF('FY2022'!$A75&lt;&gt;"",IF(AND(MONTH($K73) &lt;= 8, MONTH($L73) &gt;= 8), IF($O73 &lt;&gt; "", $E73/$O73, ""), ""),"")</f>
        <v/>
      </c>
      <c r="X73" s="10" t="str">
        <f>IF('FY2022'!$A75&lt;&gt;"",IF(AND(MONTH($K73) &lt;= 9, MONTH($L73) &gt;= 9), IF($O73 &lt;&gt; "", $E73/$O73, ""), ""),"")</f>
        <v/>
      </c>
      <c r="Y73" s="10" t="str">
        <f>IF('FY2022'!$A75&lt;&gt;"",IF(AND(MONTH($K73) &lt;= 10, MONTH($L73) &gt;= 10), IF($O73 &lt;&gt; "", $E73/$O73, ""), ""),"")</f>
        <v/>
      </c>
      <c r="Z73" s="10" t="str">
        <f>IF('FY2022'!$A75&lt;&gt;"",IF(AND(MONTH($K73) &lt;= 11, MONTH($L73) &gt;= 11), IF($O73 &lt;&gt; "", $E73/$O73, ""), ""),"")</f>
        <v/>
      </c>
      <c r="AA73" s="10" t="str">
        <f>IF('FY2022'!$A75&lt;&gt;"",IF(AND(MONTH($K73) &lt;= 12, MONTH($L73) &gt;= 12), IF($O73 &lt;&gt; "", $E73/$O73, ""), ""),"")</f>
        <v/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44562</v>
      </c>
      <c r="L74" s="7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44742</v>
      </c>
      <c r="M74" s="7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44512</v>
      </c>
      <c r="N74" s="7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44489</v>
      </c>
      <c r="O74" s="5">
        <f t="shared" si="1"/>
        <v>6</v>
      </c>
      <c r="P74" s="10">
        <f>IF('FY2022'!$A76&lt;&gt;"",IF(AND(MONTH($K74) &lt;= 1, MONTH($L74) &gt;= 1), IF($O74 &lt;&gt; "", $E74/$O74, ""), ""),"")</f>
        <v>50000</v>
      </c>
      <c r="Q74" s="10">
        <f>IF('FY2022'!$A76&lt;&gt;"",IF(AND(MONTH($K74) &lt;= 2, MONTH($L74) &gt;= 2), IF($O74 &lt;&gt; "", $E74/$O74, ""), ""),"")</f>
        <v>50000</v>
      </c>
      <c r="R74" s="10">
        <f>IF('FY2022'!$A76&lt;&gt;"",IF(AND(MONTH($K74) &lt;= 3, MONTH($L74) &gt;= 3), IF($O74 &lt;&gt; "", $E74/$O74, ""), ""),"")</f>
        <v>50000</v>
      </c>
      <c r="S74" s="10">
        <f>IF('FY2022'!$A76&lt;&gt;"",IF(AND(MONTH($K74) &lt;= 4, MONTH($L74) &gt;= 4), IF($O74 &lt;&gt; "", $E74/$O74, ""), ""),"")</f>
        <v>50000</v>
      </c>
      <c r="T74" s="10">
        <f>IF('FY2022'!$A76&lt;&gt;"",IF(AND(MONTH($K74) &lt;= 5, MONTH($L74) &gt;= 5), IF($O74 &lt;&gt; "", $E74/$O74, ""), ""),"")</f>
        <v>50000</v>
      </c>
      <c r="U74" s="10">
        <f>IF('FY2022'!$A76&lt;&gt;"",IF(AND(MONTH($K74) &lt;= 6, MONTH($L74) &gt;= 6), IF($O74 &lt;&gt; "", $E74/$O74, ""), ""),"")</f>
        <v>50000</v>
      </c>
      <c r="V74" s="10" t="str">
        <f>IF('FY2022'!$A76&lt;&gt;"",IF(AND(MONTH($K74) &lt;= 7, MONTH($L74) &gt;= 7 ), IF($O74 &lt;&gt; "", $E74/$O74, ""), ""),"")</f>
        <v/>
      </c>
      <c r="W74" s="10" t="str">
        <f>IF('FY2022'!$A76&lt;&gt;"",IF(AND(MONTH($K74) &lt;= 8, MONTH($L74) &gt;= 8), IF($O74 &lt;&gt; "", $E74/$O74, ""), ""),"")</f>
        <v/>
      </c>
      <c r="X74" s="10" t="str">
        <f>IF('FY2022'!$A76&lt;&gt;"",IF(AND(MONTH($K74) &lt;= 9, MONTH($L74) &gt;= 9), IF($O74 &lt;&gt; "", $E74/$O74, ""), ""),"")</f>
        <v/>
      </c>
      <c r="Y74" s="10" t="str">
        <f>IF('FY2022'!$A76&lt;&gt;"",IF(AND(MONTH($K74) &lt;= 10, MONTH($L74) &gt;= 10), IF($O74 &lt;&gt; "", $E74/$O74, ""), ""),"")</f>
        <v/>
      </c>
      <c r="Z74" s="10" t="str">
        <f>IF('FY2022'!$A76&lt;&gt;"",IF(AND(MONTH($K74) &lt;= 11, MONTH($L74) &gt;= 11), IF($O74 &lt;&gt; "", $E74/$O74, ""), ""),"")</f>
        <v/>
      </c>
      <c r="AA74" s="10" t="str">
        <f>IF('FY2022'!$A76&lt;&gt;"",IF(AND(MONTH($K74) &lt;= 12, MONTH($L74) &gt;= 12), IF($O74 &lt;&gt; "", $E74/$O74, ""), ""),"")</f>
        <v/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44562</v>
      </c>
      <c r="L75" s="7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44926</v>
      </c>
      <c r="M75" s="7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44512</v>
      </c>
      <c r="N75" s="7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44489</v>
      </c>
      <c r="O75" s="5">
        <f t="shared" si="1"/>
        <v>12</v>
      </c>
      <c r="P75" s="10">
        <f>IF('FY2022'!$A77&lt;&gt;"",IF(AND(MONTH($K75) &lt;= 1, MONTH($L75) &gt;= 1), IF($O75 &lt;&gt; "", $E75/$O75, ""), ""),"")</f>
        <v>100000</v>
      </c>
      <c r="Q75" s="10">
        <f>IF('FY2022'!$A77&lt;&gt;"",IF(AND(MONTH($K75) &lt;= 2, MONTH($L75) &gt;= 2), IF($O75 &lt;&gt; "", $E75/$O75, ""), ""),"")</f>
        <v>100000</v>
      </c>
      <c r="R75" s="10">
        <f>IF('FY2022'!$A77&lt;&gt;"",IF(AND(MONTH($K75) &lt;= 3, MONTH($L75) &gt;= 3), IF($O75 &lt;&gt; "", $E75/$O75, ""), ""),"")</f>
        <v>100000</v>
      </c>
      <c r="S75" s="10">
        <f>IF('FY2022'!$A77&lt;&gt;"",IF(AND(MONTH($K75) &lt;= 4, MONTH($L75) &gt;= 4), IF($O75 &lt;&gt; "", $E75/$O75, ""), ""),"")</f>
        <v>100000</v>
      </c>
      <c r="T75" s="10">
        <f>IF('FY2022'!$A77&lt;&gt;"",IF(AND(MONTH($K75) &lt;= 5, MONTH($L75) &gt;= 5), IF($O75 &lt;&gt; "", $E75/$O75, ""), ""),"")</f>
        <v>100000</v>
      </c>
      <c r="U75" s="10">
        <f>IF('FY2022'!$A77&lt;&gt;"",IF(AND(MONTH($K75) &lt;= 6, MONTH($L75) &gt;= 6), IF($O75 &lt;&gt; "", $E75/$O75, ""), ""),"")</f>
        <v>100000</v>
      </c>
      <c r="V75" s="10">
        <f>IF('FY2022'!$A77&lt;&gt;"",IF(AND(MONTH($K75) &lt;= 7, MONTH($L75) &gt;= 7 ), IF($O75 &lt;&gt; "", $E75/$O75, ""), ""),"")</f>
        <v>100000</v>
      </c>
      <c r="W75" s="10">
        <f>IF('FY2022'!$A77&lt;&gt;"",IF(AND(MONTH($K75) &lt;= 8, MONTH($L75) &gt;= 8), IF($O75 &lt;&gt; "", $E75/$O75, ""), ""),"")</f>
        <v>100000</v>
      </c>
      <c r="X75" s="10">
        <f>IF('FY2022'!$A77&lt;&gt;"",IF(AND(MONTH($K75) &lt;= 9, MONTH($L75) &gt;= 9), IF($O75 &lt;&gt; "", $E75/$O75, ""), ""),"")</f>
        <v>100000</v>
      </c>
      <c r="Y75" s="10">
        <f>IF('FY2022'!$A77&lt;&gt;"",IF(AND(MONTH($K75) &lt;= 10, MONTH($L75) &gt;= 10), IF($O75 &lt;&gt; "", $E75/$O75, ""), ""),"")</f>
        <v>100000</v>
      </c>
      <c r="Z75" s="10">
        <f>IF('FY2022'!$A77&lt;&gt;"",IF(AND(MONTH($K75) &lt;= 11, MONTH($L75) &gt;= 11), IF($O75 &lt;&gt; "", $E75/$O75, ""), ""),"")</f>
        <v>100000</v>
      </c>
      <c r="AA75" s="10">
        <f>IF('FY2022'!$A77&lt;&gt;"",IF(AND(MONTH($K75) &lt;= 12, MONTH($L75) &gt;= 12), IF($O75 &lt;&gt; "", $E75/$O75, ""), ""),"")</f>
        <v>100000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44562</v>
      </c>
      <c r="L76" s="7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44742</v>
      </c>
      <c r="M76" s="7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44512</v>
      </c>
      <c r="N76" s="7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44489</v>
      </c>
      <c r="O76" s="5">
        <f t="shared" si="1"/>
        <v>6</v>
      </c>
      <c r="P76" s="10">
        <f>IF('FY2022'!$A78&lt;&gt;"",IF(AND(MONTH($K76) &lt;= 1, MONTH($L76) &gt;= 1), IF($O76 &lt;&gt; "", $E76/$O76, ""), ""),"")</f>
        <v>100000</v>
      </c>
      <c r="Q76" s="10">
        <f>IF('FY2022'!$A78&lt;&gt;"",IF(AND(MONTH($K76) &lt;= 2, MONTH($L76) &gt;= 2), IF($O76 &lt;&gt; "", $E76/$O76, ""), ""),"")</f>
        <v>100000</v>
      </c>
      <c r="R76" s="10">
        <f>IF('FY2022'!$A78&lt;&gt;"",IF(AND(MONTH($K76) &lt;= 3, MONTH($L76) &gt;= 3), IF($O76 &lt;&gt; "", $E76/$O76, ""), ""),"")</f>
        <v>100000</v>
      </c>
      <c r="S76" s="10">
        <f>IF('FY2022'!$A78&lt;&gt;"",IF(AND(MONTH($K76) &lt;= 4, MONTH($L76) &gt;= 4), IF($O76 &lt;&gt; "", $E76/$O76, ""), ""),"")</f>
        <v>100000</v>
      </c>
      <c r="T76" s="10">
        <f>IF('FY2022'!$A78&lt;&gt;"",IF(AND(MONTH($K76) &lt;= 5, MONTH($L76) &gt;= 5), IF($O76 &lt;&gt; "", $E76/$O76, ""), ""),"")</f>
        <v>100000</v>
      </c>
      <c r="U76" s="10">
        <f>IF('FY2022'!$A78&lt;&gt;"",IF(AND(MONTH($K76) &lt;= 6, MONTH($L76) &gt;= 6), IF($O76 &lt;&gt; "", $E76/$O76, ""), ""),"")</f>
        <v>100000</v>
      </c>
      <c r="V76" s="10" t="str">
        <f>IF('FY2022'!$A78&lt;&gt;"",IF(AND(MONTH($K76) &lt;= 7, MONTH($L76) &gt;= 7 ), IF($O76 &lt;&gt; "", $E76/$O76, ""), ""),"")</f>
        <v/>
      </c>
      <c r="W76" s="10" t="str">
        <f>IF('FY2022'!$A78&lt;&gt;"",IF(AND(MONTH($K76) &lt;= 8, MONTH($L76) &gt;= 8), IF($O76 &lt;&gt; "", $E76/$O76, ""), ""),"")</f>
        <v/>
      </c>
      <c r="X76" s="10" t="str">
        <f>IF('FY2022'!$A78&lt;&gt;"",IF(AND(MONTH($K76) &lt;= 9, MONTH($L76) &gt;= 9), IF($O76 &lt;&gt; "", $E76/$O76, ""), ""),"")</f>
        <v/>
      </c>
      <c r="Y76" s="10" t="str">
        <f>IF('FY2022'!$A78&lt;&gt;"",IF(AND(MONTH($K76) &lt;= 10, MONTH($L76) &gt;= 10), IF($O76 &lt;&gt; "", $E76/$O76, ""), ""),"")</f>
        <v/>
      </c>
      <c r="Z76" s="10" t="str">
        <f>IF('FY2022'!$A78&lt;&gt;"",IF(AND(MONTH($K76) &lt;= 11, MONTH($L76) &gt;= 11), IF($O76 &lt;&gt; "", $E76/$O76, ""), ""),"")</f>
        <v/>
      </c>
      <c r="AA76" s="10" t="str">
        <f>IF('FY2022'!$A78&lt;&gt;"",IF(AND(MONTH($K76) &lt;= 12, MONTH($L76) &gt;= 12), IF($O76 &lt;&gt; "", $E76/$O76, ""), ""),"")</f>
        <v/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44562</v>
      </c>
      <c r="L77" s="7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44742</v>
      </c>
      <c r="M77" s="7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44512</v>
      </c>
      <c r="N77" s="7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44489</v>
      </c>
      <c r="O77" s="5">
        <f t="shared" si="1"/>
        <v>6</v>
      </c>
      <c r="P77" s="10">
        <f>IF('FY2022'!$A79&lt;&gt;"",IF(AND(MONTH($K77) &lt;= 1, MONTH($L77) &gt;= 1), IF($O77 &lt;&gt; "", $E77/$O77, ""), ""),"")</f>
        <v>50000</v>
      </c>
      <c r="Q77" s="10">
        <f>IF('FY2022'!$A79&lt;&gt;"",IF(AND(MONTH($K77) &lt;= 2, MONTH($L77) &gt;= 2), IF($O77 &lt;&gt; "", $E77/$O77, ""), ""),"")</f>
        <v>50000</v>
      </c>
      <c r="R77" s="10">
        <f>IF('FY2022'!$A79&lt;&gt;"",IF(AND(MONTH($K77) &lt;= 3, MONTH($L77) &gt;= 3), IF($O77 &lt;&gt; "", $E77/$O77, ""), ""),"")</f>
        <v>50000</v>
      </c>
      <c r="S77" s="10">
        <f>IF('FY2022'!$A79&lt;&gt;"",IF(AND(MONTH($K77) &lt;= 4, MONTH($L77) &gt;= 4), IF($O77 &lt;&gt; "", $E77/$O77, ""), ""),"")</f>
        <v>50000</v>
      </c>
      <c r="T77" s="10">
        <f>IF('FY2022'!$A79&lt;&gt;"",IF(AND(MONTH($K77) &lt;= 5, MONTH($L77) &gt;= 5), IF($O77 &lt;&gt; "", $E77/$O77, ""), ""),"")</f>
        <v>50000</v>
      </c>
      <c r="U77" s="10">
        <f>IF('FY2022'!$A79&lt;&gt;"",IF(AND(MONTH($K77) &lt;= 6, MONTH($L77) &gt;= 6), IF($O77 &lt;&gt; "", $E77/$O77, ""), ""),"")</f>
        <v>50000</v>
      </c>
      <c r="V77" s="10" t="str">
        <f>IF('FY2022'!$A79&lt;&gt;"",IF(AND(MONTH($K77) &lt;= 7, MONTH($L77) &gt;= 7 ), IF($O77 &lt;&gt; "", $E77/$O77, ""), ""),"")</f>
        <v/>
      </c>
      <c r="W77" s="10" t="str">
        <f>IF('FY2022'!$A79&lt;&gt;"",IF(AND(MONTH($K77) &lt;= 8, MONTH($L77) &gt;= 8), IF($O77 &lt;&gt; "", $E77/$O77, ""), ""),"")</f>
        <v/>
      </c>
      <c r="X77" s="10" t="str">
        <f>IF('FY2022'!$A79&lt;&gt;"",IF(AND(MONTH($K77) &lt;= 9, MONTH($L77) &gt;= 9), IF($O77 &lt;&gt; "", $E77/$O77, ""), ""),"")</f>
        <v/>
      </c>
      <c r="Y77" s="10" t="str">
        <f>IF('FY2022'!$A79&lt;&gt;"",IF(AND(MONTH($K77) &lt;= 10, MONTH($L77) &gt;= 10), IF($O77 &lt;&gt; "", $E77/$O77, ""), ""),"")</f>
        <v/>
      </c>
      <c r="Z77" s="10" t="str">
        <f>IF('FY2022'!$A79&lt;&gt;"",IF(AND(MONTH($K77) &lt;= 11, MONTH($L77) &gt;= 11), IF($O77 &lt;&gt; "", $E77/$O77, ""), ""),"")</f>
        <v/>
      </c>
      <c r="AA77" s="10" t="str">
        <f>IF('FY2022'!$A79&lt;&gt;"",IF(AND(MONTH($K77) &lt;= 12, MONTH($L77) &gt;= 12), IF($O77 &lt;&gt; "", $E77/$O77, ""), ""),"")</f>
        <v/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44562</v>
      </c>
      <c r="L78" s="7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44742</v>
      </c>
      <c r="M78" s="7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44512</v>
      </c>
      <c r="N78" s="7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44489</v>
      </c>
      <c r="O78" s="5">
        <f t="shared" si="1"/>
        <v>6</v>
      </c>
      <c r="P78" s="10">
        <f>IF('FY2022'!$A80&lt;&gt;"",IF(AND(MONTH($K78) &lt;= 1, MONTH($L78) &gt;= 1), IF($O78 &lt;&gt; "", $E78/$O78, ""), ""),"")</f>
        <v>87500</v>
      </c>
      <c r="Q78" s="10">
        <f>IF('FY2022'!$A80&lt;&gt;"",IF(AND(MONTH($K78) &lt;= 2, MONTH($L78) &gt;= 2), IF($O78 &lt;&gt; "", $E78/$O78, ""), ""),"")</f>
        <v>87500</v>
      </c>
      <c r="R78" s="10">
        <f>IF('FY2022'!$A80&lt;&gt;"",IF(AND(MONTH($K78) &lt;= 3, MONTH($L78) &gt;= 3), IF($O78 &lt;&gt; "", $E78/$O78, ""), ""),"")</f>
        <v>87500</v>
      </c>
      <c r="S78" s="10">
        <f>IF('FY2022'!$A80&lt;&gt;"",IF(AND(MONTH($K78) &lt;= 4, MONTH($L78) &gt;= 4), IF($O78 &lt;&gt; "", $E78/$O78, ""), ""),"")</f>
        <v>87500</v>
      </c>
      <c r="T78" s="10">
        <f>IF('FY2022'!$A80&lt;&gt;"",IF(AND(MONTH($K78) &lt;= 5, MONTH($L78) &gt;= 5), IF($O78 &lt;&gt; "", $E78/$O78, ""), ""),"")</f>
        <v>87500</v>
      </c>
      <c r="U78" s="10">
        <f>IF('FY2022'!$A80&lt;&gt;"",IF(AND(MONTH($K78) &lt;= 6, MONTH($L78) &gt;= 6), IF($O78 &lt;&gt; "", $E78/$O78, ""), ""),"")</f>
        <v>87500</v>
      </c>
      <c r="V78" s="10" t="str">
        <f>IF('FY2022'!$A80&lt;&gt;"",IF(AND(MONTH($K78) &lt;= 7, MONTH($L78) &gt;= 7 ), IF($O78 &lt;&gt; "", $E78/$O78, ""), ""),"")</f>
        <v/>
      </c>
      <c r="W78" s="10" t="str">
        <f>IF('FY2022'!$A80&lt;&gt;"",IF(AND(MONTH($K78) &lt;= 8, MONTH($L78) &gt;= 8), IF($O78 &lt;&gt; "", $E78/$O78, ""), ""),"")</f>
        <v/>
      </c>
      <c r="X78" s="10" t="str">
        <f>IF('FY2022'!$A80&lt;&gt;"",IF(AND(MONTH($K78) &lt;= 9, MONTH($L78) &gt;= 9), IF($O78 &lt;&gt; "", $E78/$O78, ""), ""),"")</f>
        <v/>
      </c>
      <c r="Y78" s="10" t="str">
        <f>IF('FY2022'!$A80&lt;&gt;"",IF(AND(MONTH($K78) &lt;= 10, MONTH($L78) &gt;= 10), IF($O78 &lt;&gt; "", $E78/$O78, ""), ""),"")</f>
        <v/>
      </c>
      <c r="Z78" s="10" t="str">
        <f>IF('FY2022'!$A80&lt;&gt;"",IF(AND(MONTH($K78) &lt;= 11, MONTH($L78) &gt;= 11), IF($O78 &lt;&gt; "", $E78/$O78, ""), ""),"")</f>
        <v/>
      </c>
      <c r="AA78" s="10" t="str">
        <f>IF('FY2022'!$A80&lt;&gt;"",IF(AND(MONTH($K78) &lt;= 12, MONTH($L78) &gt;= 12), IF($O78 &lt;&gt; "", $E78/$O78, ""), ""),"")</f>
        <v/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44562</v>
      </c>
      <c r="L79" s="7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44742</v>
      </c>
      <c r="M79" s="7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44512</v>
      </c>
      <c r="N79" s="7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44489</v>
      </c>
      <c r="O79" s="5">
        <f t="shared" si="1"/>
        <v>6</v>
      </c>
      <c r="P79" s="10">
        <f>IF('FY2022'!$A81&lt;&gt;"",IF(AND(MONTH($K79) &lt;= 1, MONTH($L79) &gt;= 1), IF($O79 &lt;&gt; "", $E79/$O79, ""), ""),"")</f>
        <v>50000</v>
      </c>
      <c r="Q79" s="10">
        <f>IF('FY2022'!$A81&lt;&gt;"",IF(AND(MONTH($K79) &lt;= 2, MONTH($L79) &gt;= 2), IF($O79 &lt;&gt; "", $E79/$O79, ""), ""),"")</f>
        <v>50000</v>
      </c>
      <c r="R79" s="10">
        <f>IF('FY2022'!$A81&lt;&gt;"",IF(AND(MONTH($K79) &lt;= 3, MONTH($L79) &gt;= 3), IF($O79 &lt;&gt; "", $E79/$O79, ""), ""),"")</f>
        <v>50000</v>
      </c>
      <c r="S79" s="10">
        <f>IF('FY2022'!$A81&lt;&gt;"",IF(AND(MONTH($K79) &lt;= 4, MONTH($L79) &gt;= 4), IF($O79 &lt;&gt; "", $E79/$O79, ""), ""),"")</f>
        <v>50000</v>
      </c>
      <c r="T79" s="10">
        <f>IF('FY2022'!$A81&lt;&gt;"",IF(AND(MONTH($K79) &lt;= 5, MONTH($L79) &gt;= 5), IF($O79 &lt;&gt; "", $E79/$O79, ""), ""),"")</f>
        <v>50000</v>
      </c>
      <c r="U79" s="10">
        <f>IF('FY2022'!$A81&lt;&gt;"",IF(AND(MONTH($K79) &lt;= 6, MONTH($L79) &gt;= 6), IF($O79 &lt;&gt; "", $E79/$O79, ""), ""),"")</f>
        <v>50000</v>
      </c>
      <c r="V79" s="10" t="str">
        <f>IF('FY2022'!$A81&lt;&gt;"",IF(AND(MONTH($K79) &lt;= 7, MONTH($L79) &gt;= 7 ), IF($O79 &lt;&gt; "", $E79/$O79, ""), ""),"")</f>
        <v/>
      </c>
      <c r="W79" s="10" t="str">
        <f>IF('FY2022'!$A81&lt;&gt;"",IF(AND(MONTH($K79) &lt;= 8, MONTH($L79) &gt;= 8), IF($O79 &lt;&gt; "", $E79/$O79, ""), ""),"")</f>
        <v/>
      </c>
      <c r="X79" s="10" t="str">
        <f>IF('FY2022'!$A81&lt;&gt;"",IF(AND(MONTH($K79) &lt;= 9, MONTH($L79) &gt;= 9), IF($O79 &lt;&gt; "", $E79/$O79, ""), ""),"")</f>
        <v/>
      </c>
      <c r="Y79" s="10" t="str">
        <f>IF('FY2022'!$A81&lt;&gt;"",IF(AND(MONTH($K79) &lt;= 10, MONTH($L79) &gt;= 10), IF($O79 &lt;&gt; "", $E79/$O79, ""), ""),"")</f>
        <v/>
      </c>
      <c r="Z79" s="10" t="str">
        <f>IF('FY2022'!$A81&lt;&gt;"",IF(AND(MONTH($K79) &lt;= 11, MONTH($L79) &gt;= 11), IF($O79 &lt;&gt; "", $E79/$O79, ""), ""),"")</f>
        <v/>
      </c>
      <c r="AA79" s="10" t="str">
        <f>IF('FY2022'!$A81&lt;&gt;"",IF(AND(MONTH($K79) &lt;= 12, MONTH($L79) &gt;= 12), IF($O79 &lt;&gt; "", $E79/$O79, ""), ""),"")</f>
        <v/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44562</v>
      </c>
      <c r="L80" s="7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44742</v>
      </c>
      <c r="M80" s="7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44512</v>
      </c>
      <c r="N80" s="7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44489</v>
      </c>
      <c r="O80" s="5">
        <f t="shared" si="1"/>
        <v>6</v>
      </c>
      <c r="P80" s="10">
        <f>IF('FY2022'!$A82&lt;&gt;"",IF(AND(MONTH($K80) &lt;= 1, MONTH($L80) &gt;= 1), IF($O80 &lt;&gt; "", $E80/$O80, ""), ""),"")</f>
        <v>50000</v>
      </c>
      <c r="Q80" s="10">
        <f>IF('FY2022'!$A82&lt;&gt;"",IF(AND(MONTH($K80) &lt;= 2, MONTH($L80) &gt;= 2), IF($O80 &lt;&gt; "", $E80/$O80, ""), ""),"")</f>
        <v>50000</v>
      </c>
      <c r="R80" s="10">
        <f>IF('FY2022'!$A82&lt;&gt;"",IF(AND(MONTH($K80) &lt;= 3, MONTH($L80) &gt;= 3), IF($O80 &lt;&gt; "", $E80/$O80, ""), ""),"")</f>
        <v>50000</v>
      </c>
      <c r="S80" s="10">
        <f>IF('FY2022'!$A82&lt;&gt;"",IF(AND(MONTH($K80) &lt;= 4, MONTH($L80) &gt;= 4), IF($O80 &lt;&gt; "", $E80/$O80, ""), ""),"")</f>
        <v>50000</v>
      </c>
      <c r="T80" s="10">
        <f>IF('FY2022'!$A82&lt;&gt;"",IF(AND(MONTH($K80) &lt;= 5, MONTH($L80) &gt;= 5), IF($O80 &lt;&gt; "", $E80/$O80, ""), ""),"")</f>
        <v>50000</v>
      </c>
      <c r="U80" s="10">
        <f>IF('FY2022'!$A82&lt;&gt;"",IF(AND(MONTH($K80) &lt;= 6, MONTH($L80) &gt;= 6), IF($O80 &lt;&gt; "", $E80/$O80, ""), ""),"")</f>
        <v>50000</v>
      </c>
      <c r="V80" s="10" t="str">
        <f>IF('FY2022'!$A82&lt;&gt;"",IF(AND(MONTH($K80) &lt;= 7, MONTH($L80) &gt;= 7 ), IF($O80 &lt;&gt; "", $E80/$O80, ""), ""),"")</f>
        <v/>
      </c>
      <c r="W80" s="10" t="str">
        <f>IF('FY2022'!$A82&lt;&gt;"",IF(AND(MONTH($K80) &lt;= 8, MONTH($L80) &gt;= 8), IF($O80 &lt;&gt; "", $E80/$O80, ""), ""),"")</f>
        <v/>
      </c>
      <c r="X80" s="10" t="str">
        <f>IF('FY2022'!$A82&lt;&gt;"",IF(AND(MONTH($K80) &lt;= 9, MONTH($L80) &gt;= 9), IF($O80 &lt;&gt; "", $E80/$O80, ""), ""),"")</f>
        <v/>
      </c>
      <c r="Y80" s="10" t="str">
        <f>IF('FY2022'!$A82&lt;&gt;"",IF(AND(MONTH($K80) &lt;= 10, MONTH($L80) &gt;= 10), IF($O80 &lt;&gt; "", $E80/$O80, ""), ""),"")</f>
        <v/>
      </c>
      <c r="Z80" s="10" t="str">
        <f>IF('FY2022'!$A82&lt;&gt;"",IF(AND(MONTH($K80) &lt;= 11, MONTH($L80) &gt;= 11), IF($O80 &lt;&gt; "", $E80/$O80, ""), ""),"")</f>
        <v/>
      </c>
      <c r="AA80" s="10" t="str">
        <f>IF('FY2022'!$A82&lt;&gt;"",IF(AND(MONTH($K80) &lt;= 12, MONTH($L80) &gt;= 12), IF($O80 &lt;&gt; "", $E80/$O80, ""), ""),"")</f>
        <v/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44562</v>
      </c>
      <c r="L81" s="7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44742</v>
      </c>
      <c r="M81" s="7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44512</v>
      </c>
      <c r="N81" s="7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44489</v>
      </c>
      <c r="O81" s="5">
        <f t="shared" si="1"/>
        <v>6</v>
      </c>
      <c r="P81" s="10">
        <f>IF('FY2022'!$A83&lt;&gt;"",IF(AND(MONTH($K81) &lt;= 1, MONTH($L81) &gt;= 1), IF($O81 &lt;&gt; "", $E81/$O81, ""), ""),"")</f>
        <v>50000</v>
      </c>
      <c r="Q81" s="10">
        <f>IF('FY2022'!$A83&lt;&gt;"",IF(AND(MONTH($K81) &lt;= 2, MONTH($L81) &gt;= 2), IF($O81 &lt;&gt; "", $E81/$O81, ""), ""),"")</f>
        <v>50000</v>
      </c>
      <c r="R81" s="10">
        <f>IF('FY2022'!$A83&lt;&gt;"",IF(AND(MONTH($K81) &lt;= 3, MONTH($L81) &gt;= 3), IF($O81 &lt;&gt; "", $E81/$O81, ""), ""),"")</f>
        <v>50000</v>
      </c>
      <c r="S81" s="10">
        <f>IF('FY2022'!$A83&lt;&gt;"",IF(AND(MONTH($K81) &lt;= 4, MONTH($L81) &gt;= 4), IF($O81 &lt;&gt; "", $E81/$O81, ""), ""),"")</f>
        <v>50000</v>
      </c>
      <c r="T81" s="10">
        <f>IF('FY2022'!$A83&lt;&gt;"",IF(AND(MONTH($K81) &lt;= 5, MONTH($L81) &gt;= 5), IF($O81 &lt;&gt; "", $E81/$O81, ""), ""),"")</f>
        <v>50000</v>
      </c>
      <c r="U81" s="10">
        <f>IF('FY2022'!$A83&lt;&gt;"",IF(AND(MONTH($K81) &lt;= 6, MONTH($L81) &gt;= 6), IF($O81 &lt;&gt; "", $E81/$O81, ""), ""),"")</f>
        <v>50000</v>
      </c>
      <c r="V81" s="10" t="str">
        <f>IF('FY2022'!$A83&lt;&gt;"",IF(AND(MONTH($K81) &lt;= 7, MONTH($L81) &gt;= 7 ), IF($O81 &lt;&gt; "", $E81/$O81, ""), ""),"")</f>
        <v/>
      </c>
      <c r="W81" s="10" t="str">
        <f>IF('FY2022'!$A83&lt;&gt;"",IF(AND(MONTH($K81) &lt;= 8, MONTH($L81) &gt;= 8), IF($O81 &lt;&gt; "", $E81/$O81, ""), ""),"")</f>
        <v/>
      </c>
      <c r="X81" s="10" t="str">
        <f>IF('FY2022'!$A83&lt;&gt;"",IF(AND(MONTH($K81) &lt;= 9, MONTH($L81) &gt;= 9), IF($O81 &lt;&gt; "", $E81/$O81, ""), ""),"")</f>
        <v/>
      </c>
      <c r="Y81" s="10" t="str">
        <f>IF('FY2022'!$A83&lt;&gt;"",IF(AND(MONTH($K81) &lt;= 10, MONTH($L81) &gt;= 10), IF($O81 &lt;&gt; "", $E81/$O81, ""), ""),"")</f>
        <v/>
      </c>
      <c r="Z81" s="10" t="str">
        <f>IF('FY2022'!$A83&lt;&gt;"",IF(AND(MONTH($K81) &lt;= 11, MONTH($L81) &gt;= 11), IF($O81 &lt;&gt; "", $E81/$O81, ""), ""),"")</f>
        <v/>
      </c>
      <c r="AA81" s="10" t="str">
        <f>IF('FY2022'!$A83&lt;&gt;"",IF(AND(MONTH($K81) &lt;= 12, MONTH($L81) &gt;= 12), IF($O81 &lt;&gt; "", $E81/$O81, ""), ""),"")</f>
        <v/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44562</v>
      </c>
      <c r="L82" s="7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44742</v>
      </c>
      <c r="M82" s="7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44512</v>
      </c>
      <c r="N82" s="7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44489</v>
      </c>
      <c r="O82" s="5">
        <f t="shared" si="1"/>
        <v>6</v>
      </c>
      <c r="P82" s="10">
        <f>IF('FY2022'!$A84&lt;&gt;"",IF(AND(MONTH($K82) &lt;= 1, MONTH($L82) &gt;= 1), IF($O82 &lt;&gt; "", $E82/$O82, ""), ""),"")</f>
        <v>50000</v>
      </c>
      <c r="Q82" s="10">
        <f>IF('FY2022'!$A84&lt;&gt;"",IF(AND(MONTH($K82) &lt;= 2, MONTH($L82) &gt;= 2), IF($O82 &lt;&gt; "", $E82/$O82, ""), ""),"")</f>
        <v>50000</v>
      </c>
      <c r="R82" s="10">
        <f>IF('FY2022'!$A84&lt;&gt;"",IF(AND(MONTH($K82) &lt;= 3, MONTH($L82) &gt;= 3), IF($O82 &lt;&gt; "", $E82/$O82, ""), ""),"")</f>
        <v>50000</v>
      </c>
      <c r="S82" s="10">
        <f>IF('FY2022'!$A84&lt;&gt;"",IF(AND(MONTH($K82) &lt;= 4, MONTH($L82) &gt;= 4), IF($O82 &lt;&gt; "", $E82/$O82, ""), ""),"")</f>
        <v>50000</v>
      </c>
      <c r="T82" s="10">
        <f>IF('FY2022'!$A84&lt;&gt;"",IF(AND(MONTH($K82) &lt;= 5, MONTH($L82) &gt;= 5), IF($O82 &lt;&gt; "", $E82/$O82, ""), ""),"")</f>
        <v>50000</v>
      </c>
      <c r="U82" s="10">
        <f>IF('FY2022'!$A84&lt;&gt;"",IF(AND(MONTH($K82) &lt;= 6, MONTH($L82) &gt;= 6), IF($O82 &lt;&gt; "", $E82/$O82, ""), ""),"")</f>
        <v>50000</v>
      </c>
      <c r="V82" s="10" t="str">
        <f>IF('FY2022'!$A84&lt;&gt;"",IF(AND(MONTH($K82) &lt;= 7, MONTH($L82) &gt;= 7 ), IF($O82 &lt;&gt; "", $E82/$O82, ""), ""),"")</f>
        <v/>
      </c>
      <c r="W82" s="10" t="str">
        <f>IF('FY2022'!$A84&lt;&gt;"",IF(AND(MONTH($K82) &lt;= 8, MONTH($L82) &gt;= 8), IF($O82 &lt;&gt; "", $E82/$O82, ""), ""),"")</f>
        <v/>
      </c>
      <c r="X82" s="10" t="str">
        <f>IF('FY2022'!$A84&lt;&gt;"",IF(AND(MONTH($K82) &lt;= 9, MONTH($L82) &gt;= 9), IF($O82 &lt;&gt; "", $E82/$O82, ""), ""),"")</f>
        <v/>
      </c>
      <c r="Y82" s="10" t="str">
        <f>IF('FY2022'!$A84&lt;&gt;"",IF(AND(MONTH($K82) &lt;= 10, MONTH($L82) &gt;= 10), IF($O82 &lt;&gt; "", $E82/$O82, ""), ""),"")</f>
        <v/>
      </c>
      <c r="Z82" s="10" t="str">
        <f>IF('FY2022'!$A84&lt;&gt;"",IF(AND(MONTH($K82) &lt;= 11, MONTH($L82) &gt;= 11), IF($O82 &lt;&gt; "", $E82/$O82, ""), ""),"")</f>
        <v/>
      </c>
      <c r="AA82" s="10" t="str">
        <f>IF('FY2022'!$A84&lt;&gt;"",IF(AND(MONTH($K82) &lt;= 12, MONTH($L82) &gt;= 12), IF($O82 &lt;&gt; "", $E82/$O82, ""), ""),"")</f>
        <v/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44562</v>
      </c>
      <c r="L83" s="7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44926</v>
      </c>
      <c r="M83" s="7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44512</v>
      </c>
      <c r="N83" s="7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44489</v>
      </c>
      <c r="O83" s="5">
        <f t="shared" si="1"/>
        <v>12</v>
      </c>
      <c r="P83" s="10">
        <f>IF('FY2022'!$A85&lt;&gt;"",IF(AND(MONTH($K83) &lt;= 1, MONTH($L83) &gt;= 1), IF($O83 &lt;&gt; "", $E83/$O83, ""), ""),"")</f>
        <v>100000</v>
      </c>
      <c r="Q83" s="10">
        <f>IF('FY2022'!$A85&lt;&gt;"",IF(AND(MONTH($K83) &lt;= 2, MONTH($L83) &gt;= 2), IF($O83 &lt;&gt; "", $E83/$O83, ""), ""),"")</f>
        <v>100000</v>
      </c>
      <c r="R83" s="10">
        <f>IF('FY2022'!$A85&lt;&gt;"",IF(AND(MONTH($K83) &lt;= 3, MONTH($L83) &gt;= 3), IF($O83 &lt;&gt; "", $E83/$O83, ""), ""),"")</f>
        <v>100000</v>
      </c>
      <c r="S83" s="10">
        <f>IF('FY2022'!$A85&lt;&gt;"",IF(AND(MONTH($K83) &lt;= 4, MONTH($L83) &gt;= 4), IF($O83 &lt;&gt; "", $E83/$O83, ""), ""),"")</f>
        <v>100000</v>
      </c>
      <c r="T83" s="10">
        <f>IF('FY2022'!$A85&lt;&gt;"",IF(AND(MONTH($K83) &lt;= 5, MONTH($L83) &gt;= 5), IF($O83 &lt;&gt; "", $E83/$O83, ""), ""),"")</f>
        <v>100000</v>
      </c>
      <c r="U83" s="10">
        <f>IF('FY2022'!$A85&lt;&gt;"",IF(AND(MONTH($K83) &lt;= 6, MONTH($L83) &gt;= 6), IF($O83 &lt;&gt; "", $E83/$O83, ""), ""),"")</f>
        <v>100000</v>
      </c>
      <c r="V83" s="10">
        <f>IF('FY2022'!$A85&lt;&gt;"",IF(AND(MONTH($K83) &lt;= 7, MONTH($L83) &gt;= 7 ), IF($O83 &lt;&gt; "", $E83/$O83, ""), ""),"")</f>
        <v>100000</v>
      </c>
      <c r="W83" s="10">
        <f>IF('FY2022'!$A85&lt;&gt;"",IF(AND(MONTH($K83) &lt;= 8, MONTH($L83) &gt;= 8), IF($O83 &lt;&gt; "", $E83/$O83, ""), ""),"")</f>
        <v>100000</v>
      </c>
      <c r="X83" s="10">
        <f>IF('FY2022'!$A85&lt;&gt;"",IF(AND(MONTH($K83) &lt;= 9, MONTH($L83) &gt;= 9), IF($O83 &lt;&gt; "", $E83/$O83, ""), ""),"")</f>
        <v>100000</v>
      </c>
      <c r="Y83" s="10">
        <f>IF('FY2022'!$A85&lt;&gt;"",IF(AND(MONTH($K83) &lt;= 10, MONTH($L83) &gt;= 10), IF($O83 &lt;&gt; "", $E83/$O83, ""), ""),"")</f>
        <v>100000</v>
      </c>
      <c r="Z83" s="10">
        <f>IF('FY2022'!$A85&lt;&gt;"",IF(AND(MONTH($K83) &lt;= 11, MONTH($L83) &gt;= 11), IF($O83 &lt;&gt; "", $E83/$O83, ""), ""),"")</f>
        <v>100000</v>
      </c>
      <c r="AA83" s="10">
        <f>IF('FY2022'!$A85&lt;&gt;"",IF(AND(MONTH($K83) &lt;= 12, MONTH($L83) &gt;= 12), IF($O83 &lt;&gt; "", $E83/$O83, ""), ""),"")</f>
        <v>100000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44562</v>
      </c>
      <c r="L84" s="7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44926</v>
      </c>
      <c r="M84" s="7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44512</v>
      </c>
      <c r="N84" s="7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44489</v>
      </c>
      <c r="O84" s="5">
        <f t="shared" si="1"/>
        <v>12</v>
      </c>
      <c r="P84" s="10">
        <f>IF('FY2022'!$A86&lt;&gt;"",IF(AND(MONTH($K84) &lt;= 1, MONTH($L84) &gt;= 1), IF($O84 &lt;&gt; "", $E84/$O84, ""), ""),"")</f>
        <v>100000</v>
      </c>
      <c r="Q84" s="10">
        <f>IF('FY2022'!$A86&lt;&gt;"",IF(AND(MONTH($K84) &lt;= 2, MONTH($L84) &gt;= 2), IF($O84 &lt;&gt; "", $E84/$O84, ""), ""),"")</f>
        <v>100000</v>
      </c>
      <c r="R84" s="10">
        <f>IF('FY2022'!$A86&lt;&gt;"",IF(AND(MONTH($K84) &lt;= 3, MONTH($L84) &gt;= 3), IF($O84 &lt;&gt; "", $E84/$O84, ""), ""),"")</f>
        <v>100000</v>
      </c>
      <c r="S84" s="10">
        <f>IF('FY2022'!$A86&lt;&gt;"",IF(AND(MONTH($K84) &lt;= 4, MONTH($L84) &gt;= 4), IF($O84 &lt;&gt; "", $E84/$O84, ""), ""),"")</f>
        <v>100000</v>
      </c>
      <c r="T84" s="10">
        <f>IF('FY2022'!$A86&lt;&gt;"",IF(AND(MONTH($K84) &lt;= 5, MONTH($L84) &gt;= 5), IF($O84 &lt;&gt; "", $E84/$O84, ""), ""),"")</f>
        <v>100000</v>
      </c>
      <c r="U84" s="10">
        <f>IF('FY2022'!$A86&lt;&gt;"",IF(AND(MONTH($K84) &lt;= 6, MONTH($L84) &gt;= 6), IF($O84 &lt;&gt; "", $E84/$O84, ""), ""),"")</f>
        <v>100000</v>
      </c>
      <c r="V84" s="10">
        <f>IF('FY2022'!$A86&lt;&gt;"",IF(AND(MONTH($K84) &lt;= 7, MONTH($L84) &gt;= 7 ), IF($O84 &lt;&gt; "", $E84/$O84, ""), ""),"")</f>
        <v>100000</v>
      </c>
      <c r="W84" s="10">
        <f>IF('FY2022'!$A86&lt;&gt;"",IF(AND(MONTH($K84) &lt;= 8, MONTH($L84) &gt;= 8), IF($O84 &lt;&gt; "", $E84/$O84, ""), ""),"")</f>
        <v>100000</v>
      </c>
      <c r="X84" s="10">
        <f>IF('FY2022'!$A86&lt;&gt;"",IF(AND(MONTH($K84) &lt;= 9, MONTH($L84) &gt;= 9), IF($O84 &lt;&gt; "", $E84/$O84, ""), ""),"")</f>
        <v>100000</v>
      </c>
      <c r="Y84" s="10">
        <f>IF('FY2022'!$A86&lt;&gt;"",IF(AND(MONTH($K84) &lt;= 10, MONTH($L84) &gt;= 10), IF($O84 &lt;&gt; "", $E84/$O84, ""), ""),"")</f>
        <v>100000</v>
      </c>
      <c r="Z84" s="10">
        <f>IF('FY2022'!$A86&lt;&gt;"",IF(AND(MONTH($K84) &lt;= 11, MONTH($L84) &gt;= 11), IF($O84 &lt;&gt; "", $E84/$O84, ""), ""),"")</f>
        <v>100000</v>
      </c>
      <c r="AA84" s="10">
        <f>IF('FY2022'!$A86&lt;&gt;"",IF(AND(MONTH($K84) &lt;= 12, MONTH($L84) &gt;= 12), IF($O84 &lt;&gt; "", $E84/$O84, ""), ""),"")</f>
        <v>100000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44562</v>
      </c>
      <c r="L85" s="7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44926</v>
      </c>
      <c r="M85" s="7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44512</v>
      </c>
      <c r="N85" s="7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44489</v>
      </c>
      <c r="O85" s="5">
        <f t="shared" si="1"/>
        <v>12</v>
      </c>
      <c r="P85" s="10">
        <f>IF('FY2022'!$A87&lt;&gt;"",IF(AND(MONTH($K85) &lt;= 1, MONTH($L85) &gt;= 1), IF($O85 &lt;&gt; "", $E85/$O85, ""), ""),"")</f>
        <v>200000</v>
      </c>
      <c r="Q85" s="10">
        <f>IF('FY2022'!$A87&lt;&gt;"",IF(AND(MONTH($K85) &lt;= 2, MONTH($L85) &gt;= 2), IF($O85 &lt;&gt; "", $E85/$O85, ""), ""),"")</f>
        <v>200000</v>
      </c>
      <c r="R85" s="10">
        <f>IF('FY2022'!$A87&lt;&gt;"",IF(AND(MONTH($K85) &lt;= 3, MONTH($L85) &gt;= 3), IF($O85 &lt;&gt; "", $E85/$O85, ""), ""),"")</f>
        <v>200000</v>
      </c>
      <c r="S85" s="10">
        <f>IF('FY2022'!$A87&lt;&gt;"",IF(AND(MONTH($K85) &lt;= 4, MONTH($L85) &gt;= 4), IF($O85 &lt;&gt; "", $E85/$O85, ""), ""),"")</f>
        <v>200000</v>
      </c>
      <c r="T85" s="10">
        <f>IF('FY2022'!$A87&lt;&gt;"",IF(AND(MONTH($K85) &lt;= 5, MONTH($L85) &gt;= 5), IF($O85 &lt;&gt; "", $E85/$O85, ""), ""),"")</f>
        <v>200000</v>
      </c>
      <c r="U85" s="10">
        <f>IF('FY2022'!$A87&lt;&gt;"",IF(AND(MONTH($K85) &lt;= 6, MONTH($L85) &gt;= 6), IF($O85 &lt;&gt; "", $E85/$O85, ""), ""),"")</f>
        <v>200000</v>
      </c>
      <c r="V85" s="10">
        <f>IF('FY2022'!$A87&lt;&gt;"",IF(AND(MONTH($K85) &lt;= 7, MONTH($L85) &gt;= 7 ), IF($O85 &lt;&gt; "", $E85/$O85, ""), ""),"")</f>
        <v>200000</v>
      </c>
      <c r="W85" s="10">
        <f>IF('FY2022'!$A87&lt;&gt;"",IF(AND(MONTH($K85) &lt;= 8, MONTH($L85) &gt;= 8), IF($O85 &lt;&gt; "", $E85/$O85, ""), ""),"")</f>
        <v>200000</v>
      </c>
      <c r="X85" s="10">
        <f>IF('FY2022'!$A87&lt;&gt;"",IF(AND(MONTH($K85) &lt;= 9, MONTH($L85) &gt;= 9), IF($O85 &lt;&gt; "", $E85/$O85, ""), ""),"")</f>
        <v>200000</v>
      </c>
      <c r="Y85" s="10">
        <f>IF('FY2022'!$A87&lt;&gt;"",IF(AND(MONTH($K85) &lt;= 10, MONTH($L85) &gt;= 10), IF($O85 &lt;&gt; "", $E85/$O85, ""), ""),"")</f>
        <v>200000</v>
      </c>
      <c r="Z85" s="10">
        <f>IF('FY2022'!$A87&lt;&gt;"",IF(AND(MONTH($K85) &lt;= 11, MONTH($L85) &gt;= 11), IF($O85 &lt;&gt; "", $E85/$O85, ""), ""),"")</f>
        <v>200000</v>
      </c>
      <c r="AA85" s="10">
        <f>IF('FY2022'!$A87&lt;&gt;"",IF(AND(MONTH($K85) &lt;= 12, MONTH($L85) &gt;= 12), IF($O85 &lt;&gt; "", $E85/$O85, ""), ""),"")</f>
        <v>200000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44562</v>
      </c>
      <c r="L86" s="7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44742</v>
      </c>
      <c r="M86" s="7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44515</v>
      </c>
      <c r="N86" s="7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44490</v>
      </c>
      <c r="O86" s="5">
        <f t="shared" si="1"/>
        <v>6</v>
      </c>
      <c r="P86" s="10">
        <f>IF('FY2022'!$A88&lt;&gt;"",IF(AND(MONTH($K86) &lt;= 1, MONTH($L86) &gt;= 1), IF($O86 &lt;&gt; "", $E86/$O86, ""), ""),"")</f>
        <v>50000</v>
      </c>
      <c r="Q86" s="10">
        <f>IF('FY2022'!$A88&lt;&gt;"",IF(AND(MONTH($K86) &lt;= 2, MONTH($L86) &gt;= 2), IF($O86 &lt;&gt; "", $E86/$O86, ""), ""),"")</f>
        <v>50000</v>
      </c>
      <c r="R86" s="10">
        <f>IF('FY2022'!$A88&lt;&gt;"",IF(AND(MONTH($K86) &lt;= 3, MONTH($L86) &gt;= 3), IF($O86 &lt;&gt; "", $E86/$O86, ""), ""),"")</f>
        <v>50000</v>
      </c>
      <c r="S86" s="10">
        <f>IF('FY2022'!$A88&lt;&gt;"",IF(AND(MONTH($K86) &lt;= 4, MONTH($L86) &gt;= 4), IF($O86 &lt;&gt; "", $E86/$O86, ""), ""),"")</f>
        <v>50000</v>
      </c>
      <c r="T86" s="10">
        <f>IF('FY2022'!$A88&lt;&gt;"",IF(AND(MONTH($K86) &lt;= 5, MONTH($L86) &gt;= 5), IF($O86 &lt;&gt; "", $E86/$O86, ""), ""),"")</f>
        <v>50000</v>
      </c>
      <c r="U86" s="10">
        <f>IF('FY2022'!$A88&lt;&gt;"",IF(AND(MONTH($K86) &lt;= 6, MONTH($L86) &gt;= 6), IF($O86 &lt;&gt; "", $E86/$O86, ""), ""),"")</f>
        <v>50000</v>
      </c>
      <c r="V86" s="10" t="str">
        <f>IF('FY2022'!$A88&lt;&gt;"",IF(AND(MONTH($K86) &lt;= 7, MONTH($L86) &gt;= 7 ), IF($O86 &lt;&gt; "", $E86/$O86, ""), ""),"")</f>
        <v/>
      </c>
      <c r="W86" s="10" t="str">
        <f>IF('FY2022'!$A88&lt;&gt;"",IF(AND(MONTH($K86) &lt;= 8, MONTH($L86) &gt;= 8), IF($O86 &lt;&gt; "", $E86/$O86, ""), ""),"")</f>
        <v/>
      </c>
      <c r="X86" s="10" t="str">
        <f>IF('FY2022'!$A88&lt;&gt;"",IF(AND(MONTH($K86) &lt;= 9, MONTH($L86) &gt;= 9), IF($O86 &lt;&gt; "", $E86/$O86, ""), ""),"")</f>
        <v/>
      </c>
      <c r="Y86" s="10" t="str">
        <f>IF('FY2022'!$A88&lt;&gt;"",IF(AND(MONTH($K86) &lt;= 10, MONTH($L86) &gt;= 10), IF($O86 &lt;&gt; "", $E86/$O86, ""), ""),"")</f>
        <v/>
      </c>
      <c r="Z86" s="10" t="str">
        <f>IF('FY2022'!$A88&lt;&gt;"",IF(AND(MONTH($K86) &lt;= 11, MONTH($L86) &gt;= 11), IF($O86 &lt;&gt; "", $E86/$O86, ""), ""),"")</f>
        <v/>
      </c>
      <c r="AA86" s="10" t="str">
        <f>IF('FY2022'!$A88&lt;&gt;"",IF(AND(MONTH($K86) &lt;= 12, MONTH($L86) &gt;= 12), IF($O86 &lt;&gt; "", $E86/$O86, ""), ""),"")</f>
        <v/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44562</v>
      </c>
      <c r="L87" s="7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44926</v>
      </c>
      <c r="M87" s="7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44515</v>
      </c>
      <c r="N87" s="7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44490</v>
      </c>
      <c r="O87" s="5">
        <f t="shared" si="1"/>
        <v>12</v>
      </c>
      <c r="P87" s="10">
        <f>IF('FY2022'!$A89&lt;&gt;"",IF(AND(MONTH($K87) &lt;= 1, MONTH($L87) &gt;= 1), IF($O87 &lt;&gt; "", $E87/$O87, ""), ""),"")</f>
        <v>100000</v>
      </c>
      <c r="Q87" s="10">
        <f>IF('FY2022'!$A89&lt;&gt;"",IF(AND(MONTH($K87) &lt;= 2, MONTH($L87) &gt;= 2), IF($O87 &lt;&gt; "", $E87/$O87, ""), ""),"")</f>
        <v>100000</v>
      </c>
      <c r="R87" s="10">
        <f>IF('FY2022'!$A89&lt;&gt;"",IF(AND(MONTH($K87) &lt;= 3, MONTH($L87) &gt;= 3), IF($O87 &lt;&gt; "", $E87/$O87, ""), ""),"")</f>
        <v>100000</v>
      </c>
      <c r="S87" s="10">
        <f>IF('FY2022'!$A89&lt;&gt;"",IF(AND(MONTH($K87) &lt;= 4, MONTH($L87) &gt;= 4), IF($O87 &lt;&gt; "", $E87/$O87, ""), ""),"")</f>
        <v>100000</v>
      </c>
      <c r="T87" s="10">
        <f>IF('FY2022'!$A89&lt;&gt;"",IF(AND(MONTH($K87) &lt;= 5, MONTH($L87) &gt;= 5), IF($O87 &lt;&gt; "", $E87/$O87, ""), ""),"")</f>
        <v>100000</v>
      </c>
      <c r="U87" s="10">
        <f>IF('FY2022'!$A89&lt;&gt;"",IF(AND(MONTH($K87) &lt;= 6, MONTH($L87) &gt;= 6), IF($O87 &lt;&gt; "", $E87/$O87, ""), ""),"")</f>
        <v>100000</v>
      </c>
      <c r="V87" s="10">
        <f>IF('FY2022'!$A89&lt;&gt;"",IF(AND(MONTH($K87) &lt;= 7, MONTH($L87) &gt;= 7 ), IF($O87 &lt;&gt; "", $E87/$O87, ""), ""),"")</f>
        <v>100000</v>
      </c>
      <c r="W87" s="10">
        <f>IF('FY2022'!$A89&lt;&gt;"",IF(AND(MONTH($K87) &lt;= 8, MONTH($L87) &gt;= 8), IF($O87 &lt;&gt; "", $E87/$O87, ""), ""),"")</f>
        <v>100000</v>
      </c>
      <c r="X87" s="10">
        <f>IF('FY2022'!$A89&lt;&gt;"",IF(AND(MONTH($K87) &lt;= 9, MONTH($L87) &gt;= 9), IF($O87 &lt;&gt; "", $E87/$O87, ""), ""),"")</f>
        <v>100000</v>
      </c>
      <c r="Y87" s="10">
        <f>IF('FY2022'!$A89&lt;&gt;"",IF(AND(MONTH($K87) &lt;= 10, MONTH($L87) &gt;= 10), IF($O87 &lt;&gt; "", $E87/$O87, ""), ""),"")</f>
        <v>100000</v>
      </c>
      <c r="Z87" s="10">
        <f>IF('FY2022'!$A89&lt;&gt;"",IF(AND(MONTH($K87) &lt;= 11, MONTH($L87) &gt;= 11), IF($O87 &lt;&gt; "", $E87/$O87, ""), ""),"")</f>
        <v>100000</v>
      </c>
      <c r="AA87" s="10">
        <f>IF('FY2022'!$A89&lt;&gt;"",IF(AND(MONTH($K87) &lt;= 12, MONTH($L87) &gt;= 12), IF($O87 &lt;&gt; "", $E87/$O87, ""), ""),"")</f>
        <v>100000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44562</v>
      </c>
      <c r="L88" s="7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44742</v>
      </c>
      <c r="M88" s="7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44515</v>
      </c>
      <c r="N88" s="7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44490</v>
      </c>
      <c r="O88" s="5">
        <f t="shared" si="1"/>
        <v>6</v>
      </c>
      <c r="P88" s="10">
        <f>IF('FY2022'!$A90&lt;&gt;"",IF(AND(MONTH($K88) &lt;= 1, MONTH($L88) &gt;= 1), IF($O88 &lt;&gt; "", $E88/$O88, ""), ""),"")</f>
        <v>100000</v>
      </c>
      <c r="Q88" s="10">
        <f>IF('FY2022'!$A90&lt;&gt;"",IF(AND(MONTH($K88) &lt;= 2, MONTH($L88) &gt;= 2), IF($O88 &lt;&gt; "", $E88/$O88, ""), ""),"")</f>
        <v>100000</v>
      </c>
      <c r="R88" s="10">
        <f>IF('FY2022'!$A90&lt;&gt;"",IF(AND(MONTH($K88) &lt;= 3, MONTH($L88) &gt;= 3), IF($O88 &lt;&gt; "", $E88/$O88, ""), ""),"")</f>
        <v>100000</v>
      </c>
      <c r="S88" s="10">
        <f>IF('FY2022'!$A90&lt;&gt;"",IF(AND(MONTH($K88) &lt;= 4, MONTH($L88) &gt;= 4), IF($O88 &lt;&gt; "", $E88/$O88, ""), ""),"")</f>
        <v>100000</v>
      </c>
      <c r="T88" s="10">
        <f>IF('FY2022'!$A90&lt;&gt;"",IF(AND(MONTH($K88) &lt;= 5, MONTH($L88) &gt;= 5), IF($O88 &lt;&gt; "", $E88/$O88, ""), ""),"")</f>
        <v>100000</v>
      </c>
      <c r="U88" s="10">
        <f>IF('FY2022'!$A90&lt;&gt;"",IF(AND(MONTH($K88) &lt;= 6, MONTH($L88) &gt;= 6), IF($O88 &lt;&gt; "", $E88/$O88, ""), ""),"")</f>
        <v>100000</v>
      </c>
      <c r="V88" s="10" t="str">
        <f>IF('FY2022'!$A90&lt;&gt;"",IF(AND(MONTH($K88) &lt;= 7, MONTH($L88) &gt;= 7 ), IF($O88 &lt;&gt; "", $E88/$O88, ""), ""),"")</f>
        <v/>
      </c>
      <c r="W88" s="10" t="str">
        <f>IF('FY2022'!$A90&lt;&gt;"",IF(AND(MONTH($K88) &lt;= 8, MONTH($L88) &gt;= 8), IF($O88 &lt;&gt; "", $E88/$O88, ""), ""),"")</f>
        <v/>
      </c>
      <c r="X88" s="10" t="str">
        <f>IF('FY2022'!$A90&lt;&gt;"",IF(AND(MONTH($K88) &lt;= 9, MONTH($L88) &gt;= 9), IF($O88 &lt;&gt; "", $E88/$O88, ""), ""),"")</f>
        <v/>
      </c>
      <c r="Y88" s="10" t="str">
        <f>IF('FY2022'!$A90&lt;&gt;"",IF(AND(MONTH($K88) &lt;= 10, MONTH($L88) &gt;= 10), IF($O88 &lt;&gt; "", $E88/$O88, ""), ""),"")</f>
        <v/>
      </c>
      <c r="Z88" s="10" t="str">
        <f>IF('FY2022'!$A90&lt;&gt;"",IF(AND(MONTH($K88) &lt;= 11, MONTH($L88) &gt;= 11), IF($O88 &lt;&gt; "", $E88/$O88, ""), ""),"")</f>
        <v/>
      </c>
      <c r="AA88" s="10" t="str">
        <f>IF('FY2022'!$A90&lt;&gt;"",IF(AND(MONTH($K88) &lt;= 12, MONTH($L88) &gt;= 12), IF($O88 &lt;&gt; "", $E88/$O88, ""), ""),"")</f>
        <v/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44562</v>
      </c>
      <c r="L89" s="7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44926</v>
      </c>
      <c r="M89" s="7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44515</v>
      </c>
      <c r="N89" s="7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44490</v>
      </c>
      <c r="O89" s="5">
        <f t="shared" si="1"/>
        <v>12</v>
      </c>
      <c r="P89" s="10">
        <f>IF('FY2022'!$A91&lt;&gt;"",IF(AND(MONTH($K89) &lt;= 1, MONTH($L89) &gt;= 1), IF($O89 &lt;&gt; "", $E89/$O89, ""), ""),"")</f>
        <v>100000</v>
      </c>
      <c r="Q89" s="10">
        <f>IF('FY2022'!$A91&lt;&gt;"",IF(AND(MONTH($K89) &lt;= 2, MONTH($L89) &gt;= 2), IF($O89 &lt;&gt; "", $E89/$O89, ""), ""),"")</f>
        <v>100000</v>
      </c>
      <c r="R89" s="10">
        <f>IF('FY2022'!$A91&lt;&gt;"",IF(AND(MONTH($K89) &lt;= 3, MONTH($L89) &gt;= 3), IF($O89 &lt;&gt; "", $E89/$O89, ""), ""),"")</f>
        <v>100000</v>
      </c>
      <c r="S89" s="10">
        <f>IF('FY2022'!$A91&lt;&gt;"",IF(AND(MONTH($K89) &lt;= 4, MONTH($L89) &gt;= 4), IF($O89 &lt;&gt; "", $E89/$O89, ""), ""),"")</f>
        <v>100000</v>
      </c>
      <c r="T89" s="10">
        <f>IF('FY2022'!$A91&lt;&gt;"",IF(AND(MONTH($K89) &lt;= 5, MONTH($L89) &gt;= 5), IF($O89 &lt;&gt; "", $E89/$O89, ""), ""),"")</f>
        <v>100000</v>
      </c>
      <c r="U89" s="10">
        <f>IF('FY2022'!$A91&lt;&gt;"",IF(AND(MONTH($K89) &lt;= 6, MONTH($L89) &gt;= 6), IF($O89 &lt;&gt; "", $E89/$O89, ""), ""),"")</f>
        <v>100000</v>
      </c>
      <c r="V89" s="10">
        <f>IF('FY2022'!$A91&lt;&gt;"",IF(AND(MONTH($K89) &lt;= 7, MONTH($L89) &gt;= 7 ), IF($O89 &lt;&gt; "", $E89/$O89, ""), ""),"")</f>
        <v>100000</v>
      </c>
      <c r="W89" s="10">
        <f>IF('FY2022'!$A91&lt;&gt;"",IF(AND(MONTH($K89) &lt;= 8, MONTH($L89) &gt;= 8), IF($O89 &lt;&gt; "", $E89/$O89, ""), ""),"")</f>
        <v>100000</v>
      </c>
      <c r="X89" s="10">
        <f>IF('FY2022'!$A91&lt;&gt;"",IF(AND(MONTH($K89) &lt;= 9, MONTH($L89) &gt;= 9), IF($O89 &lt;&gt; "", $E89/$O89, ""), ""),"")</f>
        <v>100000</v>
      </c>
      <c r="Y89" s="10">
        <f>IF('FY2022'!$A91&lt;&gt;"",IF(AND(MONTH($K89) &lt;= 10, MONTH($L89) &gt;= 10), IF($O89 &lt;&gt; "", $E89/$O89, ""), ""),"")</f>
        <v>100000</v>
      </c>
      <c r="Z89" s="10">
        <f>IF('FY2022'!$A91&lt;&gt;"",IF(AND(MONTH($K89) &lt;= 11, MONTH($L89) &gt;= 11), IF($O89 &lt;&gt; "", $E89/$O89, ""), ""),"")</f>
        <v>100000</v>
      </c>
      <c r="AA89" s="10">
        <f>IF('FY2022'!$A91&lt;&gt;"",IF(AND(MONTH($K89) &lt;= 12, MONTH($L89) &gt;= 12), IF($O89 &lt;&gt; "", $E89/$O89, ""), ""),"")</f>
        <v>100000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44562</v>
      </c>
      <c r="L90" s="7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44926</v>
      </c>
      <c r="M90" s="7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44515</v>
      </c>
      <c r="N90" s="7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44490</v>
      </c>
      <c r="O90" s="5">
        <f t="shared" si="1"/>
        <v>12</v>
      </c>
      <c r="P90" s="10">
        <f>IF('FY2022'!$A92&lt;&gt;"",IF(AND(MONTH($K90) &lt;= 1, MONTH($L90) &gt;= 1), IF($O90 &lt;&gt; "", $E90/$O90, ""), ""),"")</f>
        <v>50000</v>
      </c>
      <c r="Q90" s="10">
        <f>IF('FY2022'!$A92&lt;&gt;"",IF(AND(MONTH($K90) &lt;= 2, MONTH($L90) &gt;= 2), IF($O90 &lt;&gt; "", $E90/$O90, ""), ""),"")</f>
        <v>50000</v>
      </c>
      <c r="R90" s="10">
        <f>IF('FY2022'!$A92&lt;&gt;"",IF(AND(MONTH($K90) &lt;= 3, MONTH($L90) &gt;= 3), IF($O90 &lt;&gt; "", $E90/$O90, ""), ""),"")</f>
        <v>50000</v>
      </c>
      <c r="S90" s="10">
        <f>IF('FY2022'!$A92&lt;&gt;"",IF(AND(MONTH($K90) &lt;= 4, MONTH($L90) &gt;= 4), IF($O90 &lt;&gt; "", $E90/$O90, ""), ""),"")</f>
        <v>50000</v>
      </c>
      <c r="T90" s="10">
        <f>IF('FY2022'!$A92&lt;&gt;"",IF(AND(MONTH($K90) &lt;= 5, MONTH($L90) &gt;= 5), IF($O90 &lt;&gt; "", $E90/$O90, ""), ""),"")</f>
        <v>50000</v>
      </c>
      <c r="U90" s="10">
        <f>IF('FY2022'!$A92&lt;&gt;"",IF(AND(MONTH($K90) &lt;= 6, MONTH($L90) &gt;= 6), IF($O90 &lt;&gt; "", $E90/$O90, ""), ""),"")</f>
        <v>50000</v>
      </c>
      <c r="V90" s="10">
        <f>IF('FY2022'!$A92&lt;&gt;"",IF(AND(MONTH($K90) &lt;= 7, MONTH($L90) &gt;= 7 ), IF($O90 &lt;&gt; "", $E90/$O90, ""), ""),"")</f>
        <v>50000</v>
      </c>
      <c r="W90" s="10">
        <f>IF('FY2022'!$A92&lt;&gt;"",IF(AND(MONTH($K90) &lt;= 8, MONTH($L90) &gt;= 8), IF($O90 &lt;&gt; "", $E90/$O90, ""), ""),"")</f>
        <v>50000</v>
      </c>
      <c r="X90" s="10">
        <f>IF('FY2022'!$A92&lt;&gt;"",IF(AND(MONTH($K90) &lt;= 9, MONTH($L90) &gt;= 9), IF($O90 &lt;&gt; "", $E90/$O90, ""), ""),"")</f>
        <v>50000</v>
      </c>
      <c r="Y90" s="10">
        <f>IF('FY2022'!$A92&lt;&gt;"",IF(AND(MONTH($K90) &lt;= 10, MONTH($L90) &gt;= 10), IF($O90 &lt;&gt; "", $E90/$O90, ""), ""),"")</f>
        <v>50000</v>
      </c>
      <c r="Z90" s="10">
        <f>IF('FY2022'!$A92&lt;&gt;"",IF(AND(MONTH($K90) &lt;= 11, MONTH($L90) &gt;= 11), IF($O90 &lt;&gt; "", $E90/$O90, ""), ""),"")</f>
        <v>50000</v>
      </c>
      <c r="AA90" s="10">
        <f>IF('FY2022'!$A92&lt;&gt;"",IF(AND(MONTH($K90) &lt;= 12, MONTH($L90) &gt;= 12), IF($O90 &lt;&gt; "", $E90/$O90, ""), ""),"")</f>
        <v>50000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44562</v>
      </c>
      <c r="L91" s="7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44742</v>
      </c>
      <c r="M91" s="7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44517</v>
      </c>
      <c r="N91" s="7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44494</v>
      </c>
      <c r="O91" s="5">
        <f t="shared" si="1"/>
        <v>6</v>
      </c>
      <c r="P91" s="10">
        <f>IF('FY2022'!$A93&lt;&gt;"",IF(AND(MONTH($K91) &lt;= 1, MONTH($L91) &gt;= 1), IF($O91 &lt;&gt; "", $E91/$O91, ""), ""),"")</f>
        <v>100000</v>
      </c>
      <c r="Q91" s="10">
        <f>IF('FY2022'!$A93&lt;&gt;"",IF(AND(MONTH($K91) &lt;= 2, MONTH($L91) &gt;= 2), IF($O91 &lt;&gt; "", $E91/$O91, ""), ""),"")</f>
        <v>100000</v>
      </c>
      <c r="R91" s="10">
        <f>IF('FY2022'!$A93&lt;&gt;"",IF(AND(MONTH($K91) &lt;= 3, MONTH($L91) &gt;= 3), IF($O91 &lt;&gt; "", $E91/$O91, ""), ""),"")</f>
        <v>100000</v>
      </c>
      <c r="S91" s="10">
        <f>IF('FY2022'!$A93&lt;&gt;"",IF(AND(MONTH($K91) &lt;= 4, MONTH($L91) &gt;= 4), IF($O91 &lt;&gt; "", $E91/$O91, ""), ""),"")</f>
        <v>100000</v>
      </c>
      <c r="T91" s="10">
        <f>IF('FY2022'!$A93&lt;&gt;"",IF(AND(MONTH($K91) &lt;= 5, MONTH($L91) &gt;= 5), IF($O91 &lt;&gt; "", $E91/$O91, ""), ""),"")</f>
        <v>100000</v>
      </c>
      <c r="U91" s="10">
        <f>IF('FY2022'!$A93&lt;&gt;"",IF(AND(MONTH($K91) &lt;= 6, MONTH($L91) &gt;= 6), IF($O91 &lt;&gt; "", $E91/$O91, ""), ""),"")</f>
        <v>100000</v>
      </c>
      <c r="V91" s="10" t="str">
        <f>IF('FY2022'!$A93&lt;&gt;"",IF(AND(MONTH($K91) &lt;= 7, MONTH($L91) &gt;= 7 ), IF($O91 &lt;&gt; "", $E91/$O91, ""), ""),"")</f>
        <v/>
      </c>
      <c r="W91" s="10" t="str">
        <f>IF('FY2022'!$A93&lt;&gt;"",IF(AND(MONTH($K91) &lt;= 8, MONTH($L91) &gt;= 8), IF($O91 &lt;&gt; "", $E91/$O91, ""), ""),"")</f>
        <v/>
      </c>
      <c r="X91" s="10" t="str">
        <f>IF('FY2022'!$A93&lt;&gt;"",IF(AND(MONTH($K91) &lt;= 9, MONTH($L91) &gt;= 9), IF($O91 &lt;&gt; "", $E91/$O91, ""), ""),"")</f>
        <v/>
      </c>
      <c r="Y91" s="10" t="str">
        <f>IF('FY2022'!$A93&lt;&gt;"",IF(AND(MONTH($K91) &lt;= 10, MONTH($L91) &gt;= 10), IF($O91 &lt;&gt; "", $E91/$O91, ""), ""),"")</f>
        <v/>
      </c>
      <c r="Z91" s="10" t="str">
        <f>IF('FY2022'!$A93&lt;&gt;"",IF(AND(MONTH($K91) &lt;= 11, MONTH($L91) &gt;= 11), IF($O91 &lt;&gt; "", $E91/$O91, ""), ""),"")</f>
        <v/>
      </c>
      <c r="AA91" s="10" t="str">
        <f>IF('FY2022'!$A93&lt;&gt;"",IF(AND(MONTH($K91) &lt;= 12, MONTH($L91) &gt;= 12), IF($O91 &lt;&gt; "", $E91/$O91, ""), ""),"")</f>
        <v/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44562</v>
      </c>
      <c r="L92" s="7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44742</v>
      </c>
      <c r="M92" s="7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44517</v>
      </c>
      <c r="N92" s="7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44494</v>
      </c>
      <c r="O92" s="5">
        <f t="shared" si="1"/>
        <v>6</v>
      </c>
      <c r="P92" s="10">
        <f>IF('FY2022'!$A94&lt;&gt;"",IF(AND(MONTH($K92) &lt;= 1, MONTH($L92) &gt;= 1), IF($O92 &lt;&gt; "", $E92/$O92, ""), ""),"")</f>
        <v>100000</v>
      </c>
      <c r="Q92" s="10">
        <f>IF('FY2022'!$A94&lt;&gt;"",IF(AND(MONTH($K92) &lt;= 2, MONTH($L92) &gt;= 2), IF($O92 &lt;&gt; "", $E92/$O92, ""), ""),"")</f>
        <v>100000</v>
      </c>
      <c r="R92" s="10">
        <f>IF('FY2022'!$A94&lt;&gt;"",IF(AND(MONTH($K92) &lt;= 3, MONTH($L92) &gt;= 3), IF($O92 &lt;&gt; "", $E92/$O92, ""), ""),"")</f>
        <v>100000</v>
      </c>
      <c r="S92" s="10">
        <f>IF('FY2022'!$A94&lt;&gt;"",IF(AND(MONTH($K92) &lt;= 4, MONTH($L92) &gt;= 4), IF($O92 &lt;&gt; "", $E92/$O92, ""), ""),"")</f>
        <v>100000</v>
      </c>
      <c r="T92" s="10">
        <f>IF('FY2022'!$A94&lt;&gt;"",IF(AND(MONTH($K92) &lt;= 5, MONTH($L92) &gt;= 5), IF($O92 &lt;&gt; "", $E92/$O92, ""), ""),"")</f>
        <v>100000</v>
      </c>
      <c r="U92" s="10">
        <f>IF('FY2022'!$A94&lt;&gt;"",IF(AND(MONTH($K92) &lt;= 6, MONTH($L92) &gt;= 6), IF($O92 &lt;&gt; "", $E92/$O92, ""), ""),"")</f>
        <v>100000</v>
      </c>
      <c r="V92" s="10" t="str">
        <f>IF('FY2022'!$A94&lt;&gt;"",IF(AND(MONTH($K92) &lt;= 7, MONTH($L92) &gt;= 7 ), IF($O92 &lt;&gt; "", $E92/$O92, ""), ""),"")</f>
        <v/>
      </c>
      <c r="W92" s="10" t="str">
        <f>IF('FY2022'!$A94&lt;&gt;"",IF(AND(MONTH($K92) &lt;= 8, MONTH($L92) &gt;= 8), IF($O92 &lt;&gt; "", $E92/$O92, ""), ""),"")</f>
        <v/>
      </c>
      <c r="X92" s="10" t="str">
        <f>IF('FY2022'!$A94&lt;&gt;"",IF(AND(MONTH($K92) &lt;= 9, MONTH($L92) &gt;= 9), IF($O92 &lt;&gt; "", $E92/$O92, ""), ""),"")</f>
        <v/>
      </c>
      <c r="Y92" s="10" t="str">
        <f>IF('FY2022'!$A94&lt;&gt;"",IF(AND(MONTH($K92) &lt;= 10, MONTH($L92) &gt;= 10), IF($O92 &lt;&gt; "", $E92/$O92, ""), ""),"")</f>
        <v/>
      </c>
      <c r="Z92" s="10" t="str">
        <f>IF('FY2022'!$A94&lt;&gt;"",IF(AND(MONTH($K92) &lt;= 11, MONTH($L92) &gt;= 11), IF($O92 &lt;&gt; "", $E92/$O92, ""), ""),"")</f>
        <v/>
      </c>
      <c r="AA92" s="10" t="str">
        <f>IF('FY2022'!$A94&lt;&gt;"",IF(AND(MONTH($K92) &lt;= 12, MONTH($L92) &gt;= 12), IF($O92 &lt;&gt; "", $E92/$O92, ""), ""),"")</f>
        <v/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44562</v>
      </c>
      <c r="L93" s="7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44742</v>
      </c>
      <c r="M93" s="7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44517</v>
      </c>
      <c r="N93" s="7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44494</v>
      </c>
      <c r="O93" s="5">
        <f t="shared" si="1"/>
        <v>6</v>
      </c>
      <c r="P93" s="10">
        <f>IF('FY2022'!$A95&lt;&gt;"",IF(AND(MONTH($K93) &lt;= 1, MONTH($L93) &gt;= 1), IF($O93 &lt;&gt; "", $E93/$O93, ""), ""),"")</f>
        <v>50000</v>
      </c>
      <c r="Q93" s="10">
        <f>IF('FY2022'!$A95&lt;&gt;"",IF(AND(MONTH($K93) &lt;= 2, MONTH($L93) &gt;= 2), IF($O93 &lt;&gt; "", $E93/$O93, ""), ""),"")</f>
        <v>50000</v>
      </c>
      <c r="R93" s="10">
        <f>IF('FY2022'!$A95&lt;&gt;"",IF(AND(MONTH($K93) &lt;= 3, MONTH($L93) &gt;= 3), IF($O93 &lt;&gt; "", $E93/$O93, ""), ""),"")</f>
        <v>50000</v>
      </c>
      <c r="S93" s="10">
        <f>IF('FY2022'!$A95&lt;&gt;"",IF(AND(MONTH($K93) &lt;= 4, MONTH($L93) &gt;= 4), IF($O93 &lt;&gt; "", $E93/$O93, ""), ""),"")</f>
        <v>50000</v>
      </c>
      <c r="T93" s="10">
        <f>IF('FY2022'!$A95&lt;&gt;"",IF(AND(MONTH($K93) &lt;= 5, MONTH($L93) &gt;= 5), IF($O93 &lt;&gt; "", $E93/$O93, ""), ""),"")</f>
        <v>50000</v>
      </c>
      <c r="U93" s="10">
        <f>IF('FY2022'!$A95&lt;&gt;"",IF(AND(MONTH($K93) &lt;= 6, MONTH($L93) &gt;= 6), IF($O93 &lt;&gt; "", $E93/$O93, ""), ""),"")</f>
        <v>50000</v>
      </c>
      <c r="V93" s="10" t="str">
        <f>IF('FY2022'!$A95&lt;&gt;"",IF(AND(MONTH($K93) &lt;= 7, MONTH($L93) &gt;= 7 ), IF($O93 &lt;&gt; "", $E93/$O93, ""), ""),"")</f>
        <v/>
      </c>
      <c r="W93" s="10" t="str">
        <f>IF('FY2022'!$A95&lt;&gt;"",IF(AND(MONTH($K93) &lt;= 8, MONTH($L93) &gt;= 8), IF($O93 &lt;&gt; "", $E93/$O93, ""), ""),"")</f>
        <v/>
      </c>
      <c r="X93" s="10" t="str">
        <f>IF('FY2022'!$A95&lt;&gt;"",IF(AND(MONTH($K93) &lt;= 9, MONTH($L93) &gt;= 9), IF($O93 &lt;&gt; "", $E93/$O93, ""), ""),"")</f>
        <v/>
      </c>
      <c r="Y93" s="10" t="str">
        <f>IF('FY2022'!$A95&lt;&gt;"",IF(AND(MONTH($K93) &lt;= 10, MONTH($L93) &gt;= 10), IF($O93 &lt;&gt; "", $E93/$O93, ""), ""),"")</f>
        <v/>
      </c>
      <c r="Z93" s="10" t="str">
        <f>IF('FY2022'!$A95&lt;&gt;"",IF(AND(MONTH($K93) &lt;= 11, MONTH($L93) &gt;= 11), IF($O93 &lt;&gt; "", $E93/$O93, ""), ""),"")</f>
        <v/>
      </c>
      <c r="AA93" s="10" t="str">
        <f>IF('FY2022'!$A95&lt;&gt;"",IF(AND(MONTH($K93) &lt;= 12, MONTH($L93) &gt;= 12), IF($O93 &lt;&gt; "", $E93/$O93, ""), ""),"")</f>
        <v/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44562</v>
      </c>
      <c r="L94" s="7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44742</v>
      </c>
      <c r="M94" s="7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44517</v>
      </c>
      <c r="N94" s="7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44494</v>
      </c>
      <c r="O94" s="5">
        <f t="shared" si="1"/>
        <v>6</v>
      </c>
      <c r="P94" s="10">
        <f>IF('FY2022'!$A96&lt;&gt;"",IF(AND(MONTH($K94) &lt;= 1, MONTH($L94) &gt;= 1), IF($O94 &lt;&gt; "", $E94/$O94, ""), ""),"")</f>
        <v>100000</v>
      </c>
      <c r="Q94" s="10">
        <f>IF('FY2022'!$A96&lt;&gt;"",IF(AND(MONTH($K94) &lt;= 2, MONTH($L94) &gt;= 2), IF($O94 &lt;&gt; "", $E94/$O94, ""), ""),"")</f>
        <v>100000</v>
      </c>
      <c r="R94" s="10">
        <f>IF('FY2022'!$A96&lt;&gt;"",IF(AND(MONTH($K94) &lt;= 3, MONTH($L94) &gt;= 3), IF($O94 &lt;&gt; "", $E94/$O94, ""), ""),"")</f>
        <v>100000</v>
      </c>
      <c r="S94" s="10">
        <f>IF('FY2022'!$A96&lt;&gt;"",IF(AND(MONTH($K94) &lt;= 4, MONTH($L94) &gt;= 4), IF($O94 &lt;&gt; "", $E94/$O94, ""), ""),"")</f>
        <v>100000</v>
      </c>
      <c r="T94" s="10">
        <f>IF('FY2022'!$A96&lt;&gt;"",IF(AND(MONTH($K94) &lt;= 5, MONTH($L94) &gt;= 5), IF($O94 &lt;&gt; "", $E94/$O94, ""), ""),"")</f>
        <v>100000</v>
      </c>
      <c r="U94" s="10">
        <f>IF('FY2022'!$A96&lt;&gt;"",IF(AND(MONTH($K94) &lt;= 6, MONTH($L94) &gt;= 6), IF($O94 &lt;&gt; "", $E94/$O94, ""), ""),"")</f>
        <v>100000</v>
      </c>
      <c r="V94" s="10" t="str">
        <f>IF('FY2022'!$A96&lt;&gt;"",IF(AND(MONTH($K94) &lt;= 7, MONTH($L94) &gt;= 7 ), IF($O94 &lt;&gt; "", $E94/$O94, ""), ""),"")</f>
        <v/>
      </c>
      <c r="W94" s="10" t="str">
        <f>IF('FY2022'!$A96&lt;&gt;"",IF(AND(MONTH($K94) &lt;= 8, MONTH($L94) &gt;= 8), IF($O94 &lt;&gt; "", $E94/$O94, ""), ""),"")</f>
        <v/>
      </c>
      <c r="X94" s="10" t="str">
        <f>IF('FY2022'!$A96&lt;&gt;"",IF(AND(MONTH($K94) &lt;= 9, MONTH($L94) &gt;= 9), IF($O94 &lt;&gt; "", $E94/$O94, ""), ""),"")</f>
        <v/>
      </c>
      <c r="Y94" s="10" t="str">
        <f>IF('FY2022'!$A96&lt;&gt;"",IF(AND(MONTH($K94) &lt;= 10, MONTH($L94) &gt;= 10), IF($O94 &lt;&gt; "", $E94/$O94, ""), ""),"")</f>
        <v/>
      </c>
      <c r="Z94" s="10" t="str">
        <f>IF('FY2022'!$A96&lt;&gt;"",IF(AND(MONTH($K94) &lt;= 11, MONTH($L94) &gt;= 11), IF($O94 &lt;&gt; "", $E94/$O94, ""), ""),"")</f>
        <v/>
      </c>
      <c r="AA94" s="10" t="str">
        <f>IF('FY2022'!$A96&lt;&gt;"",IF(AND(MONTH($K94) &lt;= 12, MONTH($L94) &gt;= 12), IF($O94 &lt;&gt; "", $E94/$O94, ""), ""),"")</f>
        <v/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44562</v>
      </c>
      <c r="L95" s="7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44742</v>
      </c>
      <c r="M95" s="7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44517</v>
      </c>
      <c r="N95" s="7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44494</v>
      </c>
      <c r="O95" s="5">
        <f t="shared" si="1"/>
        <v>6</v>
      </c>
      <c r="P95" s="10">
        <f>IF('FY2022'!$A97&lt;&gt;"",IF(AND(MONTH($K95) &lt;= 1, MONTH($L95) &gt;= 1), IF($O95 &lt;&gt; "", $E95/$O95, ""), ""),"")</f>
        <v>150000</v>
      </c>
      <c r="Q95" s="10">
        <f>IF('FY2022'!$A97&lt;&gt;"",IF(AND(MONTH($K95) &lt;= 2, MONTH($L95) &gt;= 2), IF($O95 &lt;&gt; "", $E95/$O95, ""), ""),"")</f>
        <v>150000</v>
      </c>
      <c r="R95" s="10">
        <f>IF('FY2022'!$A97&lt;&gt;"",IF(AND(MONTH($K95) &lt;= 3, MONTH($L95) &gt;= 3), IF($O95 &lt;&gt; "", $E95/$O95, ""), ""),"")</f>
        <v>150000</v>
      </c>
      <c r="S95" s="10">
        <f>IF('FY2022'!$A97&lt;&gt;"",IF(AND(MONTH($K95) &lt;= 4, MONTH($L95) &gt;= 4), IF($O95 &lt;&gt; "", $E95/$O95, ""), ""),"")</f>
        <v>150000</v>
      </c>
      <c r="T95" s="10">
        <f>IF('FY2022'!$A97&lt;&gt;"",IF(AND(MONTH($K95) &lt;= 5, MONTH($L95) &gt;= 5), IF($O95 &lt;&gt; "", $E95/$O95, ""), ""),"")</f>
        <v>150000</v>
      </c>
      <c r="U95" s="10">
        <f>IF('FY2022'!$A97&lt;&gt;"",IF(AND(MONTH($K95) &lt;= 6, MONTH($L95) &gt;= 6), IF($O95 &lt;&gt; "", $E95/$O95, ""), ""),"")</f>
        <v>150000</v>
      </c>
      <c r="V95" s="10" t="str">
        <f>IF('FY2022'!$A97&lt;&gt;"",IF(AND(MONTH($K95) &lt;= 7, MONTH($L95) &gt;= 7 ), IF($O95 &lt;&gt; "", $E95/$O95, ""), ""),"")</f>
        <v/>
      </c>
      <c r="W95" s="10" t="str">
        <f>IF('FY2022'!$A97&lt;&gt;"",IF(AND(MONTH($K95) &lt;= 8, MONTH($L95) &gt;= 8), IF($O95 &lt;&gt; "", $E95/$O95, ""), ""),"")</f>
        <v/>
      </c>
      <c r="X95" s="10" t="str">
        <f>IF('FY2022'!$A97&lt;&gt;"",IF(AND(MONTH($K95) &lt;= 9, MONTH($L95) &gt;= 9), IF($O95 &lt;&gt; "", $E95/$O95, ""), ""),"")</f>
        <v/>
      </c>
      <c r="Y95" s="10" t="str">
        <f>IF('FY2022'!$A97&lt;&gt;"",IF(AND(MONTH($K95) &lt;= 10, MONTH($L95) &gt;= 10), IF($O95 &lt;&gt; "", $E95/$O95, ""), ""),"")</f>
        <v/>
      </c>
      <c r="Z95" s="10" t="str">
        <f>IF('FY2022'!$A97&lt;&gt;"",IF(AND(MONTH($K95) &lt;= 11, MONTH($L95) &gt;= 11), IF($O95 &lt;&gt; "", $E95/$O95, ""), ""),"")</f>
        <v/>
      </c>
      <c r="AA95" s="10" t="str">
        <f>IF('FY2022'!$A97&lt;&gt;"",IF(AND(MONTH($K95) &lt;= 12, MONTH($L95) &gt;= 12), IF($O95 &lt;&gt; "", $E95/$O95, ""), ""),"")</f>
        <v/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44562</v>
      </c>
      <c r="L96" s="7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44742</v>
      </c>
      <c r="M96" s="7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44517</v>
      </c>
      <c r="N96" s="7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44494</v>
      </c>
      <c r="O96" s="5">
        <f t="shared" si="1"/>
        <v>6</v>
      </c>
      <c r="P96" s="10">
        <f>IF('FY2022'!$A98&lt;&gt;"",IF(AND(MONTH($K96) &lt;= 1, MONTH($L96) &gt;= 1), IF($O96 &lt;&gt; "", $E96/$O96, ""), ""),"")</f>
        <v>100000</v>
      </c>
      <c r="Q96" s="10">
        <f>IF('FY2022'!$A98&lt;&gt;"",IF(AND(MONTH($K96) &lt;= 2, MONTH($L96) &gt;= 2), IF($O96 &lt;&gt; "", $E96/$O96, ""), ""),"")</f>
        <v>100000</v>
      </c>
      <c r="R96" s="10">
        <f>IF('FY2022'!$A98&lt;&gt;"",IF(AND(MONTH($K96) &lt;= 3, MONTH($L96) &gt;= 3), IF($O96 &lt;&gt; "", $E96/$O96, ""), ""),"")</f>
        <v>100000</v>
      </c>
      <c r="S96" s="10">
        <f>IF('FY2022'!$A98&lt;&gt;"",IF(AND(MONTH($K96) &lt;= 4, MONTH($L96) &gt;= 4), IF($O96 &lt;&gt; "", $E96/$O96, ""), ""),"")</f>
        <v>100000</v>
      </c>
      <c r="T96" s="10">
        <f>IF('FY2022'!$A98&lt;&gt;"",IF(AND(MONTH($K96) &lt;= 5, MONTH($L96) &gt;= 5), IF($O96 &lt;&gt; "", $E96/$O96, ""), ""),"")</f>
        <v>100000</v>
      </c>
      <c r="U96" s="10">
        <f>IF('FY2022'!$A98&lt;&gt;"",IF(AND(MONTH($K96) &lt;= 6, MONTH($L96) &gt;= 6), IF($O96 &lt;&gt; "", $E96/$O96, ""), ""),"")</f>
        <v>100000</v>
      </c>
      <c r="V96" s="10" t="str">
        <f>IF('FY2022'!$A98&lt;&gt;"",IF(AND(MONTH($K96) &lt;= 7, MONTH($L96) &gt;= 7 ), IF($O96 &lt;&gt; "", $E96/$O96, ""), ""),"")</f>
        <v/>
      </c>
      <c r="W96" s="10" t="str">
        <f>IF('FY2022'!$A98&lt;&gt;"",IF(AND(MONTH($K96) &lt;= 8, MONTH($L96) &gt;= 8), IF($O96 &lt;&gt; "", $E96/$O96, ""), ""),"")</f>
        <v/>
      </c>
      <c r="X96" s="10" t="str">
        <f>IF('FY2022'!$A98&lt;&gt;"",IF(AND(MONTH($K96) &lt;= 9, MONTH($L96) &gt;= 9), IF($O96 &lt;&gt; "", $E96/$O96, ""), ""),"")</f>
        <v/>
      </c>
      <c r="Y96" s="10" t="str">
        <f>IF('FY2022'!$A98&lt;&gt;"",IF(AND(MONTH($K96) &lt;= 10, MONTH($L96) &gt;= 10), IF($O96 &lt;&gt; "", $E96/$O96, ""), ""),"")</f>
        <v/>
      </c>
      <c r="Z96" s="10" t="str">
        <f>IF('FY2022'!$A98&lt;&gt;"",IF(AND(MONTH($K96) &lt;= 11, MONTH($L96) &gt;= 11), IF($O96 &lt;&gt; "", $E96/$O96, ""), ""),"")</f>
        <v/>
      </c>
      <c r="AA96" s="10" t="str">
        <f>IF('FY2022'!$A98&lt;&gt;"",IF(AND(MONTH($K96) &lt;= 12, MONTH($L96) &gt;= 12), IF($O96 &lt;&gt; "", $E96/$O96, ""), ""),"")</f>
        <v/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44562</v>
      </c>
      <c r="L97" s="7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44742</v>
      </c>
      <c r="M97" s="7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44518</v>
      </c>
      <c r="N97" s="7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44495</v>
      </c>
      <c r="O97" s="5">
        <f t="shared" si="1"/>
        <v>6</v>
      </c>
      <c r="P97" s="10">
        <f>IF('FY2022'!$A99&lt;&gt;"",IF(AND(MONTH($K97) &lt;= 1, MONTH($L97) &gt;= 1), IF($O97 &lt;&gt; "", $E97/$O97, ""), ""),"")</f>
        <v>100000</v>
      </c>
      <c r="Q97" s="10">
        <f>IF('FY2022'!$A99&lt;&gt;"",IF(AND(MONTH($K97) &lt;= 2, MONTH($L97) &gt;= 2), IF($O97 &lt;&gt; "", $E97/$O97, ""), ""),"")</f>
        <v>100000</v>
      </c>
      <c r="R97" s="10">
        <f>IF('FY2022'!$A99&lt;&gt;"",IF(AND(MONTH($K97) &lt;= 3, MONTH($L97) &gt;= 3), IF($O97 &lt;&gt; "", $E97/$O97, ""), ""),"")</f>
        <v>100000</v>
      </c>
      <c r="S97" s="10">
        <f>IF('FY2022'!$A99&lt;&gt;"",IF(AND(MONTH($K97) &lt;= 4, MONTH($L97) &gt;= 4), IF($O97 &lt;&gt; "", $E97/$O97, ""), ""),"")</f>
        <v>100000</v>
      </c>
      <c r="T97" s="10">
        <f>IF('FY2022'!$A99&lt;&gt;"",IF(AND(MONTH($K97) &lt;= 5, MONTH($L97) &gt;= 5), IF($O97 &lt;&gt; "", $E97/$O97, ""), ""),"")</f>
        <v>100000</v>
      </c>
      <c r="U97" s="10">
        <f>IF('FY2022'!$A99&lt;&gt;"",IF(AND(MONTH($K97) &lt;= 6, MONTH($L97) &gt;= 6), IF($O97 &lt;&gt; "", $E97/$O97, ""), ""),"")</f>
        <v>100000</v>
      </c>
      <c r="V97" s="10" t="str">
        <f>IF('FY2022'!$A99&lt;&gt;"",IF(AND(MONTH($K97) &lt;= 7, MONTH($L97) &gt;= 7 ), IF($O97 &lt;&gt; "", $E97/$O97, ""), ""),"")</f>
        <v/>
      </c>
      <c r="W97" s="10" t="str">
        <f>IF('FY2022'!$A99&lt;&gt;"",IF(AND(MONTH($K97) &lt;= 8, MONTH($L97) &gt;= 8), IF($O97 &lt;&gt; "", $E97/$O97, ""), ""),"")</f>
        <v/>
      </c>
      <c r="X97" s="10" t="str">
        <f>IF('FY2022'!$A99&lt;&gt;"",IF(AND(MONTH($K97) &lt;= 9, MONTH($L97) &gt;= 9), IF($O97 &lt;&gt; "", $E97/$O97, ""), ""),"")</f>
        <v/>
      </c>
      <c r="Y97" s="10" t="str">
        <f>IF('FY2022'!$A99&lt;&gt;"",IF(AND(MONTH($K97) &lt;= 10, MONTH($L97) &gt;= 10), IF($O97 &lt;&gt; "", $E97/$O97, ""), ""),"")</f>
        <v/>
      </c>
      <c r="Z97" s="10" t="str">
        <f>IF('FY2022'!$A99&lt;&gt;"",IF(AND(MONTH($K97) &lt;= 11, MONTH($L97) &gt;= 11), IF($O97 &lt;&gt; "", $E97/$O97, ""), ""),"")</f>
        <v/>
      </c>
      <c r="AA97" s="10" t="str">
        <f>IF('FY2022'!$A99&lt;&gt;"",IF(AND(MONTH($K97) &lt;= 12, MONTH($L97) &gt;= 12), IF($O97 &lt;&gt; "", $E97/$O97, ""), ""),"")</f>
        <v/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44562</v>
      </c>
      <c r="L98" s="7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44742</v>
      </c>
      <c r="M98" s="7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44518</v>
      </c>
      <c r="N98" s="7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44495</v>
      </c>
      <c r="O98" s="5">
        <f t="shared" si="1"/>
        <v>6</v>
      </c>
      <c r="P98" s="10">
        <f>IF('FY2022'!$A100&lt;&gt;"",IF(AND(MONTH($K98) &lt;= 1, MONTH($L98) &gt;= 1), IF($O98 &lt;&gt; "", $E98/$O98, ""), ""),"")</f>
        <v>200000</v>
      </c>
      <c r="Q98" s="10">
        <f>IF('FY2022'!$A100&lt;&gt;"",IF(AND(MONTH($K98) &lt;= 2, MONTH($L98) &gt;= 2), IF($O98 &lt;&gt; "", $E98/$O98, ""), ""),"")</f>
        <v>200000</v>
      </c>
      <c r="R98" s="10">
        <f>IF('FY2022'!$A100&lt;&gt;"",IF(AND(MONTH($K98) &lt;= 3, MONTH($L98) &gt;= 3), IF($O98 &lt;&gt; "", $E98/$O98, ""), ""),"")</f>
        <v>200000</v>
      </c>
      <c r="S98" s="10">
        <f>IF('FY2022'!$A100&lt;&gt;"",IF(AND(MONTH($K98) &lt;= 4, MONTH($L98) &gt;= 4), IF($O98 &lt;&gt; "", $E98/$O98, ""), ""),"")</f>
        <v>200000</v>
      </c>
      <c r="T98" s="10">
        <f>IF('FY2022'!$A100&lt;&gt;"",IF(AND(MONTH($K98) &lt;= 5, MONTH($L98) &gt;= 5), IF($O98 &lt;&gt; "", $E98/$O98, ""), ""),"")</f>
        <v>200000</v>
      </c>
      <c r="U98" s="10">
        <f>IF('FY2022'!$A100&lt;&gt;"",IF(AND(MONTH($K98) &lt;= 6, MONTH($L98) &gt;= 6), IF($O98 &lt;&gt; "", $E98/$O98, ""), ""),"")</f>
        <v>200000</v>
      </c>
      <c r="V98" s="10" t="str">
        <f>IF('FY2022'!$A100&lt;&gt;"",IF(AND(MONTH($K98) &lt;= 7, MONTH($L98) &gt;= 7 ), IF($O98 &lt;&gt; "", $E98/$O98, ""), ""),"")</f>
        <v/>
      </c>
      <c r="W98" s="10" t="str">
        <f>IF('FY2022'!$A100&lt;&gt;"",IF(AND(MONTH($K98) &lt;= 8, MONTH($L98) &gt;= 8), IF($O98 &lt;&gt; "", $E98/$O98, ""), ""),"")</f>
        <v/>
      </c>
      <c r="X98" s="10" t="str">
        <f>IF('FY2022'!$A100&lt;&gt;"",IF(AND(MONTH($K98) &lt;= 9, MONTH($L98) &gt;= 9), IF($O98 &lt;&gt; "", $E98/$O98, ""), ""),"")</f>
        <v/>
      </c>
      <c r="Y98" s="10" t="str">
        <f>IF('FY2022'!$A100&lt;&gt;"",IF(AND(MONTH($K98) &lt;= 10, MONTH($L98) &gt;= 10), IF($O98 &lt;&gt; "", $E98/$O98, ""), ""),"")</f>
        <v/>
      </c>
      <c r="Z98" s="10" t="str">
        <f>IF('FY2022'!$A100&lt;&gt;"",IF(AND(MONTH($K98) &lt;= 11, MONTH($L98) &gt;= 11), IF($O98 &lt;&gt; "", $E98/$O98, ""), ""),"")</f>
        <v/>
      </c>
      <c r="AA98" s="10" t="str">
        <f>IF('FY2022'!$A100&lt;&gt;"",IF(AND(MONTH($K98) &lt;= 12, MONTH($L98) &gt;= 12), IF($O98 &lt;&gt; "", $E98/$O98, ""), ""),"")</f>
        <v/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44562</v>
      </c>
      <c r="L99" s="7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44742</v>
      </c>
      <c r="M99" s="7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44518</v>
      </c>
      <c r="N99" s="7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44495</v>
      </c>
      <c r="O99" s="5">
        <f t="shared" si="1"/>
        <v>6</v>
      </c>
      <c r="P99" s="10">
        <f>IF('FY2022'!$A101&lt;&gt;"",IF(AND(MONTH($K99) &lt;= 1, MONTH($L99) &gt;= 1), IF($O99 &lt;&gt; "", $E99/$O99, ""), ""),"")</f>
        <v>100000</v>
      </c>
      <c r="Q99" s="10">
        <f>IF('FY2022'!$A101&lt;&gt;"",IF(AND(MONTH($K99) &lt;= 2, MONTH($L99) &gt;= 2), IF($O99 &lt;&gt; "", $E99/$O99, ""), ""),"")</f>
        <v>100000</v>
      </c>
      <c r="R99" s="10">
        <f>IF('FY2022'!$A101&lt;&gt;"",IF(AND(MONTH($K99) &lt;= 3, MONTH($L99) &gt;= 3), IF($O99 &lt;&gt; "", $E99/$O99, ""), ""),"")</f>
        <v>100000</v>
      </c>
      <c r="S99" s="10">
        <f>IF('FY2022'!$A101&lt;&gt;"",IF(AND(MONTH($K99) &lt;= 4, MONTH($L99) &gt;= 4), IF($O99 &lt;&gt; "", $E99/$O99, ""), ""),"")</f>
        <v>100000</v>
      </c>
      <c r="T99" s="10">
        <f>IF('FY2022'!$A101&lt;&gt;"",IF(AND(MONTH($K99) &lt;= 5, MONTH($L99) &gt;= 5), IF($O99 &lt;&gt; "", $E99/$O99, ""), ""),"")</f>
        <v>100000</v>
      </c>
      <c r="U99" s="10">
        <f>IF('FY2022'!$A101&lt;&gt;"",IF(AND(MONTH($K99) &lt;= 6, MONTH($L99) &gt;= 6), IF($O99 &lt;&gt; "", $E99/$O99, ""), ""),"")</f>
        <v>100000</v>
      </c>
      <c r="V99" s="10" t="str">
        <f>IF('FY2022'!$A101&lt;&gt;"",IF(AND(MONTH($K99) &lt;= 7, MONTH($L99) &gt;= 7 ), IF($O99 &lt;&gt; "", $E99/$O99, ""), ""),"")</f>
        <v/>
      </c>
      <c r="W99" s="10" t="str">
        <f>IF('FY2022'!$A101&lt;&gt;"",IF(AND(MONTH($K99) &lt;= 8, MONTH($L99) &gt;= 8), IF($O99 &lt;&gt; "", $E99/$O99, ""), ""),"")</f>
        <v/>
      </c>
      <c r="X99" s="10" t="str">
        <f>IF('FY2022'!$A101&lt;&gt;"",IF(AND(MONTH($K99) &lt;= 9, MONTH($L99) &gt;= 9), IF($O99 &lt;&gt; "", $E99/$O99, ""), ""),"")</f>
        <v/>
      </c>
      <c r="Y99" s="10" t="str">
        <f>IF('FY2022'!$A101&lt;&gt;"",IF(AND(MONTH($K99) &lt;= 10, MONTH($L99) &gt;= 10), IF($O99 &lt;&gt; "", $E99/$O99, ""), ""),"")</f>
        <v/>
      </c>
      <c r="Z99" s="10" t="str">
        <f>IF('FY2022'!$A101&lt;&gt;"",IF(AND(MONTH($K99) &lt;= 11, MONTH($L99) &gt;= 11), IF($O99 &lt;&gt; "", $E99/$O99, ""), ""),"")</f>
        <v/>
      </c>
      <c r="AA99" s="10" t="str">
        <f>IF('FY2022'!$A101&lt;&gt;"",IF(AND(MONTH($K99) &lt;= 12, MONTH($L99) &gt;= 12), IF($O99 &lt;&gt; "", $E99/$O99, ""), ""),"")</f>
        <v/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44562</v>
      </c>
      <c r="L100" s="7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44742</v>
      </c>
      <c r="M100" s="7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44518</v>
      </c>
      <c r="N100" s="7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44495</v>
      </c>
      <c r="O100" s="5">
        <f t="shared" si="1"/>
        <v>6</v>
      </c>
      <c r="P100" s="10">
        <f>IF('FY2022'!$A102&lt;&gt;"",IF(AND(MONTH($K100) &lt;= 1, MONTH($L100) &gt;= 1), IF($O100 &lt;&gt; "", $E100/$O100, ""), ""),"")</f>
        <v>50000</v>
      </c>
      <c r="Q100" s="10">
        <f>IF('FY2022'!$A102&lt;&gt;"",IF(AND(MONTH($K100) &lt;= 2, MONTH($L100) &gt;= 2), IF($O100 &lt;&gt; "", $E100/$O100, ""), ""),"")</f>
        <v>50000</v>
      </c>
      <c r="R100" s="10">
        <f>IF('FY2022'!$A102&lt;&gt;"",IF(AND(MONTH($K100) &lt;= 3, MONTH($L100) &gt;= 3), IF($O100 &lt;&gt; "", $E100/$O100, ""), ""),"")</f>
        <v>50000</v>
      </c>
      <c r="S100" s="10">
        <f>IF('FY2022'!$A102&lt;&gt;"",IF(AND(MONTH($K100) &lt;= 4, MONTH($L100) &gt;= 4), IF($O100 &lt;&gt; "", $E100/$O100, ""), ""),"")</f>
        <v>50000</v>
      </c>
      <c r="T100" s="10">
        <f>IF('FY2022'!$A102&lt;&gt;"",IF(AND(MONTH($K100) &lt;= 5, MONTH($L100) &gt;= 5), IF($O100 &lt;&gt; "", $E100/$O100, ""), ""),"")</f>
        <v>50000</v>
      </c>
      <c r="U100" s="10">
        <f>IF('FY2022'!$A102&lt;&gt;"",IF(AND(MONTH($K100) &lt;= 6, MONTH($L100) &gt;= 6), IF($O100 &lt;&gt; "", $E100/$O100, ""), ""),"")</f>
        <v>50000</v>
      </c>
      <c r="V100" s="10" t="str">
        <f>IF('FY2022'!$A102&lt;&gt;"",IF(AND(MONTH($K100) &lt;= 7, MONTH($L100) &gt;= 7 ), IF($O100 &lt;&gt; "", $E100/$O100, ""), ""),"")</f>
        <v/>
      </c>
      <c r="W100" s="10" t="str">
        <f>IF('FY2022'!$A102&lt;&gt;"",IF(AND(MONTH($K100) &lt;= 8, MONTH($L100) &gt;= 8), IF($O100 &lt;&gt; "", $E100/$O100, ""), ""),"")</f>
        <v/>
      </c>
      <c r="X100" s="10" t="str">
        <f>IF('FY2022'!$A102&lt;&gt;"",IF(AND(MONTH($K100) &lt;= 9, MONTH($L100) &gt;= 9), IF($O100 &lt;&gt; "", $E100/$O100, ""), ""),"")</f>
        <v/>
      </c>
      <c r="Y100" s="10" t="str">
        <f>IF('FY2022'!$A102&lt;&gt;"",IF(AND(MONTH($K100) &lt;= 10, MONTH($L100) &gt;= 10), IF($O100 &lt;&gt; "", $E100/$O100, ""), ""),"")</f>
        <v/>
      </c>
      <c r="Z100" s="10" t="str">
        <f>IF('FY2022'!$A102&lt;&gt;"",IF(AND(MONTH($K100) &lt;= 11, MONTH($L100) &gt;= 11), IF($O100 &lt;&gt; "", $E100/$O100, ""), ""),"")</f>
        <v/>
      </c>
      <c r="AA100" s="10" t="str">
        <f>IF('FY2022'!$A102&lt;&gt;"",IF(AND(MONTH($K100) &lt;= 12, MONTH($L100) &gt;= 12), IF($O100 &lt;&gt; "", $E100/$O100, ""), ""),"")</f>
        <v/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44562</v>
      </c>
      <c r="L101" s="7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44742</v>
      </c>
      <c r="M101" s="7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44518</v>
      </c>
      <c r="N101" s="7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44495</v>
      </c>
      <c r="O101" s="5">
        <f t="shared" si="1"/>
        <v>6</v>
      </c>
      <c r="P101" s="10">
        <f>IF('FY2022'!$A103&lt;&gt;"",IF(AND(MONTH($K101) &lt;= 1, MONTH($L101) &gt;= 1), IF($O101 &lt;&gt; "", $E101/$O101, ""), ""),"")</f>
        <v>50000</v>
      </c>
      <c r="Q101" s="10">
        <f>IF('FY2022'!$A103&lt;&gt;"",IF(AND(MONTH($K101) &lt;= 2, MONTH($L101) &gt;= 2), IF($O101 &lt;&gt; "", $E101/$O101, ""), ""),"")</f>
        <v>50000</v>
      </c>
      <c r="R101" s="10">
        <f>IF('FY2022'!$A103&lt;&gt;"",IF(AND(MONTH($K101) &lt;= 3, MONTH($L101) &gt;= 3), IF($O101 &lt;&gt; "", $E101/$O101, ""), ""),"")</f>
        <v>50000</v>
      </c>
      <c r="S101" s="10">
        <f>IF('FY2022'!$A103&lt;&gt;"",IF(AND(MONTH($K101) &lt;= 4, MONTH($L101) &gt;= 4), IF($O101 &lt;&gt; "", $E101/$O101, ""), ""),"")</f>
        <v>50000</v>
      </c>
      <c r="T101" s="10">
        <f>IF('FY2022'!$A103&lt;&gt;"",IF(AND(MONTH($K101) &lt;= 5, MONTH($L101) &gt;= 5), IF($O101 &lt;&gt; "", $E101/$O101, ""), ""),"")</f>
        <v>50000</v>
      </c>
      <c r="U101" s="10">
        <f>IF('FY2022'!$A103&lt;&gt;"",IF(AND(MONTH($K101) &lt;= 6, MONTH($L101) &gt;= 6), IF($O101 &lt;&gt; "", $E101/$O101, ""), ""),"")</f>
        <v>50000</v>
      </c>
      <c r="V101" s="10" t="str">
        <f>IF('FY2022'!$A103&lt;&gt;"",IF(AND(MONTH($K101) &lt;= 7, MONTH($L101) &gt;= 7 ), IF($O101 &lt;&gt; "", $E101/$O101, ""), ""),"")</f>
        <v/>
      </c>
      <c r="W101" s="10" t="str">
        <f>IF('FY2022'!$A103&lt;&gt;"",IF(AND(MONTH($K101) &lt;= 8, MONTH($L101) &gt;= 8), IF($O101 &lt;&gt; "", $E101/$O101, ""), ""),"")</f>
        <v/>
      </c>
      <c r="X101" s="10" t="str">
        <f>IF('FY2022'!$A103&lt;&gt;"",IF(AND(MONTH($K101) &lt;= 9, MONTH($L101) &gt;= 9), IF($O101 &lt;&gt; "", $E101/$O101, ""), ""),"")</f>
        <v/>
      </c>
      <c r="Y101" s="10" t="str">
        <f>IF('FY2022'!$A103&lt;&gt;"",IF(AND(MONTH($K101) &lt;= 10, MONTH($L101) &gt;= 10), IF($O101 &lt;&gt; "", $E101/$O101, ""), ""),"")</f>
        <v/>
      </c>
      <c r="Z101" s="10" t="str">
        <f>IF('FY2022'!$A103&lt;&gt;"",IF(AND(MONTH($K101) &lt;= 11, MONTH($L101) &gt;= 11), IF($O101 &lt;&gt; "", $E101/$O101, ""), ""),"")</f>
        <v/>
      </c>
      <c r="AA101" s="10" t="str">
        <f>IF('FY2022'!$A103&lt;&gt;"",IF(AND(MONTH($K101) &lt;= 12, MONTH($L101) &gt;= 12), IF($O101 &lt;&gt; "", $E101/$O101, ""), ""),"")</f>
        <v/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44562</v>
      </c>
      <c r="L102" s="7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44742</v>
      </c>
      <c r="M102" s="7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44518</v>
      </c>
      <c r="N102" s="7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44495</v>
      </c>
      <c r="O102" s="5">
        <f t="shared" si="1"/>
        <v>6</v>
      </c>
      <c r="P102" s="10">
        <f>IF('FY2022'!$A104&lt;&gt;"",IF(AND(MONTH($K102) &lt;= 1, MONTH($L102) &gt;= 1), IF($O102 &lt;&gt; "", $E102/$O102, ""), ""),"")</f>
        <v>100000</v>
      </c>
      <c r="Q102" s="10">
        <f>IF('FY2022'!$A104&lt;&gt;"",IF(AND(MONTH($K102) &lt;= 2, MONTH($L102) &gt;= 2), IF($O102 &lt;&gt; "", $E102/$O102, ""), ""),"")</f>
        <v>100000</v>
      </c>
      <c r="R102" s="10">
        <f>IF('FY2022'!$A104&lt;&gt;"",IF(AND(MONTH($K102) &lt;= 3, MONTH($L102) &gt;= 3), IF($O102 &lt;&gt; "", $E102/$O102, ""), ""),"")</f>
        <v>100000</v>
      </c>
      <c r="S102" s="10">
        <f>IF('FY2022'!$A104&lt;&gt;"",IF(AND(MONTH($K102) &lt;= 4, MONTH($L102) &gt;= 4), IF($O102 &lt;&gt; "", $E102/$O102, ""), ""),"")</f>
        <v>100000</v>
      </c>
      <c r="T102" s="10">
        <f>IF('FY2022'!$A104&lt;&gt;"",IF(AND(MONTH($K102) &lt;= 5, MONTH($L102) &gt;= 5), IF($O102 &lt;&gt; "", $E102/$O102, ""), ""),"")</f>
        <v>100000</v>
      </c>
      <c r="U102" s="10">
        <f>IF('FY2022'!$A104&lt;&gt;"",IF(AND(MONTH($K102) &lt;= 6, MONTH($L102) &gt;= 6), IF($O102 &lt;&gt; "", $E102/$O102, ""), ""),"")</f>
        <v>100000</v>
      </c>
      <c r="V102" s="10" t="str">
        <f>IF('FY2022'!$A104&lt;&gt;"",IF(AND(MONTH($K102) &lt;= 7, MONTH($L102) &gt;= 7 ), IF($O102 &lt;&gt; "", $E102/$O102, ""), ""),"")</f>
        <v/>
      </c>
      <c r="W102" s="10" t="str">
        <f>IF('FY2022'!$A104&lt;&gt;"",IF(AND(MONTH($K102) &lt;= 8, MONTH($L102) &gt;= 8), IF($O102 &lt;&gt; "", $E102/$O102, ""), ""),"")</f>
        <v/>
      </c>
      <c r="X102" s="10" t="str">
        <f>IF('FY2022'!$A104&lt;&gt;"",IF(AND(MONTH($K102) &lt;= 9, MONTH($L102) &gt;= 9), IF($O102 &lt;&gt; "", $E102/$O102, ""), ""),"")</f>
        <v/>
      </c>
      <c r="Y102" s="10" t="str">
        <f>IF('FY2022'!$A104&lt;&gt;"",IF(AND(MONTH($K102) &lt;= 10, MONTH($L102) &gt;= 10), IF($O102 &lt;&gt; "", $E102/$O102, ""), ""),"")</f>
        <v/>
      </c>
      <c r="Z102" s="10" t="str">
        <f>IF('FY2022'!$A104&lt;&gt;"",IF(AND(MONTH($K102) &lt;= 11, MONTH($L102) &gt;= 11), IF($O102 &lt;&gt; "", $E102/$O102, ""), ""),"")</f>
        <v/>
      </c>
      <c r="AA102" s="10" t="str">
        <f>IF('FY2022'!$A104&lt;&gt;"",IF(AND(MONTH($K102) &lt;= 12, MONTH($L102) &gt;= 12), IF($O102 &lt;&gt; "", $E102/$O102, ""), ""),"")</f>
        <v/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44562</v>
      </c>
      <c r="L103" s="7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44742</v>
      </c>
      <c r="M103" s="7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44518</v>
      </c>
      <c r="N103" s="7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44495</v>
      </c>
      <c r="O103" s="5">
        <f t="shared" si="1"/>
        <v>6</v>
      </c>
      <c r="P103" s="10">
        <f>IF('FY2022'!$A105&lt;&gt;"",IF(AND(MONTH($K103) &lt;= 1, MONTH($L103) &gt;= 1), IF($O103 &lt;&gt; "", $E103/$O103, ""), ""),"")</f>
        <v>100000</v>
      </c>
      <c r="Q103" s="10">
        <f>IF('FY2022'!$A105&lt;&gt;"",IF(AND(MONTH($K103) &lt;= 2, MONTH($L103) &gt;= 2), IF($O103 &lt;&gt; "", $E103/$O103, ""), ""),"")</f>
        <v>100000</v>
      </c>
      <c r="R103" s="10">
        <f>IF('FY2022'!$A105&lt;&gt;"",IF(AND(MONTH($K103) &lt;= 3, MONTH($L103) &gt;= 3), IF($O103 &lt;&gt; "", $E103/$O103, ""), ""),"")</f>
        <v>100000</v>
      </c>
      <c r="S103" s="10">
        <f>IF('FY2022'!$A105&lt;&gt;"",IF(AND(MONTH($K103) &lt;= 4, MONTH($L103) &gt;= 4), IF($O103 &lt;&gt; "", $E103/$O103, ""), ""),"")</f>
        <v>100000</v>
      </c>
      <c r="T103" s="10">
        <f>IF('FY2022'!$A105&lt;&gt;"",IF(AND(MONTH($K103) &lt;= 5, MONTH($L103) &gt;= 5), IF($O103 &lt;&gt; "", $E103/$O103, ""), ""),"")</f>
        <v>100000</v>
      </c>
      <c r="U103" s="10">
        <f>IF('FY2022'!$A105&lt;&gt;"",IF(AND(MONTH($K103) &lt;= 6, MONTH($L103) &gt;= 6), IF($O103 &lt;&gt; "", $E103/$O103, ""), ""),"")</f>
        <v>100000</v>
      </c>
      <c r="V103" s="10" t="str">
        <f>IF('FY2022'!$A105&lt;&gt;"",IF(AND(MONTH($K103) &lt;= 7, MONTH($L103) &gt;= 7 ), IF($O103 &lt;&gt; "", $E103/$O103, ""), ""),"")</f>
        <v/>
      </c>
      <c r="W103" s="10" t="str">
        <f>IF('FY2022'!$A105&lt;&gt;"",IF(AND(MONTH($K103) &lt;= 8, MONTH($L103) &gt;= 8), IF($O103 &lt;&gt; "", $E103/$O103, ""), ""),"")</f>
        <v/>
      </c>
      <c r="X103" s="10" t="str">
        <f>IF('FY2022'!$A105&lt;&gt;"",IF(AND(MONTH($K103) &lt;= 9, MONTH($L103) &gt;= 9), IF($O103 &lt;&gt; "", $E103/$O103, ""), ""),"")</f>
        <v/>
      </c>
      <c r="Y103" s="10" t="str">
        <f>IF('FY2022'!$A105&lt;&gt;"",IF(AND(MONTH($K103) &lt;= 10, MONTH($L103) &gt;= 10), IF($O103 &lt;&gt; "", $E103/$O103, ""), ""),"")</f>
        <v/>
      </c>
      <c r="Z103" s="10" t="str">
        <f>IF('FY2022'!$A105&lt;&gt;"",IF(AND(MONTH($K103) &lt;= 11, MONTH($L103) &gt;= 11), IF($O103 &lt;&gt; "", $E103/$O103, ""), ""),"")</f>
        <v/>
      </c>
      <c r="AA103" s="10" t="str">
        <f>IF('FY2022'!$A105&lt;&gt;"",IF(AND(MONTH($K103) &lt;= 12, MONTH($L103) &gt;= 12), IF($O103 &lt;&gt; "", $E103/$O103, ""), ""),"")</f>
        <v/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44562</v>
      </c>
      <c r="L104" s="7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44742</v>
      </c>
      <c r="M104" s="7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44518</v>
      </c>
      <c r="N104" s="7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44495</v>
      </c>
      <c r="O104" s="5">
        <f t="shared" si="1"/>
        <v>6</v>
      </c>
      <c r="P104" s="10">
        <f>IF('FY2022'!$A106&lt;&gt;"",IF(AND(MONTH($K104) &lt;= 1, MONTH($L104) &gt;= 1), IF($O104 &lt;&gt; "", $E104/$O104, ""), ""),"")</f>
        <v>100000</v>
      </c>
      <c r="Q104" s="10">
        <f>IF('FY2022'!$A106&lt;&gt;"",IF(AND(MONTH($K104) &lt;= 2, MONTH($L104) &gt;= 2), IF($O104 &lt;&gt; "", $E104/$O104, ""), ""),"")</f>
        <v>100000</v>
      </c>
      <c r="R104" s="10">
        <f>IF('FY2022'!$A106&lt;&gt;"",IF(AND(MONTH($K104) &lt;= 3, MONTH($L104) &gt;= 3), IF($O104 &lt;&gt; "", $E104/$O104, ""), ""),"")</f>
        <v>100000</v>
      </c>
      <c r="S104" s="10">
        <f>IF('FY2022'!$A106&lt;&gt;"",IF(AND(MONTH($K104) &lt;= 4, MONTH($L104) &gt;= 4), IF($O104 &lt;&gt; "", $E104/$O104, ""), ""),"")</f>
        <v>100000</v>
      </c>
      <c r="T104" s="10">
        <f>IF('FY2022'!$A106&lt;&gt;"",IF(AND(MONTH($K104) &lt;= 5, MONTH($L104) &gt;= 5), IF($O104 &lt;&gt; "", $E104/$O104, ""), ""),"")</f>
        <v>100000</v>
      </c>
      <c r="U104" s="10">
        <f>IF('FY2022'!$A106&lt;&gt;"",IF(AND(MONTH($K104) &lt;= 6, MONTH($L104) &gt;= 6), IF($O104 &lt;&gt; "", $E104/$O104, ""), ""),"")</f>
        <v>100000</v>
      </c>
      <c r="V104" s="10" t="str">
        <f>IF('FY2022'!$A106&lt;&gt;"",IF(AND(MONTH($K104) &lt;= 7, MONTH($L104) &gt;= 7 ), IF($O104 &lt;&gt; "", $E104/$O104, ""), ""),"")</f>
        <v/>
      </c>
      <c r="W104" s="10" t="str">
        <f>IF('FY2022'!$A106&lt;&gt;"",IF(AND(MONTH($K104) &lt;= 8, MONTH($L104) &gt;= 8), IF($O104 &lt;&gt; "", $E104/$O104, ""), ""),"")</f>
        <v/>
      </c>
      <c r="X104" s="10" t="str">
        <f>IF('FY2022'!$A106&lt;&gt;"",IF(AND(MONTH($K104) &lt;= 9, MONTH($L104) &gt;= 9), IF($O104 &lt;&gt; "", $E104/$O104, ""), ""),"")</f>
        <v/>
      </c>
      <c r="Y104" s="10" t="str">
        <f>IF('FY2022'!$A106&lt;&gt;"",IF(AND(MONTH($K104) &lt;= 10, MONTH($L104) &gt;= 10), IF($O104 &lt;&gt; "", $E104/$O104, ""), ""),"")</f>
        <v/>
      </c>
      <c r="Z104" s="10" t="str">
        <f>IF('FY2022'!$A106&lt;&gt;"",IF(AND(MONTH($K104) &lt;= 11, MONTH($L104) &gt;= 11), IF($O104 &lt;&gt; "", $E104/$O104, ""), ""),"")</f>
        <v/>
      </c>
      <c r="AA104" s="10" t="str">
        <f>IF('FY2022'!$A106&lt;&gt;"",IF(AND(MONTH($K104) &lt;= 12, MONTH($L104) &gt;= 12), IF($O104 &lt;&gt; "", $E104/$O104, ""), ""),"")</f>
        <v/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44562</v>
      </c>
      <c r="L105" s="7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44742</v>
      </c>
      <c r="M105" s="7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44518</v>
      </c>
      <c r="N105" s="7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44495</v>
      </c>
      <c r="O105" s="5">
        <f t="shared" si="1"/>
        <v>6</v>
      </c>
      <c r="P105" s="10">
        <f>IF('FY2022'!$A107&lt;&gt;"",IF(AND(MONTH($K105) &lt;= 1, MONTH($L105) &gt;= 1), IF($O105 &lt;&gt; "", $E105/$O105, ""), ""),"")</f>
        <v>100000</v>
      </c>
      <c r="Q105" s="10">
        <f>IF('FY2022'!$A107&lt;&gt;"",IF(AND(MONTH($K105) &lt;= 2, MONTH($L105) &gt;= 2), IF($O105 &lt;&gt; "", $E105/$O105, ""), ""),"")</f>
        <v>100000</v>
      </c>
      <c r="R105" s="10">
        <f>IF('FY2022'!$A107&lt;&gt;"",IF(AND(MONTH($K105) &lt;= 3, MONTH($L105) &gt;= 3), IF($O105 &lt;&gt; "", $E105/$O105, ""), ""),"")</f>
        <v>100000</v>
      </c>
      <c r="S105" s="10">
        <f>IF('FY2022'!$A107&lt;&gt;"",IF(AND(MONTH($K105) &lt;= 4, MONTH($L105) &gt;= 4), IF($O105 &lt;&gt; "", $E105/$O105, ""), ""),"")</f>
        <v>100000</v>
      </c>
      <c r="T105" s="10">
        <f>IF('FY2022'!$A107&lt;&gt;"",IF(AND(MONTH($K105) &lt;= 5, MONTH($L105) &gt;= 5), IF($O105 &lt;&gt; "", $E105/$O105, ""), ""),"")</f>
        <v>100000</v>
      </c>
      <c r="U105" s="10">
        <f>IF('FY2022'!$A107&lt;&gt;"",IF(AND(MONTH($K105) &lt;= 6, MONTH($L105) &gt;= 6), IF($O105 &lt;&gt; "", $E105/$O105, ""), ""),"")</f>
        <v>100000</v>
      </c>
      <c r="V105" s="10" t="str">
        <f>IF('FY2022'!$A107&lt;&gt;"",IF(AND(MONTH($K105) &lt;= 7, MONTH($L105) &gt;= 7 ), IF($O105 &lt;&gt; "", $E105/$O105, ""), ""),"")</f>
        <v/>
      </c>
      <c r="W105" s="10" t="str">
        <f>IF('FY2022'!$A107&lt;&gt;"",IF(AND(MONTH($K105) &lt;= 8, MONTH($L105) &gt;= 8), IF($O105 &lt;&gt; "", $E105/$O105, ""), ""),"")</f>
        <v/>
      </c>
      <c r="X105" s="10" t="str">
        <f>IF('FY2022'!$A107&lt;&gt;"",IF(AND(MONTH($K105) &lt;= 9, MONTH($L105) &gt;= 9), IF($O105 &lt;&gt; "", $E105/$O105, ""), ""),"")</f>
        <v/>
      </c>
      <c r="Y105" s="10" t="str">
        <f>IF('FY2022'!$A107&lt;&gt;"",IF(AND(MONTH($K105) &lt;= 10, MONTH($L105) &gt;= 10), IF($O105 &lt;&gt; "", $E105/$O105, ""), ""),"")</f>
        <v/>
      </c>
      <c r="Z105" s="10" t="str">
        <f>IF('FY2022'!$A107&lt;&gt;"",IF(AND(MONTH($K105) &lt;= 11, MONTH($L105) &gt;= 11), IF($O105 &lt;&gt; "", $E105/$O105, ""), ""),"")</f>
        <v/>
      </c>
      <c r="AA105" s="10" t="str">
        <f>IF('FY2022'!$A107&lt;&gt;"",IF(AND(MONTH($K105) &lt;= 12, MONTH($L105) &gt;= 12), IF($O105 &lt;&gt; "", $E105/$O105, ""), ""),"")</f>
        <v/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44562</v>
      </c>
      <c r="L106" s="7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44742</v>
      </c>
      <c r="M106" s="7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44518</v>
      </c>
      <c r="N106" s="7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44495</v>
      </c>
      <c r="O106" s="5">
        <f t="shared" si="1"/>
        <v>6</v>
      </c>
      <c r="P106" s="10">
        <f>IF('FY2022'!$A108&lt;&gt;"",IF(AND(MONTH($K106) &lt;= 1, MONTH($L106) &gt;= 1), IF($O106 &lt;&gt; "", $E106/$O106, ""), ""),"")</f>
        <v>100000</v>
      </c>
      <c r="Q106" s="10">
        <f>IF('FY2022'!$A108&lt;&gt;"",IF(AND(MONTH($K106) &lt;= 2, MONTH($L106) &gt;= 2), IF($O106 &lt;&gt; "", $E106/$O106, ""), ""),"")</f>
        <v>100000</v>
      </c>
      <c r="R106" s="10">
        <f>IF('FY2022'!$A108&lt;&gt;"",IF(AND(MONTH($K106) &lt;= 3, MONTH($L106) &gt;= 3), IF($O106 &lt;&gt; "", $E106/$O106, ""), ""),"")</f>
        <v>100000</v>
      </c>
      <c r="S106" s="10">
        <f>IF('FY2022'!$A108&lt;&gt;"",IF(AND(MONTH($K106) &lt;= 4, MONTH($L106) &gt;= 4), IF($O106 &lt;&gt; "", $E106/$O106, ""), ""),"")</f>
        <v>100000</v>
      </c>
      <c r="T106" s="10">
        <f>IF('FY2022'!$A108&lt;&gt;"",IF(AND(MONTH($K106) &lt;= 5, MONTH($L106) &gt;= 5), IF($O106 &lt;&gt; "", $E106/$O106, ""), ""),"")</f>
        <v>100000</v>
      </c>
      <c r="U106" s="10">
        <f>IF('FY2022'!$A108&lt;&gt;"",IF(AND(MONTH($K106) &lt;= 6, MONTH($L106) &gt;= 6), IF($O106 &lt;&gt; "", $E106/$O106, ""), ""),"")</f>
        <v>100000</v>
      </c>
      <c r="V106" s="10" t="str">
        <f>IF('FY2022'!$A108&lt;&gt;"",IF(AND(MONTH($K106) &lt;= 7, MONTH($L106) &gt;= 7 ), IF($O106 &lt;&gt; "", $E106/$O106, ""), ""),"")</f>
        <v/>
      </c>
      <c r="W106" s="10" t="str">
        <f>IF('FY2022'!$A108&lt;&gt;"",IF(AND(MONTH($K106) &lt;= 8, MONTH($L106) &gt;= 8), IF($O106 &lt;&gt; "", $E106/$O106, ""), ""),"")</f>
        <v/>
      </c>
      <c r="X106" s="10" t="str">
        <f>IF('FY2022'!$A108&lt;&gt;"",IF(AND(MONTH($K106) &lt;= 9, MONTH($L106) &gt;= 9), IF($O106 &lt;&gt; "", $E106/$O106, ""), ""),"")</f>
        <v/>
      </c>
      <c r="Y106" s="10" t="str">
        <f>IF('FY2022'!$A108&lt;&gt;"",IF(AND(MONTH($K106) &lt;= 10, MONTH($L106) &gt;= 10), IF($O106 &lt;&gt; "", $E106/$O106, ""), ""),"")</f>
        <v/>
      </c>
      <c r="Z106" s="10" t="str">
        <f>IF('FY2022'!$A108&lt;&gt;"",IF(AND(MONTH($K106) &lt;= 11, MONTH($L106) &gt;= 11), IF($O106 &lt;&gt; "", $E106/$O106, ""), ""),"")</f>
        <v/>
      </c>
      <c r="AA106" s="10" t="str">
        <f>IF('FY2022'!$A108&lt;&gt;"",IF(AND(MONTH($K106) &lt;= 12, MONTH($L106) &gt;= 12), IF($O106 &lt;&gt; "", $E106/$O106, ""), ""),"")</f>
        <v/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44562</v>
      </c>
      <c r="L107" s="7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44742</v>
      </c>
      <c r="M107" s="7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44518</v>
      </c>
      <c r="N107" s="7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44495</v>
      </c>
      <c r="O107" s="5">
        <f t="shared" si="1"/>
        <v>6</v>
      </c>
      <c r="P107" s="10">
        <f>IF('FY2022'!$A109&lt;&gt;"",IF(AND(MONTH($K107) &lt;= 1, MONTH($L107) &gt;= 1), IF($O107 &lt;&gt; "", $E107/$O107, ""), ""),"")</f>
        <v>100000</v>
      </c>
      <c r="Q107" s="10">
        <f>IF('FY2022'!$A109&lt;&gt;"",IF(AND(MONTH($K107) &lt;= 2, MONTH($L107) &gt;= 2), IF($O107 &lt;&gt; "", $E107/$O107, ""), ""),"")</f>
        <v>100000</v>
      </c>
      <c r="R107" s="10">
        <f>IF('FY2022'!$A109&lt;&gt;"",IF(AND(MONTH($K107) &lt;= 3, MONTH($L107) &gt;= 3), IF($O107 &lt;&gt; "", $E107/$O107, ""), ""),"")</f>
        <v>100000</v>
      </c>
      <c r="S107" s="10">
        <f>IF('FY2022'!$A109&lt;&gt;"",IF(AND(MONTH($K107) &lt;= 4, MONTH($L107) &gt;= 4), IF($O107 &lt;&gt; "", $E107/$O107, ""), ""),"")</f>
        <v>100000</v>
      </c>
      <c r="T107" s="10">
        <f>IF('FY2022'!$A109&lt;&gt;"",IF(AND(MONTH($K107) &lt;= 5, MONTH($L107) &gt;= 5), IF($O107 &lt;&gt; "", $E107/$O107, ""), ""),"")</f>
        <v>100000</v>
      </c>
      <c r="U107" s="10">
        <f>IF('FY2022'!$A109&lt;&gt;"",IF(AND(MONTH($K107) &lt;= 6, MONTH($L107) &gt;= 6), IF($O107 &lt;&gt; "", $E107/$O107, ""), ""),"")</f>
        <v>100000</v>
      </c>
      <c r="V107" s="10" t="str">
        <f>IF('FY2022'!$A109&lt;&gt;"",IF(AND(MONTH($K107) &lt;= 7, MONTH($L107) &gt;= 7 ), IF($O107 &lt;&gt; "", $E107/$O107, ""), ""),"")</f>
        <v/>
      </c>
      <c r="W107" s="10" t="str">
        <f>IF('FY2022'!$A109&lt;&gt;"",IF(AND(MONTH($K107) &lt;= 8, MONTH($L107) &gt;= 8), IF($O107 &lt;&gt; "", $E107/$O107, ""), ""),"")</f>
        <v/>
      </c>
      <c r="X107" s="10" t="str">
        <f>IF('FY2022'!$A109&lt;&gt;"",IF(AND(MONTH($K107) &lt;= 9, MONTH($L107) &gt;= 9), IF($O107 &lt;&gt; "", $E107/$O107, ""), ""),"")</f>
        <v/>
      </c>
      <c r="Y107" s="10" t="str">
        <f>IF('FY2022'!$A109&lt;&gt;"",IF(AND(MONTH($K107) &lt;= 10, MONTH($L107) &gt;= 10), IF($O107 &lt;&gt; "", $E107/$O107, ""), ""),"")</f>
        <v/>
      </c>
      <c r="Z107" s="10" t="str">
        <f>IF('FY2022'!$A109&lt;&gt;"",IF(AND(MONTH($K107) &lt;= 11, MONTH($L107) &gt;= 11), IF($O107 &lt;&gt; "", $E107/$O107, ""), ""),"")</f>
        <v/>
      </c>
      <c r="AA107" s="10" t="str">
        <f>IF('FY2022'!$A109&lt;&gt;"",IF(AND(MONTH($K107) &lt;= 12, MONTH($L107) &gt;= 12), IF($O107 &lt;&gt; "", $E107/$O107, ""), ""),"")</f>
        <v/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44562</v>
      </c>
      <c r="L108" s="7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44742</v>
      </c>
      <c r="M108" s="7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44518</v>
      </c>
      <c r="N108" s="7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44495</v>
      </c>
      <c r="O108" s="5">
        <f t="shared" si="1"/>
        <v>6</v>
      </c>
      <c r="P108" s="10">
        <f>IF('FY2022'!$A110&lt;&gt;"",IF(AND(MONTH($K108) &lt;= 1, MONTH($L108) &gt;= 1), IF($O108 &lt;&gt; "", $E108/$O108, ""), ""),"")</f>
        <v>100000</v>
      </c>
      <c r="Q108" s="10">
        <f>IF('FY2022'!$A110&lt;&gt;"",IF(AND(MONTH($K108) &lt;= 2, MONTH($L108) &gt;= 2), IF($O108 &lt;&gt; "", $E108/$O108, ""), ""),"")</f>
        <v>100000</v>
      </c>
      <c r="R108" s="10">
        <f>IF('FY2022'!$A110&lt;&gt;"",IF(AND(MONTH($K108) &lt;= 3, MONTH($L108) &gt;= 3), IF($O108 &lt;&gt; "", $E108/$O108, ""), ""),"")</f>
        <v>100000</v>
      </c>
      <c r="S108" s="10">
        <f>IF('FY2022'!$A110&lt;&gt;"",IF(AND(MONTH($K108) &lt;= 4, MONTH($L108) &gt;= 4), IF($O108 &lt;&gt; "", $E108/$O108, ""), ""),"")</f>
        <v>100000</v>
      </c>
      <c r="T108" s="10">
        <f>IF('FY2022'!$A110&lt;&gt;"",IF(AND(MONTH($K108) &lt;= 5, MONTH($L108) &gt;= 5), IF($O108 &lt;&gt; "", $E108/$O108, ""), ""),"")</f>
        <v>100000</v>
      </c>
      <c r="U108" s="10">
        <f>IF('FY2022'!$A110&lt;&gt;"",IF(AND(MONTH($K108) &lt;= 6, MONTH($L108) &gt;= 6), IF($O108 &lt;&gt; "", $E108/$O108, ""), ""),"")</f>
        <v>100000</v>
      </c>
      <c r="V108" s="10" t="str">
        <f>IF('FY2022'!$A110&lt;&gt;"",IF(AND(MONTH($K108) &lt;= 7, MONTH($L108) &gt;= 7 ), IF($O108 &lt;&gt; "", $E108/$O108, ""), ""),"")</f>
        <v/>
      </c>
      <c r="W108" s="10" t="str">
        <f>IF('FY2022'!$A110&lt;&gt;"",IF(AND(MONTH($K108) &lt;= 8, MONTH($L108) &gt;= 8), IF($O108 &lt;&gt; "", $E108/$O108, ""), ""),"")</f>
        <v/>
      </c>
      <c r="X108" s="10" t="str">
        <f>IF('FY2022'!$A110&lt;&gt;"",IF(AND(MONTH($K108) &lt;= 9, MONTH($L108) &gt;= 9), IF($O108 &lt;&gt; "", $E108/$O108, ""), ""),"")</f>
        <v/>
      </c>
      <c r="Y108" s="10" t="str">
        <f>IF('FY2022'!$A110&lt;&gt;"",IF(AND(MONTH($K108) &lt;= 10, MONTH($L108) &gt;= 10), IF($O108 &lt;&gt; "", $E108/$O108, ""), ""),"")</f>
        <v/>
      </c>
      <c r="Z108" s="10" t="str">
        <f>IF('FY2022'!$A110&lt;&gt;"",IF(AND(MONTH($K108) &lt;= 11, MONTH($L108) &gt;= 11), IF($O108 &lt;&gt; "", $E108/$O108, ""), ""),"")</f>
        <v/>
      </c>
      <c r="AA108" s="10" t="str">
        <f>IF('FY2022'!$A110&lt;&gt;"",IF(AND(MONTH($K108) &lt;= 12, MONTH($L108) &gt;= 12), IF($O108 &lt;&gt; "", $E108/$O108, ""), ""),"")</f>
        <v/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44562</v>
      </c>
      <c r="L109" s="7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44742</v>
      </c>
      <c r="M109" s="7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44518</v>
      </c>
      <c r="N109" s="7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44495</v>
      </c>
      <c r="O109" s="5">
        <f t="shared" si="1"/>
        <v>6</v>
      </c>
      <c r="P109" s="10">
        <f>IF('FY2022'!$A111&lt;&gt;"",IF(AND(MONTH($K109) &lt;= 1, MONTH($L109) &gt;= 1), IF($O109 &lt;&gt; "", $E109/$O109, ""), ""),"")</f>
        <v>50000</v>
      </c>
      <c r="Q109" s="10">
        <f>IF('FY2022'!$A111&lt;&gt;"",IF(AND(MONTH($K109) &lt;= 2, MONTH($L109) &gt;= 2), IF($O109 &lt;&gt; "", $E109/$O109, ""), ""),"")</f>
        <v>50000</v>
      </c>
      <c r="R109" s="10">
        <f>IF('FY2022'!$A111&lt;&gt;"",IF(AND(MONTH($K109) &lt;= 3, MONTH($L109) &gt;= 3), IF($O109 &lt;&gt; "", $E109/$O109, ""), ""),"")</f>
        <v>50000</v>
      </c>
      <c r="S109" s="10">
        <f>IF('FY2022'!$A111&lt;&gt;"",IF(AND(MONTH($K109) &lt;= 4, MONTH($L109) &gt;= 4), IF($O109 &lt;&gt; "", $E109/$O109, ""), ""),"")</f>
        <v>50000</v>
      </c>
      <c r="T109" s="10">
        <f>IF('FY2022'!$A111&lt;&gt;"",IF(AND(MONTH($K109) &lt;= 5, MONTH($L109) &gt;= 5), IF($O109 &lt;&gt; "", $E109/$O109, ""), ""),"")</f>
        <v>50000</v>
      </c>
      <c r="U109" s="10">
        <f>IF('FY2022'!$A111&lt;&gt;"",IF(AND(MONTH($K109) &lt;= 6, MONTH($L109) &gt;= 6), IF($O109 &lt;&gt; "", $E109/$O109, ""), ""),"")</f>
        <v>50000</v>
      </c>
      <c r="V109" s="10" t="str">
        <f>IF('FY2022'!$A111&lt;&gt;"",IF(AND(MONTH($K109) &lt;= 7, MONTH($L109) &gt;= 7 ), IF($O109 &lt;&gt; "", $E109/$O109, ""), ""),"")</f>
        <v/>
      </c>
      <c r="W109" s="10" t="str">
        <f>IF('FY2022'!$A111&lt;&gt;"",IF(AND(MONTH($K109) &lt;= 8, MONTH($L109) &gt;= 8), IF($O109 &lt;&gt; "", $E109/$O109, ""), ""),"")</f>
        <v/>
      </c>
      <c r="X109" s="10" t="str">
        <f>IF('FY2022'!$A111&lt;&gt;"",IF(AND(MONTH($K109) &lt;= 9, MONTH($L109) &gt;= 9), IF($O109 &lt;&gt; "", $E109/$O109, ""), ""),"")</f>
        <v/>
      </c>
      <c r="Y109" s="10" t="str">
        <f>IF('FY2022'!$A111&lt;&gt;"",IF(AND(MONTH($K109) &lt;= 10, MONTH($L109) &gt;= 10), IF($O109 &lt;&gt; "", $E109/$O109, ""), ""),"")</f>
        <v/>
      </c>
      <c r="Z109" s="10" t="str">
        <f>IF('FY2022'!$A111&lt;&gt;"",IF(AND(MONTH($K109) &lt;= 11, MONTH($L109) &gt;= 11), IF($O109 &lt;&gt; "", $E109/$O109, ""), ""),"")</f>
        <v/>
      </c>
      <c r="AA109" s="10" t="str">
        <f>IF('FY2022'!$A111&lt;&gt;"",IF(AND(MONTH($K109) &lt;= 12, MONTH($L109) &gt;= 12), IF($O109 &lt;&gt; "", $E109/$O109, ""), ""),"")</f>
        <v/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44562</v>
      </c>
      <c r="L110" s="7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44742</v>
      </c>
      <c r="M110" s="7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44518</v>
      </c>
      <c r="N110" s="7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44495</v>
      </c>
      <c r="O110" s="5">
        <f t="shared" si="1"/>
        <v>6</v>
      </c>
      <c r="P110" s="10">
        <f>IF('FY2022'!$A112&lt;&gt;"",IF(AND(MONTH($K110) &lt;= 1, MONTH($L110) &gt;= 1), IF($O110 &lt;&gt; "", $E110/$O110, ""), ""),"")</f>
        <v>100000</v>
      </c>
      <c r="Q110" s="10">
        <f>IF('FY2022'!$A112&lt;&gt;"",IF(AND(MONTH($K110) &lt;= 2, MONTH($L110) &gt;= 2), IF($O110 &lt;&gt; "", $E110/$O110, ""), ""),"")</f>
        <v>100000</v>
      </c>
      <c r="R110" s="10">
        <f>IF('FY2022'!$A112&lt;&gt;"",IF(AND(MONTH($K110) &lt;= 3, MONTH($L110) &gt;= 3), IF($O110 &lt;&gt; "", $E110/$O110, ""), ""),"")</f>
        <v>100000</v>
      </c>
      <c r="S110" s="10">
        <f>IF('FY2022'!$A112&lt;&gt;"",IF(AND(MONTH($K110) &lt;= 4, MONTH($L110) &gt;= 4), IF($O110 &lt;&gt; "", $E110/$O110, ""), ""),"")</f>
        <v>100000</v>
      </c>
      <c r="T110" s="10">
        <f>IF('FY2022'!$A112&lt;&gt;"",IF(AND(MONTH($K110) &lt;= 5, MONTH($L110) &gt;= 5), IF($O110 &lt;&gt; "", $E110/$O110, ""), ""),"")</f>
        <v>100000</v>
      </c>
      <c r="U110" s="10">
        <f>IF('FY2022'!$A112&lt;&gt;"",IF(AND(MONTH($K110) &lt;= 6, MONTH($L110) &gt;= 6), IF($O110 &lt;&gt; "", $E110/$O110, ""), ""),"")</f>
        <v>100000</v>
      </c>
      <c r="V110" s="10" t="str">
        <f>IF('FY2022'!$A112&lt;&gt;"",IF(AND(MONTH($K110) &lt;= 7, MONTH($L110) &gt;= 7 ), IF($O110 &lt;&gt; "", $E110/$O110, ""), ""),"")</f>
        <v/>
      </c>
      <c r="W110" s="10" t="str">
        <f>IF('FY2022'!$A112&lt;&gt;"",IF(AND(MONTH($K110) &lt;= 8, MONTH($L110) &gt;= 8), IF($O110 &lt;&gt; "", $E110/$O110, ""), ""),"")</f>
        <v/>
      </c>
      <c r="X110" s="10" t="str">
        <f>IF('FY2022'!$A112&lt;&gt;"",IF(AND(MONTH($K110) &lt;= 9, MONTH($L110) &gt;= 9), IF($O110 &lt;&gt; "", $E110/$O110, ""), ""),"")</f>
        <v/>
      </c>
      <c r="Y110" s="10" t="str">
        <f>IF('FY2022'!$A112&lt;&gt;"",IF(AND(MONTH($K110) &lt;= 10, MONTH($L110) &gt;= 10), IF($O110 &lt;&gt; "", $E110/$O110, ""), ""),"")</f>
        <v/>
      </c>
      <c r="Z110" s="10" t="str">
        <f>IF('FY2022'!$A112&lt;&gt;"",IF(AND(MONTH($K110) &lt;= 11, MONTH($L110) &gt;= 11), IF($O110 &lt;&gt; "", $E110/$O110, ""), ""),"")</f>
        <v/>
      </c>
      <c r="AA110" s="10" t="str">
        <f>IF('FY2022'!$A112&lt;&gt;"",IF(AND(MONTH($K110) &lt;= 12, MONTH($L110) &gt;= 12), IF($O110 &lt;&gt; "", $E110/$O110, ""), ""),"")</f>
        <v/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44562</v>
      </c>
      <c r="L111" s="7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44742</v>
      </c>
      <c r="M111" s="7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44518</v>
      </c>
      <c r="N111" s="7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44495</v>
      </c>
      <c r="O111" s="5">
        <f t="shared" si="1"/>
        <v>6</v>
      </c>
      <c r="P111" s="10">
        <f>IF('FY2022'!$A113&lt;&gt;"",IF(AND(MONTH($K111) &lt;= 1, MONTH($L111) &gt;= 1), IF($O111 &lt;&gt; "", $E111/$O111, ""), ""),"")</f>
        <v>50000</v>
      </c>
      <c r="Q111" s="10">
        <f>IF('FY2022'!$A113&lt;&gt;"",IF(AND(MONTH($K111) &lt;= 2, MONTH($L111) &gt;= 2), IF($O111 &lt;&gt; "", $E111/$O111, ""), ""),"")</f>
        <v>50000</v>
      </c>
      <c r="R111" s="10">
        <f>IF('FY2022'!$A113&lt;&gt;"",IF(AND(MONTH($K111) &lt;= 3, MONTH($L111) &gt;= 3), IF($O111 &lt;&gt; "", $E111/$O111, ""), ""),"")</f>
        <v>50000</v>
      </c>
      <c r="S111" s="10">
        <f>IF('FY2022'!$A113&lt;&gt;"",IF(AND(MONTH($K111) &lt;= 4, MONTH($L111) &gt;= 4), IF($O111 &lt;&gt; "", $E111/$O111, ""), ""),"")</f>
        <v>50000</v>
      </c>
      <c r="T111" s="10">
        <f>IF('FY2022'!$A113&lt;&gt;"",IF(AND(MONTH($K111) &lt;= 5, MONTH($L111) &gt;= 5), IF($O111 &lt;&gt; "", $E111/$O111, ""), ""),"")</f>
        <v>50000</v>
      </c>
      <c r="U111" s="10">
        <f>IF('FY2022'!$A113&lt;&gt;"",IF(AND(MONTH($K111) &lt;= 6, MONTH($L111) &gt;= 6), IF($O111 &lt;&gt; "", $E111/$O111, ""), ""),"")</f>
        <v>50000</v>
      </c>
      <c r="V111" s="10" t="str">
        <f>IF('FY2022'!$A113&lt;&gt;"",IF(AND(MONTH($K111) &lt;= 7, MONTH($L111) &gt;= 7 ), IF($O111 &lt;&gt; "", $E111/$O111, ""), ""),"")</f>
        <v/>
      </c>
      <c r="W111" s="10" t="str">
        <f>IF('FY2022'!$A113&lt;&gt;"",IF(AND(MONTH($K111) &lt;= 8, MONTH($L111) &gt;= 8), IF($O111 &lt;&gt; "", $E111/$O111, ""), ""),"")</f>
        <v/>
      </c>
      <c r="X111" s="10" t="str">
        <f>IF('FY2022'!$A113&lt;&gt;"",IF(AND(MONTH($K111) &lt;= 9, MONTH($L111) &gt;= 9), IF($O111 &lt;&gt; "", $E111/$O111, ""), ""),"")</f>
        <v/>
      </c>
      <c r="Y111" s="10" t="str">
        <f>IF('FY2022'!$A113&lt;&gt;"",IF(AND(MONTH($K111) &lt;= 10, MONTH($L111) &gt;= 10), IF($O111 &lt;&gt; "", $E111/$O111, ""), ""),"")</f>
        <v/>
      </c>
      <c r="Z111" s="10" t="str">
        <f>IF('FY2022'!$A113&lt;&gt;"",IF(AND(MONTH($K111) &lt;= 11, MONTH($L111) &gt;= 11), IF($O111 &lt;&gt; "", $E111/$O111, ""), ""),"")</f>
        <v/>
      </c>
      <c r="AA111" s="10" t="str">
        <f>IF('FY2022'!$A113&lt;&gt;"",IF(AND(MONTH($K111) &lt;= 12, MONTH($L111) &gt;= 12), IF($O111 &lt;&gt; "", $E111/$O111, ""), ""),"")</f>
        <v/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44562</v>
      </c>
      <c r="L112" s="7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44742</v>
      </c>
      <c r="M112" s="7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44518</v>
      </c>
      <c r="N112" s="7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44495</v>
      </c>
      <c r="O112" s="5">
        <f t="shared" si="1"/>
        <v>6</v>
      </c>
      <c r="P112" s="10">
        <f>IF('FY2022'!$A114&lt;&gt;"",IF(AND(MONTH($K112) &lt;= 1, MONTH($L112) &gt;= 1), IF($O112 &lt;&gt; "", $E112/$O112, ""), ""),"")</f>
        <v>100000</v>
      </c>
      <c r="Q112" s="10">
        <f>IF('FY2022'!$A114&lt;&gt;"",IF(AND(MONTH($K112) &lt;= 2, MONTH($L112) &gt;= 2), IF($O112 &lt;&gt; "", $E112/$O112, ""), ""),"")</f>
        <v>100000</v>
      </c>
      <c r="R112" s="10">
        <f>IF('FY2022'!$A114&lt;&gt;"",IF(AND(MONTH($K112) &lt;= 3, MONTH($L112) &gt;= 3), IF($O112 &lt;&gt; "", $E112/$O112, ""), ""),"")</f>
        <v>100000</v>
      </c>
      <c r="S112" s="10">
        <f>IF('FY2022'!$A114&lt;&gt;"",IF(AND(MONTH($K112) &lt;= 4, MONTH($L112) &gt;= 4), IF($O112 &lt;&gt; "", $E112/$O112, ""), ""),"")</f>
        <v>100000</v>
      </c>
      <c r="T112" s="10">
        <f>IF('FY2022'!$A114&lt;&gt;"",IF(AND(MONTH($K112) &lt;= 5, MONTH($L112) &gt;= 5), IF($O112 &lt;&gt; "", $E112/$O112, ""), ""),"")</f>
        <v>100000</v>
      </c>
      <c r="U112" s="10">
        <f>IF('FY2022'!$A114&lt;&gt;"",IF(AND(MONTH($K112) &lt;= 6, MONTH($L112) &gt;= 6), IF($O112 &lt;&gt; "", $E112/$O112, ""), ""),"")</f>
        <v>100000</v>
      </c>
      <c r="V112" s="10" t="str">
        <f>IF('FY2022'!$A114&lt;&gt;"",IF(AND(MONTH($K112) &lt;= 7, MONTH($L112) &gt;= 7 ), IF($O112 &lt;&gt; "", $E112/$O112, ""), ""),"")</f>
        <v/>
      </c>
      <c r="W112" s="10" t="str">
        <f>IF('FY2022'!$A114&lt;&gt;"",IF(AND(MONTH($K112) &lt;= 8, MONTH($L112) &gt;= 8), IF($O112 &lt;&gt; "", $E112/$O112, ""), ""),"")</f>
        <v/>
      </c>
      <c r="X112" s="10" t="str">
        <f>IF('FY2022'!$A114&lt;&gt;"",IF(AND(MONTH($K112) &lt;= 9, MONTH($L112) &gt;= 9), IF($O112 &lt;&gt; "", $E112/$O112, ""), ""),"")</f>
        <v/>
      </c>
      <c r="Y112" s="10" t="str">
        <f>IF('FY2022'!$A114&lt;&gt;"",IF(AND(MONTH($K112) &lt;= 10, MONTH($L112) &gt;= 10), IF($O112 &lt;&gt; "", $E112/$O112, ""), ""),"")</f>
        <v/>
      </c>
      <c r="Z112" s="10" t="str">
        <f>IF('FY2022'!$A114&lt;&gt;"",IF(AND(MONTH($K112) &lt;= 11, MONTH($L112) &gt;= 11), IF($O112 &lt;&gt; "", $E112/$O112, ""), ""),"")</f>
        <v/>
      </c>
      <c r="AA112" s="10" t="str">
        <f>IF('FY2022'!$A114&lt;&gt;"",IF(AND(MONTH($K112) &lt;= 12, MONTH($L112) &gt;= 12), IF($O112 &lt;&gt; "", $E112/$O112, ""), ""),"")</f>
        <v/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44562</v>
      </c>
      <c r="L113" s="7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44742</v>
      </c>
      <c r="M113" s="7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44519</v>
      </c>
      <c r="N113" s="7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44496</v>
      </c>
      <c r="O113" s="5">
        <f t="shared" si="1"/>
        <v>6</v>
      </c>
      <c r="P113" s="10">
        <f>IF('FY2022'!$A115&lt;&gt;"",IF(AND(MONTH($K113) &lt;= 1, MONTH($L113) &gt;= 1), IF($O113 &lt;&gt; "", $E113/$O113, ""), ""),"")</f>
        <v>100000</v>
      </c>
      <c r="Q113" s="10">
        <f>IF('FY2022'!$A115&lt;&gt;"",IF(AND(MONTH($K113) &lt;= 2, MONTH($L113) &gt;= 2), IF($O113 &lt;&gt; "", $E113/$O113, ""), ""),"")</f>
        <v>100000</v>
      </c>
      <c r="R113" s="10">
        <f>IF('FY2022'!$A115&lt;&gt;"",IF(AND(MONTH($K113) &lt;= 3, MONTH($L113) &gt;= 3), IF($O113 &lt;&gt; "", $E113/$O113, ""), ""),"")</f>
        <v>100000</v>
      </c>
      <c r="S113" s="10">
        <f>IF('FY2022'!$A115&lt;&gt;"",IF(AND(MONTH($K113) &lt;= 4, MONTH($L113) &gt;= 4), IF($O113 &lt;&gt; "", $E113/$O113, ""), ""),"")</f>
        <v>100000</v>
      </c>
      <c r="T113" s="10">
        <f>IF('FY2022'!$A115&lt;&gt;"",IF(AND(MONTH($K113) &lt;= 5, MONTH($L113) &gt;= 5), IF($O113 &lt;&gt; "", $E113/$O113, ""), ""),"")</f>
        <v>100000</v>
      </c>
      <c r="U113" s="10">
        <f>IF('FY2022'!$A115&lt;&gt;"",IF(AND(MONTH($K113) &lt;= 6, MONTH($L113) &gt;= 6), IF($O113 &lt;&gt; "", $E113/$O113, ""), ""),"")</f>
        <v>100000</v>
      </c>
      <c r="V113" s="10" t="str">
        <f>IF('FY2022'!$A115&lt;&gt;"",IF(AND(MONTH($K113) &lt;= 7, MONTH($L113) &gt;= 7 ), IF($O113 &lt;&gt; "", $E113/$O113, ""), ""),"")</f>
        <v/>
      </c>
      <c r="W113" s="10" t="str">
        <f>IF('FY2022'!$A115&lt;&gt;"",IF(AND(MONTH($K113) &lt;= 8, MONTH($L113) &gt;= 8), IF($O113 &lt;&gt; "", $E113/$O113, ""), ""),"")</f>
        <v/>
      </c>
      <c r="X113" s="10" t="str">
        <f>IF('FY2022'!$A115&lt;&gt;"",IF(AND(MONTH($K113) &lt;= 9, MONTH($L113) &gt;= 9), IF($O113 &lt;&gt; "", $E113/$O113, ""), ""),"")</f>
        <v/>
      </c>
      <c r="Y113" s="10" t="str">
        <f>IF('FY2022'!$A115&lt;&gt;"",IF(AND(MONTH($K113) &lt;= 10, MONTH($L113) &gt;= 10), IF($O113 &lt;&gt; "", $E113/$O113, ""), ""),"")</f>
        <v/>
      </c>
      <c r="Z113" s="10" t="str">
        <f>IF('FY2022'!$A115&lt;&gt;"",IF(AND(MONTH($K113) &lt;= 11, MONTH($L113) &gt;= 11), IF($O113 &lt;&gt; "", $E113/$O113, ""), ""),"")</f>
        <v/>
      </c>
      <c r="AA113" s="10" t="str">
        <f>IF('FY2022'!$A115&lt;&gt;"",IF(AND(MONTH($K113) &lt;= 12, MONTH($L113) &gt;= 12), IF($O113 &lt;&gt; "", $E113/$O113, ""), ""),"")</f>
        <v/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44562</v>
      </c>
      <c r="L114" s="7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44742</v>
      </c>
      <c r="M114" s="7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44519</v>
      </c>
      <c r="N114" s="7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44496</v>
      </c>
      <c r="O114" s="5">
        <f t="shared" si="1"/>
        <v>6</v>
      </c>
      <c r="P114" s="10">
        <f>IF('FY2022'!$A116&lt;&gt;"",IF(AND(MONTH($K114) &lt;= 1, MONTH($L114) &gt;= 1), IF($O114 &lt;&gt; "", $E114/$O114, ""), ""),"")</f>
        <v>100000</v>
      </c>
      <c r="Q114" s="10">
        <f>IF('FY2022'!$A116&lt;&gt;"",IF(AND(MONTH($K114) &lt;= 2, MONTH($L114) &gt;= 2), IF($O114 &lt;&gt; "", $E114/$O114, ""), ""),"")</f>
        <v>100000</v>
      </c>
      <c r="R114" s="10">
        <f>IF('FY2022'!$A116&lt;&gt;"",IF(AND(MONTH($K114) &lt;= 3, MONTH($L114) &gt;= 3), IF($O114 &lt;&gt; "", $E114/$O114, ""), ""),"")</f>
        <v>100000</v>
      </c>
      <c r="S114" s="10">
        <f>IF('FY2022'!$A116&lt;&gt;"",IF(AND(MONTH($K114) &lt;= 4, MONTH($L114) &gt;= 4), IF($O114 &lt;&gt; "", $E114/$O114, ""), ""),"")</f>
        <v>100000</v>
      </c>
      <c r="T114" s="10">
        <f>IF('FY2022'!$A116&lt;&gt;"",IF(AND(MONTH($K114) &lt;= 5, MONTH($L114) &gt;= 5), IF($O114 &lt;&gt; "", $E114/$O114, ""), ""),"")</f>
        <v>100000</v>
      </c>
      <c r="U114" s="10">
        <f>IF('FY2022'!$A116&lt;&gt;"",IF(AND(MONTH($K114) &lt;= 6, MONTH($L114) &gt;= 6), IF($O114 &lt;&gt; "", $E114/$O114, ""), ""),"")</f>
        <v>100000</v>
      </c>
      <c r="V114" s="10" t="str">
        <f>IF('FY2022'!$A116&lt;&gt;"",IF(AND(MONTH($K114) &lt;= 7, MONTH($L114) &gt;= 7 ), IF($O114 &lt;&gt; "", $E114/$O114, ""), ""),"")</f>
        <v/>
      </c>
      <c r="W114" s="10" t="str">
        <f>IF('FY2022'!$A116&lt;&gt;"",IF(AND(MONTH($K114) &lt;= 8, MONTH($L114) &gt;= 8), IF($O114 &lt;&gt; "", $E114/$O114, ""), ""),"")</f>
        <v/>
      </c>
      <c r="X114" s="10" t="str">
        <f>IF('FY2022'!$A116&lt;&gt;"",IF(AND(MONTH($K114) &lt;= 9, MONTH($L114) &gt;= 9), IF($O114 &lt;&gt; "", $E114/$O114, ""), ""),"")</f>
        <v/>
      </c>
      <c r="Y114" s="10" t="str">
        <f>IF('FY2022'!$A116&lt;&gt;"",IF(AND(MONTH($K114) &lt;= 10, MONTH($L114) &gt;= 10), IF($O114 &lt;&gt; "", $E114/$O114, ""), ""),"")</f>
        <v/>
      </c>
      <c r="Z114" s="10" t="str">
        <f>IF('FY2022'!$A116&lt;&gt;"",IF(AND(MONTH($K114) &lt;= 11, MONTH($L114) &gt;= 11), IF($O114 &lt;&gt; "", $E114/$O114, ""), ""),"")</f>
        <v/>
      </c>
      <c r="AA114" s="10" t="str">
        <f>IF('FY2022'!$A116&lt;&gt;"",IF(AND(MONTH($K114) &lt;= 12, MONTH($L114) &gt;= 12), IF($O114 &lt;&gt; "", $E114/$O114, ""), ""),"")</f>
        <v/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44562</v>
      </c>
      <c r="L115" s="7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44742</v>
      </c>
      <c r="M115" s="7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44519</v>
      </c>
      <c r="N115" s="7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44496</v>
      </c>
      <c r="O115" s="5">
        <f t="shared" si="1"/>
        <v>6</v>
      </c>
      <c r="P115" s="10">
        <f>IF('FY2022'!$A117&lt;&gt;"",IF(AND(MONTH($K115) &lt;= 1, MONTH($L115) &gt;= 1), IF($O115 &lt;&gt; "", $E115/$O115, ""), ""),"")</f>
        <v>100000</v>
      </c>
      <c r="Q115" s="10">
        <f>IF('FY2022'!$A117&lt;&gt;"",IF(AND(MONTH($K115) &lt;= 2, MONTH($L115) &gt;= 2), IF($O115 &lt;&gt; "", $E115/$O115, ""), ""),"")</f>
        <v>100000</v>
      </c>
      <c r="R115" s="10">
        <f>IF('FY2022'!$A117&lt;&gt;"",IF(AND(MONTH($K115) &lt;= 3, MONTH($L115) &gt;= 3), IF($O115 &lt;&gt; "", $E115/$O115, ""), ""),"")</f>
        <v>100000</v>
      </c>
      <c r="S115" s="10">
        <f>IF('FY2022'!$A117&lt;&gt;"",IF(AND(MONTH($K115) &lt;= 4, MONTH($L115) &gt;= 4), IF($O115 &lt;&gt; "", $E115/$O115, ""), ""),"")</f>
        <v>100000</v>
      </c>
      <c r="T115" s="10">
        <f>IF('FY2022'!$A117&lt;&gt;"",IF(AND(MONTH($K115) &lt;= 5, MONTH($L115) &gt;= 5), IF($O115 &lt;&gt; "", $E115/$O115, ""), ""),"")</f>
        <v>100000</v>
      </c>
      <c r="U115" s="10">
        <f>IF('FY2022'!$A117&lt;&gt;"",IF(AND(MONTH($K115) &lt;= 6, MONTH($L115) &gt;= 6), IF($O115 &lt;&gt; "", $E115/$O115, ""), ""),"")</f>
        <v>100000</v>
      </c>
      <c r="V115" s="10" t="str">
        <f>IF('FY2022'!$A117&lt;&gt;"",IF(AND(MONTH($K115) &lt;= 7, MONTH($L115) &gt;= 7 ), IF($O115 &lt;&gt; "", $E115/$O115, ""), ""),"")</f>
        <v/>
      </c>
      <c r="W115" s="10" t="str">
        <f>IF('FY2022'!$A117&lt;&gt;"",IF(AND(MONTH($K115) &lt;= 8, MONTH($L115) &gt;= 8), IF($O115 &lt;&gt; "", $E115/$O115, ""), ""),"")</f>
        <v/>
      </c>
      <c r="X115" s="10" t="str">
        <f>IF('FY2022'!$A117&lt;&gt;"",IF(AND(MONTH($K115) &lt;= 9, MONTH($L115) &gt;= 9), IF($O115 &lt;&gt; "", $E115/$O115, ""), ""),"")</f>
        <v/>
      </c>
      <c r="Y115" s="10" t="str">
        <f>IF('FY2022'!$A117&lt;&gt;"",IF(AND(MONTH($K115) &lt;= 10, MONTH($L115) &gt;= 10), IF($O115 &lt;&gt; "", $E115/$O115, ""), ""),"")</f>
        <v/>
      </c>
      <c r="Z115" s="10" t="str">
        <f>IF('FY2022'!$A117&lt;&gt;"",IF(AND(MONTH($K115) &lt;= 11, MONTH($L115) &gt;= 11), IF($O115 &lt;&gt; "", $E115/$O115, ""), ""),"")</f>
        <v/>
      </c>
      <c r="AA115" s="10" t="str">
        <f>IF('FY2022'!$A117&lt;&gt;"",IF(AND(MONTH($K115) &lt;= 12, MONTH($L115) &gt;= 12), IF($O115 &lt;&gt; "", $E115/$O115, ""), ""),"")</f>
        <v/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44562</v>
      </c>
      <c r="L116" s="7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44742</v>
      </c>
      <c r="M116" s="7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44519</v>
      </c>
      <c r="N116" s="7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44496</v>
      </c>
      <c r="O116" s="5">
        <f t="shared" si="1"/>
        <v>6</v>
      </c>
      <c r="P116" s="10">
        <f>IF('FY2022'!$A118&lt;&gt;"",IF(AND(MONTH($K116) &lt;= 1, MONTH($L116) &gt;= 1), IF($O116 &lt;&gt; "", $E116/$O116, ""), ""),"")</f>
        <v>100000</v>
      </c>
      <c r="Q116" s="10">
        <f>IF('FY2022'!$A118&lt;&gt;"",IF(AND(MONTH($K116) &lt;= 2, MONTH($L116) &gt;= 2), IF($O116 &lt;&gt; "", $E116/$O116, ""), ""),"")</f>
        <v>100000</v>
      </c>
      <c r="R116" s="10">
        <f>IF('FY2022'!$A118&lt;&gt;"",IF(AND(MONTH($K116) &lt;= 3, MONTH($L116) &gt;= 3), IF($O116 &lt;&gt; "", $E116/$O116, ""), ""),"")</f>
        <v>100000</v>
      </c>
      <c r="S116" s="10">
        <f>IF('FY2022'!$A118&lt;&gt;"",IF(AND(MONTH($K116) &lt;= 4, MONTH($L116) &gt;= 4), IF($O116 &lt;&gt; "", $E116/$O116, ""), ""),"")</f>
        <v>100000</v>
      </c>
      <c r="T116" s="10">
        <f>IF('FY2022'!$A118&lt;&gt;"",IF(AND(MONTH($K116) &lt;= 5, MONTH($L116) &gt;= 5), IF($O116 &lt;&gt; "", $E116/$O116, ""), ""),"")</f>
        <v>100000</v>
      </c>
      <c r="U116" s="10">
        <f>IF('FY2022'!$A118&lt;&gt;"",IF(AND(MONTH($K116) &lt;= 6, MONTH($L116) &gt;= 6), IF($O116 &lt;&gt; "", $E116/$O116, ""), ""),"")</f>
        <v>100000</v>
      </c>
      <c r="V116" s="10" t="str">
        <f>IF('FY2022'!$A118&lt;&gt;"",IF(AND(MONTH($K116) &lt;= 7, MONTH($L116) &gt;= 7 ), IF($O116 &lt;&gt; "", $E116/$O116, ""), ""),"")</f>
        <v/>
      </c>
      <c r="W116" s="10" t="str">
        <f>IF('FY2022'!$A118&lt;&gt;"",IF(AND(MONTH($K116) &lt;= 8, MONTH($L116) &gt;= 8), IF($O116 &lt;&gt; "", $E116/$O116, ""), ""),"")</f>
        <v/>
      </c>
      <c r="X116" s="10" t="str">
        <f>IF('FY2022'!$A118&lt;&gt;"",IF(AND(MONTH($K116) &lt;= 9, MONTH($L116) &gt;= 9), IF($O116 &lt;&gt; "", $E116/$O116, ""), ""),"")</f>
        <v/>
      </c>
      <c r="Y116" s="10" t="str">
        <f>IF('FY2022'!$A118&lt;&gt;"",IF(AND(MONTH($K116) &lt;= 10, MONTH($L116) &gt;= 10), IF($O116 &lt;&gt; "", $E116/$O116, ""), ""),"")</f>
        <v/>
      </c>
      <c r="Z116" s="10" t="str">
        <f>IF('FY2022'!$A118&lt;&gt;"",IF(AND(MONTH($K116) &lt;= 11, MONTH($L116) &gt;= 11), IF($O116 &lt;&gt; "", $E116/$O116, ""), ""),"")</f>
        <v/>
      </c>
      <c r="AA116" s="10" t="str">
        <f>IF('FY2022'!$A118&lt;&gt;"",IF(AND(MONTH($K116) &lt;= 12, MONTH($L116) &gt;= 12), IF($O116 &lt;&gt; "", $E116/$O116, ""), ""),"")</f>
        <v/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44562</v>
      </c>
      <c r="L117" s="7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44742</v>
      </c>
      <c r="M117" s="7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44522</v>
      </c>
      <c r="N117" s="7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44497</v>
      </c>
      <c r="O117" s="5">
        <f t="shared" si="1"/>
        <v>6</v>
      </c>
      <c r="P117" s="10">
        <f>IF('FY2022'!$A119&lt;&gt;"",IF(AND(MONTH($K117) &lt;= 1, MONTH($L117) &gt;= 1), IF($O117 &lt;&gt; "", $E117/$O117, ""), ""),"")</f>
        <v>200000</v>
      </c>
      <c r="Q117" s="10">
        <f>IF('FY2022'!$A119&lt;&gt;"",IF(AND(MONTH($K117) &lt;= 2, MONTH($L117) &gt;= 2), IF($O117 &lt;&gt; "", $E117/$O117, ""), ""),"")</f>
        <v>200000</v>
      </c>
      <c r="R117" s="10">
        <f>IF('FY2022'!$A119&lt;&gt;"",IF(AND(MONTH($K117) &lt;= 3, MONTH($L117) &gt;= 3), IF($O117 &lt;&gt; "", $E117/$O117, ""), ""),"")</f>
        <v>200000</v>
      </c>
      <c r="S117" s="10">
        <f>IF('FY2022'!$A119&lt;&gt;"",IF(AND(MONTH($K117) &lt;= 4, MONTH($L117) &gt;= 4), IF($O117 &lt;&gt; "", $E117/$O117, ""), ""),"")</f>
        <v>200000</v>
      </c>
      <c r="T117" s="10">
        <f>IF('FY2022'!$A119&lt;&gt;"",IF(AND(MONTH($K117) &lt;= 5, MONTH($L117) &gt;= 5), IF($O117 &lt;&gt; "", $E117/$O117, ""), ""),"")</f>
        <v>200000</v>
      </c>
      <c r="U117" s="10">
        <f>IF('FY2022'!$A119&lt;&gt;"",IF(AND(MONTH($K117) &lt;= 6, MONTH($L117) &gt;= 6), IF($O117 &lt;&gt; "", $E117/$O117, ""), ""),"")</f>
        <v>200000</v>
      </c>
      <c r="V117" s="10" t="str">
        <f>IF('FY2022'!$A119&lt;&gt;"",IF(AND(MONTH($K117) &lt;= 7, MONTH($L117) &gt;= 7 ), IF($O117 &lt;&gt; "", $E117/$O117, ""), ""),"")</f>
        <v/>
      </c>
      <c r="W117" s="10" t="str">
        <f>IF('FY2022'!$A119&lt;&gt;"",IF(AND(MONTH($K117) &lt;= 8, MONTH($L117) &gt;= 8), IF($O117 &lt;&gt; "", $E117/$O117, ""), ""),"")</f>
        <v/>
      </c>
      <c r="X117" s="10" t="str">
        <f>IF('FY2022'!$A119&lt;&gt;"",IF(AND(MONTH($K117) &lt;= 9, MONTH($L117) &gt;= 9), IF($O117 &lt;&gt; "", $E117/$O117, ""), ""),"")</f>
        <v/>
      </c>
      <c r="Y117" s="10" t="str">
        <f>IF('FY2022'!$A119&lt;&gt;"",IF(AND(MONTH($K117) &lt;= 10, MONTH($L117) &gt;= 10), IF($O117 &lt;&gt; "", $E117/$O117, ""), ""),"")</f>
        <v/>
      </c>
      <c r="Z117" s="10" t="str">
        <f>IF('FY2022'!$A119&lt;&gt;"",IF(AND(MONTH($K117) &lt;= 11, MONTH($L117) &gt;= 11), IF($O117 &lt;&gt; "", $E117/$O117, ""), ""),"")</f>
        <v/>
      </c>
      <c r="AA117" s="10" t="str">
        <f>IF('FY2022'!$A119&lt;&gt;"",IF(AND(MONTH($K117) &lt;= 12, MONTH($L117) &gt;= 12), IF($O117 &lt;&gt; "", $E117/$O117, ""), ""),"")</f>
        <v/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44562</v>
      </c>
      <c r="L118" s="7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44742</v>
      </c>
      <c r="M118" s="7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44522</v>
      </c>
      <c r="N118" s="7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44497</v>
      </c>
      <c r="O118" s="5">
        <f t="shared" si="1"/>
        <v>6</v>
      </c>
      <c r="P118" s="10">
        <f>IF('FY2022'!$A120&lt;&gt;"",IF(AND(MONTH($K118) &lt;= 1, MONTH($L118) &gt;= 1), IF($O118 &lt;&gt; "", $E118/$O118, ""), ""),"")</f>
        <v>200000</v>
      </c>
      <c r="Q118" s="10">
        <f>IF('FY2022'!$A120&lt;&gt;"",IF(AND(MONTH($K118) &lt;= 2, MONTH($L118) &gt;= 2), IF($O118 &lt;&gt; "", $E118/$O118, ""), ""),"")</f>
        <v>200000</v>
      </c>
      <c r="R118" s="10">
        <f>IF('FY2022'!$A120&lt;&gt;"",IF(AND(MONTH($K118) &lt;= 3, MONTH($L118) &gt;= 3), IF($O118 &lt;&gt; "", $E118/$O118, ""), ""),"")</f>
        <v>200000</v>
      </c>
      <c r="S118" s="10">
        <f>IF('FY2022'!$A120&lt;&gt;"",IF(AND(MONTH($K118) &lt;= 4, MONTH($L118) &gt;= 4), IF($O118 &lt;&gt; "", $E118/$O118, ""), ""),"")</f>
        <v>200000</v>
      </c>
      <c r="T118" s="10">
        <f>IF('FY2022'!$A120&lt;&gt;"",IF(AND(MONTH($K118) &lt;= 5, MONTH($L118) &gt;= 5), IF($O118 &lt;&gt; "", $E118/$O118, ""), ""),"")</f>
        <v>200000</v>
      </c>
      <c r="U118" s="10">
        <f>IF('FY2022'!$A120&lt;&gt;"",IF(AND(MONTH($K118) &lt;= 6, MONTH($L118) &gt;= 6), IF($O118 &lt;&gt; "", $E118/$O118, ""), ""),"")</f>
        <v>200000</v>
      </c>
      <c r="V118" s="10" t="str">
        <f>IF('FY2022'!$A120&lt;&gt;"",IF(AND(MONTH($K118) &lt;= 7, MONTH($L118) &gt;= 7 ), IF($O118 &lt;&gt; "", $E118/$O118, ""), ""),"")</f>
        <v/>
      </c>
      <c r="W118" s="10" t="str">
        <f>IF('FY2022'!$A120&lt;&gt;"",IF(AND(MONTH($K118) &lt;= 8, MONTH($L118) &gt;= 8), IF($O118 &lt;&gt; "", $E118/$O118, ""), ""),"")</f>
        <v/>
      </c>
      <c r="X118" s="10" t="str">
        <f>IF('FY2022'!$A120&lt;&gt;"",IF(AND(MONTH($K118) &lt;= 9, MONTH($L118) &gt;= 9), IF($O118 &lt;&gt; "", $E118/$O118, ""), ""),"")</f>
        <v/>
      </c>
      <c r="Y118" s="10" t="str">
        <f>IF('FY2022'!$A120&lt;&gt;"",IF(AND(MONTH($K118) &lt;= 10, MONTH($L118) &gt;= 10), IF($O118 &lt;&gt; "", $E118/$O118, ""), ""),"")</f>
        <v/>
      </c>
      <c r="Z118" s="10" t="str">
        <f>IF('FY2022'!$A120&lt;&gt;"",IF(AND(MONTH($K118) &lt;= 11, MONTH($L118) &gt;= 11), IF($O118 &lt;&gt; "", $E118/$O118, ""), ""),"")</f>
        <v/>
      </c>
      <c r="AA118" s="10" t="str">
        <f>IF('FY2022'!$A120&lt;&gt;"",IF(AND(MONTH($K118) &lt;= 12, MONTH($L118) &gt;= 12), IF($O118 &lt;&gt; "", $E118/$O118, ""), ""),"")</f>
        <v/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44562</v>
      </c>
      <c r="L119" s="7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44742</v>
      </c>
      <c r="M119" s="7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44522</v>
      </c>
      <c r="N119" s="7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44497</v>
      </c>
      <c r="O119" s="5">
        <f t="shared" si="1"/>
        <v>6</v>
      </c>
      <c r="P119" s="10">
        <f>IF('FY2022'!$A121&lt;&gt;"",IF(AND(MONTH($K119) &lt;= 1, MONTH($L119) &gt;= 1), IF($O119 &lt;&gt; "", $E119/$O119, ""), ""),"")</f>
        <v>100000</v>
      </c>
      <c r="Q119" s="10">
        <f>IF('FY2022'!$A121&lt;&gt;"",IF(AND(MONTH($K119) &lt;= 2, MONTH($L119) &gt;= 2), IF($O119 &lt;&gt; "", $E119/$O119, ""), ""),"")</f>
        <v>100000</v>
      </c>
      <c r="R119" s="10">
        <f>IF('FY2022'!$A121&lt;&gt;"",IF(AND(MONTH($K119) &lt;= 3, MONTH($L119) &gt;= 3), IF($O119 &lt;&gt; "", $E119/$O119, ""), ""),"")</f>
        <v>100000</v>
      </c>
      <c r="S119" s="10">
        <f>IF('FY2022'!$A121&lt;&gt;"",IF(AND(MONTH($K119) &lt;= 4, MONTH($L119) &gt;= 4), IF($O119 &lt;&gt; "", $E119/$O119, ""), ""),"")</f>
        <v>100000</v>
      </c>
      <c r="T119" s="10">
        <f>IF('FY2022'!$A121&lt;&gt;"",IF(AND(MONTH($K119) &lt;= 5, MONTH($L119) &gt;= 5), IF($O119 &lt;&gt; "", $E119/$O119, ""), ""),"")</f>
        <v>100000</v>
      </c>
      <c r="U119" s="10">
        <f>IF('FY2022'!$A121&lt;&gt;"",IF(AND(MONTH($K119) &lt;= 6, MONTH($L119) &gt;= 6), IF($O119 &lt;&gt; "", $E119/$O119, ""), ""),"")</f>
        <v>100000</v>
      </c>
      <c r="V119" s="10" t="str">
        <f>IF('FY2022'!$A121&lt;&gt;"",IF(AND(MONTH($K119) &lt;= 7, MONTH($L119) &gt;= 7 ), IF($O119 &lt;&gt; "", $E119/$O119, ""), ""),"")</f>
        <v/>
      </c>
      <c r="W119" s="10" t="str">
        <f>IF('FY2022'!$A121&lt;&gt;"",IF(AND(MONTH($K119) &lt;= 8, MONTH($L119) &gt;= 8), IF($O119 &lt;&gt; "", $E119/$O119, ""), ""),"")</f>
        <v/>
      </c>
      <c r="X119" s="10" t="str">
        <f>IF('FY2022'!$A121&lt;&gt;"",IF(AND(MONTH($K119) &lt;= 9, MONTH($L119) &gt;= 9), IF($O119 &lt;&gt; "", $E119/$O119, ""), ""),"")</f>
        <v/>
      </c>
      <c r="Y119" s="10" t="str">
        <f>IF('FY2022'!$A121&lt;&gt;"",IF(AND(MONTH($K119) &lt;= 10, MONTH($L119) &gt;= 10), IF($O119 &lt;&gt; "", $E119/$O119, ""), ""),"")</f>
        <v/>
      </c>
      <c r="Z119" s="10" t="str">
        <f>IF('FY2022'!$A121&lt;&gt;"",IF(AND(MONTH($K119) &lt;= 11, MONTH($L119) &gt;= 11), IF($O119 &lt;&gt; "", $E119/$O119, ""), ""),"")</f>
        <v/>
      </c>
      <c r="AA119" s="10" t="str">
        <f>IF('FY2022'!$A121&lt;&gt;"",IF(AND(MONTH($K119) &lt;= 12, MONTH($L119) &gt;= 12), IF($O119 &lt;&gt; "", $E119/$O119, ""), ""),"")</f>
        <v/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44562</v>
      </c>
      <c r="L120" s="7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44742</v>
      </c>
      <c r="M120" s="7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44522</v>
      </c>
      <c r="N120" s="7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44497</v>
      </c>
      <c r="O120" s="5">
        <f t="shared" si="1"/>
        <v>6</v>
      </c>
      <c r="P120" s="10">
        <f>IF('FY2022'!$A122&lt;&gt;"",IF(AND(MONTH($K120) &lt;= 1, MONTH($L120) &gt;= 1), IF($O120 &lt;&gt; "", $E120/$O120, ""), ""),"")</f>
        <v>100000</v>
      </c>
      <c r="Q120" s="10">
        <f>IF('FY2022'!$A122&lt;&gt;"",IF(AND(MONTH($K120) &lt;= 2, MONTH($L120) &gt;= 2), IF($O120 &lt;&gt; "", $E120/$O120, ""), ""),"")</f>
        <v>100000</v>
      </c>
      <c r="R120" s="10">
        <f>IF('FY2022'!$A122&lt;&gt;"",IF(AND(MONTH($K120) &lt;= 3, MONTH($L120) &gt;= 3), IF($O120 &lt;&gt; "", $E120/$O120, ""), ""),"")</f>
        <v>100000</v>
      </c>
      <c r="S120" s="10">
        <f>IF('FY2022'!$A122&lt;&gt;"",IF(AND(MONTH($K120) &lt;= 4, MONTH($L120) &gt;= 4), IF($O120 &lt;&gt; "", $E120/$O120, ""), ""),"")</f>
        <v>100000</v>
      </c>
      <c r="T120" s="10">
        <f>IF('FY2022'!$A122&lt;&gt;"",IF(AND(MONTH($K120) &lt;= 5, MONTH($L120) &gt;= 5), IF($O120 &lt;&gt; "", $E120/$O120, ""), ""),"")</f>
        <v>100000</v>
      </c>
      <c r="U120" s="10">
        <f>IF('FY2022'!$A122&lt;&gt;"",IF(AND(MONTH($K120) &lt;= 6, MONTH($L120) &gt;= 6), IF($O120 &lt;&gt; "", $E120/$O120, ""), ""),"")</f>
        <v>100000</v>
      </c>
      <c r="V120" s="10" t="str">
        <f>IF('FY2022'!$A122&lt;&gt;"",IF(AND(MONTH($K120) &lt;= 7, MONTH($L120) &gt;= 7 ), IF($O120 &lt;&gt; "", $E120/$O120, ""), ""),"")</f>
        <v/>
      </c>
      <c r="W120" s="10" t="str">
        <f>IF('FY2022'!$A122&lt;&gt;"",IF(AND(MONTH($K120) &lt;= 8, MONTH($L120) &gt;= 8), IF($O120 &lt;&gt; "", $E120/$O120, ""), ""),"")</f>
        <v/>
      </c>
      <c r="X120" s="10" t="str">
        <f>IF('FY2022'!$A122&lt;&gt;"",IF(AND(MONTH($K120) &lt;= 9, MONTH($L120) &gt;= 9), IF($O120 &lt;&gt; "", $E120/$O120, ""), ""),"")</f>
        <v/>
      </c>
      <c r="Y120" s="10" t="str">
        <f>IF('FY2022'!$A122&lt;&gt;"",IF(AND(MONTH($K120) &lt;= 10, MONTH($L120) &gt;= 10), IF($O120 &lt;&gt; "", $E120/$O120, ""), ""),"")</f>
        <v/>
      </c>
      <c r="Z120" s="10" t="str">
        <f>IF('FY2022'!$A122&lt;&gt;"",IF(AND(MONTH($K120) &lt;= 11, MONTH($L120) &gt;= 11), IF($O120 &lt;&gt; "", $E120/$O120, ""), ""),"")</f>
        <v/>
      </c>
      <c r="AA120" s="10" t="str">
        <f>IF('FY2022'!$A122&lt;&gt;"",IF(AND(MONTH($K120) &lt;= 12, MONTH($L120) &gt;= 12), IF($O120 &lt;&gt; "", $E120/$O120, ""), ""),"")</f>
        <v/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44562</v>
      </c>
      <c r="L121" s="7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44742</v>
      </c>
      <c r="M121" s="7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44522</v>
      </c>
      <c r="N121" s="7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44497</v>
      </c>
      <c r="O121" s="5">
        <f t="shared" si="1"/>
        <v>6</v>
      </c>
      <c r="P121" s="10">
        <f>IF('FY2022'!$A123&lt;&gt;"",IF(AND(MONTH($K121) &lt;= 1, MONTH($L121) &gt;= 1), IF($O121 &lt;&gt; "", $E121/$O121, ""), ""),"")</f>
        <v>100000</v>
      </c>
      <c r="Q121" s="10">
        <f>IF('FY2022'!$A123&lt;&gt;"",IF(AND(MONTH($K121) &lt;= 2, MONTH($L121) &gt;= 2), IF($O121 &lt;&gt; "", $E121/$O121, ""), ""),"")</f>
        <v>100000</v>
      </c>
      <c r="R121" s="10">
        <f>IF('FY2022'!$A123&lt;&gt;"",IF(AND(MONTH($K121) &lt;= 3, MONTH($L121) &gt;= 3), IF($O121 &lt;&gt; "", $E121/$O121, ""), ""),"")</f>
        <v>100000</v>
      </c>
      <c r="S121" s="10">
        <f>IF('FY2022'!$A123&lt;&gt;"",IF(AND(MONTH($K121) &lt;= 4, MONTH($L121) &gt;= 4), IF($O121 &lt;&gt; "", $E121/$O121, ""), ""),"")</f>
        <v>100000</v>
      </c>
      <c r="T121" s="10">
        <f>IF('FY2022'!$A123&lt;&gt;"",IF(AND(MONTH($K121) &lt;= 5, MONTH($L121) &gt;= 5), IF($O121 &lt;&gt; "", $E121/$O121, ""), ""),"")</f>
        <v>100000</v>
      </c>
      <c r="U121" s="10">
        <f>IF('FY2022'!$A123&lt;&gt;"",IF(AND(MONTH($K121) &lt;= 6, MONTH($L121) &gt;= 6), IF($O121 &lt;&gt; "", $E121/$O121, ""), ""),"")</f>
        <v>100000</v>
      </c>
      <c r="V121" s="10" t="str">
        <f>IF('FY2022'!$A123&lt;&gt;"",IF(AND(MONTH($K121) &lt;= 7, MONTH($L121) &gt;= 7 ), IF($O121 &lt;&gt; "", $E121/$O121, ""), ""),"")</f>
        <v/>
      </c>
      <c r="W121" s="10" t="str">
        <f>IF('FY2022'!$A123&lt;&gt;"",IF(AND(MONTH($K121) &lt;= 8, MONTH($L121) &gt;= 8), IF($O121 &lt;&gt; "", $E121/$O121, ""), ""),"")</f>
        <v/>
      </c>
      <c r="X121" s="10" t="str">
        <f>IF('FY2022'!$A123&lt;&gt;"",IF(AND(MONTH($K121) &lt;= 9, MONTH($L121) &gt;= 9), IF($O121 &lt;&gt; "", $E121/$O121, ""), ""),"")</f>
        <v/>
      </c>
      <c r="Y121" s="10" t="str">
        <f>IF('FY2022'!$A123&lt;&gt;"",IF(AND(MONTH($K121) &lt;= 10, MONTH($L121) &gt;= 10), IF($O121 &lt;&gt; "", $E121/$O121, ""), ""),"")</f>
        <v/>
      </c>
      <c r="Z121" s="10" t="str">
        <f>IF('FY2022'!$A123&lt;&gt;"",IF(AND(MONTH($K121) &lt;= 11, MONTH($L121) &gt;= 11), IF($O121 &lt;&gt; "", $E121/$O121, ""), ""),"")</f>
        <v/>
      </c>
      <c r="AA121" s="10" t="str">
        <f>IF('FY2022'!$A123&lt;&gt;"",IF(AND(MONTH($K121) &lt;= 12, MONTH($L121) &gt;= 12), IF($O121 &lt;&gt; "", $E121/$O121, ""), ""),"")</f>
        <v/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44562</v>
      </c>
      <c r="L122" s="7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44742</v>
      </c>
      <c r="M122" s="7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44522</v>
      </c>
      <c r="N122" s="7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44497</v>
      </c>
      <c r="O122" s="5">
        <f t="shared" si="1"/>
        <v>6</v>
      </c>
      <c r="P122" s="10">
        <f>IF('FY2022'!$A124&lt;&gt;"",IF(AND(MONTH($K122) &lt;= 1, MONTH($L122) &gt;= 1), IF($O122 &lt;&gt; "", $E122/$O122, ""), ""),"")</f>
        <v>100000</v>
      </c>
      <c r="Q122" s="10">
        <f>IF('FY2022'!$A124&lt;&gt;"",IF(AND(MONTH($K122) &lt;= 2, MONTH($L122) &gt;= 2), IF($O122 &lt;&gt; "", $E122/$O122, ""), ""),"")</f>
        <v>100000</v>
      </c>
      <c r="R122" s="10">
        <f>IF('FY2022'!$A124&lt;&gt;"",IF(AND(MONTH($K122) &lt;= 3, MONTH($L122) &gt;= 3), IF($O122 &lt;&gt; "", $E122/$O122, ""), ""),"")</f>
        <v>100000</v>
      </c>
      <c r="S122" s="10">
        <f>IF('FY2022'!$A124&lt;&gt;"",IF(AND(MONTH($K122) &lt;= 4, MONTH($L122) &gt;= 4), IF($O122 &lt;&gt; "", $E122/$O122, ""), ""),"")</f>
        <v>100000</v>
      </c>
      <c r="T122" s="10">
        <f>IF('FY2022'!$A124&lt;&gt;"",IF(AND(MONTH($K122) &lt;= 5, MONTH($L122) &gt;= 5), IF($O122 &lt;&gt; "", $E122/$O122, ""), ""),"")</f>
        <v>100000</v>
      </c>
      <c r="U122" s="10">
        <f>IF('FY2022'!$A124&lt;&gt;"",IF(AND(MONTH($K122) &lt;= 6, MONTH($L122) &gt;= 6), IF($O122 &lt;&gt; "", $E122/$O122, ""), ""),"")</f>
        <v>100000</v>
      </c>
      <c r="V122" s="10" t="str">
        <f>IF('FY2022'!$A124&lt;&gt;"",IF(AND(MONTH($K122) &lt;= 7, MONTH($L122) &gt;= 7 ), IF($O122 &lt;&gt; "", $E122/$O122, ""), ""),"")</f>
        <v/>
      </c>
      <c r="W122" s="10" t="str">
        <f>IF('FY2022'!$A124&lt;&gt;"",IF(AND(MONTH($K122) &lt;= 8, MONTH($L122) &gt;= 8), IF($O122 &lt;&gt; "", $E122/$O122, ""), ""),"")</f>
        <v/>
      </c>
      <c r="X122" s="10" t="str">
        <f>IF('FY2022'!$A124&lt;&gt;"",IF(AND(MONTH($K122) &lt;= 9, MONTH($L122) &gt;= 9), IF($O122 &lt;&gt; "", $E122/$O122, ""), ""),"")</f>
        <v/>
      </c>
      <c r="Y122" s="10" t="str">
        <f>IF('FY2022'!$A124&lt;&gt;"",IF(AND(MONTH($K122) &lt;= 10, MONTH($L122) &gt;= 10), IF($O122 &lt;&gt; "", $E122/$O122, ""), ""),"")</f>
        <v/>
      </c>
      <c r="Z122" s="10" t="str">
        <f>IF('FY2022'!$A124&lt;&gt;"",IF(AND(MONTH($K122) &lt;= 11, MONTH($L122) &gt;= 11), IF($O122 &lt;&gt; "", $E122/$O122, ""), ""),"")</f>
        <v/>
      </c>
      <c r="AA122" s="10" t="str">
        <f>IF('FY2022'!$A124&lt;&gt;"",IF(AND(MONTH($K122) &lt;= 12, MONTH($L122) &gt;= 12), IF($O122 &lt;&gt; "", $E122/$O122, ""), ""),"")</f>
        <v/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44562</v>
      </c>
      <c r="L123" s="7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44742</v>
      </c>
      <c r="M123" s="7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44522</v>
      </c>
      <c r="N123" s="7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44497</v>
      </c>
      <c r="O123" s="5">
        <f t="shared" si="1"/>
        <v>6</v>
      </c>
      <c r="P123" s="10">
        <f>IF('FY2022'!$A125&lt;&gt;"",IF(AND(MONTH($K123) &lt;= 1, MONTH($L123) &gt;= 1), IF($O123 &lt;&gt; "", $E123/$O123, ""), ""),"")</f>
        <v>100000</v>
      </c>
      <c r="Q123" s="10">
        <f>IF('FY2022'!$A125&lt;&gt;"",IF(AND(MONTH($K123) &lt;= 2, MONTH($L123) &gt;= 2), IF($O123 &lt;&gt; "", $E123/$O123, ""), ""),"")</f>
        <v>100000</v>
      </c>
      <c r="R123" s="10">
        <f>IF('FY2022'!$A125&lt;&gt;"",IF(AND(MONTH($K123) &lt;= 3, MONTH($L123) &gt;= 3), IF($O123 &lt;&gt; "", $E123/$O123, ""), ""),"")</f>
        <v>100000</v>
      </c>
      <c r="S123" s="10">
        <f>IF('FY2022'!$A125&lt;&gt;"",IF(AND(MONTH($K123) &lt;= 4, MONTH($L123) &gt;= 4), IF($O123 &lt;&gt; "", $E123/$O123, ""), ""),"")</f>
        <v>100000</v>
      </c>
      <c r="T123" s="10">
        <f>IF('FY2022'!$A125&lt;&gt;"",IF(AND(MONTH($K123) &lt;= 5, MONTH($L123) &gt;= 5), IF($O123 &lt;&gt; "", $E123/$O123, ""), ""),"")</f>
        <v>100000</v>
      </c>
      <c r="U123" s="10">
        <f>IF('FY2022'!$A125&lt;&gt;"",IF(AND(MONTH($K123) &lt;= 6, MONTH($L123) &gt;= 6), IF($O123 &lt;&gt; "", $E123/$O123, ""), ""),"")</f>
        <v>100000</v>
      </c>
      <c r="V123" s="10" t="str">
        <f>IF('FY2022'!$A125&lt;&gt;"",IF(AND(MONTH($K123) &lt;= 7, MONTH($L123) &gt;= 7 ), IF($O123 &lt;&gt; "", $E123/$O123, ""), ""),"")</f>
        <v/>
      </c>
      <c r="W123" s="10" t="str">
        <f>IF('FY2022'!$A125&lt;&gt;"",IF(AND(MONTH($K123) &lt;= 8, MONTH($L123) &gt;= 8), IF($O123 &lt;&gt; "", $E123/$O123, ""), ""),"")</f>
        <v/>
      </c>
      <c r="X123" s="10" t="str">
        <f>IF('FY2022'!$A125&lt;&gt;"",IF(AND(MONTH($K123) &lt;= 9, MONTH($L123) &gt;= 9), IF($O123 &lt;&gt; "", $E123/$O123, ""), ""),"")</f>
        <v/>
      </c>
      <c r="Y123" s="10" t="str">
        <f>IF('FY2022'!$A125&lt;&gt;"",IF(AND(MONTH($K123) &lt;= 10, MONTH($L123) &gt;= 10), IF($O123 &lt;&gt; "", $E123/$O123, ""), ""),"")</f>
        <v/>
      </c>
      <c r="Z123" s="10" t="str">
        <f>IF('FY2022'!$A125&lt;&gt;"",IF(AND(MONTH($K123) &lt;= 11, MONTH($L123) &gt;= 11), IF($O123 &lt;&gt; "", $E123/$O123, ""), ""),"")</f>
        <v/>
      </c>
      <c r="AA123" s="10" t="str">
        <f>IF('FY2022'!$A125&lt;&gt;"",IF(AND(MONTH($K123) &lt;= 12, MONTH($L123) &gt;= 12), IF($O123 &lt;&gt; "", $E123/$O123, ""), ""),"")</f>
        <v/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44562</v>
      </c>
      <c r="L124" s="7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44742</v>
      </c>
      <c r="M124" s="7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44522</v>
      </c>
      <c r="N124" s="7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44497</v>
      </c>
      <c r="O124" s="5">
        <f t="shared" si="1"/>
        <v>6</v>
      </c>
      <c r="P124" s="10">
        <f>IF('FY2022'!$A126&lt;&gt;"",IF(AND(MONTH($K124) &lt;= 1, MONTH($L124) &gt;= 1), IF($O124 &lt;&gt; "", $E124/$O124, ""), ""),"")</f>
        <v>100000</v>
      </c>
      <c r="Q124" s="10">
        <f>IF('FY2022'!$A126&lt;&gt;"",IF(AND(MONTH($K124) &lt;= 2, MONTH($L124) &gt;= 2), IF($O124 &lt;&gt; "", $E124/$O124, ""), ""),"")</f>
        <v>100000</v>
      </c>
      <c r="R124" s="10">
        <f>IF('FY2022'!$A126&lt;&gt;"",IF(AND(MONTH($K124) &lt;= 3, MONTH($L124) &gt;= 3), IF($O124 &lt;&gt; "", $E124/$O124, ""), ""),"")</f>
        <v>100000</v>
      </c>
      <c r="S124" s="10">
        <f>IF('FY2022'!$A126&lt;&gt;"",IF(AND(MONTH($K124) &lt;= 4, MONTH($L124) &gt;= 4), IF($O124 &lt;&gt; "", $E124/$O124, ""), ""),"")</f>
        <v>100000</v>
      </c>
      <c r="T124" s="10">
        <f>IF('FY2022'!$A126&lt;&gt;"",IF(AND(MONTH($K124) &lt;= 5, MONTH($L124) &gt;= 5), IF($O124 &lt;&gt; "", $E124/$O124, ""), ""),"")</f>
        <v>100000</v>
      </c>
      <c r="U124" s="10">
        <f>IF('FY2022'!$A126&lt;&gt;"",IF(AND(MONTH($K124) &lt;= 6, MONTH($L124) &gt;= 6), IF($O124 &lt;&gt; "", $E124/$O124, ""), ""),"")</f>
        <v>100000</v>
      </c>
      <c r="V124" s="10" t="str">
        <f>IF('FY2022'!$A126&lt;&gt;"",IF(AND(MONTH($K124) &lt;= 7, MONTH($L124) &gt;= 7 ), IF($O124 &lt;&gt; "", $E124/$O124, ""), ""),"")</f>
        <v/>
      </c>
      <c r="W124" s="10" t="str">
        <f>IF('FY2022'!$A126&lt;&gt;"",IF(AND(MONTH($K124) &lt;= 8, MONTH($L124) &gt;= 8), IF($O124 &lt;&gt; "", $E124/$O124, ""), ""),"")</f>
        <v/>
      </c>
      <c r="X124" s="10" t="str">
        <f>IF('FY2022'!$A126&lt;&gt;"",IF(AND(MONTH($K124) &lt;= 9, MONTH($L124) &gt;= 9), IF($O124 &lt;&gt; "", $E124/$O124, ""), ""),"")</f>
        <v/>
      </c>
      <c r="Y124" s="10" t="str">
        <f>IF('FY2022'!$A126&lt;&gt;"",IF(AND(MONTH($K124) &lt;= 10, MONTH($L124) &gt;= 10), IF($O124 &lt;&gt; "", $E124/$O124, ""), ""),"")</f>
        <v/>
      </c>
      <c r="Z124" s="10" t="str">
        <f>IF('FY2022'!$A126&lt;&gt;"",IF(AND(MONTH($K124) &lt;= 11, MONTH($L124) &gt;= 11), IF($O124 &lt;&gt; "", $E124/$O124, ""), ""),"")</f>
        <v/>
      </c>
      <c r="AA124" s="10" t="str">
        <f>IF('FY2022'!$A126&lt;&gt;"",IF(AND(MONTH($K124) &lt;= 12, MONTH($L124) &gt;= 12), IF($O124 &lt;&gt; "", $E124/$O124, ""), ""),"")</f>
        <v/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44562</v>
      </c>
      <c r="L125" s="7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44742</v>
      </c>
      <c r="M125" s="7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44522</v>
      </c>
      <c r="N125" s="7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44497</v>
      </c>
      <c r="O125" s="5">
        <f t="shared" si="1"/>
        <v>6</v>
      </c>
      <c r="P125" s="10">
        <f>IF('FY2022'!$A127&lt;&gt;"",IF(AND(MONTH($K125) &lt;= 1, MONTH($L125) &gt;= 1), IF($O125 &lt;&gt; "", $E125/$O125, ""), ""),"")</f>
        <v>100000</v>
      </c>
      <c r="Q125" s="10">
        <f>IF('FY2022'!$A127&lt;&gt;"",IF(AND(MONTH($K125) &lt;= 2, MONTH($L125) &gt;= 2), IF($O125 &lt;&gt; "", $E125/$O125, ""), ""),"")</f>
        <v>100000</v>
      </c>
      <c r="R125" s="10">
        <f>IF('FY2022'!$A127&lt;&gt;"",IF(AND(MONTH($K125) &lt;= 3, MONTH($L125) &gt;= 3), IF($O125 &lt;&gt; "", $E125/$O125, ""), ""),"")</f>
        <v>100000</v>
      </c>
      <c r="S125" s="10">
        <f>IF('FY2022'!$A127&lt;&gt;"",IF(AND(MONTH($K125) &lt;= 4, MONTH($L125) &gt;= 4), IF($O125 &lt;&gt; "", $E125/$O125, ""), ""),"")</f>
        <v>100000</v>
      </c>
      <c r="T125" s="10">
        <f>IF('FY2022'!$A127&lt;&gt;"",IF(AND(MONTH($K125) &lt;= 5, MONTH($L125) &gt;= 5), IF($O125 &lt;&gt; "", $E125/$O125, ""), ""),"")</f>
        <v>100000</v>
      </c>
      <c r="U125" s="10">
        <f>IF('FY2022'!$A127&lt;&gt;"",IF(AND(MONTH($K125) &lt;= 6, MONTH($L125) &gt;= 6), IF($O125 &lt;&gt; "", $E125/$O125, ""), ""),"")</f>
        <v>100000</v>
      </c>
      <c r="V125" s="10" t="str">
        <f>IF('FY2022'!$A127&lt;&gt;"",IF(AND(MONTH($K125) &lt;= 7, MONTH($L125) &gt;= 7 ), IF($O125 &lt;&gt; "", $E125/$O125, ""), ""),"")</f>
        <v/>
      </c>
      <c r="W125" s="10" t="str">
        <f>IF('FY2022'!$A127&lt;&gt;"",IF(AND(MONTH($K125) &lt;= 8, MONTH($L125) &gt;= 8), IF($O125 &lt;&gt; "", $E125/$O125, ""), ""),"")</f>
        <v/>
      </c>
      <c r="X125" s="10" t="str">
        <f>IF('FY2022'!$A127&lt;&gt;"",IF(AND(MONTH($K125) &lt;= 9, MONTH($L125) &gt;= 9), IF($O125 &lt;&gt; "", $E125/$O125, ""), ""),"")</f>
        <v/>
      </c>
      <c r="Y125" s="10" t="str">
        <f>IF('FY2022'!$A127&lt;&gt;"",IF(AND(MONTH($K125) &lt;= 10, MONTH($L125) &gt;= 10), IF($O125 &lt;&gt; "", $E125/$O125, ""), ""),"")</f>
        <v/>
      </c>
      <c r="Z125" s="10" t="str">
        <f>IF('FY2022'!$A127&lt;&gt;"",IF(AND(MONTH($K125) &lt;= 11, MONTH($L125) &gt;= 11), IF($O125 &lt;&gt; "", $E125/$O125, ""), ""),"")</f>
        <v/>
      </c>
      <c r="AA125" s="10" t="str">
        <f>IF('FY2022'!$A127&lt;&gt;"",IF(AND(MONTH($K125) &lt;= 12, MONTH($L125) &gt;= 12), IF($O125 &lt;&gt; "", $E125/$O125, ""), ""),"")</f>
        <v/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44562</v>
      </c>
      <c r="L126" s="7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44742</v>
      </c>
      <c r="M126" s="7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44522</v>
      </c>
      <c r="N126" s="7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44497</v>
      </c>
      <c r="O126" s="5">
        <f t="shared" si="1"/>
        <v>6</v>
      </c>
      <c r="P126" s="10">
        <f>IF('FY2022'!$A128&lt;&gt;"",IF(AND(MONTH($K126) &lt;= 1, MONTH($L126) &gt;= 1), IF($O126 &lt;&gt; "", $E126/$O126, ""), ""),"")</f>
        <v>100000</v>
      </c>
      <c r="Q126" s="10">
        <f>IF('FY2022'!$A128&lt;&gt;"",IF(AND(MONTH($K126) &lt;= 2, MONTH($L126) &gt;= 2), IF($O126 &lt;&gt; "", $E126/$O126, ""), ""),"")</f>
        <v>100000</v>
      </c>
      <c r="R126" s="10">
        <f>IF('FY2022'!$A128&lt;&gt;"",IF(AND(MONTH($K126) &lt;= 3, MONTH($L126) &gt;= 3), IF($O126 &lt;&gt; "", $E126/$O126, ""), ""),"")</f>
        <v>100000</v>
      </c>
      <c r="S126" s="10">
        <f>IF('FY2022'!$A128&lt;&gt;"",IF(AND(MONTH($K126) &lt;= 4, MONTH($L126) &gt;= 4), IF($O126 &lt;&gt; "", $E126/$O126, ""), ""),"")</f>
        <v>100000</v>
      </c>
      <c r="T126" s="10">
        <f>IF('FY2022'!$A128&lt;&gt;"",IF(AND(MONTH($K126) &lt;= 5, MONTH($L126) &gt;= 5), IF($O126 &lt;&gt; "", $E126/$O126, ""), ""),"")</f>
        <v>100000</v>
      </c>
      <c r="U126" s="10">
        <f>IF('FY2022'!$A128&lt;&gt;"",IF(AND(MONTH($K126) &lt;= 6, MONTH($L126) &gt;= 6), IF($O126 &lt;&gt; "", $E126/$O126, ""), ""),"")</f>
        <v>100000</v>
      </c>
      <c r="V126" s="10" t="str">
        <f>IF('FY2022'!$A128&lt;&gt;"",IF(AND(MONTH($K126) &lt;= 7, MONTH($L126) &gt;= 7 ), IF($O126 &lt;&gt; "", $E126/$O126, ""), ""),"")</f>
        <v/>
      </c>
      <c r="W126" s="10" t="str">
        <f>IF('FY2022'!$A128&lt;&gt;"",IF(AND(MONTH($K126) &lt;= 8, MONTH($L126) &gt;= 8), IF($O126 &lt;&gt; "", $E126/$O126, ""), ""),"")</f>
        <v/>
      </c>
      <c r="X126" s="10" t="str">
        <f>IF('FY2022'!$A128&lt;&gt;"",IF(AND(MONTH($K126) &lt;= 9, MONTH($L126) &gt;= 9), IF($O126 &lt;&gt; "", $E126/$O126, ""), ""),"")</f>
        <v/>
      </c>
      <c r="Y126" s="10" t="str">
        <f>IF('FY2022'!$A128&lt;&gt;"",IF(AND(MONTH($K126) &lt;= 10, MONTH($L126) &gt;= 10), IF($O126 &lt;&gt; "", $E126/$O126, ""), ""),"")</f>
        <v/>
      </c>
      <c r="Z126" s="10" t="str">
        <f>IF('FY2022'!$A128&lt;&gt;"",IF(AND(MONTH($K126) &lt;= 11, MONTH($L126) &gt;= 11), IF($O126 &lt;&gt; "", $E126/$O126, ""), ""),"")</f>
        <v/>
      </c>
      <c r="AA126" s="10" t="str">
        <f>IF('FY2022'!$A128&lt;&gt;"",IF(AND(MONTH($K126) &lt;= 12, MONTH($L126) &gt;= 12), IF($O126 &lt;&gt; "", $E126/$O126, ""), ""),"")</f>
        <v/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44562</v>
      </c>
      <c r="L127" s="7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44742</v>
      </c>
      <c r="M127" s="7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44522</v>
      </c>
      <c r="N127" s="7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44497</v>
      </c>
      <c r="O127" s="5">
        <f t="shared" si="1"/>
        <v>6</v>
      </c>
      <c r="P127" s="10">
        <f>IF('FY2022'!$A129&lt;&gt;"",IF(AND(MONTH($K127) &lt;= 1, MONTH($L127) &gt;= 1), IF($O127 &lt;&gt; "", $E127/$O127, ""), ""),"")</f>
        <v>100000</v>
      </c>
      <c r="Q127" s="10">
        <f>IF('FY2022'!$A129&lt;&gt;"",IF(AND(MONTH($K127) &lt;= 2, MONTH($L127) &gt;= 2), IF($O127 &lt;&gt; "", $E127/$O127, ""), ""),"")</f>
        <v>100000</v>
      </c>
      <c r="R127" s="10">
        <f>IF('FY2022'!$A129&lt;&gt;"",IF(AND(MONTH($K127) &lt;= 3, MONTH($L127) &gt;= 3), IF($O127 &lt;&gt; "", $E127/$O127, ""), ""),"")</f>
        <v>100000</v>
      </c>
      <c r="S127" s="10">
        <f>IF('FY2022'!$A129&lt;&gt;"",IF(AND(MONTH($K127) &lt;= 4, MONTH($L127) &gt;= 4), IF($O127 &lt;&gt; "", $E127/$O127, ""), ""),"")</f>
        <v>100000</v>
      </c>
      <c r="T127" s="10">
        <f>IF('FY2022'!$A129&lt;&gt;"",IF(AND(MONTH($K127) &lt;= 5, MONTH($L127) &gt;= 5), IF($O127 &lt;&gt; "", $E127/$O127, ""), ""),"")</f>
        <v>100000</v>
      </c>
      <c r="U127" s="10">
        <f>IF('FY2022'!$A129&lt;&gt;"",IF(AND(MONTH($K127) &lt;= 6, MONTH($L127) &gt;= 6), IF($O127 &lt;&gt; "", $E127/$O127, ""), ""),"")</f>
        <v>100000</v>
      </c>
      <c r="V127" s="10" t="str">
        <f>IF('FY2022'!$A129&lt;&gt;"",IF(AND(MONTH($K127) &lt;= 7, MONTH($L127) &gt;= 7 ), IF($O127 &lt;&gt; "", $E127/$O127, ""), ""),"")</f>
        <v/>
      </c>
      <c r="W127" s="10" t="str">
        <f>IF('FY2022'!$A129&lt;&gt;"",IF(AND(MONTH($K127) &lt;= 8, MONTH($L127) &gt;= 8), IF($O127 &lt;&gt; "", $E127/$O127, ""), ""),"")</f>
        <v/>
      </c>
      <c r="X127" s="10" t="str">
        <f>IF('FY2022'!$A129&lt;&gt;"",IF(AND(MONTH($K127) &lt;= 9, MONTH($L127) &gt;= 9), IF($O127 &lt;&gt; "", $E127/$O127, ""), ""),"")</f>
        <v/>
      </c>
      <c r="Y127" s="10" t="str">
        <f>IF('FY2022'!$A129&lt;&gt;"",IF(AND(MONTH($K127) &lt;= 10, MONTH($L127) &gt;= 10), IF($O127 &lt;&gt; "", $E127/$O127, ""), ""),"")</f>
        <v/>
      </c>
      <c r="Z127" s="10" t="str">
        <f>IF('FY2022'!$A129&lt;&gt;"",IF(AND(MONTH($K127) &lt;= 11, MONTH($L127) &gt;= 11), IF($O127 &lt;&gt; "", $E127/$O127, ""), ""),"")</f>
        <v/>
      </c>
      <c r="AA127" s="10" t="str">
        <f>IF('FY2022'!$A129&lt;&gt;"",IF(AND(MONTH($K127) &lt;= 12, MONTH($L127) &gt;= 12), IF($O127 &lt;&gt; "", $E127/$O127, ""), ""),"")</f>
        <v/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44562</v>
      </c>
      <c r="L128" s="7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44742</v>
      </c>
      <c r="M128" s="7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44523</v>
      </c>
      <c r="N128" s="7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44498</v>
      </c>
      <c r="O128" s="5">
        <f t="shared" si="1"/>
        <v>6</v>
      </c>
      <c r="P128" s="10">
        <f>IF('FY2022'!$A130&lt;&gt;"",IF(AND(MONTH($K128) &lt;= 1, MONTH($L128) &gt;= 1), IF($O128 &lt;&gt; "", $E128/$O128, ""), ""),"")</f>
        <v>112500</v>
      </c>
      <c r="Q128" s="10">
        <f>IF('FY2022'!$A130&lt;&gt;"",IF(AND(MONTH($K128) &lt;= 2, MONTH($L128) &gt;= 2), IF($O128 &lt;&gt; "", $E128/$O128, ""), ""),"")</f>
        <v>112500</v>
      </c>
      <c r="R128" s="10">
        <f>IF('FY2022'!$A130&lt;&gt;"",IF(AND(MONTH($K128) &lt;= 3, MONTH($L128) &gt;= 3), IF($O128 &lt;&gt; "", $E128/$O128, ""), ""),"")</f>
        <v>112500</v>
      </c>
      <c r="S128" s="10">
        <f>IF('FY2022'!$A130&lt;&gt;"",IF(AND(MONTH($K128) &lt;= 4, MONTH($L128) &gt;= 4), IF($O128 &lt;&gt; "", $E128/$O128, ""), ""),"")</f>
        <v>112500</v>
      </c>
      <c r="T128" s="10">
        <f>IF('FY2022'!$A130&lt;&gt;"",IF(AND(MONTH($K128) &lt;= 5, MONTH($L128) &gt;= 5), IF($O128 &lt;&gt; "", $E128/$O128, ""), ""),"")</f>
        <v>112500</v>
      </c>
      <c r="U128" s="10">
        <f>IF('FY2022'!$A130&lt;&gt;"",IF(AND(MONTH($K128) &lt;= 6, MONTH($L128) &gt;= 6), IF($O128 &lt;&gt; "", $E128/$O128, ""), ""),"")</f>
        <v>112500</v>
      </c>
      <c r="V128" s="10" t="str">
        <f>IF('FY2022'!$A130&lt;&gt;"",IF(AND(MONTH($K128) &lt;= 7, MONTH($L128) &gt;= 7 ), IF($O128 &lt;&gt; "", $E128/$O128, ""), ""),"")</f>
        <v/>
      </c>
      <c r="W128" s="10" t="str">
        <f>IF('FY2022'!$A130&lt;&gt;"",IF(AND(MONTH($K128) &lt;= 8, MONTH($L128) &gt;= 8), IF($O128 &lt;&gt; "", $E128/$O128, ""), ""),"")</f>
        <v/>
      </c>
      <c r="X128" s="10" t="str">
        <f>IF('FY2022'!$A130&lt;&gt;"",IF(AND(MONTH($K128) &lt;= 9, MONTH($L128) &gt;= 9), IF($O128 &lt;&gt; "", $E128/$O128, ""), ""),"")</f>
        <v/>
      </c>
      <c r="Y128" s="10" t="str">
        <f>IF('FY2022'!$A130&lt;&gt;"",IF(AND(MONTH($K128) &lt;= 10, MONTH($L128) &gt;= 10), IF($O128 &lt;&gt; "", $E128/$O128, ""), ""),"")</f>
        <v/>
      </c>
      <c r="Z128" s="10" t="str">
        <f>IF('FY2022'!$A130&lt;&gt;"",IF(AND(MONTH($K128) &lt;= 11, MONTH($L128) &gt;= 11), IF($O128 &lt;&gt; "", $E128/$O128, ""), ""),"")</f>
        <v/>
      </c>
      <c r="AA128" s="10" t="str">
        <f>IF('FY2022'!$A130&lt;&gt;"",IF(AND(MONTH($K128) &lt;= 12, MONTH($L128) &gt;= 12), IF($O128 &lt;&gt; "", $E128/$O128, ""), ""),"")</f>
        <v/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44562</v>
      </c>
      <c r="L129" s="7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44742</v>
      </c>
      <c r="M129" s="7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44523</v>
      </c>
      <c r="N129" s="7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44498</v>
      </c>
      <c r="O129" s="5">
        <f t="shared" si="1"/>
        <v>6</v>
      </c>
      <c r="P129" s="10">
        <f>IF('FY2022'!$A131&lt;&gt;"",IF(AND(MONTH($K129) &lt;= 1, MONTH($L129) &gt;= 1), IF($O129 &lt;&gt; "", $E129/$O129, ""), ""),"")</f>
        <v>100000</v>
      </c>
      <c r="Q129" s="10">
        <f>IF('FY2022'!$A131&lt;&gt;"",IF(AND(MONTH($K129) &lt;= 2, MONTH($L129) &gt;= 2), IF($O129 &lt;&gt; "", $E129/$O129, ""), ""),"")</f>
        <v>100000</v>
      </c>
      <c r="R129" s="10">
        <f>IF('FY2022'!$A131&lt;&gt;"",IF(AND(MONTH($K129) &lt;= 3, MONTH($L129) &gt;= 3), IF($O129 &lt;&gt; "", $E129/$O129, ""), ""),"")</f>
        <v>100000</v>
      </c>
      <c r="S129" s="10">
        <f>IF('FY2022'!$A131&lt;&gt;"",IF(AND(MONTH($K129) &lt;= 4, MONTH($L129) &gt;= 4), IF($O129 &lt;&gt; "", $E129/$O129, ""), ""),"")</f>
        <v>100000</v>
      </c>
      <c r="T129" s="10">
        <f>IF('FY2022'!$A131&lt;&gt;"",IF(AND(MONTH($K129) &lt;= 5, MONTH($L129) &gt;= 5), IF($O129 &lt;&gt; "", $E129/$O129, ""), ""),"")</f>
        <v>100000</v>
      </c>
      <c r="U129" s="10">
        <f>IF('FY2022'!$A131&lt;&gt;"",IF(AND(MONTH($K129) &lt;= 6, MONTH($L129) &gt;= 6), IF($O129 &lt;&gt; "", $E129/$O129, ""), ""),"")</f>
        <v>100000</v>
      </c>
      <c r="V129" s="10" t="str">
        <f>IF('FY2022'!$A131&lt;&gt;"",IF(AND(MONTH($K129) &lt;= 7, MONTH($L129) &gt;= 7 ), IF($O129 &lt;&gt; "", $E129/$O129, ""), ""),"")</f>
        <v/>
      </c>
      <c r="W129" s="10" t="str">
        <f>IF('FY2022'!$A131&lt;&gt;"",IF(AND(MONTH($K129) &lt;= 8, MONTH($L129) &gt;= 8), IF($O129 &lt;&gt; "", $E129/$O129, ""), ""),"")</f>
        <v/>
      </c>
      <c r="X129" s="10" t="str">
        <f>IF('FY2022'!$A131&lt;&gt;"",IF(AND(MONTH($K129) &lt;= 9, MONTH($L129) &gt;= 9), IF($O129 &lt;&gt; "", $E129/$O129, ""), ""),"")</f>
        <v/>
      </c>
      <c r="Y129" s="10" t="str">
        <f>IF('FY2022'!$A131&lt;&gt;"",IF(AND(MONTH($K129) &lt;= 10, MONTH($L129) &gt;= 10), IF($O129 &lt;&gt; "", $E129/$O129, ""), ""),"")</f>
        <v/>
      </c>
      <c r="Z129" s="10" t="str">
        <f>IF('FY2022'!$A131&lt;&gt;"",IF(AND(MONTH($K129) &lt;= 11, MONTH($L129) &gt;= 11), IF($O129 &lt;&gt; "", $E129/$O129, ""), ""),"")</f>
        <v/>
      </c>
      <c r="AA129" s="10" t="str">
        <f>IF('FY2022'!$A131&lt;&gt;"",IF(AND(MONTH($K129) &lt;= 12, MONTH($L129) &gt;= 12), IF($O129 &lt;&gt; "", $E129/$O129, ""), ""),"")</f>
        <v/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44562</v>
      </c>
      <c r="L130" s="7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44742</v>
      </c>
      <c r="M130" s="7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44523</v>
      </c>
      <c r="N130" s="7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44498</v>
      </c>
      <c r="O130" s="5">
        <f t="shared" si="1"/>
        <v>6</v>
      </c>
      <c r="P130" s="10">
        <f>IF('FY2022'!$A132&lt;&gt;"",IF(AND(MONTH($K130) &lt;= 1, MONTH($L130) &gt;= 1), IF($O130 &lt;&gt; "", $E130/$O130, ""), ""),"")</f>
        <v>100000</v>
      </c>
      <c r="Q130" s="10">
        <f>IF('FY2022'!$A132&lt;&gt;"",IF(AND(MONTH($K130) &lt;= 2, MONTH($L130) &gt;= 2), IF($O130 &lt;&gt; "", $E130/$O130, ""), ""),"")</f>
        <v>100000</v>
      </c>
      <c r="R130" s="10">
        <f>IF('FY2022'!$A132&lt;&gt;"",IF(AND(MONTH($K130) &lt;= 3, MONTH($L130) &gt;= 3), IF($O130 &lt;&gt; "", $E130/$O130, ""), ""),"")</f>
        <v>100000</v>
      </c>
      <c r="S130" s="10">
        <f>IF('FY2022'!$A132&lt;&gt;"",IF(AND(MONTH($K130) &lt;= 4, MONTH($L130) &gt;= 4), IF($O130 &lt;&gt; "", $E130/$O130, ""), ""),"")</f>
        <v>100000</v>
      </c>
      <c r="T130" s="10">
        <f>IF('FY2022'!$A132&lt;&gt;"",IF(AND(MONTH($K130) &lt;= 5, MONTH($L130) &gt;= 5), IF($O130 &lt;&gt; "", $E130/$O130, ""), ""),"")</f>
        <v>100000</v>
      </c>
      <c r="U130" s="10">
        <f>IF('FY2022'!$A132&lt;&gt;"",IF(AND(MONTH($K130) &lt;= 6, MONTH($L130) &gt;= 6), IF($O130 &lt;&gt; "", $E130/$O130, ""), ""),"")</f>
        <v>100000</v>
      </c>
      <c r="V130" s="10" t="str">
        <f>IF('FY2022'!$A132&lt;&gt;"",IF(AND(MONTH($K130) &lt;= 7, MONTH($L130) &gt;= 7 ), IF($O130 &lt;&gt; "", $E130/$O130, ""), ""),"")</f>
        <v/>
      </c>
      <c r="W130" s="10" t="str">
        <f>IF('FY2022'!$A132&lt;&gt;"",IF(AND(MONTH($K130) &lt;= 8, MONTH($L130) &gt;= 8), IF($O130 &lt;&gt; "", $E130/$O130, ""), ""),"")</f>
        <v/>
      </c>
      <c r="X130" s="10" t="str">
        <f>IF('FY2022'!$A132&lt;&gt;"",IF(AND(MONTH($K130) &lt;= 9, MONTH($L130) &gt;= 9), IF($O130 &lt;&gt; "", $E130/$O130, ""), ""),"")</f>
        <v/>
      </c>
      <c r="Y130" s="10" t="str">
        <f>IF('FY2022'!$A132&lt;&gt;"",IF(AND(MONTH($K130) &lt;= 10, MONTH($L130) &gt;= 10), IF($O130 &lt;&gt; "", $E130/$O130, ""), ""),"")</f>
        <v/>
      </c>
      <c r="Z130" s="10" t="str">
        <f>IF('FY2022'!$A132&lt;&gt;"",IF(AND(MONTH($K130) &lt;= 11, MONTH($L130) &gt;= 11), IF($O130 &lt;&gt; "", $E130/$O130, ""), ""),"")</f>
        <v/>
      </c>
      <c r="AA130" s="10" t="str">
        <f>IF('FY2022'!$A132&lt;&gt;"",IF(AND(MONTH($K130) &lt;= 12, MONTH($L130) &gt;= 12), IF($O130 &lt;&gt; "", $E130/$O130, ""), ""),"")</f>
        <v/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44562</v>
      </c>
      <c r="L131" s="7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44742</v>
      </c>
      <c r="M131" s="7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44523</v>
      </c>
      <c r="N131" s="7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44498</v>
      </c>
      <c r="O131" s="5">
        <f t="shared" ref="O131:O194" si="2">IF(AND(K131&lt;&gt;"", L131&lt;&gt;""), DATEDIF(K131, L131, "M") + 1, "")</f>
        <v>6</v>
      </c>
      <c r="P131" s="10">
        <f>IF('FY2022'!$A133&lt;&gt;"",IF(AND(MONTH($K131) &lt;= 1, MONTH($L131) &gt;= 1), IF($O131 &lt;&gt; "", $E131/$O131, ""), ""),"")</f>
        <v>100000</v>
      </c>
      <c r="Q131" s="10">
        <f>IF('FY2022'!$A133&lt;&gt;"",IF(AND(MONTH($K131) &lt;= 2, MONTH($L131) &gt;= 2), IF($O131 &lt;&gt; "", $E131/$O131, ""), ""),"")</f>
        <v>100000</v>
      </c>
      <c r="R131" s="10">
        <f>IF('FY2022'!$A133&lt;&gt;"",IF(AND(MONTH($K131) &lt;= 3, MONTH($L131) &gt;= 3), IF($O131 &lt;&gt; "", $E131/$O131, ""), ""),"")</f>
        <v>100000</v>
      </c>
      <c r="S131" s="10">
        <f>IF('FY2022'!$A133&lt;&gt;"",IF(AND(MONTH($K131) &lt;= 4, MONTH($L131) &gt;= 4), IF($O131 &lt;&gt; "", $E131/$O131, ""), ""),"")</f>
        <v>100000</v>
      </c>
      <c r="T131" s="10">
        <f>IF('FY2022'!$A133&lt;&gt;"",IF(AND(MONTH($K131) &lt;= 5, MONTH($L131) &gt;= 5), IF($O131 &lt;&gt; "", $E131/$O131, ""), ""),"")</f>
        <v>100000</v>
      </c>
      <c r="U131" s="10">
        <f>IF('FY2022'!$A133&lt;&gt;"",IF(AND(MONTH($K131) &lt;= 6, MONTH($L131) &gt;= 6), IF($O131 &lt;&gt; "", $E131/$O131, ""), ""),"")</f>
        <v>100000</v>
      </c>
      <c r="V131" s="10" t="str">
        <f>IF('FY2022'!$A133&lt;&gt;"",IF(AND(MONTH($K131) &lt;= 7, MONTH($L131) &gt;= 7 ), IF($O131 &lt;&gt; "", $E131/$O131, ""), ""),"")</f>
        <v/>
      </c>
      <c r="W131" s="10" t="str">
        <f>IF('FY2022'!$A133&lt;&gt;"",IF(AND(MONTH($K131) &lt;= 8, MONTH($L131) &gt;= 8), IF($O131 &lt;&gt; "", $E131/$O131, ""), ""),"")</f>
        <v/>
      </c>
      <c r="X131" s="10" t="str">
        <f>IF('FY2022'!$A133&lt;&gt;"",IF(AND(MONTH($K131) &lt;= 9, MONTH($L131) &gt;= 9), IF($O131 &lt;&gt; "", $E131/$O131, ""), ""),"")</f>
        <v/>
      </c>
      <c r="Y131" s="10" t="str">
        <f>IF('FY2022'!$A133&lt;&gt;"",IF(AND(MONTH($K131) &lt;= 10, MONTH($L131) &gt;= 10), IF($O131 &lt;&gt; "", $E131/$O131, ""), ""),"")</f>
        <v/>
      </c>
      <c r="Z131" s="10" t="str">
        <f>IF('FY2022'!$A133&lt;&gt;"",IF(AND(MONTH($K131) &lt;= 11, MONTH($L131) &gt;= 11), IF($O131 &lt;&gt; "", $E131/$O131, ""), ""),"")</f>
        <v/>
      </c>
      <c r="AA131" s="10" t="str">
        <f>IF('FY2022'!$A133&lt;&gt;"",IF(AND(MONTH($K131) &lt;= 12, MONTH($L131) &gt;= 12), IF($O131 &lt;&gt; "", $E131/$O131, ""), ""),"")</f>
        <v/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44562</v>
      </c>
      <c r="L132" s="7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44742</v>
      </c>
      <c r="M132" s="7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44523</v>
      </c>
      <c r="N132" s="7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44498</v>
      </c>
      <c r="O132" s="5">
        <f t="shared" si="2"/>
        <v>6</v>
      </c>
      <c r="P132" s="10">
        <f>IF('FY2022'!$A134&lt;&gt;"",IF(AND(MONTH($K132) &lt;= 1, MONTH($L132) &gt;= 1), IF($O132 &lt;&gt; "", $E132/$O132, ""), ""),"")</f>
        <v>300000</v>
      </c>
      <c r="Q132" s="10">
        <f>IF('FY2022'!$A134&lt;&gt;"",IF(AND(MONTH($K132) &lt;= 2, MONTH($L132) &gt;= 2), IF($O132 &lt;&gt; "", $E132/$O132, ""), ""),"")</f>
        <v>300000</v>
      </c>
      <c r="R132" s="10">
        <f>IF('FY2022'!$A134&lt;&gt;"",IF(AND(MONTH($K132) &lt;= 3, MONTH($L132) &gt;= 3), IF($O132 &lt;&gt; "", $E132/$O132, ""), ""),"")</f>
        <v>300000</v>
      </c>
      <c r="S132" s="10">
        <f>IF('FY2022'!$A134&lt;&gt;"",IF(AND(MONTH($K132) &lt;= 4, MONTH($L132) &gt;= 4), IF($O132 &lt;&gt; "", $E132/$O132, ""), ""),"")</f>
        <v>300000</v>
      </c>
      <c r="T132" s="10">
        <f>IF('FY2022'!$A134&lt;&gt;"",IF(AND(MONTH($K132) &lt;= 5, MONTH($L132) &gt;= 5), IF($O132 &lt;&gt; "", $E132/$O132, ""), ""),"")</f>
        <v>300000</v>
      </c>
      <c r="U132" s="10">
        <f>IF('FY2022'!$A134&lt;&gt;"",IF(AND(MONTH($K132) &lt;= 6, MONTH($L132) &gt;= 6), IF($O132 &lt;&gt; "", $E132/$O132, ""), ""),"")</f>
        <v>300000</v>
      </c>
      <c r="V132" s="10" t="str">
        <f>IF('FY2022'!$A134&lt;&gt;"",IF(AND(MONTH($K132) &lt;= 7, MONTH($L132) &gt;= 7 ), IF($O132 &lt;&gt; "", $E132/$O132, ""), ""),"")</f>
        <v/>
      </c>
      <c r="W132" s="10" t="str">
        <f>IF('FY2022'!$A134&lt;&gt;"",IF(AND(MONTH($K132) &lt;= 8, MONTH($L132) &gt;= 8), IF($O132 &lt;&gt; "", $E132/$O132, ""), ""),"")</f>
        <v/>
      </c>
      <c r="X132" s="10" t="str">
        <f>IF('FY2022'!$A134&lt;&gt;"",IF(AND(MONTH($K132) &lt;= 9, MONTH($L132) &gt;= 9), IF($O132 &lt;&gt; "", $E132/$O132, ""), ""),"")</f>
        <v/>
      </c>
      <c r="Y132" s="10" t="str">
        <f>IF('FY2022'!$A134&lt;&gt;"",IF(AND(MONTH($K132) &lt;= 10, MONTH($L132) &gt;= 10), IF($O132 &lt;&gt; "", $E132/$O132, ""), ""),"")</f>
        <v/>
      </c>
      <c r="Z132" s="10" t="str">
        <f>IF('FY2022'!$A134&lt;&gt;"",IF(AND(MONTH($K132) &lt;= 11, MONTH($L132) &gt;= 11), IF($O132 &lt;&gt; "", $E132/$O132, ""), ""),"")</f>
        <v/>
      </c>
      <c r="AA132" s="10" t="str">
        <f>IF('FY2022'!$A134&lt;&gt;"",IF(AND(MONTH($K132) &lt;= 12, MONTH($L132) &gt;= 12), IF($O132 &lt;&gt; "", $E132/$O132, ""), ""),"")</f>
        <v/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44562</v>
      </c>
      <c r="L133" s="7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44742</v>
      </c>
      <c r="M133" s="7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44523</v>
      </c>
      <c r="N133" s="7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44498</v>
      </c>
      <c r="O133" s="5">
        <f t="shared" si="2"/>
        <v>6</v>
      </c>
      <c r="P133" s="10">
        <f>IF('FY2022'!$A135&lt;&gt;"",IF(AND(MONTH($K133) &lt;= 1, MONTH($L133) &gt;= 1), IF($O133 &lt;&gt; "", $E133/$O133, ""), ""),"")</f>
        <v>100000</v>
      </c>
      <c r="Q133" s="10">
        <f>IF('FY2022'!$A135&lt;&gt;"",IF(AND(MONTH($K133) &lt;= 2, MONTH($L133) &gt;= 2), IF($O133 &lt;&gt; "", $E133/$O133, ""), ""),"")</f>
        <v>100000</v>
      </c>
      <c r="R133" s="10">
        <f>IF('FY2022'!$A135&lt;&gt;"",IF(AND(MONTH($K133) &lt;= 3, MONTH($L133) &gt;= 3), IF($O133 &lt;&gt; "", $E133/$O133, ""), ""),"")</f>
        <v>100000</v>
      </c>
      <c r="S133" s="10">
        <f>IF('FY2022'!$A135&lt;&gt;"",IF(AND(MONTH($K133) &lt;= 4, MONTH($L133) &gt;= 4), IF($O133 &lt;&gt; "", $E133/$O133, ""), ""),"")</f>
        <v>100000</v>
      </c>
      <c r="T133" s="10">
        <f>IF('FY2022'!$A135&lt;&gt;"",IF(AND(MONTH($K133) &lt;= 5, MONTH($L133) &gt;= 5), IF($O133 &lt;&gt; "", $E133/$O133, ""), ""),"")</f>
        <v>100000</v>
      </c>
      <c r="U133" s="10">
        <f>IF('FY2022'!$A135&lt;&gt;"",IF(AND(MONTH($K133) &lt;= 6, MONTH($L133) &gt;= 6), IF($O133 &lt;&gt; "", $E133/$O133, ""), ""),"")</f>
        <v>100000</v>
      </c>
      <c r="V133" s="10" t="str">
        <f>IF('FY2022'!$A135&lt;&gt;"",IF(AND(MONTH($K133) &lt;= 7, MONTH($L133) &gt;= 7 ), IF($O133 &lt;&gt; "", $E133/$O133, ""), ""),"")</f>
        <v/>
      </c>
      <c r="W133" s="10" t="str">
        <f>IF('FY2022'!$A135&lt;&gt;"",IF(AND(MONTH($K133) &lt;= 8, MONTH($L133) &gt;= 8), IF($O133 &lt;&gt; "", $E133/$O133, ""), ""),"")</f>
        <v/>
      </c>
      <c r="X133" s="10" t="str">
        <f>IF('FY2022'!$A135&lt;&gt;"",IF(AND(MONTH($K133) &lt;= 9, MONTH($L133) &gt;= 9), IF($O133 &lt;&gt; "", $E133/$O133, ""), ""),"")</f>
        <v/>
      </c>
      <c r="Y133" s="10" t="str">
        <f>IF('FY2022'!$A135&lt;&gt;"",IF(AND(MONTH($K133) &lt;= 10, MONTH($L133) &gt;= 10), IF($O133 &lt;&gt; "", $E133/$O133, ""), ""),"")</f>
        <v/>
      </c>
      <c r="Z133" s="10" t="str">
        <f>IF('FY2022'!$A135&lt;&gt;"",IF(AND(MONTH($K133) &lt;= 11, MONTH($L133) &gt;= 11), IF($O133 &lt;&gt; "", $E133/$O133, ""), ""),"")</f>
        <v/>
      </c>
      <c r="AA133" s="10" t="str">
        <f>IF('FY2022'!$A135&lt;&gt;"",IF(AND(MONTH($K133) &lt;= 12, MONTH($L133) &gt;= 12), IF($O133 &lt;&gt; "", $E133/$O133, ""), ""),"")</f>
        <v/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44562</v>
      </c>
      <c r="L134" s="7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44742</v>
      </c>
      <c r="M134" s="7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44523</v>
      </c>
      <c r="N134" s="7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44498</v>
      </c>
      <c r="O134" s="5">
        <f t="shared" si="2"/>
        <v>6</v>
      </c>
      <c r="P134" s="10">
        <f>IF('FY2022'!$A136&lt;&gt;"",IF(AND(MONTH($K134) &lt;= 1, MONTH($L134) &gt;= 1), IF($O134 &lt;&gt; "", $E134/$O134, ""), ""),"")</f>
        <v>150000</v>
      </c>
      <c r="Q134" s="10">
        <f>IF('FY2022'!$A136&lt;&gt;"",IF(AND(MONTH($K134) &lt;= 2, MONTH($L134) &gt;= 2), IF($O134 &lt;&gt; "", $E134/$O134, ""), ""),"")</f>
        <v>150000</v>
      </c>
      <c r="R134" s="10">
        <f>IF('FY2022'!$A136&lt;&gt;"",IF(AND(MONTH($K134) &lt;= 3, MONTH($L134) &gt;= 3), IF($O134 &lt;&gt; "", $E134/$O134, ""), ""),"")</f>
        <v>150000</v>
      </c>
      <c r="S134" s="10">
        <f>IF('FY2022'!$A136&lt;&gt;"",IF(AND(MONTH($K134) &lt;= 4, MONTH($L134) &gt;= 4), IF($O134 &lt;&gt; "", $E134/$O134, ""), ""),"")</f>
        <v>150000</v>
      </c>
      <c r="T134" s="10">
        <f>IF('FY2022'!$A136&lt;&gt;"",IF(AND(MONTH($K134) &lt;= 5, MONTH($L134) &gt;= 5), IF($O134 &lt;&gt; "", $E134/$O134, ""), ""),"")</f>
        <v>150000</v>
      </c>
      <c r="U134" s="10">
        <f>IF('FY2022'!$A136&lt;&gt;"",IF(AND(MONTH($K134) &lt;= 6, MONTH($L134) &gt;= 6), IF($O134 &lt;&gt; "", $E134/$O134, ""), ""),"")</f>
        <v>150000</v>
      </c>
      <c r="V134" s="10" t="str">
        <f>IF('FY2022'!$A136&lt;&gt;"",IF(AND(MONTH($K134) &lt;= 7, MONTH($L134) &gt;= 7 ), IF($O134 &lt;&gt; "", $E134/$O134, ""), ""),"")</f>
        <v/>
      </c>
      <c r="W134" s="10" t="str">
        <f>IF('FY2022'!$A136&lt;&gt;"",IF(AND(MONTH($K134) &lt;= 8, MONTH($L134) &gt;= 8), IF($O134 &lt;&gt; "", $E134/$O134, ""), ""),"")</f>
        <v/>
      </c>
      <c r="X134" s="10" t="str">
        <f>IF('FY2022'!$A136&lt;&gt;"",IF(AND(MONTH($K134) &lt;= 9, MONTH($L134) &gt;= 9), IF($O134 &lt;&gt; "", $E134/$O134, ""), ""),"")</f>
        <v/>
      </c>
      <c r="Y134" s="10" t="str">
        <f>IF('FY2022'!$A136&lt;&gt;"",IF(AND(MONTH($K134) &lt;= 10, MONTH($L134) &gt;= 10), IF($O134 &lt;&gt; "", $E134/$O134, ""), ""),"")</f>
        <v/>
      </c>
      <c r="Z134" s="10" t="str">
        <f>IF('FY2022'!$A136&lt;&gt;"",IF(AND(MONTH($K134) &lt;= 11, MONTH($L134) &gt;= 11), IF($O134 &lt;&gt; "", $E134/$O134, ""), ""),"")</f>
        <v/>
      </c>
      <c r="AA134" s="10" t="str">
        <f>IF('FY2022'!$A136&lt;&gt;"",IF(AND(MONTH($K134) &lt;= 12, MONTH($L134) &gt;= 12), IF($O134 &lt;&gt; "", $E134/$O134, ""), ""),"")</f>
        <v/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44562</v>
      </c>
      <c r="L135" s="7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44742</v>
      </c>
      <c r="M135" s="7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44523</v>
      </c>
      <c r="N135" s="7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44498</v>
      </c>
      <c r="O135" s="5">
        <f t="shared" si="2"/>
        <v>6</v>
      </c>
      <c r="P135" s="10">
        <f>IF('FY2022'!$A137&lt;&gt;"",IF(AND(MONTH($K135) &lt;= 1, MONTH($L135) &gt;= 1), IF($O135 &lt;&gt; "", $E135/$O135, ""), ""),"")</f>
        <v>50000</v>
      </c>
      <c r="Q135" s="10">
        <f>IF('FY2022'!$A137&lt;&gt;"",IF(AND(MONTH($K135) &lt;= 2, MONTH($L135) &gt;= 2), IF($O135 &lt;&gt; "", $E135/$O135, ""), ""),"")</f>
        <v>50000</v>
      </c>
      <c r="R135" s="10">
        <f>IF('FY2022'!$A137&lt;&gt;"",IF(AND(MONTH($K135) &lt;= 3, MONTH($L135) &gt;= 3), IF($O135 &lt;&gt; "", $E135/$O135, ""), ""),"")</f>
        <v>50000</v>
      </c>
      <c r="S135" s="10">
        <f>IF('FY2022'!$A137&lt;&gt;"",IF(AND(MONTH($K135) &lt;= 4, MONTH($L135) &gt;= 4), IF($O135 &lt;&gt; "", $E135/$O135, ""), ""),"")</f>
        <v>50000</v>
      </c>
      <c r="T135" s="10">
        <f>IF('FY2022'!$A137&lt;&gt;"",IF(AND(MONTH($K135) &lt;= 5, MONTH($L135) &gt;= 5), IF($O135 &lt;&gt; "", $E135/$O135, ""), ""),"")</f>
        <v>50000</v>
      </c>
      <c r="U135" s="10">
        <f>IF('FY2022'!$A137&lt;&gt;"",IF(AND(MONTH($K135) &lt;= 6, MONTH($L135) &gt;= 6), IF($O135 &lt;&gt; "", $E135/$O135, ""), ""),"")</f>
        <v>50000</v>
      </c>
      <c r="V135" s="10" t="str">
        <f>IF('FY2022'!$A137&lt;&gt;"",IF(AND(MONTH($K135) &lt;= 7, MONTH($L135) &gt;= 7 ), IF($O135 &lt;&gt; "", $E135/$O135, ""), ""),"")</f>
        <v/>
      </c>
      <c r="W135" s="10" t="str">
        <f>IF('FY2022'!$A137&lt;&gt;"",IF(AND(MONTH($K135) &lt;= 8, MONTH($L135) &gt;= 8), IF($O135 &lt;&gt; "", $E135/$O135, ""), ""),"")</f>
        <v/>
      </c>
      <c r="X135" s="10" t="str">
        <f>IF('FY2022'!$A137&lt;&gt;"",IF(AND(MONTH($K135) &lt;= 9, MONTH($L135) &gt;= 9), IF($O135 &lt;&gt; "", $E135/$O135, ""), ""),"")</f>
        <v/>
      </c>
      <c r="Y135" s="10" t="str">
        <f>IF('FY2022'!$A137&lt;&gt;"",IF(AND(MONTH($K135) &lt;= 10, MONTH($L135) &gt;= 10), IF($O135 &lt;&gt; "", $E135/$O135, ""), ""),"")</f>
        <v/>
      </c>
      <c r="Z135" s="10" t="str">
        <f>IF('FY2022'!$A137&lt;&gt;"",IF(AND(MONTH($K135) &lt;= 11, MONTH($L135) &gt;= 11), IF($O135 &lt;&gt; "", $E135/$O135, ""), ""),"")</f>
        <v/>
      </c>
      <c r="AA135" s="10" t="str">
        <f>IF('FY2022'!$A137&lt;&gt;"",IF(AND(MONTH($K135) &lt;= 12, MONTH($L135) &gt;= 12), IF($O135 &lt;&gt; "", $E135/$O135, ""), ""),"")</f>
        <v/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44562</v>
      </c>
      <c r="L136" s="7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44742</v>
      </c>
      <c r="M136" s="7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44524</v>
      </c>
      <c r="N136" s="7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44501</v>
      </c>
      <c r="O136" s="5">
        <f t="shared" si="2"/>
        <v>6</v>
      </c>
      <c r="P136" s="10">
        <f>IF('FY2022'!$A138&lt;&gt;"",IF(AND(MONTH($K136) &lt;= 1, MONTH($L136) &gt;= 1), IF($O136 &lt;&gt; "", $E136/$O136, ""), ""),"")</f>
        <v>200000</v>
      </c>
      <c r="Q136" s="10">
        <f>IF('FY2022'!$A138&lt;&gt;"",IF(AND(MONTH($K136) &lt;= 2, MONTH($L136) &gt;= 2), IF($O136 &lt;&gt; "", $E136/$O136, ""), ""),"")</f>
        <v>200000</v>
      </c>
      <c r="R136" s="10">
        <f>IF('FY2022'!$A138&lt;&gt;"",IF(AND(MONTH($K136) &lt;= 3, MONTH($L136) &gt;= 3), IF($O136 &lt;&gt; "", $E136/$O136, ""), ""),"")</f>
        <v>200000</v>
      </c>
      <c r="S136" s="10">
        <f>IF('FY2022'!$A138&lt;&gt;"",IF(AND(MONTH($K136) &lt;= 4, MONTH($L136) &gt;= 4), IF($O136 &lt;&gt; "", $E136/$O136, ""), ""),"")</f>
        <v>200000</v>
      </c>
      <c r="T136" s="10">
        <f>IF('FY2022'!$A138&lt;&gt;"",IF(AND(MONTH($K136) &lt;= 5, MONTH($L136) &gt;= 5), IF($O136 &lt;&gt; "", $E136/$O136, ""), ""),"")</f>
        <v>200000</v>
      </c>
      <c r="U136" s="10">
        <f>IF('FY2022'!$A138&lt;&gt;"",IF(AND(MONTH($K136) &lt;= 6, MONTH($L136) &gt;= 6), IF($O136 &lt;&gt; "", $E136/$O136, ""), ""),"")</f>
        <v>200000</v>
      </c>
      <c r="V136" s="10" t="str">
        <f>IF('FY2022'!$A138&lt;&gt;"",IF(AND(MONTH($K136) &lt;= 7, MONTH($L136) &gt;= 7 ), IF($O136 &lt;&gt; "", $E136/$O136, ""), ""),"")</f>
        <v/>
      </c>
      <c r="W136" s="10" t="str">
        <f>IF('FY2022'!$A138&lt;&gt;"",IF(AND(MONTH($K136) &lt;= 8, MONTH($L136) &gt;= 8), IF($O136 &lt;&gt; "", $E136/$O136, ""), ""),"")</f>
        <v/>
      </c>
      <c r="X136" s="10" t="str">
        <f>IF('FY2022'!$A138&lt;&gt;"",IF(AND(MONTH($K136) &lt;= 9, MONTH($L136) &gt;= 9), IF($O136 &lt;&gt; "", $E136/$O136, ""), ""),"")</f>
        <v/>
      </c>
      <c r="Y136" s="10" t="str">
        <f>IF('FY2022'!$A138&lt;&gt;"",IF(AND(MONTH($K136) &lt;= 10, MONTH($L136) &gt;= 10), IF($O136 &lt;&gt; "", $E136/$O136, ""), ""),"")</f>
        <v/>
      </c>
      <c r="Z136" s="10" t="str">
        <f>IF('FY2022'!$A138&lt;&gt;"",IF(AND(MONTH($K136) &lt;= 11, MONTH($L136) &gt;= 11), IF($O136 &lt;&gt; "", $E136/$O136, ""), ""),"")</f>
        <v/>
      </c>
      <c r="AA136" s="10" t="str">
        <f>IF('FY2022'!$A138&lt;&gt;"",IF(AND(MONTH($K136) &lt;= 12, MONTH($L136) &gt;= 12), IF($O136 &lt;&gt; "", $E136/$O136, ""), ""),"")</f>
        <v/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44562</v>
      </c>
      <c r="L137" s="7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44742</v>
      </c>
      <c r="M137" s="7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44524</v>
      </c>
      <c r="N137" s="7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44501</v>
      </c>
      <c r="O137" s="5">
        <f t="shared" si="2"/>
        <v>6</v>
      </c>
      <c r="P137" s="10">
        <f>IF('FY2022'!$A139&lt;&gt;"",IF(AND(MONTH($K137) &lt;= 1, MONTH($L137) &gt;= 1), IF($O137 &lt;&gt; "", $E137/$O137, ""), ""),"")</f>
        <v>200000</v>
      </c>
      <c r="Q137" s="10">
        <f>IF('FY2022'!$A139&lt;&gt;"",IF(AND(MONTH($K137) &lt;= 2, MONTH($L137) &gt;= 2), IF($O137 &lt;&gt; "", $E137/$O137, ""), ""),"")</f>
        <v>200000</v>
      </c>
      <c r="R137" s="10">
        <f>IF('FY2022'!$A139&lt;&gt;"",IF(AND(MONTH($K137) &lt;= 3, MONTH($L137) &gt;= 3), IF($O137 &lt;&gt; "", $E137/$O137, ""), ""),"")</f>
        <v>200000</v>
      </c>
      <c r="S137" s="10">
        <f>IF('FY2022'!$A139&lt;&gt;"",IF(AND(MONTH($K137) &lt;= 4, MONTH($L137) &gt;= 4), IF($O137 &lt;&gt; "", $E137/$O137, ""), ""),"")</f>
        <v>200000</v>
      </c>
      <c r="T137" s="10">
        <f>IF('FY2022'!$A139&lt;&gt;"",IF(AND(MONTH($K137) &lt;= 5, MONTH($L137) &gt;= 5), IF($O137 &lt;&gt; "", $E137/$O137, ""), ""),"")</f>
        <v>200000</v>
      </c>
      <c r="U137" s="10">
        <f>IF('FY2022'!$A139&lt;&gt;"",IF(AND(MONTH($K137) &lt;= 6, MONTH($L137) &gt;= 6), IF($O137 &lt;&gt; "", $E137/$O137, ""), ""),"")</f>
        <v>200000</v>
      </c>
      <c r="V137" s="10" t="str">
        <f>IF('FY2022'!$A139&lt;&gt;"",IF(AND(MONTH($K137) &lt;= 7, MONTH($L137) &gt;= 7 ), IF($O137 &lt;&gt; "", $E137/$O137, ""), ""),"")</f>
        <v/>
      </c>
      <c r="W137" s="10" t="str">
        <f>IF('FY2022'!$A139&lt;&gt;"",IF(AND(MONTH($K137) &lt;= 8, MONTH($L137) &gt;= 8), IF($O137 &lt;&gt; "", $E137/$O137, ""), ""),"")</f>
        <v/>
      </c>
      <c r="X137" s="10" t="str">
        <f>IF('FY2022'!$A139&lt;&gt;"",IF(AND(MONTH($K137) &lt;= 9, MONTH($L137) &gt;= 9), IF($O137 &lt;&gt; "", $E137/$O137, ""), ""),"")</f>
        <v/>
      </c>
      <c r="Y137" s="10" t="str">
        <f>IF('FY2022'!$A139&lt;&gt;"",IF(AND(MONTH($K137) &lt;= 10, MONTH($L137) &gt;= 10), IF($O137 &lt;&gt; "", $E137/$O137, ""), ""),"")</f>
        <v/>
      </c>
      <c r="Z137" s="10" t="str">
        <f>IF('FY2022'!$A139&lt;&gt;"",IF(AND(MONTH($K137) &lt;= 11, MONTH($L137) &gt;= 11), IF($O137 &lt;&gt; "", $E137/$O137, ""), ""),"")</f>
        <v/>
      </c>
      <c r="AA137" s="10" t="str">
        <f>IF('FY2022'!$A139&lt;&gt;"",IF(AND(MONTH($K137) &lt;= 12, MONTH($L137) &gt;= 12), IF($O137 &lt;&gt; "", $E137/$O137, ""), ""),"")</f>
        <v/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44562</v>
      </c>
      <c r="L138" s="7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44742</v>
      </c>
      <c r="M138" s="7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44524</v>
      </c>
      <c r="N138" s="7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44501</v>
      </c>
      <c r="O138" s="5">
        <f t="shared" si="2"/>
        <v>6</v>
      </c>
      <c r="P138" s="10">
        <f>IF('FY2022'!$A140&lt;&gt;"",IF(AND(MONTH($K138) &lt;= 1, MONTH($L138) &gt;= 1), IF($O138 &lt;&gt; "", $E138/$O138, ""), ""),"")</f>
        <v>100000</v>
      </c>
      <c r="Q138" s="10">
        <f>IF('FY2022'!$A140&lt;&gt;"",IF(AND(MONTH($K138) &lt;= 2, MONTH($L138) &gt;= 2), IF($O138 &lt;&gt; "", $E138/$O138, ""), ""),"")</f>
        <v>100000</v>
      </c>
      <c r="R138" s="10">
        <f>IF('FY2022'!$A140&lt;&gt;"",IF(AND(MONTH($K138) &lt;= 3, MONTH($L138) &gt;= 3), IF($O138 &lt;&gt; "", $E138/$O138, ""), ""),"")</f>
        <v>100000</v>
      </c>
      <c r="S138" s="10">
        <f>IF('FY2022'!$A140&lt;&gt;"",IF(AND(MONTH($K138) &lt;= 4, MONTH($L138) &gt;= 4), IF($O138 &lt;&gt; "", $E138/$O138, ""), ""),"")</f>
        <v>100000</v>
      </c>
      <c r="T138" s="10">
        <f>IF('FY2022'!$A140&lt;&gt;"",IF(AND(MONTH($K138) &lt;= 5, MONTH($L138) &gt;= 5), IF($O138 &lt;&gt; "", $E138/$O138, ""), ""),"")</f>
        <v>100000</v>
      </c>
      <c r="U138" s="10">
        <f>IF('FY2022'!$A140&lt;&gt;"",IF(AND(MONTH($K138) &lt;= 6, MONTH($L138) &gt;= 6), IF($O138 &lt;&gt; "", $E138/$O138, ""), ""),"")</f>
        <v>100000</v>
      </c>
      <c r="V138" s="10" t="str">
        <f>IF('FY2022'!$A140&lt;&gt;"",IF(AND(MONTH($K138) &lt;= 7, MONTH($L138) &gt;= 7 ), IF($O138 &lt;&gt; "", $E138/$O138, ""), ""),"")</f>
        <v/>
      </c>
      <c r="W138" s="10" t="str">
        <f>IF('FY2022'!$A140&lt;&gt;"",IF(AND(MONTH($K138) &lt;= 8, MONTH($L138) &gt;= 8), IF($O138 &lt;&gt; "", $E138/$O138, ""), ""),"")</f>
        <v/>
      </c>
      <c r="X138" s="10" t="str">
        <f>IF('FY2022'!$A140&lt;&gt;"",IF(AND(MONTH($K138) &lt;= 9, MONTH($L138) &gt;= 9), IF($O138 &lt;&gt; "", $E138/$O138, ""), ""),"")</f>
        <v/>
      </c>
      <c r="Y138" s="10" t="str">
        <f>IF('FY2022'!$A140&lt;&gt;"",IF(AND(MONTH($K138) &lt;= 10, MONTH($L138) &gt;= 10), IF($O138 &lt;&gt; "", $E138/$O138, ""), ""),"")</f>
        <v/>
      </c>
      <c r="Z138" s="10" t="str">
        <f>IF('FY2022'!$A140&lt;&gt;"",IF(AND(MONTH($K138) &lt;= 11, MONTH($L138) &gt;= 11), IF($O138 &lt;&gt; "", $E138/$O138, ""), ""),"")</f>
        <v/>
      </c>
      <c r="AA138" s="10" t="str">
        <f>IF('FY2022'!$A140&lt;&gt;"",IF(AND(MONTH($K138) &lt;= 12, MONTH($L138) &gt;= 12), IF($O138 &lt;&gt; "", $E138/$O138, ""), ""),"")</f>
        <v/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44562</v>
      </c>
      <c r="L139" s="7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44742</v>
      </c>
      <c r="M139" s="7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44524</v>
      </c>
      <c r="N139" s="7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44501</v>
      </c>
      <c r="O139" s="5">
        <f t="shared" si="2"/>
        <v>6</v>
      </c>
      <c r="P139" s="10">
        <f>IF('FY2022'!$A141&lt;&gt;"",IF(AND(MONTH($K139) &lt;= 1, MONTH($L139) &gt;= 1), IF($O139 &lt;&gt; "", $E139/$O139, ""), ""),"")</f>
        <v>100000</v>
      </c>
      <c r="Q139" s="10">
        <f>IF('FY2022'!$A141&lt;&gt;"",IF(AND(MONTH($K139) &lt;= 2, MONTH($L139) &gt;= 2), IF($O139 &lt;&gt; "", $E139/$O139, ""), ""),"")</f>
        <v>100000</v>
      </c>
      <c r="R139" s="10">
        <f>IF('FY2022'!$A141&lt;&gt;"",IF(AND(MONTH($K139) &lt;= 3, MONTH($L139) &gt;= 3), IF($O139 &lt;&gt; "", $E139/$O139, ""), ""),"")</f>
        <v>100000</v>
      </c>
      <c r="S139" s="10">
        <f>IF('FY2022'!$A141&lt;&gt;"",IF(AND(MONTH($K139) &lt;= 4, MONTH($L139) &gt;= 4), IF($O139 &lt;&gt; "", $E139/$O139, ""), ""),"")</f>
        <v>100000</v>
      </c>
      <c r="T139" s="10">
        <f>IF('FY2022'!$A141&lt;&gt;"",IF(AND(MONTH($K139) &lt;= 5, MONTH($L139) &gt;= 5), IF($O139 &lt;&gt; "", $E139/$O139, ""), ""),"")</f>
        <v>100000</v>
      </c>
      <c r="U139" s="10">
        <f>IF('FY2022'!$A141&lt;&gt;"",IF(AND(MONTH($K139) &lt;= 6, MONTH($L139) &gt;= 6), IF($O139 &lt;&gt; "", $E139/$O139, ""), ""),"")</f>
        <v>100000</v>
      </c>
      <c r="V139" s="10" t="str">
        <f>IF('FY2022'!$A141&lt;&gt;"",IF(AND(MONTH($K139) &lt;= 7, MONTH($L139) &gt;= 7 ), IF($O139 &lt;&gt; "", $E139/$O139, ""), ""),"")</f>
        <v/>
      </c>
      <c r="W139" s="10" t="str">
        <f>IF('FY2022'!$A141&lt;&gt;"",IF(AND(MONTH($K139) &lt;= 8, MONTH($L139) &gt;= 8), IF($O139 &lt;&gt; "", $E139/$O139, ""), ""),"")</f>
        <v/>
      </c>
      <c r="X139" s="10" t="str">
        <f>IF('FY2022'!$A141&lt;&gt;"",IF(AND(MONTH($K139) &lt;= 9, MONTH($L139) &gt;= 9), IF($O139 &lt;&gt; "", $E139/$O139, ""), ""),"")</f>
        <v/>
      </c>
      <c r="Y139" s="10" t="str">
        <f>IF('FY2022'!$A141&lt;&gt;"",IF(AND(MONTH($K139) &lt;= 10, MONTH($L139) &gt;= 10), IF($O139 &lt;&gt; "", $E139/$O139, ""), ""),"")</f>
        <v/>
      </c>
      <c r="Z139" s="10" t="str">
        <f>IF('FY2022'!$A141&lt;&gt;"",IF(AND(MONTH($K139) &lt;= 11, MONTH($L139) &gt;= 11), IF($O139 &lt;&gt; "", $E139/$O139, ""), ""),"")</f>
        <v/>
      </c>
      <c r="AA139" s="10" t="str">
        <f>IF('FY2022'!$A141&lt;&gt;"",IF(AND(MONTH($K139) &lt;= 12, MONTH($L139) &gt;= 12), IF($O139 &lt;&gt; "", $E139/$O139, ""), ""),"")</f>
        <v/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44562</v>
      </c>
      <c r="L140" s="7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44742</v>
      </c>
      <c r="M140" s="7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44524</v>
      </c>
      <c r="N140" s="7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44501</v>
      </c>
      <c r="O140" s="5">
        <f t="shared" si="2"/>
        <v>6</v>
      </c>
      <c r="P140" s="10">
        <f>IF('FY2022'!$A142&lt;&gt;"",IF(AND(MONTH($K140) &lt;= 1, MONTH($L140) &gt;= 1), IF($O140 &lt;&gt; "", $E140/$O140, ""), ""),"")</f>
        <v>200000</v>
      </c>
      <c r="Q140" s="10">
        <f>IF('FY2022'!$A142&lt;&gt;"",IF(AND(MONTH($K140) &lt;= 2, MONTH($L140) &gt;= 2), IF($O140 &lt;&gt; "", $E140/$O140, ""), ""),"")</f>
        <v>200000</v>
      </c>
      <c r="R140" s="10">
        <f>IF('FY2022'!$A142&lt;&gt;"",IF(AND(MONTH($K140) &lt;= 3, MONTH($L140) &gt;= 3), IF($O140 &lt;&gt; "", $E140/$O140, ""), ""),"")</f>
        <v>200000</v>
      </c>
      <c r="S140" s="10">
        <f>IF('FY2022'!$A142&lt;&gt;"",IF(AND(MONTH($K140) &lt;= 4, MONTH($L140) &gt;= 4), IF($O140 &lt;&gt; "", $E140/$O140, ""), ""),"")</f>
        <v>200000</v>
      </c>
      <c r="T140" s="10">
        <f>IF('FY2022'!$A142&lt;&gt;"",IF(AND(MONTH($K140) &lt;= 5, MONTH($L140) &gt;= 5), IF($O140 &lt;&gt; "", $E140/$O140, ""), ""),"")</f>
        <v>200000</v>
      </c>
      <c r="U140" s="10">
        <f>IF('FY2022'!$A142&lt;&gt;"",IF(AND(MONTH($K140) &lt;= 6, MONTH($L140) &gt;= 6), IF($O140 &lt;&gt; "", $E140/$O140, ""), ""),"")</f>
        <v>200000</v>
      </c>
      <c r="V140" s="10" t="str">
        <f>IF('FY2022'!$A142&lt;&gt;"",IF(AND(MONTH($K140) &lt;= 7, MONTH($L140) &gt;= 7 ), IF($O140 &lt;&gt; "", $E140/$O140, ""), ""),"")</f>
        <v/>
      </c>
      <c r="W140" s="10" t="str">
        <f>IF('FY2022'!$A142&lt;&gt;"",IF(AND(MONTH($K140) &lt;= 8, MONTH($L140) &gt;= 8), IF($O140 &lt;&gt; "", $E140/$O140, ""), ""),"")</f>
        <v/>
      </c>
      <c r="X140" s="10" t="str">
        <f>IF('FY2022'!$A142&lt;&gt;"",IF(AND(MONTH($K140) &lt;= 9, MONTH($L140) &gt;= 9), IF($O140 &lt;&gt; "", $E140/$O140, ""), ""),"")</f>
        <v/>
      </c>
      <c r="Y140" s="10" t="str">
        <f>IF('FY2022'!$A142&lt;&gt;"",IF(AND(MONTH($K140) &lt;= 10, MONTH($L140) &gt;= 10), IF($O140 &lt;&gt; "", $E140/$O140, ""), ""),"")</f>
        <v/>
      </c>
      <c r="Z140" s="10" t="str">
        <f>IF('FY2022'!$A142&lt;&gt;"",IF(AND(MONTH($K140) &lt;= 11, MONTH($L140) &gt;= 11), IF($O140 &lt;&gt; "", $E140/$O140, ""), ""),"")</f>
        <v/>
      </c>
      <c r="AA140" s="10" t="str">
        <f>IF('FY2022'!$A142&lt;&gt;"",IF(AND(MONTH($K140) &lt;= 12, MONTH($L140) &gt;= 12), IF($O140 &lt;&gt; "", $E140/$O140, ""), ""),"")</f>
        <v/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44743</v>
      </c>
      <c r="L141" s="7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44773</v>
      </c>
      <c r="M141" s="7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44526</v>
      </c>
      <c r="N141" s="7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44502</v>
      </c>
      <c r="O141" s="5">
        <f t="shared" si="2"/>
        <v>1</v>
      </c>
      <c r="P141" s="10" t="str">
        <f>IF('FY2022'!$A143&lt;&gt;"",IF(AND(MONTH($K141) &lt;= 1, MONTH($L141) &gt;= 1), IF($O141 &lt;&gt; "", $E141/$O141, ""), ""),"")</f>
        <v/>
      </c>
      <c r="Q141" s="10" t="str">
        <f>IF('FY2022'!$A143&lt;&gt;"",IF(AND(MONTH($K141) &lt;= 2, MONTH($L141) &gt;= 2), IF($O141 &lt;&gt; "", $E141/$O141, ""), ""),"")</f>
        <v/>
      </c>
      <c r="R141" s="10" t="str">
        <f>IF('FY2022'!$A143&lt;&gt;"",IF(AND(MONTH($K141) &lt;= 3, MONTH($L141) &gt;= 3), IF($O141 &lt;&gt; "", $E141/$O141, ""), ""),"")</f>
        <v/>
      </c>
      <c r="S141" s="10" t="str">
        <f>IF('FY2022'!$A143&lt;&gt;"",IF(AND(MONTH($K141) &lt;= 4, MONTH($L141) &gt;= 4), IF($O141 &lt;&gt; "", $E141/$O141, ""), ""),"")</f>
        <v/>
      </c>
      <c r="T141" s="10" t="str">
        <f>IF('FY2022'!$A143&lt;&gt;"",IF(AND(MONTH($K141) &lt;= 5, MONTH($L141) &gt;= 5), IF($O141 &lt;&gt; "", $E141/$O141, ""), ""),"")</f>
        <v/>
      </c>
      <c r="U141" s="10" t="str">
        <f>IF('FY2022'!$A143&lt;&gt;"",IF(AND(MONTH($K141) &lt;= 6, MONTH($L141) &gt;= 6), IF($O141 &lt;&gt; "", $E141/$O141, ""), ""),"")</f>
        <v/>
      </c>
      <c r="V141" s="10">
        <f>IF('FY2022'!$A143&lt;&gt;"",IF(AND(MONTH($K141) &lt;= 7, MONTH($L141) &gt;= 7 ), IF($O141 &lt;&gt; "", $E141/$O141, ""), ""),"")</f>
        <v>200000</v>
      </c>
      <c r="W141" s="10" t="str">
        <f>IF('FY2022'!$A143&lt;&gt;"",IF(AND(MONTH($K141) &lt;= 8, MONTH($L141) &gt;= 8), IF($O141 &lt;&gt; "", $E141/$O141, ""), ""),"")</f>
        <v/>
      </c>
      <c r="X141" s="10" t="str">
        <f>IF('FY2022'!$A143&lt;&gt;"",IF(AND(MONTH($K141) &lt;= 9, MONTH($L141) &gt;= 9), IF($O141 &lt;&gt; "", $E141/$O141, ""), ""),"")</f>
        <v/>
      </c>
      <c r="Y141" s="10" t="str">
        <f>IF('FY2022'!$A143&lt;&gt;"",IF(AND(MONTH($K141) &lt;= 10, MONTH($L141) &gt;= 10), IF($O141 &lt;&gt; "", $E141/$O141, ""), ""),"")</f>
        <v/>
      </c>
      <c r="Z141" s="10" t="str">
        <f>IF('FY2022'!$A143&lt;&gt;"",IF(AND(MONTH($K141) &lt;= 11, MONTH($L141) &gt;= 11), IF($O141 &lt;&gt; "", $E141/$O141, ""), ""),"")</f>
        <v/>
      </c>
      <c r="AA141" s="10" t="str">
        <f>IF('FY2022'!$A143&lt;&gt;"",IF(AND(MONTH($K141) &lt;= 12, MONTH($L141) &gt;= 12), IF($O141 &lt;&gt; "", $E141/$O141, ""), ""),"")</f>
        <v/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44743</v>
      </c>
      <c r="L142" s="7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44834</v>
      </c>
      <c r="M142" s="7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44526</v>
      </c>
      <c r="N142" s="7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44502</v>
      </c>
      <c r="O142" s="5">
        <f t="shared" si="2"/>
        <v>3</v>
      </c>
      <c r="P142" s="10" t="str">
        <f>IF('FY2022'!$A144&lt;&gt;"",IF(AND(MONTH($K142) &lt;= 1, MONTH($L142) &gt;= 1), IF($O142 &lt;&gt; "", $E142/$O142, ""), ""),"")</f>
        <v/>
      </c>
      <c r="Q142" s="10" t="str">
        <f>IF('FY2022'!$A144&lt;&gt;"",IF(AND(MONTH($K142) &lt;= 2, MONTH($L142) &gt;= 2), IF($O142 &lt;&gt; "", $E142/$O142, ""), ""),"")</f>
        <v/>
      </c>
      <c r="R142" s="10" t="str">
        <f>IF('FY2022'!$A144&lt;&gt;"",IF(AND(MONTH($K142) &lt;= 3, MONTH($L142) &gt;= 3), IF($O142 &lt;&gt; "", $E142/$O142, ""), ""),"")</f>
        <v/>
      </c>
      <c r="S142" s="10" t="str">
        <f>IF('FY2022'!$A144&lt;&gt;"",IF(AND(MONTH($K142) &lt;= 4, MONTH($L142) &gt;= 4), IF($O142 &lt;&gt; "", $E142/$O142, ""), ""),"")</f>
        <v/>
      </c>
      <c r="T142" s="10" t="str">
        <f>IF('FY2022'!$A144&lt;&gt;"",IF(AND(MONTH($K142) &lt;= 5, MONTH($L142) &gt;= 5), IF($O142 &lt;&gt; "", $E142/$O142, ""), ""),"")</f>
        <v/>
      </c>
      <c r="U142" s="10" t="str">
        <f>IF('FY2022'!$A144&lt;&gt;"",IF(AND(MONTH($K142) &lt;= 6, MONTH($L142) &gt;= 6), IF($O142 &lt;&gt; "", $E142/$O142, ""), ""),"")</f>
        <v/>
      </c>
      <c r="V142" s="10">
        <f>IF('FY2022'!$A144&lt;&gt;"",IF(AND(MONTH($K142) &lt;= 7, MONTH($L142) &gt;= 7 ), IF($O142 &lt;&gt; "", $E142/$O142, ""), ""),"")</f>
        <v>400000</v>
      </c>
      <c r="W142" s="10">
        <f>IF('FY2022'!$A144&lt;&gt;"",IF(AND(MONTH($K142) &lt;= 8, MONTH($L142) &gt;= 8), IF($O142 &lt;&gt; "", $E142/$O142, ""), ""),"")</f>
        <v>400000</v>
      </c>
      <c r="X142" s="10">
        <f>IF('FY2022'!$A144&lt;&gt;"",IF(AND(MONTH($K142) &lt;= 9, MONTH($L142) &gt;= 9), IF($O142 &lt;&gt; "", $E142/$O142, ""), ""),"")</f>
        <v>400000</v>
      </c>
      <c r="Y142" s="10" t="str">
        <f>IF('FY2022'!$A144&lt;&gt;"",IF(AND(MONTH($K142) &lt;= 10, MONTH($L142) &gt;= 10), IF($O142 &lt;&gt; "", $E142/$O142, ""), ""),"")</f>
        <v/>
      </c>
      <c r="Z142" s="10" t="str">
        <f>IF('FY2022'!$A144&lt;&gt;"",IF(AND(MONTH($K142) &lt;= 11, MONTH($L142) &gt;= 11), IF($O142 &lt;&gt; "", $E142/$O142, ""), ""),"")</f>
        <v/>
      </c>
      <c r="AA142" s="10" t="str">
        <f>IF('FY2022'!$A144&lt;&gt;"",IF(AND(MONTH($K142) &lt;= 12, MONTH($L142) &gt;= 12), IF($O142 &lt;&gt; "", $E142/$O142, ""), ""),"")</f>
        <v/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44743</v>
      </c>
      <c r="L143" s="7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44773</v>
      </c>
      <c r="M143" s="7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44526</v>
      </c>
      <c r="N143" s="7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44502</v>
      </c>
      <c r="O143" s="5">
        <f t="shared" si="2"/>
        <v>1</v>
      </c>
      <c r="P143" s="10" t="str">
        <f>IF('FY2022'!$A145&lt;&gt;"",IF(AND(MONTH($K143) &lt;= 1, MONTH($L143) &gt;= 1), IF($O143 &lt;&gt; "", $E143/$O143, ""), ""),"")</f>
        <v/>
      </c>
      <c r="Q143" s="10" t="str">
        <f>IF('FY2022'!$A145&lt;&gt;"",IF(AND(MONTH($K143) &lt;= 2, MONTH($L143) &gt;= 2), IF($O143 &lt;&gt; "", $E143/$O143, ""), ""),"")</f>
        <v/>
      </c>
      <c r="R143" s="10" t="str">
        <f>IF('FY2022'!$A145&lt;&gt;"",IF(AND(MONTH($K143) &lt;= 3, MONTH($L143) &gt;= 3), IF($O143 &lt;&gt; "", $E143/$O143, ""), ""),"")</f>
        <v/>
      </c>
      <c r="S143" s="10" t="str">
        <f>IF('FY2022'!$A145&lt;&gt;"",IF(AND(MONTH($K143) &lt;= 4, MONTH($L143) &gt;= 4), IF($O143 &lt;&gt; "", $E143/$O143, ""), ""),"")</f>
        <v/>
      </c>
      <c r="T143" s="10" t="str">
        <f>IF('FY2022'!$A145&lt;&gt;"",IF(AND(MONTH($K143) &lt;= 5, MONTH($L143) &gt;= 5), IF($O143 &lt;&gt; "", $E143/$O143, ""), ""),"")</f>
        <v/>
      </c>
      <c r="U143" s="10" t="str">
        <f>IF('FY2022'!$A145&lt;&gt;"",IF(AND(MONTH($K143) &lt;= 6, MONTH($L143) &gt;= 6), IF($O143 &lt;&gt; "", $E143/$O143, ""), ""),"")</f>
        <v/>
      </c>
      <c r="V143" s="10">
        <f>IF('FY2022'!$A145&lt;&gt;"",IF(AND(MONTH($K143) &lt;= 7, MONTH($L143) &gt;= 7 ), IF($O143 &lt;&gt; "", $E143/$O143, ""), ""),"")</f>
        <v>200000</v>
      </c>
      <c r="W143" s="10" t="str">
        <f>IF('FY2022'!$A145&lt;&gt;"",IF(AND(MONTH($K143) &lt;= 8, MONTH($L143) &gt;= 8), IF($O143 &lt;&gt; "", $E143/$O143, ""), ""),"")</f>
        <v/>
      </c>
      <c r="X143" s="10" t="str">
        <f>IF('FY2022'!$A145&lt;&gt;"",IF(AND(MONTH($K143) &lt;= 9, MONTH($L143) &gt;= 9), IF($O143 &lt;&gt; "", $E143/$O143, ""), ""),"")</f>
        <v/>
      </c>
      <c r="Y143" s="10" t="str">
        <f>IF('FY2022'!$A145&lt;&gt;"",IF(AND(MONTH($K143) &lt;= 10, MONTH($L143) &gt;= 10), IF($O143 &lt;&gt; "", $E143/$O143, ""), ""),"")</f>
        <v/>
      </c>
      <c r="Z143" s="10" t="str">
        <f>IF('FY2022'!$A145&lt;&gt;"",IF(AND(MONTH($K143) &lt;= 11, MONTH($L143) &gt;= 11), IF($O143 &lt;&gt; "", $E143/$O143, ""), ""),"")</f>
        <v/>
      </c>
      <c r="AA143" s="10" t="str">
        <f>IF('FY2022'!$A145&lt;&gt;"",IF(AND(MONTH($K143) &lt;= 12, MONTH($L143) &gt;= 12), IF($O143 &lt;&gt; "", $E143/$O143, ""), ""),"")</f>
        <v/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44743</v>
      </c>
      <c r="L144" s="7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44773</v>
      </c>
      <c r="M144" s="7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44526</v>
      </c>
      <c r="N144" s="7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44502</v>
      </c>
      <c r="O144" s="5">
        <f t="shared" si="2"/>
        <v>1</v>
      </c>
      <c r="P144" s="10" t="str">
        <f>IF('FY2022'!$A146&lt;&gt;"",IF(AND(MONTH($K144) &lt;= 1, MONTH($L144) &gt;= 1), IF($O144 &lt;&gt; "", $E144/$O144, ""), ""),"")</f>
        <v/>
      </c>
      <c r="Q144" s="10" t="str">
        <f>IF('FY2022'!$A146&lt;&gt;"",IF(AND(MONTH($K144) &lt;= 2, MONTH($L144) &gt;= 2), IF($O144 &lt;&gt; "", $E144/$O144, ""), ""),"")</f>
        <v/>
      </c>
      <c r="R144" s="10" t="str">
        <f>IF('FY2022'!$A146&lt;&gt;"",IF(AND(MONTH($K144) &lt;= 3, MONTH($L144) &gt;= 3), IF($O144 &lt;&gt; "", $E144/$O144, ""), ""),"")</f>
        <v/>
      </c>
      <c r="S144" s="10" t="str">
        <f>IF('FY2022'!$A146&lt;&gt;"",IF(AND(MONTH($K144) &lt;= 4, MONTH($L144) &gt;= 4), IF($O144 &lt;&gt; "", $E144/$O144, ""), ""),"")</f>
        <v/>
      </c>
      <c r="T144" s="10" t="str">
        <f>IF('FY2022'!$A146&lt;&gt;"",IF(AND(MONTH($K144) &lt;= 5, MONTH($L144) &gt;= 5), IF($O144 &lt;&gt; "", $E144/$O144, ""), ""),"")</f>
        <v/>
      </c>
      <c r="U144" s="10" t="str">
        <f>IF('FY2022'!$A146&lt;&gt;"",IF(AND(MONTH($K144) &lt;= 6, MONTH($L144) &gt;= 6), IF($O144 &lt;&gt; "", $E144/$O144, ""), ""),"")</f>
        <v/>
      </c>
      <c r="V144" s="10">
        <f>IF('FY2022'!$A146&lt;&gt;"",IF(AND(MONTH($K144) &lt;= 7, MONTH($L144) &gt;= 7 ), IF($O144 &lt;&gt; "", $E144/$O144, ""), ""),"")</f>
        <v>200000</v>
      </c>
      <c r="W144" s="10" t="str">
        <f>IF('FY2022'!$A146&lt;&gt;"",IF(AND(MONTH($K144) &lt;= 8, MONTH($L144) &gt;= 8), IF($O144 &lt;&gt; "", $E144/$O144, ""), ""),"")</f>
        <v/>
      </c>
      <c r="X144" s="10" t="str">
        <f>IF('FY2022'!$A146&lt;&gt;"",IF(AND(MONTH($K144) &lt;= 9, MONTH($L144) &gt;= 9), IF($O144 &lt;&gt; "", $E144/$O144, ""), ""),"")</f>
        <v/>
      </c>
      <c r="Y144" s="10" t="str">
        <f>IF('FY2022'!$A146&lt;&gt;"",IF(AND(MONTH($K144) &lt;= 10, MONTH($L144) &gt;= 10), IF($O144 &lt;&gt; "", $E144/$O144, ""), ""),"")</f>
        <v/>
      </c>
      <c r="Z144" s="10" t="str">
        <f>IF('FY2022'!$A146&lt;&gt;"",IF(AND(MONTH($K144) &lt;= 11, MONTH($L144) &gt;= 11), IF($O144 &lt;&gt; "", $E144/$O144, ""), ""),"")</f>
        <v/>
      </c>
      <c r="AA144" s="10" t="str">
        <f>IF('FY2022'!$A146&lt;&gt;"",IF(AND(MONTH($K144) &lt;= 12, MONTH($L144) &gt;= 12), IF($O144 &lt;&gt; "", $E144/$O144, ""), ""),"")</f>
        <v/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44743</v>
      </c>
      <c r="L145" s="7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44834</v>
      </c>
      <c r="M145" s="7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44526</v>
      </c>
      <c r="N145" s="7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44502</v>
      </c>
      <c r="O145" s="5">
        <f t="shared" si="2"/>
        <v>3</v>
      </c>
      <c r="P145" s="10" t="str">
        <f>IF('FY2022'!$A147&lt;&gt;"",IF(AND(MONTH($K145) &lt;= 1, MONTH($L145) &gt;= 1), IF($O145 &lt;&gt; "", $E145/$O145, ""), ""),"")</f>
        <v/>
      </c>
      <c r="Q145" s="10" t="str">
        <f>IF('FY2022'!$A147&lt;&gt;"",IF(AND(MONTH($K145) &lt;= 2, MONTH($L145) &gt;= 2), IF($O145 &lt;&gt; "", $E145/$O145, ""), ""),"")</f>
        <v/>
      </c>
      <c r="R145" s="10" t="str">
        <f>IF('FY2022'!$A147&lt;&gt;"",IF(AND(MONTH($K145) &lt;= 3, MONTH($L145) &gt;= 3), IF($O145 &lt;&gt; "", $E145/$O145, ""), ""),"")</f>
        <v/>
      </c>
      <c r="S145" s="10" t="str">
        <f>IF('FY2022'!$A147&lt;&gt;"",IF(AND(MONTH($K145) &lt;= 4, MONTH($L145) &gt;= 4), IF($O145 &lt;&gt; "", $E145/$O145, ""), ""),"")</f>
        <v/>
      </c>
      <c r="T145" s="10" t="str">
        <f>IF('FY2022'!$A147&lt;&gt;"",IF(AND(MONTH($K145) &lt;= 5, MONTH($L145) &gt;= 5), IF($O145 &lt;&gt; "", $E145/$O145, ""), ""),"")</f>
        <v/>
      </c>
      <c r="U145" s="10" t="str">
        <f>IF('FY2022'!$A147&lt;&gt;"",IF(AND(MONTH($K145) &lt;= 6, MONTH($L145) &gt;= 6), IF($O145 &lt;&gt; "", $E145/$O145, ""), ""),"")</f>
        <v/>
      </c>
      <c r="V145" s="10">
        <f>IF('FY2022'!$A147&lt;&gt;"",IF(AND(MONTH($K145) &lt;= 7, MONTH($L145) &gt;= 7 ), IF($O145 &lt;&gt; "", $E145/$O145, ""), ""),"")</f>
        <v>200000</v>
      </c>
      <c r="W145" s="10">
        <f>IF('FY2022'!$A147&lt;&gt;"",IF(AND(MONTH($K145) &lt;= 8, MONTH($L145) &gt;= 8), IF($O145 &lt;&gt; "", $E145/$O145, ""), ""),"")</f>
        <v>200000</v>
      </c>
      <c r="X145" s="10">
        <f>IF('FY2022'!$A147&lt;&gt;"",IF(AND(MONTH($K145) &lt;= 9, MONTH($L145) &gt;= 9), IF($O145 &lt;&gt; "", $E145/$O145, ""), ""),"")</f>
        <v>200000</v>
      </c>
      <c r="Y145" s="10" t="str">
        <f>IF('FY2022'!$A147&lt;&gt;"",IF(AND(MONTH($K145) &lt;= 10, MONTH($L145) &gt;= 10), IF($O145 &lt;&gt; "", $E145/$O145, ""), ""),"")</f>
        <v/>
      </c>
      <c r="Z145" s="10" t="str">
        <f>IF('FY2022'!$A147&lt;&gt;"",IF(AND(MONTH($K145) &lt;= 11, MONTH($L145) &gt;= 11), IF($O145 &lt;&gt; "", $E145/$O145, ""), ""),"")</f>
        <v/>
      </c>
      <c r="AA145" s="10" t="str">
        <f>IF('FY2022'!$A147&lt;&gt;"",IF(AND(MONTH($K145) &lt;= 12, MONTH($L145) &gt;= 12), IF($O145 &lt;&gt; "", $E145/$O145, ""), ""),"")</f>
        <v/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44774</v>
      </c>
      <c r="L146" s="7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44804</v>
      </c>
      <c r="M146" s="7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44530</v>
      </c>
      <c r="N146" s="7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44504</v>
      </c>
      <c r="O146" s="5">
        <f t="shared" si="2"/>
        <v>1</v>
      </c>
      <c r="P146" s="10" t="str">
        <f>IF('FY2022'!$A148&lt;&gt;"",IF(AND(MONTH($K146) &lt;= 1, MONTH($L146) &gt;= 1), IF($O146 &lt;&gt; "", $E146/$O146, ""), ""),"")</f>
        <v/>
      </c>
      <c r="Q146" s="10" t="str">
        <f>IF('FY2022'!$A148&lt;&gt;"",IF(AND(MONTH($K146) &lt;= 2, MONTH($L146) &gt;= 2), IF($O146 &lt;&gt; "", $E146/$O146, ""), ""),"")</f>
        <v/>
      </c>
      <c r="R146" s="10" t="str">
        <f>IF('FY2022'!$A148&lt;&gt;"",IF(AND(MONTH($K146) &lt;= 3, MONTH($L146) &gt;= 3), IF($O146 &lt;&gt; "", $E146/$O146, ""), ""),"")</f>
        <v/>
      </c>
      <c r="S146" s="10" t="str">
        <f>IF('FY2022'!$A148&lt;&gt;"",IF(AND(MONTH($K146) &lt;= 4, MONTH($L146) &gt;= 4), IF($O146 &lt;&gt; "", $E146/$O146, ""), ""),"")</f>
        <v/>
      </c>
      <c r="T146" s="10" t="str">
        <f>IF('FY2022'!$A148&lt;&gt;"",IF(AND(MONTH($K146) &lt;= 5, MONTH($L146) &gt;= 5), IF($O146 &lt;&gt; "", $E146/$O146, ""), ""),"")</f>
        <v/>
      </c>
      <c r="U146" s="10" t="str">
        <f>IF('FY2022'!$A148&lt;&gt;"",IF(AND(MONTH($K146) &lt;= 6, MONTH($L146) &gt;= 6), IF($O146 &lt;&gt; "", $E146/$O146, ""), ""),"")</f>
        <v/>
      </c>
      <c r="V146" s="10" t="str">
        <f>IF('FY2022'!$A148&lt;&gt;"",IF(AND(MONTH($K146) &lt;= 7, MONTH($L146) &gt;= 7 ), IF($O146 &lt;&gt; "", $E146/$O146, ""), ""),"")</f>
        <v/>
      </c>
      <c r="W146" s="10">
        <f>IF('FY2022'!$A148&lt;&gt;"",IF(AND(MONTH($K146) &lt;= 8, MONTH($L146) &gt;= 8), IF($O146 &lt;&gt; "", $E146/$O146, ""), ""),"")</f>
        <v>600000</v>
      </c>
      <c r="X146" s="10" t="str">
        <f>IF('FY2022'!$A148&lt;&gt;"",IF(AND(MONTH($K146) &lt;= 9, MONTH($L146) &gt;= 9), IF($O146 &lt;&gt; "", $E146/$O146, ""), ""),"")</f>
        <v/>
      </c>
      <c r="Y146" s="10" t="str">
        <f>IF('FY2022'!$A148&lt;&gt;"",IF(AND(MONTH($K146) &lt;= 10, MONTH($L146) &gt;= 10), IF($O146 &lt;&gt; "", $E146/$O146, ""), ""),"")</f>
        <v/>
      </c>
      <c r="Z146" s="10" t="str">
        <f>IF('FY2022'!$A148&lt;&gt;"",IF(AND(MONTH($K146) &lt;= 11, MONTH($L146) &gt;= 11), IF($O146 &lt;&gt; "", $E146/$O146, ""), ""),"")</f>
        <v/>
      </c>
      <c r="AA146" s="10" t="str">
        <f>IF('FY2022'!$A148&lt;&gt;"",IF(AND(MONTH($K146) &lt;= 12, MONTH($L146) &gt;= 12), IF($O146 &lt;&gt; "", $E146/$O146, ""), ""),"")</f>
        <v/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44805</v>
      </c>
      <c r="L147" s="7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44834</v>
      </c>
      <c r="M147" s="7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44530</v>
      </c>
      <c r="N147" s="7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44504</v>
      </c>
      <c r="O147" s="5">
        <f t="shared" si="2"/>
        <v>1</v>
      </c>
      <c r="P147" s="10" t="str">
        <f>IF('FY2022'!$A149&lt;&gt;"",IF(AND(MONTH($K147) &lt;= 1, MONTH($L147) &gt;= 1), IF($O147 &lt;&gt; "", $E147/$O147, ""), ""),"")</f>
        <v/>
      </c>
      <c r="Q147" s="10" t="str">
        <f>IF('FY2022'!$A149&lt;&gt;"",IF(AND(MONTH($K147) &lt;= 2, MONTH($L147) &gt;= 2), IF($O147 &lt;&gt; "", $E147/$O147, ""), ""),"")</f>
        <v/>
      </c>
      <c r="R147" s="10" t="str">
        <f>IF('FY2022'!$A149&lt;&gt;"",IF(AND(MONTH($K147) &lt;= 3, MONTH($L147) &gt;= 3), IF($O147 &lt;&gt; "", $E147/$O147, ""), ""),"")</f>
        <v/>
      </c>
      <c r="S147" s="10" t="str">
        <f>IF('FY2022'!$A149&lt;&gt;"",IF(AND(MONTH($K147) &lt;= 4, MONTH($L147) &gt;= 4), IF($O147 &lt;&gt; "", $E147/$O147, ""), ""),"")</f>
        <v/>
      </c>
      <c r="T147" s="10" t="str">
        <f>IF('FY2022'!$A149&lt;&gt;"",IF(AND(MONTH($K147) &lt;= 5, MONTH($L147) &gt;= 5), IF($O147 &lt;&gt; "", $E147/$O147, ""), ""),"")</f>
        <v/>
      </c>
      <c r="U147" s="10" t="str">
        <f>IF('FY2022'!$A149&lt;&gt;"",IF(AND(MONTH($K147) &lt;= 6, MONTH($L147) &gt;= 6), IF($O147 &lt;&gt; "", $E147/$O147, ""), ""),"")</f>
        <v/>
      </c>
      <c r="V147" s="10" t="str">
        <f>IF('FY2022'!$A149&lt;&gt;"",IF(AND(MONTH($K147) &lt;= 7, MONTH($L147) &gt;= 7 ), IF($O147 &lt;&gt; "", $E147/$O147, ""), ""),"")</f>
        <v/>
      </c>
      <c r="W147" s="10" t="str">
        <f>IF('FY2022'!$A149&lt;&gt;"",IF(AND(MONTH($K147) &lt;= 8, MONTH($L147) &gt;= 8), IF($O147 &lt;&gt; "", $E147/$O147, ""), ""),"")</f>
        <v/>
      </c>
      <c r="X147" s="10">
        <f>IF('FY2022'!$A149&lt;&gt;"",IF(AND(MONTH($K147) &lt;= 9, MONTH($L147) &gt;= 9), IF($O147 &lt;&gt; "", $E147/$O147, ""), ""),"")</f>
        <v>600000</v>
      </c>
      <c r="Y147" s="10" t="str">
        <f>IF('FY2022'!$A149&lt;&gt;"",IF(AND(MONTH($K147) &lt;= 10, MONTH($L147) &gt;= 10), IF($O147 &lt;&gt; "", $E147/$O147, ""), ""),"")</f>
        <v/>
      </c>
      <c r="Z147" s="10" t="str">
        <f>IF('FY2022'!$A149&lt;&gt;"",IF(AND(MONTH($K147) &lt;= 11, MONTH($L147) &gt;= 11), IF($O147 &lt;&gt; "", $E147/$O147, ""), ""),"")</f>
        <v/>
      </c>
      <c r="AA147" s="10" t="str">
        <f>IF('FY2022'!$A149&lt;&gt;"",IF(AND(MONTH($K147) &lt;= 12, MONTH($L147) &gt;= 12), IF($O147 &lt;&gt; "", $E147/$O147, ""), ""),"")</f>
        <v/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44774</v>
      </c>
      <c r="L148" s="7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44804</v>
      </c>
      <c r="M148" s="7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44530</v>
      </c>
      <c r="N148" s="7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44504</v>
      </c>
      <c r="O148" s="5">
        <f t="shared" si="2"/>
        <v>1</v>
      </c>
      <c r="P148" s="10" t="str">
        <f>IF('FY2022'!$A150&lt;&gt;"",IF(AND(MONTH($K148) &lt;= 1, MONTH($L148) &gt;= 1), IF($O148 &lt;&gt; "", $E148/$O148, ""), ""),"")</f>
        <v/>
      </c>
      <c r="Q148" s="10" t="str">
        <f>IF('FY2022'!$A150&lt;&gt;"",IF(AND(MONTH($K148) &lt;= 2, MONTH($L148) &gt;= 2), IF($O148 &lt;&gt; "", $E148/$O148, ""), ""),"")</f>
        <v/>
      </c>
      <c r="R148" s="10" t="str">
        <f>IF('FY2022'!$A150&lt;&gt;"",IF(AND(MONTH($K148) &lt;= 3, MONTH($L148) &gt;= 3), IF($O148 &lt;&gt; "", $E148/$O148, ""), ""),"")</f>
        <v/>
      </c>
      <c r="S148" s="10" t="str">
        <f>IF('FY2022'!$A150&lt;&gt;"",IF(AND(MONTH($K148) &lt;= 4, MONTH($L148) &gt;= 4), IF($O148 &lt;&gt; "", $E148/$O148, ""), ""),"")</f>
        <v/>
      </c>
      <c r="T148" s="10" t="str">
        <f>IF('FY2022'!$A150&lt;&gt;"",IF(AND(MONTH($K148) &lt;= 5, MONTH($L148) &gt;= 5), IF($O148 &lt;&gt; "", $E148/$O148, ""), ""),"")</f>
        <v/>
      </c>
      <c r="U148" s="10" t="str">
        <f>IF('FY2022'!$A150&lt;&gt;"",IF(AND(MONTH($K148) &lt;= 6, MONTH($L148) &gt;= 6), IF($O148 &lt;&gt; "", $E148/$O148, ""), ""),"")</f>
        <v/>
      </c>
      <c r="V148" s="10" t="str">
        <f>IF('FY2022'!$A150&lt;&gt;"",IF(AND(MONTH($K148) &lt;= 7, MONTH($L148) &gt;= 7 ), IF($O148 &lt;&gt; "", $E148/$O148, ""), ""),"")</f>
        <v/>
      </c>
      <c r="W148" s="10">
        <f>IF('FY2022'!$A150&lt;&gt;"",IF(AND(MONTH($K148) &lt;= 8, MONTH($L148) &gt;= 8), IF($O148 &lt;&gt; "", $E148/$O148, ""), ""),"")</f>
        <v>400000</v>
      </c>
      <c r="X148" s="10" t="str">
        <f>IF('FY2022'!$A150&lt;&gt;"",IF(AND(MONTH($K148) &lt;= 9, MONTH($L148) &gt;= 9), IF($O148 &lt;&gt; "", $E148/$O148, ""), ""),"")</f>
        <v/>
      </c>
      <c r="Y148" s="10" t="str">
        <f>IF('FY2022'!$A150&lt;&gt;"",IF(AND(MONTH($K148) &lt;= 10, MONTH($L148) &gt;= 10), IF($O148 &lt;&gt; "", $E148/$O148, ""), ""),"")</f>
        <v/>
      </c>
      <c r="Z148" s="10" t="str">
        <f>IF('FY2022'!$A150&lt;&gt;"",IF(AND(MONTH($K148) &lt;= 11, MONTH($L148) &gt;= 11), IF($O148 &lt;&gt; "", $E148/$O148, ""), ""),"")</f>
        <v/>
      </c>
      <c r="AA148" s="10" t="str">
        <f>IF('FY2022'!$A150&lt;&gt;"",IF(AND(MONTH($K148) &lt;= 12, MONTH($L148) &gt;= 12), IF($O148 &lt;&gt; "", $E148/$O148, ""), ""),"")</f>
        <v/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44743</v>
      </c>
      <c r="L149" s="7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44773</v>
      </c>
      <c r="M149" s="7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44530</v>
      </c>
      <c r="N149" s="7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44504</v>
      </c>
      <c r="O149" s="5">
        <f t="shared" si="2"/>
        <v>1</v>
      </c>
      <c r="P149" s="10" t="str">
        <f>IF('FY2022'!$A151&lt;&gt;"",IF(AND(MONTH($K149) &lt;= 1, MONTH($L149) &gt;= 1), IF($O149 &lt;&gt; "", $E149/$O149, ""), ""),"")</f>
        <v/>
      </c>
      <c r="Q149" s="10" t="str">
        <f>IF('FY2022'!$A151&lt;&gt;"",IF(AND(MONTH($K149) &lt;= 2, MONTH($L149) &gt;= 2), IF($O149 &lt;&gt; "", $E149/$O149, ""), ""),"")</f>
        <v/>
      </c>
      <c r="R149" s="10" t="str">
        <f>IF('FY2022'!$A151&lt;&gt;"",IF(AND(MONTH($K149) &lt;= 3, MONTH($L149) &gt;= 3), IF($O149 &lt;&gt; "", $E149/$O149, ""), ""),"")</f>
        <v/>
      </c>
      <c r="S149" s="10" t="str">
        <f>IF('FY2022'!$A151&lt;&gt;"",IF(AND(MONTH($K149) &lt;= 4, MONTH($L149) &gt;= 4), IF($O149 &lt;&gt; "", $E149/$O149, ""), ""),"")</f>
        <v/>
      </c>
      <c r="T149" s="10" t="str">
        <f>IF('FY2022'!$A151&lt;&gt;"",IF(AND(MONTH($K149) &lt;= 5, MONTH($L149) &gt;= 5), IF($O149 &lt;&gt; "", $E149/$O149, ""), ""),"")</f>
        <v/>
      </c>
      <c r="U149" s="10" t="str">
        <f>IF('FY2022'!$A151&lt;&gt;"",IF(AND(MONTH($K149) &lt;= 6, MONTH($L149) &gt;= 6), IF($O149 &lt;&gt; "", $E149/$O149, ""), ""),"")</f>
        <v/>
      </c>
      <c r="V149" s="10">
        <f>IF('FY2022'!$A151&lt;&gt;"",IF(AND(MONTH($K149) &lt;= 7, MONTH($L149) &gt;= 7 ), IF($O149 &lt;&gt; "", $E149/$O149, ""), ""),"")</f>
        <v>400000</v>
      </c>
      <c r="W149" s="10" t="str">
        <f>IF('FY2022'!$A151&lt;&gt;"",IF(AND(MONTH($K149) &lt;= 8, MONTH($L149) &gt;= 8), IF($O149 &lt;&gt; "", $E149/$O149, ""), ""),"")</f>
        <v/>
      </c>
      <c r="X149" s="10" t="str">
        <f>IF('FY2022'!$A151&lt;&gt;"",IF(AND(MONTH($K149) &lt;= 9, MONTH($L149) &gt;= 9), IF($O149 &lt;&gt; "", $E149/$O149, ""), ""),"")</f>
        <v/>
      </c>
      <c r="Y149" s="10" t="str">
        <f>IF('FY2022'!$A151&lt;&gt;"",IF(AND(MONTH($K149) &lt;= 10, MONTH($L149) &gt;= 10), IF($O149 &lt;&gt; "", $E149/$O149, ""), ""),"")</f>
        <v/>
      </c>
      <c r="Z149" s="10" t="str">
        <f>IF('FY2022'!$A151&lt;&gt;"",IF(AND(MONTH($K149) &lt;= 11, MONTH($L149) &gt;= 11), IF($O149 &lt;&gt; "", $E149/$O149, ""), ""),"")</f>
        <v/>
      </c>
      <c r="AA149" s="10" t="str">
        <f>IF('FY2022'!$A151&lt;&gt;"",IF(AND(MONTH($K149) &lt;= 12, MONTH($L149) &gt;= 12), IF($O149 &lt;&gt; "", $E149/$O149, ""), ""),"")</f>
        <v/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44805</v>
      </c>
      <c r="L150" s="7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44834</v>
      </c>
      <c r="M150" s="7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44530</v>
      </c>
      <c r="N150" s="7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44504</v>
      </c>
      <c r="O150" s="5">
        <f t="shared" si="2"/>
        <v>1</v>
      </c>
      <c r="P150" s="10" t="str">
        <f>IF('FY2022'!$A152&lt;&gt;"",IF(AND(MONTH($K150) &lt;= 1, MONTH($L150) &gt;= 1), IF($O150 &lt;&gt; "", $E150/$O150, ""), ""),"")</f>
        <v/>
      </c>
      <c r="Q150" s="10" t="str">
        <f>IF('FY2022'!$A152&lt;&gt;"",IF(AND(MONTH($K150) &lt;= 2, MONTH($L150) &gt;= 2), IF($O150 &lt;&gt; "", $E150/$O150, ""), ""),"")</f>
        <v/>
      </c>
      <c r="R150" s="10" t="str">
        <f>IF('FY2022'!$A152&lt;&gt;"",IF(AND(MONTH($K150) &lt;= 3, MONTH($L150) &gt;= 3), IF($O150 &lt;&gt; "", $E150/$O150, ""), ""),"")</f>
        <v/>
      </c>
      <c r="S150" s="10" t="str">
        <f>IF('FY2022'!$A152&lt;&gt;"",IF(AND(MONTH($K150) &lt;= 4, MONTH($L150) &gt;= 4), IF($O150 &lt;&gt; "", $E150/$O150, ""), ""),"")</f>
        <v/>
      </c>
      <c r="T150" s="10" t="str">
        <f>IF('FY2022'!$A152&lt;&gt;"",IF(AND(MONTH($K150) &lt;= 5, MONTH($L150) &gt;= 5), IF($O150 &lt;&gt; "", $E150/$O150, ""), ""),"")</f>
        <v/>
      </c>
      <c r="U150" s="10" t="str">
        <f>IF('FY2022'!$A152&lt;&gt;"",IF(AND(MONTH($K150) &lt;= 6, MONTH($L150) &gt;= 6), IF($O150 &lt;&gt; "", $E150/$O150, ""), ""),"")</f>
        <v/>
      </c>
      <c r="V150" s="10" t="str">
        <f>IF('FY2022'!$A152&lt;&gt;"",IF(AND(MONTH($K150) &lt;= 7, MONTH($L150) &gt;= 7 ), IF($O150 &lt;&gt; "", $E150/$O150, ""), ""),"")</f>
        <v/>
      </c>
      <c r="W150" s="10" t="str">
        <f>IF('FY2022'!$A152&lt;&gt;"",IF(AND(MONTH($K150) &lt;= 8, MONTH($L150) &gt;= 8), IF($O150 &lt;&gt; "", $E150/$O150, ""), ""),"")</f>
        <v/>
      </c>
      <c r="X150" s="10">
        <f>IF('FY2022'!$A152&lt;&gt;"",IF(AND(MONTH($K150) &lt;= 9, MONTH($L150) &gt;= 9), IF($O150 &lt;&gt; "", $E150/$O150, ""), ""),"")</f>
        <v>400000</v>
      </c>
      <c r="Y150" s="10" t="str">
        <f>IF('FY2022'!$A152&lt;&gt;"",IF(AND(MONTH($K150) &lt;= 10, MONTH($L150) &gt;= 10), IF($O150 &lt;&gt; "", $E150/$O150, ""), ""),"")</f>
        <v/>
      </c>
      <c r="Z150" s="10" t="str">
        <f>IF('FY2022'!$A152&lt;&gt;"",IF(AND(MONTH($K150) &lt;= 11, MONTH($L150) &gt;= 11), IF($O150 &lt;&gt; "", $E150/$O150, ""), ""),"")</f>
        <v/>
      </c>
      <c r="AA150" s="10" t="str">
        <f>IF('FY2022'!$A152&lt;&gt;"",IF(AND(MONTH($K150) &lt;= 12, MONTH($L150) &gt;= 12), IF($O150 &lt;&gt; "", $E150/$O150, ""), ""),"")</f>
        <v/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44805</v>
      </c>
      <c r="L151" s="7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44834</v>
      </c>
      <c r="M151" s="7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44530</v>
      </c>
      <c r="N151" s="7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44504</v>
      </c>
      <c r="O151" s="5">
        <f t="shared" si="2"/>
        <v>1</v>
      </c>
      <c r="P151" s="10" t="str">
        <f>IF('FY2022'!$A153&lt;&gt;"",IF(AND(MONTH($K151) &lt;= 1, MONTH($L151) &gt;= 1), IF($O151 &lt;&gt; "", $E151/$O151, ""), ""),"")</f>
        <v/>
      </c>
      <c r="Q151" s="10" t="str">
        <f>IF('FY2022'!$A153&lt;&gt;"",IF(AND(MONTH($K151) &lt;= 2, MONTH($L151) &gt;= 2), IF($O151 &lt;&gt; "", $E151/$O151, ""), ""),"")</f>
        <v/>
      </c>
      <c r="R151" s="10" t="str">
        <f>IF('FY2022'!$A153&lt;&gt;"",IF(AND(MONTH($K151) &lt;= 3, MONTH($L151) &gt;= 3), IF($O151 &lt;&gt; "", $E151/$O151, ""), ""),"")</f>
        <v/>
      </c>
      <c r="S151" s="10" t="str">
        <f>IF('FY2022'!$A153&lt;&gt;"",IF(AND(MONTH($K151) &lt;= 4, MONTH($L151) &gt;= 4), IF($O151 &lt;&gt; "", $E151/$O151, ""), ""),"")</f>
        <v/>
      </c>
      <c r="T151" s="10" t="str">
        <f>IF('FY2022'!$A153&lt;&gt;"",IF(AND(MONTH($K151) &lt;= 5, MONTH($L151) &gt;= 5), IF($O151 &lt;&gt; "", $E151/$O151, ""), ""),"")</f>
        <v/>
      </c>
      <c r="U151" s="10" t="str">
        <f>IF('FY2022'!$A153&lt;&gt;"",IF(AND(MONTH($K151) &lt;= 6, MONTH($L151) &gt;= 6), IF($O151 &lt;&gt; "", $E151/$O151, ""), ""),"")</f>
        <v/>
      </c>
      <c r="V151" s="10" t="str">
        <f>IF('FY2022'!$A153&lt;&gt;"",IF(AND(MONTH($K151) &lt;= 7, MONTH($L151) &gt;= 7 ), IF($O151 &lt;&gt; "", $E151/$O151, ""), ""),"")</f>
        <v/>
      </c>
      <c r="W151" s="10" t="str">
        <f>IF('FY2022'!$A153&lt;&gt;"",IF(AND(MONTH($K151) &lt;= 8, MONTH($L151) &gt;= 8), IF($O151 &lt;&gt; "", $E151/$O151, ""), ""),"")</f>
        <v/>
      </c>
      <c r="X151" s="10">
        <f>IF('FY2022'!$A153&lt;&gt;"",IF(AND(MONTH($K151) &lt;= 9, MONTH($L151) &gt;= 9), IF($O151 &lt;&gt; "", $E151/$O151, ""), ""),"")</f>
        <v>525000</v>
      </c>
      <c r="Y151" s="10" t="str">
        <f>IF('FY2022'!$A153&lt;&gt;"",IF(AND(MONTH($K151) &lt;= 10, MONTH($L151) &gt;= 10), IF($O151 &lt;&gt; "", $E151/$O151, ""), ""),"")</f>
        <v/>
      </c>
      <c r="Z151" s="10" t="str">
        <f>IF('FY2022'!$A153&lt;&gt;"",IF(AND(MONTH($K151) &lt;= 11, MONTH($L151) &gt;= 11), IF($O151 &lt;&gt; "", $E151/$O151, ""), ""),"")</f>
        <v/>
      </c>
      <c r="AA151" s="10" t="str">
        <f>IF('FY2022'!$A153&lt;&gt;"",IF(AND(MONTH($K151) &lt;= 12, MONTH($L151) &gt;= 12), IF($O151 &lt;&gt; "", $E151/$O151, ""), ""),"")</f>
        <v/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44774</v>
      </c>
      <c r="L152" s="7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44804</v>
      </c>
      <c r="M152" s="7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44530</v>
      </c>
      <c r="N152" s="7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44504</v>
      </c>
      <c r="O152" s="5">
        <f t="shared" si="2"/>
        <v>1</v>
      </c>
      <c r="P152" s="10" t="str">
        <f>IF('FY2022'!$A154&lt;&gt;"",IF(AND(MONTH($K152) &lt;= 1, MONTH($L152) &gt;= 1), IF($O152 &lt;&gt; "", $E152/$O152, ""), ""),"")</f>
        <v/>
      </c>
      <c r="Q152" s="10" t="str">
        <f>IF('FY2022'!$A154&lt;&gt;"",IF(AND(MONTH($K152) &lt;= 2, MONTH($L152) &gt;= 2), IF($O152 &lt;&gt; "", $E152/$O152, ""), ""),"")</f>
        <v/>
      </c>
      <c r="R152" s="10" t="str">
        <f>IF('FY2022'!$A154&lt;&gt;"",IF(AND(MONTH($K152) &lt;= 3, MONTH($L152) &gt;= 3), IF($O152 &lt;&gt; "", $E152/$O152, ""), ""),"")</f>
        <v/>
      </c>
      <c r="S152" s="10" t="str">
        <f>IF('FY2022'!$A154&lt;&gt;"",IF(AND(MONTH($K152) &lt;= 4, MONTH($L152) &gt;= 4), IF($O152 &lt;&gt; "", $E152/$O152, ""), ""),"")</f>
        <v/>
      </c>
      <c r="T152" s="10" t="str">
        <f>IF('FY2022'!$A154&lt;&gt;"",IF(AND(MONTH($K152) &lt;= 5, MONTH($L152) &gt;= 5), IF($O152 &lt;&gt; "", $E152/$O152, ""), ""),"")</f>
        <v/>
      </c>
      <c r="U152" s="10" t="str">
        <f>IF('FY2022'!$A154&lt;&gt;"",IF(AND(MONTH($K152) &lt;= 6, MONTH($L152) &gt;= 6), IF($O152 &lt;&gt; "", $E152/$O152, ""), ""),"")</f>
        <v/>
      </c>
      <c r="V152" s="10" t="str">
        <f>IF('FY2022'!$A154&lt;&gt;"",IF(AND(MONTH($K152) &lt;= 7, MONTH($L152) &gt;= 7 ), IF($O152 &lt;&gt; "", $E152/$O152, ""), ""),"")</f>
        <v/>
      </c>
      <c r="W152" s="10">
        <f>IF('FY2022'!$A154&lt;&gt;"",IF(AND(MONTH($K152) &lt;= 8, MONTH($L152) &gt;= 8), IF($O152 &lt;&gt; "", $E152/$O152, ""), ""),"")</f>
        <v>525000</v>
      </c>
      <c r="X152" s="10" t="str">
        <f>IF('FY2022'!$A154&lt;&gt;"",IF(AND(MONTH($K152) &lt;= 9, MONTH($L152) &gt;= 9), IF($O152 &lt;&gt; "", $E152/$O152, ""), ""),"")</f>
        <v/>
      </c>
      <c r="Y152" s="10" t="str">
        <f>IF('FY2022'!$A154&lt;&gt;"",IF(AND(MONTH($K152) &lt;= 10, MONTH($L152) &gt;= 10), IF($O152 &lt;&gt; "", $E152/$O152, ""), ""),"")</f>
        <v/>
      </c>
      <c r="Z152" s="10" t="str">
        <f>IF('FY2022'!$A154&lt;&gt;"",IF(AND(MONTH($K152) &lt;= 11, MONTH($L152) &gt;= 11), IF($O152 &lt;&gt; "", $E152/$O152, ""), ""),"")</f>
        <v/>
      </c>
      <c r="AA152" s="10" t="str">
        <f>IF('FY2022'!$A154&lt;&gt;"",IF(AND(MONTH($K152) &lt;= 12, MONTH($L152) &gt;= 12), IF($O152 &lt;&gt; "", $E152/$O152, ""), ""),"")</f>
        <v/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44743</v>
      </c>
      <c r="L153" s="7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44834</v>
      </c>
      <c r="M153" s="7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44531</v>
      </c>
      <c r="N153" s="7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44505</v>
      </c>
      <c r="O153" s="5">
        <f t="shared" si="2"/>
        <v>3</v>
      </c>
      <c r="P153" s="10" t="str">
        <f>IF('FY2022'!$A155&lt;&gt;"",IF(AND(MONTH($K153) &lt;= 1, MONTH($L153) &gt;= 1), IF($O153 &lt;&gt; "", $E153/$O153, ""), ""),"")</f>
        <v/>
      </c>
      <c r="Q153" s="10" t="str">
        <f>IF('FY2022'!$A155&lt;&gt;"",IF(AND(MONTH($K153) &lt;= 2, MONTH($L153) &gt;= 2), IF($O153 &lt;&gt; "", $E153/$O153, ""), ""),"")</f>
        <v/>
      </c>
      <c r="R153" s="10" t="str">
        <f>IF('FY2022'!$A155&lt;&gt;"",IF(AND(MONTH($K153) &lt;= 3, MONTH($L153) &gt;= 3), IF($O153 &lt;&gt; "", $E153/$O153, ""), ""),"")</f>
        <v/>
      </c>
      <c r="S153" s="10" t="str">
        <f>IF('FY2022'!$A155&lt;&gt;"",IF(AND(MONTH($K153) &lt;= 4, MONTH($L153) &gt;= 4), IF($O153 &lt;&gt; "", $E153/$O153, ""), ""),"")</f>
        <v/>
      </c>
      <c r="T153" s="10" t="str">
        <f>IF('FY2022'!$A155&lt;&gt;"",IF(AND(MONTH($K153) &lt;= 5, MONTH($L153) &gt;= 5), IF($O153 &lt;&gt; "", $E153/$O153, ""), ""),"")</f>
        <v/>
      </c>
      <c r="U153" s="10" t="str">
        <f>IF('FY2022'!$A155&lt;&gt;"",IF(AND(MONTH($K153) &lt;= 6, MONTH($L153) &gt;= 6), IF($O153 &lt;&gt; "", $E153/$O153, ""), ""),"")</f>
        <v/>
      </c>
      <c r="V153" s="10">
        <f>IF('FY2022'!$A155&lt;&gt;"",IF(AND(MONTH($K153) &lt;= 7, MONTH($L153) &gt;= 7 ), IF($O153 &lt;&gt; "", $E153/$O153, ""), ""),"")</f>
        <v>300000</v>
      </c>
      <c r="W153" s="10">
        <f>IF('FY2022'!$A155&lt;&gt;"",IF(AND(MONTH($K153) &lt;= 8, MONTH($L153) &gt;= 8), IF($O153 &lt;&gt; "", $E153/$O153, ""), ""),"")</f>
        <v>300000</v>
      </c>
      <c r="X153" s="10">
        <f>IF('FY2022'!$A155&lt;&gt;"",IF(AND(MONTH($K153) &lt;= 9, MONTH($L153) &gt;= 9), IF($O153 &lt;&gt; "", $E153/$O153, ""), ""),"")</f>
        <v>300000</v>
      </c>
      <c r="Y153" s="10" t="str">
        <f>IF('FY2022'!$A155&lt;&gt;"",IF(AND(MONTH($K153) &lt;= 10, MONTH($L153) &gt;= 10), IF($O153 &lt;&gt; "", $E153/$O153, ""), ""),"")</f>
        <v/>
      </c>
      <c r="Z153" s="10" t="str">
        <f>IF('FY2022'!$A155&lt;&gt;"",IF(AND(MONTH($K153) &lt;= 11, MONTH($L153) &gt;= 11), IF($O153 &lt;&gt; "", $E153/$O153, ""), ""),"")</f>
        <v/>
      </c>
      <c r="AA153" s="10" t="str">
        <f>IF('FY2022'!$A155&lt;&gt;"",IF(AND(MONTH($K153) &lt;= 12, MONTH($L153) &gt;= 12), IF($O153 &lt;&gt; "", $E153/$O153, ""), ""),"")</f>
        <v/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44743</v>
      </c>
      <c r="L154" s="7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44773</v>
      </c>
      <c r="M154" s="7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44531</v>
      </c>
      <c r="N154" s="7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44505</v>
      </c>
      <c r="O154" s="5">
        <f t="shared" si="2"/>
        <v>1</v>
      </c>
      <c r="P154" s="10" t="str">
        <f>IF('FY2022'!$A156&lt;&gt;"",IF(AND(MONTH($K154) &lt;= 1, MONTH($L154) &gt;= 1), IF($O154 &lt;&gt; "", $E154/$O154, ""), ""),"")</f>
        <v/>
      </c>
      <c r="Q154" s="10" t="str">
        <f>IF('FY2022'!$A156&lt;&gt;"",IF(AND(MONTH($K154) &lt;= 2, MONTH($L154) &gt;= 2), IF($O154 &lt;&gt; "", $E154/$O154, ""), ""),"")</f>
        <v/>
      </c>
      <c r="R154" s="10" t="str">
        <f>IF('FY2022'!$A156&lt;&gt;"",IF(AND(MONTH($K154) &lt;= 3, MONTH($L154) &gt;= 3), IF($O154 &lt;&gt; "", $E154/$O154, ""), ""),"")</f>
        <v/>
      </c>
      <c r="S154" s="10" t="str">
        <f>IF('FY2022'!$A156&lt;&gt;"",IF(AND(MONTH($K154) &lt;= 4, MONTH($L154) &gt;= 4), IF($O154 &lt;&gt; "", $E154/$O154, ""), ""),"")</f>
        <v/>
      </c>
      <c r="T154" s="10" t="str">
        <f>IF('FY2022'!$A156&lt;&gt;"",IF(AND(MONTH($K154) &lt;= 5, MONTH($L154) &gt;= 5), IF($O154 &lt;&gt; "", $E154/$O154, ""), ""),"")</f>
        <v/>
      </c>
      <c r="U154" s="10" t="str">
        <f>IF('FY2022'!$A156&lt;&gt;"",IF(AND(MONTH($K154) &lt;= 6, MONTH($L154) &gt;= 6), IF($O154 &lt;&gt; "", $E154/$O154, ""), ""),"")</f>
        <v/>
      </c>
      <c r="V154" s="10">
        <f>IF('FY2022'!$A156&lt;&gt;"",IF(AND(MONTH($K154) &lt;= 7, MONTH($L154) &gt;= 7 ), IF($O154 &lt;&gt; "", $E154/$O154, ""), ""),"")</f>
        <v>525000</v>
      </c>
      <c r="W154" s="10" t="str">
        <f>IF('FY2022'!$A156&lt;&gt;"",IF(AND(MONTH($K154) &lt;= 8, MONTH($L154) &gt;= 8), IF($O154 &lt;&gt; "", $E154/$O154, ""), ""),"")</f>
        <v/>
      </c>
      <c r="X154" s="10" t="str">
        <f>IF('FY2022'!$A156&lt;&gt;"",IF(AND(MONTH($K154) &lt;= 9, MONTH($L154) &gt;= 9), IF($O154 &lt;&gt; "", $E154/$O154, ""), ""),"")</f>
        <v/>
      </c>
      <c r="Y154" s="10" t="str">
        <f>IF('FY2022'!$A156&lt;&gt;"",IF(AND(MONTH($K154) &lt;= 10, MONTH($L154) &gt;= 10), IF($O154 &lt;&gt; "", $E154/$O154, ""), ""),"")</f>
        <v/>
      </c>
      <c r="Z154" s="10" t="str">
        <f>IF('FY2022'!$A156&lt;&gt;"",IF(AND(MONTH($K154) &lt;= 11, MONTH($L154) &gt;= 11), IF($O154 &lt;&gt; "", $E154/$O154, ""), ""),"")</f>
        <v/>
      </c>
      <c r="AA154" s="10" t="str">
        <f>IF('FY2022'!$A156&lt;&gt;"",IF(AND(MONTH($K154) &lt;= 12, MONTH($L154) &gt;= 12), IF($O154 &lt;&gt; "", $E154/$O154, ""), ""),"")</f>
        <v/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44743</v>
      </c>
      <c r="L155" s="7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44834</v>
      </c>
      <c r="M155" s="7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44531</v>
      </c>
      <c r="N155" s="7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44505</v>
      </c>
      <c r="O155" s="5">
        <f t="shared" si="2"/>
        <v>3</v>
      </c>
      <c r="P155" s="10" t="str">
        <f>IF('FY2022'!$A157&lt;&gt;"",IF(AND(MONTH($K155) &lt;= 1, MONTH($L155) &gt;= 1), IF($O155 &lt;&gt; "", $E155/$O155, ""), ""),"")</f>
        <v/>
      </c>
      <c r="Q155" s="10" t="str">
        <f>IF('FY2022'!$A157&lt;&gt;"",IF(AND(MONTH($K155) &lt;= 2, MONTH($L155) &gt;= 2), IF($O155 &lt;&gt; "", $E155/$O155, ""), ""),"")</f>
        <v/>
      </c>
      <c r="R155" s="10" t="str">
        <f>IF('FY2022'!$A157&lt;&gt;"",IF(AND(MONTH($K155) &lt;= 3, MONTH($L155) &gt;= 3), IF($O155 &lt;&gt; "", $E155/$O155, ""), ""),"")</f>
        <v/>
      </c>
      <c r="S155" s="10" t="str">
        <f>IF('FY2022'!$A157&lt;&gt;"",IF(AND(MONTH($K155) &lt;= 4, MONTH($L155) &gt;= 4), IF($O155 &lt;&gt; "", $E155/$O155, ""), ""),"")</f>
        <v/>
      </c>
      <c r="T155" s="10" t="str">
        <f>IF('FY2022'!$A157&lt;&gt;"",IF(AND(MONTH($K155) &lt;= 5, MONTH($L155) &gt;= 5), IF($O155 &lt;&gt; "", $E155/$O155, ""), ""),"")</f>
        <v/>
      </c>
      <c r="U155" s="10" t="str">
        <f>IF('FY2022'!$A157&lt;&gt;"",IF(AND(MONTH($K155) &lt;= 6, MONTH($L155) &gt;= 6), IF($O155 &lt;&gt; "", $E155/$O155, ""), ""),"")</f>
        <v/>
      </c>
      <c r="V155" s="10">
        <f>IF('FY2022'!$A157&lt;&gt;"",IF(AND(MONTH($K155) &lt;= 7, MONTH($L155) &gt;= 7 ), IF($O155 &lt;&gt; "", $E155/$O155, ""), ""),"")</f>
        <v>300000</v>
      </c>
      <c r="W155" s="10">
        <f>IF('FY2022'!$A157&lt;&gt;"",IF(AND(MONTH($K155) &lt;= 8, MONTH($L155) &gt;= 8), IF($O155 &lt;&gt; "", $E155/$O155, ""), ""),"")</f>
        <v>300000</v>
      </c>
      <c r="X155" s="10">
        <f>IF('FY2022'!$A157&lt;&gt;"",IF(AND(MONTH($K155) &lt;= 9, MONTH($L155) &gt;= 9), IF($O155 &lt;&gt; "", $E155/$O155, ""), ""),"")</f>
        <v>300000</v>
      </c>
      <c r="Y155" s="10" t="str">
        <f>IF('FY2022'!$A157&lt;&gt;"",IF(AND(MONTH($K155) &lt;= 10, MONTH($L155) &gt;= 10), IF($O155 &lt;&gt; "", $E155/$O155, ""), ""),"")</f>
        <v/>
      </c>
      <c r="Z155" s="10" t="str">
        <f>IF('FY2022'!$A157&lt;&gt;"",IF(AND(MONTH($K155) &lt;= 11, MONTH($L155) &gt;= 11), IF($O155 &lt;&gt; "", $E155/$O155, ""), ""),"")</f>
        <v/>
      </c>
      <c r="AA155" s="10" t="str">
        <f>IF('FY2022'!$A157&lt;&gt;"",IF(AND(MONTH($K155) &lt;= 12, MONTH($L155) &gt;= 12), IF($O155 &lt;&gt; "", $E155/$O155, ""), ""),"")</f>
        <v/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44743</v>
      </c>
      <c r="L156" s="7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44834</v>
      </c>
      <c r="M156" s="7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44531</v>
      </c>
      <c r="N156" s="7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44505</v>
      </c>
      <c r="O156" s="5">
        <f t="shared" si="2"/>
        <v>3</v>
      </c>
      <c r="P156" s="10" t="str">
        <f>IF('FY2022'!$A158&lt;&gt;"",IF(AND(MONTH($K156) &lt;= 1, MONTH($L156) &gt;= 1), IF($O156 &lt;&gt; "", $E156/$O156, ""), ""),"")</f>
        <v/>
      </c>
      <c r="Q156" s="10" t="str">
        <f>IF('FY2022'!$A158&lt;&gt;"",IF(AND(MONTH($K156) &lt;= 2, MONTH($L156) &gt;= 2), IF($O156 &lt;&gt; "", $E156/$O156, ""), ""),"")</f>
        <v/>
      </c>
      <c r="R156" s="10" t="str">
        <f>IF('FY2022'!$A158&lt;&gt;"",IF(AND(MONTH($K156) &lt;= 3, MONTH($L156) &gt;= 3), IF($O156 &lt;&gt; "", $E156/$O156, ""), ""),"")</f>
        <v/>
      </c>
      <c r="S156" s="10" t="str">
        <f>IF('FY2022'!$A158&lt;&gt;"",IF(AND(MONTH($K156) &lt;= 4, MONTH($L156) &gt;= 4), IF($O156 &lt;&gt; "", $E156/$O156, ""), ""),"")</f>
        <v/>
      </c>
      <c r="T156" s="10" t="str">
        <f>IF('FY2022'!$A158&lt;&gt;"",IF(AND(MONTH($K156) &lt;= 5, MONTH($L156) &gt;= 5), IF($O156 &lt;&gt; "", $E156/$O156, ""), ""),"")</f>
        <v/>
      </c>
      <c r="U156" s="10" t="str">
        <f>IF('FY2022'!$A158&lt;&gt;"",IF(AND(MONTH($K156) &lt;= 6, MONTH($L156) &gt;= 6), IF($O156 &lt;&gt; "", $E156/$O156, ""), ""),"")</f>
        <v/>
      </c>
      <c r="V156" s="10">
        <f>IF('FY2022'!$A158&lt;&gt;"",IF(AND(MONTH($K156) &lt;= 7, MONTH($L156) &gt;= 7 ), IF($O156 &lt;&gt; "", $E156/$O156, ""), ""),"")</f>
        <v>250000</v>
      </c>
      <c r="W156" s="10">
        <f>IF('FY2022'!$A158&lt;&gt;"",IF(AND(MONTH($K156) &lt;= 8, MONTH($L156) &gt;= 8), IF($O156 &lt;&gt; "", $E156/$O156, ""), ""),"")</f>
        <v>250000</v>
      </c>
      <c r="X156" s="10">
        <f>IF('FY2022'!$A158&lt;&gt;"",IF(AND(MONTH($K156) &lt;= 9, MONTH($L156) &gt;= 9), IF($O156 &lt;&gt; "", $E156/$O156, ""), ""),"")</f>
        <v>250000</v>
      </c>
      <c r="Y156" s="10" t="str">
        <f>IF('FY2022'!$A158&lt;&gt;"",IF(AND(MONTH($K156) &lt;= 10, MONTH($L156) &gt;= 10), IF($O156 &lt;&gt; "", $E156/$O156, ""), ""),"")</f>
        <v/>
      </c>
      <c r="Z156" s="10" t="str">
        <f>IF('FY2022'!$A158&lt;&gt;"",IF(AND(MONTH($K156) &lt;= 11, MONTH($L156) &gt;= 11), IF($O156 &lt;&gt; "", $E156/$O156, ""), ""),"")</f>
        <v/>
      </c>
      <c r="AA156" s="10" t="str">
        <f>IF('FY2022'!$A158&lt;&gt;"",IF(AND(MONTH($K156) &lt;= 12, MONTH($L156) &gt;= 12), IF($O156 &lt;&gt; "", $E156/$O156, ""), ""),"")</f>
        <v/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44743</v>
      </c>
      <c r="L157" s="7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44834</v>
      </c>
      <c r="M157" s="7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44531</v>
      </c>
      <c r="N157" s="7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44505</v>
      </c>
      <c r="O157" s="5">
        <f t="shared" si="2"/>
        <v>3</v>
      </c>
      <c r="P157" s="10" t="str">
        <f>IF('FY2022'!$A159&lt;&gt;"",IF(AND(MONTH($K157) &lt;= 1, MONTH($L157) &gt;= 1), IF($O157 &lt;&gt; "", $E157/$O157, ""), ""),"")</f>
        <v/>
      </c>
      <c r="Q157" s="10" t="str">
        <f>IF('FY2022'!$A159&lt;&gt;"",IF(AND(MONTH($K157) &lt;= 2, MONTH($L157) &gt;= 2), IF($O157 &lt;&gt; "", $E157/$O157, ""), ""),"")</f>
        <v/>
      </c>
      <c r="R157" s="10" t="str">
        <f>IF('FY2022'!$A159&lt;&gt;"",IF(AND(MONTH($K157) &lt;= 3, MONTH($L157) &gt;= 3), IF($O157 &lt;&gt; "", $E157/$O157, ""), ""),"")</f>
        <v/>
      </c>
      <c r="S157" s="10" t="str">
        <f>IF('FY2022'!$A159&lt;&gt;"",IF(AND(MONTH($K157) &lt;= 4, MONTH($L157) &gt;= 4), IF($O157 &lt;&gt; "", $E157/$O157, ""), ""),"")</f>
        <v/>
      </c>
      <c r="T157" s="10" t="str">
        <f>IF('FY2022'!$A159&lt;&gt;"",IF(AND(MONTH($K157) &lt;= 5, MONTH($L157) &gt;= 5), IF($O157 &lt;&gt; "", $E157/$O157, ""), ""),"")</f>
        <v/>
      </c>
      <c r="U157" s="10" t="str">
        <f>IF('FY2022'!$A159&lt;&gt;"",IF(AND(MONTH($K157) &lt;= 6, MONTH($L157) &gt;= 6), IF($O157 &lt;&gt; "", $E157/$O157, ""), ""),"")</f>
        <v/>
      </c>
      <c r="V157" s="10">
        <f>IF('FY2022'!$A159&lt;&gt;"",IF(AND(MONTH($K157) &lt;= 7, MONTH($L157) &gt;= 7 ), IF($O157 &lt;&gt; "", $E157/$O157, ""), ""),"")</f>
        <v>250000</v>
      </c>
      <c r="W157" s="10">
        <f>IF('FY2022'!$A159&lt;&gt;"",IF(AND(MONTH($K157) &lt;= 8, MONTH($L157) &gt;= 8), IF($O157 &lt;&gt; "", $E157/$O157, ""), ""),"")</f>
        <v>250000</v>
      </c>
      <c r="X157" s="10">
        <f>IF('FY2022'!$A159&lt;&gt;"",IF(AND(MONTH($K157) &lt;= 9, MONTH($L157) &gt;= 9), IF($O157 &lt;&gt; "", $E157/$O157, ""), ""),"")</f>
        <v>250000</v>
      </c>
      <c r="Y157" s="10" t="str">
        <f>IF('FY2022'!$A159&lt;&gt;"",IF(AND(MONTH($K157) &lt;= 10, MONTH($L157) &gt;= 10), IF($O157 &lt;&gt; "", $E157/$O157, ""), ""),"")</f>
        <v/>
      </c>
      <c r="Z157" s="10" t="str">
        <f>IF('FY2022'!$A159&lt;&gt;"",IF(AND(MONTH($K157) &lt;= 11, MONTH($L157) &gt;= 11), IF($O157 &lt;&gt; "", $E157/$O157, ""), ""),"")</f>
        <v/>
      </c>
      <c r="AA157" s="10" t="str">
        <f>IF('FY2022'!$A159&lt;&gt;"",IF(AND(MONTH($K157) &lt;= 12, MONTH($L157) &gt;= 12), IF($O157 &lt;&gt; "", $E157/$O157, ""), ""),"")</f>
        <v/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44743</v>
      </c>
      <c r="L158" s="7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44834</v>
      </c>
      <c r="M158" s="7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44531</v>
      </c>
      <c r="N158" s="7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44505</v>
      </c>
      <c r="O158" s="5">
        <f t="shared" si="2"/>
        <v>3</v>
      </c>
      <c r="P158" s="10" t="str">
        <f>IF('FY2022'!$A160&lt;&gt;"",IF(AND(MONTH($K158) &lt;= 1, MONTH($L158) &gt;= 1), IF($O158 &lt;&gt; "", $E158/$O158, ""), ""),"")</f>
        <v/>
      </c>
      <c r="Q158" s="10" t="str">
        <f>IF('FY2022'!$A160&lt;&gt;"",IF(AND(MONTH($K158) &lt;= 2, MONTH($L158) &gt;= 2), IF($O158 &lt;&gt; "", $E158/$O158, ""), ""),"")</f>
        <v/>
      </c>
      <c r="R158" s="10" t="str">
        <f>IF('FY2022'!$A160&lt;&gt;"",IF(AND(MONTH($K158) &lt;= 3, MONTH($L158) &gt;= 3), IF($O158 &lt;&gt; "", $E158/$O158, ""), ""),"")</f>
        <v/>
      </c>
      <c r="S158" s="10" t="str">
        <f>IF('FY2022'!$A160&lt;&gt;"",IF(AND(MONTH($K158) &lt;= 4, MONTH($L158) &gt;= 4), IF($O158 &lt;&gt; "", $E158/$O158, ""), ""),"")</f>
        <v/>
      </c>
      <c r="T158" s="10" t="str">
        <f>IF('FY2022'!$A160&lt;&gt;"",IF(AND(MONTH($K158) &lt;= 5, MONTH($L158) &gt;= 5), IF($O158 &lt;&gt; "", $E158/$O158, ""), ""),"")</f>
        <v/>
      </c>
      <c r="U158" s="10" t="str">
        <f>IF('FY2022'!$A160&lt;&gt;"",IF(AND(MONTH($K158) &lt;= 6, MONTH($L158) &gt;= 6), IF($O158 &lt;&gt; "", $E158/$O158, ""), ""),"")</f>
        <v/>
      </c>
      <c r="V158" s="10">
        <f>IF('FY2022'!$A160&lt;&gt;"",IF(AND(MONTH($K158) &lt;= 7, MONTH($L158) &gt;= 7 ), IF($O158 &lt;&gt; "", $E158/$O158, ""), ""),"")</f>
        <v>250000</v>
      </c>
      <c r="W158" s="10">
        <f>IF('FY2022'!$A160&lt;&gt;"",IF(AND(MONTH($K158) &lt;= 8, MONTH($L158) &gt;= 8), IF($O158 &lt;&gt; "", $E158/$O158, ""), ""),"")</f>
        <v>250000</v>
      </c>
      <c r="X158" s="10">
        <f>IF('FY2022'!$A160&lt;&gt;"",IF(AND(MONTH($K158) &lt;= 9, MONTH($L158) &gt;= 9), IF($O158 &lt;&gt; "", $E158/$O158, ""), ""),"")</f>
        <v>250000</v>
      </c>
      <c r="Y158" s="10" t="str">
        <f>IF('FY2022'!$A160&lt;&gt;"",IF(AND(MONTH($K158) &lt;= 10, MONTH($L158) &gt;= 10), IF($O158 &lt;&gt; "", $E158/$O158, ""), ""),"")</f>
        <v/>
      </c>
      <c r="Z158" s="10" t="str">
        <f>IF('FY2022'!$A160&lt;&gt;"",IF(AND(MONTH($K158) &lt;= 11, MONTH($L158) &gt;= 11), IF($O158 &lt;&gt; "", $E158/$O158, ""), ""),"")</f>
        <v/>
      </c>
      <c r="AA158" s="10" t="str">
        <f>IF('FY2022'!$A160&lt;&gt;"",IF(AND(MONTH($K158) &lt;= 12, MONTH($L158) &gt;= 12), IF($O158 &lt;&gt; "", $E158/$O158, ""), ""),"")</f>
        <v/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44743</v>
      </c>
      <c r="L159" s="7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44834</v>
      </c>
      <c r="M159" s="7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44531</v>
      </c>
      <c r="N159" s="7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44505</v>
      </c>
      <c r="O159" s="5">
        <f t="shared" si="2"/>
        <v>3</v>
      </c>
      <c r="P159" s="10" t="str">
        <f>IF('FY2022'!$A161&lt;&gt;"",IF(AND(MONTH($K159) &lt;= 1, MONTH($L159) &gt;= 1), IF($O159 &lt;&gt; "", $E159/$O159, ""), ""),"")</f>
        <v/>
      </c>
      <c r="Q159" s="10" t="str">
        <f>IF('FY2022'!$A161&lt;&gt;"",IF(AND(MONTH($K159) &lt;= 2, MONTH($L159) &gt;= 2), IF($O159 &lt;&gt; "", $E159/$O159, ""), ""),"")</f>
        <v/>
      </c>
      <c r="R159" s="10" t="str">
        <f>IF('FY2022'!$A161&lt;&gt;"",IF(AND(MONTH($K159) &lt;= 3, MONTH($L159) &gt;= 3), IF($O159 &lt;&gt; "", $E159/$O159, ""), ""),"")</f>
        <v/>
      </c>
      <c r="S159" s="10" t="str">
        <f>IF('FY2022'!$A161&lt;&gt;"",IF(AND(MONTH($K159) &lt;= 4, MONTH($L159) &gt;= 4), IF($O159 &lt;&gt; "", $E159/$O159, ""), ""),"")</f>
        <v/>
      </c>
      <c r="T159" s="10" t="str">
        <f>IF('FY2022'!$A161&lt;&gt;"",IF(AND(MONTH($K159) &lt;= 5, MONTH($L159) &gt;= 5), IF($O159 &lt;&gt; "", $E159/$O159, ""), ""),"")</f>
        <v/>
      </c>
      <c r="U159" s="10" t="str">
        <f>IF('FY2022'!$A161&lt;&gt;"",IF(AND(MONTH($K159) &lt;= 6, MONTH($L159) &gt;= 6), IF($O159 &lt;&gt; "", $E159/$O159, ""), ""),"")</f>
        <v/>
      </c>
      <c r="V159" s="10">
        <f>IF('FY2022'!$A161&lt;&gt;"",IF(AND(MONTH($K159) &lt;= 7, MONTH($L159) &gt;= 7 ), IF($O159 &lt;&gt; "", $E159/$O159, ""), ""),"")</f>
        <v>250000</v>
      </c>
      <c r="W159" s="10">
        <f>IF('FY2022'!$A161&lt;&gt;"",IF(AND(MONTH($K159) &lt;= 8, MONTH($L159) &gt;= 8), IF($O159 &lt;&gt; "", $E159/$O159, ""), ""),"")</f>
        <v>250000</v>
      </c>
      <c r="X159" s="10">
        <f>IF('FY2022'!$A161&lt;&gt;"",IF(AND(MONTH($K159) &lt;= 9, MONTH($L159) &gt;= 9), IF($O159 &lt;&gt; "", $E159/$O159, ""), ""),"")</f>
        <v>250000</v>
      </c>
      <c r="Y159" s="10" t="str">
        <f>IF('FY2022'!$A161&lt;&gt;"",IF(AND(MONTH($K159) &lt;= 10, MONTH($L159) &gt;= 10), IF($O159 &lt;&gt; "", $E159/$O159, ""), ""),"")</f>
        <v/>
      </c>
      <c r="Z159" s="10" t="str">
        <f>IF('FY2022'!$A161&lt;&gt;"",IF(AND(MONTH($K159) &lt;= 11, MONTH($L159) &gt;= 11), IF($O159 &lt;&gt; "", $E159/$O159, ""), ""),"")</f>
        <v/>
      </c>
      <c r="AA159" s="10" t="str">
        <f>IF('FY2022'!$A161&lt;&gt;"",IF(AND(MONTH($K159) &lt;= 12, MONTH($L159) &gt;= 12), IF($O159 &lt;&gt; "", $E159/$O159, ""), ""),"")</f>
        <v/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44743</v>
      </c>
      <c r="L160" s="7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44926</v>
      </c>
      <c r="M160" s="7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44531</v>
      </c>
      <c r="N160" s="7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44505</v>
      </c>
      <c r="O160" s="5">
        <f t="shared" si="2"/>
        <v>6</v>
      </c>
      <c r="P160" s="10" t="str">
        <f>IF('FY2022'!$A162&lt;&gt;"",IF(AND(MONTH($K160) &lt;= 1, MONTH($L160) &gt;= 1), IF($O160 &lt;&gt; "", $E160/$O160, ""), ""),"")</f>
        <v/>
      </c>
      <c r="Q160" s="10" t="str">
        <f>IF('FY2022'!$A162&lt;&gt;"",IF(AND(MONTH($K160) &lt;= 2, MONTH($L160) &gt;= 2), IF($O160 &lt;&gt; "", $E160/$O160, ""), ""),"")</f>
        <v/>
      </c>
      <c r="R160" s="10" t="str">
        <f>IF('FY2022'!$A162&lt;&gt;"",IF(AND(MONTH($K160) &lt;= 3, MONTH($L160) &gt;= 3), IF($O160 &lt;&gt; "", $E160/$O160, ""), ""),"")</f>
        <v/>
      </c>
      <c r="S160" s="10" t="str">
        <f>IF('FY2022'!$A162&lt;&gt;"",IF(AND(MONTH($K160) &lt;= 4, MONTH($L160) &gt;= 4), IF($O160 &lt;&gt; "", $E160/$O160, ""), ""),"")</f>
        <v/>
      </c>
      <c r="T160" s="10" t="str">
        <f>IF('FY2022'!$A162&lt;&gt;"",IF(AND(MONTH($K160) &lt;= 5, MONTH($L160) &gt;= 5), IF($O160 &lt;&gt; "", $E160/$O160, ""), ""),"")</f>
        <v/>
      </c>
      <c r="U160" s="10" t="str">
        <f>IF('FY2022'!$A162&lt;&gt;"",IF(AND(MONTH($K160) &lt;= 6, MONTH($L160) &gt;= 6), IF($O160 &lt;&gt; "", $E160/$O160, ""), ""),"")</f>
        <v/>
      </c>
      <c r="V160" s="10">
        <f>IF('FY2022'!$A162&lt;&gt;"",IF(AND(MONTH($K160) &lt;= 7, MONTH($L160) &gt;= 7 ), IF($O160 &lt;&gt; "", $E160/$O160, ""), ""),"")</f>
        <v>200000</v>
      </c>
      <c r="W160" s="10">
        <f>IF('FY2022'!$A162&lt;&gt;"",IF(AND(MONTH($K160) &lt;= 8, MONTH($L160) &gt;= 8), IF($O160 &lt;&gt; "", $E160/$O160, ""), ""),"")</f>
        <v>200000</v>
      </c>
      <c r="X160" s="10">
        <f>IF('FY2022'!$A162&lt;&gt;"",IF(AND(MONTH($K160) &lt;= 9, MONTH($L160) &gt;= 9), IF($O160 &lt;&gt; "", $E160/$O160, ""), ""),"")</f>
        <v>200000</v>
      </c>
      <c r="Y160" s="10">
        <f>IF('FY2022'!$A162&lt;&gt;"",IF(AND(MONTH($K160) &lt;= 10, MONTH($L160) &gt;= 10), IF($O160 &lt;&gt; "", $E160/$O160, ""), ""),"")</f>
        <v>200000</v>
      </c>
      <c r="Z160" s="10">
        <f>IF('FY2022'!$A162&lt;&gt;"",IF(AND(MONTH($K160) &lt;= 11, MONTH($L160) &gt;= 11), IF($O160 &lt;&gt; "", $E160/$O160, ""), ""),"")</f>
        <v>200000</v>
      </c>
      <c r="AA160" s="10">
        <f>IF('FY2022'!$A162&lt;&gt;"",IF(AND(MONTH($K160) &lt;= 12, MONTH($L160) &gt;= 12), IF($O160 &lt;&gt; "", $E160/$O160, ""), ""),"")</f>
        <v>200000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44743</v>
      </c>
      <c r="L161" s="7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44834</v>
      </c>
      <c r="M161" s="7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44531</v>
      </c>
      <c r="N161" s="7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44505</v>
      </c>
      <c r="O161" s="5">
        <f t="shared" si="2"/>
        <v>3</v>
      </c>
      <c r="P161" s="10" t="str">
        <f>IF('FY2022'!$A163&lt;&gt;"",IF(AND(MONTH($K161) &lt;= 1, MONTH($L161) &gt;= 1), IF($O161 &lt;&gt; "", $E161/$O161, ""), ""),"")</f>
        <v/>
      </c>
      <c r="Q161" s="10" t="str">
        <f>IF('FY2022'!$A163&lt;&gt;"",IF(AND(MONTH($K161) &lt;= 2, MONTH($L161) &gt;= 2), IF($O161 &lt;&gt; "", $E161/$O161, ""), ""),"")</f>
        <v/>
      </c>
      <c r="R161" s="10" t="str">
        <f>IF('FY2022'!$A163&lt;&gt;"",IF(AND(MONTH($K161) &lt;= 3, MONTH($L161) &gt;= 3), IF($O161 &lt;&gt; "", $E161/$O161, ""), ""),"")</f>
        <v/>
      </c>
      <c r="S161" s="10" t="str">
        <f>IF('FY2022'!$A163&lt;&gt;"",IF(AND(MONTH($K161) &lt;= 4, MONTH($L161) &gt;= 4), IF($O161 &lt;&gt; "", $E161/$O161, ""), ""),"")</f>
        <v/>
      </c>
      <c r="T161" s="10" t="str">
        <f>IF('FY2022'!$A163&lt;&gt;"",IF(AND(MONTH($K161) &lt;= 5, MONTH($L161) &gt;= 5), IF($O161 &lt;&gt; "", $E161/$O161, ""), ""),"")</f>
        <v/>
      </c>
      <c r="U161" s="10" t="str">
        <f>IF('FY2022'!$A163&lt;&gt;"",IF(AND(MONTH($K161) &lt;= 6, MONTH($L161) &gt;= 6), IF($O161 &lt;&gt; "", $E161/$O161, ""), ""),"")</f>
        <v/>
      </c>
      <c r="V161" s="10">
        <f>IF('FY2022'!$A163&lt;&gt;"",IF(AND(MONTH($K161) &lt;= 7, MONTH($L161) &gt;= 7 ), IF($O161 &lt;&gt; "", $E161/$O161, ""), ""),"")</f>
        <v>200000</v>
      </c>
      <c r="W161" s="10">
        <f>IF('FY2022'!$A163&lt;&gt;"",IF(AND(MONTH($K161) &lt;= 8, MONTH($L161) &gt;= 8), IF($O161 &lt;&gt; "", $E161/$O161, ""), ""),"")</f>
        <v>200000</v>
      </c>
      <c r="X161" s="10">
        <f>IF('FY2022'!$A163&lt;&gt;"",IF(AND(MONTH($K161) &lt;= 9, MONTH($L161) &gt;= 9), IF($O161 &lt;&gt; "", $E161/$O161, ""), ""),"")</f>
        <v>200000</v>
      </c>
      <c r="Y161" s="10" t="str">
        <f>IF('FY2022'!$A163&lt;&gt;"",IF(AND(MONTH($K161) &lt;= 10, MONTH($L161) &gt;= 10), IF($O161 &lt;&gt; "", $E161/$O161, ""), ""),"")</f>
        <v/>
      </c>
      <c r="Z161" s="10" t="str">
        <f>IF('FY2022'!$A163&lt;&gt;"",IF(AND(MONTH($K161) &lt;= 11, MONTH($L161) &gt;= 11), IF($O161 &lt;&gt; "", $E161/$O161, ""), ""),"")</f>
        <v/>
      </c>
      <c r="AA161" s="10" t="str">
        <f>IF('FY2022'!$A163&lt;&gt;"",IF(AND(MONTH($K161) &lt;= 12, MONTH($L161) &gt;= 12), IF($O161 &lt;&gt; "", $E161/$O161, ""), ""),"")</f>
        <v/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44743</v>
      </c>
      <c r="L162" s="7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44834</v>
      </c>
      <c r="M162" s="7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44531</v>
      </c>
      <c r="N162" s="7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44505</v>
      </c>
      <c r="O162" s="5">
        <f t="shared" si="2"/>
        <v>3</v>
      </c>
      <c r="P162" s="10" t="str">
        <f>IF('FY2022'!$A164&lt;&gt;"",IF(AND(MONTH($K162) &lt;= 1, MONTH($L162) &gt;= 1), IF($O162 &lt;&gt; "", $E162/$O162, ""), ""),"")</f>
        <v/>
      </c>
      <c r="Q162" s="10" t="str">
        <f>IF('FY2022'!$A164&lt;&gt;"",IF(AND(MONTH($K162) &lt;= 2, MONTH($L162) &gt;= 2), IF($O162 &lt;&gt; "", $E162/$O162, ""), ""),"")</f>
        <v/>
      </c>
      <c r="R162" s="10" t="str">
        <f>IF('FY2022'!$A164&lt;&gt;"",IF(AND(MONTH($K162) &lt;= 3, MONTH($L162) &gt;= 3), IF($O162 &lt;&gt; "", $E162/$O162, ""), ""),"")</f>
        <v/>
      </c>
      <c r="S162" s="10" t="str">
        <f>IF('FY2022'!$A164&lt;&gt;"",IF(AND(MONTH($K162) &lt;= 4, MONTH($L162) &gt;= 4), IF($O162 &lt;&gt; "", $E162/$O162, ""), ""),"")</f>
        <v/>
      </c>
      <c r="T162" s="10" t="str">
        <f>IF('FY2022'!$A164&lt;&gt;"",IF(AND(MONTH($K162) &lt;= 5, MONTH($L162) &gt;= 5), IF($O162 &lt;&gt; "", $E162/$O162, ""), ""),"")</f>
        <v/>
      </c>
      <c r="U162" s="10" t="str">
        <f>IF('FY2022'!$A164&lt;&gt;"",IF(AND(MONTH($K162) &lt;= 6, MONTH($L162) &gt;= 6), IF($O162 &lt;&gt; "", $E162/$O162, ""), ""),"")</f>
        <v/>
      </c>
      <c r="V162" s="10">
        <f>IF('FY2022'!$A164&lt;&gt;"",IF(AND(MONTH($K162) &lt;= 7, MONTH($L162) &gt;= 7 ), IF($O162 &lt;&gt; "", $E162/$O162, ""), ""),"")</f>
        <v>100000</v>
      </c>
      <c r="W162" s="10">
        <f>IF('FY2022'!$A164&lt;&gt;"",IF(AND(MONTH($K162) &lt;= 8, MONTH($L162) &gt;= 8), IF($O162 &lt;&gt; "", $E162/$O162, ""), ""),"")</f>
        <v>100000</v>
      </c>
      <c r="X162" s="10">
        <f>IF('FY2022'!$A164&lt;&gt;"",IF(AND(MONTH($K162) &lt;= 9, MONTH($L162) &gt;= 9), IF($O162 &lt;&gt; "", $E162/$O162, ""), ""),"")</f>
        <v>100000</v>
      </c>
      <c r="Y162" s="10" t="str">
        <f>IF('FY2022'!$A164&lt;&gt;"",IF(AND(MONTH($K162) &lt;= 10, MONTH($L162) &gt;= 10), IF($O162 &lt;&gt; "", $E162/$O162, ""), ""),"")</f>
        <v/>
      </c>
      <c r="Z162" s="10" t="str">
        <f>IF('FY2022'!$A164&lt;&gt;"",IF(AND(MONTH($K162) &lt;= 11, MONTH($L162) &gt;= 11), IF($O162 &lt;&gt; "", $E162/$O162, ""), ""),"")</f>
        <v/>
      </c>
      <c r="AA162" s="10" t="str">
        <f>IF('FY2022'!$A164&lt;&gt;"",IF(AND(MONTH($K162) &lt;= 12, MONTH($L162) &gt;= 12), IF($O162 &lt;&gt; "", $E162/$O162, ""), ""),"")</f>
        <v/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44743</v>
      </c>
      <c r="L163" s="7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44834</v>
      </c>
      <c r="M163" s="7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44531</v>
      </c>
      <c r="N163" s="7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44505</v>
      </c>
      <c r="O163" s="5">
        <f t="shared" si="2"/>
        <v>3</v>
      </c>
      <c r="P163" s="10" t="str">
        <f>IF('FY2022'!$A165&lt;&gt;"",IF(AND(MONTH($K163) &lt;= 1, MONTH($L163) &gt;= 1), IF($O163 &lt;&gt; "", $E163/$O163, ""), ""),"")</f>
        <v/>
      </c>
      <c r="Q163" s="10" t="str">
        <f>IF('FY2022'!$A165&lt;&gt;"",IF(AND(MONTH($K163) &lt;= 2, MONTH($L163) &gt;= 2), IF($O163 &lt;&gt; "", $E163/$O163, ""), ""),"")</f>
        <v/>
      </c>
      <c r="R163" s="10" t="str">
        <f>IF('FY2022'!$A165&lt;&gt;"",IF(AND(MONTH($K163) &lt;= 3, MONTH($L163) &gt;= 3), IF($O163 &lt;&gt; "", $E163/$O163, ""), ""),"")</f>
        <v/>
      </c>
      <c r="S163" s="10" t="str">
        <f>IF('FY2022'!$A165&lt;&gt;"",IF(AND(MONTH($K163) &lt;= 4, MONTH($L163) &gt;= 4), IF($O163 &lt;&gt; "", $E163/$O163, ""), ""),"")</f>
        <v/>
      </c>
      <c r="T163" s="10" t="str">
        <f>IF('FY2022'!$A165&lt;&gt;"",IF(AND(MONTH($K163) &lt;= 5, MONTH($L163) &gt;= 5), IF($O163 &lt;&gt; "", $E163/$O163, ""), ""),"")</f>
        <v/>
      </c>
      <c r="U163" s="10" t="str">
        <f>IF('FY2022'!$A165&lt;&gt;"",IF(AND(MONTH($K163) &lt;= 6, MONTH($L163) &gt;= 6), IF($O163 &lt;&gt; "", $E163/$O163, ""), ""),"")</f>
        <v/>
      </c>
      <c r="V163" s="10">
        <f>IF('FY2022'!$A165&lt;&gt;"",IF(AND(MONTH($K163) &lt;= 7, MONTH($L163) &gt;= 7 ), IF($O163 &lt;&gt; "", $E163/$O163, ""), ""),"")</f>
        <v>100000</v>
      </c>
      <c r="W163" s="10">
        <f>IF('FY2022'!$A165&lt;&gt;"",IF(AND(MONTH($K163) &lt;= 8, MONTH($L163) &gt;= 8), IF($O163 &lt;&gt; "", $E163/$O163, ""), ""),"")</f>
        <v>100000</v>
      </c>
      <c r="X163" s="10">
        <f>IF('FY2022'!$A165&lt;&gt;"",IF(AND(MONTH($K163) &lt;= 9, MONTH($L163) &gt;= 9), IF($O163 &lt;&gt; "", $E163/$O163, ""), ""),"")</f>
        <v>100000</v>
      </c>
      <c r="Y163" s="10" t="str">
        <f>IF('FY2022'!$A165&lt;&gt;"",IF(AND(MONTH($K163) &lt;= 10, MONTH($L163) &gt;= 10), IF($O163 &lt;&gt; "", $E163/$O163, ""), ""),"")</f>
        <v/>
      </c>
      <c r="Z163" s="10" t="str">
        <f>IF('FY2022'!$A165&lt;&gt;"",IF(AND(MONTH($K163) &lt;= 11, MONTH($L163) &gt;= 11), IF($O163 &lt;&gt; "", $E163/$O163, ""), ""),"")</f>
        <v/>
      </c>
      <c r="AA163" s="10" t="str">
        <f>IF('FY2022'!$A165&lt;&gt;"",IF(AND(MONTH($K163) &lt;= 12, MONTH($L163) &gt;= 12), IF($O163 &lt;&gt; "", $E163/$O163, ""), ""),"")</f>
        <v/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44743</v>
      </c>
      <c r="L164" s="7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44773</v>
      </c>
      <c r="M164" s="7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44532</v>
      </c>
      <c r="N164" s="7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44508</v>
      </c>
      <c r="O164" s="5">
        <f t="shared" si="2"/>
        <v>1</v>
      </c>
      <c r="P164" s="10" t="str">
        <f>IF('FY2022'!$A166&lt;&gt;"",IF(AND(MONTH($K164) &lt;= 1, MONTH($L164) &gt;= 1), IF($O164 &lt;&gt; "", $E164/$O164, ""), ""),"")</f>
        <v/>
      </c>
      <c r="Q164" s="10" t="str">
        <f>IF('FY2022'!$A166&lt;&gt;"",IF(AND(MONTH($K164) &lt;= 2, MONTH($L164) &gt;= 2), IF($O164 &lt;&gt; "", $E164/$O164, ""), ""),"")</f>
        <v/>
      </c>
      <c r="R164" s="10" t="str">
        <f>IF('FY2022'!$A166&lt;&gt;"",IF(AND(MONTH($K164) &lt;= 3, MONTH($L164) &gt;= 3), IF($O164 &lt;&gt; "", $E164/$O164, ""), ""),"")</f>
        <v/>
      </c>
      <c r="S164" s="10" t="str">
        <f>IF('FY2022'!$A166&lt;&gt;"",IF(AND(MONTH($K164) &lt;= 4, MONTH($L164) &gt;= 4), IF($O164 &lt;&gt; "", $E164/$O164, ""), ""),"")</f>
        <v/>
      </c>
      <c r="T164" s="10" t="str">
        <f>IF('FY2022'!$A166&lt;&gt;"",IF(AND(MONTH($K164) &lt;= 5, MONTH($L164) &gt;= 5), IF($O164 &lt;&gt; "", $E164/$O164, ""), ""),"")</f>
        <v/>
      </c>
      <c r="U164" s="10" t="str">
        <f>IF('FY2022'!$A166&lt;&gt;"",IF(AND(MONTH($K164) &lt;= 6, MONTH($L164) &gt;= 6), IF($O164 &lt;&gt; "", $E164/$O164, ""), ""),"")</f>
        <v/>
      </c>
      <c r="V164" s="10">
        <f>IF('FY2022'!$A166&lt;&gt;"",IF(AND(MONTH($K164) &lt;= 7, MONTH($L164) &gt;= 7 ), IF($O164 &lt;&gt; "", $E164/$O164, ""), ""),"")</f>
        <v>450000</v>
      </c>
      <c r="W164" s="10" t="str">
        <f>IF('FY2022'!$A166&lt;&gt;"",IF(AND(MONTH($K164) &lt;= 8, MONTH($L164) &gt;= 8), IF($O164 &lt;&gt; "", $E164/$O164, ""), ""),"")</f>
        <v/>
      </c>
      <c r="X164" s="10" t="str">
        <f>IF('FY2022'!$A166&lt;&gt;"",IF(AND(MONTH($K164) &lt;= 9, MONTH($L164) &gt;= 9), IF($O164 &lt;&gt; "", $E164/$O164, ""), ""),"")</f>
        <v/>
      </c>
      <c r="Y164" s="10" t="str">
        <f>IF('FY2022'!$A166&lt;&gt;"",IF(AND(MONTH($K164) &lt;= 10, MONTH($L164) &gt;= 10), IF($O164 &lt;&gt; "", $E164/$O164, ""), ""),"")</f>
        <v/>
      </c>
      <c r="Z164" s="10" t="str">
        <f>IF('FY2022'!$A166&lt;&gt;"",IF(AND(MONTH($K164) &lt;= 11, MONTH($L164) &gt;= 11), IF($O164 &lt;&gt; "", $E164/$O164, ""), ""),"")</f>
        <v/>
      </c>
      <c r="AA164" s="10" t="str">
        <f>IF('FY2022'!$A166&lt;&gt;"",IF(AND(MONTH($K164) &lt;= 12, MONTH($L164) &gt;= 12), IF($O164 &lt;&gt; "", $E164/$O164, ""), ""),"")</f>
        <v/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44743</v>
      </c>
      <c r="L165" s="7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44773</v>
      </c>
      <c r="M165" s="7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44532</v>
      </c>
      <c r="N165" s="7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44508</v>
      </c>
      <c r="O165" s="5">
        <f t="shared" si="2"/>
        <v>1</v>
      </c>
      <c r="P165" s="10" t="str">
        <f>IF('FY2022'!$A167&lt;&gt;"",IF(AND(MONTH($K165) &lt;= 1, MONTH($L165) &gt;= 1), IF($O165 &lt;&gt; "", $E165/$O165, ""), ""),"")</f>
        <v/>
      </c>
      <c r="Q165" s="10" t="str">
        <f>IF('FY2022'!$A167&lt;&gt;"",IF(AND(MONTH($K165) &lt;= 2, MONTH($L165) &gt;= 2), IF($O165 &lt;&gt; "", $E165/$O165, ""), ""),"")</f>
        <v/>
      </c>
      <c r="R165" s="10" t="str">
        <f>IF('FY2022'!$A167&lt;&gt;"",IF(AND(MONTH($K165) &lt;= 3, MONTH($L165) &gt;= 3), IF($O165 &lt;&gt; "", $E165/$O165, ""), ""),"")</f>
        <v/>
      </c>
      <c r="S165" s="10" t="str">
        <f>IF('FY2022'!$A167&lt;&gt;"",IF(AND(MONTH($K165) &lt;= 4, MONTH($L165) &gt;= 4), IF($O165 &lt;&gt; "", $E165/$O165, ""), ""),"")</f>
        <v/>
      </c>
      <c r="T165" s="10" t="str">
        <f>IF('FY2022'!$A167&lt;&gt;"",IF(AND(MONTH($K165) &lt;= 5, MONTH($L165) &gt;= 5), IF($O165 &lt;&gt; "", $E165/$O165, ""), ""),"")</f>
        <v/>
      </c>
      <c r="U165" s="10" t="str">
        <f>IF('FY2022'!$A167&lt;&gt;"",IF(AND(MONTH($K165) &lt;= 6, MONTH($L165) &gt;= 6), IF($O165 &lt;&gt; "", $E165/$O165, ""), ""),"")</f>
        <v/>
      </c>
      <c r="V165" s="10">
        <f>IF('FY2022'!$A167&lt;&gt;"",IF(AND(MONTH($K165) &lt;= 7, MONTH($L165) &gt;= 7 ), IF($O165 &lt;&gt; "", $E165/$O165, ""), ""),"")</f>
        <v>450000</v>
      </c>
      <c r="W165" s="10" t="str">
        <f>IF('FY2022'!$A167&lt;&gt;"",IF(AND(MONTH($K165) &lt;= 8, MONTH($L165) &gt;= 8), IF($O165 &lt;&gt; "", $E165/$O165, ""), ""),"")</f>
        <v/>
      </c>
      <c r="X165" s="10" t="str">
        <f>IF('FY2022'!$A167&lt;&gt;"",IF(AND(MONTH($K165) &lt;= 9, MONTH($L165) &gt;= 9), IF($O165 &lt;&gt; "", $E165/$O165, ""), ""),"")</f>
        <v/>
      </c>
      <c r="Y165" s="10" t="str">
        <f>IF('FY2022'!$A167&lt;&gt;"",IF(AND(MONTH($K165) &lt;= 10, MONTH($L165) &gt;= 10), IF($O165 &lt;&gt; "", $E165/$O165, ""), ""),"")</f>
        <v/>
      </c>
      <c r="Z165" s="10" t="str">
        <f>IF('FY2022'!$A167&lt;&gt;"",IF(AND(MONTH($K165) &lt;= 11, MONTH($L165) &gt;= 11), IF($O165 &lt;&gt; "", $E165/$O165, ""), ""),"")</f>
        <v/>
      </c>
      <c r="AA165" s="10" t="str">
        <f>IF('FY2022'!$A167&lt;&gt;"",IF(AND(MONTH($K165) &lt;= 12, MONTH($L165) &gt;= 12), IF($O165 &lt;&gt; "", $E165/$O165, ""), ""),"")</f>
        <v/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44743</v>
      </c>
      <c r="L166" s="7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44773</v>
      </c>
      <c r="M166" s="7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44532</v>
      </c>
      <c r="N166" s="7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44508</v>
      </c>
      <c r="O166" s="5">
        <f t="shared" si="2"/>
        <v>1</v>
      </c>
      <c r="P166" s="10" t="str">
        <f>IF('FY2022'!$A168&lt;&gt;"",IF(AND(MONTH($K166) &lt;= 1, MONTH($L166) &gt;= 1), IF($O166 &lt;&gt; "", $E166/$O166, ""), ""),"")</f>
        <v/>
      </c>
      <c r="Q166" s="10" t="str">
        <f>IF('FY2022'!$A168&lt;&gt;"",IF(AND(MONTH($K166) &lt;= 2, MONTH($L166) &gt;= 2), IF($O166 &lt;&gt; "", $E166/$O166, ""), ""),"")</f>
        <v/>
      </c>
      <c r="R166" s="10" t="str">
        <f>IF('FY2022'!$A168&lt;&gt;"",IF(AND(MONTH($K166) &lt;= 3, MONTH($L166) &gt;= 3), IF($O166 &lt;&gt; "", $E166/$O166, ""), ""),"")</f>
        <v/>
      </c>
      <c r="S166" s="10" t="str">
        <f>IF('FY2022'!$A168&lt;&gt;"",IF(AND(MONTH($K166) &lt;= 4, MONTH($L166) &gt;= 4), IF($O166 &lt;&gt; "", $E166/$O166, ""), ""),"")</f>
        <v/>
      </c>
      <c r="T166" s="10" t="str">
        <f>IF('FY2022'!$A168&lt;&gt;"",IF(AND(MONTH($K166) &lt;= 5, MONTH($L166) &gt;= 5), IF($O166 &lt;&gt; "", $E166/$O166, ""), ""),"")</f>
        <v/>
      </c>
      <c r="U166" s="10" t="str">
        <f>IF('FY2022'!$A168&lt;&gt;"",IF(AND(MONTH($K166) &lt;= 6, MONTH($L166) &gt;= 6), IF($O166 &lt;&gt; "", $E166/$O166, ""), ""),"")</f>
        <v/>
      </c>
      <c r="V166" s="10">
        <f>IF('FY2022'!$A168&lt;&gt;"",IF(AND(MONTH($K166) &lt;= 7, MONTH($L166) &gt;= 7 ), IF($O166 &lt;&gt; "", $E166/$O166, ""), ""),"")</f>
        <v>500000</v>
      </c>
      <c r="W166" s="10" t="str">
        <f>IF('FY2022'!$A168&lt;&gt;"",IF(AND(MONTH($K166) &lt;= 8, MONTH($L166) &gt;= 8), IF($O166 &lt;&gt; "", $E166/$O166, ""), ""),"")</f>
        <v/>
      </c>
      <c r="X166" s="10" t="str">
        <f>IF('FY2022'!$A168&lt;&gt;"",IF(AND(MONTH($K166) &lt;= 9, MONTH($L166) &gt;= 9), IF($O166 &lt;&gt; "", $E166/$O166, ""), ""),"")</f>
        <v/>
      </c>
      <c r="Y166" s="10" t="str">
        <f>IF('FY2022'!$A168&lt;&gt;"",IF(AND(MONTH($K166) &lt;= 10, MONTH($L166) &gt;= 10), IF($O166 &lt;&gt; "", $E166/$O166, ""), ""),"")</f>
        <v/>
      </c>
      <c r="Z166" s="10" t="str">
        <f>IF('FY2022'!$A168&lt;&gt;"",IF(AND(MONTH($K166) &lt;= 11, MONTH($L166) &gt;= 11), IF($O166 &lt;&gt; "", $E166/$O166, ""), ""),"")</f>
        <v/>
      </c>
      <c r="AA166" s="10" t="str">
        <f>IF('FY2022'!$A168&lt;&gt;"",IF(AND(MONTH($K166) &lt;= 12, MONTH($L166) &gt;= 12), IF($O166 &lt;&gt; "", $E166/$O166, ""), ""),"")</f>
        <v/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44743</v>
      </c>
      <c r="L167" s="7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44773</v>
      </c>
      <c r="M167" s="7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44532</v>
      </c>
      <c r="N167" s="7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44508</v>
      </c>
      <c r="O167" s="5">
        <f t="shared" si="2"/>
        <v>1</v>
      </c>
      <c r="P167" s="10" t="str">
        <f>IF('FY2022'!$A169&lt;&gt;"",IF(AND(MONTH($K167) &lt;= 1, MONTH($L167) &gt;= 1), IF($O167 &lt;&gt; "", $E167/$O167, ""), ""),"")</f>
        <v/>
      </c>
      <c r="Q167" s="10" t="str">
        <f>IF('FY2022'!$A169&lt;&gt;"",IF(AND(MONTH($K167) &lt;= 2, MONTH($L167) &gt;= 2), IF($O167 &lt;&gt; "", $E167/$O167, ""), ""),"")</f>
        <v/>
      </c>
      <c r="R167" s="10" t="str">
        <f>IF('FY2022'!$A169&lt;&gt;"",IF(AND(MONTH($K167) &lt;= 3, MONTH($L167) &gt;= 3), IF($O167 &lt;&gt; "", $E167/$O167, ""), ""),"")</f>
        <v/>
      </c>
      <c r="S167" s="10" t="str">
        <f>IF('FY2022'!$A169&lt;&gt;"",IF(AND(MONTH($K167) &lt;= 4, MONTH($L167) &gt;= 4), IF($O167 &lt;&gt; "", $E167/$O167, ""), ""),"")</f>
        <v/>
      </c>
      <c r="T167" s="10" t="str">
        <f>IF('FY2022'!$A169&lt;&gt;"",IF(AND(MONTH($K167) &lt;= 5, MONTH($L167) &gt;= 5), IF($O167 &lt;&gt; "", $E167/$O167, ""), ""),"")</f>
        <v/>
      </c>
      <c r="U167" s="10" t="str">
        <f>IF('FY2022'!$A169&lt;&gt;"",IF(AND(MONTH($K167) &lt;= 6, MONTH($L167) &gt;= 6), IF($O167 &lt;&gt; "", $E167/$O167, ""), ""),"")</f>
        <v/>
      </c>
      <c r="V167" s="10">
        <f>IF('FY2022'!$A169&lt;&gt;"",IF(AND(MONTH($K167) &lt;= 7, MONTH($L167) &gt;= 7 ), IF($O167 &lt;&gt; "", $E167/$O167, ""), ""),"")</f>
        <v>400000</v>
      </c>
      <c r="W167" s="10" t="str">
        <f>IF('FY2022'!$A169&lt;&gt;"",IF(AND(MONTH($K167) &lt;= 8, MONTH($L167) &gt;= 8), IF($O167 &lt;&gt; "", $E167/$O167, ""), ""),"")</f>
        <v/>
      </c>
      <c r="X167" s="10" t="str">
        <f>IF('FY2022'!$A169&lt;&gt;"",IF(AND(MONTH($K167) &lt;= 9, MONTH($L167) &gt;= 9), IF($O167 &lt;&gt; "", $E167/$O167, ""), ""),"")</f>
        <v/>
      </c>
      <c r="Y167" s="10" t="str">
        <f>IF('FY2022'!$A169&lt;&gt;"",IF(AND(MONTH($K167) &lt;= 10, MONTH($L167) &gt;= 10), IF($O167 &lt;&gt; "", $E167/$O167, ""), ""),"")</f>
        <v/>
      </c>
      <c r="Z167" s="10" t="str">
        <f>IF('FY2022'!$A169&lt;&gt;"",IF(AND(MONTH($K167) &lt;= 11, MONTH($L167) &gt;= 11), IF($O167 &lt;&gt; "", $E167/$O167, ""), ""),"")</f>
        <v/>
      </c>
      <c r="AA167" s="10" t="str">
        <f>IF('FY2022'!$A169&lt;&gt;"",IF(AND(MONTH($K167) &lt;= 12, MONTH($L167) &gt;= 12), IF($O167 &lt;&gt; "", $E167/$O167, ""), ""),"")</f>
        <v/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44743</v>
      </c>
      <c r="L168" s="7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44773</v>
      </c>
      <c r="M168" s="7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44532</v>
      </c>
      <c r="N168" s="7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44508</v>
      </c>
      <c r="O168" s="5">
        <f t="shared" si="2"/>
        <v>1</v>
      </c>
      <c r="P168" s="10" t="str">
        <f>IF('FY2022'!$A170&lt;&gt;"",IF(AND(MONTH($K168) &lt;= 1, MONTH($L168) &gt;= 1), IF($O168 &lt;&gt; "", $E168/$O168, ""), ""),"")</f>
        <v/>
      </c>
      <c r="Q168" s="10" t="str">
        <f>IF('FY2022'!$A170&lt;&gt;"",IF(AND(MONTH($K168) &lt;= 2, MONTH($L168) &gt;= 2), IF($O168 &lt;&gt; "", $E168/$O168, ""), ""),"")</f>
        <v/>
      </c>
      <c r="R168" s="10" t="str">
        <f>IF('FY2022'!$A170&lt;&gt;"",IF(AND(MONTH($K168) &lt;= 3, MONTH($L168) &gt;= 3), IF($O168 &lt;&gt; "", $E168/$O168, ""), ""),"")</f>
        <v/>
      </c>
      <c r="S168" s="10" t="str">
        <f>IF('FY2022'!$A170&lt;&gt;"",IF(AND(MONTH($K168) &lt;= 4, MONTH($L168) &gt;= 4), IF($O168 &lt;&gt; "", $E168/$O168, ""), ""),"")</f>
        <v/>
      </c>
      <c r="T168" s="10" t="str">
        <f>IF('FY2022'!$A170&lt;&gt;"",IF(AND(MONTH($K168) &lt;= 5, MONTH($L168) &gt;= 5), IF($O168 &lt;&gt; "", $E168/$O168, ""), ""),"")</f>
        <v/>
      </c>
      <c r="U168" s="10" t="str">
        <f>IF('FY2022'!$A170&lt;&gt;"",IF(AND(MONTH($K168) &lt;= 6, MONTH($L168) &gt;= 6), IF($O168 &lt;&gt; "", $E168/$O168, ""), ""),"")</f>
        <v/>
      </c>
      <c r="V168" s="10">
        <f>IF('FY2022'!$A170&lt;&gt;"",IF(AND(MONTH($K168) &lt;= 7, MONTH($L168) &gt;= 7 ), IF($O168 &lt;&gt; "", $E168/$O168, ""), ""),"")</f>
        <v>300000</v>
      </c>
      <c r="W168" s="10" t="str">
        <f>IF('FY2022'!$A170&lt;&gt;"",IF(AND(MONTH($K168) &lt;= 8, MONTH($L168) &gt;= 8), IF($O168 &lt;&gt; "", $E168/$O168, ""), ""),"")</f>
        <v/>
      </c>
      <c r="X168" s="10" t="str">
        <f>IF('FY2022'!$A170&lt;&gt;"",IF(AND(MONTH($K168) &lt;= 9, MONTH($L168) &gt;= 9), IF($O168 &lt;&gt; "", $E168/$O168, ""), ""),"")</f>
        <v/>
      </c>
      <c r="Y168" s="10" t="str">
        <f>IF('FY2022'!$A170&lt;&gt;"",IF(AND(MONTH($K168) &lt;= 10, MONTH($L168) &gt;= 10), IF($O168 &lt;&gt; "", $E168/$O168, ""), ""),"")</f>
        <v/>
      </c>
      <c r="Z168" s="10" t="str">
        <f>IF('FY2022'!$A170&lt;&gt;"",IF(AND(MONTH($K168) &lt;= 11, MONTH($L168) &gt;= 11), IF($O168 &lt;&gt; "", $E168/$O168, ""), ""),"")</f>
        <v/>
      </c>
      <c r="AA168" s="10" t="str">
        <f>IF('FY2022'!$A170&lt;&gt;"",IF(AND(MONTH($K168) &lt;= 12, MONTH($L168) &gt;= 12), IF($O168 &lt;&gt; "", $E168/$O168, ""), ""),"")</f>
        <v/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44743</v>
      </c>
      <c r="L169" s="7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44773</v>
      </c>
      <c r="M169" s="7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44532</v>
      </c>
      <c r="N169" s="7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44508</v>
      </c>
      <c r="O169" s="5">
        <f t="shared" si="2"/>
        <v>1</v>
      </c>
      <c r="P169" s="10" t="str">
        <f>IF('FY2022'!$A171&lt;&gt;"",IF(AND(MONTH($K169) &lt;= 1, MONTH($L169) &gt;= 1), IF($O169 &lt;&gt; "", $E169/$O169, ""), ""),"")</f>
        <v/>
      </c>
      <c r="Q169" s="10" t="str">
        <f>IF('FY2022'!$A171&lt;&gt;"",IF(AND(MONTH($K169) &lt;= 2, MONTH($L169) &gt;= 2), IF($O169 &lt;&gt; "", $E169/$O169, ""), ""),"")</f>
        <v/>
      </c>
      <c r="R169" s="10" t="str">
        <f>IF('FY2022'!$A171&lt;&gt;"",IF(AND(MONTH($K169) &lt;= 3, MONTH($L169) &gt;= 3), IF($O169 &lt;&gt; "", $E169/$O169, ""), ""),"")</f>
        <v/>
      </c>
      <c r="S169" s="10" t="str">
        <f>IF('FY2022'!$A171&lt;&gt;"",IF(AND(MONTH($K169) &lt;= 4, MONTH($L169) &gt;= 4), IF($O169 &lt;&gt; "", $E169/$O169, ""), ""),"")</f>
        <v/>
      </c>
      <c r="T169" s="10" t="str">
        <f>IF('FY2022'!$A171&lt;&gt;"",IF(AND(MONTH($K169) &lt;= 5, MONTH($L169) &gt;= 5), IF($O169 &lt;&gt; "", $E169/$O169, ""), ""),"")</f>
        <v/>
      </c>
      <c r="U169" s="10" t="str">
        <f>IF('FY2022'!$A171&lt;&gt;"",IF(AND(MONTH($K169) &lt;= 6, MONTH($L169) &gt;= 6), IF($O169 &lt;&gt; "", $E169/$O169, ""), ""),"")</f>
        <v/>
      </c>
      <c r="V169" s="10">
        <f>IF('FY2022'!$A171&lt;&gt;"",IF(AND(MONTH($K169) &lt;= 7, MONTH($L169) &gt;= 7 ), IF($O169 &lt;&gt; "", $E169/$O169, ""), ""),"")</f>
        <v>300000</v>
      </c>
      <c r="W169" s="10" t="str">
        <f>IF('FY2022'!$A171&lt;&gt;"",IF(AND(MONTH($K169) &lt;= 8, MONTH($L169) &gt;= 8), IF($O169 &lt;&gt; "", $E169/$O169, ""), ""),"")</f>
        <v/>
      </c>
      <c r="X169" s="10" t="str">
        <f>IF('FY2022'!$A171&lt;&gt;"",IF(AND(MONTH($K169) &lt;= 9, MONTH($L169) &gt;= 9), IF($O169 &lt;&gt; "", $E169/$O169, ""), ""),"")</f>
        <v/>
      </c>
      <c r="Y169" s="10" t="str">
        <f>IF('FY2022'!$A171&lt;&gt;"",IF(AND(MONTH($K169) &lt;= 10, MONTH($L169) &gt;= 10), IF($O169 &lt;&gt; "", $E169/$O169, ""), ""),"")</f>
        <v/>
      </c>
      <c r="Z169" s="10" t="str">
        <f>IF('FY2022'!$A171&lt;&gt;"",IF(AND(MONTH($K169) &lt;= 11, MONTH($L169) &gt;= 11), IF($O169 &lt;&gt; "", $E169/$O169, ""), ""),"")</f>
        <v/>
      </c>
      <c r="AA169" s="10" t="str">
        <f>IF('FY2022'!$A171&lt;&gt;"",IF(AND(MONTH($K169) &lt;= 12, MONTH($L169) &gt;= 12), IF($O169 &lt;&gt; "", $E169/$O169, ""), ""),"")</f>
        <v/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44743</v>
      </c>
      <c r="L170" s="7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44773</v>
      </c>
      <c r="M170" s="7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44532</v>
      </c>
      <c r="N170" s="7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44508</v>
      </c>
      <c r="O170" s="5">
        <f t="shared" si="2"/>
        <v>1</v>
      </c>
      <c r="P170" s="10" t="str">
        <f>IF('FY2022'!$A172&lt;&gt;"",IF(AND(MONTH($K170) &lt;= 1, MONTH($L170) &gt;= 1), IF($O170 &lt;&gt; "", $E170/$O170, ""), ""),"")</f>
        <v/>
      </c>
      <c r="Q170" s="10" t="str">
        <f>IF('FY2022'!$A172&lt;&gt;"",IF(AND(MONTH($K170) &lt;= 2, MONTH($L170) &gt;= 2), IF($O170 &lt;&gt; "", $E170/$O170, ""), ""),"")</f>
        <v/>
      </c>
      <c r="R170" s="10" t="str">
        <f>IF('FY2022'!$A172&lt;&gt;"",IF(AND(MONTH($K170) &lt;= 3, MONTH($L170) &gt;= 3), IF($O170 &lt;&gt; "", $E170/$O170, ""), ""),"")</f>
        <v/>
      </c>
      <c r="S170" s="10" t="str">
        <f>IF('FY2022'!$A172&lt;&gt;"",IF(AND(MONTH($K170) &lt;= 4, MONTH($L170) &gt;= 4), IF($O170 &lt;&gt; "", $E170/$O170, ""), ""),"")</f>
        <v/>
      </c>
      <c r="T170" s="10" t="str">
        <f>IF('FY2022'!$A172&lt;&gt;"",IF(AND(MONTH($K170) &lt;= 5, MONTH($L170) &gt;= 5), IF($O170 &lt;&gt; "", $E170/$O170, ""), ""),"")</f>
        <v/>
      </c>
      <c r="U170" s="10" t="str">
        <f>IF('FY2022'!$A172&lt;&gt;"",IF(AND(MONTH($K170) &lt;= 6, MONTH($L170) &gt;= 6), IF($O170 &lt;&gt; "", $E170/$O170, ""), ""),"")</f>
        <v/>
      </c>
      <c r="V170" s="10">
        <f>IF('FY2022'!$A172&lt;&gt;"",IF(AND(MONTH($K170) &lt;= 7, MONTH($L170) &gt;= 7 ), IF($O170 &lt;&gt; "", $E170/$O170, ""), ""),"")</f>
        <v>600000</v>
      </c>
      <c r="W170" s="10" t="str">
        <f>IF('FY2022'!$A172&lt;&gt;"",IF(AND(MONTH($K170) &lt;= 8, MONTH($L170) &gt;= 8), IF($O170 &lt;&gt; "", $E170/$O170, ""), ""),"")</f>
        <v/>
      </c>
      <c r="X170" s="10" t="str">
        <f>IF('FY2022'!$A172&lt;&gt;"",IF(AND(MONTH($K170) &lt;= 9, MONTH($L170) &gt;= 9), IF($O170 &lt;&gt; "", $E170/$O170, ""), ""),"")</f>
        <v/>
      </c>
      <c r="Y170" s="10" t="str">
        <f>IF('FY2022'!$A172&lt;&gt;"",IF(AND(MONTH($K170) &lt;= 10, MONTH($L170) &gt;= 10), IF($O170 &lt;&gt; "", $E170/$O170, ""), ""),"")</f>
        <v/>
      </c>
      <c r="Z170" s="10" t="str">
        <f>IF('FY2022'!$A172&lt;&gt;"",IF(AND(MONTH($K170) &lt;= 11, MONTH($L170) &gt;= 11), IF($O170 &lt;&gt; "", $E170/$O170, ""), ""),"")</f>
        <v/>
      </c>
      <c r="AA170" s="10" t="str">
        <f>IF('FY2022'!$A172&lt;&gt;"",IF(AND(MONTH($K170) &lt;= 12, MONTH($L170) &gt;= 12), IF($O170 &lt;&gt; "", $E170/$O170, ""), ""),"")</f>
        <v/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44743</v>
      </c>
      <c r="L171" s="7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44773</v>
      </c>
      <c r="M171" s="7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44532</v>
      </c>
      <c r="N171" s="7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44508</v>
      </c>
      <c r="O171" s="5">
        <f t="shared" si="2"/>
        <v>1</v>
      </c>
      <c r="P171" s="10" t="str">
        <f>IF('FY2022'!$A173&lt;&gt;"",IF(AND(MONTH($K171) &lt;= 1, MONTH($L171) &gt;= 1), IF($O171 &lt;&gt; "", $E171/$O171, ""), ""),"")</f>
        <v/>
      </c>
      <c r="Q171" s="10" t="str">
        <f>IF('FY2022'!$A173&lt;&gt;"",IF(AND(MONTH($K171) &lt;= 2, MONTH($L171) &gt;= 2), IF($O171 &lt;&gt; "", $E171/$O171, ""), ""),"")</f>
        <v/>
      </c>
      <c r="R171" s="10" t="str">
        <f>IF('FY2022'!$A173&lt;&gt;"",IF(AND(MONTH($K171) &lt;= 3, MONTH($L171) &gt;= 3), IF($O171 &lt;&gt; "", $E171/$O171, ""), ""),"")</f>
        <v/>
      </c>
      <c r="S171" s="10" t="str">
        <f>IF('FY2022'!$A173&lt;&gt;"",IF(AND(MONTH($K171) &lt;= 4, MONTH($L171) &gt;= 4), IF($O171 &lt;&gt; "", $E171/$O171, ""), ""),"")</f>
        <v/>
      </c>
      <c r="T171" s="10" t="str">
        <f>IF('FY2022'!$A173&lt;&gt;"",IF(AND(MONTH($K171) &lt;= 5, MONTH($L171) &gt;= 5), IF($O171 &lt;&gt; "", $E171/$O171, ""), ""),"")</f>
        <v/>
      </c>
      <c r="U171" s="10" t="str">
        <f>IF('FY2022'!$A173&lt;&gt;"",IF(AND(MONTH($K171) &lt;= 6, MONTH($L171) &gt;= 6), IF($O171 &lt;&gt; "", $E171/$O171, ""), ""),"")</f>
        <v/>
      </c>
      <c r="V171" s="10">
        <f>IF('FY2022'!$A173&lt;&gt;"",IF(AND(MONTH($K171) &lt;= 7, MONTH($L171) &gt;= 7 ), IF($O171 &lt;&gt; "", $E171/$O171, ""), ""),"")</f>
        <v>300000</v>
      </c>
      <c r="W171" s="10" t="str">
        <f>IF('FY2022'!$A173&lt;&gt;"",IF(AND(MONTH($K171) &lt;= 8, MONTH($L171) &gt;= 8), IF($O171 &lt;&gt; "", $E171/$O171, ""), ""),"")</f>
        <v/>
      </c>
      <c r="X171" s="10" t="str">
        <f>IF('FY2022'!$A173&lt;&gt;"",IF(AND(MONTH($K171) &lt;= 9, MONTH($L171) &gt;= 9), IF($O171 &lt;&gt; "", $E171/$O171, ""), ""),"")</f>
        <v/>
      </c>
      <c r="Y171" s="10" t="str">
        <f>IF('FY2022'!$A173&lt;&gt;"",IF(AND(MONTH($K171) &lt;= 10, MONTH($L171) &gt;= 10), IF($O171 &lt;&gt; "", $E171/$O171, ""), ""),"")</f>
        <v/>
      </c>
      <c r="Z171" s="10" t="str">
        <f>IF('FY2022'!$A173&lt;&gt;"",IF(AND(MONTH($K171) &lt;= 11, MONTH($L171) &gt;= 11), IF($O171 &lt;&gt; "", $E171/$O171, ""), ""),"")</f>
        <v/>
      </c>
      <c r="AA171" s="10" t="str">
        <f>IF('FY2022'!$A173&lt;&gt;"",IF(AND(MONTH($K171) &lt;= 12, MONTH($L171) &gt;= 12), IF($O171 &lt;&gt; "", $E171/$O171, ""), ""),"")</f>
        <v/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44743</v>
      </c>
      <c r="L172" s="7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44773</v>
      </c>
      <c r="M172" s="7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44532</v>
      </c>
      <c r="N172" s="7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44508</v>
      </c>
      <c r="O172" s="5">
        <f t="shared" si="2"/>
        <v>1</v>
      </c>
      <c r="P172" s="10" t="str">
        <f>IF('FY2022'!$A174&lt;&gt;"",IF(AND(MONTH($K172) &lt;= 1, MONTH($L172) &gt;= 1), IF($O172 &lt;&gt; "", $E172/$O172, ""), ""),"")</f>
        <v/>
      </c>
      <c r="Q172" s="10" t="str">
        <f>IF('FY2022'!$A174&lt;&gt;"",IF(AND(MONTH($K172) &lt;= 2, MONTH($L172) &gt;= 2), IF($O172 &lt;&gt; "", $E172/$O172, ""), ""),"")</f>
        <v/>
      </c>
      <c r="R172" s="10" t="str">
        <f>IF('FY2022'!$A174&lt;&gt;"",IF(AND(MONTH($K172) &lt;= 3, MONTH($L172) &gt;= 3), IF($O172 &lt;&gt; "", $E172/$O172, ""), ""),"")</f>
        <v/>
      </c>
      <c r="S172" s="10" t="str">
        <f>IF('FY2022'!$A174&lt;&gt;"",IF(AND(MONTH($K172) &lt;= 4, MONTH($L172) &gt;= 4), IF($O172 &lt;&gt; "", $E172/$O172, ""), ""),"")</f>
        <v/>
      </c>
      <c r="T172" s="10" t="str">
        <f>IF('FY2022'!$A174&lt;&gt;"",IF(AND(MONTH($K172) &lt;= 5, MONTH($L172) &gt;= 5), IF($O172 &lt;&gt; "", $E172/$O172, ""), ""),"")</f>
        <v/>
      </c>
      <c r="U172" s="10" t="str">
        <f>IF('FY2022'!$A174&lt;&gt;"",IF(AND(MONTH($K172) &lt;= 6, MONTH($L172) &gt;= 6), IF($O172 &lt;&gt; "", $E172/$O172, ""), ""),"")</f>
        <v/>
      </c>
      <c r="V172" s="10">
        <f>IF('FY2022'!$A174&lt;&gt;"",IF(AND(MONTH($K172) &lt;= 7, MONTH($L172) &gt;= 7 ), IF($O172 &lt;&gt; "", $E172/$O172, ""), ""),"")</f>
        <v>300000</v>
      </c>
      <c r="W172" s="10" t="str">
        <f>IF('FY2022'!$A174&lt;&gt;"",IF(AND(MONTH($K172) &lt;= 8, MONTH($L172) &gt;= 8), IF($O172 &lt;&gt; "", $E172/$O172, ""), ""),"")</f>
        <v/>
      </c>
      <c r="X172" s="10" t="str">
        <f>IF('FY2022'!$A174&lt;&gt;"",IF(AND(MONTH($K172) &lt;= 9, MONTH($L172) &gt;= 9), IF($O172 &lt;&gt; "", $E172/$O172, ""), ""),"")</f>
        <v/>
      </c>
      <c r="Y172" s="10" t="str">
        <f>IF('FY2022'!$A174&lt;&gt;"",IF(AND(MONTH($K172) &lt;= 10, MONTH($L172) &gt;= 10), IF($O172 &lt;&gt; "", $E172/$O172, ""), ""),"")</f>
        <v/>
      </c>
      <c r="Z172" s="10" t="str">
        <f>IF('FY2022'!$A174&lt;&gt;"",IF(AND(MONTH($K172) &lt;= 11, MONTH($L172) &gt;= 11), IF($O172 &lt;&gt; "", $E172/$O172, ""), ""),"")</f>
        <v/>
      </c>
      <c r="AA172" s="10" t="str">
        <f>IF('FY2022'!$A174&lt;&gt;"",IF(AND(MONTH($K172) &lt;= 12, MONTH($L172) &gt;= 12), IF($O172 &lt;&gt; "", $E172/$O172, ""), ""),"")</f>
        <v/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44774</v>
      </c>
      <c r="L173" s="7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44804</v>
      </c>
      <c r="M173" s="7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44533</v>
      </c>
      <c r="N173" s="7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44509</v>
      </c>
      <c r="O173" s="5">
        <f t="shared" si="2"/>
        <v>1</v>
      </c>
      <c r="P173" s="10" t="str">
        <f>IF('FY2022'!$A175&lt;&gt;"",IF(AND(MONTH($K173) &lt;= 1, MONTH($L173) &gt;= 1), IF($O173 &lt;&gt; "", $E173/$O173, ""), ""),"")</f>
        <v/>
      </c>
      <c r="Q173" s="10" t="str">
        <f>IF('FY2022'!$A175&lt;&gt;"",IF(AND(MONTH($K173) &lt;= 2, MONTH($L173) &gt;= 2), IF($O173 &lt;&gt; "", $E173/$O173, ""), ""),"")</f>
        <v/>
      </c>
      <c r="R173" s="10" t="str">
        <f>IF('FY2022'!$A175&lt;&gt;"",IF(AND(MONTH($K173) &lt;= 3, MONTH($L173) &gt;= 3), IF($O173 &lt;&gt; "", $E173/$O173, ""), ""),"")</f>
        <v/>
      </c>
      <c r="S173" s="10" t="str">
        <f>IF('FY2022'!$A175&lt;&gt;"",IF(AND(MONTH($K173) &lt;= 4, MONTH($L173) &gt;= 4), IF($O173 &lt;&gt; "", $E173/$O173, ""), ""),"")</f>
        <v/>
      </c>
      <c r="T173" s="10" t="str">
        <f>IF('FY2022'!$A175&lt;&gt;"",IF(AND(MONTH($K173) &lt;= 5, MONTH($L173) &gt;= 5), IF($O173 &lt;&gt; "", $E173/$O173, ""), ""),"")</f>
        <v/>
      </c>
      <c r="U173" s="10" t="str">
        <f>IF('FY2022'!$A175&lt;&gt;"",IF(AND(MONTH($K173) &lt;= 6, MONTH($L173) &gt;= 6), IF($O173 &lt;&gt; "", $E173/$O173, ""), ""),"")</f>
        <v/>
      </c>
      <c r="V173" s="10" t="str">
        <f>IF('FY2022'!$A175&lt;&gt;"",IF(AND(MONTH($K173) &lt;= 7, MONTH($L173) &gt;= 7 ), IF($O173 &lt;&gt; "", $E173/$O173, ""), ""),"")</f>
        <v/>
      </c>
      <c r="W173" s="10">
        <f>IF('FY2022'!$A175&lt;&gt;"",IF(AND(MONTH($K173) &lt;= 8, MONTH($L173) &gt;= 8), IF($O173 &lt;&gt; "", $E173/$O173, ""), ""),"")</f>
        <v>200000</v>
      </c>
      <c r="X173" s="10" t="str">
        <f>IF('FY2022'!$A175&lt;&gt;"",IF(AND(MONTH($K173) &lt;= 9, MONTH($L173) &gt;= 9), IF($O173 &lt;&gt; "", $E173/$O173, ""), ""),"")</f>
        <v/>
      </c>
      <c r="Y173" s="10" t="str">
        <f>IF('FY2022'!$A175&lt;&gt;"",IF(AND(MONTH($K173) &lt;= 10, MONTH($L173) &gt;= 10), IF($O173 &lt;&gt; "", $E173/$O173, ""), ""),"")</f>
        <v/>
      </c>
      <c r="Z173" s="10" t="str">
        <f>IF('FY2022'!$A175&lt;&gt;"",IF(AND(MONTH($K173) &lt;= 11, MONTH($L173) &gt;= 11), IF($O173 &lt;&gt; "", $E173/$O173, ""), ""),"")</f>
        <v/>
      </c>
      <c r="AA173" s="10" t="str">
        <f>IF('FY2022'!$A175&lt;&gt;"",IF(AND(MONTH($K173) &lt;= 12, MONTH($L173) &gt;= 12), IF($O173 &lt;&gt; "", $E173/$O173, ""), ""),"")</f>
        <v/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44743</v>
      </c>
      <c r="L174" s="7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44834</v>
      </c>
      <c r="M174" s="7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44533</v>
      </c>
      <c r="N174" s="7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44509</v>
      </c>
      <c r="O174" s="5">
        <f t="shared" si="2"/>
        <v>3</v>
      </c>
      <c r="P174" s="10" t="str">
        <f>IF('FY2022'!$A176&lt;&gt;"",IF(AND(MONTH($K174) &lt;= 1, MONTH($L174) &gt;= 1), IF($O174 &lt;&gt; "", $E174/$O174, ""), ""),"")</f>
        <v/>
      </c>
      <c r="Q174" s="10" t="str">
        <f>IF('FY2022'!$A176&lt;&gt;"",IF(AND(MONTH($K174) &lt;= 2, MONTH($L174) &gt;= 2), IF($O174 &lt;&gt; "", $E174/$O174, ""), ""),"")</f>
        <v/>
      </c>
      <c r="R174" s="10" t="str">
        <f>IF('FY2022'!$A176&lt;&gt;"",IF(AND(MONTH($K174) &lt;= 3, MONTH($L174) &gt;= 3), IF($O174 &lt;&gt; "", $E174/$O174, ""), ""),"")</f>
        <v/>
      </c>
      <c r="S174" s="10" t="str">
        <f>IF('FY2022'!$A176&lt;&gt;"",IF(AND(MONTH($K174) &lt;= 4, MONTH($L174) &gt;= 4), IF($O174 &lt;&gt; "", $E174/$O174, ""), ""),"")</f>
        <v/>
      </c>
      <c r="T174" s="10" t="str">
        <f>IF('FY2022'!$A176&lt;&gt;"",IF(AND(MONTH($K174) &lt;= 5, MONTH($L174) &gt;= 5), IF($O174 &lt;&gt; "", $E174/$O174, ""), ""),"")</f>
        <v/>
      </c>
      <c r="U174" s="10" t="str">
        <f>IF('FY2022'!$A176&lt;&gt;"",IF(AND(MONTH($K174) &lt;= 6, MONTH($L174) &gt;= 6), IF($O174 &lt;&gt; "", $E174/$O174, ""), ""),"")</f>
        <v/>
      </c>
      <c r="V174" s="10">
        <f>IF('FY2022'!$A176&lt;&gt;"",IF(AND(MONTH($K174) &lt;= 7, MONTH($L174) &gt;= 7 ), IF($O174 &lt;&gt; "", $E174/$O174, ""), ""),"")</f>
        <v>200000</v>
      </c>
      <c r="W174" s="10">
        <f>IF('FY2022'!$A176&lt;&gt;"",IF(AND(MONTH($K174) &lt;= 8, MONTH($L174) &gt;= 8), IF($O174 &lt;&gt; "", $E174/$O174, ""), ""),"")</f>
        <v>200000</v>
      </c>
      <c r="X174" s="10">
        <f>IF('FY2022'!$A176&lt;&gt;"",IF(AND(MONTH($K174) &lt;= 9, MONTH($L174) &gt;= 9), IF($O174 &lt;&gt; "", $E174/$O174, ""), ""),"")</f>
        <v>200000</v>
      </c>
      <c r="Y174" s="10" t="str">
        <f>IF('FY2022'!$A176&lt;&gt;"",IF(AND(MONTH($K174) &lt;= 10, MONTH($L174) &gt;= 10), IF($O174 &lt;&gt; "", $E174/$O174, ""), ""),"")</f>
        <v/>
      </c>
      <c r="Z174" s="10" t="str">
        <f>IF('FY2022'!$A176&lt;&gt;"",IF(AND(MONTH($K174) &lt;= 11, MONTH($L174) &gt;= 11), IF($O174 &lt;&gt; "", $E174/$O174, ""), ""),"")</f>
        <v/>
      </c>
      <c r="AA174" s="10" t="str">
        <f>IF('FY2022'!$A176&lt;&gt;"",IF(AND(MONTH($K174) &lt;= 12, MONTH($L174) &gt;= 12), IF($O174 &lt;&gt; "", $E174/$O174, ""), ""),"")</f>
        <v/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44774</v>
      </c>
      <c r="L175" s="7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44804</v>
      </c>
      <c r="M175" s="7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44533</v>
      </c>
      <c r="N175" s="7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44509</v>
      </c>
      <c r="O175" s="5">
        <f t="shared" si="2"/>
        <v>1</v>
      </c>
      <c r="P175" s="10" t="str">
        <f>IF('FY2022'!$A177&lt;&gt;"",IF(AND(MONTH($K175) &lt;= 1, MONTH($L175) &gt;= 1), IF($O175 &lt;&gt; "", $E175/$O175, ""), ""),"")</f>
        <v/>
      </c>
      <c r="Q175" s="10" t="str">
        <f>IF('FY2022'!$A177&lt;&gt;"",IF(AND(MONTH($K175) &lt;= 2, MONTH($L175) &gt;= 2), IF($O175 &lt;&gt; "", $E175/$O175, ""), ""),"")</f>
        <v/>
      </c>
      <c r="R175" s="10" t="str">
        <f>IF('FY2022'!$A177&lt;&gt;"",IF(AND(MONTH($K175) &lt;= 3, MONTH($L175) &gt;= 3), IF($O175 &lt;&gt; "", $E175/$O175, ""), ""),"")</f>
        <v/>
      </c>
      <c r="S175" s="10" t="str">
        <f>IF('FY2022'!$A177&lt;&gt;"",IF(AND(MONTH($K175) &lt;= 4, MONTH($L175) &gt;= 4), IF($O175 &lt;&gt; "", $E175/$O175, ""), ""),"")</f>
        <v/>
      </c>
      <c r="T175" s="10" t="str">
        <f>IF('FY2022'!$A177&lt;&gt;"",IF(AND(MONTH($K175) &lt;= 5, MONTH($L175) &gt;= 5), IF($O175 &lt;&gt; "", $E175/$O175, ""), ""),"")</f>
        <v/>
      </c>
      <c r="U175" s="10" t="str">
        <f>IF('FY2022'!$A177&lt;&gt;"",IF(AND(MONTH($K175) &lt;= 6, MONTH($L175) &gt;= 6), IF($O175 &lt;&gt; "", $E175/$O175, ""), ""),"")</f>
        <v/>
      </c>
      <c r="V175" s="10" t="str">
        <f>IF('FY2022'!$A177&lt;&gt;"",IF(AND(MONTH($K175) &lt;= 7, MONTH($L175) &gt;= 7 ), IF($O175 &lt;&gt; "", $E175/$O175, ""), ""),"")</f>
        <v/>
      </c>
      <c r="W175" s="10">
        <f>IF('FY2022'!$A177&lt;&gt;"",IF(AND(MONTH($K175) &lt;= 8, MONTH($L175) &gt;= 8), IF($O175 &lt;&gt; "", $E175/$O175, ""), ""),"")</f>
        <v>100000</v>
      </c>
      <c r="X175" s="10" t="str">
        <f>IF('FY2022'!$A177&lt;&gt;"",IF(AND(MONTH($K175) &lt;= 9, MONTH($L175) &gt;= 9), IF($O175 &lt;&gt; "", $E175/$O175, ""), ""),"")</f>
        <v/>
      </c>
      <c r="Y175" s="10" t="str">
        <f>IF('FY2022'!$A177&lt;&gt;"",IF(AND(MONTH($K175) &lt;= 10, MONTH($L175) &gt;= 10), IF($O175 &lt;&gt; "", $E175/$O175, ""), ""),"")</f>
        <v/>
      </c>
      <c r="Z175" s="10" t="str">
        <f>IF('FY2022'!$A177&lt;&gt;"",IF(AND(MONTH($K175) &lt;= 11, MONTH($L175) &gt;= 11), IF($O175 &lt;&gt; "", $E175/$O175, ""), ""),"")</f>
        <v/>
      </c>
      <c r="AA175" s="10" t="str">
        <f>IF('FY2022'!$A177&lt;&gt;"",IF(AND(MONTH($K175) &lt;= 12, MONTH($L175) &gt;= 12), IF($O175 &lt;&gt; "", $E175/$O175, ""), ""),"")</f>
        <v/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44774</v>
      </c>
      <c r="L176" s="7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44804</v>
      </c>
      <c r="M176" s="7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44533</v>
      </c>
      <c r="N176" s="7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44509</v>
      </c>
      <c r="O176" s="5">
        <f t="shared" si="2"/>
        <v>1</v>
      </c>
      <c r="P176" s="10" t="str">
        <f>IF('FY2022'!$A178&lt;&gt;"",IF(AND(MONTH($K176) &lt;= 1, MONTH($L176) &gt;= 1), IF($O176 &lt;&gt; "", $E176/$O176, ""), ""),"")</f>
        <v/>
      </c>
      <c r="Q176" s="10" t="str">
        <f>IF('FY2022'!$A178&lt;&gt;"",IF(AND(MONTH($K176) &lt;= 2, MONTH($L176) &gt;= 2), IF($O176 &lt;&gt; "", $E176/$O176, ""), ""),"")</f>
        <v/>
      </c>
      <c r="R176" s="10" t="str">
        <f>IF('FY2022'!$A178&lt;&gt;"",IF(AND(MONTH($K176) &lt;= 3, MONTH($L176) &gt;= 3), IF($O176 &lt;&gt; "", $E176/$O176, ""), ""),"")</f>
        <v/>
      </c>
      <c r="S176" s="10" t="str">
        <f>IF('FY2022'!$A178&lt;&gt;"",IF(AND(MONTH($K176) &lt;= 4, MONTH($L176) &gt;= 4), IF($O176 &lt;&gt; "", $E176/$O176, ""), ""),"")</f>
        <v/>
      </c>
      <c r="T176" s="10" t="str">
        <f>IF('FY2022'!$A178&lt;&gt;"",IF(AND(MONTH($K176) &lt;= 5, MONTH($L176) &gt;= 5), IF($O176 &lt;&gt; "", $E176/$O176, ""), ""),"")</f>
        <v/>
      </c>
      <c r="U176" s="10" t="str">
        <f>IF('FY2022'!$A178&lt;&gt;"",IF(AND(MONTH($K176) &lt;= 6, MONTH($L176) &gt;= 6), IF($O176 &lt;&gt; "", $E176/$O176, ""), ""),"")</f>
        <v/>
      </c>
      <c r="V176" s="10" t="str">
        <f>IF('FY2022'!$A178&lt;&gt;"",IF(AND(MONTH($K176) &lt;= 7, MONTH($L176) &gt;= 7 ), IF($O176 &lt;&gt; "", $E176/$O176, ""), ""),"")</f>
        <v/>
      </c>
      <c r="W176" s="10">
        <f>IF('FY2022'!$A178&lt;&gt;"",IF(AND(MONTH($K176) &lt;= 8, MONTH($L176) &gt;= 8), IF($O176 &lt;&gt; "", $E176/$O176, ""), ""),"")</f>
        <v>200000</v>
      </c>
      <c r="X176" s="10" t="str">
        <f>IF('FY2022'!$A178&lt;&gt;"",IF(AND(MONTH($K176) &lt;= 9, MONTH($L176) &gt;= 9), IF($O176 &lt;&gt; "", $E176/$O176, ""), ""),"")</f>
        <v/>
      </c>
      <c r="Y176" s="10" t="str">
        <f>IF('FY2022'!$A178&lt;&gt;"",IF(AND(MONTH($K176) &lt;= 10, MONTH($L176) &gt;= 10), IF($O176 &lt;&gt; "", $E176/$O176, ""), ""),"")</f>
        <v/>
      </c>
      <c r="Z176" s="10" t="str">
        <f>IF('FY2022'!$A178&lt;&gt;"",IF(AND(MONTH($K176) &lt;= 11, MONTH($L176) &gt;= 11), IF($O176 &lt;&gt; "", $E176/$O176, ""), ""),"")</f>
        <v/>
      </c>
      <c r="AA176" s="10" t="str">
        <f>IF('FY2022'!$A178&lt;&gt;"",IF(AND(MONTH($K176) &lt;= 12, MONTH($L176) &gt;= 12), IF($O176 &lt;&gt; "", $E176/$O176, ""), ""),"")</f>
        <v/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44743</v>
      </c>
      <c r="L177" s="7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44834</v>
      </c>
      <c r="M177" s="7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44533</v>
      </c>
      <c r="N177" s="7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44509</v>
      </c>
      <c r="O177" s="5">
        <f t="shared" si="2"/>
        <v>3</v>
      </c>
      <c r="P177" s="10" t="str">
        <f>IF('FY2022'!$A179&lt;&gt;"",IF(AND(MONTH($K177) &lt;= 1, MONTH($L177) &gt;= 1), IF($O177 &lt;&gt; "", $E177/$O177, ""), ""),"")</f>
        <v/>
      </c>
      <c r="Q177" s="10" t="str">
        <f>IF('FY2022'!$A179&lt;&gt;"",IF(AND(MONTH($K177) &lt;= 2, MONTH($L177) &gt;= 2), IF($O177 &lt;&gt; "", $E177/$O177, ""), ""),"")</f>
        <v/>
      </c>
      <c r="R177" s="10" t="str">
        <f>IF('FY2022'!$A179&lt;&gt;"",IF(AND(MONTH($K177) &lt;= 3, MONTH($L177) &gt;= 3), IF($O177 &lt;&gt; "", $E177/$O177, ""), ""),"")</f>
        <v/>
      </c>
      <c r="S177" s="10" t="str">
        <f>IF('FY2022'!$A179&lt;&gt;"",IF(AND(MONTH($K177) &lt;= 4, MONTH($L177) &gt;= 4), IF($O177 &lt;&gt; "", $E177/$O177, ""), ""),"")</f>
        <v/>
      </c>
      <c r="T177" s="10" t="str">
        <f>IF('FY2022'!$A179&lt;&gt;"",IF(AND(MONTH($K177) &lt;= 5, MONTH($L177) &gt;= 5), IF($O177 &lt;&gt; "", $E177/$O177, ""), ""),"")</f>
        <v/>
      </c>
      <c r="U177" s="10" t="str">
        <f>IF('FY2022'!$A179&lt;&gt;"",IF(AND(MONTH($K177) &lt;= 6, MONTH($L177) &gt;= 6), IF($O177 &lt;&gt; "", $E177/$O177, ""), ""),"")</f>
        <v/>
      </c>
      <c r="V177" s="10">
        <f>IF('FY2022'!$A179&lt;&gt;"",IF(AND(MONTH($K177) &lt;= 7, MONTH($L177) &gt;= 7 ), IF($O177 &lt;&gt; "", $E177/$O177, ""), ""),"")</f>
        <v>100000</v>
      </c>
      <c r="W177" s="10">
        <f>IF('FY2022'!$A179&lt;&gt;"",IF(AND(MONTH($K177) &lt;= 8, MONTH($L177) &gt;= 8), IF($O177 &lt;&gt; "", $E177/$O177, ""), ""),"")</f>
        <v>100000</v>
      </c>
      <c r="X177" s="10">
        <f>IF('FY2022'!$A179&lt;&gt;"",IF(AND(MONTH($K177) &lt;= 9, MONTH($L177) &gt;= 9), IF($O177 &lt;&gt; "", $E177/$O177, ""), ""),"")</f>
        <v>100000</v>
      </c>
      <c r="Y177" s="10" t="str">
        <f>IF('FY2022'!$A179&lt;&gt;"",IF(AND(MONTH($K177) &lt;= 10, MONTH($L177) &gt;= 10), IF($O177 &lt;&gt; "", $E177/$O177, ""), ""),"")</f>
        <v/>
      </c>
      <c r="Z177" s="10" t="str">
        <f>IF('FY2022'!$A179&lt;&gt;"",IF(AND(MONTH($K177) &lt;= 11, MONTH($L177) &gt;= 11), IF($O177 &lt;&gt; "", $E177/$O177, ""), ""),"")</f>
        <v/>
      </c>
      <c r="AA177" s="10" t="str">
        <f>IF('FY2022'!$A179&lt;&gt;"",IF(AND(MONTH($K177) &lt;= 12, MONTH($L177) &gt;= 12), IF($O177 &lt;&gt; "", $E177/$O177, ""), ""),"")</f>
        <v/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44743</v>
      </c>
      <c r="L178" s="7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44834</v>
      </c>
      <c r="M178" s="7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44533</v>
      </c>
      <c r="N178" s="7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44509</v>
      </c>
      <c r="O178" s="5">
        <f t="shared" si="2"/>
        <v>3</v>
      </c>
      <c r="P178" s="10" t="str">
        <f>IF('FY2022'!$A180&lt;&gt;"",IF(AND(MONTH($K178) &lt;= 1, MONTH($L178) &gt;= 1), IF($O178 &lt;&gt; "", $E178/$O178, ""), ""),"")</f>
        <v/>
      </c>
      <c r="Q178" s="10" t="str">
        <f>IF('FY2022'!$A180&lt;&gt;"",IF(AND(MONTH($K178) &lt;= 2, MONTH($L178) &gt;= 2), IF($O178 &lt;&gt; "", $E178/$O178, ""), ""),"")</f>
        <v/>
      </c>
      <c r="R178" s="10" t="str">
        <f>IF('FY2022'!$A180&lt;&gt;"",IF(AND(MONTH($K178) &lt;= 3, MONTH($L178) &gt;= 3), IF($O178 &lt;&gt; "", $E178/$O178, ""), ""),"")</f>
        <v/>
      </c>
      <c r="S178" s="10" t="str">
        <f>IF('FY2022'!$A180&lt;&gt;"",IF(AND(MONTH($K178) &lt;= 4, MONTH($L178) &gt;= 4), IF($O178 &lt;&gt; "", $E178/$O178, ""), ""),"")</f>
        <v/>
      </c>
      <c r="T178" s="10" t="str">
        <f>IF('FY2022'!$A180&lt;&gt;"",IF(AND(MONTH($K178) &lt;= 5, MONTH($L178) &gt;= 5), IF($O178 &lt;&gt; "", $E178/$O178, ""), ""),"")</f>
        <v/>
      </c>
      <c r="U178" s="10" t="str">
        <f>IF('FY2022'!$A180&lt;&gt;"",IF(AND(MONTH($K178) &lt;= 6, MONTH($L178) &gt;= 6), IF($O178 &lt;&gt; "", $E178/$O178, ""), ""),"")</f>
        <v/>
      </c>
      <c r="V178" s="10">
        <f>IF('FY2022'!$A180&lt;&gt;"",IF(AND(MONTH($K178) &lt;= 7, MONTH($L178) &gt;= 7 ), IF($O178 &lt;&gt; "", $E178/$O178, ""), ""),"")</f>
        <v>100000</v>
      </c>
      <c r="W178" s="10">
        <f>IF('FY2022'!$A180&lt;&gt;"",IF(AND(MONTH($K178) &lt;= 8, MONTH($L178) &gt;= 8), IF($O178 &lt;&gt; "", $E178/$O178, ""), ""),"")</f>
        <v>100000</v>
      </c>
      <c r="X178" s="10">
        <f>IF('FY2022'!$A180&lt;&gt;"",IF(AND(MONTH($K178) &lt;= 9, MONTH($L178) &gt;= 9), IF($O178 &lt;&gt; "", $E178/$O178, ""), ""),"")</f>
        <v>100000</v>
      </c>
      <c r="Y178" s="10" t="str">
        <f>IF('FY2022'!$A180&lt;&gt;"",IF(AND(MONTH($K178) &lt;= 10, MONTH($L178) &gt;= 10), IF($O178 &lt;&gt; "", $E178/$O178, ""), ""),"")</f>
        <v/>
      </c>
      <c r="Z178" s="10" t="str">
        <f>IF('FY2022'!$A180&lt;&gt;"",IF(AND(MONTH($K178) &lt;= 11, MONTH($L178) &gt;= 11), IF($O178 &lt;&gt; "", $E178/$O178, ""), ""),"")</f>
        <v/>
      </c>
      <c r="AA178" s="10" t="str">
        <f>IF('FY2022'!$A180&lt;&gt;"",IF(AND(MONTH($K178) &lt;= 12, MONTH($L178) &gt;= 12), IF($O178 &lt;&gt; "", $E178/$O178, ""), ""),"")</f>
        <v/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44774</v>
      </c>
      <c r="L179" s="7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44804</v>
      </c>
      <c r="M179" s="7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44533</v>
      </c>
      <c r="N179" s="7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44509</v>
      </c>
      <c r="O179" s="5">
        <f t="shared" si="2"/>
        <v>1</v>
      </c>
      <c r="P179" s="10" t="str">
        <f>IF('FY2022'!$A181&lt;&gt;"",IF(AND(MONTH($K179) &lt;= 1, MONTH($L179) &gt;= 1), IF($O179 &lt;&gt; "", $E179/$O179, ""), ""),"")</f>
        <v/>
      </c>
      <c r="Q179" s="10" t="str">
        <f>IF('FY2022'!$A181&lt;&gt;"",IF(AND(MONTH($K179) &lt;= 2, MONTH($L179) &gt;= 2), IF($O179 &lt;&gt; "", $E179/$O179, ""), ""),"")</f>
        <v/>
      </c>
      <c r="R179" s="10" t="str">
        <f>IF('FY2022'!$A181&lt;&gt;"",IF(AND(MONTH($K179) &lt;= 3, MONTH($L179) &gt;= 3), IF($O179 &lt;&gt; "", $E179/$O179, ""), ""),"")</f>
        <v/>
      </c>
      <c r="S179" s="10" t="str">
        <f>IF('FY2022'!$A181&lt;&gt;"",IF(AND(MONTH($K179) &lt;= 4, MONTH($L179) &gt;= 4), IF($O179 &lt;&gt; "", $E179/$O179, ""), ""),"")</f>
        <v/>
      </c>
      <c r="T179" s="10" t="str">
        <f>IF('FY2022'!$A181&lt;&gt;"",IF(AND(MONTH($K179) &lt;= 5, MONTH($L179) &gt;= 5), IF($O179 &lt;&gt; "", $E179/$O179, ""), ""),"")</f>
        <v/>
      </c>
      <c r="U179" s="10" t="str">
        <f>IF('FY2022'!$A181&lt;&gt;"",IF(AND(MONTH($K179) &lt;= 6, MONTH($L179) &gt;= 6), IF($O179 &lt;&gt; "", $E179/$O179, ""), ""),"")</f>
        <v/>
      </c>
      <c r="V179" s="10" t="str">
        <f>IF('FY2022'!$A181&lt;&gt;"",IF(AND(MONTH($K179) &lt;= 7, MONTH($L179) &gt;= 7 ), IF($O179 &lt;&gt; "", $E179/$O179, ""), ""),"")</f>
        <v/>
      </c>
      <c r="W179" s="10">
        <f>IF('FY2022'!$A181&lt;&gt;"",IF(AND(MONTH($K179) &lt;= 8, MONTH($L179) &gt;= 8), IF($O179 &lt;&gt; "", $E179/$O179, ""), ""),"")</f>
        <v>300000</v>
      </c>
      <c r="X179" s="10" t="str">
        <f>IF('FY2022'!$A181&lt;&gt;"",IF(AND(MONTH($K179) &lt;= 9, MONTH($L179) &gt;= 9), IF($O179 &lt;&gt; "", $E179/$O179, ""), ""),"")</f>
        <v/>
      </c>
      <c r="Y179" s="10" t="str">
        <f>IF('FY2022'!$A181&lt;&gt;"",IF(AND(MONTH($K179) &lt;= 10, MONTH($L179) &gt;= 10), IF($O179 &lt;&gt; "", $E179/$O179, ""), ""),"")</f>
        <v/>
      </c>
      <c r="Z179" s="10" t="str">
        <f>IF('FY2022'!$A181&lt;&gt;"",IF(AND(MONTH($K179) &lt;= 11, MONTH($L179) &gt;= 11), IF($O179 &lt;&gt; "", $E179/$O179, ""), ""),"")</f>
        <v/>
      </c>
      <c r="AA179" s="10" t="str">
        <f>IF('FY2022'!$A181&lt;&gt;"",IF(AND(MONTH($K179) &lt;= 12, MONTH($L179) &gt;= 12), IF($O179 &lt;&gt; "", $E179/$O179, ""), ""),"")</f>
        <v/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44743</v>
      </c>
      <c r="L180" s="7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44834</v>
      </c>
      <c r="M180" s="7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44533</v>
      </c>
      <c r="N180" s="7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44509</v>
      </c>
      <c r="O180" s="5">
        <f t="shared" si="2"/>
        <v>3</v>
      </c>
      <c r="P180" s="10" t="str">
        <f>IF('FY2022'!$A182&lt;&gt;"",IF(AND(MONTH($K180) &lt;= 1, MONTH($L180) &gt;= 1), IF($O180 &lt;&gt; "", $E180/$O180, ""), ""),"")</f>
        <v/>
      </c>
      <c r="Q180" s="10" t="str">
        <f>IF('FY2022'!$A182&lt;&gt;"",IF(AND(MONTH($K180) &lt;= 2, MONTH($L180) &gt;= 2), IF($O180 &lt;&gt; "", $E180/$O180, ""), ""),"")</f>
        <v/>
      </c>
      <c r="R180" s="10" t="str">
        <f>IF('FY2022'!$A182&lt;&gt;"",IF(AND(MONTH($K180) &lt;= 3, MONTH($L180) &gt;= 3), IF($O180 &lt;&gt; "", $E180/$O180, ""), ""),"")</f>
        <v/>
      </c>
      <c r="S180" s="10" t="str">
        <f>IF('FY2022'!$A182&lt;&gt;"",IF(AND(MONTH($K180) &lt;= 4, MONTH($L180) &gt;= 4), IF($O180 &lt;&gt; "", $E180/$O180, ""), ""),"")</f>
        <v/>
      </c>
      <c r="T180" s="10" t="str">
        <f>IF('FY2022'!$A182&lt;&gt;"",IF(AND(MONTH($K180) &lt;= 5, MONTH($L180) &gt;= 5), IF($O180 &lt;&gt; "", $E180/$O180, ""), ""),"")</f>
        <v/>
      </c>
      <c r="U180" s="10" t="str">
        <f>IF('FY2022'!$A182&lt;&gt;"",IF(AND(MONTH($K180) &lt;= 6, MONTH($L180) &gt;= 6), IF($O180 &lt;&gt; "", $E180/$O180, ""), ""),"")</f>
        <v/>
      </c>
      <c r="V180" s="10">
        <f>IF('FY2022'!$A182&lt;&gt;"",IF(AND(MONTH($K180) &lt;= 7, MONTH($L180) &gt;= 7 ), IF($O180 &lt;&gt; "", $E180/$O180, ""), ""),"")</f>
        <v>100000</v>
      </c>
      <c r="W180" s="10">
        <f>IF('FY2022'!$A182&lt;&gt;"",IF(AND(MONTH($K180) &lt;= 8, MONTH($L180) &gt;= 8), IF($O180 &lt;&gt; "", $E180/$O180, ""), ""),"")</f>
        <v>100000</v>
      </c>
      <c r="X180" s="10">
        <f>IF('FY2022'!$A182&lt;&gt;"",IF(AND(MONTH($K180) &lt;= 9, MONTH($L180) &gt;= 9), IF($O180 &lt;&gt; "", $E180/$O180, ""), ""),"")</f>
        <v>100000</v>
      </c>
      <c r="Y180" s="10" t="str">
        <f>IF('FY2022'!$A182&lt;&gt;"",IF(AND(MONTH($K180) &lt;= 10, MONTH($L180) &gt;= 10), IF($O180 &lt;&gt; "", $E180/$O180, ""), ""),"")</f>
        <v/>
      </c>
      <c r="Z180" s="10" t="str">
        <f>IF('FY2022'!$A182&lt;&gt;"",IF(AND(MONTH($K180) &lt;= 11, MONTH($L180) &gt;= 11), IF($O180 &lt;&gt; "", $E180/$O180, ""), ""),"")</f>
        <v/>
      </c>
      <c r="AA180" s="10" t="str">
        <f>IF('FY2022'!$A182&lt;&gt;"",IF(AND(MONTH($K180) &lt;= 12, MONTH($L180) &gt;= 12), IF($O180 &lt;&gt; "", $E180/$O180, ""), ""),"")</f>
        <v/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44774</v>
      </c>
      <c r="L181" s="7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44804</v>
      </c>
      <c r="M181" s="7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44536</v>
      </c>
      <c r="N181" s="7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44510</v>
      </c>
      <c r="O181" s="5">
        <f t="shared" si="2"/>
        <v>1</v>
      </c>
      <c r="P181" s="10" t="str">
        <f>IF('FY2022'!$A183&lt;&gt;"",IF(AND(MONTH($K181) &lt;= 1, MONTH($L181) &gt;= 1), IF($O181 &lt;&gt; "", $E181/$O181, ""), ""),"")</f>
        <v/>
      </c>
      <c r="Q181" s="10" t="str">
        <f>IF('FY2022'!$A183&lt;&gt;"",IF(AND(MONTH($K181) &lt;= 2, MONTH($L181) &gt;= 2), IF($O181 &lt;&gt; "", $E181/$O181, ""), ""),"")</f>
        <v/>
      </c>
      <c r="R181" s="10" t="str">
        <f>IF('FY2022'!$A183&lt;&gt;"",IF(AND(MONTH($K181) &lt;= 3, MONTH($L181) &gt;= 3), IF($O181 &lt;&gt; "", $E181/$O181, ""), ""),"")</f>
        <v/>
      </c>
      <c r="S181" s="10" t="str">
        <f>IF('FY2022'!$A183&lt;&gt;"",IF(AND(MONTH($K181) &lt;= 4, MONTH($L181) &gt;= 4), IF($O181 &lt;&gt; "", $E181/$O181, ""), ""),"")</f>
        <v/>
      </c>
      <c r="T181" s="10" t="str">
        <f>IF('FY2022'!$A183&lt;&gt;"",IF(AND(MONTH($K181) &lt;= 5, MONTH($L181) &gt;= 5), IF($O181 &lt;&gt; "", $E181/$O181, ""), ""),"")</f>
        <v/>
      </c>
      <c r="U181" s="10" t="str">
        <f>IF('FY2022'!$A183&lt;&gt;"",IF(AND(MONTH($K181) &lt;= 6, MONTH($L181) &gt;= 6), IF($O181 &lt;&gt; "", $E181/$O181, ""), ""),"")</f>
        <v/>
      </c>
      <c r="V181" s="10" t="str">
        <f>IF('FY2022'!$A183&lt;&gt;"",IF(AND(MONTH($K181) &lt;= 7, MONTH($L181) &gt;= 7 ), IF($O181 &lt;&gt; "", $E181/$O181, ""), ""),"")</f>
        <v/>
      </c>
      <c r="W181" s="10">
        <f>IF('FY2022'!$A183&lt;&gt;"",IF(AND(MONTH($K181) &lt;= 8, MONTH($L181) &gt;= 8), IF($O181 &lt;&gt; "", $E181/$O181, ""), ""),"")</f>
        <v>300000</v>
      </c>
      <c r="X181" s="10" t="str">
        <f>IF('FY2022'!$A183&lt;&gt;"",IF(AND(MONTH($K181) &lt;= 9, MONTH($L181) &gt;= 9), IF($O181 &lt;&gt; "", $E181/$O181, ""), ""),"")</f>
        <v/>
      </c>
      <c r="Y181" s="10" t="str">
        <f>IF('FY2022'!$A183&lt;&gt;"",IF(AND(MONTH($K181) &lt;= 10, MONTH($L181) &gt;= 10), IF($O181 &lt;&gt; "", $E181/$O181, ""), ""),"")</f>
        <v/>
      </c>
      <c r="Z181" s="10" t="str">
        <f>IF('FY2022'!$A183&lt;&gt;"",IF(AND(MONTH($K181) &lt;= 11, MONTH($L181) &gt;= 11), IF($O181 &lt;&gt; "", $E181/$O181, ""), ""),"")</f>
        <v/>
      </c>
      <c r="AA181" s="10" t="str">
        <f>IF('FY2022'!$A183&lt;&gt;"",IF(AND(MONTH($K181) &lt;= 12, MONTH($L181) &gt;= 12), IF($O181 &lt;&gt; "", $E181/$O181, ""), ""),"")</f>
        <v/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44805</v>
      </c>
      <c r="L182" s="7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44834</v>
      </c>
      <c r="M182" s="7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44536</v>
      </c>
      <c r="N182" s="7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44510</v>
      </c>
      <c r="O182" s="5">
        <f t="shared" si="2"/>
        <v>1</v>
      </c>
      <c r="P182" s="10" t="str">
        <f>IF('FY2022'!$A184&lt;&gt;"",IF(AND(MONTH($K182) &lt;= 1, MONTH($L182) &gt;= 1), IF($O182 &lt;&gt; "", $E182/$O182, ""), ""),"")</f>
        <v/>
      </c>
      <c r="Q182" s="10" t="str">
        <f>IF('FY2022'!$A184&lt;&gt;"",IF(AND(MONTH($K182) &lt;= 2, MONTH($L182) &gt;= 2), IF($O182 &lt;&gt; "", $E182/$O182, ""), ""),"")</f>
        <v/>
      </c>
      <c r="R182" s="10" t="str">
        <f>IF('FY2022'!$A184&lt;&gt;"",IF(AND(MONTH($K182) &lt;= 3, MONTH($L182) &gt;= 3), IF($O182 &lt;&gt; "", $E182/$O182, ""), ""),"")</f>
        <v/>
      </c>
      <c r="S182" s="10" t="str">
        <f>IF('FY2022'!$A184&lt;&gt;"",IF(AND(MONTH($K182) &lt;= 4, MONTH($L182) &gt;= 4), IF($O182 &lt;&gt; "", $E182/$O182, ""), ""),"")</f>
        <v/>
      </c>
      <c r="T182" s="10" t="str">
        <f>IF('FY2022'!$A184&lt;&gt;"",IF(AND(MONTH($K182) &lt;= 5, MONTH($L182) &gt;= 5), IF($O182 &lt;&gt; "", $E182/$O182, ""), ""),"")</f>
        <v/>
      </c>
      <c r="U182" s="10" t="str">
        <f>IF('FY2022'!$A184&lt;&gt;"",IF(AND(MONTH($K182) &lt;= 6, MONTH($L182) &gt;= 6), IF($O182 &lt;&gt; "", $E182/$O182, ""), ""),"")</f>
        <v/>
      </c>
      <c r="V182" s="10" t="str">
        <f>IF('FY2022'!$A184&lt;&gt;"",IF(AND(MONTH($K182) &lt;= 7, MONTH($L182) &gt;= 7 ), IF($O182 &lt;&gt; "", $E182/$O182, ""), ""),"")</f>
        <v/>
      </c>
      <c r="W182" s="10" t="str">
        <f>IF('FY2022'!$A184&lt;&gt;"",IF(AND(MONTH($K182) &lt;= 8, MONTH($L182) &gt;= 8), IF($O182 &lt;&gt; "", $E182/$O182, ""), ""),"")</f>
        <v/>
      </c>
      <c r="X182" s="10">
        <f>IF('FY2022'!$A184&lt;&gt;"",IF(AND(MONTH($K182) &lt;= 9, MONTH($L182) &gt;= 9), IF($O182 &lt;&gt; "", $E182/$O182, ""), ""),"")</f>
        <v>300000</v>
      </c>
      <c r="Y182" s="10" t="str">
        <f>IF('FY2022'!$A184&lt;&gt;"",IF(AND(MONTH($K182) &lt;= 10, MONTH($L182) &gt;= 10), IF($O182 &lt;&gt; "", $E182/$O182, ""), ""),"")</f>
        <v/>
      </c>
      <c r="Z182" s="10" t="str">
        <f>IF('FY2022'!$A184&lt;&gt;"",IF(AND(MONTH($K182) &lt;= 11, MONTH($L182) &gt;= 11), IF($O182 &lt;&gt; "", $E182/$O182, ""), ""),"")</f>
        <v/>
      </c>
      <c r="AA182" s="10" t="str">
        <f>IF('FY2022'!$A184&lt;&gt;"",IF(AND(MONTH($K182) &lt;= 12, MONTH($L182) &gt;= 12), IF($O182 &lt;&gt; "", $E182/$O182, ""), ""),"")</f>
        <v/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44774</v>
      </c>
      <c r="L183" s="7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44804</v>
      </c>
      <c r="M183" s="7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44536</v>
      </c>
      <c r="N183" s="7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44510</v>
      </c>
      <c r="O183" s="5">
        <f t="shared" si="2"/>
        <v>1</v>
      </c>
      <c r="P183" s="10" t="str">
        <f>IF('FY2022'!$A185&lt;&gt;"",IF(AND(MONTH($K183) &lt;= 1, MONTH($L183) &gt;= 1), IF($O183 &lt;&gt; "", $E183/$O183, ""), ""),"")</f>
        <v/>
      </c>
      <c r="Q183" s="10" t="str">
        <f>IF('FY2022'!$A185&lt;&gt;"",IF(AND(MONTH($K183) &lt;= 2, MONTH($L183) &gt;= 2), IF($O183 &lt;&gt; "", $E183/$O183, ""), ""),"")</f>
        <v/>
      </c>
      <c r="R183" s="10" t="str">
        <f>IF('FY2022'!$A185&lt;&gt;"",IF(AND(MONTH($K183) &lt;= 3, MONTH($L183) &gt;= 3), IF($O183 &lt;&gt; "", $E183/$O183, ""), ""),"")</f>
        <v/>
      </c>
      <c r="S183" s="10" t="str">
        <f>IF('FY2022'!$A185&lt;&gt;"",IF(AND(MONTH($K183) &lt;= 4, MONTH($L183) &gt;= 4), IF($O183 &lt;&gt; "", $E183/$O183, ""), ""),"")</f>
        <v/>
      </c>
      <c r="T183" s="10" t="str">
        <f>IF('FY2022'!$A185&lt;&gt;"",IF(AND(MONTH($K183) &lt;= 5, MONTH($L183) &gt;= 5), IF($O183 &lt;&gt; "", $E183/$O183, ""), ""),"")</f>
        <v/>
      </c>
      <c r="U183" s="10" t="str">
        <f>IF('FY2022'!$A185&lt;&gt;"",IF(AND(MONTH($K183) &lt;= 6, MONTH($L183) &gt;= 6), IF($O183 &lt;&gt; "", $E183/$O183, ""), ""),"")</f>
        <v/>
      </c>
      <c r="V183" s="10" t="str">
        <f>IF('FY2022'!$A185&lt;&gt;"",IF(AND(MONTH($K183) &lt;= 7, MONTH($L183) &gt;= 7 ), IF($O183 &lt;&gt; "", $E183/$O183, ""), ""),"")</f>
        <v/>
      </c>
      <c r="W183" s="10">
        <f>IF('FY2022'!$A185&lt;&gt;"",IF(AND(MONTH($K183) &lt;= 8, MONTH($L183) &gt;= 8), IF($O183 &lt;&gt; "", $E183/$O183, ""), ""),"")</f>
        <v>300000</v>
      </c>
      <c r="X183" s="10" t="str">
        <f>IF('FY2022'!$A185&lt;&gt;"",IF(AND(MONTH($K183) &lt;= 9, MONTH($L183) &gt;= 9), IF($O183 &lt;&gt; "", $E183/$O183, ""), ""),"")</f>
        <v/>
      </c>
      <c r="Y183" s="10" t="str">
        <f>IF('FY2022'!$A185&lt;&gt;"",IF(AND(MONTH($K183) &lt;= 10, MONTH($L183) &gt;= 10), IF($O183 &lt;&gt; "", $E183/$O183, ""), ""),"")</f>
        <v/>
      </c>
      <c r="Z183" s="10" t="str">
        <f>IF('FY2022'!$A185&lt;&gt;"",IF(AND(MONTH($K183) &lt;= 11, MONTH($L183) &gt;= 11), IF($O183 &lt;&gt; "", $E183/$O183, ""), ""),"")</f>
        <v/>
      </c>
      <c r="AA183" s="10" t="str">
        <f>IF('FY2022'!$A185&lt;&gt;"",IF(AND(MONTH($K183) &lt;= 12, MONTH($L183) &gt;= 12), IF($O183 &lt;&gt; "", $E183/$O183, ""), ""),"")</f>
        <v/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44805</v>
      </c>
      <c r="L184" s="7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44834</v>
      </c>
      <c r="M184" s="7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44536</v>
      </c>
      <c r="N184" s="7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44510</v>
      </c>
      <c r="O184" s="5">
        <f t="shared" si="2"/>
        <v>1</v>
      </c>
      <c r="P184" s="10" t="str">
        <f>IF('FY2022'!$A186&lt;&gt;"",IF(AND(MONTH($K184) &lt;= 1, MONTH($L184) &gt;= 1), IF($O184 &lt;&gt; "", $E184/$O184, ""), ""),"")</f>
        <v/>
      </c>
      <c r="Q184" s="10" t="str">
        <f>IF('FY2022'!$A186&lt;&gt;"",IF(AND(MONTH($K184) &lt;= 2, MONTH($L184) &gt;= 2), IF($O184 &lt;&gt; "", $E184/$O184, ""), ""),"")</f>
        <v/>
      </c>
      <c r="R184" s="10" t="str">
        <f>IF('FY2022'!$A186&lt;&gt;"",IF(AND(MONTH($K184) &lt;= 3, MONTH($L184) &gt;= 3), IF($O184 &lt;&gt; "", $E184/$O184, ""), ""),"")</f>
        <v/>
      </c>
      <c r="S184" s="10" t="str">
        <f>IF('FY2022'!$A186&lt;&gt;"",IF(AND(MONTH($K184) &lt;= 4, MONTH($L184) &gt;= 4), IF($O184 &lt;&gt; "", $E184/$O184, ""), ""),"")</f>
        <v/>
      </c>
      <c r="T184" s="10" t="str">
        <f>IF('FY2022'!$A186&lt;&gt;"",IF(AND(MONTH($K184) &lt;= 5, MONTH($L184) &gt;= 5), IF($O184 &lt;&gt; "", $E184/$O184, ""), ""),"")</f>
        <v/>
      </c>
      <c r="U184" s="10" t="str">
        <f>IF('FY2022'!$A186&lt;&gt;"",IF(AND(MONTH($K184) &lt;= 6, MONTH($L184) &gt;= 6), IF($O184 &lt;&gt; "", $E184/$O184, ""), ""),"")</f>
        <v/>
      </c>
      <c r="V184" s="10" t="str">
        <f>IF('FY2022'!$A186&lt;&gt;"",IF(AND(MONTH($K184) &lt;= 7, MONTH($L184) &gt;= 7 ), IF($O184 &lt;&gt; "", $E184/$O184, ""), ""),"")</f>
        <v/>
      </c>
      <c r="W184" s="10" t="str">
        <f>IF('FY2022'!$A186&lt;&gt;"",IF(AND(MONTH($K184) &lt;= 8, MONTH($L184) &gt;= 8), IF($O184 &lt;&gt; "", $E184/$O184, ""), ""),"")</f>
        <v/>
      </c>
      <c r="X184" s="10">
        <f>IF('FY2022'!$A186&lt;&gt;"",IF(AND(MONTH($K184) &lt;= 9, MONTH($L184) &gt;= 9), IF($O184 &lt;&gt; "", $E184/$O184, ""), ""),"")</f>
        <v>300000</v>
      </c>
      <c r="Y184" s="10" t="str">
        <f>IF('FY2022'!$A186&lt;&gt;"",IF(AND(MONTH($K184) &lt;= 10, MONTH($L184) &gt;= 10), IF($O184 &lt;&gt; "", $E184/$O184, ""), ""),"")</f>
        <v/>
      </c>
      <c r="Z184" s="10" t="str">
        <f>IF('FY2022'!$A186&lt;&gt;"",IF(AND(MONTH($K184) &lt;= 11, MONTH($L184) &gt;= 11), IF($O184 &lt;&gt; "", $E184/$O184, ""), ""),"")</f>
        <v/>
      </c>
      <c r="AA184" s="10" t="str">
        <f>IF('FY2022'!$A186&lt;&gt;"",IF(AND(MONTH($K184) &lt;= 12, MONTH($L184) &gt;= 12), IF($O184 &lt;&gt; "", $E184/$O184, ""), ""),"")</f>
        <v/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44774</v>
      </c>
      <c r="L185" s="7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44804</v>
      </c>
      <c r="M185" s="7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44536</v>
      </c>
      <c r="N185" s="7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44510</v>
      </c>
      <c r="O185" s="5">
        <f t="shared" si="2"/>
        <v>1</v>
      </c>
      <c r="P185" s="10" t="str">
        <f>IF('FY2022'!$A187&lt;&gt;"",IF(AND(MONTH($K185) &lt;= 1, MONTH($L185) &gt;= 1), IF($O185 &lt;&gt; "", $E185/$O185, ""), ""),"")</f>
        <v/>
      </c>
      <c r="Q185" s="10" t="str">
        <f>IF('FY2022'!$A187&lt;&gt;"",IF(AND(MONTH($K185) &lt;= 2, MONTH($L185) &gt;= 2), IF($O185 &lt;&gt; "", $E185/$O185, ""), ""),"")</f>
        <v/>
      </c>
      <c r="R185" s="10" t="str">
        <f>IF('FY2022'!$A187&lt;&gt;"",IF(AND(MONTH($K185) &lt;= 3, MONTH($L185) &gt;= 3), IF($O185 &lt;&gt; "", $E185/$O185, ""), ""),"")</f>
        <v/>
      </c>
      <c r="S185" s="10" t="str">
        <f>IF('FY2022'!$A187&lt;&gt;"",IF(AND(MONTH($K185) &lt;= 4, MONTH($L185) &gt;= 4), IF($O185 &lt;&gt; "", $E185/$O185, ""), ""),"")</f>
        <v/>
      </c>
      <c r="T185" s="10" t="str">
        <f>IF('FY2022'!$A187&lt;&gt;"",IF(AND(MONTH($K185) &lt;= 5, MONTH($L185) &gt;= 5), IF($O185 &lt;&gt; "", $E185/$O185, ""), ""),"")</f>
        <v/>
      </c>
      <c r="U185" s="10" t="str">
        <f>IF('FY2022'!$A187&lt;&gt;"",IF(AND(MONTH($K185) &lt;= 6, MONTH($L185) &gt;= 6), IF($O185 &lt;&gt; "", $E185/$O185, ""), ""),"")</f>
        <v/>
      </c>
      <c r="V185" s="10" t="str">
        <f>IF('FY2022'!$A187&lt;&gt;"",IF(AND(MONTH($K185) &lt;= 7, MONTH($L185) &gt;= 7 ), IF($O185 &lt;&gt; "", $E185/$O185, ""), ""),"")</f>
        <v/>
      </c>
      <c r="W185" s="10">
        <f>IF('FY2022'!$A187&lt;&gt;"",IF(AND(MONTH($K185) &lt;= 8, MONTH($L185) &gt;= 8), IF($O185 &lt;&gt; "", $E185/$O185, ""), ""),"")</f>
        <v>300000</v>
      </c>
      <c r="X185" s="10" t="str">
        <f>IF('FY2022'!$A187&lt;&gt;"",IF(AND(MONTH($K185) &lt;= 9, MONTH($L185) &gt;= 9), IF($O185 &lt;&gt; "", $E185/$O185, ""), ""),"")</f>
        <v/>
      </c>
      <c r="Y185" s="10" t="str">
        <f>IF('FY2022'!$A187&lt;&gt;"",IF(AND(MONTH($K185) &lt;= 10, MONTH($L185) &gt;= 10), IF($O185 &lt;&gt; "", $E185/$O185, ""), ""),"")</f>
        <v/>
      </c>
      <c r="Z185" s="10" t="str">
        <f>IF('FY2022'!$A187&lt;&gt;"",IF(AND(MONTH($K185) &lt;= 11, MONTH($L185) &gt;= 11), IF($O185 &lt;&gt; "", $E185/$O185, ""), ""),"")</f>
        <v/>
      </c>
      <c r="AA185" s="10" t="str">
        <f>IF('FY2022'!$A187&lt;&gt;"",IF(AND(MONTH($K185) &lt;= 12, MONTH($L185) &gt;= 12), IF($O185 &lt;&gt; "", $E185/$O185, ""), ""),"")</f>
        <v/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44805</v>
      </c>
      <c r="L186" s="7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44834</v>
      </c>
      <c r="M186" s="7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44536</v>
      </c>
      <c r="N186" s="7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44510</v>
      </c>
      <c r="O186" s="5">
        <f t="shared" si="2"/>
        <v>1</v>
      </c>
      <c r="P186" s="10" t="str">
        <f>IF('FY2022'!$A188&lt;&gt;"",IF(AND(MONTH($K186) &lt;= 1, MONTH($L186) &gt;= 1), IF($O186 &lt;&gt; "", $E186/$O186, ""), ""),"")</f>
        <v/>
      </c>
      <c r="Q186" s="10" t="str">
        <f>IF('FY2022'!$A188&lt;&gt;"",IF(AND(MONTH($K186) &lt;= 2, MONTH($L186) &gt;= 2), IF($O186 &lt;&gt; "", $E186/$O186, ""), ""),"")</f>
        <v/>
      </c>
      <c r="R186" s="10" t="str">
        <f>IF('FY2022'!$A188&lt;&gt;"",IF(AND(MONTH($K186) &lt;= 3, MONTH($L186) &gt;= 3), IF($O186 &lt;&gt; "", $E186/$O186, ""), ""),"")</f>
        <v/>
      </c>
      <c r="S186" s="10" t="str">
        <f>IF('FY2022'!$A188&lt;&gt;"",IF(AND(MONTH($K186) &lt;= 4, MONTH($L186) &gt;= 4), IF($O186 &lt;&gt; "", $E186/$O186, ""), ""),"")</f>
        <v/>
      </c>
      <c r="T186" s="10" t="str">
        <f>IF('FY2022'!$A188&lt;&gt;"",IF(AND(MONTH($K186) &lt;= 5, MONTH($L186) &gt;= 5), IF($O186 &lt;&gt; "", $E186/$O186, ""), ""),"")</f>
        <v/>
      </c>
      <c r="U186" s="10" t="str">
        <f>IF('FY2022'!$A188&lt;&gt;"",IF(AND(MONTH($K186) &lt;= 6, MONTH($L186) &gt;= 6), IF($O186 &lt;&gt; "", $E186/$O186, ""), ""),"")</f>
        <v/>
      </c>
      <c r="V186" s="10" t="str">
        <f>IF('FY2022'!$A188&lt;&gt;"",IF(AND(MONTH($K186) &lt;= 7, MONTH($L186) &gt;= 7 ), IF($O186 &lt;&gt; "", $E186/$O186, ""), ""),"")</f>
        <v/>
      </c>
      <c r="W186" s="10" t="str">
        <f>IF('FY2022'!$A188&lt;&gt;"",IF(AND(MONTH($K186) &lt;= 8, MONTH($L186) &gt;= 8), IF($O186 &lt;&gt; "", $E186/$O186, ""), ""),"")</f>
        <v/>
      </c>
      <c r="X186" s="10">
        <f>IF('FY2022'!$A188&lt;&gt;"",IF(AND(MONTH($K186) &lt;= 9, MONTH($L186) &gt;= 9), IF($O186 &lt;&gt; "", $E186/$O186, ""), ""),"")</f>
        <v>300000</v>
      </c>
      <c r="Y186" s="10" t="str">
        <f>IF('FY2022'!$A188&lt;&gt;"",IF(AND(MONTH($K186) &lt;= 10, MONTH($L186) &gt;= 10), IF($O186 &lt;&gt; "", $E186/$O186, ""), ""),"")</f>
        <v/>
      </c>
      <c r="Z186" s="10" t="str">
        <f>IF('FY2022'!$A188&lt;&gt;"",IF(AND(MONTH($K186) &lt;= 11, MONTH($L186) &gt;= 11), IF($O186 &lt;&gt; "", $E186/$O186, ""), ""),"")</f>
        <v/>
      </c>
      <c r="AA186" s="10" t="str">
        <f>IF('FY2022'!$A188&lt;&gt;"",IF(AND(MONTH($K186) &lt;= 12, MONTH($L186) &gt;= 12), IF($O186 &lt;&gt; "", $E186/$O186, ""), ""),"")</f>
        <v/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44774</v>
      </c>
      <c r="L187" s="7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44804</v>
      </c>
      <c r="M187" s="7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44536</v>
      </c>
      <c r="N187" s="7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44510</v>
      </c>
      <c r="O187" s="5">
        <f t="shared" si="2"/>
        <v>1</v>
      </c>
      <c r="P187" s="10" t="str">
        <f>IF('FY2022'!$A189&lt;&gt;"",IF(AND(MONTH($K187) &lt;= 1, MONTH($L187) &gt;= 1), IF($O187 &lt;&gt; "", $E187/$O187, ""), ""),"")</f>
        <v/>
      </c>
      <c r="Q187" s="10" t="str">
        <f>IF('FY2022'!$A189&lt;&gt;"",IF(AND(MONTH($K187) &lt;= 2, MONTH($L187) &gt;= 2), IF($O187 &lt;&gt; "", $E187/$O187, ""), ""),"")</f>
        <v/>
      </c>
      <c r="R187" s="10" t="str">
        <f>IF('FY2022'!$A189&lt;&gt;"",IF(AND(MONTH($K187) &lt;= 3, MONTH($L187) &gt;= 3), IF($O187 &lt;&gt; "", $E187/$O187, ""), ""),"")</f>
        <v/>
      </c>
      <c r="S187" s="10" t="str">
        <f>IF('FY2022'!$A189&lt;&gt;"",IF(AND(MONTH($K187) &lt;= 4, MONTH($L187) &gt;= 4), IF($O187 &lt;&gt; "", $E187/$O187, ""), ""),"")</f>
        <v/>
      </c>
      <c r="T187" s="10" t="str">
        <f>IF('FY2022'!$A189&lt;&gt;"",IF(AND(MONTH($K187) &lt;= 5, MONTH($L187) &gt;= 5), IF($O187 &lt;&gt; "", $E187/$O187, ""), ""),"")</f>
        <v/>
      </c>
      <c r="U187" s="10" t="str">
        <f>IF('FY2022'!$A189&lt;&gt;"",IF(AND(MONTH($K187) &lt;= 6, MONTH($L187) &gt;= 6), IF($O187 &lt;&gt; "", $E187/$O187, ""), ""),"")</f>
        <v/>
      </c>
      <c r="V187" s="10" t="str">
        <f>IF('FY2022'!$A189&lt;&gt;"",IF(AND(MONTH($K187) &lt;= 7, MONTH($L187) &gt;= 7 ), IF($O187 &lt;&gt; "", $E187/$O187, ""), ""),"")</f>
        <v/>
      </c>
      <c r="W187" s="10">
        <f>IF('FY2022'!$A189&lt;&gt;"",IF(AND(MONTH($K187) &lt;= 8, MONTH($L187) &gt;= 8), IF($O187 &lt;&gt; "", $E187/$O187, ""), ""),"")</f>
        <v>300000</v>
      </c>
      <c r="X187" s="10" t="str">
        <f>IF('FY2022'!$A189&lt;&gt;"",IF(AND(MONTH($K187) &lt;= 9, MONTH($L187) &gt;= 9), IF($O187 &lt;&gt; "", $E187/$O187, ""), ""),"")</f>
        <v/>
      </c>
      <c r="Y187" s="10" t="str">
        <f>IF('FY2022'!$A189&lt;&gt;"",IF(AND(MONTH($K187) &lt;= 10, MONTH($L187) &gt;= 10), IF($O187 &lt;&gt; "", $E187/$O187, ""), ""),"")</f>
        <v/>
      </c>
      <c r="Z187" s="10" t="str">
        <f>IF('FY2022'!$A189&lt;&gt;"",IF(AND(MONTH($K187) &lt;= 11, MONTH($L187) &gt;= 11), IF($O187 &lt;&gt; "", $E187/$O187, ""), ""),"")</f>
        <v/>
      </c>
      <c r="AA187" s="10" t="str">
        <f>IF('FY2022'!$A189&lt;&gt;"",IF(AND(MONTH($K187) &lt;= 12, MONTH($L187) &gt;= 12), IF($O187 &lt;&gt; "", $E187/$O187, ""), ""),"")</f>
        <v/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44805</v>
      </c>
      <c r="L188" s="7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44834</v>
      </c>
      <c r="M188" s="7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44536</v>
      </c>
      <c r="N188" s="7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44510</v>
      </c>
      <c r="O188" s="5">
        <f t="shared" si="2"/>
        <v>1</v>
      </c>
      <c r="P188" s="10" t="str">
        <f>IF('FY2022'!$A190&lt;&gt;"",IF(AND(MONTH($K188) &lt;= 1, MONTH($L188) &gt;= 1), IF($O188 &lt;&gt; "", $E188/$O188, ""), ""),"")</f>
        <v/>
      </c>
      <c r="Q188" s="10" t="str">
        <f>IF('FY2022'!$A190&lt;&gt;"",IF(AND(MONTH($K188) &lt;= 2, MONTH($L188) &gt;= 2), IF($O188 &lt;&gt; "", $E188/$O188, ""), ""),"")</f>
        <v/>
      </c>
      <c r="R188" s="10" t="str">
        <f>IF('FY2022'!$A190&lt;&gt;"",IF(AND(MONTH($K188) &lt;= 3, MONTH($L188) &gt;= 3), IF($O188 &lt;&gt; "", $E188/$O188, ""), ""),"")</f>
        <v/>
      </c>
      <c r="S188" s="10" t="str">
        <f>IF('FY2022'!$A190&lt;&gt;"",IF(AND(MONTH($K188) &lt;= 4, MONTH($L188) &gt;= 4), IF($O188 &lt;&gt; "", $E188/$O188, ""), ""),"")</f>
        <v/>
      </c>
      <c r="T188" s="10" t="str">
        <f>IF('FY2022'!$A190&lt;&gt;"",IF(AND(MONTH($K188) &lt;= 5, MONTH($L188) &gt;= 5), IF($O188 &lt;&gt; "", $E188/$O188, ""), ""),"")</f>
        <v/>
      </c>
      <c r="U188" s="10" t="str">
        <f>IF('FY2022'!$A190&lt;&gt;"",IF(AND(MONTH($K188) &lt;= 6, MONTH($L188) &gt;= 6), IF($O188 &lt;&gt; "", $E188/$O188, ""), ""),"")</f>
        <v/>
      </c>
      <c r="V188" s="10" t="str">
        <f>IF('FY2022'!$A190&lt;&gt;"",IF(AND(MONTH($K188) &lt;= 7, MONTH($L188) &gt;= 7 ), IF($O188 &lt;&gt; "", $E188/$O188, ""), ""),"")</f>
        <v/>
      </c>
      <c r="W188" s="10" t="str">
        <f>IF('FY2022'!$A190&lt;&gt;"",IF(AND(MONTH($K188) &lt;= 8, MONTH($L188) &gt;= 8), IF($O188 &lt;&gt; "", $E188/$O188, ""), ""),"")</f>
        <v/>
      </c>
      <c r="X188" s="10">
        <f>IF('FY2022'!$A190&lt;&gt;"",IF(AND(MONTH($K188) &lt;= 9, MONTH($L188) &gt;= 9), IF($O188 &lt;&gt; "", $E188/$O188, ""), ""),"")</f>
        <v>300000</v>
      </c>
      <c r="Y188" s="10" t="str">
        <f>IF('FY2022'!$A190&lt;&gt;"",IF(AND(MONTH($K188) &lt;= 10, MONTH($L188) &gt;= 10), IF($O188 &lt;&gt; "", $E188/$O188, ""), ""),"")</f>
        <v/>
      </c>
      <c r="Z188" s="10" t="str">
        <f>IF('FY2022'!$A190&lt;&gt;"",IF(AND(MONTH($K188) &lt;= 11, MONTH($L188) &gt;= 11), IF($O188 &lt;&gt; "", $E188/$O188, ""), ""),"")</f>
        <v/>
      </c>
      <c r="AA188" s="10" t="str">
        <f>IF('FY2022'!$A190&lt;&gt;"",IF(AND(MONTH($K188) &lt;= 12, MONTH($L188) &gt;= 12), IF($O188 &lt;&gt; "", $E188/$O188, ""), ""),"")</f>
        <v/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44774</v>
      </c>
      <c r="L189" s="7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44804</v>
      </c>
      <c r="M189" s="7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44537</v>
      </c>
      <c r="N189" s="7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44511</v>
      </c>
      <c r="O189" s="5">
        <f t="shared" si="2"/>
        <v>1</v>
      </c>
      <c r="P189" s="10" t="str">
        <f>IF('FY2022'!$A191&lt;&gt;"",IF(AND(MONTH($K189) &lt;= 1, MONTH($L189) &gt;= 1), IF($O189 &lt;&gt; "", $E189/$O189, ""), ""),"")</f>
        <v/>
      </c>
      <c r="Q189" s="10" t="str">
        <f>IF('FY2022'!$A191&lt;&gt;"",IF(AND(MONTH($K189) &lt;= 2, MONTH($L189) &gt;= 2), IF($O189 &lt;&gt; "", $E189/$O189, ""), ""),"")</f>
        <v/>
      </c>
      <c r="R189" s="10" t="str">
        <f>IF('FY2022'!$A191&lt;&gt;"",IF(AND(MONTH($K189) &lt;= 3, MONTH($L189) &gt;= 3), IF($O189 &lt;&gt; "", $E189/$O189, ""), ""),"")</f>
        <v/>
      </c>
      <c r="S189" s="10" t="str">
        <f>IF('FY2022'!$A191&lt;&gt;"",IF(AND(MONTH($K189) &lt;= 4, MONTH($L189) &gt;= 4), IF($O189 &lt;&gt; "", $E189/$O189, ""), ""),"")</f>
        <v/>
      </c>
      <c r="T189" s="10" t="str">
        <f>IF('FY2022'!$A191&lt;&gt;"",IF(AND(MONTH($K189) &lt;= 5, MONTH($L189) &gt;= 5), IF($O189 &lt;&gt; "", $E189/$O189, ""), ""),"")</f>
        <v/>
      </c>
      <c r="U189" s="10" t="str">
        <f>IF('FY2022'!$A191&lt;&gt;"",IF(AND(MONTH($K189) &lt;= 6, MONTH($L189) &gt;= 6), IF($O189 &lt;&gt; "", $E189/$O189, ""), ""),"")</f>
        <v/>
      </c>
      <c r="V189" s="10" t="str">
        <f>IF('FY2022'!$A191&lt;&gt;"",IF(AND(MONTH($K189) &lt;= 7, MONTH($L189) &gt;= 7 ), IF($O189 &lt;&gt; "", $E189/$O189, ""), ""),"")</f>
        <v/>
      </c>
      <c r="W189" s="10">
        <f>IF('FY2022'!$A191&lt;&gt;"",IF(AND(MONTH($K189) &lt;= 8, MONTH($L189) &gt;= 8), IF($O189 &lt;&gt; "", $E189/$O189, ""), ""),"")</f>
        <v>500000</v>
      </c>
      <c r="X189" s="10" t="str">
        <f>IF('FY2022'!$A191&lt;&gt;"",IF(AND(MONTH($K189) &lt;= 9, MONTH($L189) &gt;= 9), IF($O189 &lt;&gt; "", $E189/$O189, ""), ""),"")</f>
        <v/>
      </c>
      <c r="Y189" s="10" t="str">
        <f>IF('FY2022'!$A191&lt;&gt;"",IF(AND(MONTH($K189) &lt;= 10, MONTH($L189) &gt;= 10), IF($O189 &lt;&gt; "", $E189/$O189, ""), ""),"")</f>
        <v/>
      </c>
      <c r="Z189" s="10" t="str">
        <f>IF('FY2022'!$A191&lt;&gt;"",IF(AND(MONTH($K189) &lt;= 11, MONTH($L189) &gt;= 11), IF($O189 &lt;&gt; "", $E189/$O189, ""), ""),"")</f>
        <v/>
      </c>
      <c r="AA189" s="10" t="str">
        <f>IF('FY2022'!$A191&lt;&gt;"",IF(AND(MONTH($K189) &lt;= 12, MONTH($L189) &gt;= 12), IF($O189 &lt;&gt; "", $E189/$O189, ""), ""),"")</f>
        <v/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44774</v>
      </c>
      <c r="L190" s="7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44804</v>
      </c>
      <c r="M190" s="7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44537</v>
      </c>
      <c r="N190" s="7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44511</v>
      </c>
      <c r="O190" s="5">
        <f t="shared" si="2"/>
        <v>1</v>
      </c>
      <c r="P190" s="10" t="str">
        <f>IF('FY2022'!$A192&lt;&gt;"",IF(AND(MONTH($K190) &lt;= 1, MONTH($L190) &gt;= 1), IF($O190 &lt;&gt; "", $E190/$O190, ""), ""),"")</f>
        <v/>
      </c>
      <c r="Q190" s="10" t="str">
        <f>IF('FY2022'!$A192&lt;&gt;"",IF(AND(MONTH($K190) &lt;= 2, MONTH($L190) &gt;= 2), IF($O190 &lt;&gt; "", $E190/$O190, ""), ""),"")</f>
        <v/>
      </c>
      <c r="R190" s="10" t="str">
        <f>IF('FY2022'!$A192&lt;&gt;"",IF(AND(MONTH($K190) &lt;= 3, MONTH($L190) &gt;= 3), IF($O190 &lt;&gt; "", $E190/$O190, ""), ""),"")</f>
        <v/>
      </c>
      <c r="S190" s="10" t="str">
        <f>IF('FY2022'!$A192&lt;&gt;"",IF(AND(MONTH($K190) &lt;= 4, MONTH($L190) &gt;= 4), IF($O190 &lt;&gt; "", $E190/$O190, ""), ""),"")</f>
        <v/>
      </c>
      <c r="T190" s="10" t="str">
        <f>IF('FY2022'!$A192&lt;&gt;"",IF(AND(MONTH($K190) &lt;= 5, MONTH($L190) &gt;= 5), IF($O190 &lt;&gt; "", $E190/$O190, ""), ""),"")</f>
        <v/>
      </c>
      <c r="U190" s="10" t="str">
        <f>IF('FY2022'!$A192&lt;&gt;"",IF(AND(MONTH($K190) &lt;= 6, MONTH($L190) &gt;= 6), IF($O190 &lt;&gt; "", $E190/$O190, ""), ""),"")</f>
        <v/>
      </c>
      <c r="V190" s="10" t="str">
        <f>IF('FY2022'!$A192&lt;&gt;"",IF(AND(MONTH($K190) &lt;= 7, MONTH($L190) &gt;= 7 ), IF($O190 &lt;&gt; "", $E190/$O190, ""), ""),"")</f>
        <v/>
      </c>
      <c r="W190" s="10">
        <f>IF('FY2022'!$A192&lt;&gt;"",IF(AND(MONTH($K190) &lt;= 8, MONTH($L190) &gt;= 8), IF($O190 &lt;&gt; "", $E190/$O190, ""), ""),"")</f>
        <v>500000</v>
      </c>
      <c r="X190" s="10" t="str">
        <f>IF('FY2022'!$A192&lt;&gt;"",IF(AND(MONTH($K190) &lt;= 9, MONTH($L190) &gt;= 9), IF($O190 &lt;&gt; "", $E190/$O190, ""), ""),"")</f>
        <v/>
      </c>
      <c r="Y190" s="10" t="str">
        <f>IF('FY2022'!$A192&lt;&gt;"",IF(AND(MONTH($K190) &lt;= 10, MONTH($L190) &gt;= 10), IF($O190 &lt;&gt; "", $E190/$O190, ""), ""),"")</f>
        <v/>
      </c>
      <c r="Z190" s="10" t="str">
        <f>IF('FY2022'!$A192&lt;&gt;"",IF(AND(MONTH($K190) &lt;= 11, MONTH($L190) &gt;= 11), IF($O190 &lt;&gt; "", $E190/$O190, ""), ""),"")</f>
        <v/>
      </c>
      <c r="AA190" s="10" t="str">
        <f>IF('FY2022'!$A192&lt;&gt;"",IF(AND(MONTH($K190) &lt;= 12, MONTH($L190) &gt;= 12), IF($O190 &lt;&gt; "", $E190/$O190, ""), ""),"")</f>
        <v/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44774</v>
      </c>
      <c r="L191" s="7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44804</v>
      </c>
      <c r="M191" s="7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44537</v>
      </c>
      <c r="N191" s="7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44511</v>
      </c>
      <c r="O191" s="5">
        <f t="shared" si="2"/>
        <v>1</v>
      </c>
      <c r="P191" s="10" t="str">
        <f>IF('FY2022'!$A193&lt;&gt;"",IF(AND(MONTH($K191) &lt;= 1, MONTH($L191) &gt;= 1), IF($O191 &lt;&gt; "", $E191/$O191, ""), ""),"")</f>
        <v/>
      </c>
      <c r="Q191" s="10" t="str">
        <f>IF('FY2022'!$A193&lt;&gt;"",IF(AND(MONTH($K191) &lt;= 2, MONTH($L191) &gt;= 2), IF($O191 &lt;&gt; "", $E191/$O191, ""), ""),"")</f>
        <v/>
      </c>
      <c r="R191" s="10" t="str">
        <f>IF('FY2022'!$A193&lt;&gt;"",IF(AND(MONTH($K191) &lt;= 3, MONTH($L191) &gt;= 3), IF($O191 &lt;&gt; "", $E191/$O191, ""), ""),"")</f>
        <v/>
      </c>
      <c r="S191" s="10" t="str">
        <f>IF('FY2022'!$A193&lt;&gt;"",IF(AND(MONTH($K191) &lt;= 4, MONTH($L191) &gt;= 4), IF($O191 &lt;&gt; "", $E191/$O191, ""), ""),"")</f>
        <v/>
      </c>
      <c r="T191" s="10" t="str">
        <f>IF('FY2022'!$A193&lt;&gt;"",IF(AND(MONTH($K191) &lt;= 5, MONTH($L191) &gt;= 5), IF($O191 &lt;&gt; "", $E191/$O191, ""), ""),"")</f>
        <v/>
      </c>
      <c r="U191" s="10" t="str">
        <f>IF('FY2022'!$A193&lt;&gt;"",IF(AND(MONTH($K191) &lt;= 6, MONTH($L191) &gt;= 6), IF($O191 &lt;&gt; "", $E191/$O191, ""), ""),"")</f>
        <v/>
      </c>
      <c r="V191" s="10" t="str">
        <f>IF('FY2022'!$A193&lt;&gt;"",IF(AND(MONTH($K191) &lt;= 7, MONTH($L191) &gt;= 7 ), IF($O191 &lt;&gt; "", $E191/$O191, ""), ""),"")</f>
        <v/>
      </c>
      <c r="W191" s="10">
        <f>IF('FY2022'!$A193&lt;&gt;"",IF(AND(MONTH($K191) &lt;= 8, MONTH($L191) &gt;= 8), IF($O191 &lt;&gt; "", $E191/$O191, ""), ""),"")</f>
        <v>900000</v>
      </c>
      <c r="X191" s="10" t="str">
        <f>IF('FY2022'!$A193&lt;&gt;"",IF(AND(MONTH($K191) &lt;= 9, MONTH($L191) &gt;= 9), IF($O191 &lt;&gt; "", $E191/$O191, ""), ""),"")</f>
        <v/>
      </c>
      <c r="Y191" s="10" t="str">
        <f>IF('FY2022'!$A193&lt;&gt;"",IF(AND(MONTH($K191) &lt;= 10, MONTH($L191) &gt;= 10), IF($O191 &lt;&gt; "", $E191/$O191, ""), ""),"")</f>
        <v/>
      </c>
      <c r="Z191" s="10" t="str">
        <f>IF('FY2022'!$A193&lt;&gt;"",IF(AND(MONTH($K191) &lt;= 11, MONTH($L191) &gt;= 11), IF($O191 &lt;&gt; "", $E191/$O191, ""), ""),"")</f>
        <v/>
      </c>
      <c r="AA191" s="10" t="str">
        <f>IF('FY2022'!$A193&lt;&gt;"",IF(AND(MONTH($K191) &lt;= 12, MONTH($L191) &gt;= 12), IF($O191 &lt;&gt; "", $E191/$O191, ""), ""),"")</f>
        <v/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44743</v>
      </c>
      <c r="L192" s="7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44773</v>
      </c>
      <c r="M192" s="7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44537</v>
      </c>
      <c r="N192" s="7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44511</v>
      </c>
      <c r="O192" s="5">
        <f t="shared" si="2"/>
        <v>1</v>
      </c>
      <c r="P192" s="10" t="str">
        <f>IF('FY2022'!$A194&lt;&gt;"",IF(AND(MONTH($K192) &lt;= 1, MONTH($L192) &gt;= 1), IF($O192 &lt;&gt; "", $E192/$O192, ""), ""),"")</f>
        <v/>
      </c>
      <c r="Q192" s="10" t="str">
        <f>IF('FY2022'!$A194&lt;&gt;"",IF(AND(MONTH($K192) &lt;= 2, MONTH($L192) &gt;= 2), IF($O192 &lt;&gt; "", $E192/$O192, ""), ""),"")</f>
        <v/>
      </c>
      <c r="R192" s="10" t="str">
        <f>IF('FY2022'!$A194&lt;&gt;"",IF(AND(MONTH($K192) &lt;= 3, MONTH($L192) &gt;= 3), IF($O192 &lt;&gt; "", $E192/$O192, ""), ""),"")</f>
        <v/>
      </c>
      <c r="S192" s="10" t="str">
        <f>IF('FY2022'!$A194&lt;&gt;"",IF(AND(MONTH($K192) &lt;= 4, MONTH($L192) &gt;= 4), IF($O192 &lt;&gt; "", $E192/$O192, ""), ""),"")</f>
        <v/>
      </c>
      <c r="T192" s="10" t="str">
        <f>IF('FY2022'!$A194&lt;&gt;"",IF(AND(MONTH($K192) &lt;= 5, MONTH($L192) &gt;= 5), IF($O192 &lt;&gt; "", $E192/$O192, ""), ""),"")</f>
        <v/>
      </c>
      <c r="U192" s="10" t="str">
        <f>IF('FY2022'!$A194&lt;&gt;"",IF(AND(MONTH($K192) &lt;= 6, MONTH($L192) &gt;= 6), IF($O192 &lt;&gt; "", $E192/$O192, ""), ""),"")</f>
        <v/>
      </c>
      <c r="V192" s="10">
        <f>IF('FY2022'!$A194&lt;&gt;"",IF(AND(MONTH($K192) &lt;= 7, MONTH($L192) &gt;= 7 ), IF($O192 &lt;&gt; "", $E192/$O192, ""), ""),"")</f>
        <v>300000</v>
      </c>
      <c r="W192" s="10" t="str">
        <f>IF('FY2022'!$A194&lt;&gt;"",IF(AND(MONTH($K192) &lt;= 8, MONTH($L192) &gt;= 8), IF($O192 &lt;&gt; "", $E192/$O192, ""), ""),"")</f>
        <v/>
      </c>
      <c r="X192" s="10" t="str">
        <f>IF('FY2022'!$A194&lt;&gt;"",IF(AND(MONTH($K192) &lt;= 9, MONTH($L192) &gt;= 9), IF($O192 &lt;&gt; "", $E192/$O192, ""), ""),"")</f>
        <v/>
      </c>
      <c r="Y192" s="10" t="str">
        <f>IF('FY2022'!$A194&lt;&gt;"",IF(AND(MONTH($K192) &lt;= 10, MONTH($L192) &gt;= 10), IF($O192 &lt;&gt; "", $E192/$O192, ""), ""),"")</f>
        <v/>
      </c>
      <c r="Z192" s="10" t="str">
        <f>IF('FY2022'!$A194&lt;&gt;"",IF(AND(MONTH($K192) &lt;= 11, MONTH($L192) &gt;= 11), IF($O192 &lt;&gt; "", $E192/$O192, ""), ""),"")</f>
        <v/>
      </c>
      <c r="AA192" s="10" t="str">
        <f>IF('FY2022'!$A194&lt;&gt;"",IF(AND(MONTH($K192) &lt;= 12, MONTH($L192) &gt;= 12), IF($O192 &lt;&gt; "", $E192/$O192, ""), ""),"")</f>
        <v/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44743</v>
      </c>
      <c r="L193" s="7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44834</v>
      </c>
      <c r="M193" s="7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44538</v>
      </c>
      <c r="N193" s="7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44512</v>
      </c>
      <c r="O193" s="5">
        <f t="shared" si="2"/>
        <v>3</v>
      </c>
      <c r="P193" s="10" t="str">
        <f>IF('FY2022'!$A195&lt;&gt;"",IF(AND(MONTH($K193) &lt;= 1, MONTH($L193) &gt;= 1), IF($O193 &lt;&gt; "", $E193/$O193, ""), ""),"")</f>
        <v/>
      </c>
      <c r="Q193" s="10" t="str">
        <f>IF('FY2022'!$A195&lt;&gt;"",IF(AND(MONTH($K193) &lt;= 2, MONTH($L193) &gt;= 2), IF($O193 &lt;&gt; "", $E193/$O193, ""), ""),"")</f>
        <v/>
      </c>
      <c r="R193" s="10" t="str">
        <f>IF('FY2022'!$A195&lt;&gt;"",IF(AND(MONTH($K193) &lt;= 3, MONTH($L193) &gt;= 3), IF($O193 &lt;&gt; "", $E193/$O193, ""), ""),"")</f>
        <v/>
      </c>
      <c r="S193" s="10" t="str">
        <f>IF('FY2022'!$A195&lt;&gt;"",IF(AND(MONTH($K193) &lt;= 4, MONTH($L193) &gt;= 4), IF($O193 &lt;&gt; "", $E193/$O193, ""), ""),"")</f>
        <v/>
      </c>
      <c r="T193" s="10" t="str">
        <f>IF('FY2022'!$A195&lt;&gt;"",IF(AND(MONTH($K193) &lt;= 5, MONTH($L193) &gt;= 5), IF($O193 &lt;&gt; "", $E193/$O193, ""), ""),"")</f>
        <v/>
      </c>
      <c r="U193" s="10" t="str">
        <f>IF('FY2022'!$A195&lt;&gt;"",IF(AND(MONTH($K193) &lt;= 6, MONTH($L193) &gt;= 6), IF($O193 &lt;&gt; "", $E193/$O193, ""), ""),"")</f>
        <v/>
      </c>
      <c r="V193" s="10">
        <f>IF('FY2022'!$A195&lt;&gt;"",IF(AND(MONTH($K193) &lt;= 7, MONTH($L193) &gt;= 7 ), IF($O193 &lt;&gt; "", $E193/$O193, ""), ""),"")</f>
        <v>250000</v>
      </c>
      <c r="W193" s="10">
        <f>IF('FY2022'!$A195&lt;&gt;"",IF(AND(MONTH($K193) &lt;= 8, MONTH($L193) &gt;= 8), IF($O193 &lt;&gt; "", $E193/$O193, ""), ""),"")</f>
        <v>250000</v>
      </c>
      <c r="X193" s="10">
        <f>IF('FY2022'!$A195&lt;&gt;"",IF(AND(MONTH($K193) &lt;= 9, MONTH($L193) &gt;= 9), IF($O193 &lt;&gt; "", $E193/$O193, ""), ""),"")</f>
        <v>250000</v>
      </c>
      <c r="Y193" s="10" t="str">
        <f>IF('FY2022'!$A195&lt;&gt;"",IF(AND(MONTH($K193) &lt;= 10, MONTH($L193) &gt;= 10), IF($O193 &lt;&gt; "", $E193/$O193, ""), ""),"")</f>
        <v/>
      </c>
      <c r="Z193" s="10" t="str">
        <f>IF('FY2022'!$A195&lt;&gt;"",IF(AND(MONTH($K193) &lt;= 11, MONTH($L193) &gt;= 11), IF($O193 &lt;&gt; "", $E193/$O193, ""), ""),"")</f>
        <v/>
      </c>
      <c r="AA193" s="10" t="str">
        <f>IF('FY2022'!$A195&lt;&gt;"",IF(AND(MONTH($K193) &lt;= 12, MONTH($L193) &gt;= 12), IF($O193 &lt;&gt; "", $E193/$O193, ""), ""),"")</f>
        <v/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44743</v>
      </c>
      <c r="L194" s="7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44834</v>
      </c>
      <c r="M194" s="7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44538</v>
      </c>
      <c r="N194" s="7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44512</v>
      </c>
      <c r="O194" s="5">
        <f t="shared" si="2"/>
        <v>3</v>
      </c>
      <c r="P194" s="10" t="str">
        <f>IF('FY2022'!$A196&lt;&gt;"",IF(AND(MONTH($K194) &lt;= 1, MONTH($L194) &gt;= 1), IF($O194 &lt;&gt; "", $E194/$O194, ""), ""),"")</f>
        <v/>
      </c>
      <c r="Q194" s="10" t="str">
        <f>IF('FY2022'!$A196&lt;&gt;"",IF(AND(MONTH($K194) &lt;= 2, MONTH($L194) &gt;= 2), IF($O194 &lt;&gt; "", $E194/$O194, ""), ""),"")</f>
        <v/>
      </c>
      <c r="R194" s="10" t="str">
        <f>IF('FY2022'!$A196&lt;&gt;"",IF(AND(MONTH($K194) &lt;= 3, MONTH($L194) &gt;= 3), IF($O194 &lt;&gt; "", $E194/$O194, ""), ""),"")</f>
        <v/>
      </c>
      <c r="S194" s="10" t="str">
        <f>IF('FY2022'!$A196&lt;&gt;"",IF(AND(MONTH($K194) &lt;= 4, MONTH($L194) &gt;= 4), IF($O194 &lt;&gt; "", $E194/$O194, ""), ""),"")</f>
        <v/>
      </c>
      <c r="T194" s="10" t="str">
        <f>IF('FY2022'!$A196&lt;&gt;"",IF(AND(MONTH($K194) &lt;= 5, MONTH($L194) &gt;= 5), IF($O194 &lt;&gt; "", $E194/$O194, ""), ""),"")</f>
        <v/>
      </c>
      <c r="U194" s="10" t="str">
        <f>IF('FY2022'!$A196&lt;&gt;"",IF(AND(MONTH($K194) &lt;= 6, MONTH($L194) &gt;= 6), IF($O194 &lt;&gt; "", $E194/$O194, ""), ""),"")</f>
        <v/>
      </c>
      <c r="V194" s="10">
        <f>IF('FY2022'!$A196&lt;&gt;"",IF(AND(MONTH($K194) &lt;= 7, MONTH($L194) &gt;= 7 ), IF($O194 &lt;&gt; "", $E194/$O194, ""), ""),"")</f>
        <v>250000</v>
      </c>
      <c r="W194" s="10">
        <f>IF('FY2022'!$A196&lt;&gt;"",IF(AND(MONTH($K194) &lt;= 8, MONTH($L194) &gt;= 8), IF($O194 &lt;&gt; "", $E194/$O194, ""), ""),"")</f>
        <v>250000</v>
      </c>
      <c r="X194" s="10">
        <f>IF('FY2022'!$A196&lt;&gt;"",IF(AND(MONTH($K194) &lt;= 9, MONTH($L194) &gt;= 9), IF($O194 &lt;&gt; "", $E194/$O194, ""), ""),"")</f>
        <v>250000</v>
      </c>
      <c r="Y194" s="10" t="str">
        <f>IF('FY2022'!$A196&lt;&gt;"",IF(AND(MONTH($K194) &lt;= 10, MONTH($L194) &gt;= 10), IF($O194 &lt;&gt; "", $E194/$O194, ""), ""),"")</f>
        <v/>
      </c>
      <c r="Z194" s="10" t="str">
        <f>IF('FY2022'!$A196&lt;&gt;"",IF(AND(MONTH($K194) &lt;= 11, MONTH($L194) &gt;= 11), IF($O194 &lt;&gt; "", $E194/$O194, ""), ""),"")</f>
        <v/>
      </c>
      <c r="AA194" s="10" t="str">
        <f>IF('FY2022'!$A196&lt;&gt;"",IF(AND(MONTH($K194) &lt;= 12, MONTH($L194) &gt;= 12), IF($O194 &lt;&gt; "", $E194/$O194, ""), ""),"")</f>
        <v/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44743</v>
      </c>
      <c r="L195" s="7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44834</v>
      </c>
      <c r="M195" s="7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44538</v>
      </c>
      <c r="N195" s="7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44512</v>
      </c>
      <c r="O195" s="5">
        <f t="shared" ref="O195:O258" si="3">IF(AND(K195&lt;&gt;"", L195&lt;&gt;""), DATEDIF(K195, L195, "M") + 1, "")</f>
        <v>3</v>
      </c>
      <c r="P195" s="10" t="str">
        <f>IF('FY2022'!$A197&lt;&gt;"",IF(AND(MONTH($K195) &lt;= 1, MONTH($L195) &gt;= 1), IF($O195 &lt;&gt; "", $E195/$O195, ""), ""),"")</f>
        <v/>
      </c>
      <c r="Q195" s="10" t="str">
        <f>IF('FY2022'!$A197&lt;&gt;"",IF(AND(MONTH($K195) &lt;= 2, MONTH($L195) &gt;= 2), IF($O195 &lt;&gt; "", $E195/$O195, ""), ""),"")</f>
        <v/>
      </c>
      <c r="R195" s="10" t="str">
        <f>IF('FY2022'!$A197&lt;&gt;"",IF(AND(MONTH($K195) &lt;= 3, MONTH($L195) &gt;= 3), IF($O195 &lt;&gt; "", $E195/$O195, ""), ""),"")</f>
        <v/>
      </c>
      <c r="S195" s="10" t="str">
        <f>IF('FY2022'!$A197&lt;&gt;"",IF(AND(MONTH($K195) &lt;= 4, MONTH($L195) &gt;= 4), IF($O195 &lt;&gt; "", $E195/$O195, ""), ""),"")</f>
        <v/>
      </c>
      <c r="T195" s="10" t="str">
        <f>IF('FY2022'!$A197&lt;&gt;"",IF(AND(MONTH($K195) &lt;= 5, MONTH($L195) &gt;= 5), IF($O195 &lt;&gt; "", $E195/$O195, ""), ""),"")</f>
        <v/>
      </c>
      <c r="U195" s="10" t="str">
        <f>IF('FY2022'!$A197&lt;&gt;"",IF(AND(MONTH($K195) &lt;= 6, MONTH($L195) &gt;= 6), IF($O195 &lt;&gt; "", $E195/$O195, ""), ""),"")</f>
        <v/>
      </c>
      <c r="V195" s="10">
        <f>IF('FY2022'!$A197&lt;&gt;"",IF(AND(MONTH($K195) &lt;= 7, MONTH($L195) &gt;= 7 ), IF($O195 &lt;&gt; "", $E195/$O195, ""), ""),"")</f>
        <v>250000</v>
      </c>
      <c r="W195" s="10">
        <f>IF('FY2022'!$A197&lt;&gt;"",IF(AND(MONTH($K195) &lt;= 8, MONTH($L195) &gt;= 8), IF($O195 &lt;&gt; "", $E195/$O195, ""), ""),"")</f>
        <v>250000</v>
      </c>
      <c r="X195" s="10">
        <f>IF('FY2022'!$A197&lt;&gt;"",IF(AND(MONTH($K195) &lt;= 9, MONTH($L195) &gt;= 9), IF($O195 &lt;&gt; "", $E195/$O195, ""), ""),"")</f>
        <v>250000</v>
      </c>
      <c r="Y195" s="10" t="str">
        <f>IF('FY2022'!$A197&lt;&gt;"",IF(AND(MONTH($K195) &lt;= 10, MONTH($L195) &gt;= 10), IF($O195 &lt;&gt; "", $E195/$O195, ""), ""),"")</f>
        <v/>
      </c>
      <c r="Z195" s="10" t="str">
        <f>IF('FY2022'!$A197&lt;&gt;"",IF(AND(MONTH($K195) &lt;= 11, MONTH($L195) &gt;= 11), IF($O195 &lt;&gt; "", $E195/$O195, ""), ""),"")</f>
        <v/>
      </c>
      <c r="AA195" s="10" t="str">
        <f>IF('FY2022'!$A197&lt;&gt;"",IF(AND(MONTH($K195) &lt;= 12, MONTH($L195) &gt;= 12), IF($O195 &lt;&gt; "", $E195/$O195, ""), ""),"")</f>
        <v/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44743</v>
      </c>
      <c r="L196" s="7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44834</v>
      </c>
      <c r="M196" s="7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44538</v>
      </c>
      <c r="N196" s="7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44512</v>
      </c>
      <c r="O196" s="5">
        <f t="shared" si="3"/>
        <v>3</v>
      </c>
      <c r="P196" s="10" t="str">
        <f>IF('FY2022'!$A198&lt;&gt;"",IF(AND(MONTH($K196) &lt;= 1, MONTH($L196) &gt;= 1), IF($O196 &lt;&gt; "", $E196/$O196, ""), ""),"")</f>
        <v/>
      </c>
      <c r="Q196" s="10" t="str">
        <f>IF('FY2022'!$A198&lt;&gt;"",IF(AND(MONTH($K196) &lt;= 2, MONTH($L196) &gt;= 2), IF($O196 &lt;&gt; "", $E196/$O196, ""), ""),"")</f>
        <v/>
      </c>
      <c r="R196" s="10" t="str">
        <f>IF('FY2022'!$A198&lt;&gt;"",IF(AND(MONTH($K196) &lt;= 3, MONTH($L196) &gt;= 3), IF($O196 &lt;&gt; "", $E196/$O196, ""), ""),"")</f>
        <v/>
      </c>
      <c r="S196" s="10" t="str">
        <f>IF('FY2022'!$A198&lt;&gt;"",IF(AND(MONTH($K196) &lt;= 4, MONTH($L196) &gt;= 4), IF($O196 &lt;&gt; "", $E196/$O196, ""), ""),"")</f>
        <v/>
      </c>
      <c r="T196" s="10" t="str">
        <f>IF('FY2022'!$A198&lt;&gt;"",IF(AND(MONTH($K196) &lt;= 5, MONTH($L196) &gt;= 5), IF($O196 &lt;&gt; "", $E196/$O196, ""), ""),"")</f>
        <v/>
      </c>
      <c r="U196" s="10" t="str">
        <f>IF('FY2022'!$A198&lt;&gt;"",IF(AND(MONTH($K196) &lt;= 6, MONTH($L196) &gt;= 6), IF($O196 &lt;&gt; "", $E196/$O196, ""), ""),"")</f>
        <v/>
      </c>
      <c r="V196" s="10">
        <f>IF('FY2022'!$A198&lt;&gt;"",IF(AND(MONTH($K196) &lt;= 7, MONTH($L196) &gt;= 7 ), IF($O196 &lt;&gt; "", $E196/$O196, ""), ""),"")</f>
        <v>250000</v>
      </c>
      <c r="W196" s="10">
        <f>IF('FY2022'!$A198&lt;&gt;"",IF(AND(MONTH($K196) &lt;= 8, MONTH($L196) &gt;= 8), IF($O196 &lt;&gt; "", $E196/$O196, ""), ""),"")</f>
        <v>250000</v>
      </c>
      <c r="X196" s="10">
        <f>IF('FY2022'!$A198&lt;&gt;"",IF(AND(MONTH($K196) &lt;= 9, MONTH($L196) &gt;= 9), IF($O196 &lt;&gt; "", $E196/$O196, ""), ""),"")</f>
        <v>250000</v>
      </c>
      <c r="Y196" s="10" t="str">
        <f>IF('FY2022'!$A198&lt;&gt;"",IF(AND(MONTH($K196) &lt;= 10, MONTH($L196) &gt;= 10), IF($O196 &lt;&gt; "", $E196/$O196, ""), ""),"")</f>
        <v/>
      </c>
      <c r="Z196" s="10" t="str">
        <f>IF('FY2022'!$A198&lt;&gt;"",IF(AND(MONTH($K196) &lt;= 11, MONTH($L196) &gt;= 11), IF($O196 &lt;&gt; "", $E196/$O196, ""), ""),"")</f>
        <v/>
      </c>
      <c r="AA196" s="10" t="str">
        <f>IF('FY2022'!$A198&lt;&gt;"",IF(AND(MONTH($K196) &lt;= 12, MONTH($L196) &gt;= 12), IF($O196 &lt;&gt; "", $E196/$O196, ""), ""),"")</f>
        <v/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44743</v>
      </c>
      <c r="L197" s="7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44834</v>
      </c>
      <c r="M197" s="7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44539</v>
      </c>
      <c r="N197" s="7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44515</v>
      </c>
      <c r="O197" s="5">
        <f t="shared" si="3"/>
        <v>3</v>
      </c>
      <c r="P197" s="10" t="str">
        <f>IF('FY2022'!$A199&lt;&gt;"",IF(AND(MONTH($K197) &lt;= 1, MONTH($L197) &gt;= 1), IF($O197 &lt;&gt; "", $E197/$O197, ""), ""),"")</f>
        <v/>
      </c>
      <c r="Q197" s="10" t="str">
        <f>IF('FY2022'!$A199&lt;&gt;"",IF(AND(MONTH($K197) &lt;= 2, MONTH($L197) &gt;= 2), IF($O197 &lt;&gt; "", $E197/$O197, ""), ""),"")</f>
        <v/>
      </c>
      <c r="R197" s="10" t="str">
        <f>IF('FY2022'!$A199&lt;&gt;"",IF(AND(MONTH($K197) &lt;= 3, MONTH($L197) &gt;= 3), IF($O197 &lt;&gt; "", $E197/$O197, ""), ""),"")</f>
        <v/>
      </c>
      <c r="S197" s="10" t="str">
        <f>IF('FY2022'!$A199&lt;&gt;"",IF(AND(MONTH($K197) &lt;= 4, MONTH($L197) &gt;= 4), IF($O197 &lt;&gt; "", $E197/$O197, ""), ""),"")</f>
        <v/>
      </c>
      <c r="T197" s="10" t="str">
        <f>IF('FY2022'!$A199&lt;&gt;"",IF(AND(MONTH($K197) &lt;= 5, MONTH($L197) &gt;= 5), IF($O197 &lt;&gt; "", $E197/$O197, ""), ""),"")</f>
        <v/>
      </c>
      <c r="U197" s="10" t="str">
        <f>IF('FY2022'!$A199&lt;&gt;"",IF(AND(MONTH($K197) &lt;= 6, MONTH($L197) &gt;= 6), IF($O197 &lt;&gt; "", $E197/$O197, ""), ""),"")</f>
        <v/>
      </c>
      <c r="V197" s="10">
        <f>IF('FY2022'!$A199&lt;&gt;"",IF(AND(MONTH($K197) &lt;= 7, MONTH($L197) &gt;= 7 ), IF($O197 &lt;&gt; "", $E197/$O197, ""), ""),"")</f>
        <v>250000</v>
      </c>
      <c r="W197" s="10">
        <f>IF('FY2022'!$A199&lt;&gt;"",IF(AND(MONTH($K197) &lt;= 8, MONTH($L197) &gt;= 8), IF($O197 &lt;&gt; "", $E197/$O197, ""), ""),"")</f>
        <v>250000</v>
      </c>
      <c r="X197" s="10">
        <f>IF('FY2022'!$A199&lt;&gt;"",IF(AND(MONTH($K197) &lt;= 9, MONTH($L197) &gt;= 9), IF($O197 &lt;&gt; "", $E197/$O197, ""), ""),"")</f>
        <v>250000</v>
      </c>
      <c r="Y197" s="10" t="str">
        <f>IF('FY2022'!$A199&lt;&gt;"",IF(AND(MONTH($K197) &lt;= 10, MONTH($L197) &gt;= 10), IF($O197 &lt;&gt; "", $E197/$O197, ""), ""),"")</f>
        <v/>
      </c>
      <c r="Z197" s="10" t="str">
        <f>IF('FY2022'!$A199&lt;&gt;"",IF(AND(MONTH($K197) &lt;= 11, MONTH($L197) &gt;= 11), IF($O197 &lt;&gt; "", $E197/$O197, ""), ""),"")</f>
        <v/>
      </c>
      <c r="AA197" s="10" t="str">
        <f>IF('FY2022'!$A199&lt;&gt;"",IF(AND(MONTH($K197) &lt;= 12, MONTH($L197) &gt;= 12), IF($O197 &lt;&gt; "", $E197/$O197, ""), ""),"")</f>
        <v/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44743</v>
      </c>
      <c r="L198" s="7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44834</v>
      </c>
      <c r="M198" s="7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44539</v>
      </c>
      <c r="N198" s="7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44515</v>
      </c>
      <c r="O198" s="5">
        <f t="shared" si="3"/>
        <v>3</v>
      </c>
      <c r="P198" s="10" t="str">
        <f>IF('FY2022'!$A200&lt;&gt;"",IF(AND(MONTH($K198) &lt;= 1, MONTH($L198) &gt;= 1), IF($O198 &lt;&gt; "", $E198/$O198, ""), ""),"")</f>
        <v/>
      </c>
      <c r="Q198" s="10" t="str">
        <f>IF('FY2022'!$A200&lt;&gt;"",IF(AND(MONTH($K198) &lt;= 2, MONTH($L198) &gt;= 2), IF($O198 &lt;&gt; "", $E198/$O198, ""), ""),"")</f>
        <v/>
      </c>
      <c r="R198" s="10" t="str">
        <f>IF('FY2022'!$A200&lt;&gt;"",IF(AND(MONTH($K198) &lt;= 3, MONTH($L198) &gt;= 3), IF($O198 &lt;&gt; "", $E198/$O198, ""), ""),"")</f>
        <v/>
      </c>
      <c r="S198" s="10" t="str">
        <f>IF('FY2022'!$A200&lt;&gt;"",IF(AND(MONTH($K198) &lt;= 4, MONTH($L198) &gt;= 4), IF($O198 &lt;&gt; "", $E198/$O198, ""), ""),"")</f>
        <v/>
      </c>
      <c r="T198" s="10" t="str">
        <f>IF('FY2022'!$A200&lt;&gt;"",IF(AND(MONTH($K198) &lt;= 5, MONTH($L198) &gt;= 5), IF($O198 &lt;&gt; "", $E198/$O198, ""), ""),"")</f>
        <v/>
      </c>
      <c r="U198" s="10" t="str">
        <f>IF('FY2022'!$A200&lt;&gt;"",IF(AND(MONTH($K198) &lt;= 6, MONTH($L198) &gt;= 6), IF($O198 &lt;&gt; "", $E198/$O198, ""), ""),"")</f>
        <v/>
      </c>
      <c r="V198" s="10">
        <f>IF('FY2022'!$A200&lt;&gt;"",IF(AND(MONTH($K198) &lt;= 7, MONTH($L198) &gt;= 7 ), IF($O198 &lt;&gt; "", $E198/$O198, ""), ""),"")</f>
        <v>250000</v>
      </c>
      <c r="W198" s="10">
        <f>IF('FY2022'!$A200&lt;&gt;"",IF(AND(MONTH($K198) &lt;= 8, MONTH($L198) &gt;= 8), IF($O198 &lt;&gt; "", $E198/$O198, ""), ""),"")</f>
        <v>250000</v>
      </c>
      <c r="X198" s="10">
        <f>IF('FY2022'!$A200&lt;&gt;"",IF(AND(MONTH($K198) &lt;= 9, MONTH($L198) &gt;= 9), IF($O198 &lt;&gt; "", $E198/$O198, ""), ""),"")</f>
        <v>250000</v>
      </c>
      <c r="Y198" s="10" t="str">
        <f>IF('FY2022'!$A200&lt;&gt;"",IF(AND(MONTH($K198) &lt;= 10, MONTH($L198) &gt;= 10), IF($O198 &lt;&gt; "", $E198/$O198, ""), ""),"")</f>
        <v/>
      </c>
      <c r="Z198" s="10" t="str">
        <f>IF('FY2022'!$A200&lt;&gt;"",IF(AND(MONTH($K198) &lt;= 11, MONTH($L198) &gt;= 11), IF($O198 &lt;&gt; "", $E198/$O198, ""), ""),"")</f>
        <v/>
      </c>
      <c r="AA198" s="10" t="str">
        <f>IF('FY2022'!$A200&lt;&gt;"",IF(AND(MONTH($K198) &lt;= 12, MONTH($L198) &gt;= 12), IF($O198 &lt;&gt; "", $E198/$O198, ""), ""),"")</f>
        <v/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44743</v>
      </c>
      <c r="L199" s="7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44834</v>
      </c>
      <c r="M199" s="7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44539</v>
      </c>
      <c r="N199" s="7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44515</v>
      </c>
      <c r="O199" s="5">
        <f t="shared" si="3"/>
        <v>3</v>
      </c>
      <c r="P199" s="10" t="str">
        <f>IF('FY2022'!$A201&lt;&gt;"",IF(AND(MONTH($K199) &lt;= 1, MONTH($L199) &gt;= 1), IF($O199 &lt;&gt; "", $E199/$O199, ""), ""),"")</f>
        <v/>
      </c>
      <c r="Q199" s="10" t="str">
        <f>IF('FY2022'!$A201&lt;&gt;"",IF(AND(MONTH($K199) &lt;= 2, MONTH($L199) &gt;= 2), IF($O199 &lt;&gt; "", $E199/$O199, ""), ""),"")</f>
        <v/>
      </c>
      <c r="R199" s="10" t="str">
        <f>IF('FY2022'!$A201&lt;&gt;"",IF(AND(MONTH($K199) &lt;= 3, MONTH($L199) &gt;= 3), IF($O199 &lt;&gt; "", $E199/$O199, ""), ""),"")</f>
        <v/>
      </c>
      <c r="S199" s="10" t="str">
        <f>IF('FY2022'!$A201&lt;&gt;"",IF(AND(MONTH($K199) &lt;= 4, MONTH($L199) &gt;= 4), IF($O199 &lt;&gt; "", $E199/$O199, ""), ""),"")</f>
        <v/>
      </c>
      <c r="T199" s="10" t="str">
        <f>IF('FY2022'!$A201&lt;&gt;"",IF(AND(MONTH($K199) &lt;= 5, MONTH($L199) &gt;= 5), IF($O199 &lt;&gt; "", $E199/$O199, ""), ""),"")</f>
        <v/>
      </c>
      <c r="U199" s="10" t="str">
        <f>IF('FY2022'!$A201&lt;&gt;"",IF(AND(MONTH($K199) &lt;= 6, MONTH($L199) &gt;= 6), IF($O199 &lt;&gt; "", $E199/$O199, ""), ""),"")</f>
        <v/>
      </c>
      <c r="V199" s="10">
        <f>IF('FY2022'!$A201&lt;&gt;"",IF(AND(MONTH($K199) &lt;= 7, MONTH($L199) &gt;= 7 ), IF($O199 &lt;&gt; "", $E199/$O199, ""), ""),"")</f>
        <v>250000</v>
      </c>
      <c r="W199" s="10">
        <f>IF('FY2022'!$A201&lt;&gt;"",IF(AND(MONTH($K199) &lt;= 8, MONTH($L199) &gt;= 8), IF($O199 &lt;&gt; "", $E199/$O199, ""), ""),"")</f>
        <v>250000</v>
      </c>
      <c r="X199" s="10">
        <f>IF('FY2022'!$A201&lt;&gt;"",IF(AND(MONTH($K199) &lt;= 9, MONTH($L199) &gt;= 9), IF($O199 &lt;&gt; "", $E199/$O199, ""), ""),"")</f>
        <v>250000</v>
      </c>
      <c r="Y199" s="10" t="str">
        <f>IF('FY2022'!$A201&lt;&gt;"",IF(AND(MONTH($K199) &lt;= 10, MONTH($L199) &gt;= 10), IF($O199 &lt;&gt; "", $E199/$O199, ""), ""),"")</f>
        <v/>
      </c>
      <c r="Z199" s="10" t="str">
        <f>IF('FY2022'!$A201&lt;&gt;"",IF(AND(MONTH($K199) &lt;= 11, MONTH($L199) &gt;= 11), IF($O199 &lt;&gt; "", $E199/$O199, ""), ""),"")</f>
        <v/>
      </c>
      <c r="AA199" s="10" t="str">
        <f>IF('FY2022'!$A201&lt;&gt;"",IF(AND(MONTH($K199) &lt;= 12, MONTH($L199) &gt;= 12), IF($O199 &lt;&gt; "", $E199/$O199, ""), ""),"")</f>
        <v/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44743</v>
      </c>
      <c r="L200" s="7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44834</v>
      </c>
      <c r="M200" s="7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44539</v>
      </c>
      <c r="N200" s="7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44515</v>
      </c>
      <c r="O200" s="5">
        <f t="shared" si="3"/>
        <v>3</v>
      </c>
      <c r="P200" s="10" t="str">
        <f>IF('FY2022'!$A202&lt;&gt;"",IF(AND(MONTH($K200) &lt;= 1, MONTH($L200) &gt;= 1), IF($O200 &lt;&gt; "", $E200/$O200, ""), ""),"")</f>
        <v/>
      </c>
      <c r="Q200" s="10" t="str">
        <f>IF('FY2022'!$A202&lt;&gt;"",IF(AND(MONTH($K200) &lt;= 2, MONTH($L200) &gt;= 2), IF($O200 &lt;&gt; "", $E200/$O200, ""), ""),"")</f>
        <v/>
      </c>
      <c r="R200" s="10" t="str">
        <f>IF('FY2022'!$A202&lt;&gt;"",IF(AND(MONTH($K200) &lt;= 3, MONTH($L200) &gt;= 3), IF($O200 &lt;&gt; "", $E200/$O200, ""), ""),"")</f>
        <v/>
      </c>
      <c r="S200" s="10" t="str">
        <f>IF('FY2022'!$A202&lt;&gt;"",IF(AND(MONTH($K200) &lt;= 4, MONTH($L200) &gt;= 4), IF($O200 &lt;&gt; "", $E200/$O200, ""), ""),"")</f>
        <v/>
      </c>
      <c r="T200" s="10" t="str">
        <f>IF('FY2022'!$A202&lt;&gt;"",IF(AND(MONTH($K200) &lt;= 5, MONTH($L200) &gt;= 5), IF($O200 &lt;&gt; "", $E200/$O200, ""), ""),"")</f>
        <v/>
      </c>
      <c r="U200" s="10" t="str">
        <f>IF('FY2022'!$A202&lt;&gt;"",IF(AND(MONTH($K200) &lt;= 6, MONTH($L200) &gt;= 6), IF($O200 &lt;&gt; "", $E200/$O200, ""), ""),"")</f>
        <v/>
      </c>
      <c r="V200" s="10">
        <f>IF('FY2022'!$A202&lt;&gt;"",IF(AND(MONTH($K200) &lt;= 7, MONTH($L200) &gt;= 7 ), IF($O200 &lt;&gt; "", $E200/$O200, ""), ""),"")</f>
        <v>250000</v>
      </c>
      <c r="W200" s="10">
        <f>IF('FY2022'!$A202&lt;&gt;"",IF(AND(MONTH($K200) &lt;= 8, MONTH($L200) &gt;= 8), IF($O200 &lt;&gt; "", $E200/$O200, ""), ""),"")</f>
        <v>250000</v>
      </c>
      <c r="X200" s="10">
        <f>IF('FY2022'!$A202&lt;&gt;"",IF(AND(MONTH($K200) &lt;= 9, MONTH($L200) &gt;= 9), IF($O200 &lt;&gt; "", $E200/$O200, ""), ""),"")</f>
        <v>250000</v>
      </c>
      <c r="Y200" s="10" t="str">
        <f>IF('FY2022'!$A202&lt;&gt;"",IF(AND(MONTH($K200) &lt;= 10, MONTH($L200) &gt;= 10), IF($O200 &lt;&gt; "", $E200/$O200, ""), ""),"")</f>
        <v/>
      </c>
      <c r="Z200" s="10" t="str">
        <f>IF('FY2022'!$A202&lt;&gt;"",IF(AND(MONTH($K200) &lt;= 11, MONTH($L200) &gt;= 11), IF($O200 &lt;&gt; "", $E200/$O200, ""), ""),"")</f>
        <v/>
      </c>
      <c r="AA200" s="10" t="str">
        <f>IF('FY2022'!$A202&lt;&gt;"",IF(AND(MONTH($K200) &lt;= 12, MONTH($L200) &gt;= 12), IF($O200 &lt;&gt; "", $E200/$O200, ""), ""),"")</f>
        <v/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44743</v>
      </c>
      <c r="L201" s="7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44834</v>
      </c>
      <c r="M201" s="7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44540</v>
      </c>
      <c r="N201" s="7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44516</v>
      </c>
      <c r="O201" s="5">
        <f t="shared" si="3"/>
        <v>3</v>
      </c>
      <c r="P201" s="10" t="str">
        <f>IF('FY2022'!$A203&lt;&gt;"",IF(AND(MONTH($K201) &lt;= 1, MONTH($L201) &gt;= 1), IF($O201 &lt;&gt; "", $E201/$O201, ""), ""),"")</f>
        <v/>
      </c>
      <c r="Q201" s="10" t="str">
        <f>IF('FY2022'!$A203&lt;&gt;"",IF(AND(MONTH($K201) &lt;= 2, MONTH($L201) &gt;= 2), IF($O201 &lt;&gt; "", $E201/$O201, ""), ""),"")</f>
        <v/>
      </c>
      <c r="R201" s="10" t="str">
        <f>IF('FY2022'!$A203&lt;&gt;"",IF(AND(MONTH($K201) &lt;= 3, MONTH($L201) &gt;= 3), IF($O201 &lt;&gt; "", $E201/$O201, ""), ""),"")</f>
        <v/>
      </c>
      <c r="S201" s="10" t="str">
        <f>IF('FY2022'!$A203&lt;&gt;"",IF(AND(MONTH($K201) &lt;= 4, MONTH($L201) &gt;= 4), IF($O201 &lt;&gt; "", $E201/$O201, ""), ""),"")</f>
        <v/>
      </c>
      <c r="T201" s="10" t="str">
        <f>IF('FY2022'!$A203&lt;&gt;"",IF(AND(MONTH($K201) &lt;= 5, MONTH($L201) &gt;= 5), IF($O201 &lt;&gt; "", $E201/$O201, ""), ""),"")</f>
        <v/>
      </c>
      <c r="U201" s="10" t="str">
        <f>IF('FY2022'!$A203&lt;&gt;"",IF(AND(MONTH($K201) &lt;= 6, MONTH($L201) &gt;= 6), IF($O201 &lt;&gt; "", $E201/$O201, ""), ""),"")</f>
        <v/>
      </c>
      <c r="V201" s="10">
        <f>IF('FY2022'!$A203&lt;&gt;"",IF(AND(MONTH($K201) &lt;= 7, MONTH($L201) &gt;= 7 ), IF($O201 &lt;&gt; "", $E201/$O201, ""), ""),"")</f>
        <v>250000</v>
      </c>
      <c r="W201" s="10">
        <f>IF('FY2022'!$A203&lt;&gt;"",IF(AND(MONTH($K201) &lt;= 8, MONTH($L201) &gt;= 8), IF($O201 &lt;&gt; "", $E201/$O201, ""), ""),"")</f>
        <v>250000</v>
      </c>
      <c r="X201" s="10">
        <f>IF('FY2022'!$A203&lt;&gt;"",IF(AND(MONTH($K201) &lt;= 9, MONTH($L201) &gt;= 9), IF($O201 &lt;&gt; "", $E201/$O201, ""), ""),"")</f>
        <v>250000</v>
      </c>
      <c r="Y201" s="10" t="str">
        <f>IF('FY2022'!$A203&lt;&gt;"",IF(AND(MONTH($K201) &lt;= 10, MONTH($L201) &gt;= 10), IF($O201 &lt;&gt; "", $E201/$O201, ""), ""),"")</f>
        <v/>
      </c>
      <c r="Z201" s="10" t="str">
        <f>IF('FY2022'!$A203&lt;&gt;"",IF(AND(MONTH($K201) &lt;= 11, MONTH($L201) &gt;= 11), IF($O201 &lt;&gt; "", $E201/$O201, ""), ""),"")</f>
        <v/>
      </c>
      <c r="AA201" s="10" t="str">
        <f>IF('FY2022'!$A203&lt;&gt;"",IF(AND(MONTH($K201) &lt;= 12, MONTH($L201) &gt;= 12), IF($O201 &lt;&gt; "", $E201/$O201, ""), ""),"")</f>
        <v/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44743</v>
      </c>
      <c r="L202" s="7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44834</v>
      </c>
      <c r="M202" s="7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44540</v>
      </c>
      <c r="N202" s="7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44516</v>
      </c>
      <c r="O202" s="5">
        <f t="shared" si="3"/>
        <v>3</v>
      </c>
      <c r="P202" s="10" t="str">
        <f>IF('FY2022'!$A204&lt;&gt;"",IF(AND(MONTH($K202) &lt;= 1, MONTH($L202) &gt;= 1), IF($O202 &lt;&gt; "", $E202/$O202, ""), ""),"")</f>
        <v/>
      </c>
      <c r="Q202" s="10" t="str">
        <f>IF('FY2022'!$A204&lt;&gt;"",IF(AND(MONTH($K202) &lt;= 2, MONTH($L202) &gt;= 2), IF($O202 &lt;&gt; "", $E202/$O202, ""), ""),"")</f>
        <v/>
      </c>
      <c r="R202" s="10" t="str">
        <f>IF('FY2022'!$A204&lt;&gt;"",IF(AND(MONTH($K202) &lt;= 3, MONTH($L202) &gt;= 3), IF($O202 &lt;&gt; "", $E202/$O202, ""), ""),"")</f>
        <v/>
      </c>
      <c r="S202" s="10" t="str">
        <f>IF('FY2022'!$A204&lt;&gt;"",IF(AND(MONTH($K202) &lt;= 4, MONTH($L202) &gt;= 4), IF($O202 &lt;&gt; "", $E202/$O202, ""), ""),"")</f>
        <v/>
      </c>
      <c r="T202" s="10" t="str">
        <f>IF('FY2022'!$A204&lt;&gt;"",IF(AND(MONTH($K202) &lt;= 5, MONTH($L202) &gt;= 5), IF($O202 &lt;&gt; "", $E202/$O202, ""), ""),"")</f>
        <v/>
      </c>
      <c r="U202" s="10" t="str">
        <f>IF('FY2022'!$A204&lt;&gt;"",IF(AND(MONTH($K202) &lt;= 6, MONTH($L202) &gt;= 6), IF($O202 &lt;&gt; "", $E202/$O202, ""), ""),"")</f>
        <v/>
      </c>
      <c r="V202" s="10">
        <f>IF('FY2022'!$A204&lt;&gt;"",IF(AND(MONTH($K202) &lt;= 7, MONTH($L202) &gt;= 7 ), IF($O202 &lt;&gt; "", $E202/$O202, ""), ""),"")</f>
        <v>100000</v>
      </c>
      <c r="W202" s="10">
        <f>IF('FY2022'!$A204&lt;&gt;"",IF(AND(MONTH($K202) &lt;= 8, MONTH($L202) &gt;= 8), IF($O202 &lt;&gt; "", $E202/$O202, ""), ""),"")</f>
        <v>100000</v>
      </c>
      <c r="X202" s="10">
        <f>IF('FY2022'!$A204&lt;&gt;"",IF(AND(MONTH($K202) &lt;= 9, MONTH($L202) &gt;= 9), IF($O202 &lt;&gt; "", $E202/$O202, ""), ""),"")</f>
        <v>100000</v>
      </c>
      <c r="Y202" s="10" t="str">
        <f>IF('FY2022'!$A204&lt;&gt;"",IF(AND(MONTH($K202) &lt;= 10, MONTH($L202) &gt;= 10), IF($O202 &lt;&gt; "", $E202/$O202, ""), ""),"")</f>
        <v/>
      </c>
      <c r="Z202" s="10" t="str">
        <f>IF('FY2022'!$A204&lt;&gt;"",IF(AND(MONTH($K202) &lt;= 11, MONTH($L202) &gt;= 11), IF($O202 &lt;&gt; "", $E202/$O202, ""), ""),"")</f>
        <v/>
      </c>
      <c r="AA202" s="10" t="str">
        <f>IF('FY2022'!$A204&lt;&gt;"",IF(AND(MONTH($K202) &lt;= 12, MONTH($L202) &gt;= 12), IF($O202 &lt;&gt; "", $E202/$O202, ""), ""),"")</f>
        <v/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44743</v>
      </c>
      <c r="L203" s="7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44834</v>
      </c>
      <c r="M203" s="7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44543</v>
      </c>
      <c r="N203" s="7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44517</v>
      </c>
      <c r="O203" s="5">
        <f t="shared" si="3"/>
        <v>3</v>
      </c>
      <c r="P203" s="10" t="str">
        <f>IF('FY2022'!$A205&lt;&gt;"",IF(AND(MONTH($K203) &lt;= 1, MONTH($L203) &gt;= 1), IF($O203 &lt;&gt; "", $E203/$O203, ""), ""),"")</f>
        <v/>
      </c>
      <c r="Q203" s="10" t="str">
        <f>IF('FY2022'!$A205&lt;&gt;"",IF(AND(MONTH($K203) &lt;= 2, MONTH($L203) &gt;= 2), IF($O203 &lt;&gt; "", $E203/$O203, ""), ""),"")</f>
        <v/>
      </c>
      <c r="R203" s="10" t="str">
        <f>IF('FY2022'!$A205&lt;&gt;"",IF(AND(MONTH($K203) &lt;= 3, MONTH($L203) &gt;= 3), IF($O203 &lt;&gt; "", $E203/$O203, ""), ""),"")</f>
        <v/>
      </c>
      <c r="S203" s="10" t="str">
        <f>IF('FY2022'!$A205&lt;&gt;"",IF(AND(MONTH($K203) &lt;= 4, MONTH($L203) &gt;= 4), IF($O203 &lt;&gt; "", $E203/$O203, ""), ""),"")</f>
        <v/>
      </c>
      <c r="T203" s="10" t="str">
        <f>IF('FY2022'!$A205&lt;&gt;"",IF(AND(MONTH($K203) &lt;= 5, MONTH($L203) &gt;= 5), IF($O203 &lt;&gt; "", $E203/$O203, ""), ""),"")</f>
        <v/>
      </c>
      <c r="U203" s="10" t="str">
        <f>IF('FY2022'!$A205&lt;&gt;"",IF(AND(MONTH($K203) &lt;= 6, MONTH($L203) &gt;= 6), IF($O203 &lt;&gt; "", $E203/$O203, ""), ""),"")</f>
        <v/>
      </c>
      <c r="V203" s="10">
        <f>IF('FY2022'!$A205&lt;&gt;"",IF(AND(MONTH($K203) &lt;= 7, MONTH($L203) &gt;= 7 ), IF($O203 &lt;&gt; "", $E203/$O203, ""), ""),"")</f>
        <v>350000</v>
      </c>
      <c r="W203" s="10">
        <f>IF('FY2022'!$A205&lt;&gt;"",IF(AND(MONTH($K203) &lt;= 8, MONTH($L203) &gt;= 8), IF($O203 &lt;&gt; "", $E203/$O203, ""), ""),"")</f>
        <v>350000</v>
      </c>
      <c r="X203" s="10">
        <f>IF('FY2022'!$A205&lt;&gt;"",IF(AND(MONTH($K203) &lt;= 9, MONTH($L203) &gt;= 9), IF($O203 &lt;&gt; "", $E203/$O203, ""), ""),"")</f>
        <v>350000</v>
      </c>
      <c r="Y203" s="10" t="str">
        <f>IF('FY2022'!$A205&lt;&gt;"",IF(AND(MONTH($K203) &lt;= 10, MONTH($L203) &gt;= 10), IF($O203 &lt;&gt; "", $E203/$O203, ""), ""),"")</f>
        <v/>
      </c>
      <c r="Z203" s="10" t="str">
        <f>IF('FY2022'!$A205&lt;&gt;"",IF(AND(MONTH($K203) &lt;= 11, MONTH($L203) &gt;= 11), IF($O203 &lt;&gt; "", $E203/$O203, ""), ""),"")</f>
        <v/>
      </c>
      <c r="AA203" s="10" t="str">
        <f>IF('FY2022'!$A205&lt;&gt;"",IF(AND(MONTH($K203) &lt;= 12, MONTH($L203) &gt;= 12), IF($O203 &lt;&gt; "", $E203/$O203, ""), ""),"")</f>
        <v/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44743</v>
      </c>
      <c r="L204" s="7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44834</v>
      </c>
      <c r="M204" s="7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44543</v>
      </c>
      <c r="N204" s="7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44517</v>
      </c>
      <c r="O204" s="5">
        <f t="shared" si="3"/>
        <v>3</v>
      </c>
      <c r="P204" s="10" t="str">
        <f>IF('FY2022'!$A206&lt;&gt;"",IF(AND(MONTH($K204) &lt;= 1, MONTH($L204) &gt;= 1), IF($O204 &lt;&gt; "", $E204/$O204, ""), ""),"")</f>
        <v/>
      </c>
      <c r="Q204" s="10" t="str">
        <f>IF('FY2022'!$A206&lt;&gt;"",IF(AND(MONTH($K204) &lt;= 2, MONTH($L204) &gt;= 2), IF($O204 &lt;&gt; "", $E204/$O204, ""), ""),"")</f>
        <v/>
      </c>
      <c r="R204" s="10" t="str">
        <f>IF('FY2022'!$A206&lt;&gt;"",IF(AND(MONTH($K204) &lt;= 3, MONTH($L204) &gt;= 3), IF($O204 &lt;&gt; "", $E204/$O204, ""), ""),"")</f>
        <v/>
      </c>
      <c r="S204" s="10" t="str">
        <f>IF('FY2022'!$A206&lt;&gt;"",IF(AND(MONTH($K204) &lt;= 4, MONTH($L204) &gt;= 4), IF($O204 &lt;&gt; "", $E204/$O204, ""), ""),"")</f>
        <v/>
      </c>
      <c r="T204" s="10" t="str">
        <f>IF('FY2022'!$A206&lt;&gt;"",IF(AND(MONTH($K204) &lt;= 5, MONTH($L204) &gt;= 5), IF($O204 &lt;&gt; "", $E204/$O204, ""), ""),"")</f>
        <v/>
      </c>
      <c r="U204" s="10" t="str">
        <f>IF('FY2022'!$A206&lt;&gt;"",IF(AND(MONTH($K204) &lt;= 6, MONTH($L204) &gt;= 6), IF($O204 &lt;&gt; "", $E204/$O204, ""), ""),"")</f>
        <v/>
      </c>
      <c r="V204" s="10">
        <f>IF('FY2022'!$A206&lt;&gt;"",IF(AND(MONTH($K204) &lt;= 7, MONTH($L204) &gt;= 7 ), IF($O204 &lt;&gt; "", $E204/$O204, ""), ""),"")</f>
        <v>300000</v>
      </c>
      <c r="W204" s="10">
        <f>IF('FY2022'!$A206&lt;&gt;"",IF(AND(MONTH($K204) &lt;= 8, MONTH($L204) &gt;= 8), IF($O204 &lt;&gt; "", $E204/$O204, ""), ""),"")</f>
        <v>300000</v>
      </c>
      <c r="X204" s="10">
        <f>IF('FY2022'!$A206&lt;&gt;"",IF(AND(MONTH($K204) &lt;= 9, MONTH($L204) &gt;= 9), IF($O204 &lt;&gt; "", $E204/$O204, ""), ""),"")</f>
        <v>300000</v>
      </c>
      <c r="Y204" s="10" t="str">
        <f>IF('FY2022'!$A206&lt;&gt;"",IF(AND(MONTH($K204) &lt;= 10, MONTH($L204) &gt;= 10), IF($O204 &lt;&gt; "", $E204/$O204, ""), ""),"")</f>
        <v/>
      </c>
      <c r="Z204" s="10" t="str">
        <f>IF('FY2022'!$A206&lt;&gt;"",IF(AND(MONTH($K204) &lt;= 11, MONTH($L204) &gt;= 11), IF($O204 &lt;&gt; "", $E204/$O204, ""), ""),"")</f>
        <v/>
      </c>
      <c r="AA204" s="10" t="str">
        <f>IF('FY2022'!$A206&lt;&gt;"",IF(AND(MONTH($K204) &lt;= 12, MONTH($L204) &gt;= 12), IF($O204 &lt;&gt; "", $E204/$O204, ""), ""),"")</f>
        <v/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44805</v>
      </c>
      <c r="L205" s="7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44926</v>
      </c>
      <c r="M205" s="7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44599</v>
      </c>
      <c r="N205" s="7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44572</v>
      </c>
      <c r="O205" s="5">
        <f t="shared" si="3"/>
        <v>4</v>
      </c>
      <c r="P205" s="10" t="str">
        <f>IF('FY2022'!$A207&lt;&gt;"",IF(AND(MONTH($K205) &lt;= 1, MONTH($L205) &gt;= 1), IF($O205 &lt;&gt; "", $E205/$O205, ""), ""),"")</f>
        <v/>
      </c>
      <c r="Q205" s="10" t="str">
        <f>IF('FY2022'!$A207&lt;&gt;"",IF(AND(MONTH($K205) &lt;= 2, MONTH($L205) &gt;= 2), IF($O205 &lt;&gt; "", $E205/$O205, ""), ""),"")</f>
        <v/>
      </c>
      <c r="R205" s="10" t="str">
        <f>IF('FY2022'!$A207&lt;&gt;"",IF(AND(MONTH($K205) &lt;= 3, MONTH($L205) &gt;= 3), IF($O205 &lt;&gt; "", $E205/$O205, ""), ""),"")</f>
        <v/>
      </c>
      <c r="S205" s="10" t="str">
        <f>IF('FY2022'!$A207&lt;&gt;"",IF(AND(MONTH($K205) &lt;= 4, MONTH($L205) &gt;= 4), IF($O205 &lt;&gt; "", $E205/$O205, ""), ""),"")</f>
        <v/>
      </c>
      <c r="T205" s="10" t="str">
        <f>IF('FY2022'!$A207&lt;&gt;"",IF(AND(MONTH($K205) &lt;= 5, MONTH($L205) &gt;= 5), IF($O205 &lt;&gt; "", $E205/$O205, ""), ""),"")</f>
        <v/>
      </c>
      <c r="U205" s="10" t="str">
        <f>IF('FY2022'!$A207&lt;&gt;"",IF(AND(MONTH($K205) &lt;= 6, MONTH($L205) &gt;= 6), IF($O205 &lt;&gt; "", $E205/$O205, ""), ""),"")</f>
        <v/>
      </c>
      <c r="V205" s="10" t="str">
        <f>IF('FY2022'!$A207&lt;&gt;"",IF(AND(MONTH($K205) &lt;= 7, MONTH($L205) &gt;= 7 ), IF($O205 &lt;&gt; "", $E205/$O205, ""), ""),"")</f>
        <v/>
      </c>
      <c r="W205" s="10" t="str">
        <f>IF('FY2022'!$A207&lt;&gt;"",IF(AND(MONTH($K205) &lt;= 8, MONTH($L205) &gt;= 8), IF($O205 &lt;&gt; "", $E205/$O205, ""), ""),"")</f>
        <v/>
      </c>
      <c r="X205" s="10">
        <f>IF('FY2022'!$A207&lt;&gt;"",IF(AND(MONTH($K205) &lt;= 9, MONTH($L205) &gt;= 9), IF($O205 &lt;&gt; "", $E205/$O205, ""), ""),"")</f>
        <v>200000</v>
      </c>
      <c r="Y205" s="10">
        <f>IF('FY2022'!$A207&lt;&gt;"",IF(AND(MONTH($K205) &lt;= 10, MONTH($L205) &gt;= 10), IF($O205 &lt;&gt; "", $E205/$O205, ""), ""),"")</f>
        <v>200000</v>
      </c>
      <c r="Z205" s="10">
        <f>IF('FY2022'!$A207&lt;&gt;"",IF(AND(MONTH($K205) &lt;= 11, MONTH($L205) &gt;= 11), IF($O205 &lt;&gt; "", $E205/$O205, ""), ""),"")</f>
        <v>200000</v>
      </c>
      <c r="AA205" s="10">
        <f>IF('FY2022'!$A207&lt;&gt;"",IF(AND(MONTH($K205) &lt;= 12, MONTH($L205) &gt;= 12), IF($O205 &lt;&gt; "", $E205/$O205, ""), ""),"")</f>
        <v>200000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44805</v>
      </c>
      <c r="L206" s="7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44926</v>
      </c>
      <c r="M206" s="7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44599</v>
      </c>
      <c r="N206" s="7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44572</v>
      </c>
      <c r="O206" s="5">
        <f t="shared" si="3"/>
        <v>4</v>
      </c>
      <c r="P206" s="10" t="str">
        <f>IF('FY2022'!$A208&lt;&gt;"",IF(AND(MONTH($K206) &lt;= 1, MONTH($L206) &gt;= 1), IF($O206 &lt;&gt; "", $E206/$O206, ""), ""),"")</f>
        <v/>
      </c>
      <c r="Q206" s="10" t="str">
        <f>IF('FY2022'!$A208&lt;&gt;"",IF(AND(MONTH($K206) &lt;= 2, MONTH($L206) &gt;= 2), IF($O206 &lt;&gt; "", $E206/$O206, ""), ""),"")</f>
        <v/>
      </c>
      <c r="R206" s="10" t="str">
        <f>IF('FY2022'!$A208&lt;&gt;"",IF(AND(MONTH($K206) &lt;= 3, MONTH($L206) &gt;= 3), IF($O206 &lt;&gt; "", $E206/$O206, ""), ""),"")</f>
        <v/>
      </c>
      <c r="S206" s="10" t="str">
        <f>IF('FY2022'!$A208&lt;&gt;"",IF(AND(MONTH($K206) &lt;= 4, MONTH($L206) &gt;= 4), IF($O206 &lt;&gt; "", $E206/$O206, ""), ""),"")</f>
        <v/>
      </c>
      <c r="T206" s="10" t="str">
        <f>IF('FY2022'!$A208&lt;&gt;"",IF(AND(MONTH($K206) &lt;= 5, MONTH($L206) &gt;= 5), IF($O206 &lt;&gt; "", $E206/$O206, ""), ""),"")</f>
        <v/>
      </c>
      <c r="U206" s="10" t="str">
        <f>IF('FY2022'!$A208&lt;&gt;"",IF(AND(MONTH($K206) &lt;= 6, MONTH($L206) &gt;= 6), IF($O206 &lt;&gt; "", $E206/$O206, ""), ""),"")</f>
        <v/>
      </c>
      <c r="V206" s="10" t="str">
        <f>IF('FY2022'!$A208&lt;&gt;"",IF(AND(MONTH($K206) &lt;= 7, MONTH($L206) &gt;= 7 ), IF($O206 &lt;&gt; "", $E206/$O206, ""), ""),"")</f>
        <v/>
      </c>
      <c r="W206" s="10" t="str">
        <f>IF('FY2022'!$A208&lt;&gt;"",IF(AND(MONTH($K206) &lt;= 8, MONTH($L206) &gt;= 8), IF($O206 &lt;&gt; "", $E206/$O206, ""), ""),"")</f>
        <v/>
      </c>
      <c r="X206" s="10">
        <f>IF('FY2022'!$A208&lt;&gt;"",IF(AND(MONTH($K206) &lt;= 9, MONTH($L206) &gt;= 9), IF($O206 &lt;&gt; "", $E206/$O206, ""), ""),"")</f>
        <v>100000</v>
      </c>
      <c r="Y206" s="10">
        <f>IF('FY2022'!$A208&lt;&gt;"",IF(AND(MONTH($K206) &lt;= 10, MONTH($L206) &gt;= 10), IF($O206 &lt;&gt; "", $E206/$O206, ""), ""),"")</f>
        <v>100000</v>
      </c>
      <c r="Z206" s="10">
        <f>IF('FY2022'!$A208&lt;&gt;"",IF(AND(MONTH($K206) &lt;= 11, MONTH($L206) &gt;= 11), IF($O206 &lt;&gt; "", $E206/$O206, ""), ""),"")</f>
        <v>100000</v>
      </c>
      <c r="AA206" s="10">
        <f>IF('FY2022'!$A208&lt;&gt;"",IF(AND(MONTH($K206) &lt;= 12, MONTH($L206) &gt;= 12), IF($O206 &lt;&gt; "", $E206/$O206, ""), ""),"")</f>
        <v>100000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44805</v>
      </c>
      <c r="L207" s="7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44926</v>
      </c>
      <c r="M207" s="7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44599</v>
      </c>
      <c r="N207" s="7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44572</v>
      </c>
      <c r="O207" s="5">
        <f t="shared" si="3"/>
        <v>4</v>
      </c>
      <c r="P207" s="10" t="str">
        <f>IF('FY2022'!$A209&lt;&gt;"",IF(AND(MONTH($K207) &lt;= 1, MONTH($L207) &gt;= 1), IF($O207 &lt;&gt; "", $E207/$O207, ""), ""),"")</f>
        <v/>
      </c>
      <c r="Q207" s="10" t="str">
        <f>IF('FY2022'!$A209&lt;&gt;"",IF(AND(MONTH($K207) &lt;= 2, MONTH($L207) &gt;= 2), IF($O207 &lt;&gt; "", $E207/$O207, ""), ""),"")</f>
        <v/>
      </c>
      <c r="R207" s="10" t="str">
        <f>IF('FY2022'!$A209&lt;&gt;"",IF(AND(MONTH($K207) &lt;= 3, MONTH($L207) &gt;= 3), IF($O207 &lt;&gt; "", $E207/$O207, ""), ""),"")</f>
        <v/>
      </c>
      <c r="S207" s="10" t="str">
        <f>IF('FY2022'!$A209&lt;&gt;"",IF(AND(MONTH($K207) &lt;= 4, MONTH($L207) &gt;= 4), IF($O207 &lt;&gt; "", $E207/$O207, ""), ""),"")</f>
        <v/>
      </c>
      <c r="T207" s="10" t="str">
        <f>IF('FY2022'!$A209&lt;&gt;"",IF(AND(MONTH($K207) &lt;= 5, MONTH($L207) &gt;= 5), IF($O207 &lt;&gt; "", $E207/$O207, ""), ""),"")</f>
        <v/>
      </c>
      <c r="U207" s="10" t="str">
        <f>IF('FY2022'!$A209&lt;&gt;"",IF(AND(MONTH($K207) &lt;= 6, MONTH($L207) &gt;= 6), IF($O207 &lt;&gt; "", $E207/$O207, ""), ""),"")</f>
        <v/>
      </c>
      <c r="V207" s="10" t="str">
        <f>IF('FY2022'!$A209&lt;&gt;"",IF(AND(MONTH($K207) &lt;= 7, MONTH($L207) &gt;= 7 ), IF($O207 &lt;&gt; "", $E207/$O207, ""), ""),"")</f>
        <v/>
      </c>
      <c r="W207" s="10" t="str">
        <f>IF('FY2022'!$A209&lt;&gt;"",IF(AND(MONTH($K207) &lt;= 8, MONTH($L207) &gt;= 8), IF($O207 &lt;&gt; "", $E207/$O207, ""), ""),"")</f>
        <v/>
      </c>
      <c r="X207" s="10">
        <f>IF('FY2022'!$A209&lt;&gt;"",IF(AND(MONTH($K207) &lt;= 9, MONTH($L207) &gt;= 9), IF($O207 &lt;&gt; "", $E207/$O207, ""), ""),"")</f>
        <v>100000</v>
      </c>
      <c r="Y207" s="10">
        <f>IF('FY2022'!$A209&lt;&gt;"",IF(AND(MONTH($K207) &lt;= 10, MONTH($L207) &gt;= 10), IF($O207 &lt;&gt; "", $E207/$O207, ""), ""),"")</f>
        <v>100000</v>
      </c>
      <c r="Z207" s="10">
        <f>IF('FY2022'!$A209&lt;&gt;"",IF(AND(MONTH($K207) &lt;= 11, MONTH($L207) &gt;= 11), IF($O207 &lt;&gt; "", $E207/$O207, ""), ""),"")</f>
        <v>100000</v>
      </c>
      <c r="AA207" s="10">
        <f>IF('FY2022'!$A209&lt;&gt;"",IF(AND(MONTH($K207) &lt;= 12, MONTH($L207) &gt;= 12), IF($O207 &lt;&gt; "", $E207/$O207, ""), ""),"")</f>
        <v>100000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44805</v>
      </c>
      <c r="L208" s="7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44926</v>
      </c>
      <c r="M208" s="7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44599</v>
      </c>
      <c r="N208" s="7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44572</v>
      </c>
      <c r="O208" s="5">
        <f t="shared" si="3"/>
        <v>4</v>
      </c>
      <c r="P208" s="10" t="str">
        <f>IF('FY2022'!$A210&lt;&gt;"",IF(AND(MONTH($K208) &lt;= 1, MONTH($L208) &gt;= 1), IF($O208 &lt;&gt; "", $E208/$O208, ""), ""),"")</f>
        <v/>
      </c>
      <c r="Q208" s="10" t="str">
        <f>IF('FY2022'!$A210&lt;&gt;"",IF(AND(MONTH($K208) &lt;= 2, MONTH($L208) &gt;= 2), IF($O208 &lt;&gt; "", $E208/$O208, ""), ""),"")</f>
        <v/>
      </c>
      <c r="R208" s="10" t="str">
        <f>IF('FY2022'!$A210&lt;&gt;"",IF(AND(MONTH($K208) &lt;= 3, MONTH($L208) &gt;= 3), IF($O208 &lt;&gt; "", $E208/$O208, ""), ""),"")</f>
        <v/>
      </c>
      <c r="S208" s="10" t="str">
        <f>IF('FY2022'!$A210&lt;&gt;"",IF(AND(MONTH($K208) &lt;= 4, MONTH($L208) &gt;= 4), IF($O208 &lt;&gt; "", $E208/$O208, ""), ""),"")</f>
        <v/>
      </c>
      <c r="T208" s="10" t="str">
        <f>IF('FY2022'!$A210&lt;&gt;"",IF(AND(MONTH($K208) &lt;= 5, MONTH($L208) &gt;= 5), IF($O208 &lt;&gt; "", $E208/$O208, ""), ""),"")</f>
        <v/>
      </c>
      <c r="U208" s="10" t="str">
        <f>IF('FY2022'!$A210&lt;&gt;"",IF(AND(MONTH($K208) &lt;= 6, MONTH($L208) &gt;= 6), IF($O208 &lt;&gt; "", $E208/$O208, ""), ""),"")</f>
        <v/>
      </c>
      <c r="V208" s="10" t="str">
        <f>IF('FY2022'!$A210&lt;&gt;"",IF(AND(MONTH($K208) &lt;= 7, MONTH($L208) &gt;= 7 ), IF($O208 &lt;&gt; "", $E208/$O208, ""), ""),"")</f>
        <v/>
      </c>
      <c r="W208" s="10" t="str">
        <f>IF('FY2022'!$A210&lt;&gt;"",IF(AND(MONTH($K208) &lt;= 8, MONTH($L208) &gt;= 8), IF($O208 &lt;&gt; "", $E208/$O208, ""), ""),"")</f>
        <v/>
      </c>
      <c r="X208" s="10">
        <f>IF('FY2022'!$A210&lt;&gt;"",IF(AND(MONTH($K208) &lt;= 9, MONTH($L208) &gt;= 9), IF($O208 &lt;&gt; "", $E208/$O208, ""), ""),"")</f>
        <v>100000</v>
      </c>
      <c r="Y208" s="10">
        <f>IF('FY2022'!$A210&lt;&gt;"",IF(AND(MONTH($K208) &lt;= 10, MONTH($L208) &gt;= 10), IF($O208 &lt;&gt; "", $E208/$O208, ""), ""),"")</f>
        <v>100000</v>
      </c>
      <c r="Z208" s="10">
        <f>IF('FY2022'!$A210&lt;&gt;"",IF(AND(MONTH($K208) &lt;= 11, MONTH($L208) &gt;= 11), IF($O208 &lt;&gt; "", $E208/$O208, ""), ""),"")</f>
        <v>100000</v>
      </c>
      <c r="AA208" s="10">
        <f>IF('FY2022'!$A210&lt;&gt;"",IF(AND(MONTH($K208) &lt;= 12, MONTH($L208) &gt;= 12), IF($O208 &lt;&gt; "", $E208/$O208, ""), ""),"")</f>
        <v>100000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44805</v>
      </c>
      <c r="L209" s="7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44926</v>
      </c>
      <c r="M209" s="7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44599</v>
      </c>
      <c r="N209" s="7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44572</v>
      </c>
      <c r="O209" s="5">
        <f t="shared" si="3"/>
        <v>4</v>
      </c>
      <c r="P209" s="10" t="str">
        <f>IF('FY2022'!$A211&lt;&gt;"",IF(AND(MONTH($K209) &lt;= 1, MONTH($L209) &gt;= 1), IF($O209 &lt;&gt; "", $E209/$O209, ""), ""),"")</f>
        <v/>
      </c>
      <c r="Q209" s="10" t="str">
        <f>IF('FY2022'!$A211&lt;&gt;"",IF(AND(MONTH($K209) &lt;= 2, MONTH($L209) &gt;= 2), IF($O209 &lt;&gt; "", $E209/$O209, ""), ""),"")</f>
        <v/>
      </c>
      <c r="R209" s="10" t="str">
        <f>IF('FY2022'!$A211&lt;&gt;"",IF(AND(MONTH($K209) &lt;= 3, MONTH($L209) &gt;= 3), IF($O209 &lt;&gt; "", $E209/$O209, ""), ""),"")</f>
        <v/>
      </c>
      <c r="S209" s="10" t="str">
        <f>IF('FY2022'!$A211&lt;&gt;"",IF(AND(MONTH($K209) &lt;= 4, MONTH($L209) &gt;= 4), IF($O209 &lt;&gt; "", $E209/$O209, ""), ""),"")</f>
        <v/>
      </c>
      <c r="T209" s="10" t="str">
        <f>IF('FY2022'!$A211&lt;&gt;"",IF(AND(MONTH($K209) &lt;= 5, MONTH($L209) &gt;= 5), IF($O209 &lt;&gt; "", $E209/$O209, ""), ""),"")</f>
        <v/>
      </c>
      <c r="U209" s="10" t="str">
        <f>IF('FY2022'!$A211&lt;&gt;"",IF(AND(MONTH($K209) &lt;= 6, MONTH($L209) &gt;= 6), IF($O209 &lt;&gt; "", $E209/$O209, ""), ""),"")</f>
        <v/>
      </c>
      <c r="V209" s="10" t="str">
        <f>IF('FY2022'!$A211&lt;&gt;"",IF(AND(MONTH($K209) &lt;= 7, MONTH($L209) &gt;= 7 ), IF($O209 &lt;&gt; "", $E209/$O209, ""), ""),"")</f>
        <v/>
      </c>
      <c r="W209" s="10" t="str">
        <f>IF('FY2022'!$A211&lt;&gt;"",IF(AND(MONTH($K209) &lt;= 8, MONTH($L209) &gt;= 8), IF($O209 &lt;&gt; "", $E209/$O209, ""), ""),"")</f>
        <v/>
      </c>
      <c r="X209" s="10">
        <f>IF('FY2022'!$A211&lt;&gt;"",IF(AND(MONTH($K209) &lt;= 9, MONTH($L209) &gt;= 9), IF($O209 &lt;&gt; "", $E209/$O209, ""), ""),"")</f>
        <v>100000</v>
      </c>
      <c r="Y209" s="10">
        <f>IF('FY2022'!$A211&lt;&gt;"",IF(AND(MONTH($K209) &lt;= 10, MONTH($L209) &gt;= 10), IF($O209 &lt;&gt; "", $E209/$O209, ""), ""),"")</f>
        <v>100000</v>
      </c>
      <c r="Z209" s="10">
        <f>IF('FY2022'!$A211&lt;&gt;"",IF(AND(MONTH($K209) &lt;= 11, MONTH($L209) &gt;= 11), IF($O209 &lt;&gt; "", $E209/$O209, ""), ""),"")</f>
        <v>100000</v>
      </c>
      <c r="AA209" s="10">
        <f>IF('FY2022'!$A211&lt;&gt;"",IF(AND(MONTH($K209) &lt;= 12, MONTH($L209) &gt;= 12), IF($O209 &lt;&gt; "", $E209/$O209, ""), ""),"")</f>
        <v>100000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44805</v>
      </c>
      <c r="L210" s="7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44926</v>
      </c>
      <c r="M210" s="7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44600</v>
      </c>
      <c r="N210" s="7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44573</v>
      </c>
      <c r="O210" s="5">
        <f t="shared" si="3"/>
        <v>4</v>
      </c>
      <c r="P210" s="10" t="str">
        <f>IF('FY2022'!$A212&lt;&gt;"",IF(AND(MONTH($K210) &lt;= 1, MONTH($L210) &gt;= 1), IF($O210 &lt;&gt; "", $E210/$O210, ""), ""),"")</f>
        <v/>
      </c>
      <c r="Q210" s="10" t="str">
        <f>IF('FY2022'!$A212&lt;&gt;"",IF(AND(MONTH($K210) &lt;= 2, MONTH($L210) &gt;= 2), IF($O210 &lt;&gt; "", $E210/$O210, ""), ""),"")</f>
        <v/>
      </c>
      <c r="R210" s="10" t="str">
        <f>IF('FY2022'!$A212&lt;&gt;"",IF(AND(MONTH($K210) &lt;= 3, MONTH($L210) &gt;= 3), IF($O210 &lt;&gt; "", $E210/$O210, ""), ""),"")</f>
        <v/>
      </c>
      <c r="S210" s="10" t="str">
        <f>IF('FY2022'!$A212&lt;&gt;"",IF(AND(MONTH($K210) &lt;= 4, MONTH($L210) &gt;= 4), IF($O210 &lt;&gt; "", $E210/$O210, ""), ""),"")</f>
        <v/>
      </c>
      <c r="T210" s="10" t="str">
        <f>IF('FY2022'!$A212&lt;&gt;"",IF(AND(MONTH($K210) &lt;= 5, MONTH($L210) &gt;= 5), IF($O210 &lt;&gt; "", $E210/$O210, ""), ""),"")</f>
        <v/>
      </c>
      <c r="U210" s="10" t="str">
        <f>IF('FY2022'!$A212&lt;&gt;"",IF(AND(MONTH($K210) &lt;= 6, MONTH($L210) &gt;= 6), IF($O210 &lt;&gt; "", $E210/$O210, ""), ""),"")</f>
        <v/>
      </c>
      <c r="V210" s="10" t="str">
        <f>IF('FY2022'!$A212&lt;&gt;"",IF(AND(MONTH($K210) &lt;= 7, MONTH($L210) &gt;= 7 ), IF($O210 &lt;&gt; "", $E210/$O210, ""), ""),"")</f>
        <v/>
      </c>
      <c r="W210" s="10" t="str">
        <f>IF('FY2022'!$A212&lt;&gt;"",IF(AND(MONTH($K210) &lt;= 8, MONTH($L210) &gt;= 8), IF($O210 &lt;&gt; "", $E210/$O210, ""), ""),"")</f>
        <v/>
      </c>
      <c r="X210" s="10">
        <f>IF('FY2022'!$A212&lt;&gt;"",IF(AND(MONTH($K210) &lt;= 9, MONTH($L210) &gt;= 9), IF($O210 &lt;&gt; "", $E210/$O210, ""), ""),"")</f>
        <v>100000</v>
      </c>
      <c r="Y210" s="10">
        <f>IF('FY2022'!$A212&lt;&gt;"",IF(AND(MONTH($K210) &lt;= 10, MONTH($L210) &gt;= 10), IF($O210 &lt;&gt; "", $E210/$O210, ""), ""),"")</f>
        <v>100000</v>
      </c>
      <c r="Z210" s="10">
        <f>IF('FY2022'!$A212&lt;&gt;"",IF(AND(MONTH($K210) &lt;= 11, MONTH($L210) &gt;= 11), IF($O210 &lt;&gt; "", $E210/$O210, ""), ""),"")</f>
        <v>100000</v>
      </c>
      <c r="AA210" s="10">
        <f>IF('FY2022'!$A212&lt;&gt;"",IF(AND(MONTH($K210) &lt;= 12, MONTH($L210) &gt;= 12), IF($O210 &lt;&gt; "", $E210/$O210, ""), ""),"")</f>
        <v>100000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44805</v>
      </c>
      <c r="L211" s="7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44926</v>
      </c>
      <c r="M211" s="7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44600</v>
      </c>
      <c r="N211" s="7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44573</v>
      </c>
      <c r="O211" s="5">
        <f t="shared" si="3"/>
        <v>4</v>
      </c>
      <c r="P211" s="10" t="str">
        <f>IF('FY2022'!$A213&lt;&gt;"",IF(AND(MONTH($K211) &lt;= 1, MONTH($L211) &gt;= 1), IF($O211 &lt;&gt; "", $E211/$O211, ""), ""),"")</f>
        <v/>
      </c>
      <c r="Q211" s="10" t="str">
        <f>IF('FY2022'!$A213&lt;&gt;"",IF(AND(MONTH($K211) &lt;= 2, MONTH($L211) &gt;= 2), IF($O211 &lt;&gt; "", $E211/$O211, ""), ""),"")</f>
        <v/>
      </c>
      <c r="R211" s="10" t="str">
        <f>IF('FY2022'!$A213&lt;&gt;"",IF(AND(MONTH($K211) &lt;= 3, MONTH($L211) &gt;= 3), IF($O211 &lt;&gt; "", $E211/$O211, ""), ""),"")</f>
        <v/>
      </c>
      <c r="S211" s="10" t="str">
        <f>IF('FY2022'!$A213&lt;&gt;"",IF(AND(MONTH($K211) &lt;= 4, MONTH($L211) &gt;= 4), IF($O211 &lt;&gt; "", $E211/$O211, ""), ""),"")</f>
        <v/>
      </c>
      <c r="T211" s="10" t="str">
        <f>IF('FY2022'!$A213&lt;&gt;"",IF(AND(MONTH($K211) &lt;= 5, MONTH($L211) &gt;= 5), IF($O211 &lt;&gt; "", $E211/$O211, ""), ""),"")</f>
        <v/>
      </c>
      <c r="U211" s="10" t="str">
        <f>IF('FY2022'!$A213&lt;&gt;"",IF(AND(MONTH($K211) &lt;= 6, MONTH($L211) &gt;= 6), IF($O211 &lt;&gt; "", $E211/$O211, ""), ""),"")</f>
        <v/>
      </c>
      <c r="V211" s="10" t="str">
        <f>IF('FY2022'!$A213&lt;&gt;"",IF(AND(MONTH($K211) &lt;= 7, MONTH($L211) &gt;= 7 ), IF($O211 &lt;&gt; "", $E211/$O211, ""), ""),"")</f>
        <v/>
      </c>
      <c r="W211" s="10" t="str">
        <f>IF('FY2022'!$A213&lt;&gt;"",IF(AND(MONTH($K211) &lt;= 8, MONTH($L211) &gt;= 8), IF($O211 &lt;&gt; "", $E211/$O211, ""), ""),"")</f>
        <v/>
      </c>
      <c r="X211" s="10">
        <f>IF('FY2022'!$A213&lt;&gt;"",IF(AND(MONTH($K211) &lt;= 9, MONTH($L211) &gt;= 9), IF($O211 &lt;&gt; "", $E211/$O211, ""), ""),"")</f>
        <v>100000</v>
      </c>
      <c r="Y211" s="10">
        <f>IF('FY2022'!$A213&lt;&gt;"",IF(AND(MONTH($K211) &lt;= 10, MONTH($L211) &gt;= 10), IF($O211 &lt;&gt; "", $E211/$O211, ""), ""),"")</f>
        <v>100000</v>
      </c>
      <c r="Z211" s="10">
        <f>IF('FY2022'!$A213&lt;&gt;"",IF(AND(MONTH($K211) &lt;= 11, MONTH($L211) &gt;= 11), IF($O211 &lt;&gt; "", $E211/$O211, ""), ""),"")</f>
        <v>100000</v>
      </c>
      <c r="AA211" s="10">
        <f>IF('FY2022'!$A213&lt;&gt;"",IF(AND(MONTH($K211) &lt;= 12, MONTH($L211) &gt;= 12), IF($O211 &lt;&gt; "", $E211/$O211, ""), ""),"")</f>
        <v>100000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44805</v>
      </c>
      <c r="L212" s="7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44926</v>
      </c>
      <c r="M212" s="7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44600</v>
      </c>
      <c r="N212" s="7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44573</v>
      </c>
      <c r="O212" s="5">
        <f t="shared" si="3"/>
        <v>4</v>
      </c>
      <c r="P212" s="10" t="str">
        <f>IF('FY2022'!$A214&lt;&gt;"",IF(AND(MONTH($K212) &lt;= 1, MONTH($L212) &gt;= 1), IF($O212 &lt;&gt; "", $E212/$O212, ""), ""),"")</f>
        <v/>
      </c>
      <c r="Q212" s="10" t="str">
        <f>IF('FY2022'!$A214&lt;&gt;"",IF(AND(MONTH($K212) &lt;= 2, MONTH($L212) &gt;= 2), IF($O212 &lt;&gt; "", $E212/$O212, ""), ""),"")</f>
        <v/>
      </c>
      <c r="R212" s="10" t="str">
        <f>IF('FY2022'!$A214&lt;&gt;"",IF(AND(MONTH($K212) &lt;= 3, MONTH($L212) &gt;= 3), IF($O212 &lt;&gt; "", $E212/$O212, ""), ""),"")</f>
        <v/>
      </c>
      <c r="S212" s="10" t="str">
        <f>IF('FY2022'!$A214&lt;&gt;"",IF(AND(MONTH($K212) &lt;= 4, MONTH($L212) &gt;= 4), IF($O212 &lt;&gt; "", $E212/$O212, ""), ""),"")</f>
        <v/>
      </c>
      <c r="T212" s="10" t="str">
        <f>IF('FY2022'!$A214&lt;&gt;"",IF(AND(MONTH($K212) &lt;= 5, MONTH($L212) &gt;= 5), IF($O212 &lt;&gt; "", $E212/$O212, ""), ""),"")</f>
        <v/>
      </c>
      <c r="U212" s="10" t="str">
        <f>IF('FY2022'!$A214&lt;&gt;"",IF(AND(MONTH($K212) &lt;= 6, MONTH($L212) &gt;= 6), IF($O212 &lt;&gt; "", $E212/$O212, ""), ""),"")</f>
        <v/>
      </c>
      <c r="V212" s="10" t="str">
        <f>IF('FY2022'!$A214&lt;&gt;"",IF(AND(MONTH($K212) &lt;= 7, MONTH($L212) &gt;= 7 ), IF($O212 &lt;&gt; "", $E212/$O212, ""), ""),"")</f>
        <v/>
      </c>
      <c r="W212" s="10" t="str">
        <f>IF('FY2022'!$A214&lt;&gt;"",IF(AND(MONTH($K212) &lt;= 8, MONTH($L212) &gt;= 8), IF($O212 &lt;&gt; "", $E212/$O212, ""), ""),"")</f>
        <v/>
      </c>
      <c r="X212" s="10">
        <f>IF('FY2022'!$A214&lt;&gt;"",IF(AND(MONTH($K212) &lt;= 9, MONTH($L212) &gt;= 9), IF($O212 &lt;&gt; "", $E212/$O212, ""), ""),"")</f>
        <v>100000</v>
      </c>
      <c r="Y212" s="10">
        <f>IF('FY2022'!$A214&lt;&gt;"",IF(AND(MONTH($K212) &lt;= 10, MONTH($L212) &gt;= 10), IF($O212 &lt;&gt; "", $E212/$O212, ""), ""),"")</f>
        <v>100000</v>
      </c>
      <c r="Z212" s="10">
        <f>IF('FY2022'!$A214&lt;&gt;"",IF(AND(MONTH($K212) &lt;= 11, MONTH($L212) &gt;= 11), IF($O212 &lt;&gt; "", $E212/$O212, ""), ""),"")</f>
        <v>100000</v>
      </c>
      <c r="AA212" s="10">
        <f>IF('FY2022'!$A214&lt;&gt;"",IF(AND(MONTH($K212) &lt;= 12, MONTH($L212) &gt;= 12), IF($O212 &lt;&gt; "", $E212/$O212, ""), ""),"")</f>
        <v>100000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44805</v>
      </c>
      <c r="L213" s="7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44926</v>
      </c>
      <c r="M213" s="7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44600</v>
      </c>
      <c r="N213" s="7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44573</v>
      </c>
      <c r="O213" s="5">
        <f t="shared" si="3"/>
        <v>4</v>
      </c>
      <c r="P213" s="10" t="str">
        <f>IF('FY2022'!$A215&lt;&gt;"",IF(AND(MONTH($K213) &lt;= 1, MONTH($L213) &gt;= 1), IF($O213 &lt;&gt; "", $E213/$O213, ""), ""),"")</f>
        <v/>
      </c>
      <c r="Q213" s="10" t="str">
        <f>IF('FY2022'!$A215&lt;&gt;"",IF(AND(MONTH($K213) &lt;= 2, MONTH($L213) &gt;= 2), IF($O213 &lt;&gt; "", $E213/$O213, ""), ""),"")</f>
        <v/>
      </c>
      <c r="R213" s="10" t="str">
        <f>IF('FY2022'!$A215&lt;&gt;"",IF(AND(MONTH($K213) &lt;= 3, MONTH($L213) &gt;= 3), IF($O213 &lt;&gt; "", $E213/$O213, ""), ""),"")</f>
        <v/>
      </c>
      <c r="S213" s="10" t="str">
        <f>IF('FY2022'!$A215&lt;&gt;"",IF(AND(MONTH($K213) &lt;= 4, MONTH($L213) &gt;= 4), IF($O213 &lt;&gt; "", $E213/$O213, ""), ""),"")</f>
        <v/>
      </c>
      <c r="T213" s="10" t="str">
        <f>IF('FY2022'!$A215&lt;&gt;"",IF(AND(MONTH($K213) &lt;= 5, MONTH($L213) &gt;= 5), IF($O213 &lt;&gt; "", $E213/$O213, ""), ""),"")</f>
        <v/>
      </c>
      <c r="U213" s="10" t="str">
        <f>IF('FY2022'!$A215&lt;&gt;"",IF(AND(MONTH($K213) &lt;= 6, MONTH($L213) &gt;= 6), IF($O213 &lt;&gt; "", $E213/$O213, ""), ""),"")</f>
        <v/>
      </c>
      <c r="V213" s="10" t="str">
        <f>IF('FY2022'!$A215&lt;&gt;"",IF(AND(MONTH($K213) &lt;= 7, MONTH($L213) &gt;= 7 ), IF($O213 &lt;&gt; "", $E213/$O213, ""), ""),"")</f>
        <v/>
      </c>
      <c r="W213" s="10" t="str">
        <f>IF('FY2022'!$A215&lt;&gt;"",IF(AND(MONTH($K213) &lt;= 8, MONTH($L213) &gt;= 8), IF($O213 &lt;&gt; "", $E213/$O213, ""), ""),"")</f>
        <v/>
      </c>
      <c r="X213" s="10">
        <f>IF('FY2022'!$A215&lt;&gt;"",IF(AND(MONTH($K213) &lt;= 9, MONTH($L213) &gt;= 9), IF($O213 &lt;&gt; "", $E213/$O213, ""), ""),"")</f>
        <v>100000</v>
      </c>
      <c r="Y213" s="10">
        <f>IF('FY2022'!$A215&lt;&gt;"",IF(AND(MONTH($K213) &lt;= 10, MONTH($L213) &gt;= 10), IF($O213 &lt;&gt; "", $E213/$O213, ""), ""),"")</f>
        <v>100000</v>
      </c>
      <c r="Z213" s="10">
        <f>IF('FY2022'!$A215&lt;&gt;"",IF(AND(MONTH($K213) &lt;= 11, MONTH($L213) &gt;= 11), IF($O213 &lt;&gt; "", $E213/$O213, ""), ""),"")</f>
        <v>100000</v>
      </c>
      <c r="AA213" s="10">
        <f>IF('FY2022'!$A215&lt;&gt;"",IF(AND(MONTH($K213) &lt;= 12, MONTH($L213) &gt;= 12), IF($O213 &lt;&gt; "", $E213/$O213, ""), ""),"")</f>
        <v>100000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44805</v>
      </c>
      <c r="L214" s="7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44926</v>
      </c>
      <c r="M214" s="7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44600</v>
      </c>
      <c r="N214" s="7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44573</v>
      </c>
      <c r="O214" s="5">
        <f t="shared" si="3"/>
        <v>4</v>
      </c>
      <c r="P214" s="10" t="str">
        <f>IF('FY2022'!$A216&lt;&gt;"",IF(AND(MONTH($K214) &lt;= 1, MONTH($L214) &gt;= 1), IF($O214 &lt;&gt; "", $E214/$O214, ""), ""),"")</f>
        <v/>
      </c>
      <c r="Q214" s="10" t="str">
        <f>IF('FY2022'!$A216&lt;&gt;"",IF(AND(MONTH($K214) &lt;= 2, MONTH($L214) &gt;= 2), IF($O214 &lt;&gt; "", $E214/$O214, ""), ""),"")</f>
        <v/>
      </c>
      <c r="R214" s="10" t="str">
        <f>IF('FY2022'!$A216&lt;&gt;"",IF(AND(MONTH($K214) &lt;= 3, MONTH($L214) &gt;= 3), IF($O214 &lt;&gt; "", $E214/$O214, ""), ""),"")</f>
        <v/>
      </c>
      <c r="S214" s="10" t="str">
        <f>IF('FY2022'!$A216&lt;&gt;"",IF(AND(MONTH($K214) &lt;= 4, MONTH($L214) &gt;= 4), IF($O214 &lt;&gt; "", $E214/$O214, ""), ""),"")</f>
        <v/>
      </c>
      <c r="T214" s="10" t="str">
        <f>IF('FY2022'!$A216&lt;&gt;"",IF(AND(MONTH($K214) &lt;= 5, MONTH($L214) &gt;= 5), IF($O214 &lt;&gt; "", $E214/$O214, ""), ""),"")</f>
        <v/>
      </c>
      <c r="U214" s="10" t="str">
        <f>IF('FY2022'!$A216&lt;&gt;"",IF(AND(MONTH($K214) &lt;= 6, MONTH($L214) &gt;= 6), IF($O214 &lt;&gt; "", $E214/$O214, ""), ""),"")</f>
        <v/>
      </c>
      <c r="V214" s="10" t="str">
        <f>IF('FY2022'!$A216&lt;&gt;"",IF(AND(MONTH($K214) &lt;= 7, MONTH($L214) &gt;= 7 ), IF($O214 &lt;&gt; "", $E214/$O214, ""), ""),"")</f>
        <v/>
      </c>
      <c r="W214" s="10" t="str">
        <f>IF('FY2022'!$A216&lt;&gt;"",IF(AND(MONTH($K214) &lt;= 8, MONTH($L214) &gt;= 8), IF($O214 &lt;&gt; "", $E214/$O214, ""), ""),"")</f>
        <v/>
      </c>
      <c r="X214" s="10">
        <f>IF('FY2022'!$A216&lt;&gt;"",IF(AND(MONTH($K214) &lt;= 9, MONTH($L214) &gt;= 9), IF($O214 &lt;&gt; "", $E214/$O214, ""), ""),"")</f>
        <v>100000</v>
      </c>
      <c r="Y214" s="10">
        <f>IF('FY2022'!$A216&lt;&gt;"",IF(AND(MONTH($K214) &lt;= 10, MONTH($L214) &gt;= 10), IF($O214 &lt;&gt; "", $E214/$O214, ""), ""),"")</f>
        <v>100000</v>
      </c>
      <c r="Z214" s="10">
        <f>IF('FY2022'!$A216&lt;&gt;"",IF(AND(MONTH($K214) &lt;= 11, MONTH($L214) &gt;= 11), IF($O214 &lt;&gt; "", $E214/$O214, ""), ""),"")</f>
        <v>100000</v>
      </c>
      <c r="AA214" s="10">
        <f>IF('FY2022'!$A216&lt;&gt;"",IF(AND(MONTH($K214) &lt;= 12, MONTH($L214) &gt;= 12), IF($O214 &lt;&gt; "", $E214/$O214, ""), ""),"")</f>
        <v>100000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44805</v>
      </c>
      <c r="L215" s="7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44926</v>
      </c>
      <c r="M215" s="7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44600</v>
      </c>
      <c r="N215" s="7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44573</v>
      </c>
      <c r="O215" s="5">
        <f t="shared" si="3"/>
        <v>4</v>
      </c>
      <c r="P215" s="10" t="str">
        <f>IF('FY2022'!$A217&lt;&gt;"",IF(AND(MONTH($K215) &lt;= 1, MONTH($L215) &gt;= 1), IF($O215 &lt;&gt; "", $E215/$O215, ""), ""),"")</f>
        <v/>
      </c>
      <c r="Q215" s="10" t="str">
        <f>IF('FY2022'!$A217&lt;&gt;"",IF(AND(MONTH($K215) &lt;= 2, MONTH($L215) &gt;= 2), IF($O215 &lt;&gt; "", $E215/$O215, ""), ""),"")</f>
        <v/>
      </c>
      <c r="R215" s="10" t="str">
        <f>IF('FY2022'!$A217&lt;&gt;"",IF(AND(MONTH($K215) &lt;= 3, MONTH($L215) &gt;= 3), IF($O215 &lt;&gt; "", $E215/$O215, ""), ""),"")</f>
        <v/>
      </c>
      <c r="S215" s="10" t="str">
        <f>IF('FY2022'!$A217&lt;&gt;"",IF(AND(MONTH($K215) &lt;= 4, MONTH($L215) &gt;= 4), IF($O215 &lt;&gt; "", $E215/$O215, ""), ""),"")</f>
        <v/>
      </c>
      <c r="T215" s="10" t="str">
        <f>IF('FY2022'!$A217&lt;&gt;"",IF(AND(MONTH($K215) &lt;= 5, MONTH($L215) &gt;= 5), IF($O215 &lt;&gt; "", $E215/$O215, ""), ""),"")</f>
        <v/>
      </c>
      <c r="U215" s="10" t="str">
        <f>IF('FY2022'!$A217&lt;&gt;"",IF(AND(MONTH($K215) &lt;= 6, MONTH($L215) &gt;= 6), IF($O215 &lt;&gt; "", $E215/$O215, ""), ""),"")</f>
        <v/>
      </c>
      <c r="V215" s="10" t="str">
        <f>IF('FY2022'!$A217&lt;&gt;"",IF(AND(MONTH($K215) &lt;= 7, MONTH($L215) &gt;= 7 ), IF($O215 &lt;&gt; "", $E215/$O215, ""), ""),"")</f>
        <v/>
      </c>
      <c r="W215" s="10" t="str">
        <f>IF('FY2022'!$A217&lt;&gt;"",IF(AND(MONTH($K215) &lt;= 8, MONTH($L215) &gt;= 8), IF($O215 &lt;&gt; "", $E215/$O215, ""), ""),"")</f>
        <v/>
      </c>
      <c r="X215" s="10">
        <f>IF('FY2022'!$A217&lt;&gt;"",IF(AND(MONTH($K215) &lt;= 9, MONTH($L215) &gt;= 9), IF($O215 &lt;&gt; "", $E215/$O215, ""), ""),"")</f>
        <v>100000</v>
      </c>
      <c r="Y215" s="10">
        <f>IF('FY2022'!$A217&lt;&gt;"",IF(AND(MONTH($K215) &lt;= 10, MONTH($L215) &gt;= 10), IF($O215 &lt;&gt; "", $E215/$O215, ""), ""),"")</f>
        <v>100000</v>
      </c>
      <c r="Z215" s="10">
        <f>IF('FY2022'!$A217&lt;&gt;"",IF(AND(MONTH($K215) &lt;= 11, MONTH($L215) &gt;= 11), IF($O215 &lt;&gt; "", $E215/$O215, ""), ""),"")</f>
        <v>100000</v>
      </c>
      <c r="AA215" s="10">
        <f>IF('FY2022'!$A217&lt;&gt;"",IF(AND(MONTH($K215) &lt;= 12, MONTH($L215) &gt;= 12), IF($O215 &lt;&gt; "", $E215/$O215, ""), ""),"")</f>
        <v>100000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44805</v>
      </c>
      <c r="L216" s="7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44926</v>
      </c>
      <c r="M216" s="7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44600</v>
      </c>
      <c r="N216" s="7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44573</v>
      </c>
      <c r="O216" s="5">
        <f t="shared" si="3"/>
        <v>4</v>
      </c>
      <c r="P216" s="10" t="str">
        <f>IF('FY2022'!$A218&lt;&gt;"",IF(AND(MONTH($K216) &lt;= 1, MONTH($L216) &gt;= 1), IF($O216 &lt;&gt; "", $E216/$O216, ""), ""),"")</f>
        <v/>
      </c>
      <c r="Q216" s="10" t="str">
        <f>IF('FY2022'!$A218&lt;&gt;"",IF(AND(MONTH($K216) &lt;= 2, MONTH($L216) &gt;= 2), IF($O216 &lt;&gt; "", $E216/$O216, ""), ""),"")</f>
        <v/>
      </c>
      <c r="R216" s="10" t="str">
        <f>IF('FY2022'!$A218&lt;&gt;"",IF(AND(MONTH($K216) &lt;= 3, MONTH($L216) &gt;= 3), IF($O216 &lt;&gt; "", $E216/$O216, ""), ""),"")</f>
        <v/>
      </c>
      <c r="S216" s="10" t="str">
        <f>IF('FY2022'!$A218&lt;&gt;"",IF(AND(MONTH($K216) &lt;= 4, MONTH($L216) &gt;= 4), IF($O216 &lt;&gt; "", $E216/$O216, ""), ""),"")</f>
        <v/>
      </c>
      <c r="T216" s="10" t="str">
        <f>IF('FY2022'!$A218&lt;&gt;"",IF(AND(MONTH($K216) &lt;= 5, MONTH($L216) &gt;= 5), IF($O216 &lt;&gt; "", $E216/$O216, ""), ""),"")</f>
        <v/>
      </c>
      <c r="U216" s="10" t="str">
        <f>IF('FY2022'!$A218&lt;&gt;"",IF(AND(MONTH($K216) &lt;= 6, MONTH($L216) &gt;= 6), IF($O216 &lt;&gt; "", $E216/$O216, ""), ""),"")</f>
        <v/>
      </c>
      <c r="V216" s="10" t="str">
        <f>IF('FY2022'!$A218&lt;&gt;"",IF(AND(MONTH($K216) &lt;= 7, MONTH($L216) &gt;= 7 ), IF($O216 &lt;&gt; "", $E216/$O216, ""), ""),"")</f>
        <v/>
      </c>
      <c r="W216" s="10" t="str">
        <f>IF('FY2022'!$A218&lt;&gt;"",IF(AND(MONTH($K216) &lt;= 8, MONTH($L216) &gt;= 8), IF($O216 &lt;&gt; "", $E216/$O216, ""), ""),"")</f>
        <v/>
      </c>
      <c r="X216" s="10">
        <f>IF('FY2022'!$A218&lt;&gt;"",IF(AND(MONTH($K216) &lt;= 9, MONTH($L216) &gt;= 9), IF($O216 &lt;&gt; "", $E216/$O216, ""), ""),"")</f>
        <v>100000</v>
      </c>
      <c r="Y216" s="10">
        <f>IF('FY2022'!$A218&lt;&gt;"",IF(AND(MONTH($K216) &lt;= 10, MONTH($L216) &gt;= 10), IF($O216 &lt;&gt; "", $E216/$O216, ""), ""),"")</f>
        <v>100000</v>
      </c>
      <c r="Z216" s="10">
        <f>IF('FY2022'!$A218&lt;&gt;"",IF(AND(MONTH($K216) &lt;= 11, MONTH($L216) &gt;= 11), IF($O216 &lt;&gt; "", $E216/$O216, ""), ""),"")</f>
        <v>100000</v>
      </c>
      <c r="AA216" s="10">
        <f>IF('FY2022'!$A218&lt;&gt;"",IF(AND(MONTH($K216) &lt;= 12, MONTH($L216) &gt;= 12), IF($O216 &lt;&gt; "", $E216/$O216, ""), ""),"")</f>
        <v>100000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44805</v>
      </c>
      <c r="L217" s="7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44926</v>
      </c>
      <c r="M217" s="7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44600</v>
      </c>
      <c r="N217" s="7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44573</v>
      </c>
      <c r="O217" s="5">
        <f t="shared" si="3"/>
        <v>4</v>
      </c>
      <c r="P217" s="10" t="str">
        <f>IF('FY2022'!$A219&lt;&gt;"",IF(AND(MONTH($K217) &lt;= 1, MONTH($L217) &gt;= 1), IF($O217 &lt;&gt; "", $E217/$O217, ""), ""),"")</f>
        <v/>
      </c>
      <c r="Q217" s="10" t="str">
        <f>IF('FY2022'!$A219&lt;&gt;"",IF(AND(MONTH($K217) &lt;= 2, MONTH($L217) &gt;= 2), IF($O217 &lt;&gt; "", $E217/$O217, ""), ""),"")</f>
        <v/>
      </c>
      <c r="R217" s="10" t="str">
        <f>IF('FY2022'!$A219&lt;&gt;"",IF(AND(MONTH($K217) &lt;= 3, MONTH($L217) &gt;= 3), IF($O217 &lt;&gt; "", $E217/$O217, ""), ""),"")</f>
        <v/>
      </c>
      <c r="S217" s="10" t="str">
        <f>IF('FY2022'!$A219&lt;&gt;"",IF(AND(MONTH($K217) &lt;= 4, MONTH($L217) &gt;= 4), IF($O217 &lt;&gt; "", $E217/$O217, ""), ""),"")</f>
        <v/>
      </c>
      <c r="T217" s="10" t="str">
        <f>IF('FY2022'!$A219&lt;&gt;"",IF(AND(MONTH($K217) &lt;= 5, MONTH($L217) &gt;= 5), IF($O217 &lt;&gt; "", $E217/$O217, ""), ""),"")</f>
        <v/>
      </c>
      <c r="U217" s="10" t="str">
        <f>IF('FY2022'!$A219&lt;&gt;"",IF(AND(MONTH($K217) &lt;= 6, MONTH($L217) &gt;= 6), IF($O217 &lt;&gt; "", $E217/$O217, ""), ""),"")</f>
        <v/>
      </c>
      <c r="V217" s="10" t="str">
        <f>IF('FY2022'!$A219&lt;&gt;"",IF(AND(MONTH($K217) &lt;= 7, MONTH($L217) &gt;= 7 ), IF($O217 &lt;&gt; "", $E217/$O217, ""), ""),"")</f>
        <v/>
      </c>
      <c r="W217" s="10" t="str">
        <f>IF('FY2022'!$A219&lt;&gt;"",IF(AND(MONTH($K217) &lt;= 8, MONTH($L217) &gt;= 8), IF($O217 &lt;&gt; "", $E217/$O217, ""), ""),"")</f>
        <v/>
      </c>
      <c r="X217" s="10">
        <f>IF('FY2022'!$A219&lt;&gt;"",IF(AND(MONTH($K217) &lt;= 9, MONTH($L217) &gt;= 9), IF($O217 &lt;&gt; "", $E217/$O217, ""), ""),"")</f>
        <v>100000</v>
      </c>
      <c r="Y217" s="10">
        <f>IF('FY2022'!$A219&lt;&gt;"",IF(AND(MONTH($K217) &lt;= 10, MONTH($L217) &gt;= 10), IF($O217 &lt;&gt; "", $E217/$O217, ""), ""),"")</f>
        <v>100000</v>
      </c>
      <c r="Z217" s="10">
        <f>IF('FY2022'!$A219&lt;&gt;"",IF(AND(MONTH($K217) &lt;= 11, MONTH($L217) &gt;= 11), IF($O217 &lt;&gt; "", $E217/$O217, ""), ""),"")</f>
        <v>100000</v>
      </c>
      <c r="AA217" s="10">
        <f>IF('FY2022'!$A219&lt;&gt;"",IF(AND(MONTH($K217) &lt;= 12, MONTH($L217) &gt;= 12), IF($O217 &lt;&gt; "", $E217/$O217, ""), ""),"")</f>
        <v>100000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44805</v>
      </c>
      <c r="L218" s="7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44926</v>
      </c>
      <c r="M218" s="7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44600</v>
      </c>
      <c r="N218" s="7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44573</v>
      </c>
      <c r="O218" s="5">
        <f t="shared" si="3"/>
        <v>4</v>
      </c>
      <c r="P218" s="10" t="str">
        <f>IF('FY2022'!$A220&lt;&gt;"",IF(AND(MONTH($K218) &lt;= 1, MONTH($L218) &gt;= 1), IF($O218 &lt;&gt; "", $E218/$O218, ""), ""),"")</f>
        <v/>
      </c>
      <c r="Q218" s="10" t="str">
        <f>IF('FY2022'!$A220&lt;&gt;"",IF(AND(MONTH($K218) &lt;= 2, MONTH($L218) &gt;= 2), IF($O218 &lt;&gt; "", $E218/$O218, ""), ""),"")</f>
        <v/>
      </c>
      <c r="R218" s="10" t="str">
        <f>IF('FY2022'!$A220&lt;&gt;"",IF(AND(MONTH($K218) &lt;= 3, MONTH($L218) &gt;= 3), IF($O218 &lt;&gt; "", $E218/$O218, ""), ""),"")</f>
        <v/>
      </c>
      <c r="S218" s="10" t="str">
        <f>IF('FY2022'!$A220&lt;&gt;"",IF(AND(MONTH($K218) &lt;= 4, MONTH($L218) &gt;= 4), IF($O218 &lt;&gt; "", $E218/$O218, ""), ""),"")</f>
        <v/>
      </c>
      <c r="T218" s="10" t="str">
        <f>IF('FY2022'!$A220&lt;&gt;"",IF(AND(MONTH($K218) &lt;= 5, MONTH($L218) &gt;= 5), IF($O218 &lt;&gt; "", $E218/$O218, ""), ""),"")</f>
        <v/>
      </c>
      <c r="U218" s="10" t="str">
        <f>IF('FY2022'!$A220&lt;&gt;"",IF(AND(MONTH($K218) &lt;= 6, MONTH($L218) &gt;= 6), IF($O218 &lt;&gt; "", $E218/$O218, ""), ""),"")</f>
        <v/>
      </c>
      <c r="V218" s="10" t="str">
        <f>IF('FY2022'!$A220&lt;&gt;"",IF(AND(MONTH($K218) &lt;= 7, MONTH($L218) &gt;= 7 ), IF($O218 &lt;&gt; "", $E218/$O218, ""), ""),"")</f>
        <v/>
      </c>
      <c r="W218" s="10" t="str">
        <f>IF('FY2022'!$A220&lt;&gt;"",IF(AND(MONTH($K218) &lt;= 8, MONTH($L218) &gt;= 8), IF($O218 &lt;&gt; "", $E218/$O218, ""), ""),"")</f>
        <v/>
      </c>
      <c r="X218" s="10">
        <f>IF('FY2022'!$A220&lt;&gt;"",IF(AND(MONTH($K218) &lt;= 9, MONTH($L218) &gt;= 9), IF($O218 &lt;&gt; "", $E218/$O218, ""), ""),"")</f>
        <v>100000</v>
      </c>
      <c r="Y218" s="10">
        <f>IF('FY2022'!$A220&lt;&gt;"",IF(AND(MONTH($K218) &lt;= 10, MONTH($L218) &gt;= 10), IF($O218 &lt;&gt; "", $E218/$O218, ""), ""),"")</f>
        <v>100000</v>
      </c>
      <c r="Z218" s="10">
        <f>IF('FY2022'!$A220&lt;&gt;"",IF(AND(MONTH($K218) &lt;= 11, MONTH($L218) &gt;= 11), IF($O218 &lt;&gt; "", $E218/$O218, ""), ""),"")</f>
        <v>100000</v>
      </c>
      <c r="AA218" s="10">
        <f>IF('FY2022'!$A220&lt;&gt;"",IF(AND(MONTH($K218) &lt;= 12, MONTH($L218) &gt;= 12), IF($O218 &lt;&gt; "", $E218/$O218, ""), ""),"")</f>
        <v>100000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44805</v>
      </c>
      <c r="L219" s="7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44834</v>
      </c>
      <c r="M219" s="7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44601</v>
      </c>
      <c r="N219" s="7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44574</v>
      </c>
      <c r="O219" s="5">
        <f t="shared" si="3"/>
        <v>1</v>
      </c>
      <c r="P219" s="10" t="str">
        <f>IF('FY2022'!$A221&lt;&gt;"",IF(AND(MONTH($K219) &lt;= 1, MONTH($L219) &gt;= 1), IF($O219 &lt;&gt; "", $E219/$O219, ""), ""),"")</f>
        <v/>
      </c>
      <c r="Q219" s="10" t="str">
        <f>IF('FY2022'!$A221&lt;&gt;"",IF(AND(MONTH($K219) &lt;= 2, MONTH($L219) &gt;= 2), IF($O219 &lt;&gt; "", $E219/$O219, ""), ""),"")</f>
        <v/>
      </c>
      <c r="R219" s="10" t="str">
        <f>IF('FY2022'!$A221&lt;&gt;"",IF(AND(MONTH($K219) &lt;= 3, MONTH($L219) &gt;= 3), IF($O219 &lt;&gt; "", $E219/$O219, ""), ""),"")</f>
        <v/>
      </c>
      <c r="S219" s="10" t="str">
        <f>IF('FY2022'!$A221&lt;&gt;"",IF(AND(MONTH($K219) &lt;= 4, MONTH($L219) &gt;= 4), IF($O219 &lt;&gt; "", $E219/$O219, ""), ""),"")</f>
        <v/>
      </c>
      <c r="T219" s="10" t="str">
        <f>IF('FY2022'!$A221&lt;&gt;"",IF(AND(MONTH($K219) &lt;= 5, MONTH($L219) &gt;= 5), IF($O219 &lt;&gt; "", $E219/$O219, ""), ""),"")</f>
        <v/>
      </c>
      <c r="U219" s="10" t="str">
        <f>IF('FY2022'!$A221&lt;&gt;"",IF(AND(MONTH($K219) &lt;= 6, MONTH($L219) &gt;= 6), IF($O219 &lt;&gt; "", $E219/$O219, ""), ""),"")</f>
        <v/>
      </c>
      <c r="V219" s="10" t="str">
        <f>IF('FY2022'!$A221&lt;&gt;"",IF(AND(MONTH($K219) &lt;= 7, MONTH($L219) &gt;= 7 ), IF($O219 &lt;&gt; "", $E219/$O219, ""), ""),"")</f>
        <v/>
      </c>
      <c r="W219" s="10" t="str">
        <f>IF('FY2022'!$A221&lt;&gt;"",IF(AND(MONTH($K219) &lt;= 8, MONTH($L219) &gt;= 8), IF($O219 &lt;&gt; "", $E219/$O219, ""), ""),"")</f>
        <v/>
      </c>
      <c r="X219" s="10">
        <f>IF('FY2022'!$A221&lt;&gt;"",IF(AND(MONTH($K219) &lt;= 9, MONTH($L219) &gt;= 9), IF($O219 &lt;&gt; "", $E219/$O219, ""), ""),"")</f>
        <v>200000</v>
      </c>
      <c r="Y219" s="10" t="str">
        <f>IF('FY2022'!$A221&lt;&gt;"",IF(AND(MONTH($K219) &lt;= 10, MONTH($L219) &gt;= 10), IF($O219 &lt;&gt; "", $E219/$O219, ""), ""),"")</f>
        <v/>
      </c>
      <c r="Z219" s="10" t="str">
        <f>IF('FY2022'!$A221&lt;&gt;"",IF(AND(MONTH($K219) &lt;= 11, MONTH($L219) &gt;= 11), IF($O219 &lt;&gt; "", $E219/$O219, ""), ""),"")</f>
        <v/>
      </c>
      <c r="AA219" s="10" t="str">
        <f>IF('FY2022'!$A221&lt;&gt;"",IF(AND(MONTH($K219) &lt;= 12, MONTH($L219) &gt;= 12), IF($O219 &lt;&gt; "", $E219/$O219, ""), ""),"")</f>
        <v/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44805</v>
      </c>
      <c r="L220" s="7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44834</v>
      </c>
      <c r="M220" s="7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44602</v>
      </c>
      <c r="N220" s="7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44575</v>
      </c>
      <c r="O220" s="5">
        <f t="shared" si="3"/>
        <v>1</v>
      </c>
      <c r="P220" s="10" t="str">
        <f>IF('FY2022'!$A222&lt;&gt;"",IF(AND(MONTH($K220) &lt;= 1, MONTH($L220) &gt;= 1), IF($O220 &lt;&gt; "", $E220/$O220, ""), ""),"")</f>
        <v/>
      </c>
      <c r="Q220" s="10" t="str">
        <f>IF('FY2022'!$A222&lt;&gt;"",IF(AND(MONTH($K220) &lt;= 2, MONTH($L220) &gt;= 2), IF($O220 &lt;&gt; "", $E220/$O220, ""), ""),"")</f>
        <v/>
      </c>
      <c r="R220" s="10" t="str">
        <f>IF('FY2022'!$A222&lt;&gt;"",IF(AND(MONTH($K220) &lt;= 3, MONTH($L220) &gt;= 3), IF($O220 &lt;&gt; "", $E220/$O220, ""), ""),"")</f>
        <v/>
      </c>
      <c r="S220" s="10" t="str">
        <f>IF('FY2022'!$A222&lt;&gt;"",IF(AND(MONTH($K220) &lt;= 4, MONTH($L220) &gt;= 4), IF($O220 &lt;&gt; "", $E220/$O220, ""), ""),"")</f>
        <v/>
      </c>
      <c r="T220" s="10" t="str">
        <f>IF('FY2022'!$A222&lt;&gt;"",IF(AND(MONTH($K220) &lt;= 5, MONTH($L220) &gt;= 5), IF($O220 &lt;&gt; "", $E220/$O220, ""), ""),"")</f>
        <v/>
      </c>
      <c r="U220" s="10" t="str">
        <f>IF('FY2022'!$A222&lt;&gt;"",IF(AND(MONTH($K220) &lt;= 6, MONTH($L220) &gt;= 6), IF($O220 &lt;&gt; "", $E220/$O220, ""), ""),"")</f>
        <v/>
      </c>
      <c r="V220" s="10" t="str">
        <f>IF('FY2022'!$A222&lt;&gt;"",IF(AND(MONTH($K220) &lt;= 7, MONTH($L220) &gt;= 7 ), IF($O220 &lt;&gt; "", $E220/$O220, ""), ""),"")</f>
        <v/>
      </c>
      <c r="W220" s="10" t="str">
        <f>IF('FY2022'!$A222&lt;&gt;"",IF(AND(MONTH($K220) &lt;= 8, MONTH($L220) &gt;= 8), IF($O220 &lt;&gt; "", $E220/$O220, ""), ""),"")</f>
        <v/>
      </c>
      <c r="X220" s="10">
        <f>IF('FY2022'!$A222&lt;&gt;"",IF(AND(MONTH($K220) &lt;= 9, MONTH($L220) &gt;= 9), IF($O220 &lt;&gt; "", $E220/$O220, ""), ""),"")</f>
        <v>200000</v>
      </c>
      <c r="Y220" s="10" t="str">
        <f>IF('FY2022'!$A222&lt;&gt;"",IF(AND(MONTH($K220) &lt;= 10, MONTH($L220) &gt;= 10), IF($O220 &lt;&gt; "", $E220/$O220, ""), ""),"")</f>
        <v/>
      </c>
      <c r="Z220" s="10" t="str">
        <f>IF('FY2022'!$A222&lt;&gt;"",IF(AND(MONTH($K220) &lt;= 11, MONTH($L220) &gt;= 11), IF($O220 &lt;&gt; "", $E220/$O220, ""), ""),"")</f>
        <v/>
      </c>
      <c r="AA220" s="10" t="str">
        <f>IF('FY2022'!$A222&lt;&gt;"",IF(AND(MONTH($K220) &lt;= 12, MONTH($L220) &gt;= 12), IF($O220 &lt;&gt; "", $E220/$O220, ""), ""),"")</f>
        <v/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44805</v>
      </c>
      <c r="L221" s="7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44834</v>
      </c>
      <c r="M221" s="7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44602</v>
      </c>
      <c r="N221" s="7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44575</v>
      </c>
      <c r="O221" s="5">
        <f t="shared" si="3"/>
        <v>1</v>
      </c>
      <c r="P221" s="10" t="str">
        <f>IF('FY2022'!$A223&lt;&gt;"",IF(AND(MONTH($K221) &lt;= 1, MONTH($L221) &gt;= 1), IF($O221 &lt;&gt; "", $E221/$O221, ""), ""),"")</f>
        <v/>
      </c>
      <c r="Q221" s="10" t="str">
        <f>IF('FY2022'!$A223&lt;&gt;"",IF(AND(MONTH($K221) &lt;= 2, MONTH($L221) &gt;= 2), IF($O221 &lt;&gt; "", $E221/$O221, ""), ""),"")</f>
        <v/>
      </c>
      <c r="R221" s="10" t="str">
        <f>IF('FY2022'!$A223&lt;&gt;"",IF(AND(MONTH($K221) &lt;= 3, MONTH($L221) &gt;= 3), IF($O221 &lt;&gt; "", $E221/$O221, ""), ""),"")</f>
        <v/>
      </c>
      <c r="S221" s="10" t="str">
        <f>IF('FY2022'!$A223&lt;&gt;"",IF(AND(MONTH($K221) &lt;= 4, MONTH($L221) &gt;= 4), IF($O221 &lt;&gt; "", $E221/$O221, ""), ""),"")</f>
        <v/>
      </c>
      <c r="T221" s="10" t="str">
        <f>IF('FY2022'!$A223&lt;&gt;"",IF(AND(MONTH($K221) &lt;= 5, MONTH($L221) &gt;= 5), IF($O221 &lt;&gt; "", $E221/$O221, ""), ""),"")</f>
        <v/>
      </c>
      <c r="U221" s="10" t="str">
        <f>IF('FY2022'!$A223&lt;&gt;"",IF(AND(MONTH($K221) &lt;= 6, MONTH($L221) &gt;= 6), IF($O221 &lt;&gt; "", $E221/$O221, ""), ""),"")</f>
        <v/>
      </c>
      <c r="V221" s="10" t="str">
        <f>IF('FY2022'!$A223&lt;&gt;"",IF(AND(MONTH($K221) &lt;= 7, MONTH($L221) &gt;= 7 ), IF($O221 &lt;&gt; "", $E221/$O221, ""), ""),"")</f>
        <v/>
      </c>
      <c r="W221" s="10" t="str">
        <f>IF('FY2022'!$A223&lt;&gt;"",IF(AND(MONTH($K221) &lt;= 8, MONTH($L221) &gt;= 8), IF($O221 &lt;&gt; "", $E221/$O221, ""), ""),"")</f>
        <v/>
      </c>
      <c r="X221" s="10">
        <f>IF('FY2022'!$A223&lt;&gt;"",IF(AND(MONTH($K221) &lt;= 9, MONTH($L221) &gt;= 9), IF($O221 &lt;&gt; "", $E221/$O221, ""), ""),"")</f>
        <v>200000</v>
      </c>
      <c r="Y221" s="10" t="str">
        <f>IF('FY2022'!$A223&lt;&gt;"",IF(AND(MONTH($K221) &lt;= 10, MONTH($L221) &gt;= 10), IF($O221 &lt;&gt; "", $E221/$O221, ""), ""),"")</f>
        <v/>
      </c>
      <c r="Z221" s="10" t="str">
        <f>IF('FY2022'!$A223&lt;&gt;"",IF(AND(MONTH($K221) &lt;= 11, MONTH($L221) &gt;= 11), IF($O221 &lt;&gt; "", $E221/$O221, ""), ""),"")</f>
        <v/>
      </c>
      <c r="AA221" s="10" t="str">
        <f>IF('FY2022'!$A223&lt;&gt;"",IF(AND(MONTH($K221) &lt;= 12, MONTH($L221) &gt;= 12), IF($O221 &lt;&gt; "", $E221/$O221, ""), ""),"")</f>
        <v/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44805</v>
      </c>
      <c r="L222" s="7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44834</v>
      </c>
      <c r="M222" s="7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44602</v>
      </c>
      <c r="N222" s="7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44575</v>
      </c>
      <c r="O222" s="5">
        <f t="shared" si="3"/>
        <v>1</v>
      </c>
      <c r="P222" s="10" t="str">
        <f>IF('FY2022'!$A224&lt;&gt;"",IF(AND(MONTH($K222) &lt;= 1, MONTH($L222) &gt;= 1), IF($O222 &lt;&gt; "", $E222/$O222, ""), ""),"")</f>
        <v/>
      </c>
      <c r="Q222" s="10" t="str">
        <f>IF('FY2022'!$A224&lt;&gt;"",IF(AND(MONTH($K222) &lt;= 2, MONTH($L222) &gt;= 2), IF($O222 &lt;&gt; "", $E222/$O222, ""), ""),"")</f>
        <v/>
      </c>
      <c r="R222" s="10" t="str">
        <f>IF('FY2022'!$A224&lt;&gt;"",IF(AND(MONTH($K222) &lt;= 3, MONTH($L222) &gt;= 3), IF($O222 &lt;&gt; "", $E222/$O222, ""), ""),"")</f>
        <v/>
      </c>
      <c r="S222" s="10" t="str">
        <f>IF('FY2022'!$A224&lt;&gt;"",IF(AND(MONTH($K222) &lt;= 4, MONTH($L222) &gt;= 4), IF($O222 &lt;&gt; "", $E222/$O222, ""), ""),"")</f>
        <v/>
      </c>
      <c r="T222" s="10" t="str">
        <f>IF('FY2022'!$A224&lt;&gt;"",IF(AND(MONTH($K222) &lt;= 5, MONTH($L222) &gt;= 5), IF($O222 &lt;&gt; "", $E222/$O222, ""), ""),"")</f>
        <v/>
      </c>
      <c r="U222" s="10" t="str">
        <f>IF('FY2022'!$A224&lt;&gt;"",IF(AND(MONTH($K222) &lt;= 6, MONTH($L222) &gt;= 6), IF($O222 &lt;&gt; "", $E222/$O222, ""), ""),"")</f>
        <v/>
      </c>
      <c r="V222" s="10" t="str">
        <f>IF('FY2022'!$A224&lt;&gt;"",IF(AND(MONTH($K222) &lt;= 7, MONTH($L222) &gt;= 7 ), IF($O222 &lt;&gt; "", $E222/$O222, ""), ""),"")</f>
        <v/>
      </c>
      <c r="W222" s="10" t="str">
        <f>IF('FY2022'!$A224&lt;&gt;"",IF(AND(MONTH($K222) &lt;= 8, MONTH($L222) &gt;= 8), IF($O222 &lt;&gt; "", $E222/$O222, ""), ""),"")</f>
        <v/>
      </c>
      <c r="X222" s="10">
        <f>IF('FY2022'!$A224&lt;&gt;"",IF(AND(MONTH($K222) &lt;= 9, MONTH($L222) &gt;= 9), IF($O222 &lt;&gt; "", $E222/$O222, ""), ""),"")</f>
        <v>200000</v>
      </c>
      <c r="Y222" s="10" t="str">
        <f>IF('FY2022'!$A224&lt;&gt;"",IF(AND(MONTH($K222) &lt;= 10, MONTH($L222) &gt;= 10), IF($O222 &lt;&gt; "", $E222/$O222, ""), ""),"")</f>
        <v/>
      </c>
      <c r="Z222" s="10" t="str">
        <f>IF('FY2022'!$A224&lt;&gt;"",IF(AND(MONTH($K222) &lt;= 11, MONTH($L222) &gt;= 11), IF($O222 &lt;&gt; "", $E222/$O222, ""), ""),"")</f>
        <v/>
      </c>
      <c r="AA222" s="10" t="str">
        <f>IF('FY2022'!$A224&lt;&gt;"",IF(AND(MONTH($K222) &lt;= 12, MONTH($L222) &gt;= 12), IF($O222 &lt;&gt; "", $E222/$O222, ""), ""),"")</f>
        <v/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44805</v>
      </c>
      <c r="L223" s="7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44834</v>
      </c>
      <c r="M223" s="7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44602</v>
      </c>
      <c r="N223" s="7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44575</v>
      </c>
      <c r="O223" s="5">
        <f t="shared" si="3"/>
        <v>1</v>
      </c>
      <c r="P223" s="10" t="str">
        <f>IF('FY2022'!$A225&lt;&gt;"",IF(AND(MONTH($K223) &lt;= 1, MONTH($L223) &gt;= 1), IF($O223 &lt;&gt; "", $E223/$O223, ""), ""),"")</f>
        <v/>
      </c>
      <c r="Q223" s="10" t="str">
        <f>IF('FY2022'!$A225&lt;&gt;"",IF(AND(MONTH($K223) &lt;= 2, MONTH($L223) &gt;= 2), IF($O223 &lt;&gt; "", $E223/$O223, ""), ""),"")</f>
        <v/>
      </c>
      <c r="R223" s="10" t="str">
        <f>IF('FY2022'!$A225&lt;&gt;"",IF(AND(MONTH($K223) &lt;= 3, MONTH($L223) &gt;= 3), IF($O223 &lt;&gt; "", $E223/$O223, ""), ""),"")</f>
        <v/>
      </c>
      <c r="S223" s="10" t="str">
        <f>IF('FY2022'!$A225&lt;&gt;"",IF(AND(MONTH($K223) &lt;= 4, MONTH($L223) &gt;= 4), IF($O223 &lt;&gt; "", $E223/$O223, ""), ""),"")</f>
        <v/>
      </c>
      <c r="T223" s="10" t="str">
        <f>IF('FY2022'!$A225&lt;&gt;"",IF(AND(MONTH($K223) &lt;= 5, MONTH($L223) &gt;= 5), IF($O223 &lt;&gt; "", $E223/$O223, ""), ""),"")</f>
        <v/>
      </c>
      <c r="U223" s="10" t="str">
        <f>IF('FY2022'!$A225&lt;&gt;"",IF(AND(MONTH($K223) &lt;= 6, MONTH($L223) &gt;= 6), IF($O223 &lt;&gt; "", $E223/$O223, ""), ""),"")</f>
        <v/>
      </c>
      <c r="V223" s="10" t="str">
        <f>IF('FY2022'!$A225&lt;&gt;"",IF(AND(MONTH($K223) &lt;= 7, MONTH($L223) &gt;= 7 ), IF($O223 &lt;&gt; "", $E223/$O223, ""), ""),"")</f>
        <v/>
      </c>
      <c r="W223" s="10" t="str">
        <f>IF('FY2022'!$A225&lt;&gt;"",IF(AND(MONTH($K223) &lt;= 8, MONTH($L223) &gt;= 8), IF($O223 &lt;&gt; "", $E223/$O223, ""), ""),"")</f>
        <v/>
      </c>
      <c r="X223" s="10">
        <f>IF('FY2022'!$A225&lt;&gt;"",IF(AND(MONTH($K223) &lt;= 9, MONTH($L223) &gt;= 9), IF($O223 &lt;&gt; "", $E223/$O223, ""), ""),"")</f>
        <v>100000</v>
      </c>
      <c r="Y223" s="10" t="str">
        <f>IF('FY2022'!$A225&lt;&gt;"",IF(AND(MONTH($K223) &lt;= 10, MONTH($L223) &gt;= 10), IF($O223 &lt;&gt; "", $E223/$O223, ""), ""),"")</f>
        <v/>
      </c>
      <c r="Z223" s="10" t="str">
        <f>IF('FY2022'!$A225&lt;&gt;"",IF(AND(MONTH($K223) &lt;= 11, MONTH($L223) &gt;= 11), IF($O223 &lt;&gt; "", $E223/$O223, ""), ""),"")</f>
        <v/>
      </c>
      <c r="AA223" s="10" t="str">
        <f>IF('FY2022'!$A225&lt;&gt;"",IF(AND(MONTH($K223) &lt;= 12, MONTH($L223) &gt;= 12), IF($O223 &lt;&gt; "", $E223/$O223, ""), ""),"")</f>
        <v/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44805</v>
      </c>
      <c r="L224" s="7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44834</v>
      </c>
      <c r="M224" s="7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44602</v>
      </c>
      <c r="N224" s="7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44575</v>
      </c>
      <c r="O224" s="5">
        <f t="shared" si="3"/>
        <v>1</v>
      </c>
      <c r="P224" s="10" t="str">
        <f>IF('FY2022'!$A226&lt;&gt;"",IF(AND(MONTH($K224) &lt;= 1, MONTH($L224) &gt;= 1), IF($O224 &lt;&gt; "", $E224/$O224, ""), ""),"")</f>
        <v/>
      </c>
      <c r="Q224" s="10" t="str">
        <f>IF('FY2022'!$A226&lt;&gt;"",IF(AND(MONTH($K224) &lt;= 2, MONTH($L224) &gt;= 2), IF($O224 &lt;&gt; "", $E224/$O224, ""), ""),"")</f>
        <v/>
      </c>
      <c r="R224" s="10" t="str">
        <f>IF('FY2022'!$A226&lt;&gt;"",IF(AND(MONTH($K224) &lt;= 3, MONTH($L224) &gt;= 3), IF($O224 &lt;&gt; "", $E224/$O224, ""), ""),"")</f>
        <v/>
      </c>
      <c r="S224" s="10" t="str">
        <f>IF('FY2022'!$A226&lt;&gt;"",IF(AND(MONTH($K224) &lt;= 4, MONTH($L224) &gt;= 4), IF($O224 &lt;&gt; "", $E224/$O224, ""), ""),"")</f>
        <v/>
      </c>
      <c r="T224" s="10" t="str">
        <f>IF('FY2022'!$A226&lt;&gt;"",IF(AND(MONTH($K224) &lt;= 5, MONTH($L224) &gt;= 5), IF($O224 &lt;&gt; "", $E224/$O224, ""), ""),"")</f>
        <v/>
      </c>
      <c r="U224" s="10" t="str">
        <f>IF('FY2022'!$A226&lt;&gt;"",IF(AND(MONTH($K224) &lt;= 6, MONTH($L224) &gt;= 6), IF($O224 &lt;&gt; "", $E224/$O224, ""), ""),"")</f>
        <v/>
      </c>
      <c r="V224" s="10" t="str">
        <f>IF('FY2022'!$A226&lt;&gt;"",IF(AND(MONTH($K224) &lt;= 7, MONTH($L224) &gt;= 7 ), IF($O224 &lt;&gt; "", $E224/$O224, ""), ""),"")</f>
        <v/>
      </c>
      <c r="W224" s="10" t="str">
        <f>IF('FY2022'!$A226&lt;&gt;"",IF(AND(MONTH($K224) &lt;= 8, MONTH($L224) &gt;= 8), IF($O224 &lt;&gt; "", $E224/$O224, ""), ""),"")</f>
        <v/>
      </c>
      <c r="X224" s="10">
        <f>IF('FY2022'!$A226&lt;&gt;"",IF(AND(MONTH($K224) &lt;= 9, MONTH($L224) &gt;= 9), IF($O224 &lt;&gt; "", $E224/$O224, ""), ""),"")</f>
        <v>100000</v>
      </c>
      <c r="Y224" s="10" t="str">
        <f>IF('FY2022'!$A226&lt;&gt;"",IF(AND(MONTH($K224) &lt;= 10, MONTH($L224) &gt;= 10), IF($O224 &lt;&gt; "", $E224/$O224, ""), ""),"")</f>
        <v/>
      </c>
      <c r="Z224" s="10" t="str">
        <f>IF('FY2022'!$A226&lt;&gt;"",IF(AND(MONTH($K224) &lt;= 11, MONTH($L224) &gt;= 11), IF($O224 &lt;&gt; "", $E224/$O224, ""), ""),"")</f>
        <v/>
      </c>
      <c r="AA224" s="10" t="str">
        <f>IF('FY2022'!$A226&lt;&gt;"",IF(AND(MONTH($K224) &lt;= 12, MONTH($L224) &gt;= 12), IF($O224 &lt;&gt; "", $E224/$O224, ""), ""),"")</f>
        <v/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44805</v>
      </c>
      <c r="L225" s="7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44834</v>
      </c>
      <c r="M225" s="7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44602</v>
      </c>
      <c r="N225" s="7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44575</v>
      </c>
      <c r="O225" s="5">
        <f t="shared" si="3"/>
        <v>1</v>
      </c>
      <c r="P225" s="10" t="str">
        <f>IF('FY2022'!$A227&lt;&gt;"",IF(AND(MONTH($K225) &lt;= 1, MONTH($L225) &gt;= 1), IF($O225 &lt;&gt; "", $E225/$O225, ""), ""),"")</f>
        <v/>
      </c>
      <c r="Q225" s="10" t="str">
        <f>IF('FY2022'!$A227&lt;&gt;"",IF(AND(MONTH($K225) &lt;= 2, MONTH($L225) &gt;= 2), IF($O225 &lt;&gt; "", $E225/$O225, ""), ""),"")</f>
        <v/>
      </c>
      <c r="R225" s="10" t="str">
        <f>IF('FY2022'!$A227&lt;&gt;"",IF(AND(MONTH($K225) &lt;= 3, MONTH($L225) &gt;= 3), IF($O225 &lt;&gt; "", $E225/$O225, ""), ""),"")</f>
        <v/>
      </c>
      <c r="S225" s="10" t="str">
        <f>IF('FY2022'!$A227&lt;&gt;"",IF(AND(MONTH($K225) &lt;= 4, MONTH($L225) &gt;= 4), IF($O225 &lt;&gt; "", $E225/$O225, ""), ""),"")</f>
        <v/>
      </c>
      <c r="T225" s="10" t="str">
        <f>IF('FY2022'!$A227&lt;&gt;"",IF(AND(MONTH($K225) &lt;= 5, MONTH($L225) &gt;= 5), IF($O225 &lt;&gt; "", $E225/$O225, ""), ""),"")</f>
        <v/>
      </c>
      <c r="U225" s="10" t="str">
        <f>IF('FY2022'!$A227&lt;&gt;"",IF(AND(MONTH($K225) &lt;= 6, MONTH($L225) &gt;= 6), IF($O225 &lt;&gt; "", $E225/$O225, ""), ""),"")</f>
        <v/>
      </c>
      <c r="V225" s="10" t="str">
        <f>IF('FY2022'!$A227&lt;&gt;"",IF(AND(MONTH($K225) &lt;= 7, MONTH($L225) &gt;= 7 ), IF($O225 &lt;&gt; "", $E225/$O225, ""), ""),"")</f>
        <v/>
      </c>
      <c r="W225" s="10" t="str">
        <f>IF('FY2022'!$A227&lt;&gt;"",IF(AND(MONTH($K225) &lt;= 8, MONTH($L225) &gt;= 8), IF($O225 &lt;&gt; "", $E225/$O225, ""), ""),"")</f>
        <v/>
      </c>
      <c r="X225" s="10">
        <f>IF('FY2022'!$A227&lt;&gt;"",IF(AND(MONTH($K225) &lt;= 9, MONTH($L225) &gt;= 9), IF($O225 &lt;&gt; "", $E225/$O225, ""), ""),"")</f>
        <v>200000</v>
      </c>
      <c r="Y225" s="10" t="str">
        <f>IF('FY2022'!$A227&lt;&gt;"",IF(AND(MONTH($K225) &lt;= 10, MONTH($L225) &gt;= 10), IF($O225 &lt;&gt; "", $E225/$O225, ""), ""),"")</f>
        <v/>
      </c>
      <c r="Z225" s="10" t="str">
        <f>IF('FY2022'!$A227&lt;&gt;"",IF(AND(MONTH($K225) &lt;= 11, MONTH($L225) &gt;= 11), IF($O225 &lt;&gt; "", $E225/$O225, ""), ""),"")</f>
        <v/>
      </c>
      <c r="AA225" s="10" t="str">
        <f>IF('FY2022'!$A227&lt;&gt;"",IF(AND(MONTH($K225) &lt;= 12, MONTH($L225) &gt;= 12), IF($O225 &lt;&gt; "", $E225/$O225, ""), ""),"")</f>
        <v/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44835</v>
      </c>
      <c r="L226" s="7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44926</v>
      </c>
      <c r="M226" s="7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44602</v>
      </c>
      <c r="N226" s="7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44575</v>
      </c>
      <c r="O226" s="5">
        <f t="shared" si="3"/>
        <v>3</v>
      </c>
      <c r="P226" s="10" t="str">
        <f>IF('FY2022'!$A228&lt;&gt;"",IF(AND(MONTH($K226) &lt;= 1, MONTH($L226) &gt;= 1), IF($O226 &lt;&gt; "", $E226/$O226, ""), ""),"")</f>
        <v/>
      </c>
      <c r="Q226" s="10" t="str">
        <f>IF('FY2022'!$A228&lt;&gt;"",IF(AND(MONTH($K226) &lt;= 2, MONTH($L226) &gt;= 2), IF($O226 &lt;&gt; "", $E226/$O226, ""), ""),"")</f>
        <v/>
      </c>
      <c r="R226" s="10" t="str">
        <f>IF('FY2022'!$A228&lt;&gt;"",IF(AND(MONTH($K226) &lt;= 3, MONTH($L226) &gt;= 3), IF($O226 &lt;&gt; "", $E226/$O226, ""), ""),"")</f>
        <v/>
      </c>
      <c r="S226" s="10" t="str">
        <f>IF('FY2022'!$A228&lt;&gt;"",IF(AND(MONTH($K226) &lt;= 4, MONTH($L226) &gt;= 4), IF($O226 &lt;&gt; "", $E226/$O226, ""), ""),"")</f>
        <v/>
      </c>
      <c r="T226" s="10" t="str">
        <f>IF('FY2022'!$A228&lt;&gt;"",IF(AND(MONTH($K226) &lt;= 5, MONTH($L226) &gt;= 5), IF($O226 &lt;&gt; "", $E226/$O226, ""), ""),"")</f>
        <v/>
      </c>
      <c r="U226" s="10" t="str">
        <f>IF('FY2022'!$A228&lt;&gt;"",IF(AND(MONTH($K226) &lt;= 6, MONTH($L226) &gt;= 6), IF($O226 &lt;&gt; "", $E226/$O226, ""), ""),"")</f>
        <v/>
      </c>
      <c r="V226" s="10" t="str">
        <f>IF('FY2022'!$A228&lt;&gt;"",IF(AND(MONTH($K226) &lt;= 7, MONTH($L226) &gt;= 7 ), IF($O226 &lt;&gt; "", $E226/$O226, ""), ""),"")</f>
        <v/>
      </c>
      <c r="W226" s="10" t="str">
        <f>IF('FY2022'!$A228&lt;&gt;"",IF(AND(MONTH($K226) &lt;= 8, MONTH($L226) &gt;= 8), IF($O226 &lt;&gt; "", $E226/$O226, ""), ""),"")</f>
        <v/>
      </c>
      <c r="X226" s="10" t="str">
        <f>IF('FY2022'!$A228&lt;&gt;"",IF(AND(MONTH($K226) &lt;= 9, MONTH($L226) &gt;= 9), IF($O226 &lt;&gt; "", $E226/$O226, ""), ""),"")</f>
        <v/>
      </c>
      <c r="Y226" s="10">
        <f>IF('FY2022'!$A228&lt;&gt;"",IF(AND(MONTH($K226) &lt;= 10, MONTH($L226) &gt;= 10), IF($O226 &lt;&gt; "", $E226/$O226, ""), ""),"")</f>
        <v>25000</v>
      </c>
      <c r="Z226" s="10">
        <f>IF('FY2022'!$A228&lt;&gt;"",IF(AND(MONTH($K226) &lt;= 11, MONTH($L226) &gt;= 11), IF($O226 &lt;&gt; "", $E226/$O226, ""), ""),"")</f>
        <v>25000</v>
      </c>
      <c r="AA226" s="10">
        <f>IF('FY2022'!$A228&lt;&gt;"",IF(AND(MONTH($K226) &lt;= 12, MONTH($L226) &gt;= 12), IF($O226 &lt;&gt; "", $E226/$O226, ""), ""),"")</f>
        <v>25000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44835</v>
      </c>
      <c r="L227" s="7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44926</v>
      </c>
      <c r="M227" s="7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44603</v>
      </c>
      <c r="N227" s="7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44578</v>
      </c>
      <c r="O227" s="5">
        <f t="shared" si="3"/>
        <v>3</v>
      </c>
      <c r="P227" s="10" t="str">
        <f>IF('FY2022'!$A229&lt;&gt;"",IF(AND(MONTH($K227) &lt;= 1, MONTH($L227) &gt;= 1), IF($O227 &lt;&gt; "", $E227/$O227, ""), ""),"")</f>
        <v/>
      </c>
      <c r="Q227" s="10" t="str">
        <f>IF('FY2022'!$A229&lt;&gt;"",IF(AND(MONTH($K227) &lt;= 2, MONTH($L227) &gt;= 2), IF($O227 &lt;&gt; "", $E227/$O227, ""), ""),"")</f>
        <v/>
      </c>
      <c r="R227" s="10" t="str">
        <f>IF('FY2022'!$A229&lt;&gt;"",IF(AND(MONTH($K227) &lt;= 3, MONTH($L227) &gt;= 3), IF($O227 &lt;&gt; "", $E227/$O227, ""), ""),"")</f>
        <v/>
      </c>
      <c r="S227" s="10" t="str">
        <f>IF('FY2022'!$A229&lt;&gt;"",IF(AND(MONTH($K227) &lt;= 4, MONTH($L227) &gt;= 4), IF($O227 &lt;&gt; "", $E227/$O227, ""), ""),"")</f>
        <v/>
      </c>
      <c r="T227" s="10" t="str">
        <f>IF('FY2022'!$A229&lt;&gt;"",IF(AND(MONTH($K227) &lt;= 5, MONTH($L227) &gt;= 5), IF($O227 &lt;&gt; "", $E227/$O227, ""), ""),"")</f>
        <v/>
      </c>
      <c r="U227" s="10" t="str">
        <f>IF('FY2022'!$A229&lt;&gt;"",IF(AND(MONTH($K227) &lt;= 6, MONTH($L227) &gt;= 6), IF($O227 &lt;&gt; "", $E227/$O227, ""), ""),"")</f>
        <v/>
      </c>
      <c r="V227" s="10" t="str">
        <f>IF('FY2022'!$A229&lt;&gt;"",IF(AND(MONTH($K227) &lt;= 7, MONTH($L227) &gt;= 7 ), IF($O227 &lt;&gt; "", $E227/$O227, ""), ""),"")</f>
        <v/>
      </c>
      <c r="W227" s="10" t="str">
        <f>IF('FY2022'!$A229&lt;&gt;"",IF(AND(MONTH($K227) &lt;= 8, MONTH($L227) &gt;= 8), IF($O227 &lt;&gt; "", $E227/$O227, ""), ""),"")</f>
        <v/>
      </c>
      <c r="X227" s="10" t="str">
        <f>IF('FY2022'!$A229&lt;&gt;"",IF(AND(MONTH($K227) &lt;= 9, MONTH($L227) &gt;= 9), IF($O227 &lt;&gt; "", $E227/$O227, ""), ""),"")</f>
        <v/>
      </c>
      <c r="Y227" s="10">
        <f>IF('FY2022'!$A229&lt;&gt;"",IF(AND(MONTH($K227) &lt;= 10, MONTH($L227) &gt;= 10), IF($O227 &lt;&gt; "", $E227/$O227, ""), ""),"")</f>
        <v>100000</v>
      </c>
      <c r="Z227" s="10">
        <f>IF('FY2022'!$A229&lt;&gt;"",IF(AND(MONTH($K227) &lt;= 11, MONTH($L227) &gt;= 11), IF($O227 &lt;&gt; "", $E227/$O227, ""), ""),"")</f>
        <v>100000</v>
      </c>
      <c r="AA227" s="10">
        <f>IF('FY2022'!$A229&lt;&gt;"",IF(AND(MONTH($K227) &lt;= 12, MONTH($L227) &gt;= 12), IF($O227 &lt;&gt; "", $E227/$O227, ""), ""),"")</f>
        <v>100000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44835</v>
      </c>
      <c r="L228" s="7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44926</v>
      </c>
      <c r="M228" s="7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44603</v>
      </c>
      <c r="N228" s="7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44578</v>
      </c>
      <c r="O228" s="5">
        <f t="shared" si="3"/>
        <v>3</v>
      </c>
      <c r="P228" s="10" t="str">
        <f>IF('FY2022'!$A230&lt;&gt;"",IF(AND(MONTH($K228) &lt;= 1, MONTH($L228) &gt;= 1), IF($O228 &lt;&gt; "", $E228/$O228, ""), ""),"")</f>
        <v/>
      </c>
      <c r="Q228" s="10" t="str">
        <f>IF('FY2022'!$A230&lt;&gt;"",IF(AND(MONTH($K228) &lt;= 2, MONTH($L228) &gt;= 2), IF($O228 &lt;&gt; "", $E228/$O228, ""), ""),"")</f>
        <v/>
      </c>
      <c r="R228" s="10" t="str">
        <f>IF('FY2022'!$A230&lt;&gt;"",IF(AND(MONTH($K228) &lt;= 3, MONTH($L228) &gt;= 3), IF($O228 &lt;&gt; "", $E228/$O228, ""), ""),"")</f>
        <v/>
      </c>
      <c r="S228" s="10" t="str">
        <f>IF('FY2022'!$A230&lt;&gt;"",IF(AND(MONTH($K228) &lt;= 4, MONTH($L228) &gt;= 4), IF($O228 &lt;&gt; "", $E228/$O228, ""), ""),"")</f>
        <v/>
      </c>
      <c r="T228" s="10" t="str">
        <f>IF('FY2022'!$A230&lt;&gt;"",IF(AND(MONTH($K228) &lt;= 5, MONTH($L228) &gt;= 5), IF($O228 &lt;&gt; "", $E228/$O228, ""), ""),"")</f>
        <v/>
      </c>
      <c r="U228" s="10" t="str">
        <f>IF('FY2022'!$A230&lt;&gt;"",IF(AND(MONTH($K228) &lt;= 6, MONTH($L228) &gt;= 6), IF($O228 &lt;&gt; "", $E228/$O228, ""), ""),"")</f>
        <v/>
      </c>
      <c r="V228" s="10" t="str">
        <f>IF('FY2022'!$A230&lt;&gt;"",IF(AND(MONTH($K228) &lt;= 7, MONTH($L228) &gt;= 7 ), IF($O228 &lt;&gt; "", $E228/$O228, ""), ""),"")</f>
        <v/>
      </c>
      <c r="W228" s="10" t="str">
        <f>IF('FY2022'!$A230&lt;&gt;"",IF(AND(MONTH($K228) &lt;= 8, MONTH($L228) &gt;= 8), IF($O228 &lt;&gt; "", $E228/$O228, ""), ""),"")</f>
        <v/>
      </c>
      <c r="X228" s="10" t="str">
        <f>IF('FY2022'!$A230&lt;&gt;"",IF(AND(MONTH($K228) &lt;= 9, MONTH($L228) &gt;= 9), IF($O228 &lt;&gt; "", $E228/$O228, ""), ""),"")</f>
        <v/>
      </c>
      <c r="Y228" s="10">
        <f>IF('FY2022'!$A230&lt;&gt;"",IF(AND(MONTH($K228) &lt;= 10, MONTH($L228) &gt;= 10), IF($O228 &lt;&gt; "", $E228/$O228, ""), ""),"")</f>
        <v>250000</v>
      </c>
      <c r="Z228" s="10">
        <f>IF('FY2022'!$A230&lt;&gt;"",IF(AND(MONTH($K228) &lt;= 11, MONTH($L228) &gt;= 11), IF($O228 &lt;&gt; "", $E228/$O228, ""), ""),"")</f>
        <v>250000</v>
      </c>
      <c r="AA228" s="10">
        <f>IF('FY2022'!$A230&lt;&gt;"",IF(AND(MONTH($K228) &lt;= 12, MONTH($L228) &gt;= 12), IF($O228 &lt;&gt; "", $E228/$O228, ""), ""),"")</f>
        <v>250000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44835</v>
      </c>
      <c r="L229" s="7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44926</v>
      </c>
      <c r="M229" s="7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44603</v>
      </c>
      <c r="N229" s="7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44578</v>
      </c>
      <c r="O229" s="5">
        <f t="shared" si="3"/>
        <v>3</v>
      </c>
      <c r="P229" s="10" t="str">
        <f>IF('FY2022'!$A231&lt;&gt;"",IF(AND(MONTH($K229) &lt;= 1, MONTH($L229) &gt;= 1), IF($O229 &lt;&gt; "", $E229/$O229, ""), ""),"")</f>
        <v/>
      </c>
      <c r="Q229" s="10" t="str">
        <f>IF('FY2022'!$A231&lt;&gt;"",IF(AND(MONTH($K229) &lt;= 2, MONTH($L229) &gt;= 2), IF($O229 &lt;&gt; "", $E229/$O229, ""), ""),"")</f>
        <v/>
      </c>
      <c r="R229" s="10" t="str">
        <f>IF('FY2022'!$A231&lt;&gt;"",IF(AND(MONTH($K229) &lt;= 3, MONTH($L229) &gt;= 3), IF($O229 &lt;&gt; "", $E229/$O229, ""), ""),"")</f>
        <v/>
      </c>
      <c r="S229" s="10" t="str">
        <f>IF('FY2022'!$A231&lt;&gt;"",IF(AND(MONTH($K229) &lt;= 4, MONTH($L229) &gt;= 4), IF($O229 &lt;&gt; "", $E229/$O229, ""), ""),"")</f>
        <v/>
      </c>
      <c r="T229" s="10" t="str">
        <f>IF('FY2022'!$A231&lt;&gt;"",IF(AND(MONTH($K229) &lt;= 5, MONTH($L229) &gt;= 5), IF($O229 &lt;&gt; "", $E229/$O229, ""), ""),"")</f>
        <v/>
      </c>
      <c r="U229" s="10" t="str">
        <f>IF('FY2022'!$A231&lt;&gt;"",IF(AND(MONTH($K229) &lt;= 6, MONTH($L229) &gt;= 6), IF($O229 &lt;&gt; "", $E229/$O229, ""), ""),"")</f>
        <v/>
      </c>
      <c r="V229" s="10" t="str">
        <f>IF('FY2022'!$A231&lt;&gt;"",IF(AND(MONTH($K229) &lt;= 7, MONTH($L229) &gt;= 7 ), IF($O229 &lt;&gt; "", $E229/$O229, ""), ""),"")</f>
        <v/>
      </c>
      <c r="W229" s="10" t="str">
        <f>IF('FY2022'!$A231&lt;&gt;"",IF(AND(MONTH($K229) &lt;= 8, MONTH($L229) &gt;= 8), IF($O229 &lt;&gt; "", $E229/$O229, ""), ""),"")</f>
        <v/>
      </c>
      <c r="X229" s="10" t="str">
        <f>IF('FY2022'!$A231&lt;&gt;"",IF(AND(MONTH($K229) &lt;= 9, MONTH($L229) &gt;= 9), IF($O229 &lt;&gt; "", $E229/$O229, ""), ""),"")</f>
        <v/>
      </c>
      <c r="Y229" s="10">
        <f>IF('FY2022'!$A231&lt;&gt;"",IF(AND(MONTH($K229) &lt;= 10, MONTH($L229) &gt;= 10), IF($O229 &lt;&gt; "", $E229/$O229, ""), ""),"")</f>
        <v>150000</v>
      </c>
      <c r="Z229" s="10">
        <f>IF('FY2022'!$A231&lt;&gt;"",IF(AND(MONTH($K229) &lt;= 11, MONTH($L229) &gt;= 11), IF($O229 &lt;&gt; "", $E229/$O229, ""), ""),"")</f>
        <v>150000</v>
      </c>
      <c r="AA229" s="10">
        <f>IF('FY2022'!$A231&lt;&gt;"",IF(AND(MONTH($K229) &lt;= 12, MONTH($L229) &gt;= 12), IF($O229 &lt;&gt; "", $E229/$O229, ""), ""),"")</f>
        <v>150000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44835</v>
      </c>
      <c r="L230" s="7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44926</v>
      </c>
      <c r="M230" s="7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44607</v>
      </c>
      <c r="N230" s="7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44580</v>
      </c>
      <c r="O230" s="5">
        <f t="shared" si="3"/>
        <v>3</v>
      </c>
      <c r="P230" s="10" t="str">
        <f>IF('FY2022'!$A232&lt;&gt;"",IF(AND(MONTH($K230) &lt;= 1, MONTH($L230) &gt;= 1), IF($O230 &lt;&gt; "", $E230/$O230, ""), ""),"")</f>
        <v/>
      </c>
      <c r="Q230" s="10" t="str">
        <f>IF('FY2022'!$A232&lt;&gt;"",IF(AND(MONTH($K230) &lt;= 2, MONTH($L230) &gt;= 2), IF($O230 &lt;&gt; "", $E230/$O230, ""), ""),"")</f>
        <v/>
      </c>
      <c r="R230" s="10" t="str">
        <f>IF('FY2022'!$A232&lt;&gt;"",IF(AND(MONTH($K230) &lt;= 3, MONTH($L230) &gt;= 3), IF($O230 &lt;&gt; "", $E230/$O230, ""), ""),"")</f>
        <v/>
      </c>
      <c r="S230" s="10" t="str">
        <f>IF('FY2022'!$A232&lt;&gt;"",IF(AND(MONTH($K230) &lt;= 4, MONTH($L230) &gt;= 4), IF($O230 &lt;&gt; "", $E230/$O230, ""), ""),"")</f>
        <v/>
      </c>
      <c r="T230" s="10" t="str">
        <f>IF('FY2022'!$A232&lt;&gt;"",IF(AND(MONTH($K230) &lt;= 5, MONTH($L230) &gt;= 5), IF($O230 &lt;&gt; "", $E230/$O230, ""), ""),"")</f>
        <v/>
      </c>
      <c r="U230" s="10" t="str">
        <f>IF('FY2022'!$A232&lt;&gt;"",IF(AND(MONTH($K230) &lt;= 6, MONTH($L230) &gt;= 6), IF($O230 &lt;&gt; "", $E230/$O230, ""), ""),"")</f>
        <v/>
      </c>
      <c r="V230" s="10" t="str">
        <f>IF('FY2022'!$A232&lt;&gt;"",IF(AND(MONTH($K230) &lt;= 7, MONTH($L230) &gt;= 7 ), IF($O230 &lt;&gt; "", $E230/$O230, ""), ""),"")</f>
        <v/>
      </c>
      <c r="W230" s="10" t="str">
        <f>IF('FY2022'!$A232&lt;&gt;"",IF(AND(MONTH($K230) &lt;= 8, MONTH($L230) &gt;= 8), IF($O230 &lt;&gt; "", $E230/$O230, ""), ""),"")</f>
        <v/>
      </c>
      <c r="X230" s="10" t="str">
        <f>IF('FY2022'!$A232&lt;&gt;"",IF(AND(MONTH($K230) &lt;= 9, MONTH($L230) &gt;= 9), IF($O230 &lt;&gt; "", $E230/$O230, ""), ""),"")</f>
        <v/>
      </c>
      <c r="Y230" s="10">
        <f>IF('FY2022'!$A232&lt;&gt;"",IF(AND(MONTH($K230) &lt;= 10, MONTH($L230) &gt;= 10), IF($O230 &lt;&gt; "", $E230/$O230, ""), ""),"")</f>
        <v>200000</v>
      </c>
      <c r="Z230" s="10">
        <f>IF('FY2022'!$A232&lt;&gt;"",IF(AND(MONTH($K230) &lt;= 11, MONTH($L230) &gt;= 11), IF($O230 &lt;&gt; "", $E230/$O230, ""), ""),"")</f>
        <v>200000</v>
      </c>
      <c r="AA230" s="10">
        <f>IF('FY2022'!$A232&lt;&gt;"",IF(AND(MONTH($K230) &lt;= 12, MONTH($L230) &gt;= 12), IF($O230 &lt;&gt; "", $E230/$O230, ""), ""),"")</f>
        <v>200000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44835</v>
      </c>
      <c r="L231" s="7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44926</v>
      </c>
      <c r="M231" s="7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44607</v>
      </c>
      <c r="N231" s="7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44580</v>
      </c>
      <c r="O231" s="5">
        <f t="shared" si="3"/>
        <v>3</v>
      </c>
      <c r="P231" s="10" t="str">
        <f>IF('FY2022'!$A233&lt;&gt;"",IF(AND(MONTH($K231) &lt;= 1, MONTH($L231) &gt;= 1), IF($O231 &lt;&gt; "", $E231/$O231, ""), ""),"")</f>
        <v/>
      </c>
      <c r="Q231" s="10" t="str">
        <f>IF('FY2022'!$A233&lt;&gt;"",IF(AND(MONTH($K231) &lt;= 2, MONTH($L231) &gt;= 2), IF($O231 &lt;&gt; "", $E231/$O231, ""), ""),"")</f>
        <v/>
      </c>
      <c r="R231" s="10" t="str">
        <f>IF('FY2022'!$A233&lt;&gt;"",IF(AND(MONTH($K231) &lt;= 3, MONTH($L231) &gt;= 3), IF($O231 &lt;&gt; "", $E231/$O231, ""), ""),"")</f>
        <v/>
      </c>
      <c r="S231" s="10" t="str">
        <f>IF('FY2022'!$A233&lt;&gt;"",IF(AND(MONTH($K231) &lt;= 4, MONTH($L231) &gt;= 4), IF($O231 &lt;&gt; "", $E231/$O231, ""), ""),"")</f>
        <v/>
      </c>
      <c r="T231" s="10" t="str">
        <f>IF('FY2022'!$A233&lt;&gt;"",IF(AND(MONTH($K231) &lt;= 5, MONTH($L231) &gt;= 5), IF($O231 &lt;&gt; "", $E231/$O231, ""), ""),"")</f>
        <v/>
      </c>
      <c r="U231" s="10" t="str">
        <f>IF('FY2022'!$A233&lt;&gt;"",IF(AND(MONTH($K231) &lt;= 6, MONTH($L231) &gt;= 6), IF($O231 &lt;&gt; "", $E231/$O231, ""), ""),"")</f>
        <v/>
      </c>
      <c r="V231" s="10" t="str">
        <f>IF('FY2022'!$A233&lt;&gt;"",IF(AND(MONTH($K231) &lt;= 7, MONTH($L231) &gt;= 7 ), IF($O231 &lt;&gt; "", $E231/$O231, ""), ""),"")</f>
        <v/>
      </c>
      <c r="W231" s="10" t="str">
        <f>IF('FY2022'!$A233&lt;&gt;"",IF(AND(MONTH($K231) &lt;= 8, MONTH($L231) &gt;= 8), IF($O231 &lt;&gt; "", $E231/$O231, ""), ""),"")</f>
        <v/>
      </c>
      <c r="X231" s="10" t="str">
        <f>IF('FY2022'!$A233&lt;&gt;"",IF(AND(MONTH($K231) &lt;= 9, MONTH($L231) &gt;= 9), IF($O231 &lt;&gt; "", $E231/$O231, ""), ""),"")</f>
        <v/>
      </c>
      <c r="Y231" s="10">
        <f>IF('FY2022'!$A233&lt;&gt;"",IF(AND(MONTH($K231) &lt;= 10, MONTH($L231) &gt;= 10), IF($O231 &lt;&gt; "", $E231/$O231, ""), ""),"")</f>
        <v>100000</v>
      </c>
      <c r="Z231" s="10">
        <f>IF('FY2022'!$A233&lt;&gt;"",IF(AND(MONTH($K231) &lt;= 11, MONTH($L231) &gt;= 11), IF($O231 &lt;&gt; "", $E231/$O231, ""), ""),"")</f>
        <v>100000</v>
      </c>
      <c r="AA231" s="10">
        <f>IF('FY2022'!$A233&lt;&gt;"",IF(AND(MONTH($K231) &lt;= 12, MONTH($L231) &gt;= 12), IF($O231 &lt;&gt; "", $E231/$O231, ""), ""),"")</f>
        <v>100000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44835</v>
      </c>
      <c r="L232" s="7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44926</v>
      </c>
      <c r="M232" s="7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44607</v>
      </c>
      <c r="N232" s="7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44580</v>
      </c>
      <c r="O232" s="5">
        <f t="shared" si="3"/>
        <v>3</v>
      </c>
      <c r="P232" s="10" t="str">
        <f>IF('FY2022'!$A234&lt;&gt;"",IF(AND(MONTH($K232) &lt;= 1, MONTH($L232) &gt;= 1), IF($O232 &lt;&gt; "", $E232/$O232, ""), ""),"")</f>
        <v/>
      </c>
      <c r="Q232" s="10" t="str">
        <f>IF('FY2022'!$A234&lt;&gt;"",IF(AND(MONTH($K232) &lt;= 2, MONTH($L232) &gt;= 2), IF($O232 &lt;&gt; "", $E232/$O232, ""), ""),"")</f>
        <v/>
      </c>
      <c r="R232" s="10" t="str">
        <f>IF('FY2022'!$A234&lt;&gt;"",IF(AND(MONTH($K232) &lt;= 3, MONTH($L232) &gt;= 3), IF($O232 &lt;&gt; "", $E232/$O232, ""), ""),"")</f>
        <v/>
      </c>
      <c r="S232" s="10" t="str">
        <f>IF('FY2022'!$A234&lt;&gt;"",IF(AND(MONTH($K232) &lt;= 4, MONTH($L232) &gt;= 4), IF($O232 &lt;&gt; "", $E232/$O232, ""), ""),"")</f>
        <v/>
      </c>
      <c r="T232" s="10" t="str">
        <f>IF('FY2022'!$A234&lt;&gt;"",IF(AND(MONTH($K232) &lt;= 5, MONTH($L232) &gt;= 5), IF($O232 &lt;&gt; "", $E232/$O232, ""), ""),"")</f>
        <v/>
      </c>
      <c r="U232" s="10" t="str">
        <f>IF('FY2022'!$A234&lt;&gt;"",IF(AND(MONTH($K232) &lt;= 6, MONTH($L232) &gt;= 6), IF($O232 &lt;&gt; "", $E232/$O232, ""), ""),"")</f>
        <v/>
      </c>
      <c r="V232" s="10" t="str">
        <f>IF('FY2022'!$A234&lt;&gt;"",IF(AND(MONTH($K232) &lt;= 7, MONTH($L232) &gt;= 7 ), IF($O232 &lt;&gt; "", $E232/$O232, ""), ""),"")</f>
        <v/>
      </c>
      <c r="W232" s="10" t="str">
        <f>IF('FY2022'!$A234&lt;&gt;"",IF(AND(MONTH($K232) &lt;= 8, MONTH($L232) &gt;= 8), IF($O232 &lt;&gt; "", $E232/$O232, ""), ""),"")</f>
        <v/>
      </c>
      <c r="X232" s="10" t="str">
        <f>IF('FY2022'!$A234&lt;&gt;"",IF(AND(MONTH($K232) &lt;= 9, MONTH($L232) &gt;= 9), IF($O232 &lt;&gt; "", $E232/$O232, ""), ""),"")</f>
        <v/>
      </c>
      <c r="Y232" s="10">
        <f>IF('FY2022'!$A234&lt;&gt;"",IF(AND(MONTH($K232) &lt;= 10, MONTH($L232) &gt;= 10), IF($O232 &lt;&gt; "", $E232/$O232, ""), ""),"")</f>
        <v>400000</v>
      </c>
      <c r="Z232" s="10">
        <f>IF('FY2022'!$A234&lt;&gt;"",IF(AND(MONTH($K232) &lt;= 11, MONTH($L232) &gt;= 11), IF($O232 &lt;&gt; "", $E232/$O232, ""), ""),"")</f>
        <v>400000</v>
      </c>
      <c r="AA232" s="10">
        <f>IF('FY2022'!$A234&lt;&gt;"",IF(AND(MONTH($K232) &lt;= 12, MONTH($L232) &gt;= 12), IF($O232 &lt;&gt; "", $E232/$O232, ""), ""),"")</f>
        <v>400000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44835</v>
      </c>
      <c r="L233" s="7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44926</v>
      </c>
      <c r="M233" s="7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44607</v>
      </c>
      <c r="N233" s="7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44580</v>
      </c>
      <c r="O233" s="5">
        <f t="shared" si="3"/>
        <v>3</v>
      </c>
      <c r="P233" s="10" t="str">
        <f>IF('FY2022'!$A235&lt;&gt;"",IF(AND(MONTH($K233) &lt;= 1, MONTH($L233) &gt;= 1), IF($O233 &lt;&gt; "", $E233/$O233, ""), ""),"")</f>
        <v/>
      </c>
      <c r="Q233" s="10" t="str">
        <f>IF('FY2022'!$A235&lt;&gt;"",IF(AND(MONTH($K233) &lt;= 2, MONTH($L233) &gt;= 2), IF($O233 &lt;&gt; "", $E233/$O233, ""), ""),"")</f>
        <v/>
      </c>
      <c r="R233" s="10" t="str">
        <f>IF('FY2022'!$A235&lt;&gt;"",IF(AND(MONTH($K233) &lt;= 3, MONTH($L233) &gt;= 3), IF($O233 &lt;&gt; "", $E233/$O233, ""), ""),"")</f>
        <v/>
      </c>
      <c r="S233" s="10" t="str">
        <f>IF('FY2022'!$A235&lt;&gt;"",IF(AND(MONTH($K233) &lt;= 4, MONTH($L233) &gt;= 4), IF($O233 &lt;&gt; "", $E233/$O233, ""), ""),"")</f>
        <v/>
      </c>
      <c r="T233" s="10" t="str">
        <f>IF('FY2022'!$A235&lt;&gt;"",IF(AND(MONTH($K233) &lt;= 5, MONTH($L233) &gt;= 5), IF($O233 &lt;&gt; "", $E233/$O233, ""), ""),"")</f>
        <v/>
      </c>
      <c r="U233" s="10" t="str">
        <f>IF('FY2022'!$A235&lt;&gt;"",IF(AND(MONTH($K233) &lt;= 6, MONTH($L233) &gt;= 6), IF($O233 &lt;&gt; "", $E233/$O233, ""), ""),"")</f>
        <v/>
      </c>
      <c r="V233" s="10" t="str">
        <f>IF('FY2022'!$A235&lt;&gt;"",IF(AND(MONTH($K233) &lt;= 7, MONTH($L233) &gt;= 7 ), IF($O233 &lt;&gt; "", $E233/$O233, ""), ""),"")</f>
        <v/>
      </c>
      <c r="W233" s="10" t="str">
        <f>IF('FY2022'!$A235&lt;&gt;"",IF(AND(MONTH($K233) &lt;= 8, MONTH($L233) &gt;= 8), IF($O233 &lt;&gt; "", $E233/$O233, ""), ""),"")</f>
        <v/>
      </c>
      <c r="X233" s="10" t="str">
        <f>IF('FY2022'!$A235&lt;&gt;"",IF(AND(MONTH($K233) &lt;= 9, MONTH($L233) &gt;= 9), IF($O233 &lt;&gt; "", $E233/$O233, ""), ""),"")</f>
        <v/>
      </c>
      <c r="Y233" s="10">
        <f>IF('FY2022'!$A235&lt;&gt;"",IF(AND(MONTH($K233) &lt;= 10, MONTH($L233) &gt;= 10), IF($O233 &lt;&gt; "", $E233/$O233, ""), ""),"")</f>
        <v>200000</v>
      </c>
      <c r="Z233" s="10">
        <f>IF('FY2022'!$A235&lt;&gt;"",IF(AND(MONTH($K233) &lt;= 11, MONTH($L233) &gt;= 11), IF($O233 &lt;&gt; "", $E233/$O233, ""), ""),"")</f>
        <v>200000</v>
      </c>
      <c r="AA233" s="10">
        <f>IF('FY2022'!$A235&lt;&gt;"",IF(AND(MONTH($K233) &lt;= 12, MONTH($L233) &gt;= 12), IF($O233 &lt;&gt; "", $E233/$O233, ""), ""),"")</f>
        <v>200000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44835</v>
      </c>
      <c r="L234" s="7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44926</v>
      </c>
      <c r="M234" s="7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44607</v>
      </c>
      <c r="N234" s="7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44581</v>
      </c>
      <c r="O234" s="5">
        <f t="shared" si="3"/>
        <v>3</v>
      </c>
      <c r="P234" s="10" t="str">
        <f>IF('FY2022'!$A236&lt;&gt;"",IF(AND(MONTH($K234) &lt;= 1, MONTH($L234) &gt;= 1), IF($O234 &lt;&gt; "", $E234/$O234, ""), ""),"")</f>
        <v/>
      </c>
      <c r="Q234" s="10" t="str">
        <f>IF('FY2022'!$A236&lt;&gt;"",IF(AND(MONTH($K234) &lt;= 2, MONTH($L234) &gt;= 2), IF($O234 &lt;&gt; "", $E234/$O234, ""), ""),"")</f>
        <v/>
      </c>
      <c r="R234" s="10" t="str">
        <f>IF('FY2022'!$A236&lt;&gt;"",IF(AND(MONTH($K234) &lt;= 3, MONTH($L234) &gt;= 3), IF($O234 &lt;&gt; "", $E234/$O234, ""), ""),"")</f>
        <v/>
      </c>
      <c r="S234" s="10" t="str">
        <f>IF('FY2022'!$A236&lt;&gt;"",IF(AND(MONTH($K234) &lt;= 4, MONTH($L234) &gt;= 4), IF($O234 &lt;&gt; "", $E234/$O234, ""), ""),"")</f>
        <v/>
      </c>
      <c r="T234" s="10" t="str">
        <f>IF('FY2022'!$A236&lt;&gt;"",IF(AND(MONTH($K234) &lt;= 5, MONTH($L234) &gt;= 5), IF($O234 &lt;&gt; "", $E234/$O234, ""), ""),"")</f>
        <v/>
      </c>
      <c r="U234" s="10" t="str">
        <f>IF('FY2022'!$A236&lt;&gt;"",IF(AND(MONTH($K234) &lt;= 6, MONTH($L234) &gt;= 6), IF($O234 &lt;&gt; "", $E234/$O234, ""), ""),"")</f>
        <v/>
      </c>
      <c r="V234" s="10" t="str">
        <f>IF('FY2022'!$A236&lt;&gt;"",IF(AND(MONTH($K234) &lt;= 7, MONTH($L234) &gt;= 7 ), IF($O234 &lt;&gt; "", $E234/$O234, ""), ""),"")</f>
        <v/>
      </c>
      <c r="W234" s="10" t="str">
        <f>IF('FY2022'!$A236&lt;&gt;"",IF(AND(MONTH($K234) &lt;= 8, MONTH($L234) &gt;= 8), IF($O234 &lt;&gt; "", $E234/$O234, ""), ""),"")</f>
        <v/>
      </c>
      <c r="X234" s="10" t="str">
        <f>IF('FY2022'!$A236&lt;&gt;"",IF(AND(MONTH($K234) &lt;= 9, MONTH($L234) &gt;= 9), IF($O234 &lt;&gt; "", $E234/$O234, ""), ""),"")</f>
        <v/>
      </c>
      <c r="Y234" s="10">
        <f>IF('FY2022'!$A236&lt;&gt;"",IF(AND(MONTH($K234) &lt;= 10, MONTH($L234) &gt;= 10), IF($O234 &lt;&gt; "", $E234/$O234, ""), ""),"")</f>
        <v>100000</v>
      </c>
      <c r="Z234" s="10">
        <f>IF('FY2022'!$A236&lt;&gt;"",IF(AND(MONTH($K234) &lt;= 11, MONTH($L234) &gt;= 11), IF($O234 &lt;&gt; "", $E234/$O234, ""), ""),"")</f>
        <v>100000</v>
      </c>
      <c r="AA234" s="10">
        <f>IF('FY2022'!$A236&lt;&gt;"",IF(AND(MONTH($K234) &lt;= 12, MONTH($L234) &gt;= 12), IF($O234 &lt;&gt; "", $E234/$O234, ""), ""),"")</f>
        <v>100000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44835</v>
      </c>
      <c r="L235" s="7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44926</v>
      </c>
      <c r="M235" s="7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44608</v>
      </c>
      <c r="N235" s="7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44581</v>
      </c>
      <c r="O235" s="5">
        <f t="shared" si="3"/>
        <v>3</v>
      </c>
      <c r="P235" s="10" t="str">
        <f>IF('FY2022'!$A237&lt;&gt;"",IF(AND(MONTH($K235) &lt;= 1, MONTH($L235) &gt;= 1), IF($O235 &lt;&gt; "", $E235/$O235, ""), ""),"")</f>
        <v/>
      </c>
      <c r="Q235" s="10" t="str">
        <f>IF('FY2022'!$A237&lt;&gt;"",IF(AND(MONTH($K235) &lt;= 2, MONTH($L235) &gt;= 2), IF($O235 &lt;&gt; "", $E235/$O235, ""), ""),"")</f>
        <v/>
      </c>
      <c r="R235" s="10" t="str">
        <f>IF('FY2022'!$A237&lt;&gt;"",IF(AND(MONTH($K235) &lt;= 3, MONTH($L235) &gt;= 3), IF($O235 &lt;&gt; "", $E235/$O235, ""), ""),"")</f>
        <v/>
      </c>
      <c r="S235" s="10" t="str">
        <f>IF('FY2022'!$A237&lt;&gt;"",IF(AND(MONTH($K235) &lt;= 4, MONTH($L235) &gt;= 4), IF($O235 &lt;&gt; "", $E235/$O235, ""), ""),"")</f>
        <v/>
      </c>
      <c r="T235" s="10" t="str">
        <f>IF('FY2022'!$A237&lt;&gt;"",IF(AND(MONTH($K235) &lt;= 5, MONTH($L235) &gt;= 5), IF($O235 &lt;&gt; "", $E235/$O235, ""), ""),"")</f>
        <v/>
      </c>
      <c r="U235" s="10" t="str">
        <f>IF('FY2022'!$A237&lt;&gt;"",IF(AND(MONTH($K235) &lt;= 6, MONTH($L235) &gt;= 6), IF($O235 &lt;&gt; "", $E235/$O235, ""), ""),"")</f>
        <v/>
      </c>
      <c r="V235" s="10" t="str">
        <f>IF('FY2022'!$A237&lt;&gt;"",IF(AND(MONTH($K235) &lt;= 7, MONTH($L235) &gt;= 7 ), IF($O235 &lt;&gt; "", $E235/$O235, ""), ""),"")</f>
        <v/>
      </c>
      <c r="W235" s="10" t="str">
        <f>IF('FY2022'!$A237&lt;&gt;"",IF(AND(MONTH($K235) &lt;= 8, MONTH($L235) &gt;= 8), IF($O235 &lt;&gt; "", $E235/$O235, ""), ""),"")</f>
        <v/>
      </c>
      <c r="X235" s="10" t="str">
        <f>IF('FY2022'!$A237&lt;&gt;"",IF(AND(MONTH($K235) &lt;= 9, MONTH($L235) &gt;= 9), IF($O235 &lt;&gt; "", $E235/$O235, ""), ""),"")</f>
        <v/>
      </c>
      <c r="Y235" s="10">
        <f>IF('FY2022'!$A237&lt;&gt;"",IF(AND(MONTH($K235) &lt;= 10, MONTH($L235) &gt;= 10), IF($O235 &lt;&gt; "", $E235/$O235, ""), ""),"")</f>
        <v>500000</v>
      </c>
      <c r="Z235" s="10">
        <f>IF('FY2022'!$A237&lt;&gt;"",IF(AND(MONTH($K235) &lt;= 11, MONTH($L235) &gt;= 11), IF($O235 &lt;&gt; "", $E235/$O235, ""), ""),"")</f>
        <v>500000</v>
      </c>
      <c r="AA235" s="10">
        <f>IF('FY2022'!$A237&lt;&gt;"",IF(AND(MONTH($K235) &lt;= 12, MONTH($L235) &gt;= 12), IF($O235 &lt;&gt; "", $E235/$O235, ""), ""),"")</f>
        <v>500000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44835</v>
      </c>
      <c r="L236" s="7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44926</v>
      </c>
      <c r="M236" s="7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44608</v>
      </c>
      <c r="N236" s="7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44581</v>
      </c>
      <c r="O236" s="5">
        <f t="shared" si="3"/>
        <v>3</v>
      </c>
      <c r="P236" s="10" t="str">
        <f>IF('FY2022'!$A238&lt;&gt;"",IF(AND(MONTH($K236) &lt;= 1, MONTH($L236) &gt;= 1), IF($O236 &lt;&gt; "", $E236/$O236, ""), ""),"")</f>
        <v/>
      </c>
      <c r="Q236" s="10" t="str">
        <f>IF('FY2022'!$A238&lt;&gt;"",IF(AND(MONTH($K236) &lt;= 2, MONTH($L236) &gt;= 2), IF($O236 &lt;&gt; "", $E236/$O236, ""), ""),"")</f>
        <v/>
      </c>
      <c r="R236" s="10" t="str">
        <f>IF('FY2022'!$A238&lt;&gt;"",IF(AND(MONTH($K236) &lt;= 3, MONTH($L236) &gt;= 3), IF($O236 &lt;&gt; "", $E236/$O236, ""), ""),"")</f>
        <v/>
      </c>
      <c r="S236" s="10" t="str">
        <f>IF('FY2022'!$A238&lt;&gt;"",IF(AND(MONTH($K236) &lt;= 4, MONTH($L236) &gt;= 4), IF($O236 &lt;&gt; "", $E236/$O236, ""), ""),"")</f>
        <v/>
      </c>
      <c r="T236" s="10" t="str">
        <f>IF('FY2022'!$A238&lt;&gt;"",IF(AND(MONTH($K236) &lt;= 5, MONTH($L236) &gt;= 5), IF($O236 &lt;&gt; "", $E236/$O236, ""), ""),"")</f>
        <v/>
      </c>
      <c r="U236" s="10" t="str">
        <f>IF('FY2022'!$A238&lt;&gt;"",IF(AND(MONTH($K236) &lt;= 6, MONTH($L236) &gt;= 6), IF($O236 &lt;&gt; "", $E236/$O236, ""), ""),"")</f>
        <v/>
      </c>
      <c r="V236" s="10" t="str">
        <f>IF('FY2022'!$A238&lt;&gt;"",IF(AND(MONTH($K236) &lt;= 7, MONTH($L236) &gt;= 7 ), IF($O236 &lt;&gt; "", $E236/$O236, ""), ""),"")</f>
        <v/>
      </c>
      <c r="W236" s="10" t="str">
        <f>IF('FY2022'!$A238&lt;&gt;"",IF(AND(MONTH($K236) &lt;= 8, MONTH($L236) &gt;= 8), IF($O236 &lt;&gt; "", $E236/$O236, ""), ""),"")</f>
        <v/>
      </c>
      <c r="X236" s="10" t="str">
        <f>IF('FY2022'!$A238&lt;&gt;"",IF(AND(MONTH($K236) &lt;= 9, MONTH($L236) &gt;= 9), IF($O236 &lt;&gt; "", $E236/$O236, ""), ""),"")</f>
        <v/>
      </c>
      <c r="Y236" s="10">
        <f>IF('FY2022'!$A238&lt;&gt;"",IF(AND(MONTH($K236) &lt;= 10, MONTH($L236) &gt;= 10), IF($O236 &lt;&gt; "", $E236/$O236, ""), ""),"")</f>
        <v>250000</v>
      </c>
      <c r="Z236" s="10">
        <f>IF('FY2022'!$A238&lt;&gt;"",IF(AND(MONTH($K236) &lt;= 11, MONTH($L236) &gt;= 11), IF($O236 &lt;&gt; "", $E236/$O236, ""), ""),"")</f>
        <v>250000</v>
      </c>
      <c r="AA236" s="10">
        <f>IF('FY2022'!$A238&lt;&gt;"",IF(AND(MONTH($K236) &lt;= 12, MONTH($L236) &gt;= 12), IF($O236 &lt;&gt; "", $E236/$O236, ""), ""),"")</f>
        <v>250000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44835</v>
      </c>
      <c r="L237" s="7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44926</v>
      </c>
      <c r="M237" s="7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44608</v>
      </c>
      <c r="N237" s="7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44581</v>
      </c>
      <c r="O237" s="5">
        <f t="shared" si="3"/>
        <v>3</v>
      </c>
      <c r="P237" s="10" t="str">
        <f>IF('FY2022'!$A239&lt;&gt;"",IF(AND(MONTH($K237) &lt;= 1, MONTH($L237) &gt;= 1), IF($O237 &lt;&gt; "", $E237/$O237, ""), ""),"")</f>
        <v/>
      </c>
      <c r="Q237" s="10" t="str">
        <f>IF('FY2022'!$A239&lt;&gt;"",IF(AND(MONTH($K237) &lt;= 2, MONTH($L237) &gt;= 2), IF($O237 &lt;&gt; "", $E237/$O237, ""), ""),"")</f>
        <v/>
      </c>
      <c r="R237" s="10" t="str">
        <f>IF('FY2022'!$A239&lt;&gt;"",IF(AND(MONTH($K237) &lt;= 3, MONTH($L237) &gt;= 3), IF($O237 &lt;&gt; "", $E237/$O237, ""), ""),"")</f>
        <v/>
      </c>
      <c r="S237" s="10" t="str">
        <f>IF('FY2022'!$A239&lt;&gt;"",IF(AND(MONTH($K237) &lt;= 4, MONTH($L237) &gt;= 4), IF($O237 &lt;&gt; "", $E237/$O237, ""), ""),"")</f>
        <v/>
      </c>
      <c r="T237" s="10" t="str">
        <f>IF('FY2022'!$A239&lt;&gt;"",IF(AND(MONTH($K237) &lt;= 5, MONTH($L237) &gt;= 5), IF($O237 &lt;&gt; "", $E237/$O237, ""), ""),"")</f>
        <v/>
      </c>
      <c r="U237" s="10" t="str">
        <f>IF('FY2022'!$A239&lt;&gt;"",IF(AND(MONTH($K237) &lt;= 6, MONTH($L237) &gt;= 6), IF($O237 &lt;&gt; "", $E237/$O237, ""), ""),"")</f>
        <v/>
      </c>
      <c r="V237" s="10" t="str">
        <f>IF('FY2022'!$A239&lt;&gt;"",IF(AND(MONTH($K237) &lt;= 7, MONTH($L237) &gt;= 7 ), IF($O237 &lt;&gt; "", $E237/$O237, ""), ""),"")</f>
        <v/>
      </c>
      <c r="W237" s="10" t="str">
        <f>IF('FY2022'!$A239&lt;&gt;"",IF(AND(MONTH($K237) &lt;= 8, MONTH($L237) &gt;= 8), IF($O237 &lt;&gt; "", $E237/$O237, ""), ""),"")</f>
        <v/>
      </c>
      <c r="X237" s="10" t="str">
        <f>IF('FY2022'!$A239&lt;&gt;"",IF(AND(MONTH($K237) &lt;= 9, MONTH($L237) &gt;= 9), IF($O237 &lt;&gt; "", $E237/$O237, ""), ""),"")</f>
        <v/>
      </c>
      <c r="Y237" s="10">
        <f>IF('FY2022'!$A239&lt;&gt;"",IF(AND(MONTH($K237) &lt;= 10, MONTH($L237) &gt;= 10), IF($O237 &lt;&gt; "", $E237/$O237, ""), ""),"")</f>
        <v>250000</v>
      </c>
      <c r="Z237" s="10">
        <f>IF('FY2022'!$A239&lt;&gt;"",IF(AND(MONTH($K237) &lt;= 11, MONTH($L237) &gt;= 11), IF($O237 &lt;&gt; "", $E237/$O237, ""), ""),"")</f>
        <v>250000</v>
      </c>
      <c r="AA237" s="10">
        <f>IF('FY2022'!$A239&lt;&gt;"",IF(AND(MONTH($K237) &lt;= 12, MONTH($L237) &gt;= 12), IF($O237 &lt;&gt; "", $E237/$O237, ""), ""),"")</f>
        <v>250000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44835</v>
      </c>
      <c r="L238" s="7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44926</v>
      </c>
      <c r="M238" s="7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44609</v>
      </c>
      <c r="N238" s="7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44582</v>
      </c>
      <c r="O238" s="5">
        <f t="shared" si="3"/>
        <v>3</v>
      </c>
      <c r="P238" s="10" t="str">
        <f>IF('FY2022'!$A240&lt;&gt;"",IF(AND(MONTH($K238) &lt;= 1, MONTH($L238) &gt;= 1), IF($O238 &lt;&gt; "", $E238/$O238, ""), ""),"")</f>
        <v/>
      </c>
      <c r="Q238" s="10" t="str">
        <f>IF('FY2022'!$A240&lt;&gt;"",IF(AND(MONTH($K238) &lt;= 2, MONTH($L238) &gt;= 2), IF($O238 &lt;&gt; "", $E238/$O238, ""), ""),"")</f>
        <v/>
      </c>
      <c r="R238" s="10" t="str">
        <f>IF('FY2022'!$A240&lt;&gt;"",IF(AND(MONTH($K238) &lt;= 3, MONTH($L238) &gt;= 3), IF($O238 &lt;&gt; "", $E238/$O238, ""), ""),"")</f>
        <v/>
      </c>
      <c r="S238" s="10" t="str">
        <f>IF('FY2022'!$A240&lt;&gt;"",IF(AND(MONTH($K238) &lt;= 4, MONTH($L238) &gt;= 4), IF($O238 &lt;&gt; "", $E238/$O238, ""), ""),"")</f>
        <v/>
      </c>
      <c r="T238" s="10" t="str">
        <f>IF('FY2022'!$A240&lt;&gt;"",IF(AND(MONTH($K238) &lt;= 5, MONTH($L238) &gt;= 5), IF($O238 &lt;&gt; "", $E238/$O238, ""), ""),"")</f>
        <v/>
      </c>
      <c r="U238" s="10" t="str">
        <f>IF('FY2022'!$A240&lt;&gt;"",IF(AND(MONTH($K238) &lt;= 6, MONTH($L238) &gt;= 6), IF($O238 &lt;&gt; "", $E238/$O238, ""), ""),"")</f>
        <v/>
      </c>
      <c r="V238" s="10" t="str">
        <f>IF('FY2022'!$A240&lt;&gt;"",IF(AND(MONTH($K238) &lt;= 7, MONTH($L238) &gt;= 7 ), IF($O238 &lt;&gt; "", $E238/$O238, ""), ""),"")</f>
        <v/>
      </c>
      <c r="W238" s="10" t="str">
        <f>IF('FY2022'!$A240&lt;&gt;"",IF(AND(MONTH($K238) &lt;= 8, MONTH($L238) &gt;= 8), IF($O238 &lt;&gt; "", $E238/$O238, ""), ""),"")</f>
        <v/>
      </c>
      <c r="X238" s="10" t="str">
        <f>IF('FY2022'!$A240&lt;&gt;"",IF(AND(MONTH($K238) &lt;= 9, MONTH($L238) &gt;= 9), IF($O238 &lt;&gt; "", $E238/$O238, ""), ""),"")</f>
        <v/>
      </c>
      <c r="Y238" s="10">
        <f>IF('FY2022'!$A240&lt;&gt;"",IF(AND(MONTH($K238) &lt;= 10, MONTH($L238) &gt;= 10), IF($O238 &lt;&gt; "", $E238/$O238, ""), ""),"")</f>
        <v>160000</v>
      </c>
      <c r="Z238" s="10">
        <f>IF('FY2022'!$A240&lt;&gt;"",IF(AND(MONTH($K238) &lt;= 11, MONTH($L238) &gt;= 11), IF($O238 &lt;&gt; "", $E238/$O238, ""), ""),"")</f>
        <v>160000</v>
      </c>
      <c r="AA238" s="10">
        <f>IF('FY2022'!$A240&lt;&gt;"",IF(AND(MONTH($K238) &lt;= 12, MONTH($L238) &gt;= 12), IF($O238 &lt;&gt; "", $E238/$O238, ""), ""),"")</f>
        <v>160000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44835</v>
      </c>
      <c r="L239" s="7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44926</v>
      </c>
      <c r="M239" s="7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44609</v>
      </c>
      <c r="N239" s="7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44582</v>
      </c>
      <c r="O239" s="5">
        <f t="shared" si="3"/>
        <v>3</v>
      </c>
      <c r="P239" s="10" t="str">
        <f>IF('FY2022'!$A241&lt;&gt;"",IF(AND(MONTH($K239) &lt;= 1, MONTH($L239) &gt;= 1), IF($O239 &lt;&gt; "", $E239/$O239, ""), ""),"")</f>
        <v/>
      </c>
      <c r="Q239" s="10" t="str">
        <f>IF('FY2022'!$A241&lt;&gt;"",IF(AND(MONTH($K239) &lt;= 2, MONTH($L239) &gt;= 2), IF($O239 &lt;&gt; "", $E239/$O239, ""), ""),"")</f>
        <v/>
      </c>
      <c r="R239" s="10" t="str">
        <f>IF('FY2022'!$A241&lt;&gt;"",IF(AND(MONTH($K239) &lt;= 3, MONTH($L239) &gt;= 3), IF($O239 &lt;&gt; "", $E239/$O239, ""), ""),"")</f>
        <v/>
      </c>
      <c r="S239" s="10" t="str">
        <f>IF('FY2022'!$A241&lt;&gt;"",IF(AND(MONTH($K239) &lt;= 4, MONTH($L239) &gt;= 4), IF($O239 &lt;&gt; "", $E239/$O239, ""), ""),"")</f>
        <v/>
      </c>
      <c r="T239" s="10" t="str">
        <f>IF('FY2022'!$A241&lt;&gt;"",IF(AND(MONTH($K239) &lt;= 5, MONTH($L239) &gt;= 5), IF($O239 &lt;&gt; "", $E239/$O239, ""), ""),"")</f>
        <v/>
      </c>
      <c r="U239" s="10" t="str">
        <f>IF('FY2022'!$A241&lt;&gt;"",IF(AND(MONTH($K239) &lt;= 6, MONTH($L239) &gt;= 6), IF($O239 &lt;&gt; "", $E239/$O239, ""), ""),"")</f>
        <v/>
      </c>
      <c r="V239" s="10" t="str">
        <f>IF('FY2022'!$A241&lt;&gt;"",IF(AND(MONTH($K239) &lt;= 7, MONTH($L239) &gt;= 7 ), IF($O239 &lt;&gt; "", $E239/$O239, ""), ""),"")</f>
        <v/>
      </c>
      <c r="W239" s="10" t="str">
        <f>IF('FY2022'!$A241&lt;&gt;"",IF(AND(MONTH($K239) &lt;= 8, MONTH($L239) &gt;= 8), IF($O239 &lt;&gt; "", $E239/$O239, ""), ""),"")</f>
        <v/>
      </c>
      <c r="X239" s="10" t="str">
        <f>IF('FY2022'!$A241&lt;&gt;"",IF(AND(MONTH($K239) &lt;= 9, MONTH($L239) &gt;= 9), IF($O239 &lt;&gt; "", $E239/$O239, ""), ""),"")</f>
        <v/>
      </c>
      <c r="Y239" s="10">
        <f>IF('FY2022'!$A241&lt;&gt;"",IF(AND(MONTH($K239) &lt;= 10, MONTH($L239) &gt;= 10), IF($O239 &lt;&gt; "", $E239/$O239, ""), ""),"")</f>
        <v>160000</v>
      </c>
      <c r="Z239" s="10">
        <f>IF('FY2022'!$A241&lt;&gt;"",IF(AND(MONTH($K239) &lt;= 11, MONTH($L239) &gt;= 11), IF($O239 &lt;&gt; "", $E239/$O239, ""), ""),"")</f>
        <v>160000</v>
      </c>
      <c r="AA239" s="10">
        <f>IF('FY2022'!$A241&lt;&gt;"",IF(AND(MONTH($K239) &lt;= 12, MONTH($L239) &gt;= 12), IF($O239 &lt;&gt; "", $E239/$O239, ""), ""),"")</f>
        <v>160000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44835</v>
      </c>
      <c r="L240" s="7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44926</v>
      </c>
      <c r="M240" s="7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44609</v>
      </c>
      <c r="N240" s="7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44582</v>
      </c>
      <c r="O240" s="5">
        <f t="shared" si="3"/>
        <v>3</v>
      </c>
      <c r="P240" s="10" t="str">
        <f>IF('FY2022'!$A242&lt;&gt;"",IF(AND(MONTH($K240) &lt;= 1, MONTH($L240) &gt;= 1), IF($O240 &lt;&gt; "", $E240/$O240, ""), ""),"")</f>
        <v/>
      </c>
      <c r="Q240" s="10" t="str">
        <f>IF('FY2022'!$A242&lt;&gt;"",IF(AND(MONTH($K240) &lt;= 2, MONTH($L240) &gt;= 2), IF($O240 &lt;&gt; "", $E240/$O240, ""), ""),"")</f>
        <v/>
      </c>
      <c r="R240" s="10" t="str">
        <f>IF('FY2022'!$A242&lt;&gt;"",IF(AND(MONTH($K240) &lt;= 3, MONTH($L240) &gt;= 3), IF($O240 &lt;&gt; "", $E240/$O240, ""), ""),"")</f>
        <v/>
      </c>
      <c r="S240" s="10" t="str">
        <f>IF('FY2022'!$A242&lt;&gt;"",IF(AND(MONTH($K240) &lt;= 4, MONTH($L240) &gt;= 4), IF($O240 &lt;&gt; "", $E240/$O240, ""), ""),"")</f>
        <v/>
      </c>
      <c r="T240" s="10" t="str">
        <f>IF('FY2022'!$A242&lt;&gt;"",IF(AND(MONTH($K240) &lt;= 5, MONTH($L240) &gt;= 5), IF($O240 &lt;&gt; "", $E240/$O240, ""), ""),"")</f>
        <v/>
      </c>
      <c r="U240" s="10" t="str">
        <f>IF('FY2022'!$A242&lt;&gt;"",IF(AND(MONTH($K240) &lt;= 6, MONTH($L240) &gt;= 6), IF($O240 &lt;&gt; "", $E240/$O240, ""), ""),"")</f>
        <v/>
      </c>
      <c r="V240" s="10" t="str">
        <f>IF('FY2022'!$A242&lt;&gt;"",IF(AND(MONTH($K240) &lt;= 7, MONTH($L240) &gt;= 7 ), IF($O240 &lt;&gt; "", $E240/$O240, ""), ""),"")</f>
        <v/>
      </c>
      <c r="W240" s="10" t="str">
        <f>IF('FY2022'!$A242&lt;&gt;"",IF(AND(MONTH($K240) &lt;= 8, MONTH($L240) &gt;= 8), IF($O240 &lt;&gt; "", $E240/$O240, ""), ""),"")</f>
        <v/>
      </c>
      <c r="X240" s="10" t="str">
        <f>IF('FY2022'!$A242&lt;&gt;"",IF(AND(MONTH($K240) &lt;= 9, MONTH($L240) &gt;= 9), IF($O240 &lt;&gt; "", $E240/$O240, ""), ""),"")</f>
        <v/>
      </c>
      <c r="Y240" s="10">
        <f>IF('FY2022'!$A242&lt;&gt;"",IF(AND(MONTH($K240) &lt;= 10, MONTH($L240) &gt;= 10), IF($O240 &lt;&gt; "", $E240/$O240, ""), ""),"")</f>
        <v>480000</v>
      </c>
      <c r="Z240" s="10">
        <f>IF('FY2022'!$A242&lt;&gt;"",IF(AND(MONTH($K240) &lt;= 11, MONTH($L240) &gt;= 11), IF($O240 &lt;&gt; "", $E240/$O240, ""), ""),"")</f>
        <v>480000</v>
      </c>
      <c r="AA240" s="10">
        <f>IF('FY2022'!$A242&lt;&gt;"",IF(AND(MONTH($K240) &lt;= 12, MONTH($L240) &gt;= 12), IF($O240 &lt;&gt; "", $E240/$O240, ""), ""),"")</f>
        <v>480000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44835</v>
      </c>
      <c r="L241" s="7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44926</v>
      </c>
      <c r="M241" s="7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44610</v>
      </c>
      <c r="N241" s="7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44585</v>
      </c>
      <c r="O241" s="5">
        <f t="shared" si="3"/>
        <v>3</v>
      </c>
      <c r="P241" s="10" t="str">
        <f>IF('FY2022'!$A243&lt;&gt;"",IF(AND(MONTH($K241) &lt;= 1, MONTH($L241) &gt;= 1), IF($O241 &lt;&gt; "", $E241/$O241, ""), ""),"")</f>
        <v/>
      </c>
      <c r="Q241" s="10" t="str">
        <f>IF('FY2022'!$A243&lt;&gt;"",IF(AND(MONTH($K241) &lt;= 2, MONTH($L241) &gt;= 2), IF($O241 &lt;&gt; "", $E241/$O241, ""), ""),"")</f>
        <v/>
      </c>
      <c r="R241" s="10" t="str">
        <f>IF('FY2022'!$A243&lt;&gt;"",IF(AND(MONTH($K241) &lt;= 3, MONTH($L241) &gt;= 3), IF($O241 &lt;&gt; "", $E241/$O241, ""), ""),"")</f>
        <v/>
      </c>
      <c r="S241" s="10" t="str">
        <f>IF('FY2022'!$A243&lt;&gt;"",IF(AND(MONTH($K241) &lt;= 4, MONTH($L241) &gt;= 4), IF($O241 &lt;&gt; "", $E241/$O241, ""), ""),"")</f>
        <v/>
      </c>
      <c r="T241" s="10" t="str">
        <f>IF('FY2022'!$A243&lt;&gt;"",IF(AND(MONTH($K241) &lt;= 5, MONTH($L241) &gt;= 5), IF($O241 &lt;&gt; "", $E241/$O241, ""), ""),"")</f>
        <v/>
      </c>
      <c r="U241" s="10" t="str">
        <f>IF('FY2022'!$A243&lt;&gt;"",IF(AND(MONTH($K241) &lt;= 6, MONTH($L241) &gt;= 6), IF($O241 &lt;&gt; "", $E241/$O241, ""), ""),"")</f>
        <v/>
      </c>
      <c r="V241" s="10" t="str">
        <f>IF('FY2022'!$A243&lt;&gt;"",IF(AND(MONTH($K241) &lt;= 7, MONTH($L241) &gt;= 7 ), IF($O241 &lt;&gt; "", $E241/$O241, ""), ""),"")</f>
        <v/>
      </c>
      <c r="W241" s="10" t="str">
        <f>IF('FY2022'!$A243&lt;&gt;"",IF(AND(MONTH($K241) &lt;= 8, MONTH($L241) &gt;= 8), IF($O241 &lt;&gt; "", $E241/$O241, ""), ""),"")</f>
        <v/>
      </c>
      <c r="X241" s="10" t="str">
        <f>IF('FY2022'!$A243&lt;&gt;"",IF(AND(MONTH($K241) &lt;= 9, MONTH($L241) &gt;= 9), IF($O241 &lt;&gt; "", $E241/$O241, ""), ""),"")</f>
        <v/>
      </c>
      <c r="Y241" s="10">
        <f>IF('FY2022'!$A243&lt;&gt;"",IF(AND(MONTH($K241) &lt;= 10, MONTH($L241) &gt;= 10), IF($O241 &lt;&gt; "", $E241/$O241, ""), ""),"")</f>
        <v>250000</v>
      </c>
      <c r="Z241" s="10">
        <f>IF('FY2022'!$A243&lt;&gt;"",IF(AND(MONTH($K241) &lt;= 11, MONTH($L241) &gt;= 11), IF($O241 &lt;&gt; "", $E241/$O241, ""), ""),"")</f>
        <v>250000</v>
      </c>
      <c r="AA241" s="10">
        <f>IF('FY2022'!$A243&lt;&gt;"",IF(AND(MONTH($K241) &lt;= 12, MONTH($L241) &gt;= 12), IF($O241 &lt;&gt; "", $E241/$O241, ""), ""),"")</f>
        <v>250000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44835</v>
      </c>
      <c r="L242" s="7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44926</v>
      </c>
      <c r="M242" s="7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44614</v>
      </c>
      <c r="N242" s="7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44586</v>
      </c>
      <c r="O242" s="5">
        <f t="shared" si="3"/>
        <v>3</v>
      </c>
      <c r="P242" s="10" t="str">
        <f>IF('FY2022'!$A244&lt;&gt;"",IF(AND(MONTH($K242) &lt;= 1, MONTH($L242) &gt;= 1), IF($O242 &lt;&gt; "", $E242/$O242, ""), ""),"")</f>
        <v/>
      </c>
      <c r="Q242" s="10" t="str">
        <f>IF('FY2022'!$A244&lt;&gt;"",IF(AND(MONTH($K242) &lt;= 2, MONTH($L242) &gt;= 2), IF($O242 &lt;&gt; "", $E242/$O242, ""), ""),"")</f>
        <v/>
      </c>
      <c r="R242" s="10" t="str">
        <f>IF('FY2022'!$A244&lt;&gt;"",IF(AND(MONTH($K242) &lt;= 3, MONTH($L242) &gt;= 3), IF($O242 &lt;&gt; "", $E242/$O242, ""), ""),"")</f>
        <v/>
      </c>
      <c r="S242" s="10" t="str">
        <f>IF('FY2022'!$A244&lt;&gt;"",IF(AND(MONTH($K242) &lt;= 4, MONTH($L242) &gt;= 4), IF($O242 &lt;&gt; "", $E242/$O242, ""), ""),"")</f>
        <v/>
      </c>
      <c r="T242" s="10" t="str">
        <f>IF('FY2022'!$A244&lt;&gt;"",IF(AND(MONTH($K242) &lt;= 5, MONTH($L242) &gt;= 5), IF($O242 &lt;&gt; "", $E242/$O242, ""), ""),"")</f>
        <v/>
      </c>
      <c r="U242" s="10" t="str">
        <f>IF('FY2022'!$A244&lt;&gt;"",IF(AND(MONTH($K242) &lt;= 6, MONTH($L242) &gt;= 6), IF($O242 &lt;&gt; "", $E242/$O242, ""), ""),"")</f>
        <v/>
      </c>
      <c r="V242" s="10" t="str">
        <f>IF('FY2022'!$A244&lt;&gt;"",IF(AND(MONTH($K242) &lt;= 7, MONTH($L242) &gt;= 7 ), IF($O242 &lt;&gt; "", $E242/$O242, ""), ""),"")</f>
        <v/>
      </c>
      <c r="W242" s="10" t="str">
        <f>IF('FY2022'!$A244&lt;&gt;"",IF(AND(MONTH($K242) &lt;= 8, MONTH($L242) &gt;= 8), IF($O242 &lt;&gt; "", $E242/$O242, ""), ""),"")</f>
        <v/>
      </c>
      <c r="X242" s="10" t="str">
        <f>IF('FY2022'!$A244&lt;&gt;"",IF(AND(MONTH($K242) &lt;= 9, MONTH($L242) &gt;= 9), IF($O242 &lt;&gt; "", $E242/$O242, ""), ""),"")</f>
        <v/>
      </c>
      <c r="Y242" s="10">
        <f>IF('FY2022'!$A244&lt;&gt;"",IF(AND(MONTH($K242) &lt;= 10, MONTH($L242) &gt;= 10), IF($O242 &lt;&gt; "", $E242/$O242, ""), ""),"")</f>
        <v>250000</v>
      </c>
      <c r="Z242" s="10">
        <f>IF('FY2022'!$A244&lt;&gt;"",IF(AND(MONTH($K242) &lt;= 11, MONTH($L242) &gt;= 11), IF($O242 &lt;&gt; "", $E242/$O242, ""), ""),"")</f>
        <v>250000</v>
      </c>
      <c r="AA242" s="10">
        <f>IF('FY2022'!$A244&lt;&gt;"",IF(AND(MONTH($K242) &lt;= 12, MONTH($L242) &gt;= 12), IF($O242 &lt;&gt; "", $E242/$O242, ""), ""),"")</f>
        <v>250000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44835</v>
      </c>
      <c r="L243" s="7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44926</v>
      </c>
      <c r="M243" s="7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44614</v>
      </c>
      <c r="N243" s="7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44586</v>
      </c>
      <c r="O243" s="5">
        <f t="shared" si="3"/>
        <v>3</v>
      </c>
      <c r="P243" s="10" t="str">
        <f>IF('FY2022'!$A245&lt;&gt;"",IF(AND(MONTH($K243) &lt;= 1, MONTH($L243) &gt;= 1), IF($O243 &lt;&gt; "", $E243/$O243, ""), ""),"")</f>
        <v/>
      </c>
      <c r="Q243" s="10" t="str">
        <f>IF('FY2022'!$A245&lt;&gt;"",IF(AND(MONTH($K243) &lt;= 2, MONTH($L243) &gt;= 2), IF($O243 &lt;&gt; "", $E243/$O243, ""), ""),"")</f>
        <v/>
      </c>
      <c r="R243" s="10" t="str">
        <f>IF('FY2022'!$A245&lt;&gt;"",IF(AND(MONTH($K243) &lt;= 3, MONTH($L243) &gt;= 3), IF($O243 &lt;&gt; "", $E243/$O243, ""), ""),"")</f>
        <v/>
      </c>
      <c r="S243" s="10" t="str">
        <f>IF('FY2022'!$A245&lt;&gt;"",IF(AND(MONTH($K243) &lt;= 4, MONTH($L243) &gt;= 4), IF($O243 &lt;&gt; "", $E243/$O243, ""), ""),"")</f>
        <v/>
      </c>
      <c r="T243" s="10" t="str">
        <f>IF('FY2022'!$A245&lt;&gt;"",IF(AND(MONTH($K243) &lt;= 5, MONTH($L243) &gt;= 5), IF($O243 &lt;&gt; "", $E243/$O243, ""), ""),"")</f>
        <v/>
      </c>
      <c r="U243" s="10" t="str">
        <f>IF('FY2022'!$A245&lt;&gt;"",IF(AND(MONTH($K243) &lt;= 6, MONTH($L243) &gt;= 6), IF($O243 &lt;&gt; "", $E243/$O243, ""), ""),"")</f>
        <v/>
      </c>
      <c r="V243" s="10" t="str">
        <f>IF('FY2022'!$A245&lt;&gt;"",IF(AND(MONTH($K243) &lt;= 7, MONTH($L243) &gt;= 7 ), IF($O243 &lt;&gt; "", $E243/$O243, ""), ""),"")</f>
        <v/>
      </c>
      <c r="W243" s="10" t="str">
        <f>IF('FY2022'!$A245&lt;&gt;"",IF(AND(MONTH($K243) &lt;= 8, MONTH($L243) &gt;= 8), IF($O243 &lt;&gt; "", $E243/$O243, ""), ""),"")</f>
        <v/>
      </c>
      <c r="X243" s="10" t="str">
        <f>IF('FY2022'!$A245&lt;&gt;"",IF(AND(MONTH($K243) &lt;= 9, MONTH($L243) &gt;= 9), IF($O243 &lt;&gt; "", $E243/$O243, ""), ""),"")</f>
        <v/>
      </c>
      <c r="Y243" s="10">
        <f>IF('FY2022'!$A245&lt;&gt;"",IF(AND(MONTH($K243) &lt;= 10, MONTH($L243) &gt;= 10), IF($O243 &lt;&gt; "", $E243/$O243, ""), ""),"")</f>
        <v>250000</v>
      </c>
      <c r="Z243" s="10">
        <f>IF('FY2022'!$A245&lt;&gt;"",IF(AND(MONTH($K243) &lt;= 11, MONTH($L243) &gt;= 11), IF($O243 &lt;&gt; "", $E243/$O243, ""), ""),"")</f>
        <v>250000</v>
      </c>
      <c r="AA243" s="10">
        <f>IF('FY2022'!$A245&lt;&gt;"",IF(AND(MONTH($K243) &lt;= 12, MONTH($L243) &gt;= 12), IF($O243 &lt;&gt; "", $E243/$O243, ""), ""),"")</f>
        <v>250000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44835</v>
      </c>
      <c r="L244" s="7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44926</v>
      </c>
      <c r="M244" s="7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44614</v>
      </c>
      <c r="N244" s="7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44586</v>
      </c>
      <c r="O244" s="5">
        <f t="shared" si="3"/>
        <v>3</v>
      </c>
      <c r="P244" s="10" t="str">
        <f>IF('FY2022'!$A246&lt;&gt;"",IF(AND(MONTH($K244) &lt;= 1, MONTH($L244) &gt;= 1), IF($O244 &lt;&gt; "", $E244/$O244, ""), ""),"")</f>
        <v/>
      </c>
      <c r="Q244" s="10" t="str">
        <f>IF('FY2022'!$A246&lt;&gt;"",IF(AND(MONTH($K244) &lt;= 2, MONTH($L244) &gt;= 2), IF($O244 &lt;&gt; "", $E244/$O244, ""), ""),"")</f>
        <v/>
      </c>
      <c r="R244" s="10" t="str">
        <f>IF('FY2022'!$A246&lt;&gt;"",IF(AND(MONTH($K244) &lt;= 3, MONTH($L244) &gt;= 3), IF($O244 &lt;&gt; "", $E244/$O244, ""), ""),"")</f>
        <v/>
      </c>
      <c r="S244" s="10" t="str">
        <f>IF('FY2022'!$A246&lt;&gt;"",IF(AND(MONTH($K244) &lt;= 4, MONTH($L244) &gt;= 4), IF($O244 &lt;&gt; "", $E244/$O244, ""), ""),"")</f>
        <v/>
      </c>
      <c r="T244" s="10" t="str">
        <f>IF('FY2022'!$A246&lt;&gt;"",IF(AND(MONTH($K244) &lt;= 5, MONTH($L244) &gt;= 5), IF($O244 &lt;&gt; "", $E244/$O244, ""), ""),"")</f>
        <v/>
      </c>
      <c r="U244" s="10" t="str">
        <f>IF('FY2022'!$A246&lt;&gt;"",IF(AND(MONTH($K244) &lt;= 6, MONTH($L244) &gt;= 6), IF($O244 &lt;&gt; "", $E244/$O244, ""), ""),"")</f>
        <v/>
      </c>
      <c r="V244" s="10" t="str">
        <f>IF('FY2022'!$A246&lt;&gt;"",IF(AND(MONTH($K244) &lt;= 7, MONTH($L244) &gt;= 7 ), IF($O244 &lt;&gt; "", $E244/$O244, ""), ""),"")</f>
        <v/>
      </c>
      <c r="W244" s="10" t="str">
        <f>IF('FY2022'!$A246&lt;&gt;"",IF(AND(MONTH($K244) &lt;= 8, MONTH($L244) &gt;= 8), IF($O244 &lt;&gt; "", $E244/$O244, ""), ""),"")</f>
        <v/>
      </c>
      <c r="X244" s="10" t="str">
        <f>IF('FY2022'!$A246&lt;&gt;"",IF(AND(MONTH($K244) &lt;= 9, MONTH($L244) &gt;= 9), IF($O244 &lt;&gt; "", $E244/$O244, ""), ""),"")</f>
        <v/>
      </c>
      <c r="Y244" s="10">
        <f>IF('FY2022'!$A246&lt;&gt;"",IF(AND(MONTH($K244) &lt;= 10, MONTH($L244) &gt;= 10), IF($O244 &lt;&gt; "", $E244/$O244, ""), ""),"")</f>
        <v>250000</v>
      </c>
      <c r="Z244" s="10">
        <f>IF('FY2022'!$A246&lt;&gt;"",IF(AND(MONTH($K244) &lt;= 11, MONTH($L244) &gt;= 11), IF($O244 &lt;&gt; "", $E244/$O244, ""), ""),"")</f>
        <v>250000</v>
      </c>
      <c r="AA244" s="10">
        <f>IF('FY2022'!$A246&lt;&gt;"",IF(AND(MONTH($K244) &lt;= 12, MONTH($L244) &gt;= 12), IF($O244 &lt;&gt; "", $E244/$O244, ""), ""),"")</f>
        <v>250000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44835</v>
      </c>
      <c r="L245" s="7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44926</v>
      </c>
      <c r="M245" s="7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44614</v>
      </c>
      <c r="N245" s="7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44586</v>
      </c>
      <c r="O245" s="5">
        <f t="shared" si="3"/>
        <v>3</v>
      </c>
      <c r="P245" s="10" t="str">
        <f>IF('FY2022'!$A247&lt;&gt;"",IF(AND(MONTH($K245) &lt;= 1, MONTH($L245) &gt;= 1), IF($O245 &lt;&gt; "", $E245/$O245, ""), ""),"")</f>
        <v/>
      </c>
      <c r="Q245" s="10" t="str">
        <f>IF('FY2022'!$A247&lt;&gt;"",IF(AND(MONTH($K245) &lt;= 2, MONTH($L245) &gt;= 2), IF($O245 &lt;&gt; "", $E245/$O245, ""), ""),"")</f>
        <v/>
      </c>
      <c r="R245" s="10" t="str">
        <f>IF('FY2022'!$A247&lt;&gt;"",IF(AND(MONTH($K245) &lt;= 3, MONTH($L245) &gt;= 3), IF($O245 &lt;&gt; "", $E245/$O245, ""), ""),"")</f>
        <v/>
      </c>
      <c r="S245" s="10" t="str">
        <f>IF('FY2022'!$A247&lt;&gt;"",IF(AND(MONTH($K245) &lt;= 4, MONTH($L245) &gt;= 4), IF($O245 &lt;&gt; "", $E245/$O245, ""), ""),"")</f>
        <v/>
      </c>
      <c r="T245" s="10" t="str">
        <f>IF('FY2022'!$A247&lt;&gt;"",IF(AND(MONTH($K245) &lt;= 5, MONTH($L245) &gt;= 5), IF($O245 &lt;&gt; "", $E245/$O245, ""), ""),"")</f>
        <v/>
      </c>
      <c r="U245" s="10" t="str">
        <f>IF('FY2022'!$A247&lt;&gt;"",IF(AND(MONTH($K245) &lt;= 6, MONTH($L245) &gt;= 6), IF($O245 &lt;&gt; "", $E245/$O245, ""), ""),"")</f>
        <v/>
      </c>
      <c r="V245" s="10" t="str">
        <f>IF('FY2022'!$A247&lt;&gt;"",IF(AND(MONTH($K245) &lt;= 7, MONTH($L245) &gt;= 7 ), IF($O245 &lt;&gt; "", $E245/$O245, ""), ""),"")</f>
        <v/>
      </c>
      <c r="W245" s="10" t="str">
        <f>IF('FY2022'!$A247&lt;&gt;"",IF(AND(MONTH($K245) &lt;= 8, MONTH($L245) &gt;= 8), IF($O245 &lt;&gt; "", $E245/$O245, ""), ""),"")</f>
        <v/>
      </c>
      <c r="X245" s="10" t="str">
        <f>IF('FY2022'!$A247&lt;&gt;"",IF(AND(MONTH($K245) &lt;= 9, MONTH($L245) &gt;= 9), IF($O245 &lt;&gt; "", $E245/$O245, ""), ""),"")</f>
        <v/>
      </c>
      <c r="Y245" s="10">
        <f>IF('FY2022'!$A247&lt;&gt;"",IF(AND(MONTH($K245) &lt;= 10, MONTH($L245) &gt;= 10), IF($O245 &lt;&gt; "", $E245/$O245, ""), ""),"")</f>
        <v>250000</v>
      </c>
      <c r="Z245" s="10">
        <f>IF('FY2022'!$A247&lt;&gt;"",IF(AND(MONTH($K245) &lt;= 11, MONTH($L245) &gt;= 11), IF($O245 &lt;&gt; "", $E245/$O245, ""), ""),"")</f>
        <v>250000</v>
      </c>
      <c r="AA245" s="10">
        <f>IF('FY2022'!$A247&lt;&gt;"",IF(AND(MONTH($K245) &lt;= 12, MONTH($L245) &gt;= 12), IF($O245 &lt;&gt; "", $E245/$O245, ""), ""),"")</f>
        <v>250000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44835</v>
      </c>
      <c r="L246" s="7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44926</v>
      </c>
      <c r="M246" s="7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44614</v>
      </c>
      <c r="N246" s="7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44586</v>
      </c>
      <c r="O246" s="5">
        <f t="shared" si="3"/>
        <v>3</v>
      </c>
      <c r="P246" s="10" t="str">
        <f>IF('FY2022'!$A248&lt;&gt;"",IF(AND(MONTH($K246) &lt;= 1, MONTH($L246) &gt;= 1), IF($O246 &lt;&gt; "", $E246/$O246, ""), ""),"")</f>
        <v/>
      </c>
      <c r="Q246" s="10" t="str">
        <f>IF('FY2022'!$A248&lt;&gt;"",IF(AND(MONTH($K246) &lt;= 2, MONTH($L246) &gt;= 2), IF($O246 &lt;&gt; "", $E246/$O246, ""), ""),"")</f>
        <v/>
      </c>
      <c r="R246" s="10" t="str">
        <f>IF('FY2022'!$A248&lt;&gt;"",IF(AND(MONTH($K246) &lt;= 3, MONTH($L246) &gt;= 3), IF($O246 &lt;&gt; "", $E246/$O246, ""), ""),"")</f>
        <v/>
      </c>
      <c r="S246" s="10" t="str">
        <f>IF('FY2022'!$A248&lt;&gt;"",IF(AND(MONTH($K246) &lt;= 4, MONTH($L246) &gt;= 4), IF($O246 &lt;&gt; "", $E246/$O246, ""), ""),"")</f>
        <v/>
      </c>
      <c r="T246" s="10" t="str">
        <f>IF('FY2022'!$A248&lt;&gt;"",IF(AND(MONTH($K246) &lt;= 5, MONTH($L246) &gt;= 5), IF($O246 &lt;&gt; "", $E246/$O246, ""), ""),"")</f>
        <v/>
      </c>
      <c r="U246" s="10" t="str">
        <f>IF('FY2022'!$A248&lt;&gt;"",IF(AND(MONTH($K246) &lt;= 6, MONTH($L246) &gt;= 6), IF($O246 &lt;&gt; "", $E246/$O246, ""), ""),"")</f>
        <v/>
      </c>
      <c r="V246" s="10" t="str">
        <f>IF('FY2022'!$A248&lt;&gt;"",IF(AND(MONTH($K246) &lt;= 7, MONTH($L246) &gt;= 7 ), IF($O246 &lt;&gt; "", $E246/$O246, ""), ""),"")</f>
        <v/>
      </c>
      <c r="W246" s="10" t="str">
        <f>IF('FY2022'!$A248&lt;&gt;"",IF(AND(MONTH($K246) &lt;= 8, MONTH($L246) &gt;= 8), IF($O246 &lt;&gt; "", $E246/$O246, ""), ""),"")</f>
        <v/>
      </c>
      <c r="X246" s="10" t="str">
        <f>IF('FY2022'!$A248&lt;&gt;"",IF(AND(MONTH($K246) &lt;= 9, MONTH($L246) &gt;= 9), IF($O246 &lt;&gt; "", $E246/$O246, ""), ""),"")</f>
        <v/>
      </c>
      <c r="Y246" s="10">
        <f>IF('FY2022'!$A248&lt;&gt;"",IF(AND(MONTH($K246) &lt;= 10, MONTH($L246) &gt;= 10), IF($O246 &lt;&gt; "", $E246/$O246, ""), ""),"")</f>
        <v>400000</v>
      </c>
      <c r="Z246" s="10">
        <f>IF('FY2022'!$A248&lt;&gt;"",IF(AND(MONTH($K246) &lt;= 11, MONTH($L246) &gt;= 11), IF($O246 &lt;&gt; "", $E246/$O246, ""), ""),"")</f>
        <v>400000</v>
      </c>
      <c r="AA246" s="10">
        <f>IF('FY2022'!$A248&lt;&gt;"",IF(AND(MONTH($K246) &lt;= 12, MONTH($L246) &gt;= 12), IF($O246 &lt;&gt; "", $E246/$O246, ""), ""),"")</f>
        <v>400000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44835</v>
      </c>
      <c r="L247" s="7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44926</v>
      </c>
      <c r="M247" s="7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44614</v>
      </c>
      <c r="N247" s="7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44586</v>
      </c>
      <c r="O247" s="5">
        <f t="shared" si="3"/>
        <v>3</v>
      </c>
      <c r="P247" s="10" t="str">
        <f>IF('FY2022'!$A249&lt;&gt;"",IF(AND(MONTH($K247) &lt;= 1, MONTH($L247) &gt;= 1), IF($O247 &lt;&gt; "", $E247/$O247, ""), ""),"")</f>
        <v/>
      </c>
      <c r="Q247" s="10" t="str">
        <f>IF('FY2022'!$A249&lt;&gt;"",IF(AND(MONTH($K247) &lt;= 2, MONTH($L247) &gt;= 2), IF($O247 &lt;&gt; "", $E247/$O247, ""), ""),"")</f>
        <v/>
      </c>
      <c r="R247" s="10" t="str">
        <f>IF('FY2022'!$A249&lt;&gt;"",IF(AND(MONTH($K247) &lt;= 3, MONTH($L247) &gt;= 3), IF($O247 &lt;&gt; "", $E247/$O247, ""), ""),"")</f>
        <v/>
      </c>
      <c r="S247" s="10" t="str">
        <f>IF('FY2022'!$A249&lt;&gt;"",IF(AND(MONTH($K247) &lt;= 4, MONTH($L247) &gt;= 4), IF($O247 &lt;&gt; "", $E247/$O247, ""), ""),"")</f>
        <v/>
      </c>
      <c r="T247" s="10" t="str">
        <f>IF('FY2022'!$A249&lt;&gt;"",IF(AND(MONTH($K247) &lt;= 5, MONTH($L247) &gt;= 5), IF($O247 &lt;&gt; "", $E247/$O247, ""), ""),"")</f>
        <v/>
      </c>
      <c r="U247" s="10" t="str">
        <f>IF('FY2022'!$A249&lt;&gt;"",IF(AND(MONTH($K247) &lt;= 6, MONTH($L247) &gt;= 6), IF($O247 &lt;&gt; "", $E247/$O247, ""), ""),"")</f>
        <v/>
      </c>
      <c r="V247" s="10" t="str">
        <f>IF('FY2022'!$A249&lt;&gt;"",IF(AND(MONTH($K247) &lt;= 7, MONTH($L247) &gt;= 7 ), IF($O247 &lt;&gt; "", $E247/$O247, ""), ""),"")</f>
        <v/>
      </c>
      <c r="W247" s="10" t="str">
        <f>IF('FY2022'!$A249&lt;&gt;"",IF(AND(MONTH($K247) &lt;= 8, MONTH($L247) &gt;= 8), IF($O247 &lt;&gt; "", $E247/$O247, ""), ""),"")</f>
        <v/>
      </c>
      <c r="X247" s="10" t="str">
        <f>IF('FY2022'!$A249&lt;&gt;"",IF(AND(MONTH($K247) &lt;= 9, MONTH($L247) &gt;= 9), IF($O247 &lt;&gt; "", $E247/$O247, ""), ""),"")</f>
        <v/>
      </c>
      <c r="Y247" s="10">
        <f>IF('FY2022'!$A249&lt;&gt;"",IF(AND(MONTH($K247) &lt;= 10, MONTH($L247) &gt;= 10), IF($O247 &lt;&gt; "", $E247/$O247, ""), ""),"")</f>
        <v>200000</v>
      </c>
      <c r="Z247" s="10">
        <f>IF('FY2022'!$A249&lt;&gt;"",IF(AND(MONTH($K247) &lt;= 11, MONTH($L247) &gt;= 11), IF($O247 &lt;&gt; "", $E247/$O247, ""), ""),"")</f>
        <v>200000</v>
      </c>
      <c r="AA247" s="10">
        <f>IF('FY2022'!$A249&lt;&gt;"",IF(AND(MONTH($K247) &lt;= 12, MONTH($L247) &gt;= 12), IF($O247 &lt;&gt; "", $E247/$O247, ""), ""),"")</f>
        <v>200000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44835</v>
      </c>
      <c r="L248" s="7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44926</v>
      </c>
      <c r="M248" s="7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44614</v>
      </c>
      <c r="N248" s="7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44586</v>
      </c>
      <c r="O248" s="5">
        <f t="shared" si="3"/>
        <v>3</v>
      </c>
      <c r="P248" s="10" t="str">
        <f>IF('FY2022'!$A250&lt;&gt;"",IF(AND(MONTH($K248) &lt;= 1, MONTH($L248) &gt;= 1), IF($O248 &lt;&gt; "", $E248/$O248, ""), ""),"")</f>
        <v/>
      </c>
      <c r="Q248" s="10" t="str">
        <f>IF('FY2022'!$A250&lt;&gt;"",IF(AND(MONTH($K248) &lt;= 2, MONTH($L248) &gt;= 2), IF($O248 &lt;&gt; "", $E248/$O248, ""), ""),"")</f>
        <v/>
      </c>
      <c r="R248" s="10" t="str">
        <f>IF('FY2022'!$A250&lt;&gt;"",IF(AND(MONTH($K248) &lt;= 3, MONTH($L248) &gt;= 3), IF($O248 &lt;&gt; "", $E248/$O248, ""), ""),"")</f>
        <v/>
      </c>
      <c r="S248" s="10" t="str">
        <f>IF('FY2022'!$A250&lt;&gt;"",IF(AND(MONTH($K248) &lt;= 4, MONTH($L248) &gt;= 4), IF($O248 &lt;&gt; "", $E248/$O248, ""), ""),"")</f>
        <v/>
      </c>
      <c r="T248" s="10" t="str">
        <f>IF('FY2022'!$A250&lt;&gt;"",IF(AND(MONTH($K248) &lt;= 5, MONTH($L248) &gt;= 5), IF($O248 &lt;&gt; "", $E248/$O248, ""), ""),"")</f>
        <v/>
      </c>
      <c r="U248" s="10" t="str">
        <f>IF('FY2022'!$A250&lt;&gt;"",IF(AND(MONTH($K248) &lt;= 6, MONTH($L248) &gt;= 6), IF($O248 &lt;&gt; "", $E248/$O248, ""), ""),"")</f>
        <v/>
      </c>
      <c r="V248" s="10" t="str">
        <f>IF('FY2022'!$A250&lt;&gt;"",IF(AND(MONTH($K248) &lt;= 7, MONTH($L248) &gt;= 7 ), IF($O248 &lt;&gt; "", $E248/$O248, ""), ""),"")</f>
        <v/>
      </c>
      <c r="W248" s="10" t="str">
        <f>IF('FY2022'!$A250&lt;&gt;"",IF(AND(MONTH($K248) &lt;= 8, MONTH($L248) &gt;= 8), IF($O248 &lt;&gt; "", $E248/$O248, ""), ""),"")</f>
        <v/>
      </c>
      <c r="X248" s="10" t="str">
        <f>IF('FY2022'!$A250&lt;&gt;"",IF(AND(MONTH($K248) &lt;= 9, MONTH($L248) &gt;= 9), IF($O248 &lt;&gt; "", $E248/$O248, ""), ""),"")</f>
        <v/>
      </c>
      <c r="Y248" s="10">
        <f>IF('FY2022'!$A250&lt;&gt;"",IF(AND(MONTH($K248) &lt;= 10, MONTH($L248) &gt;= 10), IF($O248 &lt;&gt; "", $E248/$O248, ""), ""),"")</f>
        <v>200000</v>
      </c>
      <c r="Z248" s="10">
        <f>IF('FY2022'!$A250&lt;&gt;"",IF(AND(MONTH($K248) &lt;= 11, MONTH($L248) &gt;= 11), IF($O248 &lt;&gt; "", $E248/$O248, ""), ""),"")</f>
        <v>200000</v>
      </c>
      <c r="AA248" s="10">
        <f>IF('FY2022'!$A250&lt;&gt;"",IF(AND(MONTH($K248) &lt;= 12, MONTH($L248) &gt;= 12), IF($O248 &lt;&gt; "", $E248/$O248, ""), ""),"")</f>
        <v>200000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44835</v>
      </c>
      <c r="L249" s="7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44926</v>
      </c>
      <c r="M249" s="7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44614</v>
      </c>
      <c r="N249" s="7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44586</v>
      </c>
      <c r="O249" s="5">
        <f t="shared" si="3"/>
        <v>3</v>
      </c>
      <c r="P249" s="10" t="str">
        <f>IF('FY2022'!$A251&lt;&gt;"",IF(AND(MONTH($K249) &lt;= 1, MONTH($L249) &gt;= 1), IF($O249 &lt;&gt; "", $E249/$O249, ""), ""),"")</f>
        <v/>
      </c>
      <c r="Q249" s="10" t="str">
        <f>IF('FY2022'!$A251&lt;&gt;"",IF(AND(MONTH($K249) &lt;= 2, MONTH($L249) &gt;= 2), IF($O249 &lt;&gt; "", $E249/$O249, ""), ""),"")</f>
        <v/>
      </c>
      <c r="R249" s="10" t="str">
        <f>IF('FY2022'!$A251&lt;&gt;"",IF(AND(MONTH($K249) &lt;= 3, MONTH($L249) &gt;= 3), IF($O249 &lt;&gt; "", $E249/$O249, ""), ""),"")</f>
        <v/>
      </c>
      <c r="S249" s="10" t="str">
        <f>IF('FY2022'!$A251&lt;&gt;"",IF(AND(MONTH($K249) &lt;= 4, MONTH($L249) &gt;= 4), IF($O249 &lt;&gt; "", $E249/$O249, ""), ""),"")</f>
        <v/>
      </c>
      <c r="T249" s="10" t="str">
        <f>IF('FY2022'!$A251&lt;&gt;"",IF(AND(MONTH($K249) &lt;= 5, MONTH($L249) &gt;= 5), IF($O249 &lt;&gt; "", $E249/$O249, ""), ""),"")</f>
        <v/>
      </c>
      <c r="U249" s="10" t="str">
        <f>IF('FY2022'!$A251&lt;&gt;"",IF(AND(MONTH($K249) &lt;= 6, MONTH($L249) &gt;= 6), IF($O249 &lt;&gt; "", $E249/$O249, ""), ""),"")</f>
        <v/>
      </c>
      <c r="V249" s="10" t="str">
        <f>IF('FY2022'!$A251&lt;&gt;"",IF(AND(MONTH($K249) &lt;= 7, MONTH($L249) &gt;= 7 ), IF($O249 &lt;&gt; "", $E249/$O249, ""), ""),"")</f>
        <v/>
      </c>
      <c r="W249" s="10" t="str">
        <f>IF('FY2022'!$A251&lt;&gt;"",IF(AND(MONTH($K249) &lt;= 8, MONTH($L249) &gt;= 8), IF($O249 &lt;&gt; "", $E249/$O249, ""), ""),"")</f>
        <v/>
      </c>
      <c r="X249" s="10" t="str">
        <f>IF('FY2022'!$A251&lt;&gt;"",IF(AND(MONTH($K249) &lt;= 9, MONTH($L249) &gt;= 9), IF($O249 &lt;&gt; "", $E249/$O249, ""), ""),"")</f>
        <v/>
      </c>
      <c r="Y249" s="10">
        <f>IF('FY2022'!$A251&lt;&gt;"",IF(AND(MONTH($K249) &lt;= 10, MONTH($L249) &gt;= 10), IF($O249 &lt;&gt; "", $E249/$O249, ""), ""),"")</f>
        <v>200000</v>
      </c>
      <c r="Z249" s="10">
        <f>IF('FY2022'!$A251&lt;&gt;"",IF(AND(MONTH($K249) &lt;= 11, MONTH($L249) &gt;= 11), IF($O249 &lt;&gt; "", $E249/$O249, ""), ""),"")</f>
        <v>200000</v>
      </c>
      <c r="AA249" s="10">
        <f>IF('FY2022'!$A251&lt;&gt;"",IF(AND(MONTH($K249) &lt;= 12, MONTH($L249) &gt;= 12), IF($O249 &lt;&gt; "", $E249/$O249, ""), ""),"")</f>
        <v>200000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44835</v>
      </c>
      <c r="L250" s="7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44926</v>
      </c>
      <c r="M250" s="7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44615</v>
      </c>
      <c r="N250" s="7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44587</v>
      </c>
      <c r="O250" s="5">
        <f t="shared" si="3"/>
        <v>3</v>
      </c>
      <c r="P250" s="10" t="str">
        <f>IF('FY2022'!$A252&lt;&gt;"",IF(AND(MONTH($K250) &lt;= 1, MONTH($L250) &gt;= 1), IF($O250 &lt;&gt; "", $E250/$O250, ""), ""),"")</f>
        <v/>
      </c>
      <c r="Q250" s="10" t="str">
        <f>IF('FY2022'!$A252&lt;&gt;"",IF(AND(MONTH($K250) &lt;= 2, MONTH($L250) &gt;= 2), IF($O250 &lt;&gt; "", $E250/$O250, ""), ""),"")</f>
        <v/>
      </c>
      <c r="R250" s="10" t="str">
        <f>IF('FY2022'!$A252&lt;&gt;"",IF(AND(MONTH($K250) &lt;= 3, MONTH($L250) &gt;= 3), IF($O250 &lt;&gt; "", $E250/$O250, ""), ""),"")</f>
        <v/>
      </c>
      <c r="S250" s="10" t="str">
        <f>IF('FY2022'!$A252&lt;&gt;"",IF(AND(MONTH($K250) &lt;= 4, MONTH($L250) &gt;= 4), IF($O250 &lt;&gt; "", $E250/$O250, ""), ""),"")</f>
        <v/>
      </c>
      <c r="T250" s="10" t="str">
        <f>IF('FY2022'!$A252&lt;&gt;"",IF(AND(MONTH($K250) &lt;= 5, MONTH($L250) &gt;= 5), IF($O250 &lt;&gt; "", $E250/$O250, ""), ""),"")</f>
        <v/>
      </c>
      <c r="U250" s="10" t="str">
        <f>IF('FY2022'!$A252&lt;&gt;"",IF(AND(MONTH($K250) &lt;= 6, MONTH($L250) &gt;= 6), IF($O250 &lt;&gt; "", $E250/$O250, ""), ""),"")</f>
        <v/>
      </c>
      <c r="V250" s="10" t="str">
        <f>IF('FY2022'!$A252&lt;&gt;"",IF(AND(MONTH($K250) &lt;= 7, MONTH($L250) &gt;= 7 ), IF($O250 &lt;&gt; "", $E250/$O250, ""), ""),"")</f>
        <v/>
      </c>
      <c r="W250" s="10" t="str">
        <f>IF('FY2022'!$A252&lt;&gt;"",IF(AND(MONTH($K250) &lt;= 8, MONTH($L250) &gt;= 8), IF($O250 &lt;&gt; "", $E250/$O250, ""), ""),"")</f>
        <v/>
      </c>
      <c r="X250" s="10" t="str">
        <f>IF('FY2022'!$A252&lt;&gt;"",IF(AND(MONTH($K250) &lt;= 9, MONTH($L250) &gt;= 9), IF($O250 &lt;&gt; "", $E250/$O250, ""), ""),"")</f>
        <v/>
      </c>
      <c r="Y250" s="10">
        <f>IF('FY2022'!$A252&lt;&gt;"",IF(AND(MONTH($K250) &lt;= 10, MONTH($L250) &gt;= 10), IF($O250 &lt;&gt; "", $E250/$O250, ""), ""),"")</f>
        <v>500000</v>
      </c>
      <c r="Z250" s="10">
        <f>IF('FY2022'!$A252&lt;&gt;"",IF(AND(MONTH($K250) &lt;= 11, MONTH($L250) &gt;= 11), IF($O250 &lt;&gt; "", $E250/$O250, ""), ""),"")</f>
        <v>500000</v>
      </c>
      <c r="AA250" s="10">
        <f>IF('FY2022'!$A252&lt;&gt;"",IF(AND(MONTH($K250) &lt;= 12, MONTH($L250) &gt;= 12), IF($O250 &lt;&gt; "", $E250/$O250, ""), ""),"")</f>
        <v>500000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44835</v>
      </c>
      <c r="L251" s="7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44926</v>
      </c>
      <c r="M251" s="7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44615</v>
      </c>
      <c r="N251" s="7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44587</v>
      </c>
      <c r="O251" s="5">
        <f t="shared" si="3"/>
        <v>3</v>
      </c>
      <c r="P251" s="10" t="str">
        <f>IF('FY2022'!$A253&lt;&gt;"",IF(AND(MONTH($K251) &lt;= 1, MONTH($L251) &gt;= 1), IF($O251 &lt;&gt; "", $E251/$O251, ""), ""),"")</f>
        <v/>
      </c>
      <c r="Q251" s="10" t="str">
        <f>IF('FY2022'!$A253&lt;&gt;"",IF(AND(MONTH($K251) &lt;= 2, MONTH($L251) &gt;= 2), IF($O251 &lt;&gt; "", $E251/$O251, ""), ""),"")</f>
        <v/>
      </c>
      <c r="R251" s="10" t="str">
        <f>IF('FY2022'!$A253&lt;&gt;"",IF(AND(MONTH($K251) &lt;= 3, MONTH($L251) &gt;= 3), IF($O251 &lt;&gt; "", $E251/$O251, ""), ""),"")</f>
        <v/>
      </c>
      <c r="S251" s="10" t="str">
        <f>IF('FY2022'!$A253&lt;&gt;"",IF(AND(MONTH($K251) &lt;= 4, MONTH($L251) &gt;= 4), IF($O251 &lt;&gt; "", $E251/$O251, ""), ""),"")</f>
        <v/>
      </c>
      <c r="T251" s="10" t="str">
        <f>IF('FY2022'!$A253&lt;&gt;"",IF(AND(MONTH($K251) &lt;= 5, MONTH($L251) &gt;= 5), IF($O251 &lt;&gt; "", $E251/$O251, ""), ""),"")</f>
        <v/>
      </c>
      <c r="U251" s="10" t="str">
        <f>IF('FY2022'!$A253&lt;&gt;"",IF(AND(MONTH($K251) &lt;= 6, MONTH($L251) &gt;= 6), IF($O251 &lt;&gt; "", $E251/$O251, ""), ""),"")</f>
        <v/>
      </c>
      <c r="V251" s="10" t="str">
        <f>IF('FY2022'!$A253&lt;&gt;"",IF(AND(MONTH($K251) &lt;= 7, MONTH($L251) &gt;= 7 ), IF($O251 &lt;&gt; "", $E251/$O251, ""), ""),"")</f>
        <v/>
      </c>
      <c r="W251" s="10" t="str">
        <f>IF('FY2022'!$A253&lt;&gt;"",IF(AND(MONTH($K251) &lt;= 8, MONTH($L251) &gt;= 8), IF($O251 &lt;&gt; "", $E251/$O251, ""), ""),"")</f>
        <v/>
      </c>
      <c r="X251" s="10" t="str">
        <f>IF('FY2022'!$A253&lt;&gt;"",IF(AND(MONTH($K251) &lt;= 9, MONTH($L251) &gt;= 9), IF($O251 &lt;&gt; "", $E251/$O251, ""), ""),"")</f>
        <v/>
      </c>
      <c r="Y251" s="10">
        <f>IF('FY2022'!$A253&lt;&gt;"",IF(AND(MONTH($K251) &lt;= 10, MONTH($L251) &gt;= 10), IF($O251 &lt;&gt; "", $E251/$O251, ""), ""),"")</f>
        <v>300000</v>
      </c>
      <c r="Z251" s="10">
        <f>IF('FY2022'!$A253&lt;&gt;"",IF(AND(MONTH($K251) &lt;= 11, MONTH($L251) &gt;= 11), IF($O251 &lt;&gt; "", $E251/$O251, ""), ""),"")</f>
        <v>300000</v>
      </c>
      <c r="AA251" s="10">
        <f>IF('FY2022'!$A253&lt;&gt;"",IF(AND(MONTH($K251) &lt;= 12, MONTH($L251) &gt;= 12), IF($O251 &lt;&gt; "", $E251/$O251, ""), ""),"")</f>
        <v>300000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44835</v>
      </c>
      <c r="L252" s="7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44926</v>
      </c>
      <c r="M252" s="7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44615</v>
      </c>
      <c r="N252" s="7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44587</v>
      </c>
      <c r="O252" s="5">
        <f t="shared" si="3"/>
        <v>3</v>
      </c>
      <c r="P252" s="10" t="str">
        <f>IF('FY2022'!$A254&lt;&gt;"",IF(AND(MONTH($K252) &lt;= 1, MONTH($L252) &gt;= 1), IF($O252 &lt;&gt; "", $E252/$O252, ""), ""),"")</f>
        <v/>
      </c>
      <c r="Q252" s="10" t="str">
        <f>IF('FY2022'!$A254&lt;&gt;"",IF(AND(MONTH($K252) &lt;= 2, MONTH($L252) &gt;= 2), IF($O252 &lt;&gt; "", $E252/$O252, ""), ""),"")</f>
        <v/>
      </c>
      <c r="R252" s="10" t="str">
        <f>IF('FY2022'!$A254&lt;&gt;"",IF(AND(MONTH($K252) &lt;= 3, MONTH($L252) &gt;= 3), IF($O252 &lt;&gt; "", $E252/$O252, ""), ""),"")</f>
        <v/>
      </c>
      <c r="S252" s="10" t="str">
        <f>IF('FY2022'!$A254&lt;&gt;"",IF(AND(MONTH($K252) &lt;= 4, MONTH($L252) &gt;= 4), IF($O252 &lt;&gt; "", $E252/$O252, ""), ""),"")</f>
        <v/>
      </c>
      <c r="T252" s="10" t="str">
        <f>IF('FY2022'!$A254&lt;&gt;"",IF(AND(MONTH($K252) &lt;= 5, MONTH($L252) &gt;= 5), IF($O252 &lt;&gt; "", $E252/$O252, ""), ""),"")</f>
        <v/>
      </c>
      <c r="U252" s="10" t="str">
        <f>IF('FY2022'!$A254&lt;&gt;"",IF(AND(MONTH($K252) &lt;= 6, MONTH($L252) &gt;= 6), IF($O252 &lt;&gt; "", $E252/$O252, ""), ""),"")</f>
        <v/>
      </c>
      <c r="V252" s="10" t="str">
        <f>IF('FY2022'!$A254&lt;&gt;"",IF(AND(MONTH($K252) &lt;= 7, MONTH($L252) &gt;= 7 ), IF($O252 &lt;&gt; "", $E252/$O252, ""), ""),"")</f>
        <v/>
      </c>
      <c r="W252" s="10" t="str">
        <f>IF('FY2022'!$A254&lt;&gt;"",IF(AND(MONTH($K252) &lt;= 8, MONTH($L252) &gt;= 8), IF($O252 &lt;&gt; "", $E252/$O252, ""), ""),"")</f>
        <v/>
      </c>
      <c r="X252" s="10" t="str">
        <f>IF('FY2022'!$A254&lt;&gt;"",IF(AND(MONTH($K252) &lt;= 9, MONTH($L252) &gt;= 9), IF($O252 &lt;&gt; "", $E252/$O252, ""), ""),"")</f>
        <v/>
      </c>
      <c r="Y252" s="10">
        <f>IF('FY2022'!$A254&lt;&gt;"",IF(AND(MONTH($K252) &lt;= 10, MONTH($L252) &gt;= 10), IF($O252 &lt;&gt; "", $E252/$O252, ""), ""),"")</f>
        <v>300000</v>
      </c>
      <c r="Z252" s="10">
        <f>IF('FY2022'!$A254&lt;&gt;"",IF(AND(MONTH($K252) &lt;= 11, MONTH($L252) &gt;= 11), IF($O252 &lt;&gt; "", $E252/$O252, ""), ""),"")</f>
        <v>300000</v>
      </c>
      <c r="AA252" s="10">
        <f>IF('FY2022'!$A254&lt;&gt;"",IF(AND(MONTH($K252) &lt;= 12, MONTH($L252) &gt;= 12), IF($O252 &lt;&gt; "", $E252/$O252, ""), ""),"")</f>
        <v>300000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44835</v>
      </c>
      <c r="L253" s="7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44926</v>
      </c>
      <c r="M253" s="7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44615</v>
      </c>
      <c r="N253" s="7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44587</v>
      </c>
      <c r="O253" s="5">
        <f t="shared" si="3"/>
        <v>3</v>
      </c>
      <c r="P253" s="10" t="str">
        <f>IF('FY2022'!$A255&lt;&gt;"",IF(AND(MONTH($K253) &lt;= 1, MONTH($L253) &gt;= 1), IF($O253 &lt;&gt; "", $E253/$O253, ""), ""),"")</f>
        <v/>
      </c>
      <c r="Q253" s="10" t="str">
        <f>IF('FY2022'!$A255&lt;&gt;"",IF(AND(MONTH($K253) &lt;= 2, MONTH($L253) &gt;= 2), IF($O253 &lt;&gt; "", $E253/$O253, ""), ""),"")</f>
        <v/>
      </c>
      <c r="R253" s="10" t="str">
        <f>IF('FY2022'!$A255&lt;&gt;"",IF(AND(MONTH($K253) &lt;= 3, MONTH($L253) &gt;= 3), IF($O253 &lt;&gt; "", $E253/$O253, ""), ""),"")</f>
        <v/>
      </c>
      <c r="S253" s="10" t="str">
        <f>IF('FY2022'!$A255&lt;&gt;"",IF(AND(MONTH($K253) &lt;= 4, MONTH($L253) &gt;= 4), IF($O253 &lt;&gt; "", $E253/$O253, ""), ""),"")</f>
        <v/>
      </c>
      <c r="T253" s="10" t="str">
        <f>IF('FY2022'!$A255&lt;&gt;"",IF(AND(MONTH($K253) &lt;= 5, MONTH($L253) &gt;= 5), IF($O253 &lt;&gt; "", $E253/$O253, ""), ""),"")</f>
        <v/>
      </c>
      <c r="U253" s="10" t="str">
        <f>IF('FY2022'!$A255&lt;&gt;"",IF(AND(MONTH($K253) &lt;= 6, MONTH($L253) &gt;= 6), IF($O253 &lt;&gt; "", $E253/$O253, ""), ""),"")</f>
        <v/>
      </c>
      <c r="V253" s="10" t="str">
        <f>IF('FY2022'!$A255&lt;&gt;"",IF(AND(MONTH($K253) &lt;= 7, MONTH($L253) &gt;= 7 ), IF($O253 &lt;&gt; "", $E253/$O253, ""), ""),"")</f>
        <v/>
      </c>
      <c r="W253" s="10" t="str">
        <f>IF('FY2022'!$A255&lt;&gt;"",IF(AND(MONTH($K253) &lt;= 8, MONTH($L253) &gt;= 8), IF($O253 &lt;&gt; "", $E253/$O253, ""), ""),"")</f>
        <v/>
      </c>
      <c r="X253" s="10" t="str">
        <f>IF('FY2022'!$A255&lt;&gt;"",IF(AND(MONTH($K253) &lt;= 9, MONTH($L253) &gt;= 9), IF($O253 &lt;&gt; "", $E253/$O253, ""), ""),"")</f>
        <v/>
      </c>
      <c r="Y253" s="10">
        <f>IF('FY2022'!$A255&lt;&gt;"",IF(AND(MONTH($K253) &lt;= 10, MONTH($L253) &gt;= 10), IF($O253 &lt;&gt; "", $E253/$O253, ""), ""),"")</f>
        <v>200000</v>
      </c>
      <c r="Z253" s="10">
        <f>IF('FY2022'!$A255&lt;&gt;"",IF(AND(MONTH($K253) &lt;= 11, MONTH($L253) &gt;= 11), IF($O253 &lt;&gt; "", $E253/$O253, ""), ""),"")</f>
        <v>200000</v>
      </c>
      <c r="AA253" s="10">
        <f>IF('FY2022'!$A255&lt;&gt;"",IF(AND(MONTH($K253) &lt;= 12, MONTH($L253) &gt;= 12), IF($O253 &lt;&gt; "", $E253/$O253, ""), ""),"")</f>
        <v>200000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44835</v>
      </c>
      <c r="L254" s="7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44926</v>
      </c>
      <c r="M254" s="7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44615</v>
      </c>
      <c r="N254" s="7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44587</v>
      </c>
      <c r="O254" s="5">
        <f t="shared" si="3"/>
        <v>3</v>
      </c>
      <c r="P254" s="10" t="str">
        <f>IF('FY2022'!$A256&lt;&gt;"",IF(AND(MONTH($K254) &lt;= 1, MONTH($L254) &gt;= 1), IF($O254 &lt;&gt; "", $E254/$O254, ""), ""),"")</f>
        <v/>
      </c>
      <c r="Q254" s="10" t="str">
        <f>IF('FY2022'!$A256&lt;&gt;"",IF(AND(MONTH($K254) &lt;= 2, MONTH($L254) &gt;= 2), IF($O254 &lt;&gt; "", $E254/$O254, ""), ""),"")</f>
        <v/>
      </c>
      <c r="R254" s="10" t="str">
        <f>IF('FY2022'!$A256&lt;&gt;"",IF(AND(MONTH($K254) &lt;= 3, MONTH($L254) &gt;= 3), IF($O254 &lt;&gt; "", $E254/$O254, ""), ""),"")</f>
        <v/>
      </c>
      <c r="S254" s="10" t="str">
        <f>IF('FY2022'!$A256&lt;&gt;"",IF(AND(MONTH($K254) &lt;= 4, MONTH($L254) &gt;= 4), IF($O254 &lt;&gt; "", $E254/$O254, ""), ""),"")</f>
        <v/>
      </c>
      <c r="T254" s="10" t="str">
        <f>IF('FY2022'!$A256&lt;&gt;"",IF(AND(MONTH($K254) &lt;= 5, MONTH($L254) &gt;= 5), IF($O254 &lt;&gt; "", $E254/$O254, ""), ""),"")</f>
        <v/>
      </c>
      <c r="U254" s="10" t="str">
        <f>IF('FY2022'!$A256&lt;&gt;"",IF(AND(MONTH($K254) &lt;= 6, MONTH($L254) &gt;= 6), IF($O254 &lt;&gt; "", $E254/$O254, ""), ""),"")</f>
        <v/>
      </c>
      <c r="V254" s="10" t="str">
        <f>IF('FY2022'!$A256&lt;&gt;"",IF(AND(MONTH($K254) &lt;= 7, MONTH($L254) &gt;= 7 ), IF($O254 &lt;&gt; "", $E254/$O254, ""), ""),"")</f>
        <v/>
      </c>
      <c r="W254" s="10" t="str">
        <f>IF('FY2022'!$A256&lt;&gt;"",IF(AND(MONTH($K254) &lt;= 8, MONTH($L254) &gt;= 8), IF($O254 &lt;&gt; "", $E254/$O254, ""), ""),"")</f>
        <v/>
      </c>
      <c r="X254" s="10" t="str">
        <f>IF('FY2022'!$A256&lt;&gt;"",IF(AND(MONTH($K254) &lt;= 9, MONTH($L254) &gt;= 9), IF($O254 &lt;&gt; "", $E254/$O254, ""), ""),"")</f>
        <v/>
      </c>
      <c r="Y254" s="10">
        <f>IF('FY2022'!$A256&lt;&gt;"",IF(AND(MONTH($K254) &lt;= 10, MONTH($L254) &gt;= 10), IF($O254 &lt;&gt; "", $E254/$O254, ""), ""),"")</f>
        <v>250000</v>
      </c>
      <c r="Z254" s="10">
        <f>IF('FY2022'!$A256&lt;&gt;"",IF(AND(MONTH($K254) &lt;= 11, MONTH($L254) &gt;= 11), IF($O254 &lt;&gt; "", $E254/$O254, ""), ""),"")</f>
        <v>250000</v>
      </c>
      <c r="AA254" s="10">
        <f>IF('FY2022'!$A256&lt;&gt;"",IF(AND(MONTH($K254) &lt;= 12, MONTH($L254) &gt;= 12), IF($O254 &lt;&gt; "", $E254/$O254, ""), ""),"")</f>
        <v>250000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44835</v>
      </c>
      <c r="L255" s="7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44926</v>
      </c>
      <c r="M255" s="7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44615</v>
      </c>
      <c r="N255" s="7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44587</v>
      </c>
      <c r="O255" s="5">
        <f t="shared" si="3"/>
        <v>3</v>
      </c>
      <c r="P255" s="10" t="str">
        <f>IF('FY2022'!$A257&lt;&gt;"",IF(AND(MONTH($K255) &lt;= 1, MONTH($L255) &gt;= 1), IF($O255 &lt;&gt; "", $E255/$O255, ""), ""),"")</f>
        <v/>
      </c>
      <c r="Q255" s="10" t="str">
        <f>IF('FY2022'!$A257&lt;&gt;"",IF(AND(MONTH($K255) &lt;= 2, MONTH($L255) &gt;= 2), IF($O255 &lt;&gt; "", $E255/$O255, ""), ""),"")</f>
        <v/>
      </c>
      <c r="R255" s="10" t="str">
        <f>IF('FY2022'!$A257&lt;&gt;"",IF(AND(MONTH($K255) &lt;= 3, MONTH($L255) &gt;= 3), IF($O255 &lt;&gt; "", $E255/$O255, ""), ""),"")</f>
        <v/>
      </c>
      <c r="S255" s="10" t="str">
        <f>IF('FY2022'!$A257&lt;&gt;"",IF(AND(MONTH($K255) &lt;= 4, MONTH($L255) &gt;= 4), IF($O255 &lt;&gt; "", $E255/$O255, ""), ""),"")</f>
        <v/>
      </c>
      <c r="T255" s="10" t="str">
        <f>IF('FY2022'!$A257&lt;&gt;"",IF(AND(MONTH($K255) &lt;= 5, MONTH($L255) &gt;= 5), IF($O255 &lt;&gt; "", $E255/$O255, ""), ""),"")</f>
        <v/>
      </c>
      <c r="U255" s="10" t="str">
        <f>IF('FY2022'!$A257&lt;&gt;"",IF(AND(MONTH($K255) &lt;= 6, MONTH($L255) &gt;= 6), IF($O255 &lt;&gt; "", $E255/$O255, ""), ""),"")</f>
        <v/>
      </c>
      <c r="V255" s="10" t="str">
        <f>IF('FY2022'!$A257&lt;&gt;"",IF(AND(MONTH($K255) &lt;= 7, MONTH($L255) &gt;= 7 ), IF($O255 &lt;&gt; "", $E255/$O255, ""), ""),"")</f>
        <v/>
      </c>
      <c r="W255" s="10" t="str">
        <f>IF('FY2022'!$A257&lt;&gt;"",IF(AND(MONTH($K255) &lt;= 8, MONTH($L255) &gt;= 8), IF($O255 &lt;&gt; "", $E255/$O255, ""), ""),"")</f>
        <v/>
      </c>
      <c r="X255" s="10" t="str">
        <f>IF('FY2022'!$A257&lt;&gt;"",IF(AND(MONTH($K255) &lt;= 9, MONTH($L255) &gt;= 9), IF($O255 &lt;&gt; "", $E255/$O255, ""), ""),"")</f>
        <v/>
      </c>
      <c r="Y255" s="10">
        <f>IF('FY2022'!$A257&lt;&gt;"",IF(AND(MONTH($K255) &lt;= 10, MONTH($L255) &gt;= 10), IF($O255 &lt;&gt; "", $E255/$O255, ""), ""),"")</f>
        <v>250000</v>
      </c>
      <c r="Z255" s="10">
        <f>IF('FY2022'!$A257&lt;&gt;"",IF(AND(MONTH($K255) &lt;= 11, MONTH($L255) &gt;= 11), IF($O255 &lt;&gt; "", $E255/$O255, ""), ""),"")</f>
        <v>250000</v>
      </c>
      <c r="AA255" s="10">
        <f>IF('FY2022'!$A257&lt;&gt;"",IF(AND(MONTH($K255) &lt;= 12, MONTH($L255) &gt;= 12), IF($O255 &lt;&gt; "", $E255/$O255, ""), ""),"")</f>
        <v>250000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44835</v>
      </c>
      <c r="L256" s="7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44926</v>
      </c>
      <c r="M256" s="7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44615</v>
      </c>
      <c r="N256" s="7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44587</v>
      </c>
      <c r="O256" s="5">
        <f t="shared" si="3"/>
        <v>3</v>
      </c>
      <c r="P256" s="10" t="str">
        <f>IF('FY2022'!$A258&lt;&gt;"",IF(AND(MONTH($K256) &lt;= 1, MONTH($L256) &gt;= 1), IF($O256 &lt;&gt; "", $E256/$O256, ""), ""),"")</f>
        <v/>
      </c>
      <c r="Q256" s="10" t="str">
        <f>IF('FY2022'!$A258&lt;&gt;"",IF(AND(MONTH($K256) &lt;= 2, MONTH($L256) &gt;= 2), IF($O256 &lt;&gt; "", $E256/$O256, ""), ""),"")</f>
        <v/>
      </c>
      <c r="R256" s="10" t="str">
        <f>IF('FY2022'!$A258&lt;&gt;"",IF(AND(MONTH($K256) &lt;= 3, MONTH($L256) &gt;= 3), IF($O256 &lt;&gt; "", $E256/$O256, ""), ""),"")</f>
        <v/>
      </c>
      <c r="S256" s="10" t="str">
        <f>IF('FY2022'!$A258&lt;&gt;"",IF(AND(MONTH($K256) &lt;= 4, MONTH($L256) &gt;= 4), IF($O256 &lt;&gt; "", $E256/$O256, ""), ""),"")</f>
        <v/>
      </c>
      <c r="T256" s="10" t="str">
        <f>IF('FY2022'!$A258&lt;&gt;"",IF(AND(MONTH($K256) &lt;= 5, MONTH($L256) &gt;= 5), IF($O256 &lt;&gt; "", $E256/$O256, ""), ""),"")</f>
        <v/>
      </c>
      <c r="U256" s="10" t="str">
        <f>IF('FY2022'!$A258&lt;&gt;"",IF(AND(MONTH($K256) &lt;= 6, MONTH($L256) &gt;= 6), IF($O256 &lt;&gt; "", $E256/$O256, ""), ""),"")</f>
        <v/>
      </c>
      <c r="V256" s="10" t="str">
        <f>IF('FY2022'!$A258&lt;&gt;"",IF(AND(MONTH($K256) &lt;= 7, MONTH($L256) &gt;= 7 ), IF($O256 &lt;&gt; "", $E256/$O256, ""), ""),"")</f>
        <v/>
      </c>
      <c r="W256" s="10" t="str">
        <f>IF('FY2022'!$A258&lt;&gt;"",IF(AND(MONTH($K256) &lt;= 8, MONTH($L256) &gt;= 8), IF($O256 &lt;&gt; "", $E256/$O256, ""), ""),"")</f>
        <v/>
      </c>
      <c r="X256" s="10" t="str">
        <f>IF('FY2022'!$A258&lt;&gt;"",IF(AND(MONTH($K256) &lt;= 9, MONTH($L256) &gt;= 9), IF($O256 &lt;&gt; "", $E256/$O256, ""), ""),"")</f>
        <v/>
      </c>
      <c r="Y256" s="10">
        <f>IF('FY2022'!$A258&lt;&gt;"",IF(AND(MONTH($K256) &lt;= 10, MONTH($L256) &gt;= 10), IF($O256 &lt;&gt; "", $E256/$O256, ""), ""),"")</f>
        <v>200000</v>
      </c>
      <c r="Z256" s="10">
        <f>IF('FY2022'!$A258&lt;&gt;"",IF(AND(MONTH($K256) &lt;= 11, MONTH($L256) &gt;= 11), IF($O256 &lt;&gt; "", $E256/$O256, ""), ""),"")</f>
        <v>200000</v>
      </c>
      <c r="AA256" s="10">
        <f>IF('FY2022'!$A258&lt;&gt;"",IF(AND(MONTH($K256) &lt;= 12, MONTH($L256) &gt;= 12), IF($O256 &lt;&gt; "", $E256/$O256, ""), ""),"")</f>
        <v>200000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44835</v>
      </c>
      <c r="L257" s="7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44926</v>
      </c>
      <c r="M257" s="7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44616</v>
      </c>
      <c r="N257" s="7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44588</v>
      </c>
      <c r="O257" s="5">
        <f t="shared" si="3"/>
        <v>3</v>
      </c>
      <c r="P257" s="10" t="str">
        <f>IF('FY2022'!$A259&lt;&gt;"",IF(AND(MONTH($K257) &lt;= 1, MONTH($L257) &gt;= 1), IF($O257 &lt;&gt; "", $E257/$O257, ""), ""),"")</f>
        <v/>
      </c>
      <c r="Q257" s="10" t="str">
        <f>IF('FY2022'!$A259&lt;&gt;"",IF(AND(MONTH($K257) &lt;= 2, MONTH($L257) &gt;= 2), IF($O257 &lt;&gt; "", $E257/$O257, ""), ""),"")</f>
        <v/>
      </c>
      <c r="R257" s="10" t="str">
        <f>IF('FY2022'!$A259&lt;&gt;"",IF(AND(MONTH($K257) &lt;= 3, MONTH($L257) &gt;= 3), IF($O257 &lt;&gt; "", $E257/$O257, ""), ""),"")</f>
        <v/>
      </c>
      <c r="S257" s="10" t="str">
        <f>IF('FY2022'!$A259&lt;&gt;"",IF(AND(MONTH($K257) &lt;= 4, MONTH($L257) &gt;= 4), IF($O257 &lt;&gt; "", $E257/$O257, ""), ""),"")</f>
        <v/>
      </c>
      <c r="T257" s="10" t="str">
        <f>IF('FY2022'!$A259&lt;&gt;"",IF(AND(MONTH($K257) &lt;= 5, MONTH($L257) &gt;= 5), IF($O257 &lt;&gt; "", $E257/$O257, ""), ""),"")</f>
        <v/>
      </c>
      <c r="U257" s="10" t="str">
        <f>IF('FY2022'!$A259&lt;&gt;"",IF(AND(MONTH($K257) &lt;= 6, MONTH($L257) &gt;= 6), IF($O257 &lt;&gt; "", $E257/$O257, ""), ""),"")</f>
        <v/>
      </c>
      <c r="V257" s="10" t="str">
        <f>IF('FY2022'!$A259&lt;&gt;"",IF(AND(MONTH($K257) &lt;= 7, MONTH($L257) &gt;= 7 ), IF($O257 &lt;&gt; "", $E257/$O257, ""), ""),"")</f>
        <v/>
      </c>
      <c r="W257" s="10" t="str">
        <f>IF('FY2022'!$A259&lt;&gt;"",IF(AND(MONTH($K257) &lt;= 8, MONTH($L257) &gt;= 8), IF($O257 &lt;&gt; "", $E257/$O257, ""), ""),"")</f>
        <v/>
      </c>
      <c r="X257" s="10" t="str">
        <f>IF('FY2022'!$A259&lt;&gt;"",IF(AND(MONTH($K257) &lt;= 9, MONTH($L257) &gt;= 9), IF($O257 &lt;&gt; "", $E257/$O257, ""), ""),"")</f>
        <v/>
      </c>
      <c r="Y257" s="10">
        <f>IF('FY2022'!$A259&lt;&gt;"",IF(AND(MONTH($K257) &lt;= 10, MONTH($L257) &gt;= 10), IF($O257 &lt;&gt; "", $E257/$O257, ""), ""),"")</f>
        <v>300000</v>
      </c>
      <c r="Z257" s="10">
        <f>IF('FY2022'!$A259&lt;&gt;"",IF(AND(MONTH($K257) &lt;= 11, MONTH($L257) &gt;= 11), IF($O257 &lt;&gt; "", $E257/$O257, ""), ""),"")</f>
        <v>300000</v>
      </c>
      <c r="AA257" s="10">
        <f>IF('FY2022'!$A259&lt;&gt;"",IF(AND(MONTH($K257) &lt;= 12, MONTH($L257) &gt;= 12), IF($O257 &lt;&gt; "", $E257/$O257, ""), ""),"")</f>
        <v>300000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44835</v>
      </c>
      <c r="L258" s="7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44926</v>
      </c>
      <c r="M258" s="7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44616</v>
      </c>
      <c r="N258" s="7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44588</v>
      </c>
      <c r="O258" s="5">
        <f t="shared" si="3"/>
        <v>3</v>
      </c>
      <c r="P258" s="10" t="str">
        <f>IF('FY2022'!$A260&lt;&gt;"",IF(AND(MONTH($K258) &lt;= 1, MONTH($L258) &gt;= 1), IF($O258 &lt;&gt; "", $E258/$O258, ""), ""),"")</f>
        <v/>
      </c>
      <c r="Q258" s="10" t="str">
        <f>IF('FY2022'!$A260&lt;&gt;"",IF(AND(MONTH($K258) &lt;= 2, MONTH($L258) &gt;= 2), IF($O258 &lt;&gt; "", $E258/$O258, ""), ""),"")</f>
        <v/>
      </c>
      <c r="R258" s="10" t="str">
        <f>IF('FY2022'!$A260&lt;&gt;"",IF(AND(MONTH($K258) &lt;= 3, MONTH($L258) &gt;= 3), IF($O258 &lt;&gt; "", $E258/$O258, ""), ""),"")</f>
        <v/>
      </c>
      <c r="S258" s="10" t="str">
        <f>IF('FY2022'!$A260&lt;&gt;"",IF(AND(MONTH($K258) &lt;= 4, MONTH($L258) &gt;= 4), IF($O258 &lt;&gt; "", $E258/$O258, ""), ""),"")</f>
        <v/>
      </c>
      <c r="T258" s="10" t="str">
        <f>IF('FY2022'!$A260&lt;&gt;"",IF(AND(MONTH($K258) &lt;= 5, MONTH($L258) &gt;= 5), IF($O258 &lt;&gt; "", $E258/$O258, ""), ""),"")</f>
        <v/>
      </c>
      <c r="U258" s="10" t="str">
        <f>IF('FY2022'!$A260&lt;&gt;"",IF(AND(MONTH($K258) &lt;= 6, MONTH($L258) &gt;= 6), IF($O258 &lt;&gt; "", $E258/$O258, ""), ""),"")</f>
        <v/>
      </c>
      <c r="V258" s="10" t="str">
        <f>IF('FY2022'!$A260&lt;&gt;"",IF(AND(MONTH($K258) &lt;= 7, MONTH($L258) &gt;= 7 ), IF($O258 &lt;&gt; "", $E258/$O258, ""), ""),"")</f>
        <v/>
      </c>
      <c r="W258" s="10" t="str">
        <f>IF('FY2022'!$A260&lt;&gt;"",IF(AND(MONTH($K258) &lt;= 8, MONTH($L258) &gt;= 8), IF($O258 &lt;&gt; "", $E258/$O258, ""), ""),"")</f>
        <v/>
      </c>
      <c r="X258" s="10" t="str">
        <f>IF('FY2022'!$A260&lt;&gt;"",IF(AND(MONTH($K258) &lt;= 9, MONTH($L258) &gt;= 9), IF($O258 &lt;&gt; "", $E258/$O258, ""), ""),"")</f>
        <v/>
      </c>
      <c r="Y258" s="10">
        <f>IF('FY2022'!$A260&lt;&gt;"",IF(AND(MONTH($K258) &lt;= 10, MONTH($L258) &gt;= 10), IF($O258 &lt;&gt; "", $E258/$O258, ""), ""),"")</f>
        <v>300000</v>
      </c>
      <c r="Z258" s="10">
        <f>IF('FY2022'!$A260&lt;&gt;"",IF(AND(MONTH($K258) &lt;= 11, MONTH($L258) &gt;= 11), IF($O258 &lt;&gt; "", $E258/$O258, ""), ""),"")</f>
        <v>300000</v>
      </c>
      <c r="AA258" s="10">
        <f>IF('FY2022'!$A260&lt;&gt;"",IF(AND(MONTH($K258) &lt;= 12, MONTH($L258) &gt;= 12), IF($O258 &lt;&gt; "", $E258/$O258, ""), ""),"")</f>
        <v>300000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44835</v>
      </c>
      <c r="L259" s="7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44926</v>
      </c>
      <c r="M259" s="7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44616</v>
      </c>
      <c r="N259" s="7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44588</v>
      </c>
      <c r="O259" s="5">
        <f t="shared" ref="O259:O322" si="4">IF(AND(K259&lt;&gt;"", L259&lt;&gt;""), DATEDIF(K259, L259, "M") + 1, "")</f>
        <v>3</v>
      </c>
      <c r="P259" s="10" t="str">
        <f>IF('FY2022'!$A261&lt;&gt;"",IF(AND(MONTH($K259) &lt;= 1, MONTH($L259) &gt;= 1), IF($O259 &lt;&gt; "", $E259/$O259, ""), ""),"")</f>
        <v/>
      </c>
      <c r="Q259" s="10" t="str">
        <f>IF('FY2022'!$A261&lt;&gt;"",IF(AND(MONTH($K259) &lt;= 2, MONTH($L259) &gt;= 2), IF($O259 &lt;&gt; "", $E259/$O259, ""), ""),"")</f>
        <v/>
      </c>
      <c r="R259" s="10" t="str">
        <f>IF('FY2022'!$A261&lt;&gt;"",IF(AND(MONTH($K259) &lt;= 3, MONTH($L259) &gt;= 3), IF($O259 &lt;&gt; "", $E259/$O259, ""), ""),"")</f>
        <v/>
      </c>
      <c r="S259" s="10" t="str">
        <f>IF('FY2022'!$A261&lt;&gt;"",IF(AND(MONTH($K259) &lt;= 4, MONTH($L259) &gt;= 4), IF($O259 &lt;&gt; "", $E259/$O259, ""), ""),"")</f>
        <v/>
      </c>
      <c r="T259" s="10" t="str">
        <f>IF('FY2022'!$A261&lt;&gt;"",IF(AND(MONTH($K259) &lt;= 5, MONTH($L259) &gt;= 5), IF($O259 &lt;&gt; "", $E259/$O259, ""), ""),"")</f>
        <v/>
      </c>
      <c r="U259" s="10" t="str">
        <f>IF('FY2022'!$A261&lt;&gt;"",IF(AND(MONTH($K259) &lt;= 6, MONTH($L259) &gt;= 6), IF($O259 &lt;&gt; "", $E259/$O259, ""), ""),"")</f>
        <v/>
      </c>
      <c r="V259" s="10" t="str">
        <f>IF('FY2022'!$A261&lt;&gt;"",IF(AND(MONTH($K259) &lt;= 7, MONTH($L259) &gt;= 7 ), IF($O259 &lt;&gt; "", $E259/$O259, ""), ""),"")</f>
        <v/>
      </c>
      <c r="W259" s="10" t="str">
        <f>IF('FY2022'!$A261&lt;&gt;"",IF(AND(MONTH($K259) &lt;= 8, MONTH($L259) &gt;= 8), IF($O259 &lt;&gt; "", $E259/$O259, ""), ""),"")</f>
        <v/>
      </c>
      <c r="X259" s="10" t="str">
        <f>IF('FY2022'!$A261&lt;&gt;"",IF(AND(MONTH($K259) &lt;= 9, MONTH($L259) &gt;= 9), IF($O259 &lt;&gt; "", $E259/$O259, ""), ""),"")</f>
        <v/>
      </c>
      <c r="Y259" s="10">
        <f>IF('FY2022'!$A261&lt;&gt;"",IF(AND(MONTH($K259) &lt;= 10, MONTH($L259) &gt;= 10), IF($O259 &lt;&gt; "", $E259/$O259, ""), ""),"")</f>
        <v>300000</v>
      </c>
      <c r="Z259" s="10">
        <f>IF('FY2022'!$A261&lt;&gt;"",IF(AND(MONTH($K259) &lt;= 11, MONTH($L259) &gt;= 11), IF($O259 &lt;&gt; "", $E259/$O259, ""), ""),"")</f>
        <v>300000</v>
      </c>
      <c r="AA259" s="10">
        <f>IF('FY2022'!$A261&lt;&gt;"",IF(AND(MONTH($K259) &lt;= 12, MONTH($L259) &gt;= 12), IF($O259 &lt;&gt; "", $E259/$O259, ""), ""),"")</f>
        <v>300000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44835</v>
      </c>
      <c r="L260" s="7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44926</v>
      </c>
      <c r="M260" s="7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44616</v>
      </c>
      <c r="N260" s="7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44588</v>
      </c>
      <c r="O260" s="5">
        <f t="shared" si="4"/>
        <v>3</v>
      </c>
      <c r="P260" s="10" t="str">
        <f>IF('FY2022'!$A262&lt;&gt;"",IF(AND(MONTH($K260) &lt;= 1, MONTH($L260) &gt;= 1), IF($O260 &lt;&gt; "", $E260/$O260, ""), ""),"")</f>
        <v/>
      </c>
      <c r="Q260" s="10" t="str">
        <f>IF('FY2022'!$A262&lt;&gt;"",IF(AND(MONTH($K260) &lt;= 2, MONTH($L260) &gt;= 2), IF($O260 &lt;&gt; "", $E260/$O260, ""), ""),"")</f>
        <v/>
      </c>
      <c r="R260" s="10" t="str">
        <f>IF('FY2022'!$A262&lt;&gt;"",IF(AND(MONTH($K260) &lt;= 3, MONTH($L260) &gt;= 3), IF($O260 &lt;&gt; "", $E260/$O260, ""), ""),"")</f>
        <v/>
      </c>
      <c r="S260" s="10" t="str">
        <f>IF('FY2022'!$A262&lt;&gt;"",IF(AND(MONTH($K260) &lt;= 4, MONTH($L260) &gt;= 4), IF($O260 &lt;&gt; "", $E260/$O260, ""), ""),"")</f>
        <v/>
      </c>
      <c r="T260" s="10" t="str">
        <f>IF('FY2022'!$A262&lt;&gt;"",IF(AND(MONTH($K260) &lt;= 5, MONTH($L260) &gt;= 5), IF($O260 &lt;&gt; "", $E260/$O260, ""), ""),"")</f>
        <v/>
      </c>
      <c r="U260" s="10" t="str">
        <f>IF('FY2022'!$A262&lt;&gt;"",IF(AND(MONTH($K260) &lt;= 6, MONTH($L260) &gt;= 6), IF($O260 &lt;&gt; "", $E260/$O260, ""), ""),"")</f>
        <v/>
      </c>
      <c r="V260" s="10" t="str">
        <f>IF('FY2022'!$A262&lt;&gt;"",IF(AND(MONTH($K260) &lt;= 7, MONTH($L260) &gt;= 7 ), IF($O260 &lt;&gt; "", $E260/$O260, ""), ""),"")</f>
        <v/>
      </c>
      <c r="W260" s="10" t="str">
        <f>IF('FY2022'!$A262&lt;&gt;"",IF(AND(MONTH($K260) &lt;= 8, MONTH($L260) &gt;= 8), IF($O260 &lt;&gt; "", $E260/$O260, ""), ""),"")</f>
        <v/>
      </c>
      <c r="X260" s="10" t="str">
        <f>IF('FY2022'!$A262&lt;&gt;"",IF(AND(MONTH($K260) &lt;= 9, MONTH($L260) &gt;= 9), IF($O260 &lt;&gt; "", $E260/$O260, ""), ""),"")</f>
        <v/>
      </c>
      <c r="Y260" s="10">
        <f>IF('FY2022'!$A262&lt;&gt;"",IF(AND(MONTH($K260) &lt;= 10, MONTH($L260) &gt;= 10), IF($O260 &lt;&gt; "", $E260/$O260, ""), ""),"")</f>
        <v>200000</v>
      </c>
      <c r="Z260" s="10">
        <f>IF('FY2022'!$A262&lt;&gt;"",IF(AND(MONTH($K260) &lt;= 11, MONTH($L260) &gt;= 11), IF($O260 &lt;&gt; "", $E260/$O260, ""), ""),"")</f>
        <v>200000</v>
      </c>
      <c r="AA260" s="10">
        <f>IF('FY2022'!$A262&lt;&gt;"",IF(AND(MONTH($K260) &lt;= 12, MONTH($L260) &gt;= 12), IF($O260 &lt;&gt; "", $E260/$O260, ""), ""),"")</f>
        <v>200000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44835</v>
      </c>
      <c r="L261" s="7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44926</v>
      </c>
      <c r="M261" s="7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44616</v>
      </c>
      <c r="N261" s="7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44588</v>
      </c>
      <c r="O261" s="5">
        <f t="shared" si="4"/>
        <v>3</v>
      </c>
      <c r="P261" s="10" t="str">
        <f>IF('FY2022'!$A263&lt;&gt;"",IF(AND(MONTH($K261) &lt;= 1, MONTH($L261) &gt;= 1), IF($O261 &lt;&gt; "", $E261/$O261, ""), ""),"")</f>
        <v/>
      </c>
      <c r="Q261" s="10" t="str">
        <f>IF('FY2022'!$A263&lt;&gt;"",IF(AND(MONTH($K261) &lt;= 2, MONTH($L261) &gt;= 2), IF($O261 &lt;&gt; "", $E261/$O261, ""), ""),"")</f>
        <v/>
      </c>
      <c r="R261" s="10" t="str">
        <f>IF('FY2022'!$A263&lt;&gt;"",IF(AND(MONTH($K261) &lt;= 3, MONTH($L261) &gt;= 3), IF($O261 &lt;&gt; "", $E261/$O261, ""), ""),"")</f>
        <v/>
      </c>
      <c r="S261" s="10" t="str">
        <f>IF('FY2022'!$A263&lt;&gt;"",IF(AND(MONTH($K261) &lt;= 4, MONTH($L261) &gt;= 4), IF($O261 &lt;&gt; "", $E261/$O261, ""), ""),"")</f>
        <v/>
      </c>
      <c r="T261" s="10" t="str">
        <f>IF('FY2022'!$A263&lt;&gt;"",IF(AND(MONTH($K261) &lt;= 5, MONTH($L261) &gt;= 5), IF($O261 &lt;&gt; "", $E261/$O261, ""), ""),"")</f>
        <v/>
      </c>
      <c r="U261" s="10" t="str">
        <f>IF('FY2022'!$A263&lt;&gt;"",IF(AND(MONTH($K261) &lt;= 6, MONTH($L261) &gt;= 6), IF($O261 &lt;&gt; "", $E261/$O261, ""), ""),"")</f>
        <v/>
      </c>
      <c r="V261" s="10" t="str">
        <f>IF('FY2022'!$A263&lt;&gt;"",IF(AND(MONTH($K261) &lt;= 7, MONTH($L261) &gt;= 7 ), IF($O261 &lt;&gt; "", $E261/$O261, ""), ""),"")</f>
        <v/>
      </c>
      <c r="W261" s="10" t="str">
        <f>IF('FY2022'!$A263&lt;&gt;"",IF(AND(MONTH($K261) &lt;= 8, MONTH($L261) &gt;= 8), IF($O261 &lt;&gt; "", $E261/$O261, ""), ""),"")</f>
        <v/>
      </c>
      <c r="X261" s="10" t="str">
        <f>IF('FY2022'!$A263&lt;&gt;"",IF(AND(MONTH($K261) &lt;= 9, MONTH($L261) &gt;= 9), IF($O261 &lt;&gt; "", $E261/$O261, ""), ""),"")</f>
        <v/>
      </c>
      <c r="Y261" s="10">
        <f>IF('FY2022'!$A263&lt;&gt;"",IF(AND(MONTH($K261) &lt;= 10, MONTH($L261) &gt;= 10), IF($O261 &lt;&gt; "", $E261/$O261, ""), ""),"")</f>
        <v>750000</v>
      </c>
      <c r="Z261" s="10">
        <f>IF('FY2022'!$A263&lt;&gt;"",IF(AND(MONTH($K261) &lt;= 11, MONTH($L261) &gt;= 11), IF($O261 &lt;&gt; "", $E261/$O261, ""), ""),"")</f>
        <v>750000</v>
      </c>
      <c r="AA261" s="10">
        <f>IF('FY2022'!$A263&lt;&gt;"",IF(AND(MONTH($K261) &lt;= 12, MONTH($L261) &gt;= 12), IF($O261 &lt;&gt; "", $E261/$O261, ""), ""),"")</f>
        <v>750000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44835</v>
      </c>
      <c r="L262" s="7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44926</v>
      </c>
      <c r="M262" s="7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44616</v>
      </c>
      <c r="N262" s="7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44588</v>
      </c>
      <c r="O262" s="5">
        <f t="shared" si="4"/>
        <v>3</v>
      </c>
      <c r="P262" s="10" t="str">
        <f>IF('FY2022'!$A264&lt;&gt;"",IF(AND(MONTH($K262) &lt;= 1, MONTH($L262) &gt;= 1), IF($O262 &lt;&gt; "", $E262/$O262, ""), ""),"")</f>
        <v/>
      </c>
      <c r="Q262" s="10" t="str">
        <f>IF('FY2022'!$A264&lt;&gt;"",IF(AND(MONTH($K262) &lt;= 2, MONTH($L262) &gt;= 2), IF($O262 &lt;&gt; "", $E262/$O262, ""), ""),"")</f>
        <v/>
      </c>
      <c r="R262" s="10" t="str">
        <f>IF('FY2022'!$A264&lt;&gt;"",IF(AND(MONTH($K262) &lt;= 3, MONTH($L262) &gt;= 3), IF($O262 &lt;&gt; "", $E262/$O262, ""), ""),"")</f>
        <v/>
      </c>
      <c r="S262" s="10" t="str">
        <f>IF('FY2022'!$A264&lt;&gt;"",IF(AND(MONTH($K262) &lt;= 4, MONTH($L262) &gt;= 4), IF($O262 &lt;&gt; "", $E262/$O262, ""), ""),"")</f>
        <v/>
      </c>
      <c r="T262" s="10" t="str">
        <f>IF('FY2022'!$A264&lt;&gt;"",IF(AND(MONTH($K262) &lt;= 5, MONTH($L262) &gt;= 5), IF($O262 &lt;&gt; "", $E262/$O262, ""), ""),"")</f>
        <v/>
      </c>
      <c r="U262" s="10" t="str">
        <f>IF('FY2022'!$A264&lt;&gt;"",IF(AND(MONTH($K262) &lt;= 6, MONTH($L262) &gt;= 6), IF($O262 &lt;&gt; "", $E262/$O262, ""), ""),"")</f>
        <v/>
      </c>
      <c r="V262" s="10" t="str">
        <f>IF('FY2022'!$A264&lt;&gt;"",IF(AND(MONTH($K262) &lt;= 7, MONTH($L262) &gt;= 7 ), IF($O262 &lt;&gt; "", $E262/$O262, ""), ""),"")</f>
        <v/>
      </c>
      <c r="W262" s="10" t="str">
        <f>IF('FY2022'!$A264&lt;&gt;"",IF(AND(MONTH($K262) &lt;= 8, MONTH($L262) &gt;= 8), IF($O262 &lt;&gt; "", $E262/$O262, ""), ""),"")</f>
        <v/>
      </c>
      <c r="X262" s="10" t="str">
        <f>IF('FY2022'!$A264&lt;&gt;"",IF(AND(MONTH($K262) &lt;= 9, MONTH($L262) &gt;= 9), IF($O262 &lt;&gt; "", $E262/$O262, ""), ""),"")</f>
        <v/>
      </c>
      <c r="Y262" s="10">
        <f>IF('FY2022'!$A264&lt;&gt;"",IF(AND(MONTH($K262) &lt;= 10, MONTH($L262) &gt;= 10), IF($O262 &lt;&gt; "", $E262/$O262, ""), ""),"")</f>
        <v>300000</v>
      </c>
      <c r="Z262" s="10">
        <f>IF('FY2022'!$A264&lt;&gt;"",IF(AND(MONTH($K262) &lt;= 11, MONTH($L262) &gt;= 11), IF($O262 &lt;&gt; "", $E262/$O262, ""), ""),"")</f>
        <v>300000</v>
      </c>
      <c r="AA262" s="10">
        <f>IF('FY2022'!$A264&lt;&gt;"",IF(AND(MONTH($K262) &lt;= 12, MONTH($L262) &gt;= 12), IF($O262 &lt;&gt; "", $E262/$O262, ""), ""),"")</f>
        <v>300000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44835</v>
      </c>
      <c r="L263" s="7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44926</v>
      </c>
      <c r="M263" s="7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44616</v>
      </c>
      <c r="N263" s="7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44588</v>
      </c>
      <c r="O263" s="5">
        <f t="shared" si="4"/>
        <v>3</v>
      </c>
      <c r="P263" s="10" t="str">
        <f>IF('FY2022'!$A265&lt;&gt;"",IF(AND(MONTH($K263) &lt;= 1, MONTH($L263) &gt;= 1), IF($O263 &lt;&gt; "", $E263/$O263, ""), ""),"")</f>
        <v/>
      </c>
      <c r="Q263" s="10" t="str">
        <f>IF('FY2022'!$A265&lt;&gt;"",IF(AND(MONTH($K263) &lt;= 2, MONTH($L263) &gt;= 2), IF($O263 &lt;&gt; "", $E263/$O263, ""), ""),"")</f>
        <v/>
      </c>
      <c r="R263" s="10" t="str">
        <f>IF('FY2022'!$A265&lt;&gt;"",IF(AND(MONTH($K263) &lt;= 3, MONTH($L263) &gt;= 3), IF($O263 &lt;&gt; "", $E263/$O263, ""), ""),"")</f>
        <v/>
      </c>
      <c r="S263" s="10" t="str">
        <f>IF('FY2022'!$A265&lt;&gt;"",IF(AND(MONTH($K263) &lt;= 4, MONTH($L263) &gt;= 4), IF($O263 &lt;&gt; "", $E263/$O263, ""), ""),"")</f>
        <v/>
      </c>
      <c r="T263" s="10" t="str">
        <f>IF('FY2022'!$A265&lt;&gt;"",IF(AND(MONTH($K263) &lt;= 5, MONTH($L263) &gt;= 5), IF($O263 &lt;&gt; "", $E263/$O263, ""), ""),"")</f>
        <v/>
      </c>
      <c r="U263" s="10" t="str">
        <f>IF('FY2022'!$A265&lt;&gt;"",IF(AND(MONTH($K263) &lt;= 6, MONTH($L263) &gt;= 6), IF($O263 &lt;&gt; "", $E263/$O263, ""), ""),"")</f>
        <v/>
      </c>
      <c r="V263" s="10" t="str">
        <f>IF('FY2022'!$A265&lt;&gt;"",IF(AND(MONTH($K263) &lt;= 7, MONTH($L263) &gt;= 7 ), IF($O263 &lt;&gt; "", $E263/$O263, ""), ""),"")</f>
        <v/>
      </c>
      <c r="W263" s="10" t="str">
        <f>IF('FY2022'!$A265&lt;&gt;"",IF(AND(MONTH($K263) &lt;= 8, MONTH($L263) &gt;= 8), IF($O263 &lt;&gt; "", $E263/$O263, ""), ""),"")</f>
        <v/>
      </c>
      <c r="X263" s="10" t="str">
        <f>IF('FY2022'!$A265&lt;&gt;"",IF(AND(MONTH($K263) &lt;= 9, MONTH($L263) &gt;= 9), IF($O263 &lt;&gt; "", $E263/$O263, ""), ""),"")</f>
        <v/>
      </c>
      <c r="Y263" s="10">
        <f>IF('FY2022'!$A265&lt;&gt;"",IF(AND(MONTH($K263) &lt;= 10, MONTH($L263) &gt;= 10), IF($O263 &lt;&gt; "", $E263/$O263, ""), ""),"")</f>
        <v>300000</v>
      </c>
      <c r="Z263" s="10">
        <f>IF('FY2022'!$A265&lt;&gt;"",IF(AND(MONTH($K263) &lt;= 11, MONTH($L263) &gt;= 11), IF($O263 &lt;&gt; "", $E263/$O263, ""), ""),"")</f>
        <v>300000</v>
      </c>
      <c r="AA263" s="10">
        <f>IF('FY2022'!$A265&lt;&gt;"",IF(AND(MONTH($K263) &lt;= 12, MONTH($L263) &gt;= 12), IF($O263 &lt;&gt; "", $E263/$O263, ""), ""),"")</f>
        <v>300000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8.285156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1532</v>
      </c>
      <c r="C4" t="s">
        <v>4</v>
      </c>
      <c r="D4" t="s">
        <v>15</v>
      </c>
      <c r="E4" t="s">
        <v>1374</v>
      </c>
      <c r="F4" t="s">
        <v>679</v>
      </c>
      <c r="G4" t="s">
        <v>1714</v>
      </c>
      <c r="H4" t="s">
        <v>1058</v>
      </c>
      <c r="I4" t="s">
        <v>1714</v>
      </c>
      <c r="J4" t="s">
        <v>1058</v>
      </c>
      <c r="K4" t="s">
        <v>1533</v>
      </c>
      <c r="L4" t="s">
        <v>1534</v>
      </c>
      <c r="M4" t="s">
        <v>1535</v>
      </c>
      <c r="N4" t="s">
        <v>1536</v>
      </c>
    </row>
    <row r="5" spans="1:14" x14ac:dyDescent="0.25">
      <c r="A5" t="s">
        <v>233</v>
      </c>
      <c r="B5" t="s">
        <v>1537</v>
      </c>
      <c r="C5" t="s">
        <v>6</v>
      </c>
      <c r="D5" t="s">
        <v>9</v>
      </c>
      <c r="E5" t="s">
        <v>1374</v>
      </c>
      <c r="F5" t="s">
        <v>679</v>
      </c>
      <c r="G5" t="s">
        <v>1714</v>
      </c>
      <c r="H5" t="s">
        <v>1091</v>
      </c>
      <c r="I5" t="s">
        <v>1714</v>
      </c>
      <c r="J5" t="s">
        <v>1091</v>
      </c>
      <c r="K5" t="s">
        <v>1533</v>
      </c>
      <c r="L5" t="s">
        <v>1534</v>
      </c>
      <c r="M5" t="s">
        <v>1535</v>
      </c>
      <c r="N5" t="s">
        <v>1536</v>
      </c>
    </row>
    <row r="6" spans="1:14" x14ac:dyDescent="0.25">
      <c r="A6" t="s">
        <v>389</v>
      </c>
      <c r="B6" t="s">
        <v>1538</v>
      </c>
      <c r="C6" t="s">
        <v>7</v>
      </c>
      <c r="D6" t="s">
        <v>11</v>
      </c>
      <c r="E6" t="s">
        <v>1374</v>
      </c>
      <c r="F6" t="s">
        <v>679</v>
      </c>
      <c r="G6" t="s">
        <v>1714</v>
      </c>
      <c r="H6" t="s">
        <v>149</v>
      </c>
      <c r="I6" t="s">
        <v>1714</v>
      </c>
      <c r="J6" t="s">
        <v>149</v>
      </c>
      <c r="K6" t="s">
        <v>1533</v>
      </c>
      <c r="L6" t="s">
        <v>1534</v>
      </c>
      <c r="M6" t="s">
        <v>1535</v>
      </c>
      <c r="N6" t="s">
        <v>1536</v>
      </c>
    </row>
    <row r="7" spans="1:14" x14ac:dyDescent="0.25">
      <c r="A7" t="s">
        <v>125</v>
      </c>
      <c r="B7" t="s">
        <v>1539</v>
      </c>
      <c r="C7" t="s">
        <v>4</v>
      </c>
      <c r="D7" t="s">
        <v>15</v>
      </c>
      <c r="E7" t="s">
        <v>1374</v>
      </c>
      <c r="F7" t="s">
        <v>679</v>
      </c>
      <c r="G7" t="s">
        <v>1714</v>
      </c>
      <c r="H7" t="s">
        <v>149</v>
      </c>
      <c r="I7" t="s">
        <v>1714</v>
      </c>
      <c r="J7" t="s">
        <v>149</v>
      </c>
      <c r="K7" t="s">
        <v>1533</v>
      </c>
      <c r="L7" t="s">
        <v>1534</v>
      </c>
      <c r="M7" t="s">
        <v>1535</v>
      </c>
      <c r="N7" t="s">
        <v>1536</v>
      </c>
    </row>
    <row r="8" spans="1:14" x14ac:dyDescent="0.25">
      <c r="A8" t="s">
        <v>148</v>
      </c>
      <c r="B8" t="s">
        <v>1540</v>
      </c>
      <c r="C8" t="s">
        <v>6</v>
      </c>
      <c r="D8" t="s">
        <v>9</v>
      </c>
      <c r="E8" t="s">
        <v>1374</v>
      </c>
      <c r="F8" t="s">
        <v>679</v>
      </c>
      <c r="G8" t="s">
        <v>1714</v>
      </c>
      <c r="H8" t="s">
        <v>193</v>
      </c>
      <c r="I8" t="s">
        <v>1714</v>
      </c>
      <c r="J8" t="s">
        <v>193</v>
      </c>
      <c r="K8" t="s">
        <v>1533</v>
      </c>
      <c r="L8" t="s">
        <v>1534</v>
      </c>
      <c r="M8" t="s">
        <v>1535</v>
      </c>
      <c r="N8" t="s">
        <v>1536</v>
      </c>
    </row>
    <row r="9" spans="1:14" x14ac:dyDescent="0.25">
      <c r="A9" t="s">
        <v>392</v>
      </c>
      <c r="B9" t="s">
        <v>1541</v>
      </c>
      <c r="C9" t="s">
        <v>6</v>
      </c>
      <c r="D9" t="s">
        <v>9</v>
      </c>
      <c r="E9" t="s">
        <v>1374</v>
      </c>
      <c r="F9" t="s">
        <v>679</v>
      </c>
      <c r="G9" t="s">
        <v>1714</v>
      </c>
      <c r="H9" t="s">
        <v>193</v>
      </c>
      <c r="I9" t="s">
        <v>1714</v>
      </c>
      <c r="J9" t="s">
        <v>193</v>
      </c>
      <c r="K9" t="s">
        <v>1533</v>
      </c>
      <c r="L9" t="s">
        <v>1534</v>
      </c>
      <c r="M9" t="s">
        <v>1535</v>
      </c>
      <c r="N9" t="s">
        <v>1536</v>
      </c>
    </row>
    <row r="10" spans="1:14" x14ac:dyDescent="0.25">
      <c r="A10" t="s">
        <v>386</v>
      </c>
      <c r="B10" t="s">
        <v>1542</v>
      </c>
      <c r="C10" t="s">
        <v>7</v>
      </c>
      <c r="D10" t="s">
        <v>11</v>
      </c>
      <c r="E10" t="s">
        <v>1374</v>
      </c>
      <c r="F10" t="s">
        <v>679</v>
      </c>
      <c r="G10" t="s">
        <v>1714</v>
      </c>
      <c r="H10" t="s">
        <v>149</v>
      </c>
      <c r="I10" t="s">
        <v>1714</v>
      </c>
      <c r="J10" t="s">
        <v>149</v>
      </c>
      <c r="K10" t="s">
        <v>1533</v>
      </c>
      <c r="L10" t="s">
        <v>1534</v>
      </c>
      <c r="M10" t="s">
        <v>1535</v>
      </c>
      <c r="N10" t="s">
        <v>1536</v>
      </c>
    </row>
    <row r="11" spans="1:14" x14ac:dyDescent="0.25">
      <c r="A11" t="s">
        <v>228</v>
      </c>
      <c r="B11" t="s">
        <v>1543</v>
      </c>
      <c r="C11" t="s">
        <v>4</v>
      </c>
      <c r="D11" t="s">
        <v>15</v>
      </c>
      <c r="E11" t="s">
        <v>1374</v>
      </c>
      <c r="F11" t="s">
        <v>679</v>
      </c>
      <c r="G11" t="s">
        <v>1714</v>
      </c>
      <c r="H11" t="s">
        <v>265</v>
      </c>
      <c r="I11" t="s">
        <v>1714</v>
      </c>
      <c r="J11" t="s">
        <v>265</v>
      </c>
      <c r="K11" t="s">
        <v>1533</v>
      </c>
      <c r="L11" t="s">
        <v>1534</v>
      </c>
      <c r="M11" t="s">
        <v>1535</v>
      </c>
      <c r="N11" t="s">
        <v>1544</v>
      </c>
    </row>
    <row r="12" spans="1:14" x14ac:dyDescent="0.25">
      <c r="A12" t="s">
        <v>391</v>
      </c>
      <c r="B12" t="s">
        <v>1545</v>
      </c>
      <c r="C12" t="s">
        <v>6</v>
      </c>
      <c r="D12" t="s">
        <v>9</v>
      </c>
      <c r="E12" t="s">
        <v>1546</v>
      </c>
      <c r="F12" t="s">
        <v>679</v>
      </c>
      <c r="G12" t="s">
        <v>1714</v>
      </c>
      <c r="H12" t="s">
        <v>265</v>
      </c>
      <c r="I12" t="s">
        <v>1714</v>
      </c>
      <c r="J12" t="s">
        <v>265</v>
      </c>
      <c r="K12" t="s">
        <v>1533</v>
      </c>
      <c r="L12" t="s">
        <v>1534</v>
      </c>
      <c r="M12" t="s">
        <v>1535</v>
      </c>
      <c r="N12" t="s">
        <v>1536</v>
      </c>
    </row>
    <row r="13" spans="1:14" x14ac:dyDescent="0.25">
      <c r="A13" t="s">
        <v>388</v>
      </c>
      <c r="B13" t="s">
        <v>1547</v>
      </c>
      <c r="C13" t="s">
        <v>7</v>
      </c>
      <c r="D13" t="s">
        <v>15</v>
      </c>
      <c r="E13" t="s">
        <v>1374</v>
      </c>
      <c r="F13" t="s">
        <v>679</v>
      </c>
      <c r="G13" t="s">
        <v>1714</v>
      </c>
      <c r="H13" t="s">
        <v>262</v>
      </c>
      <c r="I13" t="s">
        <v>1714</v>
      </c>
      <c r="J13" t="s">
        <v>262</v>
      </c>
      <c r="K13" t="s">
        <v>1533</v>
      </c>
      <c r="L13" t="s">
        <v>1534</v>
      </c>
      <c r="M13" t="s">
        <v>1548</v>
      </c>
      <c r="N13" t="s">
        <v>1544</v>
      </c>
    </row>
    <row r="14" spans="1:14" x14ac:dyDescent="0.25">
      <c r="A14" t="s">
        <v>387</v>
      </c>
      <c r="B14" t="s">
        <v>1549</v>
      </c>
      <c r="C14" t="s">
        <v>7</v>
      </c>
      <c r="D14" t="s">
        <v>15</v>
      </c>
      <c r="E14" t="s">
        <v>1374</v>
      </c>
      <c r="F14" t="s">
        <v>679</v>
      </c>
      <c r="G14" t="s">
        <v>1714</v>
      </c>
      <c r="H14" t="s">
        <v>149</v>
      </c>
      <c r="I14" t="s">
        <v>1714</v>
      </c>
      <c r="J14" t="s">
        <v>149</v>
      </c>
      <c r="K14" t="s">
        <v>1533</v>
      </c>
      <c r="L14" t="s">
        <v>1534</v>
      </c>
      <c r="M14" t="s">
        <v>1548</v>
      </c>
      <c r="N14" t="s">
        <v>1544</v>
      </c>
    </row>
    <row r="15" spans="1:14" x14ac:dyDescent="0.25">
      <c r="A15" t="s">
        <v>390</v>
      </c>
      <c r="B15" t="s">
        <v>1550</v>
      </c>
      <c r="C15" t="s">
        <v>4</v>
      </c>
      <c r="D15" t="s">
        <v>9</v>
      </c>
      <c r="E15" t="s">
        <v>1546</v>
      </c>
      <c r="F15" t="s">
        <v>679</v>
      </c>
      <c r="G15" t="s">
        <v>1714</v>
      </c>
      <c r="H15" t="s">
        <v>262</v>
      </c>
      <c r="I15" t="s">
        <v>1714</v>
      </c>
      <c r="J15" t="s">
        <v>262</v>
      </c>
      <c r="K15" t="s">
        <v>1533</v>
      </c>
      <c r="L15" t="s">
        <v>1534</v>
      </c>
      <c r="M15" t="s">
        <v>1548</v>
      </c>
      <c r="N15" t="s">
        <v>1544</v>
      </c>
    </row>
    <row r="16" spans="1:14" x14ac:dyDescent="0.25">
      <c r="A16" t="s">
        <v>661</v>
      </c>
      <c r="B16" t="s">
        <v>1551</v>
      </c>
      <c r="C16" t="s">
        <v>7</v>
      </c>
      <c r="D16" t="s">
        <v>9</v>
      </c>
      <c r="E16" t="s">
        <v>1374</v>
      </c>
      <c r="F16" t="s">
        <v>679</v>
      </c>
      <c r="G16" t="s">
        <v>1714</v>
      </c>
      <c r="H16" t="s">
        <v>193</v>
      </c>
      <c r="I16" t="s">
        <v>1714</v>
      </c>
      <c r="J16" t="s">
        <v>193</v>
      </c>
      <c r="K16" t="s">
        <v>1533</v>
      </c>
      <c r="L16" t="s">
        <v>1534</v>
      </c>
      <c r="M16" t="s">
        <v>1552</v>
      </c>
      <c r="N16" t="s">
        <v>1553</v>
      </c>
    </row>
    <row r="17" spans="1:14" x14ac:dyDescent="0.25">
      <c r="A17" t="s">
        <v>727</v>
      </c>
      <c r="B17" t="s">
        <v>1554</v>
      </c>
      <c r="C17" t="s">
        <v>6</v>
      </c>
      <c r="D17" t="s">
        <v>15</v>
      </c>
      <c r="E17" t="s">
        <v>1374</v>
      </c>
      <c r="F17" t="s">
        <v>679</v>
      </c>
      <c r="G17" t="s">
        <v>1714</v>
      </c>
      <c r="H17" t="s">
        <v>193</v>
      </c>
      <c r="I17" t="s">
        <v>1714</v>
      </c>
      <c r="J17" t="s">
        <v>193</v>
      </c>
      <c r="K17" t="s">
        <v>1533</v>
      </c>
      <c r="L17" t="s">
        <v>1534</v>
      </c>
      <c r="M17" t="s">
        <v>1552</v>
      </c>
      <c r="N17" t="s">
        <v>1553</v>
      </c>
    </row>
    <row r="18" spans="1:14" x14ac:dyDescent="0.25">
      <c r="A18" t="s">
        <v>754</v>
      </c>
      <c r="B18" t="s">
        <v>1555</v>
      </c>
      <c r="C18" t="s">
        <v>6</v>
      </c>
      <c r="D18" t="s">
        <v>15</v>
      </c>
      <c r="E18" t="s">
        <v>1374</v>
      </c>
      <c r="F18" t="s">
        <v>679</v>
      </c>
      <c r="G18" t="s">
        <v>1714</v>
      </c>
      <c r="H18" t="s">
        <v>193</v>
      </c>
      <c r="I18" t="s">
        <v>1714</v>
      </c>
      <c r="J18" t="s">
        <v>193</v>
      </c>
      <c r="K18" t="s">
        <v>1533</v>
      </c>
      <c r="L18" t="s">
        <v>1534</v>
      </c>
      <c r="M18" t="s">
        <v>1552</v>
      </c>
      <c r="N18" t="s">
        <v>1553</v>
      </c>
    </row>
    <row r="19" spans="1:14" x14ac:dyDescent="0.25">
      <c r="A19" t="s">
        <v>743</v>
      </c>
      <c r="B19" t="s">
        <v>1556</v>
      </c>
      <c r="C19" t="s">
        <v>7</v>
      </c>
      <c r="D19" t="s">
        <v>9</v>
      </c>
      <c r="E19" t="s">
        <v>1374</v>
      </c>
      <c r="F19" t="s">
        <v>679</v>
      </c>
      <c r="G19" t="s">
        <v>1714</v>
      </c>
      <c r="H19" t="s">
        <v>149</v>
      </c>
      <c r="I19" t="s">
        <v>1714</v>
      </c>
      <c r="J19" t="s">
        <v>149</v>
      </c>
      <c r="K19" t="s">
        <v>1533</v>
      </c>
      <c r="L19" t="s">
        <v>1534</v>
      </c>
      <c r="M19" t="s">
        <v>1552</v>
      </c>
      <c r="N19" t="s">
        <v>1553</v>
      </c>
    </row>
    <row r="20" spans="1:14" x14ac:dyDescent="0.25">
      <c r="A20" t="s">
        <v>699</v>
      </c>
      <c r="B20" t="s">
        <v>1557</v>
      </c>
      <c r="C20" t="s">
        <v>4</v>
      </c>
      <c r="D20" t="s">
        <v>11</v>
      </c>
      <c r="E20" t="s">
        <v>1374</v>
      </c>
      <c r="F20" t="s">
        <v>679</v>
      </c>
      <c r="G20" t="s">
        <v>1714</v>
      </c>
      <c r="H20" t="s">
        <v>149</v>
      </c>
      <c r="I20" t="s">
        <v>1714</v>
      </c>
      <c r="J20" t="s">
        <v>149</v>
      </c>
      <c r="K20" t="s">
        <v>1533</v>
      </c>
      <c r="L20" t="s">
        <v>1534</v>
      </c>
      <c r="M20" t="s">
        <v>1552</v>
      </c>
      <c r="N20" t="s">
        <v>1553</v>
      </c>
    </row>
    <row r="21" spans="1:14" x14ac:dyDescent="0.25">
      <c r="A21" t="s">
        <v>739</v>
      </c>
      <c r="B21" t="s">
        <v>1558</v>
      </c>
      <c r="C21" t="s">
        <v>7</v>
      </c>
      <c r="D21" t="s">
        <v>9</v>
      </c>
      <c r="E21" t="s">
        <v>1546</v>
      </c>
      <c r="F21" t="s">
        <v>679</v>
      </c>
      <c r="G21" t="s">
        <v>1714</v>
      </c>
      <c r="H21" t="s">
        <v>149</v>
      </c>
      <c r="I21" t="s">
        <v>1714</v>
      </c>
      <c r="J21" t="s">
        <v>149</v>
      </c>
      <c r="K21" t="s">
        <v>1533</v>
      </c>
      <c r="L21" t="s">
        <v>1534</v>
      </c>
      <c r="M21" t="s">
        <v>1552</v>
      </c>
      <c r="N21" t="s">
        <v>1553</v>
      </c>
    </row>
    <row r="22" spans="1:14" x14ac:dyDescent="0.25">
      <c r="A22" t="s">
        <v>737</v>
      </c>
      <c r="B22" t="s">
        <v>1559</v>
      </c>
      <c r="C22" t="s">
        <v>6</v>
      </c>
      <c r="D22" t="s">
        <v>15</v>
      </c>
      <c r="E22" t="s">
        <v>1055</v>
      </c>
      <c r="F22" t="s">
        <v>679</v>
      </c>
      <c r="G22" t="s">
        <v>1714</v>
      </c>
      <c r="H22" t="s">
        <v>265</v>
      </c>
      <c r="I22" t="s">
        <v>1714</v>
      </c>
      <c r="J22" t="s">
        <v>265</v>
      </c>
      <c r="K22" t="s">
        <v>1533</v>
      </c>
      <c r="L22" t="s">
        <v>1534</v>
      </c>
      <c r="M22" t="s">
        <v>1552</v>
      </c>
      <c r="N22" t="s">
        <v>1560</v>
      </c>
    </row>
    <row r="23" spans="1:14" x14ac:dyDescent="0.25">
      <c r="A23" t="s">
        <v>668</v>
      </c>
      <c r="B23" t="s">
        <v>1561</v>
      </c>
      <c r="C23" t="s">
        <v>7</v>
      </c>
      <c r="D23" t="s">
        <v>9</v>
      </c>
      <c r="E23" t="s">
        <v>1374</v>
      </c>
      <c r="F23" t="s">
        <v>679</v>
      </c>
      <c r="G23" t="s">
        <v>1714</v>
      </c>
      <c r="H23" t="s">
        <v>116</v>
      </c>
      <c r="I23" t="s">
        <v>1714</v>
      </c>
      <c r="J23" t="s">
        <v>116</v>
      </c>
      <c r="K23" t="s">
        <v>1533</v>
      </c>
      <c r="L23" t="s">
        <v>1534</v>
      </c>
      <c r="M23" t="s">
        <v>1552</v>
      </c>
      <c r="N23" t="s">
        <v>1553</v>
      </c>
    </row>
    <row r="24" spans="1:14" x14ac:dyDescent="0.25">
      <c r="A24" t="s">
        <v>751</v>
      </c>
      <c r="B24" t="s">
        <v>1562</v>
      </c>
      <c r="C24" t="s">
        <v>4</v>
      </c>
      <c r="D24" t="s">
        <v>11</v>
      </c>
      <c r="E24" t="s">
        <v>1374</v>
      </c>
      <c r="F24" t="s">
        <v>679</v>
      </c>
      <c r="G24" t="s">
        <v>1714</v>
      </c>
      <c r="H24" t="s">
        <v>116</v>
      </c>
      <c r="I24" t="s">
        <v>1714</v>
      </c>
      <c r="J24" t="s">
        <v>116</v>
      </c>
      <c r="K24" t="s">
        <v>1533</v>
      </c>
      <c r="L24" t="s">
        <v>1534</v>
      </c>
      <c r="M24" t="s">
        <v>1552</v>
      </c>
      <c r="N24" t="s">
        <v>1560</v>
      </c>
    </row>
    <row r="25" spans="1:14" x14ac:dyDescent="0.25">
      <c r="A25" t="s">
        <v>649</v>
      </c>
      <c r="B25" t="s">
        <v>1563</v>
      </c>
      <c r="C25" t="s">
        <v>7</v>
      </c>
      <c r="D25" t="s">
        <v>9</v>
      </c>
      <c r="E25" t="s">
        <v>1374</v>
      </c>
      <c r="F25" t="s">
        <v>679</v>
      </c>
      <c r="G25" t="s">
        <v>1714</v>
      </c>
      <c r="H25" t="s">
        <v>193</v>
      </c>
      <c r="I25" t="s">
        <v>1714</v>
      </c>
      <c r="J25" t="s">
        <v>193</v>
      </c>
      <c r="K25" t="s">
        <v>1533</v>
      </c>
      <c r="L25" t="s">
        <v>1534</v>
      </c>
      <c r="M25" t="s">
        <v>1564</v>
      </c>
      <c r="N25" t="s">
        <v>1560</v>
      </c>
    </row>
    <row r="26" spans="1:14" x14ac:dyDescent="0.25">
      <c r="A26" t="s">
        <v>666</v>
      </c>
      <c r="B26" t="s">
        <v>1565</v>
      </c>
      <c r="C26" t="s">
        <v>6</v>
      </c>
      <c r="D26" t="s">
        <v>15</v>
      </c>
      <c r="E26" t="s">
        <v>1546</v>
      </c>
      <c r="F26" t="s">
        <v>679</v>
      </c>
      <c r="G26" t="s">
        <v>1714</v>
      </c>
      <c r="H26" t="s">
        <v>1058</v>
      </c>
      <c r="I26" t="s">
        <v>1714</v>
      </c>
      <c r="J26" t="s">
        <v>1058</v>
      </c>
      <c r="K26" t="s">
        <v>1533</v>
      </c>
      <c r="L26" t="s">
        <v>1534</v>
      </c>
      <c r="M26" t="s">
        <v>1564</v>
      </c>
      <c r="N26" t="s">
        <v>1560</v>
      </c>
    </row>
    <row r="27" spans="1:14" x14ac:dyDescent="0.25">
      <c r="A27" t="s">
        <v>806</v>
      </c>
      <c r="B27" t="s">
        <v>1566</v>
      </c>
      <c r="C27" t="s">
        <v>7</v>
      </c>
      <c r="D27" t="s">
        <v>9</v>
      </c>
      <c r="E27" t="s">
        <v>1374</v>
      </c>
      <c r="F27" t="s">
        <v>679</v>
      </c>
      <c r="G27" t="s">
        <v>1714</v>
      </c>
      <c r="H27" t="s">
        <v>265</v>
      </c>
      <c r="I27" t="s">
        <v>1714</v>
      </c>
      <c r="J27" t="s">
        <v>265</v>
      </c>
      <c r="K27" t="s">
        <v>1533</v>
      </c>
      <c r="L27" t="s">
        <v>1534</v>
      </c>
      <c r="M27" t="s">
        <v>1564</v>
      </c>
      <c r="N27" t="s">
        <v>1560</v>
      </c>
    </row>
    <row r="28" spans="1:14" x14ac:dyDescent="0.25">
      <c r="A28" t="s">
        <v>810</v>
      </c>
      <c r="B28" t="s">
        <v>1567</v>
      </c>
      <c r="C28" t="s">
        <v>6</v>
      </c>
      <c r="D28" t="s">
        <v>15</v>
      </c>
      <c r="E28" t="s">
        <v>1374</v>
      </c>
      <c r="F28" t="s">
        <v>679</v>
      </c>
      <c r="G28" t="s">
        <v>1714</v>
      </c>
      <c r="H28" t="s">
        <v>265</v>
      </c>
      <c r="I28" t="s">
        <v>1714</v>
      </c>
      <c r="J28" t="s">
        <v>265</v>
      </c>
      <c r="K28" t="s">
        <v>1533</v>
      </c>
      <c r="L28" t="s">
        <v>1534</v>
      </c>
      <c r="M28" t="s">
        <v>1564</v>
      </c>
      <c r="N28" t="s">
        <v>1560</v>
      </c>
    </row>
    <row r="29" spans="1:14" x14ac:dyDescent="0.25">
      <c r="A29" t="s">
        <v>816</v>
      </c>
      <c r="B29" t="s">
        <v>1568</v>
      </c>
      <c r="C29" t="s">
        <v>4</v>
      </c>
      <c r="D29" t="s">
        <v>17</v>
      </c>
      <c r="E29" t="s">
        <v>1374</v>
      </c>
      <c r="F29" t="s">
        <v>679</v>
      </c>
      <c r="G29" t="s">
        <v>1714</v>
      </c>
      <c r="H29" t="s">
        <v>265</v>
      </c>
      <c r="I29" t="s">
        <v>1714</v>
      </c>
      <c r="J29" t="s">
        <v>265</v>
      </c>
      <c r="K29" t="s">
        <v>1533</v>
      </c>
      <c r="L29" t="s">
        <v>1534</v>
      </c>
      <c r="M29" t="s">
        <v>1564</v>
      </c>
      <c r="N29" t="s">
        <v>1560</v>
      </c>
    </row>
    <row r="30" spans="1:14" x14ac:dyDescent="0.25">
      <c r="A30" t="s">
        <v>820</v>
      </c>
      <c r="B30" t="s">
        <v>1569</v>
      </c>
      <c r="C30" t="s">
        <v>7</v>
      </c>
      <c r="D30" t="s">
        <v>9</v>
      </c>
      <c r="E30" t="s">
        <v>1374</v>
      </c>
      <c r="F30" t="s">
        <v>679</v>
      </c>
      <c r="G30" t="s">
        <v>1714</v>
      </c>
      <c r="H30" t="s">
        <v>1058</v>
      </c>
      <c r="I30" t="s">
        <v>1714</v>
      </c>
      <c r="J30" t="s">
        <v>1058</v>
      </c>
      <c r="K30" t="s">
        <v>1533</v>
      </c>
      <c r="L30" t="s">
        <v>1534</v>
      </c>
      <c r="M30" t="s">
        <v>1564</v>
      </c>
      <c r="N30" t="s">
        <v>1560</v>
      </c>
    </row>
    <row r="31" spans="1:14" x14ac:dyDescent="0.25">
      <c r="A31" t="s">
        <v>734</v>
      </c>
      <c r="B31" t="s">
        <v>1570</v>
      </c>
      <c r="C31" t="s">
        <v>4</v>
      </c>
      <c r="D31" t="s">
        <v>11</v>
      </c>
      <c r="E31" t="s">
        <v>1374</v>
      </c>
      <c r="F31" t="s">
        <v>679</v>
      </c>
      <c r="G31" t="s">
        <v>1714</v>
      </c>
      <c r="H31" t="s">
        <v>188</v>
      </c>
      <c r="I31" t="s">
        <v>1714</v>
      </c>
      <c r="J31" t="s">
        <v>188</v>
      </c>
      <c r="K31" t="s">
        <v>1533</v>
      </c>
      <c r="L31" t="s">
        <v>1534</v>
      </c>
      <c r="M31" t="s">
        <v>1564</v>
      </c>
      <c r="N31" t="s">
        <v>1560</v>
      </c>
    </row>
    <row r="32" spans="1:14" x14ac:dyDescent="0.25">
      <c r="A32" t="s">
        <v>688</v>
      </c>
      <c r="B32" t="s">
        <v>1571</v>
      </c>
      <c r="C32" t="s">
        <v>7</v>
      </c>
      <c r="D32" t="s">
        <v>9</v>
      </c>
      <c r="E32" t="s">
        <v>1546</v>
      </c>
      <c r="F32" t="s">
        <v>679</v>
      </c>
      <c r="G32" t="s">
        <v>1714</v>
      </c>
      <c r="H32" t="s">
        <v>188</v>
      </c>
      <c r="I32" t="s">
        <v>1714</v>
      </c>
      <c r="J32" t="s">
        <v>188</v>
      </c>
      <c r="K32" t="s">
        <v>1533</v>
      </c>
      <c r="L32" t="s">
        <v>1534</v>
      </c>
      <c r="M32" t="s">
        <v>1564</v>
      </c>
      <c r="N32" t="s">
        <v>1560</v>
      </c>
    </row>
    <row r="33" spans="1:14" x14ac:dyDescent="0.25">
      <c r="A33" t="s">
        <v>692</v>
      </c>
      <c r="B33" t="s">
        <v>1572</v>
      </c>
      <c r="C33" t="s">
        <v>6</v>
      </c>
      <c r="D33" t="s">
        <v>15</v>
      </c>
      <c r="E33" t="s">
        <v>1374</v>
      </c>
      <c r="F33" t="s">
        <v>679</v>
      </c>
      <c r="G33" t="s">
        <v>1714</v>
      </c>
      <c r="H33" t="s">
        <v>188</v>
      </c>
      <c r="I33" t="s">
        <v>1714</v>
      </c>
      <c r="J33" t="s">
        <v>188</v>
      </c>
      <c r="K33" t="s">
        <v>1533</v>
      </c>
      <c r="L33" t="s">
        <v>1534</v>
      </c>
      <c r="M33" t="s">
        <v>1564</v>
      </c>
      <c r="N33" t="s">
        <v>1560</v>
      </c>
    </row>
    <row r="34" spans="1:14" x14ac:dyDescent="0.25">
      <c r="A34" t="s">
        <v>740</v>
      </c>
      <c r="B34" t="s">
        <v>1573</v>
      </c>
      <c r="C34" t="s">
        <v>4</v>
      </c>
      <c r="D34" t="s">
        <v>11</v>
      </c>
      <c r="E34" t="s">
        <v>1374</v>
      </c>
      <c r="F34" t="s">
        <v>399</v>
      </c>
      <c r="G34" t="s">
        <v>1714</v>
      </c>
      <c r="H34" t="s">
        <v>1574</v>
      </c>
      <c r="I34" t="s">
        <v>1714</v>
      </c>
      <c r="J34" t="s">
        <v>1574</v>
      </c>
      <c r="K34" t="s">
        <v>1533</v>
      </c>
      <c r="L34" t="s">
        <v>1534</v>
      </c>
      <c r="M34" t="s">
        <v>1564</v>
      </c>
      <c r="N34" t="s">
        <v>1560</v>
      </c>
    </row>
    <row r="35" spans="1:14" x14ac:dyDescent="0.25">
      <c r="A35" t="s">
        <v>651</v>
      </c>
      <c r="B35" t="s">
        <v>1575</v>
      </c>
      <c r="C35" t="s">
        <v>4</v>
      </c>
      <c r="D35" t="s">
        <v>11</v>
      </c>
      <c r="E35" t="s">
        <v>1576</v>
      </c>
      <c r="F35" t="s">
        <v>679</v>
      </c>
      <c r="G35" t="s">
        <v>1714</v>
      </c>
      <c r="H35" t="s">
        <v>1058</v>
      </c>
      <c r="I35" t="s">
        <v>1714</v>
      </c>
      <c r="J35" t="s">
        <v>1058</v>
      </c>
      <c r="K35" t="s">
        <v>1533</v>
      </c>
      <c r="L35" t="s">
        <v>1534</v>
      </c>
      <c r="M35" t="s">
        <v>1564</v>
      </c>
      <c r="N35" t="s">
        <v>1560</v>
      </c>
    </row>
    <row r="36" spans="1:14" x14ac:dyDescent="0.25">
      <c r="A36" t="s">
        <v>753</v>
      </c>
      <c r="B36" t="s">
        <v>1577</v>
      </c>
      <c r="C36" t="s">
        <v>7</v>
      </c>
      <c r="D36" t="s">
        <v>11</v>
      </c>
      <c r="E36" t="s">
        <v>1578</v>
      </c>
      <c r="F36" t="s">
        <v>805</v>
      </c>
      <c r="G36" t="s">
        <v>1714</v>
      </c>
      <c r="H36" t="s">
        <v>101</v>
      </c>
      <c r="I36" t="s">
        <v>1714</v>
      </c>
      <c r="J36" t="s">
        <v>101</v>
      </c>
      <c r="K36" t="s">
        <v>1533</v>
      </c>
      <c r="L36" t="s">
        <v>1534</v>
      </c>
      <c r="M36" t="s">
        <v>1579</v>
      </c>
      <c r="N36" t="s">
        <v>1580</v>
      </c>
    </row>
    <row r="37" spans="1:14" x14ac:dyDescent="0.25">
      <c r="A37" t="s">
        <v>665</v>
      </c>
      <c r="B37" t="s">
        <v>1581</v>
      </c>
      <c r="C37" t="s">
        <v>7</v>
      </c>
      <c r="D37" t="s">
        <v>10</v>
      </c>
      <c r="E37" t="s">
        <v>1374</v>
      </c>
      <c r="F37" t="s">
        <v>805</v>
      </c>
      <c r="G37" t="s">
        <v>1714</v>
      </c>
      <c r="H37" t="s">
        <v>1024</v>
      </c>
      <c r="I37" t="s">
        <v>1714</v>
      </c>
      <c r="J37" t="s">
        <v>1024</v>
      </c>
      <c r="K37" t="s">
        <v>1533</v>
      </c>
      <c r="L37" t="s">
        <v>1534</v>
      </c>
      <c r="M37" t="s">
        <v>1579</v>
      </c>
      <c r="N37" t="s">
        <v>1580</v>
      </c>
    </row>
    <row r="38" spans="1:14" x14ac:dyDescent="0.25">
      <c r="A38" t="s">
        <v>808</v>
      </c>
      <c r="B38" t="s">
        <v>1582</v>
      </c>
      <c r="C38" t="s">
        <v>7</v>
      </c>
      <c r="D38" t="s">
        <v>11</v>
      </c>
      <c r="E38" t="s">
        <v>1261</v>
      </c>
      <c r="F38" t="s">
        <v>805</v>
      </c>
      <c r="G38" t="s">
        <v>1714</v>
      </c>
      <c r="H38" t="s">
        <v>1003</v>
      </c>
      <c r="I38" t="s">
        <v>1714</v>
      </c>
      <c r="J38" t="s">
        <v>1003</v>
      </c>
      <c r="K38" t="s">
        <v>1533</v>
      </c>
      <c r="L38" t="s">
        <v>1534</v>
      </c>
      <c r="M38" t="s">
        <v>1579</v>
      </c>
      <c r="N38" t="s">
        <v>1580</v>
      </c>
    </row>
    <row r="39" spans="1:14" x14ac:dyDescent="0.25">
      <c r="A39" t="s">
        <v>755</v>
      </c>
      <c r="B39" t="s">
        <v>1583</v>
      </c>
      <c r="C39" t="s">
        <v>6</v>
      </c>
      <c r="D39" t="s">
        <v>9</v>
      </c>
      <c r="E39" t="s">
        <v>1374</v>
      </c>
      <c r="F39" t="s">
        <v>805</v>
      </c>
      <c r="G39" t="s">
        <v>1714</v>
      </c>
      <c r="H39" t="s">
        <v>1003</v>
      </c>
      <c r="I39" t="s">
        <v>1714</v>
      </c>
      <c r="J39" t="s">
        <v>1003</v>
      </c>
      <c r="K39" t="s">
        <v>1533</v>
      </c>
      <c r="L39" t="s">
        <v>1534</v>
      </c>
      <c r="M39" t="s">
        <v>1579</v>
      </c>
      <c r="N39" t="s">
        <v>1580</v>
      </c>
    </row>
    <row r="40" spans="1:14" x14ac:dyDescent="0.25">
      <c r="A40" t="s">
        <v>730</v>
      </c>
      <c r="B40" t="s">
        <v>1584</v>
      </c>
      <c r="C40" t="s">
        <v>4</v>
      </c>
      <c r="D40" t="s">
        <v>17</v>
      </c>
      <c r="E40" t="s">
        <v>1374</v>
      </c>
      <c r="F40" t="s">
        <v>805</v>
      </c>
      <c r="G40" t="s">
        <v>1714</v>
      </c>
      <c r="H40" t="s">
        <v>339</v>
      </c>
      <c r="I40" t="s">
        <v>1714</v>
      </c>
      <c r="J40" t="s">
        <v>339</v>
      </c>
      <c r="K40" t="s">
        <v>1533</v>
      </c>
      <c r="L40" t="s">
        <v>1534</v>
      </c>
      <c r="M40" t="s">
        <v>1579</v>
      </c>
      <c r="N40" t="s">
        <v>1580</v>
      </c>
    </row>
    <row r="41" spans="1:14" x14ac:dyDescent="0.25">
      <c r="A41" t="s">
        <v>673</v>
      </c>
      <c r="B41" t="s">
        <v>1585</v>
      </c>
      <c r="C41" t="s">
        <v>7</v>
      </c>
      <c r="D41" t="s">
        <v>10</v>
      </c>
      <c r="E41" t="s">
        <v>1374</v>
      </c>
      <c r="F41" t="s">
        <v>805</v>
      </c>
      <c r="G41" t="s">
        <v>1714</v>
      </c>
      <c r="H41" t="s">
        <v>339</v>
      </c>
      <c r="I41" t="s">
        <v>1714</v>
      </c>
      <c r="J41" t="s">
        <v>339</v>
      </c>
      <c r="K41" t="s">
        <v>1533</v>
      </c>
      <c r="L41" t="s">
        <v>1534</v>
      </c>
      <c r="M41" t="s">
        <v>1579</v>
      </c>
      <c r="N41" t="s">
        <v>1580</v>
      </c>
    </row>
    <row r="42" spans="1:14" x14ac:dyDescent="0.25">
      <c r="A42" t="s">
        <v>721</v>
      </c>
      <c r="B42" t="s">
        <v>1586</v>
      </c>
      <c r="C42" t="s">
        <v>6</v>
      </c>
      <c r="D42" t="s">
        <v>9</v>
      </c>
      <c r="E42" t="s">
        <v>1546</v>
      </c>
      <c r="F42" t="s">
        <v>805</v>
      </c>
      <c r="G42" t="s">
        <v>1714</v>
      </c>
      <c r="H42" t="s">
        <v>339</v>
      </c>
      <c r="I42" t="s">
        <v>1714</v>
      </c>
      <c r="J42" t="s">
        <v>339</v>
      </c>
      <c r="K42" t="s">
        <v>1533</v>
      </c>
      <c r="L42" t="s">
        <v>1534</v>
      </c>
      <c r="M42" t="s">
        <v>1579</v>
      </c>
      <c r="N42" t="s">
        <v>1580</v>
      </c>
    </row>
    <row r="43" spans="1:14" x14ac:dyDescent="0.25">
      <c r="A43" t="s">
        <v>698</v>
      </c>
      <c r="B43" t="s">
        <v>1587</v>
      </c>
      <c r="C43" t="s">
        <v>4</v>
      </c>
      <c r="D43" t="s">
        <v>15</v>
      </c>
      <c r="E43" t="s">
        <v>1588</v>
      </c>
      <c r="F43" t="s">
        <v>805</v>
      </c>
      <c r="G43" t="s">
        <v>1714</v>
      </c>
      <c r="H43" t="s">
        <v>1024</v>
      </c>
      <c r="I43" t="s">
        <v>1714</v>
      </c>
      <c r="J43" t="s">
        <v>1024</v>
      </c>
      <c r="K43" t="s">
        <v>1533</v>
      </c>
      <c r="L43" t="s">
        <v>1534</v>
      </c>
      <c r="M43" t="s">
        <v>1579</v>
      </c>
      <c r="N43" t="s">
        <v>1580</v>
      </c>
    </row>
    <row r="44" spans="1:14" x14ac:dyDescent="0.25">
      <c r="A44" t="s">
        <v>724</v>
      </c>
      <c r="B44" t="s">
        <v>1589</v>
      </c>
      <c r="C44" t="s">
        <v>4</v>
      </c>
      <c r="D44" t="s">
        <v>15</v>
      </c>
      <c r="E44" t="s">
        <v>1374</v>
      </c>
      <c r="F44" t="s">
        <v>805</v>
      </c>
      <c r="G44" t="s">
        <v>1714</v>
      </c>
      <c r="H44" t="s">
        <v>368</v>
      </c>
      <c r="I44" t="s">
        <v>1714</v>
      </c>
      <c r="J44" t="s">
        <v>368</v>
      </c>
      <c r="K44" t="s">
        <v>1533</v>
      </c>
      <c r="L44" t="s">
        <v>1534</v>
      </c>
      <c r="M44" t="s">
        <v>1579</v>
      </c>
      <c r="N44" t="s">
        <v>1580</v>
      </c>
    </row>
    <row r="45" spans="1:14" x14ac:dyDescent="0.25">
      <c r="A45" t="s">
        <v>700</v>
      </c>
      <c r="B45" t="s">
        <v>1590</v>
      </c>
      <c r="C45" t="s">
        <v>6</v>
      </c>
      <c r="D45" t="s">
        <v>9</v>
      </c>
      <c r="E45" t="s">
        <v>1374</v>
      </c>
      <c r="F45" t="s">
        <v>811</v>
      </c>
      <c r="G45" t="s">
        <v>1714</v>
      </c>
      <c r="H45" t="s">
        <v>126</v>
      </c>
      <c r="I45" t="s">
        <v>1714</v>
      </c>
      <c r="J45" t="s">
        <v>126</v>
      </c>
      <c r="K45" t="s">
        <v>1533</v>
      </c>
      <c r="L45" t="s">
        <v>1534</v>
      </c>
      <c r="M45" t="s">
        <v>1579</v>
      </c>
      <c r="N45" t="s">
        <v>1580</v>
      </c>
    </row>
    <row r="46" spans="1:14" x14ac:dyDescent="0.25">
      <c r="A46" t="s">
        <v>749</v>
      </c>
      <c r="B46" t="s">
        <v>1591</v>
      </c>
      <c r="C46" t="s">
        <v>7</v>
      </c>
      <c r="D46" t="s">
        <v>10</v>
      </c>
      <c r="E46" t="s">
        <v>1374</v>
      </c>
      <c r="F46" t="s">
        <v>811</v>
      </c>
      <c r="G46" t="s">
        <v>1714</v>
      </c>
      <c r="H46" t="s">
        <v>56</v>
      </c>
      <c r="I46" t="s">
        <v>1714</v>
      </c>
      <c r="J46" t="s">
        <v>56</v>
      </c>
      <c r="K46" t="s">
        <v>1533</v>
      </c>
      <c r="L46" t="s">
        <v>1534</v>
      </c>
      <c r="M46" t="s">
        <v>1579</v>
      </c>
      <c r="N46" t="s">
        <v>1580</v>
      </c>
    </row>
    <row r="47" spans="1:14" x14ac:dyDescent="0.25">
      <c r="A47" t="s">
        <v>796</v>
      </c>
      <c r="B47" t="s">
        <v>1592</v>
      </c>
      <c r="C47" t="s">
        <v>6</v>
      </c>
      <c r="D47" t="s">
        <v>9</v>
      </c>
      <c r="E47" t="s">
        <v>1374</v>
      </c>
      <c r="F47" t="s">
        <v>805</v>
      </c>
      <c r="G47" t="s">
        <v>1714</v>
      </c>
      <c r="H47" t="s">
        <v>368</v>
      </c>
      <c r="I47" t="s">
        <v>1714</v>
      </c>
      <c r="J47" t="s">
        <v>368</v>
      </c>
      <c r="K47" t="s">
        <v>1533</v>
      </c>
      <c r="L47" t="s">
        <v>1534</v>
      </c>
      <c r="M47" t="s">
        <v>1579</v>
      </c>
      <c r="N47" t="s">
        <v>1580</v>
      </c>
    </row>
    <row r="48" spans="1:14" x14ac:dyDescent="0.25">
      <c r="A48" t="s">
        <v>674</v>
      </c>
      <c r="B48" t="s">
        <v>1593</v>
      </c>
      <c r="C48" t="s">
        <v>6</v>
      </c>
      <c r="D48" t="s">
        <v>9</v>
      </c>
      <c r="E48" t="s">
        <v>1374</v>
      </c>
      <c r="F48" t="s">
        <v>811</v>
      </c>
      <c r="G48" t="s">
        <v>1714</v>
      </c>
      <c r="H48" t="s">
        <v>222</v>
      </c>
      <c r="I48" t="s">
        <v>1714</v>
      </c>
      <c r="J48" t="s">
        <v>222</v>
      </c>
      <c r="K48" t="s">
        <v>1533</v>
      </c>
      <c r="L48" t="s">
        <v>1534</v>
      </c>
      <c r="M48" t="s">
        <v>1579</v>
      </c>
      <c r="N48" t="s">
        <v>1580</v>
      </c>
    </row>
    <row r="49" spans="1:14" x14ac:dyDescent="0.25">
      <c r="A49" t="s">
        <v>827</v>
      </c>
      <c r="B49" t="s">
        <v>1594</v>
      </c>
      <c r="C49" t="s">
        <v>7</v>
      </c>
      <c r="D49" t="s">
        <v>11</v>
      </c>
      <c r="E49" t="s">
        <v>1374</v>
      </c>
      <c r="F49" t="s">
        <v>805</v>
      </c>
      <c r="G49" t="s">
        <v>1714</v>
      </c>
      <c r="H49" t="s">
        <v>368</v>
      </c>
      <c r="I49" t="s">
        <v>1714</v>
      </c>
      <c r="J49" t="s">
        <v>368</v>
      </c>
      <c r="K49" t="s">
        <v>1533</v>
      </c>
      <c r="L49" t="s">
        <v>1534</v>
      </c>
      <c r="M49" t="s">
        <v>1579</v>
      </c>
      <c r="N49" t="s">
        <v>1580</v>
      </c>
    </row>
    <row r="50" spans="1:14" x14ac:dyDescent="0.25">
      <c r="A50" t="s">
        <v>676</v>
      </c>
      <c r="B50" t="s">
        <v>1595</v>
      </c>
      <c r="C50" t="s">
        <v>4</v>
      </c>
      <c r="D50" t="s">
        <v>15</v>
      </c>
      <c r="E50" t="s">
        <v>1374</v>
      </c>
      <c r="F50" t="s">
        <v>811</v>
      </c>
      <c r="G50" t="s">
        <v>1714</v>
      </c>
      <c r="H50" t="s">
        <v>56</v>
      </c>
      <c r="I50" t="s">
        <v>1714</v>
      </c>
      <c r="J50" t="s">
        <v>56</v>
      </c>
      <c r="K50" t="s">
        <v>1533</v>
      </c>
      <c r="L50" t="s">
        <v>1534</v>
      </c>
      <c r="M50" t="s">
        <v>1579</v>
      </c>
      <c r="N50" t="s">
        <v>1580</v>
      </c>
    </row>
    <row r="51" spans="1:14" x14ac:dyDescent="0.25">
      <c r="A51" t="s">
        <v>790</v>
      </c>
      <c r="B51" t="s">
        <v>1596</v>
      </c>
      <c r="C51" t="s">
        <v>6</v>
      </c>
      <c r="D51" t="s">
        <v>9</v>
      </c>
      <c r="E51" t="s">
        <v>1374</v>
      </c>
      <c r="F51" t="s">
        <v>811</v>
      </c>
      <c r="G51" t="s">
        <v>1714</v>
      </c>
      <c r="H51" t="s">
        <v>24</v>
      </c>
      <c r="I51" t="s">
        <v>1714</v>
      </c>
      <c r="J51" t="s">
        <v>24</v>
      </c>
      <c r="K51" t="s">
        <v>1533</v>
      </c>
      <c r="L51" t="s">
        <v>1534</v>
      </c>
      <c r="M51" t="s">
        <v>1579</v>
      </c>
      <c r="N51" t="s">
        <v>1580</v>
      </c>
    </row>
    <row r="52" spans="1:14" x14ac:dyDescent="0.25">
      <c r="A52" t="s">
        <v>795</v>
      </c>
      <c r="B52" t="s">
        <v>1597</v>
      </c>
      <c r="C52" t="s">
        <v>6</v>
      </c>
      <c r="D52" t="s">
        <v>9</v>
      </c>
      <c r="E52" t="s">
        <v>1374</v>
      </c>
      <c r="F52" t="s">
        <v>811</v>
      </c>
      <c r="G52" t="s">
        <v>1714</v>
      </c>
      <c r="H52" t="s">
        <v>1016</v>
      </c>
      <c r="I52" t="s">
        <v>1714</v>
      </c>
      <c r="J52" t="s">
        <v>1016</v>
      </c>
      <c r="K52" t="s">
        <v>1533</v>
      </c>
      <c r="L52" t="s">
        <v>1534</v>
      </c>
      <c r="M52" t="s">
        <v>1598</v>
      </c>
      <c r="N52" t="s">
        <v>1599</v>
      </c>
    </row>
    <row r="53" spans="1:14" x14ac:dyDescent="0.25">
      <c r="A53" t="s">
        <v>669</v>
      </c>
      <c r="B53" t="s">
        <v>1600</v>
      </c>
      <c r="C53" t="s">
        <v>4</v>
      </c>
      <c r="D53" t="s">
        <v>15</v>
      </c>
      <c r="E53" t="s">
        <v>1374</v>
      </c>
      <c r="F53" t="s">
        <v>811</v>
      </c>
      <c r="G53" t="s">
        <v>1714</v>
      </c>
      <c r="H53" t="s">
        <v>265</v>
      </c>
      <c r="I53" t="s">
        <v>1714</v>
      </c>
      <c r="J53" t="s">
        <v>265</v>
      </c>
      <c r="K53" t="s">
        <v>1533</v>
      </c>
      <c r="L53" t="s">
        <v>1534</v>
      </c>
      <c r="M53" t="s">
        <v>1598</v>
      </c>
      <c r="N53" t="s">
        <v>1599</v>
      </c>
    </row>
    <row r="54" spans="1:14" x14ac:dyDescent="0.25">
      <c r="A54" t="s">
        <v>792</v>
      </c>
      <c r="B54" t="s">
        <v>1601</v>
      </c>
      <c r="C54" t="s">
        <v>7</v>
      </c>
      <c r="D54" t="s">
        <v>10</v>
      </c>
      <c r="E54" t="s">
        <v>1374</v>
      </c>
      <c r="F54" t="s">
        <v>811</v>
      </c>
      <c r="G54" t="s">
        <v>1714</v>
      </c>
      <c r="H54" t="s">
        <v>149</v>
      </c>
      <c r="I54" t="s">
        <v>1714</v>
      </c>
      <c r="J54" t="s">
        <v>149</v>
      </c>
      <c r="K54" t="s">
        <v>1533</v>
      </c>
      <c r="L54" t="s">
        <v>1534</v>
      </c>
      <c r="M54" t="s">
        <v>1598</v>
      </c>
      <c r="N54" t="s">
        <v>1599</v>
      </c>
    </row>
    <row r="55" spans="1:14" x14ac:dyDescent="0.25">
      <c r="A55" t="s">
        <v>771</v>
      </c>
      <c r="B55" t="s">
        <v>1602</v>
      </c>
      <c r="C55" t="s">
        <v>6</v>
      </c>
      <c r="D55" t="s">
        <v>9</v>
      </c>
      <c r="E55" t="s">
        <v>1374</v>
      </c>
      <c r="F55" t="s">
        <v>811</v>
      </c>
      <c r="G55" t="s">
        <v>1714</v>
      </c>
      <c r="H55" t="s">
        <v>265</v>
      </c>
      <c r="I55" t="s">
        <v>1714</v>
      </c>
      <c r="J55" t="s">
        <v>265</v>
      </c>
      <c r="K55" t="s">
        <v>1533</v>
      </c>
      <c r="L55" t="s">
        <v>1534</v>
      </c>
      <c r="M55" t="s">
        <v>1598</v>
      </c>
      <c r="N55" t="s">
        <v>1599</v>
      </c>
    </row>
    <row r="56" spans="1:14" x14ac:dyDescent="0.25">
      <c r="A56" t="s">
        <v>712</v>
      </c>
      <c r="B56" t="s">
        <v>1603</v>
      </c>
      <c r="C56" t="s">
        <v>6</v>
      </c>
      <c r="D56" t="s">
        <v>9</v>
      </c>
      <c r="E56" t="s">
        <v>1374</v>
      </c>
      <c r="F56" t="s">
        <v>811</v>
      </c>
      <c r="G56" t="s">
        <v>1714</v>
      </c>
      <c r="H56" t="s">
        <v>186</v>
      </c>
      <c r="I56" t="s">
        <v>1714</v>
      </c>
      <c r="J56" t="s">
        <v>186</v>
      </c>
      <c r="K56" t="s">
        <v>1533</v>
      </c>
      <c r="L56" t="s">
        <v>1534</v>
      </c>
      <c r="M56" t="s">
        <v>1598</v>
      </c>
      <c r="N56" t="s">
        <v>1599</v>
      </c>
    </row>
    <row r="57" spans="1:14" x14ac:dyDescent="0.25">
      <c r="A57" t="s">
        <v>747</v>
      </c>
      <c r="B57" t="s">
        <v>1604</v>
      </c>
      <c r="C57" t="s">
        <v>7</v>
      </c>
      <c r="D57" t="s">
        <v>11</v>
      </c>
      <c r="E57" t="s">
        <v>1374</v>
      </c>
      <c r="F57" t="s">
        <v>811</v>
      </c>
      <c r="G57" t="s">
        <v>1714</v>
      </c>
      <c r="H57" t="s">
        <v>265</v>
      </c>
      <c r="I57" t="s">
        <v>1714</v>
      </c>
      <c r="J57" t="s">
        <v>265</v>
      </c>
      <c r="K57" t="s">
        <v>1533</v>
      </c>
      <c r="L57" t="s">
        <v>1534</v>
      </c>
      <c r="M57" t="s">
        <v>1598</v>
      </c>
      <c r="N57" t="s">
        <v>1599</v>
      </c>
    </row>
    <row r="58" spans="1:14" x14ac:dyDescent="0.25">
      <c r="A58" t="s">
        <v>748</v>
      </c>
      <c r="B58" t="s">
        <v>1605</v>
      </c>
      <c r="C58" t="s">
        <v>4</v>
      </c>
      <c r="D58" t="s">
        <v>15</v>
      </c>
      <c r="E58" t="s">
        <v>1374</v>
      </c>
      <c r="F58" t="s">
        <v>811</v>
      </c>
      <c r="G58" t="s">
        <v>1714</v>
      </c>
      <c r="H58" t="s">
        <v>1016</v>
      </c>
      <c r="I58" t="s">
        <v>1714</v>
      </c>
      <c r="J58" t="s">
        <v>1016</v>
      </c>
      <c r="K58" t="s">
        <v>1533</v>
      </c>
      <c r="L58" t="s">
        <v>1534</v>
      </c>
      <c r="M58" t="s">
        <v>1598</v>
      </c>
      <c r="N58" t="s">
        <v>1599</v>
      </c>
    </row>
    <row r="59" spans="1:14" x14ac:dyDescent="0.25">
      <c r="A59" t="s">
        <v>805</v>
      </c>
      <c r="B59" t="s">
        <v>1606</v>
      </c>
      <c r="C59" t="s">
        <v>6</v>
      </c>
      <c r="D59" t="s">
        <v>9</v>
      </c>
      <c r="E59" t="s">
        <v>1374</v>
      </c>
      <c r="F59" t="s">
        <v>811</v>
      </c>
      <c r="G59" t="s">
        <v>1714</v>
      </c>
      <c r="H59" t="s">
        <v>1091</v>
      </c>
      <c r="I59" t="s">
        <v>1714</v>
      </c>
      <c r="J59" t="s">
        <v>1091</v>
      </c>
      <c r="K59" t="s">
        <v>1533</v>
      </c>
      <c r="L59" t="s">
        <v>1534</v>
      </c>
      <c r="M59" t="s">
        <v>1598</v>
      </c>
      <c r="N59" t="s">
        <v>1599</v>
      </c>
    </row>
    <row r="60" spans="1:14" x14ac:dyDescent="0.25">
      <c r="A60" t="s">
        <v>811</v>
      </c>
      <c r="B60" t="s">
        <v>1607</v>
      </c>
      <c r="C60" t="s">
        <v>7</v>
      </c>
      <c r="D60" t="s">
        <v>10</v>
      </c>
      <c r="E60" t="s">
        <v>1374</v>
      </c>
      <c r="F60" t="s">
        <v>811</v>
      </c>
      <c r="G60" t="s">
        <v>1714</v>
      </c>
      <c r="H60" t="s">
        <v>1091</v>
      </c>
      <c r="I60" t="s">
        <v>1714</v>
      </c>
      <c r="J60" t="s">
        <v>1091</v>
      </c>
      <c r="K60" t="s">
        <v>1533</v>
      </c>
      <c r="L60" t="s">
        <v>1534</v>
      </c>
      <c r="M60" t="s">
        <v>1598</v>
      </c>
      <c r="N60" t="s">
        <v>1599</v>
      </c>
    </row>
    <row r="61" spans="1:14" x14ac:dyDescent="0.25">
      <c r="A61" t="s">
        <v>683</v>
      </c>
      <c r="B61" t="s">
        <v>1608</v>
      </c>
      <c r="C61" t="s">
        <v>4</v>
      </c>
      <c r="D61" t="s">
        <v>15</v>
      </c>
      <c r="E61" t="s">
        <v>1374</v>
      </c>
      <c r="F61" t="s">
        <v>811</v>
      </c>
      <c r="G61" t="s">
        <v>1714</v>
      </c>
      <c r="H61" t="s">
        <v>1091</v>
      </c>
      <c r="I61" t="s">
        <v>1714</v>
      </c>
      <c r="J61" t="s">
        <v>1091</v>
      </c>
      <c r="K61" t="s">
        <v>1533</v>
      </c>
      <c r="L61" t="s">
        <v>1534</v>
      </c>
      <c r="M61" t="s">
        <v>1598</v>
      </c>
      <c r="N61" t="s">
        <v>1599</v>
      </c>
    </row>
    <row r="62" spans="1:14" x14ac:dyDescent="0.25">
      <c r="A62" t="s">
        <v>679</v>
      </c>
      <c r="B62" t="s">
        <v>1609</v>
      </c>
      <c r="C62" t="s">
        <v>7</v>
      </c>
      <c r="D62" t="s">
        <v>11</v>
      </c>
      <c r="E62" t="s">
        <v>1374</v>
      </c>
      <c r="F62" t="s">
        <v>811</v>
      </c>
      <c r="G62" t="s">
        <v>1714</v>
      </c>
      <c r="H62" t="s">
        <v>118</v>
      </c>
      <c r="I62" t="s">
        <v>1714</v>
      </c>
      <c r="J62" t="s">
        <v>118</v>
      </c>
      <c r="K62" t="s">
        <v>1533</v>
      </c>
      <c r="L62" t="s">
        <v>1534</v>
      </c>
      <c r="M62" t="s">
        <v>1598</v>
      </c>
      <c r="N62" t="s">
        <v>1599</v>
      </c>
    </row>
    <row r="63" spans="1:14" x14ac:dyDescent="0.25">
      <c r="A63" t="s">
        <v>399</v>
      </c>
      <c r="B63" t="s">
        <v>1610</v>
      </c>
      <c r="C63" t="s">
        <v>6</v>
      </c>
      <c r="D63" t="s">
        <v>9</v>
      </c>
      <c r="E63" t="s">
        <v>1374</v>
      </c>
      <c r="F63" t="s">
        <v>683</v>
      </c>
      <c r="G63" t="s">
        <v>1714</v>
      </c>
      <c r="H63" t="s">
        <v>116</v>
      </c>
      <c r="I63" t="s">
        <v>1714</v>
      </c>
      <c r="J63" t="s">
        <v>116</v>
      </c>
      <c r="K63" t="s">
        <v>1533</v>
      </c>
      <c r="L63" t="s">
        <v>1534</v>
      </c>
      <c r="M63" t="s">
        <v>1598</v>
      </c>
      <c r="N63" t="s">
        <v>1599</v>
      </c>
    </row>
    <row r="64" spans="1:14" x14ac:dyDescent="0.25">
      <c r="A64" t="s">
        <v>804</v>
      </c>
      <c r="B64" t="s">
        <v>1611</v>
      </c>
      <c r="C64" t="s">
        <v>6</v>
      </c>
      <c r="D64" t="s">
        <v>9</v>
      </c>
      <c r="E64" t="s">
        <v>1374</v>
      </c>
      <c r="F64" t="s">
        <v>683</v>
      </c>
      <c r="G64" t="s">
        <v>1714</v>
      </c>
      <c r="H64" t="s">
        <v>111</v>
      </c>
      <c r="I64" t="s">
        <v>1714</v>
      </c>
      <c r="J64" t="s">
        <v>111</v>
      </c>
      <c r="K64" t="s">
        <v>1533</v>
      </c>
      <c r="L64" t="s">
        <v>1534</v>
      </c>
      <c r="M64" t="s">
        <v>1598</v>
      </c>
      <c r="N64" t="s">
        <v>1599</v>
      </c>
    </row>
    <row r="65" spans="1:14" x14ac:dyDescent="0.25">
      <c r="A65" t="s">
        <v>814</v>
      </c>
      <c r="B65" t="s">
        <v>1612</v>
      </c>
      <c r="C65" t="s">
        <v>6</v>
      </c>
      <c r="D65" t="s">
        <v>9</v>
      </c>
      <c r="E65" t="s">
        <v>1374</v>
      </c>
      <c r="F65" t="s">
        <v>683</v>
      </c>
      <c r="G65" t="s">
        <v>1714</v>
      </c>
      <c r="H65" t="s">
        <v>126</v>
      </c>
      <c r="I65" t="s">
        <v>1714</v>
      </c>
      <c r="J65" t="s">
        <v>126</v>
      </c>
      <c r="K65" t="s">
        <v>1533</v>
      </c>
      <c r="L65" t="s">
        <v>1534</v>
      </c>
      <c r="M65" t="s">
        <v>1598</v>
      </c>
      <c r="N65" t="s">
        <v>1599</v>
      </c>
    </row>
    <row r="66" spans="1:14" x14ac:dyDescent="0.25">
      <c r="A66" t="s">
        <v>398</v>
      </c>
      <c r="B66" t="s">
        <v>1613</v>
      </c>
      <c r="C66" t="s">
        <v>7</v>
      </c>
      <c r="D66" t="s">
        <v>11</v>
      </c>
      <c r="E66" t="s">
        <v>1374</v>
      </c>
      <c r="F66" t="s">
        <v>683</v>
      </c>
      <c r="G66" t="s">
        <v>1714</v>
      </c>
      <c r="H66" t="s">
        <v>126</v>
      </c>
      <c r="I66" t="s">
        <v>1714</v>
      </c>
      <c r="J66" t="s">
        <v>126</v>
      </c>
      <c r="K66" t="s">
        <v>1533</v>
      </c>
      <c r="L66" t="s">
        <v>1534</v>
      </c>
      <c r="M66" t="s">
        <v>1598</v>
      </c>
      <c r="N66" t="s">
        <v>1599</v>
      </c>
    </row>
    <row r="67" spans="1:14" x14ac:dyDescent="0.25">
      <c r="A67" t="s">
        <v>397</v>
      </c>
      <c r="B67" t="s">
        <v>1614</v>
      </c>
      <c r="C67" t="s">
        <v>6</v>
      </c>
      <c r="D67" t="s">
        <v>15</v>
      </c>
      <c r="E67" t="s">
        <v>1546</v>
      </c>
      <c r="F67" t="s">
        <v>811</v>
      </c>
      <c r="G67" t="s">
        <v>1714</v>
      </c>
      <c r="H67" t="s">
        <v>1052</v>
      </c>
      <c r="I67" t="s">
        <v>1714</v>
      </c>
      <c r="J67" t="s">
        <v>1052</v>
      </c>
      <c r="K67" t="s">
        <v>1533</v>
      </c>
      <c r="L67" t="s">
        <v>1534</v>
      </c>
      <c r="M67" t="s">
        <v>1598</v>
      </c>
      <c r="N67" t="s">
        <v>1615</v>
      </c>
    </row>
    <row r="68" spans="1:14" x14ac:dyDescent="0.25">
      <c r="A68" t="s">
        <v>787</v>
      </c>
      <c r="B68" t="s">
        <v>1616</v>
      </c>
      <c r="C68" t="s">
        <v>7</v>
      </c>
      <c r="D68" t="s">
        <v>9</v>
      </c>
      <c r="E68" t="s">
        <v>1374</v>
      </c>
      <c r="F68" t="s">
        <v>811</v>
      </c>
      <c r="G68" t="s">
        <v>1714</v>
      </c>
      <c r="H68" t="s">
        <v>1091</v>
      </c>
      <c r="I68" t="s">
        <v>1714</v>
      </c>
      <c r="J68" t="s">
        <v>1091</v>
      </c>
      <c r="K68" t="s">
        <v>1533</v>
      </c>
      <c r="L68" t="s">
        <v>1534</v>
      </c>
      <c r="M68" t="s">
        <v>1598</v>
      </c>
      <c r="N68" t="s">
        <v>1615</v>
      </c>
    </row>
    <row r="69" spans="1:14" x14ac:dyDescent="0.25">
      <c r="A69" t="s">
        <v>782</v>
      </c>
      <c r="B69" t="s">
        <v>1617</v>
      </c>
      <c r="C69" t="s">
        <v>7</v>
      </c>
      <c r="D69" t="s">
        <v>9</v>
      </c>
      <c r="E69" t="s">
        <v>1374</v>
      </c>
      <c r="F69" t="s">
        <v>811</v>
      </c>
      <c r="G69" t="s">
        <v>1714</v>
      </c>
      <c r="H69" t="s">
        <v>24</v>
      </c>
      <c r="I69" t="s">
        <v>1714</v>
      </c>
      <c r="J69" t="s">
        <v>24</v>
      </c>
      <c r="K69" t="s">
        <v>1533</v>
      </c>
      <c r="L69" t="s">
        <v>1534</v>
      </c>
      <c r="M69" t="s">
        <v>1598</v>
      </c>
      <c r="N69" t="s">
        <v>1615</v>
      </c>
    </row>
    <row r="70" spans="1:14" x14ac:dyDescent="0.25">
      <c r="A70" t="s">
        <v>776</v>
      </c>
      <c r="B70" t="s">
        <v>1618</v>
      </c>
      <c r="C70" t="s">
        <v>4</v>
      </c>
      <c r="D70" t="s">
        <v>10</v>
      </c>
      <c r="E70" t="s">
        <v>1374</v>
      </c>
      <c r="F70" t="s">
        <v>811</v>
      </c>
      <c r="G70" t="s">
        <v>1714</v>
      </c>
      <c r="H70" t="s">
        <v>24</v>
      </c>
      <c r="I70" t="s">
        <v>1714</v>
      </c>
      <c r="J70" t="s">
        <v>24</v>
      </c>
      <c r="K70" t="s">
        <v>1533</v>
      </c>
      <c r="L70" t="s">
        <v>1534</v>
      </c>
      <c r="M70" t="s">
        <v>1598</v>
      </c>
      <c r="N70" t="s">
        <v>1615</v>
      </c>
    </row>
    <row r="71" spans="1:14" x14ac:dyDescent="0.25">
      <c r="A71" t="s">
        <v>775</v>
      </c>
      <c r="B71" t="s">
        <v>1619</v>
      </c>
      <c r="C71" t="s">
        <v>4</v>
      </c>
      <c r="D71" t="s">
        <v>11</v>
      </c>
      <c r="E71" t="s">
        <v>1055</v>
      </c>
      <c r="F71" t="s">
        <v>811</v>
      </c>
      <c r="G71" t="s">
        <v>1714</v>
      </c>
      <c r="H71" t="s">
        <v>116</v>
      </c>
      <c r="I71" t="s">
        <v>1714</v>
      </c>
      <c r="J71" t="s">
        <v>116</v>
      </c>
      <c r="K71" t="s">
        <v>1533</v>
      </c>
      <c r="L71" t="s">
        <v>1534</v>
      </c>
      <c r="M71" t="s">
        <v>1598</v>
      </c>
      <c r="N71" t="s">
        <v>1615</v>
      </c>
    </row>
    <row r="72" spans="1:14" x14ac:dyDescent="0.25">
      <c r="A72" t="s">
        <v>774</v>
      </c>
      <c r="B72" t="s">
        <v>1620</v>
      </c>
      <c r="C72" t="s">
        <v>6</v>
      </c>
      <c r="D72" t="s">
        <v>15</v>
      </c>
      <c r="E72" t="s">
        <v>1374</v>
      </c>
      <c r="F72" t="s">
        <v>811</v>
      </c>
      <c r="G72" t="s">
        <v>1714</v>
      </c>
      <c r="H72" t="s">
        <v>283</v>
      </c>
      <c r="I72" t="s">
        <v>1714</v>
      </c>
      <c r="J72" t="s">
        <v>283</v>
      </c>
      <c r="K72" t="s">
        <v>1533</v>
      </c>
      <c r="L72" t="s">
        <v>1534</v>
      </c>
      <c r="M72" t="s">
        <v>1598</v>
      </c>
      <c r="N72" t="s">
        <v>1615</v>
      </c>
    </row>
    <row r="73" spans="1:14" x14ac:dyDescent="0.25">
      <c r="A73" t="s">
        <v>803</v>
      </c>
      <c r="B73" t="s">
        <v>1621</v>
      </c>
      <c r="C73" t="s">
        <v>7</v>
      </c>
      <c r="D73" t="s">
        <v>9</v>
      </c>
      <c r="E73" t="s">
        <v>1374</v>
      </c>
      <c r="F73" t="s">
        <v>811</v>
      </c>
      <c r="G73" t="s">
        <v>1714</v>
      </c>
      <c r="H73" t="s">
        <v>283</v>
      </c>
      <c r="I73" t="s">
        <v>1714</v>
      </c>
      <c r="J73" t="s">
        <v>283</v>
      </c>
      <c r="K73" t="s">
        <v>1533</v>
      </c>
      <c r="L73" t="s">
        <v>1534</v>
      </c>
      <c r="M73" t="s">
        <v>1598</v>
      </c>
      <c r="N73" t="s">
        <v>1615</v>
      </c>
    </row>
    <row r="74" spans="1:14" x14ac:dyDescent="0.25">
      <c r="A74" t="s">
        <v>815</v>
      </c>
      <c r="B74" t="s">
        <v>1622</v>
      </c>
      <c r="C74" t="s">
        <v>4</v>
      </c>
      <c r="D74" t="s">
        <v>10</v>
      </c>
      <c r="E74" t="s">
        <v>1374</v>
      </c>
      <c r="F74" t="s">
        <v>811</v>
      </c>
      <c r="G74" t="s">
        <v>1714</v>
      </c>
      <c r="H74" t="s">
        <v>283</v>
      </c>
      <c r="I74" t="s">
        <v>1714</v>
      </c>
      <c r="J74" t="s">
        <v>283</v>
      </c>
      <c r="K74" t="s">
        <v>1533</v>
      </c>
      <c r="L74" t="s">
        <v>1534</v>
      </c>
      <c r="M74" t="s">
        <v>1598</v>
      </c>
      <c r="N74" t="s">
        <v>1615</v>
      </c>
    </row>
    <row r="75" spans="1:14" x14ac:dyDescent="0.25">
      <c r="A75" t="s">
        <v>777</v>
      </c>
      <c r="B75" t="s">
        <v>1623</v>
      </c>
      <c r="C75" t="s">
        <v>7</v>
      </c>
      <c r="D75" t="s">
        <v>9</v>
      </c>
      <c r="E75" t="s">
        <v>1096</v>
      </c>
      <c r="F75" t="s">
        <v>811</v>
      </c>
      <c r="G75" t="s">
        <v>1714</v>
      </c>
      <c r="H75" t="s">
        <v>265</v>
      </c>
      <c r="I75" t="s">
        <v>1714</v>
      </c>
      <c r="J75" t="s">
        <v>265</v>
      </c>
      <c r="K75" t="s">
        <v>1533</v>
      </c>
      <c r="L75" t="s">
        <v>1534</v>
      </c>
      <c r="M75" t="s">
        <v>1598</v>
      </c>
      <c r="N75" t="s">
        <v>1615</v>
      </c>
    </row>
    <row r="76" spans="1:14" x14ac:dyDescent="0.25">
      <c r="A76" t="s">
        <v>716</v>
      </c>
      <c r="B76" t="s">
        <v>1624</v>
      </c>
      <c r="C76" t="s">
        <v>4</v>
      </c>
      <c r="D76" t="s">
        <v>11</v>
      </c>
      <c r="E76" t="s">
        <v>1055</v>
      </c>
      <c r="F76" t="s">
        <v>811</v>
      </c>
      <c r="G76" t="s">
        <v>1714</v>
      </c>
      <c r="H76" t="s">
        <v>149</v>
      </c>
      <c r="I76" t="s">
        <v>1714</v>
      </c>
      <c r="J76" t="s">
        <v>149</v>
      </c>
      <c r="K76" t="s">
        <v>1533</v>
      </c>
      <c r="L76" t="s">
        <v>1534</v>
      </c>
      <c r="M76" t="s">
        <v>1598</v>
      </c>
      <c r="N76" t="s">
        <v>1615</v>
      </c>
    </row>
    <row r="77" spans="1:14" x14ac:dyDescent="0.25">
      <c r="A77" t="s">
        <v>793</v>
      </c>
      <c r="B77" t="s">
        <v>1625</v>
      </c>
      <c r="C77" t="s">
        <v>7</v>
      </c>
      <c r="D77" t="s">
        <v>9</v>
      </c>
      <c r="E77" t="s">
        <v>1546</v>
      </c>
      <c r="F77" t="s">
        <v>679</v>
      </c>
      <c r="G77" t="s">
        <v>1714</v>
      </c>
      <c r="H77" t="s">
        <v>129</v>
      </c>
      <c r="I77" t="s">
        <v>1714</v>
      </c>
      <c r="J77" t="s">
        <v>129</v>
      </c>
      <c r="K77" t="s">
        <v>1533</v>
      </c>
      <c r="L77" t="s">
        <v>1534</v>
      </c>
      <c r="M77" t="s">
        <v>1598</v>
      </c>
      <c r="N77" t="s">
        <v>1615</v>
      </c>
    </row>
    <row r="78" spans="1:14" x14ac:dyDescent="0.25">
      <c r="A78" t="s">
        <v>642</v>
      </c>
      <c r="B78" t="s">
        <v>1626</v>
      </c>
      <c r="C78" t="s">
        <v>6</v>
      </c>
      <c r="D78" t="s">
        <v>15</v>
      </c>
      <c r="E78" t="s">
        <v>1546</v>
      </c>
      <c r="F78" t="s">
        <v>679</v>
      </c>
      <c r="G78" t="s">
        <v>1714</v>
      </c>
      <c r="H78" t="s">
        <v>261</v>
      </c>
      <c r="I78" t="s">
        <v>1714</v>
      </c>
      <c r="J78" t="s">
        <v>261</v>
      </c>
      <c r="K78" t="s">
        <v>1533</v>
      </c>
      <c r="L78" t="s">
        <v>1534</v>
      </c>
      <c r="M78" t="s">
        <v>1598</v>
      </c>
      <c r="N78" t="s">
        <v>1615</v>
      </c>
    </row>
    <row r="79" spans="1:14" x14ac:dyDescent="0.25">
      <c r="A79" t="s">
        <v>794</v>
      </c>
      <c r="B79" t="s">
        <v>1627</v>
      </c>
      <c r="C79" t="s">
        <v>4</v>
      </c>
      <c r="D79" t="s">
        <v>10</v>
      </c>
      <c r="E79" t="s">
        <v>1546</v>
      </c>
      <c r="F79" t="s">
        <v>679</v>
      </c>
      <c r="G79" t="s">
        <v>1714</v>
      </c>
      <c r="H79" t="s">
        <v>261</v>
      </c>
      <c r="I79" t="s">
        <v>1714</v>
      </c>
      <c r="J79" t="s">
        <v>261</v>
      </c>
      <c r="K79" t="s">
        <v>1533</v>
      </c>
      <c r="L79" t="s">
        <v>1534</v>
      </c>
      <c r="M79" t="s">
        <v>1598</v>
      </c>
      <c r="N79" t="s">
        <v>1615</v>
      </c>
    </row>
    <row r="80" spans="1:14" x14ac:dyDescent="0.25">
      <c r="A80" t="s">
        <v>393</v>
      </c>
      <c r="B80" t="s">
        <v>1628</v>
      </c>
      <c r="C80" t="s">
        <v>7</v>
      </c>
      <c r="D80" t="s">
        <v>9</v>
      </c>
      <c r="E80" t="s">
        <v>1374</v>
      </c>
      <c r="F80" t="s">
        <v>679</v>
      </c>
      <c r="G80" t="s">
        <v>1714</v>
      </c>
      <c r="H80" t="s">
        <v>261</v>
      </c>
      <c r="I80" t="s">
        <v>1714</v>
      </c>
      <c r="J80" t="s">
        <v>261</v>
      </c>
      <c r="K80" t="s">
        <v>1533</v>
      </c>
      <c r="L80" t="s">
        <v>1534</v>
      </c>
      <c r="M80" t="s">
        <v>1598</v>
      </c>
      <c r="N80" t="s">
        <v>1615</v>
      </c>
    </row>
    <row r="81" spans="1:14" x14ac:dyDescent="0.25">
      <c r="A81" t="s">
        <v>395</v>
      </c>
      <c r="B81" t="s">
        <v>1629</v>
      </c>
      <c r="C81" t="s">
        <v>4</v>
      </c>
      <c r="D81" t="s">
        <v>9</v>
      </c>
      <c r="E81" t="s">
        <v>1374</v>
      </c>
      <c r="F81" t="s">
        <v>679</v>
      </c>
      <c r="G81" t="s">
        <v>1714</v>
      </c>
      <c r="H81" t="s">
        <v>112</v>
      </c>
      <c r="I81" t="s">
        <v>1714</v>
      </c>
      <c r="J81" t="s">
        <v>112</v>
      </c>
      <c r="K81" t="s">
        <v>1533</v>
      </c>
      <c r="L81" t="s">
        <v>1534</v>
      </c>
      <c r="M81" t="s">
        <v>1598</v>
      </c>
      <c r="N81" t="s">
        <v>1630</v>
      </c>
    </row>
    <row r="82" spans="1:14" x14ac:dyDescent="0.25">
      <c r="A82" t="s">
        <v>396</v>
      </c>
      <c r="B82" t="s">
        <v>1631</v>
      </c>
      <c r="C82" t="s">
        <v>7</v>
      </c>
      <c r="D82" t="s">
        <v>15</v>
      </c>
      <c r="E82" t="s">
        <v>1546</v>
      </c>
      <c r="F82" t="s">
        <v>679</v>
      </c>
      <c r="G82" t="s">
        <v>1714</v>
      </c>
      <c r="H82" t="s">
        <v>88</v>
      </c>
      <c r="I82" t="s">
        <v>1714</v>
      </c>
      <c r="J82" t="s">
        <v>88</v>
      </c>
      <c r="K82" t="s">
        <v>1533</v>
      </c>
      <c r="L82" t="s">
        <v>1534</v>
      </c>
      <c r="M82" t="s">
        <v>1598</v>
      </c>
      <c r="N82" t="s">
        <v>1630</v>
      </c>
    </row>
    <row r="83" spans="1:14" x14ac:dyDescent="0.25">
      <c r="A83" t="s">
        <v>394</v>
      </c>
      <c r="B83" t="s">
        <v>1632</v>
      </c>
      <c r="C83" t="s">
        <v>4</v>
      </c>
      <c r="D83" t="s">
        <v>9</v>
      </c>
      <c r="E83" t="s">
        <v>1546</v>
      </c>
      <c r="F83" t="s">
        <v>679</v>
      </c>
      <c r="G83" t="s">
        <v>1714</v>
      </c>
      <c r="H83" t="s">
        <v>88</v>
      </c>
      <c r="I83" t="s">
        <v>1714</v>
      </c>
      <c r="J83" t="s">
        <v>88</v>
      </c>
      <c r="K83" t="s">
        <v>1533</v>
      </c>
      <c r="L83" t="s">
        <v>1534</v>
      </c>
      <c r="M83" t="s">
        <v>1598</v>
      </c>
      <c r="N83" t="s">
        <v>1630</v>
      </c>
    </row>
    <row r="84" spans="1:14" x14ac:dyDescent="0.25">
      <c r="A84" t="s">
        <v>643</v>
      </c>
      <c r="B84" t="s">
        <v>1633</v>
      </c>
      <c r="C84" t="s">
        <v>6</v>
      </c>
      <c r="D84" t="s">
        <v>10</v>
      </c>
      <c r="E84" t="s">
        <v>1546</v>
      </c>
      <c r="F84" t="s">
        <v>679</v>
      </c>
      <c r="G84" t="s">
        <v>1714</v>
      </c>
      <c r="H84" t="s">
        <v>57</v>
      </c>
      <c r="I84" t="s">
        <v>1714</v>
      </c>
      <c r="J84" t="s">
        <v>57</v>
      </c>
      <c r="K84" t="s">
        <v>1533</v>
      </c>
      <c r="L84" t="s">
        <v>1534</v>
      </c>
      <c r="M84" t="s">
        <v>1598</v>
      </c>
      <c r="N84" t="s">
        <v>1630</v>
      </c>
    </row>
    <row r="85" spans="1:14" x14ac:dyDescent="0.25">
      <c r="A85" t="s">
        <v>696</v>
      </c>
      <c r="B85" t="s">
        <v>1634</v>
      </c>
      <c r="C85" t="s">
        <v>4</v>
      </c>
      <c r="D85" t="s">
        <v>9</v>
      </c>
      <c r="E85" t="s">
        <v>1374</v>
      </c>
      <c r="F85" t="s">
        <v>679</v>
      </c>
      <c r="G85" t="s">
        <v>1714</v>
      </c>
      <c r="H85" t="s">
        <v>74</v>
      </c>
      <c r="I85" t="s">
        <v>1714</v>
      </c>
      <c r="J85" t="s">
        <v>74</v>
      </c>
      <c r="K85" t="s">
        <v>1533</v>
      </c>
      <c r="L85" t="s">
        <v>1534</v>
      </c>
      <c r="M85" t="s">
        <v>1598</v>
      </c>
      <c r="N85" t="s">
        <v>1630</v>
      </c>
    </row>
    <row r="86" spans="1:14" x14ac:dyDescent="0.25">
      <c r="A86" t="s">
        <v>750</v>
      </c>
      <c r="B86" t="s">
        <v>1635</v>
      </c>
      <c r="C86" t="s">
        <v>7</v>
      </c>
      <c r="D86" t="s">
        <v>15</v>
      </c>
      <c r="E86" t="s">
        <v>1546</v>
      </c>
      <c r="F86" t="s">
        <v>679</v>
      </c>
      <c r="G86" t="s">
        <v>1714</v>
      </c>
      <c r="H86" t="s">
        <v>88</v>
      </c>
      <c r="I86" t="s">
        <v>1714</v>
      </c>
      <c r="J86" t="s">
        <v>88</v>
      </c>
      <c r="K86" t="s">
        <v>1533</v>
      </c>
      <c r="L86" t="s">
        <v>1534</v>
      </c>
      <c r="M86" t="s">
        <v>1598</v>
      </c>
      <c r="N86" t="s">
        <v>1630</v>
      </c>
    </row>
    <row r="87" spans="1:14" x14ac:dyDescent="0.25">
      <c r="A87" t="s">
        <v>653</v>
      </c>
      <c r="B87" t="s">
        <v>1636</v>
      </c>
      <c r="C87" t="s">
        <v>4</v>
      </c>
      <c r="D87" t="s">
        <v>9</v>
      </c>
      <c r="E87" t="s">
        <v>1546</v>
      </c>
      <c r="F87" t="s">
        <v>679</v>
      </c>
      <c r="G87" t="s">
        <v>1714</v>
      </c>
      <c r="H87" t="s">
        <v>57</v>
      </c>
      <c r="I87" t="s">
        <v>1714</v>
      </c>
      <c r="J87" t="s">
        <v>57</v>
      </c>
      <c r="K87" t="s">
        <v>1533</v>
      </c>
      <c r="L87" t="s">
        <v>1534</v>
      </c>
      <c r="M87" t="s">
        <v>1598</v>
      </c>
      <c r="N87" t="s">
        <v>1630</v>
      </c>
    </row>
    <row r="88" spans="1:14" x14ac:dyDescent="0.25">
      <c r="A88" t="s">
        <v>742</v>
      </c>
      <c r="B88" t="s">
        <v>1637</v>
      </c>
      <c r="C88" t="s">
        <v>6</v>
      </c>
      <c r="D88" t="s">
        <v>11</v>
      </c>
      <c r="E88" t="s">
        <v>1638</v>
      </c>
      <c r="F88" t="s">
        <v>679</v>
      </c>
      <c r="G88" t="s">
        <v>1714</v>
      </c>
      <c r="H88" t="s">
        <v>57</v>
      </c>
      <c r="I88" t="s">
        <v>1714</v>
      </c>
      <c r="J88" t="s">
        <v>57</v>
      </c>
      <c r="K88" t="s">
        <v>1533</v>
      </c>
      <c r="L88" t="s">
        <v>1534</v>
      </c>
      <c r="M88" t="s">
        <v>1598</v>
      </c>
      <c r="N88" t="s">
        <v>1630</v>
      </c>
    </row>
    <row r="89" spans="1:14" x14ac:dyDescent="0.25">
      <c r="A89" t="s">
        <v>825</v>
      </c>
      <c r="B89" t="s">
        <v>1639</v>
      </c>
      <c r="C89" t="s">
        <v>6</v>
      </c>
      <c r="D89" t="s">
        <v>10</v>
      </c>
      <c r="E89" t="s">
        <v>1374</v>
      </c>
      <c r="F89" t="s">
        <v>679</v>
      </c>
      <c r="G89" t="s">
        <v>1714</v>
      </c>
      <c r="H89" t="s">
        <v>57</v>
      </c>
      <c r="I89" t="s">
        <v>1714</v>
      </c>
      <c r="J89" t="s">
        <v>57</v>
      </c>
      <c r="K89" t="s">
        <v>1533</v>
      </c>
      <c r="L89" t="s">
        <v>1534</v>
      </c>
      <c r="M89" t="s">
        <v>1598</v>
      </c>
      <c r="N89" t="s">
        <v>1630</v>
      </c>
    </row>
    <row r="90" spans="1:14" x14ac:dyDescent="0.25">
      <c r="A90" t="s">
        <v>726</v>
      </c>
      <c r="B90" t="s">
        <v>1640</v>
      </c>
      <c r="C90" t="s">
        <v>7</v>
      </c>
      <c r="D90" t="s">
        <v>15</v>
      </c>
      <c r="E90" t="s">
        <v>1546</v>
      </c>
      <c r="F90" t="s">
        <v>679</v>
      </c>
      <c r="G90" t="s">
        <v>1714</v>
      </c>
      <c r="H90" t="s">
        <v>1098</v>
      </c>
      <c r="I90" t="s">
        <v>1714</v>
      </c>
      <c r="J90" t="s">
        <v>1098</v>
      </c>
      <c r="K90" t="s">
        <v>1533</v>
      </c>
      <c r="L90" t="s">
        <v>1534</v>
      </c>
      <c r="M90" t="s">
        <v>1598</v>
      </c>
      <c r="N90" t="s">
        <v>1641</v>
      </c>
    </row>
    <row r="91" spans="1:14" x14ac:dyDescent="0.25">
      <c r="A91" t="s">
        <v>645</v>
      </c>
      <c r="B91" t="s">
        <v>1642</v>
      </c>
      <c r="C91" t="s">
        <v>4</v>
      </c>
      <c r="D91" t="s">
        <v>9</v>
      </c>
      <c r="E91" t="s">
        <v>1546</v>
      </c>
      <c r="F91" t="s">
        <v>679</v>
      </c>
      <c r="G91" t="s">
        <v>1714</v>
      </c>
      <c r="H91" t="s">
        <v>1098</v>
      </c>
      <c r="I91" t="s">
        <v>1714</v>
      </c>
      <c r="J91" t="s">
        <v>1098</v>
      </c>
      <c r="K91" t="s">
        <v>1533</v>
      </c>
      <c r="L91" t="s">
        <v>1534</v>
      </c>
      <c r="M91" t="s">
        <v>1598</v>
      </c>
      <c r="N91" t="s">
        <v>1630</v>
      </c>
    </row>
    <row r="92" spans="1:14" x14ac:dyDescent="0.25">
      <c r="A92" t="s">
        <v>800</v>
      </c>
      <c r="B92" t="s">
        <v>1643</v>
      </c>
      <c r="C92" t="s">
        <v>4</v>
      </c>
      <c r="D92" t="s">
        <v>9</v>
      </c>
      <c r="E92" t="s">
        <v>1374</v>
      </c>
      <c r="F92" t="s">
        <v>679</v>
      </c>
      <c r="G92" t="s">
        <v>1714</v>
      </c>
      <c r="H92" t="s">
        <v>74</v>
      </c>
      <c r="I92" t="s">
        <v>1714</v>
      </c>
      <c r="J92" t="s">
        <v>74</v>
      </c>
      <c r="K92" t="s">
        <v>1533</v>
      </c>
      <c r="L92" t="s">
        <v>1534</v>
      </c>
      <c r="M92" t="s">
        <v>1598</v>
      </c>
      <c r="N92" t="s">
        <v>1630</v>
      </c>
    </row>
    <row r="93" spans="1:14" x14ac:dyDescent="0.25">
      <c r="A93" t="s">
        <v>773</v>
      </c>
      <c r="B93" t="s">
        <v>1644</v>
      </c>
      <c r="C93" t="s">
        <v>7</v>
      </c>
      <c r="D93" t="s">
        <v>15</v>
      </c>
      <c r="E93" t="s">
        <v>1546</v>
      </c>
      <c r="F93" t="s">
        <v>679</v>
      </c>
      <c r="G93" t="s">
        <v>1714</v>
      </c>
      <c r="H93" t="s">
        <v>1160</v>
      </c>
      <c r="I93" t="s">
        <v>1714</v>
      </c>
      <c r="J93" t="s">
        <v>1160</v>
      </c>
      <c r="K93" t="s">
        <v>1533</v>
      </c>
      <c r="L93" t="s">
        <v>1534</v>
      </c>
      <c r="M93" t="s">
        <v>1645</v>
      </c>
      <c r="N93" t="s">
        <v>1641</v>
      </c>
    </row>
    <row r="94" spans="1:14" x14ac:dyDescent="0.25">
      <c r="A94" t="s">
        <v>784</v>
      </c>
      <c r="B94" t="s">
        <v>1646</v>
      </c>
      <c r="C94" t="s">
        <v>4</v>
      </c>
      <c r="D94" t="s">
        <v>9</v>
      </c>
      <c r="E94" t="s">
        <v>1546</v>
      </c>
      <c r="F94" t="s">
        <v>679</v>
      </c>
      <c r="G94" t="s">
        <v>1714</v>
      </c>
      <c r="H94" t="s">
        <v>1160</v>
      </c>
      <c r="I94" t="s">
        <v>1714</v>
      </c>
      <c r="J94" t="s">
        <v>1160</v>
      </c>
      <c r="K94" t="s">
        <v>1533</v>
      </c>
      <c r="L94" t="s">
        <v>1534</v>
      </c>
      <c r="M94" t="s">
        <v>1645</v>
      </c>
      <c r="N94" t="s">
        <v>1641</v>
      </c>
    </row>
    <row r="95" spans="1:14" x14ac:dyDescent="0.25">
      <c r="A95" t="s">
        <v>789</v>
      </c>
      <c r="B95" t="s">
        <v>1647</v>
      </c>
      <c r="C95" t="s">
        <v>6</v>
      </c>
      <c r="D95" t="s">
        <v>11</v>
      </c>
      <c r="E95" t="s">
        <v>1374</v>
      </c>
      <c r="F95" t="s">
        <v>679</v>
      </c>
      <c r="G95" t="s">
        <v>1714</v>
      </c>
      <c r="H95" t="s">
        <v>111</v>
      </c>
      <c r="I95" t="s">
        <v>1714</v>
      </c>
      <c r="J95" t="s">
        <v>111</v>
      </c>
      <c r="K95" t="s">
        <v>1533</v>
      </c>
      <c r="L95" t="s">
        <v>1534</v>
      </c>
      <c r="M95" t="s">
        <v>1645</v>
      </c>
      <c r="N95" t="s">
        <v>1641</v>
      </c>
    </row>
    <row r="96" spans="1:14" x14ac:dyDescent="0.25">
      <c r="A96" t="s">
        <v>646</v>
      </c>
      <c r="B96" t="s">
        <v>1648</v>
      </c>
      <c r="C96" t="s">
        <v>6</v>
      </c>
      <c r="D96" t="s">
        <v>11</v>
      </c>
      <c r="E96" t="s">
        <v>1374</v>
      </c>
      <c r="F96" t="s">
        <v>679</v>
      </c>
      <c r="G96" t="s">
        <v>1714</v>
      </c>
      <c r="H96" t="s">
        <v>111</v>
      </c>
      <c r="I96" t="s">
        <v>1714</v>
      </c>
      <c r="J96" t="s">
        <v>111</v>
      </c>
      <c r="K96" t="s">
        <v>1533</v>
      </c>
      <c r="L96" t="s">
        <v>1534</v>
      </c>
      <c r="M96" t="s">
        <v>1645</v>
      </c>
      <c r="N96" t="s">
        <v>1641</v>
      </c>
    </row>
    <row r="97" spans="1:14" x14ac:dyDescent="0.25">
      <c r="A97" t="s">
        <v>682</v>
      </c>
      <c r="B97" t="s">
        <v>1649</v>
      </c>
      <c r="C97" t="s">
        <v>4</v>
      </c>
      <c r="D97" t="s">
        <v>9</v>
      </c>
      <c r="E97" t="s">
        <v>1374</v>
      </c>
      <c r="F97" t="s">
        <v>679</v>
      </c>
      <c r="G97" t="s">
        <v>1714</v>
      </c>
      <c r="H97" t="s">
        <v>1160</v>
      </c>
      <c r="I97" t="s">
        <v>1714</v>
      </c>
      <c r="J97" t="s">
        <v>1160</v>
      </c>
      <c r="K97" t="s">
        <v>1533</v>
      </c>
      <c r="L97" t="s">
        <v>1534</v>
      </c>
      <c r="M97" t="s">
        <v>1645</v>
      </c>
      <c r="N97" t="s">
        <v>1641</v>
      </c>
    </row>
    <row r="98" spans="1:14" x14ac:dyDescent="0.25">
      <c r="A98" t="s">
        <v>671</v>
      </c>
      <c r="B98" t="s">
        <v>1650</v>
      </c>
      <c r="C98" t="s">
        <v>7</v>
      </c>
      <c r="D98" t="s">
        <v>15</v>
      </c>
      <c r="E98" t="s">
        <v>1374</v>
      </c>
      <c r="F98" t="s">
        <v>679</v>
      </c>
      <c r="G98" t="s">
        <v>1714</v>
      </c>
      <c r="H98" t="s">
        <v>111</v>
      </c>
      <c r="I98" t="s">
        <v>1714</v>
      </c>
      <c r="J98" t="s">
        <v>111</v>
      </c>
      <c r="K98" t="s">
        <v>1533</v>
      </c>
      <c r="L98" t="s">
        <v>1534</v>
      </c>
      <c r="M98" t="s">
        <v>1645</v>
      </c>
      <c r="N98" t="s">
        <v>1641</v>
      </c>
    </row>
    <row r="99" spans="1:14" x14ac:dyDescent="0.25">
      <c r="A99" t="s">
        <v>746</v>
      </c>
      <c r="B99" t="s">
        <v>1651</v>
      </c>
      <c r="C99" t="s">
        <v>6</v>
      </c>
      <c r="D99" t="s">
        <v>10</v>
      </c>
      <c r="E99" t="s">
        <v>1374</v>
      </c>
      <c r="F99" t="s">
        <v>679</v>
      </c>
      <c r="G99" t="s">
        <v>1714</v>
      </c>
      <c r="H99" t="s">
        <v>111</v>
      </c>
      <c r="I99" t="s">
        <v>1714</v>
      </c>
      <c r="J99" t="s">
        <v>111</v>
      </c>
      <c r="K99" t="s">
        <v>1533</v>
      </c>
      <c r="L99" t="s">
        <v>1534</v>
      </c>
      <c r="M99" t="s">
        <v>1645</v>
      </c>
      <c r="N99" t="s">
        <v>1641</v>
      </c>
    </row>
    <row r="100" spans="1:14" x14ac:dyDescent="0.25">
      <c r="A100" t="s">
        <v>813</v>
      </c>
      <c r="B100" t="s">
        <v>1652</v>
      </c>
      <c r="C100" t="s">
        <v>4</v>
      </c>
      <c r="D100" t="s">
        <v>9</v>
      </c>
      <c r="E100" t="s">
        <v>1546</v>
      </c>
      <c r="F100" t="s">
        <v>679</v>
      </c>
      <c r="G100" t="s">
        <v>1714</v>
      </c>
      <c r="H100" t="s">
        <v>149</v>
      </c>
      <c r="I100" t="s">
        <v>1714</v>
      </c>
      <c r="J100" t="s">
        <v>149</v>
      </c>
      <c r="K100" t="s">
        <v>1533</v>
      </c>
      <c r="L100" t="s">
        <v>1534</v>
      </c>
      <c r="M100" t="s">
        <v>1645</v>
      </c>
      <c r="N100" t="s">
        <v>1641</v>
      </c>
    </row>
    <row r="101" spans="1:14" x14ac:dyDescent="0.25">
      <c r="A101" t="s">
        <v>659</v>
      </c>
      <c r="B101" t="s">
        <v>1653</v>
      </c>
      <c r="C101" t="s">
        <v>7</v>
      </c>
      <c r="D101" t="s">
        <v>15</v>
      </c>
      <c r="E101" t="s">
        <v>1374</v>
      </c>
      <c r="F101" t="s">
        <v>679</v>
      </c>
      <c r="G101" t="s">
        <v>1714</v>
      </c>
      <c r="H101" t="s">
        <v>193</v>
      </c>
      <c r="I101" t="s">
        <v>1714</v>
      </c>
      <c r="J101" t="s">
        <v>193</v>
      </c>
      <c r="K101" t="s">
        <v>1533</v>
      </c>
      <c r="L101" t="s">
        <v>1534</v>
      </c>
      <c r="M101" t="s">
        <v>1645</v>
      </c>
      <c r="N101" t="s">
        <v>1641</v>
      </c>
    </row>
    <row r="102" spans="1:14" x14ac:dyDescent="0.25">
      <c r="A102" t="s">
        <v>695</v>
      </c>
      <c r="B102" t="s">
        <v>1654</v>
      </c>
      <c r="C102" t="s">
        <v>6</v>
      </c>
      <c r="D102" t="s">
        <v>11</v>
      </c>
      <c r="E102" t="s">
        <v>1374</v>
      </c>
      <c r="F102" t="s">
        <v>679</v>
      </c>
      <c r="G102" t="s">
        <v>1714</v>
      </c>
      <c r="H102" t="s">
        <v>149</v>
      </c>
      <c r="I102" t="s">
        <v>1714</v>
      </c>
      <c r="J102" t="s">
        <v>149</v>
      </c>
      <c r="K102" t="s">
        <v>1533</v>
      </c>
      <c r="L102" t="s">
        <v>1534</v>
      </c>
      <c r="M102" t="s">
        <v>1645</v>
      </c>
      <c r="N102" t="s">
        <v>1641</v>
      </c>
    </row>
    <row r="103" spans="1:14" x14ac:dyDescent="0.25">
      <c r="A103" t="s">
        <v>672</v>
      </c>
      <c r="B103" t="s">
        <v>1655</v>
      </c>
      <c r="C103" t="s">
        <v>6</v>
      </c>
      <c r="D103" t="s">
        <v>11</v>
      </c>
      <c r="E103" t="s">
        <v>1374</v>
      </c>
      <c r="F103" t="s">
        <v>399</v>
      </c>
      <c r="G103" t="s">
        <v>1714</v>
      </c>
      <c r="H103" t="s">
        <v>389</v>
      </c>
      <c r="I103" t="s">
        <v>1714</v>
      </c>
      <c r="J103" t="s">
        <v>389</v>
      </c>
      <c r="K103" t="s">
        <v>1533</v>
      </c>
      <c r="L103" t="s">
        <v>1534</v>
      </c>
      <c r="M103" t="s">
        <v>1645</v>
      </c>
      <c r="N103" t="s">
        <v>1641</v>
      </c>
    </row>
    <row r="104" spans="1:14" x14ac:dyDescent="0.25">
      <c r="A104" t="s">
        <v>799</v>
      </c>
      <c r="B104" t="s">
        <v>1656</v>
      </c>
      <c r="C104" t="s">
        <v>4</v>
      </c>
      <c r="D104" t="s">
        <v>9</v>
      </c>
      <c r="E104" t="s">
        <v>1546</v>
      </c>
      <c r="F104" t="s">
        <v>679</v>
      </c>
      <c r="G104" t="s">
        <v>1714</v>
      </c>
      <c r="H104" t="s">
        <v>193</v>
      </c>
      <c r="I104" t="s">
        <v>1714</v>
      </c>
      <c r="J104" t="s">
        <v>193</v>
      </c>
      <c r="K104" t="s">
        <v>1533</v>
      </c>
      <c r="L104" t="s">
        <v>1534</v>
      </c>
      <c r="M104" t="s">
        <v>1645</v>
      </c>
      <c r="N104" t="s">
        <v>1641</v>
      </c>
    </row>
    <row r="105" spans="1:14" x14ac:dyDescent="0.25">
      <c r="A105" t="s">
        <v>715</v>
      </c>
      <c r="B105" t="s">
        <v>1657</v>
      </c>
      <c r="C105" t="s">
        <v>7</v>
      </c>
      <c r="D105" t="s">
        <v>15</v>
      </c>
      <c r="E105" t="s">
        <v>1546</v>
      </c>
      <c r="F105" t="s">
        <v>399</v>
      </c>
      <c r="G105" t="s">
        <v>1714</v>
      </c>
      <c r="H105" t="s">
        <v>38</v>
      </c>
      <c r="I105" t="s">
        <v>1714</v>
      </c>
      <c r="J105" t="s">
        <v>38</v>
      </c>
      <c r="K105" t="s">
        <v>1533</v>
      </c>
      <c r="L105" t="s">
        <v>1534</v>
      </c>
      <c r="M105" t="s">
        <v>1645</v>
      </c>
      <c r="N105" t="s">
        <v>1641</v>
      </c>
    </row>
    <row r="106" spans="1:14" x14ac:dyDescent="0.25">
      <c r="A106" t="s">
        <v>725</v>
      </c>
      <c r="B106" t="s">
        <v>1658</v>
      </c>
      <c r="C106" t="s">
        <v>4</v>
      </c>
      <c r="D106" t="s">
        <v>9</v>
      </c>
      <c r="E106" t="s">
        <v>1546</v>
      </c>
      <c r="F106" t="s">
        <v>399</v>
      </c>
      <c r="G106" t="s">
        <v>1714</v>
      </c>
      <c r="H106" t="s">
        <v>88</v>
      </c>
      <c r="I106" t="s">
        <v>1714</v>
      </c>
      <c r="J106" t="s">
        <v>88</v>
      </c>
      <c r="K106" t="s">
        <v>1533</v>
      </c>
      <c r="L106" t="s">
        <v>1534</v>
      </c>
      <c r="M106" t="s">
        <v>1645</v>
      </c>
      <c r="N106" t="s">
        <v>1641</v>
      </c>
    </row>
    <row r="107" spans="1:14" x14ac:dyDescent="0.25">
      <c r="A107" t="s">
        <v>819</v>
      </c>
      <c r="B107" t="s">
        <v>1659</v>
      </c>
      <c r="C107" t="s">
        <v>6</v>
      </c>
      <c r="D107" t="s">
        <v>10</v>
      </c>
      <c r="E107" t="s">
        <v>1546</v>
      </c>
      <c r="F107" t="s">
        <v>399</v>
      </c>
      <c r="G107" t="s">
        <v>1714</v>
      </c>
      <c r="H107" t="s">
        <v>1574</v>
      </c>
      <c r="I107" t="s">
        <v>1714</v>
      </c>
      <c r="J107" t="s">
        <v>1574</v>
      </c>
      <c r="K107" t="s">
        <v>1533</v>
      </c>
      <c r="L107" t="s">
        <v>1534</v>
      </c>
      <c r="M107" t="s">
        <v>1645</v>
      </c>
      <c r="N107" t="s">
        <v>1641</v>
      </c>
    </row>
    <row r="108" spans="1:14" x14ac:dyDescent="0.25">
      <c r="A108" t="s">
        <v>670</v>
      </c>
      <c r="B108" t="s">
        <v>1660</v>
      </c>
      <c r="C108" t="s">
        <v>6</v>
      </c>
      <c r="D108" t="s">
        <v>11</v>
      </c>
      <c r="E108" t="s">
        <v>1546</v>
      </c>
      <c r="F108" t="s">
        <v>399</v>
      </c>
      <c r="G108" t="s">
        <v>1714</v>
      </c>
      <c r="H108" t="s">
        <v>39</v>
      </c>
      <c r="I108" t="s">
        <v>1714</v>
      </c>
      <c r="J108" t="s">
        <v>39</v>
      </c>
      <c r="K108" t="s">
        <v>1533</v>
      </c>
      <c r="L108" t="s">
        <v>1534</v>
      </c>
      <c r="M108" t="s">
        <v>1645</v>
      </c>
      <c r="N108" t="s">
        <v>1641</v>
      </c>
    </row>
    <row r="109" spans="1:14" x14ac:dyDescent="0.25">
      <c r="A109" t="s">
        <v>693</v>
      </c>
      <c r="B109" t="s">
        <v>1661</v>
      </c>
      <c r="C109" t="s">
        <v>6</v>
      </c>
      <c r="D109" t="s">
        <v>11</v>
      </c>
      <c r="E109" t="s">
        <v>1374</v>
      </c>
      <c r="F109" t="s">
        <v>399</v>
      </c>
      <c r="G109" t="s">
        <v>1714</v>
      </c>
      <c r="H109" t="s">
        <v>1662</v>
      </c>
      <c r="I109" t="s">
        <v>1714</v>
      </c>
      <c r="J109" t="s">
        <v>1662</v>
      </c>
      <c r="K109" t="s">
        <v>1533</v>
      </c>
      <c r="L109" t="s">
        <v>1534</v>
      </c>
      <c r="M109" t="s">
        <v>1645</v>
      </c>
      <c r="N109" t="s">
        <v>1641</v>
      </c>
    </row>
    <row r="110" spans="1:14" x14ac:dyDescent="0.25">
      <c r="A110" t="s">
        <v>817</v>
      </c>
      <c r="B110" t="s">
        <v>1663</v>
      </c>
      <c r="C110" t="s">
        <v>7</v>
      </c>
      <c r="D110" t="s">
        <v>15</v>
      </c>
      <c r="E110" t="s">
        <v>1546</v>
      </c>
      <c r="F110" t="s">
        <v>399</v>
      </c>
      <c r="G110" t="s">
        <v>1714</v>
      </c>
      <c r="H110" t="s">
        <v>1662</v>
      </c>
      <c r="I110" t="s">
        <v>1714</v>
      </c>
      <c r="J110" t="s">
        <v>1662</v>
      </c>
      <c r="K110" t="s">
        <v>1533</v>
      </c>
      <c r="L110" t="s">
        <v>1534</v>
      </c>
      <c r="M110" t="s">
        <v>1645</v>
      </c>
      <c r="N110" t="s">
        <v>1641</v>
      </c>
    </row>
    <row r="111" spans="1:14" x14ac:dyDescent="0.25">
      <c r="A111" t="s">
        <v>807</v>
      </c>
      <c r="B111" t="s">
        <v>1664</v>
      </c>
      <c r="C111" t="s">
        <v>6</v>
      </c>
      <c r="D111" t="s">
        <v>11</v>
      </c>
      <c r="E111" t="s">
        <v>1374</v>
      </c>
      <c r="F111" t="s">
        <v>399</v>
      </c>
      <c r="G111" t="s">
        <v>1714</v>
      </c>
      <c r="H111" t="s">
        <v>58</v>
      </c>
      <c r="I111" t="s">
        <v>1714</v>
      </c>
      <c r="J111" t="s">
        <v>58</v>
      </c>
      <c r="K111" t="s">
        <v>1533</v>
      </c>
      <c r="L111" t="s">
        <v>1534</v>
      </c>
      <c r="M111" t="s">
        <v>1645</v>
      </c>
      <c r="N111" t="s">
        <v>1641</v>
      </c>
    </row>
    <row r="112" spans="1:14" x14ac:dyDescent="0.25">
      <c r="A112" t="s">
        <v>769</v>
      </c>
      <c r="B112" t="s">
        <v>1665</v>
      </c>
      <c r="C112" t="s">
        <v>6</v>
      </c>
      <c r="D112" t="s">
        <v>11</v>
      </c>
      <c r="E112" t="s">
        <v>1374</v>
      </c>
      <c r="F112" t="s">
        <v>399</v>
      </c>
      <c r="G112" t="s">
        <v>1714</v>
      </c>
      <c r="H112" t="s">
        <v>88</v>
      </c>
      <c r="I112" t="s">
        <v>1714</v>
      </c>
      <c r="J112" t="s">
        <v>88</v>
      </c>
      <c r="K112" t="s">
        <v>1533</v>
      </c>
      <c r="L112" t="s">
        <v>1534</v>
      </c>
      <c r="M112" t="s">
        <v>1645</v>
      </c>
      <c r="N112" t="s">
        <v>1641</v>
      </c>
    </row>
    <row r="113" spans="1:14" x14ac:dyDescent="0.25">
      <c r="A113" t="s">
        <v>731</v>
      </c>
      <c r="B113" t="s">
        <v>1666</v>
      </c>
      <c r="C113" t="s">
        <v>7</v>
      </c>
      <c r="D113" t="s">
        <v>15</v>
      </c>
      <c r="E113" t="s">
        <v>140</v>
      </c>
      <c r="F113" t="s">
        <v>399</v>
      </c>
      <c r="G113" t="s">
        <v>1714</v>
      </c>
      <c r="H113" t="s">
        <v>57</v>
      </c>
      <c r="I113" t="s">
        <v>1714</v>
      </c>
      <c r="J113" t="s">
        <v>57</v>
      </c>
      <c r="K113" t="s">
        <v>1533</v>
      </c>
      <c r="L113" t="s">
        <v>1534</v>
      </c>
      <c r="M113" t="s">
        <v>1645</v>
      </c>
      <c r="N113" t="s">
        <v>1641</v>
      </c>
    </row>
    <row r="114" spans="1:14" x14ac:dyDescent="0.25">
      <c r="A114" t="s">
        <v>797</v>
      </c>
      <c r="B114" t="s">
        <v>1667</v>
      </c>
      <c r="C114" t="s">
        <v>4</v>
      </c>
      <c r="D114" t="s">
        <v>9</v>
      </c>
      <c r="E114" t="s">
        <v>1546</v>
      </c>
      <c r="F114" t="s">
        <v>399</v>
      </c>
      <c r="G114" t="s">
        <v>1714</v>
      </c>
      <c r="H114" t="s">
        <v>1668</v>
      </c>
      <c r="I114" t="s">
        <v>1714</v>
      </c>
      <c r="J114" t="s">
        <v>1668</v>
      </c>
      <c r="K114" t="s">
        <v>1533</v>
      </c>
      <c r="L114" t="s">
        <v>1534</v>
      </c>
      <c r="M114" t="s">
        <v>1645</v>
      </c>
      <c r="N114" t="s">
        <v>1641</v>
      </c>
    </row>
    <row r="115" spans="1:14" x14ac:dyDescent="0.25">
      <c r="A115" t="s">
        <v>677</v>
      </c>
      <c r="B115" t="s">
        <v>1669</v>
      </c>
      <c r="C115" t="s">
        <v>4</v>
      </c>
      <c r="D115" t="s">
        <v>9</v>
      </c>
      <c r="E115" t="s">
        <v>140</v>
      </c>
      <c r="F115" t="s">
        <v>399</v>
      </c>
      <c r="G115" t="s">
        <v>1714</v>
      </c>
      <c r="H115" t="s">
        <v>74</v>
      </c>
      <c r="I115" t="s">
        <v>1714</v>
      </c>
      <c r="J115" t="s">
        <v>74</v>
      </c>
      <c r="K115" t="s">
        <v>1533</v>
      </c>
      <c r="L115" t="s">
        <v>1534</v>
      </c>
      <c r="M115" t="s">
        <v>1670</v>
      </c>
      <c r="N115" t="s">
        <v>1671</v>
      </c>
    </row>
    <row r="116" spans="1:14" x14ac:dyDescent="0.25">
      <c r="A116" t="s">
        <v>663</v>
      </c>
      <c r="B116" t="s">
        <v>1672</v>
      </c>
      <c r="C116" t="s">
        <v>6</v>
      </c>
      <c r="D116" t="s">
        <v>11</v>
      </c>
      <c r="E116" t="s">
        <v>1374</v>
      </c>
      <c r="F116" t="s">
        <v>399</v>
      </c>
      <c r="G116" t="s">
        <v>1714</v>
      </c>
      <c r="H116" t="s">
        <v>1668</v>
      </c>
      <c r="I116" t="s">
        <v>1714</v>
      </c>
      <c r="J116" t="s">
        <v>1668</v>
      </c>
      <c r="K116" t="s">
        <v>1533</v>
      </c>
      <c r="L116" t="s">
        <v>1534</v>
      </c>
      <c r="M116" t="s">
        <v>1670</v>
      </c>
      <c r="N116" t="s">
        <v>1671</v>
      </c>
    </row>
    <row r="117" spans="1:14" x14ac:dyDescent="0.25">
      <c r="A117" t="s">
        <v>783</v>
      </c>
      <c r="B117" t="s">
        <v>1673</v>
      </c>
      <c r="C117" t="s">
        <v>7</v>
      </c>
      <c r="D117" t="s">
        <v>15</v>
      </c>
      <c r="E117" t="s">
        <v>1546</v>
      </c>
      <c r="F117" t="s">
        <v>399</v>
      </c>
      <c r="G117" t="s">
        <v>1714</v>
      </c>
      <c r="H117" t="s">
        <v>1668</v>
      </c>
      <c r="I117" t="s">
        <v>1714</v>
      </c>
      <c r="J117" t="s">
        <v>1668</v>
      </c>
      <c r="K117" t="s">
        <v>1533</v>
      </c>
      <c r="L117" t="s">
        <v>1534</v>
      </c>
      <c r="M117" t="s">
        <v>1670</v>
      </c>
      <c r="N117" t="s">
        <v>1671</v>
      </c>
    </row>
    <row r="118" spans="1:14" x14ac:dyDescent="0.25">
      <c r="A118" t="s">
        <v>763</v>
      </c>
      <c r="B118" t="s">
        <v>1674</v>
      </c>
      <c r="C118" t="s">
        <v>7</v>
      </c>
      <c r="D118" t="s">
        <v>15</v>
      </c>
      <c r="E118" t="s">
        <v>1374</v>
      </c>
      <c r="F118" t="s">
        <v>399</v>
      </c>
      <c r="G118" t="s">
        <v>1714</v>
      </c>
      <c r="H118" t="s">
        <v>297</v>
      </c>
      <c r="I118" t="s">
        <v>1714</v>
      </c>
      <c r="J118" t="s">
        <v>297</v>
      </c>
      <c r="K118" t="s">
        <v>1533</v>
      </c>
      <c r="L118" t="s">
        <v>1534</v>
      </c>
      <c r="M118" t="s">
        <v>1670</v>
      </c>
      <c r="N118" t="s">
        <v>1671</v>
      </c>
    </row>
    <row r="119" spans="1:14" x14ac:dyDescent="0.25">
      <c r="A119" t="s">
        <v>822</v>
      </c>
      <c r="B119" t="s">
        <v>1675</v>
      </c>
      <c r="C119" t="s">
        <v>7</v>
      </c>
      <c r="D119" t="s">
        <v>15</v>
      </c>
      <c r="E119" t="s">
        <v>1374</v>
      </c>
      <c r="F119" t="s">
        <v>399</v>
      </c>
      <c r="G119" t="s">
        <v>1714</v>
      </c>
      <c r="H119" t="s">
        <v>87</v>
      </c>
      <c r="I119" t="s">
        <v>1714</v>
      </c>
      <c r="J119" t="s">
        <v>87</v>
      </c>
      <c r="K119" t="s">
        <v>1533</v>
      </c>
      <c r="L119" t="s">
        <v>1534</v>
      </c>
      <c r="M119" t="s">
        <v>1670</v>
      </c>
      <c r="N119" t="s">
        <v>1671</v>
      </c>
    </row>
    <row r="120" spans="1:14" x14ac:dyDescent="0.25">
      <c r="A120" t="s">
        <v>741</v>
      </c>
      <c r="B120" t="s">
        <v>1676</v>
      </c>
      <c r="C120" t="s">
        <v>4</v>
      </c>
      <c r="D120" t="s">
        <v>9</v>
      </c>
      <c r="E120" t="s">
        <v>1546</v>
      </c>
      <c r="F120" t="s">
        <v>399</v>
      </c>
      <c r="G120" t="s">
        <v>1714</v>
      </c>
      <c r="H120" t="s">
        <v>1026</v>
      </c>
      <c r="I120" t="s">
        <v>1714</v>
      </c>
      <c r="J120" t="s">
        <v>1026</v>
      </c>
      <c r="K120" t="s">
        <v>1533</v>
      </c>
      <c r="L120" t="s">
        <v>1534</v>
      </c>
      <c r="M120" t="s">
        <v>1670</v>
      </c>
      <c r="N120" t="s">
        <v>1671</v>
      </c>
    </row>
    <row r="121" spans="1:14" x14ac:dyDescent="0.25">
      <c r="A121" t="s">
        <v>826</v>
      </c>
      <c r="B121" t="s">
        <v>1677</v>
      </c>
      <c r="C121" t="s">
        <v>6</v>
      </c>
      <c r="D121" t="s">
        <v>11</v>
      </c>
      <c r="E121" t="s">
        <v>1374</v>
      </c>
      <c r="F121" t="s">
        <v>399</v>
      </c>
      <c r="G121" t="s">
        <v>1714</v>
      </c>
      <c r="H121" t="s">
        <v>1678</v>
      </c>
      <c r="I121" t="s">
        <v>1714</v>
      </c>
      <c r="J121" t="s">
        <v>1678</v>
      </c>
      <c r="K121" t="s">
        <v>1533</v>
      </c>
      <c r="L121" t="s">
        <v>1534</v>
      </c>
      <c r="M121" t="s">
        <v>1670</v>
      </c>
      <c r="N121" t="s">
        <v>1671</v>
      </c>
    </row>
    <row r="122" spans="1:14" x14ac:dyDescent="0.25">
      <c r="A122" t="s">
        <v>802</v>
      </c>
      <c r="B122" t="s">
        <v>1679</v>
      </c>
      <c r="C122" t="s">
        <v>7</v>
      </c>
      <c r="D122" t="s">
        <v>15</v>
      </c>
      <c r="E122" t="s">
        <v>1374</v>
      </c>
      <c r="F122" t="s">
        <v>399</v>
      </c>
      <c r="G122" t="s">
        <v>1714</v>
      </c>
      <c r="H122" t="s">
        <v>184</v>
      </c>
      <c r="I122" t="s">
        <v>1714</v>
      </c>
      <c r="J122" t="s">
        <v>184</v>
      </c>
      <c r="K122" t="s">
        <v>1533</v>
      </c>
      <c r="L122" t="s">
        <v>1534</v>
      </c>
      <c r="M122" t="s">
        <v>1670</v>
      </c>
      <c r="N122" t="s">
        <v>1671</v>
      </c>
    </row>
    <row r="123" spans="1:14" x14ac:dyDescent="0.25">
      <c r="A123" t="s">
        <v>745</v>
      </c>
      <c r="B123" t="s">
        <v>1680</v>
      </c>
      <c r="C123" t="s">
        <v>6</v>
      </c>
      <c r="D123" t="s">
        <v>10</v>
      </c>
      <c r="E123" t="s">
        <v>1681</v>
      </c>
      <c r="F123" t="s">
        <v>399</v>
      </c>
      <c r="G123" t="s">
        <v>1714</v>
      </c>
      <c r="H123" t="s">
        <v>126</v>
      </c>
      <c r="I123" t="s">
        <v>1714</v>
      </c>
      <c r="J123" t="s">
        <v>126</v>
      </c>
      <c r="K123" t="s">
        <v>1533</v>
      </c>
      <c r="L123" t="s">
        <v>1534</v>
      </c>
      <c r="M123" t="s">
        <v>1670</v>
      </c>
      <c r="N123" t="s">
        <v>1671</v>
      </c>
    </row>
    <row r="124" spans="1:14" x14ac:dyDescent="0.25">
      <c r="A124" t="s">
        <v>786</v>
      </c>
      <c r="B124" t="s">
        <v>1682</v>
      </c>
      <c r="C124" t="s">
        <v>4</v>
      </c>
      <c r="D124" t="s">
        <v>9</v>
      </c>
      <c r="E124" t="s">
        <v>1374</v>
      </c>
      <c r="F124" t="s">
        <v>804</v>
      </c>
      <c r="G124" t="s">
        <v>1714</v>
      </c>
      <c r="H124" t="s">
        <v>261</v>
      </c>
      <c r="I124" t="s">
        <v>1714</v>
      </c>
      <c r="J124" t="s">
        <v>261</v>
      </c>
      <c r="K124" t="s">
        <v>1533</v>
      </c>
      <c r="L124" t="s">
        <v>1534</v>
      </c>
      <c r="M124" t="s">
        <v>1670</v>
      </c>
      <c r="N124" t="s">
        <v>1671</v>
      </c>
    </row>
    <row r="125" spans="1:14" x14ac:dyDescent="0.25">
      <c r="A125" t="s">
        <v>823</v>
      </c>
      <c r="B125" t="s">
        <v>1683</v>
      </c>
      <c r="C125" t="s">
        <v>7</v>
      </c>
      <c r="D125" t="s">
        <v>10</v>
      </c>
      <c r="E125" t="s">
        <v>1374</v>
      </c>
      <c r="F125" t="s">
        <v>399</v>
      </c>
      <c r="G125" t="s">
        <v>1714</v>
      </c>
      <c r="H125" t="s">
        <v>56</v>
      </c>
      <c r="I125" t="s">
        <v>1714</v>
      </c>
      <c r="J125" t="s">
        <v>56</v>
      </c>
      <c r="K125" t="s">
        <v>1533</v>
      </c>
      <c r="L125" t="s">
        <v>1534</v>
      </c>
      <c r="M125" t="s">
        <v>1670</v>
      </c>
      <c r="N125" t="s">
        <v>1671</v>
      </c>
    </row>
    <row r="126" spans="1:14" x14ac:dyDescent="0.25">
      <c r="A126" t="s">
        <v>818</v>
      </c>
      <c r="B126" t="s">
        <v>1684</v>
      </c>
      <c r="C126" t="s">
        <v>4</v>
      </c>
      <c r="D126" t="s">
        <v>9</v>
      </c>
      <c r="E126" t="s">
        <v>1374</v>
      </c>
      <c r="F126" t="s">
        <v>804</v>
      </c>
      <c r="G126" t="s">
        <v>1714</v>
      </c>
      <c r="H126" t="s">
        <v>1685</v>
      </c>
      <c r="I126" t="s">
        <v>1714</v>
      </c>
      <c r="J126" t="s">
        <v>1685</v>
      </c>
      <c r="K126" t="s">
        <v>1533</v>
      </c>
      <c r="L126" t="s">
        <v>1534</v>
      </c>
      <c r="M126" t="s">
        <v>1670</v>
      </c>
      <c r="N126" t="s">
        <v>1671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/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44317</v>
      </c>
      <c r="L2" s="7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44561</v>
      </c>
      <c r="M2" s="7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44321</v>
      </c>
      <c r="N2" s="7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44301</v>
      </c>
      <c r="O2" s="5">
        <f>IF(AND(K2&lt;&gt;"", L2&lt;&gt;""), DATEDIF(K2, L2, "M") + 1, "")</f>
        <v>8</v>
      </c>
      <c r="P2" s="10" t="str">
        <f>IF('FY2021'!$A4&lt;&gt;"",IF(AND(MONTH($K2) &lt;= 1, MONTH($L2) &gt;= 1), IF($O2 &lt;&gt; "", $E2/$O2, ""), ""),"")</f>
        <v/>
      </c>
      <c r="Q2" s="10" t="str">
        <f>IF('FY2021'!$A4&lt;&gt;"",IF(AND(MONTH($K2) &lt;= 2, MONTH($L2) &gt;= 2), IF($O2 &lt;&gt; "", $E2/$O2, ""), ""),"")</f>
        <v/>
      </c>
      <c r="R2" s="10" t="str">
        <f>IF('FY2021'!$A4&lt;&gt;"",IF(AND(MONTH($K2) &lt;= 3, MONTH($L2) &gt;= 3), IF($O2 &lt;&gt; "", $E2/$O2, ""), ""),"")</f>
        <v/>
      </c>
      <c r="S2" s="10" t="str">
        <f>IF('FY2021'!$A4&lt;&gt;"",IF(AND(MONTH($K2) &lt;= 4, MONTH($L2) &gt;= 4), IF($O2 &lt;&gt; "", $E2/$O2, ""), ""),"")</f>
        <v/>
      </c>
      <c r="T2" s="10">
        <f>IF('FY2021'!$A4&lt;&gt;"",IF(AND(MONTH($K2) &lt;= 5, MONTH($L2) &gt;= 5), IF($O2 &lt;&gt; "", $E2/$O2, ""), ""),"")</f>
        <v>100000</v>
      </c>
      <c r="U2" s="10">
        <f>IF('FY2021'!$A4&lt;&gt;"",IF(AND(MONTH($K2) &lt;= 6, MONTH($L2) &gt;= 6), IF($O2 &lt;&gt; "", $E2/$O2, ""), ""),"")</f>
        <v>100000</v>
      </c>
      <c r="V2" s="10">
        <f>IF('FY2021'!$A4&lt;&gt;"",IF(AND(MONTH($K2) &lt;= 7, MONTH($L2) &gt;= 7 ), IF($O2 &lt;&gt; "", $E2/$O2, ""), ""),"")</f>
        <v>100000</v>
      </c>
      <c r="W2" s="10">
        <f>IF('FY2021'!$A4&lt;&gt;"",IF(AND(MONTH($K2) &lt;= 8, MONTH($L2) &gt;= 8), IF($O2 &lt;&gt; "", $E2/$O2, ""), ""),"")</f>
        <v>100000</v>
      </c>
      <c r="X2" s="10">
        <f>IF('FY2021'!$A4&lt;&gt;"",IF(AND(MONTH($K2) &lt;= 9, MONTH($L2) &gt;= 9), IF($O2 &lt;&gt; "", $E2/$O2, ""), ""),"")</f>
        <v>100000</v>
      </c>
      <c r="Y2" s="10">
        <f>IF('FY2021'!$A4&lt;&gt;"",IF(AND(MONTH($K2) &lt;= 10, MONTH($L2) &gt;= 10), IF($O2 &lt;&gt; "", $E2/$O2, ""), ""),"")</f>
        <v>100000</v>
      </c>
      <c r="Z2" s="10">
        <f>IF('FY2021'!$A4&lt;&gt;"",IF(AND(MONTH($K2) &lt;= 11, MONTH($L2) &gt;= 11), IF($O2 &lt;&gt; "", $E2/$O2, ""), ""),"")</f>
        <v>100000</v>
      </c>
      <c r="AA2" s="10">
        <f>IF('FY2021'!$A4&lt;&gt;"",IF(AND(MONTH($K2) &lt;= 12, MONTH($L2) &gt;= 12), IF($O2 &lt;&gt; "", $E2/$O2, ""), ""),"")</f>
        <v>100000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44317</v>
      </c>
      <c r="L3" s="7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44561</v>
      </c>
      <c r="M3" s="7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44321</v>
      </c>
      <c r="N3" s="7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44301</v>
      </c>
      <c r="O3" s="5">
        <f t="shared" ref="O3:O66" si="0">IF(AND(K3&lt;&gt;"", L3&lt;&gt;""), DATEDIF(K3, L3, "M") + 1, "")</f>
        <v>8</v>
      </c>
      <c r="P3" s="10" t="str">
        <f>IF('FY2021'!$A5&lt;&gt;"",IF(AND(MONTH($K3) &lt;= 1, MONTH($L3) &gt;= 1), IF($O3 &lt;&gt; "", $E3/$O3, ""), ""),"")</f>
        <v/>
      </c>
      <c r="Q3" s="10" t="str">
        <f>IF('FY2021'!$A5&lt;&gt;"",IF(AND(MONTH($K3) &lt;= 2, MONTH($L3) &gt;= 2), IF($O3 &lt;&gt; "", $E3/$O3, ""), ""),"")</f>
        <v/>
      </c>
      <c r="R3" s="10" t="str">
        <f>IF('FY2021'!$A5&lt;&gt;"",IF(AND(MONTH($K3) &lt;= 3, MONTH($L3) &gt;= 3), IF($O3 &lt;&gt; "", $E3/$O3, ""), ""),"")</f>
        <v/>
      </c>
      <c r="S3" s="10" t="str">
        <f>IF('FY2021'!$A5&lt;&gt;"",IF(AND(MONTH($K3) &lt;= 4, MONTH($L3) &gt;= 4), IF($O3 &lt;&gt; "", $E3/$O3, ""), ""),"")</f>
        <v/>
      </c>
      <c r="T3" s="10">
        <f>IF('FY2021'!$A5&lt;&gt;"",IF(AND(MONTH($K3) &lt;= 5, MONTH($L3) &gt;= 5), IF($O3 &lt;&gt; "", $E3/$O3, ""), ""),"")</f>
        <v>100000</v>
      </c>
      <c r="U3" s="10">
        <f>IF('FY2021'!$A5&lt;&gt;"",IF(AND(MONTH($K3) &lt;= 6, MONTH($L3) &gt;= 6), IF($O3 &lt;&gt; "", $E3/$O3, ""), ""),"")</f>
        <v>100000</v>
      </c>
      <c r="V3" s="10">
        <f>IF('FY2021'!$A5&lt;&gt;"",IF(AND(MONTH($K3) &lt;= 7, MONTH($L3) &gt;= 7 ), IF($O3 &lt;&gt; "", $E3/$O3, ""), ""),"")</f>
        <v>100000</v>
      </c>
      <c r="W3" s="10">
        <f>IF('FY2021'!$A5&lt;&gt;"",IF(AND(MONTH($K3) &lt;= 8, MONTH($L3) &gt;= 8), IF($O3 &lt;&gt; "", $E3/$O3, ""), ""),"")</f>
        <v>100000</v>
      </c>
      <c r="X3" s="10">
        <f>IF('FY2021'!$A5&lt;&gt;"",IF(AND(MONTH($K3) &lt;= 9, MONTH($L3) &gt;= 9), IF($O3 &lt;&gt; "", $E3/$O3, ""), ""),"")</f>
        <v>100000</v>
      </c>
      <c r="Y3" s="10">
        <f>IF('FY2021'!$A5&lt;&gt;"",IF(AND(MONTH($K3) &lt;= 10, MONTH($L3) &gt;= 10), IF($O3 &lt;&gt; "", $E3/$O3, ""), ""),"")</f>
        <v>100000</v>
      </c>
      <c r="Z3" s="10">
        <f>IF('FY2021'!$A5&lt;&gt;"",IF(AND(MONTH($K3) &lt;= 11, MONTH($L3) &gt;= 11), IF($O3 &lt;&gt; "", $E3/$O3, ""), ""),"")</f>
        <v>100000</v>
      </c>
      <c r="AA3" s="10">
        <f>IF('FY2021'!$A5&lt;&gt;"",IF(AND(MONTH($K3) &lt;= 12, MONTH($L3) &gt;= 12), IF($O3 &lt;&gt; "", $E3/$O3, ""), ""),"")</f>
        <v>100000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44317</v>
      </c>
      <c r="L4" s="7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44561</v>
      </c>
      <c r="M4" s="7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44321</v>
      </c>
      <c r="N4" s="7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44301</v>
      </c>
      <c r="O4" s="5">
        <f t="shared" si="0"/>
        <v>8</v>
      </c>
      <c r="P4" s="10" t="str">
        <f>IF('FY2021'!$A6&lt;&gt;"",IF(AND(MONTH($K4) &lt;= 1, MONTH($L4) &gt;= 1), IF($O4 &lt;&gt; "", $E4/$O4, ""), ""),"")</f>
        <v/>
      </c>
      <c r="Q4" s="10" t="str">
        <f>IF('FY2021'!$A6&lt;&gt;"",IF(AND(MONTH($K4) &lt;= 2, MONTH($L4) &gt;= 2), IF($O4 &lt;&gt; "", $E4/$O4, ""), ""),"")</f>
        <v/>
      </c>
      <c r="R4" s="10" t="str">
        <f>IF('FY2021'!$A6&lt;&gt;"",IF(AND(MONTH($K4) &lt;= 3, MONTH($L4) &gt;= 3), IF($O4 &lt;&gt; "", $E4/$O4, ""), ""),"")</f>
        <v/>
      </c>
      <c r="S4" s="10" t="str">
        <f>IF('FY2021'!$A6&lt;&gt;"",IF(AND(MONTH($K4) &lt;= 4, MONTH($L4) &gt;= 4), IF($O4 &lt;&gt; "", $E4/$O4, ""), ""),"")</f>
        <v/>
      </c>
      <c r="T4" s="10">
        <f>IF('FY2021'!$A6&lt;&gt;"",IF(AND(MONTH($K4) &lt;= 5, MONTH($L4) &gt;= 5), IF($O4 &lt;&gt; "", $E4/$O4, ""), ""),"")</f>
        <v>100000</v>
      </c>
      <c r="U4" s="10">
        <f>IF('FY2021'!$A6&lt;&gt;"",IF(AND(MONTH($K4) &lt;= 6, MONTH($L4) &gt;= 6), IF($O4 &lt;&gt; "", $E4/$O4, ""), ""),"")</f>
        <v>100000</v>
      </c>
      <c r="V4" s="10">
        <f>IF('FY2021'!$A6&lt;&gt;"",IF(AND(MONTH($K4) &lt;= 7, MONTH($L4) &gt;= 7 ), IF($O4 &lt;&gt; "", $E4/$O4, ""), ""),"")</f>
        <v>100000</v>
      </c>
      <c r="W4" s="10">
        <f>IF('FY2021'!$A6&lt;&gt;"",IF(AND(MONTH($K4) &lt;= 8, MONTH($L4) &gt;= 8), IF($O4 &lt;&gt; "", $E4/$O4, ""), ""),"")</f>
        <v>100000</v>
      </c>
      <c r="X4" s="10">
        <f>IF('FY2021'!$A6&lt;&gt;"",IF(AND(MONTH($K4) &lt;= 9, MONTH($L4) &gt;= 9), IF($O4 &lt;&gt; "", $E4/$O4, ""), ""),"")</f>
        <v>100000</v>
      </c>
      <c r="Y4" s="10">
        <f>IF('FY2021'!$A6&lt;&gt;"",IF(AND(MONTH($K4) &lt;= 10, MONTH($L4) &gt;= 10), IF($O4 &lt;&gt; "", $E4/$O4, ""), ""),"")</f>
        <v>100000</v>
      </c>
      <c r="Z4" s="10">
        <f>IF('FY2021'!$A6&lt;&gt;"",IF(AND(MONTH($K4) &lt;= 11, MONTH($L4) &gt;= 11), IF($O4 &lt;&gt; "", $E4/$O4, ""), ""),"")</f>
        <v>100000</v>
      </c>
      <c r="AA4" s="10">
        <f>IF('FY2021'!$A6&lt;&gt;"",IF(AND(MONTH($K4) &lt;= 12, MONTH($L4) &gt;= 12), IF($O4 &lt;&gt; "", $E4/$O4, ""), ""),"")</f>
        <v>100000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44317</v>
      </c>
      <c r="L5" s="7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44561</v>
      </c>
      <c r="M5" s="7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44321</v>
      </c>
      <c r="N5" s="7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44301</v>
      </c>
      <c r="O5" s="5">
        <f t="shared" si="0"/>
        <v>8</v>
      </c>
      <c r="P5" s="10" t="str">
        <f>IF('FY2021'!$A7&lt;&gt;"",IF(AND(MONTH($K5) &lt;= 1, MONTH($L5) &gt;= 1), IF($O5 &lt;&gt; "", $E5/$O5, ""), ""),"")</f>
        <v/>
      </c>
      <c r="Q5" s="10" t="str">
        <f>IF('FY2021'!$A7&lt;&gt;"",IF(AND(MONTH($K5) &lt;= 2, MONTH($L5) &gt;= 2), IF($O5 &lt;&gt; "", $E5/$O5, ""), ""),"")</f>
        <v/>
      </c>
      <c r="R5" s="10" t="str">
        <f>IF('FY2021'!$A7&lt;&gt;"",IF(AND(MONTH($K5) &lt;= 3, MONTH($L5) &gt;= 3), IF($O5 &lt;&gt; "", $E5/$O5, ""), ""),"")</f>
        <v/>
      </c>
      <c r="S5" s="10" t="str">
        <f>IF('FY2021'!$A7&lt;&gt;"",IF(AND(MONTH($K5) &lt;= 4, MONTH($L5) &gt;= 4), IF($O5 &lt;&gt; "", $E5/$O5, ""), ""),"")</f>
        <v/>
      </c>
      <c r="T5" s="10">
        <f>IF('FY2021'!$A7&lt;&gt;"",IF(AND(MONTH($K5) &lt;= 5, MONTH($L5) &gt;= 5), IF($O5 &lt;&gt; "", $E5/$O5, ""), ""),"")</f>
        <v>100000</v>
      </c>
      <c r="U5" s="10">
        <f>IF('FY2021'!$A7&lt;&gt;"",IF(AND(MONTH($K5) &lt;= 6, MONTH($L5) &gt;= 6), IF($O5 &lt;&gt; "", $E5/$O5, ""), ""),"")</f>
        <v>100000</v>
      </c>
      <c r="V5" s="10">
        <f>IF('FY2021'!$A7&lt;&gt;"",IF(AND(MONTH($K5) &lt;= 7, MONTH($L5) &gt;= 7 ), IF($O5 &lt;&gt; "", $E5/$O5, ""), ""),"")</f>
        <v>100000</v>
      </c>
      <c r="W5" s="10">
        <f>IF('FY2021'!$A7&lt;&gt;"",IF(AND(MONTH($K5) &lt;= 8, MONTH($L5) &gt;= 8), IF($O5 &lt;&gt; "", $E5/$O5, ""), ""),"")</f>
        <v>100000</v>
      </c>
      <c r="X5" s="10">
        <f>IF('FY2021'!$A7&lt;&gt;"",IF(AND(MONTH($K5) &lt;= 9, MONTH($L5) &gt;= 9), IF($O5 &lt;&gt; "", $E5/$O5, ""), ""),"")</f>
        <v>100000</v>
      </c>
      <c r="Y5" s="10">
        <f>IF('FY2021'!$A7&lt;&gt;"",IF(AND(MONTH($K5) &lt;= 10, MONTH($L5) &gt;= 10), IF($O5 &lt;&gt; "", $E5/$O5, ""), ""),"")</f>
        <v>100000</v>
      </c>
      <c r="Z5" s="10">
        <f>IF('FY2021'!$A7&lt;&gt;"",IF(AND(MONTH($K5) &lt;= 11, MONTH($L5) &gt;= 11), IF($O5 &lt;&gt; "", $E5/$O5, ""), ""),"")</f>
        <v>100000</v>
      </c>
      <c r="AA5" s="10">
        <f>IF('FY2021'!$A7&lt;&gt;"",IF(AND(MONTH($K5) &lt;= 12, MONTH($L5) &gt;= 12), IF($O5 &lt;&gt; "", $E5/$O5, ""), ""),"")</f>
        <v>100000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44317</v>
      </c>
      <c r="L6" s="7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44561</v>
      </c>
      <c r="M6" s="7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44321</v>
      </c>
      <c r="N6" s="7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44301</v>
      </c>
      <c r="O6" s="5">
        <f t="shared" si="0"/>
        <v>8</v>
      </c>
      <c r="P6" s="10" t="str">
        <f>IF('FY2021'!$A8&lt;&gt;"",IF(AND(MONTH($K6) &lt;= 1, MONTH($L6) &gt;= 1), IF($O6 &lt;&gt; "", $E6/$O6, ""), ""),"")</f>
        <v/>
      </c>
      <c r="Q6" s="10" t="str">
        <f>IF('FY2021'!$A8&lt;&gt;"",IF(AND(MONTH($K6) &lt;= 2, MONTH($L6) &gt;= 2), IF($O6 &lt;&gt; "", $E6/$O6, ""), ""),"")</f>
        <v/>
      </c>
      <c r="R6" s="10" t="str">
        <f>IF('FY2021'!$A8&lt;&gt;"",IF(AND(MONTH($K6) &lt;= 3, MONTH($L6) &gt;= 3), IF($O6 &lt;&gt; "", $E6/$O6, ""), ""),"")</f>
        <v/>
      </c>
      <c r="S6" s="10" t="str">
        <f>IF('FY2021'!$A8&lt;&gt;"",IF(AND(MONTH($K6) &lt;= 4, MONTH($L6) &gt;= 4), IF($O6 &lt;&gt; "", $E6/$O6, ""), ""),"")</f>
        <v/>
      </c>
      <c r="T6" s="10">
        <f>IF('FY2021'!$A8&lt;&gt;"",IF(AND(MONTH($K6) &lt;= 5, MONTH($L6) &gt;= 5), IF($O6 &lt;&gt; "", $E6/$O6, ""), ""),"")</f>
        <v>100000</v>
      </c>
      <c r="U6" s="10">
        <f>IF('FY2021'!$A8&lt;&gt;"",IF(AND(MONTH($K6) &lt;= 6, MONTH($L6) &gt;= 6), IF($O6 &lt;&gt; "", $E6/$O6, ""), ""),"")</f>
        <v>100000</v>
      </c>
      <c r="V6" s="10">
        <f>IF('FY2021'!$A8&lt;&gt;"",IF(AND(MONTH($K6) &lt;= 7, MONTH($L6) &gt;= 7 ), IF($O6 &lt;&gt; "", $E6/$O6, ""), ""),"")</f>
        <v>100000</v>
      </c>
      <c r="W6" s="10">
        <f>IF('FY2021'!$A8&lt;&gt;"",IF(AND(MONTH($K6) &lt;= 8, MONTH($L6) &gt;= 8), IF($O6 &lt;&gt; "", $E6/$O6, ""), ""),"")</f>
        <v>100000</v>
      </c>
      <c r="X6" s="10">
        <f>IF('FY2021'!$A8&lt;&gt;"",IF(AND(MONTH($K6) &lt;= 9, MONTH($L6) &gt;= 9), IF($O6 &lt;&gt; "", $E6/$O6, ""), ""),"")</f>
        <v>100000</v>
      </c>
      <c r="Y6" s="10">
        <f>IF('FY2021'!$A8&lt;&gt;"",IF(AND(MONTH($K6) &lt;= 10, MONTH($L6) &gt;= 10), IF($O6 &lt;&gt; "", $E6/$O6, ""), ""),"")</f>
        <v>100000</v>
      </c>
      <c r="Z6" s="10">
        <f>IF('FY2021'!$A8&lt;&gt;"",IF(AND(MONTH($K6) &lt;= 11, MONTH($L6) &gt;= 11), IF($O6 &lt;&gt; "", $E6/$O6, ""), ""),"")</f>
        <v>100000</v>
      </c>
      <c r="AA6" s="10">
        <f>IF('FY2021'!$A8&lt;&gt;"",IF(AND(MONTH($K6) &lt;= 12, MONTH($L6) &gt;= 12), IF($O6 &lt;&gt; "", $E6/$O6, ""), ""),"")</f>
        <v>100000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44317</v>
      </c>
      <c r="L7" s="7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44561</v>
      </c>
      <c r="M7" s="7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44321</v>
      </c>
      <c r="N7" s="7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44301</v>
      </c>
      <c r="O7" s="5">
        <f t="shared" si="0"/>
        <v>8</v>
      </c>
      <c r="P7" s="10" t="str">
        <f>IF('FY2021'!$A9&lt;&gt;"",IF(AND(MONTH($K7) &lt;= 1, MONTH($L7) &gt;= 1), IF($O7 &lt;&gt; "", $E7/$O7, ""), ""),"")</f>
        <v/>
      </c>
      <c r="Q7" s="10" t="str">
        <f>IF('FY2021'!$A9&lt;&gt;"",IF(AND(MONTH($K7) &lt;= 2, MONTH($L7) &gt;= 2), IF($O7 &lt;&gt; "", $E7/$O7, ""), ""),"")</f>
        <v/>
      </c>
      <c r="R7" s="10" t="str">
        <f>IF('FY2021'!$A9&lt;&gt;"",IF(AND(MONTH($K7) &lt;= 3, MONTH($L7) &gt;= 3), IF($O7 &lt;&gt; "", $E7/$O7, ""), ""),"")</f>
        <v/>
      </c>
      <c r="S7" s="10" t="str">
        <f>IF('FY2021'!$A9&lt;&gt;"",IF(AND(MONTH($K7) &lt;= 4, MONTH($L7) &gt;= 4), IF($O7 &lt;&gt; "", $E7/$O7, ""), ""),"")</f>
        <v/>
      </c>
      <c r="T7" s="10">
        <f>IF('FY2021'!$A9&lt;&gt;"",IF(AND(MONTH($K7) &lt;= 5, MONTH($L7) &gt;= 5), IF($O7 &lt;&gt; "", $E7/$O7, ""), ""),"")</f>
        <v>100000</v>
      </c>
      <c r="U7" s="10">
        <f>IF('FY2021'!$A9&lt;&gt;"",IF(AND(MONTH($K7) &lt;= 6, MONTH($L7) &gt;= 6), IF($O7 &lt;&gt; "", $E7/$O7, ""), ""),"")</f>
        <v>100000</v>
      </c>
      <c r="V7" s="10">
        <f>IF('FY2021'!$A9&lt;&gt;"",IF(AND(MONTH($K7) &lt;= 7, MONTH($L7) &gt;= 7 ), IF($O7 &lt;&gt; "", $E7/$O7, ""), ""),"")</f>
        <v>100000</v>
      </c>
      <c r="W7" s="10">
        <f>IF('FY2021'!$A9&lt;&gt;"",IF(AND(MONTH($K7) &lt;= 8, MONTH($L7) &gt;= 8), IF($O7 &lt;&gt; "", $E7/$O7, ""), ""),"")</f>
        <v>100000</v>
      </c>
      <c r="X7" s="10">
        <f>IF('FY2021'!$A9&lt;&gt;"",IF(AND(MONTH($K7) &lt;= 9, MONTH($L7) &gt;= 9), IF($O7 &lt;&gt; "", $E7/$O7, ""), ""),"")</f>
        <v>100000</v>
      </c>
      <c r="Y7" s="10">
        <f>IF('FY2021'!$A9&lt;&gt;"",IF(AND(MONTH($K7) &lt;= 10, MONTH($L7) &gt;= 10), IF($O7 &lt;&gt; "", $E7/$O7, ""), ""),"")</f>
        <v>100000</v>
      </c>
      <c r="Z7" s="10">
        <f>IF('FY2021'!$A9&lt;&gt;"",IF(AND(MONTH($K7) &lt;= 11, MONTH($L7) &gt;= 11), IF($O7 &lt;&gt; "", $E7/$O7, ""), ""),"")</f>
        <v>100000</v>
      </c>
      <c r="AA7" s="10">
        <f>IF('FY2021'!$A9&lt;&gt;"",IF(AND(MONTH($K7) &lt;= 12, MONTH($L7) &gt;= 12), IF($O7 &lt;&gt; "", $E7/$O7, ""), ""),"")</f>
        <v>100000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44317</v>
      </c>
      <c r="L8" s="7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44561</v>
      </c>
      <c r="M8" s="7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44321</v>
      </c>
      <c r="N8" s="7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44301</v>
      </c>
      <c r="O8" s="5">
        <f t="shared" si="0"/>
        <v>8</v>
      </c>
      <c r="P8" s="10" t="str">
        <f>IF('FY2021'!$A10&lt;&gt;"",IF(AND(MONTH($K8) &lt;= 1, MONTH($L8) &gt;= 1), IF($O8 &lt;&gt; "", $E8/$O8, ""), ""),"")</f>
        <v/>
      </c>
      <c r="Q8" s="10" t="str">
        <f>IF('FY2021'!$A10&lt;&gt;"",IF(AND(MONTH($K8) &lt;= 2, MONTH($L8) &gt;= 2), IF($O8 &lt;&gt; "", $E8/$O8, ""), ""),"")</f>
        <v/>
      </c>
      <c r="R8" s="10" t="str">
        <f>IF('FY2021'!$A10&lt;&gt;"",IF(AND(MONTH($K8) &lt;= 3, MONTH($L8) &gt;= 3), IF($O8 &lt;&gt; "", $E8/$O8, ""), ""),"")</f>
        <v/>
      </c>
      <c r="S8" s="10" t="str">
        <f>IF('FY2021'!$A10&lt;&gt;"",IF(AND(MONTH($K8) &lt;= 4, MONTH($L8) &gt;= 4), IF($O8 &lt;&gt; "", $E8/$O8, ""), ""),"")</f>
        <v/>
      </c>
      <c r="T8" s="10">
        <f>IF('FY2021'!$A10&lt;&gt;"",IF(AND(MONTH($K8) &lt;= 5, MONTH($L8) &gt;= 5), IF($O8 &lt;&gt; "", $E8/$O8, ""), ""),"")</f>
        <v>100000</v>
      </c>
      <c r="U8" s="10">
        <f>IF('FY2021'!$A10&lt;&gt;"",IF(AND(MONTH($K8) &lt;= 6, MONTH($L8) &gt;= 6), IF($O8 &lt;&gt; "", $E8/$O8, ""), ""),"")</f>
        <v>100000</v>
      </c>
      <c r="V8" s="10">
        <f>IF('FY2021'!$A10&lt;&gt;"",IF(AND(MONTH($K8) &lt;= 7, MONTH($L8) &gt;= 7 ), IF($O8 &lt;&gt; "", $E8/$O8, ""), ""),"")</f>
        <v>100000</v>
      </c>
      <c r="W8" s="10">
        <f>IF('FY2021'!$A10&lt;&gt;"",IF(AND(MONTH($K8) &lt;= 8, MONTH($L8) &gt;= 8), IF($O8 &lt;&gt; "", $E8/$O8, ""), ""),"")</f>
        <v>100000</v>
      </c>
      <c r="X8" s="10">
        <f>IF('FY2021'!$A10&lt;&gt;"",IF(AND(MONTH($K8) &lt;= 9, MONTH($L8) &gt;= 9), IF($O8 &lt;&gt; "", $E8/$O8, ""), ""),"")</f>
        <v>100000</v>
      </c>
      <c r="Y8" s="10">
        <f>IF('FY2021'!$A10&lt;&gt;"",IF(AND(MONTH($K8) &lt;= 10, MONTH($L8) &gt;= 10), IF($O8 &lt;&gt; "", $E8/$O8, ""), ""),"")</f>
        <v>100000</v>
      </c>
      <c r="Z8" s="10">
        <f>IF('FY2021'!$A10&lt;&gt;"",IF(AND(MONTH($K8) &lt;= 11, MONTH($L8) &gt;= 11), IF($O8 &lt;&gt; "", $E8/$O8, ""), ""),"")</f>
        <v>100000</v>
      </c>
      <c r="AA8" s="10">
        <f>IF('FY2021'!$A10&lt;&gt;"",IF(AND(MONTH($K8) &lt;= 12, MONTH($L8) &gt;= 12), IF($O8 &lt;&gt; "", $E8/$O8, ""), ""),"")</f>
        <v>100000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44317</v>
      </c>
      <c r="L9" s="7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44561</v>
      </c>
      <c r="M9" s="7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44321</v>
      </c>
      <c r="N9" s="7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44302</v>
      </c>
      <c r="O9" s="5">
        <f t="shared" si="0"/>
        <v>8</v>
      </c>
      <c r="P9" s="10" t="str">
        <f>IF('FY2021'!$A11&lt;&gt;"",IF(AND(MONTH($K9) &lt;= 1, MONTH($L9) &gt;= 1), IF($O9 &lt;&gt; "", $E9/$O9, ""), ""),"")</f>
        <v/>
      </c>
      <c r="Q9" s="10" t="str">
        <f>IF('FY2021'!$A11&lt;&gt;"",IF(AND(MONTH($K9) &lt;= 2, MONTH($L9) &gt;= 2), IF($O9 &lt;&gt; "", $E9/$O9, ""), ""),"")</f>
        <v/>
      </c>
      <c r="R9" s="10" t="str">
        <f>IF('FY2021'!$A11&lt;&gt;"",IF(AND(MONTH($K9) &lt;= 3, MONTH($L9) &gt;= 3), IF($O9 &lt;&gt; "", $E9/$O9, ""), ""),"")</f>
        <v/>
      </c>
      <c r="S9" s="10" t="str">
        <f>IF('FY2021'!$A11&lt;&gt;"",IF(AND(MONTH($K9) &lt;= 4, MONTH($L9) &gt;= 4), IF($O9 &lt;&gt; "", $E9/$O9, ""), ""),"")</f>
        <v/>
      </c>
      <c r="T9" s="10">
        <f>IF('FY2021'!$A11&lt;&gt;"",IF(AND(MONTH($K9) &lt;= 5, MONTH($L9) &gt;= 5), IF($O9 &lt;&gt; "", $E9/$O9, ""), ""),"")</f>
        <v>100000</v>
      </c>
      <c r="U9" s="10">
        <f>IF('FY2021'!$A11&lt;&gt;"",IF(AND(MONTH($K9) &lt;= 6, MONTH($L9) &gt;= 6), IF($O9 &lt;&gt; "", $E9/$O9, ""), ""),"")</f>
        <v>100000</v>
      </c>
      <c r="V9" s="10">
        <f>IF('FY2021'!$A11&lt;&gt;"",IF(AND(MONTH($K9) &lt;= 7, MONTH($L9) &gt;= 7 ), IF($O9 &lt;&gt; "", $E9/$O9, ""), ""),"")</f>
        <v>100000</v>
      </c>
      <c r="W9" s="10">
        <f>IF('FY2021'!$A11&lt;&gt;"",IF(AND(MONTH($K9) &lt;= 8, MONTH($L9) &gt;= 8), IF($O9 &lt;&gt; "", $E9/$O9, ""), ""),"")</f>
        <v>100000</v>
      </c>
      <c r="X9" s="10">
        <f>IF('FY2021'!$A11&lt;&gt;"",IF(AND(MONTH($K9) &lt;= 9, MONTH($L9) &gt;= 9), IF($O9 &lt;&gt; "", $E9/$O9, ""), ""),"")</f>
        <v>100000</v>
      </c>
      <c r="Y9" s="10">
        <f>IF('FY2021'!$A11&lt;&gt;"",IF(AND(MONTH($K9) &lt;= 10, MONTH($L9) &gt;= 10), IF($O9 &lt;&gt; "", $E9/$O9, ""), ""),"")</f>
        <v>100000</v>
      </c>
      <c r="Z9" s="10">
        <f>IF('FY2021'!$A11&lt;&gt;"",IF(AND(MONTH($K9) &lt;= 11, MONTH($L9) &gt;= 11), IF($O9 &lt;&gt; "", $E9/$O9, ""), ""),"")</f>
        <v>100000</v>
      </c>
      <c r="AA9" s="10">
        <f>IF('FY2021'!$A11&lt;&gt;"",IF(AND(MONTH($K9) &lt;= 12, MONTH($L9) &gt;= 12), IF($O9 &lt;&gt; "", $E9/$O9, ""), ""),"")</f>
        <v>100000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44317</v>
      </c>
      <c r="L10" s="7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44561</v>
      </c>
      <c r="M10" s="7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44321</v>
      </c>
      <c r="N10" s="7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44301</v>
      </c>
      <c r="O10" s="5">
        <f t="shared" si="0"/>
        <v>8</v>
      </c>
      <c r="P10" s="10" t="str">
        <f>IF('FY2021'!$A12&lt;&gt;"",IF(AND(MONTH($K10) &lt;= 1, MONTH($L10) &gt;= 1), IF($O10 &lt;&gt; "", $E10/$O10, ""), ""),"")</f>
        <v/>
      </c>
      <c r="Q10" s="10" t="str">
        <f>IF('FY2021'!$A12&lt;&gt;"",IF(AND(MONTH($K10) &lt;= 2, MONTH($L10) &gt;= 2), IF($O10 &lt;&gt; "", $E10/$O10, ""), ""),"")</f>
        <v/>
      </c>
      <c r="R10" s="10" t="str">
        <f>IF('FY2021'!$A12&lt;&gt;"",IF(AND(MONTH($K10) &lt;= 3, MONTH($L10) &gt;= 3), IF($O10 &lt;&gt; "", $E10/$O10, ""), ""),"")</f>
        <v/>
      </c>
      <c r="S10" s="10" t="str">
        <f>IF('FY2021'!$A12&lt;&gt;"",IF(AND(MONTH($K10) &lt;= 4, MONTH($L10) &gt;= 4), IF($O10 &lt;&gt; "", $E10/$O10, ""), ""),"")</f>
        <v/>
      </c>
      <c r="T10" s="10">
        <f>IF('FY2021'!$A12&lt;&gt;"",IF(AND(MONTH($K10) &lt;= 5, MONTH($L10) &gt;= 5), IF($O10 &lt;&gt; "", $E10/$O10, ""), ""),"")</f>
        <v>200000</v>
      </c>
      <c r="U10" s="10">
        <f>IF('FY2021'!$A12&lt;&gt;"",IF(AND(MONTH($K10) &lt;= 6, MONTH($L10) &gt;= 6), IF($O10 &lt;&gt; "", $E10/$O10, ""), ""),"")</f>
        <v>200000</v>
      </c>
      <c r="V10" s="10">
        <f>IF('FY2021'!$A12&lt;&gt;"",IF(AND(MONTH($K10) &lt;= 7, MONTH($L10) &gt;= 7 ), IF($O10 &lt;&gt; "", $E10/$O10, ""), ""),"")</f>
        <v>200000</v>
      </c>
      <c r="W10" s="10">
        <f>IF('FY2021'!$A12&lt;&gt;"",IF(AND(MONTH($K10) &lt;= 8, MONTH($L10) &gt;= 8), IF($O10 &lt;&gt; "", $E10/$O10, ""), ""),"")</f>
        <v>200000</v>
      </c>
      <c r="X10" s="10">
        <f>IF('FY2021'!$A12&lt;&gt;"",IF(AND(MONTH($K10) &lt;= 9, MONTH($L10) &gt;= 9), IF($O10 &lt;&gt; "", $E10/$O10, ""), ""),"")</f>
        <v>200000</v>
      </c>
      <c r="Y10" s="10">
        <f>IF('FY2021'!$A12&lt;&gt;"",IF(AND(MONTH($K10) &lt;= 10, MONTH($L10) &gt;= 10), IF($O10 &lt;&gt; "", $E10/$O10, ""), ""),"")</f>
        <v>200000</v>
      </c>
      <c r="Z10" s="10">
        <f>IF('FY2021'!$A12&lt;&gt;"",IF(AND(MONTH($K10) &lt;= 11, MONTH($L10) &gt;= 11), IF($O10 &lt;&gt; "", $E10/$O10, ""), ""),"")</f>
        <v>200000</v>
      </c>
      <c r="AA10" s="10">
        <f>IF('FY2021'!$A12&lt;&gt;"",IF(AND(MONTH($K10) &lt;= 12, MONTH($L10) &gt;= 12), IF($O10 &lt;&gt; "", $E10/$O10, ""), ""),"")</f>
        <v>200000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44317</v>
      </c>
      <c r="L11" s="7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44561</v>
      </c>
      <c r="M11" s="7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44322</v>
      </c>
      <c r="N11" s="7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44302</v>
      </c>
      <c r="O11" s="5">
        <f t="shared" si="0"/>
        <v>8</v>
      </c>
      <c r="P11" s="10" t="str">
        <f>IF('FY2021'!$A13&lt;&gt;"",IF(AND(MONTH($K11) &lt;= 1, MONTH($L11) &gt;= 1), IF($O11 &lt;&gt; "", $E11/$O11, ""), ""),"")</f>
        <v/>
      </c>
      <c r="Q11" s="10" t="str">
        <f>IF('FY2021'!$A13&lt;&gt;"",IF(AND(MONTH($K11) &lt;= 2, MONTH($L11) &gt;= 2), IF($O11 &lt;&gt; "", $E11/$O11, ""), ""),"")</f>
        <v/>
      </c>
      <c r="R11" s="10" t="str">
        <f>IF('FY2021'!$A13&lt;&gt;"",IF(AND(MONTH($K11) &lt;= 3, MONTH($L11) &gt;= 3), IF($O11 &lt;&gt; "", $E11/$O11, ""), ""),"")</f>
        <v/>
      </c>
      <c r="S11" s="10" t="str">
        <f>IF('FY2021'!$A13&lt;&gt;"",IF(AND(MONTH($K11) &lt;= 4, MONTH($L11) &gt;= 4), IF($O11 &lt;&gt; "", $E11/$O11, ""), ""),"")</f>
        <v/>
      </c>
      <c r="T11" s="10">
        <f>IF('FY2021'!$A13&lt;&gt;"",IF(AND(MONTH($K11) &lt;= 5, MONTH($L11) &gt;= 5), IF($O11 &lt;&gt; "", $E11/$O11, ""), ""),"")</f>
        <v>100000</v>
      </c>
      <c r="U11" s="10">
        <f>IF('FY2021'!$A13&lt;&gt;"",IF(AND(MONTH($K11) &lt;= 6, MONTH($L11) &gt;= 6), IF($O11 &lt;&gt; "", $E11/$O11, ""), ""),"")</f>
        <v>100000</v>
      </c>
      <c r="V11" s="10">
        <f>IF('FY2021'!$A13&lt;&gt;"",IF(AND(MONTH($K11) &lt;= 7, MONTH($L11) &gt;= 7 ), IF($O11 &lt;&gt; "", $E11/$O11, ""), ""),"")</f>
        <v>100000</v>
      </c>
      <c r="W11" s="10">
        <f>IF('FY2021'!$A13&lt;&gt;"",IF(AND(MONTH($K11) &lt;= 8, MONTH($L11) &gt;= 8), IF($O11 &lt;&gt; "", $E11/$O11, ""), ""),"")</f>
        <v>100000</v>
      </c>
      <c r="X11" s="10">
        <f>IF('FY2021'!$A13&lt;&gt;"",IF(AND(MONTH($K11) &lt;= 9, MONTH($L11) &gt;= 9), IF($O11 &lt;&gt; "", $E11/$O11, ""), ""),"")</f>
        <v>100000</v>
      </c>
      <c r="Y11" s="10">
        <f>IF('FY2021'!$A13&lt;&gt;"",IF(AND(MONTH($K11) &lt;= 10, MONTH($L11) &gt;= 10), IF($O11 &lt;&gt; "", $E11/$O11, ""), ""),"")</f>
        <v>100000</v>
      </c>
      <c r="Z11" s="10">
        <f>IF('FY2021'!$A13&lt;&gt;"",IF(AND(MONTH($K11) &lt;= 11, MONTH($L11) &gt;= 11), IF($O11 &lt;&gt; "", $E11/$O11, ""), ""),"")</f>
        <v>100000</v>
      </c>
      <c r="AA11" s="10">
        <f>IF('FY2021'!$A13&lt;&gt;"",IF(AND(MONTH($K11) &lt;= 12, MONTH($L11) &gt;= 12), IF($O11 &lt;&gt; "", $E11/$O11, ""), ""),"")</f>
        <v>100000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44317</v>
      </c>
      <c r="L12" s="7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44561</v>
      </c>
      <c r="M12" s="7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44322</v>
      </c>
      <c r="N12" s="7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44302</v>
      </c>
      <c r="O12" s="5">
        <f t="shared" si="0"/>
        <v>8</v>
      </c>
      <c r="P12" s="10" t="str">
        <f>IF('FY2021'!$A14&lt;&gt;"",IF(AND(MONTH($K12) &lt;= 1, MONTH($L12) &gt;= 1), IF($O12 &lt;&gt; "", $E12/$O12, ""), ""),"")</f>
        <v/>
      </c>
      <c r="Q12" s="10" t="str">
        <f>IF('FY2021'!$A14&lt;&gt;"",IF(AND(MONTH($K12) &lt;= 2, MONTH($L12) &gt;= 2), IF($O12 &lt;&gt; "", $E12/$O12, ""), ""),"")</f>
        <v/>
      </c>
      <c r="R12" s="10" t="str">
        <f>IF('FY2021'!$A14&lt;&gt;"",IF(AND(MONTH($K12) &lt;= 3, MONTH($L12) &gt;= 3), IF($O12 &lt;&gt; "", $E12/$O12, ""), ""),"")</f>
        <v/>
      </c>
      <c r="S12" s="10" t="str">
        <f>IF('FY2021'!$A14&lt;&gt;"",IF(AND(MONTH($K12) &lt;= 4, MONTH($L12) &gt;= 4), IF($O12 &lt;&gt; "", $E12/$O12, ""), ""),"")</f>
        <v/>
      </c>
      <c r="T12" s="10">
        <f>IF('FY2021'!$A14&lt;&gt;"",IF(AND(MONTH($K12) &lt;= 5, MONTH($L12) &gt;= 5), IF($O12 &lt;&gt; "", $E12/$O12, ""), ""),"")</f>
        <v>100000</v>
      </c>
      <c r="U12" s="10">
        <f>IF('FY2021'!$A14&lt;&gt;"",IF(AND(MONTH($K12) &lt;= 6, MONTH($L12) &gt;= 6), IF($O12 &lt;&gt; "", $E12/$O12, ""), ""),"")</f>
        <v>100000</v>
      </c>
      <c r="V12" s="10">
        <f>IF('FY2021'!$A14&lt;&gt;"",IF(AND(MONTH($K12) &lt;= 7, MONTH($L12) &gt;= 7 ), IF($O12 &lt;&gt; "", $E12/$O12, ""), ""),"")</f>
        <v>100000</v>
      </c>
      <c r="W12" s="10">
        <f>IF('FY2021'!$A14&lt;&gt;"",IF(AND(MONTH($K12) &lt;= 8, MONTH($L12) &gt;= 8), IF($O12 &lt;&gt; "", $E12/$O12, ""), ""),"")</f>
        <v>100000</v>
      </c>
      <c r="X12" s="10">
        <f>IF('FY2021'!$A14&lt;&gt;"",IF(AND(MONTH($K12) &lt;= 9, MONTH($L12) &gt;= 9), IF($O12 &lt;&gt; "", $E12/$O12, ""), ""),"")</f>
        <v>100000</v>
      </c>
      <c r="Y12" s="10">
        <f>IF('FY2021'!$A14&lt;&gt;"",IF(AND(MONTH($K12) &lt;= 10, MONTH($L12) &gt;= 10), IF($O12 &lt;&gt; "", $E12/$O12, ""), ""),"")</f>
        <v>100000</v>
      </c>
      <c r="Z12" s="10">
        <f>IF('FY2021'!$A14&lt;&gt;"",IF(AND(MONTH($K12) &lt;= 11, MONTH($L12) &gt;= 11), IF($O12 &lt;&gt; "", $E12/$O12, ""), ""),"")</f>
        <v>100000</v>
      </c>
      <c r="AA12" s="10">
        <f>IF('FY2021'!$A14&lt;&gt;"",IF(AND(MONTH($K12) &lt;= 12, MONTH($L12) &gt;= 12), IF($O12 &lt;&gt; "", $E12/$O12, ""), ""),"")</f>
        <v>100000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44317</v>
      </c>
      <c r="L13" s="7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44561</v>
      </c>
      <c r="M13" s="7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44322</v>
      </c>
      <c r="N13" s="7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44302</v>
      </c>
      <c r="O13" s="5">
        <f t="shared" si="0"/>
        <v>8</v>
      </c>
      <c r="P13" s="10" t="str">
        <f>IF('FY2021'!$A15&lt;&gt;"",IF(AND(MONTH($K13) &lt;= 1, MONTH($L13) &gt;= 1), IF($O13 &lt;&gt; "", $E13/$O13, ""), ""),"")</f>
        <v/>
      </c>
      <c r="Q13" s="10" t="str">
        <f>IF('FY2021'!$A15&lt;&gt;"",IF(AND(MONTH($K13) &lt;= 2, MONTH($L13) &gt;= 2), IF($O13 &lt;&gt; "", $E13/$O13, ""), ""),"")</f>
        <v/>
      </c>
      <c r="R13" s="10" t="str">
        <f>IF('FY2021'!$A15&lt;&gt;"",IF(AND(MONTH($K13) &lt;= 3, MONTH($L13) &gt;= 3), IF($O13 &lt;&gt; "", $E13/$O13, ""), ""),"")</f>
        <v/>
      </c>
      <c r="S13" s="10" t="str">
        <f>IF('FY2021'!$A15&lt;&gt;"",IF(AND(MONTH($K13) &lt;= 4, MONTH($L13) &gt;= 4), IF($O13 &lt;&gt; "", $E13/$O13, ""), ""),"")</f>
        <v/>
      </c>
      <c r="T13" s="10">
        <f>IF('FY2021'!$A15&lt;&gt;"",IF(AND(MONTH($K13) &lt;= 5, MONTH($L13) &gt;= 5), IF($O13 &lt;&gt; "", $E13/$O13, ""), ""),"")</f>
        <v>200000</v>
      </c>
      <c r="U13" s="10">
        <f>IF('FY2021'!$A15&lt;&gt;"",IF(AND(MONTH($K13) &lt;= 6, MONTH($L13) &gt;= 6), IF($O13 &lt;&gt; "", $E13/$O13, ""), ""),"")</f>
        <v>200000</v>
      </c>
      <c r="V13" s="10">
        <f>IF('FY2021'!$A15&lt;&gt;"",IF(AND(MONTH($K13) &lt;= 7, MONTH($L13) &gt;= 7 ), IF($O13 &lt;&gt; "", $E13/$O13, ""), ""),"")</f>
        <v>200000</v>
      </c>
      <c r="W13" s="10">
        <f>IF('FY2021'!$A15&lt;&gt;"",IF(AND(MONTH($K13) &lt;= 8, MONTH($L13) &gt;= 8), IF($O13 &lt;&gt; "", $E13/$O13, ""), ""),"")</f>
        <v>200000</v>
      </c>
      <c r="X13" s="10">
        <f>IF('FY2021'!$A15&lt;&gt;"",IF(AND(MONTH($K13) &lt;= 9, MONTH($L13) &gt;= 9), IF($O13 &lt;&gt; "", $E13/$O13, ""), ""),"")</f>
        <v>200000</v>
      </c>
      <c r="Y13" s="10">
        <f>IF('FY2021'!$A15&lt;&gt;"",IF(AND(MONTH($K13) &lt;= 10, MONTH($L13) &gt;= 10), IF($O13 &lt;&gt; "", $E13/$O13, ""), ""),"")</f>
        <v>200000</v>
      </c>
      <c r="Z13" s="10">
        <f>IF('FY2021'!$A15&lt;&gt;"",IF(AND(MONTH($K13) &lt;= 11, MONTH($L13) &gt;= 11), IF($O13 &lt;&gt; "", $E13/$O13, ""), ""),"")</f>
        <v>200000</v>
      </c>
      <c r="AA13" s="10">
        <f>IF('FY2021'!$A15&lt;&gt;"",IF(AND(MONTH($K13) &lt;= 12, MONTH($L13) &gt;= 12), IF($O13 &lt;&gt; "", $E13/$O13, ""), ""),"")</f>
        <v>200000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44317</v>
      </c>
      <c r="L14" s="7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44561</v>
      </c>
      <c r="M14" s="7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44323</v>
      </c>
      <c r="N14" s="7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44305</v>
      </c>
      <c r="O14" s="5">
        <f t="shared" si="0"/>
        <v>8</v>
      </c>
      <c r="P14" s="10" t="str">
        <f>IF('FY2021'!$A16&lt;&gt;"",IF(AND(MONTH($K14) &lt;= 1, MONTH($L14) &gt;= 1), IF($O14 &lt;&gt; "", $E14/$O14, ""), ""),"")</f>
        <v/>
      </c>
      <c r="Q14" s="10" t="str">
        <f>IF('FY2021'!$A16&lt;&gt;"",IF(AND(MONTH($K14) &lt;= 2, MONTH($L14) &gt;= 2), IF($O14 &lt;&gt; "", $E14/$O14, ""), ""),"")</f>
        <v/>
      </c>
      <c r="R14" s="10" t="str">
        <f>IF('FY2021'!$A16&lt;&gt;"",IF(AND(MONTH($K14) &lt;= 3, MONTH($L14) &gt;= 3), IF($O14 &lt;&gt; "", $E14/$O14, ""), ""),"")</f>
        <v/>
      </c>
      <c r="S14" s="10" t="str">
        <f>IF('FY2021'!$A16&lt;&gt;"",IF(AND(MONTH($K14) &lt;= 4, MONTH($L14) &gt;= 4), IF($O14 &lt;&gt; "", $E14/$O14, ""), ""),"")</f>
        <v/>
      </c>
      <c r="T14" s="10">
        <f>IF('FY2021'!$A16&lt;&gt;"",IF(AND(MONTH($K14) &lt;= 5, MONTH($L14) &gt;= 5), IF($O14 &lt;&gt; "", $E14/$O14, ""), ""),"")</f>
        <v>100000</v>
      </c>
      <c r="U14" s="10">
        <f>IF('FY2021'!$A16&lt;&gt;"",IF(AND(MONTH($K14) &lt;= 6, MONTH($L14) &gt;= 6), IF($O14 &lt;&gt; "", $E14/$O14, ""), ""),"")</f>
        <v>100000</v>
      </c>
      <c r="V14" s="10">
        <f>IF('FY2021'!$A16&lt;&gt;"",IF(AND(MONTH($K14) &lt;= 7, MONTH($L14) &gt;= 7 ), IF($O14 &lt;&gt; "", $E14/$O14, ""), ""),"")</f>
        <v>100000</v>
      </c>
      <c r="W14" s="10">
        <f>IF('FY2021'!$A16&lt;&gt;"",IF(AND(MONTH($K14) &lt;= 8, MONTH($L14) &gt;= 8), IF($O14 &lt;&gt; "", $E14/$O14, ""), ""),"")</f>
        <v>100000</v>
      </c>
      <c r="X14" s="10">
        <f>IF('FY2021'!$A16&lt;&gt;"",IF(AND(MONTH($K14) &lt;= 9, MONTH($L14) &gt;= 9), IF($O14 &lt;&gt; "", $E14/$O14, ""), ""),"")</f>
        <v>100000</v>
      </c>
      <c r="Y14" s="10">
        <f>IF('FY2021'!$A16&lt;&gt;"",IF(AND(MONTH($K14) &lt;= 10, MONTH($L14) &gt;= 10), IF($O14 &lt;&gt; "", $E14/$O14, ""), ""),"")</f>
        <v>100000</v>
      </c>
      <c r="Z14" s="10">
        <f>IF('FY2021'!$A16&lt;&gt;"",IF(AND(MONTH($K14) &lt;= 11, MONTH($L14) &gt;= 11), IF($O14 &lt;&gt; "", $E14/$O14, ""), ""),"")</f>
        <v>100000</v>
      </c>
      <c r="AA14" s="10">
        <f>IF('FY2021'!$A16&lt;&gt;"",IF(AND(MONTH($K14) &lt;= 12, MONTH($L14) &gt;= 12), IF($O14 &lt;&gt; "", $E14/$O14, ""), ""),"")</f>
        <v>100000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44317</v>
      </c>
      <c r="L15" s="7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44561</v>
      </c>
      <c r="M15" s="7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44323</v>
      </c>
      <c r="N15" s="7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44305</v>
      </c>
      <c r="O15" s="5">
        <f t="shared" si="0"/>
        <v>8</v>
      </c>
      <c r="P15" s="10" t="str">
        <f>IF('FY2021'!$A17&lt;&gt;"",IF(AND(MONTH($K15) &lt;= 1, MONTH($L15) &gt;= 1), IF($O15 &lt;&gt; "", $E15/$O15, ""), ""),"")</f>
        <v/>
      </c>
      <c r="Q15" s="10" t="str">
        <f>IF('FY2021'!$A17&lt;&gt;"",IF(AND(MONTH($K15) &lt;= 2, MONTH($L15) &gt;= 2), IF($O15 &lt;&gt; "", $E15/$O15, ""), ""),"")</f>
        <v/>
      </c>
      <c r="R15" s="10" t="str">
        <f>IF('FY2021'!$A17&lt;&gt;"",IF(AND(MONTH($K15) &lt;= 3, MONTH($L15) &gt;= 3), IF($O15 &lt;&gt; "", $E15/$O15, ""), ""),"")</f>
        <v/>
      </c>
      <c r="S15" s="10" t="str">
        <f>IF('FY2021'!$A17&lt;&gt;"",IF(AND(MONTH($K15) &lt;= 4, MONTH($L15) &gt;= 4), IF($O15 &lt;&gt; "", $E15/$O15, ""), ""),"")</f>
        <v/>
      </c>
      <c r="T15" s="10">
        <f>IF('FY2021'!$A17&lt;&gt;"",IF(AND(MONTH($K15) &lt;= 5, MONTH($L15) &gt;= 5), IF($O15 &lt;&gt; "", $E15/$O15, ""), ""),"")</f>
        <v>100000</v>
      </c>
      <c r="U15" s="10">
        <f>IF('FY2021'!$A17&lt;&gt;"",IF(AND(MONTH($K15) &lt;= 6, MONTH($L15) &gt;= 6), IF($O15 &lt;&gt; "", $E15/$O15, ""), ""),"")</f>
        <v>100000</v>
      </c>
      <c r="V15" s="10">
        <f>IF('FY2021'!$A17&lt;&gt;"",IF(AND(MONTH($K15) &lt;= 7, MONTH($L15) &gt;= 7 ), IF($O15 &lt;&gt; "", $E15/$O15, ""), ""),"")</f>
        <v>100000</v>
      </c>
      <c r="W15" s="10">
        <f>IF('FY2021'!$A17&lt;&gt;"",IF(AND(MONTH($K15) &lt;= 8, MONTH($L15) &gt;= 8), IF($O15 &lt;&gt; "", $E15/$O15, ""), ""),"")</f>
        <v>100000</v>
      </c>
      <c r="X15" s="10">
        <f>IF('FY2021'!$A17&lt;&gt;"",IF(AND(MONTH($K15) &lt;= 9, MONTH($L15) &gt;= 9), IF($O15 &lt;&gt; "", $E15/$O15, ""), ""),"")</f>
        <v>100000</v>
      </c>
      <c r="Y15" s="10">
        <f>IF('FY2021'!$A17&lt;&gt;"",IF(AND(MONTH($K15) &lt;= 10, MONTH($L15) &gt;= 10), IF($O15 &lt;&gt; "", $E15/$O15, ""), ""),"")</f>
        <v>100000</v>
      </c>
      <c r="Z15" s="10">
        <f>IF('FY2021'!$A17&lt;&gt;"",IF(AND(MONTH($K15) &lt;= 11, MONTH($L15) &gt;= 11), IF($O15 &lt;&gt; "", $E15/$O15, ""), ""),"")</f>
        <v>100000</v>
      </c>
      <c r="AA15" s="10">
        <f>IF('FY2021'!$A17&lt;&gt;"",IF(AND(MONTH($K15) &lt;= 12, MONTH($L15) &gt;= 12), IF($O15 &lt;&gt; "", $E15/$O15, ""), ""),"")</f>
        <v>100000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44317</v>
      </c>
      <c r="L16" s="7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44561</v>
      </c>
      <c r="M16" s="7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44323</v>
      </c>
      <c r="N16" s="7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44305</v>
      </c>
      <c r="O16" s="5">
        <f t="shared" si="0"/>
        <v>8</v>
      </c>
      <c r="P16" s="10" t="str">
        <f>IF('FY2021'!$A18&lt;&gt;"",IF(AND(MONTH($K16) &lt;= 1, MONTH($L16) &gt;= 1), IF($O16 &lt;&gt; "", $E16/$O16, ""), ""),"")</f>
        <v/>
      </c>
      <c r="Q16" s="10" t="str">
        <f>IF('FY2021'!$A18&lt;&gt;"",IF(AND(MONTH($K16) &lt;= 2, MONTH($L16) &gt;= 2), IF($O16 &lt;&gt; "", $E16/$O16, ""), ""),"")</f>
        <v/>
      </c>
      <c r="R16" s="10" t="str">
        <f>IF('FY2021'!$A18&lt;&gt;"",IF(AND(MONTH($K16) &lt;= 3, MONTH($L16) &gt;= 3), IF($O16 &lt;&gt; "", $E16/$O16, ""), ""),"")</f>
        <v/>
      </c>
      <c r="S16" s="10" t="str">
        <f>IF('FY2021'!$A18&lt;&gt;"",IF(AND(MONTH($K16) &lt;= 4, MONTH($L16) &gt;= 4), IF($O16 &lt;&gt; "", $E16/$O16, ""), ""),"")</f>
        <v/>
      </c>
      <c r="T16" s="10">
        <f>IF('FY2021'!$A18&lt;&gt;"",IF(AND(MONTH($K16) &lt;= 5, MONTH($L16) &gt;= 5), IF($O16 &lt;&gt; "", $E16/$O16, ""), ""),"")</f>
        <v>100000</v>
      </c>
      <c r="U16" s="10">
        <f>IF('FY2021'!$A18&lt;&gt;"",IF(AND(MONTH($K16) &lt;= 6, MONTH($L16) &gt;= 6), IF($O16 &lt;&gt; "", $E16/$O16, ""), ""),"")</f>
        <v>100000</v>
      </c>
      <c r="V16" s="10">
        <f>IF('FY2021'!$A18&lt;&gt;"",IF(AND(MONTH($K16) &lt;= 7, MONTH($L16) &gt;= 7 ), IF($O16 &lt;&gt; "", $E16/$O16, ""), ""),"")</f>
        <v>100000</v>
      </c>
      <c r="W16" s="10">
        <f>IF('FY2021'!$A18&lt;&gt;"",IF(AND(MONTH($K16) &lt;= 8, MONTH($L16) &gt;= 8), IF($O16 &lt;&gt; "", $E16/$O16, ""), ""),"")</f>
        <v>100000</v>
      </c>
      <c r="X16" s="10">
        <f>IF('FY2021'!$A18&lt;&gt;"",IF(AND(MONTH($K16) &lt;= 9, MONTH($L16) &gt;= 9), IF($O16 &lt;&gt; "", $E16/$O16, ""), ""),"")</f>
        <v>100000</v>
      </c>
      <c r="Y16" s="10">
        <f>IF('FY2021'!$A18&lt;&gt;"",IF(AND(MONTH($K16) &lt;= 10, MONTH($L16) &gt;= 10), IF($O16 &lt;&gt; "", $E16/$O16, ""), ""),"")</f>
        <v>100000</v>
      </c>
      <c r="Z16" s="10">
        <f>IF('FY2021'!$A18&lt;&gt;"",IF(AND(MONTH($K16) &lt;= 11, MONTH($L16) &gt;= 11), IF($O16 &lt;&gt; "", $E16/$O16, ""), ""),"")</f>
        <v>100000</v>
      </c>
      <c r="AA16" s="10">
        <f>IF('FY2021'!$A18&lt;&gt;"",IF(AND(MONTH($K16) &lt;= 12, MONTH($L16) &gt;= 12), IF($O16 &lt;&gt; "", $E16/$O16, ""), ""),"")</f>
        <v>100000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44317</v>
      </c>
      <c r="L17" s="7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44561</v>
      </c>
      <c r="M17" s="7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44323</v>
      </c>
      <c r="N17" s="7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44305</v>
      </c>
      <c r="O17" s="5">
        <f t="shared" si="0"/>
        <v>8</v>
      </c>
      <c r="P17" s="10" t="str">
        <f>IF('FY2021'!$A19&lt;&gt;"",IF(AND(MONTH($K17) &lt;= 1, MONTH($L17) &gt;= 1), IF($O17 &lt;&gt; "", $E17/$O17, ""), ""),"")</f>
        <v/>
      </c>
      <c r="Q17" s="10" t="str">
        <f>IF('FY2021'!$A19&lt;&gt;"",IF(AND(MONTH($K17) &lt;= 2, MONTH($L17) &gt;= 2), IF($O17 &lt;&gt; "", $E17/$O17, ""), ""),"")</f>
        <v/>
      </c>
      <c r="R17" s="10" t="str">
        <f>IF('FY2021'!$A19&lt;&gt;"",IF(AND(MONTH($K17) &lt;= 3, MONTH($L17) &gt;= 3), IF($O17 &lt;&gt; "", $E17/$O17, ""), ""),"")</f>
        <v/>
      </c>
      <c r="S17" s="10" t="str">
        <f>IF('FY2021'!$A19&lt;&gt;"",IF(AND(MONTH($K17) &lt;= 4, MONTH($L17) &gt;= 4), IF($O17 &lt;&gt; "", $E17/$O17, ""), ""),"")</f>
        <v/>
      </c>
      <c r="T17" s="10">
        <f>IF('FY2021'!$A19&lt;&gt;"",IF(AND(MONTH($K17) &lt;= 5, MONTH($L17) &gt;= 5), IF($O17 &lt;&gt; "", $E17/$O17, ""), ""),"")</f>
        <v>100000</v>
      </c>
      <c r="U17" s="10">
        <f>IF('FY2021'!$A19&lt;&gt;"",IF(AND(MONTH($K17) &lt;= 6, MONTH($L17) &gt;= 6), IF($O17 &lt;&gt; "", $E17/$O17, ""), ""),"")</f>
        <v>100000</v>
      </c>
      <c r="V17" s="10">
        <f>IF('FY2021'!$A19&lt;&gt;"",IF(AND(MONTH($K17) &lt;= 7, MONTH($L17) &gt;= 7 ), IF($O17 &lt;&gt; "", $E17/$O17, ""), ""),"")</f>
        <v>100000</v>
      </c>
      <c r="W17" s="10">
        <f>IF('FY2021'!$A19&lt;&gt;"",IF(AND(MONTH($K17) &lt;= 8, MONTH($L17) &gt;= 8), IF($O17 &lt;&gt; "", $E17/$O17, ""), ""),"")</f>
        <v>100000</v>
      </c>
      <c r="X17" s="10">
        <f>IF('FY2021'!$A19&lt;&gt;"",IF(AND(MONTH($K17) &lt;= 9, MONTH($L17) &gt;= 9), IF($O17 &lt;&gt; "", $E17/$O17, ""), ""),"")</f>
        <v>100000</v>
      </c>
      <c r="Y17" s="10">
        <f>IF('FY2021'!$A19&lt;&gt;"",IF(AND(MONTH($K17) &lt;= 10, MONTH($L17) &gt;= 10), IF($O17 &lt;&gt; "", $E17/$O17, ""), ""),"")</f>
        <v>100000</v>
      </c>
      <c r="Z17" s="10">
        <f>IF('FY2021'!$A19&lt;&gt;"",IF(AND(MONTH($K17) &lt;= 11, MONTH($L17) &gt;= 11), IF($O17 &lt;&gt; "", $E17/$O17, ""), ""),"")</f>
        <v>100000</v>
      </c>
      <c r="AA17" s="10">
        <f>IF('FY2021'!$A19&lt;&gt;"",IF(AND(MONTH($K17) &lt;= 12, MONTH($L17) &gt;= 12), IF($O17 &lt;&gt; "", $E17/$O17, ""), ""),"")</f>
        <v>100000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44317</v>
      </c>
      <c r="L18" s="7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44561</v>
      </c>
      <c r="M18" s="7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44323</v>
      </c>
      <c r="N18" s="7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44305</v>
      </c>
      <c r="O18" s="5">
        <f t="shared" si="0"/>
        <v>8</v>
      </c>
      <c r="P18" s="10" t="str">
        <f>IF('FY2021'!$A20&lt;&gt;"",IF(AND(MONTH($K18) &lt;= 1, MONTH($L18) &gt;= 1), IF($O18 &lt;&gt; "", $E18/$O18, ""), ""),"")</f>
        <v/>
      </c>
      <c r="Q18" s="10" t="str">
        <f>IF('FY2021'!$A20&lt;&gt;"",IF(AND(MONTH($K18) &lt;= 2, MONTH($L18) &gt;= 2), IF($O18 &lt;&gt; "", $E18/$O18, ""), ""),"")</f>
        <v/>
      </c>
      <c r="R18" s="10" t="str">
        <f>IF('FY2021'!$A20&lt;&gt;"",IF(AND(MONTH($K18) &lt;= 3, MONTH($L18) &gt;= 3), IF($O18 &lt;&gt; "", $E18/$O18, ""), ""),"")</f>
        <v/>
      </c>
      <c r="S18" s="10" t="str">
        <f>IF('FY2021'!$A20&lt;&gt;"",IF(AND(MONTH($K18) &lt;= 4, MONTH($L18) &gt;= 4), IF($O18 &lt;&gt; "", $E18/$O18, ""), ""),"")</f>
        <v/>
      </c>
      <c r="T18" s="10">
        <f>IF('FY2021'!$A20&lt;&gt;"",IF(AND(MONTH($K18) &lt;= 5, MONTH($L18) &gt;= 5), IF($O18 &lt;&gt; "", $E18/$O18, ""), ""),"")</f>
        <v>100000</v>
      </c>
      <c r="U18" s="10">
        <f>IF('FY2021'!$A20&lt;&gt;"",IF(AND(MONTH($K18) &lt;= 6, MONTH($L18) &gt;= 6), IF($O18 &lt;&gt; "", $E18/$O18, ""), ""),"")</f>
        <v>100000</v>
      </c>
      <c r="V18" s="10">
        <f>IF('FY2021'!$A20&lt;&gt;"",IF(AND(MONTH($K18) &lt;= 7, MONTH($L18) &gt;= 7 ), IF($O18 &lt;&gt; "", $E18/$O18, ""), ""),"")</f>
        <v>100000</v>
      </c>
      <c r="W18" s="10">
        <f>IF('FY2021'!$A20&lt;&gt;"",IF(AND(MONTH($K18) &lt;= 8, MONTH($L18) &gt;= 8), IF($O18 &lt;&gt; "", $E18/$O18, ""), ""),"")</f>
        <v>100000</v>
      </c>
      <c r="X18" s="10">
        <f>IF('FY2021'!$A20&lt;&gt;"",IF(AND(MONTH($K18) &lt;= 9, MONTH($L18) &gt;= 9), IF($O18 &lt;&gt; "", $E18/$O18, ""), ""),"")</f>
        <v>100000</v>
      </c>
      <c r="Y18" s="10">
        <f>IF('FY2021'!$A20&lt;&gt;"",IF(AND(MONTH($K18) &lt;= 10, MONTH($L18) &gt;= 10), IF($O18 &lt;&gt; "", $E18/$O18, ""), ""),"")</f>
        <v>100000</v>
      </c>
      <c r="Z18" s="10">
        <f>IF('FY2021'!$A20&lt;&gt;"",IF(AND(MONTH($K18) &lt;= 11, MONTH($L18) &gt;= 11), IF($O18 &lt;&gt; "", $E18/$O18, ""), ""),"")</f>
        <v>100000</v>
      </c>
      <c r="AA18" s="10">
        <f>IF('FY2021'!$A20&lt;&gt;"",IF(AND(MONTH($K18) &lt;= 12, MONTH($L18) &gt;= 12), IF($O18 &lt;&gt; "", $E18/$O18, ""), ""),"")</f>
        <v>100000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44317</v>
      </c>
      <c r="L19" s="7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44561</v>
      </c>
      <c r="M19" s="7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44323</v>
      </c>
      <c r="N19" s="7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44305</v>
      </c>
      <c r="O19" s="5">
        <f t="shared" si="0"/>
        <v>8</v>
      </c>
      <c r="P19" s="10" t="str">
        <f>IF('FY2021'!$A21&lt;&gt;"",IF(AND(MONTH($K19) &lt;= 1, MONTH($L19) &gt;= 1), IF($O19 &lt;&gt; "", $E19/$O19, ""), ""),"")</f>
        <v/>
      </c>
      <c r="Q19" s="10" t="str">
        <f>IF('FY2021'!$A21&lt;&gt;"",IF(AND(MONTH($K19) &lt;= 2, MONTH($L19) &gt;= 2), IF($O19 &lt;&gt; "", $E19/$O19, ""), ""),"")</f>
        <v/>
      </c>
      <c r="R19" s="10" t="str">
        <f>IF('FY2021'!$A21&lt;&gt;"",IF(AND(MONTH($K19) &lt;= 3, MONTH($L19) &gt;= 3), IF($O19 &lt;&gt; "", $E19/$O19, ""), ""),"")</f>
        <v/>
      </c>
      <c r="S19" s="10" t="str">
        <f>IF('FY2021'!$A21&lt;&gt;"",IF(AND(MONTH($K19) &lt;= 4, MONTH($L19) &gt;= 4), IF($O19 &lt;&gt; "", $E19/$O19, ""), ""),"")</f>
        <v/>
      </c>
      <c r="T19" s="10">
        <f>IF('FY2021'!$A21&lt;&gt;"",IF(AND(MONTH($K19) &lt;= 5, MONTH($L19) &gt;= 5), IF($O19 &lt;&gt; "", $E19/$O19, ""), ""),"")</f>
        <v>200000</v>
      </c>
      <c r="U19" s="10">
        <f>IF('FY2021'!$A21&lt;&gt;"",IF(AND(MONTH($K19) &lt;= 6, MONTH($L19) &gt;= 6), IF($O19 &lt;&gt; "", $E19/$O19, ""), ""),"")</f>
        <v>200000</v>
      </c>
      <c r="V19" s="10">
        <f>IF('FY2021'!$A21&lt;&gt;"",IF(AND(MONTH($K19) &lt;= 7, MONTH($L19) &gt;= 7 ), IF($O19 &lt;&gt; "", $E19/$O19, ""), ""),"")</f>
        <v>200000</v>
      </c>
      <c r="W19" s="10">
        <f>IF('FY2021'!$A21&lt;&gt;"",IF(AND(MONTH($K19) &lt;= 8, MONTH($L19) &gt;= 8), IF($O19 &lt;&gt; "", $E19/$O19, ""), ""),"")</f>
        <v>200000</v>
      </c>
      <c r="X19" s="10">
        <f>IF('FY2021'!$A21&lt;&gt;"",IF(AND(MONTH($K19) &lt;= 9, MONTH($L19) &gt;= 9), IF($O19 &lt;&gt; "", $E19/$O19, ""), ""),"")</f>
        <v>200000</v>
      </c>
      <c r="Y19" s="10">
        <f>IF('FY2021'!$A21&lt;&gt;"",IF(AND(MONTH($K19) &lt;= 10, MONTH($L19) &gt;= 10), IF($O19 &lt;&gt; "", $E19/$O19, ""), ""),"")</f>
        <v>200000</v>
      </c>
      <c r="Z19" s="10">
        <f>IF('FY2021'!$A21&lt;&gt;"",IF(AND(MONTH($K19) &lt;= 11, MONTH($L19) &gt;= 11), IF($O19 &lt;&gt; "", $E19/$O19, ""), ""),"")</f>
        <v>200000</v>
      </c>
      <c r="AA19" s="10">
        <f>IF('FY2021'!$A21&lt;&gt;"",IF(AND(MONTH($K19) &lt;= 12, MONTH($L19) &gt;= 12), IF($O19 &lt;&gt; "", $E19/$O19, ""), ""),"")</f>
        <v>200000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44317</v>
      </c>
      <c r="L20" s="7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44561</v>
      </c>
      <c r="M20" s="7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44323</v>
      </c>
      <c r="N20" s="7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44306</v>
      </c>
      <c r="O20" s="5">
        <f t="shared" si="0"/>
        <v>8</v>
      </c>
      <c r="P20" s="10" t="str">
        <f>IF('FY2021'!$A22&lt;&gt;"",IF(AND(MONTH($K20) &lt;= 1, MONTH($L20) &gt;= 1), IF($O20 &lt;&gt; "", $E20/$O20, ""), ""),"")</f>
        <v/>
      </c>
      <c r="Q20" s="10" t="str">
        <f>IF('FY2021'!$A22&lt;&gt;"",IF(AND(MONTH($K20) &lt;= 2, MONTH($L20) &gt;= 2), IF($O20 &lt;&gt; "", $E20/$O20, ""), ""),"")</f>
        <v/>
      </c>
      <c r="R20" s="10" t="str">
        <f>IF('FY2021'!$A22&lt;&gt;"",IF(AND(MONTH($K20) &lt;= 3, MONTH($L20) &gt;= 3), IF($O20 &lt;&gt; "", $E20/$O20, ""), ""),"")</f>
        <v/>
      </c>
      <c r="S20" s="10" t="str">
        <f>IF('FY2021'!$A22&lt;&gt;"",IF(AND(MONTH($K20) &lt;= 4, MONTH($L20) &gt;= 4), IF($O20 &lt;&gt; "", $E20/$O20, ""), ""),"")</f>
        <v/>
      </c>
      <c r="T20" s="10">
        <f>IF('FY2021'!$A22&lt;&gt;"",IF(AND(MONTH($K20) &lt;= 5, MONTH($L20) &gt;= 5), IF($O20 &lt;&gt; "", $E20/$O20, ""), ""),"")</f>
        <v>150000</v>
      </c>
      <c r="U20" s="10">
        <f>IF('FY2021'!$A22&lt;&gt;"",IF(AND(MONTH($K20) &lt;= 6, MONTH($L20) &gt;= 6), IF($O20 &lt;&gt; "", $E20/$O20, ""), ""),"")</f>
        <v>150000</v>
      </c>
      <c r="V20" s="10">
        <f>IF('FY2021'!$A22&lt;&gt;"",IF(AND(MONTH($K20) &lt;= 7, MONTH($L20) &gt;= 7 ), IF($O20 &lt;&gt; "", $E20/$O20, ""), ""),"")</f>
        <v>150000</v>
      </c>
      <c r="W20" s="10">
        <f>IF('FY2021'!$A22&lt;&gt;"",IF(AND(MONTH($K20) &lt;= 8, MONTH($L20) &gt;= 8), IF($O20 &lt;&gt; "", $E20/$O20, ""), ""),"")</f>
        <v>150000</v>
      </c>
      <c r="X20" s="10">
        <f>IF('FY2021'!$A22&lt;&gt;"",IF(AND(MONTH($K20) &lt;= 9, MONTH($L20) &gt;= 9), IF($O20 &lt;&gt; "", $E20/$O20, ""), ""),"")</f>
        <v>150000</v>
      </c>
      <c r="Y20" s="10">
        <f>IF('FY2021'!$A22&lt;&gt;"",IF(AND(MONTH($K20) &lt;= 10, MONTH($L20) &gt;= 10), IF($O20 &lt;&gt; "", $E20/$O20, ""), ""),"")</f>
        <v>150000</v>
      </c>
      <c r="Z20" s="10">
        <f>IF('FY2021'!$A22&lt;&gt;"",IF(AND(MONTH($K20) &lt;= 11, MONTH($L20) &gt;= 11), IF($O20 &lt;&gt; "", $E20/$O20, ""), ""),"")</f>
        <v>150000</v>
      </c>
      <c r="AA20" s="10">
        <f>IF('FY2021'!$A22&lt;&gt;"",IF(AND(MONTH($K20) &lt;= 12, MONTH($L20) &gt;= 12), IF($O20 &lt;&gt; "", $E20/$O20, ""), ""),"")</f>
        <v>150000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44317</v>
      </c>
      <c r="L21" s="7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44561</v>
      </c>
      <c r="M21" s="7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44323</v>
      </c>
      <c r="N21" s="7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44305</v>
      </c>
      <c r="O21" s="5">
        <f t="shared" si="0"/>
        <v>8</v>
      </c>
      <c r="P21" s="10" t="str">
        <f>IF('FY2021'!$A23&lt;&gt;"",IF(AND(MONTH($K21) &lt;= 1, MONTH($L21) &gt;= 1), IF($O21 &lt;&gt; "", $E21/$O21, ""), ""),"")</f>
        <v/>
      </c>
      <c r="Q21" s="10" t="str">
        <f>IF('FY2021'!$A23&lt;&gt;"",IF(AND(MONTH($K21) &lt;= 2, MONTH($L21) &gt;= 2), IF($O21 &lt;&gt; "", $E21/$O21, ""), ""),"")</f>
        <v/>
      </c>
      <c r="R21" s="10" t="str">
        <f>IF('FY2021'!$A23&lt;&gt;"",IF(AND(MONTH($K21) &lt;= 3, MONTH($L21) &gt;= 3), IF($O21 &lt;&gt; "", $E21/$O21, ""), ""),"")</f>
        <v/>
      </c>
      <c r="S21" s="10" t="str">
        <f>IF('FY2021'!$A23&lt;&gt;"",IF(AND(MONTH($K21) &lt;= 4, MONTH($L21) &gt;= 4), IF($O21 &lt;&gt; "", $E21/$O21, ""), ""),"")</f>
        <v/>
      </c>
      <c r="T21" s="10">
        <f>IF('FY2021'!$A23&lt;&gt;"",IF(AND(MONTH($K21) &lt;= 5, MONTH($L21) &gt;= 5), IF($O21 &lt;&gt; "", $E21/$O21, ""), ""),"")</f>
        <v>100000</v>
      </c>
      <c r="U21" s="10">
        <f>IF('FY2021'!$A23&lt;&gt;"",IF(AND(MONTH($K21) &lt;= 6, MONTH($L21) &gt;= 6), IF($O21 &lt;&gt; "", $E21/$O21, ""), ""),"")</f>
        <v>100000</v>
      </c>
      <c r="V21" s="10">
        <f>IF('FY2021'!$A23&lt;&gt;"",IF(AND(MONTH($K21) &lt;= 7, MONTH($L21) &gt;= 7 ), IF($O21 &lt;&gt; "", $E21/$O21, ""), ""),"")</f>
        <v>100000</v>
      </c>
      <c r="W21" s="10">
        <f>IF('FY2021'!$A23&lt;&gt;"",IF(AND(MONTH($K21) &lt;= 8, MONTH($L21) &gt;= 8), IF($O21 &lt;&gt; "", $E21/$O21, ""), ""),"")</f>
        <v>100000</v>
      </c>
      <c r="X21" s="10">
        <f>IF('FY2021'!$A23&lt;&gt;"",IF(AND(MONTH($K21) &lt;= 9, MONTH($L21) &gt;= 9), IF($O21 &lt;&gt; "", $E21/$O21, ""), ""),"")</f>
        <v>100000</v>
      </c>
      <c r="Y21" s="10">
        <f>IF('FY2021'!$A23&lt;&gt;"",IF(AND(MONTH($K21) &lt;= 10, MONTH($L21) &gt;= 10), IF($O21 &lt;&gt; "", $E21/$O21, ""), ""),"")</f>
        <v>100000</v>
      </c>
      <c r="Z21" s="10">
        <f>IF('FY2021'!$A23&lt;&gt;"",IF(AND(MONTH($K21) &lt;= 11, MONTH($L21) &gt;= 11), IF($O21 &lt;&gt; "", $E21/$O21, ""), ""),"")</f>
        <v>100000</v>
      </c>
      <c r="AA21" s="10">
        <f>IF('FY2021'!$A23&lt;&gt;"",IF(AND(MONTH($K21) &lt;= 12, MONTH($L21) &gt;= 12), IF($O21 &lt;&gt; "", $E21/$O21, ""), ""),"")</f>
        <v>100000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44317</v>
      </c>
      <c r="L22" s="7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44561</v>
      </c>
      <c r="M22" s="7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44323</v>
      </c>
      <c r="N22" s="7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44306</v>
      </c>
      <c r="O22" s="5">
        <f t="shared" si="0"/>
        <v>8</v>
      </c>
      <c r="P22" s="10" t="str">
        <f>IF('FY2021'!$A24&lt;&gt;"",IF(AND(MONTH($K22) &lt;= 1, MONTH($L22) &gt;= 1), IF($O22 &lt;&gt; "", $E22/$O22, ""), ""),"")</f>
        <v/>
      </c>
      <c r="Q22" s="10" t="str">
        <f>IF('FY2021'!$A24&lt;&gt;"",IF(AND(MONTH($K22) &lt;= 2, MONTH($L22) &gt;= 2), IF($O22 &lt;&gt; "", $E22/$O22, ""), ""),"")</f>
        <v/>
      </c>
      <c r="R22" s="10" t="str">
        <f>IF('FY2021'!$A24&lt;&gt;"",IF(AND(MONTH($K22) &lt;= 3, MONTH($L22) &gt;= 3), IF($O22 &lt;&gt; "", $E22/$O22, ""), ""),"")</f>
        <v/>
      </c>
      <c r="S22" s="10" t="str">
        <f>IF('FY2021'!$A24&lt;&gt;"",IF(AND(MONTH($K22) &lt;= 4, MONTH($L22) &gt;= 4), IF($O22 &lt;&gt; "", $E22/$O22, ""), ""),"")</f>
        <v/>
      </c>
      <c r="T22" s="10">
        <f>IF('FY2021'!$A24&lt;&gt;"",IF(AND(MONTH($K22) &lt;= 5, MONTH($L22) &gt;= 5), IF($O22 &lt;&gt; "", $E22/$O22, ""), ""),"")</f>
        <v>100000</v>
      </c>
      <c r="U22" s="10">
        <f>IF('FY2021'!$A24&lt;&gt;"",IF(AND(MONTH($K22) &lt;= 6, MONTH($L22) &gt;= 6), IF($O22 &lt;&gt; "", $E22/$O22, ""), ""),"")</f>
        <v>100000</v>
      </c>
      <c r="V22" s="10">
        <f>IF('FY2021'!$A24&lt;&gt;"",IF(AND(MONTH($K22) &lt;= 7, MONTH($L22) &gt;= 7 ), IF($O22 &lt;&gt; "", $E22/$O22, ""), ""),"")</f>
        <v>100000</v>
      </c>
      <c r="W22" s="10">
        <f>IF('FY2021'!$A24&lt;&gt;"",IF(AND(MONTH($K22) &lt;= 8, MONTH($L22) &gt;= 8), IF($O22 &lt;&gt; "", $E22/$O22, ""), ""),"")</f>
        <v>100000</v>
      </c>
      <c r="X22" s="10">
        <f>IF('FY2021'!$A24&lt;&gt;"",IF(AND(MONTH($K22) &lt;= 9, MONTH($L22) &gt;= 9), IF($O22 &lt;&gt; "", $E22/$O22, ""), ""),"")</f>
        <v>100000</v>
      </c>
      <c r="Y22" s="10">
        <f>IF('FY2021'!$A24&lt;&gt;"",IF(AND(MONTH($K22) &lt;= 10, MONTH($L22) &gt;= 10), IF($O22 &lt;&gt; "", $E22/$O22, ""), ""),"")</f>
        <v>100000</v>
      </c>
      <c r="Z22" s="10">
        <f>IF('FY2021'!$A24&lt;&gt;"",IF(AND(MONTH($K22) &lt;= 11, MONTH($L22) &gt;= 11), IF($O22 &lt;&gt; "", $E22/$O22, ""), ""),"")</f>
        <v>100000</v>
      </c>
      <c r="AA22" s="10">
        <f>IF('FY2021'!$A24&lt;&gt;"",IF(AND(MONTH($K22) &lt;= 12, MONTH($L22) &gt;= 12), IF($O22 &lt;&gt; "", $E22/$O22, ""), ""),"")</f>
        <v>100000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44317</v>
      </c>
      <c r="L23" s="7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44561</v>
      </c>
      <c r="M23" s="7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44326</v>
      </c>
      <c r="N23" s="7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44306</v>
      </c>
      <c r="O23" s="5">
        <f t="shared" si="0"/>
        <v>8</v>
      </c>
      <c r="P23" s="10" t="str">
        <f>IF('FY2021'!$A25&lt;&gt;"",IF(AND(MONTH($K23) &lt;= 1, MONTH($L23) &gt;= 1), IF($O23 &lt;&gt; "", $E23/$O23, ""), ""),"")</f>
        <v/>
      </c>
      <c r="Q23" s="10" t="str">
        <f>IF('FY2021'!$A25&lt;&gt;"",IF(AND(MONTH($K23) &lt;= 2, MONTH($L23) &gt;= 2), IF($O23 &lt;&gt; "", $E23/$O23, ""), ""),"")</f>
        <v/>
      </c>
      <c r="R23" s="10" t="str">
        <f>IF('FY2021'!$A25&lt;&gt;"",IF(AND(MONTH($K23) &lt;= 3, MONTH($L23) &gt;= 3), IF($O23 &lt;&gt; "", $E23/$O23, ""), ""),"")</f>
        <v/>
      </c>
      <c r="S23" s="10" t="str">
        <f>IF('FY2021'!$A25&lt;&gt;"",IF(AND(MONTH($K23) &lt;= 4, MONTH($L23) &gt;= 4), IF($O23 &lt;&gt; "", $E23/$O23, ""), ""),"")</f>
        <v/>
      </c>
      <c r="T23" s="10">
        <f>IF('FY2021'!$A25&lt;&gt;"",IF(AND(MONTH($K23) &lt;= 5, MONTH($L23) &gt;= 5), IF($O23 &lt;&gt; "", $E23/$O23, ""), ""),"")</f>
        <v>100000</v>
      </c>
      <c r="U23" s="10">
        <f>IF('FY2021'!$A25&lt;&gt;"",IF(AND(MONTH($K23) &lt;= 6, MONTH($L23) &gt;= 6), IF($O23 &lt;&gt; "", $E23/$O23, ""), ""),"")</f>
        <v>100000</v>
      </c>
      <c r="V23" s="10">
        <f>IF('FY2021'!$A25&lt;&gt;"",IF(AND(MONTH($K23) &lt;= 7, MONTH($L23) &gt;= 7 ), IF($O23 &lt;&gt; "", $E23/$O23, ""), ""),"")</f>
        <v>100000</v>
      </c>
      <c r="W23" s="10">
        <f>IF('FY2021'!$A25&lt;&gt;"",IF(AND(MONTH($K23) &lt;= 8, MONTH($L23) &gt;= 8), IF($O23 &lt;&gt; "", $E23/$O23, ""), ""),"")</f>
        <v>100000</v>
      </c>
      <c r="X23" s="10">
        <f>IF('FY2021'!$A25&lt;&gt;"",IF(AND(MONTH($K23) &lt;= 9, MONTH($L23) &gt;= 9), IF($O23 &lt;&gt; "", $E23/$O23, ""), ""),"")</f>
        <v>100000</v>
      </c>
      <c r="Y23" s="10">
        <f>IF('FY2021'!$A25&lt;&gt;"",IF(AND(MONTH($K23) &lt;= 10, MONTH($L23) &gt;= 10), IF($O23 &lt;&gt; "", $E23/$O23, ""), ""),"")</f>
        <v>100000</v>
      </c>
      <c r="Z23" s="10">
        <f>IF('FY2021'!$A25&lt;&gt;"",IF(AND(MONTH($K23) &lt;= 11, MONTH($L23) &gt;= 11), IF($O23 &lt;&gt; "", $E23/$O23, ""), ""),"")</f>
        <v>100000</v>
      </c>
      <c r="AA23" s="10">
        <f>IF('FY2021'!$A25&lt;&gt;"",IF(AND(MONTH($K23) &lt;= 12, MONTH($L23) &gt;= 12), IF($O23 &lt;&gt; "", $E23/$O23, ""), ""),"")</f>
        <v>100000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44317</v>
      </c>
      <c r="L24" s="7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44561</v>
      </c>
      <c r="M24" s="7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44326</v>
      </c>
      <c r="N24" s="7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44306</v>
      </c>
      <c r="O24" s="5">
        <f t="shared" si="0"/>
        <v>8</v>
      </c>
      <c r="P24" s="10" t="str">
        <f>IF('FY2021'!$A26&lt;&gt;"",IF(AND(MONTH($K24) &lt;= 1, MONTH($L24) &gt;= 1), IF($O24 &lt;&gt; "", $E24/$O24, ""), ""),"")</f>
        <v/>
      </c>
      <c r="Q24" s="10" t="str">
        <f>IF('FY2021'!$A26&lt;&gt;"",IF(AND(MONTH($K24) &lt;= 2, MONTH($L24) &gt;= 2), IF($O24 &lt;&gt; "", $E24/$O24, ""), ""),"")</f>
        <v/>
      </c>
      <c r="R24" s="10" t="str">
        <f>IF('FY2021'!$A26&lt;&gt;"",IF(AND(MONTH($K24) &lt;= 3, MONTH($L24) &gt;= 3), IF($O24 &lt;&gt; "", $E24/$O24, ""), ""),"")</f>
        <v/>
      </c>
      <c r="S24" s="10" t="str">
        <f>IF('FY2021'!$A26&lt;&gt;"",IF(AND(MONTH($K24) &lt;= 4, MONTH($L24) &gt;= 4), IF($O24 &lt;&gt; "", $E24/$O24, ""), ""),"")</f>
        <v/>
      </c>
      <c r="T24" s="10">
        <f>IF('FY2021'!$A26&lt;&gt;"",IF(AND(MONTH($K24) &lt;= 5, MONTH($L24) &gt;= 5), IF($O24 &lt;&gt; "", $E24/$O24, ""), ""),"")</f>
        <v>200000</v>
      </c>
      <c r="U24" s="10">
        <f>IF('FY2021'!$A26&lt;&gt;"",IF(AND(MONTH($K24) &lt;= 6, MONTH($L24) &gt;= 6), IF($O24 &lt;&gt; "", $E24/$O24, ""), ""),"")</f>
        <v>200000</v>
      </c>
      <c r="V24" s="10">
        <f>IF('FY2021'!$A26&lt;&gt;"",IF(AND(MONTH($K24) &lt;= 7, MONTH($L24) &gt;= 7 ), IF($O24 &lt;&gt; "", $E24/$O24, ""), ""),"")</f>
        <v>200000</v>
      </c>
      <c r="W24" s="10">
        <f>IF('FY2021'!$A26&lt;&gt;"",IF(AND(MONTH($K24) &lt;= 8, MONTH($L24) &gt;= 8), IF($O24 &lt;&gt; "", $E24/$O24, ""), ""),"")</f>
        <v>200000</v>
      </c>
      <c r="X24" s="10">
        <f>IF('FY2021'!$A26&lt;&gt;"",IF(AND(MONTH($K24) &lt;= 9, MONTH($L24) &gt;= 9), IF($O24 &lt;&gt; "", $E24/$O24, ""), ""),"")</f>
        <v>200000</v>
      </c>
      <c r="Y24" s="10">
        <f>IF('FY2021'!$A26&lt;&gt;"",IF(AND(MONTH($K24) &lt;= 10, MONTH($L24) &gt;= 10), IF($O24 &lt;&gt; "", $E24/$O24, ""), ""),"")</f>
        <v>200000</v>
      </c>
      <c r="Z24" s="10">
        <f>IF('FY2021'!$A26&lt;&gt;"",IF(AND(MONTH($K24) &lt;= 11, MONTH($L24) &gt;= 11), IF($O24 &lt;&gt; "", $E24/$O24, ""), ""),"")</f>
        <v>200000</v>
      </c>
      <c r="AA24" s="10">
        <f>IF('FY2021'!$A26&lt;&gt;"",IF(AND(MONTH($K24) &lt;= 12, MONTH($L24) &gt;= 12), IF($O24 &lt;&gt; "", $E24/$O24, ""), ""),"")</f>
        <v>200000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44317</v>
      </c>
      <c r="L25" s="7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44561</v>
      </c>
      <c r="M25" s="7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44326</v>
      </c>
      <c r="N25" s="7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44306</v>
      </c>
      <c r="O25" s="5">
        <f t="shared" si="0"/>
        <v>8</v>
      </c>
      <c r="P25" s="10" t="str">
        <f>IF('FY2021'!$A27&lt;&gt;"",IF(AND(MONTH($K25) &lt;= 1, MONTH($L25) &gt;= 1), IF($O25 &lt;&gt; "", $E25/$O25, ""), ""),"")</f>
        <v/>
      </c>
      <c r="Q25" s="10" t="str">
        <f>IF('FY2021'!$A27&lt;&gt;"",IF(AND(MONTH($K25) &lt;= 2, MONTH($L25) &gt;= 2), IF($O25 &lt;&gt; "", $E25/$O25, ""), ""),"")</f>
        <v/>
      </c>
      <c r="R25" s="10" t="str">
        <f>IF('FY2021'!$A27&lt;&gt;"",IF(AND(MONTH($K25) &lt;= 3, MONTH($L25) &gt;= 3), IF($O25 &lt;&gt; "", $E25/$O25, ""), ""),"")</f>
        <v/>
      </c>
      <c r="S25" s="10" t="str">
        <f>IF('FY2021'!$A27&lt;&gt;"",IF(AND(MONTH($K25) &lt;= 4, MONTH($L25) &gt;= 4), IF($O25 &lt;&gt; "", $E25/$O25, ""), ""),"")</f>
        <v/>
      </c>
      <c r="T25" s="10">
        <f>IF('FY2021'!$A27&lt;&gt;"",IF(AND(MONTH($K25) &lt;= 5, MONTH($L25) &gt;= 5), IF($O25 &lt;&gt; "", $E25/$O25, ""), ""),"")</f>
        <v>100000</v>
      </c>
      <c r="U25" s="10">
        <f>IF('FY2021'!$A27&lt;&gt;"",IF(AND(MONTH($K25) &lt;= 6, MONTH($L25) &gt;= 6), IF($O25 &lt;&gt; "", $E25/$O25, ""), ""),"")</f>
        <v>100000</v>
      </c>
      <c r="V25" s="10">
        <f>IF('FY2021'!$A27&lt;&gt;"",IF(AND(MONTH($K25) &lt;= 7, MONTH($L25) &gt;= 7 ), IF($O25 &lt;&gt; "", $E25/$O25, ""), ""),"")</f>
        <v>100000</v>
      </c>
      <c r="W25" s="10">
        <f>IF('FY2021'!$A27&lt;&gt;"",IF(AND(MONTH($K25) &lt;= 8, MONTH($L25) &gt;= 8), IF($O25 &lt;&gt; "", $E25/$O25, ""), ""),"")</f>
        <v>100000</v>
      </c>
      <c r="X25" s="10">
        <f>IF('FY2021'!$A27&lt;&gt;"",IF(AND(MONTH($K25) &lt;= 9, MONTH($L25) &gt;= 9), IF($O25 &lt;&gt; "", $E25/$O25, ""), ""),"")</f>
        <v>100000</v>
      </c>
      <c r="Y25" s="10">
        <f>IF('FY2021'!$A27&lt;&gt;"",IF(AND(MONTH($K25) &lt;= 10, MONTH($L25) &gt;= 10), IF($O25 &lt;&gt; "", $E25/$O25, ""), ""),"")</f>
        <v>100000</v>
      </c>
      <c r="Z25" s="10">
        <f>IF('FY2021'!$A27&lt;&gt;"",IF(AND(MONTH($K25) &lt;= 11, MONTH($L25) &gt;= 11), IF($O25 &lt;&gt; "", $E25/$O25, ""), ""),"")</f>
        <v>100000</v>
      </c>
      <c r="AA25" s="10">
        <f>IF('FY2021'!$A27&lt;&gt;"",IF(AND(MONTH($K25) &lt;= 12, MONTH($L25) &gt;= 12), IF($O25 &lt;&gt; "", $E25/$O25, ""), ""),"")</f>
        <v>100000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44317</v>
      </c>
      <c r="L26" s="7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44561</v>
      </c>
      <c r="M26" s="7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44326</v>
      </c>
      <c r="N26" s="7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44306</v>
      </c>
      <c r="O26" s="5">
        <f t="shared" si="0"/>
        <v>8</v>
      </c>
      <c r="P26" s="10" t="str">
        <f>IF('FY2021'!$A28&lt;&gt;"",IF(AND(MONTH($K26) &lt;= 1, MONTH($L26) &gt;= 1), IF($O26 &lt;&gt; "", $E26/$O26, ""), ""),"")</f>
        <v/>
      </c>
      <c r="Q26" s="10" t="str">
        <f>IF('FY2021'!$A28&lt;&gt;"",IF(AND(MONTH($K26) &lt;= 2, MONTH($L26) &gt;= 2), IF($O26 &lt;&gt; "", $E26/$O26, ""), ""),"")</f>
        <v/>
      </c>
      <c r="R26" s="10" t="str">
        <f>IF('FY2021'!$A28&lt;&gt;"",IF(AND(MONTH($K26) &lt;= 3, MONTH($L26) &gt;= 3), IF($O26 &lt;&gt; "", $E26/$O26, ""), ""),"")</f>
        <v/>
      </c>
      <c r="S26" s="10" t="str">
        <f>IF('FY2021'!$A28&lt;&gt;"",IF(AND(MONTH($K26) &lt;= 4, MONTH($L26) &gt;= 4), IF($O26 &lt;&gt; "", $E26/$O26, ""), ""),"")</f>
        <v/>
      </c>
      <c r="T26" s="10">
        <f>IF('FY2021'!$A28&lt;&gt;"",IF(AND(MONTH($K26) &lt;= 5, MONTH($L26) &gt;= 5), IF($O26 &lt;&gt; "", $E26/$O26, ""), ""),"")</f>
        <v>100000</v>
      </c>
      <c r="U26" s="10">
        <f>IF('FY2021'!$A28&lt;&gt;"",IF(AND(MONTH($K26) &lt;= 6, MONTH($L26) &gt;= 6), IF($O26 &lt;&gt; "", $E26/$O26, ""), ""),"")</f>
        <v>100000</v>
      </c>
      <c r="V26" s="10">
        <f>IF('FY2021'!$A28&lt;&gt;"",IF(AND(MONTH($K26) &lt;= 7, MONTH($L26) &gt;= 7 ), IF($O26 &lt;&gt; "", $E26/$O26, ""), ""),"")</f>
        <v>100000</v>
      </c>
      <c r="W26" s="10">
        <f>IF('FY2021'!$A28&lt;&gt;"",IF(AND(MONTH($K26) &lt;= 8, MONTH($L26) &gt;= 8), IF($O26 &lt;&gt; "", $E26/$O26, ""), ""),"")</f>
        <v>100000</v>
      </c>
      <c r="X26" s="10">
        <f>IF('FY2021'!$A28&lt;&gt;"",IF(AND(MONTH($K26) &lt;= 9, MONTH($L26) &gt;= 9), IF($O26 &lt;&gt; "", $E26/$O26, ""), ""),"")</f>
        <v>100000</v>
      </c>
      <c r="Y26" s="10">
        <f>IF('FY2021'!$A28&lt;&gt;"",IF(AND(MONTH($K26) &lt;= 10, MONTH($L26) &gt;= 10), IF($O26 &lt;&gt; "", $E26/$O26, ""), ""),"")</f>
        <v>100000</v>
      </c>
      <c r="Z26" s="10">
        <f>IF('FY2021'!$A28&lt;&gt;"",IF(AND(MONTH($K26) &lt;= 11, MONTH($L26) &gt;= 11), IF($O26 &lt;&gt; "", $E26/$O26, ""), ""),"")</f>
        <v>100000</v>
      </c>
      <c r="AA26" s="10">
        <f>IF('FY2021'!$A28&lt;&gt;"",IF(AND(MONTH($K26) &lt;= 12, MONTH($L26) &gt;= 12), IF($O26 &lt;&gt; "", $E26/$O26, ""), ""),"")</f>
        <v>100000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44317</v>
      </c>
      <c r="L27" s="7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44561</v>
      </c>
      <c r="M27" s="7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44326</v>
      </c>
      <c r="N27" s="7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44306</v>
      </c>
      <c r="O27" s="5">
        <f t="shared" si="0"/>
        <v>8</v>
      </c>
      <c r="P27" s="10" t="str">
        <f>IF('FY2021'!$A29&lt;&gt;"",IF(AND(MONTH($K27) &lt;= 1, MONTH($L27) &gt;= 1), IF($O27 &lt;&gt; "", $E27/$O27, ""), ""),"")</f>
        <v/>
      </c>
      <c r="Q27" s="10" t="str">
        <f>IF('FY2021'!$A29&lt;&gt;"",IF(AND(MONTH($K27) &lt;= 2, MONTH($L27) &gt;= 2), IF($O27 &lt;&gt; "", $E27/$O27, ""), ""),"")</f>
        <v/>
      </c>
      <c r="R27" s="10" t="str">
        <f>IF('FY2021'!$A29&lt;&gt;"",IF(AND(MONTH($K27) &lt;= 3, MONTH($L27) &gt;= 3), IF($O27 &lt;&gt; "", $E27/$O27, ""), ""),"")</f>
        <v/>
      </c>
      <c r="S27" s="10" t="str">
        <f>IF('FY2021'!$A29&lt;&gt;"",IF(AND(MONTH($K27) &lt;= 4, MONTH($L27) &gt;= 4), IF($O27 &lt;&gt; "", $E27/$O27, ""), ""),"")</f>
        <v/>
      </c>
      <c r="T27" s="10">
        <f>IF('FY2021'!$A29&lt;&gt;"",IF(AND(MONTH($K27) &lt;= 5, MONTH($L27) &gt;= 5), IF($O27 &lt;&gt; "", $E27/$O27, ""), ""),"")</f>
        <v>100000</v>
      </c>
      <c r="U27" s="10">
        <f>IF('FY2021'!$A29&lt;&gt;"",IF(AND(MONTH($K27) &lt;= 6, MONTH($L27) &gt;= 6), IF($O27 &lt;&gt; "", $E27/$O27, ""), ""),"")</f>
        <v>100000</v>
      </c>
      <c r="V27" s="10">
        <f>IF('FY2021'!$A29&lt;&gt;"",IF(AND(MONTH($K27) &lt;= 7, MONTH($L27) &gt;= 7 ), IF($O27 &lt;&gt; "", $E27/$O27, ""), ""),"")</f>
        <v>100000</v>
      </c>
      <c r="W27" s="10">
        <f>IF('FY2021'!$A29&lt;&gt;"",IF(AND(MONTH($K27) &lt;= 8, MONTH($L27) &gt;= 8), IF($O27 &lt;&gt; "", $E27/$O27, ""), ""),"")</f>
        <v>100000</v>
      </c>
      <c r="X27" s="10">
        <f>IF('FY2021'!$A29&lt;&gt;"",IF(AND(MONTH($K27) &lt;= 9, MONTH($L27) &gt;= 9), IF($O27 &lt;&gt; "", $E27/$O27, ""), ""),"")</f>
        <v>100000</v>
      </c>
      <c r="Y27" s="10">
        <f>IF('FY2021'!$A29&lt;&gt;"",IF(AND(MONTH($K27) &lt;= 10, MONTH($L27) &gt;= 10), IF($O27 &lt;&gt; "", $E27/$O27, ""), ""),"")</f>
        <v>100000</v>
      </c>
      <c r="Z27" s="10">
        <f>IF('FY2021'!$A29&lt;&gt;"",IF(AND(MONTH($K27) &lt;= 11, MONTH($L27) &gt;= 11), IF($O27 &lt;&gt; "", $E27/$O27, ""), ""),"")</f>
        <v>100000</v>
      </c>
      <c r="AA27" s="10">
        <f>IF('FY2021'!$A29&lt;&gt;"",IF(AND(MONTH($K27) &lt;= 12, MONTH($L27) &gt;= 12), IF($O27 &lt;&gt; "", $E27/$O27, ""), ""),"")</f>
        <v>100000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44317</v>
      </c>
      <c r="L28" s="7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44561</v>
      </c>
      <c r="M28" s="7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44326</v>
      </c>
      <c r="N28" s="7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44306</v>
      </c>
      <c r="O28" s="5">
        <f t="shared" si="0"/>
        <v>8</v>
      </c>
      <c r="P28" s="10" t="str">
        <f>IF('FY2021'!$A30&lt;&gt;"",IF(AND(MONTH($K28) &lt;= 1, MONTH($L28) &gt;= 1), IF($O28 &lt;&gt; "", $E28/$O28, ""), ""),"")</f>
        <v/>
      </c>
      <c r="Q28" s="10" t="str">
        <f>IF('FY2021'!$A30&lt;&gt;"",IF(AND(MONTH($K28) &lt;= 2, MONTH($L28) &gt;= 2), IF($O28 &lt;&gt; "", $E28/$O28, ""), ""),"")</f>
        <v/>
      </c>
      <c r="R28" s="10" t="str">
        <f>IF('FY2021'!$A30&lt;&gt;"",IF(AND(MONTH($K28) &lt;= 3, MONTH($L28) &gt;= 3), IF($O28 &lt;&gt; "", $E28/$O28, ""), ""),"")</f>
        <v/>
      </c>
      <c r="S28" s="10" t="str">
        <f>IF('FY2021'!$A30&lt;&gt;"",IF(AND(MONTH($K28) &lt;= 4, MONTH($L28) &gt;= 4), IF($O28 &lt;&gt; "", $E28/$O28, ""), ""),"")</f>
        <v/>
      </c>
      <c r="T28" s="10">
        <f>IF('FY2021'!$A30&lt;&gt;"",IF(AND(MONTH($K28) &lt;= 5, MONTH($L28) &gt;= 5), IF($O28 &lt;&gt; "", $E28/$O28, ""), ""),"")</f>
        <v>100000</v>
      </c>
      <c r="U28" s="10">
        <f>IF('FY2021'!$A30&lt;&gt;"",IF(AND(MONTH($K28) &lt;= 6, MONTH($L28) &gt;= 6), IF($O28 &lt;&gt; "", $E28/$O28, ""), ""),"")</f>
        <v>100000</v>
      </c>
      <c r="V28" s="10">
        <f>IF('FY2021'!$A30&lt;&gt;"",IF(AND(MONTH($K28) &lt;= 7, MONTH($L28) &gt;= 7 ), IF($O28 &lt;&gt; "", $E28/$O28, ""), ""),"")</f>
        <v>100000</v>
      </c>
      <c r="W28" s="10">
        <f>IF('FY2021'!$A30&lt;&gt;"",IF(AND(MONTH($K28) &lt;= 8, MONTH($L28) &gt;= 8), IF($O28 &lt;&gt; "", $E28/$O28, ""), ""),"")</f>
        <v>100000</v>
      </c>
      <c r="X28" s="10">
        <f>IF('FY2021'!$A30&lt;&gt;"",IF(AND(MONTH($K28) &lt;= 9, MONTH($L28) &gt;= 9), IF($O28 &lt;&gt; "", $E28/$O28, ""), ""),"")</f>
        <v>100000</v>
      </c>
      <c r="Y28" s="10">
        <f>IF('FY2021'!$A30&lt;&gt;"",IF(AND(MONTH($K28) &lt;= 10, MONTH($L28) &gt;= 10), IF($O28 &lt;&gt; "", $E28/$O28, ""), ""),"")</f>
        <v>100000</v>
      </c>
      <c r="Z28" s="10">
        <f>IF('FY2021'!$A30&lt;&gt;"",IF(AND(MONTH($K28) &lt;= 11, MONTH($L28) &gt;= 11), IF($O28 &lt;&gt; "", $E28/$O28, ""), ""),"")</f>
        <v>100000</v>
      </c>
      <c r="AA28" s="10">
        <f>IF('FY2021'!$A30&lt;&gt;"",IF(AND(MONTH($K28) &lt;= 12, MONTH($L28) &gt;= 12), IF($O28 &lt;&gt; "", $E28/$O28, ""), ""),"")</f>
        <v>100000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44317</v>
      </c>
      <c r="L29" s="7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44561</v>
      </c>
      <c r="M29" s="7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44326</v>
      </c>
      <c r="N29" s="7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44306</v>
      </c>
      <c r="O29" s="5">
        <f t="shared" si="0"/>
        <v>8</v>
      </c>
      <c r="P29" s="10" t="str">
        <f>IF('FY2021'!$A31&lt;&gt;"",IF(AND(MONTH($K29) &lt;= 1, MONTH($L29) &gt;= 1), IF($O29 &lt;&gt; "", $E29/$O29, ""), ""),"")</f>
        <v/>
      </c>
      <c r="Q29" s="10" t="str">
        <f>IF('FY2021'!$A31&lt;&gt;"",IF(AND(MONTH($K29) &lt;= 2, MONTH($L29) &gt;= 2), IF($O29 &lt;&gt; "", $E29/$O29, ""), ""),"")</f>
        <v/>
      </c>
      <c r="R29" s="10" t="str">
        <f>IF('FY2021'!$A31&lt;&gt;"",IF(AND(MONTH($K29) &lt;= 3, MONTH($L29) &gt;= 3), IF($O29 &lt;&gt; "", $E29/$O29, ""), ""),"")</f>
        <v/>
      </c>
      <c r="S29" s="10" t="str">
        <f>IF('FY2021'!$A31&lt;&gt;"",IF(AND(MONTH($K29) &lt;= 4, MONTH($L29) &gt;= 4), IF($O29 &lt;&gt; "", $E29/$O29, ""), ""),"")</f>
        <v/>
      </c>
      <c r="T29" s="10">
        <f>IF('FY2021'!$A31&lt;&gt;"",IF(AND(MONTH($K29) &lt;= 5, MONTH($L29) &gt;= 5), IF($O29 &lt;&gt; "", $E29/$O29, ""), ""),"")</f>
        <v>100000</v>
      </c>
      <c r="U29" s="10">
        <f>IF('FY2021'!$A31&lt;&gt;"",IF(AND(MONTH($K29) &lt;= 6, MONTH($L29) &gt;= 6), IF($O29 &lt;&gt; "", $E29/$O29, ""), ""),"")</f>
        <v>100000</v>
      </c>
      <c r="V29" s="10">
        <f>IF('FY2021'!$A31&lt;&gt;"",IF(AND(MONTH($K29) &lt;= 7, MONTH($L29) &gt;= 7 ), IF($O29 &lt;&gt; "", $E29/$O29, ""), ""),"")</f>
        <v>100000</v>
      </c>
      <c r="W29" s="10">
        <f>IF('FY2021'!$A31&lt;&gt;"",IF(AND(MONTH($K29) &lt;= 8, MONTH($L29) &gt;= 8), IF($O29 &lt;&gt; "", $E29/$O29, ""), ""),"")</f>
        <v>100000</v>
      </c>
      <c r="X29" s="10">
        <f>IF('FY2021'!$A31&lt;&gt;"",IF(AND(MONTH($K29) &lt;= 9, MONTH($L29) &gt;= 9), IF($O29 &lt;&gt; "", $E29/$O29, ""), ""),"")</f>
        <v>100000</v>
      </c>
      <c r="Y29" s="10">
        <f>IF('FY2021'!$A31&lt;&gt;"",IF(AND(MONTH($K29) &lt;= 10, MONTH($L29) &gt;= 10), IF($O29 &lt;&gt; "", $E29/$O29, ""), ""),"")</f>
        <v>100000</v>
      </c>
      <c r="Z29" s="10">
        <f>IF('FY2021'!$A31&lt;&gt;"",IF(AND(MONTH($K29) &lt;= 11, MONTH($L29) &gt;= 11), IF($O29 &lt;&gt; "", $E29/$O29, ""), ""),"")</f>
        <v>100000</v>
      </c>
      <c r="AA29" s="10">
        <f>IF('FY2021'!$A31&lt;&gt;"",IF(AND(MONTH($K29) &lt;= 12, MONTH($L29) &gt;= 12), IF($O29 &lt;&gt; "", $E29/$O29, ""), ""),"")</f>
        <v>100000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44317</v>
      </c>
      <c r="L30" s="7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44561</v>
      </c>
      <c r="M30" s="7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44326</v>
      </c>
      <c r="N30" s="7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44306</v>
      </c>
      <c r="O30" s="5">
        <f t="shared" si="0"/>
        <v>8</v>
      </c>
      <c r="P30" s="10" t="str">
        <f>IF('FY2021'!$A32&lt;&gt;"",IF(AND(MONTH($K30) &lt;= 1, MONTH($L30) &gt;= 1), IF($O30 &lt;&gt; "", $E30/$O30, ""), ""),"")</f>
        <v/>
      </c>
      <c r="Q30" s="10" t="str">
        <f>IF('FY2021'!$A32&lt;&gt;"",IF(AND(MONTH($K30) &lt;= 2, MONTH($L30) &gt;= 2), IF($O30 &lt;&gt; "", $E30/$O30, ""), ""),"")</f>
        <v/>
      </c>
      <c r="R30" s="10" t="str">
        <f>IF('FY2021'!$A32&lt;&gt;"",IF(AND(MONTH($K30) &lt;= 3, MONTH($L30) &gt;= 3), IF($O30 &lt;&gt; "", $E30/$O30, ""), ""),"")</f>
        <v/>
      </c>
      <c r="S30" s="10" t="str">
        <f>IF('FY2021'!$A32&lt;&gt;"",IF(AND(MONTH($K30) &lt;= 4, MONTH($L30) &gt;= 4), IF($O30 &lt;&gt; "", $E30/$O30, ""), ""),"")</f>
        <v/>
      </c>
      <c r="T30" s="10">
        <f>IF('FY2021'!$A32&lt;&gt;"",IF(AND(MONTH($K30) &lt;= 5, MONTH($L30) &gt;= 5), IF($O30 &lt;&gt; "", $E30/$O30, ""), ""),"")</f>
        <v>200000</v>
      </c>
      <c r="U30" s="10">
        <f>IF('FY2021'!$A32&lt;&gt;"",IF(AND(MONTH($K30) &lt;= 6, MONTH($L30) &gt;= 6), IF($O30 &lt;&gt; "", $E30/$O30, ""), ""),"")</f>
        <v>200000</v>
      </c>
      <c r="V30" s="10">
        <f>IF('FY2021'!$A32&lt;&gt;"",IF(AND(MONTH($K30) &lt;= 7, MONTH($L30) &gt;= 7 ), IF($O30 &lt;&gt; "", $E30/$O30, ""), ""),"")</f>
        <v>200000</v>
      </c>
      <c r="W30" s="10">
        <f>IF('FY2021'!$A32&lt;&gt;"",IF(AND(MONTH($K30) &lt;= 8, MONTH($L30) &gt;= 8), IF($O30 &lt;&gt; "", $E30/$O30, ""), ""),"")</f>
        <v>200000</v>
      </c>
      <c r="X30" s="10">
        <f>IF('FY2021'!$A32&lt;&gt;"",IF(AND(MONTH($K30) &lt;= 9, MONTH($L30) &gt;= 9), IF($O30 &lt;&gt; "", $E30/$O30, ""), ""),"")</f>
        <v>200000</v>
      </c>
      <c r="Y30" s="10">
        <f>IF('FY2021'!$A32&lt;&gt;"",IF(AND(MONTH($K30) &lt;= 10, MONTH($L30) &gt;= 10), IF($O30 &lt;&gt; "", $E30/$O30, ""), ""),"")</f>
        <v>200000</v>
      </c>
      <c r="Z30" s="10">
        <f>IF('FY2021'!$A32&lt;&gt;"",IF(AND(MONTH($K30) &lt;= 11, MONTH($L30) &gt;= 11), IF($O30 &lt;&gt; "", $E30/$O30, ""), ""),"")</f>
        <v>200000</v>
      </c>
      <c r="AA30" s="10">
        <f>IF('FY2021'!$A32&lt;&gt;"",IF(AND(MONTH($K30) &lt;= 12, MONTH($L30) &gt;= 12), IF($O30 &lt;&gt; "", $E30/$O30, ""), ""),"")</f>
        <v>200000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44317</v>
      </c>
      <c r="L31" s="7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44561</v>
      </c>
      <c r="M31" s="7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44326</v>
      </c>
      <c r="N31" s="7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44306</v>
      </c>
      <c r="O31" s="5">
        <f t="shared" si="0"/>
        <v>8</v>
      </c>
      <c r="P31" s="10" t="str">
        <f>IF('FY2021'!$A33&lt;&gt;"",IF(AND(MONTH($K31) &lt;= 1, MONTH($L31) &gt;= 1), IF($O31 &lt;&gt; "", $E31/$O31, ""), ""),"")</f>
        <v/>
      </c>
      <c r="Q31" s="10" t="str">
        <f>IF('FY2021'!$A33&lt;&gt;"",IF(AND(MONTH($K31) &lt;= 2, MONTH($L31) &gt;= 2), IF($O31 &lt;&gt; "", $E31/$O31, ""), ""),"")</f>
        <v/>
      </c>
      <c r="R31" s="10" t="str">
        <f>IF('FY2021'!$A33&lt;&gt;"",IF(AND(MONTH($K31) &lt;= 3, MONTH($L31) &gt;= 3), IF($O31 &lt;&gt; "", $E31/$O31, ""), ""),"")</f>
        <v/>
      </c>
      <c r="S31" s="10" t="str">
        <f>IF('FY2021'!$A33&lt;&gt;"",IF(AND(MONTH($K31) &lt;= 4, MONTH($L31) &gt;= 4), IF($O31 &lt;&gt; "", $E31/$O31, ""), ""),"")</f>
        <v/>
      </c>
      <c r="T31" s="10">
        <f>IF('FY2021'!$A33&lt;&gt;"",IF(AND(MONTH($K31) &lt;= 5, MONTH($L31) &gt;= 5), IF($O31 &lt;&gt; "", $E31/$O31, ""), ""),"")</f>
        <v>100000</v>
      </c>
      <c r="U31" s="10">
        <f>IF('FY2021'!$A33&lt;&gt;"",IF(AND(MONTH($K31) &lt;= 6, MONTH($L31) &gt;= 6), IF($O31 &lt;&gt; "", $E31/$O31, ""), ""),"")</f>
        <v>100000</v>
      </c>
      <c r="V31" s="10">
        <f>IF('FY2021'!$A33&lt;&gt;"",IF(AND(MONTH($K31) &lt;= 7, MONTH($L31) &gt;= 7 ), IF($O31 &lt;&gt; "", $E31/$O31, ""), ""),"")</f>
        <v>100000</v>
      </c>
      <c r="W31" s="10">
        <f>IF('FY2021'!$A33&lt;&gt;"",IF(AND(MONTH($K31) &lt;= 8, MONTH($L31) &gt;= 8), IF($O31 &lt;&gt; "", $E31/$O31, ""), ""),"")</f>
        <v>100000</v>
      </c>
      <c r="X31" s="10">
        <f>IF('FY2021'!$A33&lt;&gt;"",IF(AND(MONTH($K31) &lt;= 9, MONTH($L31) &gt;= 9), IF($O31 &lt;&gt; "", $E31/$O31, ""), ""),"")</f>
        <v>100000</v>
      </c>
      <c r="Y31" s="10">
        <f>IF('FY2021'!$A33&lt;&gt;"",IF(AND(MONTH($K31) &lt;= 10, MONTH($L31) &gt;= 10), IF($O31 &lt;&gt; "", $E31/$O31, ""), ""),"")</f>
        <v>100000</v>
      </c>
      <c r="Z31" s="10">
        <f>IF('FY2021'!$A33&lt;&gt;"",IF(AND(MONTH($K31) &lt;= 11, MONTH($L31) &gt;= 11), IF($O31 &lt;&gt; "", $E31/$O31, ""), ""),"")</f>
        <v>100000</v>
      </c>
      <c r="AA31" s="10">
        <f>IF('FY2021'!$A33&lt;&gt;"",IF(AND(MONTH($K31) &lt;= 12, MONTH($L31) &gt;= 12), IF($O31 &lt;&gt; "", $E31/$O31, ""), ""),"")</f>
        <v>100000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44317</v>
      </c>
      <c r="L32" s="7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44561</v>
      </c>
      <c r="M32" s="7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44326</v>
      </c>
      <c r="N32" s="7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44306</v>
      </c>
      <c r="O32" s="5">
        <f t="shared" si="0"/>
        <v>8</v>
      </c>
      <c r="P32" s="10" t="str">
        <f>IF('FY2021'!$A34&lt;&gt;"",IF(AND(MONTH($K32) &lt;= 1, MONTH($L32) &gt;= 1), IF($O32 &lt;&gt; "", $E32/$O32, ""), ""),"")</f>
        <v/>
      </c>
      <c r="Q32" s="10" t="str">
        <f>IF('FY2021'!$A34&lt;&gt;"",IF(AND(MONTH($K32) &lt;= 2, MONTH($L32) &gt;= 2), IF($O32 &lt;&gt; "", $E32/$O32, ""), ""),"")</f>
        <v/>
      </c>
      <c r="R32" s="10" t="str">
        <f>IF('FY2021'!$A34&lt;&gt;"",IF(AND(MONTH($K32) &lt;= 3, MONTH($L32) &gt;= 3), IF($O32 &lt;&gt; "", $E32/$O32, ""), ""),"")</f>
        <v/>
      </c>
      <c r="S32" s="10" t="str">
        <f>IF('FY2021'!$A34&lt;&gt;"",IF(AND(MONTH($K32) &lt;= 4, MONTH($L32) &gt;= 4), IF($O32 &lt;&gt; "", $E32/$O32, ""), ""),"")</f>
        <v/>
      </c>
      <c r="T32" s="10">
        <f>IF('FY2021'!$A34&lt;&gt;"",IF(AND(MONTH($K32) &lt;= 5, MONTH($L32) &gt;= 5), IF($O32 &lt;&gt; "", $E32/$O32, ""), ""),"")</f>
        <v>100000</v>
      </c>
      <c r="U32" s="10">
        <f>IF('FY2021'!$A34&lt;&gt;"",IF(AND(MONTH($K32) &lt;= 6, MONTH($L32) &gt;= 6), IF($O32 &lt;&gt; "", $E32/$O32, ""), ""),"")</f>
        <v>100000</v>
      </c>
      <c r="V32" s="10">
        <f>IF('FY2021'!$A34&lt;&gt;"",IF(AND(MONTH($K32) &lt;= 7, MONTH($L32) &gt;= 7 ), IF($O32 &lt;&gt; "", $E32/$O32, ""), ""),"")</f>
        <v>100000</v>
      </c>
      <c r="W32" s="10">
        <f>IF('FY2021'!$A34&lt;&gt;"",IF(AND(MONTH($K32) &lt;= 8, MONTH($L32) &gt;= 8), IF($O32 &lt;&gt; "", $E32/$O32, ""), ""),"")</f>
        <v>100000</v>
      </c>
      <c r="X32" s="10">
        <f>IF('FY2021'!$A34&lt;&gt;"",IF(AND(MONTH($K32) &lt;= 9, MONTH($L32) &gt;= 9), IF($O32 &lt;&gt; "", $E32/$O32, ""), ""),"")</f>
        <v>100000</v>
      </c>
      <c r="Y32" s="10">
        <f>IF('FY2021'!$A34&lt;&gt;"",IF(AND(MONTH($K32) &lt;= 10, MONTH($L32) &gt;= 10), IF($O32 &lt;&gt; "", $E32/$O32, ""), ""),"")</f>
        <v>100000</v>
      </c>
      <c r="Z32" s="10">
        <f>IF('FY2021'!$A34&lt;&gt;"",IF(AND(MONTH($K32) &lt;= 11, MONTH($L32) &gt;= 11), IF($O32 &lt;&gt; "", $E32/$O32, ""), ""),"")</f>
        <v>100000</v>
      </c>
      <c r="AA32" s="10">
        <f>IF('FY2021'!$A34&lt;&gt;"",IF(AND(MONTH($K32) &lt;= 12, MONTH($L32) &gt;= 12), IF($O32 &lt;&gt; "", $E32/$O32, ""), ""),"")</f>
        <v>100000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44317</v>
      </c>
      <c r="L33" s="7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44561</v>
      </c>
      <c r="M33" s="7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44326</v>
      </c>
      <c r="N33" s="7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44306</v>
      </c>
      <c r="O33" s="5">
        <f t="shared" si="0"/>
        <v>8</v>
      </c>
      <c r="P33" s="10" t="str">
        <f>IF('FY2021'!$A35&lt;&gt;"",IF(AND(MONTH($K33) &lt;= 1, MONTH($L33) &gt;= 1), IF($O33 &lt;&gt; "", $E33/$O33, ""), ""),"")</f>
        <v/>
      </c>
      <c r="Q33" s="10" t="str">
        <f>IF('FY2021'!$A35&lt;&gt;"",IF(AND(MONTH($K33) &lt;= 2, MONTH($L33) &gt;= 2), IF($O33 &lt;&gt; "", $E33/$O33, ""), ""),"")</f>
        <v/>
      </c>
      <c r="R33" s="10" t="str">
        <f>IF('FY2021'!$A35&lt;&gt;"",IF(AND(MONTH($K33) &lt;= 3, MONTH($L33) &gt;= 3), IF($O33 &lt;&gt; "", $E33/$O33, ""), ""),"")</f>
        <v/>
      </c>
      <c r="S33" s="10" t="str">
        <f>IF('FY2021'!$A35&lt;&gt;"",IF(AND(MONTH($K33) &lt;= 4, MONTH($L33) &gt;= 4), IF($O33 &lt;&gt; "", $E33/$O33, ""), ""),"")</f>
        <v/>
      </c>
      <c r="T33" s="10">
        <f>IF('FY2021'!$A35&lt;&gt;"",IF(AND(MONTH($K33) &lt;= 5, MONTH($L33) &gt;= 5), IF($O33 &lt;&gt; "", $E33/$O33, ""), ""),"")</f>
        <v>32000</v>
      </c>
      <c r="U33" s="10">
        <f>IF('FY2021'!$A35&lt;&gt;"",IF(AND(MONTH($K33) &lt;= 6, MONTH($L33) &gt;= 6), IF($O33 &lt;&gt; "", $E33/$O33, ""), ""),"")</f>
        <v>32000</v>
      </c>
      <c r="V33" s="10">
        <f>IF('FY2021'!$A35&lt;&gt;"",IF(AND(MONTH($K33) &lt;= 7, MONTH($L33) &gt;= 7 ), IF($O33 &lt;&gt; "", $E33/$O33, ""), ""),"")</f>
        <v>32000</v>
      </c>
      <c r="W33" s="10">
        <f>IF('FY2021'!$A35&lt;&gt;"",IF(AND(MONTH($K33) &lt;= 8, MONTH($L33) &gt;= 8), IF($O33 &lt;&gt; "", $E33/$O33, ""), ""),"")</f>
        <v>32000</v>
      </c>
      <c r="X33" s="10">
        <f>IF('FY2021'!$A35&lt;&gt;"",IF(AND(MONTH($K33) &lt;= 9, MONTH($L33) &gt;= 9), IF($O33 &lt;&gt; "", $E33/$O33, ""), ""),"")</f>
        <v>32000</v>
      </c>
      <c r="Y33" s="10">
        <f>IF('FY2021'!$A35&lt;&gt;"",IF(AND(MONTH($K33) &lt;= 10, MONTH($L33) &gt;= 10), IF($O33 &lt;&gt; "", $E33/$O33, ""), ""),"")</f>
        <v>32000</v>
      </c>
      <c r="Z33" s="10">
        <f>IF('FY2021'!$A35&lt;&gt;"",IF(AND(MONTH($K33) &lt;= 11, MONTH($L33) &gt;= 11), IF($O33 &lt;&gt; "", $E33/$O33, ""), ""),"")</f>
        <v>32000</v>
      </c>
      <c r="AA33" s="10">
        <f>IF('FY2021'!$A35&lt;&gt;"",IF(AND(MONTH($K33) &lt;= 12, MONTH($L33) &gt;= 12), IF($O33 &lt;&gt; "", $E33/$O33, ""), ""),"")</f>
        <v>32000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44317</v>
      </c>
      <c r="L34" s="7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44561</v>
      </c>
      <c r="M34" s="7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44328</v>
      </c>
      <c r="N34" s="7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44308</v>
      </c>
      <c r="O34" s="5">
        <f t="shared" si="0"/>
        <v>8</v>
      </c>
      <c r="P34" s="10" t="str">
        <f>IF('FY2021'!$A36&lt;&gt;"",IF(AND(MONTH($K34) &lt;= 1, MONTH($L34) &gt;= 1), IF($O34 &lt;&gt; "", $E34/$O34, ""), ""),"")</f>
        <v/>
      </c>
      <c r="Q34" s="10" t="str">
        <f>IF('FY2021'!$A36&lt;&gt;"",IF(AND(MONTH($K34) &lt;= 2, MONTH($L34) &gt;= 2), IF($O34 &lt;&gt; "", $E34/$O34, ""), ""),"")</f>
        <v/>
      </c>
      <c r="R34" s="10" t="str">
        <f>IF('FY2021'!$A36&lt;&gt;"",IF(AND(MONTH($K34) &lt;= 3, MONTH($L34) &gt;= 3), IF($O34 &lt;&gt; "", $E34/$O34, ""), ""),"")</f>
        <v/>
      </c>
      <c r="S34" s="10" t="str">
        <f>IF('FY2021'!$A36&lt;&gt;"",IF(AND(MONTH($K34) &lt;= 4, MONTH($L34) &gt;= 4), IF($O34 &lt;&gt; "", $E34/$O34, ""), ""),"")</f>
        <v/>
      </c>
      <c r="T34" s="10">
        <f>IF('FY2021'!$A36&lt;&gt;"",IF(AND(MONTH($K34) &lt;= 5, MONTH($L34) &gt;= 5), IF($O34 &lt;&gt; "", $E34/$O34, ""), ""),"")</f>
        <v>14000</v>
      </c>
      <c r="U34" s="10">
        <f>IF('FY2021'!$A36&lt;&gt;"",IF(AND(MONTH($K34) &lt;= 6, MONTH($L34) &gt;= 6), IF($O34 &lt;&gt; "", $E34/$O34, ""), ""),"")</f>
        <v>14000</v>
      </c>
      <c r="V34" s="10">
        <f>IF('FY2021'!$A36&lt;&gt;"",IF(AND(MONTH($K34) &lt;= 7, MONTH($L34) &gt;= 7 ), IF($O34 &lt;&gt; "", $E34/$O34, ""), ""),"")</f>
        <v>14000</v>
      </c>
      <c r="W34" s="10">
        <f>IF('FY2021'!$A36&lt;&gt;"",IF(AND(MONTH($K34) &lt;= 8, MONTH($L34) &gt;= 8), IF($O34 &lt;&gt; "", $E34/$O34, ""), ""),"")</f>
        <v>14000</v>
      </c>
      <c r="X34" s="10">
        <f>IF('FY2021'!$A36&lt;&gt;"",IF(AND(MONTH($K34) &lt;= 9, MONTH($L34) &gt;= 9), IF($O34 &lt;&gt; "", $E34/$O34, ""), ""),"")</f>
        <v>14000</v>
      </c>
      <c r="Y34" s="10">
        <f>IF('FY2021'!$A36&lt;&gt;"",IF(AND(MONTH($K34) &lt;= 10, MONTH($L34) &gt;= 10), IF($O34 &lt;&gt; "", $E34/$O34, ""), ""),"")</f>
        <v>14000</v>
      </c>
      <c r="Z34" s="10">
        <f>IF('FY2021'!$A36&lt;&gt;"",IF(AND(MONTH($K34) &lt;= 11, MONTH($L34) &gt;= 11), IF($O34 &lt;&gt; "", $E34/$O34, ""), ""),"")</f>
        <v>14000</v>
      </c>
      <c r="AA34" s="10">
        <f>IF('FY2021'!$A36&lt;&gt;"",IF(AND(MONTH($K34) &lt;= 12, MONTH($L34) &gt;= 12), IF($O34 &lt;&gt; "", $E34/$O34, ""), ""),"")</f>
        <v>14000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44317</v>
      </c>
      <c r="L35" s="7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44561</v>
      </c>
      <c r="M35" s="7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44328</v>
      </c>
      <c r="N35" s="7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44308</v>
      </c>
      <c r="O35" s="5">
        <f t="shared" si="0"/>
        <v>8</v>
      </c>
      <c r="P35" s="10" t="str">
        <f>IF('FY2021'!$A37&lt;&gt;"",IF(AND(MONTH($K35) &lt;= 1, MONTH($L35) &gt;= 1), IF($O35 &lt;&gt; "", $E35/$O35, ""), ""),"")</f>
        <v/>
      </c>
      <c r="Q35" s="10" t="str">
        <f>IF('FY2021'!$A37&lt;&gt;"",IF(AND(MONTH($K35) &lt;= 2, MONTH($L35) &gt;= 2), IF($O35 &lt;&gt; "", $E35/$O35, ""), ""),"")</f>
        <v/>
      </c>
      <c r="R35" s="10" t="str">
        <f>IF('FY2021'!$A37&lt;&gt;"",IF(AND(MONTH($K35) &lt;= 3, MONTH($L35) &gt;= 3), IF($O35 &lt;&gt; "", $E35/$O35, ""), ""),"")</f>
        <v/>
      </c>
      <c r="S35" s="10" t="str">
        <f>IF('FY2021'!$A37&lt;&gt;"",IF(AND(MONTH($K35) &lt;= 4, MONTH($L35) &gt;= 4), IF($O35 &lt;&gt; "", $E35/$O35, ""), ""),"")</f>
        <v/>
      </c>
      <c r="T35" s="10">
        <f>IF('FY2021'!$A37&lt;&gt;"",IF(AND(MONTH($K35) &lt;= 5, MONTH($L35) &gt;= 5), IF($O35 &lt;&gt; "", $E35/$O35, ""), ""),"")</f>
        <v>100000</v>
      </c>
      <c r="U35" s="10">
        <f>IF('FY2021'!$A37&lt;&gt;"",IF(AND(MONTH($K35) &lt;= 6, MONTH($L35) &gt;= 6), IF($O35 &lt;&gt; "", $E35/$O35, ""), ""),"")</f>
        <v>100000</v>
      </c>
      <c r="V35" s="10">
        <f>IF('FY2021'!$A37&lt;&gt;"",IF(AND(MONTH($K35) &lt;= 7, MONTH($L35) &gt;= 7 ), IF($O35 &lt;&gt; "", $E35/$O35, ""), ""),"")</f>
        <v>100000</v>
      </c>
      <c r="W35" s="10">
        <f>IF('FY2021'!$A37&lt;&gt;"",IF(AND(MONTH($K35) &lt;= 8, MONTH($L35) &gt;= 8), IF($O35 &lt;&gt; "", $E35/$O35, ""), ""),"")</f>
        <v>100000</v>
      </c>
      <c r="X35" s="10">
        <f>IF('FY2021'!$A37&lt;&gt;"",IF(AND(MONTH($K35) &lt;= 9, MONTH($L35) &gt;= 9), IF($O35 &lt;&gt; "", $E35/$O35, ""), ""),"")</f>
        <v>100000</v>
      </c>
      <c r="Y35" s="10">
        <f>IF('FY2021'!$A37&lt;&gt;"",IF(AND(MONTH($K35) &lt;= 10, MONTH($L35) &gt;= 10), IF($O35 &lt;&gt; "", $E35/$O35, ""), ""),"")</f>
        <v>100000</v>
      </c>
      <c r="Z35" s="10">
        <f>IF('FY2021'!$A37&lt;&gt;"",IF(AND(MONTH($K35) &lt;= 11, MONTH($L35) &gt;= 11), IF($O35 &lt;&gt; "", $E35/$O35, ""), ""),"")</f>
        <v>100000</v>
      </c>
      <c r="AA35" s="10">
        <f>IF('FY2021'!$A37&lt;&gt;"",IF(AND(MONTH($K35) &lt;= 12, MONTH($L35) &gt;= 12), IF($O35 &lt;&gt; "", $E35/$O35, ""), ""),"")</f>
        <v>100000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44317</v>
      </c>
      <c r="L36" s="7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44561</v>
      </c>
      <c r="M36" s="7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44328</v>
      </c>
      <c r="N36" s="7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44308</v>
      </c>
      <c r="O36" s="5">
        <f t="shared" si="0"/>
        <v>8</v>
      </c>
      <c r="P36" s="10" t="str">
        <f>IF('FY2021'!$A38&lt;&gt;"",IF(AND(MONTH($K36) &lt;= 1, MONTH($L36) &gt;= 1), IF($O36 &lt;&gt; "", $E36/$O36, ""), ""),"")</f>
        <v/>
      </c>
      <c r="Q36" s="10" t="str">
        <f>IF('FY2021'!$A38&lt;&gt;"",IF(AND(MONTH($K36) &lt;= 2, MONTH($L36) &gt;= 2), IF($O36 &lt;&gt; "", $E36/$O36, ""), ""),"")</f>
        <v/>
      </c>
      <c r="R36" s="10" t="str">
        <f>IF('FY2021'!$A38&lt;&gt;"",IF(AND(MONTH($K36) &lt;= 3, MONTH($L36) &gt;= 3), IF($O36 &lt;&gt; "", $E36/$O36, ""), ""),"")</f>
        <v/>
      </c>
      <c r="S36" s="10" t="str">
        <f>IF('FY2021'!$A38&lt;&gt;"",IF(AND(MONTH($K36) &lt;= 4, MONTH($L36) &gt;= 4), IF($O36 &lt;&gt; "", $E36/$O36, ""), ""),"")</f>
        <v/>
      </c>
      <c r="T36" s="10">
        <f>IF('FY2021'!$A38&lt;&gt;"",IF(AND(MONTH($K36) &lt;= 5, MONTH($L36) &gt;= 5), IF($O36 &lt;&gt; "", $E36/$O36, ""), ""),"")</f>
        <v>50000</v>
      </c>
      <c r="U36" s="10">
        <f>IF('FY2021'!$A38&lt;&gt;"",IF(AND(MONTH($K36) &lt;= 6, MONTH($L36) &gt;= 6), IF($O36 &lt;&gt; "", $E36/$O36, ""), ""),"")</f>
        <v>50000</v>
      </c>
      <c r="V36" s="10">
        <f>IF('FY2021'!$A38&lt;&gt;"",IF(AND(MONTH($K36) &lt;= 7, MONTH($L36) &gt;= 7 ), IF($O36 &lt;&gt; "", $E36/$O36, ""), ""),"")</f>
        <v>50000</v>
      </c>
      <c r="W36" s="10">
        <f>IF('FY2021'!$A38&lt;&gt;"",IF(AND(MONTH($K36) &lt;= 8, MONTH($L36) &gt;= 8), IF($O36 &lt;&gt; "", $E36/$O36, ""), ""),"")</f>
        <v>50000</v>
      </c>
      <c r="X36" s="10">
        <f>IF('FY2021'!$A38&lt;&gt;"",IF(AND(MONTH($K36) &lt;= 9, MONTH($L36) &gt;= 9), IF($O36 &lt;&gt; "", $E36/$O36, ""), ""),"")</f>
        <v>50000</v>
      </c>
      <c r="Y36" s="10">
        <f>IF('FY2021'!$A38&lt;&gt;"",IF(AND(MONTH($K36) &lt;= 10, MONTH($L36) &gt;= 10), IF($O36 &lt;&gt; "", $E36/$O36, ""), ""),"")</f>
        <v>50000</v>
      </c>
      <c r="Z36" s="10">
        <f>IF('FY2021'!$A38&lt;&gt;"",IF(AND(MONTH($K36) &lt;= 11, MONTH($L36) &gt;= 11), IF($O36 &lt;&gt; "", $E36/$O36, ""), ""),"")</f>
        <v>50000</v>
      </c>
      <c r="AA36" s="10">
        <f>IF('FY2021'!$A38&lt;&gt;"",IF(AND(MONTH($K36) &lt;= 12, MONTH($L36) &gt;= 12), IF($O36 &lt;&gt; "", $E36/$O36, ""), ""),"")</f>
        <v>50000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44317</v>
      </c>
      <c r="L37" s="7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44561</v>
      </c>
      <c r="M37" s="7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44328</v>
      </c>
      <c r="N37" s="7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44308</v>
      </c>
      <c r="O37" s="5">
        <f t="shared" si="0"/>
        <v>8</v>
      </c>
      <c r="P37" s="10" t="str">
        <f>IF('FY2021'!$A39&lt;&gt;"",IF(AND(MONTH($K37) &lt;= 1, MONTH($L37) &gt;= 1), IF($O37 &lt;&gt; "", $E37/$O37, ""), ""),"")</f>
        <v/>
      </c>
      <c r="Q37" s="10" t="str">
        <f>IF('FY2021'!$A39&lt;&gt;"",IF(AND(MONTH($K37) &lt;= 2, MONTH($L37) &gt;= 2), IF($O37 &lt;&gt; "", $E37/$O37, ""), ""),"")</f>
        <v/>
      </c>
      <c r="R37" s="10" t="str">
        <f>IF('FY2021'!$A39&lt;&gt;"",IF(AND(MONTH($K37) &lt;= 3, MONTH($L37) &gt;= 3), IF($O37 &lt;&gt; "", $E37/$O37, ""), ""),"")</f>
        <v/>
      </c>
      <c r="S37" s="10" t="str">
        <f>IF('FY2021'!$A39&lt;&gt;"",IF(AND(MONTH($K37) &lt;= 4, MONTH($L37) &gt;= 4), IF($O37 &lt;&gt; "", $E37/$O37, ""), ""),"")</f>
        <v/>
      </c>
      <c r="T37" s="10">
        <f>IF('FY2021'!$A39&lt;&gt;"",IF(AND(MONTH($K37) &lt;= 5, MONTH($L37) &gt;= 5), IF($O37 &lt;&gt; "", $E37/$O37, ""), ""),"")</f>
        <v>100000</v>
      </c>
      <c r="U37" s="10">
        <f>IF('FY2021'!$A39&lt;&gt;"",IF(AND(MONTH($K37) &lt;= 6, MONTH($L37) &gt;= 6), IF($O37 &lt;&gt; "", $E37/$O37, ""), ""),"")</f>
        <v>100000</v>
      </c>
      <c r="V37" s="10">
        <f>IF('FY2021'!$A39&lt;&gt;"",IF(AND(MONTH($K37) &lt;= 7, MONTH($L37) &gt;= 7 ), IF($O37 &lt;&gt; "", $E37/$O37, ""), ""),"")</f>
        <v>100000</v>
      </c>
      <c r="W37" s="10">
        <f>IF('FY2021'!$A39&lt;&gt;"",IF(AND(MONTH($K37) &lt;= 8, MONTH($L37) &gt;= 8), IF($O37 &lt;&gt; "", $E37/$O37, ""), ""),"")</f>
        <v>100000</v>
      </c>
      <c r="X37" s="10">
        <f>IF('FY2021'!$A39&lt;&gt;"",IF(AND(MONTH($K37) &lt;= 9, MONTH($L37) &gt;= 9), IF($O37 &lt;&gt; "", $E37/$O37, ""), ""),"")</f>
        <v>100000</v>
      </c>
      <c r="Y37" s="10">
        <f>IF('FY2021'!$A39&lt;&gt;"",IF(AND(MONTH($K37) &lt;= 10, MONTH($L37) &gt;= 10), IF($O37 &lt;&gt; "", $E37/$O37, ""), ""),"")</f>
        <v>100000</v>
      </c>
      <c r="Z37" s="10">
        <f>IF('FY2021'!$A39&lt;&gt;"",IF(AND(MONTH($K37) &lt;= 11, MONTH($L37) &gt;= 11), IF($O37 &lt;&gt; "", $E37/$O37, ""), ""),"")</f>
        <v>100000</v>
      </c>
      <c r="AA37" s="10">
        <f>IF('FY2021'!$A39&lt;&gt;"",IF(AND(MONTH($K37) &lt;= 12, MONTH($L37) &gt;= 12), IF($O37 &lt;&gt; "", $E37/$O37, ""), ""),"")</f>
        <v>100000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44317</v>
      </c>
      <c r="L38" s="7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44561</v>
      </c>
      <c r="M38" s="7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44328</v>
      </c>
      <c r="N38" s="7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44308</v>
      </c>
      <c r="O38" s="5">
        <f t="shared" si="0"/>
        <v>8</v>
      </c>
      <c r="P38" s="10" t="str">
        <f>IF('FY2021'!$A40&lt;&gt;"",IF(AND(MONTH($K38) &lt;= 1, MONTH($L38) &gt;= 1), IF($O38 &lt;&gt; "", $E38/$O38, ""), ""),"")</f>
        <v/>
      </c>
      <c r="Q38" s="10" t="str">
        <f>IF('FY2021'!$A40&lt;&gt;"",IF(AND(MONTH($K38) &lt;= 2, MONTH($L38) &gt;= 2), IF($O38 &lt;&gt; "", $E38/$O38, ""), ""),"")</f>
        <v/>
      </c>
      <c r="R38" s="10" t="str">
        <f>IF('FY2021'!$A40&lt;&gt;"",IF(AND(MONTH($K38) &lt;= 3, MONTH($L38) &gt;= 3), IF($O38 &lt;&gt; "", $E38/$O38, ""), ""),"")</f>
        <v/>
      </c>
      <c r="S38" s="10" t="str">
        <f>IF('FY2021'!$A40&lt;&gt;"",IF(AND(MONTH($K38) &lt;= 4, MONTH($L38) &gt;= 4), IF($O38 &lt;&gt; "", $E38/$O38, ""), ""),"")</f>
        <v/>
      </c>
      <c r="T38" s="10">
        <f>IF('FY2021'!$A40&lt;&gt;"",IF(AND(MONTH($K38) &lt;= 5, MONTH($L38) &gt;= 5), IF($O38 &lt;&gt; "", $E38/$O38, ""), ""),"")</f>
        <v>100000</v>
      </c>
      <c r="U38" s="10">
        <f>IF('FY2021'!$A40&lt;&gt;"",IF(AND(MONTH($K38) &lt;= 6, MONTH($L38) &gt;= 6), IF($O38 &lt;&gt; "", $E38/$O38, ""), ""),"")</f>
        <v>100000</v>
      </c>
      <c r="V38" s="10">
        <f>IF('FY2021'!$A40&lt;&gt;"",IF(AND(MONTH($K38) &lt;= 7, MONTH($L38) &gt;= 7 ), IF($O38 &lt;&gt; "", $E38/$O38, ""), ""),"")</f>
        <v>100000</v>
      </c>
      <c r="W38" s="10">
        <f>IF('FY2021'!$A40&lt;&gt;"",IF(AND(MONTH($K38) &lt;= 8, MONTH($L38) &gt;= 8), IF($O38 &lt;&gt; "", $E38/$O38, ""), ""),"")</f>
        <v>100000</v>
      </c>
      <c r="X38" s="10">
        <f>IF('FY2021'!$A40&lt;&gt;"",IF(AND(MONTH($K38) &lt;= 9, MONTH($L38) &gt;= 9), IF($O38 &lt;&gt; "", $E38/$O38, ""), ""),"")</f>
        <v>100000</v>
      </c>
      <c r="Y38" s="10">
        <f>IF('FY2021'!$A40&lt;&gt;"",IF(AND(MONTH($K38) &lt;= 10, MONTH($L38) &gt;= 10), IF($O38 &lt;&gt; "", $E38/$O38, ""), ""),"")</f>
        <v>100000</v>
      </c>
      <c r="Z38" s="10">
        <f>IF('FY2021'!$A40&lt;&gt;"",IF(AND(MONTH($K38) &lt;= 11, MONTH($L38) &gt;= 11), IF($O38 &lt;&gt; "", $E38/$O38, ""), ""),"")</f>
        <v>100000</v>
      </c>
      <c r="AA38" s="10">
        <f>IF('FY2021'!$A40&lt;&gt;"",IF(AND(MONTH($K38) &lt;= 12, MONTH($L38) &gt;= 12), IF($O38 &lt;&gt; "", $E38/$O38, ""), ""),"")</f>
        <v>100000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44317</v>
      </c>
      <c r="L39" s="7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44561</v>
      </c>
      <c r="M39" s="7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44328</v>
      </c>
      <c r="N39" s="7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44308</v>
      </c>
      <c r="O39" s="5">
        <f t="shared" si="0"/>
        <v>8</v>
      </c>
      <c r="P39" s="10" t="str">
        <f>IF('FY2021'!$A41&lt;&gt;"",IF(AND(MONTH($K39) &lt;= 1, MONTH($L39) &gt;= 1), IF($O39 &lt;&gt; "", $E39/$O39, ""), ""),"")</f>
        <v/>
      </c>
      <c r="Q39" s="10" t="str">
        <f>IF('FY2021'!$A41&lt;&gt;"",IF(AND(MONTH($K39) &lt;= 2, MONTH($L39) &gt;= 2), IF($O39 &lt;&gt; "", $E39/$O39, ""), ""),"")</f>
        <v/>
      </c>
      <c r="R39" s="10" t="str">
        <f>IF('FY2021'!$A41&lt;&gt;"",IF(AND(MONTH($K39) &lt;= 3, MONTH($L39) &gt;= 3), IF($O39 &lt;&gt; "", $E39/$O39, ""), ""),"")</f>
        <v/>
      </c>
      <c r="S39" s="10" t="str">
        <f>IF('FY2021'!$A41&lt;&gt;"",IF(AND(MONTH($K39) &lt;= 4, MONTH($L39) &gt;= 4), IF($O39 &lt;&gt; "", $E39/$O39, ""), ""),"")</f>
        <v/>
      </c>
      <c r="T39" s="10">
        <f>IF('FY2021'!$A41&lt;&gt;"",IF(AND(MONTH($K39) &lt;= 5, MONTH($L39) &gt;= 5), IF($O39 &lt;&gt; "", $E39/$O39, ""), ""),"")</f>
        <v>100000</v>
      </c>
      <c r="U39" s="10">
        <f>IF('FY2021'!$A41&lt;&gt;"",IF(AND(MONTH($K39) &lt;= 6, MONTH($L39) &gt;= 6), IF($O39 &lt;&gt; "", $E39/$O39, ""), ""),"")</f>
        <v>100000</v>
      </c>
      <c r="V39" s="10">
        <f>IF('FY2021'!$A41&lt;&gt;"",IF(AND(MONTH($K39) &lt;= 7, MONTH($L39) &gt;= 7 ), IF($O39 &lt;&gt; "", $E39/$O39, ""), ""),"")</f>
        <v>100000</v>
      </c>
      <c r="W39" s="10">
        <f>IF('FY2021'!$A41&lt;&gt;"",IF(AND(MONTH($K39) &lt;= 8, MONTH($L39) &gt;= 8), IF($O39 &lt;&gt; "", $E39/$O39, ""), ""),"")</f>
        <v>100000</v>
      </c>
      <c r="X39" s="10">
        <f>IF('FY2021'!$A41&lt;&gt;"",IF(AND(MONTH($K39) &lt;= 9, MONTH($L39) &gt;= 9), IF($O39 &lt;&gt; "", $E39/$O39, ""), ""),"")</f>
        <v>100000</v>
      </c>
      <c r="Y39" s="10">
        <f>IF('FY2021'!$A41&lt;&gt;"",IF(AND(MONTH($K39) &lt;= 10, MONTH($L39) &gt;= 10), IF($O39 &lt;&gt; "", $E39/$O39, ""), ""),"")</f>
        <v>100000</v>
      </c>
      <c r="Z39" s="10">
        <f>IF('FY2021'!$A41&lt;&gt;"",IF(AND(MONTH($K39) &lt;= 11, MONTH($L39) &gt;= 11), IF($O39 &lt;&gt; "", $E39/$O39, ""), ""),"")</f>
        <v>100000</v>
      </c>
      <c r="AA39" s="10">
        <f>IF('FY2021'!$A41&lt;&gt;"",IF(AND(MONTH($K39) &lt;= 12, MONTH($L39) &gt;= 12), IF($O39 &lt;&gt; "", $E39/$O39, ""), ""),"")</f>
        <v>100000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44317</v>
      </c>
      <c r="L40" s="7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44561</v>
      </c>
      <c r="M40" s="7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44328</v>
      </c>
      <c r="N40" s="7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44308</v>
      </c>
      <c r="O40" s="5">
        <f t="shared" si="0"/>
        <v>8</v>
      </c>
      <c r="P40" s="10" t="str">
        <f>IF('FY2021'!$A42&lt;&gt;"",IF(AND(MONTH($K40) &lt;= 1, MONTH($L40) &gt;= 1), IF($O40 &lt;&gt; "", $E40/$O40, ""), ""),"")</f>
        <v/>
      </c>
      <c r="Q40" s="10" t="str">
        <f>IF('FY2021'!$A42&lt;&gt;"",IF(AND(MONTH($K40) &lt;= 2, MONTH($L40) &gt;= 2), IF($O40 &lt;&gt; "", $E40/$O40, ""), ""),"")</f>
        <v/>
      </c>
      <c r="R40" s="10" t="str">
        <f>IF('FY2021'!$A42&lt;&gt;"",IF(AND(MONTH($K40) &lt;= 3, MONTH($L40) &gt;= 3), IF($O40 &lt;&gt; "", $E40/$O40, ""), ""),"")</f>
        <v/>
      </c>
      <c r="S40" s="10" t="str">
        <f>IF('FY2021'!$A42&lt;&gt;"",IF(AND(MONTH($K40) &lt;= 4, MONTH($L40) &gt;= 4), IF($O40 &lt;&gt; "", $E40/$O40, ""), ""),"")</f>
        <v/>
      </c>
      <c r="T40" s="10">
        <f>IF('FY2021'!$A42&lt;&gt;"",IF(AND(MONTH($K40) &lt;= 5, MONTH($L40) &gt;= 5), IF($O40 &lt;&gt; "", $E40/$O40, ""), ""),"")</f>
        <v>200000</v>
      </c>
      <c r="U40" s="10">
        <f>IF('FY2021'!$A42&lt;&gt;"",IF(AND(MONTH($K40) &lt;= 6, MONTH($L40) &gt;= 6), IF($O40 &lt;&gt; "", $E40/$O40, ""), ""),"")</f>
        <v>200000</v>
      </c>
      <c r="V40" s="10">
        <f>IF('FY2021'!$A42&lt;&gt;"",IF(AND(MONTH($K40) &lt;= 7, MONTH($L40) &gt;= 7 ), IF($O40 &lt;&gt; "", $E40/$O40, ""), ""),"")</f>
        <v>200000</v>
      </c>
      <c r="W40" s="10">
        <f>IF('FY2021'!$A42&lt;&gt;"",IF(AND(MONTH($K40) &lt;= 8, MONTH($L40) &gt;= 8), IF($O40 &lt;&gt; "", $E40/$O40, ""), ""),"")</f>
        <v>200000</v>
      </c>
      <c r="X40" s="10">
        <f>IF('FY2021'!$A42&lt;&gt;"",IF(AND(MONTH($K40) &lt;= 9, MONTH($L40) &gt;= 9), IF($O40 &lt;&gt; "", $E40/$O40, ""), ""),"")</f>
        <v>200000</v>
      </c>
      <c r="Y40" s="10">
        <f>IF('FY2021'!$A42&lt;&gt;"",IF(AND(MONTH($K40) &lt;= 10, MONTH($L40) &gt;= 10), IF($O40 &lt;&gt; "", $E40/$O40, ""), ""),"")</f>
        <v>200000</v>
      </c>
      <c r="Z40" s="10">
        <f>IF('FY2021'!$A42&lt;&gt;"",IF(AND(MONTH($K40) &lt;= 11, MONTH($L40) &gt;= 11), IF($O40 &lt;&gt; "", $E40/$O40, ""), ""),"")</f>
        <v>200000</v>
      </c>
      <c r="AA40" s="10">
        <f>IF('FY2021'!$A42&lt;&gt;"",IF(AND(MONTH($K40) &lt;= 12, MONTH($L40) &gt;= 12), IF($O40 &lt;&gt; "", $E40/$O40, ""), ""),"")</f>
        <v>200000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44317</v>
      </c>
      <c r="L41" s="7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44561</v>
      </c>
      <c r="M41" s="7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44328</v>
      </c>
      <c r="N41" s="7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44308</v>
      </c>
      <c r="O41" s="5">
        <f t="shared" si="0"/>
        <v>8</v>
      </c>
      <c r="P41" s="10" t="str">
        <f>IF('FY2021'!$A43&lt;&gt;"",IF(AND(MONTH($K41) &lt;= 1, MONTH($L41) &gt;= 1), IF($O41 &lt;&gt; "", $E41/$O41, ""), ""),"")</f>
        <v/>
      </c>
      <c r="Q41" s="10" t="str">
        <f>IF('FY2021'!$A43&lt;&gt;"",IF(AND(MONTH($K41) &lt;= 2, MONTH($L41) &gt;= 2), IF($O41 &lt;&gt; "", $E41/$O41, ""), ""),"")</f>
        <v/>
      </c>
      <c r="R41" s="10" t="str">
        <f>IF('FY2021'!$A43&lt;&gt;"",IF(AND(MONTH($K41) &lt;= 3, MONTH($L41) &gt;= 3), IF($O41 &lt;&gt; "", $E41/$O41, ""), ""),"")</f>
        <v/>
      </c>
      <c r="S41" s="10" t="str">
        <f>IF('FY2021'!$A43&lt;&gt;"",IF(AND(MONTH($K41) &lt;= 4, MONTH($L41) &gt;= 4), IF($O41 &lt;&gt; "", $E41/$O41, ""), ""),"")</f>
        <v/>
      </c>
      <c r="T41" s="10">
        <f>IF('FY2021'!$A43&lt;&gt;"",IF(AND(MONTH($K41) &lt;= 5, MONTH($L41) &gt;= 5), IF($O41 &lt;&gt; "", $E41/$O41, ""), ""),"")</f>
        <v>154000</v>
      </c>
      <c r="U41" s="10">
        <f>IF('FY2021'!$A43&lt;&gt;"",IF(AND(MONTH($K41) &lt;= 6, MONTH($L41) &gt;= 6), IF($O41 &lt;&gt; "", $E41/$O41, ""), ""),"")</f>
        <v>154000</v>
      </c>
      <c r="V41" s="10">
        <f>IF('FY2021'!$A43&lt;&gt;"",IF(AND(MONTH($K41) &lt;= 7, MONTH($L41) &gt;= 7 ), IF($O41 &lt;&gt; "", $E41/$O41, ""), ""),"")</f>
        <v>154000</v>
      </c>
      <c r="W41" s="10">
        <f>IF('FY2021'!$A43&lt;&gt;"",IF(AND(MONTH($K41) &lt;= 8, MONTH($L41) &gt;= 8), IF($O41 &lt;&gt; "", $E41/$O41, ""), ""),"")</f>
        <v>154000</v>
      </c>
      <c r="X41" s="10">
        <f>IF('FY2021'!$A43&lt;&gt;"",IF(AND(MONTH($K41) &lt;= 9, MONTH($L41) &gt;= 9), IF($O41 &lt;&gt; "", $E41/$O41, ""), ""),"")</f>
        <v>154000</v>
      </c>
      <c r="Y41" s="10">
        <f>IF('FY2021'!$A43&lt;&gt;"",IF(AND(MONTH($K41) &lt;= 10, MONTH($L41) &gt;= 10), IF($O41 &lt;&gt; "", $E41/$O41, ""), ""),"")</f>
        <v>154000</v>
      </c>
      <c r="Z41" s="10">
        <f>IF('FY2021'!$A43&lt;&gt;"",IF(AND(MONTH($K41) &lt;= 11, MONTH($L41) &gt;= 11), IF($O41 &lt;&gt; "", $E41/$O41, ""), ""),"")</f>
        <v>154000</v>
      </c>
      <c r="AA41" s="10">
        <f>IF('FY2021'!$A43&lt;&gt;"",IF(AND(MONTH($K41) &lt;= 12, MONTH($L41) &gt;= 12), IF($O41 &lt;&gt; "", $E41/$O41, ""), ""),"")</f>
        <v>154000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44317</v>
      </c>
      <c r="L42" s="7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44561</v>
      </c>
      <c r="M42" s="7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44328</v>
      </c>
      <c r="N42" s="7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44308</v>
      </c>
      <c r="O42" s="5">
        <f t="shared" si="0"/>
        <v>8</v>
      </c>
      <c r="P42" s="10" t="str">
        <f>IF('FY2021'!$A44&lt;&gt;"",IF(AND(MONTH($K42) &lt;= 1, MONTH($L42) &gt;= 1), IF($O42 &lt;&gt; "", $E42/$O42, ""), ""),"")</f>
        <v/>
      </c>
      <c r="Q42" s="10" t="str">
        <f>IF('FY2021'!$A44&lt;&gt;"",IF(AND(MONTH($K42) &lt;= 2, MONTH($L42) &gt;= 2), IF($O42 &lt;&gt; "", $E42/$O42, ""), ""),"")</f>
        <v/>
      </c>
      <c r="R42" s="10" t="str">
        <f>IF('FY2021'!$A44&lt;&gt;"",IF(AND(MONTH($K42) &lt;= 3, MONTH($L42) &gt;= 3), IF($O42 &lt;&gt; "", $E42/$O42, ""), ""),"")</f>
        <v/>
      </c>
      <c r="S42" s="10" t="str">
        <f>IF('FY2021'!$A44&lt;&gt;"",IF(AND(MONTH($K42) &lt;= 4, MONTH($L42) &gt;= 4), IF($O42 &lt;&gt; "", $E42/$O42, ""), ""),"")</f>
        <v/>
      </c>
      <c r="T42" s="10">
        <f>IF('FY2021'!$A44&lt;&gt;"",IF(AND(MONTH($K42) &lt;= 5, MONTH($L42) &gt;= 5), IF($O42 &lt;&gt; "", $E42/$O42, ""), ""),"")</f>
        <v>100000</v>
      </c>
      <c r="U42" s="10">
        <f>IF('FY2021'!$A44&lt;&gt;"",IF(AND(MONTH($K42) &lt;= 6, MONTH($L42) &gt;= 6), IF($O42 &lt;&gt; "", $E42/$O42, ""), ""),"")</f>
        <v>100000</v>
      </c>
      <c r="V42" s="10">
        <f>IF('FY2021'!$A44&lt;&gt;"",IF(AND(MONTH($K42) &lt;= 7, MONTH($L42) &gt;= 7 ), IF($O42 &lt;&gt; "", $E42/$O42, ""), ""),"")</f>
        <v>100000</v>
      </c>
      <c r="W42" s="10">
        <f>IF('FY2021'!$A44&lt;&gt;"",IF(AND(MONTH($K42) &lt;= 8, MONTH($L42) &gt;= 8), IF($O42 &lt;&gt; "", $E42/$O42, ""), ""),"")</f>
        <v>100000</v>
      </c>
      <c r="X42" s="10">
        <f>IF('FY2021'!$A44&lt;&gt;"",IF(AND(MONTH($K42) &lt;= 9, MONTH($L42) &gt;= 9), IF($O42 &lt;&gt; "", $E42/$O42, ""), ""),"")</f>
        <v>100000</v>
      </c>
      <c r="Y42" s="10">
        <f>IF('FY2021'!$A44&lt;&gt;"",IF(AND(MONTH($K42) &lt;= 10, MONTH($L42) &gt;= 10), IF($O42 &lt;&gt; "", $E42/$O42, ""), ""),"")</f>
        <v>100000</v>
      </c>
      <c r="Z42" s="10">
        <f>IF('FY2021'!$A44&lt;&gt;"",IF(AND(MONTH($K42) &lt;= 11, MONTH($L42) &gt;= 11), IF($O42 &lt;&gt; "", $E42/$O42, ""), ""),"")</f>
        <v>100000</v>
      </c>
      <c r="AA42" s="10">
        <f>IF('FY2021'!$A44&lt;&gt;"",IF(AND(MONTH($K42) &lt;= 12, MONTH($L42) &gt;= 12), IF($O42 &lt;&gt; "", $E42/$O42, ""), ""),"")</f>
        <v>100000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44317</v>
      </c>
      <c r="L43" s="7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44561</v>
      </c>
      <c r="M43" s="7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44328</v>
      </c>
      <c r="N43" s="7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44308</v>
      </c>
      <c r="O43" s="5">
        <f t="shared" si="0"/>
        <v>8</v>
      </c>
      <c r="P43" s="10" t="str">
        <f>IF('FY2021'!$A45&lt;&gt;"",IF(AND(MONTH($K43) &lt;= 1, MONTH($L43) &gt;= 1), IF($O43 &lt;&gt; "", $E43/$O43, ""), ""),"")</f>
        <v/>
      </c>
      <c r="Q43" s="10" t="str">
        <f>IF('FY2021'!$A45&lt;&gt;"",IF(AND(MONTH($K43) &lt;= 2, MONTH($L43) &gt;= 2), IF($O43 &lt;&gt; "", $E43/$O43, ""), ""),"")</f>
        <v/>
      </c>
      <c r="R43" s="10" t="str">
        <f>IF('FY2021'!$A45&lt;&gt;"",IF(AND(MONTH($K43) &lt;= 3, MONTH($L43) &gt;= 3), IF($O43 &lt;&gt; "", $E43/$O43, ""), ""),"")</f>
        <v/>
      </c>
      <c r="S43" s="10" t="str">
        <f>IF('FY2021'!$A45&lt;&gt;"",IF(AND(MONTH($K43) &lt;= 4, MONTH($L43) &gt;= 4), IF($O43 &lt;&gt; "", $E43/$O43, ""), ""),"")</f>
        <v/>
      </c>
      <c r="T43" s="10">
        <f>IF('FY2021'!$A45&lt;&gt;"",IF(AND(MONTH($K43) &lt;= 5, MONTH($L43) &gt;= 5), IF($O43 &lt;&gt; "", $E43/$O43, ""), ""),"")</f>
        <v>100000</v>
      </c>
      <c r="U43" s="10">
        <f>IF('FY2021'!$A45&lt;&gt;"",IF(AND(MONTH($K43) &lt;= 6, MONTH($L43) &gt;= 6), IF($O43 &lt;&gt; "", $E43/$O43, ""), ""),"")</f>
        <v>100000</v>
      </c>
      <c r="V43" s="10">
        <f>IF('FY2021'!$A45&lt;&gt;"",IF(AND(MONTH($K43) &lt;= 7, MONTH($L43) &gt;= 7 ), IF($O43 &lt;&gt; "", $E43/$O43, ""), ""),"")</f>
        <v>100000</v>
      </c>
      <c r="W43" s="10">
        <f>IF('FY2021'!$A45&lt;&gt;"",IF(AND(MONTH($K43) &lt;= 8, MONTH($L43) &gt;= 8), IF($O43 &lt;&gt; "", $E43/$O43, ""), ""),"")</f>
        <v>100000</v>
      </c>
      <c r="X43" s="10">
        <f>IF('FY2021'!$A45&lt;&gt;"",IF(AND(MONTH($K43) &lt;= 9, MONTH($L43) &gt;= 9), IF($O43 &lt;&gt; "", $E43/$O43, ""), ""),"")</f>
        <v>100000</v>
      </c>
      <c r="Y43" s="10">
        <f>IF('FY2021'!$A45&lt;&gt;"",IF(AND(MONTH($K43) &lt;= 10, MONTH($L43) &gt;= 10), IF($O43 &lt;&gt; "", $E43/$O43, ""), ""),"")</f>
        <v>100000</v>
      </c>
      <c r="Z43" s="10">
        <f>IF('FY2021'!$A45&lt;&gt;"",IF(AND(MONTH($K43) &lt;= 11, MONTH($L43) &gt;= 11), IF($O43 &lt;&gt; "", $E43/$O43, ""), ""),"")</f>
        <v>100000</v>
      </c>
      <c r="AA43" s="10">
        <f>IF('FY2021'!$A45&lt;&gt;"",IF(AND(MONTH($K43) &lt;= 12, MONTH($L43) &gt;= 12), IF($O43 &lt;&gt; "", $E43/$O43, ""), ""),"")</f>
        <v>100000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44317</v>
      </c>
      <c r="L44" s="7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44561</v>
      </c>
      <c r="M44" s="7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44328</v>
      </c>
      <c r="N44" s="7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44308</v>
      </c>
      <c r="O44" s="5">
        <f t="shared" si="0"/>
        <v>8</v>
      </c>
      <c r="P44" s="10" t="str">
        <f>IF('FY2021'!$A46&lt;&gt;"",IF(AND(MONTH($K44) &lt;= 1, MONTH($L44) &gt;= 1), IF($O44 &lt;&gt; "", $E44/$O44, ""), ""),"")</f>
        <v/>
      </c>
      <c r="Q44" s="10" t="str">
        <f>IF('FY2021'!$A46&lt;&gt;"",IF(AND(MONTH($K44) &lt;= 2, MONTH($L44) &gt;= 2), IF($O44 &lt;&gt; "", $E44/$O44, ""), ""),"")</f>
        <v/>
      </c>
      <c r="R44" s="10" t="str">
        <f>IF('FY2021'!$A46&lt;&gt;"",IF(AND(MONTH($K44) &lt;= 3, MONTH($L44) &gt;= 3), IF($O44 &lt;&gt; "", $E44/$O44, ""), ""),"")</f>
        <v/>
      </c>
      <c r="S44" s="10" t="str">
        <f>IF('FY2021'!$A46&lt;&gt;"",IF(AND(MONTH($K44) &lt;= 4, MONTH($L44) &gt;= 4), IF($O44 &lt;&gt; "", $E44/$O44, ""), ""),"")</f>
        <v/>
      </c>
      <c r="T44" s="10">
        <f>IF('FY2021'!$A46&lt;&gt;"",IF(AND(MONTH($K44) &lt;= 5, MONTH($L44) &gt;= 5), IF($O44 &lt;&gt; "", $E44/$O44, ""), ""),"")</f>
        <v>100000</v>
      </c>
      <c r="U44" s="10">
        <f>IF('FY2021'!$A46&lt;&gt;"",IF(AND(MONTH($K44) &lt;= 6, MONTH($L44) &gt;= 6), IF($O44 &lt;&gt; "", $E44/$O44, ""), ""),"")</f>
        <v>100000</v>
      </c>
      <c r="V44" s="10">
        <f>IF('FY2021'!$A46&lt;&gt;"",IF(AND(MONTH($K44) &lt;= 7, MONTH($L44) &gt;= 7 ), IF($O44 &lt;&gt; "", $E44/$O44, ""), ""),"")</f>
        <v>100000</v>
      </c>
      <c r="W44" s="10">
        <f>IF('FY2021'!$A46&lt;&gt;"",IF(AND(MONTH($K44) &lt;= 8, MONTH($L44) &gt;= 8), IF($O44 &lt;&gt; "", $E44/$O44, ""), ""),"")</f>
        <v>100000</v>
      </c>
      <c r="X44" s="10">
        <f>IF('FY2021'!$A46&lt;&gt;"",IF(AND(MONTH($K44) &lt;= 9, MONTH($L44) &gt;= 9), IF($O44 &lt;&gt; "", $E44/$O44, ""), ""),"")</f>
        <v>100000</v>
      </c>
      <c r="Y44" s="10">
        <f>IF('FY2021'!$A46&lt;&gt;"",IF(AND(MONTH($K44) &lt;= 10, MONTH($L44) &gt;= 10), IF($O44 &lt;&gt; "", $E44/$O44, ""), ""),"")</f>
        <v>100000</v>
      </c>
      <c r="Z44" s="10">
        <f>IF('FY2021'!$A46&lt;&gt;"",IF(AND(MONTH($K44) &lt;= 11, MONTH($L44) &gt;= 11), IF($O44 &lt;&gt; "", $E44/$O44, ""), ""),"")</f>
        <v>100000</v>
      </c>
      <c r="AA44" s="10">
        <f>IF('FY2021'!$A46&lt;&gt;"",IF(AND(MONTH($K44) &lt;= 12, MONTH($L44) &gt;= 12), IF($O44 &lt;&gt; "", $E44/$O44, ""), ""),"")</f>
        <v>100000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44317</v>
      </c>
      <c r="L45" s="7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44561</v>
      </c>
      <c r="M45" s="7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44328</v>
      </c>
      <c r="N45" s="7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44308</v>
      </c>
      <c r="O45" s="5">
        <f t="shared" si="0"/>
        <v>8</v>
      </c>
      <c r="P45" s="10" t="str">
        <f>IF('FY2021'!$A47&lt;&gt;"",IF(AND(MONTH($K45) &lt;= 1, MONTH($L45) &gt;= 1), IF($O45 &lt;&gt; "", $E45/$O45, ""), ""),"")</f>
        <v/>
      </c>
      <c r="Q45" s="10" t="str">
        <f>IF('FY2021'!$A47&lt;&gt;"",IF(AND(MONTH($K45) &lt;= 2, MONTH($L45) &gt;= 2), IF($O45 &lt;&gt; "", $E45/$O45, ""), ""),"")</f>
        <v/>
      </c>
      <c r="R45" s="10" t="str">
        <f>IF('FY2021'!$A47&lt;&gt;"",IF(AND(MONTH($K45) &lt;= 3, MONTH($L45) &gt;= 3), IF($O45 &lt;&gt; "", $E45/$O45, ""), ""),"")</f>
        <v/>
      </c>
      <c r="S45" s="10" t="str">
        <f>IF('FY2021'!$A47&lt;&gt;"",IF(AND(MONTH($K45) &lt;= 4, MONTH($L45) &gt;= 4), IF($O45 &lt;&gt; "", $E45/$O45, ""), ""),"")</f>
        <v/>
      </c>
      <c r="T45" s="10">
        <f>IF('FY2021'!$A47&lt;&gt;"",IF(AND(MONTH($K45) &lt;= 5, MONTH($L45) &gt;= 5), IF($O45 &lt;&gt; "", $E45/$O45, ""), ""),"")</f>
        <v>100000</v>
      </c>
      <c r="U45" s="10">
        <f>IF('FY2021'!$A47&lt;&gt;"",IF(AND(MONTH($K45) &lt;= 6, MONTH($L45) &gt;= 6), IF($O45 &lt;&gt; "", $E45/$O45, ""), ""),"")</f>
        <v>100000</v>
      </c>
      <c r="V45" s="10">
        <f>IF('FY2021'!$A47&lt;&gt;"",IF(AND(MONTH($K45) &lt;= 7, MONTH($L45) &gt;= 7 ), IF($O45 &lt;&gt; "", $E45/$O45, ""), ""),"")</f>
        <v>100000</v>
      </c>
      <c r="W45" s="10">
        <f>IF('FY2021'!$A47&lt;&gt;"",IF(AND(MONTH($K45) &lt;= 8, MONTH($L45) &gt;= 8), IF($O45 &lt;&gt; "", $E45/$O45, ""), ""),"")</f>
        <v>100000</v>
      </c>
      <c r="X45" s="10">
        <f>IF('FY2021'!$A47&lt;&gt;"",IF(AND(MONTH($K45) &lt;= 9, MONTH($L45) &gt;= 9), IF($O45 &lt;&gt; "", $E45/$O45, ""), ""),"")</f>
        <v>100000</v>
      </c>
      <c r="Y45" s="10">
        <f>IF('FY2021'!$A47&lt;&gt;"",IF(AND(MONTH($K45) &lt;= 10, MONTH($L45) &gt;= 10), IF($O45 &lt;&gt; "", $E45/$O45, ""), ""),"")</f>
        <v>100000</v>
      </c>
      <c r="Z45" s="10">
        <f>IF('FY2021'!$A47&lt;&gt;"",IF(AND(MONTH($K45) &lt;= 11, MONTH($L45) &gt;= 11), IF($O45 &lt;&gt; "", $E45/$O45, ""), ""),"")</f>
        <v>100000</v>
      </c>
      <c r="AA45" s="10">
        <f>IF('FY2021'!$A47&lt;&gt;"",IF(AND(MONTH($K45) &lt;= 12, MONTH($L45) &gt;= 12), IF($O45 &lt;&gt; "", $E45/$O45, ""), ""),"")</f>
        <v>100000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44317</v>
      </c>
      <c r="L46" s="7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44561</v>
      </c>
      <c r="M46" s="7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44328</v>
      </c>
      <c r="N46" s="7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44308</v>
      </c>
      <c r="O46" s="5">
        <f t="shared" si="0"/>
        <v>8</v>
      </c>
      <c r="P46" s="10" t="str">
        <f>IF('FY2021'!$A48&lt;&gt;"",IF(AND(MONTH($K46) &lt;= 1, MONTH($L46) &gt;= 1), IF($O46 &lt;&gt; "", $E46/$O46, ""), ""),"")</f>
        <v/>
      </c>
      <c r="Q46" s="10" t="str">
        <f>IF('FY2021'!$A48&lt;&gt;"",IF(AND(MONTH($K46) &lt;= 2, MONTH($L46) &gt;= 2), IF($O46 &lt;&gt; "", $E46/$O46, ""), ""),"")</f>
        <v/>
      </c>
      <c r="R46" s="10" t="str">
        <f>IF('FY2021'!$A48&lt;&gt;"",IF(AND(MONTH($K46) &lt;= 3, MONTH($L46) &gt;= 3), IF($O46 &lt;&gt; "", $E46/$O46, ""), ""),"")</f>
        <v/>
      </c>
      <c r="S46" s="10" t="str">
        <f>IF('FY2021'!$A48&lt;&gt;"",IF(AND(MONTH($K46) &lt;= 4, MONTH($L46) &gt;= 4), IF($O46 &lt;&gt; "", $E46/$O46, ""), ""),"")</f>
        <v/>
      </c>
      <c r="T46" s="10">
        <f>IF('FY2021'!$A48&lt;&gt;"",IF(AND(MONTH($K46) &lt;= 5, MONTH($L46) &gt;= 5), IF($O46 &lt;&gt; "", $E46/$O46, ""), ""),"")</f>
        <v>100000</v>
      </c>
      <c r="U46" s="10">
        <f>IF('FY2021'!$A48&lt;&gt;"",IF(AND(MONTH($K46) &lt;= 6, MONTH($L46) &gt;= 6), IF($O46 &lt;&gt; "", $E46/$O46, ""), ""),"")</f>
        <v>100000</v>
      </c>
      <c r="V46" s="10">
        <f>IF('FY2021'!$A48&lt;&gt;"",IF(AND(MONTH($K46) &lt;= 7, MONTH($L46) &gt;= 7 ), IF($O46 &lt;&gt; "", $E46/$O46, ""), ""),"")</f>
        <v>100000</v>
      </c>
      <c r="W46" s="10">
        <f>IF('FY2021'!$A48&lt;&gt;"",IF(AND(MONTH($K46) &lt;= 8, MONTH($L46) &gt;= 8), IF($O46 &lt;&gt; "", $E46/$O46, ""), ""),"")</f>
        <v>100000</v>
      </c>
      <c r="X46" s="10">
        <f>IF('FY2021'!$A48&lt;&gt;"",IF(AND(MONTH($K46) &lt;= 9, MONTH($L46) &gt;= 9), IF($O46 &lt;&gt; "", $E46/$O46, ""), ""),"")</f>
        <v>100000</v>
      </c>
      <c r="Y46" s="10">
        <f>IF('FY2021'!$A48&lt;&gt;"",IF(AND(MONTH($K46) &lt;= 10, MONTH($L46) &gt;= 10), IF($O46 &lt;&gt; "", $E46/$O46, ""), ""),"")</f>
        <v>100000</v>
      </c>
      <c r="Z46" s="10">
        <f>IF('FY2021'!$A48&lt;&gt;"",IF(AND(MONTH($K46) &lt;= 11, MONTH($L46) &gt;= 11), IF($O46 &lt;&gt; "", $E46/$O46, ""), ""),"")</f>
        <v>100000</v>
      </c>
      <c r="AA46" s="10">
        <f>IF('FY2021'!$A48&lt;&gt;"",IF(AND(MONTH($K46) &lt;= 12, MONTH($L46) &gt;= 12), IF($O46 &lt;&gt; "", $E46/$O46, ""), ""),"")</f>
        <v>100000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44317</v>
      </c>
      <c r="L47" s="7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44561</v>
      </c>
      <c r="M47" s="7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44328</v>
      </c>
      <c r="N47" s="7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44308</v>
      </c>
      <c r="O47" s="5">
        <f t="shared" si="0"/>
        <v>8</v>
      </c>
      <c r="P47" s="10" t="str">
        <f>IF('FY2021'!$A49&lt;&gt;"",IF(AND(MONTH($K47) &lt;= 1, MONTH($L47) &gt;= 1), IF($O47 &lt;&gt; "", $E47/$O47, ""), ""),"")</f>
        <v/>
      </c>
      <c r="Q47" s="10" t="str">
        <f>IF('FY2021'!$A49&lt;&gt;"",IF(AND(MONTH($K47) &lt;= 2, MONTH($L47) &gt;= 2), IF($O47 &lt;&gt; "", $E47/$O47, ""), ""),"")</f>
        <v/>
      </c>
      <c r="R47" s="10" t="str">
        <f>IF('FY2021'!$A49&lt;&gt;"",IF(AND(MONTH($K47) &lt;= 3, MONTH($L47) &gt;= 3), IF($O47 &lt;&gt; "", $E47/$O47, ""), ""),"")</f>
        <v/>
      </c>
      <c r="S47" s="10" t="str">
        <f>IF('FY2021'!$A49&lt;&gt;"",IF(AND(MONTH($K47) &lt;= 4, MONTH($L47) &gt;= 4), IF($O47 &lt;&gt; "", $E47/$O47, ""), ""),"")</f>
        <v/>
      </c>
      <c r="T47" s="10">
        <f>IF('FY2021'!$A49&lt;&gt;"",IF(AND(MONTH($K47) &lt;= 5, MONTH($L47) &gt;= 5), IF($O47 &lt;&gt; "", $E47/$O47, ""), ""),"")</f>
        <v>100000</v>
      </c>
      <c r="U47" s="10">
        <f>IF('FY2021'!$A49&lt;&gt;"",IF(AND(MONTH($K47) &lt;= 6, MONTH($L47) &gt;= 6), IF($O47 &lt;&gt; "", $E47/$O47, ""), ""),"")</f>
        <v>100000</v>
      </c>
      <c r="V47" s="10">
        <f>IF('FY2021'!$A49&lt;&gt;"",IF(AND(MONTH($K47) &lt;= 7, MONTH($L47) &gt;= 7 ), IF($O47 &lt;&gt; "", $E47/$O47, ""), ""),"")</f>
        <v>100000</v>
      </c>
      <c r="W47" s="10">
        <f>IF('FY2021'!$A49&lt;&gt;"",IF(AND(MONTH($K47) &lt;= 8, MONTH($L47) &gt;= 8), IF($O47 &lt;&gt; "", $E47/$O47, ""), ""),"")</f>
        <v>100000</v>
      </c>
      <c r="X47" s="10">
        <f>IF('FY2021'!$A49&lt;&gt;"",IF(AND(MONTH($K47) &lt;= 9, MONTH($L47) &gt;= 9), IF($O47 &lt;&gt; "", $E47/$O47, ""), ""),"")</f>
        <v>100000</v>
      </c>
      <c r="Y47" s="10">
        <f>IF('FY2021'!$A49&lt;&gt;"",IF(AND(MONTH($K47) &lt;= 10, MONTH($L47) &gt;= 10), IF($O47 &lt;&gt; "", $E47/$O47, ""), ""),"")</f>
        <v>100000</v>
      </c>
      <c r="Z47" s="10">
        <f>IF('FY2021'!$A49&lt;&gt;"",IF(AND(MONTH($K47) &lt;= 11, MONTH($L47) &gt;= 11), IF($O47 &lt;&gt; "", $E47/$O47, ""), ""),"")</f>
        <v>100000</v>
      </c>
      <c r="AA47" s="10">
        <f>IF('FY2021'!$A49&lt;&gt;"",IF(AND(MONTH($K47) &lt;= 12, MONTH($L47) &gt;= 12), IF($O47 &lt;&gt; "", $E47/$O47, ""), ""),"")</f>
        <v>100000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44317</v>
      </c>
      <c r="L48" s="7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44561</v>
      </c>
      <c r="M48" s="7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44328</v>
      </c>
      <c r="N48" s="7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44308</v>
      </c>
      <c r="O48" s="5">
        <f t="shared" si="0"/>
        <v>8</v>
      </c>
      <c r="P48" s="10" t="str">
        <f>IF('FY2021'!$A50&lt;&gt;"",IF(AND(MONTH($K48) &lt;= 1, MONTH($L48) &gt;= 1), IF($O48 &lt;&gt; "", $E48/$O48, ""), ""),"")</f>
        <v/>
      </c>
      <c r="Q48" s="10" t="str">
        <f>IF('FY2021'!$A50&lt;&gt;"",IF(AND(MONTH($K48) &lt;= 2, MONTH($L48) &gt;= 2), IF($O48 &lt;&gt; "", $E48/$O48, ""), ""),"")</f>
        <v/>
      </c>
      <c r="R48" s="10" t="str">
        <f>IF('FY2021'!$A50&lt;&gt;"",IF(AND(MONTH($K48) &lt;= 3, MONTH($L48) &gt;= 3), IF($O48 &lt;&gt; "", $E48/$O48, ""), ""),"")</f>
        <v/>
      </c>
      <c r="S48" s="10" t="str">
        <f>IF('FY2021'!$A50&lt;&gt;"",IF(AND(MONTH($K48) &lt;= 4, MONTH($L48) &gt;= 4), IF($O48 &lt;&gt; "", $E48/$O48, ""), ""),"")</f>
        <v/>
      </c>
      <c r="T48" s="10">
        <f>IF('FY2021'!$A50&lt;&gt;"",IF(AND(MONTH($K48) &lt;= 5, MONTH($L48) &gt;= 5), IF($O48 &lt;&gt; "", $E48/$O48, ""), ""),"")</f>
        <v>100000</v>
      </c>
      <c r="U48" s="10">
        <f>IF('FY2021'!$A50&lt;&gt;"",IF(AND(MONTH($K48) &lt;= 6, MONTH($L48) &gt;= 6), IF($O48 &lt;&gt; "", $E48/$O48, ""), ""),"")</f>
        <v>100000</v>
      </c>
      <c r="V48" s="10">
        <f>IF('FY2021'!$A50&lt;&gt;"",IF(AND(MONTH($K48) &lt;= 7, MONTH($L48) &gt;= 7 ), IF($O48 &lt;&gt; "", $E48/$O48, ""), ""),"")</f>
        <v>100000</v>
      </c>
      <c r="W48" s="10">
        <f>IF('FY2021'!$A50&lt;&gt;"",IF(AND(MONTH($K48) &lt;= 8, MONTH($L48) &gt;= 8), IF($O48 &lt;&gt; "", $E48/$O48, ""), ""),"")</f>
        <v>100000</v>
      </c>
      <c r="X48" s="10">
        <f>IF('FY2021'!$A50&lt;&gt;"",IF(AND(MONTH($K48) &lt;= 9, MONTH($L48) &gt;= 9), IF($O48 &lt;&gt; "", $E48/$O48, ""), ""),"")</f>
        <v>100000</v>
      </c>
      <c r="Y48" s="10">
        <f>IF('FY2021'!$A50&lt;&gt;"",IF(AND(MONTH($K48) &lt;= 10, MONTH($L48) &gt;= 10), IF($O48 &lt;&gt; "", $E48/$O48, ""), ""),"")</f>
        <v>100000</v>
      </c>
      <c r="Z48" s="10">
        <f>IF('FY2021'!$A50&lt;&gt;"",IF(AND(MONTH($K48) &lt;= 11, MONTH($L48) &gt;= 11), IF($O48 &lt;&gt; "", $E48/$O48, ""), ""),"")</f>
        <v>100000</v>
      </c>
      <c r="AA48" s="10">
        <f>IF('FY2021'!$A50&lt;&gt;"",IF(AND(MONTH($K48) &lt;= 12, MONTH($L48) &gt;= 12), IF($O48 &lt;&gt; "", $E48/$O48, ""), ""),"")</f>
        <v>100000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44317</v>
      </c>
      <c r="L49" s="7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44561</v>
      </c>
      <c r="M49" s="7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44328</v>
      </c>
      <c r="N49" s="7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44308</v>
      </c>
      <c r="O49" s="5">
        <f t="shared" si="0"/>
        <v>8</v>
      </c>
      <c r="P49" s="10" t="str">
        <f>IF('FY2021'!$A51&lt;&gt;"",IF(AND(MONTH($K49) &lt;= 1, MONTH($L49) &gt;= 1), IF($O49 &lt;&gt; "", $E49/$O49, ""), ""),"")</f>
        <v/>
      </c>
      <c r="Q49" s="10" t="str">
        <f>IF('FY2021'!$A51&lt;&gt;"",IF(AND(MONTH($K49) &lt;= 2, MONTH($L49) &gt;= 2), IF($O49 &lt;&gt; "", $E49/$O49, ""), ""),"")</f>
        <v/>
      </c>
      <c r="R49" s="10" t="str">
        <f>IF('FY2021'!$A51&lt;&gt;"",IF(AND(MONTH($K49) &lt;= 3, MONTH($L49) &gt;= 3), IF($O49 &lt;&gt; "", $E49/$O49, ""), ""),"")</f>
        <v/>
      </c>
      <c r="S49" s="10" t="str">
        <f>IF('FY2021'!$A51&lt;&gt;"",IF(AND(MONTH($K49) &lt;= 4, MONTH($L49) &gt;= 4), IF($O49 &lt;&gt; "", $E49/$O49, ""), ""),"")</f>
        <v/>
      </c>
      <c r="T49" s="10">
        <f>IF('FY2021'!$A51&lt;&gt;"",IF(AND(MONTH($K49) &lt;= 5, MONTH($L49) &gt;= 5), IF($O49 &lt;&gt; "", $E49/$O49, ""), ""),"")</f>
        <v>100000</v>
      </c>
      <c r="U49" s="10">
        <f>IF('FY2021'!$A51&lt;&gt;"",IF(AND(MONTH($K49) &lt;= 6, MONTH($L49) &gt;= 6), IF($O49 &lt;&gt; "", $E49/$O49, ""), ""),"")</f>
        <v>100000</v>
      </c>
      <c r="V49" s="10">
        <f>IF('FY2021'!$A51&lt;&gt;"",IF(AND(MONTH($K49) &lt;= 7, MONTH($L49) &gt;= 7 ), IF($O49 &lt;&gt; "", $E49/$O49, ""), ""),"")</f>
        <v>100000</v>
      </c>
      <c r="W49" s="10">
        <f>IF('FY2021'!$A51&lt;&gt;"",IF(AND(MONTH($K49) &lt;= 8, MONTH($L49) &gt;= 8), IF($O49 &lt;&gt; "", $E49/$O49, ""), ""),"")</f>
        <v>100000</v>
      </c>
      <c r="X49" s="10">
        <f>IF('FY2021'!$A51&lt;&gt;"",IF(AND(MONTH($K49) &lt;= 9, MONTH($L49) &gt;= 9), IF($O49 &lt;&gt; "", $E49/$O49, ""), ""),"")</f>
        <v>100000</v>
      </c>
      <c r="Y49" s="10">
        <f>IF('FY2021'!$A51&lt;&gt;"",IF(AND(MONTH($K49) &lt;= 10, MONTH($L49) &gt;= 10), IF($O49 &lt;&gt; "", $E49/$O49, ""), ""),"")</f>
        <v>100000</v>
      </c>
      <c r="Z49" s="10">
        <f>IF('FY2021'!$A51&lt;&gt;"",IF(AND(MONTH($K49) &lt;= 11, MONTH($L49) &gt;= 11), IF($O49 &lt;&gt; "", $E49/$O49, ""), ""),"")</f>
        <v>100000</v>
      </c>
      <c r="AA49" s="10">
        <f>IF('FY2021'!$A51&lt;&gt;"",IF(AND(MONTH($K49) &lt;= 12, MONTH($L49) &gt;= 12), IF($O49 &lt;&gt; "", $E49/$O49, ""), ""),"")</f>
        <v>100000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44317</v>
      </c>
      <c r="L50" s="7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44561</v>
      </c>
      <c r="M50" s="7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44333</v>
      </c>
      <c r="N50" s="7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44309</v>
      </c>
      <c r="O50" s="5">
        <f t="shared" si="0"/>
        <v>8</v>
      </c>
      <c r="P50" s="10" t="str">
        <f>IF('FY2021'!$A52&lt;&gt;"",IF(AND(MONTH($K50) &lt;= 1, MONTH($L50) &gt;= 1), IF($O50 &lt;&gt; "", $E50/$O50, ""), ""),"")</f>
        <v/>
      </c>
      <c r="Q50" s="10" t="str">
        <f>IF('FY2021'!$A52&lt;&gt;"",IF(AND(MONTH($K50) &lt;= 2, MONTH($L50) &gt;= 2), IF($O50 &lt;&gt; "", $E50/$O50, ""), ""),"")</f>
        <v/>
      </c>
      <c r="R50" s="10" t="str">
        <f>IF('FY2021'!$A52&lt;&gt;"",IF(AND(MONTH($K50) &lt;= 3, MONTH($L50) &gt;= 3), IF($O50 &lt;&gt; "", $E50/$O50, ""), ""),"")</f>
        <v/>
      </c>
      <c r="S50" s="10" t="str">
        <f>IF('FY2021'!$A52&lt;&gt;"",IF(AND(MONTH($K50) &lt;= 4, MONTH($L50) &gt;= 4), IF($O50 &lt;&gt; "", $E50/$O50, ""), ""),"")</f>
        <v/>
      </c>
      <c r="T50" s="10">
        <f>IF('FY2021'!$A52&lt;&gt;"",IF(AND(MONTH($K50) &lt;= 5, MONTH($L50) &gt;= 5), IF($O50 &lt;&gt; "", $E50/$O50, ""), ""),"")</f>
        <v>100000</v>
      </c>
      <c r="U50" s="10">
        <f>IF('FY2021'!$A52&lt;&gt;"",IF(AND(MONTH($K50) &lt;= 6, MONTH($L50) &gt;= 6), IF($O50 &lt;&gt; "", $E50/$O50, ""), ""),"")</f>
        <v>100000</v>
      </c>
      <c r="V50" s="10">
        <f>IF('FY2021'!$A52&lt;&gt;"",IF(AND(MONTH($K50) &lt;= 7, MONTH($L50) &gt;= 7 ), IF($O50 &lt;&gt; "", $E50/$O50, ""), ""),"")</f>
        <v>100000</v>
      </c>
      <c r="W50" s="10">
        <f>IF('FY2021'!$A52&lt;&gt;"",IF(AND(MONTH($K50) &lt;= 8, MONTH($L50) &gt;= 8), IF($O50 &lt;&gt; "", $E50/$O50, ""), ""),"")</f>
        <v>100000</v>
      </c>
      <c r="X50" s="10">
        <f>IF('FY2021'!$A52&lt;&gt;"",IF(AND(MONTH($K50) &lt;= 9, MONTH($L50) &gt;= 9), IF($O50 &lt;&gt; "", $E50/$O50, ""), ""),"")</f>
        <v>100000</v>
      </c>
      <c r="Y50" s="10">
        <f>IF('FY2021'!$A52&lt;&gt;"",IF(AND(MONTH($K50) &lt;= 10, MONTH($L50) &gt;= 10), IF($O50 &lt;&gt; "", $E50/$O50, ""), ""),"")</f>
        <v>100000</v>
      </c>
      <c r="Z50" s="10">
        <f>IF('FY2021'!$A52&lt;&gt;"",IF(AND(MONTH($K50) &lt;= 11, MONTH($L50) &gt;= 11), IF($O50 &lt;&gt; "", $E50/$O50, ""), ""),"")</f>
        <v>100000</v>
      </c>
      <c r="AA50" s="10">
        <f>IF('FY2021'!$A52&lt;&gt;"",IF(AND(MONTH($K50) &lt;= 12, MONTH($L50) &gt;= 12), IF($O50 &lt;&gt; "", $E50/$O50, ""), ""),"")</f>
        <v>100000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44317</v>
      </c>
      <c r="L51" s="7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44561</v>
      </c>
      <c r="M51" s="7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44333</v>
      </c>
      <c r="N51" s="7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44309</v>
      </c>
      <c r="O51" s="5">
        <f t="shared" si="0"/>
        <v>8</v>
      </c>
      <c r="P51" s="10" t="str">
        <f>IF('FY2021'!$A53&lt;&gt;"",IF(AND(MONTH($K51) &lt;= 1, MONTH($L51) &gt;= 1), IF($O51 &lt;&gt; "", $E51/$O51, ""), ""),"")</f>
        <v/>
      </c>
      <c r="Q51" s="10" t="str">
        <f>IF('FY2021'!$A53&lt;&gt;"",IF(AND(MONTH($K51) &lt;= 2, MONTH($L51) &gt;= 2), IF($O51 &lt;&gt; "", $E51/$O51, ""), ""),"")</f>
        <v/>
      </c>
      <c r="R51" s="10" t="str">
        <f>IF('FY2021'!$A53&lt;&gt;"",IF(AND(MONTH($K51) &lt;= 3, MONTH($L51) &gt;= 3), IF($O51 &lt;&gt; "", $E51/$O51, ""), ""),"")</f>
        <v/>
      </c>
      <c r="S51" s="10" t="str">
        <f>IF('FY2021'!$A53&lt;&gt;"",IF(AND(MONTH($K51) &lt;= 4, MONTH($L51) &gt;= 4), IF($O51 &lt;&gt; "", $E51/$O51, ""), ""),"")</f>
        <v/>
      </c>
      <c r="T51" s="10">
        <f>IF('FY2021'!$A53&lt;&gt;"",IF(AND(MONTH($K51) &lt;= 5, MONTH($L51) &gt;= 5), IF($O51 &lt;&gt; "", $E51/$O51, ""), ""),"")</f>
        <v>100000</v>
      </c>
      <c r="U51" s="10">
        <f>IF('FY2021'!$A53&lt;&gt;"",IF(AND(MONTH($K51) &lt;= 6, MONTH($L51) &gt;= 6), IF($O51 &lt;&gt; "", $E51/$O51, ""), ""),"")</f>
        <v>100000</v>
      </c>
      <c r="V51" s="10">
        <f>IF('FY2021'!$A53&lt;&gt;"",IF(AND(MONTH($K51) &lt;= 7, MONTH($L51) &gt;= 7 ), IF($O51 &lt;&gt; "", $E51/$O51, ""), ""),"")</f>
        <v>100000</v>
      </c>
      <c r="W51" s="10">
        <f>IF('FY2021'!$A53&lt;&gt;"",IF(AND(MONTH($K51) &lt;= 8, MONTH($L51) &gt;= 8), IF($O51 &lt;&gt; "", $E51/$O51, ""), ""),"")</f>
        <v>100000</v>
      </c>
      <c r="X51" s="10">
        <f>IF('FY2021'!$A53&lt;&gt;"",IF(AND(MONTH($K51) &lt;= 9, MONTH($L51) &gt;= 9), IF($O51 &lt;&gt; "", $E51/$O51, ""), ""),"")</f>
        <v>100000</v>
      </c>
      <c r="Y51" s="10">
        <f>IF('FY2021'!$A53&lt;&gt;"",IF(AND(MONTH($K51) &lt;= 10, MONTH($L51) &gt;= 10), IF($O51 &lt;&gt; "", $E51/$O51, ""), ""),"")</f>
        <v>100000</v>
      </c>
      <c r="Z51" s="10">
        <f>IF('FY2021'!$A53&lt;&gt;"",IF(AND(MONTH($K51) &lt;= 11, MONTH($L51) &gt;= 11), IF($O51 &lt;&gt; "", $E51/$O51, ""), ""),"")</f>
        <v>100000</v>
      </c>
      <c r="AA51" s="10">
        <f>IF('FY2021'!$A53&lt;&gt;"",IF(AND(MONTH($K51) &lt;= 12, MONTH($L51) &gt;= 12), IF($O51 &lt;&gt; "", $E51/$O51, ""), ""),"")</f>
        <v>100000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44317</v>
      </c>
      <c r="L52" s="7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44561</v>
      </c>
      <c r="M52" s="7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44333</v>
      </c>
      <c r="N52" s="7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44309</v>
      </c>
      <c r="O52" s="5">
        <f t="shared" si="0"/>
        <v>8</v>
      </c>
      <c r="P52" s="10" t="str">
        <f>IF('FY2021'!$A54&lt;&gt;"",IF(AND(MONTH($K52) &lt;= 1, MONTH($L52) &gt;= 1), IF($O52 &lt;&gt; "", $E52/$O52, ""), ""),"")</f>
        <v/>
      </c>
      <c r="Q52" s="10" t="str">
        <f>IF('FY2021'!$A54&lt;&gt;"",IF(AND(MONTH($K52) &lt;= 2, MONTH($L52) &gt;= 2), IF($O52 &lt;&gt; "", $E52/$O52, ""), ""),"")</f>
        <v/>
      </c>
      <c r="R52" s="10" t="str">
        <f>IF('FY2021'!$A54&lt;&gt;"",IF(AND(MONTH($K52) &lt;= 3, MONTH($L52) &gt;= 3), IF($O52 &lt;&gt; "", $E52/$O52, ""), ""),"")</f>
        <v/>
      </c>
      <c r="S52" s="10" t="str">
        <f>IF('FY2021'!$A54&lt;&gt;"",IF(AND(MONTH($K52) &lt;= 4, MONTH($L52) &gt;= 4), IF($O52 &lt;&gt; "", $E52/$O52, ""), ""),"")</f>
        <v/>
      </c>
      <c r="T52" s="10">
        <f>IF('FY2021'!$A54&lt;&gt;"",IF(AND(MONTH($K52) &lt;= 5, MONTH($L52) &gt;= 5), IF($O52 &lt;&gt; "", $E52/$O52, ""), ""),"")</f>
        <v>100000</v>
      </c>
      <c r="U52" s="10">
        <f>IF('FY2021'!$A54&lt;&gt;"",IF(AND(MONTH($K52) &lt;= 6, MONTH($L52) &gt;= 6), IF($O52 &lt;&gt; "", $E52/$O52, ""), ""),"")</f>
        <v>100000</v>
      </c>
      <c r="V52" s="10">
        <f>IF('FY2021'!$A54&lt;&gt;"",IF(AND(MONTH($K52) &lt;= 7, MONTH($L52) &gt;= 7 ), IF($O52 &lt;&gt; "", $E52/$O52, ""), ""),"")</f>
        <v>100000</v>
      </c>
      <c r="W52" s="10">
        <f>IF('FY2021'!$A54&lt;&gt;"",IF(AND(MONTH($K52) &lt;= 8, MONTH($L52) &gt;= 8), IF($O52 &lt;&gt; "", $E52/$O52, ""), ""),"")</f>
        <v>100000</v>
      </c>
      <c r="X52" s="10">
        <f>IF('FY2021'!$A54&lt;&gt;"",IF(AND(MONTH($K52) &lt;= 9, MONTH($L52) &gt;= 9), IF($O52 &lt;&gt; "", $E52/$O52, ""), ""),"")</f>
        <v>100000</v>
      </c>
      <c r="Y52" s="10">
        <f>IF('FY2021'!$A54&lt;&gt;"",IF(AND(MONTH($K52) &lt;= 10, MONTH($L52) &gt;= 10), IF($O52 &lt;&gt; "", $E52/$O52, ""), ""),"")</f>
        <v>100000</v>
      </c>
      <c r="Z52" s="10">
        <f>IF('FY2021'!$A54&lt;&gt;"",IF(AND(MONTH($K52) &lt;= 11, MONTH($L52) &gt;= 11), IF($O52 &lt;&gt; "", $E52/$O52, ""), ""),"")</f>
        <v>100000</v>
      </c>
      <c r="AA52" s="10">
        <f>IF('FY2021'!$A54&lt;&gt;"",IF(AND(MONTH($K52) &lt;= 12, MONTH($L52) &gt;= 12), IF($O52 &lt;&gt; "", $E52/$O52, ""), ""),"")</f>
        <v>100000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44317</v>
      </c>
      <c r="L53" s="7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44561</v>
      </c>
      <c r="M53" s="7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44333</v>
      </c>
      <c r="N53" s="7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44309</v>
      </c>
      <c r="O53" s="5">
        <f t="shared" si="0"/>
        <v>8</v>
      </c>
      <c r="P53" s="10" t="str">
        <f>IF('FY2021'!$A55&lt;&gt;"",IF(AND(MONTH($K53) &lt;= 1, MONTH($L53) &gt;= 1), IF($O53 &lt;&gt; "", $E53/$O53, ""), ""),"")</f>
        <v/>
      </c>
      <c r="Q53" s="10" t="str">
        <f>IF('FY2021'!$A55&lt;&gt;"",IF(AND(MONTH($K53) &lt;= 2, MONTH($L53) &gt;= 2), IF($O53 &lt;&gt; "", $E53/$O53, ""), ""),"")</f>
        <v/>
      </c>
      <c r="R53" s="10" t="str">
        <f>IF('FY2021'!$A55&lt;&gt;"",IF(AND(MONTH($K53) &lt;= 3, MONTH($L53) &gt;= 3), IF($O53 &lt;&gt; "", $E53/$O53, ""), ""),"")</f>
        <v/>
      </c>
      <c r="S53" s="10" t="str">
        <f>IF('FY2021'!$A55&lt;&gt;"",IF(AND(MONTH($K53) &lt;= 4, MONTH($L53) &gt;= 4), IF($O53 &lt;&gt; "", $E53/$O53, ""), ""),"")</f>
        <v/>
      </c>
      <c r="T53" s="10">
        <f>IF('FY2021'!$A55&lt;&gt;"",IF(AND(MONTH($K53) &lt;= 5, MONTH($L53) &gt;= 5), IF($O53 &lt;&gt; "", $E53/$O53, ""), ""),"")</f>
        <v>100000</v>
      </c>
      <c r="U53" s="10">
        <f>IF('FY2021'!$A55&lt;&gt;"",IF(AND(MONTH($K53) &lt;= 6, MONTH($L53) &gt;= 6), IF($O53 &lt;&gt; "", $E53/$O53, ""), ""),"")</f>
        <v>100000</v>
      </c>
      <c r="V53" s="10">
        <f>IF('FY2021'!$A55&lt;&gt;"",IF(AND(MONTH($K53) &lt;= 7, MONTH($L53) &gt;= 7 ), IF($O53 &lt;&gt; "", $E53/$O53, ""), ""),"")</f>
        <v>100000</v>
      </c>
      <c r="W53" s="10">
        <f>IF('FY2021'!$A55&lt;&gt;"",IF(AND(MONTH($K53) &lt;= 8, MONTH($L53) &gt;= 8), IF($O53 &lt;&gt; "", $E53/$O53, ""), ""),"")</f>
        <v>100000</v>
      </c>
      <c r="X53" s="10">
        <f>IF('FY2021'!$A55&lt;&gt;"",IF(AND(MONTH($K53) &lt;= 9, MONTH($L53) &gt;= 9), IF($O53 &lt;&gt; "", $E53/$O53, ""), ""),"")</f>
        <v>100000</v>
      </c>
      <c r="Y53" s="10">
        <f>IF('FY2021'!$A55&lt;&gt;"",IF(AND(MONTH($K53) &lt;= 10, MONTH($L53) &gt;= 10), IF($O53 &lt;&gt; "", $E53/$O53, ""), ""),"")</f>
        <v>100000</v>
      </c>
      <c r="Z53" s="10">
        <f>IF('FY2021'!$A55&lt;&gt;"",IF(AND(MONTH($K53) &lt;= 11, MONTH($L53) &gt;= 11), IF($O53 &lt;&gt; "", $E53/$O53, ""), ""),"")</f>
        <v>100000</v>
      </c>
      <c r="AA53" s="10">
        <f>IF('FY2021'!$A55&lt;&gt;"",IF(AND(MONTH($K53) &lt;= 12, MONTH($L53) &gt;= 12), IF($O53 &lt;&gt; "", $E53/$O53, ""), ""),"")</f>
        <v>100000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44317</v>
      </c>
      <c r="L54" s="7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44561</v>
      </c>
      <c r="M54" s="7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44333</v>
      </c>
      <c r="N54" s="7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44309</v>
      </c>
      <c r="O54" s="5">
        <f t="shared" si="0"/>
        <v>8</v>
      </c>
      <c r="P54" s="10" t="str">
        <f>IF('FY2021'!$A56&lt;&gt;"",IF(AND(MONTH($K54) &lt;= 1, MONTH($L54) &gt;= 1), IF($O54 &lt;&gt; "", $E54/$O54, ""), ""),"")</f>
        <v/>
      </c>
      <c r="Q54" s="10" t="str">
        <f>IF('FY2021'!$A56&lt;&gt;"",IF(AND(MONTH($K54) &lt;= 2, MONTH($L54) &gt;= 2), IF($O54 &lt;&gt; "", $E54/$O54, ""), ""),"")</f>
        <v/>
      </c>
      <c r="R54" s="10" t="str">
        <f>IF('FY2021'!$A56&lt;&gt;"",IF(AND(MONTH($K54) &lt;= 3, MONTH($L54) &gt;= 3), IF($O54 &lt;&gt; "", $E54/$O54, ""), ""),"")</f>
        <v/>
      </c>
      <c r="S54" s="10" t="str">
        <f>IF('FY2021'!$A56&lt;&gt;"",IF(AND(MONTH($K54) &lt;= 4, MONTH($L54) &gt;= 4), IF($O54 &lt;&gt; "", $E54/$O54, ""), ""),"")</f>
        <v/>
      </c>
      <c r="T54" s="10">
        <f>IF('FY2021'!$A56&lt;&gt;"",IF(AND(MONTH($K54) &lt;= 5, MONTH($L54) &gt;= 5), IF($O54 &lt;&gt; "", $E54/$O54, ""), ""),"")</f>
        <v>100000</v>
      </c>
      <c r="U54" s="10">
        <f>IF('FY2021'!$A56&lt;&gt;"",IF(AND(MONTH($K54) &lt;= 6, MONTH($L54) &gt;= 6), IF($O54 &lt;&gt; "", $E54/$O54, ""), ""),"")</f>
        <v>100000</v>
      </c>
      <c r="V54" s="10">
        <f>IF('FY2021'!$A56&lt;&gt;"",IF(AND(MONTH($K54) &lt;= 7, MONTH($L54) &gt;= 7 ), IF($O54 &lt;&gt; "", $E54/$O54, ""), ""),"")</f>
        <v>100000</v>
      </c>
      <c r="W54" s="10">
        <f>IF('FY2021'!$A56&lt;&gt;"",IF(AND(MONTH($K54) &lt;= 8, MONTH($L54) &gt;= 8), IF($O54 &lt;&gt; "", $E54/$O54, ""), ""),"")</f>
        <v>100000</v>
      </c>
      <c r="X54" s="10">
        <f>IF('FY2021'!$A56&lt;&gt;"",IF(AND(MONTH($K54) &lt;= 9, MONTH($L54) &gt;= 9), IF($O54 &lt;&gt; "", $E54/$O54, ""), ""),"")</f>
        <v>100000</v>
      </c>
      <c r="Y54" s="10">
        <f>IF('FY2021'!$A56&lt;&gt;"",IF(AND(MONTH($K54) &lt;= 10, MONTH($L54) &gt;= 10), IF($O54 &lt;&gt; "", $E54/$O54, ""), ""),"")</f>
        <v>100000</v>
      </c>
      <c r="Z54" s="10">
        <f>IF('FY2021'!$A56&lt;&gt;"",IF(AND(MONTH($K54) &lt;= 11, MONTH($L54) &gt;= 11), IF($O54 &lt;&gt; "", $E54/$O54, ""), ""),"")</f>
        <v>100000</v>
      </c>
      <c r="AA54" s="10">
        <f>IF('FY2021'!$A56&lt;&gt;"",IF(AND(MONTH($K54) &lt;= 12, MONTH($L54) &gt;= 12), IF($O54 &lt;&gt; "", $E54/$O54, ""), ""),"")</f>
        <v>100000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44317</v>
      </c>
      <c r="L55" s="7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44561</v>
      </c>
      <c r="M55" s="7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44333</v>
      </c>
      <c r="N55" s="7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44309</v>
      </c>
      <c r="O55" s="5">
        <f t="shared" si="0"/>
        <v>8</v>
      </c>
      <c r="P55" s="10" t="str">
        <f>IF('FY2021'!$A57&lt;&gt;"",IF(AND(MONTH($K55) &lt;= 1, MONTH($L55) &gt;= 1), IF($O55 &lt;&gt; "", $E55/$O55, ""), ""),"")</f>
        <v/>
      </c>
      <c r="Q55" s="10" t="str">
        <f>IF('FY2021'!$A57&lt;&gt;"",IF(AND(MONTH($K55) &lt;= 2, MONTH($L55) &gt;= 2), IF($O55 &lt;&gt; "", $E55/$O55, ""), ""),"")</f>
        <v/>
      </c>
      <c r="R55" s="10" t="str">
        <f>IF('FY2021'!$A57&lt;&gt;"",IF(AND(MONTH($K55) &lt;= 3, MONTH($L55) &gt;= 3), IF($O55 &lt;&gt; "", $E55/$O55, ""), ""),"")</f>
        <v/>
      </c>
      <c r="S55" s="10" t="str">
        <f>IF('FY2021'!$A57&lt;&gt;"",IF(AND(MONTH($K55) &lt;= 4, MONTH($L55) &gt;= 4), IF($O55 &lt;&gt; "", $E55/$O55, ""), ""),"")</f>
        <v/>
      </c>
      <c r="T55" s="10">
        <f>IF('FY2021'!$A57&lt;&gt;"",IF(AND(MONTH($K55) &lt;= 5, MONTH($L55) &gt;= 5), IF($O55 &lt;&gt; "", $E55/$O55, ""), ""),"")</f>
        <v>100000</v>
      </c>
      <c r="U55" s="10">
        <f>IF('FY2021'!$A57&lt;&gt;"",IF(AND(MONTH($K55) &lt;= 6, MONTH($L55) &gt;= 6), IF($O55 &lt;&gt; "", $E55/$O55, ""), ""),"")</f>
        <v>100000</v>
      </c>
      <c r="V55" s="10">
        <f>IF('FY2021'!$A57&lt;&gt;"",IF(AND(MONTH($K55) &lt;= 7, MONTH($L55) &gt;= 7 ), IF($O55 &lt;&gt; "", $E55/$O55, ""), ""),"")</f>
        <v>100000</v>
      </c>
      <c r="W55" s="10">
        <f>IF('FY2021'!$A57&lt;&gt;"",IF(AND(MONTH($K55) &lt;= 8, MONTH($L55) &gt;= 8), IF($O55 &lt;&gt; "", $E55/$O55, ""), ""),"")</f>
        <v>100000</v>
      </c>
      <c r="X55" s="10">
        <f>IF('FY2021'!$A57&lt;&gt;"",IF(AND(MONTH($K55) &lt;= 9, MONTH($L55) &gt;= 9), IF($O55 &lt;&gt; "", $E55/$O55, ""), ""),"")</f>
        <v>100000</v>
      </c>
      <c r="Y55" s="10">
        <f>IF('FY2021'!$A57&lt;&gt;"",IF(AND(MONTH($K55) &lt;= 10, MONTH($L55) &gt;= 10), IF($O55 &lt;&gt; "", $E55/$O55, ""), ""),"")</f>
        <v>100000</v>
      </c>
      <c r="Z55" s="10">
        <f>IF('FY2021'!$A57&lt;&gt;"",IF(AND(MONTH($K55) &lt;= 11, MONTH($L55) &gt;= 11), IF($O55 &lt;&gt; "", $E55/$O55, ""), ""),"")</f>
        <v>100000</v>
      </c>
      <c r="AA55" s="10">
        <f>IF('FY2021'!$A57&lt;&gt;"",IF(AND(MONTH($K55) &lt;= 12, MONTH($L55) &gt;= 12), IF($O55 &lt;&gt; "", $E55/$O55, ""), ""),"")</f>
        <v>100000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44317</v>
      </c>
      <c r="L56" s="7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44561</v>
      </c>
      <c r="M56" s="7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44333</v>
      </c>
      <c r="N56" s="7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44309</v>
      </c>
      <c r="O56" s="5">
        <f t="shared" si="0"/>
        <v>8</v>
      </c>
      <c r="P56" s="10" t="str">
        <f>IF('FY2021'!$A58&lt;&gt;"",IF(AND(MONTH($K56) &lt;= 1, MONTH($L56) &gt;= 1), IF($O56 &lt;&gt; "", $E56/$O56, ""), ""),"")</f>
        <v/>
      </c>
      <c r="Q56" s="10" t="str">
        <f>IF('FY2021'!$A58&lt;&gt;"",IF(AND(MONTH($K56) &lt;= 2, MONTH($L56) &gt;= 2), IF($O56 &lt;&gt; "", $E56/$O56, ""), ""),"")</f>
        <v/>
      </c>
      <c r="R56" s="10" t="str">
        <f>IF('FY2021'!$A58&lt;&gt;"",IF(AND(MONTH($K56) &lt;= 3, MONTH($L56) &gt;= 3), IF($O56 &lt;&gt; "", $E56/$O56, ""), ""),"")</f>
        <v/>
      </c>
      <c r="S56" s="10" t="str">
        <f>IF('FY2021'!$A58&lt;&gt;"",IF(AND(MONTH($K56) &lt;= 4, MONTH($L56) &gt;= 4), IF($O56 &lt;&gt; "", $E56/$O56, ""), ""),"")</f>
        <v/>
      </c>
      <c r="T56" s="10">
        <f>IF('FY2021'!$A58&lt;&gt;"",IF(AND(MONTH($K56) &lt;= 5, MONTH($L56) &gt;= 5), IF($O56 &lt;&gt; "", $E56/$O56, ""), ""),"")</f>
        <v>100000</v>
      </c>
      <c r="U56" s="10">
        <f>IF('FY2021'!$A58&lt;&gt;"",IF(AND(MONTH($K56) &lt;= 6, MONTH($L56) &gt;= 6), IF($O56 &lt;&gt; "", $E56/$O56, ""), ""),"")</f>
        <v>100000</v>
      </c>
      <c r="V56" s="10">
        <f>IF('FY2021'!$A58&lt;&gt;"",IF(AND(MONTH($K56) &lt;= 7, MONTH($L56) &gt;= 7 ), IF($O56 &lt;&gt; "", $E56/$O56, ""), ""),"")</f>
        <v>100000</v>
      </c>
      <c r="W56" s="10">
        <f>IF('FY2021'!$A58&lt;&gt;"",IF(AND(MONTH($K56) &lt;= 8, MONTH($L56) &gt;= 8), IF($O56 &lt;&gt; "", $E56/$O56, ""), ""),"")</f>
        <v>100000</v>
      </c>
      <c r="X56" s="10">
        <f>IF('FY2021'!$A58&lt;&gt;"",IF(AND(MONTH($K56) &lt;= 9, MONTH($L56) &gt;= 9), IF($O56 &lt;&gt; "", $E56/$O56, ""), ""),"")</f>
        <v>100000</v>
      </c>
      <c r="Y56" s="10">
        <f>IF('FY2021'!$A58&lt;&gt;"",IF(AND(MONTH($K56) &lt;= 10, MONTH($L56) &gt;= 10), IF($O56 &lt;&gt; "", $E56/$O56, ""), ""),"")</f>
        <v>100000</v>
      </c>
      <c r="Z56" s="10">
        <f>IF('FY2021'!$A58&lt;&gt;"",IF(AND(MONTH($K56) &lt;= 11, MONTH($L56) &gt;= 11), IF($O56 &lt;&gt; "", $E56/$O56, ""), ""),"")</f>
        <v>100000</v>
      </c>
      <c r="AA56" s="10">
        <f>IF('FY2021'!$A58&lt;&gt;"",IF(AND(MONTH($K56) &lt;= 12, MONTH($L56) &gt;= 12), IF($O56 &lt;&gt; "", $E56/$O56, ""), ""),"")</f>
        <v>100000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44317</v>
      </c>
      <c r="L57" s="7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44561</v>
      </c>
      <c r="M57" s="7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44333</v>
      </c>
      <c r="N57" s="7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44309</v>
      </c>
      <c r="O57" s="5">
        <f t="shared" si="0"/>
        <v>8</v>
      </c>
      <c r="P57" s="10" t="str">
        <f>IF('FY2021'!$A59&lt;&gt;"",IF(AND(MONTH($K57) &lt;= 1, MONTH($L57) &gt;= 1), IF($O57 &lt;&gt; "", $E57/$O57, ""), ""),"")</f>
        <v/>
      </c>
      <c r="Q57" s="10" t="str">
        <f>IF('FY2021'!$A59&lt;&gt;"",IF(AND(MONTH($K57) &lt;= 2, MONTH($L57) &gt;= 2), IF($O57 &lt;&gt; "", $E57/$O57, ""), ""),"")</f>
        <v/>
      </c>
      <c r="R57" s="10" t="str">
        <f>IF('FY2021'!$A59&lt;&gt;"",IF(AND(MONTH($K57) &lt;= 3, MONTH($L57) &gt;= 3), IF($O57 &lt;&gt; "", $E57/$O57, ""), ""),"")</f>
        <v/>
      </c>
      <c r="S57" s="10" t="str">
        <f>IF('FY2021'!$A59&lt;&gt;"",IF(AND(MONTH($K57) &lt;= 4, MONTH($L57) &gt;= 4), IF($O57 &lt;&gt; "", $E57/$O57, ""), ""),"")</f>
        <v/>
      </c>
      <c r="T57" s="10">
        <f>IF('FY2021'!$A59&lt;&gt;"",IF(AND(MONTH($K57) &lt;= 5, MONTH($L57) &gt;= 5), IF($O57 &lt;&gt; "", $E57/$O57, ""), ""),"")</f>
        <v>100000</v>
      </c>
      <c r="U57" s="10">
        <f>IF('FY2021'!$A59&lt;&gt;"",IF(AND(MONTH($K57) &lt;= 6, MONTH($L57) &gt;= 6), IF($O57 &lt;&gt; "", $E57/$O57, ""), ""),"")</f>
        <v>100000</v>
      </c>
      <c r="V57" s="10">
        <f>IF('FY2021'!$A59&lt;&gt;"",IF(AND(MONTH($K57) &lt;= 7, MONTH($L57) &gt;= 7 ), IF($O57 &lt;&gt; "", $E57/$O57, ""), ""),"")</f>
        <v>100000</v>
      </c>
      <c r="W57" s="10">
        <f>IF('FY2021'!$A59&lt;&gt;"",IF(AND(MONTH($K57) &lt;= 8, MONTH($L57) &gt;= 8), IF($O57 &lt;&gt; "", $E57/$O57, ""), ""),"")</f>
        <v>100000</v>
      </c>
      <c r="X57" s="10">
        <f>IF('FY2021'!$A59&lt;&gt;"",IF(AND(MONTH($K57) &lt;= 9, MONTH($L57) &gt;= 9), IF($O57 &lt;&gt; "", $E57/$O57, ""), ""),"")</f>
        <v>100000</v>
      </c>
      <c r="Y57" s="10">
        <f>IF('FY2021'!$A59&lt;&gt;"",IF(AND(MONTH($K57) &lt;= 10, MONTH($L57) &gt;= 10), IF($O57 &lt;&gt; "", $E57/$O57, ""), ""),"")</f>
        <v>100000</v>
      </c>
      <c r="Z57" s="10">
        <f>IF('FY2021'!$A59&lt;&gt;"",IF(AND(MONTH($K57) &lt;= 11, MONTH($L57) &gt;= 11), IF($O57 &lt;&gt; "", $E57/$O57, ""), ""),"")</f>
        <v>100000</v>
      </c>
      <c r="AA57" s="10">
        <f>IF('FY2021'!$A59&lt;&gt;"",IF(AND(MONTH($K57) &lt;= 12, MONTH($L57) &gt;= 12), IF($O57 &lt;&gt; "", $E57/$O57, ""), ""),"")</f>
        <v>100000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44317</v>
      </c>
      <c r="L58" s="7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44561</v>
      </c>
      <c r="M58" s="7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44333</v>
      </c>
      <c r="N58" s="7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44309</v>
      </c>
      <c r="O58" s="5">
        <f t="shared" si="0"/>
        <v>8</v>
      </c>
      <c r="P58" s="10" t="str">
        <f>IF('FY2021'!$A60&lt;&gt;"",IF(AND(MONTH($K58) &lt;= 1, MONTH($L58) &gt;= 1), IF($O58 &lt;&gt; "", $E58/$O58, ""), ""),"")</f>
        <v/>
      </c>
      <c r="Q58" s="10" t="str">
        <f>IF('FY2021'!$A60&lt;&gt;"",IF(AND(MONTH($K58) &lt;= 2, MONTH($L58) &gt;= 2), IF($O58 &lt;&gt; "", $E58/$O58, ""), ""),"")</f>
        <v/>
      </c>
      <c r="R58" s="10" t="str">
        <f>IF('FY2021'!$A60&lt;&gt;"",IF(AND(MONTH($K58) &lt;= 3, MONTH($L58) &gt;= 3), IF($O58 &lt;&gt; "", $E58/$O58, ""), ""),"")</f>
        <v/>
      </c>
      <c r="S58" s="10" t="str">
        <f>IF('FY2021'!$A60&lt;&gt;"",IF(AND(MONTH($K58) &lt;= 4, MONTH($L58) &gt;= 4), IF($O58 &lt;&gt; "", $E58/$O58, ""), ""),"")</f>
        <v/>
      </c>
      <c r="T58" s="10">
        <f>IF('FY2021'!$A60&lt;&gt;"",IF(AND(MONTH($K58) &lt;= 5, MONTH($L58) &gt;= 5), IF($O58 &lt;&gt; "", $E58/$O58, ""), ""),"")</f>
        <v>100000</v>
      </c>
      <c r="U58" s="10">
        <f>IF('FY2021'!$A60&lt;&gt;"",IF(AND(MONTH($K58) &lt;= 6, MONTH($L58) &gt;= 6), IF($O58 &lt;&gt; "", $E58/$O58, ""), ""),"")</f>
        <v>100000</v>
      </c>
      <c r="V58" s="10">
        <f>IF('FY2021'!$A60&lt;&gt;"",IF(AND(MONTH($K58) &lt;= 7, MONTH($L58) &gt;= 7 ), IF($O58 &lt;&gt; "", $E58/$O58, ""), ""),"")</f>
        <v>100000</v>
      </c>
      <c r="W58" s="10">
        <f>IF('FY2021'!$A60&lt;&gt;"",IF(AND(MONTH($K58) &lt;= 8, MONTH($L58) &gt;= 8), IF($O58 &lt;&gt; "", $E58/$O58, ""), ""),"")</f>
        <v>100000</v>
      </c>
      <c r="X58" s="10">
        <f>IF('FY2021'!$A60&lt;&gt;"",IF(AND(MONTH($K58) &lt;= 9, MONTH($L58) &gt;= 9), IF($O58 &lt;&gt; "", $E58/$O58, ""), ""),"")</f>
        <v>100000</v>
      </c>
      <c r="Y58" s="10">
        <f>IF('FY2021'!$A60&lt;&gt;"",IF(AND(MONTH($K58) &lt;= 10, MONTH($L58) &gt;= 10), IF($O58 &lt;&gt; "", $E58/$O58, ""), ""),"")</f>
        <v>100000</v>
      </c>
      <c r="Z58" s="10">
        <f>IF('FY2021'!$A60&lt;&gt;"",IF(AND(MONTH($K58) &lt;= 11, MONTH($L58) &gt;= 11), IF($O58 &lt;&gt; "", $E58/$O58, ""), ""),"")</f>
        <v>100000</v>
      </c>
      <c r="AA58" s="10">
        <f>IF('FY2021'!$A60&lt;&gt;"",IF(AND(MONTH($K58) &lt;= 12, MONTH($L58) &gt;= 12), IF($O58 &lt;&gt; "", $E58/$O58, ""), ""),"")</f>
        <v>100000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44317</v>
      </c>
      <c r="L59" s="7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44561</v>
      </c>
      <c r="M59" s="7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44333</v>
      </c>
      <c r="N59" s="7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44309</v>
      </c>
      <c r="O59" s="5">
        <f t="shared" si="0"/>
        <v>8</v>
      </c>
      <c r="P59" s="10" t="str">
        <f>IF('FY2021'!$A61&lt;&gt;"",IF(AND(MONTH($K59) &lt;= 1, MONTH($L59) &gt;= 1), IF($O59 &lt;&gt; "", $E59/$O59, ""), ""),"")</f>
        <v/>
      </c>
      <c r="Q59" s="10" t="str">
        <f>IF('FY2021'!$A61&lt;&gt;"",IF(AND(MONTH($K59) &lt;= 2, MONTH($L59) &gt;= 2), IF($O59 &lt;&gt; "", $E59/$O59, ""), ""),"")</f>
        <v/>
      </c>
      <c r="R59" s="10" t="str">
        <f>IF('FY2021'!$A61&lt;&gt;"",IF(AND(MONTH($K59) &lt;= 3, MONTH($L59) &gt;= 3), IF($O59 &lt;&gt; "", $E59/$O59, ""), ""),"")</f>
        <v/>
      </c>
      <c r="S59" s="10" t="str">
        <f>IF('FY2021'!$A61&lt;&gt;"",IF(AND(MONTH($K59) &lt;= 4, MONTH($L59) &gt;= 4), IF($O59 &lt;&gt; "", $E59/$O59, ""), ""),"")</f>
        <v/>
      </c>
      <c r="T59" s="10">
        <f>IF('FY2021'!$A61&lt;&gt;"",IF(AND(MONTH($K59) &lt;= 5, MONTH($L59) &gt;= 5), IF($O59 &lt;&gt; "", $E59/$O59, ""), ""),"")</f>
        <v>100000</v>
      </c>
      <c r="U59" s="10">
        <f>IF('FY2021'!$A61&lt;&gt;"",IF(AND(MONTH($K59) &lt;= 6, MONTH($L59) &gt;= 6), IF($O59 &lt;&gt; "", $E59/$O59, ""), ""),"")</f>
        <v>100000</v>
      </c>
      <c r="V59" s="10">
        <f>IF('FY2021'!$A61&lt;&gt;"",IF(AND(MONTH($K59) &lt;= 7, MONTH($L59) &gt;= 7 ), IF($O59 &lt;&gt; "", $E59/$O59, ""), ""),"")</f>
        <v>100000</v>
      </c>
      <c r="W59" s="10">
        <f>IF('FY2021'!$A61&lt;&gt;"",IF(AND(MONTH($K59) &lt;= 8, MONTH($L59) &gt;= 8), IF($O59 &lt;&gt; "", $E59/$O59, ""), ""),"")</f>
        <v>100000</v>
      </c>
      <c r="X59" s="10">
        <f>IF('FY2021'!$A61&lt;&gt;"",IF(AND(MONTH($K59) &lt;= 9, MONTH($L59) &gt;= 9), IF($O59 &lt;&gt; "", $E59/$O59, ""), ""),"")</f>
        <v>100000</v>
      </c>
      <c r="Y59" s="10">
        <f>IF('FY2021'!$A61&lt;&gt;"",IF(AND(MONTH($K59) &lt;= 10, MONTH($L59) &gt;= 10), IF($O59 &lt;&gt; "", $E59/$O59, ""), ""),"")</f>
        <v>100000</v>
      </c>
      <c r="Z59" s="10">
        <f>IF('FY2021'!$A61&lt;&gt;"",IF(AND(MONTH($K59) &lt;= 11, MONTH($L59) &gt;= 11), IF($O59 &lt;&gt; "", $E59/$O59, ""), ""),"")</f>
        <v>100000</v>
      </c>
      <c r="AA59" s="10">
        <f>IF('FY2021'!$A61&lt;&gt;"",IF(AND(MONTH($K59) &lt;= 12, MONTH($L59) &gt;= 12), IF($O59 &lt;&gt; "", $E59/$O59, ""), ""),"")</f>
        <v>100000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44317</v>
      </c>
      <c r="L60" s="7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44561</v>
      </c>
      <c r="M60" s="7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44333</v>
      </c>
      <c r="N60" s="7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44309</v>
      </c>
      <c r="O60" s="5">
        <f t="shared" si="0"/>
        <v>8</v>
      </c>
      <c r="P60" s="10" t="str">
        <f>IF('FY2021'!$A62&lt;&gt;"",IF(AND(MONTH($K60) &lt;= 1, MONTH($L60) &gt;= 1), IF($O60 &lt;&gt; "", $E60/$O60, ""), ""),"")</f>
        <v/>
      </c>
      <c r="Q60" s="10" t="str">
        <f>IF('FY2021'!$A62&lt;&gt;"",IF(AND(MONTH($K60) &lt;= 2, MONTH($L60) &gt;= 2), IF($O60 &lt;&gt; "", $E60/$O60, ""), ""),"")</f>
        <v/>
      </c>
      <c r="R60" s="10" t="str">
        <f>IF('FY2021'!$A62&lt;&gt;"",IF(AND(MONTH($K60) &lt;= 3, MONTH($L60) &gt;= 3), IF($O60 &lt;&gt; "", $E60/$O60, ""), ""),"")</f>
        <v/>
      </c>
      <c r="S60" s="10" t="str">
        <f>IF('FY2021'!$A62&lt;&gt;"",IF(AND(MONTH($K60) &lt;= 4, MONTH($L60) &gt;= 4), IF($O60 &lt;&gt; "", $E60/$O60, ""), ""),"")</f>
        <v/>
      </c>
      <c r="T60" s="10">
        <f>IF('FY2021'!$A62&lt;&gt;"",IF(AND(MONTH($K60) &lt;= 5, MONTH($L60) &gt;= 5), IF($O60 &lt;&gt; "", $E60/$O60, ""), ""),"")</f>
        <v>100000</v>
      </c>
      <c r="U60" s="10">
        <f>IF('FY2021'!$A62&lt;&gt;"",IF(AND(MONTH($K60) &lt;= 6, MONTH($L60) &gt;= 6), IF($O60 &lt;&gt; "", $E60/$O60, ""), ""),"")</f>
        <v>100000</v>
      </c>
      <c r="V60" s="10">
        <f>IF('FY2021'!$A62&lt;&gt;"",IF(AND(MONTH($K60) &lt;= 7, MONTH($L60) &gt;= 7 ), IF($O60 &lt;&gt; "", $E60/$O60, ""), ""),"")</f>
        <v>100000</v>
      </c>
      <c r="W60" s="10">
        <f>IF('FY2021'!$A62&lt;&gt;"",IF(AND(MONTH($K60) &lt;= 8, MONTH($L60) &gt;= 8), IF($O60 &lt;&gt; "", $E60/$O60, ""), ""),"")</f>
        <v>100000</v>
      </c>
      <c r="X60" s="10">
        <f>IF('FY2021'!$A62&lt;&gt;"",IF(AND(MONTH($K60) &lt;= 9, MONTH($L60) &gt;= 9), IF($O60 &lt;&gt; "", $E60/$O60, ""), ""),"")</f>
        <v>100000</v>
      </c>
      <c r="Y60" s="10">
        <f>IF('FY2021'!$A62&lt;&gt;"",IF(AND(MONTH($K60) &lt;= 10, MONTH($L60) &gt;= 10), IF($O60 &lt;&gt; "", $E60/$O60, ""), ""),"")</f>
        <v>100000</v>
      </c>
      <c r="Z60" s="10">
        <f>IF('FY2021'!$A62&lt;&gt;"",IF(AND(MONTH($K60) &lt;= 11, MONTH($L60) &gt;= 11), IF($O60 &lt;&gt; "", $E60/$O60, ""), ""),"")</f>
        <v>100000</v>
      </c>
      <c r="AA60" s="10">
        <f>IF('FY2021'!$A62&lt;&gt;"",IF(AND(MONTH($K60) &lt;= 12, MONTH($L60) &gt;= 12), IF($O60 &lt;&gt; "", $E60/$O60, ""), ""),"")</f>
        <v>100000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44317</v>
      </c>
      <c r="L61" s="7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44561</v>
      </c>
      <c r="M61" s="7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44333</v>
      </c>
      <c r="N61" s="7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44309</v>
      </c>
      <c r="O61" s="5">
        <f t="shared" si="0"/>
        <v>8</v>
      </c>
      <c r="P61" s="10" t="str">
        <f>IF('FY2021'!$A63&lt;&gt;"",IF(AND(MONTH($K61) &lt;= 1, MONTH($L61) &gt;= 1), IF($O61 &lt;&gt; "", $E61/$O61, ""), ""),"")</f>
        <v/>
      </c>
      <c r="Q61" s="10" t="str">
        <f>IF('FY2021'!$A63&lt;&gt;"",IF(AND(MONTH($K61) &lt;= 2, MONTH($L61) &gt;= 2), IF($O61 &lt;&gt; "", $E61/$O61, ""), ""),"")</f>
        <v/>
      </c>
      <c r="R61" s="10" t="str">
        <f>IF('FY2021'!$A63&lt;&gt;"",IF(AND(MONTH($K61) &lt;= 3, MONTH($L61) &gt;= 3), IF($O61 &lt;&gt; "", $E61/$O61, ""), ""),"")</f>
        <v/>
      </c>
      <c r="S61" s="10" t="str">
        <f>IF('FY2021'!$A63&lt;&gt;"",IF(AND(MONTH($K61) &lt;= 4, MONTH($L61) &gt;= 4), IF($O61 &lt;&gt; "", $E61/$O61, ""), ""),"")</f>
        <v/>
      </c>
      <c r="T61" s="10">
        <f>IF('FY2021'!$A63&lt;&gt;"",IF(AND(MONTH($K61) &lt;= 5, MONTH($L61) &gt;= 5), IF($O61 &lt;&gt; "", $E61/$O61, ""), ""),"")</f>
        <v>100000</v>
      </c>
      <c r="U61" s="10">
        <f>IF('FY2021'!$A63&lt;&gt;"",IF(AND(MONTH($K61) &lt;= 6, MONTH($L61) &gt;= 6), IF($O61 &lt;&gt; "", $E61/$O61, ""), ""),"")</f>
        <v>100000</v>
      </c>
      <c r="V61" s="10">
        <f>IF('FY2021'!$A63&lt;&gt;"",IF(AND(MONTH($K61) &lt;= 7, MONTH($L61) &gt;= 7 ), IF($O61 &lt;&gt; "", $E61/$O61, ""), ""),"")</f>
        <v>100000</v>
      </c>
      <c r="W61" s="10">
        <f>IF('FY2021'!$A63&lt;&gt;"",IF(AND(MONTH($K61) &lt;= 8, MONTH($L61) &gt;= 8), IF($O61 &lt;&gt; "", $E61/$O61, ""), ""),"")</f>
        <v>100000</v>
      </c>
      <c r="X61" s="10">
        <f>IF('FY2021'!$A63&lt;&gt;"",IF(AND(MONTH($K61) &lt;= 9, MONTH($L61) &gt;= 9), IF($O61 &lt;&gt; "", $E61/$O61, ""), ""),"")</f>
        <v>100000</v>
      </c>
      <c r="Y61" s="10">
        <f>IF('FY2021'!$A63&lt;&gt;"",IF(AND(MONTH($K61) &lt;= 10, MONTH($L61) &gt;= 10), IF($O61 &lt;&gt; "", $E61/$O61, ""), ""),"")</f>
        <v>100000</v>
      </c>
      <c r="Z61" s="10">
        <f>IF('FY2021'!$A63&lt;&gt;"",IF(AND(MONTH($K61) &lt;= 11, MONTH($L61) &gt;= 11), IF($O61 &lt;&gt; "", $E61/$O61, ""), ""),"")</f>
        <v>100000</v>
      </c>
      <c r="AA61" s="10">
        <f>IF('FY2021'!$A63&lt;&gt;"",IF(AND(MONTH($K61) &lt;= 12, MONTH($L61) &gt;= 12), IF($O61 &lt;&gt; "", $E61/$O61, ""), ""),"")</f>
        <v>100000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44317</v>
      </c>
      <c r="L62" s="7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44561</v>
      </c>
      <c r="M62" s="7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44333</v>
      </c>
      <c r="N62" s="7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44309</v>
      </c>
      <c r="O62" s="5">
        <f t="shared" si="0"/>
        <v>8</v>
      </c>
      <c r="P62" s="10" t="str">
        <f>IF('FY2021'!$A64&lt;&gt;"",IF(AND(MONTH($K62) &lt;= 1, MONTH($L62) &gt;= 1), IF($O62 &lt;&gt; "", $E62/$O62, ""), ""),"")</f>
        <v/>
      </c>
      <c r="Q62" s="10" t="str">
        <f>IF('FY2021'!$A64&lt;&gt;"",IF(AND(MONTH($K62) &lt;= 2, MONTH($L62) &gt;= 2), IF($O62 &lt;&gt; "", $E62/$O62, ""), ""),"")</f>
        <v/>
      </c>
      <c r="R62" s="10" t="str">
        <f>IF('FY2021'!$A64&lt;&gt;"",IF(AND(MONTH($K62) &lt;= 3, MONTH($L62) &gt;= 3), IF($O62 &lt;&gt; "", $E62/$O62, ""), ""),"")</f>
        <v/>
      </c>
      <c r="S62" s="10" t="str">
        <f>IF('FY2021'!$A64&lt;&gt;"",IF(AND(MONTH($K62) &lt;= 4, MONTH($L62) &gt;= 4), IF($O62 &lt;&gt; "", $E62/$O62, ""), ""),"")</f>
        <v/>
      </c>
      <c r="T62" s="10">
        <f>IF('FY2021'!$A64&lt;&gt;"",IF(AND(MONTH($K62) &lt;= 5, MONTH($L62) &gt;= 5), IF($O62 &lt;&gt; "", $E62/$O62, ""), ""),"")</f>
        <v>100000</v>
      </c>
      <c r="U62" s="10">
        <f>IF('FY2021'!$A64&lt;&gt;"",IF(AND(MONTH($K62) &lt;= 6, MONTH($L62) &gt;= 6), IF($O62 &lt;&gt; "", $E62/$O62, ""), ""),"")</f>
        <v>100000</v>
      </c>
      <c r="V62" s="10">
        <f>IF('FY2021'!$A64&lt;&gt;"",IF(AND(MONTH($K62) &lt;= 7, MONTH($L62) &gt;= 7 ), IF($O62 &lt;&gt; "", $E62/$O62, ""), ""),"")</f>
        <v>100000</v>
      </c>
      <c r="W62" s="10">
        <f>IF('FY2021'!$A64&lt;&gt;"",IF(AND(MONTH($K62) &lt;= 8, MONTH($L62) &gt;= 8), IF($O62 &lt;&gt; "", $E62/$O62, ""), ""),"")</f>
        <v>100000</v>
      </c>
      <c r="X62" s="10">
        <f>IF('FY2021'!$A64&lt;&gt;"",IF(AND(MONTH($K62) &lt;= 9, MONTH($L62) &gt;= 9), IF($O62 &lt;&gt; "", $E62/$O62, ""), ""),"")</f>
        <v>100000</v>
      </c>
      <c r="Y62" s="10">
        <f>IF('FY2021'!$A64&lt;&gt;"",IF(AND(MONTH($K62) &lt;= 10, MONTH($L62) &gt;= 10), IF($O62 &lt;&gt; "", $E62/$O62, ""), ""),"")</f>
        <v>100000</v>
      </c>
      <c r="Z62" s="10">
        <f>IF('FY2021'!$A64&lt;&gt;"",IF(AND(MONTH($K62) &lt;= 11, MONTH($L62) &gt;= 11), IF($O62 &lt;&gt; "", $E62/$O62, ""), ""),"")</f>
        <v>100000</v>
      </c>
      <c r="AA62" s="10">
        <f>IF('FY2021'!$A64&lt;&gt;"",IF(AND(MONTH($K62) &lt;= 12, MONTH($L62) &gt;= 12), IF($O62 &lt;&gt; "", $E62/$O62, ""), ""),"")</f>
        <v>100000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44317</v>
      </c>
      <c r="L63" s="7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44561</v>
      </c>
      <c r="M63" s="7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44333</v>
      </c>
      <c r="N63" s="7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44309</v>
      </c>
      <c r="O63" s="5">
        <f t="shared" si="0"/>
        <v>8</v>
      </c>
      <c r="P63" s="10" t="str">
        <f>IF('FY2021'!$A65&lt;&gt;"",IF(AND(MONTH($K63) &lt;= 1, MONTH($L63) &gt;= 1), IF($O63 &lt;&gt; "", $E63/$O63, ""), ""),"")</f>
        <v/>
      </c>
      <c r="Q63" s="10" t="str">
        <f>IF('FY2021'!$A65&lt;&gt;"",IF(AND(MONTH($K63) &lt;= 2, MONTH($L63) &gt;= 2), IF($O63 &lt;&gt; "", $E63/$O63, ""), ""),"")</f>
        <v/>
      </c>
      <c r="R63" s="10" t="str">
        <f>IF('FY2021'!$A65&lt;&gt;"",IF(AND(MONTH($K63) &lt;= 3, MONTH($L63) &gt;= 3), IF($O63 &lt;&gt; "", $E63/$O63, ""), ""),"")</f>
        <v/>
      </c>
      <c r="S63" s="10" t="str">
        <f>IF('FY2021'!$A65&lt;&gt;"",IF(AND(MONTH($K63) &lt;= 4, MONTH($L63) &gt;= 4), IF($O63 &lt;&gt; "", $E63/$O63, ""), ""),"")</f>
        <v/>
      </c>
      <c r="T63" s="10">
        <f>IF('FY2021'!$A65&lt;&gt;"",IF(AND(MONTH($K63) &lt;= 5, MONTH($L63) &gt;= 5), IF($O63 &lt;&gt; "", $E63/$O63, ""), ""),"")</f>
        <v>100000</v>
      </c>
      <c r="U63" s="10">
        <f>IF('FY2021'!$A65&lt;&gt;"",IF(AND(MONTH($K63) &lt;= 6, MONTH($L63) &gt;= 6), IF($O63 &lt;&gt; "", $E63/$O63, ""), ""),"")</f>
        <v>100000</v>
      </c>
      <c r="V63" s="10">
        <f>IF('FY2021'!$A65&lt;&gt;"",IF(AND(MONTH($K63) &lt;= 7, MONTH($L63) &gt;= 7 ), IF($O63 &lt;&gt; "", $E63/$O63, ""), ""),"")</f>
        <v>100000</v>
      </c>
      <c r="W63" s="10">
        <f>IF('FY2021'!$A65&lt;&gt;"",IF(AND(MONTH($K63) &lt;= 8, MONTH($L63) &gt;= 8), IF($O63 &lt;&gt; "", $E63/$O63, ""), ""),"")</f>
        <v>100000</v>
      </c>
      <c r="X63" s="10">
        <f>IF('FY2021'!$A65&lt;&gt;"",IF(AND(MONTH($K63) &lt;= 9, MONTH($L63) &gt;= 9), IF($O63 &lt;&gt; "", $E63/$O63, ""), ""),"")</f>
        <v>100000</v>
      </c>
      <c r="Y63" s="10">
        <f>IF('FY2021'!$A65&lt;&gt;"",IF(AND(MONTH($K63) &lt;= 10, MONTH($L63) &gt;= 10), IF($O63 &lt;&gt; "", $E63/$O63, ""), ""),"")</f>
        <v>100000</v>
      </c>
      <c r="Z63" s="10">
        <f>IF('FY2021'!$A65&lt;&gt;"",IF(AND(MONTH($K63) &lt;= 11, MONTH($L63) &gt;= 11), IF($O63 &lt;&gt; "", $E63/$O63, ""), ""),"")</f>
        <v>100000</v>
      </c>
      <c r="AA63" s="10">
        <f>IF('FY2021'!$A65&lt;&gt;"",IF(AND(MONTH($K63) &lt;= 12, MONTH($L63) &gt;= 12), IF($O63 &lt;&gt; "", $E63/$O63, ""), ""),"")</f>
        <v>100000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44317</v>
      </c>
      <c r="L64" s="7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44561</v>
      </c>
      <c r="M64" s="7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44333</v>
      </c>
      <c r="N64" s="7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44309</v>
      </c>
      <c r="O64" s="5">
        <f t="shared" si="0"/>
        <v>8</v>
      </c>
      <c r="P64" s="10" t="str">
        <f>IF('FY2021'!$A66&lt;&gt;"",IF(AND(MONTH($K64) &lt;= 1, MONTH($L64) &gt;= 1), IF($O64 &lt;&gt; "", $E64/$O64, ""), ""),"")</f>
        <v/>
      </c>
      <c r="Q64" s="10" t="str">
        <f>IF('FY2021'!$A66&lt;&gt;"",IF(AND(MONTH($K64) &lt;= 2, MONTH($L64) &gt;= 2), IF($O64 &lt;&gt; "", $E64/$O64, ""), ""),"")</f>
        <v/>
      </c>
      <c r="R64" s="10" t="str">
        <f>IF('FY2021'!$A66&lt;&gt;"",IF(AND(MONTH($K64) &lt;= 3, MONTH($L64) &gt;= 3), IF($O64 &lt;&gt; "", $E64/$O64, ""), ""),"")</f>
        <v/>
      </c>
      <c r="S64" s="10" t="str">
        <f>IF('FY2021'!$A66&lt;&gt;"",IF(AND(MONTH($K64) &lt;= 4, MONTH($L64) &gt;= 4), IF($O64 &lt;&gt; "", $E64/$O64, ""), ""),"")</f>
        <v/>
      </c>
      <c r="T64" s="10">
        <f>IF('FY2021'!$A66&lt;&gt;"",IF(AND(MONTH($K64) &lt;= 5, MONTH($L64) &gt;= 5), IF($O64 &lt;&gt; "", $E64/$O64, ""), ""),"")</f>
        <v>100000</v>
      </c>
      <c r="U64" s="10">
        <f>IF('FY2021'!$A66&lt;&gt;"",IF(AND(MONTH($K64) &lt;= 6, MONTH($L64) &gt;= 6), IF($O64 &lt;&gt; "", $E64/$O64, ""), ""),"")</f>
        <v>100000</v>
      </c>
      <c r="V64" s="10">
        <f>IF('FY2021'!$A66&lt;&gt;"",IF(AND(MONTH($K64) &lt;= 7, MONTH($L64) &gt;= 7 ), IF($O64 &lt;&gt; "", $E64/$O64, ""), ""),"")</f>
        <v>100000</v>
      </c>
      <c r="W64" s="10">
        <f>IF('FY2021'!$A66&lt;&gt;"",IF(AND(MONTH($K64) &lt;= 8, MONTH($L64) &gt;= 8), IF($O64 &lt;&gt; "", $E64/$O64, ""), ""),"")</f>
        <v>100000</v>
      </c>
      <c r="X64" s="10">
        <f>IF('FY2021'!$A66&lt;&gt;"",IF(AND(MONTH($K64) &lt;= 9, MONTH($L64) &gt;= 9), IF($O64 &lt;&gt; "", $E64/$O64, ""), ""),"")</f>
        <v>100000</v>
      </c>
      <c r="Y64" s="10">
        <f>IF('FY2021'!$A66&lt;&gt;"",IF(AND(MONTH($K64) &lt;= 10, MONTH($L64) &gt;= 10), IF($O64 &lt;&gt; "", $E64/$O64, ""), ""),"")</f>
        <v>100000</v>
      </c>
      <c r="Z64" s="10">
        <f>IF('FY2021'!$A66&lt;&gt;"",IF(AND(MONTH($K64) &lt;= 11, MONTH($L64) &gt;= 11), IF($O64 &lt;&gt; "", $E64/$O64, ""), ""),"")</f>
        <v>100000</v>
      </c>
      <c r="AA64" s="10">
        <f>IF('FY2021'!$A66&lt;&gt;"",IF(AND(MONTH($K64) &lt;= 12, MONTH($L64) &gt;= 12), IF($O64 &lt;&gt; "", $E64/$O64, ""), ""),"")</f>
        <v>100000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44317</v>
      </c>
      <c r="L65" s="7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44561</v>
      </c>
      <c r="M65" s="7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44333</v>
      </c>
      <c r="N65" s="7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44312</v>
      </c>
      <c r="O65" s="5">
        <f t="shared" si="0"/>
        <v>8</v>
      </c>
      <c r="P65" s="10" t="str">
        <f>IF('FY2021'!$A67&lt;&gt;"",IF(AND(MONTH($K65) &lt;= 1, MONTH($L65) &gt;= 1), IF($O65 &lt;&gt; "", $E65/$O65, ""), ""),"")</f>
        <v/>
      </c>
      <c r="Q65" s="10" t="str">
        <f>IF('FY2021'!$A67&lt;&gt;"",IF(AND(MONTH($K65) &lt;= 2, MONTH($L65) &gt;= 2), IF($O65 &lt;&gt; "", $E65/$O65, ""), ""),"")</f>
        <v/>
      </c>
      <c r="R65" s="10" t="str">
        <f>IF('FY2021'!$A67&lt;&gt;"",IF(AND(MONTH($K65) &lt;= 3, MONTH($L65) &gt;= 3), IF($O65 &lt;&gt; "", $E65/$O65, ""), ""),"")</f>
        <v/>
      </c>
      <c r="S65" s="10" t="str">
        <f>IF('FY2021'!$A67&lt;&gt;"",IF(AND(MONTH($K65) &lt;= 4, MONTH($L65) &gt;= 4), IF($O65 &lt;&gt; "", $E65/$O65, ""), ""),"")</f>
        <v/>
      </c>
      <c r="T65" s="10">
        <f>IF('FY2021'!$A67&lt;&gt;"",IF(AND(MONTH($K65) &lt;= 5, MONTH($L65) &gt;= 5), IF($O65 &lt;&gt; "", $E65/$O65, ""), ""),"")</f>
        <v>200000</v>
      </c>
      <c r="U65" s="10">
        <f>IF('FY2021'!$A67&lt;&gt;"",IF(AND(MONTH($K65) &lt;= 6, MONTH($L65) &gt;= 6), IF($O65 &lt;&gt; "", $E65/$O65, ""), ""),"")</f>
        <v>200000</v>
      </c>
      <c r="V65" s="10">
        <f>IF('FY2021'!$A67&lt;&gt;"",IF(AND(MONTH($K65) &lt;= 7, MONTH($L65) &gt;= 7 ), IF($O65 &lt;&gt; "", $E65/$O65, ""), ""),"")</f>
        <v>200000</v>
      </c>
      <c r="W65" s="10">
        <f>IF('FY2021'!$A67&lt;&gt;"",IF(AND(MONTH($K65) &lt;= 8, MONTH($L65) &gt;= 8), IF($O65 &lt;&gt; "", $E65/$O65, ""), ""),"")</f>
        <v>200000</v>
      </c>
      <c r="X65" s="10">
        <f>IF('FY2021'!$A67&lt;&gt;"",IF(AND(MONTH($K65) &lt;= 9, MONTH($L65) &gt;= 9), IF($O65 &lt;&gt; "", $E65/$O65, ""), ""),"")</f>
        <v>200000</v>
      </c>
      <c r="Y65" s="10">
        <f>IF('FY2021'!$A67&lt;&gt;"",IF(AND(MONTH($K65) &lt;= 10, MONTH($L65) &gt;= 10), IF($O65 &lt;&gt; "", $E65/$O65, ""), ""),"")</f>
        <v>200000</v>
      </c>
      <c r="Z65" s="10">
        <f>IF('FY2021'!$A67&lt;&gt;"",IF(AND(MONTH($K65) &lt;= 11, MONTH($L65) &gt;= 11), IF($O65 &lt;&gt; "", $E65/$O65, ""), ""),"")</f>
        <v>200000</v>
      </c>
      <c r="AA65" s="10">
        <f>IF('FY2021'!$A67&lt;&gt;"",IF(AND(MONTH($K65) &lt;= 12, MONTH($L65) &gt;= 12), IF($O65 &lt;&gt; "", $E65/$O65, ""), ""),"")</f>
        <v>200000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44317</v>
      </c>
      <c r="L66" s="7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44561</v>
      </c>
      <c r="M66" s="7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44333</v>
      </c>
      <c r="N66" s="7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44312</v>
      </c>
      <c r="O66" s="5">
        <f t="shared" si="0"/>
        <v>8</v>
      </c>
      <c r="P66" s="10" t="str">
        <f>IF('FY2021'!$A68&lt;&gt;"",IF(AND(MONTH($K66) &lt;= 1, MONTH($L66) &gt;= 1), IF($O66 &lt;&gt; "", $E66/$O66, ""), ""),"")</f>
        <v/>
      </c>
      <c r="Q66" s="10" t="str">
        <f>IF('FY2021'!$A68&lt;&gt;"",IF(AND(MONTH($K66) &lt;= 2, MONTH($L66) &gt;= 2), IF($O66 &lt;&gt; "", $E66/$O66, ""), ""),"")</f>
        <v/>
      </c>
      <c r="R66" s="10" t="str">
        <f>IF('FY2021'!$A68&lt;&gt;"",IF(AND(MONTH($K66) &lt;= 3, MONTH($L66) &gt;= 3), IF($O66 &lt;&gt; "", $E66/$O66, ""), ""),"")</f>
        <v/>
      </c>
      <c r="S66" s="10" t="str">
        <f>IF('FY2021'!$A68&lt;&gt;"",IF(AND(MONTH($K66) &lt;= 4, MONTH($L66) &gt;= 4), IF($O66 &lt;&gt; "", $E66/$O66, ""), ""),"")</f>
        <v/>
      </c>
      <c r="T66" s="10">
        <f>IF('FY2021'!$A68&lt;&gt;"",IF(AND(MONTH($K66) &lt;= 5, MONTH($L66) &gt;= 5), IF($O66 &lt;&gt; "", $E66/$O66, ""), ""),"")</f>
        <v>100000</v>
      </c>
      <c r="U66" s="10">
        <f>IF('FY2021'!$A68&lt;&gt;"",IF(AND(MONTH($K66) &lt;= 6, MONTH($L66) &gt;= 6), IF($O66 &lt;&gt; "", $E66/$O66, ""), ""),"")</f>
        <v>100000</v>
      </c>
      <c r="V66" s="10">
        <f>IF('FY2021'!$A68&lt;&gt;"",IF(AND(MONTH($K66) &lt;= 7, MONTH($L66) &gt;= 7 ), IF($O66 &lt;&gt; "", $E66/$O66, ""), ""),"")</f>
        <v>100000</v>
      </c>
      <c r="W66" s="10">
        <f>IF('FY2021'!$A68&lt;&gt;"",IF(AND(MONTH($K66) &lt;= 8, MONTH($L66) &gt;= 8), IF($O66 &lt;&gt; "", $E66/$O66, ""), ""),"")</f>
        <v>100000</v>
      </c>
      <c r="X66" s="10">
        <f>IF('FY2021'!$A68&lt;&gt;"",IF(AND(MONTH($K66) &lt;= 9, MONTH($L66) &gt;= 9), IF($O66 &lt;&gt; "", $E66/$O66, ""), ""),"")</f>
        <v>100000</v>
      </c>
      <c r="Y66" s="10">
        <f>IF('FY2021'!$A68&lt;&gt;"",IF(AND(MONTH($K66) &lt;= 10, MONTH($L66) &gt;= 10), IF($O66 &lt;&gt; "", $E66/$O66, ""), ""),"")</f>
        <v>100000</v>
      </c>
      <c r="Z66" s="10">
        <f>IF('FY2021'!$A68&lt;&gt;"",IF(AND(MONTH($K66) &lt;= 11, MONTH($L66) &gt;= 11), IF($O66 &lt;&gt; "", $E66/$O66, ""), ""),"")</f>
        <v>100000</v>
      </c>
      <c r="AA66" s="10">
        <f>IF('FY2021'!$A68&lt;&gt;"",IF(AND(MONTH($K66) &lt;= 12, MONTH($L66) &gt;= 12), IF($O66 &lt;&gt; "", $E66/$O66, ""), ""),"")</f>
        <v>100000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44317</v>
      </c>
      <c r="L67" s="7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44561</v>
      </c>
      <c r="M67" s="7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44333</v>
      </c>
      <c r="N67" s="7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44312</v>
      </c>
      <c r="O67" s="5">
        <f t="shared" ref="O67:O130" si="1">IF(AND(K67&lt;&gt;"", L67&lt;&gt;""), DATEDIF(K67, L67, "M") + 1, "")</f>
        <v>8</v>
      </c>
      <c r="P67" s="10" t="str">
        <f>IF('FY2021'!$A69&lt;&gt;"",IF(AND(MONTH($K67) &lt;= 1, MONTH($L67) &gt;= 1), IF($O67 &lt;&gt; "", $E67/$O67, ""), ""),"")</f>
        <v/>
      </c>
      <c r="Q67" s="10" t="str">
        <f>IF('FY2021'!$A69&lt;&gt;"",IF(AND(MONTH($K67) &lt;= 2, MONTH($L67) &gt;= 2), IF($O67 &lt;&gt; "", $E67/$O67, ""), ""),"")</f>
        <v/>
      </c>
      <c r="R67" s="10" t="str">
        <f>IF('FY2021'!$A69&lt;&gt;"",IF(AND(MONTH($K67) &lt;= 3, MONTH($L67) &gt;= 3), IF($O67 &lt;&gt; "", $E67/$O67, ""), ""),"")</f>
        <v/>
      </c>
      <c r="S67" s="10" t="str">
        <f>IF('FY2021'!$A69&lt;&gt;"",IF(AND(MONTH($K67) &lt;= 4, MONTH($L67) &gt;= 4), IF($O67 &lt;&gt; "", $E67/$O67, ""), ""),"")</f>
        <v/>
      </c>
      <c r="T67" s="10">
        <f>IF('FY2021'!$A69&lt;&gt;"",IF(AND(MONTH($K67) &lt;= 5, MONTH($L67) &gt;= 5), IF($O67 &lt;&gt; "", $E67/$O67, ""), ""),"")</f>
        <v>100000</v>
      </c>
      <c r="U67" s="10">
        <f>IF('FY2021'!$A69&lt;&gt;"",IF(AND(MONTH($K67) &lt;= 6, MONTH($L67) &gt;= 6), IF($O67 &lt;&gt; "", $E67/$O67, ""), ""),"")</f>
        <v>100000</v>
      </c>
      <c r="V67" s="10">
        <f>IF('FY2021'!$A69&lt;&gt;"",IF(AND(MONTH($K67) &lt;= 7, MONTH($L67) &gt;= 7 ), IF($O67 &lt;&gt; "", $E67/$O67, ""), ""),"")</f>
        <v>100000</v>
      </c>
      <c r="W67" s="10">
        <f>IF('FY2021'!$A69&lt;&gt;"",IF(AND(MONTH($K67) &lt;= 8, MONTH($L67) &gt;= 8), IF($O67 &lt;&gt; "", $E67/$O67, ""), ""),"")</f>
        <v>100000</v>
      </c>
      <c r="X67" s="10">
        <f>IF('FY2021'!$A69&lt;&gt;"",IF(AND(MONTH($K67) &lt;= 9, MONTH($L67) &gt;= 9), IF($O67 &lt;&gt; "", $E67/$O67, ""), ""),"")</f>
        <v>100000</v>
      </c>
      <c r="Y67" s="10">
        <f>IF('FY2021'!$A69&lt;&gt;"",IF(AND(MONTH($K67) &lt;= 10, MONTH($L67) &gt;= 10), IF($O67 &lt;&gt; "", $E67/$O67, ""), ""),"")</f>
        <v>100000</v>
      </c>
      <c r="Z67" s="10">
        <f>IF('FY2021'!$A69&lt;&gt;"",IF(AND(MONTH($K67) &lt;= 11, MONTH($L67) &gt;= 11), IF($O67 &lt;&gt; "", $E67/$O67, ""), ""),"")</f>
        <v>100000</v>
      </c>
      <c r="AA67" s="10">
        <f>IF('FY2021'!$A69&lt;&gt;"",IF(AND(MONTH($K67) &lt;= 12, MONTH($L67) &gt;= 12), IF($O67 &lt;&gt; "", $E67/$O67, ""), ""),"")</f>
        <v>100000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44317</v>
      </c>
      <c r="L68" s="7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44561</v>
      </c>
      <c r="M68" s="7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44333</v>
      </c>
      <c r="N68" s="7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44312</v>
      </c>
      <c r="O68" s="5">
        <f t="shared" si="1"/>
        <v>8</v>
      </c>
      <c r="P68" s="10" t="str">
        <f>IF('FY2021'!$A70&lt;&gt;"",IF(AND(MONTH($K68) &lt;= 1, MONTH($L68) &gt;= 1), IF($O68 &lt;&gt; "", $E68/$O68, ""), ""),"")</f>
        <v/>
      </c>
      <c r="Q68" s="10" t="str">
        <f>IF('FY2021'!$A70&lt;&gt;"",IF(AND(MONTH($K68) &lt;= 2, MONTH($L68) &gt;= 2), IF($O68 &lt;&gt; "", $E68/$O68, ""), ""),"")</f>
        <v/>
      </c>
      <c r="R68" s="10" t="str">
        <f>IF('FY2021'!$A70&lt;&gt;"",IF(AND(MONTH($K68) &lt;= 3, MONTH($L68) &gt;= 3), IF($O68 &lt;&gt; "", $E68/$O68, ""), ""),"")</f>
        <v/>
      </c>
      <c r="S68" s="10" t="str">
        <f>IF('FY2021'!$A70&lt;&gt;"",IF(AND(MONTH($K68) &lt;= 4, MONTH($L68) &gt;= 4), IF($O68 &lt;&gt; "", $E68/$O68, ""), ""),"")</f>
        <v/>
      </c>
      <c r="T68" s="10">
        <f>IF('FY2021'!$A70&lt;&gt;"",IF(AND(MONTH($K68) &lt;= 5, MONTH($L68) &gt;= 5), IF($O68 &lt;&gt; "", $E68/$O68, ""), ""),"")</f>
        <v>100000</v>
      </c>
      <c r="U68" s="10">
        <f>IF('FY2021'!$A70&lt;&gt;"",IF(AND(MONTH($K68) &lt;= 6, MONTH($L68) &gt;= 6), IF($O68 &lt;&gt; "", $E68/$O68, ""), ""),"")</f>
        <v>100000</v>
      </c>
      <c r="V68" s="10">
        <f>IF('FY2021'!$A70&lt;&gt;"",IF(AND(MONTH($K68) &lt;= 7, MONTH($L68) &gt;= 7 ), IF($O68 &lt;&gt; "", $E68/$O68, ""), ""),"")</f>
        <v>100000</v>
      </c>
      <c r="W68" s="10">
        <f>IF('FY2021'!$A70&lt;&gt;"",IF(AND(MONTH($K68) &lt;= 8, MONTH($L68) &gt;= 8), IF($O68 &lt;&gt; "", $E68/$O68, ""), ""),"")</f>
        <v>100000</v>
      </c>
      <c r="X68" s="10">
        <f>IF('FY2021'!$A70&lt;&gt;"",IF(AND(MONTH($K68) &lt;= 9, MONTH($L68) &gt;= 9), IF($O68 &lt;&gt; "", $E68/$O68, ""), ""),"")</f>
        <v>100000</v>
      </c>
      <c r="Y68" s="10">
        <f>IF('FY2021'!$A70&lt;&gt;"",IF(AND(MONTH($K68) &lt;= 10, MONTH($L68) &gt;= 10), IF($O68 &lt;&gt; "", $E68/$O68, ""), ""),"")</f>
        <v>100000</v>
      </c>
      <c r="Z68" s="10">
        <f>IF('FY2021'!$A70&lt;&gt;"",IF(AND(MONTH($K68) &lt;= 11, MONTH($L68) &gt;= 11), IF($O68 &lt;&gt; "", $E68/$O68, ""), ""),"")</f>
        <v>100000</v>
      </c>
      <c r="AA68" s="10">
        <f>IF('FY2021'!$A70&lt;&gt;"",IF(AND(MONTH($K68) &lt;= 12, MONTH($L68) &gt;= 12), IF($O68 &lt;&gt; "", $E68/$O68, ""), ""),"")</f>
        <v>100000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44317</v>
      </c>
      <c r="L69" s="7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44561</v>
      </c>
      <c r="M69" s="7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44333</v>
      </c>
      <c r="N69" s="7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44312</v>
      </c>
      <c r="O69" s="5">
        <f t="shared" si="1"/>
        <v>8</v>
      </c>
      <c r="P69" s="10" t="str">
        <f>IF('FY2021'!$A71&lt;&gt;"",IF(AND(MONTH($K69) &lt;= 1, MONTH($L69) &gt;= 1), IF($O69 &lt;&gt; "", $E69/$O69, ""), ""),"")</f>
        <v/>
      </c>
      <c r="Q69" s="10" t="str">
        <f>IF('FY2021'!$A71&lt;&gt;"",IF(AND(MONTH($K69) &lt;= 2, MONTH($L69) &gt;= 2), IF($O69 &lt;&gt; "", $E69/$O69, ""), ""),"")</f>
        <v/>
      </c>
      <c r="R69" s="10" t="str">
        <f>IF('FY2021'!$A71&lt;&gt;"",IF(AND(MONTH($K69) &lt;= 3, MONTH($L69) &gt;= 3), IF($O69 &lt;&gt; "", $E69/$O69, ""), ""),"")</f>
        <v/>
      </c>
      <c r="S69" s="10" t="str">
        <f>IF('FY2021'!$A71&lt;&gt;"",IF(AND(MONTH($K69) &lt;= 4, MONTH($L69) &gt;= 4), IF($O69 &lt;&gt; "", $E69/$O69, ""), ""),"")</f>
        <v/>
      </c>
      <c r="T69" s="10">
        <f>IF('FY2021'!$A71&lt;&gt;"",IF(AND(MONTH($K69) &lt;= 5, MONTH($L69) &gt;= 5), IF($O69 &lt;&gt; "", $E69/$O69, ""), ""),"")</f>
        <v>150000</v>
      </c>
      <c r="U69" s="10">
        <f>IF('FY2021'!$A71&lt;&gt;"",IF(AND(MONTH($K69) &lt;= 6, MONTH($L69) &gt;= 6), IF($O69 &lt;&gt; "", $E69/$O69, ""), ""),"")</f>
        <v>150000</v>
      </c>
      <c r="V69" s="10">
        <f>IF('FY2021'!$A71&lt;&gt;"",IF(AND(MONTH($K69) &lt;= 7, MONTH($L69) &gt;= 7 ), IF($O69 &lt;&gt; "", $E69/$O69, ""), ""),"")</f>
        <v>150000</v>
      </c>
      <c r="W69" s="10">
        <f>IF('FY2021'!$A71&lt;&gt;"",IF(AND(MONTH($K69) &lt;= 8, MONTH($L69) &gt;= 8), IF($O69 &lt;&gt; "", $E69/$O69, ""), ""),"")</f>
        <v>150000</v>
      </c>
      <c r="X69" s="10">
        <f>IF('FY2021'!$A71&lt;&gt;"",IF(AND(MONTH($K69) &lt;= 9, MONTH($L69) &gt;= 9), IF($O69 &lt;&gt; "", $E69/$O69, ""), ""),"")</f>
        <v>150000</v>
      </c>
      <c r="Y69" s="10">
        <f>IF('FY2021'!$A71&lt;&gt;"",IF(AND(MONTH($K69) &lt;= 10, MONTH($L69) &gt;= 10), IF($O69 &lt;&gt; "", $E69/$O69, ""), ""),"")</f>
        <v>150000</v>
      </c>
      <c r="Z69" s="10">
        <f>IF('FY2021'!$A71&lt;&gt;"",IF(AND(MONTH($K69) &lt;= 11, MONTH($L69) &gt;= 11), IF($O69 &lt;&gt; "", $E69/$O69, ""), ""),"")</f>
        <v>150000</v>
      </c>
      <c r="AA69" s="10">
        <f>IF('FY2021'!$A71&lt;&gt;"",IF(AND(MONTH($K69) &lt;= 12, MONTH($L69) &gt;= 12), IF($O69 &lt;&gt; "", $E69/$O69, ""), ""),"")</f>
        <v>150000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44317</v>
      </c>
      <c r="L70" s="7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44561</v>
      </c>
      <c r="M70" s="7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44333</v>
      </c>
      <c r="N70" s="7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44312</v>
      </c>
      <c r="O70" s="5">
        <f t="shared" si="1"/>
        <v>8</v>
      </c>
      <c r="P70" s="10" t="str">
        <f>IF('FY2021'!$A72&lt;&gt;"",IF(AND(MONTH($K70) &lt;= 1, MONTH($L70) &gt;= 1), IF($O70 &lt;&gt; "", $E70/$O70, ""), ""),"")</f>
        <v/>
      </c>
      <c r="Q70" s="10" t="str">
        <f>IF('FY2021'!$A72&lt;&gt;"",IF(AND(MONTH($K70) &lt;= 2, MONTH($L70) &gt;= 2), IF($O70 &lt;&gt; "", $E70/$O70, ""), ""),"")</f>
        <v/>
      </c>
      <c r="R70" s="10" t="str">
        <f>IF('FY2021'!$A72&lt;&gt;"",IF(AND(MONTH($K70) &lt;= 3, MONTH($L70) &gt;= 3), IF($O70 &lt;&gt; "", $E70/$O70, ""), ""),"")</f>
        <v/>
      </c>
      <c r="S70" s="10" t="str">
        <f>IF('FY2021'!$A72&lt;&gt;"",IF(AND(MONTH($K70) &lt;= 4, MONTH($L70) &gt;= 4), IF($O70 &lt;&gt; "", $E70/$O70, ""), ""),"")</f>
        <v/>
      </c>
      <c r="T70" s="10">
        <f>IF('FY2021'!$A72&lt;&gt;"",IF(AND(MONTH($K70) &lt;= 5, MONTH($L70) &gt;= 5), IF($O70 &lt;&gt; "", $E70/$O70, ""), ""),"")</f>
        <v>100000</v>
      </c>
      <c r="U70" s="10">
        <f>IF('FY2021'!$A72&lt;&gt;"",IF(AND(MONTH($K70) &lt;= 6, MONTH($L70) &gt;= 6), IF($O70 &lt;&gt; "", $E70/$O70, ""), ""),"")</f>
        <v>100000</v>
      </c>
      <c r="V70" s="10">
        <f>IF('FY2021'!$A72&lt;&gt;"",IF(AND(MONTH($K70) &lt;= 7, MONTH($L70) &gt;= 7 ), IF($O70 &lt;&gt; "", $E70/$O70, ""), ""),"")</f>
        <v>100000</v>
      </c>
      <c r="W70" s="10">
        <f>IF('FY2021'!$A72&lt;&gt;"",IF(AND(MONTH($K70) &lt;= 8, MONTH($L70) &gt;= 8), IF($O70 &lt;&gt; "", $E70/$O70, ""), ""),"")</f>
        <v>100000</v>
      </c>
      <c r="X70" s="10">
        <f>IF('FY2021'!$A72&lt;&gt;"",IF(AND(MONTH($K70) &lt;= 9, MONTH($L70) &gt;= 9), IF($O70 &lt;&gt; "", $E70/$O70, ""), ""),"")</f>
        <v>100000</v>
      </c>
      <c r="Y70" s="10">
        <f>IF('FY2021'!$A72&lt;&gt;"",IF(AND(MONTH($K70) &lt;= 10, MONTH($L70) &gt;= 10), IF($O70 &lt;&gt; "", $E70/$O70, ""), ""),"")</f>
        <v>100000</v>
      </c>
      <c r="Z70" s="10">
        <f>IF('FY2021'!$A72&lt;&gt;"",IF(AND(MONTH($K70) &lt;= 11, MONTH($L70) &gt;= 11), IF($O70 &lt;&gt; "", $E70/$O70, ""), ""),"")</f>
        <v>100000</v>
      </c>
      <c r="AA70" s="10">
        <f>IF('FY2021'!$A72&lt;&gt;"",IF(AND(MONTH($K70) &lt;= 12, MONTH($L70) &gt;= 12), IF($O70 &lt;&gt; "", $E70/$O70, ""), ""),"")</f>
        <v>100000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44317</v>
      </c>
      <c r="L71" s="7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44561</v>
      </c>
      <c r="M71" s="7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44333</v>
      </c>
      <c r="N71" s="7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44312</v>
      </c>
      <c r="O71" s="5">
        <f t="shared" si="1"/>
        <v>8</v>
      </c>
      <c r="P71" s="10" t="str">
        <f>IF('FY2021'!$A73&lt;&gt;"",IF(AND(MONTH($K71) &lt;= 1, MONTH($L71) &gt;= 1), IF($O71 &lt;&gt; "", $E71/$O71, ""), ""),"")</f>
        <v/>
      </c>
      <c r="Q71" s="10" t="str">
        <f>IF('FY2021'!$A73&lt;&gt;"",IF(AND(MONTH($K71) &lt;= 2, MONTH($L71) &gt;= 2), IF($O71 &lt;&gt; "", $E71/$O71, ""), ""),"")</f>
        <v/>
      </c>
      <c r="R71" s="10" t="str">
        <f>IF('FY2021'!$A73&lt;&gt;"",IF(AND(MONTH($K71) &lt;= 3, MONTH($L71) &gt;= 3), IF($O71 &lt;&gt; "", $E71/$O71, ""), ""),"")</f>
        <v/>
      </c>
      <c r="S71" s="10" t="str">
        <f>IF('FY2021'!$A73&lt;&gt;"",IF(AND(MONTH($K71) &lt;= 4, MONTH($L71) &gt;= 4), IF($O71 &lt;&gt; "", $E71/$O71, ""), ""),"")</f>
        <v/>
      </c>
      <c r="T71" s="10">
        <f>IF('FY2021'!$A73&lt;&gt;"",IF(AND(MONTH($K71) &lt;= 5, MONTH($L71) &gt;= 5), IF($O71 &lt;&gt; "", $E71/$O71, ""), ""),"")</f>
        <v>100000</v>
      </c>
      <c r="U71" s="10">
        <f>IF('FY2021'!$A73&lt;&gt;"",IF(AND(MONTH($K71) &lt;= 6, MONTH($L71) &gt;= 6), IF($O71 &lt;&gt; "", $E71/$O71, ""), ""),"")</f>
        <v>100000</v>
      </c>
      <c r="V71" s="10">
        <f>IF('FY2021'!$A73&lt;&gt;"",IF(AND(MONTH($K71) &lt;= 7, MONTH($L71) &gt;= 7 ), IF($O71 &lt;&gt; "", $E71/$O71, ""), ""),"")</f>
        <v>100000</v>
      </c>
      <c r="W71" s="10">
        <f>IF('FY2021'!$A73&lt;&gt;"",IF(AND(MONTH($K71) &lt;= 8, MONTH($L71) &gt;= 8), IF($O71 &lt;&gt; "", $E71/$O71, ""), ""),"")</f>
        <v>100000</v>
      </c>
      <c r="X71" s="10">
        <f>IF('FY2021'!$A73&lt;&gt;"",IF(AND(MONTH($K71) &lt;= 9, MONTH($L71) &gt;= 9), IF($O71 &lt;&gt; "", $E71/$O71, ""), ""),"")</f>
        <v>100000</v>
      </c>
      <c r="Y71" s="10">
        <f>IF('FY2021'!$A73&lt;&gt;"",IF(AND(MONTH($K71) &lt;= 10, MONTH($L71) &gt;= 10), IF($O71 &lt;&gt; "", $E71/$O71, ""), ""),"")</f>
        <v>100000</v>
      </c>
      <c r="Z71" s="10">
        <f>IF('FY2021'!$A73&lt;&gt;"",IF(AND(MONTH($K71) &lt;= 11, MONTH($L71) &gt;= 11), IF($O71 &lt;&gt; "", $E71/$O71, ""), ""),"")</f>
        <v>100000</v>
      </c>
      <c r="AA71" s="10">
        <f>IF('FY2021'!$A73&lt;&gt;"",IF(AND(MONTH($K71) &lt;= 12, MONTH($L71) &gt;= 12), IF($O71 &lt;&gt; "", $E71/$O71, ""), ""),"")</f>
        <v>100000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44317</v>
      </c>
      <c r="L72" s="7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44561</v>
      </c>
      <c r="M72" s="7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44333</v>
      </c>
      <c r="N72" s="7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44312</v>
      </c>
      <c r="O72" s="5">
        <f t="shared" si="1"/>
        <v>8</v>
      </c>
      <c r="P72" s="10" t="str">
        <f>IF('FY2021'!$A74&lt;&gt;"",IF(AND(MONTH($K72) &lt;= 1, MONTH($L72) &gt;= 1), IF($O72 &lt;&gt; "", $E72/$O72, ""), ""),"")</f>
        <v/>
      </c>
      <c r="Q72" s="10" t="str">
        <f>IF('FY2021'!$A74&lt;&gt;"",IF(AND(MONTH($K72) &lt;= 2, MONTH($L72) &gt;= 2), IF($O72 &lt;&gt; "", $E72/$O72, ""), ""),"")</f>
        <v/>
      </c>
      <c r="R72" s="10" t="str">
        <f>IF('FY2021'!$A74&lt;&gt;"",IF(AND(MONTH($K72) &lt;= 3, MONTH($L72) &gt;= 3), IF($O72 &lt;&gt; "", $E72/$O72, ""), ""),"")</f>
        <v/>
      </c>
      <c r="S72" s="10" t="str">
        <f>IF('FY2021'!$A74&lt;&gt;"",IF(AND(MONTH($K72) &lt;= 4, MONTH($L72) &gt;= 4), IF($O72 &lt;&gt; "", $E72/$O72, ""), ""),"")</f>
        <v/>
      </c>
      <c r="T72" s="10">
        <f>IF('FY2021'!$A74&lt;&gt;"",IF(AND(MONTH($K72) &lt;= 5, MONTH($L72) &gt;= 5), IF($O72 &lt;&gt; "", $E72/$O72, ""), ""),"")</f>
        <v>100000</v>
      </c>
      <c r="U72" s="10">
        <f>IF('FY2021'!$A74&lt;&gt;"",IF(AND(MONTH($K72) &lt;= 6, MONTH($L72) &gt;= 6), IF($O72 &lt;&gt; "", $E72/$O72, ""), ""),"")</f>
        <v>100000</v>
      </c>
      <c r="V72" s="10">
        <f>IF('FY2021'!$A74&lt;&gt;"",IF(AND(MONTH($K72) &lt;= 7, MONTH($L72) &gt;= 7 ), IF($O72 &lt;&gt; "", $E72/$O72, ""), ""),"")</f>
        <v>100000</v>
      </c>
      <c r="W72" s="10">
        <f>IF('FY2021'!$A74&lt;&gt;"",IF(AND(MONTH($K72) &lt;= 8, MONTH($L72) &gt;= 8), IF($O72 &lt;&gt; "", $E72/$O72, ""), ""),"")</f>
        <v>100000</v>
      </c>
      <c r="X72" s="10">
        <f>IF('FY2021'!$A74&lt;&gt;"",IF(AND(MONTH($K72) &lt;= 9, MONTH($L72) &gt;= 9), IF($O72 &lt;&gt; "", $E72/$O72, ""), ""),"")</f>
        <v>100000</v>
      </c>
      <c r="Y72" s="10">
        <f>IF('FY2021'!$A74&lt;&gt;"",IF(AND(MONTH($K72) &lt;= 10, MONTH($L72) &gt;= 10), IF($O72 &lt;&gt; "", $E72/$O72, ""), ""),"")</f>
        <v>100000</v>
      </c>
      <c r="Z72" s="10">
        <f>IF('FY2021'!$A74&lt;&gt;"",IF(AND(MONTH($K72) &lt;= 11, MONTH($L72) &gt;= 11), IF($O72 &lt;&gt; "", $E72/$O72, ""), ""),"")</f>
        <v>100000</v>
      </c>
      <c r="AA72" s="10">
        <f>IF('FY2021'!$A74&lt;&gt;"",IF(AND(MONTH($K72) &lt;= 12, MONTH($L72) &gt;= 12), IF($O72 &lt;&gt; "", $E72/$O72, ""), ""),"")</f>
        <v>100000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44317</v>
      </c>
      <c r="L73" s="7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44561</v>
      </c>
      <c r="M73" s="7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44333</v>
      </c>
      <c r="N73" s="7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44312</v>
      </c>
      <c r="O73" s="5">
        <f t="shared" si="1"/>
        <v>8</v>
      </c>
      <c r="P73" s="10" t="str">
        <f>IF('FY2021'!$A75&lt;&gt;"",IF(AND(MONTH($K73) &lt;= 1, MONTH($L73) &gt;= 1), IF($O73 &lt;&gt; "", $E73/$O73, ""), ""),"")</f>
        <v/>
      </c>
      <c r="Q73" s="10" t="str">
        <f>IF('FY2021'!$A75&lt;&gt;"",IF(AND(MONTH($K73) &lt;= 2, MONTH($L73) &gt;= 2), IF($O73 &lt;&gt; "", $E73/$O73, ""), ""),"")</f>
        <v/>
      </c>
      <c r="R73" s="10" t="str">
        <f>IF('FY2021'!$A75&lt;&gt;"",IF(AND(MONTH($K73) &lt;= 3, MONTH($L73) &gt;= 3), IF($O73 &lt;&gt; "", $E73/$O73, ""), ""),"")</f>
        <v/>
      </c>
      <c r="S73" s="10" t="str">
        <f>IF('FY2021'!$A75&lt;&gt;"",IF(AND(MONTH($K73) &lt;= 4, MONTH($L73) &gt;= 4), IF($O73 &lt;&gt; "", $E73/$O73, ""), ""),"")</f>
        <v/>
      </c>
      <c r="T73" s="10">
        <f>IF('FY2021'!$A75&lt;&gt;"",IF(AND(MONTH($K73) &lt;= 5, MONTH($L73) &gt;= 5), IF($O73 &lt;&gt; "", $E73/$O73, ""), ""),"")</f>
        <v>300000</v>
      </c>
      <c r="U73" s="10">
        <f>IF('FY2021'!$A75&lt;&gt;"",IF(AND(MONTH($K73) &lt;= 6, MONTH($L73) &gt;= 6), IF($O73 &lt;&gt; "", $E73/$O73, ""), ""),"")</f>
        <v>300000</v>
      </c>
      <c r="V73" s="10">
        <f>IF('FY2021'!$A75&lt;&gt;"",IF(AND(MONTH($K73) &lt;= 7, MONTH($L73) &gt;= 7 ), IF($O73 &lt;&gt; "", $E73/$O73, ""), ""),"")</f>
        <v>300000</v>
      </c>
      <c r="W73" s="10">
        <f>IF('FY2021'!$A75&lt;&gt;"",IF(AND(MONTH($K73) &lt;= 8, MONTH($L73) &gt;= 8), IF($O73 &lt;&gt; "", $E73/$O73, ""), ""),"")</f>
        <v>300000</v>
      </c>
      <c r="X73" s="10">
        <f>IF('FY2021'!$A75&lt;&gt;"",IF(AND(MONTH($K73) &lt;= 9, MONTH($L73) &gt;= 9), IF($O73 &lt;&gt; "", $E73/$O73, ""), ""),"")</f>
        <v>300000</v>
      </c>
      <c r="Y73" s="10">
        <f>IF('FY2021'!$A75&lt;&gt;"",IF(AND(MONTH($K73) &lt;= 10, MONTH($L73) &gt;= 10), IF($O73 &lt;&gt; "", $E73/$O73, ""), ""),"")</f>
        <v>300000</v>
      </c>
      <c r="Z73" s="10">
        <f>IF('FY2021'!$A75&lt;&gt;"",IF(AND(MONTH($K73) &lt;= 11, MONTH($L73) &gt;= 11), IF($O73 &lt;&gt; "", $E73/$O73, ""), ""),"")</f>
        <v>300000</v>
      </c>
      <c r="AA73" s="10">
        <f>IF('FY2021'!$A75&lt;&gt;"",IF(AND(MONTH($K73) &lt;= 12, MONTH($L73) &gt;= 12), IF($O73 &lt;&gt; "", $E73/$O73, ""), ""),"")</f>
        <v>300000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44317</v>
      </c>
      <c r="L74" s="7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44561</v>
      </c>
      <c r="M74" s="7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44333</v>
      </c>
      <c r="N74" s="7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44312</v>
      </c>
      <c r="O74" s="5">
        <f t="shared" si="1"/>
        <v>8</v>
      </c>
      <c r="P74" s="10" t="str">
        <f>IF('FY2021'!$A76&lt;&gt;"",IF(AND(MONTH($K74) &lt;= 1, MONTH($L74) &gt;= 1), IF($O74 &lt;&gt; "", $E74/$O74, ""), ""),"")</f>
        <v/>
      </c>
      <c r="Q74" s="10" t="str">
        <f>IF('FY2021'!$A76&lt;&gt;"",IF(AND(MONTH($K74) &lt;= 2, MONTH($L74) &gt;= 2), IF($O74 &lt;&gt; "", $E74/$O74, ""), ""),"")</f>
        <v/>
      </c>
      <c r="R74" s="10" t="str">
        <f>IF('FY2021'!$A76&lt;&gt;"",IF(AND(MONTH($K74) &lt;= 3, MONTH($L74) &gt;= 3), IF($O74 &lt;&gt; "", $E74/$O74, ""), ""),"")</f>
        <v/>
      </c>
      <c r="S74" s="10" t="str">
        <f>IF('FY2021'!$A76&lt;&gt;"",IF(AND(MONTH($K74) &lt;= 4, MONTH($L74) &gt;= 4), IF($O74 &lt;&gt; "", $E74/$O74, ""), ""),"")</f>
        <v/>
      </c>
      <c r="T74" s="10">
        <f>IF('FY2021'!$A76&lt;&gt;"",IF(AND(MONTH($K74) &lt;= 5, MONTH($L74) &gt;= 5), IF($O74 &lt;&gt; "", $E74/$O74, ""), ""),"")</f>
        <v>150000</v>
      </c>
      <c r="U74" s="10">
        <f>IF('FY2021'!$A76&lt;&gt;"",IF(AND(MONTH($K74) &lt;= 6, MONTH($L74) &gt;= 6), IF($O74 &lt;&gt; "", $E74/$O74, ""), ""),"")</f>
        <v>150000</v>
      </c>
      <c r="V74" s="10">
        <f>IF('FY2021'!$A76&lt;&gt;"",IF(AND(MONTH($K74) &lt;= 7, MONTH($L74) &gt;= 7 ), IF($O74 &lt;&gt; "", $E74/$O74, ""), ""),"")</f>
        <v>150000</v>
      </c>
      <c r="W74" s="10">
        <f>IF('FY2021'!$A76&lt;&gt;"",IF(AND(MONTH($K74) &lt;= 8, MONTH($L74) &gt;= 8), IF($O74 &lt;&gt; "", $E74/$O74, ""), ""),"")</f>
        <v>150000</v>
      </c>
      <c r="X74" s="10">
        <f>IF('FY2021'!$A76&lt;&gt;"",IF(AND(MONTH($K74) &lt;= 9, MONTH($L74) &gt;= 9), IF($O74 &lt;&gt; "", $E74/$O74, ""), ""),"")</f>
        <v>150000</v>
      </c>
      <c r="Y74" s="10">
        <f>IF('FY2021'!$A76&lt;&gt;"",IF(AND(MONTH($K74) &lt;= 10, MONTH($L74) &gt;= 10), IF($O74 &lt;&gt; "", $E74/$O74, ""), ""),"")</f>
        <v>150000</v>
      </c>
      <c r="Z74" s="10">
        <f>IF('FY2021'!$A76&lt;&gt;"",IF(AND(MONTH($K74) &lt;= 11, MONTH($L74) &gt;= 11), IF($O74 &lt;&gt; "", $E74/$O74, ""), ""),"")</f>
        <v>150000</v>
      </c>
      <c r="AA74" s="10">
        <f>IF('FY2021'!$A76&lt;&gt;"",IF(AND(MONTH($K74) &lt;= 12, MONTH($L74) &gt;= 12), IF($O74 &lt;&gt; "", $E74/$O74, ""), ""),"")</f>
        <v>150000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44317</v>
      </c>
      <c r="L75" s="7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44561</v>
      </c>
      <c r="M75" s="7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44333</v>
      </c>
      <c r="N75" s="7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44312</v>
      </c>
      <c r="O75" s="5">
        <f t="shared" si="1"/>
        <v>8</v>
      </c>
      <c r="P75" s="10" t="str">
        <f>IF('FY2021'!$A77&lt;&gt;"",IF(AND(MONTH($K75) &lt;= 1, MONTH($L75) &gt;= 1), IF($O75 &lt;&gt; "", $E75/$O75, ""), ""),"")</f>
        <v/>
      </c>
      <c r="Q75" s="10" t="str">
        <f>IF('FY2021'!$A77&lt;&gt;"",IF(AND(MONTH($K75) &lt;= 2, MONTH($L75) &gt;= 2), IF($O75 &lt;&gt; "", $E75/$O75, ""), ""),"")</f>
        <v/>
      </c>
      <c r="R75" s="10" t="str">
        <f>IF('FY2021'!$A77&lt;&gt;"",IF(AND(MONTH($K75) &lt;= 3, MONTH($L75) &gt;= 3), IF($O75 &lt;&gt; "", $E75/$O75, ""), ""),"")</f>
        <v/>
      </c>
      <c r="S75" s="10" t="str">
        <f>IF('FY2021'!$A77&lt;&gt;"",IF(AND(MONTH($K75) &lt;= 4, MONTH($L75) &gt;= 4), IF($O75 &lt;&gt; "", $E75/$O75, ""), ""),"")</f>
        <v/>
      </c>
      <c r="T75" s="10">
        <f>IF('FY2021'!$A77&lt;&gt;"",IF(AND(MONTH($K75) &lt;= 5, MONTH($L75) &gt;= 5), IF($O75 &lt;&gt; "", $E75/$O75, ""), ""),"")</f>
        <v>200000</v>
      </c>
      <c r="U75" s="10">
        <f>IF('FY2021'!$A77&lt;&gt;"",IF(AND(MONTH($K75) &lt;= 6, MONTH($L75) &gt;= 6), IF($O75 &lt;&gt; "", $E75/$O75, ""), ""),"")</f>
        <v>200000</v>
      </c>
      <c r="V75" s="10">
        <f>IF('FY2021'!$A77&lt;&gt;"",IF(AND(MONTH($K75) &lt;= 7, MONTH($L75) &gt;= 7 ), IF($O75 &lt;&gt; "", $E75/$O75, ""), ""),"")</f>
        <v>200000</v>
      </c>
      <c r="W75" s="10">
        <f>IF('FY2021'!$A77&lt;&gt;"",IF(AND(MONTH($K75) &lt;= 8, MONTH($L75) &gt;= 8), IF($O75 &lt;&gt; "", $E75/$O75, ""), ""),"")</f>
        <v>200000</v>
      </c>
      <c r="X75" s="10">
        <f>IF('FY2021'!$A77&lt;&gt;"",IF(AND(MONTH($K75) &lt;= 9, MONTH($L75) &gt;= 9), IF($O75 &lt;&gt; "", $E75/$O75, ""), ""),"")</f>
        <v>200000</v>
      </c>
      <c r="Y75" s="10">
        <f>IF('FY2021'!$A77&lt;&gt;"",IF(AND(MONTH($K75) &lt;= 10, MONTH($L75) &gt;= 10), IF($O75 &lt;&gt; "", $E75/$O75, ""), ""),"")</f>
        <v>200000</v>
      </c>
      <c r="Z75" s="10">
        <f>IF('FY2021'!$A77&lt;&gt;"",IF(AND(MONTH($K75) &lt;= 11, MONTH($L75) &gt;= 11), IF($O75 &lt;&gt; "", $E75/$O75, ""), ""),"")</f>
        <v>200000</v>
      </c>
      <c r="AA75" s="10">
        <f>IF('FY2021'!$A77&lt;&gt;"",IF(AND(MONTH($K75) &lt;= 12, MONTH($L75) &gt;= 12), IF($O75 &lt;&gt; "", $E75/$O75, ""), ""),"")</f>
        <v>200000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44317</v>
      </c>
      <c r="L76" s="7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44561</v>
      </c>
      <c r="M76" s="7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44333</v>
      </c>
      <c r="N76" s="7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44312</v>
      </c>
      <c r="O76" s="5">
        <f t="shared" si="1"/>
        <v>8</v>
      </c>
      <c r="P76" s="10" t="str">
        <f>IF('FY2021'!$A78&lt;&gt;"",IF(AND(MONTH($K76) &lt;= 1, MONTH($L76) &gt;= 1), IF($O76 &lt;&gt; "", $E76/$O76, ""), ""),"")</f>
        <v/>
      </c>
      <c r="Q76" s="10" t="str">
        <f>IF('FY2021'!$A78&lt;&gt;"",IF(AND(MONTH($K76) &lt;= 2, MONTH($L76) &gt;= 2), IF($O76 &lt;&gt; "", $E76/$O76, ""), ""),"")</f>
        <v/>
      </c>
      <c r="R76" s="10" t="str">
        <f>IF('FY2021'!$A78&lt;&gt;"",IF(AND(MONTH($K76) &lt;= 3, MONTH($L76) &gt;= 3), IF($O76 &lt;&gt; "", $E76/$O76, ""), ""),"")</f>
        <v/>
      </c>
      <c r="S76" s="10" t="str">
        <f>IF('FY2021'!$A78&lt;&gt;"",IF(AND(MONTH($K76) &lt;= 4, MONTH($L76) &gt;= 4), IF($O76 &lt;&gt; "", $E76/$O76, ""), ""),"")</f>
        <v/>
      </c>
      <c r="T76" s="10">
        <f>IF('FY2021'!$A78&lt;&gt;"",IF(AND(MONTH($K76) &lt;= 5, MONTH($L76) &gt;= 5), IF($O76 &lt;&gt; "", $E76/$O76, ""), ""),"")</f>
        <v>200000</v>
      </c>
      <c r="U76" s="10">
        <f>IF('FY2021'!$A78&lt;&gt;"",IF(AND(MONTH($K76) &lt;= 6, MONTH($L76) &gt;= 6), IF($O76 &lt;&gt; "", $E76/$O76, ""), ""),"")</f>
        <v>200000</v>
      </c>
      <c r="V76" s="10">
        <f>IF('FY2021'!$A78&lt;&gt;"",IF(AND(MONTH($K76) &lt;= 7, MONTH($L76) &gt;= 7 ), IF($O76 &lt;&gt; "", $E76/$O76, ""), ""),"")</f>
        <v>200000</v>
      </c>
      <c r="W76" s="10">
        <f>IF('FY2021'!$A78&lt;&gt;"",IF(AND(MONTH($K76) &lt;= 8, MONTH($L76) &gt;= 8), IF($O76 &lt;&gt; "", $E76/$O76, ""), ""),"")</f>
        <v>200000</v>
      </c>
      <c r="X76" s="10">
        <f>IF('FY2021'!$A78&lt;&gt;"",IF(AND(MONTH($K76) &lt;= 9, MONTH($L76) &gt;= 9), IF($O76 &lt;&gt; "", $E76/$O76, ""), ""),"")</f>
        <v>200000</v>
      </c>
      <c r="Y76" s="10">
        <f>IF('FY2021'!$A78&lt;&gt;"",IF(AND(MONTH($K76) &lt;= 10, MONTH($L76) &gt;= 10), IF($O76 &lt;&gt; "", $E76/$O76, ""), ""),"")</f>
        <v>200000</v>
      </c>
      <c r="Z76" s="10">
        <f>IF('FY2021'!$A78&lt;&gt;"",IF(AND(MONTH($K76) &lt;= 11, MONTH($L76) &gt;= 11), IF($O76 &lt;&gt; "", $E76/$O76, ""), ""),"")</f>
        <v>200000</v>
      </c>
      <c r="AA76" s="10">
        <f>IF('FY2021'!$A78&lt;&gt;"",IF(AND(MONTH($K76) &lt;= 12, MONTH($L76) &gt;= 12), IF($O76 &lt;&gt; "", $E76/$O76, ""), ""),"")</f>
        <v>200000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44317</v>
      </c>
      <c r="L77" s="7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44561</v>
      </c>
      <c r="M77" s="7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44333</v>
      </c>
      <c r="N77" s="7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44312</v>
      </c>
      <c r="O77" s="5">
        <f t="shared" si="1"/>
        <v>8</v>
      </c>
      <c r="P77" s="10" t="str">
        <f>IF('FY2021'!$A79&lt;&gt;"",IF(AND(MONTH($K77) &lt;= 1, MONTH($L77) &gt;= 1), IF($O77 &lt;&gt; "", $E77/$O77, ""), ""),"")</f>
        <v/>
      </c>
      <c r="Q77" s="10" t="str">
        <f>IF('FY2021'!$A79&lt;&gt;"",IF(AND(MONTH($K77) &lt;= 2, MONTH($L77) &gt;= 2), IF($O77 &lt;&gt; "", $E77/$O77, ""), ""),"")</f>
        <v/>
      </c>
      <c r="R77" s="10" t="str">
        <f>IF('FY2021'!$A79&lt;&gt;"",IF(AND(MONTH($K77) &lt;= 3, MONTH($L77) &gt;= 3), IF($O77 &lt;&gt; "", $E77/$O77, ""), ""),"")</f>
        <v/>
      </c>
      <c r="S77" s="10" t="str">
        <f>IF('FY2021'!$A79&lt;&gt;"",IF(AND(MONTH($K77) &lt;= 4, MONTH($L77) &gt;= 4), IF($O77 &lt;&gt; "", $E77/$O77, ""), ""),"")</f>
        <v/>
      </c>
      <c r="T77" s="10">
        <f>IF('FY2021'!$A79&lt;&gt;"",IF(AND(MONTH($K77) &lt;= 5, MONTH($L77) &gt;= 5), IF($O77 &lt;&gt; "", $E77/$O77, ""), ""),"")</f>
        <v>200000</v>
      </c>
      <c r="U77" s="10">
        <f>IF('FY2021'!$A79&lt;&gt;"",IF(AND(MONTH($K77) &lt;= 6, MONTH($L77) &gt;= 6), IF($O77 &lt;&gt; "", $E77/$O77, ""), ""),"")</f>
        <v>200000</v>
      </c>
      <c r="V77" s="10">
        <f>IF('FY2021'!$A79&lt;&gt;"",IF(AND(MONTH($K77) &lt;= 7, MONTH($L77) &gt;= 7 ), IF($O77 &lt;&gt; "", $E77/$O77, ""), ""),"")</f>
        <v>200000</v>
      </c>
      <c r="W77" s="10">
        <f>IF('FY2021'!$A79&lt;&gt;"",IF(AND(MONTH($K77) &lt;= 8, MONTH($L77) &gt;= 8), IF($O77 &lt;&gt; "", $E77/$O77, ""), ""),"")</f>
        <v>200000</v>
      </c>
      <c r="X77" s="10">
        <f>IF('FY2021'!$A79&lt;&gt;"",IF(AND(MONTH($K77) &lt;= 9, MONTH($L77) &gt;= 9), IF($O77 &lt;&gt; "", $E77/$O77, ""), ""),"")</f>
        <v>200000</v>
      </c>
      <c r="Y77" s="10">
        <f>IF('FY2021'!$A79&lt;&gt;"",IF(AND(MONTH($K77) &lt;= 10, MONTH($L77) &gt;= 10), IF($O77 &lt;&gt; "", $E77/$O77, ""), ""),"")</f>
        <v>200000</v>
      </c>
      <c r="Z77" s="10">
        <f>IF('FY2021'!$A79&lt;&gt;"",IF(AND(MONTH($K77) &lt;= 11, MONTH($L77) &gt;= 11), IF($O77 &lt;&gt; "", $E77/$O77, ""), ""),"")</f>
        <v>200000</v>
      </c>
      <c r="AA77" s="10">
        <f>IF('FY2021'!$A79&lt;&gt;"",IF(AND(MONTH($K77) &lt;= 12, MONTH($L77) &gt;= 12), IF($O77 &lt;&gt; "", $E77/$O77, ""), ""),"")</f>
        <v>200000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44317</v>
      </c>
      <c r="L78" s="7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44561</v>
      </c>
      <c r="M78" s="7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44333</v>
      </c>
      <c r="N78" s="7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44312</v>
      </c>
      <c r="O78" s="5">
        <f t="shared" si="1"/>
        <v>8</v>
      </c>
      <c r="P78" s="10" t="str">
        <f>IF('FY2021'!$A80&lt;&gt;"",IF(AND(MONTH($K78) &lt;= 1, MONTH($L78) &gt;= 1), IF($O78 &lt;&gt; "", $E78/$O78, ""), ""),"")</f>
        <v/>
      </c>
      <c r="Q78" s="10" t="str">
        <f>IF('FY2021'!$A80&lt;&gt;"",IF(AND(MONTH($K78) &lt;= 2, MONTH($L78) &gt;= 2), IF($O78 &lt;&gt; "", $E78/$O78, ""), ""),"")</f>
        <v/>
      </c>
      <c r="R78" s="10" t="str">
        <f>IF('FY2021'!$A80&lt;&gt;"",IF(AND(MONTH($K78) &lt;= 3, MONTH($L78) &gt;= 3), IF($O78 &lt;&gt; "", $E78/$O78, ""), ""),"")</f>
        <v/>
      </c>
      <c r="S78" s="10" t="str">
        <f>IF('FY2021'!$A80&lt;&gt;"",IF(AND(MONTH($K78) &lt;= 4, MONTH($L78) &gt;= 4), IF($O78 &lt;&gt; "", $E78/$O78, ""), ""),"")</f>
        <v/>
      </c>
      <c r="T78" s="10">
        <f>IF('FY2021'!$A80&lt;&gt;"",IF(AND(MONTH($K78) &lt;= 5, MONTH($L78) &gt;= 5), IF($O78 &lt;&gt; "", $E78/$O78, ""), ""),"")</f>
        <v>100000</v>
      </c>
      <c r="U78" s="10">
        <f>IF('FY2021'!$A80&lt;&gt;"",IF(AND(MONTH($K78) &lt;= 6, MONTH($L78) &gt;= 6), IF($O78 &lt;&gt; "", $E78/$O78, ""), ""),"")</f>
        <v>100000</v>
      </c>
      <c r="V78" s="10">
        <f>IF('FY2021'!$A80&lt;&gt;"",IF(AND(MONTH($K78) &lt;= 7, MONTH($L78) &gt;= 7 ), IF($O78 &lt;&gt; "", $E78/$O78, ""), ""),"")</f>
        <v>100000</v>
      </c>
      <c r="W78" s="10">
        <f>IF('FY2021'!$A80&lt;&gt;"",IF(AND(MONTH($K78) &lt;= 8, MONTH($L78) &gt;= 8), IF($O78 &lt;&gt; "", $E78/$O78, ""), ""),"")</f>
        <v>100000</v>
      </c>
      <c r="X78" s="10">
        <f>IF('FY2021'!$A80&lt;&gt;"",IF(AND(MONTH($K78) &lt;= 9, MONTH($L78) &gt;= 9), IF($O78 &lt;&gt; "", $E78/$O78, ""), ""),"")</f>
        <v>100000</v>
      </c>
      <c r="Y78" s="10">
        <f>IF('FY2021'!$A80&lt;&gt;"",IF(AND(MONTH($K78) &lt;= 10, MONTH($L78) &gt;= 10), IF($O78 &lt;&gt; "", $E78/$O78, ""), ""),"")</f>
        <v>100000</v>
      </c>
      <c r="Z78" s="10">
        <f>IF('FY2021'!$A80&lt;&gt;"",IF(AND(MONTH($K78) &lt;= 11, MONTH($L78) &gt;= 11), IF($O78 &lt;&gt; "", $E78/$O78, ""), ""),"")</f>
        <v>100000</v>
      </c>
      <c r="AA78" s="10">
        <f>IF('FY2021'!$A80&lt;&gt;"",IF(AND(MONTH($K78) &lt;= 12, MONTH($L78) &gt;= 12), IF($O78 &lt;&gt; "", $E78/$O78, ""), ""),"")</f>
        <v>100000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44317</v>
      </c>
      <c r="L79" s="7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44561</v>
      </c>
      <c r="M79" s="7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44333</v>
      </c>
      <c r="N79" s="7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44313</v>
      </c>
      <c r="O79" s="5">
        <f t="shared" si="1"/>
        <v>8</v>
      </c>
      <c r="P79" s="10" t="str">
        <f>IF('FY2021'!$A81&lt;&gt;"",IF(AND(MONTH($K79) &lt;= 1, MONTH($L79) &gt;= 1), IF($O79 &lt;&gt; "", $E79/$O79, ""), ""),"")</f>
        <v/>
      </c>
      <c r="Q79" s="10" t="str">
        <f>IF('FY2021'!$A81&lt;&gt;"",IF(AND(MONTH($K79) &lt;= 2, MONTH($L79) &gt;= 2), IF($O79 &lt;&gt; "", $E79/$O79, ""), ""),"")</f>
        <v/>
      </c>
      <c r="R79" s="10" t="str">
        <f>IF('FY2021'!$A81&lt;&gt;"",IF(AND(MONTH($K79) &lt;= 3, MONTH($L79) &gt;= 3), IF($O79 &lt;&gt; "", $E79/$O79, ""), ""),"")</f>
        <v/>
      </c>
      <c r="S79" s="10" t="str">
        <f>IF('FY2021'!$A81&lt;&gt;"",IF(AND(MONTH($K79) &lt;= 4, MONTH($L79) &gt;= 4), IF($O79 &lt;&gt; "", $E79/$O79, ""), ""),"")</f>
        <v/>
      </c>
      <c r="T79" s="10">
        <f>IF('FY2021'!$A81&lt;&gt;"",IF(AND(MONTH($K79) &lt;= 5, MONTH($L79) &gt;= 5), IF($O79 &lt;&gt; "", $E79/$O79, ""), ""),"")</f>
        <v>100000</v>
      </c>
      <c r="U79" s="10">
        <f>IF('FY2021'!$A81&lt;&gt;"",IF(AND(MONTH($K79) &lt;= 6, MONTH($L79) &gt;= 6), IF($O79 &lt;&gt; "", $E79/$O79, ""), ""),"")</f>
        <v>100000</v>
      </c>
      <c r="V79" s="10">
        <f>IF('FY2021'!$A81&lt;&gt;"",IF(AND(MONTH($K79) &lt;= 7, MONTH($L79) &gt;= 7 ), IF($O79 &lt;&gt; "", $E79/$O79, ""), ""),"")</f>
        <v>100000</v>
      </c>
      <c r="W79" s="10">
        <f>IF('FY2021'!$A81&lt;&gt;"",IF(AND(MONTH($K79) &lt;= 8, MONTH($L79) &gt;= 8), IF($O79 &lt;&gt; "", $E79/$O79, ""), ""),"")</f>
        <v>100000</v>
      </c>
      <c r="X79" s="10">
        <f>IF('FY2021'!$A81&lt;&gt;"",IF(AND(MONTH($K79) &lt;= 9, MONTH($L79) &gt;= 9), IF($O79 &lt;&gt; "", $E79/$O79, ""), ""),"")</f>
        <v>100000</v>
      </c>
      <c r="Y79" s="10">
        <f>IF('FY2021'!$A81&lt;&gt;"",IF(AND(MONTH($K79) &lt;= 10, MONTH($L79) &gt;= 10), IF($O79 &lt;&gt; "", $E79/$O79, ""), ""),"")</f>
        <v>100000</v>
      </c>
      <c r="Z79" s="10">
        <f>IF('FY2021'!$A81&lt;&gt;"",IF(AND(MONTH($K79) &lt;= 11, MONTH($L79) &gt;= 11), IF($O79 &lt;&gt; "", $E79/$O79, ""), ""),"")</f>
        <v>100000</v>
      </c>
      <c r="AA79" s="10">
        <f>IF('FY2021'!$A81&lt;&gt;"",IF(AND(MONTH($K79) &lt;= 12, MONTH($L79) &gt;= 12), IF($O79 &lt;&gt; "", $E79/$O79, ""), ""),"")</f>
        <v>100000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44317</v>
      </c>
      <c r="L80" s="7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44561</v>
      </c>
      <c r="M80" s="7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44333</v>
      </c>
      <c r="N80" s="7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44313</v>
      </c>
      <c r="O80" s="5">
        <f t="shared" si="1"/>
        <v>8</v>
      </c>
      <c r="P80" s="10" t="str">
        <f>IF('FY2021'!$A82&lt;&gt;"",IF(AND(MONTH($K80) &lt;= 1, MONTH($L80) &gt;= 1), IF($O80 &lt;&gt; "", $E80/$O80, ""), ""),"")</f>
        <v/>
      </c>
      <c r="Q80" s="10" t="str">
        <f>IF('FY2021'!$A82&lt;&gt;"",IF(AND(MONTH($K80) &lt;= 2, MONTH($L80) &gt;= 2), IF($O80 &lt;&gt; "", $E80/$O80, ""), ""),"")</f>
        <v/>
      </c>
      <c r="R80" s="10" t="str">
        <f>IF('FY2021'!$A82&lt;&gt;"",IF(AND(MONTH($K80) &lt;= 3, MONTH($L80) &gt;= 3), IF($O80 &lt;&gt; "", $E80/$O80, ""), ""),"")</f>
        <v/>
      </c>
      <c r="S80" s="10" t="str">
        <f>IF('FY2021'!$A82&lt;&gt;"",IF(AND(MONTH($K80) &lt;= 4, MONTH($L80) &gt;= 4), IF($O80 &lt;&gt; "", $E80/$O80, ""), ""),"")</f>
        <v/>
      </c>
      <c r="T80" s="10">
        <f>IF('FY2021'!$A82&lt;&gt;"",IF(AND(MONTH($K80) &lt;= 5, MONTH($L80) &gt;= 5), IF($O80 &lt;&gt; "", $E80/$O80, ""), ""),"")</f>
        <v>200000</v>
      </c>
      <c r="U80" s="10">
        <f>IF('FY2021'!$A82&lt;&gt;"",IF(AND(MONTH($K80) &lt;= 6, MONTH($L80) &gt;= 6), IF($O80 &lt;&gt; "", $E80/$O80, ""), ""),"")</f>
        <v>200000</v>
      </c>
      <c r="V80" s="10">
        <f>IF('FY2021'!$A82&lt;&gt;"",IF(AND(MONTH($K80) &lt;= 7, MONTH($L80) &gt;= 7 ), IF($O80 &lt;&gt; "", $E80/$O80, ""), ""),"")</f>
        <v>200000</v>
      </c>
      <c r="W80" s="10">
        <f>IF('FY2021'!$A82&lt;&gt;"",IF(AND(MONTH($K80) &lt;= 8, MONTH($L80) &gt;= 8), IF($O80 &lt;&gt; "", $E80/$O80, ""), ""),"")</f>
        <v>200000</v>
      </c>
      <c r="X80" s="10">
        <f>IF('FY2021'!$A82&lt;&gt;"",IF(AND(MONTH($K80) &lt;= 9, MONTH($L80) &gt;= 9), IF($O80 &lt;&gt; "", $E80/$O80, ""), ""),"")</f>
        <v>200000</v>
      </c>
      <c r="Y80" s="10">
        <f>IF('FY2021'!$A82&lt;&gt;"",IF(AND(MONTH($K80) &lt;= 10, MONTH($L80) &gt;= 10), IF($O80 &lt;&gt; "", $E80/$O80, ""), ""),"")</f>
        <v>200000</v>
      </c>
      <c r="Z80" s="10">
        <f>IF('FY2021'!$A82&lt;&gt;"",IF(AND(MONTH($K80) &lt;= 11, MONTH($L80) &gt;= 11), IF($O80 &lt;&gt; "", $E80/$O80, ""), ""),"")</f>
        <v>200000</v>
      </c>
      <c r="AA80" s="10">
        <f>IF('FY2021'!$A82&lt;&gt;"",IF(AND(MONTH($K80) &lt;= 12, MONTH($L80) &gt;= 12), IF($O80 &lt;&gt; "", $E80/$O80, ""), ""),"")</f>
        <v>200000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44317</v>
      </c>
      <c r="L81" s="7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44561</v>
      </c>
      <c r="M81" s="7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44333</v>
      </c>
      <c r="N81" s="7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44313</v>
      </c>
      <c r="O81" s="5">
        <f t="shared" si="1"/>
        <v>8</v>
      </c>
      <c r="P81" s="10" t="str">
        <f>IF('FY2021'!$A83&lt;&gt;"",IF(AND(MONTH($K81) &lt;= 1, MONTH($L81) &gt;= 1), IF($O81 &lt;&gt; "", $E81/$O81, ""), ""),"")</f>
        <v/>
      </c>
      <c r="Q81" s="10" t="str">
        <f>IF('FY2021'!$A83&lt;&gt;"",IF(AND(MONTH($K81) &lt;= 2, MONTH($L81) &gt;= 2), IF($O81 &lt;&gt; "", $E81/$O81, ""), ""),"")</f>
        <v/>
      </c>
      <c r="R81" s="10" t="str">
        <f>IF('FY2021'!$A83&lt;&gt;"",IF(AND(MONTH($K81) &lt;= 3, MONTH($L81) &gt;= 3), IF($O81 &lt;&gt; "", $E81/$O81, ""), ""),"")</f>
        <v/>
      </c>
      <c r="S81" s="10" t="str">
        <f>IF('FY2021'!$A83&lt;&gt;"",IF(AND(MONTH($K81) &lt;= 4, MONTH($L81) &gt;= 4), IF($O81 &lt;&gt; "", $E81/$O81, ""), ""),"")</f>
        <v/>
      </c>
      <c r="T81" s="10">
        <f>IF('FY2021'!$A83&lt;&gt;"",IF(AND(MONTH($K81) &lt;= 5, MONTH($L81) &gt;= 5), IF($O81 &lt;&gt; "", $E81/$O81, ""), ""),"")</f>
        <v>200000</v>
      </c>
      <c r="U81" s="10">
        <f>IF('FY2021'!$A83&lt;&gt;"",IF(AND(MONTH($K81) &lt;= 6, MONTH($L81) &gt;= 6), IF($O81 &lt;&gt; "", $E81/$O81, ""), ""),"")</f>
        <v>200000</v>
      </c>
      <c r="V81" s="10">
        <f>IF('FY2021'!$A83&lt;&gt;"",IF(AND(MONTH($K81) &lt;= 7, MONTH($L81) &gt;= 7 ), IF($O81 &lt;&gt; "", $E81/$O81, ""), ""),"")</f>
        <v>200000</v>
      </c>
      <c r="W81" s="10">
        <f>IF('FY2021'!$A83&lt;&gt;"",IF(AND(MONTH($K81) &lt;= 8, MONTH($L81) &gt;= 8), IF($O81 &lt;&gt; "", $E81/$O81, ""), ""),"")</f>
        <v>200000</v>
      </c>
      <c r="X81" s="10">
        <f>IF('FY2021'!$A83&lt;&gt;"",IF(AND(MONTH($K81) &lt;= 9, MONTH($L81) &gt;= 9), IF($O81 &lt;&gt; "", $E81/$O81, ""), ""),"")</f>
        <v>200000</v>
      </c>
      <c r="Y81" s="10">
        <f>IF('FY2021'!$A83&lt;&gt;"",IF(AND(MONTH($K81) &lt;= 10, MONTH($L81) &gt;= 10), IF($O81 &lt;&gt; "", $E81/$O81, ""), ""),"")</f>
        <v>200000</v>
      </c>
      <c r="Z81" s="10">
        <f>IF('FY2021'!$A83&lt;&gt;"",IF(AND(MONTH($K81) &lt;= 11, MONTH($L81) &gt;= 11), IF($O81 &lt;&gt; "", $E81/$O81, ""), ""),"")</f>
        <v>200000</v>
      </c>
      <c r="AA81" s="10">
        <f>IF('FY2021'!$A83&lt;&gt;"",IF(AND(MONTH($K81) &lt;= 12, MONTH($L81) &gt;= 12), IF($O81 &lt;&gt; "", $E81/$O81, ""), ""),"")</f>
        <v>200000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44317</v>
      </c>
      <c r="L82" s="7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44561</v>
      </c>
      <c r="M82" s="7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44333</v>
      </c>
      <c r="N82" s="7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44313</v>
      </c>
      <c r="O82" s="5">
        <f t="shared" si="1"/>
        <v>8</v>
      </c>
      <c r="P82" s="10" t="str">
        <f>IF('FY2021'!$A84&lt;&gt;"",IF(AND(MONTH($K82) &lt;= 1, MONTH($L82) &gt;= 1), IF($O82 &lt;&gt; "", $E82/$O82, ""), ""),"")</f>
        <v/>
      </c>
      <c r="Q82" s="10" t="str">
        <f>IF('FY2021'!$A84&lt;&gt;"",IF(AND(MONTH($K82) &lt;= 2, MONTH($L82) &gt;= 2), IF($O82 &lt;&gt; "", $E82/$O82, ""), ""),"")</f>
        <v/>
      </c>
      <c r="R82" s="10" t="str">
        <f>IF('FY2021'!$A84&lt;&gt;"",IF(AND(MONTH($K82) &lt;= 3, MONTH($L82) &gt;= 3), IF($O82 &lt;&gt; "", $E82/$O82, ""), ""),"")</f>
        <v/>
      </c>
      <c r="S82" s="10" t="str">
        <f>IF('FY2021'!$A84&lt;&gt;"",IF(AND(MONTH($K82) &lt;= 4, MONTH($L82) &gt;= 4), IF($O82 &lt;&gt; "", $E82/$O82, ""), ""),"")</f>
        <v/>
      </c>
      <c r="T82" s="10">
        <f>IF('FY2021'!$A84&lt;&gt;"",IF(AND(MONTH($K82) &lt;= 5, MONTH($L82) &gt;= 5), IF($O82 &lt;&gt; "", $E82/$O82, ""), ""),"")</f>
        <v>200000</v>
      </c>
      <c r="U82" s="10">
        <f>IF('FY2021'!$A84&lt;&gt;"",IF(AND(MONTH($K82) &lt;= 6, MONTH($L82) &gt;= 6), IF($O82 &lt;&gt; "", $E82/$O82, ""), ""),"")</f>
        <v>200000</v>
      </c>
      <c r="V82" s="10">
        <f>IF('FY2021'!$A84&lt;&gt;"",IF(AND(MONTH($K82) &lt;= 7, MONTH($L82) &gt;= 7 ), IF($O82 &lt;&gt; "", $E82/$O82, ""), ""),"")</f>
        <v>200000</v>
      </c>
      <c r="W82" s="10">
        <f>IF('FY2021'!$A84&lt;&gt;"",IF(AND(MONTH($K82) &lt;= 8, MONTH($L82) &gt;= 8), IF($O82 &lt;&gt; "", $E82/$O82, ""), ""),"")</f>
        <v>200000</v>
      </c>
      <c r="X82" s="10">
        <f>IF('FY2021'!$A84&lt;&gt;"",IF(AND(MONTH($K82) &lt;= 9, MONTH($L82) &gt;= 9), IF($O82 &lt;&gt; "", $E82/$O82, ""), ""),"")</f>
        <v>200000</v>
      </c>
      <c r="Y82" s="10">
        <f>IF('FY2021'!$A84&lt;&gt;"",IF(AND(MONTH($K82) &lt;= 10, MONTH($L82) &gt;= 10), IF($O82 &lt;&gt; "", $E82/$O82, ""), ""),"")</f>
        <v>200000</v>
      </c>
      <c r="Z82" s="10">
        <f>IF('FY2021'!$A84&lt;&gt;"",IF(AND(MONTH($K82) &lt;= 11, MONTH($L82) &gt;= 11), IF($O82 &lt;&gt; "", $E82/$O82, ""), ""),"")</f>
        <v>200000</v>
      </c>
      <c r="AA82" s="10">
        <f>IF('FY2021'!$A84&lt;&gt;"",IF(AND(MONTH($K82) &lt;= 12, MONTH($L82) &gt;= 12), IF($O82 &lt;&gt; "", $E82/$O82, ""), ""),"")</f>
        <v>200000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44317</v>
      </c>
      <c r="L83" s="7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44561</v>
      </c>
      <c r="M83" s="7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44333</v>
      </c>
      <c r="N83" s="7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44313</v>
      </c>
      <c r="O83" s="5">
        <f t="shared" si="1"/>
        <v>8</v>
      </c>
      <c r="P83" s="10" t="str">
        <f>IF('FY2021'!$A85&lt;&gt;"",IF(AND(MONTH($K83) &lt;= 1, MONTH($L83) &gt;= 1), IF($O83 &lt;&gt; "", $E83/$O83, ""), ""),"")</f>
        <v/>
      </c>
      <c r="Q83" s="10" t="str">
        <f>IF('FY2021'!$A85&lt;&gt;"",IF(AND(MONTH($K83) &lt;= 2, MONTH($L83) &gt;= 2), IF($O83 &lt;&gt; "", $E83/$O83, ""), ""),"")</f>
        <v/>
      </c>
      <c r="R83" s="10" t="str">
        <f>IF('FY2021'!$A85&lt;&gt;"",IF(AND(MONTH($K83) &lt;= 3, MONTH($L83) &gt;= 3), IF($O83 &lt;&gt; "", $E83/$O83, ""), ""),"")</f>
        <v/>
      </c>
      <c r="S83" s="10" t="str">
        <f>IF('FY2021'!$A85&lt;&gt;"",IF(AND(MONTH($K83) &lt;= 4, MONTH($L83) &gt;= 4), IF($O83 &lt;&gt; "", $E83/$O83, ""), ""),"")</f>
        <v/>
      </c>
      <c r="T83" s="10">
        <f>IF('FY2021'!$A85&lt;&gt;"",IF(AND(MONTH($K83) &lt;= 5, MONTH($L83) &gt;= 5), IF($O83 &lt;&gt; "", $E83/$O83, ""), ""),"")</f>
        <v>100000</v>
      </c>
      <c r="U83" s="10">
        <f>IF('FY2021'!$A85&lt;&gt;"",IF(AND(MONTH($K83) &lt;= 6, MONTH($L83) &gt;= 6), IF($O83 &lt;&gt; "", $E83/$O83, ""), ""),"")</f>
        <v>100000</v>
      </c>
      <c r="V83" s="10">
        <f>IF('FY2021'!$A85&lt;&gt;"",IF(AND(MONTH($K83) &lt;= 7, MONTH($L83) &gt;= 7 ), IF($O83 &lt;&gt; "", $E83/$O83, ""), ""),"")</f>
        <v>100000</v>
      </c>
      <c r="W83" s="10">
        <f>IF('FY2021'!$A85&lt;&gt;"",IF(AND(MONTH($K83) &lt;= 8, MONTH($L83) &gt;= 8), IF($O83 &lt;&gt; "", $E83/$O83, ""), ""),"")</f>
        <v>100000</v>
      </c>
      <c r="X83" s="10">
        <f>IF('FY2021'!$A85&lt;&gt;"",IF(AND(MONTH($K83) &lt;= 9, MONTH($L83) &gt;= 9), IF($O83 &lt;&gt; "", $E83/$O83, ""), ""),"")</f>
        <v>100000</v>
      </c>
      <c r="Y83" s="10">
        <f>IF('FY2021'!$A85&lt;&gt;"",IF(AND(MONTH($K83) &lt;= 10, MONTH($L83) &gt;= 10), IF($O83 &lt;&gt; "", $E83/$O83, ""), ""),"")</f>
        <v>100000</v>
      </c>
      <c r="Z83" s="10">
        <f>IF('FY2021'!$A85&lt;&gt;"",IF(AND(MONTH($K83) &lt;= 11, MONTH($L83) &gt;= 11), IF($O83 &lt;&gt; "", $E83/$O83, ""), ""),"")</f>
        <v>100000</v>
      </c>
      <c r="AA83" s="10">
        <f>IF('FY2021'!$A85&lt;&gt;"",IF(AND(MONTH($K83) &lt;= 12, MONTH($L83) &gt;= 12), IF($O83 &lt;&gt; "", $E83/$O83, ""), ""),"")</f>
        <v>100000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44317</v>
      </c>
      <c r="L84" s="7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44561</v>
      </c>
      <c r="M84" s="7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44333</v>
      </c>
      <c r="N84" s="7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44313</v>
      </c>
      <c r="O84" s="5">
        <f t="shared" si="1"/>
        <v>8</v>
      </c>
      <c r="P84" s="10" t="str">
        <f>IF('FY2021'!$A86&lt;&gt;"",IF(AND(MONTH($K84) &lt;= 1, MONTH($L84) &gt;= 1), IF($O84 &lt;&gt; "", $E84/$O84, ""), ""),"")</f>
        <v/>
      </c>
      <c r="Q84" s="10" t="str">
        <f>IF('FY2021'!$A86&lt;&gt;"",IF(AND(MONTH($K84) &lt;= 2, MONTH($L84) &gt;= 2), IF($O84 &lt;&gt; "", $E84/$O84, ""), ""),"")</f>
        <v/>
      </c>
      <c r="R84" s="10" t="str">
        <f>IF('FY2021'!$A86&lt;&gt;"",IF(AND(MONTH($K84) &lt;= 3, MONTH($L84) &gt;= 3), IF($O84 &lt;&gt; "", $E84/$O84, ""), ""),"")</f>
        <v/>
      </c>
      <c r="S84" s="10" t="str">
        <f>IF('FY2021'!$A86&lt;&gt;"",IF(AND(MONTH($K84) &lt;= 4, MONTH($L84) &gt;= 4), IF($O84 &lt;&gt; "", $E84/$O84, ""), ""),"")</f>
        <v/>
      </c>
      <c r="T84" s="10">
        <f>IF('FY2021'!$A86&lt;&gt;"",IF(AND(MONTH($K84) &lt;= 5, MONTH($L84) &gt;= 5), IF($O84 &lt;&gt; "", $E84/$O84, ""), ""),"")</f>
        <v>200000</v>
      </c>
      <c r="U84" s="10">
        <f>IF('FY2021'!$A86&lt;&gt;"",IF(AND(MONTH($K84) &lt;= 6, MONTH($L84) &gt;= 6), IF($O84 &lt;&gt; "", $E84/$O84, ""), ""),"")</f>
        <v>200000</v>
      </c>
      <c r="V84" s="10">
        <f>IF('FY2021'!$A86&lt;&gt;"",IF(AND(MONTH($K84) &lt;= 7, MONTH($L84) &gt;= 7 ), IF($O84 &lt;&gt; "", $E84/$O84, ""), ""),"")</f>
        <v>200000</v>
      </c>
      <c r="W84" s="10">
        <f>IF('FY2021'!$A86&lt;&gt;"",IF(AND(MONTH($K84) &lt;= 8, MONTH($L84) &gt;= 8), IF($O84 &lt;&gt; "", $E84/$O84, ""), ""),"")</f>
        <v>200000</v>
      </c>
      <c r="X84" s="10">
        <f>IF('FY2021'!$A86&lt;&gt;"",IF(AND(MONTH($K84) &lt;= 9, MONTH($L84) &gt;= 9), IF($O84 &lt;&gt; "", $E84/$O84, ""), ""),"")</f>
        <v>200000</v>
      </c>
      <c r="Y84" s="10">
        <f>IF('FY2021'!$A86&lt;&gt;"",IF(AND(MONTH($K84) &lt;= 10, MONTH($L84) &gt;= 10), IF($O84 &lt;&gt; "", $E84/$O84, ""), ""),"")</f>
        <v>200000</v>
      </c>
      <c r="Z84" s="10">
        <f>IF('FY2021'!$A86&lt;&gt;"",IF(AND(MONTH($K84) &lt;= 11, MONTH($L84) &gt;= 11), IF($O84 &lt;&gt; "", $E84/$O84, ""), ""),"")</f>
        <v>200000</v>
      </c>
      <c r="AA84" s="10">
        <f>IF('FY2021'!$A86&lt;&gt;"",IF(AND(MONTH($K84) &lt;= 12, MONTH($L84) &gt;= 12), IF($O84 &lt;&gt; "", $E84/$O84, ""), ""),"")</f>
        <v>200000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44317</v>
      </c>
      <c r="L85" s="7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44561</v>
      </c>
      <c r="M85" s="7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44333</v>
      </c>
      <c r="N85" s="7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44313</v>
      </c>
      <c r="O85" s="5">
        <f t="shared" si="1"/>
        <v>8</v>
      </c>
      <c r="P85" s="10" t="str">
        <f>IF('FY2021'!$A87&lt;&gt;"",IF(AND(MONTH($K85) &lt;= 1, MONTH($L85) &gt;= 1), IF($O85 &lt;&gt; "", $E85/$O85, ""), ""),"")</f>
        <v/>
      </c>
      <c r="Q85" s="10" t="str">
        <f>IF('FY2021'!$A87&lt;&gt;"",IF(AND(MONTH($K85) &lt;= 2, MONTH($L85) &gt;= 2), IF($O85 &lt;&gt; "", $E85/$O85, ""), ""),"")</f>
        <v/>
      </c>
      <c r="R85" s="10" t="str">
        <f>IF('FY2021'!$A87&lt;&gt;"",IF(AND(MONTH($K85) &lt;= 3, MONTH($L85) &gt;= 3), IF($O85 &lt;&gt; "", $E85/$O85, ""), ""),"")</f>
        <v/>
      </c>
      <c r="S85" s="10" t="str">
        <f>IF('FY2021'!$A87&lt;&gt;"",IF(AND(MONTH($K85) &lt;= 4, MONTH($L85) &gt;= 4), IF($O85 &lt;&gt; "", $E85/$O85, ""), ""),"")</f>
        <v/>
      </c>
      <c r="T85" s="10">
        <f>IF('FY2021'!$A87&lt;&gt;"",IF(AND(MONTH($K85) &lt;= 5, MONTH($L85) &gt;= 5), IF($O85 &lt;&gt; "", $E85/$O85, ""), ""),"")</f>
        <v>200000</v>
      </c>
      <c r="U85" s="10">
        <f>IF('FY2021'!$A87&lt;&gt;"",IF(AND(MONTH($K85) &lt;= 6, MONTH($L85) &gt;= 6), IF($O85 &lt;&gt; "", $E85/$O85, ""), ""),"")</f>
        <v>200000</v>
      </c>
      <c r="V85" s="10">
        <f>IF('FY2021'!$A87&lt;&gt;"",IF(AND(MONTH($K85) &lt;= 7, MONTH($L85) &gt;= 7 ), IF($O85 &lt;&gt; "", $E85/$O85, ""), ""),"")</f>
        <v>200000</v>
      </c>
      <c r="W85" s="10">
        <f>IF('FY2021'!$A87&lt;&gt;"",IF(AND(MONTH($K85) &lt;= 8, MONTH($L85) &gt;= 8), IF($O85 &lt;&gt; "", $E85/$O85, ""), ""),"")</f>
        <v>200000</v>
      </c>
      <c r="X85" s="10">
        <f>IF('FY2021'!$A87&lt;&gt;"",IF(AND(MONTH($K85) &lt;= 9, MONTH($L85) &gt;= 9), IF($O85 &lt;&gt; "", $E85/$O85, ""), ""),"")</f>
        <v>200000</v>
      </c>
      <c r="Y85" s="10">
        <f>IF('FY2021'!$A87&lt;&gt;"",IF(AND(MONTH($K85) &lt;= 10, MONTH($L85) &gt;= 10), IF($O85 &lt;&gt; "", $E85/$O85, ""), ""),"")</f>
        <v>200000</v>
      </c>
      <c r="Z85" s="10">
        <f>IF('FY2021'!$A87&lt;&gt;"",IF(AND(MONTH($K85) &lt;= 11, MONTH($L85) &gt;= 11), IF($O85 &lt;&gt; "", $E85/$O85, ""), ""),"")</f>
        <v>200000</v>
      </c>
      <c r="AA85" s="10">
        <f>IF('FY2021'!$A87&lt;&gt;"",IF(AND(MONTH($K85) &lt;= 12, MONTH($L85) &gt;= 12), IF($O85 &lt;&gt; "", $E85/$O85, ""), ""),"")</f>
        <v>200000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44317</v>
      </c>
      <c r="L86" s="7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44561</v>
      </c>
      <c r="M86" s="7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44333</v>
      </c>
      <c r="N86" s="7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44313</v>
      </c>
      <c r="O86" s="5">
        <f t="shared" si="1"/>
        <v>8</v>
      </c>
      <c r="P86" s="10" t="str">
        <f>IF('FY2021'!$A88&lt;&gt;"",IF(AND(MONTH($K86) &lt;= 1, MONTH($L86) &gt;= 1), IF($O86 &lt;&gt; "", $E86/$O86, ""), ""),"")</f>
        <v/>
      </c>
      <c r="Q86" s="10" t="str">
        <f>IF('FY2021'!$A88&lt;&gt;"",IF(AND(MONTH($K86) &lt;= 2, MONTH($L86) &gt;= 2), IF($O86 &lt;&gt; "", $E86/$O86, ""), ""),"")</f>
        <v/>
      </c>
      <c r="R86" s="10" t="str">
        <f>IF('FY2021'!$A88&lt;&gt;"",IF(AND(MONTH($K86) &lt;= 3, MONTH($L86) &gt;= 3), IF($O86 &lt;&gt; "", $E86/$O86, ""), ""),"")</f>
        <v/>
      </c>
      <c r="S86" s="10" t="str">
        <f>IF('FY2021'!$A88&lt;&gt;"",IF(AND(MONTH($K86) &lt;= 4, MONTH($L86) &gt;= 4), IF($O86 &lt;&gt; "", $E86/$O86, ""), ""),"")</f>
        <v/>
      </c>
      <c r="T86" s="10">
        <f>IF('FY2021'!$A88&lt;&gt;"",IF(AND(MONTH($K86) &lt;= 5, MONTH($L86) &gt;= 5), IF($O86 &lt;&gt; "", $E86/$O86, ""), ""),"")</f>
        <v>80000</v>
      </c>
      <c r="U86" s="10">
        <f>IF('FY2021'!$A88&lt;&gt;"",IF(AND(MONTH($K86) &lt;= 6, MONTH($L86) &gt;= 6), IF($O86 &lt;&gt; "", $E86/$O86, ""), ""),"")</f>
        <v>80000</v>
      </c>
      <c r="V86" s="10">
        <f>IF('FY2021'!$A88&lt;&gt;"",IF(AND(MONTH($K86) &lt;= 7, MONTH($L86) &gt;= 7 ), IF($O86 &lt;&gt; "", $E86/$O86, ""), ""),"")</f>
        <v>80000</v>
      </c>
      <c r="W86" s="10">
        <f>IF('FY2021'!$A88&lt;&gt;"",IF(AND(MONTH($K86) &lt;= 8, MONTH($L86) &gt;= 8), IF($O86 &lt;&gt; "", $E86/$O86, ""), ""),"")</f>
        <v>80000</v>
      </c>
      <c r="X86" s="10">
        <f>IF('FY2021'!$A88&lt;&gt;"",IF(AND(MONTH($K86) &lt;= 9, MONTH($L86) &gt;= 9), IF($O86 &lt;&gt; "", $E86/$O86, ""), ""),"")</f>
        <v>80000</v>
      </c>
      <c r="Y86" s="10">
        <f>IF('FY2021'!$A88&lt;&gt;"",IF(AND(MONTH($K86) &lt;= 10, MONTH($L86) &gt;= 10), IF($O86 &lt;&gt; "", $E86/$O86, ""), ""),"")</f>
        <v>80000</v>
      </c>
      <c r="Z86" s="10">
        <f>IF('FY2021'!$A88&lt;&gt;"",IF(AND(MONTH($K86) &lt;= 11, MONTH($L86) &gt;= 11), IF($O86 &lt;&gt; "", $E86/$O86, ""), ""),"")</f>
        <v>80000</v>
      </c>
      <c r="AA86" s="10">
        <f>IF('FY2021'!$A88&lt;&gt;"",IF(AND(MONTH($K86) &lt;= 12, MONTH($L86) &gt;= 12), IF($O86 &lt;&gt; "", $E86/$O86, ""), ""),"")</f>
        <v>80000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44317</v>
      </c>
      <c r="L87" s="7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44561</v>
      </c>
      <c r="M87" s="7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44333</v>
      </c>
      <c r="N87" s="7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44313</v>
      </c>
      <c r="O87" s="5">
        <f t="shared" si="1"/>
        <v>8</v>
      </c>
      <c r="P87" s="10" t="str">
        <f>IF('FY2021'!$A89&lt;&gt;"",IF(AND(MONTH($K87) &lt;= 1, MONTH($L87) &gt;= 1), IF($O87 &lt;&gt; "", $E87/$O87, ""), ""),"")</f>
        <v/>
      </c>
      <c r="Q87" s="10" t="str">
        <f>IF('FY2021'!$A89&lt;&gt;"",IF(AND(MONTH($K87) &lt;= 2, MONTH($L87) &gt;= 2), IF($O87 &lt;&gt; "", $E87/$O87, ""), ""),"")</f>
        <v/>
      </c>
      <c r="R87" s="10" t="str">
        <f>IF('FY2021'!$A89&lt;&gt;"",IF(AND(MONTH($K87) &lt;= 3, MONTH($L87) &gt;= 3), IF($O87 &lt;&gt; "", $E87/$O87, ""), ""),"")</f>
        <v/>
      </c>
      <c r="S87" s="10" t="str">
        <f>IF('FY2021'!$A89&lt;&gt;"",IF(AND(MONTH($K87) &lt;= 4, MONTH($L87) &gt;= 4), IF($O87 &lt;&gt; "", $E87/$O87, ""), ""),"")</f>
        <v/>
      </c>
      <c r="T87" s="10">
        <f>IF('FY2021'!$A89&lt;&gt;"",IF(AND(MONTH($K87) &lt;= 5, MONTH($L87) &gt;= 5), IF($O87 &lt;&gt; "", $E87/$O87, ""), ""),"")</f>
        <v>100000</v>
      </c>
      <c r="U87" s="10">
        <f>IF('FY2021'!$A89&lt;&gt;"",IF(AND(MONTH($K87) &lt;= 6, MONTH($L87) &gt;= 6), IF($O87 &lt;&gt; "", $E87/$O87, ""), ""),"")</f>
        <v>100000</v>
      </c>
      <c r="V87" s="10">
        <f>IF('FY2021'!$A89&lt;&gt;"",IF(AND(MONTH($K87) &lt;= 7, MONTH($L87) &gt;= 7 ), IF($O87 &lt;&gt; "", $E87/$O87, ""), ""),"")</f>
        <v>100000</v>
      </c>
      <c r="W87" s="10">
        <f>IF('FY2021'!$A89&lt;&gt;"",IF(AND(MONTH($K87) &lt;= 8, MONTH($L87) &gt;= 8), IF($O87 &lt;&gt; "", $E87/$O87, ""), ""),"")</f>
        <v>100000</v>
      </c>
      <c r="X87" s="10">
        <f>IF('FY2021'!$A89&lt;&gt;"",IF(AND(MONTH($K87) &lt;= 9, MONTH($L87) &gt;= 9), IF($O87 &lt;&gt; "", $E87/$O87, ""), ""),"")</f>
        <v>100000</v>
      </c>
      <c r="Y87" s="10">
        <f>IF('FY2021'!$A89&lt;&gt;"",IF(AND(MONTH($K87) &lt;= 10, MONTH($L87) &gt;= 10), IF($O87 &lt;&gt; "", $E87/$O87, ""), ""),"")</f>
        <v>100000</v>
      </c>
      <c r="Z87" s="10">
        <f>IF('FY2021'!$A89&lt;&gt;"",IF(AND(MONTH($K87) &lt;= 11, MONTH($L87) &gt;= 11), IF($O87 &lt;&gt; "", $E87/$O87, ""), ""),"")</f>
        <v>100000</v>
      </c>
      <c r="AA87" s="10">
        <f>IF('FY2021'!$A89&lt;&gt;"",IF(AND(MONTH($K87) &lt;= 12, MONTH($L87) &gt;= 12), IF($O87 &lt;&gt; "", $E87/$O87, ""), ""),"")</f>
        <v>100000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44317</v>
      </c>
      <c r="L88" s="7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44561</v>
      </c>
      <c r="M88" s="7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44333</v>
      </c>
      <c r="N88" s="7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44314</v>
      </c>
      <c r="O88" s="5">
        <f t="shared" si="1"/>
        <v>8</v>
      </c>
      <c r="P88" s="10" t="str">
        <f>IF('FY2021'!$A90&lt;&gt;"",IF(AND(MONTH($K88) &lt;= 1, MONTH($L88) &gt;= 1), IF($O88 &lt;&gt; "", $E88/$O88, ""), ""),"")</f>
        <v/>
      </c>
      <c r="Q88" s="10" t="str">
        <f>IF('FY2021'!$A90&lt;&gt;"",IF(AND(MONTH($K88) &lt;= 2, MONTH($L88) &gt;= 2), IF($O88 &lt;&gt; "", $E88/$O88, ""), ""),"")</f>
        <v/>
      </c>
      <c r="R88" s="10" t="str">
        <f>IF('FY2021'!$A90&lt;&gt;"",IF(AND(MONTH($K88) &lt;= 3, MONTH($L88) &gt;= 3), IF($O88 &lt;&gt; "", $E88/$O88, ""), ""),"")</f>
        <v/>
      </c>
      <c r="S88" s="10" t="str">
        <f>IF('FY2021'!$A90&lt;&gt;"",IF(AND(MONTH($K88) &lt;= 4, MONTH($L88) &gt;= 4), IF($O88 &lt;&gt; "", $E88/$O88, ""), ""),"")</f>
        <v/>
      </c>
      <c r="T88" s="10">
        <f>IF('FY2021'!$A90&lt;&gt;"",IF(AND(MONTH($K88) &lt;= 5, MONTH($L88) &gt;= 5), IF($O88 &lt;&gt; "", $E88/$O88, ""), ""),"")</f>
        <v>200000</v>
      </c>
      <c r="U88" s="10">
        <f>IF('FY2021'!$A90&lt;&gt;"",IF(AND(MONTH($K88) &lt;= 6, MONTH($L88) &gt;= 6), IF($O88 &lt;&gt; "", $E88/$O88, ""), ""),"")</f>
        <v>200000</v>
      </c>
      <c r="V88" s="10">
        <f>IF('FY2021'!$A90&lt;&gt;"",IF(AND(MONTH($K88) &lt;= 7, MONTH($L88) &gt;= 7 ), IF($O88 &lt;&gt; "", $E88/$O88, ""), ""),"")</f>
        <v>200000</v>
      </c>
      <c r="W88" s="10">
        <f>IF('FY2021'!$A90&lt;&gt;"",IF(AND(MONTH($K88) &lt;= 8, MONTH($L88) &gt;= 8), IF($O88 &lt;&gt; "", $E88/$O88, ""), ""),"")</f>
        <v>200000</v>
      </c>
      <c r="X88" s="10">
        <f>IF('FY2021'!$A90&lt;&gt;"",IF(AND(MONTH($K88) &lt;= 9, MONTH($L88) &gt;= 9), IF($O88 &lt;&gt; "", $E88/$O88, ""), ""),"")</f>
        <v>200000</v>
      </c>
      <c r="Y88" s="10">
        <f>IF('FY2021'!$A90&lt;&gt;"",IF(AND(MONTH($K88) &lt;= 10, MONTH($L88) &gt;= 10), IF($O88 &lt;&gt; "", $E88/$O88, ""), ""),"")</f>
        <v>200000</v>
      </c>
      <c r="Z88" s="10">
        <f>IF('FY2021'!$A90&lt;&gt;"",IF(AND(MONTH($K88) &lt;= 11, MONTH($L88) &gt;= 11), IF($O88 &lt;&gt; "", $E88/$O88, ""), ""),"")</f>
        <v>200000</v>
      </c>
      <c r="AA88" s="10">
        <f>IF('FY2021'!$A90&lt;&gt;"",IF(AND(MONTH($K88) &lt;= 12, MONTH($L88) &gt;= 12), IF($O88 &lt;&gt; "", $E88/$O88, ""), ""),"")</f>
        <v>200000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44317</v>
      </c>
      <c r="L89" s="7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44561</v>
      </c>
      <c r="M89" s="7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44333</v>
      </c>
      <c r="N89" s="7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44313</v>
      </c>
      <c r="O89" s="5">
        <f t="shared" si="1"/>
        <v>8</v>
      </c>
      <c r="P89" s="10" t="str">
        <f>IF('FY2021'!$A91&lt;&gt;"",IF(AND(MONTH($K89) &lt;= 1, MONTH($L89) &gt;= 1), IF($O89 &lt;&gt; "", $E89/$O89, ""), ""),"")</f>
        <v/>
      </c>
      <c r="Q89" s="10" t="str">
        <f>IF('FY2021'!$A91&lt;&gt;"",IF(AND(MONTH($K89) &lt;= 2, MONTH($L89) &gt;= 2), IF($O89 &lt;&gt; "", $E89/$O89, ""), ""),"")</f>
        <v/>
      </c>
      <c r="R89" s="10" t="str">
        <f>IF('FY2021'!$A91&lt;&gt;"",IF(AND(MONTH($K89) &lt;= 3, MONTH($L89) &gt;= 3), IF($O89 &lt;&gt; "", $E89/$O89, ""), ""),"")</f>
        <v/>
      </c>
      <c r="S89" s="10" t="str">
        <f>IF('FY2021'!$A91&lt;&gt;"",IF(AND(MONTH($K89) &lt;= 4, MONTH($L89) &gt;= 4), IF($O89 &lt;&gt; "", $E89/$O89, ""), ""),"")</f>
        <v/>
      </c>
      <c r="T89" s="10">
        <f>IF('FY2021'!$A91&lt;&gt;"",IF(AND(MONTH($K89) &lt;= 5, MONTH($L89) &gt;= 5), IF($O89 &lt;&gt; "", $E89/$O89, ""), ""),"")</f>
        <v>200000</v>
      </c>
      <c r="U89" s="10">
        <f>IF('FY2021'!$A91&lt;&gt;"",IF(AND(MONTH($K89) &lt;= 6, MONTH($L89) &gt;= 6), IF($O89 &lt;&gt; "", $E89/$O89, ""), ""),"")</f>
        <v>200000</v>
      </c>
      <c r="V89" s="10">
        <f>IF('FY2021'!$A91&lt;&gt;"",IF(AND(MONTH($K89) &lt;= 7, MONTH($L89) &gt;= 7 ), IF($O89 &lt;&gt; "", $E89/$O89, ""), ""),"")</f>
        <v>200000</v>
      </c>
      <c r="W89" s="10">
        <f>IF('FY2021'!$A91&lt;&gt;"",IF(AND(MONTH($K89) &lt;= 8, MONTH($L89) &gt;= 8), IF($O89 &lt;&gt; "", $E89/$O89, ""), ""),"")</f>
        <v>200000</v>
      </c>
      <c r="X89" s="10">
        <f>IF('FY2021'!$A91&lt;&gt;"",IF(AND(MONTH($K89) &lt;= 9, MONTH($L89) &gt;= 9), IF($O89 &lt;&gt; "", $E89/$O89, ""), ""),"")</f>
        <v>200000</v>
      </c>
      <c r="Y89" s="10">
        <f>IF('FY2021'!$A91&lt;&gt;"",IF(AND(MONTH($K89) &lt;= 10, MONTH($L89) &gt;= 10), IF($O89 &lt;&gt; "", $E89/$O89, ""), ""),"")</f>
        <v>200000</v>
      </c>
      <c r="Z89" s="10">
        <f>IF('FY2021'!$A91&lt;&gt;"",IF(AND(MONTH($K89) &lt;= 11, MONTH($L89) &gt;= 11), IF($O89 &lt;&gt; "", $E89/$O89, ""), ""),"")</f>
        <v>200000</v>
      </c>
      <c r="AA89" s="10">
        <f>IF('FY2021'!$A91&lt;&gt;"",IF(AND(MONTH($K89) &lt;= 12, MONTH($L89) &gt;= 12), IF($O89 &lt;&gt; "", $E89/$O89, ""), ""),"")</f>
        <v>200000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44317</v>
      </c>
      <c r="L90" s="7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44561</v>
      </c>
      <c r="M90" s="7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44333</v>
      </c>
      <c r="N90" s="7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44313</v>
      </c>
      <c r="O90" s="5">
        <f t="shared" si="1"/>
        <v>8</v>
      </c>
      <c r="P90" s="10" t="str">
        <f>IF('FY2021'!$A92&lt;&gt;"",IF(AND(MONTH($K90) &lt;= 1, MONTH($L90) &gt;= 1), IF($O90 &lt;&gt; "", $E90/$O90, ""), ""),"")</f>
        <v/>
      </c>
      <c r="Q90" s="10" t="str">
        <f>IF('FY2021'!$A92&lt;&gt;"",IF(AND(MONTH($K90) &lt;= 2, MONTH($L90) &gt;= 2), IF($O90 &lt;&gt; "", $E90/$O90, ""), ""),"")</f>
        <v/>
      </c>
      <c r="R90" s="10" t="str">
        <f>IF('FY2021'!$A92&lt;&gt;"",IF(AND(MONTH($K90) &lt;= 3, MONTH($L90) &gt;= 3), IF($O90 &lt;&gt; "", $E90/$O90, ""), ""),"")</f>
        <v/>
      </c>
      <c r="S90" s="10" t="str">
        <f>IF('FY2021'!$A92&lt;&gt;"",IF(AND(MONTH($K90) &lt;= 4, MONTH($L90) &gt;= 4), IF($O90 &lt;&gt; "", $E90/$O90, ""), ""),"")</f>
        <v/>
      </c>
      <c r="T90" s="10">
        <f>IF('FY2021'!$A92&lt;&gt;"",IF(AND(MONTH($K90) &lt;= 5, MONTH($L90) &gt;= 5), IF($O90 &lt;&gt; "", $E90/$O90, ""), ""),"")</f>
        <v>100000</v>
      </c>
      <c r="U90" s="10">
        <f>IF('FY2021'!$A92&lt;&gt;"",IF(AND(MONTH($K90) &lt;= 6, MONTH($L90) &gt;= 6), IF($O90 &lt;&gt; "", $E90/$O90, ""), ""),"")</f>
        <v>100000</v>
      </c>
      <c r="V90" s="10">
        <f>IF('FY2021'!$A92&lt;&gt;"",IF(AND(MONTH($K90) &lt;= 7, MONTH($L90) &gt;= 7 ), IF($O90 &lt;&gt; "", $E90/$O90, ""), ""),"")</f>
        <v>100000</v>
      </c>
      <c r="W90" s="10">
        <f>IF('FY2021'!$A92&lt;&gt;"",IF(AND(MONTH($K90) &lt;= 8, MONTH($L90) &gt;= 8), IF($O90 &lt;&gt; "", $E90/$O90, ""), ""),"")</f>
        <v>100000</v>
      </c>
      <c r="X90" s="10">
        <f>IF('FY2021'!$A92&lt;&gt;"",IF(AND(MONTH($K90) &lt;= 9, MONTH($L90) &gt;= 9), IF($O90 &lt;&gt; "", $E90/$O90, ""), ""),"")</f>
        <v>100000</v>
      </c>
      <c r="Y90" s="10">
        <f>IF('FY2021'!$A92&lt;&gt;"",IF(AND(MONTH($K90) &lt;= 10, MONTH($L90) &gt;= 10), IF($O90 &lt;&gt; "", $E90/$O90, ""), ""),"")</f>
        <v>100000</v>
      </c>
      <c r="Z90" s="10">
        <f>IF('FY2021'!$A92&lt;&gt;"",IF(AND(MONTH($K90) &lt;= 11, MONTH($L90) &gt;= 11), IF($O90 &lt;&gt; "", $E90/$O90, ""), ""),"")</f>
        <v>100000</v>
      </c>
      <c r="AA90" s="10">
        <f>IF('FY2021'!$A92&lt;&gt;"",IF(AND(MONTH($K90) &lt;= 12, MONTH($L90) &gt;= 12), IF($O90 &lt;&gt; "", $E90/$O90, ""), ""),"")</f>
        <v>100000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44317</v>
      </c>
      <c r="L91" s="7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44561</v>
      </c>
      <c r="M91" s="7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44336</v>
      </c>
      <c r="N91" s="7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44314</v>
      </c>
      <c r="O91" s="5">
        <f t="shared" si="1"/>
        <v>8</v>
      </c>
      <c r="P91" s="10" t="str">
        <f>IF('FY2021'!$A93&lt;&gt;"",IF(AND(MONTH($K91) &lt;= 1, MONTH($L91) &gt;= 1), IF($O91 &lt;&gt; "", $E91/$O91, ""), ""),"")</f>
        <v/>
      </c>
      <c r="Q91" s="10" t="str">
        <f>IF('FY2021'!$A93&lt;&gt;"",IF(AND(MONTH($K91) &lt;= 2, MONTH($L91) &gt;= 2), IF($O91 &lt;&gt; "", $E91/$O91, ""), ""),"")</f>
        <v/>
      </c>
      <c r="R91" s="10" t="str">
        <f>IF('FY2021'!$A93&lt;&gt;"",IF(AND(MONTH($K91) &lt;= 3, MONTH($L91) &gt;= 3), IF($O91 &lt;&gt; "", $E91/$O91, ""), ""),"")</f>
        <v/>
      </c>
      <c r="S91" s="10" t="str">
        <f>IF('FY2021'!$A93&lt;&gt;"",IF(AND(MONTH($K91) &lt;= 4, MONTH($L91) &gt;= 4), IF($O91 &lt;&gt; "", $E91/$O91, ""), ""),"")</f>
        <v/>
      </c>
      <c r="T91" s="10">
        <f>IF('FY2021'!$A93&lt;&gt;"",IF(AND(MONTH($K91) &lt;= 5, MONTH($L91) &gt;= 5), IF($O91 &lt;&gt; "", $E91/$O91, ""), ""),"")</f>
        <v>200000</v>
      </c>
      <c r="U91" s="10">
        <f>IF('FY2021'!$A93&lt;&gt;"",IF(AND(MONTH($K91) &lt;= 6, MONTH($L91) &gt;= 6), IF($O91 &lt;&gt; "", $E91/$O91, ""), ""),"")</f>
        <v>200000</v>
      </c>
      <c r="V91" s="10">
        <f>IF('FY2021'!$A93&lt;&gt;"",IF(AND(MONTH($K91) &lt;= 7, MONTH($L91) &gt;= 7 ), IF($O91 &lt;&gt; "", $E91/$O91, ""), ""),"")</f>
        <v>200000</v>
      </c>
      <c r="W91" s="10">
        <f>IF('FY2021'!$A93&lt;&gt;"",IF(AND(MONTH($K91) &lt;= 8, MONTH($L91) &gt;= 8), IF($O91 &lt;&gt; "", $E91/$O91, ""), ""),"")</f>
        <v>200000</v>
      </c>
      <c r="X91" s="10">
        <f>IF('FY2021'!$A93&lt;&gt;"",IF(AND(MONTH($K91) &lt;= 9, MONTH($L91) &gt;= 9), IF($O91 &lt;&gt; "", $E91/$O91, ""), ""),"")</f>
        <v>200000</v>
      </c>
      <c r="Y91" s="10">
        <f>IF('FY2021'!$A93&lt;&gt;"",IF(AND(MONTH($K91) &lt;= 10, MONTH($L91) &gt;= 10), IF($O91 &lt;&gt; "", $E91/$O91, ""), ""),"")</f>
        <v>200000</v>
      </c>
      <c r="Z91" s="10">
        <f>IF('FY2021'!$A93&lt;&gt;"",IF(AND(MONTH($K91) &lt;= 11, MONTH($L91) &gt;= 11), IF($O91 &lt;&gt; "", $E91/$O91, ""), ""),"")</f>
        <v>200000</v>
      </c>
      <c r="AA91" s="10">
        <f>IF('FY2021'!$A93&lt;&gt;"",IF(AND(MONTH($K91) &lt;= 12, MONTH($L91) &gt;= 12), IF($O91 &lt;&gt; "", $E91/$O91, ""), ""),"")</f>
        <v>200000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44317</v>
      </c>
      <c r="L92" s="7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44561</v>
      </c>
      <c r="M92" s="7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44336</v>
      </c>
      <c r="N92" s="7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44314</v>
      </c>
      <c r="O92" s="5">
        <f t="shared" si="1"/>
        <v>8</v>
      </c>
      <c r="P92" s="10" t="str">
        <f>IF('FY2021'!$A94&lt;&gt;"",IF(AND(MONTH($K92) &lt;= 1, MONTH($L92) &gt;= 1), IF($O92 &lt;&gt; "", $E92/$O92, ""), ""),"")</f>
        <v/>
      </c>
      <c r="Q92" s="10" t="str">
        <f>IF('FY2021'!$A94&lt;&gt;"",IF(AND(MONTH($K92) &lt;= 2, MONTH($L92) &gt;= 2), IF($O92 &lt;&gt; "", $E92/$O92, ""), ""),"")</f>
        <v/>
      </c>
      <c r="R92" s="10" t="str">
        <f>IF('FY2021'!$A94&lt;&gt;"",IF(AND(MONTH($K92) &lt;= 3, MONTH($L92) &gt;= 3), IF($O92 &lt;&gt; "", $E92/$O92, ""), ""),"")</f>
        <v/>
      </c>
      <c r="S92" s="10" t="str">
        <f>IF('FY2021'!$A94&lt;&gt;"",IF(AND(MONTH($K92) &lt;= 4, MONTH($L92) &gt;= 4), IF($O92 &lt;&gt; "", $E92/$O92, ""), ""),"")</f>
        <v/>
      </c>
      <c r="T92" s="10">
        <f>IF('FY2021'!$A94&lt;&gt;"",IF(AND(MONTH($K92) &lt;= 5, MONTH($L92) &gt;= 5), IF($O92 &lt;&gt; "", $E92/$O92, ""), ""),"")</f>
        <v>200000</v>
      </c>
      <c r="U92" s="10">
        <f>IF('FY2021'!$A94&lt;&gt;"",IF(AND(MONTH($K92) &lt;= 6, MONTH($L92) &gt;= 6), IF($O92 &lt;&gt; "", $E92/$O92, ""), ""),"")</f>
        <v>200000</v>
      </c>
      <c r="V92" s="10">
        <f>IF('FY2021'!$A94&lt;&gt;"",IF(AND(MONTH($K92) &lt;= 7, MONTH($L92) &gt;= 7 ), IF($O92 &lt;&gt; "", $E92/$O92, ""), ""),"")</f>
        <v>200000</v>
      </c>
      <c r="W92" s="10">
        <f>IF('FY2021'!$A94&lt;&gt;"",IF(AND(MONTH($K92) &lt;= 8, MONTH($L92) &gt;= 8), IF($O92 &lt;&gt; "", $E92/$O92, ""), ""),"")</f>
        <v>200000</v>
      </c>
      <c r="X92" s="10">
        <f>IF('FY2021'!$A94&lt;&gt;"",IF(AND(MONTH($K92) &lt;= 9, MONTH($L92) &gt;= 9), IF($O92 &lt;&gt; "", $E92/$O92, ""), ""),"")</f>
        <v>200000</v>
      </c>
      <c r="Y92" s="10">
        <f>IF('FY2021'!$A94&lt;&gt;"",IF(AND(MONTH($K92) &lt;= 10, MONTH($L92) &gt;= 10), IF($O92 &lt;&gt; "", $E92/$O92, ""), ""),"")</f>
        <v>200000</v>
      </c>
      <c r="Z92" s="10">
        <f>IF('FY2021'!$A94&lt;&gt;"",IF(AND(MONTH($K92) &lt;= 11, MONTH($L92) &gt;= 11), IF($O92 &lt;&gt; "", $E92/$O92, ""), ""),"")</f>
        <v>200000</v>
      </c>
      <c r="AA92" s="10">
        <f>IF('FY2021'!$A94&lt;&gt;"",IF(AND(MONTH($K92) &lt;= 12, MONTH($L92) &gt;= 12), IF($O92 &lt;&gt; "", $E92/$O92, ""), ""),"")</f>
        <v>200000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44317</v>
      </c>
      <c r="L93" s="7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44561</v>
      </c>
      <c r="M93" s="7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44336</v>
      </c>
      <c r="N93" s="7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44314</v>
      </c>
      <c r="O93" s="5">
        <f t="shared" si="1"/>
        <v>8</v>
      </c>
      <c r="P93" s="10" t="str">
        <f>IF('FY2021'!$A95&lt;&gt;"",IF(AND(MONTH($K93) &lt;= 1, MONTH($L93) &gt;= 1), IF($O93 &lt;&gt; "", $E93/$O93, ""), ""),"")</f>
        <v/>
      </c>
      <c r="Q93" s="10" t="str">
        <f>IF('FY2021'!$A95&lt;&gt;"",IF(AND(MONTH($K93) &lt;= 2, MONTH($L93) &gt;= 2), IF($O93 &lt;&gt; "", $E93/$O93, ""), ""),"")</f>
        <v/>
      </c>
      <c r="R93" s="10" t="str">
        <f>IF('FY2021'!$A95&lt;&gt;"",IF(AND(MONTH($K93) &lt;= 3, MONTH($L93) &gt;= 3), IF($O93 &lt;&gt; "", $E93/$O93, ""), ""),"")</f>
        <v/>
      </c>
      <c r="S93" s="10" t="str">
        <f>IF('FY2021'!$A95&lt;&gt;"",IF(AND(MONTH($K93) &lt;= 4, MONTH($L93) &gt;= 4), IF($O93 &lt;&gt; "", $E93/$O93, ""), ""),"")</f>
        <v/>
      </c>
      <c r="T93" s="10">
        <f>IF('FY2021'!$A95&lt;&gt;"",IF(AND(MONTH($K93) &lt;= 5, MONTH($L93) &gt;= 5), IF($O93 &lt;&gt; "", $E93/$O93, ""), ""),"")</f>
        <v>100000</v>
      </c>
      <c r="U93" s="10">
        <f>IF('FY2021'!$A95&lt;&gt;"",IF(AND(MONTH($K93) &lt;= 6, MONTH($L93) &gt;= 6), IF($O93 &lt;&gt; "", $E93/$O93, ""), ""),"")</f>
        <v>100000</v>
      </c>
      <c r="V93" s="10">
        <f>IF('FY2021'!$A95&lt;&gt;"",IF(AND(MONTH($K93) &lt;= 7, MONTH($L93) &gt;= 7 ), IF($O93 &lt;&gt; "", $E93/$O93, ""), ""),"")</f>
        <v>100000</v>
      </c>
      <c r="W93" s="10">
        <f>IF('FY2021'!$A95&lt;&gt;"",IF(AND(MONTH($K93) &lt;= 8, MONTH($L93) &gt;= 8), IF($O93 &lt;&gt; "", $E93/$O93, ""), ""),"")</f>
        <v>100000</v>
      </c>
      <c r="X93" s="10">
        <f>IF('FY2021'!$A95&lt;&gt;"",IF(AND(MONTH($K93) &lt;= 9, MONTH($L93) &gt;= 9), IF($O93 &lt;&gt; "", $E93/$O93, ""), ""),"")</f>
        <v>100000</v>
      </c>
      <c r="Y93" s="10">
        <f>IF('FY2021'!$A95&lt;&gt;"",IF(AND(MONTH($K93) &lt;= 10, MONTH($L93) &gt;= 10), IF($O93 &lt;&gt; "", $E93/$O93, ""), ""),"")</f>
        <v>100000</v>
      </c>
      <c r="Z93" s="10">
        <f>IF('FY2021'!$A95&lt;&gt;"",IF(AND(MONTH($K93) &lt;= 11, MONTH($L93) &gt;= 11), IF($O93 &lt;&gt; "", $E93/$O93, ""), ""),"")</f>
        <v>100000</v>
      </c>
      <c r="AA93" s="10">
        <f>IF('FY2021'!$A95&lt;&gt;"",IF(AND(MONTH($K93) &lt;= 12, MONTH($L93) &gt;= 12), IF($O93 &lt;&gt; "", $E93/$O93, ""), ""),"")</f>
        <v>100000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44317</v>
      </c>
      <c r="L94" s="7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44561</v>
      </c>
      <c r="M94" s="7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44336</v>
      </c>
      <c r="N94" s="7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44314</v>
      </c>
      <c r="O94" s="5">
        <f t="shared" si="1"/>
        <v>8</v>
      </c>
      <c r="P94" s="10" t="str">
        <f>IF('FY2021'!$A96&lt;&gt;"",IF(AND(MONTH($K94) &lt;= 1, MONTH($L94) &gt;= 1), IF($O94 &lt;&gt; "", $E94/$O94, ""), ""),"")</f>
        <v/>
      </c>
      <c r="Q94" s="10" t="str">
        <f>IF('FY2021'!$A96&lt;&gt;"",IF(AND(MONTH($K94) &lt;= 2, MONTH($L94) &gt;= 2), IF($O94 &lt;&gt; "", $E94/$O94, ""), ""),"")</f>
        <v/>
      </c>
      <c r="R94" s="10" t="str">
        <f>IF('FY2021'!$A96&lt;&gt;"",IF(AND(MONTH($K94) &lt;= 3, MONTH($L94) &gt;= 3), IF($O94 &lt;&gt; "", $E94/$O94, ""), ""),"")</f>
        <v/>
      </c>
      <c r="S94" s="10" t="str">
        <f>IF('FY2021'!$A96&lt;&gt;"",IF(AND(MONTH($K94) &lt;= 4, MONTH($L94) &gt;= 4), IF($O94 &lt;&gt; "", $E94/$O94, ""), ""),"")</f>
        <v/>
      </c>
      <c r="T94" s="10">
        <f>IF('FY2021'!$A96&lt;&gt;"",IF(AND(MONTH($K94) &lt;= 5, MONTH($L94) &gt;= 5), IF($O94 &lt;&gt; "", $E94/$O94, ""), ""),"")</f>
        <v>100000</v>
      </c>
      <c r="U94" s="10">
        <f>IF('FY2021'!$A96&lt;&gt;"",IF(AND(MONTH($K94) &lt;= 6, MONTH($L94) &gt;= 6), IF($O94 &lt;&gt; "", $E94/$O94, ""), ""),"")</f>
        <v>100000</v>
      </c>
      <c r="V94" s="10">
        <f>IF('FY2021'!$A96&lt;&gt;"",IF(AND(MONTH($K94) &lt;= 7, MONTH($L94) &gt;= 7 ), IF($O94 &lt;&gt; "", $E94/$O94, ""), ""),"")</f>
        <v>100000</v>
      </c>
      <c r="W94" s="10">
        <f>IF('FY2021'!$A96&lt;&gt;"",IF(AND(MONTH($K94) &lt;= 8, MONTH($L94) &gt;= 8), IF($O94 &lt;&gt; "", $E94/$O94, ""), ""),"")</f>
        <v>100000</v>
      </c>
      <c r="X94" s="10">
        <f>IF('FY2021'!$A96&lt;&gt;"",IF(AND(MONTH($K94) &lt;= 9, MONTH($L94) &gt;= 9), IF($O94 &lt;&gt; "", $E94/$O94, ""), ""),"")</f>
        <v>100000</v>
      </c>
      <c r="Y94" s="10">
        <f>IF('FY2021'!$A96&lt;&gt;"",IF(AND(MONTH($K94) &lt;= 10, MONTH($L94) &gt;= 10), IF($O94 &lt;&gt; "", $E94/$O94, ""), ""),"")</f>
        <v>100000</v>
      </c>
      <c r="Z94" s="10">
        <f>IF('FY2021'!$A96&lt;&gt;"",IF(AND(MONTH($K94) &lt;= 11, MONTH($L94) &gt;= 11), IF($O94 &lt;&gt; "", $E94/$O94, ""), ""),"")</f>
        <v>100000</v>
      </c>
      <c r="AA94" s="10">
        <f>IF('FY2021'!$A96&lt;&gt;"",IF(AND(MONTH($K94) &lt;= 12, MONTH($L94) &gt;= 12), IF($O94 &lt;&gt; "", $E94/$O94, ""), ""),"")</f>
        <v>100000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44317</v>
      </c>
      <c r="L95" s="7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44561</v>
      </c>
      <c r="M95" s="7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44336</v>
      </c>
      <c r="N95" s="7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44314</v>
      </c>
      <c r="O95" s="5">
        <f t="shared" si="1"/>
        <v>8</v>
      </c>
      <c r="P95" s="10" t="str">
        <f>IF('FY2021'!$A97&lt;&gt;"",IF(AND(MONTH($K95) &lt;= 1, MONTH($L95) &gt;= 1), IF($O95 &lt;&gt; "", $E95/$O95, ""), ""),"")</f>
        <v/>
      </c>
      <c r="Q95" s="10" t="str">
        <f>IF('FY2021'!$A97&lt;&gt;"",IF(AND(MONTH($K95) &lt;= 2, MONTH($L95) &gt;= 2), IF($O95 &lt;&gt; "", $E95/$O95, ""), ""),"")</f>
        <v/>
      </c>
      <c r="R95" s="10" t="str">
        <f>IF('FY2021'!$A97&lt;&gt;"",IF(AND(MONTH($K95) &lt;= 3, MONTH($L95) &gt;= 3), IF($O95 &lt;&gt; "", $E95/$O95, ""), ""),"")</f>
        <v/>
      </c>
      <c r="S95" s="10" t="str">
        <f>IF('FY2021'!$A97&lt;&gt;"",IF(AND(MONTH($K95) &lt;= 4, MONTH($L95) &gt;= 4), IF($O95 &lt;&gt; "", $E95/$O95, ""), ""),"")</f>
        <v/>
      </c>
      <c r="T95" s="10">
        <f>IF('FY2021'!$A97&lt;&gt;"",IF(AND(MONTH($K95) &lt;= 5, MONTH($L95) &gt;= 5), IF($O95 &lt;&gt; "", $E95/$O95, ""), ""),"")</f>
        <v>100000</v>
      </c>
      <c r="U95" s="10">
        <f>IF('FY2021'!$A97&lt;&gt;"",IF(AND(MONTH($K95) &lt;= 6, MONTH($L95) &gt;= 6), IF($O95 &lt;&gt; "", $E95/$O95, ""), ""),"")</f>
        <v>100000</v>
      </c>
      <c r="V95" s="10">
        <f>IF('FY2021'!$A97&lt;&gt;"",IF(AND(MONTH($K95) &lt;= 7, MONTH($L95) &gt;= 7 ), IF($O95 &lt;&gt; "", $E95/$O95, ""), ""),"")</f>
        <v>100000</v>
      </c>
      <c r="W95" s="10">
        <f>IF('FY2021'!$A97&lt;&gt;"",IF(AND(MONTH($K95) &lt;= 8, MONTH($L95) &gt;= 8), IF($O95 &lt;&gt; "", $E95/$O95, ""), ""),"")</f>
        <v>100000</v>
      </c>
      <c r="X95" s="10">
        <f>IF('FY2021'!$A97&lt;&gt;"",IF(AND(MONTH($K95) &lt;= 9, MONTH($L95) &gt;= 9), IF($O95 &lt;&gt; "", $E95/$O95, ""), ""),"")</f>
        <v>100000</v>
      </c>
      <c r="Y95" s="10">
        <f>IF('FY2021'!$A97&lt;&gt;"",IF(AND(MONTH($K95) &lt;= 10, MONTH($L95) &gt;= 10), IF($O95 &lt;&gt; "", $E95/$O95, ""), ""),"")</f>
        <v>100000</v>
      </c>
      <c r="Z95" s="10">
        <f>IF('FY2021'!$A97&lt;&gt;"",IF(AND(MONTH($K95) &lt;= 11, MONTH($L95) &gt;= 11), IF($O95 &lt;&gt; "", $E95/$O95, ""), ""),"")</f>
        <v>100000</v>
      </c>
      <c r="AA95" s="10">
        <f>IF('FY2021'!$A97&lt;&gt;"",IF(AND(MONTH($K95) &lt;= 12, MONTH($L95) &gt;= 12), IF($O95 &lt;&gt; "", $E95/$O95, ""), ""),"")</f>
        <v>100000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44317</v>
      </c>
      <c r="L96" s="7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44561</v>
      </c>
      <c r="M96" s="7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44336</v>
      </c>
      <c r="N96" s="7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44314</v>
      </c>
      <c r="O96" s="5">
        <f t="shared" si="1"/>
        <v>8</v>
      </c>
      <c r="P96" s="10" t="str">
        <f>IF('FY2021'!$A98&lt;&gt;"",IF(AND(MONTH($K96) &lt;= 1, MONTH($L96) &gt;= 1), IF($O96 &lt;&gt; "", $E96/$O96, ""), ""),"")</f>
        <v/>
      </c>
      <c r="Q96" s="10" t="str">
        <f>IF('FY2021'!$A98&lt;&gt;"",IF(AND(MONTH($K96) &lt;= 2, MONTH($L96) &gt;= 2), IF($O96 &lt;&gt; "", $E96/$O96, ""), ""),"")</f>
        <v/>
      </c>
      <c r="R96" s="10" t="str">
        <f>IF('FY2021'!$A98&lt;&gt;"",IF(AND(MONTH($K96) &lt;= 3, MONTH($L96) &gt;= 3), IF($O96 &lt;&gt; "", $E96/$O96, ""), ""),"")</f>
        <v/>
      </c>
      <c r="S96" s="10" t="str">
        <f>IF('FY2021'!$A98&lt;&gt;"",IF(AND(MONTH($K96) &lt;= 4, MONTH($L96) &gt;= 4), IF($O96 &lt;&gt; "", $E96/$O96, ""), ""),"")</f>
        <v/>
      </c>
      <c r="T96" s="10">
        <f>IF('FY2021'!$A98&lt;&gt;"",IF(AND(MONTH($K96) &lt;= 5, MONTH($L96) &gt;= 5), IF($O96 &lt;&gt; "", $E96/$O96, ""), ""),"")</f>
        <v>100000</v>
      </c>
      <c r="U96" s="10">
        <f>IF('FY2021'!$A98&lt;&gt;"",IF(AND(MONTH($K96) &lt;= 6, MONTH($L96) &gt;= 6), IF($O96 &lt;&gt; "", $E96/$O96, ""), ""),"")</f>
        <v>100000</v>
      </c>
      <c r="V96" s="10">
        <f>IF('FY2021'!$A98&lt;&gt;"",IF(AND(MONTH($K96) &lt;= 7, MONTH($L96) &gt;= 7 ), IF($O96 &lt;&gt; "", $E96/$O96, ""), ""),"")</f>
        <v>100000</v>
      </c>
      <c r="W96" s="10">
        <f>IF('FY2021'!$A98&lt;&gt;"",IF(AND(MONTH($K96) &lt;= 8, MONTH($L96) &gt;= 8), IF($O96 &lt;&gt; "", $E96/$O96, ""), ""),"")</f>
        <v>100000</v>
      </c>
      <c r="X96" s="10">
        <f>IF('FY2021'!$A98&lt;&gt;"",IF(AND(MONTH($K96) &lt;= 9, MONTH($L96) &gt;= 9), IF($O96 &lt;&gt; "", $E96/$O96, ""), ""),"")</f>
        <v>100000</v>
      </c>
      <c r="Y96" s="10">
        <f>IF('FY2021'!$A98&lt;&gt;"",IF(AND(MONTH($K96) &lt;= 10, MONTH($L96) &gt;= 10), IF($O96 &lt;&gt; "", $E96/$O96, ""), ""),"")</f>
        <v>100000</v>
      </c>
      <c r="Z96" s="10">
        <f>IF('FY2021'!$A98&lt;&gt;"",IF(AND(MONTH($K96) &lt;= 11, MONTH($L96) &gt;= 11), IF($O96 &lt;&gt; "", $E96/$O96, ""), ""),"")</f>
        <v>100000</v>
      </c>
      <c r="AA96" s="10">
        <f>IF('FY2021'!$A98&lt;&gt;"",IF(AND(MONTH($K96) &lt;= 12, MONTH($L96) &gt;= 12), IF($O96 &lt;&gt; "", $E96/$O96, ""), ""),"")</f>
        <v>100000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44317</v>
      </c>
      <c r="L97" s="7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44561</v>
      </c>
      <c r="M97" s="7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44336</v>
      </c>
      <c r="N97" s="7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44314</v>
      </c>
      <c r="O97" s="5">
        <f t="shared" si="1"/>
        <v>8</v>
      </c>
      <c r="P97" s="10" t="str">
        <f>IF('FY2021'!$A99&lt;&gt;"",IF(AND(MONTH($K97) &lt;= 1, MONTH($L97) &gt;= 1), IF($O97 &lt;&gt; "", $E97/$O97, ""), ""),"")</f>
        <v/>
      </c>
      <c r="Q97" s="10" t="str">
        <f>IF('FY2021'!$A99&lt;&gt;"",IF(AND(MONTH($K97) &lt;= 2, MONTH($L97) &gt;= 2), IF($O97 &lt;&gt; "", $E97/$O97, ""), ""),"")</f>
        <v/>
      </c>
      <c r="R97" s="10" t="str">
        <f>IF('FY2021'!$A99&lt;&gt;"",IF(AND(MONTH($K97) &lt;= 3, MONTH($L97) &gt;= 3), IF($O97 &lt;&gt; "", $E97/$O97, ""), ""),"")</f>
        <v/>
      </c>
      <c r="S97" s="10" t="str">
        <f>IF('FY2021'!$A99&lt;&gt;"",IF(AND(MONTH($K97) &lt;= 4, MONTH($L97) &gt;= 4), IF($O97 &lt;&gt; "", $E97/$O97, ""), ""),"")</f>
        <v/>
      </c>
      <c r="T97" s="10">
        <f>IF('FY2021'!$A99&lt;&gt;"",IF(AND(MONTH($K97) &lt;= 5, MONTH($L97) &gt;= 5), IF($O97 &lt;&gt; "", $E97/$O97, ""), ""),"")</f>
        <v>100000</v>
      </c>
      <c r="U97" s="10">
        <f>IF('FY2021'!$A99&lt;&gt;"",IF(AND(MONTH($K97) &lt;= 6, MONTH($L97) &gt;= 6), IF($O97 &lt;&gt; "", $E97/$O97, ""), ""),"")</f>
        <v>100000</v>
      </c>
      <c r="V97" s="10">
        <f>IF('FY2021'!$A99&lt;&gt;"",IF(AND(MONTH($K97) &lt;= 7, MONTH($L97) &gt;= 7 ), IF($O97 &lt;&gt; "", $E97/$O97, ""), ""),"")</f>
        <v>100000</v>
      </c>
      <c r="W97" s="10">
        <f>IF('FY2021'!$A99&lt;&gt;"",IF(AND(MONTH($K97) &lt;= 8, MONTH($L97) &gt;= 8), IF($O97 &lt;&gt; "", $E97/$O97, ""), ""),"")</f>
        <v>100000</v>
      </c>
      <c r="X97" s="10">
        <f>IF('FY2021'!$A99&lt;&gt;"",IF(AND(MONTH($K97) &lt;= 9, MONTH($L97) &gt;= 9), IF($O97 &lt;&gt; "", $E97/$O97, ""), ""),"")</f>
        <v>100000</v>
      </c>
      <c r="Y97" s="10">
        <f>IF('FY2021'!$A99&lt;&gt;"",IF(AND(MONTH($K97) &lt;= 10, MONTH($L97) &gt;= 10), IF($O97 &lt;&gt; "", $E97/$O97, ""), ""),"")</f>
        <v>100000</v>
      </c>
      <c r="Z97" s="10">
        <f>IF('FY2021'!$A99&lt;&gt;"",IF(AND(MONTH($K97) &lt;= 11, MONTH($L97) &gt;= 11), IF($O97 &lt;&gt; "", $E97/$O97, ""), ""),"")</f>
        <v>100000</v>
      </c>
      <c r="AA97" s="10">
        <f>IF('FY2021'!$A99&lt;&gt;"",IF(AND(MONTH($K97) &lt;= 12, MONTH($L97) &gt;= 12), IF($O97 &lt;&gt; "", $E97/$O97, ""), ""),"")</f>
        <v>100000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44317</v>
      </c>
      <c r="L98" s="7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44561</v>
      </c>
      <c r="M98" s="7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44336</v>
      </c>
      <c r="N98" s="7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44314</v>
      </c>
      <c r="O98" s="5">
        <f t="shared" si="1"/>
        <v>8</v>
      </c>
      <c r="P98" s="10" t="str">
        <f>IF('FY2021'!$A100&lt;&gt;"",IF(AND(MONTH($K98) &lt;= 1, MONTH($L98) &gt;= 1), IF($O98 &lt;&gt; "", $E98/$O98, ""), ""),"")</f>
        <v/>
      </c>
      <c r="Q98" s="10" t="str">
        <f>IF('FY2021'!$A100&lt;&gt;"",IF(AND(MONTH($K98) &lt;= 2, MONTH($L98) &gt;= 2), IF($O98 &lt;&gt; "", $E98/$O98, ""), ""),"")</f>
        <v/>
      </c>
      <c r="R98" s="10" t="str">
        <f>IF('FY2021'!$A100&lt;&gt;"",IF(AND(MONTH($K98) &lt;= 3, MONTH($L98) &gt;= 3), IF($O98 &lt;&gt; "", $E98/$O98, ""), ""),"")</f>
        <v/>
      </c>
      <c r="S98" s="10" t="str">
        <f>IF('FY2021'!$A100&lt;&gt;"",IF(AND(MONTH($K98) &lt;= 4, MONTH($L98) &gt;= 4), IF($O98 &lt;&gt; "", $E98/$O98, ""), ""),"")</f>
        <v/>
      </c>
      <c r="T98" s="10">
        <f>IF('FY2021'!$A100&lt;&gt;"",IF(AND(MONTH($K98) &lt;= 5, MONTH($L98) &gt;= 5), IF($O98 &lt;&gt; "", $E98/$O98, ""), ""),"")</f>
        <v>200000</v>
      </c>
      <c r="U98" s="10">
        <f>IF('FY2021'!$A100&lt;&gt;"",IF(AND(MONTH($K98) &lt;= 6, MONTH($L98) &gt;= 6), IF($O98 &lt;&gt; "", $E98/$O98, ""), ""),"")</f>
        <v>200000</v>
      </c>
      <c r="V98" s="10">
        <f>IF('FY2021'!$A100&lt;&gt;"",IF(AND(MONTH($K98) &lt;= 7, MONTH($L98) &gt;= 7 ), IF($O98 &lt;&gt; "", $E98/$O98, ""), ""),"")</f>
        <v>200000</v>
      </c>
      <c r="W98" s="10">
        <f>IF('FY2021'!$A100&lt;&gt;"",IF(AND(MONTH($K98) &lt;= 8, MONTH($L98) &gt;= 8), IF($O98 &lt;&gt; "", $E98/$O98, ""), ""),"")</f>
        <v>200000</v>
      </c>
      <c r="X98" s="10">
        <f>IF('FY2021'!$A100&lt;&gt;"",IF(AND(MONTH($K98) &lt;= 9, MONTH($L98) &gt;= 9), IF($O98 &lt;&gt; "", $E98/$O98, ""), ""),"")</f>
        <v>200000</v>
      </c>
      <c r="Y98" s="10">
        <f>IF('FY2021'!$A100&lt;&gt;"",IF(AND(MONTH($K98) &lt;= 10, MONTH($L98) &gt;= 10), IF($O98 &lt;&gt; "", $E98/$O98, ""), ""),"")</f>
        <v>200000</v>
      </c>
      <c r="Z98" s="10">
        <f>IF('FY2021'!$A100&lt;&gt;"",IF(AND(MONTH($K98) &lt;= 11, MONTH($L98) &gt;= 11), IF($O98 &lt;&gt; "", $E98/$O98, ""), ""),"")</f>
        <v>200000</v>
      </c>
      <c r="AA98" s="10">
        <f>IF('FY2021'!$A100&lt;&gt;"",IF(AND(MONTH($K98) &lt;= 12, MONTH($L98) &gt;= 12), IF($O98 &lt;&gt; "", $E98/$O98, ""), ""),"")</f>
        <v>200000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44317</v>
      </c>
      <c r="L99" s="7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44561</v>
      </c>
      <c r="M99" s="7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44336</v>
      </c>
      <c r="N99" s="7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44314</v>
      </c>
      <c r="O99" s="5">
        <f t="shared" si="1"/>
        <v>8</v>
      </c>
      <c r="P99" s="10" t="str">
        <f>IF('FY2021'!$A101&lt;&gt;"",IF(AND(MONTH($K99) &lt;= 1, MONTH($L99) &gt;= 1), IF($O99 &lt;&gt; "", $E99/$O99, ""), ""),"")</f>
        <v/>
      </c>
      <c r="Q99" s="10" t="str">
        <f>IF('FY2021'!$A101&lt;&gt;"",IF(AND(MONTH($K99) &lt;= 2, MONTH($L99) &gt;= 2), IF($O99 &lt;&gt; "", $E99/$O99, ""), ""),"")</f>
        <v/>
      </c>
      <c r="R99" s="10" t="str">
        <f>IF('FY2021'!$A101&lt;&gt;"",IF(AND(MONTH($K99) &lt;= 3, MONTH($L99) &gt;= 3), IF($O99 &lt;&gt; "", $E99/$O99, ""), ""),"")</f>
        <v/>
      </c>
      <c r="S99" s="10" t="str">
        <f>IF('FY2021'!$A101&lt;&gt;"",IF(AND(MONTH($K99) &lt;= 4, MONTH($L99) &gt;= 4), IF($O99 &lt;&gt; "", $E99/$O99, ""), ""),"")</f>
        <v/>
      </c>
      <c r="T99" s="10">
        <f>IF('FY2021'!$A101&lt;&gt;"",IF(AND(MONTH($K99) &lt;= 5, MONTH($L99) &gt;= 5), IF($O99 &lt;&gt; "", $E99/$O99, ""), ""),"")</f>
        <v>100000</v>
      </c>
      <c r="U99" s="10">
        <f>IF('FY2021'!$A101&lt;&gt;"",IF(AND(MONTH($K99) &lt;= 6, MONTH($L99) &gt;= 6), IF($O99 &lt;&gt; "", $E99/$O99, ""), ""),"")</f>
        <v>100000</v>
      </c>
      <c r="V99" s="10">
        <f>IF('FY2021'!$A101&lt;&gt;"",IF(AND(MONTH($K99) &lt;= 7, MONTH($L99) &gt;= 7 ), IF($O99 &lt;&gt; "", $E99/$O99, ""), ""),"")</f>
        <v>100000</v>
      </c>
      <c r="W99" s="10">
        <f>IF('FY2021'!$A101&lt;&gt;"",IF(AND(MONTH($K99) &lt;= 8, MONTH($L99) &gt;= 8), IF($O99 &lt;&gt; "", $E99/$O99, ""), ""),"")</f>
        <v>100000</v>
      </c>
      <c r="X99" s="10">
        <f>IF('FY2021'!$A101&lt;&gt;"",IF(AND(MONTH($K99) &lt;= 9, MONTH($L99) &gt;= 9), IF($O99 &lt;&gt; "", $E99/$O99, ""), ""),"")</f>
        <v>100000</v>
      </c>
      <c r="Y99" s="10">
        <f>IF('FY2021'!$A101&lt;&gt;"",IF(AND(MONTH($K99) &lt;= 10, MONTH($L99) &gt;= 10), IF($O99 &lt;&gt; "", $E99/$O99, ""), ""),"")</f>
        <v>100000</v>
      </c>
      <c r="Z99" s="10">
        <f>IF('FY2021'!$A101&lt;&gt;"",IF(AND(MONTH($K99) &lt;= 11, MONTH($L99) &gt;= 11), IF($O99 &lt;&gt; "", $E99/$O99, ""), ""),"")</f>
        <v>100000</v>
      </c>
      <c r="AA99" s="10">
        <f>IF('FY2021'!$A101&lt;&gt;"",IF(AND(MONTH($K99) &lt;= 12, MONTH($L99) &gt;= 12), IF($O99 &lt;&gt; "", $E99/$O99, ""), ""),"")</f>
        <v>100000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44317</v>
      </c>
      <c r="L100" s="7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44561</v>
      </c>
      <c r="M100" s="7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44336</v>
      </c>
      <c r="N100" s="7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44314</v>
      </c>
      <c r="O100" s="5">
        <f t="shared" si="1"/>
        <v>8</v>
      </c>
      <c r="P100" s="10" t="str">
        <f>IF('FY2021'!$A102&lt;&gt;"",IF(AND(MONTH($K100) &lt;= 1, MONTH($L100) &gt;= 1), IF($O100 &lt;&gt; "", $E100/$O100, ""), ""),"")</f>
        <v/>
      </c>
      <c r="Q100" s="10" t="str">
        <f>IF('FY2021'!$A102&lt;&gt;"",IF(AND(MONTH($K100) &lt;= 2, MONTH($L100) &gt;= 2), IF($O100 &lt;&gt; "", $E100/$O100, ""), ""),"")</f>
        <v/>
      </c>
      <c r="R100" s="10" t="str">
        <f>IF('FY2021'!$A102&lt;&gt;"",IF(AND(MONTH($K100) &lt;= 3, MONTH($L100) &gt;= 3), IF($O100 &lt;&gt; "", $E100/$O100, ""), ""),"")</f>
        <v/>
      </c>
      <c r="S100" s="10" t="str">
        <f>IF('FY2021'!$A102&lt;&gt;"",IF(AND(MONTH($K100) &lt;= 4, MONTH($L100) &gt;= 4), IF($O100 &lt;&gt; "", $E100/$O100, ""), ""),"")</f>
        <v/>
      </c>
      <c r="T100" s="10">
        <f>IF('FY2021'!$A102&lt;&gt;"",IF(AND(MONTH($K100) &lt;= 5, MONTH($L100) &gt;= 5), IF($O100 &lt;&gt; "", $E100/$O100, ""), ""),"")</f>
        <v>100000</v>
      </c>
      <c r="U100" s="10">
        <f>IF('FY2021'!$A102&lt;&gt;"",IF(AND(MONTH($K100) &lt;= 6, MONTH($L100) &gt;= 6), IF($O100 &lt;&gt; "", $E100/$O100, ""), ""),"")</f>
        <v>100000</v>
      </c>
      <c r="V100" s="10">
        <f>IF('FY2021'!$A102&lt;&gt;"",IF(AND(MONTH($K100) &lt;= 7, MONTH($L100) &gt;= 7 ), IF($O100 &lt;&gt; "", $E100/$O100, ""), ""),"")</f>
        <v>100000</v>
      </c>
      <c r="W100" s="10">
        <f>IF('FY2021'!$A102&lt;&gt;"",IF(AND(MONTH($K100) &lt;= 8, MONTH($L100) &gt;= 8), IF($O100 &lt;&gt; "", $E100/$O100, ""), ""),"")</f>
        <v>100000</v>
      </c>
      <c r="X100" s="10">
        <f>IF('FY2021'!$A102&lt;&gt;"",IF(AND(MONTH($K100) &lt;= 9, MONTH($L100) &gt;= 9), IF($O100 &lt;&gt; "", $E100/$O100, ""), ""),"")</f>
        <v>100000</v>
      </c>
      <c r="Y100" s="10">
        <f>IF('FY2021'!$A102&lt;&gt;"",IF(AND(MONTH($K100) &lt;= 10, MONTH($L100) &gt;= 10), IF($O100 &lt;&gt; "", $E100/$O100, ""), ""),"")</f>
        <v>100000</v>
      </c>
      <c r="Z100" s="10">
        <f>IF('FY2021'!$A102&lt;&gt;"",IF(AND(MONTH($K100) &lt;= 11, MONTH($L100) &gt;= 11), IF($O100 &lt;&gt; "", $E100/$O100, ""), ""),"")</f>
        <v>100000</v>
      </c>
      <c r="AA100" s="10">
        <f>IF('FY2021'!$A102&lt;&gt;"",IF(AND(MONTH($K100) &lt;= 12, MONTH($L100) &gt;= 12), IF($O100 &lt;&gt; "", $E100/$O100, ""), ""),"")</f>
        <v>100000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44317</v>
      </c>
      <c r="L101" s="7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44561</v>
      </c>
      <c r="M101" s="7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44336</v>
      </c>
      <c r="N101" s="7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44314</v>
      </c>
      <c r="O101" s="5">
        <f t="shared" si="1"/>
        <v>8</v>
      </c>
      <c r="P101" s="10" t="str">
        <f>IF('FY2021'!$A103&lt;&gt;"",IF(AND(MONTH($K101) &lt;= 1, MONTH($L101) &gt;= 1), IF($O101 &lt;&gt; "", $E101/$O101, ""), ""),"")</f>
        <v/>
      </c>
      <c r="Q101" s="10" t="str">
        <f>IF('FY2021'!$A103&lt;&gt;"",IF(AND(MONTH($K101) &lt;= 2, MONTH($L101) &gt;= 2), IF($O101 &lt;&gt; "", $E101/$O101, ""), ""),"")</f>
        <v/>
      </c>
      <c r="R101" s="10" t="str">
        <f>IF('FY2021'!$A103&lt;&gt;"",IF(AND(MONTH($K101) &lt;= 3, MONTH($L101) &gt;= 3), IF($O101 &lt;&gt; "", $E101/$O101, ""), ""),"")</f>
        <v/>
      </c>
      <c r="S101" s="10" t="str">
        <f>IF('FY2021'!$A103&lt;&gt;"",IF(AND(MONTH($K101) &lt;= 4, MONTH($L101) &gt;= 4), IF($O101 &lt;&gt; "", $E101/$O101, ""), ""),"")</f>
        <v/>
      </c>
      <c r="T101" s="10">
        <f>IF('FY2021'!$A103&lt;&gt;"",IF(AND(MONTH($K101) &lt;= 5, MONTH($L101) &gt;= 5), IF($O101 &lt;&gt; "", $E101/$O101, ""), ""),"")</f>
        <v>100000</v>
      </c>
      <c r="U101" s="10">
        <f>IF('FY2021'!$A103&lt;&gt;"",IF(AND(MONTH($K101) &lt;= 6, MONTH($L101) &gt;= 6), IF($O101 &lt;&gt; "", $E101/$O101, ""), ""),"")</f>
        <v>100000</v>
      </c>
      <c r="V101" s="10">
        <f>IF('FY2021'!$A103&lt;&gt;"",IF(AND(MONTH($K101) &lt;= 7, MONTH($L101) &gt;= 7 ), IF($O101 &lt;&gt; "", $E101/$O101, ""), ""),"")</f>
        <v>100000</v>
      </c>
      <c r="W101" s="10">
        <f>IF('FY2021'!$A103&lt;&gt;"",IF(AND(MONTH($K101) &lt;= 8, MONTH($L101) &gt;= 8), IF($O101 &lt;&gt; "", $E101/$O101, ""), ""),"")</f>
        <v>100000</v>
      </c>
      <c r="X101" s="10">
        <f>IF('FY2021'!$A103&lt;&gt;"",IF(AND(MONTH($K101) &lt;= 9, MONTH($L101) &gt;= 9), IF($O101 &lt;&gt; "", $E101/$O101, ""), ""),"")</f>
        <v>100000</v>
      </c>
      <c r="Y101" s="10">
        <f>IF('FY2021'!$A103&lt;&gt;"",IF(AND(MONTH($K101) &lt;= 10, MONTH($L101) &gt;= 10), IF($O101 &lt;&gt; "", $E101/$O101, ""), ""),"")</f>
        <v>100000</v>
      </c>
      <c r="Z101" s="10">
        <f>IF('FY2021'!$A103&lt;&gt;"",IF(AND(MONTH($K101) &lt;= 11, MONTH($L101) &gt;= 11), IF($O101 &lt;&gt; "", $E101/$O101, ""), ""),"")</f>
        <v>100000</v>
      </c>
      <c r="AA101" s="10">
        <f>IF('FY2021'!$A103&lt;&gt;"",IF(AND(MONTH($K101) &lt;= 12, MONTH($L101) &gt;= 12), IF($O101 &lt;&gt; "", $E101/$O101, ""), ""),"")</f>
        <v>100000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44317</v>
      </c>
      <c r="L102" s="7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44561</v>
      </c>
      <c r="M102" s="7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44336</v>
      </c>
      <c r="N102" s="7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44314</v>
      </c>
      <c r="O102" s="5">
        <f t="shared" si="1"/>
        <v>8</v>
      </c>
      <c r="P102" s="10" t="str">
        <f>IF('FY2021'!$A104&lt;&gt;"",IF(AND(MONTH($K102) &lt;= 1, MONTH($L102) &gt;= 1), IF($O102 &lt;&gt; "", $E102/$O102, ""), ""),"")</f>
        <v/>
      </c>
      <c r="Q102" s="10" t="str">
        <f>IF('FY2021'!$A104&lt;&gt;"",IF(AND(MONTH($K102) &lt;= 2, MONTH($L102) &gt;= 2), IF($O102 &lt;&gt; "", $E102/$O102, ""), ""),"")</f>
        <v/>
      </c>
      <c r="R102" s="10" t="str">
        <f>IF('FY2021'!$A104&lt;&gt;"",IF(AND(MONTH($K102) &lt;= 3, MONTH($L102) &gt;= 3), IF($O102 &lt;&gt; "", $E102/$O102, ""), ""),"")</f>
        <v/>
      </c>
      <c r="S102" s="10" t="str">
        <f>IF('FY2021'!$A104&lt;&gt;"",IF(AND(MONTH($K102) &lt;= 4, MONTH($L102) &gt;= 4), IF($O102 &lt;&gt; "", $E102/$O102, ""), ""),"")</f>
        <v/>
      </c>
      <c r="T102" s="10">
        <f>IF('FY2021'!$A104&lt;&gt;"",IF(AND(MONTH($K102) &lt;= 5, MONTH($L102) &gt;= 5), IF($O102 &lt;&gt; "", $E102/$O102, ""), ""),"")</f>
        <v>200000</v>
      </c>
      <c r="U102" s="10">
        <f>IF('FY2021'!$A104&lt;&gt;"",IF(AND(MONTH($K102) &lt;= 6, MONTH($L102) &gt;= 6), IF($O102 &lt;&gt; "", $E102/$O102, ""), ""),"")</f>
        <v>200000</v>
      </c>
      <c r="V102" s="10">
        <f>IF('FY2021'!$A104&lt;&gt;"",IF(AND(MONTH($K102) &lt;= 7, MONTH($L102) &gt;= 7 ), IF($O102 &lt;&gt; "", $E102/$O102, ""), ""),"")</f>
        <v>200000</v>
      </c>
      <c r="W102" s="10">
        <f>IF('FY2021'!$A104&lt;&gt;"",IF(AND(MONTH($K102) &lt;= 8, MONTH($L102) &gt;= 8), IF($O102 &lt;&gt; "", $E102/$O102, ""), ""),"")</f>
        <v>200000</v>
      </c>
      <c r="X102" s="10">
        <f>IF('FY2021'!$A104&lt;&gt;"",IF(AND(MONTH($K102) &lt;= 9, MONTH($L102) &gt;= 9), IF($O102 &lt;&gt; "", $E102/$O102, ""), ""),"")</f>
        <v>200000</v>
      </c>
      <c r="Y102" s="10">
        <f>IF('FY2021'!$A104&lt;&gt;"",IF(AND(MONTH($K102) &lt;= 10, MONTH($L102) &gt;= 10), IF($O102 &lt;&gt; "", $E102/$O102, ""), ""),"")</f>
        <v>200000</v>
      </c>
      <c r="Z102" s="10">
        <f>IF('FY2021'!$A104&lt;&gt;"",IF(AND(MONTH($K102) &lt;= 11, MONTH($L102) &gt;= 11), IF($O102 &lt;&gt; "", $E102/$O102, ""), ""),"")</f>
        <v>200000</v>
      </c>
      <c r="AA102" s="10">
        <f>IF('FY2021'!$A104&lt;&gt;"",IF(AND(MONTH($K102) &lt;= 12, MONTH($L102) &gt;= 12), IF($O102 &lt;&gt; "", $E102/$O102, ""), ""),"")</f>
        <v>200000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44317</v>
      </c>
      <c r="L103" s="7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44561</v>
      </c>
      <c r="M103" s="7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44336</v>
      </c>
      <c r="N103" s="7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44314</v>
      </c>
      <c r="O103" s="5">
        <f t="shared" si="1"/>
        <v>8</v>
      </c>
      <c r="P103" s="10" t="str">
        <f>IF('FY2021'!$A105&lt;&gt;"",IF(AND(MONTH($K103) &lt;= 1, MONTH($L103) &gt;= 1), IF($O103 &lt;&gt; "", $E103/$O103, ""), ""),"")</f>
        <v/>
      </c>
      <c r="Q103" s="10" t="str">
        <f>IF('FY2021'!$A105&lt;&gt;"",IF(AND(MONTH($K103) &lt;= 2, MONTH($L103) &gt;= 2), IF($O103 &lt;&gt; "", $E103/$O103, ""), ""),"")</f>
        <v/>
      </c>
      <c r="R103" s="10" t="str">
        <f>IF('FY2021'!$A105&lt;&gt;"",IF(AND(MONTH($K103) &lt;= 3, MONTH($L103) &gt;= 3), IF($O103 &lt;&gt; "", $E103/$O103, ""), ""),"")</f>
        <v/>
      </c>
      <c r="S103" s="10" t="str">
        <f>IF('FY2021'!$A105&lt;&gt;"",IF(AND(MONTH($K103) &lt;= 4, MONTH($L103) &gt;= 4), IF($O103 &lt;&gt; "", $E103/$O103, ""), ""),"")</f>
        <v/>
      </c>
      <c r="T103" s="10">
        <f>IF('FY2021'!$A105&lt;&gt;"",IF(AND(MONTH($K103) &lt;= 5, MONTH($L103) &gt;= 5), IF($O103 &lt;&gt; "", $E103/$O103, ""), ""),"")</f>
        <v>200000</v>
      </c>
      <c r="U103" s="10">
        <f>IF('FY2021'!$A105&lt;&gt;"",IF(AND(MONTH($K103) &lt;= 6, MONTH($L103) &gt;= 6), IF($O103 &lt;&gt; "", $E103/$O103, ""), ""),"")</f>
        <v>200000</v>
      </c>
      <c r="V103" s="10">
        <f>IF('FY2021'!$A105&lt;&gt;"",IF(AND(MONTH($K103) &lt;= 7, MONTH($L103) &gt;= 7 ), IF($O103 &lt;&gt; "", $E103/$O103, ""), ""),"")</f>
        <v>200000</v>
      </c>
      <c r="W103" s="10">
        <f>IF('FY2021'!$A105&lt;&gt;"",IF(AND(MONTH($K103) &lt;= 8, MONTH($L103) &gt;= 8), IF($O103 &lt;&gt; "", $E103/$O103, ""), ""),"")</f>
        <v>200000</v>
      </c>
      <c r="X103" s="10">
        <f>IF('FY2021'!$A105&lt;&gt;"",IF(AND(MONTH($K103) &lt;= 9, MONTH($L103) &gt;= 9), IF($O103 &lt;&gt; "", $E103/$O103, ""), ""),"")</f>
        <v>200000</v>
      </c>
      <c r="Y103" s="10">
        <f>IF('FY2021'!$A105&lt;&gt;"",IF(AND(MONTH($K103) &lt;= 10, MONTH($L103) &gt;= 10), IF($O103 &lt;&gt; "", $E103/$O103, ""), ""),"")</f>
        <v>200000</v>
      </c>
      <c r="Z103" s="10">
        <f>IF('FY2021'!$A105&lt;&gt;"",IF(AND(MONTH($K103) &lt;= 11, MONTH($L103) &gt;= 11), IF($O103 &lt;&gt; "", $E103/$O103, ""), ""),"")</f>
        <v>200000</v>
      </c>
      <c r="AA103" s="10">
        <f>IF('FY2021'!$A105&lt;&gt;"",IF(AND(MONTH($K103) &lt;= 12, MONTH($L103) &gt;= 12), IF($O103 &lt;&gt; "", $E103/$O103, ""), ""),"")</f>
        <v>200000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44317</v>
      </c>
      <c r="L104" s="7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44561</v>
      </c>
      <c r="M104" s="7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44336</v>
      </c>
      <c r="N104" s="7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44314</v>
      </c>
      <c r="O104" s="5">
        <f t="shared" si="1"/>
        <v>8</v>
      </c>
      <c r="P104" s="10" t="str">
        <f>IF('FY2021'!$A106&lt;&gt;"",IF(AND(MONTH($K104) &lt;= 1, MONTH($L104) &gt;= 1), IF($O104 &lt;&gt; "", $E104/$O104, ""), ""),"")</f>
        <v/>
      </c>
      <c r="Q104" s="10" t="str">
        <f>IF('FY2021'!$A106&lt;&gt;"",IF(AND(MONTH($K104) &lt;= 2, MONTH($L104) &gt;= 2), IF($O104 &lt;&gt; "", $E104/$O104, ""), ""),"")</f>
        <v/>
      </c>
      <c r="R104" s="10" t="str">
        <f>IF('FY2021'!$A106&lt;&gt;"",IF(AND(MONTH($K104) &lt;= 3, MONTH($L104) &gt;= 3), IF($O104 &lt;&gt; "", $E104/$O104, ""), ""),"")</f>
        <v/>
      </c>
      <c r="S104" s="10" t="str">
        <f>IF('FY2021'!$A106&lt;&gt;"",IF(AND(MONTH($K104) &lt;= 4, MONTH($L104) &gt;= 4), IF($O104 &lt;&gt; "", $E104/$O104, ""), ""),"")</f>
        <v/>
      </c>
      <c r="T104" s="10">
        <f>IF('FY2021'!$A106&lt;&gt;"",IF(AND(MONTH($K104) &lt;= 5, MONTH($L104) &gt;= 5), IF($O104 &lt;&gt; "", $E104/$O104, ""), ""),"")</f>
        <v>200000</v>
      </c>
      <c r="U104" s="10">
        <f>IF('FY2021'!$A106&lt;&gt;"",IF(AND(MONTH($K104) &lt;= 6, MONTH($L104) &gt;= 6), IF($O104 &lt;&gt; "", $E104/$O104, ""), ""),"")</f>
        <v>200000</v>
      </c>
      <c r="V104" s="10">
        <f>IF('FY2021'!$A106&lt;&gt;"",IF(AND(MONTH($K104) &lt;= 7, MONTH($L104) &gt;= 7 ), IF($O104 &lt;&gt; "", $E104/$O104, ""), ""),"")</f>
        <v>200000</v>
      </c>
      <c r="W104" s="10">
        <f>IF('FY2021'!$A106&lt;&gt;"",IF(AND(MONTH($K104) &lt;= 8, MONTH($L104) &gt;= 8), IF($O104 &lt;&gt; "", $E104/$O104, ""), ""),"")</f>
        <v>200000</v>
      </c>
      <c r="X104" s="10">
        <f>IF('FY2021'!$A106&lt;&gt;"",IF(AND(MONTH($K104) &lt;= 9, MONTH($L104) &gt;= 9), IF($O104 &lt;&gt; "", $E104/$O104, ""), ""),"")</f>
        <v>200000</v>
      </c>
      <c r="Y104" s="10">
        <f>IF('FY2021'!$A106&lt;&gt;"",IF(AND(MONTH($K104) &lt;= 10, MONTH($L104) &gt;= 10), IF($O104 &lt;&gt; "", $E104/$O104, ""), ""),"")</f>
        <v>200000</v>
      </c>
      <c r="Z104" s="10">
        <f>IF('FY2021'!$A106&lt;&gt;"",IF(AND(MONTH($K104) &lt;= 11, MONTH($L104) &gt;= 11), IF($O104 &lt;&gt; "", $E104/$O104, ""), ""),"")</f>
        <v>200000</v>
      </c>
      <c r="AA104" s="10">
        <f>IF('FY2021'!$A106&lt;&gt;"",IF(AND(MONTH($K104) &lt;= 12, MONTH($L104) &gt;= 12), IF($O104 &lt;&gt; "", $E104/$O104, ""), ""),"")</f>
        <v>200000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44317</v>
      </c>
      <c r="L105" s="7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44561</v>
      </c>
      <c r="M105" s="7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44336</v>
      </c>
      <c r="N105" s="7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44314</v>
      </c>
      <c r="O105" s="5">
        <f t="shared" si="1"/>
        <v>8</v>
      </c>
      <c r="P105" s="10" t="str">
        <f>IF('FY2021'!$A107&lt;&gt;"",IF(AND(MONTH($K105) &lt;= 1, MONTH($L105) &gt;= 1), IF($O105 &lt;&gt; "", $E105/$O105, ""), ""),"")</f>
        <v/>
      </c>
      <c r="Q105" s="10" t="str">
        <f>IF('FY2021'!$A107&lt;&gt;"",IF(AND(MONTH($K105) &lt;= 2, MONTH($L105) &gt;= 2), IF($O105 &lt;&gt; "", $E105/$O105, ""), ""),"")</f>
        <v/>
      </c>
      <c r="R105" s="10" t="str">
        <f>IF('FY2021'!$A107&lt;&gt;"",IF(AND(MONTH($K105) &lt;= 3, MONTH($L105) &gt;= 3), IF($O105 &lt;&gt; "", $E105/$O105, ""), ""),"")</f>
        <v/>
      </c>
      <c r="S105" s="10" t="str">
        <f>IF('FY2021'!$A107&lt;&gt;"",IF(AND(MONTH($K105) &lt;= 4, MONTH($L105) &gt;= 4), IF($O105 &lt;&gt; "", $E105/$O105, ""), ""),"")</f>
        <v/>
      </c>
      <c r="T105" s="10">
        <f>IF('FY2021'!$A107&lt;&gt;"",IF(AND(MONTH($K105) &lt;= 5, MONTH($L105) &gt;= 5), IF($O105 &lt;&gt; "", $E105/$O105, ""), ""),"")</f>
        <v>200000</v>
      </c>
      <c r="U105" s="10">
        <f>IF('FY2021'!$A107&lt;&gt;"",IF(AND(MONTH($K105) &lt;= 6, MONTH($L105) &gt;= 6), IF($O105 &lt;&gt; "", $E105/$O105, ""), ""),"")</f>
        <v>200000</v>
      </c>
      <c r="V105" s="10">
        <f>IF('FY2021'!$A107&lt;&gt;"",IF(AND(MONTH($K105) &lt;= 7, MONTH($L105) &gt;= 7 ), IF($O105 &lt;&gt; "", $E105/$O105, ""), ""),"")</f>
        <v>200000</v>
      </c>
      <c r="W105" s="10">
        <f>IF('FY2021'!$A107&lt;&gt;"",IF(AND(MONTH($K105) &lt;= 8, MONTH($L105) &gt;= 8), IF($O105 &lt;&gt; "", $E105/$O105, ""), ""),"")</f>
        <v>200000</v>
      </c>
      <c r="X105" s="10">
        <f>IF('FY2021'!$A107&lt;&gt;"",IF(AND(MONTH($K105) &lt;= 9, MONTH($L105) &gt;= 9), IF($O105 &lt;&gt; "", $E105/$O105, ""), ""),"")</f>
        <v>200000</v>
      </c>
      <c r="Y105" s="10">
        <f>IF('FY2021'!$A107&lt;&gt;"",IF(AND(MONTH($K105) &lt;= 10, MONTH($L105) &gt;= 10), IF($O105 &lt;&gt; "", $E105/$O105, ""), ""),"")</f>
        <v>200000</v>
      </c>
      <c r="Z105" s="10">
        <f>IF('FY2021'!$A107&lt;&gt;"",IF(AND(MONTH($K105) &lt;= 11, MONTH($L105) &gt;= 11), IF($O105 &lt;&gt; "", $E105/$O105, ""), ""),"")</f>
        <v>200000</v>
      </c>
      <c r="AA105" s="10">
        <f>IF('FY2021'!$A107&lt;&gt;"",IF(AND(MONTH($K105) &lt;= 12, MONTH($L105) &gt;= 12), IF($O105 &lt;&gt; "", $E105/$O105, ""), ""),"")</f>
        <v>200000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44317</v>
      </c>
      <c r="L106" s="7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44561</v>
      </c>
      <c r="M106" s="7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44336</v>
      </c>
      <c r="N106" s="7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44314</v>
      </c>
      <c r="O106" s="5">
        <f t="shared" si="1"/>
        <v>8</v>
      </c>
      <c r="P106" s="10" t="str">
        <f>IF('FY2021'!$A108&lt;&gt;"",IF(AND(MONTH($K106) &lt;= 1, MONTH($L106) &gt;= 1), IF($O106 &lt;&gt; "", $E106/$O106, ""), ""),"")</f>
        <v/>
      </c>
      <c r="Q106" s="10" t="str">
        <f>IF('FY2021'!$A108&lt;&gt;"",IF(AND(MONTH($K106) &lt;= 2, MONTH($L106) &gt;= 2), IF($O106 &lt;&gt; "", $E106/$O106, ""), ""),"")</f>
        <v/>
      </c>
      <c r="R106" s="10" t="str">
        <f>IF('FY2021'!$A108&lt;&gt;"",IF(AND(MONTH($K106) &lt;= 3, MONTH($L106) &gt;= 3), IF($O106 &lt;&gt; "", $E106/$O106, ""), ""),"")</f>
        <v/>
      </c>
      <c r="S106" s="10" t="str">
        <f>IF('FY2021'!$A108&lt;&gt;"",IF(AND(MONTH($K106) &lt;= 4, MONTH($L106) &gt;= 4), IF($O106 &lt;&gt; "", $E106/$O106, ""), ""),"")</f>
        <v/>
      </c>
      <c r="T106" s="10">
        <f>IF('FY2021'!$A108&lt;&gt;"",IF(AND(MONTH($K106) &lt;= 5, MONTH($L106) &gt;= 5), IF($O106 &lt;&gt; "", $E106/$O106, ""), ""),"")</f>
        <v>200000</v>
      </c>
      <c r="U106" s="10">
        <f>IF('FY2021'!$A108&lt;&gt;"",IF(AND(MONTH($K106) &lt;= 6, MONTH($L106) &gt;= 6), IF($O106 &lt;&gt; "", $E106/$O106, ""), ""),"")</f>
        <v>200000</v>
      </c>
      <c r="V106" s="10">
        <f>IF('FY2021'!$A108&lt;&gt;"",IF(AND(MONTH($K106) &lt;= 7, MONTH($L106) &gt;= 7 ), IF($O106 &lt;&gt; "", $E106/$O106, ""), ""),"")</f>
        <v>200000</v>
      </c>
      <c r="W106" s="10">
        <f>IF('FY2021'!$A108&lt;&gt;"",IF(AND(MONTH($K106) &lt;= 8, MONTH($L106) &gt;= 8), IF($O106 &lt;&gt; "", $E106/$O106, ""), ""),"")</f>
        <v>200000</v>
      </c>
      <c r="X106" s="10">
        <f>IF('FY2021'!$A108&lt;&gt;"",IF(AND(MONTH($K106) &lt;= 9, MONTH($L106) &gt;= 9), IF($O106 &lt;&gt; "", $E106/$O106, ""), ""),"")</f>
        <v>200000</v>
      </c>
      <c r="Y106" s="10">
        <f>IF('FY2021'!$A108&lt;&gt;"",IF(AND(MONTH($K106) &lt;= 10, MONTH($L106) &gt;= 10), IF($O106 &lt;&gt; "", $E106/$O106, ""), ""),"")</f>
        <v>200000</v>
      </c>
      <c r="Z106" s="10">
        <f>IF('FY2021'!$A108&lt;&gt;"",IF(AND(MONTH($K106) &lt;= 11, MONTH($L106) &gt;= 11), IF($O106 &lt;&gt; "", $E106/$O106, ""), ""),"")</f>
        <v>200000</v>
      </c>
      <c r="AA106" s="10">
        <f>IF('FY2021'!$A108&lt;&gt;"",IF(AND(MONTH($K106) &lt;= 12, MONTH($L106) &gt;= 12), IF($O106 &lt;&gt; "", $E106/$O106, ""), ""),"")</f>
        <v>200000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44317</v>
      </c>
      <c r="L107" s="7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44561</v>
      </c>
      <c r="M107" s="7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44336</v>
      </c>
      <c r="N107" s="7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44314</v>
      </c>
      <c r="O107" s="5">
        <f t="shared" si="1"/>
        <v>8</v>
      </c>
      <c r="P107" s="10" t="str">
        <f>IF('FY2021'!$A109&lt;&gt;"",IF(AND(MONTH($K107) &lt;= 1, MONTH($L107) &gt;= 1), IF($O107 &lt;&gt; "", $E107/$O107, ""), ""),"")</f>
        <v/>
      </c>
      <c r="Q107" s="10" t="str">
        <f>IF('FY2021'!$A109&lt;&gt;"",IF(AND(MONTH($K107) &lt;= 2, MONTH($L107) &gt;= 2), IF($O107 &lt;&gt; "", $E107/$O107, ""), ""),"")</f>
        <v/>
      </c>
      <c r="R107" s="10" t="str">
        <f>IF('FY2021'!$A109&lt;&gt;"",IF(AND(MONTH($K107) &lt;= 3, MONTH($L107) &gt;= 3), IF($O107 &lt;&gt; "", $E107/$O107, ""), ""),"")</f>
        <v/>
      </c>
      <c r="S107" s="10" t="str">
        <f>IF('FY2021'!$A109&lt;&gt;"",IF(AND(MONTH($K107) &lt;= 4, MONTH($L107) &gt;= 4), IF($O107 &lt;&gt; "", $E107/$O107, ""), ""),"")</f>
        <v/>
      </c>
      <c r="T107" s="10">
        <f>IF('FY2021'!$A109&lt;&gt;"",IF(AND(MONTH($K107) &lt;= 5, MONTH($L107) &gt;= 5), IF($O107 &lt;&gt; "", $E107/$O107, ""), ""),"")</f>
        <v>100000</v>
      </c>
      <c r="U107" s="10">
        <f>IF('FY2021'!$A109&lt;&gt;"",IF(AND(MONTH($K107) &lt;= 6, MONTH($L107) &gt;= 6), IF($O107 &lt;&gt; "", $E107/$O107, ""), ""),"")</f>
        <v>100000</v>
      </c>
      <c r="V107" s="10">
        <f>IF('FY2021'!$A109&lt;&gt;"",IF(AND(MONTH($K107) &lt;= 7, MONTH($L107) &gt;= 7 ), IF($O107 &lt;&gt; "", $E107/$O107, ""), ""),"")</f>
        <v>100000</v>
      </c>
      <c r="W107" s="10">
        <f>IF('FY2021'!$A109&lt;&gt;"",IF(AND(MONTH($K107) &lt;= 8, MONTH($L107) &gt;= 8), IF($O107 &lt;&gt; "", $E107/$O107, ""), ""),"")</f>
        <v>100000</v>
      </c>
      <c r="X107" s="10">
        <f>IF('FY2021'!$A109&lt;&gt;"",IF(AND(MONTH($K107) &lt;= 9, MONTH($L107) &gt;= 9), IF($O107 &lt;&gt; "", $E107/$O107, ""), ""),"")</f>
        <v>100000</v>
      </c>
      <c r="Y107" s="10">
        <f>IF('FY2021'!$A109&lt;&gt;"",IF(AND(MONTH($K107) &lt;= 10, MONTH($L107) &gt;= 10), IF($O107 &lt;&gt; "", $E107/$O107, ""), ""),"")</f>
        <v>100000</v>
      </c>
      <c r="Z107" s="10">
        <f>IF('FY2021'!$A109&lt;&gt;"",IF(AND(MONTH($K107) &lt;= 11, MONTH($L107) &gt;= 11), IF($O107 &lt;&gt; "", $E107/$O107, ""), ""),"")</f>
        <v>100000</v>
      </c>
      <c r="AA107" s="10">
        <f>IF('FY2021'!$A109&lt;&gt;"",IF(AND(MONTH($K107) &lt;= 12, MONTH($L107) &gt;= 12), IF($O107 &lt;&gt; "", $E107/$O107, ""), ""),"")</f>
        <v>100000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44317</v>
      </c>
      <c r="L108" s="7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44561</v>
      </c>
      <c r="M108" s="7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44336</v>
      </c>
      <c r="N108" s="7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44314</v>
      </c>
      <c r="O108" s="5">
        <f t="shared" si="1"/>
        <v>8</v>
      </c>
      <c r="P108" s="10" t="str">
        <f>IF('FY2021'!$A110&lt;&gt;"",IF(AND(MONTH($K108) &lt;= 1, MONTH($L108) &gt;= 1), IF($O108 &lt;&gt; "", $E108/$O108, ""), ""),"")</f>
        <v/>
      </c>
      <c r="Q108" s="10" t="str">
        <f>IF('FY2021'!$A110&lt;&gt;"",IF(AND(MONTH($K108) &lt;= 2, MONTH($L108) &gt;= 2), IF($O108 &lt;&gt; "", $E108/$O108, ""), ""),"")</f>
        <v/>
      </c>
      <c r="R108" s="10" t="str">
        <f>IF('FY2021'!$A110&lt;&gt;"",IF(AND(MONTH($K108) &lt;= 3, MONTH($L108) &gt;= 3), IF($O108 &lt;&gt; "", $E108/$O108, ""), ""),"")</f>
        <v/>
      </c>
      <c r="S108" s="10" t="str">
        <f>IF('FY2021'!$A110&lt;&gt;"",IF(AND(MONTH($K108) &lt;= 4, MONTH($L108) &gt;= 4), IF($O108 &lt;&gt; "", $E108/$O108, ""), ""),"")</f>
        <v/>
      </c>
      <c r="T108" s="10">
        <f>IF('FY2021'!$A110&lt;&gt;"",IF(AND(MONTH($K108) &lt;= 5, MONTH($L108) &gt;= 5), IF($O108 &lt;&gt; "", $E108/$O108, ""), ""),"")</f>
        <v>200000</v>
      </c>
      <c r="U108" s="10">
        <f>IF('FY2021'!$A110&lt;&gt;"",IF(AND(MONTH($K108) &lt;= 6, MONTH($L108) &gt;= 6), IF($O108 &lt;&gt; "", $E108/$O108, ""), ""),"")</f>
        <v>200000</v>
      </c>
      <c r="V108" s="10">
        <f>IF('FY2021'!$A110&lt;&gt;"",IF(AND(MONTH($K108) &lt;= 7, MONTH($L108) &gt;= 7 ), IF($O108 &lt;&gt; "", $E108/$O108, ""), ""),"")</f>
        <v>200000</v>
      </c>
      <c r="W108" s="10">
        <f>IF('FY2021'!$A110&lt;&gt;"",IF(AND(MONTH($K108) &lt;= 8, MONTH($L108) &gt;= 8), IF($O108 &lt;&gt; "", $E108/$O108, ""), ""),"")</f>
        <v>200000</v>
      </c>
      <c r="X108" s="10">
        <f>IF('FY2021'!$A110&lt;&gt;"",IF(AND(MONTH($K108) &lt;= 9, MONTH($L108) &gt;= 9), IF($O108 &lt;&gt; "", $E108/$O108, ""), ""),"")</f>
        <v>200000</v>
      </c>
      <c r="Y108" s="10">
        <f>IF('FY2021'!$A110&lt;&gt;"",IF(AND(MONTH($K108) &lt;= 10, MONTH($L108) &gt;= 10), IF($O108 &lt;&gt; "", $E108/$O108, ""), ""),"")</f>
        <v>200000</v>
      </c>
      <c r="Z108" s="10">
        <f>IF('FY2021'!$A110&lt;&gt;"",IF(AND(MONTH($K108) &lt;= 11, MONTH($L108) &gt;= 11), IF($O108 &lt;&gt; "", $E108/$O108, ""), ""),"")</f>
        <v>200000</v>
      </c>
      <c r="AA108" s="10">
        <f>IF('FY2021'!$A110&lt;&gt;"",IF(AND(MONTH($K108) &lt;= 12, MONTH($L108) &gt;= 12), IF($O108 &lt;&gt; "", $E108/$O108, ""), ""),"")</f>
        <v>200000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44317</v>
      </c>
      <c r="L109" s="7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44561</v>
      </c>
      <c r="M109" s="7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44336</v>
      </c>
      <c r="N109" s="7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44314</v>
      </c>
      <c r="O109" s="5">
        <f t="shared" si="1"/>
        <v>8</v>
      </c>
      <c r="P109" s="10" t="str">
        <f>IF('FY2021'!$A111&lt;&gt;"",IF(AND(MONTH($K109) &lt;= 1, MONTH($L109) &gt;= 1), IF($O109 &lt;&gt; "", $E109/$O109, ""), ""),"")</f>
        <v/>
      </c>
      <c r="Q109" s="10" t="str">
        <f>IF('FY2021'!$A111&lt;&gt;"",IF(AND(MONTH($K109) &lt;= 2, MONTH($L109) &gt;= 2), IF($O109 &lt;&gt; "", $E109/$O109, ""), ""),"")</f>
        <v/>
      </c>
      <c r="R109" s="10" t="str">
        <f>IF('FY2021'!$A111&lt;&gt;"",IF(AND(MONTH($K109) &lt;= 3, MONTH($L109) &gt;= 3), IF($O109 &lt;&gt; "", $E109/$O109, ""), ""),"")</f>
        <v/>
      </c>
      <c r="S109" s="10" t="str">
        <f>IF('FY2021'!$A111&lt;&gt;"",IF(AND(MONTH($K109) &lt;= 4, MONTH($L109) &gt;= 4), IF($O109 &lt;&gt; "", $E109/$O109, ""), ""),"")</f>
        <v/>
      </c>
      <c r="T109" s="10">
        <f>IF('FY2021'!$A111&lt;&gt;"",IF(AND(MONTH($K109) &lt;= 5, MONTH($L109) &gt;= 5), IF($O109 &lt;&gt; "", $E109/$O109, ""), ""),"")</f>
        <v>100000</v>
      </c>
      <c r="U109" s="10">
        <f>IF('FY2021'!$A111&lt;&gt;"",IF(AND(MONTH($K109) &lt;= 6, MONTH($L109) &gt;= 6), IF($O109 &lt;&gt; "", $E109/$O109, ""), ""),"")</f>
        <v>100000</v>
      </c>
      <c r="V109" s="10">
        <f>IF('FY2021'!$A111&lt;&gt;"",IF(AND(MONTH($K109) &lt;= 7, MONTH($L109) &gt;= 7 ), IF($O109 &lt;&gt; "", $E109/$O109, ""), ""),"")</f>
        <v>100000</v>
      </c>
      <c r="W109" s="10">
        <f>IF('FY2021'!$A111&lt;&gt;"",IF(AND(MONTH($K109) &lt;= 8, MONTH($L109) &gt;= 8), IF($O109 &lt;&gt; "", $E109/$O109, ""), ""),"")</f>
        <v>100000</v>
      </c>
      <c r="X109" s="10">
        <f>IF('FY2021'!$A111&lt;&gt;"",IF(AND(MONTH($K109) &lt;= 9, MONTH($L109) &gt;= 9), IF($O109 &lt;&gt; "", $E109/$O109, ""), ""),"")</f>
        <v>100000</v>
      </c>
      <c r="Y109" s="10">
        <f>IF('FY2021'!$A111&lt;&gt;"",IF(AND(MONTH($K109) &lt;= 10, MONTH($L109) &gt;= 10), IF($O109 &lt;&gt; "", $E109/$O109, ""), ""),"")</f>
        <v>100000</v>
      </c>
      <c r="Z109" s="10">
        <f>IF('FY2021'!$A111&lt;&gt;"",IF(AND(MONTH($K109) &lt;= 11, MONTH($L109) &gt;= 11), IF($O109 &lt;&gt; "", $E109/$O109, ""), ""),"")</f>
        <v>100000</v>
      </c>
      <c r="AA109" s="10">
        <f>IF('FY2021'!$A111&lt;&gt;"",IF(AND(MONTH($K109) &lt;= 12, MONTH($L109) &gt;= 12), IF($O109 &lt;&gt; "", $E109/$O109, ""), ""),"")</f>
        <v>100000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44317</v>
      </c>
      <c r="L110" s="7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44561</v>
      </c>
      <c r="M110" s="7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44336</v>
      </c>
      <c r="N110" s="7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44314</v>
      </c>
      <c r="O110" s="5">
        <f t="shared" si="1"/>
        <v>8</v>
      </c>
      <c r="P110" s="10" t="str">
        <f>IF('FY2021'!$A112&lt;&gt;"",IF(AND(MONTH($K110) &lt;= 1, MONTH($L110) &gt;= 1), IF($O110 &lt;&gt; "", $E110/$O110, ""), ""),"")</f>
        <v/>
      </c>
      <c r="Q110" s="10" t="str">
        <f>IF('FY2021'!$A112&lt;&gt;"",IF(AND(MONTH($K110) &lt;= 2, MONTH($L110) &gt;= 2), IF($O110 &lt;&gt; "", $E110/$O110, ""), ""),"")</f>
        <v/>
      </c>
      <c r="R110" s="10" t="str">
        <f>IF('FY2021'!$A112&lt;&gt;"",IF(AND(MONTH($K110) &lt;= 3, MONTH($L110) &gt;= 3), IF($O110 &lt;&gt; "", $E110/$O110, ""), ""),"")</f>
        <v/>
      </c>
      <c r="S110" s="10" t="str">
        <f>IF('FY2021'!$A112&lt;&gt;"",IF(AND(MONTH($K110) &lt;= 4, MONTH($L110) &gt;= 4), IF($O110 &lt;&gt; "", $E110/$O110, ""), ""),"")</f>
        <v/>
      </c>
      <c r="T110" s="10">
        <f>IF('FY2021'!$A112&lt;&gt;"",IF(AND(MONTH($K110) &lt;= 5, MONTH($L110) &gt;= 5), IF($O110 &lt;&gt; "", $E110/$O110, ""), ""),"")</f>
        <v>100000</v>
      </c>
      <c r="U110" s="10">
        <f>IF('FY2021'!$A112&lt;&gt;"",IF(AND(MONTH($K110) &lt;= 6, MONTH($L110) &gt;= 6), IF($O110 &lt;&gt; "", $E110/$O110, ""), ""),"")</f>
        <v>100000</v>
      </c>
      <c r="V110" s="10">
        <f>IF('FY2021'!$A112&lt;&gt;"",IF(AND(MONTH($K110) &lt;= 7, MONTH($L110) &gt;= 7 ), IF($O110 &lt;&gt; "", $E110/$O110, ""), ""),"")</f>
        <v>100000</v>
      </c>
      <c r="W110" s="10">
        <f>IF('FY2021'!$A112&lt;&gt;"",IF(AND(MONTH($K110) &lt;= 8, MONTH($L110) &gt;= 8), IF($O110 &lt;&gt; "", $E110/$O110, ""), ""),"")</f>
        <v>100000</v>
      </c>
      <c r="X110" s="10">
        <f>IF('FY2021'!$A112&lt;&gt;"",IF(AND(MONTH($K110) &lt;= 9, MONTH($L110) &gt;= 9), IF($O110 &lt;&gt; "", $E110/$O110, ""), ""),"")</f>
        <v>100000</v>
      </c>
      <c r="Y110" s="10">
        <f>IF('FY2021'!$A112&lt;&gt;"",IF(AND(MONTH($K110) &lt;= 10, MONTH($L110) &gt;= 10), IF($O110 &lt;&gt; "", $E110/$O110, ""), ""),"")</f>
        <v>100000</v>
      </c>
      <c r="Z110" s="10">
        <f>IF('FY2021'!$A112&lt;&gt;"",IF(AND(MONTH($K110) &lt;= 11, MONTH($L110) &gt;= 11), IF($O110 &lt;&gt; "", $E110/$O110, ""), ""),"")</f>
        <v>100000</v>
      </c>
      <c r="AA110" s="10">
        <f>IF('FY2021'!$A112&lt;&gt;"",IF(AND(MONTH($K110) &lt;= 12, MONTH($L110) &gt;= 12), IF($O110 &lt;&gt; "", $E110/$O110, ""), ""),"")</f>
        <v>100000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44317</v>
      </c>
      <c r="L111" s="7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44561</v>
      </c>
      <c r="M111" s="7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44336</v>
      </c>
      <c r="N111" s="7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44314</v>
      </c>
      <c r="O111" s="5">
        <f t="shared" si="1"/>
        <v>8</v>
      </c>
      <c r="P111" s="10" t="str">
        <f>IF('FY2021'!$A113&lt;&gt;"",IF(AND(MONTH($K111) &lt;= 1, MONTH($L111) &gt;= 1), IF($O111 &lt;&gt; "", $E111/$O111, ""), ""),"")</f>
        <v/>
      </c>
      <c r="Q111" s="10" t="str">
        <f>IF('FY2021'!$A113&lt;&gt;"",IF(AND(MONTH($K111) &lt;= 2, MONTH($L111) &gt;= 2), IF($O111 &lt;&gt; "", $E111/$O111, ""), ""),"")</f>
        <v/>
      </c>
      <c r="R111" s="10" t="str">
        <f>IF('FY2021'!$A113&lt;&gt;"",IF(AND(MONTH($K111) &lt;= 3, MONTH($L111) &gt;= 3), IF($O111 &lt;&gt; "", $E111/$O111, ""), ""),"")</f>
        <v/>
      </c>
      <c r="S111" s="10" t="str">
        <f>IF('FY2021'!$A113&lt;&gt;"",IF(AND(MONTH($K111) &lt;= 4, MONTH($L111) &gt;= 4), IF($O111 &lt;&gt; "", $E111/$O111, ""), ""),"")</f>
        <v/>
      </c>
      <c r="T111" s="10">
        <f>IF('FY2021'!$A113&lt;&gt;"",IF(AND(MONTH($K111) &lt;= 5, MONTH($L111) &gt;= 5), IF($O111 &lt;&gt; "", $E111/$O111, ""), ""),"")</f>
        <v>62500</v>
      </c>
      <c r="U111" s="10">
        <f>IF('FY2021'!$A113&lt;&gt;"",IF(AND(MONTH($K111) &lt;= 6, MONTH($L111) &gt;= 6), IF($O111 &lt;&gt; "", $E111/$O111, ""), ""),"")</f>
        <v>62500</v>
      </c>
      <c r="V111" s="10">
        <f>IF('FY2021'!$A113&lt;&gt;"",IF(AND(MONTH($K111) &lt;= 7, MONTH($L111) &gt;= 7 ), IF($O111 &lt;&gt; "", $E111/$O111, ""), ""),"")</f>
        <v>62500</v>
      </c>
      <c r="W111" s="10">
        <f>IF('FY2021'!$A113&lt;&gt;"",IF(AND(MONTH($K111) &lt;= 8, MONTH($L111) &gt;= 8), IF($O111 &lt;&gt; "", $E111/$O111, ""), ""),"")</f>
        <v>62500</v>
      </c>
      <c r="X111" s="10">
        <f>IF('FY2021'!$A113&lt;&gt;"",IF(AND(MONTH($K111) &lt;= 9, MONTH($L111) &gt;= 9), IF($O111 &lt;&gt; "", $E111/$O111, ""), ""),"")</f>
        <v>62500</v>
      </c>
      <c r="Y111" s="10">
        <f>IF('FY2021'!$A113&lt;&gt;"",IF(AND(MONTH($K111) &lt;= 10, MONTH($L111) &gt;= 10), IF($O111 &lt;&gt; "", $E111/$O111, ""), ""),"")</f>
        <v>62500</v>
      </c>
      <c r="Z111" s="10">
        <f>IF('FY2021'!$A113&lt;&gt;"",IF(AND(MONTH($K111) &lt;= 11, MONTH($L111) &gt;= 11), IF($O111 &lt;&gt; "", $E111/$O111, ""), ""),"")</f>
        <v>62500</v>
      </c>
      <c r="AA111" s="10">
        <f>IF('FY2021'!$A113&lt;&gt;"",IF(AND(MONTH($K111) &lt;= 12, MONTH($L111) &gt;= 12), IF($O111 &lt;&gt; "", $E111/$O111, ""), ""),"")</f>
        <v>62500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44317</v>
      </c>
      <c r="L112" s="7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44561</v>
      </c>
      <c r="M112" s="7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44336</v>
      </c>
      <c r="N112" s="7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44314</v>
      </c>
      <c r="O112" s="5">
        <f t="shared" si="1"/>
        <v>8</v>
      </c>
      <c r="P112" s="10" t="str">
        <f>IF('FY2021'!$A114&lt;&gt;"",IF(AND(MONTH($K112) &lt;= 1, MONTH($L112) &gt;= 1), IF($O112 &lt;&gt; "", $E112/$O112, ""), ""),"")</f>
        <v/>
      </c>
      <c r="Q112" s="10" t="str">
        <f>IF('FY2021'!$A114&lt;&gt;"",IF(AND(MONTH($K112) &lt;= 2, MONTH($L112) &gt;= 2), IF($O112 &lt;&gt; "", $E112/$O112, ""), ""),"")</f>
        <v/>
      </c>
      <c r="R112" s="10" t="str">
        <f>IF('FY2021'!$A114&lt;&gt;"",IF(AND(MONTH($K112) &lt;= 3, MONTH($L112) &gt;= 3), IF($O112 &lt;&gt; "", $E112/$O112, ""), ""),"")</f>
        <v/>
      </c>
      <c r="S112" s="10" t="str">
        <f>IF('FY2021'!$A114&lt;&gt;"",IF(AND(MONTH($K112) &lt;= 4, MONTH($L112) &gt;= 4), IF($O112 &lt;&gt; "", $E112/$O112, ""), ""),"")</f>
        <v/>
      </c>
      <c r="T112" s="10">
        <f>IF('FY2021'!$A114&lt;&gt;"",IF(AND(MONTH($K112) &lt;= 5, MONTH($L112) &gt;= 5), IF($O112 &lt;&gt; "", $E112/$O112, ""), ""),"")</f>
        <v>200000</v>
      </c>
      <c r="U112" s="10">
        <f>IF('FY2021'!$A114&lt;&gt;"",IF(AND(MONTH($K112) &lt;= 6, MONTH($L112) &gt;= 6), IF($O112 &lt;&gt; "", $E112/$O112, ""), ""),"")</f>
        <v>200000</v>
      </c>
      <c r="V112" s="10">
        <f>IF('FY2021'!$A114&lt;&gt;"",IF(AND(MONTH($K112) &lt;= 7, MONTH($L112) &gt;= 7 ), IF($O112 &lt;&gt; "", $E112/$O112, ""), ""),"")</f>
        <v>200000</v>
      </c>
      <c r="W112" s="10">
        <f>IF('FY2021'!$A114&lt;&gt;"",IF(AND(MONTH($K112) &lt;= 8, MONTH($L112) &gt;= 8), IF($O112 &lt;&gt; "", $E112/$O112, ""), ""),"")</f>
        <v>200000</v>
      </c>
      <c r="X112" s="10">
        <f>IF('FY2021'!$A114&lt;&gt;"",IF(AND(MONTH($K112) &lt;= 9, MONTH($L112) &gt;= 9), IF($O112 &lt;&gt; "", $E112/$O112, ""), ""),"")</f>
        <v>200000</v>
      </c>
      <c r="Y112" s="10">
        <f>IF('FY2021'!$A114&lt;&gt;"",IF(AND(MONTH($K112) &lt;= 10, MONTH($L112) &gt;= 10), IF($O112 &lt;&gt; "", $E112/$O112, ""), ""),"")</f>
        <v>200000</v>
      </c>
      <c r="Z112" s="10">
        <f>IF('FY2021'!$A114&lt;&gt;"",IF(AND(MONTH($K112) &lt;= 11, MONTH($L112) &gt;= 11), IF($O112 &lt;&gt; "", $E112/$O112, ""), ""),"")</f>
        <v>200000</v>
      </c>
      <c r="AA112" s="10">
        <f>IF('FY2021'!$A114&lt;&gt;"",IF(AND(MONTH($K112) &lt;= 12, MONTH($L112) &gt;= 12), IF($O112 &lt;&gt; "", $E112/$O112, ""), ""),"")</f>
        <v>200000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44317</v>
      </c>
      <c r="L113" s="7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44561</v>
      </c>
      <c r="M113" s="7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44337</v>
      </c>
      <c r="N113" s="7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44315</v>
      </c>
      <c r="O113" s="5">
        <f t="shared" si="1"/>
        <v>8</v>
      </c>
      <c r="P113" s="10" t="str">
        <f>IF('FY2021'!$A115&lt;&gt;"",IF(AND(MONTH($K113) &lt;= 1, MONTH($L113) &gt;= 1), IF($O113 &lt;&gt; "", $E113/$O113, ""), ""),"")</f>
        <v/>
      </c>
      <c r="Q113" s="10" t="str">
        <f>IF('FY2021'!$A115&lt;&gt;"",IF(AND(MONTH($K113) &lt;= 2, MONTH($L113) &gt;= 2), IF($O113 &lt;&gt; "", $E113/$O113, ""), ""),"")</f>
        <v/>
      </c>
      <c r="R113" s="10" t="str">
        <f>IF('FY2021'!$A115&lt;&gt;"",IF(AND(MONTH($K113) &lt;= 3, MONTH($L113) &gt;= 3), IF($O113 &lt;&gt; "", $E113/$O113, ""), ""),"")</f>
        <v/>
      </c>
      <c r="S113" s="10" t="str">
        <f>IF('FY2021'!$A115&lt;&gt;"",IF(AND(MONTH($K113) &lt;= 4, MONTH($L113) &gt;= 4), IF($O113 &lt;&gt; "", $E113/$O113, ""), ""),"")</f>
        <v/>
      </c>
      <c r="T113" s="10">
        <f>IF('FY2021'!$A115&lt;&gt;"",IF(AND(MONTH($K113) &lt;= 5, MONTH($L113) &gt;= 5), IF($O113 &lt;&gt; "", $E113/$O113, ""), ""),"")</f>
        <v>62500</v>
      </c>
      <c r="U113" s="10">
        <f>IF('FY2021'!$A115&lt;&gt;"",IF(AND(MONTH($K113) &lt;= 6, MONTH($L113) &gt;= 6), IF($O113 &lt;&gt; "", $E113/$O113, ""), ""),"")</f>
        <v>62500</v>
      </c>
      <c r="V113" s="10">
        <f>IF('FY2021'!$A115&lt;&gt;"",IF(AND(MONTH($K113) &lt;= 7, MONTH($L113) &gt;= 7 ), IF($O113 &lt;&gt; "", $E113/$O113, ""), ""),"")</f>
        <v>62500</v>
      </c>
      <c r="W113" s="10">
        <f>IF('FY2021'!$A115&lt;&gt;"",IF(AND(MONTH($K113) &lt;= 8, MONTH($L113) &gt;= 8), IF($O113 &lt;&gt; "", $E113/$O113, ""), ""),"")</f>
        <v>62500</v>
      </c>
      <c r="X113" s="10">
        <f>IF('FY2021'!$A115&lt;&gt;"",IF(AND(MONTH($K113) &lt;= 9, MONTH($L113) &gt;= 9), IF($O113 &lt;&gt; "", $E113/$O113, ""), ""),"")</f>
        <v>62500</v>
      </c>
      <c r="Y113" s="10">
        <f>IF('FY2021'!$A115&lt;&gt;"",IF(AND(MONTH($K113) &lt;= 10, MONTH($L113) &gt;= 10), IF($O113 &lt;&gt; "", $E113/$O113, ""), ""),"")</f>
        <v>62500</v>
      </c>
      <c r="Z113" s="10">
        <f>IF('FY2021'!$A115&lt;&gt;"",IF(AND(MONTH($K113) &lt;= 11, MONTH($L113) &gt;= 11), IF($O113 &lt;&gt; "", $E113/$O113, ""), ""),"")</f>
        <v>62500</v>
      </c>
      <c r="AA113" s="10">
        <f>IF('FY2021'!$A115&lt;&gt;"",IF(AND(MONTH($K113) &lt;= 12, MONTH($L113) &gt;= 12), IF($O113 &lt;&gt; "", $E113/$O113, ""), ""),"")</f>
        <v>62500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44317</v>
      </c>
      <c r="L114" s="7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44561</v>
      </c>
      <c r="M114" s="7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44337</v>
      </c>
      <c r="N114" s="7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44315</v>
      </c>
      <c r="O114" s="5">
        <f t="shared" si="1"/>
        <v>8</v>
      </c>
      <c r="P114" s="10" t="str">
        <f>IF('FY2021'!$A116&lt;&gt;"",IF(AND(MONTH($K114) &lt;= 1, MONTH($L114) &gt;= 1), IF($O114 &lt;&gt; "", $E114/$O114, ""), ""),"")</f>
        <v/>
      </c>
      <c r="Q114" s="10" t="str">
        <f>IF('FY2021'!$A116&lt;&gt;"",IF(AND(MONTH($K114) &lt;= 2, MONTH($L114) &gt;= 2), IF($O114 &lt;&gt; "", $E114/$O114, ""), ""),"")</f>
        <v/>
      </c>
      <c r="R114" s="10" t="str">
        <f>IF('FY2021'!$A116&lt;&gt;"",IF(AND(MONTH($K114) &lt;= 3, MONTH($L114) &gt;= 3), IF($O114 &lt;&gt; "", $E114/$O114, ""), ""),"")</f>
        <v/>
      </c>
      <c r="S114" s="10" t="str">
        <f>IF('FY2021'!$A116&lt;&gt;"",IF(AND(MONTH($K114) &lt;= 4, MONTH($L114) &gt;= 4), IF($O114 &lt;&gt; "", $E114/$O114, ""), ""),"")</f>
        <v/>
      </c>
      <c r="T114" s="10">
        <f>IF('FY2021'!$A116&lt;&gt;"",IF(AND(MONTH($K114) &lt;= 5, MONTH($L114) &gt;= 5), IF($O114 &lt;&gt; "", $E114/$O114, ""), ""),"")</f>
        <v>100000</v>
      </c>
      <c r="U114" s="10">
        <f>IF('FY2021'!$A116&lt;&gt;"",IF(AND(MONTH($K114) &lt;= 6, MONTH($L114) &gt;= 6), IF($O114 &lt;&gt; "", $E114/$O114, ""), ""),"")</f>
        <v>100000</v>
      </c>
      <c r="V114" s="10">
        <f>IF('FY2021'!$A116&lt;&gt;"",IF(AND(MONTH($K114) &lt;= 7, MONTH($L114) &gt;= 7 ), IF($O114 &lt;&gt; "", $E114/$O114, ""), ""),"")</f>
        <v>100000</v>
      </c>
      <c r="W114" s="10">
        <f>IF('FY2021'!$A116&lt;&gt;"",IF(AND(MONTH($K114) &lt;= 8, MONTH($L114) &gt;= 8), IF($O114 &lt;&gt; "", $E114/$O114, ""), ""),"")</f>
        <v>100000</v>
      </c>
      <c r="X114" s="10">
        <f>IF('FY2021'!$A116&lt;&gt;"",IF(AND(MONTH($K114) &lt;= 9, MONTH($L114) &gt;= 9), IF($O114 &lt;&gt; "", $E114/$O114, ""), ""),"")</f>
        <v>100000</v>
      </c>
      <c r="Y114" s="10">
        <f>IF('FY2021'!$A116&lt;&gt;"",IF(AND(MONTH($K114) &lt;= 10, MONTH($L114) &gt;= 10), IF($O114 &lt;&gt; "", $E114/$O114, ""), ""),"")</f>
        <v>100000</v>
      </c>
      <c r="Z114" s="10">
        <f>IF('FY2021'!$A116&lt;&gt;"",IF(AND(MONTH($K114) &lt;= 11, MONTH($L114) &gt;= 11), IF($O114 &lt;&gt; "", $E114/$O114, ""), ""),"")</f>
        <v>100000</v>
      </c>
      <c r="AA114" s="10">
        <f>IF('FY2021'!$A116&lt;&gt;"",IF(AND(MONTH($K114) &lt;= 12, MONTH($L114) &gt;= 12), IF($O114 &lt;&gt; "", $E114/$O114, ""), ""),"")</f>
        <v>100000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44317</v>
      </c>
      <c r="L115" s="7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44561</v>
      </c>
      <c r="M115" s="7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44337</v>
      </c>
      <c r="N115" s="7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44315</v>
      </c>
      <c r="O115" s="5">
        <f t="shared" si="1"/>
        <v>8</v>
      </c>
      <c r="P115" s="10" t="str">
        <f>IF('FY2021'!$A117&lt;&gt;"",IF(AND(MONTH($K115) &lt;= 1, MONTH($L115) &gt;= 1), IF($O115 &lt;&gt; "", $E115/$O115, ""), ""),"")</f>
        <v/>
      </c>
      <c r="Q115" s="10" t="str">
        <f>IF('FY2021'!$A117&lt;&gt;"",IF(AND(MONTH($K115) &lt;= 2, MONTH($L115) &gt;= 2), IF($O115 &lt;&gt; "", $E115/$O115, ""), ""),"")</f>
        <v/>
      </c>
      <c r="R115" s="10" t="str">
        <f>IF('FY2021'!$A117&lt;&gt;"",IF(AND(MONTH($K115) &lt;= 3, MONTH($L115) &gt;= 3), IF($O115 &lt;&gt; "", $E115/$O115, ""), ""),"")</f>
        <v/>
      </c>
      <c r="S115" s="10" t="str">
        <f>IF('FY2021'!$A117&lt;&gt;"",IF(AND(MONTH($K115) &lt;= 4, MONTH($L115) &gt;= 4), IF($O115 &lt;&gt; "", $E115/$O115, ""), ""),"")</f>
        <v/>
      </c>
      <c r="T115" s="10">
        <f>IF('FY2021'!$A117&lt;&gt;"",IF(AND(MONTH($K115) &lt;= 5, MONTH($L115) &gt;= 5), IF($O115 &lt;&gt; "", $E115/$O115, ""), ""),"")</f>
        <v>200000</v>
      </c>
      <c r="U115" s="10">
        <f>IF('FY2021'!$A117&lt;&gt;"",IF(AND(MONTH($K115) &lt;= 6, MONTH($L115) &gt;= 6), IF($O115 &lt;&gt; "", $E115/$O115, ""), ""),"")</f>
        <v>200000</v>
      </c>
      <c r="V115" s="10">
        <f>IF('FY2021'!$A117&lt;&gt;"",IF(AND(MONTH($K115) &lt;= 7, MONTH($L115) &gt;= 7 ), IF($O115 &lt;&gt; "", $E115/$O115, ""), ""),"")</f>
        <v>200000</v>
      </c>
      <c r="W115" s="10">
        <f>IF('FY2021'!$A117&lt;&gt;"",IF(AND(MONTH($K115) &lt;= 8, MONTH($L115) &gt;= 8), IF($O115 &lt;&gt; "", $E115/$O115, ""), ""),"")</f>
        <v>200000</v>
      </c>
      <c r="X115" s="10">
        <f>IF('FY2021'!$A117&lt;&gt;"",IF(AND(MONTH($K115) &lt;= 9, MONTH($L115) &gt;= 9), IF($O115 &lt;&gt; "", $E115/$O115, ""), ""),"")</f>
        <v>200000</v>
      </c>
      <c r="Y115" s="10">
        <f>IF('FY2021'!$A117&lt;&gt;"",IF(AND(MONTH($K115) &lt;= 10, MONTH($L115) &gt;= 10), IF($O115 &lt;&gt; "", $E115/$O115, ""), ""),"")</f>
        <v>200000</v>
      </c>
      <c r="Z115" s="10">
        <f>IF('FY2021'!$A117&lt;&gt;"",IF(AND(MONTH($K115) &lt;= 11, MONTH($L115) &gt;= 11), IF($O115 &lt;&gt; "", $E115/$O115, ""), ""),"")</f>
        <v>200000</v>
      </c>
      <c r="AA115" s="10">
        <f>IF('FY2021'!$A117&lt;&gt;"",IF(AND(MONTH($K115) &lt;= 12, MONTH($L115) &gt;= 12), IF($O115 &lt;&gt; "", $E115/$O115, ""), ""),"")</f>
        <v>200000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44317</v>
      </c>
      <c r="L116" s="7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44561</v>
      </c>
      <c r="M116" s="7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44337</v>
      </c>
      <c r="N116" s="7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44315</v>
      </c>
      <c r="O116" s="5">
        <f t="shared" si="1"/>
        <v>8</v>
      </c>
      <c r="P116" s="10" t="str">
        <f>IF('FY2021'!$A118&lt;&gt;"",IF(AND(MONTH($K116) &lt;= 1, MONTH($L116) &gt;= 1), IF($O116 &lt;&gt; "", $E116/$O116, ""), ""),"")</f>
        <v/>
      </c>
      <c r="Q116" s="10" t="str">
        <f>IF('FY2021'!$A118&lt;&gt;"",IF(AND(MONTH($K116) &lt;= 2, MONTH($L116) &gt;= 2), IF($O116 &lt;&gt; "", $E116/$O116, ""), ""),"")</f>
        <v/>
      </c>
      <c r="R116" s="10" t="str">
        <f>IF('FY2021'!$A118&lt;&gt;"",IF(AND(MONTH($K116) &lt;= 3, MONTH($L116) &gt;= 3), IF($O116 &lt;&gt; "", $E116/$O116, ""), ""),"")</f>
        <v/>
      </c>
      <c r="S116" s="10" t="str">
        <f>IF('FY2021'!$A118&lt;&gt;"",IF(AND(MONTH($K116) &lt;= 4, MONTH($L116) &gt;= 4), IF($O116 &lt;&gt; "", $E116/$O116, ""), ""),"")</f>
        <v/>
      </c>
      <c r="T116" s="10">
        <f>IF('FY2021'!$A118&lt;&gt;"",IF(AND(MONTH($K116) &lt;= 5, MONTH($L116) &gt;= 5), IF($O116 &lt;&gt; "", $E116/$O116, ""), ""),"")</f>
        <v>100000</v>
      </c>
      <c r="U116" s="10">
        <f>IF('FY2021'!$A118&lt;&gt;"",IF(AND(MONTH($K116) &lt;= 6, MONTH($L116) &gt;= 6), IF($O116 &lt;&gt; "", $E116/$O116, ""), ""),"")</f>
        <v>100000</v>
      </c>
      <c r="V116" s="10">
        <f>IF('FY2021'!$A118&lt;&gt;"",IF(AND(MONTH($K116) &lt;= 7, MONTH($L116) &gt;= 7 ), IF($O116 &lt;&gt; "", $E116/$O116, ""), ""),"")</f>
        <v>100000</v>
      </c>
      <c r="W116" s="10">
        <f>IF('FY2021'!$A118&lt;&gt;"",IF(AND(MONTH($K116) &lt;= 8, MONTH($L116) &gt;= 8), IF($O116 &lt;&gt; "", $E116/$O116, ""), ""),"")</f>
        <v>100000</v>
      </c>
      <c r="X116" s="10">
        <f>IF('FY2021'!$A118&lt;&gt;"",IF(AND(MONTH($K116) &lt;= 9, MONTH($L116) &gt;= 9), IF($O116 &lt;&gt; "", $E116/$O116, ""), ""),"")</f>
        <v>100000</v>
      </c>
      <c r="Y116" s="10">
        <f>IF('FY2021'!$A118&lt;&gt;"",IF(AND(MONTH($K116) &lt;= 10, MONTH($L116) &gt;= 10), IF($O116 &lt;&gt; "", $E116/$O116, ""), ""),"")</f>
        <v>100000</v>
      </c>
      <c r="Z116" s="10">
        <f>IF('FY2021'!$A118&lt;&gt;"",IF(AND(MONTH($K116) &lt;= 11, MONTH($L116) &gt;= 11), IF($O116 &lt;&gt; "", $E116/$O116, ""), ""),"")</f>
        <v>100000</v>
      </c>
      <c r="AA116" s="10">
        <f>IF('FY2021'!$A118&lt;&gt;"",IF(AND(MONTH($K116) &lt;= 12, MONTH($L116) &gt;= 12), IF($O116 &lt;&gt; "", $E116/$O116, ""), ""),"")</f>
        <v>100000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44317</v>
      </c>
      <c r="L117" s="7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44561</v>
      </c>
      <c r="M117" s="7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44337</v>
      </c>
      <c r="N117" s="7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44315</v>
      </c>
      <c r="O117" s="5">
        <f t="shared" si="1"/>
        <v>8</v>
      </c>
      <c r="P117" s="10" t="str">
        <f>IF('FY2021'!$A119&lt;&gt;"",IF(AND(MONTH($K117) &lt;= 1, MONTH($L117) &gt;= 1), IF($O117 &lt;&gt; "", $E117/$O117, ""), ""),"")</f>
        <v/>
      </c>
      <c r="Q117" s="10" t="str">
        <f>IF('FY2021'!$A119&lt;&gt;"",IF(AND(MONTH($K117) &lt;= 2, MONTH($L117) &gt;= 2), IF($O117 &lt;&gt; "", $E117/$O117, ""), ""),"")</f>
        <v/>
      </c>
      <c r="R117" s="10" t="str">
        <f>IF('FY2021'!$A119&lt;&gt;"",IF(AND(MONTH($K117) &lt;= 3, MONTH($L117) &gt;= 3), IF($O117 &lt;&gt; "", $E117/$O117, ""), ""),"")</f>
        <v/>
      </c>
      <c r="S117" s="10" t="str">
        <f>IF('FY2021'!$A119&lt;&gt;"",IF(AND(MONTH($K117) &lt;= 4, MONTH($L117) &gt;= 4), IF($O117 &lt;&gt; "", $E117/$O117, ""), ""),"")</f>
        <v/>
      </c>
      <c r="T117" s="10">
        <f>IF('FY2021'!$A119&lt;&gt;"",IF(AND(MONTH($K117) &lt;= 5, MONTH($L117) &gt;= 5), IF($O117 &lt;&gt; "", $E117/$O117, ""), ""),"")</f>
        <v>100000</v>
      </c>
      <c r="U117" s="10">
        <f>IF('FY2021'!$A119&lt;&gt;"",IF(AND(MONTH($K117) &lt;= 6, MONTH($L117) &gt;= 6), IF($O117 &lt;&gt; "", $E117/$O117, ""), ""),"")</f>
        <v>100000</v>
      </c>
      <c r="V117" s="10">
        <f>IF('FY2021'!$A119&lt;&gt;"",IF(AND(MONTH($K117) &lt;= 7, MONTH($L117) &gt;= 7 ), IF($O117 &lt;&gt; "", $E117/$O117, ""), ""),"")</f>
        <v>100000</v>
      </c>
      <c r="W117" s="10">
        <f>IF('FY2021'!$A119&lt;&gt;"",IF(AND(MONTH($K117) &lt;= 8, MONTH($L117) &gt;= 8), IF($O117 &lt;&gt; "", $E117/$O117, ""), ""),"")</f>
        <v>100000</v>
      </c>
      <c r="X117" s="10">
        <f>IF('FY2021'!$A119&lt;&gt;"",IF(AND(MONTH($K117) &lt;= 9, MONTH($L117) &gt;= 9), IF($O117 &lt;&gt; "", $E117/$O117, ""), ""),"")</f>
        <v>100000</v>
      </c>
      <c r="Y117" s="10">
        <f>IF('FY2021'!$A119&lt;&gt;"",IF(AND(MONTH($K117) &lt;= 10, MONTH($L117) &gt;= 10), IF($O117 &lt;&gt; "", $E117/$O117, ""), ""),"")</f>
        <v>100000</v>
      </c>
      <c r="Z117" s="10">
        <f>IF('FY2021'!$A119&lt;&gt;"",IF(AND(MONTH($K117) &lt;= 11, MONTH($L117) &gt;= 11), IF($O117 &lt;&gt; "", $E117/$O117, ""), ""),"")</f>
        <v>100000</v>
      </c>
      <c r="AA117" s="10">
        <f>IF('FY2021'!$A119&lt;&gt;"",IF(AND(MONTH($K117) &lt;= 12, MONTH($L117) &gt;= 12), IF($O117 &lt;&gt; "", $E117/$O117, ""), ""),"")</f>
        <v>100000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44317</v>
      </c>
      <c r="L118" s="7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44561</v>
      </c>
      <c r="M118" s="7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44337</v>
      </c>
      <c r="N118" s="7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44315</v>
      </c>
      <c r="O118" s="5">
        <f t="shared" si="1"/>
        <v>8</v>
      </c>
      <c r="P118" s="10" t="str">
        <f>IF('FY2021'!$A120&lt;&gt;"",IF(AND(MONTH($K118) &lt;= 1, MONTH($L118) &gt;= 1), IF($O118 &lt;&gt; "", $E118/$O118, ""), ""),"")</f>
        <v/>
      </c>
      <c r="Q118" s="10" t="str">
        <f>IF('FY2021'!$A120&lt;&gt;"",IF(AND(MONTH($K118) &lt;= 2, MONTH($L118) &gt;= 2), IF($O118 &lt;&gt; "", $E118/$O118, ""), ""),"")</f>
        <v/>
      </c>
      <c r="R118" s="10" t="str">
        <f>IF('FY2021'!$A120&lt;&gt;"",IF(AND(MONTH($K118) &lt;= 3, MONTH($L118) &gt;= 3), IF($O118 &lt;&gt; "", $E118/$O118, ""), ""),"")</f>
        <v/>
      </c>
      <c r="S118" s="10" t="str">
        <f>IF('FY2021'!$A120&lt;&gt;"",IF(AND(MONTH($K118) &lt;= 4, MONTH($L118) &gt;= 4), IF($O118 &lt;&gt; "", $E118/$O118, ""), ""),"")</f>
        <v/>
      </c>
      <c r="T118" s="10">
        <f>IF('FY2021'!$A120&lt;&gt;"",IF(AND(MONTH($K118) &lt;= 5, MONTH($L118) &gt;= 5), IF($O118 &lt;&gt; "", $E118/$O118, ""), ""),"")</f>
        <v>200000</v>
      </c>
      <c r="U118" s="10">
        <f>IF('FY2021'!$A120&lt;&gt;"",IF(AND(MONTH($K118) &lt;= 6, MONTH($L118) &gt;= 6), IF($O118 &lt;&gt; "", $E118/$O118, ""), ""),"")</f>
        <v>200000</v>
      </c>
      <c r="V118" s="10">
        <f>IF('FY2021'!$A120&lt;&gt;"",IF(AND(MONTH($K118) &lt;= 7, MONTH($L118) &gt;= 7 ), IF($O118 &lt;&gt; "", $E118/$O118, ""), ""),"")</f>
        <v>200000</v>
      </c>
      <c r="W118" s="10">
        <f>IF('FY2021'!$A120&lt;&gt;"",IF(AND(MONTH($K118) &lt;= 8, MONTH($L118) &gt;= 8), IF($O118 &lt;&gt; "", $E118/$O118, ""), ""),"")</f>
        <v>200000</v>
      </c>
      <c r="X118" s="10">
        <f>IF('FY2021'!$A120&lt;&gt;"",IF(AND(MONTH($K118) &lt;= 9, MONTH($L118) &gt;= 9), IF($O118 &lt;&gt; "", $E118/$O118, ""), ""),"")</f>
        <v>200000</v>
      </c>
      <c r="Y118" s="10">
        <f>IF('FY2021'!$A120&lt;&gt;"",IF(AND(MONTH($K118) &lt;= 10, MONTH($L118) &gt;= 10), IF($O118 &lt;&gt; "", $E118/$O118, ""), ""),"")</f>
        <v>200000</v>
      </c>
      <c r="Z118" s="10">
        <f>IF('FY2021'!$A120&lt;&gt;"",IF(AND(MONTH($K118) &lt;= 11, MONTH($L118) &gt;= 11), IF($O118 &lt;&gt; "", $E118/$O118, ""), ""),"")</f>
        <v>200000</v>
      </c>
      <c r="AA118" s="10">
        <f>IF('FY2021'!$A120&lt;&gt;"",IF(AND(MONTH($K118) &lt;= 12, MONTH($L118) &gt;= 12), IF($O118 &lt;&gt; "", $E118/$O118, ""), ""),"")</f>
        <v>200000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44317</v>
      </c>
      <c r="L119" s="7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44561</v>
      </c>
      <c r="M119" s="7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44337</v>
      </c>
      <c r="N119" s="7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44315</v>
      </c>
      <c r="O119" s="5">
        <f t="shared" si="1"/>
        <v>8</v>
      </c>
      <c r="P119" s="10" t="str">
        <f>IF('FY2021'!$A121&lt;&gt;"",IF(AND(MONTH($K119) &lt;= 1, MONTH($L119) &gt;= 1), IF($O119 &lt;&gt; "", $E119/$O119, ""), ""),"")</f>
        <v/>
      </c>
      <c r="Q119" s="10" t="str">
        <f>IF('FY2021'!$A121&lt;&gt;"",IF(AND(MONTH($K119) &lt;= 2, MONTH($L119) &gt;= 2), IF($O119 &lt;&gt; "", $E119/$O119, ""), ""),"")</f>
        <v/>
      </c>
      <c r="R119" s="10" t="str">
        <f>IF('FY2021'!$A121&lt;&gt;"",IF(AND(MONTH($K119) &lt;= 3, MONTH($L119) &gt;= 3), IF($O119 &lt;&gt; "", $E119/$O119, ""), ""),"")</f>
        <v/>
      </c>
      <c r="S119" s="10" t="str">
        <f>IF('FY2021'!$A121&lt;&gt;"",IF(AND(MONTH($K119) &lt;= 4, MONTH($L119) &gt;= 4), IF($O119 &lt;&gt; "", $E119/$O119, ""), ""),"")</f>
        <v/>
      </c>
      <c r="T119" s="10">
        <f>IF('FY2021'!$A121&lt;&gt;"",IF(AND(MONTH($K119) &lt;= 5, MONTH($L119) &gt;= 5), IF($O119 &lt;&gt; "", $E119/$O119, ""), ""),"")</f>
        <v>100000</v>
      </c>
      <c r="U119" s="10">
        <f>IF('FY2021'!$A121&lt;&gt;"",IF(AND(MONTH($K119) &lt;= 6, MONTH($L119) &gt;= 6), IF($O119 &lt;&gt; "", $E119/$O119, ""), ""),"")</f>
        <v>100000</v>
      </c>
      <c r="V119" s="10">
        <f>IF('FY2021'!$A121&lt;&gt;"",IF(AND(MONTH($K119) &lt;= 7, MONTH($L119) &gt;= 7 ), IF($O119 &lt;&gt; "", $E119/$O119, ""), ""),"")</f>
        <v>100000</v>
      </c>
      <c r="W119" s="10">
        <f>IF('FY2021'!$A121&lt;&gt;"",IF(AND(MONTH($K119) &lt;= 8, MONTH($L119) &gt;= 8), IF($O119 &lt;&gt; "", $E119/$O119, ""), ""),"")</f>
        <v>100000</v>
      </c>
      <c r="X119" s="10">
        <f>IF('FY2021'!$A121&lt;&gt;"",IF(AND(MONTH($K119) &lt;= 9, MONTH($L119) &gt;= 9), IF($O119 &lt;&gt; "", $E119/$O119, ""), ""),"")</f>
        <v>100000</v>
      </c>
      <c r="Y119" s="10">
        <f>IF('FY2021'!$A121&lt;&gt;"",IF(AND(MONTH($K119) &lt;= 10, MONTH($L119) &gt;= 10), IF($O119 &lt;&gt; "", $E119/$O119, ""), ""),"")</f>
        <v>100000</v>
      </c>
      <c r="Z119" s="10">
        <f>IF('FY2021'!$A121&lt;&gt;"",IF(AND(MONTH($K119) &lt;= 11, MONTH($L119) &gt;= 11), IF($O119 &lt;&gt; "", $E119/$O119, ""), ""),"")</f>
        <v>100000</v>
      </c>
      <c r="AA119" s="10">
        <f>IF('FY2021'!$A121&lt;&gt;"",IF(AND(MONTH($K119) &lt;= 12, MONTH($L119) &gt;= 12), IF($O119 &lt;&gt; "", $E119/$O119, ""), ""),"")</f>
        <v>100000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44317</v>
      </c>
      <c r="L120" s="7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44561</v>
      </c>
      <c r="M120" s="7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44337</v>
      </c>
      <c r="N120" s="7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44315</v>
      </c>
      <c r="O120" s="5">
        <f t="shared" si="1"/>
        <v>8</v>
      </c>
      <c r="P120" s="10" t="str">
        <f>IF('FY2021'!$A122&lt;&gt;"",IF(AND(MONTH($K120) &lt;= 1, MONTH($L120) &gt;= 1), IF($O120 &lt;&gt; "", $E120/$O120, ""), ""),"")</f>
        <v/>
      </c>
      <c r="Q120" s="10" t="str">
        <f>IF('FY2021'!$A122&lt;&gt;"",IF(AND(MONTH($K120) &lt;= 2, MONTH($L120) &gt;= 2), IF($O120 &lt;&gt; "", $E120/$O120, ""), ""),"")</f>
        <v/>
      </c>
      <c r="R120" s="10" t="str">
        <f>IF('FY2021'!$A122&lt;&gt;"",IF(AND(MONTH($K120) &lt;= 3, MONTH($L120) &gt;= 3), IF($O120 &lt;&gt; "", $E120/$O120, ""), ""),"")</f>
        <v/>
      </c>
      <c r="S120" s="10" t="str">
        <f>IF('FY2021'!$A122&lt;&gt;"",IF(AND(MONTH($K120) &lt;= 4, MONTH($L120) &gt;= 4), IF($O120 &lt;&gt; "", $E120/$O120, ""), ""),"")</f>
        <v/>
      </c>
      <c r="T120" s="10">
        <f>IF('FY2021'!$A122&lt;&gt;"",IF(AND(MONTH($K120) &lt;= 5, MONTH($L120) &gt;= 5), IF($O120 &lt;&gt; "", $E120/$O120, ""), ""),"")</f>
        <v>100000</v>
      </c>
      <c r="U120" s="10">
        <f>IF('FY2021'!$A122&lt;&gt;"",IF(AND(MONTH($K120) &lt;= 6, MONTH($L120) &gt;= 6), IF($O120 &lt;&gt; "", $E120/$O120, ""), ""),"")</f>
        <v>100000</v>
      </c>
      <c r="V120" s="10">
        <f>IF('FY2021'!$A122&lt;&gt;"",IF(AND(MONTH($K120) &lt;= 7, MONTH($L120) &gt;= 7 ), IF($O120 &lt;&gt; "", $E120/$O120, ""), ""),"")</f>
        <v>100000</v>
      </c>
      <c r="W120" s="10">
        <f>IF('FY2021'!$A122&lt;&gt;"",IF(AND(MONTH($K120) &lt;= 8, MONTH($L120) &gt;= 8), IF($O120 &lt;&gt; "", $E120/$O120, ""), ""),"")</f>
        <v>100000</v>
      </c>
      <c r="X120" s="10">
        <f>IF('FY2021'!$A122&lt;&gt;"",IF(AND(MONTH($K120) &lt;= 9, MONTH($L120) &gt;= 9), IF($O120 &lt;&gt; "", $E120/$O120, ""), ""),"")</f>
        <v>100000</v>
      </c>
      <c r="Y120" s="10">
        <f>IF('FY2021'!$A122&lt;&gt;"",IF(AND(MONTH($K120) &lt;= 10, MONTH($L120) &gt;= 10), IF($O120 &lt;&gt; "", $E120/$O120, ""), ""),"")</f>
        <v>100000</v>
      </c>
      <c r="Z120" s="10">
        <f>IF('FY2021'!$A122&lt;&gt;"",IF(AND(MONTH($K120) &lt;= 11, MONTH($L120) &gt;= 11), IF($O120 &lt;&gt; "", $E120/$O120, ""), ""),"")</f>
        <v>100000</v>
      </c>
      <c r="AA120" s="10">
        <f>IF('FY2021'!$A122&lt;&gt;"",IF(AND(MONTH($K120) &lt;= 12, MONTH($L120) &gt;= 12), IF($O120 &lt;&gt; "", $E120/$O120, ""), ""),"")</f>
        <v>100000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44317</v>
      </c>
      <c r="L121" s="7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44561</v>
      </c>
      <c r="M121" s="7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44337</v>
      </c>
      <c r="N121" s="7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44315</v>
      </c>
      <c r="O121" s="5">
        <f t="shared" si="1"/>
        <v>8</v>
      </c>
      <c r="P121" s="10" t="str">
        <f>IF('FY2021'!$A123&lt;&gt;"",IF(AND(MONTH($K121) &lt;= 1, MONTH($L121) &gt;= 1), IF($O121 &lt;&gt; "", $E121/$O121, ""), ""),"")</f>
        <v/>
      </c>
      <c r="Q121" s="10" t="str">
        <f>IF('FY2021'!$A123&lt;&gt;"",IF(AND(MONTH($K121) &lt;= 2, MONTH($L121) &gt;= 2), IF($O121 &lt;&gt; "", $E121/$O121, ""), ""),"")</f>
        <v/>
      </c>
      <c r="R121" s="10" t="str">
        <f>IF('FY2021'!$A123&lt;&gt;"",IF(AND(MONTH($K121) &lt;= 3, MONTH($L121) &gt;= 3), IF($O121 &lt;&gt; "", $E121/$O121, ""), ""),"")</f>
        <v/>
      </c>
      <c r="S121" s="10" t="str">
        <f>IF('FY2021'!$A123&lt;&gt;"",IF(AND(MONTH($K121) &lt;= 4, MONTH($L121) &gt;= 4), IF($O121 &lt;&gt; "", $E121/$O121, ""), ""),"")</f>
        <v/>
      </c>
      <c r="T121" s="10">
        <f>IF('FY2021'!$A123&lt;&gt;"",IF(AND(MONTH($K121) &lt;= 5, MONTH($L121) &gt;= 5), IF($O121 &lt;&gt; "", $E121/$O121, ""), ""),"")</f>
        <v>95000</v>
      </c>
      <c r="U121" s="10">
        <f>IF('FY2021'!$A123&lt;&gt;"",IF(AND(MONTH($K121) &lt;= 6, MONTH($L121) &gt;= 6), IF($O121 &lt;&gt; "", $E121/$O121, ""), ""),"")</f>
        <v>95000</v>
      </c>
      <c r="V121" s="10">
        <f>IF('FY2021'!$A123&lt;&gt;"",IF(AND(MONTH($K121) &lt;= 7, MONTH($L121) &gt;= 7 ), IF($O121 &lt;&gt; "", $E121/$O121, ""), ""),"")</f>
        <v>95000</v>
      </c>
      <c r="W121" s="10">
        <f>IF('FY2021'!$A123&lt;&gt;"",IF(AND(MONTH($K121) &lt;= 8, MONTH($L121) &gt;= 8), IF($O121 &lt;&gt; "", $E121/$O121, ""), ""),"")</f>
        <v>95000</v>
      </c>
      <c r="X121" s="10">
        <f>IF('FY2021'!$A123&lt;&gt;"",IF(AND(MONTH($K121) &lt;= 9, MONTH($L121) &gt;= 9), IF($O121 &lt;&gt; "", $E121/$O121, ""), ""),"")</f>
        <v>95000</v>
      </c>
      <c r="Y121" s="10">
        <f>IF('FY2021'!$A123&lt;&gt;"",IF(AND(MONTH($K121) &lt;= 10, MONTH($L121) &gt;= 10), IF($O121 &lt;&gt; "", $E121/$O121, ""), ""),"")</f>
        <v>95000</v>
      </c>
      <c r="Z121" s="10">
        <f>IF('FY2021'!$A123&lt;&gt;"",IF(AND(MONTH($K121) &lt;= 11, MONTH($L121) &gt;= 11), IF($O121 &lt;&gt; "", $E121/$O121, ""), ""),"")</f>
        <v>95000</v>
      </c>
      <c r="AA121" s="10">
        <f>IF('FY2021'!$A123&lt;&gt;"",IF(AND(MONTH($K121) &lt;= 12, MONTH($L121) &gt;= 12), IF($O121 &lt;&gt; "", $E121/$O121, ""), ""),"")</f>
        <v>95000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44317</v>
      </c>
      <c r="L122" s="7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44561</v>
      </c>
      <c r="M122" s="7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44337</v>
      </c>
      <c r="N122" s="7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44315</v>
      </c>
      <c r="O122" s="5">
        <f t="shared" si="1"/>
        <v>8</v>
      </c>
      <c r="P122" s="10" t="str">
        <f>IF('FY2021'!$A124&lt;&gt;"",IF(AND(MONTH($K122) &lt;= 1, MONTH($L122) &gt;= 1), IF($O122 &lt;&gt; "", $E122/$O122, ""), ""),"")</f>
        <v/>
      </c>
      <c r="Q122" s="10" t="str">
        <f>IF('FY2021'!$A124&lt;&gt;"",IF(AND(MONTH($K122) &lt;= 2, MONTH($L122) &gt;= 2), IF($O122 &lt;&gt; "", $E122/$O122, ""), ""),"")</f>
        <v/>
      </c>
      <c r="R122" s="10" t="str">
        <f>IF('FY2021'!$A124&lt;&gt;"",IF(AND(MONTH($K122) &lt;= 3, MONTH($L122) &gt;= 3), IF($O122 &lt;&gt; "", $E122/$O122, ""), ""),"")</f>
        <v/>
      </c>
      <c r="S122" s="10" t="str">
        <f>IF('FY2021'!$A124&lt;&gt;"",IF(AND(MONTH($K122) &lt;= 4, MONTH($L122) &gt;= 4), IF($O122 &lt;&gt; "", $E122/$O122, ""), ""),"")</f>
        <v/>
      </c>
      <c r="T122" s="10">
        <f>IF('FY2021'!$A124&lt;&gt;"",IF(AND(MONTH($K122) &lt;= 5, MONTH($L122) &gt;= 5), IF($O122 &lt;&gt; "", $E122/$O122, ""), ""),"")</f>
        <v>100000</v>
      </c>
      <c r="U122" s="10">
        <f>IF('FY2021'!$A124&lt;&gt;"",IF(AND(MONTH($K122) &lt;= 6, MONTH($L122) &gt;= 6), IF($O122 &lt;&gt; "", $E122/$O122, ""), ""),"")</f>
        <v>100000</v>
      </c>
      <c r="V122" s="10">
        <f>IF('FY2021'!$A124&lt;&gt;"",IF(AND(MONTH($K122) &lt;= 7, MONTH($L122) &gt;= 7 ), IF($O122 &lt;&gt; "", $E122/$O122, ""), ""),"")</f>
        <v>100000</v>
      </c>
      <c r="W122" s="10">
        <f>IF('FY2021'!$A124&lt;&gt;"",IF(AND(MONTH($K122) &lt;= 8, MONTH($L122) &gt;= 8), IF($O122 &lt;&gt; "", $E122/$O122, ""), ""),"")</f>
        <v>100000</v>
      </c>
      <c r="X122" s="10">
        <f>IF('FY2021'!$A124&lt;&gt;"",IF(AND(MONTH($K122) &lt;= 9, MONTH($L122) &gt;= 9), IF($O122 &lt;&gt; "", $E122/$O122, ""), ""),"")</f>
        <v>100000</v>
      </c>
      <c r="Y122" s="10">
        <f>IF('FY2021'!$A124&lt;&gt;"",IF(AND(MONTH($K122) &lt;= 10, MONTH($L122) &gt;= 10), IF($O122 &lt;&gt; "", $E122/$O122, ""), ""),"")</f>
        <v>100000</v>
      </c>
      <c r="Z122" s="10">
        <f>IF('FY2021'!$A124&lt;&gt;"",IF(AND(MONTH($K122) &lt;= 11, MONTH($L122) &gt;= 11), IF($O122 &lt;&gt; "", $E122/$O122, ""), ""),"")</f>
        <v>100000</v>
      </c>
      <c r="AA122" s="10">
        <f>IF('FY2021'!$A124&lt;&gt;"",IF(AND(MONTH($K122) &lt;= 12, MONTH($L122) &gt;= 12), IF($O122 &lt;&gt; "", $E122/$O122, ""), ""),"")</f>
        <v>100000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44317</v>
      </c>
      <c r="L123" s="7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44561</v>
      </c>
      <c r="M123" s="7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44337</v>
      </c>
      <c r="N123" s="7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44315</v>
      </c>
      <c r="O123" s="5">
        <f t="shared" si="1"/>
        <v>8</v>
      </c>
      <c r="P123" s="10" t="str">
        <f>IF('FY2021'!$A125&lt;&gt;"",IF(AND(MONTH($K123) &lt;= 1, MONTH($L123) &gt;= 1), IF($O123 &lt;&gt; "", $E123/$O123, ""), ""),"")</f>
        <v/>
      </c>
      <c r="Q123" s="10" t="str">
        <f>IF('FY2021'!$A125&lt;&gt;"",IF(AND(MONTH($K123) &lt;= 2, MONTH($L123) &gt;= 2), IF($O123 &lt;&gt; "", $E123/$O123, ""), ""),"")</f>
        <v/>
      </c>
      <c r="R123" s="10" t="str">
        <f>IF('FY2021'!$A125&lt;&gt;"",IF(AND(MONTH($K123) &lt;= 3, MONTH($L123) &gt;= 3), IF($O123 &lt;&gt; "", $E123/$O123, ""), ""),"")</f>
        <v/>
      </c>
      <c r="S123" s="10" t="str">
        <f>IF('FY2021'!$A125&lt;&gt;"",IF(AND(MONTH($K123) &lt;= 4, MONTH($L123) &gt;= 4), IF($O123 &lt;&gt; "", $E123/$O123, ""), ""),"")</f>
        <v/>
      </c>
      <c r="T123" s="10">
        <f>IF('FY2021'!$A125&lt;&gt;"",IF(AND(MONTH($K123) &lt;= 5, MONTH($L123) &gt;= 5), IF($O123 &lt;&gt; "", $E123/$O123, ""), ""),"")</f>
        <v>100000</v>
      </c>
      <c r="U123" s="10">
        <f>IF('FY2021'!$A125&lt;&gt;"",IF(AND(MONTH($K123) &lt;= 6, MONTH($L123) &gt;= 6), IF($O123 &lt;&gt; "", $E123/$O123, ""), ""),"")</f>
        <v>100000</v>
      </c>
      <c r="V123" s="10">
        <f>IF('FY2021'!$A125&lt;&gt;"",IF(AND(MONTH($K123) &lt;= 7, MONTH($L123) &gt;= 7 ), IF($O123 &lt;&gt; "", $E123/$O123, ""), ""),"")</f>
        <v>100000</v>
      </c>
      <c r="W123" s="10">
        <f>IF('FY2021'!$A125&lt;&gt;"",IF(AND(MONTH($K123) &lt;= 8, MONTH($L123) &gt;= 8), IF($O123 &lt;&gt; "", $E123/$O123, ""), ""),"")</f>
        <v>100000</v>
      </c>
      <c r="X123" s="10">
        <f>IF('FY2021'!$A125&lt;&gt;"",IF(AND(MONTH($K123) &lt;= 9, MONTH($L123) &gt;= 9), IF($O123 &lt;&gt; "", $E123/$O123, ""), ""),"")</f>
        <v>100000</v>
      </c>
      <c r="Y123" s="10">
        <f>IF('FY2021'!$A125&lt;&gt;"",IF(AND(MONTH($K123) &lt;= 10, MONTH($L123) &gt;= 10), IF($O123 &lt;&gt; "", $E123/$O123, ""), ""),"")</f>
        <v>100000</v>
      </c>
      <c r="Z123" s="10">
        <f>IF('FY2021'!$A125&lt;&gt;"",IF(AND(MONTH($K123) &lt;= 11, MONTH($L123) &gt;= 11), IF($O123 &lt;&gt; "", $E123/$O123, ""), ""),"")</f>
        <v>100000</v>
      </c>
      <c r="AA123" s="10">
        <f>IF('FY2021'!$A125&lt;&gt;"",IF(AND(MONTH($K123) &lt;= 12, MONTH($L123) &gt;= 12), IF($O123 &lt;&gt; "", $E123/$O123, ""), ""),"")</f>
        <v>100000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44317</v>
      </c>
      <c r="L124" s="7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44561</v>
      </c>
      <c r="M124" s="7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44337</v>
      </c>
      <c r="N124" s="7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44315</v>
      </c>
      <c r="O124" s="5">
        <f t="shared" si="1"/>
        <v>8</v>
      </c>
      <c r="P124" s="10" t="str">
        <f>IF('FY2021'!$A126&lt;&gt;"",IF(AND(MONTH($K124) &lt;= 1, MONTH($L124) &gt;= 1), IF($O124 &lt;&gt; "", $E124/$O124, ""), ""),"")</f>
        <v/>
      </c>
      <c r="Q124" s="10" t="str">
        <f>IF('FY2021'!$A126&lt;&gt;"",IF(AND(MONTH($K124) &lt;= 2, MONTH($L124) &gt;= 2), IF($O124 &lt;&gt; "", $E124/$O124, ""), ""),"")</f>
        <v/>
      </c>
      <c r="R124" s="10" t="str">
        <f>IF('FY2021'!$A126&lt;&gt;"",IF(AND(MONTH($K124) &lt;= 3, MONTH($L124) &gt;= 3), IF($O124 &lt;&gt; "", $E124/$O124, ""), ""),"")</f>
        <v/>
      </c>
      <c r="S124" s="10" t="str">
        <f>IF('FY2021'!$A126&lt;&gt;"",IF(AND(MONTH($K124) &lt;= 4, MONTH($L124) &gt;= 4), IF($O124 &lt;&gt; "", $E124/$O124, ""), ""),"")</f>
        <v/>
      </c>
      <c r="T124" s="10">
        <f>IF('FY2021'!$A126&lt;&gt;"",IF(AND(MONTH($K124) &lt;= 5, MONTH($L124) &gt;= 5), IF($O124 &lt;&gt; "", $E124/$O124, ""), ""),"")</f>
        <v>100000</v>
      </c>
      <c r="U124" s="10">
        <f>IF('FY2021'!$A126&lt;&gt;"",IF(AND(MONTH($K124) &lt;= 6, MONTH($L124) &gt;= 6), IF($O124 &lt;&gt; "", $E124/$O124, ""), ""),"")</f>
        <v>100000</v>
      </c>
      <c r="V124" s="10">
        <f>IF('FY2021'!$A126&lt;&gt;"",IF(AND(MONTH($K124) &lt;= 7, MONTH($L124) &gt;= 7 ), IF($O124 &lt;&gt; "", $E124/$O124, ""), ""),"")</f>
        <v>100000</v>
      </c>
      <c r="W124" s="10">
        <f>IF('FY2021'!$A126&lt;&gt;"",IF(AND(MONTH($K124) &lt;= 8, MONTH($L124) &gt;= 8), IF($O124 &lt;&gt; "", $E124/$O124, ""), ""),"")</f>
        <v>100000</v>
      </c>
      <c r="X124" s="10">
        <f>IF('FY2021'!$A126&lt;&gt;"",IF(AND(MONTH($K124) &lt;= 9, MONTH($L124) &gt;= 9), IF($O124 &lt;&gt; "", $E124/$O124, ""), ""),"")</f>
        <v>100000</v>
      </c>
      <c r="Y124" s="10">
        <f>IF('FY2021'!$A126&lt;&gt;"",IF(AND(MONTH($K124) &lt;= 10, MONTH($L124) &gt;= 10), IF($O124 &lt;&gt; "", $E124/$O124, ""), ""),"")</f>
        <v>100000</v>
      </c>
      <c r="Z124" s="10">
        <f>IF('FY2021'!$A126&lt;&gt;"",IF(AND(MONTH($K124) &lt;= 11, MONTH($L124) &gt;= 11), IF($O124 &lt;&gt; "", $E124/$O124, ""), ""),"")</f>
        <v>100000</v>
      </c>
      <c r="AA124" s="10">
        <f>IF('FY2021'!$A126&lt;&gt;"",IF(AND(MONTH($K124) &lt;= 12, MONTH($L124) &gt;= 12), IF($O124 &lt;&gt; "", $E124/$O124, ""), ""),"")</f>
        <v>100000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R761"/>
  <sheetViews>
    <sheetView topLeftCell="L1" zoomScale="53" zoomScaleNormal="53" workbookViewId="0">
      <selection activeCell="R3" sqref="R3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0.2851562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42.42578125" bestFit="1" customWidth="1"/>
    <col min="13" max="13" width="43.85546875" bestFit="1" customWidth="1"/>
    <col min="14" max="14" width="45.42578125" bestFit="1" customWidth="1"/>
    <col min="15" max="15" width="36" bestFit="1" customWidth="1"/>
    <col min="16" max="16" width="36.5703125" bestFit="1" customWidth="1"/>
    <col min="17" max="17" width="21.42578125" bestFit="1" customWidth="1"/>
    <col min="18" max="18" width="32.28515625" bestFit="1" customWidth="1"/>
  </cols>
  <sheetData>
    <row r="2" spans="1:18" x14ac:dyDescent="0.25">
      <c r="E2" s="3"/>
    </row>
    <row r="3" spans="1:18" x14ac:dyDescent="0.25">
      <c r="A3" s="1" t="s">
        <v>3</v>
      </c>
      <c r="B3" s="1" t="s">
        <v>1686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988</v>
      </c>
      <c r="N3" s="1" t="s">
        <v>875</v>
      </c>
      <c r="O3" s="1" t="s">
        <v>876</v>
      </c>
      <c r="P3" s="1" t="s">
        <v>1938</v>
      </c>
      <c r="Q3" s="1" t="s">
        <v>1950</v>
      </c>
      <c r="R3" s="1" t="s">
        <v>1960</v>
      </c>
    </row>
    <row r="4" spans="1:18" x14ac:dyDescent="0.25">
      <c r="A4" t="s">
        <v>1</v>
      </c>
      <c r="B4" t="s">
        <v>342</v>
      </c>
      <c r="C4" t="s">
        <v>1532</v>
      </c>
      <c r="D4" t="s">
        <v>4</v>
      </c>
      <c r="E4" t="s">
        <v>15</v>
      </c>
      <c r="F4" t="s">
        <v>1374</v>
      </c>
      <c r="G4" t="s">
        <v>679</v>
      </c>
      <c r="H4" t="s">
        <v>1714</v>
      </c>
      <c r="I4" t="s">
        <v>1058</v>
      </c>
      <c r="J4" t="s">
        <v>1714</v>
      </c>
      <c r="K4" t="s">
        <v>1058</v>
      </c>
      <c r="L4" t="s">
        <v>1533</v>
      </c>
      <c r="M4" t="s">
        <v>1534</v>
      </c>
      <c r="N4" t="s">
        <v>1535</v>
      </c>
      <c r="O4" t="s">
        <v>1536</v>
      </c>
      <c r="P4" t="s">
        <v>1939</v>
      </c>
      <c r="Q4" t="s">
        <v>1951</v>
      </c>
      <c r="R4" t="s">
        <v>1961</v>
      </c>
    </row>
    <row r="5" spans="1:18" x14ac:dyDescent="0.25">
      <c r="A5" t="s">
        <v>1</v>
      </c>
      <c r="B5" t="s">
        <v>233</v>
      </c>
      <c r="C5" t="s">
        <v>1537</v>
      </c>
      <c r="D5" t="s">
        <v>6</v>
      </c>
      <c r="E5" t="s">
        <v>9</v>
      </c>
      <c r="F5" t="s">
        <v>1374</v>
      </c>
      <c r="G5" t="s">
        <v>679</v>
      </c>
      <c r="H5" t="s">
        <v>1714</v>
      </c>
      <c r="I5" t="s">
        <v>1091</v>
      </c>
      <c r="J5" t="s">
        <v>1714</v>
      </c>
      <c r="K5" t="s">
        <v>1091</v>
      </c>
      <c r="L5" t="s">
        <v>1533</v>
      </c>
      <c r="M5" t="s">
        <v>1534</v>
      </c>
      <c r="N5" t="s">
        <v>1535</v>
      </c>
      <c r="O5" t="s">
        <v>1536</v>
      </c>
      <c r="P5" t="s">
        <v>1939</v>
      </c>
      <c r="Q5" t="s">
        <v>1952</v>
      </c>
      <c r="R5" t="s">
        <v>1961</v>
      </c>
    </row>
    <row r="6" spans="1:18" x14ac:dyDescent="0.25">
      <c r="A6" t="s">
        <v>1</v>
      </c>
      <c r="B6" t="s">
        <v>389</v>
      </c>
      <c r="C6" t="s">
        <v>1538</v>
      </c>
      <c r="D6" t="s">
        <v>7</v>
      </c>
      <c r="E6" t="s">
        <v>11</v>
      </c>
      <c r="F6" t="s">
        <v>1374</v>
      </c>
      <c r="G6" t="s">
        <v>679</v>
      </c>
      <c r="H6" t="s">
        <v>1714</v>
      </c>
      <c r="I6" t="s">
        <v>149</v>
      </c>
      <c r="J6" t="s">
        <v>1714</v>
      </c>
      <c r="K6" t="s">
        <v>149</v>
      </c>
      <c r="L6" t="s">
        <v>1533</v>
      </c>
      <c r="M6" t="s">
        <v>1534</v>
      </c>
      <c r="N6" t="s">
        <v>1535</v>
      </c>
      <c r="O6" t="s">
        <v>1536</v>
      </c>
      <c r="P6" t="s">
        <v>1939</v>
      </c>
      <c r="Q6" t="s">
        <v>1953</v>
      </c>
      <c r="R6" t="s">
        <v>1961</v>
      </c>
    </row>
    <row r="7" spans="1:18" x14ac:dyDescent="0.25">
      <c r="A7" t="s">
        <v>1</v>
      </c>
      <c r="B7" t="s">
        <v>125</v>
      </c>
      <c r="C7" t="s">
        <v>1539</v>
      </c>
      <c r="D7" t="s">
        <v>4</v>
      </c>
      <c r="E7" t="s">
        <v>15</v>
      </c>
      <c r="F7" t="s">
        <v>1374</v>
      </c>
      <c r="G7" t="s">
        <v>679</v>
      </c>
      <c r="H7" t="s">
        <v>1714</v>
      </c>
      <c r="I7" t="s">
        <v>149</v>
      </c>
      <c r="J7" t="s">
        <v>1714</v>
      </c>
      <c r="K7" t="s">
        <v>149</v>
      </c>
      <c r="L7" t="s">
        <v>1533</v>
      </c>
      <c r="M7" t="s">
        <v>1534</v>
      </c>
      <c r="N7" t="s">
        <v>1535</v>
      </c>
      <c r="O7" t="s">
        <v>1536</v>
      </c>
      <c r="P7" t="s">
        <v>1939</v>
      </c>
      <c r="Q7" t="s">
        <v>1951</v>
      </c>
      <c r="R7" t="s">
        <v>1961</v>
      </c>
    </row>
    <row r="8" spans="1:18" x14ac:dyDescent="0.25">
      <c r="A8" t="s">
        <v>1</v>
      </c>
      <c r="B8" t="s">
        <v>148</v>
      </c>
      <c r="C8" t="s">
        <v>1540</v>
      </c>
      <c r="D8" t="s">
        <v>6</v>
      </c>
      <c r="E8" t="s">
        <v>9</v>
      </c>
      <c r="F8" t="s">
        <v>1374</v>
      </c>
      <c r="G8" t="s">
        <v>679</v>
      </c>
      <c r="H8" t="s">
        <v>1714</v>
      </c>
      <c r="I8" t="s">
        <v>193</v>
      </c>
      <c r="J8" t="s">
        <v>1714</v>
      </c>
      <c r="K8" t="s">
        <v>193</v>
      </c>
      <c r="L8" t="s">
        <v>1533</v>
      </c>
      <c r="M8" t="s">
        <v>1534</v>
      </c>
      <c r="N8" t="s">
        <v>1535</v>
      </c>
      <c r="O8" t="s">
        <v>1536</v>
      </c>
      <c r="P8" t="s">
        <v>1939</v>
      </c>
      <c r="Q8" t="s">
        <v>1952</v>
      </c>
      <c r="R8" t="s">
        <v>1961</v>
      </c>
    </row>
    <row r="9" spans="1:18" x14ac:dyDescent="0.25">
      <c r="A9" t="s">
        <v>1</v>
      </c>
      <c r="B9" t="s">
        <v>392</v>
      </c>
      <c r="C9" t="s">
        <v>1541</v>
      </c>
      <c r="D9" t="s">
        <v>6</v>
      </c>
      <c r="E9" t="s">
        <v>9</v>
      </c>
      <c r="F9" t="s">
        <v>1374</v>
      </c>
      <c r="G9" t="s">
        <v>679</v>
      </c>
      <c r="H9" t="s">
        <v>1714</v>
      </c>
      <c r="I9" t="s">
        <v>193</v>
      </c>
      <c r="J9" t="s">
        <v>1714</v>
      </c>
      <c r="K9" t="s">
        <v>193</v>
      </c>
      <c r="L9" t="s">
        <v>1533</v>
      </c>
      <c r="M9" t="s">
        <v>1534</v>
      </c>
      <c r="N9" t="s">
        <v>1535</v>
      </c>
      <c r="O9" t="s">
        <v>1536</v>
      </c>
      <c r="P9" t="s">
        <v>1939</v>
      </c>
      <c r="Q9" t="s">
        <v>1952</v>
      </c>
      <c r="R9" t="s">
        <v>1961</v>
      </c>
    </row>
    <row r="10" spans="1:18" x14ac:dyDescent="0.25">
      <c r="A10" t="s">
        <v>1</v>
      </c>
      <c r="B10" t="s">
        <v>386</v>
      </c>
      <c r="C10" t="s">
        <v>1542</v>
      </c>
      <c r="D10" t="s">
        <v>7</v>
      </c>
      <c r="E10" t="s">
        <v>11</v>
      </c>
      <c r="F10" t="s">
        <v>1374</v>
      </c>
      <c r="G10" t="s">
        <v>679</v>
      </c>
      <c r="H10" t="s">
        <v>1714</v>
      </c>
      <c r="I10" t="s">
        <v>149</v>
      </c>
      <c r="J10" t="s">
        <v>1714</v>
      </c>
      <c r="K10" t="s">
        <v>149</v>
      </c>
      <c r="L10" t="s">
        <v>1533</v>
      </c>
      <c r="M10" t="s">
        <v>1534</v>
      </c>
      <c r="N10" t="s">
        <v>1535</v>
      </c>
      <c r="O10" t="s">
        <v>1536</v>
      </c>
      <c r="P10" t="s">
        <v>1939</v>
      </c>
      <c r="Q10" t="s">
        <v>1953</v>
      </c>
      <c r="R10" t="s">
        <v>1961</v>
      </c>
    </row>
    <row r="11" spans="1:18" x14ac:dyDescent="0.25">
      <c r="A11" t="s">
        <v>1</v>
      </c>
      <c r="B11" t="s">
        <v>228</v>
      </c>
      <c r="C11" t="s">
        <v>1543</v>
      </c>
      <c r="D11" t="s">
        <v>4</v>
      </c>
      <c r="E11" t="s">
        <v>15</v>
      </c>
      <c r="F11" t="s">
        <v>1374</v>
      </c>
      <c r="G11" t="s">
        <v>679</v>
      </c>
      <c r="H11" t="s">
        <v>1714</v>
      </c>
      <c r="I11" t="s">
        <v>265</v>
      </c>
      <c r="J11" t="s">
        <v>1714</v>
      </c>
      <c r="K11" t="s">
        <v>265</v>
      </c>
      <c r="L11" t="s">
        <v>1533</v>
      </c>
      <c r="M11" t="s">
        <v>1534</v>
      </c>
      <c r="N11" t="s">
        <v>1535</v>
      </c>
      <c r="O11" t="s">
        <v>1544</v>
      </c>
      <c r="P11" t="s">
        <v>1939</v>
      </c>
      <c r="Q11" t="s">
        <v>1951</v>
      </c>
      <c r="R11" t="s">
        <v>1961</v>
      </c>
    </row>
    <row r="12" spans="1:18" x14ac:dyDescent="0.25">
      <c r="A12" t="s">
        <v>1</v>
      </c>
      <c r="B12" t="s">
        <v>391</v>
      </c>
      <c r="C12" t="s">
        <v>1545</v>
      </c>
      <c r="D12" t="s">
        <v>6</v>
      </c>
      <c r="E12" t="s">
        <v>9</v>
      </c>
      <c r="F12" t="s">
        <v>1546</v>
      </c>
      <c r="G12" t="s">
        <v>679</v>
      </c>
      <c r="H12" t="s">
        <v>1714</v>
      </c>
      <c r="I12" t="s">
        <v>265</v>
      </c>
      <c r="J12" t="s">
        <v>1714</v>
      </c>
      <c r="K12" t="s">
        <v>265</v>
      </c>
      <c r="L12" t="s">
        <v>1533</v>
      </c>
      <c r="M12" t="s">
        <v>1534</v>
      </c>
      <c r="N12" t="s">
        <v>1535</v>
      </c>
      <c r="O12" t="s">
        <v>1536</v>
      </c>
      <c r="P12" t="s">
        <v>1939</v>
      </c>
      <c r="Q12" t="s">
        <v>1952</v>
      </c>
      <c r="R12" t="s">
        <v>1961</v>
      </c>
    </row>
    <row r="13" spans="1:18" x14ac:dyDescent="0.25">
      <c r="A13" t="s">
        <v>1</v>
      </c>
      <c r="B13" t="s">
        <v>388</v>
      </c>
      <c r="C13" t="s">
        <v>1547</v>
      </c>
      <c r="D13" t="s">
        <v>7</v>
      </c>
      <c r="E13" t="s">
        <v>15</v>
      </c>
      <c r="F13" t="s">
        <v>1374</v>
      </c>
      <c r="G13" t="s">
        <v>679</v>
      </c>
      <c r="H13" t="s">
        <v>1714</v>
      </c>
      <c r="I13" t="s">
        <v>262</v>
      </c>
      <c r="J13" t="s">
        <v>1714</v>
      </c>
      <c r="K13" t="s">
        <v>262</v>
      </c>
      <c r="L13" t="s">
        <v>1533</v>
      </c>
      <c r="M13" t="s">
        <v>1534</v>
      </c>
      <c r="N13" t="s">
        <v>1548</v>
      </c>
      <c r="O13" t="s">
        <v>1544</v>
      </c>
      <c r="P13" t="s">
        <v>1939</v>
      </c>
      <c r="Q13" t="s">
        <v>1951</v>
      </c>
      <c r="R13" t="s">
        <v>1961</v>
      </c>
    </row>
    <row r="14" spans="1:18" x14ac:dyDescent="0.25">
      <c r="A14" t="s">
        <v>1</v>
      </c>
      <c r="B14" t="s">
        <v>387</v>
      </c>
      <c r="C14" t="s">
        <v>1549</v>
      </c>
      <c r="D14" t="s">
        <v>7</v>
      </c>
      <c r="E14" t="s">
        <v>15</v>
      </c>
      <c r="F14" t="s">
        <v>1374</v>
      </c>
      <c r="G14" t="s">
        <v>679</v>
      </c>
      <c r="H14" t="s">
        <v>1714</v>
      </c>
      <c r="I14" t="s">
        <v>149</v>
      </c>
      <c r="J14" t="s">
        <v>1714</v>
      </c>
      <c r="K14" t="s">
        <v>149</v>
      </c>
      <c r="L14" t="s">
        <v>1533</v>
      </c>
      <c r="M14" t="s">
        <v>1534</v>
      </c>
      <c r="N14" t="s">
        <v>1548</v>
      </c>
      <c r="O14" t="s">
        <v>1544</v>
      </c>
      <c r="P14" t="s">
        <v>1939</v>
      </c>
      <c r="Q14" t="s">
        <v>1951</v>
      </c>
      <c r="R14" t="s">
        <v>1961</v>
      </c>
    </row>
    <row r="15" spans="1:18" x14ac:dyDescent="0.25">
      <c r="A15" t="s">
        <v>1</v>
      </c>
      <c r="B15" t="s">
        <v>390</v>
      </c>
      <c r="C15" t="s">
        <v>1550</v>
      </c>
      <c r="D15" t="s">
        <v>4</v>
      </c>
      <c r="E15" t="s">
        <v>9</v>
      </c>
      <c r="F15" t="s">
        <v>1546</v>
      </c>
      <c r="G15" t="s">
        <v>679</v>
      </c>
      <c r="H15" t="s">
        <v>1714</v>
      </c>
      <c r="I15" t="s">
        <v>262</v>
      </c>
      <c r="J15" t="s">
        <v>1714</v>
      </c>
      <c r="K15" t="s">
        <v>262</v>
      </c>
      <c r="L15" t="s">
        <v>1533</v>
      </c>
      <c r="M15" t="s">
        <v>1534</v>
      </c>
      <c r="N15" t="s">
        <v>1548</v>
      </c>
      <c r="O15" t="s">
        <v>1544</v>
      </c>
      <c r="P15" t="s">
        <v>1939</v>
      </c>
      <c r="Q15" t="s">
        <v>1952</v>
      </c>
      <c r="R15" t="s">
        <v>1961</v>
      </c>
    </row>
    <row r="16" spans="1:18" x14ac:dyDescent="0.25">
      <c r="A16" t="s">
        <v>1</v>
      </c>
      <c r="B16" t="s">
        <v>661</v>
      </c>
      <c r="C16" t="s">
        <v>1551</v>
      </c>
      <c r="D16" t="s">
        <v>7</v>
      </c>
      <c r="E16" t="s">
        <v>9</v>
      </c>
      <c r="F16" t="s">
        <v>1374</v>
      </c>
      <c r="G16" t="s">
        <v>679</v>
      </c>
      <c r="H16" t="s">
        <v>1714</v>
      </c>
      <c r="I16" t="s">
        <v>193</v>
      </c>
      <c r="J16" t="s">
        <v>1714</v>
      </c>
      <c r="K16" t="s">
        <v>193</v>
      </c>
      <c r="L16" t="s">
        <v>1533</v>
      </c>
      <c r="M16" t="s">
        <v>1534</v>
      </c>
      <c r="N16" t="s">
        <v>1552</v>
      </c>
      <c r="O16" t="s">
        <v>1553</v>
      </c>
      <c r="P16" t="s">
        <v>1939</v>
      </c>
      <c r="Q16" t="s">
        <v>1952</v>
      </c>
      <c r="R16" t="s">
        <v>1961</v>
      </c>
    </row>
    <row r="17" spans="1:18" x14ac:dyDescent="0.25">
      <c r="A17" t="s">
        <v>1</v>
      </c>
      <c r="B17" t="s">
        <v>727</v>
      </c>
      <c r="C17" t="s">
        <v>1554</v>
      </c>
      <c r="D17" t="s">
        <v>6</v>
      </c>
      <c r="E17" t="s">
        <v>15</v>
      </c>
      <c r="F17" t="s">
        <v>1374</v>
      </c>
      <c r="G17" t="s">
        <v>679</v>
      </c>
      <c r="H17" t="s">
        <v>1714</v>
      </c>
      <c r="I17" t="s">
        <v>193</v>
      </c>
      <c r="J17" t="s">
        <v>1714</v>
      </c>
      <c r="K17" t="s">
        <v>193</v>
      </c>
      <c r="L17" t="s">
        <v>1533</v>
      </c>
      <c r="M17" t="s">
        <v>1534</v>
      </c>
      <c r="N17" t="s">
        <v>1552</v>
      </c>
      <c r="O17" t="s">
        <v>1553</v>
      </c>
      <c r="P17" t="s">
        <v>1939</v>
      </c>
      <c r="Q17" t="s">
        <v>1951</v>
      </c>
      <c r="R17" t="s">
        <v>1961</v>
      </c>
    </row>
    <row r="18" spans="1:18" x14ac:dyDescent="0.25">
      <c r="A18" t="s">
        <v>1</v>
      </c>
      <c r="B18" t="s">
        <v>754</v>
      </c>
      <c r="C18" t="s">
        <v>1555</v>
      </c>
      <c r="D18" t="s">
        <v>6</v>
      </c>
      <c r="E18" t="s">
        <v>15</v>
      </c>
      <c r="F18" t="s">
        <v>1374</v>
      </c>
      <c r="G18" t="s">
        <v>679</v>
      </c>
      <c r="H18" t="s">
        <v>1714</v>
      </c>
      <c r="I18" t="s">
        <v>193</v>
      </c>
      <c r="J18" t="s">
        <v>1714</v>
      </c>
      <c r="K18" t="s">
        <v>193</v>
      </c>
      <c r="L18" t="s">
        <v>1533</v>
      </c>
      <c r="M18" t="s">
        <v>1534</v>
      </c>
      <c r="N18" t="s">
        <v>1552</v>
      </c>
      <c r="O18" t="s">
        <v>1553</v>
      </c>
      <c r="P18" t="s">
        <v>1939</v>
      </c>
      <c r="Q18" t="s">
        <v>1951</v>
      </c>
      <c r="R18" t="s">
        <v>1961</v>
      </c>
    </row>
    <row r="19" spans="1:18" x14ac:dyDescent="0.25">
      <c r="A19" t="s">
        <v>1</v>
      </c>
      <c r="B19" t="s">
        <v>743</v>
      </c>
      <c r="C19" t="s">
        <v>1556</v>
      </c>
      <c r="D19" t="s">
        <v>7</v>
      </c>
      <c r="E19" t="s">
        <v>9</v>
      </c>
      <c r="F19" t="s">
        <v>1374</v>
      </c>
      <c r="G19" t="s">
        <v>679</v>
      </c>
      <c r="H19" t="s">
        <v>1714</v>
      </c>
      <c r="I19" t="s">
        <v>149</v>
      </c>
      <c r="J19" t="s">
        <v>1714</v>
      </c>
      <c r="K19" t="s">
        <v>149</v>
      </c>
      <c r="L19" t="s">
        <v>1533</v>
      </c>
      <c r="M19" t="s">
        <v>1534</v>
      </c>
      <c r="N19" t="s">
        <v>1552</v>
      </c>
      <c r="O19" t="s">
        <v>1553</v>
      </c>
      <c r="P19" t="s">
        <v>1939</v>
      </c>
      <c r="Q19" t="s">
        <v>1952</v>
      </c>
      <c r="R19" t="s">
        <v>1961</v>
      </c>
    </row>
    <row r="20" spans="1:18" x14ac:dyDescent="0.25">
      <c r="A20" t="s">
        <v>1</v>
      </c>
      <c r="B20" t="s">
        <v>699</v>
      </c>
      <c r="C20" t="s">
        <v>1557</v>
      </c>
      <c r="D20" t="s">
        <v>4</v>
      </c>
      <c r="E20" t="s">
        <v>11</v>
      </c>
      <c r="F20" t="s">
        <v>1374</v>
      </c>
      <c r="G20" t="s">
        <v>679</v>
      </c>
      <c r="H20" t="s">
        <v>1714</v>
      </c>
      <c r="I20" t="s">
        <v>149</v>
      </c>
      <c r="J20" t="s">
        <v>1714</v>
      </c>
      <c r="K20" t="s">
        <v>149</v>
      </c>
      <c r="L20" t="s">
        <v>1533</v>
      </c>
      <c r="M20" t="s">
        <v>1534</v>
      </c>
      <c r="N20" t="s">
        <v>1552</v>
      </c>
      <c r="O20" t="s">
        <v>1553</v>
      </c>
      <c r="P20" t="s">
        <v>1939</v>
      </c>
      <c r="Q20" t="s">
        <v>1953</v>
      </c>
      <c r="R20" t="s">
        <v>1961</v>
      </c>
    </row>
    <row r="21" spans="1:18" x14ac:dyDescent="0.25">
      <c r="A21" t="s">
        <v>1</v>
      </c>
      <c r="B21" t="s">
        <v>739</v>
      </c>
      <c r="C21" t="s">
        <v>1558</v>
      </c>
      <c r="D21" t="s">
        <v>7</v>
      </c>
      <c r="E21" t="s">
        <v>9</v>
      </c>
      <c r="F21" t="s">
        <v>1546</v>
      </c>
      <c r="G21" t="s">
        <v>679</v>
      </c>
      <c r="H21" t="s">
        <v>1714</v>
      </c>
      <c r="I21" t="s">
        <v>149</v>
      </c>
      <c r="J21" t="s">
        <v>1714</v>
      </c>
      <c r="K21" t="s">
        <v>149</v>
      </c>
      <c r="L21" t="s">
        <v>1533</v>
      </c>
      <c r="M21" t="s">
        <v>1534</v>
      </c>
      <c r="N21" t="s">
        <v>1552</v>
      </c>
      <c r="O21" t="s">
        <v>1553</v>
      </c>
      <c r="P21" t="s">
        <v>1939</v>
      </c>
      <c r="Q21" t="s">
        <v>1952</v>
      </c>
      <c r="R21" t="s">
        <v>1961</v>
      </c>
    </row>
    <row r="22" spans="1:18" x14ac:dyDescent="0.25">
      <c r="A22" t="s">
        <v>1</v>
      </c>
      <c r="B22" t="s">
        <v>737</v>
      </c>
      <c r="C22" t="s">
        <v>1559</v>
      </c>
      <c r="D22" t="s">
        <v>6</v>
      </c>
      <c r="E22" t="s">
        <v>15</v>
      </c>
      <c r="F22" t="s">
        <v>1055</v>
      </c>
      <c r="G22" t="s">
        <v>679</v>
      </c>
      <c r="H22" t="s">
        <v>1714</v>
      </c>
      <c r="I22" t="s">
        <v>265</v>
      </c>
      <c r="J22" t="s">
        <v>1714</v>
      </c>
      <c r="K22" t="s">
        <v>265</v>
      </c>
      <c r="L22" t="s">
        <v>1533</v>
      </c>
      <c r="M22" t="s">
        <v>1534</v>
      </c>
      <c r="N22" t="s">
        <v>1552</v>
      </c>
      <c r="O22" t="s">
        <v>1560</v>
      </c>
      <c r="P22" t="s">
        <v>1939</v>
      </c>
      <c r="Q22" t="s">
        <v>1951</v>
      </c>
      <c r="R22" t="s">
        <v>1961</v>
      </c>
    </row>
    <row r="23" spans="1:18" x14ac:dyDescent="0.25">
      <c r="A23" t="s">
        <v>1</v>
      </c>
      <c r="B23" t="s">
        <v>668</v>
      </c>
      <c r="C23" t="s">
        <v>1561</v>
      </c>
      <c r="D23" t="s">
        <v>7</v>
      </c>
      <c r="E23" t="s">
        <v>9</v>
      </c>
      <c r="F23" t="s">
        <v>1374</v>
      </c>
      <c r="G23" t="s">
        <v>679</v>
      </c>
      <c r="H23" t="s">
        <v>1714</v>
      </c>
      <c r="I23" t="s">
        <v>116</v>
      </c>
      <c r="J23" t="s">
        <v>1714</v>
      </c>
      <c r="K23" t="s">
        <v>116</v>
      </c>
      <c r="L23" t="s">
        <v>1533</v>
      </c>
      <c r="M23" t="s">
        <v>1534</v>
      </c>
      <c r="N23" t="s">
        <v>1552</v>
      </c>
      <c r="O23" t="s">
        <v>1553</v>
      </c>
      <c r="P23" t="s">
        <v>1939</v>
      </c>
      <c r="Q23" t="s">
        <v>1952</v>
      </c>
      <c r="R23" t="s">
        <v>1961</v>
      </c>
    </row>
    <row r="24" spans="1:18" x14ac:dyDescent="0.25">
      <c r="A24" t="s">
        <v>1</v>
      </c>
      <c r="B24" t="s">
        <v>751</v>
      </c>
      <c r="C24" t="s">
        <v>1562</v>
      </c>
      <c r="D24" t="s">
        <v>4</v>
      </c>
      <c r="E24" t="s">
        <v>11</v>
      </c>
      <c r="F24" t="s">
        <v>1374</v>
      </c>
      <c r="G24" t="s">
        <v>679</v>
      </c>
      <c r="H24" t="s">
        <v>1714</v>
      </c>
      <c r="I24" t="s">
        <v>116</v>
      </c>
      <c r="J24" t="s">
        <v>1714</v>
      </c>
      <c r="K24" t="s">
        <v>116</v>
      </c>
      <c r="L24" t="s">
        <v>1533</v>
      </c>
      <c r="M24" t="s">
        <v>1534</v>
      </c>
      <c r="N24" t="s">
        <v>1552</v>
      </c>
      <c r="O24" t="s">
        <v>1560</v>
      </c>
      <c r="P24" t="s">
        <v>1939</v>
      </c>
      <c r="Q24" t="s">
        <v>1953</v>
      </c>
      <c r="R24" t="s">
        <v>1961</v>
      </c>
    </row>
    <row r="25" spans="1:18" x14ac:dyDescent="0.25">
      <c r="A25" t="s">
        <v>1</v>
      </c>
      <c r="B25" t="s">
        <v>649</v>
      </c>
      <c r="C25" t="s">
        <v>1563</v>
      </c>
      <c r="D25" t="s">
        <v>7</v>
      </c>
      <c r="E25" t="s">
        <v>9</v>
      </c>
      <c r="F25" t="s">
        <v>1374</v>
      </c>
      <c r="G25" t="s">
        <v>679</v>
      </c>
      <c r="H25" t="s">
        <v>1714</v>
      </c>
      <c r="I25" t="s">
        <v>193</v>
      </c>
      <c r="J25" t="s">
        <v>1714</v>
      </c>
      <c r="K25" t="s">
        <v>193</v>
      </c>
      <c r="L25" t="s">
        <v>1533</v>
      </c>
      <c r="M25" t="s">
        <v>1534</v>
      </c>
      <c r="N25" t="s">
        <v>1564</v>
      </c>
      <c r="O25" t="s">
        <v>1560</v>
      </c>
      <c r="P25" t="s">
        <v>1939</v>
      </c>
      <c r="Q25" t="s">
        <v>1952</v>
      </c>
      <c r="R25" t="s">
        <v>1961</v>
      </c>
    </row>
    <row r="26" spans="1:18" x14ac:dyDescent="0.25">
      <c r="A26" t="s">
        <v>1</v>
      </c>
      <c r="B26" t="s">
        <v>666</v>
      </c>
      <c r="C26" t="s">
        <v>1565</v>
      </c>
      <c r="D26" t="s">
        <v>6</v>
      </c>
      <c r="E26" t="s">
        <v>15</v>
      </c>
      <c r="F26" t="s">
        <v>1546</v>
      </c>
      <c r="G26" t="s">
        <v>679</v>
      </c>
      <c r="H26" t="s">
        <v>1714</v>
      </c>
      <c r="I26" t="s">
        <v>1058</v>
      </c>
      <c r="J26" t="s">
        <v>1714</v>
      </c>
      <c r="K26" t="s">
        <v>1058</v>
      </c>
      <c r="L26" t="s">
        <v>1533</v>
      </c>
      <c r="M26" t="s">
        <v>1534</v>
      </c>
      <c r="N26" t="s">
        <v>1564</v>
      </c>
      <c r="O26" t="s">
        <v>1560</v>
      </c>
      <c r="P26" t="s">
        <v>1939</v>
      </c>
      <c r="Q26" t="s">
        <v>1951</v>
      </c>
      <c r="R26" t="s">
        <v>1961</v>
      </c>
    </row>
    <row r="27" spans="1:18" x14ac:dyDescent="0.25">
      <c r="A27" t="s">
        <v>1</v>
      </c>
      <c r="B27" t="s">
        <v>806</v>
      </c>
      <c r="C27" t="s">
        <v>1566</v>
      </c>
      <c r="D27" t="s">
        <v>7</v>
      </c>
      <c r="E27" t="s">
        <v>9</v>
      </c>
      <c r="F27" t="s">
        <v>1374</v>
      </c>
      <c r="G27" t="s">
        <v>679</v>
      </c>
      <c r="H27" t="s">
        <v>1714</v>
      </c>
      <c r="I27" t="s">
        <v>265</v>
      </c>
      <c r="J27" t="s">
        <v>1714</v>
      </c>
      <c r="K27" t="s">
        <v>265</v>
      </c>
      <c r="L27" t="s">
        <v>1533</v>
      </c>
      <c r="M27" t="s">
        <v>1534</v>
      </c>
      <c r="N27" t="s">
        <v>1564</v>
      </c>
      <c r="O27" t="s">
        <v>1560</v>
      </c>
      <c r="P27" t="s">
        <v>1939</v>
      </c>
      <c r="Q27" t="s">
        <v>1952</v>
      </c>
      <c r="R27" t="s">
        <v>1961</v>
      </c>
    </row>
    <row r="28" spans="1:18" x14ac:dyDescent="0.25">
      <c r="A28" t="s">
        <v>1</v>
      </c>
      <c r="B28" t="s">
        <v>810</v>
      </c>
      <c r="C28" t="s">
        <v>1567</v>
      </c>
      <c r="D28" t="s">
        <v>6</v>
      </c>
      <c r="E28" t="s">
        <v>15</v>
      </c>
      <c r="F28" t="s">
        <v>1374</v>
      </c>
      <c r="G28" t="s">
        <v>679</v>
      </c>
      <c r="H28" t="s">
        <v>1714</v>
      </c>
      <c r="I28" t="s">
        <v>265</v>
      </c>
      <c r="J28" t="s">
        <v>1714</v>
      </c>
      <c r="K28" t="s">
        <v>265</v>
      </c>
      <c r="L28" t="s">
        <v>1533</v>
      </c>
      <c r="M28" t="s">
        <v>1534</v>
      </c>
      <c r="N28" t="s">
        <v>1564</v>
      </c>
      <c r="O28" t="s">
        <v>1560</v>
      </c>
      <c r="P28" t="s">
        <v>1939</v>
      </c>
      <c r="Q28" t="s">
        <v>1951</v>
      </c>
      <c r="R28" t="s">
        <v>1961</v>
      </c>
    </row>
    <row r="29" spans="1:18" x14ac:dyDescent="0.25">
      <c r="A29" t="s">
        <v>1</v>
      </c>
      <c r="B29" t="s">
        <v>816</v>
      </c>
      <c r="C29" t="s">
        <v>1568</v>
      </c>
      <c r="D29" t="s">
        <v>4</v>
      </c>
      <c r="E29" t="s">
        <v>17</v>
      </c>
      <c r="F29" t="s">
        <v>1374</v>
      </c>
      <c r="G29" t="s">
        <v>679</v>
      </c>
      <c r="H29" t="s">
        <v>1714</v>
      </c>
      <c r="I29" t="s">
        <v>265</v>
      </c>
      <c r="J29" t="s">
        <v>1714</v>
      </c>
      <c r="K29" t="s">
        <v>265</v>
      </c>
      <c r="L29" t="s">
        <v>1533</v>
      </c>
      <c r="M29" t="s">
        <v>1534</v>
      </c>
      <c r="N29" t="s">
        <v>1564</v>
      </c>
      <c r="O29" t="s">
        <v>1560</v>
      </c>
      <c r="P29" t="s">
        <v>1939</v>
      </c>
      <c r="Q29" t="s">
        <v>1954</v>
      </c>
      <c r="R29" t="s">
        <v>1961</v>
      </c>
    </row>
    <row r="30" spans="1:18" x14ac:dyDescent="0.25">
      <c r="A30" t="s">
        <v>1</v>
      </c>
      <c r="B30" t="s">
        <v>820</v>
      </c>
      <c r="C30" t="s">
        <v>1569</v>
      </c>
      <c r="D30" t="s">
        <v>7</v>
      </c>
      <c r="E30" t="s">
        <v>9</v>
      </c>
      <c r="F30" t="s">
        <v>1374</v>
      </c>
      <c r="G30" t="s">
        <v>679</v>
      </c>
      <c r="H30" t="s">
        <v>1714</v>
      </c>
      <c r="I30" t="s">
        <v>1058</v>
      </c>
      <c r="J30" t="s">
        <v>1714</v>
      </c>
      <c r="K30" t="s">
        <v>1058</v>
      </c>
      <c r="L30" t="s">
        <v>1533</v>
      </c>
      <c r="M30" t="s">
        <v>1534</v>
      </c>
      <c r="N30" t="s">
        <v>1564</v>
      </c>
      <c r="O30" t="s">
        <v>1560</v>
      </c>
      <c r="P30" t="s">
        <v>1939</v>
      </c>
      <c r="Q30" t="s">
        <v>1952</v>
      </c>
      <c r="R30" t="s">
        <v>1961</v>
      </c>
    </row>
    <row r="31" spans="1:18" x14ac:dyDescent="0.25">
      <c r="A31" t="s">
        <v>1</v>
      </c>
      <c r="B31" t="s">
        <v>734</v>
      </c>
      <c r="C31" t="s">
        <v>1570</v>
      </c>
      <c r="D31" t="s">
        <v>4</v>
      </c>
      <c r="E31" t="s">
        <v>11</v>
      </c>
      <c r="F31" t="s">
        <v>1374</v>
      </c>
      <c r="G31" t="s">
        <v>679</v>
      </c>
      <c r="H31" t="s">
        <v>1714</v>
      </c>
      <c r="I31" t="s">
        <v>188</v>
      </c>
      <c r="J31" t="s">
        <v>1714</v>
      </c>
      <c r="K31" t="s">
        <v>188</v>
      </c>
      <c r="L31" t="s">
        <v>1533</v>
      </c>
      <c r="M31" t="s">
        <v>1534</v>
      </c>
      <c r="N31" t="s">
        <v>1564</v>
      </c>
      <c r="O31" t="s">
        <v>1560</v>
      </c>
      <c r="P31" t="s">
        <v>1939</v>
      </c>
      <c r="Q31" t="s">
        <v>1953</v>
      </c>
      <c r="R31" t="s">
        <v>1961</v>
      </c>
    </row>
    <row r="32" spans="1:18" x14ac:dyDescent="0.25">
      <c r="A32" t="s">
        <v>1</v>
      </c>
      <c r="B32" t="s">
        <v>688</v>
      </c>
      <c r="C32" t="s">
        <v>1571</v>
      </c>
      <c r="D32" t="s">
        <v>7</v>
      </c>
      <c r="E32" t="s">
        <v>9</v>
      </c>
      <c r="F32" t="s">
        <v>1546</v>
      </c>
      <c r="G32" t="s">
        <v>679</v>
      </c>
      <c r="H32" t="s">
        <v>1714</v>
      </c>
      <c r="I32" t="s">
        <v>188</v>
      </c>
      <c r="J32" t="s">
        <v>1714</v>
      </c>
      <c r="K32" t="s">
        <v>188</v>
      </c>
      <c r="L32" t="s">
        <v>1533</v>
      </c>
      <c r="M32" t="s">
        <v>1534</v>
      </c>
      <c r="N32" t="s">
        <v>1564</v>
      </c>
      <c r="O32" t="s">
        <v>1560</v>
      </c>
      <c r="P32" t="s">
        <v>1939</v>
      </c>
      <c r="Q32" t="s">
        <v>1952</v>
      </c>
      <c r="R32" t="s">
        <v>1961</v>
      </c>
    </row>
    <row r="33" spans="1:18" x14ac:dyDescent="0.25">
      <c r="A33" t="s">
        <v>1</v>
      </c>
      <c r="B33" t="s">
        <v>692</v>
      </c>
      <c r="C33" t="s">
        <v>1572</v>
      </c>
      <c r="D33" t="s">
        <v>6</v>
      </c>
      <c r="E33" t="s">
        <v>15</v>
      </c>
      <c r="F33" t="s">
        <v>1374</v>
      </c>
      <c r="G33" t="s">
        <v>679</v>
      </c>
      <c r="H33" t="s">
        <v>1714</v>
      </c>
      <c r="I33" t="s">
        <v>188</v>
      </c>
      <c r="J33" t="s">
        <v>1714</v>
      </c>
      <c r="K33" t="s">
        <v>188</v>
      </c>
      <c r="L33" t="s">
        <v>1533</v>
      </c>
      <c r="M33" t="s">
        <v>1534</v>
      </c>
      <c r="N33" t="s">
        <v>1564</v>
      </c>
      <c r="O33" t="s">
        <v>1560</v>
      </c>
      <c r="P33" t="s">
        <v>1939</v>
      </c>
      <c r="Q33" t="s">
        <v>1951</v>
      </c>
      <c r="R33" t="s">
        <v>1961</v>
      </c>
    </row>
    <row r="34" spans="1:18" x14ac:dyDescent="0.25">
      <c r="A34" t="s">
        <v>1</v>
      </c>
      <c r="B34" t="s">
        <v>740</v>
      </c>
      <c r="C34" t="s">
        <v>1573</v>
      </c>
      <c r="D34" t="s">
        <v>4</v>
      </c>
      <c r="E34" t="s">
        <v>11</v>
      </c>
      <c r="F34" t="s">
        <v>1374</v>
      </c>
      <c r="G34" t="s">
        <v>399</v>
      </c>
      <c r="H34" t="s">
        <v>1714</v>
      </c>
      <c r="I34" t="s">
        <v>1574</v>
      </c>
      <c r="J34" t="s">
        <v>1714</v>
      </c>
      <c r="K34" t="s">
        <v>1574</v>
      </c>
      <c r="L34" t="s">
        <v>1533</v>
      </c>
      <c r="M34" t="s">
        <v>1534</v>
      </c>
      <c r="N34" t="s">
        <v>1564</v>
      </c>
      <c r="O34" t="s">
        <v>1560</v>
      </c>
      <c r="P34" t="s">
        <v>1939</v>
      </c>
      <c r="Q34" t="s">
        <v>1953</v>
      </c>
      <c r="R34" t="s">
        <v>1961</v>
      </c>
    </row>
    <row r="35" spans="1:18" x14ac:dyDescent="0.25">
      <c r="A35" t="s">
        <v>1</v>
      </c>
      <c r="B35" t="s">
        <v>651</v>
      </c>
      <c r="C35" t="s">
        <v>1575</v>
      </c>
      <c r="D35" t="s">
        <v>4</v>
      </c>
      <c r="E35" t="s">
        <v>11</v>
      </c>
      <c r="F35" t="s">
        <v>1576</v>
      </c>
      <c r="G35" t="s">
        <v>679</v>
      </c>
      <c r="H35" t="s">
        <v>1714</v>
      </c>
      <c r="I35" t="s">
        <v>1058</v>
      </c>
      <c r="J35" t="s">
        <v>1714</v>
      </c>
      <c r="K35" t="s">
        <v>1058</v>
      </c>
      <c r="L35" t="s">
        <v>1533</v>
      </c>
      <c r="M35" t="s">
        <v>1534</v>
      </c>
      <c r="N35" t="s">
        <v>1564</v>
      </c>
      <c r="O35" t="s">
        <v>1560</v>
      </c>
      <c r="P35" t="s">
        <v>1939</v>
      </c>
      <c r="Q35" t="s">
        <v>1953</v>
      </c>
      <c r="R35" t="s">
        <v>1961</v>
      </c>
    </row>
    <row r="36" spans="1:18" x14ac:dyDescent="0.25">
      <c r="A36" t="s">
        <v>1</v>
      </c>
      <c r="B36" t="s">
        <v>753</v>
      </c>
      <c r="C36" t="s">
        <v>1577</v>
      </c>
      <c r="D36" t="s">
        <v>7</v>
      </c>
      <c r="E36" t="s">
        <v>11</v>
      </c>
      <c r="F36" t="s">
        <v>1578</v>
      </c>
      <c r="G36" t="s">
        <v>805</v>
      </c>
      <c r="H36" t="s">
        <v>1714</v>
      </c>
      <c r="I36" t="s">
        <v>101</v>
      </c>
      <c r="J36" t="s">
        <v>1714</v>
      </c>
      <c r="K36" t="s">
        <v>101</v>
      </c>
      <c r="L36" t="s">
        <v>1533</v>
      </c>
      <c r="M36" t="s">
        <v>1534</v>
      </c>
      <c r="N36" t="s">
        <v>1579</v>
      </c>
      <c r="O36" t="s">
        <v>1580</v>
      </c>
      <c r="P36" t="s">
        <v>1939</v>
      </c>
      <c r="Q36" t="s">
        <v>1953</v>
      </c>
      <c r="R36" t="s">
        <v>1961</v>
      </c>
    </row>
    <row r="37" spans="1:18" x14ac:dyDescent="0.25">
      <c r="A37" t="s">
        <v>1</v>
      </c>
      <c r="B37" t="s">
        <v>665</v>
      </c>
      <c r="C37" t="s">
        <v>1581</v>
      </c>
      <c r="D37" t="s">
        <v>7</v>
      </c>
      <c r="E37" t="s">
        <v>10</v>
      </c>
      <c r="F37" t="s">
        <v>1374</v>
      </c>
      <c r="G37" t="s">
        <v>805</v>
      </c>
      <c r="H37" t="s">
        <v>1714</v>
      </c>
      <c r="I37" t="s">
        <v>1024</v>
      </c>
      <c r="J37" t="s">
        <v>1714</v>
      </c>
      <c r="K37" t="s">
        <v>1024</v>
      </c>
      <c r="L37" t="s">
        <v>1533</v>
      </c>
      <c r="M37" t="s">
        <v>1534</v>
      </c>
      <c r="N37" t="s">
        <v>1579</v>
      </c>
      <c r="O37" t="s">
        <v>1580</v>
      </c>
      <c r="P37" t="s">
        <v>1939</v>
      </c>
      <c r="Q37" t="s">
        <v>1955</v>
      </c>
      <c r="R37" t="s">
        <v>1961</v>
      </c>
    </row>
    <row r="38" spans="1:18" x14ac:dyDescent="0.25">
      <c r="A38" t="s">
        <v>1</v>
      </c>
      <c r="B38" t="s">
        <v>808</v>
      </c>
      <c r="C38" t="s">
        <v>1582</v>
      </c>
      <c r="D38" t="s">
        <v>7</v>
      </c>
      <c r="E38" t="s">
        <v>11</v>
      </c>
      <c r="F38" t="s">
        <v>1261</v>
      </c>
      <c r="G38" t="s">
        <v>805</v>
      </c>
      <c r="H38" t="s">
        <v>1714</v>
      </c>
      <c r="I38" t="s">
        <v>1003</v>
      </c>
      <c r="J38" t="s">
        <v>1714</v>
      </c>
      <c r="K38" t="s">
        <v>1003</v>
      </c>
      <c r="L38" t="s">
        <v>1533</v>
      </c>
      <c r="M38" t="s">
        <v>1534</v>
      </c>
      <c r="N38" t="s">
        <v>1579</v>
      </c>
      <c r="O38" t="s">
        <v>1580</v>
      </c>
      <c r="P38" t="s">
        <v>1939</v>
      </c>
      <c r="Q38" t="s">
        <v>1953</v>
      </c>
      <c r="R38" t="s">
        <v>1961</v>
      </c>
    </row>
    <row r="39" spans="1:18" x14ac:dyDescent="0.25">
      <c r="A39" t="s">
        <v>1</v>
      </c>
      <c r="B39" t="s">
        <v>755</v>
      </c>
      <c r="C39" t="s">
        <v>1583</v>
      </c>
      <c r="D39" t="s">
        <v>6</v>
      </c>
      <c r="E39" t="s">
        <v>9</v>
      </c>
      <c r="F39" t="s">
        <v>1374</v>
      </c>
      <c r="G39" t="s">
        <v>805</v>
      </c>
      <c r="H39" t="s">
        <v>1714</v>
      </c>
      <c r="I39" t="s">
        <v>1003</v>
      </c>
      <c r="J39" t="s">
        <v>1714</v>
      </c>
      <c r="K39" t="s">
        <v>1003</v>
      </c>
      <c r="L39" t="s">
        <v>1533</v>
      </c>
      <c r="M39" t="s">
        <v>1534</v>
      </c>
      <c r="N39" t="s">
        <v>1579</v>
      </c>
      <c r="O39" t="s">
        <v>1580</v>
      </c>
      <c r="P39" t="s">
        <v>1939</v>
      </c>
      <c r="Q39" t="s">
        <v>1952</v>
      </c>
      <c r="R39" t="s">
        <v>1961</v>
      </c>
    </row>
    <row r="40" spans="1:18" x14ac:dyDescent="0.25">
      <c r="A40" t="s">
        <v>1</v>
      </c>
      <c r="B40" t="s">
        <v>730</v>
      </c>
      <c r="C40" t="s">
        <v>1584</v>
      </c>
      <c r="D40" t="s">
        <v>4</v>
      </c>
      <c r="E40" t="s">
        <v>17</v>
      </c>
      <c r="F40" t="s">
        <v>1374</v>
      </c>
      <c r="G40" t="s">
        <v>805</v>
      </c>
      <c r="H40" t="s">
        <v>1714</v>
      </c>
      <c r="I40" t="s">
        <v>339</v>
      </c>
      <c r="J40" t="s">
        <v>1714</v>
      </c>
      <c r="K40" t="s">
        <v>339</v>
      </c>
      <c r="L40" t="s">
        <v>1533</v>
      </c>
      <c r="M40" t="s">
        <v>1534</v>
      </c>
      <c r="N40" t="s">
        <v>1579</v>
      </c>
      <c r="O40" t="s">
        <v>1580</v>
      </c>
      <c r="P40" t="s">
        <v>1939</v>
      </c>
      <c r="Q40" t="s">
        <v>1954</v>
      </c>
      <c r="R40" t="s">
        <v>1961</v>
      </c>
    </row>
    <row r="41" spans="1:18" x14ac:dyDescent="0.25">
      <c r="A41" t="s">
        <v>1</v>
      </c>
      <c r="B41" t="s">
        <v>673</v>
      </c>
      <c r="C41" t="s">
        <v>1585</v>
      </c>
      <c r="D41" t="s">
        <v>7</v>
      </c>
      <c r="E41" t="s">
        <v>10</v>
      </c>
      <c r="F41" t="s">
        <v>1374</v>
      </c>
      <c r="G41" t="s">
        <v>805</v>
      </c>
      <c r="H41" t="s">
        <v>1714</v>
      </c>
      <c r="I41" t="s">
        <v>339</v>
      </c>
      <c r="J41" t="s">
        <v>1714</v>
      </c>
      <c r="K41" t="s">
        <v>339</v>
      </c>
      <c r="L41" t="s">
        <v>1533</v>
      </c>
      <c r="M41" t="s">
        <v>1534</v>
      </c>
      <c r="N41" t="s">
        <v>1579</v>
      </c>
      <c r="O41" t="s">
        <v>1580</v>
      </c>
      <c r="P41" t="s">
        <v>1939</v>
      </c>
      <c r="Q41" t="s">
        <v>1955</v>
      </c>
      <c r="R41" t="s">
        <v>1961</v>
      </c>
    </row>
    <row r="42" spans="1:18" x14ac:dyDescent="0.25">
      <c r="A42" t="s">
        <v>1</v>
      </c>
      <c r="B42" t="s">
        <v>721</v>
      </c>
      <c r="C42" t="s">
        <v>1586</v>
      </c>
      <c r="D42" t="s">
        <v>6</v>
      </c>
      <c r="E42" t="s">
        <v>9</v>
      </c>
      <c r="F42" t="s">
        <v>1546</v>
      </c>
      <c r="G42" t="s">
        <v>805</v>
      </c>
      <c r="H42" t="s">
        <v>1714</v>
      </c>
      <c r="I42" t="s">
        <v>339</v>
      </c>
      <c r="J42" t="s">
        <v>1714</v>
      </c>
      <c r="K42" t="s">
        <v>339</v>
      </c>
      <c r="L42" t="s">
        <v>1533</v>
      </c>
      <c r="M42" t="s">
        <v>1534</v>
      </c>
      <c r="N42" t="s">
        <v>1579</v>
      </c>
      <c r="O42" t="s">
        <v>1580</v>
      </c>
      <c r="P42" t="s">
        <v>1939</v>
      </c>
      <c r="Q42" t="s">
        <v>1952</v>
      </c>
      <c r="R42" t="s">
        <v>1961</v>
      </c>
    </row>
    <row r="43" spans="1:18" x14ac:dyDescent="0.25">
      <c r="A43" t="s">
        <v>1</v>
      </c>
      <c r="B43" t="s">
        <v>698</v>
      </c>
      <c r="C43" t="s">
        <v>1587</v>
      </c>
      <c r="D43" t="s">
        <v>4</v>
      </c>
      <c r="E43" t="s">
        <v>15</v>
      </c>
      <c r="F43" t="s">
        <v>1588</v>
      </c>
      <c r="G43" t="s">
        <v>805</v>
      </c>
      <c r="H43" t="s">
        <v>1714</v>
      </c>
      <c r="I43" t="s">
        <v>1024</v>
      </c>
      <c r="J43" t="s">
        <v>1714</v>
      </c>
      <c r="K43" t="s">
        <v>1024</v>
      </c>
      <c r="L43" t="s">
        <v>1533</v>
      </c>
      <c r="M43" t="s">
        <v>1534</v>
      </c>
      <c r="N43" t="s">
        <v>1579</v>
      </c>
      <c r="O43" t="s">
        <v>1580</v>
      </c>
      <c r="P43" t="s">
        <v>1939</v>
      </c>
      <c r="Q43" t="s">
        <v>1951</v>
      </c>
      <c r="R43" t="s">
        <v>1961</v>
      </c>
    </row>
    <row r="44" spans="1:18" x14ac:dyDescent="0.25">
      <c r="A44" t="s">
        <v>1</v>
      </c>
      <c r="B44" t="s">
        <v>724</v>
      </c>
      <c r="C44" t="s">
        <v>1589</v>
      </c>
      <c r="D44" t="s">
        <v>4</v>
      </c>
      <c r="E44" t="s">
        <v>15</v>
      </c>
      <c r="F44" t="s">
        <v>1374</v>
      </c>
      <c r="G44" t="s">
        <v>805</v>
      </c>
      <c r="H44" t="s">
        <v>1714</v>
      </c>
      <c r="I44" t="s">
        <v>368</v>
      </c>
      <c r="J44" t="s">
        <v>1714</v>
      </c>
      <c r="K44" t="s">
        <v>368</v>
      </c>
      <c r="L44" t="s">
        <v>1533</v>
      </c>
      <c r="M44" t="s">
        <v>1534</v>
      </c>
      <c r="N44" t="s">
        <v>1579</v>
      </c>
      <c r="O44" t="s">
        <v>1580</v>
      </c>
      <c r="P44" t="s">
        <v>1939</v>
      </c>
      <c r="Q44" t="s">
        <v>1951</v>
      </c>
      <c r="R44" t="s">
        <v>1961</v>
      </c>
    </row>
    <row r="45" spans="1:18" x14ac:dyDescent="0.25">
      <c r="A45" t="s">
        <v>1</v>
      </c>
      <c r="B45" t="s">
        <v>700</v>
      </c>
      <c r="C45" t="s">
        <v>1590</v>
      </c>
      <c r="D45" t="s">
        <v>6</v>
      </c>
      <c r="E45" t="s">
        <v>9</v>
      </c>
      <c r="F45" t="s">
        <v>1374</v>
      </c>
      <c r="G45" t="s">
        <v>811</v>
      </c>
      <c r="H45" t="s">
        <v>1714</v>
      </c>
      <c r="I45" t="s">
        <v>126</v>
      </c>
      <c r="J45" t="s">
        <v>1714</v>
      </c>
      <c r="K45" t="s">
        <v>126</v>
      </c>
      <c r="L45" t="s">
        <v>1533</v>
      </c>
      <c r="M45" t="s">
        <v>1534</v>
      </c>
      <c r="N45" t="s">
        <v>1579</v>
      </c>
      <c r="O45" t="s">
        <v>1580</v>
      </c>
      <c r="P45" t="s">
        <v>1939</v>
      </c>
      <c r="Q45" t="s">
        <v>1952</v>
      </c>
      <c r="R45" t="s">
        <v>1961</v>
      </c>
    </row>
    <row r="46" spans="1:18" x14ac:dyDescent="0.25">
      <c r="A46" t="s">
        <v>1</v>
      </c>
      <c r="B46" t="s">
        <v>749</v>
      </c>
      <c r="C46" t="s">
        <v>1591</v>
      </c>
      <c r="D46" t="s">
        <v>7</v>
      </c>
      <c r="E46" t="s">
        <v>10</v>
      </c>
      <c r="F46" t="s">
        <v>1374</v>
      </c>
      <c r="G46" t="s">
        <v>811</v>
      </c>
      <c r="H46" t="s">
        <v>1714</v>
      </c>
      <c r="I46" t="s">
        <v>56</v>
      </c>
      <c r="J46" t="s">
        <v>1714</v>
      </c>
      <c r="K46" t="s">
        <v>56</v>
      </c>
      <c r="L46" t="s">
        <v>1533</v>
      </c>
      <c r="M46" t="s">
        <v>1534</v>
      </c>
      <c r="N46" t="s">
        <v>1579</v>
      </c>
      <c r="O46" t="s">
        <v>1580</v>
      </c>
      <c r="P46" t="s">
        <v>1939</v>
      </c>
      <c r="Q46" t="s">
        <v>1955</v>
      </c>
      <c r="R46" t="s">
        <v>1961</v>
      </c>
    </row>
    <row r="47" spans="1:18" x14ac:dyDescent="0.25">
      <c r="A47" t="s">
        <v>1</v>
      </c>
      <c r="B47" t="s">
        <v>796</v>
      </c>
      <c r="C47" t="s">
        <v>1592</v>
      </c>
      <c r="D47" t="s">
        <v>6</v>
      </c>
      <c r="E47" t="s">
        <v>9</v>
      </c>
      <c r="F47" t="s">
        <v>1374</v>
      </c>
      <c r="G47" t="s">
        <v>805</v>
      </c>
      <c r="H47" t="s">
        <v>1714</v>
      </c>
      <c r="I47" t="s">
        <v>368</v>
      </c>
      <c r="J47" t="s">
        <v>1714</v>
      </c>
      <c r="K47" t="s">
        <v>368</v>
      </c>
      <c r="L47" t="s">
        <v>1533</v>
      </c>
      <c r="M47" t="s">
        <v>1534</v>
      </c>
      <c r="N47" t="s">
        <v>1579</v>
      </c>
      <c r="O47" t="s">
        <v>1580</v>
      </c>
      <c r="P47" t="s">
        <v>1939</v>
      </c>
      <c r="Q47" t="s">
        <v>1952</v>
      </c>
      <c r="R47" t="s">
        <v>1961</v>
      </c>
    </row>
    <row r="48" spans="1:18" x14ac:dyDescent="0.25">
      <c r="A48" t="s">
        <v>1</v>
      </c>
      <c r="B48" t="s">
        <v>674</v>
      </c>
      <c r="C48" t="s">
        <v>1593</v>
      </c>
      <c r="D48" t="s">
        <v>6</v>
      </c>
      <c r="E48" t="s">
        <v>9</v>
      </c>
      <c r="F48" t="s">
        <v>1374</v>
      </c>
      <c r="G48" t="s">
        <v>811</v>
      </c>
      <c r="H48" t="s">
        <v>1714</v>
      </c>
      <c r="I48" t="s">
        <v>222</v>
      </c>
      <c r="J48" t="s">
        <v>1714</v>
      </c>
      <c r="K48" t="s">
        <v>222</v>
      </c>
      <c r="L48" t="s">
        <v>1533</v>
      </c>
      <c r="M48" t="s">
        <v>1534</v>
      </c>
      <c r="N48" t="s">
        <v>1579</v>
      </c>
      <c r="O48" t="s">
        <v>1580</v>
      </c>
      <c r="P48" t="s">
        <v>1939</v>
      </c>
      <c r="Q48" t="s">
        <v>1952</v>
      </c>
      <c r="R48" t="s">
        <v>1961</v>
      </c>
    </row>
    <row r="49" spans="1:18" x14ac:dyDescent="0.25">
      <c r="A49" t="s">
        <v>1</v>
      </c>
      <c r="B49" t="s">
        <v>827</v>
      </c>
      <c r="C49" t="s">
        <v>1594</v>
      </c>
      <c r="D49" t="s">
        <v>7</v>
      </c>
      <c r="E49" t="s">
        <v>11</v>
      </c>
      <c r="F49" t="s">
        <v>1374</v>
      </c>
      <c r="G49" t="s">
        <v>805</v>
      </c>
      <c r="H49" t="s">
        <v>1714</v>
      </c>
      <c r="I49" t="s">
        <v>368</v>
      </c>
      <c r="J49" t="s">
        <v>1714</v>
      </c>
      <c r="K49" t="s">
        <v>368</v>
      </c>
      <c r="L49" t="s">
        <v>1533</v>
      </c>
      <c r="M49" t="s">
        <v>1534</v>
      </c>
      <c r="N49" t="s">
        <v>1579</v>
      </c>
      <c r="O49" t="s">
        <v>1580</v>
      </c>
      <c r="P49" t="s">
        <v>1939</v>
      </c>
      <c r="Q49" t="s">
        <v>1953</v>
      </c>
      <c r="R49" t="s">
        <v>1961</v>
      </c>
    </row>
    <row r="50" spans="1:18" x14ac:dyDescent="0.25">
      <c r="A50" t="s">
        <v>1</v>
      </c>
      <c r="B50" t="s">
        <v>676</v>
      </c>
      <c r="C50" t="s">
        <v>1595</v>
      </c>
      <c r="D50" t="s">
        <v>4</v>
      </c>
      <c r="E50" t="s">
        <v>15</v>
      </c>
      <c r="F50" t="s">
        <v>1374</v>
      </c>
      <c r="G50" t="s">
        <v>811</v>
      </c>
      <c r="H50" t="s">
        <v>1714</v>
      </c>
      <c r="I50" t="s">
        <v>56</v>
      </c>
      <c r="J50" t="s">
        <v>1714</v>
      </c>
      <c r="K50" t="s">
        <v>56</v>
      </c>
      <c r="L50" t="s">
        <v>1533</v>
      </c>
      <c r="M50" t="s">
        <v>1534</v>
      </c>
      <c r="N50" t="s">
        <v>1579</v>
      </c>
      <c r="O50" t="s">
        <v>1580</v>
      </c>
      <c r="P50" t="s">
        <v>1939</v>
      </c>
      <c r="Q50" t="s">
        <v>1951</v>
      </c>
      <c r="R50" t="s">
        <v>1961</v>
      </c>
    </row>
    <row r="51" spans="1:18" x14ac:dyDescent="0.25">
      <c r="A51" t="s">
        <v>1</v>
      </c>
      <c r="B51" t="s">
        <v>790</v>
      </c>
      <c r="C51" t="s">
        <v>1596</v>
      </c>
      <c r="D51" t="s">
        <v>6</v>
      </c>
      <c r="E51" t="s">
        <v>9</v>
      </c>
      <c r="F51" t="s">
        <v>1374</v>
      </c>
      <c r="G51" t="s">
        <v>811</v>
      </c>
      <c r="H51" t="s">
        <v>1714</v>
      </c>
      <c r="I51" t="s">
        <v>24</v>
      </c>
      <c r="J51" t="s">
        <v>1714</v>
      </c>
      <c r="K51" t="s">
        <v>24</v>
      </c>
      <c r="L51" t="s">
        <v>1533</v>
      </c>
      <c r="M51" t="s">
        <v>1534</v>
      </c>
      <c r="N51" t="s">
        <v>1579</v>
      </c>
      <c r="O51" t="s">
        <v>1580</v>
      </c>
      <c r="P51" t="s">
        <v>1939</v>
      </c>
      <c r="Q51" t="s">
        <v>1952</v>
      </c>
      <c r="R51" t="s">
        <v>1961</v>
      </c>
    </row>
    <row r="52" spans="1:18" x14ac:dyDescent="0.25">
      <c r="A52" t="s">
        <v>1</v>
      </c>
      <c r="B52" t="s">
        <v>795</v>
      </c>
      <c r="C52" t="s">
        <v>1597</v>
      </c>
      <c r="D52" t="s">
        <v>6</v>
      </c>
      <c r="E52" t="s">
        <v>9</v>
      </c>
      <c r="F52" t="s">
        <v>1374</v>
      </c>
      <c r="G52" t="s">
        <v>811</v>
      </c>
      <c r="H52" t="s">
        <v>1714</v>
      </c>
      <c r="I52" t="s">
        <v>1016</v>
      </c>
      <c r="J52" t="s">
        <v>1714</v>
      </c>
      <c r="K52" t="s">
        <v>1016</v>
      </c>
      <c r="L52" t="s">
        <v>1533</v>
      </c>
      <c r="M52" t="s">
        <v>1534</v>
      </c>
      <c r="N52" t="s">
        <v>1598</v>
      </c>
      <c r="O52" t="s">
        <v>1599</v>
      </c>
      <c r="P52" t="s">
        <v>1939</v>
      </c>
      <c r="Q52" t="s">
        <v>1952</v>
      </c>
      <c r="R52" t="s">
        <v>1961</v>
      </c>
    </row>
    <row r="53" spans="1:18" x14ac:dyDescent="0.25">
      <c r="A53" t="s">
        <v>1</v>
      </c>
      <c r="B53" t="s">
        <v>669</v>
      </c>
      <c r="C53" t="s">
        <v>1600</v>
      </c>
      <c r="D53" t="s">
        <v>4</v>
      </c>
      <c r="E53" t="s">
        <v>15</v>
      </c>
      <c r="F53" t="s">
        <v>1374</v>
      </c>
      <c r="G53" t="s">
        <v>811</v>
      </c>
      <c r="H53" t="s">
        <v>1714</v>
      </c>
      <c r="I53" t="s">
        <v>265</v>
      </c>
      <c r="J53" t="s">
        <v>1714</v>
      </c>
      <c r="K53" t="s">
        <v>265</v>
      </c>
      <c r="L53" t="s">
        <v>1533</v>
      </c>
      <c r="M53" t="s">
        <v>1534</v>
      </c>
      <c r="N53" t="s">
        <v>1598</v>
      </c>
      <c r="O53" t="s">
        <v>1599</v>
      </c>
      <c r="P53" t="s">
        <v>1939</v>
      </c>
      <c r="Q53" t="s">
        <v>1951</v>
      </c>
      <c r="R53" t="s">
        <v>1961</v>
      </c>
    </row>
    <row r="54" spans="1:18" x14ac:dyDescent="0.25">
      <c r="A54" t="s">
        <v>1</v>
      </c>
      <c r="B54" t="s">
        <v>792</v>
      </c>
      <c r="C54" t="s">
        <v>1601</v>
      </c>
      <c r="D54" t="s">
        <v>7</v>
      </c>
      <c r="E54" t="s">
        <v>10</v>
      </c>
      <c r="F54" t="s">
        <v>1374</v>
      </c>
      <c r="G54" t="s">
        <v>811</v>
      </c>
      <c r="H54" t="s">
        <v>1714</v>
      </c>
      <c r="I54" t="s">
        <v>149</v>
      </c>
      <c r="J54" t="s">
        <v>1714</v>
      </c>
      <c r="K54" t="s">
        <v>149</v>
      </c>
      <c r="L54" t="s">
        <v>1533</v>
      </c>
      <c r="M54" t="s">
        <v>1534</v>
      </c>
      <c r="N54" t="s">
        <v>1598</v>
      </c>
      <c r="O54" t="s">
        <v>1599</v>
      </c>
      <c r="P54" t="s">
        <v>1939</v>
      </c>
      <c r="Q54" t="s">
        <v>1955</v>
      </c>
      <c r="R54" t="s">
        <v>1961</v>
      </c>
    </row>
    <row r="55" spans="1:18" x14ac:dyDescent="0.25">
      <c r="A55" t="s">
        <v>1</v>
      </c>
      <c r="B55" t="s">
        <v>771</v>
      </c>
      <c r="C55" t="s">
        <v>1602</v>
      </c>
      <c r="D55" t="s">
        <v>6</v>
      </c>
      <c r="E55" t="s">
        <v>9</v>
      </c>
      <c r="F55" t="s">
        <v>1374</v>
      </c>
      <c r="G55" t="s">
        <v>811</v>
      </c>
      <c r="H55" t="s">
        <v>1714</v>
      </c>
      <c r="I55" t="s">
        <v>265</v>
      </c>
      <c r="J55" t="s">
        <v>1714</v>
      </c>
      <c r="K55" t="s">
        <v>265</v>
      </c>
      <c r="L55" t="s">
        <v>1533</v>
      </c>
      <c r="M55" t="s">
        <v>1534</v>
      </c>
      <c r="N55" t="s">
        <v>1598</v>
      </c>
      <c r="O55" t="s">
        <v>1599</v>
      </c>
      <c r="P55" t="s">
        <v>1939</v>
      </c>
      <c r="Q55" t="s">
        <v>1952</v>
      </c>
      <c r="R55" t="s">
        <v>1961</v>
      </c>
    </row>
    <row r="56" spans="1:18" x14ac:dyDescent="0.25">
      <c r="A56" t="s">
        <v>1</v>
      </c>
      <c r="B56" t="s">
        <v>712</v>
      </c>
      <c r="C56" t="s">
        <v>1603</v>
      </c>
      <c r="D56" t="s">
        <v>6</v>
      </c>
      <c r="E56" t="s">
        <v>9</v>
      </c>
      <c r="F56" t="s">
        <v>1374</v>
      </c>
      <c r="G56" t="s">
        <v>811</v>
      </c>
      <c r="H56" t="s">
        <v>1714</v>
      </c>
      <c r="I56" t="s">
        <v>186</v>
      </c>
      <c r="J56" t="s">
        <v>1714</v>
      </c>
      <c r="K56" t="s">
        <v>186</v>
      </c>
      <c r="L56" t="s">
        <v>1533</v>
      </c>
      <c r="M56" t="s">
        <v>1534</v>
      </c>
      <c r="N56" t="s">
        <v>1598</v>
      </c>
      <c r="O56" t="s">
        <v>1599</v>
      </c>
      <c r="P56" t="s">
        <v>1939</v>
      </c>
      <c r="Q56" t="s">
        <v>1952</v>
      </c>
      <c r="R56" t="s">
        <v>1961</v>
      </c>
    </row>
    <row r="57" spans="1:18" x14ac:dyDescent="0.25">
      <c r="A57" t="s">
        <v>1</v>
      </c>
      <c r="B57" t="s">
        <v>747</v>
      </c>
      <c r="C57" t="s">
        <v>1604</v>
      </c>
      <c r="D57" t="s">
        <v>7</v>
      </c>
      <c r="E57" t="s">
        <v>11</v>
      </c>
      <c r="F57" t="s">
        <v>1374</v>
      </c>
      <c r="G57" t="s">
        <v>811</v>
      </c>
      <c r="H57" t="s">
        <v>1714</v>
      </c>
      <c r="I57" t="s">
        <v>265</v>
      </c>
      <c r="J57" t="s">
        <v>1714</v>
      </c>
      <c r="K57" t="s">
        <v>265</v>
      </c>
      <c r="L57" t="s">
        <v>1533</v>
      </c>
      <c r="M57" t="s">
        <v>1534</v>
      </c>
      <c r="N57" t="s">
        <v>1598</v>
      </c>
      <c r="O57" t="s">
        <v>1599</v>
      </c>
      <c r="P57" t="s">
        <v>1939</v>
      </c>
      <c r="Q57" t="s">
        <v>1953</v>
      </c>
      <c r="R57" t="s">
        <v>1961</v>
      </c>
    </row>
    <row r="58" spans="1:18" x14ac:dyDescent="0.25">
      <c r="A58" t="s">
        <v>1</v>
      </c>
      <c r="B58" t="s">
        <v>748</v>
      </c>
      <c r="C58" t="s">
        <v>1605</v>
      </c>
      <c r="D58" t="s">
        <v>4</v>
      </c>
      <c r="E58" t="s">
        <v>15</v>
      </c>
      <c r="F58" t="s">
        <v>1374</v>
      </c>
      <c r="G58" t="s">
        <v>811</v>
      </c>
      <c r="H58" t="s">
        <v>1714</v>
      </c>
      <c r="I58" t="s">
        <v>1016</v>
      </c>
      <c r="J58" t="s">
        <v>1714</v>
      </c>
      <c r="K58" t="s">
        <v>1016</v>
      </c>
      <c r="L58" t="s">
        <v>1533</v>
      </c>
      <c r="M58" t="s">
        <v>1534</v>
      </c>
      <c r="N58" t="s">
        <v>1598</v>
      </c>
      <c r="O58" t="s">
        <v>1599</v>
      </c>
      <c r="P58" t="s">
        <v>1939</v>
      </c>
      <c r="Q58" t="s">
        <v>1951</v>
      </c>
      <c r="R58" t="s">
        <v>1961</v>
      </c>
    </row>
    <row r="59" spans="1:18" x14ac:dyDescent="0.25">
      <c r="A59" t="s">
        <v>1</v>
      </c>
      <c r="B59" t="s">
        <v>805</v>
      </c>
      <c r="C59" t="s">
        <v>1606</v>
      </c>
      <c r="D59" t="s">
        <v>6</v>
      </c>
      <c r="E59" t="s">
        <v>9</v>
      </c>
      <c r="F59" t="s">
        <v>1374</v>
      </c>
      <c r="G59" t="s">
        <v>811</v>
      </c>
      <c r="H59" t="s">
        <v>1714</v>
      </c>
      <c r="I59" t="s">
        <v>1091</v>
      </c>
      <c r="J59" t="s">
        <v>1714</v>
      </c>
      <c r="K59" t="s">
        <v>1091</v>
      </c>
      <c r="L59" t="s">
        <v>1533</v>
      </c>
      <c r="M59" t="s">
        <v>1534</v>
      </c>
      <c r="N59" t="s">
        <v>1598</v>
      </c>
      <c r="O59" t="s">
        <v>1599</v>
      </c>
      <c r="P59" t="s">
        <v>1939</v>
      </c>
      <c r="Q59" t="s">
        <v>1952</v>
      </c>
      <c r="R59" t="s">
        <v>1961</v>
      </c>
    </row>
    <row r="60" spans="1:18" x14ac:dyDescent="0.25">
      <c r="A60" t="s">
        <v>1</v>
      </c>
      <c r="B60" t="s">
        <v>811</v>
      </c>
      <c r="C60" t="s">
        <v>1607</v>
      </c>
      <c r="D60" t="s">
        <v>7</v>
      </c>
      <c r="E60" t="s">
        <v>10</v>
      </c>
      <c r="F60" t="s">
        <v>1374</v>
      </c>
      <c r="G60" t="s">
        <v>811</v>
      </c>
      <c r="H60" t="s">
        <v>1714</v>
      </c>
      <c r="I60" t="s">
        <v>1091</v>
      </c>
      <c r="J60" t="s">
        <v>1714</v>
      </c>
      <c r="K60" t="s">
        <v>1091</v>
      </c>
      <c r="L60" t="s">
        <v>1533</v>
      </c>
      <c r="M60" t="s">
        <v>1534</v>
      </c>
      <c r="N60" t="s">
        <v>1598</v>
      </c>
      <c r="O60" t="s">
        <v>1599</v>
      </c>
      <c r="P60" t="s">
        <v>1939</v>
      </c>
      <c r="Q60" t="s">
        <v>1955</v>
      </c>
      <c r="R60" t="s">
        <v>1961</v>
      </c>
    </row>
    <row r="61" spans="1:18" x14ac:dyDescent="0.25">
      <c r="A61" t="s">
        <v>1</v>
      </c>
      <c r="B61" t="s">
        <v>683</v>
      </c>
      <c r="C61" t="s">
        <v>1608</v>
      </c>
      <c r="D61" t="s">
        <v>4</v>
      </c>
      <c r="E61" t="s">
        <v>15</v>
      </c>
      <c r="F61" t="s">
        <v>1374</v>
      </c>
      <c r="G61" t="s">
        <v>811</v>
      </c>
      <c r="H61" t="s">
        <v>1714</v>
      </c>
      <c r="I61" t="s">
        <v>1091</v>
      </c>
      <c r="J61" t="s">
        <v>1714</v>
      </c>
      <c r="K61" t="s">
        <v>1091</v>
      </c>
      <c r="L61" t="s">
        <v>1533</v>
      </c>
      <c r="M61" t="s">
        <v>1534</v>
      </c>
      <c r="N61" t="s">
        <v>1598</v>
      </c>
      <c r="O61" t="s">
        <v>1599</v>
      </c>
      <c r="P61" t="s">
        <v>1939</v>
      </c>
      <c r="Q61" t="s">
        <v>1951</v>
      </c>
      <c r="R61" t="s">
        <v>1961</v>
      </c>
    </row>
    <row r="62" spans="1:18" x14ac:dyDescent="0.25">
      <c r="A62" t="s">
        <v>1</v>
      </c>
      <c r="B62" t="s">
        <v>679</v>
      </c>
      <c r="C62" t="s">
        <v>1609</v>
      </c>
      <c r="D62" t="s">
        <v>7</v>
      </c>
      <c r="E62" t="s">
        <v>11</v>
      </c>
      <c r="F62" t="s">
        <v>1374</v>
      </c>
      <c r="G62" t="s">
        <v>811</v>
      </c>
      <c r="H62" t="s">
        <v>1714</v>
      </c>
      <c r="I62" t="s">
        <v>118</v>
      </c>
      <c r="J62" t="s">
        <v>1714</v>
      </c>
      <c r="K62" t="s">
        <v>118</v>
      </c>
      <c r="L62" t="s">
        <v>1533</v>
      </c>
      <c r="M62" t="s">
        <v>1534</v>
      </c>
      <c r="N62" t="s">
        <v>1598</v>
      </c>
      <c r="O62" t="s">
        <v>1599</v>
      </c>
      <c r="P62" t="s">
        <v>1939</v>
      </c>
      <c r="Q62" t="s">
        <v>1953</v>
      </c>
      <c r="R62" t="s">
        <v>1961</v>
      </c>
    </row>
    <row r="63" spans="1:18" x14ac:dyDescent="0.25">
      <c r="A63" t="s">
        <v>1</v>
      </c>
      <c r="B63" t="s">
        <v>399</v>
      </c>
      <c r="C63" t="s">
        <v>1610</v>
      </c>
      <c r="D63" t="s">
        <v>6</v>
      </c>
      <c r="E63" t="s">
        <v>9</v>
      </c>
      <c r="F63" t="s">
        <v>1374</v>
      </c>
      <c r="G63" t="s">
        <v>683</v>
      </c>
      <c r="H63" t="s">
        <v>1714</v>
      </c>
      <c r="I63" t="s">
        <v>116</v>
      </c>
      <c r="J63" t="s">
        <v>1714</v>
      </c>
      <c r="K63" t="s">
        <v>116</v>
      </c>
      <c r="L63" t="s">
        <v>1533</v>
      </c>
      <c r="M63" t="s">
        <v>1534</v>
      </c>
      <c r="N63" t="s">
        <v>1598</v>
      </c>
      <c r="O63" t="s">
        <v>1599</v>
      </c>
      <c r="P63" t="s">
        <v>1939</v>
      </c>
      <c r="Q63" t="s">
        <v>1952</v>
      </c>
      <c r="R63" t="s">
        <v>1961</v>
      </c>
    </row>
    <row r="64" spans="1:18" x14ac:dyDescent="0.25">
      <c r="A64" t="s">
        <v>1</v>
      </c>
      <c r="B64" t="s">
        <v>804</v>
      </c>
      <c r="C64" t="s">
        <v>1611</v>
      </c>
      <c r="D64" t="s">
        <v>6</v>
      </c>
      <c r="E64" t="s">
        <v>9</v>
      </c>
      <c r="F64" t="s">
        <v>1374</v>
      </c>
      <c r="G64" t="s">
        <v>683</v>
      </c>
      <c r="H64" t="s">
        <v>1714</v>
      </c>
      <c r="I64" t="s">
        <v>111</v>
      </c>
      <c r="J64" t="s">
        <v>1714</v>
      </c>
      <c r="K64" t="s">
        <v>111</v>
      </c>
      <c r="L64" t="s">
        <v>1533</v>
      </c>
      <c r="M64" t="s">
        <v>1534</v>
      </c>
      <c r="N64" t="s">
        <v>1598</v>
      </c>
      <c r="O64" t="s">
        <v>1599</v>
      </c>
      <c r="P64" t="s">
        <v>1939</v>
      </c>
      <c r="Q64" t="s">
        <v>1952</v>
      </c>
      <c r="R64" t="s">
        <v>1961</v>
      </c>
    </row>
    <row r="65" spans="1:18" x14ac:dyDescent="0.25">
      <c r="A65" t="s">
        <v>1</v>
      </c>
      <c r="B65" t="s">
        <v>814</v>
      </c>
      <c r="C65" t="s">
        <v>1612</v>
      </c>
      <c r="D65" t="s">
        <v>6</v>
      </c>
      <c r="E65" t="s">
        <v>9</v>
      </c>
      <c r="F65" t="s">
        <v>1374</v>
      </c>
      <c r="G65" t="s">
        <v>683</v>
      </c>
      <c r="H65" t="s">
        <v>1714</v>
      </c>
      <c r="I65" t="s">
        <v>126</v>
      </c>
      <c r="J65" t="s">
        <v>1714</v>
      </c>
      <c r="K65" t="s">
        <v>126</v>
      </c>
      <c r="L65" t="s">
        <v>1533</v>
      </c>
      <c r="M65" t="s">
        <v>1534</v>
      </c>
      <c r="N65" t="s">
        <v>1598</v>
      </c>
      <c r="O65" t="s">
        <v>1599</v>
      </c>
      <c r="P65" t="s">
        <v>1939</v>
      </c>
      <c r="Q65" t="s">
        <v>1952</v>
      </c>
      <c r="R65" t="s">
        <v>1961</v>
      </c>
    </row>
    <row r="66" spans="1:18" x14ac:dyDescent="0.25">
      <c r="A66" t="s">
        <v>1</v>
      </c>
      <c r="B66" t="s">
        <v>398</v>
      </c>
      <c r="C66" t="s">
        <v>1613</v>
      </c>
      <c r="D66" t="s">
        <v>7</v>
      </c>
      <c r="E66" t="s">
        <v>11</v>
      </c>
      <c r="F66" t="s">
        <v>1374</v>
      </c>
      <c r="G66" t="s">
        <v>683</v>
      </c>
      <c r="H66" t="s">
        <v>1714</v>
      </c>
      <c r="I66" t="s">
        <v>126</v>
      </c>
      <c r="J66" t="s">
        <v>1714</v>
      </c>
      <c r="K66" t="s">
        <v>126</v>
      </c>
      <c r="L66" t="s">
        <v>1533</v>
      </c>
      <c r="M66" t="s">
        <v>1534</v>
      </c>
      <c r="N66" t="s">
        <v>1598</v>
      </c>
      <c r="O66" t="s">
        <v>1599</v>
      </c>
      <c r="P66" t="s">
        <v>1939</v>
      </c>
      <c r="Q66" t="s">
        <v>1953</v>
      </c>
      <c r="R66" t="s">
        <v>1961</v>
      </c>
    </row>
    <row r="67" spans="1:18" x14ac:dyDescent="0.25">
      <c r="A67" t="s">
        <v>1</v>
      </c>
      <c r="B67" t="s">
        <v>397</v>
      </c>
      <c r="C67" t="s">
        <v>1614</v>
      </c>
      <c r="D67" t="s">
        <v>6</v>
      </c>
      <c r="E67" t="s">
        <v>15</v>
      </c>
      <c r="F67" t="s">
        <v>1546</v>
      </c>
      <c r="G67" t="s">
        <v>811</v>
      </c>
      <c r="H67" t="s">
        <v>1714</v>
      </c>
      <c r="I67" t="s">
        <v>1052</v>
      </c>
      <c r="J67" t="s">
        <v>1714</v>
      </c>
      <c r="K67" t="s">
        <v>1052</v>
      </c>
      <c r="L67" t="s">
        <v>1533</v>
      </c>
      <c r="M67" t="s">
        <v>1534</v>
      </c>
      <c r="N67" t="s">
        <v>1598</v>
      </c>
      <c r="O67" t="s">
        <v>1615</v>
      </c>
      <c r="P67" t="s">
        <v>1939</v>
      </c>
      <c r="Q67" t="s">
        <v>1951</v>
      </c>
      <c r="R67" t="s">
        <v>1961</v>
      </c>
    </row>
    <row r="68" spans="1:18" x14ac:dyDescent="0.25">
      <c r="A68" t="s">
        <v>1</v>
      </c>
      <c r="B68" t="s">
        <v>787</v>
      </c>
      <c r="C68" t="s">
        <v>1616</v>
      </c>
      <c r="D68" t="s">
        <v>7</v>
      </c>
      <c r="E68" t="s">
        <v>9</v>
      </c>
      <c r="F68" t="s">
        <v>1374</v>
      </c>
      <c r="G68" t="s">
        <v>811</v>
      </c>
      <c r="H68" t="s">
        <v>1714</v>
      </c>
      <c r="I68" t="s">
        <v>1091</v>
      </c>
      <c r="J68" t="s">
        <v>1714</v>
      </c>
      <c r="K68" t="s">
        <v>1091</v>
      </c>
      <c r="L68" t="s">
        <v>1533</v>
      </c>
      <c r="M68" t="s">
        <v>1534</v>
      </c>
      <c r="N68" t="s">
        <v>1598</v>
      </c>
      <c r="O68" t="s">
        <v>1615</v>
      </c>
      <c r="P68" t="s">
        <v>1939</v>
      </c>
      <c r="Q68" t="s">
        <v>1952</v>
      </c>
      <c r="R68" t="s">
        <v>1961</v>
      </c>
    </row>
    <row r="69" spans="1:18" x14ac:dyDescent="0.25">
      <c r="A69" t="s">
        <v>1</v>
      </c>
      <c r="B69" t="s">
        <v>782</v>
      </c>
      <c r="C69" t="s">
        <v>1617</v>
      </c>
      <c r="D69" t="s">
        <v>7</v>
      </c>
      <c r="E69" t="s">
        <v>9</v>
      </c>
      <c r="F69" t="s">
        <v>1374</v>
      </c>
      <c r="G69" t="s">
        <v>811</v>
      </c>
      <c r="H69" t="s">
        <v>1714</v>
      </c>
      <c r="I69" t="s">
        <v>24</v>
      </c>
      <c r="J69" t="s">
        <v>1714</v>
      </c>
      <c r="K69" t="s">
        <v>24</v>
      </c>
      <c r="L69" t="s">
        <v>1533</v>
      </c>
      <c r="M69" t="s">
        <v>1534</v>
      </c>
      <c r="N69" t="s">
        <v>1598</v>
      </c>
      <c r="O69" t="s">
        <v>1615</v>
      </c>
      <c r="P69" t="s">
        <v>1939</v>
      </c>
      <c r="Q69" t="s">
        <v>1952</v>
      </c>
      <c r="R69" t="s">
        <v>1961</v>
      </c>
    </row>
    <row r="70" spans="1:18" x14ac:dyDescent="0.25">
      <c r="A70" t="s">
        <v>1</v>
      </c>
      <c r="B70" t="s">
        <v>776</v>
      </c>
      <c r="C70" t="s">
        <v>1618</v>
      </c>
      <c r="D70" t="s">
        <v>4</v>
      </c>
      <c r="E70" t="s">
        <v>10</v>
      </c>
      <c r="F70" t="s">
        <v>1374</v>
      </c>
      <c r="G70" t="s">
        <v>811</v>
      </c>
      <c r="H70" t="s">
        <v>1714</v>
      </c>
      <c r="I70" t="s">
        <v>24</v>
      </c>
      <c r="J70" t="s">
        <v>1714</v>
      </c>
      <c r="K70" t="s">
        <v>24</v>
      </c>
      <c r="L70" t="s">
        <v>1533</v>
      </c>
      <c r="M70" t="s">
        <v>1534</v>
      </c>
      <c r="N70" t="s">
        <v>1598</v>
      </c>
      <c r="O70" t="s">
        <v>1615</v>
      </c>
      <c r="P70" t="s">
        <v>1939</v>
      </c>
      <c r="Q70" t="s">
        <v>1955</v>
      </c>
      <c r="R70" t="s">
        <v>1961</v>
      </c>
    </row>
    <row r="71" spans="1:18" x14ac:dyDescent="0.25">
      <c r="A71" t="s">
        <v>1</v>
      </c>
      <c r="B71" t="s">
        <v>775</v>
      </c>
      <c r="C71" t="s">
        <v>1619</v>
      </c>
      <c r="D71" t="s">
        <v>4</v>
      </c>
      <c r="E71" t="s">
        <v>11</v>
      </c>
      <c r="F71" t="s">
        <v>1055</v>
      </c>
      <c r="G71" t="s">
        <v>811</v>
      </c>
      <c r="H71" t="s">
        <v>1714</v>
      </c>
      <c r="I71" t="s">
        <v>116</v>
      </c>
      <c r="J71" t="s">
        <v>1714</v>
      </c>
      <c r="K71" t="s">
        <v>116</v>
      </c>
      <c r="L71" t="s">
        <v>1533</v>
      </c>
      <c r="M71" t="s">
        <v>1534</v>
      </c>
      <c r="N71" t="s">
        <v>1598</v>
      </c>
      <c r="O71" t="s">
        <v>1615</v>
      </c>
      <c r="P71" t="s">
        <v>1939</v>
      </c>
      <c r="Q71" t="s">
        <v>1953</v>
      </c>
      <c r="R71" t="s">
        <v>1961</v>
      </c>
    </row>
    <row r="72" spans="1:18" x14ac:dyDescent="0.25">
      <c r="A72" t="s">
        <v>1</v>
      </c>
      <c r="B72" t="s">
        <v>774</v>
      </c>
      <c r="C72" t="s">
        <v>1620</v>
      </c>
      <c r="D72" t="s">
        <v>6</v>
      </c>
      <c r="E72" t="s">
        <v>15</v>
      </c>
      <c r="F72" t="s">
        <v>1374</v>
      </c>
      <c r="G72" t="s">
        <v>811</v>
      </c>
      <c r="H72" t="s">
        <v>1714</v>
      </c>
      <c r="I72" t="s">
        <v>283</v>
      </c>
      <c r="J72" t="s">
        <v>1714</v>
      </c>
      <c r="K72" t="s">
        <v>283</v>
      </c>
      <c r="L72" t="s">
        <v>1533</v>
      </c>
      <c r="M72" t="s">
        <v>1534</v>
      </c>
      <c r="N72" t="s">
        <v>1598</v>
      </c>
      <c r="O72" t="s">
        <v>1615</v>
      </c>
      <c r="P72" t="s">
        <v>1939</v>
      </c>
      <c r="Q72" t="s">
        <v>1951</v>
      </c>
      <c r="R72" t="s">
        <v>1961</v>
      </c>
    </row>
    <row r="73" spans="1:18" x14ac:dyDescent="0.25">
      <c r="A73" t="s">
        <v>1</v>
      </c>
      <c r="B73" t="s">
        <v>803</v>
      </c>
      <c r="C73" t="s">
        <v>1621</v>
      </c>
      <c r="D73" t="s">
        <v>7</v>
      </c>
      <c r="E73" t="s">
        <v>9</v>
      </c>
      <c r="F73" t="s">
        <v>1374</v>
      </c>
      <c r="G73" t="s">
        <v>811</v>
      </c>
      <c r="H73" t="s">
        <v>1714</v>
      </c>
      <c r="I73" t="s">
        <v>283</v>
      </c>
      <c r="J73" t="s">
        <v>1714</v>
      </c>
      <c r="K73" t="s">
        <v>283</v>
      </c>
      <c r="L73" t="s">
        <v>1533</v>
      </c>
      <c r="M73" t="s">
        <v>1534</v>
      </c>
      <c r="N73" t="s">
        <v>1598</v>
      </c>
      <c r="O73" t="s">
        <v>1615</v>
      </c>
      <c r="P73" t="s">
        <v>1939</v>
      </c>
      <c r="Q73" t="s">
        <v>1952</v>
      </c>
      <c r="R73" t="s">
        <v>1961</v>
      </c>
    </row>
    <row r="74" spans="1:18" x14ac:dyDescent="0.25">
      <c r="A74" t="s">
        <v>1</v>
      </c>
      <c r="B74" t="s">
        <v>815</v>
      </c>
      <c r="C74" t="s">
        <v>1622</v>
      </c>
      <c r="D74" t="s">
        <v>4</v>
      </c>
      <c r="E74" t="s">
        <v>10</v>
      </c>
      <c r="F74" t="s">
        <v>1374</v>
      </c>
      <c r="G74" t="s">
        <v>811</v>
      </c>
      <c r="H74" t="s">
        <v>1714</v>
      </c>
      <c r="I74" t="s">
        <v>283</v>
      </c>
      <c r="J74" t="s">
        <v>1714</v>
      </c>
      <c r="K74" t="s">
        <v>283</v>
      </c>
      <c r="L74" t="s">
        <v>1533</v>
      </c>
      <c r="M74" t="s">
        <v>1534</v>
      </c>
      <c r="N74" t="s">
        <v>1598</v>
      </c>
      <c r="O74" t="s">
        <v>1615</v>
      </c>
      <c r="P74" t="s">
        <v>1939</v>
      </c>
      <c r="Q74" t="s">
        <v>1955</v>
      </c>
      <c r="R74" t="s">
        <v>1961</v>
      </c>
    </row>
    <row r="75" spans="1:18" x14ac:dyDescent="0.25">
      <c r="A75" t="s">
        <v>1</v>
      </c>
      <c r="B75" t="s">
        <v>777</v>
      </c>
      <c r="C75" t="s">
        <v>1623</v>
      </c>
      <c r="D75" t="s">
        <v>7</v>
      </c>
      <c r="E75" t="s">
        <v>9</v>
      </c>
      <c r="F75" t="s">
        <v>1096</v>
      </c>
      <c r="G75" t="s">
        <v>811</v>
      </c>
      <c r="H75" t="s">
        <v>1714</v>
      </c>
      <c r="I75" t="s">
        <v>265</v>
      </c>
      <c r="J75" t="s">
        <v>1714</v>
      </c>
      <c r="K75" t="s">
        <v>265</v>
      </c>
      <c r="L75" t="s">
        <v>1533</v>
      </c>
      <c r="M75" t="s">
        <v>1534</v>
      </c>
      <c r="N75" t="s">
        <v>1598</v>
      </c>
      <c r="O75" t="s">
        <v>1615</v>
      </c>
      <c r="P75" t="s">
        <v>1939</v>
      </c>
      <c r="Q75" t="s">
        <v>1952</v>
      </c>
      <c r="R75" t="s">
        <v>1961</v>
      </c>
    </row>
    <row r="76" spans="1:18" x14ac:dyDescent="0.25">
      <c r="A76" t="s">
        <v>1</v>
      </c>
      <c r="B76" t="s">
        <v>716</v>
      </c>
      <c r="C76" t="s">
        <v>1624</v>
      </c>
      <c r="D76" t="s">
        <v>4</v>
      </c>
      <c r="E76" t="s">
        <v>11</v>
      </c>
      <c r="F76" t="s">
        <v>1055</v>
      </c>
      <c r="G76" t="s">
        <v>811</v>
      </c>
      <c r="H76" t="s">
        <v>1714</v>
      </c>
      <c r="I76" t="s">
        <v>149</v>
      </c>
      <c r="J76" t="s">
        <v>1714</v>
      </c>
      <c r="K76" t="s">
        <v>149</v>
      </c>
      <c r="L76" t="s">
        <v>1533</v>
      </c>
      <c r="M76" t="s">
        <v>1534</v>
      </c>
      <c r="N76" t="s">
        <v>1598</v>
      </c>
      <c r="O76" t="s">
        <v>1615</v>
      </c>
      <c r="P76" t="s">
        <v>1939</v>
      </c>
      <c r="Q76" t="s">
        <v>1953</v>
      </c>
      <c r="R76" t="s">
        <v>1961</v>
      </c>
    </row>
    <row r="77" spans="1:18" x14ac:dyDescent="0.25">
      <c r="A77" t="s">
        <v>1</v>
      </c>
      <c r="B77" t="s">
        <v>793</v>
      </c>
      <c r="C77" t="s">
        <v>1625</v>
      </c>
      <c r="D77" t="s">
        <v>7</v>
      </c>
      <c r="E77" t="s">
        <v>9</v>
      </c>
      <c r="F77" t="s">
        <v>1546</v>
      </c>
      <c r="G77" t="s">
        <v>679</v>
      </c>
      <c r="H77" t="s">
        <v>1714</v>
      </c>
      <c r="I77" t="s">
        <v>129</v>
      </c>
      <c r="J77" t="s">
        <v>1714</v>
      </c>
      <c r="K77" t="s">
        <v>129</v>
      </c>
      <c r="L77" t="s">
        <v>1533</v>
      </c>
      <c r="M77" t="s">
        <v>1534</v>
      </c>
      <c r="N77" t="s">
        <v>1598</v>
      </c>
      <c r="O77" t="s">
        <v>1615</v>
      </c>
      <c r="P77" t="s">
        <v>1939</v>
      </c>
      <c r="Q77" t="s">
        <v>1952</v>
      </c>
      <c r="R77" t="s">
        <v>1961</v>
      </c>
    </row>
    <row r="78" spans="1:18" x14ac:dyDescent="0.25">
      <c r="A78" t="s">
        <v>1</v>
      </c>
      <c r="B78" t="s">
        <v>642</v>
      </c>
      <c r="C78" t="s">
        <v>1626</v>
      </c>
      <c r="D78" t="s">
        <v>6</v>
      </c>
      <c r="E78" t="s">
        <v>15</v>
      </c>
      <c r="F78" t="s">
        <v>1546</v>
      </c>
      <c r="G78" t="s">
        <v>679</v>
      </c>
      <c r="H78" t="s">
        <v>1714</v>
      </c>
      <c r="I78" t="s">
        <v>261</v>
      </c>
      <c r="J78" t="s">
        <v>1714</v>
      </c>
      <c r="K78" t="s">
        <v>261</v>
      </c>
      <c r="L78" t="s">
        <v>1533</v>
      </c>
      <c r="M78" t="s">
        <v>1534</v>
      </c>
      <c r="N78" t="s">
        <v>1598</v>
      </c>
      <c r="O78" t="s">
        <v>1615</v>
      </c>
      <c r="P78" t="s">
        <v>1939</v>
      </c>
      <c r="Q78" t="s">
        <v>1951</v>
      </c>
      <c r="R78" t="s">
        <v>1961</v>
      </c>
    </row>
    <row r="79" spans="1:18" x14ac:dyDescent="0.25">
      <c r="A79" t="s">
        <v>1</v>
      </c>
      <c r="B79" t="s">
        <v>794</v>
      </c>
      <c r="C79" t="s">
        <v>1627</v>
      </c>
      <c r="D79" t="s">
        <v>4</v>
      </c>
      <c r="E79" t="s">
        <v>10</v>
      </c>
      <c r="F79" t="s">
        <v>1546</v>
      </c>
      <c r="G79" t="s">
        <v>679</v>
      </c>
      <c r="H79" t="s">
        <v>1714</v>
      </c>
      <c r="I79" t="s">
        <v>261</v>
      </c>
      <c r="J79" t="s">
        <v>1714</v>
      </c>
      <c r="K79" t="s">
        <v>261</v>
      </c>
      <c r="L79" t="s">
        <v>1533</v>
      </c>
      <c r="M79" t="s">
        <v>1534</v>
      </c>
      <c r="N79" t="s">
        <v>1598</v>
      </c>
      <c r="O79" t="s">
        <v>1615</v>
      </c>
      <c r="P79" t="s">
        <v>1939</v>
      </c>
      <c r="Q79" t="s">
        <v>1955</v>
      </c>
      <c r="R79" t="s">
        <v>1961</v>
      </c>
    </row>
    <row r="80" spans="1:18" x14ac:dyDescent="0.25">
      <c r="A80" t="s">
        <v>1</v>
      </c>
      <c r="B80" t="s">
        <v>393</v>
      </c>
      <c r="C80" t="s">
        <v>1628</v>
      </c>
      <c r="D80" t="s">
        <v>7</v>
      </c>
      <c r="E80" t="s">
        <v>9</v>
      </c>
      <c r="F80" t="s">
        <v>1374</v>
      </c>
      <c r="G80" t="s">
        <v>679</v>
      </c>
      <c r="H80" t="s">
        <v>1714</v>
      </c>
      <c r="I80" t="s">
        <v>261</v>
      </c>
      <c r="J80" t="s">
        <v>1714</v>
      </c>
      <c r="K80" t="s">
        <v>261</v>
      </c>
      <c r="L80" t="s">
        <v>1533</v>
      </c>
      <c r="M80" t="s">
        <v>1534</v>
      </c>
      <c r="N80" t="s">
        <v>1598</v>
      </c>
      <c r="O80" t="s">
        <v>1615</v>
      </c>
      <c r="P80" t="s">
        <v>1939</v>
      </c>
      <c r="Q80" t="s">
        <v>1952</v>
      </c>
      <c r="R80" t="s">
        <v>1961</v>
      </c>
    </row>
    <row r="81" spans="1:18" x14ac:dyDescent="0.25">
      <c r="A81" t="s">
        <v>1</v>
      </c>
      <c r="B81" t="s">
        <v>395</v>
      </c>
      <c r="C81" t="s">
        <v>1629</v>
      </c>
      <c r="D81" t="s">
        <v>4</v>
      </c>
      <c r="E81" t="s">
        <v>9</v>
      </c>
      <c r="F81" t="s">
        <v>1374</v>
      </c>
      <c r="G81" t="s">
        <v>679</v>
      </c>
      <c r="H81" t="s">
        <v>1714</v>
      </c>
      <c r="I81" t="s">
        <v>112</v>
      </c>
      <c r="J81" t="s">
        <v>1714</v>
      </c>
      <c r="K81" t="s">
        <v>112</v>
      </c>
      <c r="L81" t="s">
        <v>1533</v>
      </c>
      <c r="M81" t="s">
        <v>1534</v>
      </c>
      <c r="N81" t="s">
        <v>1598</v>
      </c>
      <c r="O81" t="s">
        <v>1630</v>
      </c>
      <c r="P81" t="s">
        <v>1939</v>
      </c>
      <c r="Q81" t="s">
        <v>1952</v>
      </c>
      <c r="R81" t="s">
        <v>1961</v>
      </c>
    </row>
    <row r="82" spans="1:18" x14ac:dyDescent="0.25">
      <c r="A82" t="s">
        <v>1</v>
      </c>
      <c r="B82" t="s">
        <v>396</v>
      </c>
      <c r="C82" t="s">
        <v>1631</v>
      </c>
      <c r="D82" t="s">
        <v>7</v>
      </c>
      <c r="E82" t="s">
        <v>15</v>
      </c>
      <c r="F82" t="s">
        <v>1546</v>
      </c>
      <c r="G82" t="s">
        <v>679</v>
      </c>
      <c r="H82" t="s">
        <v>1714</v>
      </c>
      <c r="I82" t="s">
        <v>88</v>
      </c>
      <c r="J82" t="s">
        <v>1714</v>
      </c>
      <c r="K82" t="s">
        <v>88</v>
      </c>
      <c r="L82" t="s">
        <v>1533</v>
      </c>
      <c r="M82" t="s">
        <v>1534</v>
      </c>
      <c r="N82" t="s">
        <v>1598</v>
      </c>
      <c r="O82" t="s">
        <v>1630</v>
      </c>
      <c r="P82" t="s">
        <v>1939</v>
      </c>
      <c r="Q82" t="s">
        <v>1951</v>
      </c>
      <c r="R82" t="s">
        <v>1961</v>
      </c>
    </row>
    <row r="83" spans="1:18" x14ac:dyDescent="0.25">
      <c r="A83" t="s">
        <v>1</v>
      </c>
      <c r="B83" t="s">
        <v>394</v>
      </c>
      <c r="C83" t="s">
        <v>1632</v>
      </c>
      <c r="D83" t="s">
        <v>4</v>
      </c>
      <c r="E83" t="s">
        <v>9</v>
      </c>
      <c r="F83" t="s">
        <v>1546</v>
      </c>
      <c r="G83" t="s">
        <v>679</v>
      </c>
      <c r="H83" t="s">
        <v>1714</v>
      </c>
      <c r="I83" t="s">
        <v>88</v>
      </c>
      <c r="J83" t="s">
        <v>1714</v>
      </c>
      <c r="K83" t="s">
        <v>88</v>
      </c>
      <c r="L83" t="s">
        <v>1533</v>
      </c>
      <c r="M83" t="s">
        <v>1534</v>
      </c>
      <c r="N83" t="s">
        <v>1598</v>
      </c>
      <c r="O83" t="s">
        <v>1630</v>
      </c>
      <c r="P83" t="s">
        <v>1939</v>
      </c>
      <c r="Q83" t="s">
        <v>1952</v>
      </c>
      <c r="R83" t="s">
        <v>1961</v>
      </c>
    </row>
    <row r="84" spans="1:18" x14ac:dyDescent="0.25">
      <c r="A84" t="s">
        <v>1</v>
      </c>
      <c r="B84" t="s">
        <v>643</v>
      </c>
      <c r="C84" t="s">
        <v>1633</v>
      </c>
      <c r="D84" t="s">
        <v>6</v>
      </c>
      <c r="E84" t="s">
        <v>10</v>
      </c>
      <c r="F84" t="s">
        <v>1546</v>
      </c>
      <c r="G84" t="s">
        <v>679</v>
      </c>
      <c r="H84" t="s">
        <v>1714</v>
      </c>
      <c r="I84" t="s">
        <v>57</v>
      </c>
      <c r="J84" t="s">
        <v>1714</v>
      </c>
      <c r="K84" t="s">
        <v>57</v>
      </c>
      <c r="L84" t="s">
        <v>1533</v>
      </c>
      <c r="M84" t="s">
        <v>1534</v>
      </c>
      <c r="N84" t="s">
        <v>1598</v>
      </c>
      <c r="O84" t="s">
        <v>1630</v>
      </c>
      <c r="P84" t="s">
        <v>1939</v>
      </c>
      <c r="Q84" t="s">
        <v>1955</v>
      </c>
      <c r="R84" t="s">
        <v>1961</v>
      </c>
    </row>
    <row r="85" spans="1:18" x14ac:dyDescent="0.25">
      <c r="A85" t="s">
        <v>1</v>
      </c>
      <c r="B85" t="s">
        <v>696</v>
      </c>
      <c r="C85" t="s">
        <v>1634</v>
      </c>
      <c r="D85" t="s">
        <v>4</v>
      </c>
      <c r="E85" t="s">
        <v>9</v>
      </c>
      <c r="F85" t="s">
        <v>1374</v>
      </c>
      <c r="G85" t="s">
        <v>679</v>
      </c>
      <c r="H85" t="s">
        <v>1714</v>
      </c>
      <c r="I85" t="s">
        <v>74</v>
      </c>
      <c r="J85" t="s">
        <v>1714</v>
      </c>
      <c r="K85" t="s">
        <v>74</v>
      </c>
      <c r="L85" t="s">
        <v>1533</v>
      </c>
      <c r="M85" t="s">
        <v>1534</v>
      </c>
      <c r="N85" t="s">
        <v>1598</v>
      </c>
      <c r="O85" t="s">
        <v>1630</v>
      </c>
      <c r="P85" t="s">
        <v>1939</v>
      </c>
      <c r="Q85" t="s">
        <v>1952</v>
      </c>
      <c r="R85" t="s">
        <v>1961</v>
      </c>
    </row>
    <row r="86" spans="1:18" x14ac:dyDescent="0.25">
      <c r="A86" t="s">
        <v>1</v>
      </c>
      <c r="B86" t="s">
        <v>750</v>
      </c>
      <c r="C86" t="s">
        <v>1635</v>
      </c>
      <c r="D86" t="s">
        <v>7</v>
      </c>
      <c r="E86" t="s">
        <v>15</v>
      </c>
      <c r="F86" t="s">
        <v>1546</v>
      </c>
      <c r="G86" t="s">
        <v>679</v>
      </c>
      <c r="H86" t="s">
        <v>1714</v>
      </c>
      <c r="I86" t="s">
        <v>88</v>
      </c>
      <c r="J86" t="s">
        <v>1714</v>
      </c>
      <c r="K86" t="s">
        <v>88</v>
      </c>
      <c r="L86" t="s">
        <v>1533</v>
      </c>
      <c r="M86" t="s">
        <v>1534</v>
      </c>
      <c r="N86" t="s">
        <v>1598</v>
      </c>
      <c r="O86" t="s">
        <v>1630</v>
      </c>
      <c r="P86" t="s">
        <v>1939</v>
      </c>
      <c r="Q86" t="s">
        <v>1951</v>
      </c>
      <c r="R86" t="s">
        <v>1961</v>
      </c>
    </row>
    <row r="87" spans="1:18" x14ac:dyDescent="0.25">
      <c r="A87" t="s">
        <v>1</v>
      </c>
      <c r="B87" t="s">
        <v>653</v>
      </c>
      <c r="C87" t="s">
        <v>1636</v>
      </c>
      <c r="D87" t="s">
        <v>4</v>
      </c>
      <c r="E87" t="s">
        <v>9</v>
      </c>
      <c r="F87" t="s">
        <v>1546</v>
      </c>
      <c r="G87" t="s">
        <v>679</v>
      </c>
      <c r="H87" t="s">
        <v>1714</v>
      </c>
      <c r="I87" t="s">
        <v>57</v>
      </c>
      <c r="J87" t="s">
        <v>1714</v>
      </c>
      <c r="K87" t="s">
        <v>57</v>
      </c>
      <c r="L87" t="s">
        <v>1533</v>
      </c>
      <c r="M87" t="s">
        <v>1534</v>
      </c>
      <c r="N87" t="s">
        <v>1598</v>
      </c>
      <c r="O87" t="s">
        <v>1630</v>
      </c>
      <c r="P87" t="s">
        <v>1939</v>
      </c>
      <c r="Q87" t="s">
        <v>1952</v>
      </c>
      <c r="R87" t="s">
        <v>1961</v>
      </c>
    </row>
    <row r="88" spans="1:18" x14ac:dyDescent="0.25">
      <c r="A88" t="s">
        <v>1</v>
      </c>
      <c r="B88" t="s">
        <v>742</v>
      </c>
      <c r="C88" t="s">
        <v>1637</v>
      </c>
      <c r="D88" t="s">
        <v>6</v>
      </c>
      <c r="E88" t="s">
        <v>11</v>
      </c>
      <c r="F88" t="s">
        <v>1638</v>
      </c>
      <c r="G88" t="s">
        <v>679</v>
      </c>
      <c r="H88" t="s">
        <v>1714</v>
      </c>
      <c r="I88" t="s">
        <v>57</v>
      </c>
      <c r="J88" t="s">
        <v>1714</v>
      </c>
      <c r="K88" t="s">
        <v>57</v>
      </c>
      <c r="L88" t="s">
        <v>1533</v>
      </c>
      <c r="M88" t="s">
        <v>1534</v>
      </c>
      <c r="N88" t="s">
        <v>1598</v>
      </c>
      <c r="O88" t="s">
        <v>1630</v>
      </c>
      <c r="P88" t="s">
        <v>1939</v>
      </c>
      <c r="Q88" t="s">
        <v>1953</v>
      </c>
      <c r="R88" t="s">
        <v>1961</v>
      </c>
    </row>
    <row r="89" spans="1:18" x14ac:dyDescent="0.25">
      <c r="A89" t="s">
        <v>1</v>
      </c>
      <c r="B89" t="s">
        <v>825</v>
      </c>
      <c r="C89" t="s">
        <v>1639</v>
      </c>
      <c r="D89" t="s">
        <v>6</v>
      </c>
      <c r="E89" t="s">
        <v>10</v>
      </c>
      <c r="F89" t="s">
        <v>1374</v>
      </c>
      <c r="G89" t="s">
        <v>679</v>
      </c>
      <c r="H89" t="s">
        <v>1714</v>
      </c>
      <c r="I89" t="s">
        <v>57</v>
      </c>
      <c r="J89" t="s">
        <v>1714</v>
      </c>
      <c r="K89" t="s">
        <v>57</v>
      </c>
      <c r="L89" t="s">
        <v>1533</v>
      </c>
      <c r="M89" t="s">
        <v>1534</v>
      </c>
      <c r="N89" t="s">
        <v>1598</v>
      </c>
      <c r="O89" t="s">
        <v>1630</v>
      </c>
      <c r="P89" t="s">
        <v>1939</v>
      </c>
      <c r="Q89" t="s">
        <v>1955</v>
      </c>
      <c r="R89" t="s">
        <v>1961</v>
      </c>
    </row>
    <row r="90" spans="1:18" x14ac:dyDescent="0.25">
      <c r="A90" t="s">
        <v>1</v>
      </c>
      <c r="B90" t="s">
        <v>726</v>
      </c>
      <c r="C90" t="s">
        <v>1640</v>
      </c>
      <c r="D90" t="s">
        <v>7</v>
      </c>
      <c r="E90" t="s">
        <v>15</v>
      </c>
      <c r="F90" t="s">
        <v>1546</v>
      </c>
      <c r="G90" t="s">
        <v>679</v>
      </c>
      <c r="H90" t="s">
        <v>1714</v>
      </c>
      <c r="I90" t="s">
        <v>1098</v>
      </c>
      <c r="J90" t="s">
        <v>1714</v>
      </c>
      <c r="K90" t="s">
        <v>1098</v>
      </c>
      <c r="L90" t="s">
        <v>1533</v>
      </c>
      <c r="M90" t="s">
        <v>1534</v>
      </c>
      <c r="N90" t="s">
        <v>1598</v>
      </c>
      <c r="O90" t="s">
        <v>1641</v>
      </c>
      <c r="P90" t="s">
        <v>1939</v>
      </c>
      <c r="Q90" t="s">
        <v>1951</v>
      </c>
      <c r="R90" t="s">
        <v>1961</v>
      </c>
    </row>
    <row r="91" spans="1:18" x14ac:dyDescent="0.25">
      <c r="A91" t="s">
        <v>1</v>
      </c>
      <c r="B91" t="s">
        <v>645</v>
      </c>
      <c r="C91" t="s">
        <v>1642</v>
      </c>
      <c r="D91" t="s">
        <v>4</v>
      </c>
      <c r="E91" t="s">
        <v>9</v>
      </c>
      <c r="F91" t="s">
        <v>1546</v>
      </c>
      <c r="G91" t="s">
        <v>679</v>
      </c>
      <c r="H91" t="s">
        <v>1714</v>
      </c>
      <c r="I91" t="s">
        <v>1098</v>
      </c>
      <c r="J91" t="s">
        <v>1714</v>
      </c>
      <c r="K91" t="s">
        <v>1098</v>
      </c>
      <c r="L91" t="s">
        <v>1533</v>
      </c>
      <c r="M91" t="s">
        <v>1534</v>
      </c>
      <c r="N91" t="s">
        <v>1598</v>
      </c>
      <c r="O91" t="s">
        <v>1630</v>
      </c>
      <c r="P91" t="s">
        <v>1939</v>
      </c>
      <c r="Q91" t="s">
        <v>1952</v>
      </c>
      <c r="R91" t="s">
        <v>1961</v>
      </c>
    </row>
    <row r="92" spans="1:18" x14ac:dyDescent="0.25">
      <c r="A92" t="s">
        <v>1</v>
      </c>
      <c r="B92" t="s">
        <v>800</v>
      </c>
      <c r="C92" t="s">
        <v>1643</v>
      </c>
      <c r="D92" t="s">
        <v>4</v>
      </c>
      <c r="E92" t="s">
        <v>9</v>
      </c>
      <c r="F92" t="s">
        <v>1374</v>
      </c>
      <c r="G92" t="s">
        <v>679</v>
      </c>
      <c r="H92" t="s">
        <v>1714</v>
      </c>
      <c r="I92" t="s">
        <v>74</v>
      </c>
      <c r="J92" t="s">
        <v>1714</v>
      </c>
      <c r="K92" t="s">
        <v>74</v>
      </c>
      <c r="L92" t="s">
        <v>1533</v>
      </c>
      <c r="M92" t="s">
        <v>1534</v>
      </c>
      <c r="N92" t="s">
        <v>1598</v>
      </c>
      <c r="O92" t="s">
        <v>1630</v>
      </c>
      <c r="P92" t="s">
        <v>1939</v>
      </c>
      <c r="Q92" t="s">
        <v>1952</v>
      </c>
      <c r="R92" t="s">
        <v>1961</v>
      </c>
    </row>
    <row r="93" spans="1:18" x14ac:dyDescent="0.25">
      <c r="A93" t="s">
        <v>1</v>
      </c>
      <c r="B93" t="s">
        <v>773</v>
      </c>
      <c r="C93" t="s">
        <v>1644</v>
      </c>
      <c r="D93" t="s">
        <v>7</v>
      </c>
      <c r="E93" t="s">
        <v>15</v>
      </c>
      <c r="F93" t="s">
        <v>1546</v>
      </c>
      <c r="G93" t="s">
        <v>679</v>
      </c>
      <c r="H93" t="s">
        <v>1714</v>
      </c>
      <c r="I93" t="s">
        <v>1160</v>
      </c>
      <c r="J93" t="s">
        <v>1714</v>
      </c>
      <c r="K93" t="s">
        <v>1160</v>
      </c>
      <c r="L93" t="s">
        <v>1533</v>
      </c>
      <c r="M93" t="s">
        <v>1534</v>
      </c>
      <c r="N93" t="s">
        <v>1645</v>
      </c>
      <c r="O93" t="s">
        <v>1641</v>
      </c>
      <c r="P93" t="s">
        <v>1939</v>
      </c>
      <c r="Q93" t="s">
        <v>1951</v>
      </c>
      <c r="R93" t="s">
        <v>1961</v>
      </c>
    </row>
    <row r="94" spans="1:18" x14ac:dyDescent="0.25">
      <c r="A94" t="s">
        <v>1</v>
      </c>
      <c r="B94" t="s">
        <v>784</v>
      </c>
      <c r="C94" t="s">
        <v>1646</v>
      </c>
      <c r="D94" t="s">
        <v>4</v>
      </c>
      <c r="E94" t="s">
        <v>9</v>
      </c>
      <c r="F94" t="s">
        <v>1546</v>
      </c>
      <c r="G94" t="s">
        <v>679</v>
      </c>
      <c r="H94" t="s">
        <v>1714</v>
      </c>
      <c r="I94" t="s">
        <v>1160</v>
      </c>
      <c r="J94" t="s">
        <v>1714</v>
      </c>
      <c r="K94" t="s">
        <v>1160</v>
      </c>
      <c r="L94" t="s">
        <v>1533</v>
      </c>
      <c r="M94" t="s">
        <v>1534</v>
      </c>
      <c r="N94" t="s">
        <v>1645</v>
      </c>
      <c r="O94" t="s">
        <v>1641</v>
      </c>
      <c r="P94" t="s">
        <v>1939</v>
      </c>
      <c r="Q94" t="s">
        <v>1952</v>
      </c>
      <c r="R94" t="s">
        <v>1961</v>
      </c>
    </row>
    <row r="95" spans="1:18" x14ac:dyDescent="0.25">
      <c r="A95" t="s">
        <v>1</v>
      </c>
      <c r="B95" t="s">
        <v>789</v>
      </c>
      <c r="C95" t="s">
        <v>1647</v>
      </c>
      <c r="D95" t="s">
        <v>6</v>
      </c>
      <c r="E95" t="s">
        <v>11</v>
      </c>
      <c r="F95" t="s">
        <v>1374</v>
      </c>
      <c r="G95" t="s">
        <v>679</v>
      </c>
      <c r="H95" t="s">
        <v>1714</v>
      </c>
      <c r="I95" t="s">
        <v>111</v>
      </c>
      <c r="J95" t="s">
        <v>1714</v>
      </c>
      <c r="K95" t="s">
        <v>111</v>
      </c>
      <c r="L95" t="s">
        <v>1533</v>
      </c>
      <c r="M95" t="s">
        <v>1534</v>
      </c>
      <c r="N95" t="s">
        <v>1645</v>
      </c>
      <c r="O95" t="s">
        <v>1641</v>
      </c>
      <c r="P95" t="s">
        <v>1939</v>
      </c>
      <c r="Q95" t="s">
        <v>1953</v>
      </c>
      <c r="R95" t="s">
        <v>1961</v>
      </c>
    </row>
    <row r="96" spans="1:18" x14ac:dyDescent="0.25">
      <c r="A96" t="s">
        <v>1</v>
      </c>
      <c r="B96" t="s">
        <v>646</v>
      </c>
      <c r="C96" t="s">
        <v>1648</v>
      </c>
      <c r="D96" t="s">
        <v>6</v>
      </c>
      <c r="E96" t="s">
        <v>11</v>
      </c>
      <c r="F96" t="s">
        <v>1374</v>
      </c>
      <c r="G96" t="s">
        <v>679</v>
      </c>
      <c r="H96" t="s">
        <v>1714</v>
      </c>
      <c r="I96" t="s">
        <v>111</v>
      </c>
      <c r="J96" t="s">
        <v>1714</v>
      </c>
      <c r="K96" t="s">
        <v>111</v>
      </c>
      <c r="L96" t="s">
        <v>1533</v>
      </c>
      <c r="M96" t="s">
        <v>1534</v>
      </c>
      <c r="N96" t="s">
        <v>1645</v>
      </c>
      <c r="O96" t="s">
        <v>1641</v>
      </c>
      <c r="P96" t="s">
        <v>1939</v>
      </c>
      <c r="Q96" t="s">
        <v>1953</v>
      </c>
      <c r="R96" t="s">
        <v>1961</v>
      </c>
    </row>
    <row r="97" spans="1:18" x14ac:dyDescent="0.25">
      <c r="A97" t="s">
        <v>1</v>
      </c>
      <c r="B97" t="s">
        <v>682</v>
      </c>
      <c r="C97" t="s">
        <v>1649</v>
      </c>
      <c r="D97" t="s">
        <v>4</v>
      </c>
      <c r="E97" t="s">
        <v>9</v>
      </c>
      <c r="F97" t="s">
        <v>1374</v>
      </c>
      <c r="G97" t="s">
        <v>679</v>
      </c>
      <c r="H97" t="s">
        <v>1714</v>
      </c>
      <c r="I97" t="s">
        <v>1160</v>
      </c>
      <c r="J97" t="s">
        <v>1714</v>
      </c>
      <c r="K97" t="s">
        <v>1160</v>
      </c>
      <c r="L97" t="s">
        <v>1533</v>
      </c>
      <c r="M97" t="s">
        <v>1534</v>
      </c>
      <c r="N97" t="s">
        <v>1645</v>
      </c>
      <c r="O97" t="s">
        <v>1641</v>
      </c>
      <c r="P97" t="s">
        <v>1939</v>
      </c>
      <c r="Q97" t="s">
        <v>1952</v>
      </c>
      <c r="R97" t="s">
        <v>1961</v>
      </c>
    </row>
    <row r="98" spans="1:18" x14ac:dyDescent="0.25">
      <c r="A98" t="s">
        <v>1</v>
      </c>
      <c r="B98" t="s">
        <v>671</v>
      </c>
      <c r="C98" t="s">
        <v>1650</v>
      </c>
      <c r="D98" t="s">
        <v>7</v>
      </c>
      <c r="E98" t="s">
        <v>15</v>
      </c>
      <c r="F98" t="s">
        <v>1374</v>
      </c>
      <c r="G98" t="s">
        <v>679</v>
      </c>
      <c r="H98" t="s">
        <v>1714</v>
      </c>
      <c r="I98" t="s">
        <v>111</v>
      </c>
      <c r="J98" t="s">
        <v>1714</v>
      </c>
      <c r="K98" t="s">
        <v>111</v>
      </c>
      <c r="L98" t="s">
        <v>1533</v>
      </c>
      <c r="M98" t="s">
        <v>1534</v>
      </c>
      <c r="N98" t="s">
        <v>1645</v>
      </c>
      <c r="O98" t="s">
        <v>1641</v>
      </c>
      <c r="P98" t="s">
        <v>1939</v>
      </c>
      <c r="Q98" t="s">
        <v>1951</v>
      </c>
      <c r="R98" t="s">
        <v>1961</v>
      </c>
    </row>
    <row r="99" spans="1:18" x14ac:dyDescent="0.25">
      <c r="A99" t="s">
        <v>1</v>
      </c>
      <c r="B99" t="s">
        <v>746</v>
      </c>
      <c r="C99" t="s">
        <v>1651</v>
      </c>
      <c r="D99" t="s">
        <v>6</v>
      </c>
      <c r="E99" t="s">
        <v>10</v>
      </c>
      <c r="F99" t="s">
        <v>1374</v>
      </c>
      <c r="G99" t="s">
        <v>679</v>
      </c>
      <c r="H99" t="s">
        <v>1714</v>
      </c>
      <c r="I99" t="s">
        <v>111</v>
      </c>
      <c r="J99" t="s">
        <v>1714</v>
      </c>
      <c r="K99" t="s">
        <v>111</v>
      </c>
      <c r="L99" t="s">
        <v>1533</v>
      </c>
      <c r="M99" t="s">
        <v>1534</v>
      </c>
      <c r="N99" t="s">
        <v>1645</v>
      </c>
      <c r="O99" t="s">
        <v>1641</v>
      </c>
      <c r="P99" t="s">
        <v>1939</v>
      </c>
      <c r="Q99" t="s">
        <v>1955</v>
      </c>
      <c r="R99" t="s">
        <v>1961</v>
      </c>
    </row>
    <row r="100" spans="1:18" x14ac:dyDescent="0.25">
      <c r="A100" t="s">
        <v>1</v>
      </c>
      <c r="B100" t="s">
        <v>813</v>
      </c>
      <c r="C100" t="s">
        <v>1652</v>
      </c>
      <c r="D100" t="s">
        <v>4</v>
      </c>
      <c r="E100" t="s">
        <v>9</v>
      </c>
      <c r="F100" t="s">
        <v>1546</v>
      </c>
      <c r="G100" t="s">
        <v>679</v>
      </c>
      <c r="H100" t="s">
        <v>1714</v>
      </c>
      <c r="I100" t="s">
        <v>149</v>
      </c>
      <c r="J100" t="s">
        <v>1714</v>
      </c>
      <c r="K100" t="s">
        <v>149</v>
      </c>
      <c r="L100" t="s">
        <v>1533</v>
      </c>
      <c r="M100" t="s">
        <v>1534</v>
      </c>
      <c r="N100" t="s">
        <v>1645</v>
      </c>
      <c r="O100" t="s">
        <v>1641</v>
      </c>
      <c r="P100" t="s">
        <v>1939</v>
      </c>
      <c r="Q100" t="s">
        <v>1952</v>
      </c>
      <c r="R100" t="s">
        <v>1961</v>
      </c>
    </row>
    <row r="101" spans="1:18" x14ac:dyDescent="0.25">
      <c r="A101" t="s">
        <v>1</v>
      </c>
      <c r="B101" t="s">
        <v>659</v>
      </c>
      <c r="C101" t="s">
        <v>1653</v>
      </c>
      <c r="D101" t="s">
        <v>7</v>
      </c>
      <c r="E101" t="s">
        <v>15</v>
      </c>
      <c r="F101" t="s">
        <v>1374</v>
      </c>
      <c r="G101" t="s">
        <v>679</v>
      </c>
      <c r="H101" t="s">
        <v>1714</v>
      </c>
      <c r="I101" t="s">
        <v>193</v>
      </c>
      <c r="J101" t="s">
        <v>1714</v>
      </c>
      <c r="K101" t="s">
        <v>193</v>
      </c>
      <c r="L101" t="s">
        <v>1533</v>
      </c>
      <c r="M101" t="s">
        <v>1534</v>
      </c>
      <c r="N101" t="s">
        <v>1645</v>
      </c>
      <c r="O101" t="s">
        <v>1641</v>
      </c>
      <c r="P101" t="s">
        <v>1939</v>
      </c>
      <c r="Q101" t="s">
        <v>1951</v>
      </c>
      <c r="R101" t="s">
        <v>1961</v>
      </c>
    </row>
    <row r="102" spans="1:18" x14ac:dyDescent="0.25">
      <c r="A102" t="s">
        <v>1</v>
      </c>
      <c r="B102" t="s">
        <v>695</v>
      </c>
      <c r="C102" t="s">
        <v>1654</v>
      </c>
      <c r="D102" t="s">
        <v>6</v>
      </c>
      <c r="E102" t="s">
        <v>11</v>
      </c>
      <c r="F102" t="s">
        <v>1374</v>
      </c>
      <c r="G102" t="s">
        <v>679</v>
      </c>
      <c r="H102" t="s">
        <v>1714</v>
      </c>
      <c r="I102" t="s">
        <v>149</v>
      </c>
      <c r="J102" t="s">
        <v>1714</v>
      </c>
      <c r="K102" t="s">
        <v>149</v>
      </c>
      <c r="L102" t="s">
        <v>1533</v>
      </c>
      <c r="M102" t="s">
        <v>1534</v>
      </c>
      <c r="N102" t="s">
        <v>1645</v>
      </c>
      <c r="O102" t="s">
        <v>1641</v>
      </c>
      <c r="P102" t="s">
        <v>1939</v>
      </c>
      <c r="Q102" t="s">
        <v>1953</v>
      </c>
      <c r="R102" t="s">
        <v>1961</v>
      </c>
    </row>
    <row r="103" spans="1:18" x14ac:dyDescent="0.25">
      <c r="A103" t="s">
        <v>1</v>
      </c>
      <c r="B103" t="s">
        <v>672</v>
      </c>
      <c r="C103" t="s">
        <v>1655</v>
      </c>
      <c r="D103" t="s">
        <v>6</v>
      </c>
      <c r="E103" t="s">
        <v>11</v>
      </c>
      <c r="F103" t="s">
        <v>1374</v>
      </c>
      <c r="G103" t="s">
        <v>399</v>
      </c>
      <c r="H103" t="s">
        <v>1714</v>
      </c>
      <c r="I103" t="s">
        <v>389</v>
      </c>
      <c r="J103" t="s">
        <v>1714</v>
      </c>
      <c r="K103" t="s">
        <v>389</v>
      </c>
      <c r="L103" t="s">
        <v>1533</v>
      </c>
      <c r="M103" t="s">
        <v>1534</v>
      </c>
      <c r="N103" t="s">
        <v>1645</v>
      </c>
      <c r="O103" t="s">
        <v>1641</v>
      </c>
      <c r="P103" t="s">
        <v>1939</v>
      </c>
      <c r="Q103" t="s">
        <v>1953</v>
      </c>
      <c r="R103" t="s">
        <v>1961</v>
      </c>
    </row>
    <row r="104" spans="1:18" x14ac:dyDescent="0.25">
      <c r="A104" t="s">
        <v>1</v>
      </c>
      <c r="B104" t="s">
        <v>799</v>
      </c>
      <c r="C104" t="s">
        <v>1656</v>
      </c>
      <c r="D104" t="s">
        <v>4</v>
      </c>
      <c r="E104" t="s">
        <v>9</v>
      </c>
      <c r="F104" t="s">
        <v>1546</v>
      </c>
      <c r="G104" t="s">
        <v>679</v>
      </c>
      <c r="H104" t="s">
        <v>1714</v>
      </c>
      <c r="I104" t="s">
        <v>193</v>
      </c>
      <c r="J104" t="s">
        <v>1714</v>
      </c>
      <c r="K104" t="s">
        <v>193</v>
      </c>
      <c r="L104" t="s">
        <v>1533</v>
      </c>
      <c r="M104" t="s">
        <v>1534</v>
      </c>
      <c r="N104" t="s">
        <v>1645</v>
      </c>
      <c r="O104" t="s">
        <v>1641</v>
      </c>
      <c r="P104" t="s">
        <v>1939</v>
      </c>
      <c r="Q104" t="s">
        <v>1952</v>
      </c>
      <c r="R104" t="s">
        <v>1961</v>
      </c>
    </row>
    <row r="105" spans="1:18" x14ac:dyDescent="0.25">
      <c r="A105" t="s">
        <v>1</v>
      </c>
      <c r="B105" t="s">
        <v>715</v>
      </c>
      <c r="C105" t="s">
        <v>1657</v>
      </c>
      <c r="D105" t="s">
        <v>7</v>
      </c>
      <c r="E105" t="s">
        <v>15</v>
      </c>
      <c r="F105" t="s">
        <v>1546</v>
      </c>
      <c r="G105" t="s">
        <v>399</v>
      </c>
      <c r="H105" t="s">
        <v>1714</v>
      </c>
      <c r="I105" t="s">
        <v>38</v>
      </c>
      <c r="J105" t="s">
        <v>1714</v>
      </c>
      <c r="K105" t="s">
        <v>38</v>
      </c>
      <c r="L105" t="s">
        <v>1533</v>
      </c>
      <c r="M105" t="s">
        <v>1534</v>
      </c>
      <c r="N105" t="s">
        <v>1645</v>
      </c>
      <c r="O105" t="s">
        <v>1641</v>
      </c>
      <c r="P105" t="s">
        <v>1939</v>
      </c>
      <c r="Q105" t="s">
        <v>1951</v>
      </c>
      <c r="R105" t="s">
        <v>1961</v>
      </c>
    </row>
    <row r="106" spans="1:18" x14ac:dyDescent="0.25">
      <c r="A106" t="s">
        <v>1</v>
      </c>
      <c r="B106" t="s">
        <v>725</v>
      </c>
      <c r="C106" t="s">
        <v>1658</v>
      </c>
      <c r="D106" t="s">
        <v>4</v>
      </c>
      <c r="E106" t="s">
        <v>9</v>
      </c>
      <c r="F106" t="s">
        <v>1546</v>
      </c>
      <c r="G106" t="s">
        <v>399</v>
      </c>
      <c r="H106" t="s">
        <v>1714</v>
      </c>
      <c r="I106" t="s">
        <v>88</v>
      </c>
      <c r="J106" t="s">
        <v>1714</v>
      </c>
      <c r="K106" t="s">
        <v>88</v>
      </c>
      <c r="L106" t="s">
        <v>1533</v>
      </c>
      <c r="M106" t="s">
        <v>1534</v>
      </c>
      <c r="N106" t="s">
        <v>1645</v>
      </c>
      <c r="O106" t="s">
        <v>1641</v>
      </c>
      <c r="P106" t="s">
        <v>1939</v>
      </c>
      <c r="Q106" t="s">
        <v>1952</v>
      </c>
      <c r="R106" t="s">
        <v>1961</v>
      </c>
    </row>
    <row r="107" spans="1:18" x14ac:dyDescent="0.25">
      <c r="A107" t="s">
        <v>1</v>
      </c>
      <c r="B107" t="s">
        <v>819</v>
      </c>
      <c r="C107" t="s">
        <v>1659</v>
      </c>
      <c r="D107" t="s">
        <v>6</v>
      </c>
      <c r="E107" t="s">
        <v>10</v>
      </c>
      <c r="F107" t="s">
        <v>1546</v>
      </c>
      <c r="G107" t="s">
        <v>399</v>
      </c>
      <c r="H107" t="s">
        <v>1714</v>
      </c>
      <c r="I107" t="s">
        <v>1574</v>
      </c>
      <c r="J107" t="s">
        <v>1714</v>
      </c>
      <c r="K107" t="s">
        <v>1574</v>
      </c>
      <c r="L107" t="s">
        <v>1533</v>
      </c>
      <c r="M107" t="s">
        <v>1534</v>
      </c>
      <c r="N107" t="s">
        <v>1645</v>
      </c>
      <c r="O107" t="s">
        <v>1641</v>
      </c>
      <c r="P107" t="s">
        <v>1939</v>
      </c>
      <c r="Q107" t="s">
        <v>1955</v>
      </c>
      <c r="R107" t="s">
        <v>1961</v>
      </c>
    </row>
    <row r="108" spans="1:18" x14ac:dyDescent="0.25">
      <c r="A108" t="s">
        <v>1</v>
      </c>
      <c r="B108" t="s">
        <v>670</v>
      </c>
      <c r="C108" t="s">
        <v>1660</v>
      </c>
      <c r="D108" t="s">
        <v>6</v>
      </c>
      <c r="E108" t="s">
        <v>11</v>
      </c>
      <c r="F108" t="s">
        <v>1546</v>
      </c>
      <c r="G108" t="s">
        <v>399</v>
      </c>
      <c r="H108" t="s">
        <v>1714</v>
      </c>
      <c r="I108" t="s">
        <v>39</v>
      </c>
      <c r="J108" t="s">
        <v>1714</v>
      </c>
      <c r="K108" t="s">
        <v>39</v>
      </c>
      <c r="L108" t="s">
        <v>1533</v>
      </c>
      <c r="M108" t="s">
        <v>1534</v>
      </c>
      <c r="N108" t="s">
        <v>1645</v>
      </c>
      <c r="O108" t="s">
        <v>1641</v>
      </c>
      <c r="P108" t="s">
        <v>1939</v>
      </c>
      <c r="Q108" t="s">
        <v>1953</v>
      </c>
      <c r="R108" t="s">
        <v>1961</v>
      </c>
    </row>
    <row r="109" spans="1:18" x14ac:dyDescent="0.25">
      <c r="A109" t="s">
        <v>1</v>
      </c>
      <c r="B109" t="s">
        <v>693</v>
      </c>
      <c r="C109" t="s">
        <v>1661</v>
      </c>
      <c r="D109" t="s">
        <v>6</v>
      </c>
      <c r="E109" t="s">
        <v>11</v>
      </c>
      <c r="F109" t="s">
        <v>1374</v>
      </c>
      <c r="G109" t="s">
        <v>399</v>
      </c>
      <c r="H109" t="s">
        <v>1714</v>
      </c>
      <c r="I109" t="s">
        <v>1662</v>
      </c>
      <c r="J109" t="s">
        <v>1714</v>
      </c>
      <c r="K109" t="s">
        <v>1662</v>
      </c>
      <c r="L109" t="s">
        <v>1533</v>
      </c>
      <c r="M109" t="s">
        <v>1534</v>
      </c>
      <c r="N109" t="s">
        <v>1645</v>
      </c>
      <c r="O109" t="s">
        <v>1641</v>
      </c>
      <c r="P109" t="s">
        <v>1939</v>
      </c>
      <c r="Q109" t="s">
        <v>1953</v>
      </c>
      <c r="R109" t="s">
        <v>1961</v>
      </c>
    </row>
    <row r="110" spans="1:18" x14ac:dyDescent="0.25">
      <c r="A110" t="s">
        <v>1</v>
      </c>
      <c r="B110" t="s">
        <v>817</v>
      </c>
      <c r="C110" t="s">
        <v>1663</v>
      </c>
      <c r="D110" t="s">
        <v>7</v>
      </c>
      <c r="E110" t="s">
        <v>15</v>
      </c>
      <c r="F110" t="s">
        <v>1546</v>
      </c>
      <c r="G110" t="s">
        <v>399</v>
      </c>
      <c r="H110" t="s">
        <v>1714</v>
      </c>
      <c r="I110" t="s">
        <v>1662</v>
      </c>
      <c r="J110" t="s">
        <v>1714</v>
      </c>
      <c r="K110" t="s">
        <v>1662</v>
      </c>
      <c r="L110" t="s">
        <v>1533</v>
      </c>
      <c r="M110" t="s">
        <v>1534</v>
      </c>
      <c r="N110" t="s">
        <v>1645</v>
      </c>
      <c r="O110" t="s">
        <v>1641</v>
      </c>
      <c r="P110" t="s">
        <v>1939</v>
      </c>
      <c r="Q110" t="s">
        <v>1951</v>
      </c>
      <c r="R110" t="s">
        <v>1961</v>
      </c>
    </row>
    <row r="111" spans="1:18" x14ac:dyDescent="0.25">
      <c r="A111" t="s">
        <v>1</v>
      </c>
      <c r="B111" t="s">
        <v>807</v>
      </c>
      <c r="C111" t="s">
        <v>1664</v>
      </c>
      <c r="D111" t="s">
        <v>6</v>
      </c>
      <c r="E111" t="s">
        <v>11</v>
      </c>
      <c r="F111" t="s">
        <v>1374</v>
      </c>
      <c r="G111" t="s">
        <v>399</v>
      </c>
      <c r="H111" t="s">
        <v>1714</v>
      </c>
      <c r="I111" t="s">
        <v>58</v>
      </c>
      <c r="J111" t="s">
        <v>1714</v>
      </c>
      <c r="K111" t="s">
        <v>58</v>
      </c>
      <c r="L111" t="s">
        <v>1533</v>
      </c>
      <c r="M111" t="s">
        <v>1534</v>
      </c>
      <c r="N111" t="s">
        <v>1645</v>
      </c>
      <c r="O111" t="s">
        <v>1641</v>
      </c>
      <c r="P111" t="s">
        <v>1939</v>
      </c>
      <c r="Q111" t="s">
        <v>1953</v>
      </c>
      <c r="R111" t="s">
        <v>1961</v>
      </c>
    </row>
    <row r="112" spans="1:18" x14ac:dyDescent="0.25">
      <c r="A112" t="s">
        <v>1</v>
      </c>
      <c r="B112" t="s">
        <v>769</v>
      </c>
      <c r="C112" t="s">
        <v>1665</v>
      </c>
      <c r="D112" t="s">
        <v>6</v>
      </c>
      <c r="E112" t="s">
        <v>11</v>
      </c>
      <c r="F112" t="s">
        <v>1374</v>
      </c>
      <c r="G112" t="s">
        <v>399</v>
      </c>
      <c r="H112" t="s">
        <v>1714</v>
      </c>
      <c r="I112" t="s">
        <v>88</v>
      </c>
      <c r="J112" t="s">
        <v>1714</v>
      </c>
      <c r="K112" t="s">
        <v>88</v>
      </c>
      <c r="L112" t="s">
        <v>1533</v>
      </c>
      <c r="M112" t="s">
        <v>1534</v>
      </c>
      <c r="N112" t="s">
        <v>1645</v>
      </c>
      <c r="O112" t="s">
        <v>1641</v>
      </c>
      <c r="P112" t="s">
        <v>1939</v>
      </c>
      <c r="Q112" t="s">
        <v>1953</v>
      </c>
      <c r="R112" t="s">
        <v>1961</v>
      </c>
    </row>
    <row r="113" spans="1:18" x14ac:dyDescent="0.25">
      <c r="A113" t="s">
        <v>1</v>
      </c>
      <c r="B113" t="s">
        <v>731</v>
      </c>
      <c r="C113" t="s">
        <v>1666</v>
      </c>
      <c r="D113" t="s">
        <v>7</v>
      </c>
      <c r="E113" t="s">
        <v>15</v>
      </c>
      <c r="F113" t="s">
        <v>140</v>
      </c>
      <c r="G113" t="s">
        <v>399</v>
      </c>
      <c r="H113" t="s">
        <v>1714</v>
      </c>
      <c r="I113" t="s">
        <v>57</v>
      </c>
      <c r="J113" t="s">
        <v>1714</v>
      </c>
      <c r="K113" t="s">
        <v>57</v>
      </c>
      <c r="L113" t="s">
        <v>1533</v>
      </c>
      <c r="M113" t="s">
        <v>1534</v>
      </c>
      <c r="N113" t="s">
        <v>1645</v>
      </c>
      <c r="O113" t="s">
        <v>1641</v>
      </c>
      <c r="P113" t="s">
        <v>1939</v>
      </c>
      <c r="Q113" t="s">
        <v>1951</v>
      </c>
      <c r="R113" t="s">
        <v>1961</v>
      </c>
    </row>
    <row r="114" spans="1:18" x14ac:dyDescent="0.25">
      <c r="A114" t="s">
        <v>1</v>
      </c>
      <c r="B114" t="s">
        <v>797</v>
      </c>
      <c r="C114" t="s">
        <v>1667</v>
      </c>
      <c r="D114" t="s">
        <v>4</v>
      </c>
      <c r="E114" t="s">
        <v>9</v>
      </c>
      <c r="F114" t="s">
        <v>1546</v>
      </c>
      <c r="G114" t="s">
        <v>399</v>
      </c>
      <c r="H114" t="s">
        <v>1714</v>
      </c>
      <c r="I114" t="s">
        <v>1668</v>
      </c>
      <c r="J114" t="s">
        <v>1714</v>
      </c>
      <c r="K114" t="s">
        <v>1668</v>
      </c>
      <c r="L114" t="s">
        <v>1533</v>
      </c>
      <c r="M114" t="s">
        <v>1534</v>
      </c>
      <c r="N114" t="s">
        <v>1645</v>
      </c>
      <c r="O114" t="s">
        <v>1641</v>
      </c>
      <c r="P114" t="s">
        <v>1939</v>
      </c>
      <c r="Q114" t="s">
        <v>1952</v>
      </c>
      <c r="R114" t="s">
        <v>1961</v>
      </c>
    </row>
    <row r="115" spans="1:18" x14ac:dyDescent="0.25">
      <c r="A115" t="s">
        <v>1</v>
      </c>
      <c r="B115" t="s">
        <v>677</v>
      </c>
      <c r="C115" t="s">
        <v>1669</v>
      </c>
      <c r="D115" t="s">
        <v>4</v>
      </c>
      <c r="E115" t="s">
        <v>9</v>
      </c>
      <c r="F115" t="s">
        <v>140</v>
      </c>
      <c r="G115" t="s">
        <v>399</v>
      </c>
      <c r="H115" t="s">
        <v>1714</v>
      </c>
      <c r="I115" t="s">
        <v>74</v>
      </c>
      <c r="J115" t="s">
        <v>1714</v>
      </c>
      <c r="K115" t="s">
        <v>74</v>
      </c>
      <c r="L115" t="s">
        <v>1533</v>
      </c>
      <c r="M115" t="s">
        <v>1534</v>
      </c>
      <c r="N115" t="s">
        <v>1670</v>
      </c>
      <c r="O115" t="s">
        <v>1671</v>
      </c>
      <c r="P115" t="s">
        <v>1939</v>
      </c>
      <c r="Q115" t="s">
        <v>1952</v>
      </c>
      <c r="R115" t="s">
        <v>1961</v>
      </c>
    </row>
    <row r="116" spans="1:18" x14ac:dyDescent="0.25">
      <c r="A116" t="s">
        <v>1</v>
      </c>
      <c r="B116" t="s">
        <v>663</v>
      </c>
      <c r="C116" t="s">
        <v>1672</v>
      </c>
      <c r="D116" t="s">
        <v>6</v>
      </c>
      <c r="E116" t="s">
        <v>11</v>
      </c>
      <c r="F116" t="s">
        <v>1374</v>
      </c>
      <c r="G116" t="s">
        <v>399</v>
      </c>
      <c r="H116" t="s">
        <v>1714</v>
      </c>
      <c r="I116" t="s">
        <v>1668</v>
      </c>
      <c r="J116" t="s">
        <v>1714</v>
      </c>
      <c r="K116" t="s">
        <v>1668</v>
      </c>
      <c r="L116" t="s">
        <v>1533</v>
      </c>
      <c r="M116" t="s">
        <v>1534</v>
      </c>
      <c r="N116" t="s">
        <v>1670</v>
      </c>
      <c r="O116" t="s">
        <v>1671</v>
      </c>
      <c r="P116" t="s">
        <v>1939</v>
      </c>
      <c r="Q116" t="s">
        <v>1953</v>
      </c>
      <c r="R116" t="s">
        <v>1961</v>
      </c>
    </row>
    <row r="117" spans="1:18" x14ac:dyDescent="0.25">
      <c r="A117" t="s">
        <v>1</v>
      </c>
      <c r="B117" t="s">
        <v>783</v>
      </c>
      <c r="C117" t="s">
        <v>1673</v>
      </c>
      <c r="D117" t="s">
        <v>7</v>
      </c>
      <c r="E117" t="s">
        <v>15</v>
      </c>
      <c r="F117" t="s">
        <v>1546</v>
      </c>
      <c r="G117" t="s">
        <v>399</v>
      </c>
      <c r="H117" t="s">
        <v>1714</v>
      </c>
      <c r="I117" t="s">
        <v>1668</v>
      </c>
      <c r="J117" t="s">
        <v>1714</v>
      </c>
      <c r="K117" t="s">
        <v>1668</v>
      </c>
      <c r="L117" t="s">
        <v>1533</v>
      </c>
      <c r="M117" t="s">
        <v>1534</v>
      </c>
      <c r="N117" t="s">
        <v>1670</v>
      </c>
      <c r="O117" t="s">
        <v>1671</v>
      </c>
      <c r="P117" t="s">
        <v>1939</v>
      </c>
      <c r="Q117" t="s">
        <v>1951</v>
      </c>
      <c r="R117" t="s">
        <v>1961</v>
      </c>
    </row>
    <row r="118" spans="1:18" x14ac:dyDescent="0.25">
      <c r="A118" t="s">
        <v>1</v>
      </c>
      <c r="B118" t="s">
        <v>763</v>
      </c>
      <c r="C118" t="s">
        <v>1674</v>
      </c>
      <c r="D118" t="s">
        <v>7</v>
      </c>
      <c r="E118" t="s">
        <v>15</v>
      </c>
      <c r="F118" t="s">
        <v>1374</v>
      </c>
      <c r="G118" t="s">
        <v>399</v>
      </c>
      <c r="H118" t="s">
        <v>1714</v>
      </c>
      <c r="I118" t="s">
        <v>297</v>
      </c>
      <c r="J118" t="s">
        <v>1714</v>
      </c>
      <c r="K118" t="s">
        <v>297</v>
      </c>
      <c r="L118" t="s">
        <v>1533</v>
      </c>
      <c r="M118" t="s">
        <v>1534</v>
      </c>
      <c r="N118" t="s">
        <v>1670</v>
      </c>
      <c r="O118" t="s">
        <v>1671</v>
      </c>
      <c r="P118" t="s">
        <v>1939</v>
      </c>
      <c r="Q118" t="s">
        <v>1951</v>
      </c>
      <c r="R118" t="s">
        <v>1961</v>
      </c>
    </row>
    <row r="119" spans="1:18" x14ac:dyDescent="0.25">
      <c r="A119" t="s">
        <v>1</v>
      </c>
      <c r="B119" t="s">
        <v>822</v>
      </c>
      <c r="C119" t="s">
        <v>1675</v>
      </c>
      <c r="D119" t="s">
        <v>7</v>
      </c>
      <c r="E119" t="s">
        <v>15</v>
      </c>
      <c r="F119" t="s">
        <v>1374</v>
      </c>
      <c r="G119" t="s">
        <v>399</v>
      </c>
      <c r="H119" t="s">
        <v>1714</v>
      </c>
      <c r="I119" t="s">
        <v>87</v>
      </c>
      <c r="J119" t="s">
        <v>1714</v>
      </c>
      <c r="K119" t="s">
        <v>87</v>
      </c>
      <c r="L119" t="s">
        <v>1533</v>
      </c>
      <c r="M119" t="s">
        <v>1534</v>
      </c>
      <c r="N119" t="s">
        <v>1670</v>
      </c>
      <c r="O119" t="s">
        <v>1671</v>
      </c>
      <c r="P119" t="s">
        <v>1939</v>
      </c>
      <c r="Q119" t="s">
        <v>1951</v>
      </c>
      <c r="R119" t="s">
        <v>1961</v>
      </c>
    </row>
    <row r="120" spans="1:18" x14ac:dyDescent="0.25">
      <c r="A120" t="s">
        <v>1</v>
      </c>
      <c r="B120" t="s">
        <v>741</v>
      </c>
      <c r="C120" t="s">
        <v>1676</v>
      </c>
      <c r="D120" t="s">
        <v>4</v>
      </c>
      <c r="E120" t="s">
        <v>9</v>
      </c>
      <c r="F120" t="s">
        <v>1546</v>
      </c>
      <c r="G120" t="s">
        <v>399</v>
      </c>
      <c r="H120" t="s">
        <v>1714</v>
      </c>
      <c r="I120" t="s">
        <v>1026</v>
      </c>
      <c r="J120" t="s">
        <v>1714</v>
      </c>
      <c r="K120" t="s">
        <v>1026</v>
      </c>
      <c r="L120" t="s">
        <v>1533</v>
      </c>
      <c r="M120" t="s">
        <v>1534</v>
      </c>
      <c r="N120" t="s">
        <v>1670</v>
      </c>
      <c r="O120" t="s">
        <v>1671</v>
      </c>
      <c r="P120" t="s">
        <v>1939</v>
      </c>
      <c r="Q120" t="s">
        <v>1952</v>
      </c>
      <c r="R120" t="s">
        <v>1961</v>
      </c>
    </row>
    <row r="121" spans="1:18" x14ac:dyDescent="0.25">
      <c r="A121" t="s">
        <v>1</v>
      </c>
      <c r="B121" t="s">
        <v>826</v>
      </c>
      <c r="C121" t="s">
        <v>1677</v>
      </c>
      <c r="D121" t="s">
        <v>6</v>
      </c>
      <c r="E121" t="s">
        <v>11</v>
      </c>
      <c r="F121" t="s">
        <v>1374</v>
      </c>
      <c r="G121" t="s">
        <v>399</v>
      </c>
      <c r="H121" t="s">
        <v>1714</v>
      </c>
      <c r="I121" t="s">
        <v>1678</v>
      </c>
      <c r="J121" t="s">
        <v>1714</v>
      </c>
      <c r="K121" t="s">
        <v>1678</v>
      </c>
      <c r="L121" t="s">
        <v>1533</v>
      </c>
      <c r="M121" t="s">
        <v>1534</v>
      </c>
      <c r="N121" t="s">
        <v>1670</v>
      </c>
      <c r="O121" t="s">
        <v>1671</v>
      </c>
      <c r="P121" t="s">
        <v>1939</v>
      </c>
      <c r="Q121" t="s">
        <v>1953</v>
      </c>
      <c r="R121" t="s">
        <v>1961</v>
      </c>
    </row>
    <row r="122" spans="1:18" x14ac:dyDescent="0.25">
      <c r="A122" t="s">
        <v>1</v>
      </c>
      <c r="B122" t="s">
        <v>802</v>
      </c>
      <c r="C122" t="s">
        <v>1679</v>
      </c>
      <c r="D122" t="s">
        <v>7</v>
      </c>
      <c r="E122" t="s">
        <v>15</v>
      </c>
      <c r="F122" t="s">
        <v>1374</v>
      </c>
      <c r="G122" t="s">
        <v>399</v>
      </c>
      <c r="H122" t="s">
        <v>1714</v>
      </c>
      <c r="I122" t="s">
        <v>184</v>
      </c>
      <c r="J122" t="s">
        <v>1714</v>
      </c>
      <c r="K122" t="s">
        <v>184</v>
      </c>
      <c r="L122" t="s">
        <v>1533</v>
      </c>
      <c r="M122" t="s">
        <v>1534</v>
      </c>
      <c r="N122" t="s">
        <v>1670</v>
      </c>
      <c r="O122" t="s">
        <v>1671</v>
      </c>
      <c r="P122" t="s">
        <v>1939</v>
      </c>
      <c r="Q122" t="s">
        <v>1951</v>
      </c>
      <c r="R122" t="s">
        <v>1961</v>
      </c>
    </row>
    <row r="123" spans="1:18" x14ac:dyDescent="0.25">
      <c r="A123" t="s">
        <v>1</v>
      </c>
      <c r="B123" t="s">
        <v>745</v>
      </c>
      <c r="C123" t="s">
        <v>1680</v>
      </c>
      <c r="D123" t="s">
        <v>6</v>
      </c>
      <c r="E123" t="s">
        <v>10</v>
      </c>
      <c r="F123" t="s">
        <v>1681</v>
      </c>
      <c r="G123" t="s">
        <v>399</v>
      </c>
      <c r="H123" t="s">
        <v>1714</v>
      </c>
      <c r="I123" t="s">
        <v>126</v>
      </c>
      <c r="J123" t="s">
        <v>1714</v>
      </c>
      <c r="K123" t="s">
        <v>126</v>
      </c>
      <c r="L123" t="s">
        <v>1533</v>
      </c>
      <c r="M123" t="s">
        <v>1534</v>
      </c>
      <c r="N123" t="s">
        <v>1670</v>
      </c>
      <c r="O123" t="s">
        <v>1671</v>
      </c>
      <c r="P123" t="s">
        <v>1939</v>
      </c>
      <c r="Q123" t="s">
        <v>1955</v>
      </c>
      <c r="R123" t="s">
        <v>1961</v>
      </c>
    </row>
    <row r="124" spans="1:18" x14ac:dyDescent="0.25">
      <c r="A124" t="s">
        <v>1</v>
      </c>
      <c r="B124" t="s">
        <v>786</v>
      </c>
      <c r="C124" t="s">
        <v>1682</v>
      </c>
      <c r="D124" t="s">
        <v>4</v>
      </c>
      <c r="E124" t="s">
        <v>9</v>
      </c>
      <c r="F124" t="s">
        <v>1374</v>
      </c>
      <c r="G124" t="s">
        <v>804</v>
      </c>
      <c r="H124" t="s">
        <v>1714</v>
      </c>
      <c r="I124" t="s">
        <v>261</v>
      </c>
      <c r="J124" t="s">
        <v>1714</v>
      </c>
      <c r="K124" t="s">
        <v>261</v>
      </c>
      <c r="L124" t="s">
        <v>1533</v>
      </c>
      <c r="M124" t="s">
        <v>1534</v>
      </c>
      <c r="N124" t="s">
        <v>1670</v>
      </c>
      <c r="O124" t="s">
        <v>1671</v>
      </c>
      <c r="P124" t="s">
        <v>1939</v>
      </c>
      <c r="Q124" t="s">
        <v>1952</v>
      </c>
      <c r="R124" t="s">
        <v>1961</v>
      </c>
    </row>
    <row r="125" spans="1:18" x14ac:dyDescent="0.25">
      <c r="A125" t="s">
        <v>1</v>
      </c>
      <c r="B125" t="s">
        <v>823</v>
      </c>
      <c r="C125" t="s">
        <v>1683</v>
      </c>
      <c r="D125" t="s">
        <v>7</v>
      </c>
      <c r="E125" t="s">
        <v>10</v>
      </c>
      <c r="F125" t="s">
        <v>1374</v>
      </c>
      <c r="G125" t="s">
        <v>399</v>
      </c>
      <c r="H125" t="s">
        <v>1714</v>
      </c>
      <c r="I125" t="s">
        <v>56</v>
      </c>
      <c r="J125" t="s">
        <v>1714</v>
      </c>
      <c r="K125" t="s">
        <v>56</v>
      </c>
      <c r="L125" t="s">
        <v>1533</v>
      </c>
      <c r="M125" t="s">
        <v>1534</v>
      </c>
      <c r="N125" t="s">
        <v>1670</v>
      </c>
      <c r="O125" t="s">
        <v>1671</v>
      </c>
      <c r="P125" t="s">
        <v>1939</v>
      </c>
      <c r="Q125" t="s">
        <v>1955</v>
      </c>
      <c r="R125" t="s">
        <v>1961</v>
      </c>
    </row>
    <row r="126" spans="1:18" x14ac:dyDescent="0.25">
      <c r="A126" t="s">
        <v>1</v>
      </c>
      <c r="B126" t="s">
        <v>818</v>
      </c>
      <c r="C126" t="s">
        <v>1684</v>
      </c>
      <c r="D126" t="s">
        <v>4</v>
      </c>
      <c r="E126" t="s">
        <v>9</v>
      </c>
      <c r="F126" t="s">
        <v>1374</v>
      </c>
      <c r="G126" t="s">
        <v>804</v>
      </c>
      <c r="H126" t="s">
        <v>1714</v>
      </c>
      <c r="I126" t="s">
        <v>1685</v>
      </c>
      <c r="J126" t="s">
        <v>1714</v>
      </c>
      <c r="K126" t="s">
        <v>1685</v>
      </c>
      <c r="L126" t="s">
        <v>1533</v>
      </c>
      <c r="M126" t="s">
        <v>1534</v>
      </c>
      <c r="N126" t="s">
        <v>1670</v>
      </c>
      <c r="O126" t="s">
        <v>1671</v>
      </c>
      <c r="P126" t="s">
        <v>1939</v>
      </c>
      <c r="Q126" t="s">
        <v>1952</v>
      </c>
      <c r="R126" t="s">
        <v>1961</v>
      </c>
    </row>
    <row r="127" spans="1:18" x14ac:dyDescent="0.25">
      <c r="A127" t="s">
        <v>1518</v>
      </c>
      <c r="B127" t="s">
        <v>342</v>
      </c>
      <c r="C127" t="s">
        <v>1001</v>
      </c>
      <c r="D127" t="s">
        <v>4</v>
      </c>
      <c r="E127" t="s">
        <v>17</v>
      </c>
      <c r="F127" t="s">
        <v>1002</v>
      </c>
      <c r="G127" t="s">
        <v>397</v>
      </c>
      <c r="H127" t="s">
        <v>698</v>
      </c>
      <c r="I127" t="s">
        <v>1003</v>
      </c>
      <c r="J127" t="s">
        <v>1004</v>
      </c>
      <c r="K127" t="s">
        <v>316</v>
      </c>
      <c r="L127" t="s">
        <v>1005</v>
      </c>
      <c r="M127" t="s">
        <v>1006</v>
      </c>
      <c r="N127" t="s">
        <v>1007</v>
      </c>
      <c r="O127" t="s">
        <v>1008</v>
      </c>
      <c r="P127" t="s">
        <v>1939</v>
      </c>
      <c r="Q127" t="s">
        <v>1954</v>
      </c>
      <c r="R127" t="s">
        <v>1961</v>
      </c>
    </row>
    <row r="128" spans="1:18" x14ac:dyDescent="0.25">
      <c r="A128" t="s">
        <v>1518</v>
      </c>
      <c r="B128" t="s">
        <v>233</v>
      </c>
      <c r="C128" t="s">
        <v>1009</v>
      </c>
      <c r="D128" t="s">
        <v>6</v>
      </c>
      <c r="E128" t="s">
        <v>9</v>
      </c>
      <c r="F128" t="s">
        <v>1002</v>
      </c>
      <c r="G128" t="s">
        <v>397</v>
      </c>
      <c r="H128" t="s">
        <v>673</v>
      </c>
      <c r="I128" t="s">
        <v>339</v>
      </c>
      <c r="J128" t="s">
        <v>1010</v>
      </c>
      <c r="K128" t="s">
        <v>1011</v>
      </c>
      <c r="L128" t="s">
        <v>1005</v>
      </c>
      <c r="M128" t="s">
        <v>1006</v>
      </c>
      <c r="N128" t="s">
        <v>1007</v>
      </c>
      <c r="O128" t="s">
        <v>1008</v>
      </c>
      <c r="P128" t="s">
        <v>1939</v>
      </c>
      <c r="Q128" t="s">
        <v>1952</v>
      </c>
      <c r="R128" t="s">
        <v>1961</v>
      </c>
    </row>
    <row r="129" spans="1:18" x14ac:dyDescent="0.25">
      <c r="A129" t="s">
        <v>1518</v>
      </c>
      <c r="B129" t="s">
        <v>389</v>
      </c>
      <c r="C129" t="s">
        <v>1012</v>
      </c>
      <c r="D129" t="s">
        <v>7</v>
      </c>
      <c r="E129" t="s">
        <v>11</v>
      </c>
      <c r="F129" t="s">
        <v>1002</v>
      </c>
      <c r="G129" t="s">
        <v>787</v>
      </c>
      <c r="H129" t="s">
        <v>698</v>
      </c>
      <c r="I129" t="s">
        <v>193</v>
      </c>
      <c r="J129" t="s">
        <v>267</v>
      </c>
      <c r="K129" t="s">
        <v>77</v>
      </c>
      <c r="L129" t="s">
        <v>1005</v>
      </c>
      <c r="M129" t="s">
        <v>1006</v>
      </c>
      <c r="N129" t="s">
        <v>1007</v>
      </c>
      <c r="O129" t="s">
        <v>1008</v>
      </c>
      <c r="P129" t="s">
        <v>1939</v>
      </c>
      <c r="Q129" t="s">
        <v>1953</v>
      </c>
      <c r="R129" t="s">
        <v>1961</v>
      </c>
    </row>
    <row r="130" spans="1:18" x14ac:dyDescent="0.25">
      <c r="A130" t="s">
        <v>1518</v>
      </c>
      <c r="B130" t="s">
        <v>125</v>
      </c>
      <c r="C130" t="s">
        <v>1013</v>
      </c>
      <c r="D130" t="s">
        <v>7</v>
      </c>
      <c r="E130" t="s">
        <v>11</v>
      </c>
      <c r="F130" t="s">
        <v>1002</v>
      </c>
      <c r="G130" t="s">
        <v>787</v>
      </c>
      <c r="H130" t="s">
        <v>698</v>
      </c>
      <c r="I130" t="s">
        <v>193</v>
      </c>
      <c r="J130" t="s">
        <v>1004</v>
      </c>
      <c r="K130" t="s">
        <v>1014</v>
      </c>
      <c r="L130" t="s">
        <v>1005</v>
      </c>
      <c r="M130" t="s">
        <v>1006</v>
      </c>
      <c r="N130" t="s">
        <v>1007</v>
      </c>
      <c r="O130" t="s">
        <v>1008</v>
      </c>
      <c r="P130" t="s">
        <v>1939</v>
      </c>
      <c r="Q130" t="s">
        <v>1953</v>
      </c>
      <c r="R130" t="s">
        <v>1961</v>
      </c>
    </row>
    <row r="131" spans="1:18" x14ac:dyDescent="0.25">
      <c r="A131" t="s">
        <v>1518</v>
      </c>
      <c r="B131" t="s">
        <v>148</v>
      </c>
      <c r="C131" t="s">
        <v>1015</v>
      </c>
      <c r="D131" t="s">
        <v>8</v>
      </c>
      <c r="E131" t="s">
        <v>10</v>
      </c>
      <c r="F131" t="s">
        <v>1002</v>
      </c>
      <c r="G131" t="s">
        <v>397</v>
      </c>
      <c r="H131" t="s">
        <v>698</v>
      </c>
      <c r="I131" t="s">
        <v>1016</v>
      </c>
      <c r="J131" t="s">
        <v>379</v>
      </c>
      <c r="K131" t="s">
        <v>1017</v>
      </c>
      <c r="L131" t="s">
        <v>1005</v>
      </c>
      <c r="M131" t="s">
        <v>1006</v>
      </c>
      <c r="N131" t="s">
        <v>1007</v>
      </c>
      <c r="O131" t="s">
        <v>1008</v>
      </c>
      <c r="P131" t="s">
        <v>1939</v>
      </c>
      <c r="Q131" t="s">
        <v>1955</v>
      </c>
      <c r="R131" t="s">
        <v>1961</v>
      </c>
    </row>
    <row r="132" spans="1:18" x14ac:dyDescent="0.25">
      <c r="A132" t="s">
        <v>1518</v>
      </c>
      <c r="B132" t="s">
        <v>392</v>
      </c>
      <c r="C132" t="s">
        <v>1018</v>
      </c>
      <c r="D132" t="s">
        <v>4</v>
      </c>
      <c r="E132" t="s">
        <v>17</v>
      </c>
      <c r="F132" t="s">
        <v>1002</v>
      </c>
      <c r="G132" t="s">
        <v>787</v>
      </c>
      <c r="H132" t="s">
        <v>698</v>
      </c>
      <c r="I132" t="s">
        <v>265</v>
      </c>
      <c r="J132" t="s">
        <v>267</v>
      </c>
      <c r="K132" t="s">
        <v>1019</v>
      </c>
      <c r="L132" t="s">
        <v>1005</v>
      </c>
      <c r="M132" t="s">
        <v>1006</v>
      </c>
      <c r="N132" t="s">
        <v>1007</v>
      </c>
      <c r="O132" t="s">
        <v>1008</v>
      </c>
      <c r="P132" t="s">
        <v>1939</v>
      </c>
      <c r="Q132" t="s">
        <v>1954</v>
      </c>
      <c r="R132" t="s">
        <v>1961</v>
      </c>
    </row>
    <row r="133" spans="1:18" x14ac:dyDescent="0.25">
      <c r="A133" t="s">
        <v>1518</v>
      </c>
      <c r="B133" t="s">
        <v>386</v>
      </c>
      <c r="C133" t="s">
        <v>1020</v>
      </c>
      <c r="D133" t="s">
        <v>6</v>
      </c>
      <c r="E133" t="s">
        <v>9</v>
      </c>
      <c r="F133" t="s">
        <v>1002</v>
      </c>
      <c r="G133" t="s">
        <v>397</v>
      </c>
      <c r="H133" t="s">
        <v>673</v>
      </c>
      <c r="I133" t="s">
        <v>368</v>
      </c>
      <c r="J133" t="s">
        <v>364</v>
      </c>
      <c r="K133" t="s">
        <v>1021</v>
      </c>
      <c r="L133" t="s">
        <v>1005</v>
      </c>
      <c r="M133" t="s">
        <v>1006</v>
      </c>
      <c r="N133" t="s">
        <v>1007</v>
      </c>
      <c r="O133" t="s">
        <v>1008</v>
      </c>
      <c r="P133" t="s">
        <v>1939</v>
      </c>
      <c r="Q133" t="s">
        <v>1952</v>
      </c>
      <c r="R133" t="s">
        <v>1961</v>
      </c>
    </row>
    <row r="134" spans="1:18" x14ac:dyDescent="0.25">
      <c r="A134" t="s">
        <v>1518</v>
      </c>
      <c r="B134" t="s">
        <v>228</v>
      </c>
      <c r="C134" t="s">
        <v>1022</v>
      </c>
      <c r="D134" t="s">
        <v>8</v>
      </c>
      <c r="E134" t="s">
        <v>15</v>
      </c>
      <c r="F134" t="s">
        <v>1002</v>
      </c>
      <c r="G134" t="s">
        <v>787</v>
      </c>
      <c r="H134" t="s">
        <v>673</v>
      </c>
      <c r="I134" t="s">
        <v>149</v>
      </c>
      <c r="J134" t="s">
        <v>1023</v>
      </c>
      <c r="K134" t="s">
        <v>1024</v>
      </c>
      <c r="L134" t="s">
        <v>1005</v>
      </c>
      <c r="M134" t="s">
        <v>1006</v>
      </c>
      <c r="N134" t="s">
        <v>1007</v>
      </c>
      <c r="O134" t="s">
        <v>1008</v>
      </c>
      <c r="P134" t="s">
        <v>1939</v>
      </c>
      <c r="Q134" t="s">
        <v>1951</v>
      </c>
      <c r="R134" t="s">
        <v>1961</v>
      </c>
    </row>
    <row r="135" spans="1:18" x14ac:dyDescent="0.25">
      <c r="A135" t="s">
        <v>1518</v>
      </c>
      <c r="B135" t="s">
        <v>391</v>
      </c>
      <c r="C135" t="s">
        <v>1025</v>
      </c>
      <c r="D135" t="s">
        <v>7</v>
      </c>
      <c r="E135" t="s">
        <v>13</v>
      </c>
      <c r="F135" t="s">
        <v>1002</v>
      </c>
      <c r="G135" t="s">
        <v>787</v>
      </c>
      <c r="H135" t="s">
        <v>673</v>
      </c>
      <c r="I135" t="s">
        <v>1026</v>
      </c>
      <c r="J135" t="s">
        <v>267</v>
      </c>
      <c r="K135" t="s">
        <v>1003</v>
      </c>
      <c r="L135" t="s">
        <v>1005</v>
      </c>
      <c r="M135" t="s">
        <v>1006</v>
      </c>
      <c r="N135" t="s">
        <v>1007</v>
      </c>
      <c r="O135" t="s">
        <v>1008</v>
      </c>
      <c r="P135" t="s">
        <v>1939</v>
      </c>
      <c r="Q135" t="s">
        <v>1956</v>
      </c>
      <c r="R135" t="s">
        <v>1961</v>
      </c>
    </row>
    <row r="136" spans="1:18" x14ac:dyDescent="0.25">
      <c r="A136" t="s">
        <v>1518</v>
      </c>
      <c r="B136" t="s">
        <v>388</v>
      </c>
      <c r="C136" t="s">
        <v>1027</v>
      </c>
      <c r="D136" t="s">
        <v>4</v>
      </c>
      <c r="E136" t="s">
        <v>17</v>
      </c>
      <c r="F136" t="s">
        <v>1002</v>
      </c>
      <c r="G136" t="s">
        <v>787</v>
      </c>
      <c r="H136" t="s">
        <v>698</v>
      </c>
      <c r="I136" t="s">
        <v>56</v>
      </c>
      <c r="J136" t="s">
        <v>267</v>
      </c>
      <c r="K136" t="s">
        <v>50</v>
      </c>
      <c r="L136" t="s">
        <v>1005</v>
      </c>
      <c r="M136" t="s">
        <v>1006</v>
      </c>
      <c r="N136" t="s">
        <v>1007</v>
      </c>
      <c r="O136" t="s">
        <v>1008</v>
      </c>
      <c r="P136" t="s">
        <v>1939</v>
      </c>
      <c r="Q136" t="s">
        <v>1954</v>
      </c>
      <c r="R136" t="s">
        <v>1961</v>
      </c>
    </row>
    <row r="137" spans="1:18" x14ac:dyDescent="0.25">
      <c r="A137" t="s">
        <v>1518</v>
      </c>
      <c r="B137" t="s">
        <v>387</v>
      </c>
      <c r="C137" t="s">
        <v>1028</v>
      </c>
      <c r="D137" t="s">
        <v>7</v>
      </c>
      <c r="E137" t="s">
        <v>11</v>
      </c>
      <c r="F137" t="s">
        <v>1002</v>
      </c>
      <c r="G137" t="s">
        <v>787</v>
      </c>
      <c r="H137" t="s">
        <v>673</v>
      </c>
      <c r="I137" t="s">
        <v>1026</v>
      </c>
      <c r="J137" t="s">
        <v>267</v>
      </c>
      <c r="K137" t="s">
        <v>1003</v>
      </c>
      <c r="L137" t="s">
        <v>1005</v>
      </c>
      <c r="M137" t="s">
        <v>1006</v>
      </c>
      <c r="N137" t="s">
        <v>1007</v>
      </c>
      <c r="O137" t="s">
        <v>1008</v>
      </c>
      <c r="P137" t="s">
        <v>1939</v>
      </c>
      <c r="Q137" t="s">
        <v>1953</v>
      </c>
      <c r="R137" t="s">
        <v>1961</v>
      </c>
    </row>
    <row r="138" spans="1:18" x14ac:dyDescent="0.25">
      <c r="A138" t="s">
        <v>1518</v>
      </c>
      <c r="B138" t="s">
        <v>390</v>
      </c>
      <c r="C138" t="s">
        <v>1029</v>
      </c>
      <c r="D138" t="s">
        <v>4</v>
      </c>
      <c r="E138" t="s">
        <v>17</v>
      </c>
      <c r="F138" t="s">
        <v>1002</v>
      </c>
      <c r="G138" t="s">
        <v>787</v>
      </c>
      <c r="H138" t="s">
        <v>698</v>
      </c>
      <c r="I138" t="s">
        <v>222</v>
      </c>
      <c r="J138" t="s">
        <v>267</v>
      </c>
      <c r="K138" t="s">
        <v>1030</v>
      </c>
      <c r="L138" t="s">
        <v>1005</v>
      </c>
      <c r="M138" t="s">
        <v>1006</v>
      </c>
      <c r="N138" t="s">
        <v>1007</v>
      </c>
      <c r="O138" t="s">
        <v>1008</v>
      </c>
      <c r="P138" t="s">
        <v>1939</v>
      </c>
      <c r="Q138" t="s">
        <v>1954</v>
      </c>
      <c r="R138" t="s">
        <v>1961</v>
      </c>
    </row>
    <row r="139" spans="1:18" x14ac:dyDescent="0.25">
      <c r="A139" t="s">
        <v>1518</v>
      </c>
      <c r="B139" t="s">
        <v>661</v>
      </c>
      <c r="C139" t="s">
        <v>1031</v>
      </c>
      <c r="D139" t="s">
        <v>6</v>
      </c>
      <c r="E139" t="s">
        <v>9</v>
      </c>
      <c r="F139" t="s">
        <v>1002</v>
      </c>
      <c r="G139" t="s">
        <v>397</v>
      </c>
      <c r="H139" t="s">
        <v>673</v>
      </c>
      <c r="I139" t="s">
        <v>71</v>
      </c>
      <c r="J139" t="s">
        <v>364</v>
      </c>
      <c r="K139" t="s">
        <v>1032</v>
      </c>
      <c r="L139" t="s">
        <v>1005</v>
      </c>
      <c r="M139" t="s">
        <v>1006</v>
      </c>
      <c r="N139" t="s">
        <v>1007</v>
      </c>
      <c r="O139" t="s">
        <v>1008</v>
      </c>
      <c r="P139" t="s">
        <v>1939</v>
      </c>
      <c r="Q139" t="s">
        <v>1952</v>
      </c>
      <c r="R139" t="s">
        <v>1961</v>
      </c>
    </row>
    <row r="140" spans="1:18" x14ac:dyDescent="0.25">
      <c r="A140" t="s">
        <v>1518</v>
      </c>
      <c r="B140" t="s">
        <v>727</v>
      </c>
      <c r="C140" t="s">
        <v>1033</v>
      </c>
      <c r="D140" t="s">
        <v>8</v>
      </c>
      <c r="E140" t="s">
        <v>15</v>
      </c>
      <c r="F140" t="s">
        <v>1002</v>
      </c>
      <c r="G140" t="s">
        <v>787</v>
      </c>
      <c r="H140" t="s">
        <v>698</v>
      </c>
      <c r="I140" t="s">
        <v>149</v>
      </c>
      <c r="J140" t="s">
        <v>1034</v>
      </c>
      <c r="K140" t="s">
        <v>101</v>
      </c>
      <c r="L140" t="s">
        <v>1005</v>
      </c>
      <c r="M140" t="s">
        <v>1006</v>
      </c>
      <c r="N140" t="s">
        <v>1007</v>
      </c>
      <c r="O140" t="s">
        <v>1008</v>
      </c>
      <c r="P140" t="s">
        <v>1939</v>
      </c>
      <c r="Q140" t="s">
        <v>1951</v>
      </c>
      <c r="R140" t="s">
        <v>1961</v>
      </c>
    </row>
    <row r="141" spans="1:18" x14ac:dyDescent="0.25">
      <c r="A141" t="s">
        <v>1518</v>
      </c>
      <c r="B141" t="s">
        <v>754</v>
      </c>
      <c r="C141" t="s">
        <v>1035</v>
      </c>
      <c r="D141" t="s">
        <v>8</v>
      </c>
      <c r="E141" t="s">
        <v>10</v>
      </c>
      <c r="F141" t="s">
        <v>1002</v>
      </c>
      <c r="G141" t="s">
        <v>787</v>
      </c>
      <c r="H141" t="s">
        <v>673</v>
      </c>
      <c r="I141" t="s">
        <v>1026</v>
      </c>
      <c r="J141" t="s">
        <v>344</v>
      </c>
      <c r="K141" t="s">
        <v>71</v>
      </c>
      <c r="L141" t="s">
        <v>1005</v>
      </c>
      <c r="M141" t="s">
        <v>1006</v>
      </c>
      <c r="N141" t="s">
        <v>1007</v>
      </c>
      <c r="O141" t="s">
        <v>1008</v>
      </c>
      <c r="P141" t="s">
        <v>1939</v>
      </c>
      <c r="Q141" t="s">
        <v>1955</v>
      </c>
      <c r="R141" t="s">
        <v>1961</v>
      </c>
    </row>
    <row r="142" spans="1:18" x14ac:dyDescent="0.25">
      <c r="A142" t="s">
        <v>1518</v>
      </c>
      <c r="B142" t="s">
        <v>743</v>
      </c>
      <c r="C142" t="s">
        <v>1036</v>
      </c>
      <c r="D142" t="s">
        <v>7</v>
      </c>
      <c r="E142" t="s">
        <v>11</v>
      </c>
      <c r="F142" t="s">
        <v>1002</v>
      </c>
      <c r="G142" t="s">
        <v>787</v>
      </c>
      <c r="H142" t="s">
        <v>673</v>
      </c>
      <c r="I142" t="s">
        <v>1026</v>
      </c>
      <c r="J142" t="s">
        <v>1037</v>
      </c>
      <c r="K142" t="s">
        <v>1024</v>
      </c>
      <c r="L142" t="s">
        <v>1005</v>
      </c>
      <c r="M142" t="s">
        <v>1006</v>
      </c>
      <c r="N142" t="s">
        <v>1007</v>
      </c>
      <c r="O142" t="s">
        <v>1008</v>
      </c>
      <c r="P142" t="s">
        <v>1939</v>
      </c>
      <c r="Q142" t="s">
        <v>1953</v>
      </c>
      <c r="R142" t="s">
        <v>1961</v>
      </c>
    </row>
    <row r="143" spans="1:18" x14ac:dyDescent="0.25">
      <c r="A143" t="s">
        <v>1518</v>
      </c>
      <c r="B143" t="s">
        <v>699</v>
      </c>
      <c r="C143" t="s">
        <v>1038</v>
      </c>
      <c r="D143" t="s">
        <v>4</v>
      </c>
      <c r="E143" t="s">
        <v>11</v>
      </c>
      <c r="F143" t="s">
        <v>1039</v>
      </c>
      <c r="G143" t="s">
        <v>787</v>
      </c>
      <c r="H143" t="s">
        <v>673</v>
      </c>
      <c r="I143" t="s">
        <v>262</v>
      </c>
      <c r="J143" t="s">
        <v>1040</v>
      </c>
      <c r="K143" t="s">
        <v>1030</v>
      </c>
      <c r="L143" t="s">
        <v>1005</v>
      </c>
      <c r="M143" t="s">
        <v>1006</v>
      </c>
      <c r="N143" t="s">
        <v>1041</v>
      </c>
      <c r="O143" t="s">
        <v>1042</v>
      </c>
      <c r="P143" t="s">
        <v>1939</v>
      </c>
      <c r="Q143" t="s">
        <v>1953</v>
      </c>
      <c r="R143" t="s">
        <v>1961</v>
      </c>
    </row>
    <row r="144" spans="1:18" x14ac:dyDescent="0.25">
      <c r="A144" t="s">
        <v>1518</v>
      </c>
      <c r="B144" t="s">
        <v>739</v>
      </c>
      <c r="C144" t="s">
        <v>1043</v>
      </c>
      <c r="D144" t="s">
        <v>7</v>
      </c>
      <c r="E144" t="s">
        <v>15</v>
      </c>
      <c r="F144" t="s">
        <v>1039</v>
      </c>
      <c r="G144" t="s">
        <v>397</v>
      </c>
      <c r="H144" t="s">
        <v>1714</v>
      </c>
      <c r="I144" t="s">
        <v>1044</v>
      </c>
      <c r="J144" t="s">
        <v>1714</v>
      </c>
      <c r="K144" t="s">
        <v>1044</v>
      </c>
      <c r="L144" t="s">
        <v>1005</v>
      </c>
      <c r="M144" t="s">
        <v>1006</v>
      </c>
      <c r="N144" t="s">
        <v>1041</v>
      </c>
      <c r="O144" t="s">
        <v>1042</v>
      </c>
      <c r="P144" t="s">
        <v>1939</v>
      </c>
      <c r="Q144" t="s">
        <v>1951</v>
      </c>
      <c r="R144" t="s">
        <v>1961</v>
      </c>
    </row>
    <row r="145" spans="1:18" x14ac:dyDescent="0.25">
      <c r="A145" t="s">
        <v>1518</v>
      </c>
      <c r="B145" t="s">
        <v>737</v>
      </c>
      <c r="C145" t="s">
        <v>1045</v>
      </c>
      <c r="D145" t="s">
        <v>4</v>
      </c>
      <c r="E145" t="s">
        <v>11</v>
      </c>
      <c r="F145" t="s">
        <v>1039</v>
      </c>
      <c r="G145" t="s">
        <v>397</v>
      </c>
      <c r="H145" t="s">
        <v>1714</v>
      </c>
      <c r="I145" t="s">
        <v>1044</v>
      </c>
      <c r="J145" t="s">
        <v>1714</v>
      </c>
      <c r="K145" t="s">
        <v>1044</v>
      </c>
      <c r="L145" t="s">
        <v>1005</v>
      </c>
      <c r="M145" t="s">
        <v>1006</v>
      </c>
      <c r="N145" t="s">
        <v>1041</v>
      </c>
      <c r="O145" t="s">
        <v>1042</v>
      </c>
      <c r="P145" t="s">
        <v>1939</v>
      </c>
      <c r="Q145" t="s">
        <v>1953</v>
      </c>
      <c r="R145" t="s">
        <v>1961</v>
      </c>
    </row>
    <row r="146" spans="1:18" x14ac:dyDescent="0.25">
      <c r="A146" t="s">
        <v>1518</v>
      </c>
      <c r="B146" t="s">
        <v>668</v>
      </c>
      <c r="C146" t="s">
        <v>1046</v>
      </c>
      <c r="D146" t="s">
        <v>7</v>
      </c>
      <c r="E146" t="s">
        <v>15</v>
      </c>
      <c r="F146" t="s">
        <v>1039</v>
      </c>
      <c r="G146" t="s">
        <v>397</v>
      </c>
      <c r="H146" t="s">
        <v>1714</v>
      </c>
      <c r="I146" t="s">
        <v>1003</v>
      </c>
      <c r="J146" t="s">
        <v>1714</v>
      </c>
      <c r="K146" t="s">
        <v>1003</v>
      </c>
      <c r="L146" t="s">
        <v>1005</v>
      </c>
      <c r="M146" t="s">
        <v>1006</v>
      </c>
      <c r="N146" t="s">
        <v>1041</v>
      </c>
      <c r="O146" t="s">
        <v>1042</v>
      </c>
      <c r="P146" t="s">
        <v>1939</v>
      </c>
      <c r="Q146" t="s">
        <v>1951</v>
      </c>
      <c r="R146" t="s">
        <v>1961</v>
      </c>
    </row>
    <row r="147" spans="1:18" x14ac:dyDescent="0.25">
      <c r="A147" t="s">
        <v>1518</v>
      </c>
      <c r="B147" t="s">
        <v>751</v>
      </c>
      <c r="C147" t="s">
        <v>1047</v>
      </c>
      <c r="D147" t="s">
        <v>4</v>
      </c>
      <c r="E147" t="s">
        <v>13</v>
      </c>
      <c r="F147" t="s">
        <v>1039</v>
      </c>
      <c r="G147" t="s">
        <v>397</v>
      </c>
      <c r="H147" t="s">
        <v>1714</v>
      </c>
      <c r="I147" t="s">
        <v>368</v>
      </c>
      <c r="J147" t="s">
        <v>1714</v>
      </c>
      <c r="K147" t="s">
        <v>368</v>
      </c>
      <c r="L147" t="s">
        <v>1005</v>
      </c>
      <c r="M147" t="s">
        <v>1006</v>
      </c>
      <c r="N147" t="s">
        <v>1041</v>
      </c>
      <c r="O147" t="s">
        <v>1042</v>
      </c>
      <c r="P147" t="s">
        <v>1939</v>
      </c>
      <c r="Q147" t="s">
        <v>1956</v>
      </c>
      <c r="R147" t="s">
        <v>1961</v>
      </c>
    </row>
    <row r="148" spans="1:18" x14ac:dyDescent="0.25">
      <c r="A148" t="s">
        <v>1518</v>
      </c>
      <c r="B148" t="s">
        <v>649</v>
      </c>
      <c r="C148" t="s">
        <v>1048</v>
      </c>
      <c r="D148" t="s">
        <v>6</v>
      </c>
      <c r="E148" t="s">
        <v>12</v>
      </c>
      <c r="F148" t="s">
        <v>1039</v>
      </c>
      <c r="G148" t="s">
        <v>397</v>
      </c>
      <c r="H148" t="s">
        <v>1714</v>
      </c>
      <c r="I148" t="s">
        <v>1044</v>
      </c>
      <c r="J148" t="s">
        <v>1714</v>
      </c>
      <c r="K148" t="s">
        <v>1044</v>
      </c>
      <c r="L148" t="s">
        <v>1005</v>
      </c>
      <c r="M148" t="s">
        <v>1006</v>
      </c>
      <c r="N148" t="s">
        <v>1041</v>
      </c>
      <c r="O148" t="s">
        <v>1042</v>
      </c>
      <c r="P148" t="s">
        <v>1939</v>
      </c>
      <c r="Q148" t="s">
        <v>1957</v>
      </c>
      <c r="R148" t="s">
        <v>1961</v>
      </c>
    </row>
    <row r="149" spans="1:18" x14ac:dyDescent="0.25">
      <c r="A149" t="s">
        <v>1518</v>
      </c>
      <c r="B149" t="s">
        <v>666</v>
      </c>
      <c r="C149" t="s">
        <v>1049</v>
      </c>
      <c r="D149" t="s">
        <v>7</v>
      </c>
      <c r="E149" t="s">
        <v>15</v>
      </c>
      <c r="F149" t="s">
        <v>1039</v>
      </c>
      <c r="G149" t="s">
        <v>397</v>
      </c>
      <c r="H149" t="s">
        <v>1714</v>
      </c>
      <c r="I149" t="s">
        <v>1003</v>
      </c>
      <c r="J149" t="s">
        <v>1714</v>
      </c>
      <c r="K149" t="s">
        <v>1003</v>
      </c>
      <c r="L149" t="s">
        <v>1005</v>
      </c>
      <c r="M149" t="s">
        <v>1006</v>
      </c>
      <c r="N149" t="s">
        <v>1041</v>
      </c>
      <c r="O149" t="s">
        <v>1042</v>
      </c>
      <c r="P149" t="s">
        <v>1939</v>
      </c>
      <c r="Q149" t="s">
        <v>1951</v>
      </c>
      <c r="R149" t="s">
        <v>1961</v>
      </c>
    </row>
    <row r="150" spans="1:18" x14ac:dyDescent="0.25">
      <c r="A150" t="s">
        <v>1518</v>
      </c>
      <c r="B150" t="s">
        <v>806</v>
      </c>
      <c r="C150" t="s">
        <v>1050</v>
      </c>
      <c r="D150" t="s">
        <v>4</v>
      </c>
      <c r="E150" t="s">
        <v>11</v>
      </c>
      <c r="F150" t="s">
        <v>1039</v>
      </c>
      <c r="G150" t="s">
        <v>397</v>
      </c>
      <c r="H150" t="s">
        <v>1714</v>
      </c>
      <c r="I150" t="s">
        <v>368</v>
      </c>
      <c r="J150" t="s">
        <v>1714</v>
      </c>
      <c r="K150" t="s">
        <v>368</v>
      </c>
      <c r="L150" t="s">
        <v>1005</v>
      </c>
      <c r="M150" t="s">
        <v>1006</v>
      </c>
      <c r="N150" t="s">
        <v>1041</v>
      </c>
      <c r="O150" t="s">
        <v>1042</v>
      </c>
      <c r="P150" t="s">
        <v>1939</v>
      </c>
      <c r="Q150" t="s">
        <v>1953</v>
      </c>
      <c r="R150" t="s">
        <v>1961</v>
      </c>
    </row>
    <row r="151" spans="1:18" x14ac:dyDescent="0.25">
      <c r="A151" t="s">
        <v>1518</v>
      </c>
      <c r="B151" t="s">
        <v>810</v>
      </c>
      <c r="C151" t="s">
        <v>1051</v>
      </c>
      <c r="D151" t="s">
        <v>4</v>
      </c>
      <c r="E151" t="s">
        <v>13</v>
      </c>
      <c r="F151" t="s">
        <v>1039</v>
      </c>
      <c r="G151" t="s">
        <v>787</v>
      </c>
      <c r="H151" t="s">
        <v>698</v>
      </c>
      <c r="I151" t="s">
        <v>1052</v>
      </c>
      <c r="J151" t="s">
        <v>364</v>
      </c>
      <c r="K151" t="s">
        <v>1053</v>
      </c>
      <c r="L151" t="s">
        <v>1005</v>
      </c>
      <c r="M151" t="s">
        <v>1006</v>
      </c>
      <c r="N151" t="s">
        <v>1041</v>
      </c>
      <c r="O151" t="s">
        <v>1042</v>
      </c>
      <c r="P151" t="s">
        <v>1939</v>
      </c>
      <c r="Q151" t="s">
        <v>1956</v>
      </c>
      <c r="R151" t="s">
        <v>1961</v>
      </c>
    </row>
    <row r="152" spans="1:18" x14ac:dyDescent="0.25">
      <c r="A152" t="s">
        <v>1518</v>
      </c>
      <c r="B152" t="s">
        <v>816</v>
      </c>
      <c r="C152" t="s">
        <v>1054</v>
      </c>
      <c r="D152" t="s">
        <v>8</v>
      </c>
      <c r="E152" t="s">
        <v>9</v>
      </c>
      <c r="F152" t="s">
        <v>1055</v>
      </c>
      <c r="G152" t="s">
        <v>397</v>
      </c>
      <c r="H152" t="s">
        <v>1714</v>
      </c>
      <c r="I152" t="s">
        <v>1003</v>
      </c>
      <c r="J152" t="s">
        <v>1714</v>
      </c>
      <c r="K152" t="s">
        <v>1003</v>
      </c>
      <c r="L152" t="s">
        <v>1005</v>
      </c>
      <c r="M152" t="s">
        <v>1006</v>
      </c>
      <c r="N152" t="s">
        <v>1041</v>
      </c>
      <c r="O152" t="s">
        <v>1042</v>
      </c>
      <c r="P152" t="s">
        <v>1939</v>
      </c>
      <c r="Q152" t="s">
        <v>1952</v>
      </c>
      <c r="R152" t="s">
        <v>1961</v>
      </c>
    </row>
    <row r="153" spans="1:18" x14ac:dyDescent="0.25">
      <c r="A153" t="s">
        <v>1518</v>
      </c>
      <c r="B153" t="s">
        <v>820</v>
      </c>
      <c r="C153" t="s">
        <v>1056</v>
      </c>
      <c r="D153" t="s">
        <v>7</v>
      </c>
      <c r="E153" t="s">
        <v>10</v>
      </c>
      <c r="F153" t="s">
        <v>1039</v>
      </c>
      <c r="G153" t="s">
        <v>397</v>
      </c>
      <c r="H153" t="s">
        <v>1714</v>
      </c>
      <c r="I153" t="s">
        <v>1003</v>
      </c>
      <c r="J153" t="s">
        <v>1714</v>
      </c>
      <c r="K153" t="s">
        <v>1003</v>
      </c>
      <c r="L153" t="s">
        <v>1005</v>
      </c>
      <c r="M153" t="s">
        <v>1006</v>
      </c>
      <c r="N153" t="s">
        <v>1041</v>
      </c>
      <c r="O153" t="s">
        <v>1042</v>
      </c>
      <c r="P153" t="s">
        <v>1939</v>
      </c>
      <c r="Q153" t="s">
        <v>1955</v>
      </c>
      <c r="R153" t="s">
        <v>1961</v>
      </c>
    </row>
    <row r="154" spans="1:18" x14ac:dyDescent="0.25">
      <c r="A154" t="s">
        <v>1518</v>
      </c>
      <c r="B154" t="s">
        <v>734</v>
      </c>
      <c r="C154" t="s">
        <v>1057</v>
      </c>
      <c r="D154" t="s">
        <v>4</v>
      </c>
      <c r="E154" t="s">
        <v>11</v>
      </c>
      <c r="F154" t="s">
        <v>1039</v>
      </c>
      <c r="G154" t="s">
        <v>787</v>
      </c>
      <c r="H154" t="s">
        <v>673</v>
      </c>
      <c r="I154" t="s">
        <v>1058</v>
      </c>
      <c r="J154" t="s">
        <v>1010</v>
      </c>
      <c r="K154" t="s">
        <v>1059</v>
      </c>
      <c r="L154" t="s">
        <v>1005</v>
      </c>
      <c r="M154" t="s">
        <v>1006</v>
      </c>
      <c r="N154" t="s">
        <v>1041</v>
      </c>
      <c r="O154" t="s">
        <v>1042</v>
      </c>
      <c r="P154" t="s">
        <v>1939</v>
      </c>
      <c r="Q154" t="s">
        <v>1953</v>
      </c>
      <c r="R154" t="s">
        <v>1961</v>
      </c>
    </row>
    <row r="155" spans="1:18" x14ac:dyDescent="0.25">
      <c r="A155" t="s">
        <v>1518</v>
      </c>
      <c r="B155" t="s">
        <v>688</v>
      </c>
      <c r="C155" t="s">
        <v>1060</v>
      </c>
      <c r="D155" t="s">
        <v>8</v>
      </c>
      <c r="E155" t="s">
        <v>9</v>
      </c>
      <c r="F155" t="s">
        <v>1039</v>
      </c>
      <c r="G155" t="s">
        <v>397</v>
      </c>
      <c r="H155" t="s">
        <v>673</v>
      </c>
      <c r="I155" t="s">
        <v>1003</v>
      </c>
      <c r="J155" t="s">
        <v>1034</v>
      </c>
      <c r="K155" t="s">
        <v>1021</v>
      </c>
      <c r="L155" t="s">
        <v>1005</v>
      </c>
      <c r="M155" t="s">
        <v>1006</v>
      </c>
      <c r="N155" t="s">
        <v>1041</v>
      </c>
      <c r="O155" t="s">
        <v>1042</v>
      </c>
      <c r="P155" t="s">
        <v>1939</v>
      </c>
      <c r="Q155" t="s">
        <v>1952</v>
      </c>
      <c r="R155" t="s">
        <v>1961</v>
      </c>
    </row>
    <row r="156" spans="1:18" x14ac:dyDescent="0.25">
      <c r="A156" t="s">
        <v>1518</v>
      </c>
      <c r="B156" t="s">
        <v>692</v>
      </c>
      <c r="C156" t="s">
        <v>1061</v>
      </c>
      <c r="D156" t="s">
        <v>4</v>
      </c>
      <c r="E156" t="s">
        <v>11</v>
      </c>
      <c r="F156" t="s">
        <v>1039</v>
      </c>
      <c r="G156" t="s">
        <v>397</v>
      </c>
      <c r="H156" t="s">
        <v>673</v>
      </c>
      <c r="I156" t="s">
        <v>55</v>
      </c>
      <c r="J156" t="s">
        <v>1062</v>
      </c>
      <c r="K156" t="s">
        <v>1021</v>
      </c>
      <c r="L156" t="s">
        <v>1005</v>
      </c>
      <c r="M156" t="s">
        <v>1006</v>
      </c>
      <c r="N156" t="s">
        <v>1041</v>
      </c>
      <c r="O156" t="s">
        <v>1042</v>
      </c>
      <c r="P156" t="s">
        <v>1939</v>
      </c>
      <c r="Q156" t="s">
        <v>1953</v>
      </c>
      <c r="R156" t="s">
        <v>1961</v>
      </c>
    </row>
    <row r="157" spans="1:18" x14ac:dyDescent="0.25">
      <c r="A157" t="s">
        <v>1518</v>
      </c>
      <c r="B157" t="s">
        <v>740</v>
      </c>
      <c r="C157" t="s">
        <v>1063</v>
      </c>
      <c r="D157" t="s">
        <v>7</v>
      </c>
      <c r="E157" t="s">
        <v>10</v>
      </c>
      <c r="F157" t="s">
        <v>1039</v>
      </c>
      <c r="G157" t="s">
        <v>397</v>
      </c>
      <c r="H157" t="s">
        <v>673</v>
      </c>
      <c r="I157" t="s">
        <v>339</v>
      </c>
      <c r="J157" t="s">
        <v>340</v>
      </c>
      <c r="K157" t="s">
        <v>1021</v>
      </c>
      <c r="L157" t="s">
        <v>1005</v>
      </c>
      <c r="M157" t="s">
        <v>1006</v>
      </c>
      <c r="N157" t="s">
        <v>1041</v>
      </c>
      <c r="O157" t="s">
        <v>1042</v>
      </c>
      <c r="P157" t="s">
        <v>1939</v>
      </c>
      <c r="Q157" t="s">
        <v>1955</v>
      </c>
      <c r="R157" t="s">
        <v>1961</v>
      </c>
    </row>
    <row r="158" spans="1:18" x14ac:dyDescent="0.25">
      <c r="A158" t="s">
        <v>1518</v>
      </c>
      <c r="B158" t="s">
        <v>651</v>
      </c>
      <c r="C158" t="s">
        <v>1064</v>
      </c>
      <c r="D158" t="s">
        <v>4</v>
      </c>
      <c r="E158" t="s">
        <v>11</v>
      </c>
      <c r="F158" t="s">
        <v>1039</v>
      </c>
      <c r="G158" t="s">
        <v>397</v>
      </c>
      <c r="H158" t="s">
        <v>673</v>
      </c>
      <c r="I158" t="s">
        <v>339</v>
      </c>
      <c r="J158" t="s">
        <v>340</v>
      </c>
      <c r="K158" t="s">
        <v>1021</v>
      </c>
      <c r="L158" t="s">
        <v>1005</v>
      </c>
      <c r="M158" t="s">
        <v>1006</v>
      </c>
      <c r="N158" t="s">
        <v>1041</v>
      </c>
      <c r="O158" t="s">
        <v>1042</v>
      </c>
      <c r="P158" t="s">
        <v>1939</v>
      </c>
      <c r="Q158" t="s">
        <v>1953</v>
      </c>
      <c r="R158" t="s">
        <v>1961</v>
      </c>
    </row>
    <row r="159" spans="1:18" x14ac:dyDescent="0.25">
      <c r="A159" t="s">
        <v>1518</v>
      </c>
      <c r="B159" t="s">
        <v>753</v>
      </c>
      <c r="C159" t="s">
        <v>1065</v>
      </c>
      <c r="D159" t="s">
        <v>7</v>
      </c>
      <c r="E159" t="s">
        <v>15</v>
      </c>
      <c r="F159" t="s">
        <v>1039</v>
      </c>
      <c r="G159" t="s">
        <v>397</v>
      </c>
      <c r="H159" t="s">
        <v>673</v>
      </c>
      <c r="I159" t="s">
        <v>368</v>
      </c>
      <c r="J159" t="s">
        <v>1023</v>
      </c>
      <c r="K159" t="s">
        <v>1066</v>
      </c>
      <c r="L159" t="s">
        <v>1005</v>
      </c>
      <c r="M159" t="s">
        <v>1006</v>
      </c>
      <c r="N159" t="s">
        <v>1041</v>
      </c>
      <c r="O159" t="s">
        <v>1042</v>
      </c>
      <c r="P159" t="s">
        <v>1939</v>
      </c>
      <c r="Q159" t="s">
        <v>1951</v>
      </c>
      <c r="R159" t="s">
        <v>1961</v>
      </c>
    </row>
    <row r="160" spans="1:18" x14ac:dyDescent="0.25">
      <c r="A160" t="s">
        <v>1518</v>
      </c>
      <c r="B160" t="s">
        <v>665</v>
      </c>
      <c r="C160" t="s">
        <v>1067</v>
      </c>
      <c r="D160" t="s">
        <v>7</v>
      </c>
      <c r="E160" t="s">
        <v>10</v>
      </c>
      <c r="F160" t="s">
        <v>1039</v>
      </c>
      <c r="G160" t="s">
        <v>397</v>
      </c>
      <c r="H160" t="s">
        <v>673</v>
      </c>
      <c r="I160" t="s">
        <v>68</v>
      </c>
      <c r="J160" t="s">
        <v>340</v>
      </c>
      <c r="K160" t="s">
        <v>1011</v>
      </c>
      <c r="L160" t="s">
        <v>1005</v>
      </c>
      <c r="M160" t="s">
        <v>1006</v>
      </c>
      <c r="N160" t="s">
        <v>1041</v>
      </c>
      <c r="O160" t="s">
        <v>1042</v>
      </c>
      <c r="P160" t="s">
        <v>1939</v>
      </c>
      <c r="Q160" t="s">
        <v>1955</v>
      </c>
      <c r="R160" t="s">
        <v>1961</v>
      </c>
    </row>
    <row r="161" spans="1:18" x14ac:dyDescent="0.25">
      <c r="A161" t="s">
        <v>1518</v>
      </c>
      <c r="B161" t="s">
        <v>808</v>
      </c>
      <c r="C161" t="s">
        <v>1068</v>
      </c>
      <c r="D161" t="s">
        <v>8</v>
      </c>
      <c r="E161" t="s">
        <v>9</v>
      </c>
      <c r="F161" t="s">
        <v>1002</v>
      </c>
      <c r="G161" t="s">
        <v>787</v>
      </c>
      <c r="H161" t="s">
        <v>673</v>
      </c>
      <c r="I161" t="s">
        <v>24</v>
      </c>
      <c r="J161" t="s">
        <v>1010</v>
      </c>
      <c r="K161" t="s">
        <v>1024</v>
      </c>
      <c r="L161" t="s">
        <v>1005</v>
      </c>
      <c r="M161" t="s">
        <v>1006</v>
      </c>
      <c r="N161" t="s">
        <v>1041</v>
      </c>
      <c r="O161" t="s">
        <v>1042</v>
      </c>
      <c r="P161" t="s">
        <v>1939</v>
      </c>
      <c r="Q161" t="s">
        <v>1952</v>
      </c>
      <c r="R161" t="s">
        <v>1961</v>
      </c>
    </row>
    <row r="162" spans="1:18" x14ac:dyDescent="0.25">
      <c r="A162" t="s">
        <v>1518</v>
      </c>
      <c r="B162" t="s">
        <v>755</v>
      </c>
      <c r="C162" t="s">
        <v>1069</v>
      </c>
      <c r="D162" t="s">
        <v>8</v>
      </c>
      <c r="E162" t="s">
        <v>9</v>
      </c>
      <c r="F162" t="s">
        <v>1039</v>
      </c>
      <c r="G162" t="s">
        <v>787</v>
      </c>
      <c r="H162" t="s">
        <v>673</v>
      </c>
      <c r="I162" t="s">
        <v>24</v>
      </c>
      <c r="J162" t="s">
        <v>1034</v>
      </c>
      <c r="K162" t="s">
        <v>1003</v>
      </c>
      <c r="L162" t="s">
        <v>1005</v>
      </c>
      <c r="M162" t="s">
        <v>1006</v>
      </c>
      <c r="N162" t="s">
        <v>1041</v>
      </c>
      <c r="O162" t="s">
        <v>1042</v>
      </c>
      <c r="P162" t="s">
        <v>1939</v>
      </c>
      <c r="Q162" t="s">
        <v>1952</v>
      </c>
      <c r="R162" t="s">
        <v>1961</v>
      </c>
    </row>
    <row r="163" spans="1:18" x14ac:dyDescent="0.25">
      <c r="A163" t="s">
        <v>1518</v>
      </c>
      <c r="B163" t="s">
        <v>730</v>
      </c>
      <c r="C163" t="s">
        <v>1070</v>
      </c>
      <c r="D163" t="s">
        <v>6</v>
      </c>
      <c r="E163" t="s">
        <v>12</v>
      </c>
      <c r="F163" t="s">
        <v>1039</v>
      </c>
      <c r="G163" t="s">
        <v>397</v>
      </c>
      <c r="H163" t="s">
        <v>673</v>
      </c>
      <c r="I163" t="s">
        <v>55</v>
      </c>
      <c r="J163" t="s">
        <v>1071</v>
      </c>
      <c r="K163" t="s">
        <v>1072</v>
      </c>
      <c r="L163" t="s">
        <v>1005</v>
      </c>
      <c r="M163" t="s">
        <v>1006</v>
      </c>
      <c r="N163" t="s">
        <v>1041</v>
      </c>
      <c r="O163" t="s">
        <v>1042</v>
      </c>
      <c r="P163" t="s">
        <v>1939</v>
      </c>
      <c r="Q163" t="s">
        <v>1957</v>
      </c>
      <c r="R163" t="s">
        <v>1961</v>
      </c>
    </row>
    <row r="164" spans="1:18" x14ac:dyDescent="0.25">
      <c r="A164" t="s">
        <v>1518</v>
      </c>
      <c r="B164" t="s">
        <v>673</v>
      </c>
      <c r="C164" t="s">
        <v>1073</v>
      </c>
      <c r="D164" t="s">
        <v>7</v>
      </c>
      <c r="E164" t="s">
        <v>15</v>
      </c>
      <c r="F164" t="s">
        <v>1039</v>
      </c>
      <c r="G164" t="s">
        <v>787</v>
      </c>
      <c r="H164" t="s">
        <v>673</v>
      </c>
      <c r="I164" t="s">
        <v>283</v>
      </c>
      <c r="J164" t="s">
        <v>1023</v>
      </c>
      <c r="K164" t="s">
        <v>1003</v>
      </c>
      <c r="L164" t="s">
        <v>1005</v>
      </c>
      <c r="M164" t="s">
        <v>1006</v>
      </c>
      <c r="N164" t="s">
        <v>1041</v>
      </c>
      <c r="O164" t="s">
        <v>1042</v>
      </c>
      <c r="P164" t="s">
        <v>1939</v>
      </c>
      <c r="Q164" t="s">
        <v>1951</v>
      </c>
      <c r="R164" t="s">
        <v>1961</v>
      </c>
    </row>
    <row r="165" spans="1:18" x14ac:dyDescent="0.25">
      <c r="A165" t="s">
        <v>1518</v>
      </c>
      <c r="B165" t="s">
        <v>721</v>
      </c>
      <c r="C165" t="s">
        <v>1074</v>
      </c>
      <c r="D165" t="s">
        <v>7</v>
      </c>
      <c r="E165" t="s">
        <v>10</v>
      </c>
      <c r="F165" t="s">
        <v>1039</v>
      </c>
      <c r="G165" t="s">
        <v>397</v>
      </c>
      <c r="H165" t="s">
        <v>673</v>
      </c>
      <c r="I165" t="s">
        <v>1075</v>
      </c>
      <c r="J165" t="s">
        <v>340</v>
      </c>
      <c r="K165" t="s">
        <v>1032</v>
      </c>
      <c r="L165" t="s">
        <v>1005</v>
      </c>
      <c r="M165" t="s">
        <v>1006</v>
      </c>
      <c r="N165" t="s">
        <v>1041</v>
      </c>
      <c r="O165" t="s">
        <v>1042</v>
      </c>
      <c r="P165" t="s">
        <v>1939</v>
      </c>
      <c r="Q165" t="s">
        <v>1955</v>
      </c>
      <c r="R165" t="s">
        <v>1961</v>
      </c>
    </row>
    <row r="166" spans="1:18" x14ac:dyDescent="0.25">
      <c r="A166" t="s">
        <v>1518</v>
      </c>
      <c r="B166" t="s">
        <v>698</v>
      </c>
      <c r="C166" t="s">
        <v>1076</v>
      </c>
      <c r="D166" t="s">
        <v>4</v>
      </c>
      <c r="E166" t="s">
        <v>11</v>
      </c>
      <c r="F166" t="s">
        <v>1077</v>
      </c>
      <c r="G166" t="s">
        <v>397</v>
      </c>
      <c r="H166" t="s">
        <v>673</v>
      </c>
      <c r="I166" t="s">
        <v>264</v>
      </c>
      <c r="J166" t="s">
        <v>381</v>
      </c>
      <c r="K166" t="s">
        <v>1032</v>
      </c>
      <c r="L166" t="s">
        <v>1005</v>
      </c>
      <c r="M166" t="s">
        <v>1006</v>
      </c>
      <c r="N166" t="s">
        <v>1041</v>
      </c>
      <c r="O166" t="s">
        <v>1042</v>
      </c>
      <c r="P166" t="s">
        <v>1939</v>
      </c>
      <c r="Q166" t="s">
        <v>1953</v>
      </c>
      <c r="R166" t="s">
        <v>1961</v>
      </c>
    </row>
    <row r="167" spans="1:18" x14ac:dyDescent="0.25">
      <c r="A167" t="s">
        <v>1518</v>
      </c>
      <c r="B167" t="s">
        <v>724</v>
      </c>
      <c r="C167" t="s">
        <v>1078</v>
      </c>
      <c r="D167" t="s">
        <v>4</v>
      </c>
      <c r="E167" t="s">
        <v>15</v>
      </c>
      <c r="F167" t="s">
        <v>1039</v>
      </c>
      <c r="G167" t="s">
        <v>397</v>
      </c>
      <c r="H167" t="s">
        <v>673</v>
      </c>
      <c r="I167" t="s">
        <v>264</v>
      </c>
      <c r="J167" t="s">
        <v>364</v>
      </c>
      <c r="K167" t="s">
        <v>23</v>
      </c>
      <c r="L167" t="s">
        <v>1005</v>
      </c>
      <c r="M167" t="s">
        <v>1006</v>
      </c>
      <c r="N167" t="s">
        <v>1079</v>
      </c>
      <c r="O167" t="s">
        <v>1080</v>
      </c>
      <c r="P167" t="s">
        <v>1939</v>
      </c>
      <c r="Q167" t="s">
        <v>1951</v>
      </c>
      <c r="R167" t="s">
        <v>1961</v>
      </c>
    </row>
    <row r="168" spans="1:18" x14ac:dyDescent="0.25">
      <c r="A168" t="s">
        <v>1518</v>
      </c>
      <c r="B168" t="s">
        <v>700</v>
      </c>
      <c r="C168" t="s">
        <v>1081</v>
      </c>
      <c r="D168" t="s">
        <v>7</v>
      </c>
      <c r="E168" t="s">
        <v>9</v>
      </c>
      <c r="F168" t="s">
        <v>1039</v>
      </c>
      <c r="G168" t="s">
        <v>397</v>
      </c>
      <c r="H168" t="s">
        <v>673</v>
      </c>
      <c r="I168" t="s">
        <v>1052</v>
      </c>
      <c r="J168" t="s">
        <v>1034</v>
      </c>
      <c r="K168" t="s">
        <v>1082</v>
      </c>
      <c r="L168" t="s">
        <v>1005</v>
      </c>
      <c r="M168" t="s">
        <v>1006</v>
      </c>
      <c r="N168" t="s">
        <v>1079</v>
      </c>
      <c r="O168" t="s">
        <v>1080</v>
      </c>
      <c r="P168" t="s">
        <v>1939</v>
      </c>
      <c r="Q168" t="s">
        <v>1952</v>
      </c>
      <c r="R168" t="s">
        <v>1961</v>
      </c>
    </row>
    <row r="169" spans="1:18" x14ac:dyDescent="0.25">
      <c r="A169" t="s">
        <v>1518</v>
      </c>
      <c r="B169" t="s">
        <v>749</v>
      </c>
      <c r="C169" t="s">
        <v>1083</v>
      </c>
      <c r="D169" t="s">
        <v>8</v>
      </c>
      <c r="E169" t="s">
        <v>17</v>
      </c>
      <c r="F169" t="s">
        <v>1039</v>
      </c>
      <c r="G169" t="s">
        <v>397</v>
      </c>
      <c r="H169" t="s">
        <v>673</v>
      </c>
      <c r="I169" t="s">
        <v>1016</v>
      </c>
      <c r="J169" t="s">
        <v>364</v>
      </c>
      <c r="K169" t="s">
        <v>1059</v>
      </c>
      <c r="L169" t="s">
        <v>1005</v>
      </c>
      <c r="M169" t="s">
        <v>1006</v>
      </c>
      <c r="N169" t="s">
        <v>1079</v>
      </c>
      <c r="O169" t="s">
        <v>1080</v>
      </c>
      <c r="P169" t="s">
        <v>1939</v>
      </c>
      <c r="Q169" t="s">
        <v>1954</v>
      </c>
      <c r="R169" t="s">
        <v>1961</v>
      </c>
    </row>
    <row r="170" spans="1:18" x14ac:dyDescent="0.25">
      <c r="A170" t="s">
        <v>1518</v>
      </c>
      <c r="B170" t="s">
        <v>796</v>
      </c>
      <c r="C170" t="s">
        <v>1084</v>
      </c>
      <c r="D170" t="s">
        <v>6</v>
      </c>
      <c r="E170" t="s">
        <v>11</v>
      </c>
      <c r="F170" t="s">
        <v>1039</v>
      </c>
      <c r="G170" t="s">
        <v>397</v>
      </c>
      <c r="H170" t="s">
        <v>673</v>
      </c>
      <c r="I170" t="s">
        <v>1058</v>
      </c>
      <c r="J170" t="s">
        <v>340</v>
      </c>
      <c r="K170" t="s">
        <v>1085</v>
      </c>
      <c r="L170" t="s">
        <v>1005</v>
      </c>
      <c r="M170" t="s">
        <v>1006</v>
      </c>
      <c r="N170" t="s">
        <v>1079</v>
      </c>
      <c r="O170" t="s">
        <v>1080</v>
      </c>
      <c r="P170" t="s">
        <v>1939</v>
      </c>
      <c r="Q170" t="s">
        <v>1953</v>
      </c>
      <c r="R170" t="s">
        <v>1961</v>
      </c>
    </row>
    <row r="171" spans="1:18" x14ac:dyDescent="0.25">
      <c r="A171" t="s">
        <v>1518</v>
      </c>
      <c r="B171" t="s">
        <v>674</v>
      </c>
      <c r="C171" t="s">
        <v>1086</v>
      </c>
      <c r="D171" t="s">
        <v>6</v>
      </c>
      <c r="E171" t="s">
        <v>13</v>
      </c>
      <c r="F171" t="s">
        <v>1039</v>
      </c>
      <c r="G171" t="s">
        <v>397</v>
      </c>
      <c r="H171" t="s">
        <v>673</v>
      </c>
      <c r="I171" t="s">
        <v>118</v>
      </c>
      <c r="J171" t="s">
        <v>364</v>
      </c>
      <c r="K171" t="s">
        <v>1082</v>
      </c>
      <c r="L171" t="s">
        <v>1005</v>
      </c>
      <c r="M171" t="s">
        <v>1006</v>
      </c>
      <c r="N171" t="s">
        <v>1079</v>
      </c>
      <c r="O171" t="s">
        <v>1080</v>
      </c>
      <c r="P171" t="s">
        <v>1939</v>
      </c>
      <c r="Q171" t="s">
        <v>1956</v>
      </c>
      <c r="R171" t="s">
        <v>1961</v>
      </c>
    </row>
    <row r="172" spans="1:18" x14ac:dyDescent="0.25">
      <c r="A172" t="s">
        <v>1518</v>
      </c>
      <c r="B172" t="s">
        <v>827</v>
      </c>
      <c r="C172" t="s">
        <v>1087</v>
      </c>
      <c r="D172" t="s">
        <v>4</v>
      </c>
      <c r="E172" t="s">
        <v>10</v>
      </c>
      <c r="F172" t="s">
        <v>1039</v>
      </c>
      <c r="G172" t="s">
        <v>397</v>
      </c>
      <c r="H172" t="s">
        <v>673</v>
      </c>
      <c r="I172" t="s">
        <v>1058</v>
      </c>
      <c r="J172" t="s">
        <v>381</v>
      </c>
      <c r="K172" t="s">
        <v>1082</v>
      </c>
      <c r="L172" t="s">
        <v>1005</v>
      </c>
      <c r="M172" t="s">
        <v>1006</v>
      </c>
      <c r="N172" t="s">
        <v>1079</v>
      </c>
      <c r="O172" t="s">
        <v>1080</v>
      </c>
      <c r="P172" t="s">
        <v>1939</v>
      </c>
      <c r="Q172" t="s">
        <v>1955</v>
      </c>
      <c r="R172" t="s">
        <v>1961</v>
      </c>
    </row>
    <row r="173" spans="1:18" x14ac:dyDescent="0.25">
      <c r="A173" t="s">
        <v>1518</v>
      </c>
      <c r="B173" t="s">
        <v>676</v>
      </c>
      <c r="C173" t="s">
        <v>1088</v>
      </c>
      <c r="D173" t="s">
        <v>6</v>
      </c>
      <c r="E173" t="s">
        <v>11</v>
      </c>
      <c r="F173" t="s">
        <v>1039</v>
      </c>
      <c r="G173" t="s">
        <v>397</v>
      </c>
      <c r="H173" t="s">
        <v>673</v>
      </c>
      <c r="I173" t="s">
        <v>1058</v>
      </c>
      <c r="J173" t="s">
        <v>340</v>
      </c>
      <c r="K173" t="s">
        <v>1085</v>
      </c>
      <c r="L173" t="s">
        <v>1005</v>
      </c>
      <c r="M173" t="s">
        <v>1006</v>
      </c>
      <c r="N173" t="s">
        <v>1079</v>
      </c>
      <c r="O173" t="s">
        <v>1080</v>
      </c>
      <c r="P173" t="s">
        <v>1939</v>
      </c>
      <c r="Q173" t="s">
        <v>1953</v>
      </c>
      <c r="R173" t="s">
        <v>1961</v>
      </c>
    </row>
    <row r="174" spans="1:18" x14ac:dyDescent="0.25">
      <c r="A174" t="s">
        <v>1518</v>
      </c>
      <c r="B174" t="s">
        <v>790</v>
      </c>
      <c r="C174" t="s">
        <v>1089</v>
      </c>
      <c r="D174" t="s">
        <v>6</v>
      </c>
      <c r="E174" t="s">
        <v>11</v>
      </c>
      <c r="F174" t="s">
        <v>1039</v>
      </c>
      <c r="G174" t="s">
        <v>397</v>
      </c>
      <c r="H174" t="s">
        <v>673</v>
      </c>
      <c r="I174" t="s">
        <v>1058</v>
      </c>
      <c r="J174" t="s">
        <v>340</v>
      </c>
      <c r="K174" t="s">
        <v>1085</v>
      </c>
      <c r="L174" t="s">
        <v>1005</v>
      </c>
      <c r="M174" t="s">
        <v>1006</v>
      </c>
      <c r="N174" t="s">
        <v>1079</v>
      </c>
      <c r="O174" t="s">
        <v>1080</v>
      </c>
      <c r="P174" t="s">
        <v>1939</v>
      </c>
      <c r="Q174" t="s">
        <v>1953</v>
      </c>
      <c r="R174" t="s">
        <v>1961</v>
      </c>
    </row>
    <row r="175" spans="1:18" x14ac:dyDescent="0.25">
      <c r="A175" t="s">
        <v>1518</v>
      </c>
      <c r="B175" t="s">
        <v>795</v>
      </c>
      <c r="C175" t="s">
        <v>1090</v>
      </c>
      <c r="D175" t="s">
        <v>4</v>
      </c>
      <c r="E175" t="s">
        <v>15</v>
      </c>
      <c r="F175" t="s">
        <v>1055</v>
      </c>
      <c r="G175" t="s">
        <v>397</v>
      </c>
      <c r="H175" t="s">
        <v>673</v>
      </c>
      <c r="I175" t="s">
        <v>1091</v>
      </c>
      <c r="J175" t="s">
        <v>364</v>
      </c>
      <c r="K175" t="s">
        <v>1085</v>
      </c>
      <c r="L175" t="s">
        <v>1005</v>
      </c>
      <c r="M175" t="s">
        <v>1006</v>
      </c>
      <c r="N175" t="s">
        <v>1079</v>
      </c>
      <c r="O175" t="s">
        <v>1080</v>
      </c>
      <c r="P175" t="s">
        <v>1939</v>
      </c>
      <c r="Q175" t="s">
        <v>1951</v>
      </c>
      <c r="R175" t="s">
        <v>1961</v>
      </c>
    </row>
    <row r="176" spans="1:18" x14ac:dyDescent="0.25">
      <c r="A176" t="s">
        <v>1518</v>
      </c>
      <c r="B176" t="s">
        <v>669</v>
      </c>
      <c r="C176" t="s">
        <v>1092</v>
      </c>
      <c r="D176" t="s">
        <v>6</v>
      </c>
      <c r="E176" t="s">
        <v>11</v>
      </c>
      <c r="F176" t="s">
        <v>1093</v>
      </c>
      <c r="G176" t="s">
        <v>397</v>
      </c>
      <c r="H176" t="s">
        <v>673</v>
      </c>
      <c r="I176" t="s">
        <v>1091</v>
      </c>
      <c r="J176" t="s">
        <v>340</v>
      </c>
      <c r="K176" t="s">
        <v>1014</v>
      </c>
      <c r="L176" t="s">
        <v>1005</v>
      </c>
      <c r="M176" t="s">
        <v>1006</v>
      </c>
      <c r="N176" t="s">
        <v>1079</v>
      </c>
      <c r="O176" t="s">
        <v>1080</v>
      </c>
      <c r="P176" t="s">
        <v>1939</v>
      </c>
      <c r="Q176" t="s">
        <v>1953</v>
      </c>
      <c r="R176" t="s">
        <v>1961</v>
      </c>
    </row>
    <row r="177" spans="1:18" x14ac:dyDescent="0.25">
      <c r="A177" t="s">
        <v>1518</v>
      </c>
      <c r="B177" t="s">
        <v>792</v>
      </c>
      <c r="C177" t="s">
        <v>1094</v>
      </c>
      <c r="D177" t="s">
        <v>7</v>
      </c>
      <c r="E177" t="s">
        <v>9</v>
      </c>
      <c r="F177" t="s">
        <v>1039</v>
      </c>
      <c r="G177" t="s">
        <v>397</v>
      </c>
      <c r="H177" t="s">
        <v>673</v>
      </c>
      <c r="I177" t="s">
        <v>264</v>
      </c>
      <c r="J177" t="s">
        <v>364</v>
      </c>
      <c r="K177" t="s">
        <v>23</v>
      </c>
      <c r="L177" t="s">
        <v>1005</v>
      </c>
      <c r="M177" t="s">
        <v>1006</v>
      </c>
      <c r="N177" t="s">
        <v>1079</v>
      </c>
      <c r="O177" t="s">
        <v>1080</v>
      </c>
      <c r="P177" t="s">
        <v>1939</v>
      </c>
      <c r="Q177" t="s">
        <v>1952</v>
      </c>
      <c r="R177" t="s">
        <v>1961</v>
      </c>
    </row>
    <row r="178" spans="1:18" x14ac:dyDescent="0.25">
      <c r="A178" t="s">
        <v>1518</v>
      </c>
      <c r="B178" t="s">
        <v>771</v>
      </c>
      <c r="C178" t="s">
        <v>1095</v>
      </c>
      <c r="D178" t="s">
        <v>6</v>
      </c>
      <c r="E178" t="s">
        <v>11</v>
      </c>
      <c r="F178" t="s">
        <v>1096</v>
      </c>
      <c r="G178" t="s">
        <v>814</v>
      </c>
      <c r="H178" t="s">
        <v>698</v>
      </c>
      <c r="I178" t="s">
        <v>94</v>
      </c>
      <c r="J178" t="s">
        <v>1097</v>
      </c>
      <c r="K178" t="s">
        <v>1098</v>
      </c>
      <c r="L178" t="s">
        <v>1005</v>
      </c>
      <c r="M178" t="s">
        <v>1099</v>
      </c>
      <c r="N178" t="s">
        <v>1079</v>
      </c>
      <c r="O178" t="s">
        <v>1080</v>
      </c>
      <c r="P178" t="s">
        <v>1939</v>
      </c>
      <c r="Q178" t="s">
        <v>1953</v>
      </c>
      <c r="R178" t="s">
        <v>1961</v>
      </c>
    </row>
    <row r="179" spans="1:18" x14ac:dyDescent="0.25">
      <c r="A179" t="s">
        <v>1518</v>
      </c>
      <c r="B179" t="s">
        <v>712</v>
      </c>
      <c r="C179" t="s">
        <v>1100</v>
      </c>
      <c r="D179" t="s">
        <v>6</v>
      </c>
      <c r="E179" t="s">
        <v>10</v>
      </c>
      <c r="F179" t="s">
        <v>1055</v>
      </c>
      <c r="G179" t="s">
        <v>814</v>
      </c>
      <c r="H179" t="s">
        <v>698</v>
      </c>
      <c r="I179" t="s">
        <v>59</v>
      </c>
      <c r="J179" t="s">
        <v>1101</v>
      </c>
      <c r="K179" t="s">
        <v>1102</v>
      </c>
      <c r="L179" t="s">
        <v>1005</v>
      </c>
      <c r="M179" t="s">
        <v>1099</v>
      </c>
      <c r="N179" t="s">
        <v>1103</v>
      </c>
      <c r="O179" t="s">
        <v>1104</v>
      </c>
      <c r="P179" t="s">
        <v>1939</v>
      </c>
      <c r="Q179" t="s">
        <v>1955</v>
      </c>
      <c r="R179" t="s">
        <v>1961</v>
      </c>
    </row>
    <row r="180" spans="1:18" x14ac:dyDescent="0.25">
      <c r="A180" t="s">
        <v>1518</v>
      </c>
      <c r="B180" t="s">
        <v>747</v>
      </c>
      <c r="C180" t="s">
        <v>1105</v>
      </c>
      <c r="D180" t="s">
        <v>8</v>
      </c>
      <c r="E180" t="s">
        <v>13</v>
      </c>
      <c r="F180" t="s">
        <v>1096</v>
      </c>
      <c r="G180" t="s">
        <v>814</v>
      </c>
      <c r="H180" t="s">
        <v>698</v>
      </c>
      <c r="I180" t="s">
        <v>231</v>
      </c>
      <c r="J180" t="s">
        <v>351</v>
      </c>
      <c r="K180" t="s">
        <v>112</v>
      </c>
      <c r="L180" t="s">
        <v>1005</v>
      </c>
      <c r="M180" t="s">
        <v>1099</v>
      </c>
      <c r="N180" t="s">
        <v>1103</v>
      </c>
      <c r="O180" t="s">
        <v>1104</v>
      </c>
      <c r="P180" t="s">
        <v>1939</v>
      </c>
      <c r="Q180" t="s">
        <v>1956</v>
      </c>
      <c r="R180" t="s">
        <v>1961</v>
      </c>
    </row>
    <row r="181" spans="1:18" x14ac:dyDescent="0.25">
      <c r="A181" t="s">
        <v>1518</v>
      </c>
      <c r="B181" t="s">
        <v>748</v>
      </c>
      <c r="C181" t="s">
        <v>1106</v>
      </c>
      <c r="D181" t="s">
        <v>8</v>
      </c>
      <c r="E181" t="s">
        <v>11</v>
      </c>
      <c r="F181" t="s">
        <v>1055</v>
      </c>
      <c r="G181" t="s">
        <v>814</v>
      </c>
      <c r="H181" t="s">
        <v>698</v>
      </c>
      <c r="I181" t="s">
        <v>138</v>
      </c>
      <c r="J181" t="s">
        <v>1107</v>
      </c>
      <c r="K181" t="s">
        <v>57</v>
      </c>
      <c r="L181" t="s">
        <v>1005</v>
      </c>
      <c r="M181" t="s">
        <v>1099</v>
      </c>
      <c r="N181" t="s">
        <v>1103</v>
      </c>
      <c r="O181" t="s">
        <v>1104</v>
      </c>
      <c r="P181" t="s">
        <v>1939</v>
      </c>
      <c r="Q181" t="s">
        <v>1953</v>
      </c>
      <c r="R181" t="s">
        <v>1961</v>
      </c>
    </row>
    <row r="182" spans="1:18" x14ac:dyDescent="0.25">
      <c r="A182" t="s">
        <v>1518</v>
      </c>
      <c r="B182" t="s">
        <v>805</v>
      </c>
      <c r="C182" t="s">
        <v>1108</v>
      </c>
      <c r="D182" t="s">
        <v>8</v>
      </c>
      <c r="E182" t="s">
        <v>11</v>
      </c>
      <c r="F182" t="s">
        <v>1096</v>
      </c>
      <c r="G182" t="s">
        <v>814</v>
      </c>
      <c r="H182" t="s">
        <v>698</v>
      </c>
      <c r="I182" t="s">
        <v>1109</v>
      </c>
      <c r="J182" t="s">
        <v>1110</v>
      </c>
      <c r="K182" t="s">
        <v>58</v>
      </c>
      <c r="L182" t="s">
        <v>1005</v>
      </c>
      <c r="M182" t="s">
        <v>1099</v>
      </c>
      <c r="N182" t="s">
        <v>1103</v>
      </c>
      <c r="O182" t="s">
        <v>1104</v>
      </c>
      <c r="P182" t="s">
        <v>1939</v>
      </c>
      <c r="Q182" t="s">
        <v>1953</v>
      </c>
      <c r="R182" t="s">
        <v>1961</v>
      </c>
    </row>
    <row r="183" spans="1:18" x14ac:dyDescent="0.25">
      <c r="A183" t="s">
        <v>1518</v>
      </c>
      <c r="B183" t="s">
        <v>811</v>
      </c>
      <c r="C183" t="s">
        <v>1111</v>
      </c>
      <c r="D183" t="s">
        <v>4</v>
      </c>
      <c r="E183" t="s">
        <v>9</v>
      </c>
      <c r="F183" t="s">
        <v>1112</v>
      </c>
      <c r="G183" t="s">
        <v>814</v>
      </c>
      <c r="H183" t="s">
        <v>698</v>
      </c>
      <c r="I183" t="s">
        <v>41</v>
      </c>
      <c r="J183" t="s">
        <v>1097</v>
      </c>
      <c r="K183" t="s">
        <v>58</v>
      </c>
      <c r="L183" t="s">
        <v>1005</v>
      </c>
      <c r="M183" t="s">
        <v>1099</v>
      </c>
      <c r="N183" t="s">
        <v>1103</v>
      </c>
      <c r="O183" t="s">
        <v>1104</v>
      </c>
      <c r="P183" t="s">
        <v>1939</v>
      </c>
      <c r="Q183" t="s">
        <v>1952</v>
      </c>
      <c r="R183" t="s">
        <v>1961</v>
      </c>
    </row>
    <row r="184" spans="1:18" x14ac:dyDescent="0.25">
      <c r="A184" t="s">
        <v>1518</v>
      </c>
      <c r="B184" t="s">
        <v>683</v>
      </c>
      <c r="C184" t="s">
        <v>1113</v>
      </c>
      <c r="D184" t="s">
        <v>6</v>
      </c>
      <c r="E184" t="s">
        <v>15</v>
      </c>
      <c r="F184" t="s">
        <v>1096</v>
      </c>
      <c r="G184" t="s">
        <v>814</v>
      </c>
      <c r="H184" t="s">
        <v>698</v>
      </c>
      <c r="I184" t="s">
        <v>92</v>
      </c>
      <c r="J184" t="s">
        <v>351</v>
      </c>
      <c r="K184" t="s">
        <v>58</v>
      </c>
      <c r="L184" t="s">
        <v>1005</v>
      </c>
      <c r="M184" t="s">
        <v>1099</v>
      </c>
      <c r="N184" t="s">
        <v>1103</v>
      </c>
      <c r="O184" t="s">
        <v>1104</v>
      </c>
      <c r="P184" t="s">
        <v>1939</v>
      </c>
      <c r="Q184" t="s">
        <v>1951</v>
      </c>
      <c r="R184" t="s">
        <v>1961</v>
      </c>
    </row>
    <row r="185" spans="1:18" x14ac:dyDescent="0.25">
      <c r="A185" t="s">
        <v>1518</v>
      </c>
      <c r="B185" t="s">
        <v>679</v>
      </c>
      <c r="C185" t="s">
        <v>1114</v>
      </c>
      <c r="D185" t="s">
        <v>4</v>
      </c>
      <c r="E185" t="s">
        <v>9</v>
      </c>
      <c r="F185" t="s">
        <v>1096</v>
      </c>
      <c r="G185" t="s">
        <v>814</v>
      </c>
      <c r="H185" t="s">
        <v>698</v>
      </c>
      <c r="I185" t="s">
        <v>41</v>
      </c>
      <c r="J185" t="s">
        <v>1097</v>
      </c>
      <c r="K185" t="s">
        <v>58</v>
      </c>
      <c r="L185" t="s">
        <v>1005</v>
      </c>
      <c r="M185" t="s">
        <v>1099</v>
      </c>
      <c r="N185" t="s">
        <v>1103</v>
      </c>
      <c r="O185" t="s">
        <v>1104</v>
      </c>
      <c r="P185" t="s">
        <v>1939</v>
      </c>
      <c r="Q185" t="s">
        <v>1952</v>
      </c>
      <c r="R185" t="s">
        <v>1961</v>
      </c>
    </row>
    <row r="186" spans="1:18" x14ac:dyDescent="0.25">
      <c r="A186" t="s">
        <v>1518</v>
      </c>
      <c r="B186" t="s">
        <v>399</v>
      </c>
      <c r="C186" t="s">
        <v>1115</v>
      </c>
      <c r="D186" t="s">
        <v>8</v>
      </c>
      <c r="E186" t="s">
        <v>11</v>
      </c>
      <c r="F186" t="s">
        <v>1055</v>
      </c>
      <c r="G186" t="s">
        <v>814</v>
      </c>
      <c r="H186" t="s">
        <v>698</v>
      </c>
      <c r="I186" t="s">
        <v>1109</v>
      </c>
      <c r="J186" t="s">
        <v>1110</v>
      </c>
      <c r="K186" t="s">
        <v>58</v>
      </c>
      <c r="L186" t="s">
        <v>1005</v>
      </c>
      <c r="M186" t="s">
        <v>1099</v>
      </c>
      <c r="N186" t="s">
        <v>1103</v>
      </c>
      <c r="O186" t="s">
        <v>1104</v>
      </c>
      <c r="P186" t="s">
        <v>1939</v>
      </c>
      <c r="Q186" t="s">
        <v>1953</v>
      </c>
      <c r="R186" t="s">
        <v>1961</v>
      </c>
    </row>
    <row r="187" spans="1:18" x14ac:dyDescent="0.25">
      <c r="A187" t="s">
        <v>1518</v>
      </c>
      <c r="B187" t="s">
        <v>804</v>
      </c>
      <c r="C187" t="s">
        <v>1116</v>
      </c>
      <c r="D187" t="s">
        <v>8</v>
      </c>
      <c r="E187" t="s">
        <v>11</v>
      </c>
      <c r="F187" t="s">
        <v>1055</v>
      </c>
      <c r="G187" t="s">
        <v>814</v>
      </c>
      <c r="H187" t="s">
        <v>698</v>
      </c>
      <c r="I187" t="s">
        <v>1109</v>
      </c>
      <c r="J187" t="s">
        <v>1110</v>
      </c>
      <c r="K187" t="s">
        <v>58</v>
      </c>
      <c r="L187" t="s">
        <v>1005</v>
      </c>
      <c r="M187" t="s">
        <v>1099</v>
      </c>
      <c r="N187" t="s">
        <v>1103</v>
      </c>
      <c r="O187" t="s">
        <v>1104</v>
      </c>
      <c r="P187" t="s">
        <v>1939</v>
      </c>
      <c r="Q187" t="s">
        <v>1953</v>
      </c>
      <c r="R187" t="s">
        <v>1961</v>
      </c>
    </row>
    <row r="188" spans="1:18" x14ac:dyDescent="0.25">
      <c r="A188" t="s">
        <v>1518</v>
      </c>
      <c r="B188" t="s">
        <v>814</v>
      </c>
      <c r="C188" t="s">
        <v>1117</v>
      </c>
      <c r="D188" t="s">
        <v>7</v>
      </c>
      <c r="E188" t="s">
        <v>12</v>
      </c>
      <c r="F188" t="s">
        <v>1055</v>
      </c>
      <c r="G188" t="s">
        <v>814</v>
      </c>
      <c r="H188" t="s">
        <v>698</v>
      </c>
      <c r="I188" t="s">
        <v>1109</v>
      </c>
      <c r="J188" t="s">
        <v>1110</v>
      </c>
      <c r="K188" t="s">
        <v>58</v>
      </c>
      <c r="L188" t="s">
        <v>1005</v>
      </c>
      <c r="M188" t="s">
        <v>1099</v>
      </c>
      <c r="N188" t="s">
        <v>1103</v>
      </c>
      <c r="O188" t="s">
        <v>1104</v>
      </c>
      <c r="P188" t="s">
        <v>1939</v>
      </c>
      <c r="Q188" t="s">
        <v>1957</v>
      </c>
      <c r="R188" t="s">
        <v>1961</v>
      </c>
    </row>
    <row r="189" spans="1:18" x14ac:dyDescent="0.25">
      <c r="A189" t="s">
        <v>1518</v>
      </c>
      <c r="B189" t="s">
        <v>398</v>
      </c>
      <c r="C189" t="s">
        <v>1118</v>
      </c>
      <c r="D189" t="s">
        <v>4</v>
      </c>
      <c r="E189" t="s">
        <v>9</v>
      </c>
      <c r="F189" t="s">
        <v>1096</v>
      </c>
      <c r="G189" t="s">
        <v>814</v>
      </c>
      <c r="H189" t="s">
        <v>698</v>
      </c>
      <c r="I189" t="s">
        <v>53</v>
      </c>
      <c r="J189" t="s">
        <v>1119</v>
      </c>
      <c r="K189" t="s">
        <v>88</v>
      </c>
      <c r="L189" t="s">
        <v>1005</v>
      </c>
      <c r="M189" t="s">
        <v>1099</v>
      </c>
      <c r="N189" t="s">
        <v>1103</v>
      </c>
      <c r="O189" t="s">
        <v>1104</v>
      </c>
      <c r="P189" t="s">
        <v>1939</v>
      </c>
      <c r="Q189" t="s">
        <v>1952</v>
      </c>
      <c r="R189" t="s">
        <v>1961</v>
      </c>
    </row>
    <row r="190" spans="1:18" x14ac:dyDescent="0.25">
      <c r="A190" t="s">
        <v>1518</v>
      </c>
      <c r="B190" t="s">
        <v>397</v>
      </c>
      <c r="C190" t="s">
        <v>1120</v>
      </c>
      <c r="D190" t="s">
        <v>6</v>
      </c>
      <c r="E190" t="s">
        <v>15</v>
      </c>
      <c r="F190" t="s">
        <v>1055</v>
      </c>
      <c r="G190" t="s">
        <v>787</v>
      </c>
      <c r="H190" t="s">
        <v>673</v>
      </c>
      <c r="I190" t="s">
        <v>368</v>
      </c>
      <c r="J190" t="s">
        <v>352</v>
      </c>
      <c r="K190" t="s">
        <v>1032</v>
      </c>
      <c r="L190" t="s">
        <v>1005</v>
      </c>
      <c r="M190" t="s">
        <v>1006</v>
      </c>
      <c r="N190" t="s">
        <v>1121</v>
      </c>
      <c r="O190" t="s">
        <v>1122</v>
      </c>
      <c r="P190" t="s">
        <v>1939</v>
      </c>
      <c r="Q190" t="s">
        <v>1951</v>
      </c>
      <c r="R190" t="s">
        <v>1961</v>
      </c>
    </row>
    <row r="191" spans="1:18" x14ac:dyDescent="0.25">
      <c r="A191" t="s">
        <v>1518</v>
      </c>
      <c r="B191" t="s">
        <v>787</v>
      </c>
      <c r="C191" t="s">
        <v>1123</v>
      </c>
      <c r="D191" t="s">
        <v>8</v>
      </c>
      <c r="E191" t="s">
        <v>12</v>
      </c>
      <c r="F191" t="s">
        <v>1055</v>
      </c>
      <c r="G191" t="s">
        <v>787</v>
      </c>
      <c r="H191" t="s">
        <v>673</v>
      </c>
      <c r="I191" t="s">
        <v>264</v>
      </c>
      <c r="J191" t="s">
        <v>364</v>
      </c>
      <c r="K191" t="s">
        <v>23</v>
      </c>
      <c r="L191" t="s">
        <v>1005</v>
      </c>
      <c r="M191" t="s">
        <v>1006</v>
      </c>
      <c r="N191" t="s">
        <v>1121</v>
      </c>
      <c r="O191" t="s">
        <v>1122</v>
      </c>
      <c r="P191" t="s">
        <v>1939</v>
      </c>
      <c r="Q191" t="s">
        <v>1957</v>
      </c>
      <c r="R191" t="s">
        <v>1961</v>
      </c>
    </row>
    <row r="192" spans="1:18" x14ac:dyDescent="0.25">
      <c r="A192" t="s">
        <v>1518</v>
      </c>
      <c r="B192" t="s">
        <v>782</v>
      </c>
      <c r="C192" t="s">
        <v>1124</v>
      </c>
      <c r="D192" t="s">
        <v>4</v>
      </c>
      <c r="E192" t="s">
        <v>9</v>
      </c>
      <c r="F192" t="s">
        <v>1039</v>
      </c>
      <c r="G192" t="s">
        <v>398</v>
      </c>
      <c r="H192" t="s">
        <v>721</v>
      </c>
      <c r="I192" t="s">
        <v>1125</v>
      </c>
      <c r="J192" t="s">
        <v>364</v>
      </c>
      <c r="K192" t="s">
        <v>321</v>
      </c>
      <c r="L192" t="s">
        <v>1005</v>
      </c>
      <c r="M192" t="s">
        <v>1006</v>
      </c>
      <c r="N192" t="s">
        <v>1126</v>
      </c>
      <c r="O192" t="s">
        <v>1127</v>
      </c>
      <c r="P192" t="s">
        <v>1939</v>
      </c>
      <c r="Q192" t="s">
        <v>1952</v>
      </c>
      <c r="R192" t="s">
        <v>1961</v>
      </c>
    </row>
    <row r="193" spans="1:18" x14ac:dyDescent="0.25">
      <c r="A193" t="s">
        <v>1518</v>
      </c>
      <c r="B193" t="s">
        <v>776</v>
      </c>
      <c r="C193" t="s">
        <v>1128</v>
      </c>
      <c r="D193" t="s">
        <v>8</v>
      </c>
      <c r="E193" t="s">
        <v>13</v>
      </c>
      <c r="F193" t="s">
        <v>1039</v>
      </c>
      <c r="G193" t="s">
        <v>398</v>
      </c>
      <c r="H193" t="s">
        <v>698</v>
      </c>
      <c r="I193" t="s">
        <v>36</v>
      </c>
      <c r="J193" t="s">
        <v>351</v>
      </c>
      <c r="K193" t="s">
        <v>72</v>
      </c>
      <c r="L193" t="s">
        <v>1005</v>
      </c>
      <c r="M193" t="s">
        <v>1099</v>
      </c>
      <c r="N193" t="s">
        <v>1126</v>
      </c>
      <c r="O193" t="s">
        <v>1127</v>
      </c>
      <c r="P193" t="s">
        <v>1939</v>
      </c>
      <c r="Q193" t="s">
        <v>1956</v>
      </c>
      <c r="R193" t="s">
        <v>1961</v>
      </c>
    </row>
    <row r="194" spans="1:18" x14ac:dyDescent="0.25">
      <c r="A194" t="s">
        <v>1518</v>
      </c>
      <c r="B194" t="s">
        <v>775</v>
      </c>
      <c r="C194" t="s">
        <v>1129</v>
      </c>
      <c r="D194" t="s">
        <v>8</v>
      </c>
      <c r="E194" t="s">
        <v>13</v>
      </c>
      <c r="F194" t="s">
        <v>1002</v>
      </c>
      <c r="G194" t="s">
        <v>398</v>
      </c>
      <c r="H194" t="s">
        <v>698</v>
      </c>
      <c r="I194" t="s">
        <v>1017</v>
      </c>
      <c r="J194" t="s">
        <v>364</v>
      </c>
      <c r="K194" t="s">
        <v>1130</v>
      </c>
      <c r="L194" t="s">
        <v>1005</v>
      </c>
      <c r="M194" t="s">
        <v>1006</v>
      </c>
      <c r="N194" t="s">
        <v>1126</v>
      </c>
      <c r="O194" t="s">
        <v>1127</v>
      </c>
      <c r="P194" t="s">
        <v>1939</v>
      </c>
      <c r="Q194" t="s">
        <v>1956</v>
      </c>
      <c r="R194" t="s">
        <v>1961</v>
      </c>
    </row>
    <row r="195" spans="1:18" x14ac:dyDescent="0.25">
      <c r="A195" t="s">
        <v>1518</v>
      </c>
      <c r="B195" t="s">
        <v>774</v>
      </c>
      <c r="C195" t="s">
        <v>1131</v>
      </c>
      <c r="D195" t="s">
        <v>4</v>
      </c>
      <c r="E195" t="s">
        <v>9</v>
      </c>
      <c r="F195" t="s">
        <v>1002</v>
      </c>
      <c r="G195" t="s">
        <v>398</v>
      </c>
      <c r="H195" t="s">
        <v>698</v>
      </c>
      <c r="I195" t="s">
        <v>1132</v>
      </c>
      <c r="J195" t="s">
        <v>364</v>
      </c>
      <c r="K195" t="s">
        <v>309</v>
      </c>
      <c r="L195" t="s">
        <v>1005</v>
      </c>
      <c r="M195" t="s">
        <v>1006</v>
      </c>
      <c r="N195" t="s">
        <v>1126</v>
      </c>
      <c r="O195" t="s">
        <v>1127</v>
      </c>
      <c r="P195" t="s">
        <v>1939</v>
      </c>
      <c r="Q195" t="s">
        <v>1952</v>
      </c>
      <c r="R195" t="s">
        <v>1961</v>
      </c>
    </row>
    <row r="196" spans="1:18" x14ac:dyDescent="0.25">
      <c r="A196" t="s">
        <v>1518</v>
      </c>
      <c r="B196" t="s">
        <v>803</v>
      </c>
      <c r="C196" t="s">
        <v>1133</v>
      </c>
      <c r="D196" t="s">
        <v>4</v>
      </c>
      <c r="E196" t="s">
        <v>9</v>
      </c>
      <c r="F196" t="s">
        <v>1002</v>
      </c>
      <c r="G196" t="s">
        <v>398</v>
      </c>
      <c r="H196" t="s">
        <v>698</v>
      </c>
      <c r="I196" t="s">
        <v>30</v>
      </c>
      <c r="J196" t="s">
        <v>364</v>
      </c>
      <c r="K196" t="s">
        <v>320</v>
      </c>
      <c r="L196" t="s">
        <v>1005</v>
      </c>
      <c r="M196" t="s">
        <v>1006</v>
      </c>
      <c r="N196" t="s">
        <v>1126</v>
      </c>
      <c r="O196" t="s">
        <v>1127</v>
      </c>
      <c r="P196" t="s">
        <v>1939</v>
      </c>
      <c r="Q196" t="s">
        <v>1952</v>
      </c>
      <c r="R196" t="s">
        <v>1961</v>
      </c>
    </row>
    <row r="197" spans="1:18" x14ac:dyDescent="0.25">
      <c r="A197" t="s">
        <v>1518</v>
      </c>
      <c r="B197" t="s">
        <v>815</v>
      </c>
      <c r="C197" t="s">
        <v>1134</v>
      </c>
      <c r="D197" t="s">
        <v>8</v>
      </c>
      <c r="E197" t="s">
        <v>12</v>
      </c>
      <c r="F197" t="s">
        <v>1039</v>
      </c>
      <c r="G197" t="s">
        <v>398</v>
      </c>
      <c r="H197" t="s">
        <v>698</v>
      </c>
      <c r="I197" t="s">
        <v>315</v>
      </c>
      <c r="J197" t="s">
        <v>364</v>
      </c>
      <c r="K197" t="s">
        <v>1135</v>
      </c>
      <c r="L197" t="s">
        <v>1005</v>
      </c>
      <c r="M197" t="s">
        <v>1006</v>
      </c>
      <c r="N197" t="s">
        <v>1126</v>
      </c>
      <c r="O197" t="s">
        <v>1127</v>
      </c>
      <c r="P197" t="s">
        <v>1939</v>
      </c>
      <c r="Q197" t="s">
        <v>1957</v>
      </c>
      <c r="R197" t="s">
        <v>1961</v>
      </c>
    </row>
    <row r="198" spans="1:18" x14ac:dyDescent="0.25">
      <c r="A198" t="s">
        <v>1518</v>
      </c>
      <c r="B198" t="s">
        <v>777</v>
      </c>
      <c r="C198" t="s">
        <v>1136</v>
      </c>
      <c r="D198" t="s">
        <v>4</v>
      </c>
      <c r="E198" t="s">
        <v>13</v>
      </c>
      <c r="F198" t="s">
        <v>1039</v>
      </c>
      <c r="G198" t="s">
        <v>398</v>
      </c>
      <c r="H198" t="s">
        <v>721</v>
      </c>
      <c r="I198" t="s">
        <v>277</v>
      </c>
      <c r="J198" t="s">
        <v>1137</v>
      </c>
      <c r="K198" t="s">
        <v>320</v>
      </c>
      <c r="L198" t="s">
        <v>1005</v>
      </c>
      <c r="M198" t="s">
        <v>1006</v>
      </c>
      <c r="N198" t="s">
        <v>1126</v>
      </c>
      <c r="O198" t="s">
        <v>1127</v>
      </c>
      <c r="P198" t="s">
        <v>1939</v>
      </c>
      <c r="Q198" t="s">
        <v>1956</v>
      </c>
      <c r="R198" t="s">
        <v>1961</v>
      </c>
    </row>
    <row r="199" spans="1:18" x14ac:dyDescent="0.25">
      <c r="A199" t="s">
        <v>1518</v>
      </c>
      <c r="B199" t="s">
        <v>716</v>
      </c>
      <c r="C199" t="s">
        <v>1138</v>
      </c>
      <c r="D199" t="s">
        <v>6</v>
      </c>
      <c r="E199" t="s">
        <v>9</v>
      </c>
      <c r="F199" t="s">
        <v>1002</v>
      </c>
      <c r="G199" t="s">
        <v>398</v>
      </c>
      <c r="H199" t="s">
        <v>673</v>
      </c>
      <c r="I199" t="s">
        <v>1139</v>
      </c>
      <c r="J199" t="s">
        <v>1071</v>
      </c>
      <c r="K199" t="s">
        <v>321</v>
      </c>
      <c r="L199" t="s">
        <v>1005</v>
      </c>
      <c r="M199" t="s">
        <v>1006</v>
      </c>
      <c r="N199" t="s">
        <v>1140</v>
      </c>
      <c r="O199" t="s">
        <v>1141</v>
      </c>
      <c r="P199" t="s">
        <v>1939</v>
      </c>
      <c r="Q199" t="s">
        <v>1952</v>
      </c>
      <c r="R199" t="s">
        <v>1961</v>
      </c>
    </row>
    <row r="200" spans="1:18" x14ac:dyDescent="0.25">
      <c r="A200" t="s">
        <v>1518</v>
      </c>
      <c r="B200" t="s">
        <v>793</v>
      </c>
      <c r="C200" t="s">
        <v>1142</v>
      </c>
      <c r="D200" t="s">
        <v>7</v>
      </c>
      <c r="E200" t="s">
        <v>12</v>
      </c>
      <c r="F200" t="s">
        <v>1055</v>
      </c>
      <c r="G200" t="s">
        <v>398</v>
      </c>
      <c r="H200" t="s">
        <v>698</v>
      </c>
      <c r="I200" t="s">
        <v>61</v>
      </c>
      <c r="J200" t="s">
        <v>281</v>
      </c>
      <c r="K200" t="s">
        <v>133</v>
      </c>
      <c r="L200" t="s">
        <v>1005</v>
      </c>
      <c r="M200" t="s">
        <v>1099</v>
      </c>
      <c r="N200" t="s">
        <v>1140</v>
      </c>
      <c r="O200" t="s">
        <v>1141</v>
      </c>
      <c r="P200" t="s">
        <v>1939</v>
      </c>
      <c r="Q200" t="s">
        <v>1957</v>
      </c>
      <c r="R200" t="s">
        <v>1961</v>
      </c>
    </row>
    <row r="201" spans="1:18" x14ac:dyDescent="0.25">
      <c r="A201" t="s">
        <v>1518</v>
      </c>
      <c r="B201" t="s">
        <v>642</v>
      </c>
      <c r="C201" t="s">
        <v>1143</v>
      </c>
      <c r="D201" t="s">
        <v>7</v>
      </c>
      <c r="E201" t="s">
        <v>13</v>
      </c>
      <c r="F201" t="s">
        <v>1039</v>
      </c>
      <c r="G201" t="s">
        <v>398</v>
      </c>
      <c r="H201" t="s">
        <v>721</v>
      </c>
      <c r="I201" t="s">
        <v>1017</v>
      </c>
      <c r="J201" t="s">
        <v>364</v>
      </c>
      <c r="K201" t="s">
        <v>1130</v>
      </c>
      <c r="L201" t="s">
        <v>1005</v>
      </c>
      <c r="M201" t="s">
        <v>1006</v>
      </c>
      <c r="N201" t="s">
        <v>1140</v>
      </c>
      <c r="O201" t="s">
        <v>1141</v>
      </c>
      <c r="P201" t="s">
        <v>1939</v>
      </c>
      <c r="Q201" t="s">
        <v>1956</v>
      </c>
      <c r="R201" t="s">
        <v>1961</v>
      </c>
    </row>
    <row r="202" spans="1:18" x14ac:dyDescent="0.25">
      <c r="A202" t="s">
        <v>1518</v>
      </c>
      <c r="B202" t="s">
        <v>794</v>
      </c>
      <c r="C202" t="s">
        <v>1144</v>
      </c>
      <c r="D202" t="s">
        <v>6</v>
      </c>
      <c r="E202" t="s">
        <v>11</v>
      </c>
      <c r="F202" t="s">
        <v>1002</v>
      </c>
      <c r="G202" t="s">
        <v>397</v>
      </c>
      <c r="H202" t="s">
        <v>698</v>
      </c>
      <c r="I202" t="s">
        <v>1145</v>
      </c>
      <c r="J202" t="s">
        <v>1062</v>
      </c>
      <c r="K202" t="s">
        <v>277</v>
      </c>
      <c r="L202" t="s">
        <v>1005</v>
      </c>
      <c r="M202" t="s">
        <v>1006</v>
      </c>
      <c r="N202" t="s">
        <v>1140</v>
      </c>
      <c r="O202" t="s">
        <v>1141</v>
      </c>
      <c r="P202" t="s">
        <v>1939</v>
      </c>
      <c r="Q202" t="s">
        <v>1953</v>
      </c>
      <c r="R202" t="s">
        <v>1961</v>
      </c>
    </row>
    <row r="203" spans="1:18" x14ac:dyDescent="0.25">
      <c r="A203" t="s">
        <v>1518</v>
      </c>
      <c r="B203" t="s">
        <v>393</v>
      </c>
      <c r="C203" t="s">
        <v>1146</v>
      </c>
      <c r="D203" t="s">
        <v>8</v>
      </c>
      <c r="E203" t="s">
        <v>11</v>
      </c>
      <c r="F203" t="s">
        <v>1147</v>
      </c>
      <c r="G203" t="s">
        <v>397</v>
      </c>
      <c r="H203" t="s">
        <v>698</v>
      </c>
      <c r="I203" t="s">
        <v>1082</v>
      </c>
      <c r="J203" t="s">
        <v>1040</v>
      </c>
      <c r="K203" t="s">
        <v>128</v>
      </c>
      <c r="L203" t="s">
        <v>1005</v>
      </c>
      <c r="M203" t="s">
        <v>1006</v>
      </c>
      <c r="N203" t="s">
        <v>1140</v>
      </c>
      <c r="O203" t="s">
        <v>1141</v>
      </c>
      <c r="P203" t="s">
        <v>1939</v>
      </c>
      <c r="Q203" t="s">
        <v>1953</v>
      </c>
      <c r="R203" t="s">
        <v>1961</v>
      </c>
    </row>
    <row r="204" spans="1:18" x14ac:dyDescent="0.25">
      <c r="A204" t="s">
        <v>1518</v>
      </c>
      <c r="B204" t="s">
        <v>395</v>
      </c>
      <c r="C204" t="s">
        <v>1148</v>
      </c>
      <c r="D204" t="s">
        <v>8</v>
      </c>
      <c r="E204" t="s">
        <v>11</v>
      </c>
      <c r="F204" t="s">
        <v>1002</v>
      </c>
      <c r="G204" t="s">
        <v>397</v>
      </c>
      <c r="H204" t="s">
        <v>698</v>
      </c>
      <c r="I204" t="s">
        <v>1149</v>
      </c>
      <c r="J204" t="s">
        <v>1010</v>
      </c>
      <c r="K204" t="s">
        <v>315</v>
      </c>
      <c r="L204" t="s">
        <v>1005</v>
      </c>
      <c r="M204" t="s">
        <v>1006</v>
      </c>
      <c r="N204" t="s">
        <v>1140</v>
      </c>
      <c r="O204" t="s">
        <v>1141</v>
      </c>
      <c r="P204" t="s">
        <v>1939</v>
      </c>
      <c r="Q204" t="s">
        <v>1953</v>
      </c>
      <c r="R204" t="s">
        <v>1961</v>
      </c>
    </row>
    <row r="205" spans="1:18" x14ac:dyDescent="0.25">
      <c r="A205" t="s">
        <v>1518</v>
      </c>
      <c r="B205" t="s">
        <v>396</v>
      </c>
      <c r="C205" t="s">
        <v>1150</v>
      </c>
      <c r="D205" t="s">
        <v>4</v>
      </c>
      <c r="E205" t="s">
        <v>13</v>
      </c>
      <c r="F205" t="s">
        <v>1002</v>
      </c>
      <c r="G205" t="s">
        <v>398</v>
      </c>
      <c r="H205" t="s">
        <v>673</v>
      </c>
      <c r="I205" t="s">
        <v>132</v>
      </c>
      <c r="J205" t="s">
        <v>1151</v>
      </c>
      <c r="K205" t="s">
        <v>1152</v>
      </c>
      <c r="L205" t="s">
        <v>1005</v>
      </c>
      <c r="M205" t="s">
        <v>1006</v>
      </c>
      <c r="N205" t="s">
        <v>1140</v>
      </c>
      <c r="O205" t="s">
        <v>1141</v>
      </c>
      <c r="P205" t="s">
        <v>1939</v>
      </c>
      <c r="Q205" t="s">
        <v>1956</v>
      </c>
      <c r="R205" t="s">
        <v>1961</v>
      </c>
    </row>
    <row r="206" spans="1:18" x14ac:dyDescent="0.25">
      <c r="A206" t="s">
        <v>1518</v>
      </c>
      <c r="B206" t="s">
        <v>394</v>
      </c>
      <c r="C206" t="s">
        <v>1153</v>
      </c>
      <c r="D206" t="s">
        <v>4</v>
      </c>
      <c r="E206" t="s">
        <v>11</v>
      </c>
      <c r="F206" t="s">
        <v>1002</v>
      </c>
      <c r="G206" t="s">
        <v>398</v>
      </c>
      <c r="H206" t="s">
        <v>673</v>
      </c>
      <c r="I206" t="s">
        <v>367</v>
      </c>
      <c r="J206" t="s">
        <v>1010</v>
      </c>
      <c r="K206" t="s">
        <v>1154</v>
      </c>
      <c r="L206" t="s">
        <v>1005</v>
      </c>
      <c r="M206" t="s">
        <v>1006</v>
      </c>
      <c r="N206" t="s">
        <v>1140</v>
      </c>
      <c r="O206" t="s">
        <v>1141</v>
      </c>
      <c r="P206" t="s">
        <v>1939</v>
      </c>
      <c r="Q206" t="s">
        <v>1953</v>
      </c>
      <c r="R206" t="s">
        <v>1961</v>
      </c>
    </row>
    <row r="207" spans="1:18" x14ac:dyDescent="0.25">
      <c r="A207" t="s">
        <v>1518</v>
      </c>
      <c r="B207" t="s">
        <v>643</v>
      </c>
      <c r="C207" t="s">
        <v>1155</v>
      </c>
      <c r="D207" t="s">
        <v>4</v>
      </c>
      <c r="E207" t="s">
        <v>9</v>
      </c>
      <c r="F207" t="s">
        <v>1002</v>
      </c>
      <c r="G207" t="s">
        <v>398</v>
      </c>
      <c r="H207" t="s">
        <v>673</v>
      </c>
      <c r="I207" t="s">
        <v>292</v>
      </c>
      <c r="J207" t="s">
        <v>1156</v>
      </c>
      <c r="K207" t="s">
        <v>320</v>
      </c>
      <c r="L207" t="s">
        <v>1005</v>
      </c>
      <c r="M207" t="s">
        <v>1006</v>
      </c>
      <c r="N207" t="s">
        <v>1140</v>
      </c>
      <c r="O207" t="s">
        <v>1141</v>
      </c>
      <c r="P207" t="s">
        <v>1939</v>
      </c>
      <c r="Q207" t="s">
        <v>1952</v>
      </c>
      <c r="R207" t="s">
        <v>1961</v>
      </c>
    </row>
    <row r="208" spans="1:18" x14ac:dyDescent="0.25">
      <c r="A208" t="s">
        <v>1518</v>
      </c>
      <c r="B208" t="s">
        <v>696</v>
      </c>
      <c r="C208" t="s">
        <v>1157</v>
      </c>
      <c r="D208" t="s">
        <v>4</v>
      </c>
      <c r="E208" t="s">
        <v>17</v>
      </c>
      <c r="F208" t="s">
        <v>1055</v>
      </c>
      <c r="G208" t="s">
        <v>814</v>
      </c>
      <c r="H208" t="s">
        <v>698</v>
      </c>
      <c r="I208" t="s">
        <v>41</v>
      </c>
      <c r="J208" t="s">
        <v>1158</v>
      </c>
      <c r="K208" t="s">
        <v>111</v>
      </c>
      <c r="L208" t="s">
        <v>1005</v>
      </c>
      <c r="M208" t="s">
        <v>1099</v>
      </c>
      <c r="N208" t="s">
        <v>1140</v>
      </c>
      <c r="O208" t="s">
        <v>1141</v>
      </c>
      <c r="P208" t="s">
        <v>1939</v>
      </c>
      <c r="Q208" t="s">
        <v>1954</v>
      </c>
      <c r="R208" t="s">
        <v>1961</v>
      </c>
    </row>
    <row r="209" spans="1:18" x14ac:dyDescent="0.25">
      <c r="A209" t="s">
        <v>1518</v>
      </c>
      <c r="B209" t="s">
        <v>750</v>
      </c>
      <c r="C209" t="s">
        <v>1159</v>
      </c>
      <c r="D209" t="s">
        <v>4</v>
      </c>
      <c r="E209" t="s">
        <v>9</v>
      </c>
      <c r="F209" t="s">
        <v>1055</v>
      </c>
      <c r="G209" t="s">
        <v>814</v>
      </c>
      <c r="H209" t="s">
        <v>698</v>
      </c>
      <c r="I209" t="s">
        <v>202</v>
      </c>
      <c r="J209" t="s">
        <v>281</v>
      </c>
      <c r="K209" t="s">
        <v>1160</v>
      </c>
      <c r="L209" t="s">
        <v>1005</v>
      </c>
      <c r="M209" t="s">
        <v>1099</v>
      </c>
      <c r="N209" t="s">
        <v>1140</v>
      </c>
      <c r="O209" t="s">
        <v>1141</v>
      </c>
      <c r="P209" t="s">
        <v>1939</v>
      </c>
      <c r="Q209" t="s">
        <v>1952</v>
      </c>
      <c r="R209" t="s">
        <v>1961</v>
      </c>
    </row>
    <row r="210" spans="1:18" x14ac:dyDescent="0.25">
      <c r="A210" t="s">
        <v>1518</v>
      </c>
      <c r="B210" t="s">
        <v>653</v>
      </c>
      <c r="C210" t="s">
        <v>1161</v>
      </c>
      <c r="D210" t="s">
        <v>8</v>
      </c>
      <c r="E210" t="s">
        <v>11</v>
      </c>
      <c r="F210" t="s">
        <v>1096</v>
      </c>
      <c r="G210" t="s">
        <v>814</v>
      </c>
      <c r="H210" t="s">
        <v>721</v>
      </c>
      <c r="I210" t="s">
        <v>114</v>
      </c>
      <c r="J210" t="s">
        <v>325</v>
      </c>
      <c r="K210" t="s">
        <v>222</v>
      </c>
      <c r="L210" t="s">
        <v>1005</v>
      </c>
      <c r="M210" t="s">
        <v>1099</v>
      </c>
      <c r="N210" t="s">
        <v>1140</v>
      </c>
      <c r="O210" t="s">
        <v>1141</v>
      </c>
      <c r="P210" t="s">
        <v>1939</v>
      </c>
      <c r="Q210" t="s">
        <v>1953</v>
      </c>
      <c r="R210" t="s">
        <v>1961</v>
      </c>
    </row>
    <row r="211" spans="1:18" x14ac:dyDescent="0.25">
      <c r="A211" t="s">
        <v>1518</v>
      </c>
      <c r="B211" t="s">
        <v>742</v>
      </c>
      <c r="C211" t="s">
        <v>1162</v>
      </c>
      <c r="D211" t="s">
        <v>7</v>
      </c>
      <c r="E211" t="s">
        <v>13</v>
      </c>
      <c r="F211" t="s">
        <v>1002</v>
      </c>
      <c r="G211" t="s">
        <v>398</v>
      </c>
      <c r="H211" t="s">
        <v>721</v>
      </c>
      <c r="I211" t="s">
        <v>249</v>
      </c>
      <c r="J211" t="s">
        <v>1137</v>
      </c>
      <c r="K211" t="s">
        <v>275</v>
      </c>
      <c r="L211" t="s">
        <v>1005</v>
      </c>
      <c r="M211" t="s">
        <v>1006</v>
      </c>
      <c r="N211" t="s">
        <v>1163</v>
      </c>
      <c r="O211" t="s">
        <v>1164</v>
      </c>
      <c r="P211" t="s">
        <v>1939</v>
      </c>
      <c r="Q211" t="s">
        <v>1956</v>
      </c>
      <c r="R211" t="s">
        <v>1961</v>
      </c>
    </row>
    <row r="212" spans="1:18" x14ac:dyDescent="0.25">
      <c r="A212" t="s">
        <v>1518</v>
      </c>
      <c r="B212" t="s">
        <v>825</v>
      </c>
      <c r="C212" t="s">
        <v>1165</v>
      </c>
      <c r="D212" t="s">
        <v>6</v>
      </c>
      <c r="E212" t="s">
        <v>9</v>
      </c>
      <c r="F212" t="s">
        <v>1055</v>
      </c>
      <c r="G212" t="s">
        <v>814</v>
      </c>
      <c r="H212" t="s">
        <v>698</v>
      </c>
      <c r="I212" t="s">
        <v>134</v>
      </c>
      <c r="J212" t="s">
        <v>281</v>
      </c>
      <c r="K212" t="s">
        <v>222</v>
      </c>
      <c r="L212" t="s">
        <v>1005</v>
      </c>
      <c r="M212" t="s">
        <v>1099</v>
      </c>
      <c r="N212" t="s">
        <v>1163</v>
      </c>
      <c r="O212" t="s">
        <v>1164</v>
      </c>
      <c r="P212" t="s">
        <v>1939</v>
      </c>
      <c r="Q212" t="s">
        <v>1952</v>
      </c>
      <c r="R212" t="s">
        <v>1961</v>
      </c>
    </row>
    <row r="213" spans="1:18" x14ac:dyDescent="0.25">
      <c r="A213" t="s">
        <v>1518</v>
      </c>
      <c r="B213" t="s">
        <v>726</v>
      </c>
      <c r="C213" t="s">
        <v>1166</v>
      </c>
      <c r="D213" t="s">
        <v>7</v>
      </c>
      <c r="E213" t="s">
        <v>10</v>
      </c>
      <c r="F213" t="s">
        <v>1039</v>
      </c>
      <c r="G213" t="s">
        <v>814</v>
      </c>
      <c r="H213" t="s">
        <v>721</v>
      </c>
      <c r="I213" t="s">
        <v>308</v>
      </c>
      <c r="J213" t="s">
        <v>1167</v>
      </c>
      <c r="K213" t="s">
        <v>330</v>
      </c>
      <c r="L213" t="s">
        <v>1005</v>
      </c>
      <c r="M213" t="s">
        <v>1006</v>
      </c>
      <c r="N213" t="s">
        <v>1163</v>
      </c>
      <c r="O213" t="s">
        <v>1164</v>
      </c>
      <c r="P213" t="s">
        <v>1939</v>
      </c>
      <c r="Q213" t="s">
        <v>1955</v>
      </c>
      <c r="R213" t="s">
        <v>1961</v>
      </c>
    </row>
    <row r="214" spans="1:18" x14ac:dyDescent="0.25">
      <c r="A214" t="s">
        <v>1518</v>
      </c>
      <c r="B214" t="s">
        <v>645</v>
      </c>
      <c r="C214" t="s">
        <v>1168</v>
      </c>
      <c r="D214" t="s">
        <v>6</v>
      </c>
      <c r="E214" t="s">
        <v>11</v>
      </c>
      <c r="F214" t="s">
        <v>1055</v>
      </c>
      <c r="G214" t="s">
        <v>814</v>
      </c>
      <c r="H214" t="s">
        <v>698</v>
      </c>
      <c r="I214" t="s">
        <v>134</v>
      </c>
      <c r="J214" t="s">
        <v>281</v>
      </c>
      <c r="K214" t="s">
        <v>222</v>
      </c>
      <c r="L214" t="s">
        <v>1005</v>
      </c>
      <c r="M214" t="s">
        <v>1099</v>
      </c>
      <c r="N214" t="s">
        <v>1163</v>
      </c>
      <c r="O214" t="s">
        <v>1164</v>
      </c>
      <c r="P214" t="s">
        <v>1939</v>
      </c>
      <c r="Q214" t="s">
        <v>1953</v>
      </c>
      <c r="R214" t="s">
        <v>1961</v>
      </c>
    </row>
    <row r="215" spans="1:18" x14ac:dyDescent="0.25">
      <c r="A215" t="s">
        <v>1518</v>
      </c>
      <c r="B215" t="s">
        <v>800</v>
      </c>
      <c r="C215" t="s">
        <v>1169</v>
      </c>
      <c r="D215" t="s">
        <v>6</v>
      </c>
      <c r="E215" t="s">
        <v>11</v>
      </c>
      <c r="F215" t="s">
        <v>1039</v>
      </c>
      <c r="G215" t="s">
        <v>814</v>
      </c>
      <c r="H215" t="s">
        <v>698</v>
      </c>
      <c r="I215" t="s">
        <v>134</v>
      </c>
      <c r="J215" t="s">
        <v>1170</v>
      </c>
      <c r="K215" t="s">
        <v>56</v>
      </c>
      <c r="L215" t="s">
        <v>1005</v>
      </c>
      <c r="M215" t="s">
        <v>1099</v>
      </c>
      <c r="N215" t="s">
        <v>1163</v>
      </c>
      <c r="O215" t="s">
        <v>1164</v>
      </c>
      <c r="P215" t="s">
        <v>1939</v>
      </c>
      <c r="Q215" t="s">
        <v>1953</v>
      </c>
      <c r="R215" t="s">
        <v>1961</v>
      </c>
    </row>
    <row r="216" spans="1:18" x14ac:dyDescent="0.25">
      <c r="A216" t="s">
        <v>1518</v>
      </c>
      <c r="B216" t="s">
        <v>773</v>
      </c>
      <c r="C216" t="s">
        <v>1171</v>
      </c>
      <c r="D216" t="s">
        <v>7</v>
      </c>
      <c r="E216" t="s">
        <v>11</v>
      </c>
      <c r="F216" t="s">
        <v>1039</v>
      </c>
      <c r="G216" t="s">
        <v>398</v>
      </c>
      <c r="H216" t="s">
        <v>698</v>
      </c>
      <c r="I216" t="s">
        <v>244</v>
      </c>
      <c r="J216" t="s">
        <v>364</v>
      </c>
      <c r="K216" t="s">
        <v>335</v>
      </c>
      <c r="L216" t="s">
        <v>1005</v>
      </c>
      <c r="M216" t="s">
        <v>1006</v>
      </c>
      <c r="N216" t="s">
        <v>1172</v>
      </c>
      <c r="O216" t="s">
        <v>1173</v>
      </c>
      <c r="P216" t="s">
        <v>1939</v>
      </c>
      <c r="Q216" t="s">
        <v>1953</v>
      </c>
      <c r="R216" t="s">
        <v>1961</v>
      </c>
    </row>
    <row r="217" spans="1:18" x14ac:dyDescent="0.25">
      <c r="A217" t="s">
        <v>1518</v>
      </c>
      <c r="B217" t="s">
        <v>784</v>
      </c>
      <c r="C217" t="s">
        <v>1174</v>
      </c>
      <c r="D217" t="s">
        <v>6</v>
      </c>
      <c r="E217" t="s">
        <v>10</v>
      </c>
      <c r="F217" t="s">
        <v>1039</v>
      </c>
      <c r="G217" t="s">
        <v>398</v>
      </c>
      <c r="H217" t="s">
        <v>1714</v>
      </c>
      <c r="I217" t="s">
        <v>1175</v>
      </c>
      <c r="J217" t="s">
        <v>1714</v>
      </c>
      <c r="K217" t="s">
        <v>1175</v>
      </c>
      <c r="L217" t="s">
        <v>1005</v>
      </c>
      <c r="M217" t="s">
        <v>1006</v>
      </c>
      <c r="N217" t="s">
        <v>1172</v>
      </c>
      <c r="O217" t="s">
        <v>1173</v>
      </c>
      <c r="P217" t="s">
        <v>1939</v>
      </c>
      <c r="Q217" t="s">
        <v>1955</v>
      </c>
      <c r="R217" t="s">
        <v>1961</v>
      </c>
    </row>
    <row r="218" spans="1:18" x14ac:dyDescent="0.25">
      <c r="A218" t="s">
        <v>1518</v>
      </c>
      <c r="B218" t="s">
        <v>789</v>
      </c>
      <c r="C218" t="s">
        <v>1176</v>
      </c>
      <c r="D218" t="s">
        <v>6</v>
      </c>
      <c r="E218" t="s">
        <v>13</v>
      </c>
      <c r="F218" t="s">
        <v>1002</v>
      </c>
      <c r="G218" t="s">
        <v>397</v>
      </c>
      <c r="H218" t="s">
        <v>1714</v>
      </c>
      <c r="I218" t="s">
        <v>128</v>
      </c>
      <c r="J218" t="s">
        <v>1714</v>
      </c>
      <c r="K218" t="s">
        <v>128</v>
      </c>
      <c r="L218" t="s">
        <v>1005</v>
      </c>
      <c r="M218" t="s">
        <v>1006</v>
      </c>
      <c r="N218" t="s">
        <v>1172</v>
      </c>
      <c r="O218" t="s">
        <v>1173</v>
      </c>
      <c r="P218" t="s">
        <v>1939</v>
      </c>
      <c r="Q218" t="s">
        <v>1956</v>
      </c>
      <c r="R218" t="s">
        <v>1961</v>
      </c>
    </row>
    <row r="219" spans="1:18" x14ac:dyDescent="0.25">
      <c r="A219" t="s">
        <v>1518</v>
      </c>
      <c r="B219" t="s">
        <v>646</v>
      </c>
      <c r="C219" t="s">
        <v>1177</v>
      </c>
      <c r="D219" t="s">
        <v>7</v>
      </c>
      <c r="E219" t="s">
        <v>15</v>
      </c>
      <c r="F219" t="s">
        <v>1039</v>
      </c>
      <c r="G219" t="s">
        <v>397</v>
      </c>
      <c r="H219" t="s">
        <v>698</v>
      </c>
      <c r="I219" t="s">
        <v>277</v>
      </c>
      <c r="J219" t="s">
        <v>1137</v>
      </c>
      <c r="K219" t="s">
        <v>320</v>
      </c>
      <c r="L219" t="s">
        <v>1005</v>
      </c>
      <c r="M219" t="s">
        <v>1006</v>
      </c>
      <c r="N219" t="s">
        <v>1172</v>
      </c>
      <c r="O219" t="s">
        <v>1173</v>
      </c>
      <c r="P219" t="s">
        <v>1939</v>
      </c>
      <c r="Q219" t="s">
        <v>1951</v>
      </c>
      <c r="R219" t="s">
        <v>1961</v>
      </c>
    </row>
    <row r="220" spans="1:18" x14ac:dyDescent="0.25">
      <c r="A220" t="s">
        <v>1518</v>
      </c>
      <c r="B220" t="s">
        <v>682</v>
      </c>
      <c r="C220" t="s">
        <v>1178</v>
      </c>
      <c r="D220" t="s">
        <v>7</v>
      </c>
      <c r="E220" t="s">
        <v>11</v>
      </c>
      <c r="F220" t="s">
        <v>1077</v>
      </c>
      <c r="G220" t="s">
        <v>397</v>
      </c>
      <c r="H220" t="s">
        <v>698</v>
      </c>
      <c r="I220" t="s">
        <v>128</v>
      </c>
      <c r="J220" t="s">
        <v>364</v>
      </c>
      <c r="K220" t="s">
        <v>244</v>
      </c>
      <c r="L220" t="s">
        <v>1005</v>
      </c>
      <c r="M220" t="s">
        <v>1006</v>
      </c>
      <c r="N220" t="s">
        <v>1172</v>
      </c>
      <c r="O220" t="s">
        <v>1173</v>
      </c>
      <c r="P220" t="s">
        <v>1939</v>
      </c>
      <c r="Q220" t="s">
        <v>1953</v>
      </c>
      <c r="R220" t="s">
        <v>1961</v>
      </c>
    </row>
    <row r="221" spans="1:18" x14ac:dyDescent="0.25">
      <c r="A221" t="s">
        <v>1518</v>
      </c>
      <c r="B221" t="s">
        <v>671</v>
      </c>
      <c r="C221" t="s">
        <v>1179</v>
      </c>
      <c r="D221" t="s">
        <v>6</v>
      </c>
      <c r="E221" t="s">
        <v>10</v>
      </c>
      <c r="F221" t="s">
        <v>1039</v>
      </c>
      <c r="G221" t="s">
        <v>397</v>
      </c>
      <c r="H221" t="s">
        <v>1714</v>
      </c>
      <c r="I221" t="s">
        <v>316</v>
      </c>
      <c r="J221" t="s">
        <v>1714</v>
      </c>
      <c r="K221" t="s">
        <v>316</v>
      </c>
      <c r="L221" t="s">
        <v>1005</v>
      </c>
      <c r="M221" t="s">
        <v>1006</v>
      </c>
      <c r="N221" t="s">
        <v>1172</v>
      </c>
      <c r="O221" t="s">
        <v>1173</v>
      </c>
      <c r="P221" t="s">
        <v>1939</v>
      </c>
      <c r="Q221" t="s">
        <v>1955</v>
      </c>
      <c r="R221" t="s">
        <v>1961</v>
      </c>
    </row>
    <row r="222" spans="1:18" x14ac:dyDescent="0.25">
      <c r="A222" t="s">
        <v>1518</v>
      </c>
      <c r="B222" t="s">
        <v>746</v>
      </c>
      <c r="C222" t="s">
        <v>1180</v>
      </c>
      <c r="D222" t="s">
        <v>8</v>
      </c>
      <c r="E222" t="s">
        <v>15</v>
      </c>
      <c r="F222" t="s">
        <v>1039</v>
      </c>
      <c r="G222" t="s">
        <v>398</v>
      </c>
      <c r="H222" t="s">
        <v>1714</v>
      </c>
      <c r="I222" t="s">
        <v>249</v>
      </c>
      <c r="J222" t="s">
        <v>1714</v>
      </c>
      <c r="K222" t="s">
        <v>249</v>
      </c>
      <c r="L222" t="s">
        <v>1005</v>
      </c>
      <c r="M222" t="s">
        <v>1006</v>
      </c>
      <c r="N222" t="s">
        <v>1181</v>
      </c>
      <c r="O222" t="s">
        <v>1182</v>
      </c>
      <c r="P222" t="s">
        <v>1939</v>
      </c>
      <c r="Q222" t="s">
        <v>1951</v>
      </c>
      <c r="R222" t="s">
        <v>1961</v>
      </c>
    </row>
    <row r="223" spans="1:18" x14ac:dyDescent="0.25">
      <c r="A223" t="s">
        <v>1518</v>
      </c>
      <c r="B223" t="s">
        <v>813</v>
      </c>
      <c r="C223" t="s">
        <v>1183</v>
      </c>
      <c r="D223" t="s">
        <v>4</v>
      </c>
      <c r="E223" t="s">
        <v>11</v>
      </c>
      <c r="F223" t="s">
        <v>1055</v>
      </c>
      <c r="G223" t="s">
        <v>397</v>
      </c>
      <c r="H223" t="s">
        <v>1714</v>
      </c>
      <c r="I223" t="s">
        <v>30</v>
      </c>
      <c r="J223" t="s">
        <v>1714</v>
      </c>
      <c r="K223" t="s">
        <v>30</v>
      </c>
      <c r="L223" t="s">
        <v>1005</v>
      </c>
      <c r="M223" t="s">
        <v>1006</v>
      </c>
      <c r="N223" t="s">
        <v>1181</v>
      </c>
      <c r="O223" t="s">
        <v>1182</v>
      </c>
      <c r="P223" t="s">
        <v>1939</v>
      </c>
      <c r="Q223" t="s">
        <v>1953</v>
      </c>
      <c r="R223" t="s">
        <v>1961</v>
      </c>
    </row>
    <row r="224" spans="1:18" x14ac:dyDescent="0.25">
      <c r="A224" t="s">
        <v>1518</v>
      </c>
      <c r="B224" t="s">
        <v>659</v>
      </c>
      <c r="C224" t="s">
        <v>1184</v>
      </c>
      <c r="D224" t="s">
        <v>6</v>
      </c>
      <c r="E224" t="s">
        <v>10</v>
      </c>
      <c r="F224" t="s">
        <v>1039</v>
      </c>
      <c r="G224" t="s">
        <v>398</v>
      </c>
      <c r="H224" t="s">
        <v>673</v>
      </c>
      <c r="I224" t="s">
        <v>233</v>
      </c>
      <c r="J224" t="s">
        <v>1137</v>
      </c>
      <c r="K224" t="s">
        <v>1185</v>
      </c>
      <c r="L224" t="s">
        <v>1005</v>
      </c>
      <c r="M224" t="s">
        <v>1006</v>
      </c>
      <c r="N224" t="s">
        <v>1181</v>
      </c>
      <c r="O224" t="s">
        <v>1182</v>
      </c>
      <c r="P224" t="s">
        <v>1939</v>
      </c>
      <c r="Q224" t="s">
        <v>1955</v>
      </c>
      <c r="R224" t="s">
        <v>1961</v>
      </c>
    </row>
    <row r="225" spans="1:18" x14ac:dyDescent="0.25">
      <c r="A225" t="s">
        <v>1518</v>
      </c>
      <c r="B225" t="s">
        <v>695</v>
      </c>
      <c r="C225" t="s">
        <v>1186</v>
      </c>
      <c r="D225" t="s">
        <v>7</v>
      </c>
      <c r="E225" t="s">
        <v>17</v>
      </c>
      <c r="F225" t="s">
        <v>1002</v>
      </c>
      <c r="G225" t="s">
        <v>814</v>
      </c>
      <c r="H225" t="s">
        <v>721</v>
      </c>
      <c r="I225" t="s">
        <v>296</v>
      </c>
      <c r="J225" t="s">
        <v>1151</v>
      </c>
      <c r="K225" t="s">
        <v>294</v>
      </c>
      <c r="L225" t="s">
        <v>1005</v>
      </c>
      <c r="M225" t="s">
        <v>1006</v>
      </c>
      <c r="N225" t="s">
        <v>1181</v>
      </c>
      <c r="O225" t="s">
        <v>1182</v>
      </c>
      <c r="P225" t="s">
        <v>1939</v>
      </c>
      <c r="Q225" t="s">
        <v>1954</v>
      </c>
      <c r="R225" t="s">
        <v>1961</v>
      </c>
    </row>
    <row r="226" spans="1:18" x14ac:dyDescent="0.25">
      <c r="A226" t="s">
        <v>1518</v>
      </c>
      <c r="B226" t="s">
        <v>672</v>
      </c>
      <c r="C226" t="s">
        <v>1187</v>
      </c>
      <c r="D226" t="s">
        <v>7</v>
      </c>
      <c r="E226" t="s">
        <v>17</v>
      </c>
      <c r="F226" t="s">
        <v>1002</v>
      </c>
      <c r="G226" t="s">
        <v>814</v>
      </c>
      <c r="H226" t="s">
        <v>721</v>
      </c>
      <c r="I226" t="s">
        <v>312</v>
      </c>
      <c r="J226" t="s">
        <v>1151</v>
      </c>
      <c r="K226" t="s">
        <v>291</v>
      </c>
      <c r="L226" t="s">
        <v>1005</v>
      </c>
      <c r="M226" t="s">
        <v>1006</v>
      </c>
      <c r="N226" t="s">
        <v>1181</v>
      </c>
      <c r="O226" t="s">
        <v>1182</v>
      </c>
      <c r="P226" t="s">
        <v>1939</v>
      </c>
      <c r="Q226" t="s">
        <v>1954</v>
      </c>
      <c r="R226" t="s">
        <v>1961</v>
      </c>
    </row>
    <row r="227" spans="1:18" x14ac:dyDescent="0.25">
      <c r="A227" t="s">
        <v>1518</v>
      </c>
      <c r="B227" t="s">
        <v>799</v>
      </c>
      <c r="C227" t="s">
        <v>1188</v>
      </c>
      <c r="D227" t="s">
        <v>7</v>
      </c>
      <c r="E227" t="s">
        <v>9</v>
      </c>
      <c r="F227" t="s">
        <v>1039</v>
      </c>
      <c r="G227" t="s">
        <v>397</v>
      </c>
      <c r="H227" t="s">
        <v>698</v>
      </c>
      <c r="I227" t="s">
        <v>1139</v>
      </c>
      <c r="J227" t="s">
        <v>364</v>
      </c>
      <c r="K227" t="s">
        <v>1175</v>
      </c>
      <c r="L227" t="s">
        <v>1005</v>
      </c>
      <c r="M227" t="s">
        <v>1006</v>
      </c>
      <c r="N227" t="s">
        <v>1181</v>
      </c>
      <c r="O227" t="s">
        <v>1182</v>
      </c>
      <c r="P227" t="s">
        <v>1939</v>
      </c>
      <c r="Q227" t="s">
        <v>1952</v>
      </c>
      <c r="R227" t="s">
        <v>1961</v>
      </c>
    </row>
    <row r="228" spans="1:18" x14ac:dyDescent="0.25">
      <c r="A228" t="s">
        <v>1518</v>
      </c>
      <c r="B228" t="s">
        <v>715</v>
      </c>
      <c r="C228" t="s">
        <v>1189</v>
      </c>
      <c r="D228" t="s">
        <v>6</v>
      </c>
      <c r="E228" t="s">
        <v>13</v>
      </c>
      <c r="F228" t="s">
        <v>1039</v>
      </c>
      <c r="G228" t="s">
        <v>398</v>
      </c>
      <c r="H228" t="s">
        <v>1714</v>
      </c>
      <c r="I228" t="s">
        <v>1190</v>
      </c>
      <c r="J228" t="s">
        <v>1714</v>
      </c>
      <c r="K228" t="s">
        <v>1190</v>
      </c>
      <c r="L228" t="s">
        <v>1005</v>
      </c>
      <c r="M228" t="s">
        <v>1006</v>
      </c>
      <c r="N228" t="s">
        <v>1181</v>
      </c>
      <c r="O228" t="s">
        <v>1182</v>
      </c>
      <c r="P228" t="s">
        <v>1939</v>
      </c>
      <c r="Q228" t="s">
        <v>1956</v>
      </c>
      <c r="R228" t="s">
        <v>1961</v>
      </c>
    </row>
    <row r="229" spans="1:18" x14ac:dyDescent="0.25">
      <c r="A229" t="s">
        <v>1518</v>
      </c>
      <c r="B229" t="s">
        <v>725</v>
      </c>
      <c r="C229" t="s">
        <v>1191</v>
      </c>
      <c r="D229" t="s">
        <v>6</v>
      </c>
      <c r="E229" t="s">
        <v>10</v>
      </c>
      <c r="F229" t="s">
        <v>1039</v>
      </c>
      <c r="G229" t="s">
        <v>398</v>
      </c>
      <c r="H229" t="s">
        <v>673</v>
      </c>
      <c r="I229" t="s">
        <v>1190</v>
      </c>
      <c r="J229" t="s">
        <v>1137</v>
      </c>
      <c r="K229" t="s">
        <v>115</v>
      </c>
      <c r="L229" t="s">
        <v>1005</v>
      </c>
      <c r="M229" t="s">
        <v>1006</v>
      </c>
      <c r="N229" t="s">
        <v>1181</v>
      </c>
      <c r="O229" t="s">
        <v>1182</v>
      </c>
      <c r="P229" t="s">
        <v>1939</v>
      </c>
      <c r="Q229" t="s">
        <v>1955</v>
      </c>
      <c r="R229" t="s">
        <v>1961</v>
      </c>
    </row>
    <row r="230" spans="1:18" x14ac:dyDescent="0.25">
      <c r="A230" t="s">
        <v>1518</v>
      </c>
      <c r="B230" t="s">
        <v>819</v>
      </c>
      <c r="C230" t="s">
        <v>1192</v>
      </c>
      <c r="D230" t="s">
        <v>7</v>
      </c>
      <c r="E230" t="s">
        <v>9</v>
      </c>
      <c r="F230" t="s">
        <v>1039</v>
      </c>
      <c r="G230" t="s">
        <v>397</v>
      </c>
      <c r="H230" t="s">
        <v>698</v>
      </c>
      <c r="I230" t="s">
        <v>371</v>
      </c>
      <c r="J230" t="s">
        <v>364</v>
      </c>
      <c r="K230" t="s">
        <v>1193</v>
      </c>
      <c r="L230" t="s">
        <v>1005</v>
      </c>
      <c r="M230" t="s">
        <v>1006</v>
      </c>
      <c r="N230" t="s">
        <v>1181</v>
      </c>
      <c r="O230" t="s">
        <v>1182</v>
      </c>
      <c r="P230" t="s">
        <v>1939</v>
      </c>
      <c r="Q230" t="s">
        <v>1952</v>
      </c>
      <c r="R230" t="s">
        <v>1961</v>
      </c>
    </row>
    <row r="231" spans="1:18" x14ac:dyDescent="0.25">
      <c r="A231" t="s">
        <v>1518</v>
      </c>
      <c r="B231" t="s">
        <v>670</v>
      </c>
      <c r="C231" t="s">
        <v>1194</v>
      </c>
      <c r="D231" t="s">
        <v>6</v>
      </c>
      <c r="E231" t="s">
        <v>10</v>
      </c>
      <c r="F231" t="s">
        <v>1039</v>
      </c>
      <c r="G231" t="s">
        <v>398</v>
      </c>
      <c r="H231" t="s">
        <v>673</v>
      </c>
      <c r="I231" t="s">
        <v>1175</v>
      </c>
      <c r="J231" t="s">
        <v>1195</v>
      </c>
      <c r="K231" t="s">
        <v>115</v>
      </c>
      <c r="L231" t="s">
        <v>1005</v>
      </c>
      <c r="M231" t="s">
        <v>1006</v>
      </c>
      <c r="N231" t="s">
        <v>1181</v>
      </c>
      <c r="O231" t="s">
        <v>1182</v>
      </c>
      <c r="P231" t="s">
        <v>1939</v>
      </c>
      <c r="Q231" t="s">
        <v>1955</v>
      </c>
      <c r="R231" t="s">
        <v>1961</v>
      </c>
    </row>
    <row r="232" spans="1:18" x14ac:dyDescent="0.25">
      <c r="A232" t="s">
        <v>1518</v>
      </c>
      <c r="B232" t="s">
        <v>693</v>
      </c>
      <c r="C232" t="s">
        <v>1196</v>
      </c>
      <c r="D232" t="s">
        <v>7</v>
      </c>
      <c r="E232" t="s">
        <v>11</v>
      </c>
      <c r="F232" t="s">
        <v>1039</v>
      </c>
      <c r="G232" t="s">
        <v>397</v>
      </c>
      <c r="H232" t="s">
        <v>673</v>
      </c>
      <c r="I232" t="s">
        <v>371</v>
      </c>
      <c r="J232" t="s">
        <v>364</v>
      </c>
      <c r="K232" t="s">
        <v>1193</v>
      </c>
      <c r="L232" t="s">
        <v>1005</v>
      </c>
      <c r="M232" t="s">
        <v>1006</v>
      </c>
      <c r="N232" t="s">
        <v>1181</v>
      </c>
      <c r="O232" t="s">
        <v>1182</v>
      </c>
      <c r="P232" t="s">
        <v>1939</v>
      </c>
      <c r="Q232" t="s">
        <v>1953</v>
      </c>
      <c r="R232" t="s">
        <v>1961</v>
      </c>
    </row>
    <row r="233" spans="1:18" x14ac:dyDescent="0.25">
      <c r="A233" t="s">
        <v>1518</v>
      </c>
      <c r="B233" t="s">
        <v>817</v>
      </c>
      <c r="C233" t="s">
        <v>1197</v>
      </c>
      <c r="D233" t="s">
        <v>6</v>
      </c>
      <c r="E233" t="s">
        <v>13</v>
      </c>
      <c r="F233" t="s">
        <v>1039</v>
      </c>
      <c r="G233" t="s">
        <v>398</v>
      </c>
      <c r="H233" t="s">
        <v>1714</v>
      </c>
      <c r="I233" t="s">
        <v>1175</v>
      </c>
      <c r="J233" t="s">
        <v>1714</v>
      </c>
      <c r="K233" t="s">
        <v>1175</v>
      </c>
      <c r="L233" t="s">
        <v>1005</v>
      </c>
      <c r="M233" t="s">
        <v>1006</v>
      </c>
      <c r="N233" t="s">
        <v>1181</v>
      </c>
      <c r="O233" t="s">
        <v>1182</v>
      </c>
      <c r="P233" t="s">
        <v>1939</v>
      </c>
      <c r="Q233" t="s">
        <v>1956</v>
      </c>
      <c r="R233" t="s">
        <v>1961</v>
      </c>
    </row>
    <row r="234" spans="1:18" x14ac:dyDescent="0.25">
      <c r="A234" t="s">
        <v>1518</v>
      </c>
      <c r="B234" t="s">
        <v>807</v>
      </c>
      <c r="C234" t="s">
        <v>1198</v>
      </c>
      <c r="D234" t="s">
        <v>6</v>
      </c>
      <c r="E234" t="s">
        <v>12</v>
      </c>
      <c r="F234" t="s">
        <v>1002</v>
      </c>
      <c r="G234" t="s">
        <v>398</v>
      </c>
      <c r="H234" t="s">
        <v>1714</v>
      </c>
      <c r="I234" t="s">
        <v>1175</v>
      </c>
      <c r="J234" t="s">
        <v>1714</v>
      </c>
      <c r="K234" t="s">
        <v>1175</v>
      </c>
      <c r="L234" t="s">
        <v>1005</v>
      </c>
      <c r="M234" t="s">
        <v>1006</v>
      </c>
      <c r="N234" t="s">
        <v>1181</v>
      </c>
      <c r="O234" t="s">
        <v>1182</v>
      </c>
      <c r="P234" t="s">
        <v>1939</v>
      </c>
      <c r="Q234" t="s">
        <v>1957</v>
      </c>
      <c r="R234" t="s">
        <v>1961</v>
      </c>
    </row>
    <row r="235" spans="1:18" x14ac:dyDescent="0.25">
      <c r="A235" t="s">
        <v>1518</v>
      </c>
      <c r="B235" t="s">
        <v>769</v>
      </c>
      <c r="C235" t="s">
        <v>1199</v>
      </c>
      <c r="D235" t="s">
        <v>7</v>
      </c>
      <c r="E235" t="s">
        <v>9</v>
      </c>
      <c r="F235" t="s">
        <v>1039</v>
      </c>
      <c r="G235" t="s">
        <v>397</v>
      </c>
      <c r="H235" t="s">
        <v>698</v>
      </c>
      <c r="I235" t="s">
        <v>128</v>
      </c>
      <c r="J235" t="s">
        <v>364</v>
      </c>
      <c r="K235" t="s">
        <v>244</v>
      </c>
      <c r="L235" t="s">
        <v>1005</v>
      </c>
      <c r="M235" t="s">
        <v>1006</v>
      </c>
      <c r="N235" t="s">
        <v>1181</v>
      </c>
      <c r="O235" t="s">
        <v>1182</v>
      </c>
      <c r="P235" t="s">
        <v>1939</v>
      </c>
      <c r="Q235" t="s">
        <v>1952</v>
      </c>
      <c r="R235" t="s">
        <v>1961</v>
      </c>
    </row>
    <row r="236" spans="1:18" x14ac:dyDescent="0.25">
      <c r="A236" t="s">
        <v>1518</v>
      </c>
      <c r="B236" t="s">
        <v>731</v>
      </c>
      <c r="C236" t="s">
        <v>1200</v>
      </c>
      <c r="D236" t="s">
        <v>6</v>
      </c>
      <c r="E236" t="s">
        <v>10</v>
      </c>
      <c r="F236" t="s">
        <v>1002</v>
      </c>
      <c r="G236" t="s">
        <v>398</v>
      </c>
      <c r="H236" t="s">
        <v>673</v>
      </c>
      <c r="I236" t="s">
        <v>320</v>
      </c>
      <c r="J236" t="s">
        <v>1156</v>
      </c>
      <c r="K236" t="s">
        <v>119</v>
      </c>
      <c r="L236" t="s">
        <v>1005</v>
      </c>
      <c r="M236" t="s">
        <v>1006</v>
      </c>
      <c r="N236" t="s">
        <v>1181</v>
      </c>
      <c r="O236" t="s">
        <v>1182</v>
      </c>
      <c r="P236" t="s">
        <v>1939</v>
      </c>
      <c r="Q236" t="s">
        <v>1955</v>
      </c>
      <c r="R236" t="s">
        <v>1961</v>
      </c>
    </row>
    <row r="237" spans="1:18" x14ac:dyDescent="0.25">
      <c r="A237" t="s">
        <v>1518</v>
      </c>
      <c r="B237" t="s">
        <v>797</v>
      </c>
      <c r="C237" t="s">
        <v>1201</v>
      </c>
      <c r="D237" t="s">
        <v>7</v>
      </c>
      <c r="E237" t="s">
        <v>11</v>
      </c>
      <c r="F237" t="s">
        <v>1039</v>
      </c>
      <c r="G237" t="s">
        <v>397</v>
      </c>
      <c r="H237" t="s">
        <v>673</v>
      </c>
      <c r="I237" t="s">
        <v>371</v>
      </c>
      <c r="J237" t="s">
        <v>364</v>
      </c>
      <c r="K237" t="s">
        <v>1193</v>
      </c>
      <c r="L237" t="s">
        <v>1005</v>
      </c>
      <c r="M237" t="s">
        <v>1006</v>
      </c>
      <c r="N237" t="s">
        <v>1181</v>
      </c>
      <c r="O237" t="s">
        <v>1182</v>
      </c>
      <c r="P237" t="s">
        <v>1939</v>
      </c>
      <c r="Q237" t="s">
        <v>1953</v>
      </c>
      <c r="R237" t="s">
        <v>1961</v>
      </c>
    </row>
    <row r="238" spans="1:18" x14ac:dyDescent="0.25">
      <c r="A238" t="s">
        <v>1518</v>
      </c>
      <c r="B238" t="s">
        <v>677</v>
      </c>
      <c r="C238" t="s">
        <v>1202</v>
      </c>
      <c r="D238" t="s">
        <v>8</v>
      </c>
      <c r="E238" t="s">
        <v>9</v>
      </c>
      <c r="F238" t="s">
        <v>1039</v>
      </c>
      <c r="G238" t="s">
        <v>398</v>
      </c>
      <c r="H238" t="s">
        <v>1714</v>
      </c>
      <c r="I238" t="s">
        <v>336</v>
      </c>
      <c r="J238" t="s">
        <v>1714</v>
      </c>
      <c r="K238" t="s">
        <v>336</v>
      </c>
      <c r="L238" t="s">
        <v>1005</v>
      </c>
      <c r="M238" t="s">
        <v>1006</v>
      </c>
      <c r="N238" t="s">
        <v>1203</v>
      </c>
      <c r="O238" t="s">
        <v>1204</v>
      </c>
      <c r="P238" t="s">
        <v>1939</v>
      </c>
      <c r="Q238" t="s">
        <v>1952</v>
      </c>
      <c r="R238" t="s">
        <v>1961</v>
      </c>
    </row>
    <row r="239" spans="1:18" x14ac:dyDescent="0.25">
      <c r="A239" t="s">
        <v>1518</v>
      </c>
      <c r="B239" t="s">
        <v>663</v>
      </c>
      <c r="C239" t="s">
        <v>1205</v>
      </c>
      <c r="D239" t="s">
        <v>8</v>
      </c>
      <c r="E239" t="s">
        <v>9</v>
      </c>
      <c r="F239" t="s">
        <v>1039</v>
      </c>
      <c r="G239" t="s">
        <v>398</v>
      </c>
      <c r="H239" t="s">
        <v>698</v>
      </c>
      <c r="I239" t="s">
        <v>336</v>
      </c>
      <c r="J239" t="s">
        <v>1023</v>
      </c>
      <c r="K239" t="s">
        <v>1185</v>
      </c>
      <c r="L239" t="s">
        <v>1005</v>
      </c>
      <c r="M239" t="s">
        <v>1006</v>
      </c>
      <c r="N239" t="s">
        <v>1203</v>
      </c>
      <c r="O239" t="s">
        <v>1204</v>
      </c>
      <c r="P239" t="s">
        <v>1939</v>
      </c>
      <c r="Q239" t="s">
        <v>1952</v>
      </c>
      <c r="R239" t="s">
        <v>1961</v>
      </c>
    </row>
    <row r="240" spans="1:18" x14ac:dyDescent="0.25">
      <c r="A240" t="s">
        <v>1518</v>
      </c>
      <c r="B240" t="s">
        <v>783</v>
      </c>
      <c r="C240" t="s">
        <v>1206</v>
      </c>
      <c r="D240" t="s">
        <v>4</v>
      </c>
      <c r="E240" t="s">
        <v>17</v>
      </c>
      <c r="F240" t="s">
        <v>1039</v>
      </c>
      <c r="G240" t="s">
        <v>398</v>
      </c>
      <c r="H240" t="s">
        <v>1714</v>
      </c>
      <c r="I240" t="s">
        <v>249</v>
      </c>
      <c r="J240" t="s">
        <v>1714</v>
      </c>
      <c r="K240" t="s">
        <v>249</v>
      </c>
      <c r="L240" t="s">
        <v>1005</v>
      </c>
      <c r="M240" t="s">
        <v>1006</v>
      </c>
      <c r="N240" t="s">
        <v>1203</v>
      </c>
      <c r="O240" t="s">
        <v>1204</v>
      </c>
      <c r="P240" t="s">
        <v>1939</v>
      </c>
      <c r="Q240" t="s">
        <v>1954</v>
      </c>
      <c r="R240" t="s">
        <v>1961</v>
      </c>
    </row>
    <row r="241" spans="1:18" x14ac:dyDescent="0.25">
      <c r="A241" t="s">
        <v>1518</v>
      </c>
      <c r="B241" t="s">
        <v>763</v>
      </c>
      <c r="C241" t="s">
        <v>1207</v>
      </c>
      <c r="D241" t="s">
        <v>7</v>
      </c>
      <c r="E241" t="s">
        <v>15</v>
      </c>
      <c r="F241" t="s">
        <v>1039</v>
      </c>
      <c r="G241" t="s">
        <v>787</v>
      </c>
      <c r="H241" t="s">
        <v>1714</v>
      </c>
      <c r="I241" t="s">
        <v>1019</v>
      </c>
      <c r="J241" t="s">
        <v>1714</v>
      </c>
      <c r="K241" t="s">
        <v>1019</v>
      </c>
      <c r="L241" t="s">
        <v>1005</v>
      </c>
      <c r="M241" t="s">
        <v>1006</v>
      </c>
      <c r="N241" t="s">
        <v>1203</v>
      </c>
      <c r="O241" t="s">
        <v>1204</v>
      </c>
      <c r="P241" t="s">
        <v>1939</v>
      </c>
      <c r="Q241" t="s">
        <v>1951</v>
      </c>
      <c r="R241" t="s">
        <v>1961</v>
      </c>
    </row>
    <row r="242" spans="1:18" x14ac:dyDescent="0.25">
      <c r="A242" t="s">
        <v>1518</v>
      </c>
      <c r="B242" t="s">
        <v>822</v>
      </c>
      <c r="C242" t="s">
        <v>1208</v>
      </c>
      <c r="D242" t="s">
        <v>8</v>
      </c>
      <c r="E242" t="s">
        <v>11</v>
      </c>
      <c r="F242" t="s">
        <v>1055</v>
      </c>
      <c r="G242" t="s">
        <v>397</v>
      </c>
      <c r="H242" t="s">
        <v>1714</v>
      </c>
      <c r="I242" t="s">
        <v>55</v>
      </c>
      <c r="J242" t="s">
        <v>1714</v>
      </c>
      <c r="K242" t="s">
        <v>55</v>
      </c>
      <c r="L242" t="s">
        <v>1005</v>
      </c>
      <c r="M242" t="s">
        <v>1006</v>
      </c>
      <c r="N242" t="s">
        <v>1209</v>
      </c>
      <c r="O242" t="s">
        <v>1210</v>
      </c>
      <c r="P242" t="s">
        <v>1939</v>
      </c>
      <c r="Q242" t="s">
        <v>1953</v>
      </c>
      <c r="R242" t="s">
        <v>1961</v>
      </c>
    </row>
    <row r="243" spans="1:18" x14ac:dyDescent="0.25">
      <c r="A243" t="s">
        <v>1518</v>
      </c>
      <c r="B243" t="s">
        <v>741</v>
      </c>
      <c r="C243" t="s">
        <v>1211</v>
      </c>
      <c r="D243" t="s">
        <v>4</v>
      </c>
      <c r="E243" t="s">
        <v>13</v>
      </c>
      <c r="F243" t="s">
        <v>1055</v>
      </c>
      <c r="G243" t="s">
        <v>397</v>
      </c>
      <c r="H243" t="s">
        <v>1714</v>
      </c>
      <c r="I243" t="s">
        <v>55</v>
      </c>
      <c r="J243" t="s">
        <v>1714</v>
      </c>
      <c r="K243" t="s">
        <v>55</v>
      </c>
      <c r="L243" t="s">
        <v>1005</v>
      </c>
      <c r="M243" t="s">
        <v>1006</v>
      </c>
      <c r="N243" t="s">
        <v>1209</v>
      </c>
      <c r="O243" t="s">
        <v>1210</v>
      </c>
      <c r="P243" t="s">
        <v>1939</v>
      </c>
      <c r="Q243" t="s">
        <v>1956</v>
      </c>
      <c r="R243" t="s">
        <v>1961</v>
      </c>
    </row>
    <row r="244" spans="1:18" x14ac:dyDescent="0.25">
      <c r="A244" t="s">
        <v>1518</v>
      </c>
      <c r="B244" t="s">
        <v>826</v>
      </c>
      <c r="C244" t="s">
        <v>1212</v>
      </c>
      <c r="D244" t="s">
        <v>6</v>
      </c>
      <c r="E244" t="s">
        <v>13</v>
      </c>
      <c r="F244" t="s">
        <v>1039</v>
      </c>
      <c r="G244" t="s">
        <v>398</v>
      </c>
      <c r="H244" t="s">
        <v>1714</v>
      </c>
      <c r="I244" t="s">
        <v>1072</v>
      </c>
      <c r="J244" t="s">
        <v>1714</v>
      </c>
      <c r="K244" t="s">
        <v>1072</v>
      </c>
      <c r="L244" t="s">
        <v>1005</v>
      </c>
      <c r="M244" t="s">
        <v>1006</v>
      </c>
      <c r="N244" t="s">
        <v>1209</v>
      </c>
      <c r="O244" t="s">
        <v>1210</v>
      </c>
      <c r="P244" t="s">
        <v>1939</v>
      </c>
      <c r="Q244" t="s">
        <v>1956</v>
      </c>
      <c r="R244" t="s">
        <v>1961</v>
      </c>
    </row>
    <row r="245" spans="1:18" x14ac:dyDescent="0.25">
      <c r="A245" t="s">
        <v>1518</v>
      </c>
      <c r="B245" t="s">
        <v>802</v>
      </c>
      <c r="C245" t="s">
        <v>1213</v>
      </c>
      <c r="D245" t="s">
        <v>7</v>
      </c>
      <c r="E245" t="s">
        <v>11</v>
      </c>
      <c r="F245" t="s">
        <v>1039</v>
      </c>
      <c r="G245" t="s">
        <v>398</v>
      </c>
      <c r="H245" t="s">
        <v>1714</v>
      </c>
      <c r="I245" t="s">
        <v>1019</v>
      </c>
      <c r="J245" t="s">
        <v>1714</v>
      </c>
      <c r="K245" t="s">
        <v>1019</v>
      </c>
      <c r="L245" t="s">
        <v>1005</v>
      </c>
      <c r="M245" t="s">
        <v>1006</v>
      </c>
      <c r="N245" t="s">
        <v>1209</v>
      </c>
      <c r="O245" t="s">
        <v>1210</v>
      </c>
      <c r="P245" t="s">
        <v>1939</v>
      </c>
      <c r="Q245" t="s">
        <v>1953</v>
      </c>
      <c r="R245" t="s">
        <v>1961</v>
      </c>
    </row>
    <row r="246" spans="1:18" x14ac:dyDescent="0.25">
      <c r="A246" t="s">
        <v>1518</v>
      </c>
      <c r="B246" t="s">
        <v>745</v>
      </c>
      <c r="C246" t="s">
        <v>1214</v>
      </c>
      <c r="D246" t="s">
        <v>7</v>
      </c>
      <c r="E246" t="s">
        <v>15</v>
      </c>
      <c r="F246" t="s">
        <v>1039</v>
      </c>
      <c r="G246" t="s">
        <v>398</v>
      </c>
      <c r="H246" t="s">
        <v>1714</v>
      </c>
      <c r="I246" t="s">
        <v>1011</v>
      </c>
      <c r="J246" t="s">
        <v>1714</v>
      </c>
      <c r="K246" t="s">
        <v>1011</v>
      </c>
      <c r="L246" t="s">
        <v>1005</v>
      </c>
      <c r="M246" t="s">
        <v>1006</v>
      </c>
      <c r="N246" t="s">
        <v>1209</v>
      </c>
      <c r="O246" t="s">
        <v>1210</v>
      </c>
      <c r="P246" t="s">
        <v>1939</v>
      </c>
      <c r="Q246" t="s">
        <v>1951</v>
      </c>
      <c r="R246" t="s">
        <v>1961</v>
      </c>
    </row>
    <row r="247" spans="1:18" x14ac:dyDescent="0.25">
      <c r="A247" t="s">
        <v>1518</v>
      </c>
      <c r="B247" t="s">
        <v>786</v>
      </c>
      <c r="C247" t="s">
        <v>1215</v>
      </c>
      <c r="D247" t="s">
        <v>6</v>
      </c>
      <c r="E247" t="s">
        <v>13</v>
      </c>
      <c r="F247" t="s">
        <v>1039</v>
      </c>
      <c r="G247" t="s">
        <v>398</v>
      </c>
      <c r="H247" t="s">
        <v>1714</v>
      </c>
      <c r="I247" t="s">
        <v>1149</v>
      </c>
      <c r="J247" t="s">
        <v>1714</v>
      </c>
      <c r="K247" t="s">
        <v>1149</v>
      </c>
      <c r="L247" t="s">
        <v>1005</v>
      </c>
      <c r="M247" t="s">
        <v>1006</v>
      </c>
      <c r="N247" t="s">
        <v>1209</v>
      </c>
      <c r="O247" t="s">
        <v>1210</v>
      </c>
      <c r="P247" t="s">
        <v>1939</v>
      </c>
      <c r="Q247" t="s">
        <v>1956</v>
      </c>
      <c r="R247" t="s">
        <v>1961</v>
      </c>
    </row>
    <row r="248" spans="1:18" x14ac:dyDescent="0.25">
      <c r="A248" t="s">
        <v>1518</v>
      </c>
      <c r="B248" t="s">
        <v>823</v>
      </c>
      <c r="C248" t="s">
        <v>1216</v>
      </c>
      <c r="D248" t="s">
        <v>6</v>
      </c>
      <c r="E248" t="s">
        <v>10</v>
      </c>
      <c r="F248" t="s">
        <v>1039</v>
      </c>
      <c r="G248" t="s">
        <v>398</v>
      </c>
      <c r="H248" t="s">
        <v>1714</v>
      </c>
      <c r="I248" t="s">
        <v>1032</v>
      </c>
      <c r="J248" t="s">
        <v>1714</v>
      </c>
      <c r="K248" t="s">
        <v>1032</v>
      </c>
      <c r="L248" t="s">
        <v>1005</v>
      </c>
      <c r="M248" t="s">
        <v>1006</v>
      </c>
      <c r="N248" t="s">
        <v>1209</v>
      </c>
      <c r="O248" t="s">
        <v>1210</v>
      </c>
      <c r="P248" t="s">
        <v>1939</v>
      </c>
      <c r="Q248" t="s">
        <v>1955</v>
      </c>
      <c r="R248" t="s">
        <v>1961</v>
      </c>
    </row>
    <row r="249" spans="1:18" x14ac:dyDescent="0.25">
      <c r="A249" t="s">
        <v>1518</v>
      </c>
      <c r="B249" t="s">
        <v>818</v>
      </c>
      <c r="C249" t="s">
        <v>1217</v>
      </c>
      <c r="D249" t="s">
        <v>7</v>
      </c>
      <c r="E249" t="s">
        <v>9</v>
      </c>
      <c r="F249" t="s">
        <v>1039</v>
      </c>
      <c r="G249" t="s">
        <v>398</v>
      </c>
      <c r="H249" t="s">
        <v>1714</v>
      </c>
      <c r="I249" t="s">
        <v>1072</v>
      </c>
      <c r="J249" t="s">
        <v>1714</v>
      </c>
      <c r="K249" t="s">
        <v>1072</v>
      </c>
      <c r="L249" t="s">
        <v>1005</v>
      </c>
      <c r="M249" t="s">
        <v>1006</v>
      </c>
      <c r="N249" t="s">
        <v>1209</v>
      </c>
      <c r="O249" t="s">
        <v>1210</v>
      </c>
      <c r="P249" t="s">
        <v>1939</v>
      </c>
      <c r="Q249" t="s">
        <v>1952</v>
      </c>
      <c r="R249" t="s">
        <v>1961</v>
      </c>
    </row>
    <row r="250" spans="1:18" x14ac:dyDescent="0.25">
      <c r="A250" t="s">
        <v>1518</v>
      </c>
      <c r="B250" t="s">
        <v>735</v>
      </c>
      <c r="C250" t="s">
        <v>1218</v>
      </c>
      <c r="D250" t="s">
        <v>7</v>
      </c>
      <c r="E250" t="s">
        <v>11</v>
      </c>
      <c r="F250" t="s">
        <v>1039</v>
      </c>
      <c r="G250" t="s">
        <v>398</v>
      </c>
      <c r="H250" t="s">
        <v>1714</v>
      </c>
      <c r="I250" t="s">
        <v>1032</v>
      </c>
      <c r="J250" t="s">
        <v>1714</v>
      </c>
      <c r="K250" t="s">
        <v>1032</v>
      </c>
      <c r="L250" t="s">
        <v>1005</v>
      </c>
      <c r="M250" t="s">
        <v>1006</v>
      </c>
      <c r="N250" t="s">
        <v>1209</v>
      </c>
      <c r="O250" t="s">
        <v>1210</v>
      </c>
      <c r="P250" t="s">
        <v>1939</v>
      </c>
      <c r="Q250" t="s">
        <v>1953</v>
      </c>
      <c r="R250" t="s">
        <v>1961</v>
      </c>
    </row>
    <row r="251" spans="1:18" x14ac:dyDescent="0.25">
      <c r="A251" t="s">
        <v>1518</v>
      </c>
      <c r="B251" t="s">
        <v>714</v>
      </c>
      <c r="C251" t="s">
        <v>1219</v>
      </c>
      <c r="D251" t="s">
        <v>6</v>
      </c>
      <c r="E251" t="s">
        <v>12</v>
      </c>
      <c r="F251" t="s">
        <v>1039</v>
      </c>
      <c r="G251" t="s">
        <v>398</v>
      </c>
      <c r="H251" t="s">
        <v>1714</v>
      </c>
      <c r="I251" t="s">
        <v>1032</v>
      </c>
      <c r="J251" t="s">
        <v>1714</v>
      </c>
      <c r="K251" t="s">
        <v>1032</v>
      </c>
      <c r="L251" t="s">
        <v>1005</v>
      </c>
      <c r="M251" t="s">
        <v>1006</v>
      </c>
      <c r="N251" t="s">
        <v>1209</v>
      </c>
      <c r="O251" t="s">
        <v>1210</v>
      </c>
      <c r="P251" t="s">
        <v>1939</v>
      </c>
      <c r="Q251" t="s">
        <v>1957</v>
      </c>
      <c r="R251" t="s">
        <v>1961</v>
      </c>
    </row>
    <row r="252" spans="1:18" x14ac:dyDescent="0.25">
      <c r="A252" t="s">
        <v>1518</v>
      </c>
      <c r="B252" t="s">
        <v>689</v>
      </c>
      <c r="C252" t="s">
        <v>1220</v>
      </c>
      <c r="D252" t="s">
        <v>6</v>
      </c>
      <c r="E252" t="s">
        <v>13</v>
      </c>
      <c r="F252" t="s">
        <v>1039</v>
      </c>
      <c r="G252" t="s">
        <v>398</v>
      </c>
      <c r="H252" t="s">
        <v>1714</v>
      </c>
      <c r="I252" t="s">
        <v>1032</v>
      </c>
      <c r="J252" t="s">
        <v>1714</v>
      </c>
      <c r="K252" t="s">
        <v>1032</v>
      </c>
      <c r="L252" t="s">
        <v>1005</v>
      </c>
      <c r="M252" t="s">
        <v>1006</v>
      </c>
      <c r="N252" t="s">
        <v>1209</v>
      </c>
      <c r="O252" t="s">
        <v>1210</v>
      </c>
      <c r="P252" t="s">
        <v>1939</v>
      </c>
      <c r="Q252" t="s">
        <v>1956</v>
      </c>
      <c r="R252" t="s">
        <v>1961</v>
      </c>
    </row>
    <row r="253" spans="1:18" x14ac:dyDescent="0.25">
      <c r="A253" t="s">
        <v>1518</v>
      </c>
      <c r="B253" t="s">
        <v>680</v>
      </c>
      <c r="C253" t="s">
        <v>1221</v>
      </c>
      <c r="D253" t="s">
        <v>4</v>
      </c>
      <c r="E253" t="s">
        <v>10</v>
      </c>
      <c r="F253" t="s">
        <v>1222</v>
      </c>
      <c r="G253" t="s">
        <v>398</v>
      </c>
      <c r="H253" t="s">
        <v>1714</v>
      </c>
      <c r="I253" t="s">
        <v>1066</v>
      </c>
      <c r="J253" t="s">
        <v>1714</v>
      </c>
      <c r="K253" t="s">
        <v>1066</v>
      </c>
      <c r="L253" t="s">
        <v>1005</v>
      </c>
      <c r="M253" t="s">
        <v>1006</v>
      </c>
      <c r="N253" t="s">
        <v>1223</v>
      </c>
      <c r="O253" t="s">
        <v>1224</v>
      </c>
      <c r="P253" t="s">
        <v>1939</v>
      </c>
      <c r="Q253" t="s">
        <v>1955</v>
      </c>
      <c r="R253" t="s">
        <v>1961</v>
      </c>
    </row>
    <row r="254" spans="1:18" x14ac:dyDescent="0.25">
      <c r="A254" t="s">
        <v>1518</v>
      </c>
      <c r="B254" t="s">
        <v>644</v>
      </c>
      <c r="C254" t="s">
        <v>1225</v>
      </c>
      <c r="D254" t="s">
        <v>4</v>
      </c>
      <c r="E254" t="s">
        <v>15</v>
      </c>
      <c r="F254" t="s">
        <v>1039</v>
      </c>
      <c r="G254" t="s">
        <v>397</v>
      </c>
      <c r="H254" t="s">
        <v>1714</v>
      </c>
      <c r="I254" t="s">
        <v>361</v>
      </c>
      <c r="J254" t="s">
        <v>1714</v>
      </c>
      <c r="K254" t="s">
        <v>361</v>
      </c>
      <c r="L254" t="s">
        <v>1005</v>
      </c>
      <c r="M254" t="s">
        <v>1006</v>
      </c>
      <c r="N254" t="s">
        <v>1223</v>
      </c>
      <c r="O254" t="s">
        <v>1224</v>
      </c>
      <c r="P254" t="s">
        <v>1939</v>
      </c>
      <c r="Q254" t="s">
        <v>1951</v>
      </c>
      <c r="R254" t="s">
        <v>1961</v>
      </c>
    </row>
    <row r="255" spans="1:18" x14ac:dyDescent="0.25">
      <c r="A255" t="s">
        <v>1518</v>
      </c>
      <c r="B255" t="s">
        <v>798</v>
      </c>
      <c r="C255" t="s">
        <v>1226</v>
      </c>
      <c r="D255" t="s">
        <v>4</v>
      </c>
      <c r="E255" t="s">
        <v>15</v>
      </c>
      <c r="F255" t="s">
        <v>1039</v>
      </c>
      <c r="G255" t="s">
        <v>397</v>
      </c>
      <c r="H255" t="s">
        <v>1714</v>
      </c>
      <c r="I255" t="s">
        <v>101</v>
      </c>
      <c r="J255" t="s">
        <v>1714</v>
      </c>
      <c r="K255" t="s">
        <v>101</v>
      </c>
      <c r="L255" t="s">
        <v>1005</v>
      </c>
      <c r="M255" t="s">
        <v>1006</v>
      </c>
      <c r="N255" t="s">
        <v>1223</v>
      </c>
      <c r="O255" t="s">
        <v>1224</v>
      </c>
      <c r="P255" t="s">
        <v>1939</v>
      </c>
      <c r="Q255" t="s">
        <v>1951</v>
      </c>
      <c r="R255" t="s">
        <v>1961</v>
      </c>
    </row>
    <row r="256" spans="1:18" x14ac:dyDescent="0.25">
      <c r="A256" t="s">
        <v>1518</v>
      </c>
      <c r="B256" t="s">
        <v>691</v>
      </c>
      <c r="C256" t="s">
        <v>1227</v>
      </c>
      <c r="D256" t="s">
        <v>4</v>
      </c>
      <c r="E256" t="s">
        <v>15</v>
      </c>
      <c r="F256" t="s">
        <v>1039</v>
      </c>
      <c r="G256" t="s">
        <v>398</v>
      </c>
      <c r="H256" t="s">
        <v>1714</v>
      </c>
      <c r="I256" t="s">
        <v>1228</v>
      </c>
      <c r="J256" t="s">
        <v>1714</v>
      </c>
      <c r="K256" t="s">
        <v>1228</v>
      </c>
      <c r="L256" t="s">
        <v>1005</v>
      </c>
      <c r="M256" t="s">
        <v>1006</v>
      </c>
      <c r="N256" t="s">
        <v>1223</v>
      </c>
      <c r="O256" t="s">
        <v>1224</v>
      </c>
      <c r="P256" t="s">
        <v>1939</v>
      </c>
      <c r="Q256" t="s">
        <v>1951</v>
      </c>
      <c r="R256" t="s">
        <v>1961</v>
      </c>
    </row>
    <row r="257" spans="1:18" x14ac:dyDescent="0.25">
      <c r="A257" t="s">
        <v>1518</v>
      </c>
      <c r="B257" t="s">
        <v>667</v>
      </c>
      <c r="C257" t="s">
        <v>1229</v>
      </c>
      <c r="D257" t="s">
        <v>8</v>
      </c>
      <c r="E257" t="s">
        <v>9</v>
      </c>
      <c r="F257" t="s">
        <v>1230</v>
      </c>
      <c r="G257" t="s">
        <v>398</v>
      </c>
      <c r="H257" t="s">
        <v>1714</v>
      </c>
      <c r="I257" t="s">
        <v>354</v>
      </c>
      <c r="J257" t="s">
        <v>1714</v>
      </c>
      <c r="K257" t="s">
        <v>354</v>
      </c>
      <c r="L257" t="s">
        <v>1005</v>
      </c>
      <c r="M257" t="s">
        <v>1006</v>
      </c>
      <c r="N257" t="s">
        <v>1223</v>
      </c>
      <c r="O257" t="s">
        <v>1224</v>
      </c>
      <c r="P257" t="s">
        <v>1939</v>
      </c>
      <c r="Q257" t="s">
        <v>1952</v>
      </c>
      <c r="R257" t="s">
        <v>1961</v>
      </c>
    </row>
    <row r="258" spans="1:18" x14ac:dyDescent="0.25">
      <c r="A258" t="s">
        <v>1518</v>
      </c>
      <c r="B258" t="s">
        <v>736</v>
      </c>
      <c r="C258" t="s">
        <v>1231</v>
      </c>
      <c r="D258" t="s">
        <v>8</v>
      </c>
      <c r="E258" t="s">
        <v>9</v>
      </c>
      <c r="F258" t="s">
        <v>1039</v>
      </c>
      <c r="G258" t="s">
        <v>397</v>
      </c>
      <c r="H258" t="s">
        <v>1714</v>
      </c>
      <c r="I258" t="s">
        <v>1003</v>
      </c>
      <c r="J258" t="s">
        <v>1714</v>
      </c>
      <c r="K258" t="s">
        <v>1003</v>
      </c>
      <c r="L258" t="s">
        <v>1005</v>
      </c>
      <c r="M258" t="s">
        <v>1006</v>
      </c>
      <c r="N258" t="s">
        <v>1223</v>
      </c>
      <c r="O258" t="s">
        <v>1224</v>
      </c>
      <c r="P258" t="s">
        <v>1939</v>
      </c>
      <c r="Q258" t="s">
        <v>1952</v>
      </c>
      <c r="R258" t="s">
        <v>1961</v>
      </c>
    </row>
    <row r="259" spans="1:18" x14ac:dyDescent="0.25">
      <c r="A259" t="s">
        <v>1518</v>
      </c>
      <c r="B259" t="s">
        <v>821</v>
      </c>
      <c r="C259" t="s">
        <v>1232</v>
      </c>
      <c r="D259" t="s">
        <v>7</v>
      </c>
      <c r="E259" t="s">
        <v>11</v>
      </c>
      <c r="F259" t="s">
        <v>1077</v>
      </c>
      <c r="G259" t="s">
        <v>398</v>
      </c>
      <c r="H259" t="s">
        <v>1714</v>
      </c>
      <c r="I259" t="s">
        <v>1072</v>
      </c>
      <c r="J259" t="s">
        <v>1714</v>
      </c>
      <c r="K259" t="s">
        <v>1072</v>
      </c>
      <c r="L259" t="s">
        <v>1005</v>
      </c>
      <c r="M259" t="s">
        <v>1006</v>
      </c>
      <c r="N259" t="s">
        <v>1223</v>
      </c>
      <c r="O259" t="s">
        <v>1224</v>
      </c>
      <c r="P259" t="s">
        <v>1939</v>
      </c>
      <c r="Q259" t="s">
        <v>1953</v>
      </c>
      <c r="R259" t="s">
        <v>1961</v>
      </c>
    </row>
    <row r="260" spans="1:18" x14ac:dyDescent="0.25">
      <c r="A260" t="s">
        <v>1518</v>
      </c>
      <c r="B260" t="s">
        <v>658</v>
      </c>
      <c r="C260" t="s">
        <v>1233</v>
      </c>
      <c r="D260" t="s">
        <v>7</v>
      </c>
      <c r="E260" t="s">
        <v>11</v>
      </c>
      <c r="F260" t="s">
        <v>1002</v>
      </c>
      <c r="G260" t="s">
        <v>397</v>
      </c>
      <c r="H260" t="s">
        <v>1714</v>
      </c>
      <c r="I260" t="s">
        <v>339</v>
      </c>
      <c r="J260" t="s">
        <v>1714</v>
      </c>
      <c r="K260" t="s">
        <v>339</v>
      </c>
      <c r="L260" t="s">
        <v>1005</v>
      </c>
      <c r="M260" t="s">
        <v>1006</v>
      </c>
      <c r="N260" t="s">
        <v>1223</v>
      </c>
      <c r="O260" t="s">
        <v>1224</v>
      </c>
      <c r="P260" t="s">
        <v>1939</v>
      </c>
      <c r="Q260" t="s">
        <v>1953</v>
      </c>
      <c r="R260" t="s">
        <v>1961</v>
      </c>
    </row>
    <row r="261" spans="1:18" x14ac:dyDescent="0.25">
      <c r="A261" t="s">
        <v>1518</v>
      </c>
      <c r="B261" t="s">
        <v>772</v>
      </c>
      <c r="C261" t="s">
        <v>1234</v>
      </c>
      <c r="D261" t="s">
        <v>7</v>
      </c>
      <c r="E261" t="s">
        <v>13</v>
      </c>
      <c r="F261" t="s">
        <v>1055</v>
      </c>
      <c r="G261" t="s">
        <v>397</v>
      </c>
      <c r="H261" t="s">
        <v>1714</v>
      </c>
      <c r="I261" t="s">
        <v>361</v>
      </c>
      <c r="J261" t="s">
        <v>1714</v>
      </c>
      <c r="K261" t="s">
        <v>361</v>
      </c>
      <c r="L261" t="s">
        <v>1005</v>
      </c>
      <c r="M261" t="s">
        <v>1006</v>
      </c>
      <c r="N261" t="s">
        <v>1235</v>
      </c>
      <c r="O261" t="s">
        <v>1007</v>
      </c>
      <c r="P261" t="s">
        <v>1939</v>
      </c>
      <c r="Q261" t="s">
        <v>1956</v>
      </c>
      <c r="R261" t="s">
        <v>1961</v>
      </c>
    </row>
    <row r="262" spans="1:18" x14ac:dyDescent="0.25">
      <c r="A262" t="s">
        <v>1518</v>
      </c>
      <c r="B262" t="s">
        <v>801</v>
      </c>
      <c r="C262" t="s">
        <v>1236</v>
      </c>
      <c r="D262" t="s">
        <v>4</v>
      </c>
      <c r="E262" t="s">
        <v>17</v>
      </c>
      <c r="F262" t="s">
        <v>1055</v>
      </c>
      <c r="G262" t="s">
        <v>814</v>
      </c>
      <c r="H262" t="s">
        <v>1714</v>
      </c>
      <c r="I262" t="s">
        <v>30</v>
      </c>
      <c r="J262" t="s">
        <v>1714</v>
      </c>
      <c r="K262" t="s">
        <v>30</v>
      </c>
      <c r="L262" t="s">
        <v>1005</v>
      </c>
      <c r="M262" t="s">
        <v>1006</v>
      </c>
      <c r="N262" t="s">
        <v>1235</v>
      </c>
      <c r="O262" t="s">
        <v>1007</v>
      </c>
      <c r="P262" t="s">
        <v>1939</v>
      </c>
      <c r="Q262" t="s">
        <v>1954</v>
      </c>
      <c r="R262" t="s">
        <v>1961</v>
      </c>
    </row>
    <row r="263" spans="1:18" x14ac:dyDescent="0.25">
      <c r="A263" t="s">
        <v>1518</v>
      </c>
      <c r="B263" t="s">
        <v>785</v>
      </c>
      <c r="C263" t="s">
        <v>1237</v>
      </c>
      <c r="D263" t="s">
        <v>8</v>
      </c>
      <c r="E263" t="s">
        <v>11</v>
      </c>
      <c r="F263" t="s">
        <v>1039</v>
      </c>
      <c r="G263" t="s">
        <v>397</v>
      </c>
      <c r="H263" t="s">
        <v>1714</v>
      </c>
      <c r="I263" t="s">
        <v>368</v>
      </c>
      <c r="J263" t="s">
        <v>1714</v>
      </c>
      <c r="K263" t="s">
        <v>368</v>
      </c>
      <c r="L263" t="s">
        <v>1005</v>
      </c>
      <c r="M263" t="s">
        <v>1006</v>
      </c>
      <c r="N263" t="s">
        <v>1235</v>
      </c>
      <c r="O263" t="s">
        <v>1007</v>
      </c>
      <c r="P263" t="s">
        <v>1939</v>
      </c>
      <c r="Q263" t="s">
        <v>1953</v>
      </c>
      <c r="R263" t="s">
        <v>1961</v>
      </c>
    </row>
    <row r="264" spans="1:18" x14ac:dyDescent="0.25">
      <c r="A264" t="s">
        <v>1518</v>
      </c>
      <c r="B264" t="s">
        <v>824</v>
      </c>
      <c r="C264" t="s">
        <v>1238</v>
      </c>
      <c r="D264" t="s">
        <v>7</v>
      </c>
      <c r="E264" t="s">
        <v>15</v>
      </c>
      <c r="F264" t="s">
        <v>1039</v>
      </c>
      <c r="G264" t="s">
        <v>397</v>
      </c>
      <c r="H264" t="s">
        <v>1714</v>
      </c>
      <c r="I264" t="s">
        <v>361</v>
      </c>
      <c r="J264" t="s">
        <v>1714</v>
      </c>
      <c r="K264" t="s">
        <v>361</v>
      </c>
      <c r="L264" t="s">
        <v>1005</v>
      </c>
      <c r="M264" t="s">
        <v>1006</v>
      </c>
      <c r="N264" t="s">
        <v>1235</v>
      </c>
      <c r="O264" t="s">
        <v>1007</v>
      </c>
      <c r="P264" t="s">
        <v>1939</v>
      </c>
      <c r="Q264" t="s">
        <v>1951</v>
      </c>
      <c r="R264" t="s">
        <v>1961</v>
      </c>
    </row>
    <row r="265" spans="1:18" x14ac:dyDescent="0.25">
      <c r="A265" t="s">
        <v>1518</v>
      </c>
      <c r="B265" t="s">
        <v>791</v>
      </c>
      <c r="C265" t="s">
        <v>1239</v>
      </c>
      <c r="D265" t="s">
        <v>6</v>
      </c>
      <c r="E265" t="s">
        <v>10</v>
      </c>
      <c r="F265" t="s">
        <v>1055</v>
      </c>
      <c r="G265" t="s">
        <v>787</v>
      </c>
      <c r="H265" t="s">
        <v>1714</v>
      </c>
      <c r="I265" t="s">
        <v>149</v>
      </c>
      <c r="J265" t="s">
        <v>1714</v>
      </c>
      <c r="K265" t="s">
        <v>149</v>
      </c>
      <c r="L265" t="s">
        <v>1005</v>
      </c>
      <c r="M265" t="s">
        <v>1006</v>
      </c>
      <c r="N265" t="s">
        <v>1235</v>
      </c>
      <c r="O265" t="s">
        <v>1007</v>
      </c>
      <c r="P265" t="s">
        <v>1939</v>
      </c>
      <c r="Q265" t="s">
        <v>1955</v>
      </c>
      <c r="R265" t="s">
        <v>1961</v>
      </c>
    </row>
    <row r="266" spans="1:18" x14ac:dyDescent="0.25">
      <c r="A266" t="s">
        <v>1518</v>
      </c>
      <c r="B266" t="s">
        <v>738</v>
      </c>
      <c r="C266" t="s">
        <v>1240</v>
      </c>
      <c r="D266" t="s">
        <v>7</v>
      </c>
      <c r="E266" t="s">
        <v>10</v>
      </c>
      <c r="F266" t="s">
        <v>1241</v>
      </c>
      <c r="G266" t="s">
        <v>398</v>
      </c>
      <c r="H266" t="s">
        <v>698</v>
      </c>
      <c r="I266" t="s">
        <v>266</v>
      </c>
      <c r="J266" t="s">
        <v>304</v>
      </c>
      <c r="K266" t="s">
        <v>27</v>
      </c>
      <c r="L266" t="s">
        <v>1242</v>
      </c>
      <c r="M266" t="s">
        <v>1243</v>
      </c>
      <c r="N266" t="s">
        <v>1244</v>
      </c>
      <c r="O266" t="s">
        <v>1041</v>
      </c>
      <c r="P266" t="s">
        <v>1939</v>
      </c>
      <c r="Q266" t="s">
        <v>1955</v>
      </c>
      <c r="R266" t="s">
        <v>1961</v>
      </c>
    </row>
    <row r="267" spans="1:18" x14ac:dyDescent="0.25">
      <c r="A267" t="s">
        <v>1518</v>
      </c>
      <c r="B267" t="s">
        <v>690</v>
      </c>
      <c r="C267" t="s">
        <v>1245</v>
      </c>
      <c r="D267" t="s">
        <v>8</v>
      </c>
      <c r="E267" t="s">
        <v>9</v>
      </c>
      <c r="F267" t="s">
        <v>1055</v>
      </c>
      <c r="G267" t="s">
        <v>814</v>
      </c>
      <c r="H267" t="s">
        <v>698</v>
      </c>
      <c r="I267" t="s">
        <v>1246</v>
      </c>
      <c r="J267" t="s">
        <v>375</v>
      </c>
      <c r="K267" t="s">
        <v>93</v>
      </c>
      <c r="L267" t="s">
        <v>1242</v>
      </c>
      <c r="M267" t="s">
        <v>1247</v>
      </c>
      <c r="N267" t="s">
        <v>1244</v>
      </c>
      <c r="O267" t="s">
        <v>1041</v>
      </c>
      <c r="P267" t="s">
        <v>1939</v>
      </c>
      <c r="Q267" t="s">
        <v>1952</v>
      </c>
      <c r="R267" t="s">
        <v>1961</v>
      </c>
    </row>
    <row r="268" spans="1:18" x14ac:dyDescent="0.25">
      <c r="A268" t="s">
        <v>1518</v>
      </c>
      <c r="B268" t="s">
        <v>809</v>
      </c>
      <c r="C268" t="s">
        <v>1248</v>
      </c>
      <c r="D268" t="s">
        <v>6</v>
      </c>
      <c r="E268" t="s">
        <v>11</v>
      </c>
      <c r="F268" t="s">
        <v>1241</v>
      </c>
      <c r="G268" t="s">
        <v>398</v>
      </c>
      <c r="H268" t="s">
        <v>698</v>
      </c>
      <c r="I268" t="s">
        <v>65</v>
      </c>
      <c r="J268" t="s">
        <v>281</v>
      </c>
      <c r="K268" t="s">
        <v>92</v>
      </c>
      <c r="L268" t="s">
        <v>1242</v>
      </c>
      <c r="M268" t="s">
        <v>1243</v>
      </c>
      <c r="N268" t="s">
        <v>1244</v>
      </c>
      <c r="O268" t="s">
        <v>1041</v>
      </c>
      <c r="P268" t="s">
        <v>1939</v>
      </c>
      <c r="Q268" t="s">
        <v>1953</v>
      </c>
      <c r="R268" t="s">
        <v>1961</v>
      </c>
    </row>
    <row r="269" spans="1:18" x14ac:dyDescent="0.25">
      <c r="A269" t="s">
        <v>1518</v>
      </c>
      <c r="B269" t="s">
        <v>812</v>
      </c>
      <c r="C269" t="s">
        <v>1249</v>
      </c>
      <c r="D269" t="s">
        <v>7</v>
      </c>
      <c r="E269" t="s">
        <v>10</v>
      </c>
      <c r="F269" t="s">
        <v>1241</v>
      </c>
      <c r="G269" t="s">
        <v>398</v>
      </c>
      <c r="H269" t="s">
        <v>698</v>
      </c>
      <c r="I269" t="s">
        <v>266</v>
      </c>
      <c r="J269" t="s">
        <v>1250</v>
      </c>
      <c r="K269" t="s">
        <v>231</v>
      </c>
      <c r="L269" t="s">
        <v>1242</v>
      </c>
      <c r="M269" t="s">
        <v>1243</v>
      </c>
      <c r="N269" t="s">
        <v>1244</v>
      </c>
      <c r="O269" t="s">
        <v>1041</v>
      </c>
      <c r="P269" t="s">
        <v>1939</v>
      </c>
      <c r="Q269" t="s">
        <v>1955</v>
      </c>
      <c r="R269" t="s">
        <v>1961</v>
      </c>
    </row>
    <row r="270" spans="1:18" x14ac:dyDescent="0.25">
      <c r="A270" t="s">
        <v>1518</v>
      </c>
      <c r="B270" t="s">
        <v>744</v>
      </c>
      <c r="C270" t="s">
        <v>1251</v>
      </c>
      <c r="D270" t="s">
        <v>4</v>
      </c>
      <c r="E270" t="s">
        <v>13</v>
      </c>
      <c r="F270" t="s">
        <v>1039</v>
      </c>
      <c r="G270" t="s">
        <v>814</v>
      </c>
      <c r="H270" t="s">
        <v>698</v>
      </c>
      <c r="I270" t="s">
        <v>169</v>
      </c>
      <c r="J270" t="s">
        <v>1252</v>
      </c>
      <c r="K270" t="s">
        <v>93</v>
      </c>
      <c r="L270" t="s">
        <v>1242</v>
      </c>
      <c r="M270" t="s">
        <v>1247</v>
      </c>
      <c r="N270" t="s">
        <v>1244</v>
      </c>
      <c r="O270" t="s">
        <v>1041</v>
      </c>
      <c r="P270" t="s">
        <v>1939</v>
      </c>
      <c r="Q270" t="s">
        <v>1956</v>
      </c>
      <c r="R270" t="s">
        <v>1961</v>
      </c>
    </row>
    <row r="271" spans="1:18" x14ac:dyDescent="0.25">
      <c r="A271" t="s">
        <v>1518</v>
      </c>
      <c r="B271" t="s">
        <v>697</v>
      </c>
      <c r="C271" t="s">
        <v>1253</v>
      </c>
      <c r="D271" t="s">
        <v>6</v>
      </c>
      <c r="E271" t="s">
        <v>13</v>
      </c>
      <c r="F271" t="s">
        <v>1039</v>
      </c>
      <c r="G271" t="s">
        <v>814</v>
      </c>
      <c r="H271" t="s">
        <v>698</v>
      </c>
      <c r="I271" t="s">
        <v>151</v>
      </c>
      <c r="J271" t="s">
        <v>1097</v>
      </c>
      <c r="K271" t="s">
        <v>19</v>
      </c>
      <c r="L271" t="s">
        <v>1254</v>
      </c>
      <c r="M271" t="s">
        <v>1255</v>
      </c>
      <c r="N271" t="s">
        <v>1256</v>
      </c>
      <c r="O271" t="s">
        <v>1257</v>
      </c>
      <c r="P271" t="s">
        <v>1939</v>
      </c>
      <c r="Q271" t="s">
        <v>1956</v>
      </c>
      <c r="R271" t="s">
        <v>1961</v>
      </c>
    </row>
    <row r="272" spans="1:18" x14ac:dyDescent="0.25">
      <c r="A272" t="s">
        <v>1518</v>
      </c>
      <c r="B272" t="s">
        <v>694</v>
      </c>
      <c r="C272" t="s">
        <v>1258</v>
      </c>
      <c r="D272" t="s">
        <v>7</v>
      </c>
      <c r="E272" t="s">
        <v>9</v>
      </c>
      <c r="F272" t="s">
        <v>1039</v>
      </c>
      <c r="G272" t="s">
        <v>398</v>
      </c>
      <c r="H272" t="s">
        <v>721</v>
      </c>
      <c r="I272" t="s">
        <v>154</v>
      </c>
      <c r="J272" t="s">
        <v>342</v>
      </c>
      <c r="K272" t="s">
        <v>221</v>
      </c>
      <c r="L272" t="s">
        <v>1259</v>
      </c>
      <c r="M272" t="s">
        <v>1247</v>
      </c>
      <c r="N272" t="s">
        <v>1256</v>
      </c>
      <c r="O272" t="s">
        <v>1257</v>
      </c>
      <c r="P272" t="s">
        <v>1939</v>
      </c>
      <c r="Q272" t="s">
        <v>1952</v>
      </c>
      <c r="R272" t="s">
        <v>1961</v>
      </c>
    </row>
    <row r="273" spans="1:18" x14ac:dyDescent="0.25">
      <c r="A273" t="s">
        <v>1518</v>
      </c>
      <c r="B273" t="s">
        <v>762</v>
      </c>
      <c r="C273" t="s">
        <v>1260</v>
      </c>
      <c r="D273" t="s">
        <v>6</v>
      </c>
      <c r="E273" t="s">
        <v>15</v>
      </c>
      <c r="F273" t="s">
        <v>1261</v>
      </c>
      <c r="G273" t="s">
        <v>398</v>
      </c>
      <c r="H273" t="s">
        <v>721</v>
      </c>
      <c r="I273" t="s">
        <v>1262</v>
      </c>
      <c r="J273" t="s">
        <v>1263</v>
      </c>
      <c r="K273" t="s">
        <v>1264</v>
      </c>
      <c r="L273" t="s">
        <v>1254</v>
      </c>
      <c r="M273" t="s">
        <v>1255</v>
      </c>
      <c r="N273" t="s">
        <v>1256</v>
      </c>
      <c r="O273" t="s">
        <v>1257</v>
      </c>
      <c r="P273" t="s">
        <v>1939</v>
      </c>
      <c r="Q273" t="s">
        <v>1951</v>
      </c>
      <c r="R273" t="s">
        <v>1961</v>
      </c>
    </row>
    <row r="274" spans="1:18" x14ac:dyDescent="0.25">
      <c r="A274" t="s">
        <v>1518</v>
      </c>
      <c r="B274" t="s">
        <v>788</v>
      </c>
      <c r="C274" t="s">
        <v>1265</v>
      </c>
      <c r="D274" t="s">
        <v>8</v>
      </c>
      <c r="E274" t="s">
        <v>10</v>
      </c>
      <c r="F274" t="s">
        <v>1261</v>
      </c>
      <c r="G274" t="s">
        <v>814</v>
      </c>
      <c r="H274" t="s">
        <v>721</v>
      </c>
      <c r="I274" t="s">
        <v>48</v>
      </c>
      <c r="J274" t="s">
        <v>278</v>
      </c>
      <c r="K274" t="s">
        <v>31</v>
      </c>
      <c r="L274" t="s">
        <v>1242</v>
      </c>
      <c r="M274" t="s">
        <v>1243</v>
      </c>
      <c r="N274" t="s">
        <v>1256</v>
      </c>
      <c r="O274" t="s">
        <v>1257</v>
      </c>
      <c r="P274" t="s">
        <v>1939</v>
      </c>
      <c r="Q274" t="s">
        <v>1955</v>
      </c>
      <c r="R274" t="s">
        <v>1961</v>
      </c>
    </row>
    <row r="275" spans="1:18" x14ac:dyDescent="0.25">
      <c r="A275" t="s">
        <v>1518</v>
      </c>
      <c r="B275" t="s">
        <v>770</v>
      </c>
      <c r="C275" t="s">
        <v>1266</v>
      </c>
      <c r="D275" t="s">
        <v>4</v>
      </c>
      <c r="E275" t="s">
        <v>11</v>
      </c>
      <c r="F275" t="s">
        <v>1261</v>
      </c>
      <c r="G275" t="s">
        <v>814</v>
      </c>
      <c r="H275" t="s">
        <v>673</v>
      </c>
      <c r="I275" t="s">
        <v>29</v>
      </c>
      <c r="J275" t="s">
        <v>1119</v>
      </c>
      <c r="K275" t="s">
        <v>1267</v>
      </c>
      <c r="L275" t="s">
        <v>1259</v>
      </c>
      <c r="M275" t="s">
        <v>1247</v>
      </c>
      <c r="N275" t="s">
        <v>1256</v>
      </c>
      <c r="O275" t="s">
        <v>1257</v>
      </c>
      <c r="P275" t="s">
        <v>1939</v>
      </c>
      <c r="Q275" t="s">
        <v>1953</v>
      </c>
      <c r="R275" t="s">
        <v>1961</v>
      </c>
    </row>
    <row r="276" spans="1:18" x14ac:dyDescent="0.25">
      <c r="A276" t="s">
        <v>1518</v>
      </c>
      <c r="B276" t="s">
        <v>722</v>
      </c>
      <c r="C276" t="s">
        <v>1268</v>
      </c>
      <c r="D276" t="s">
        <v>8</v>
      </c>
      <c r="E276" t="s">
        <v>15</v>
      </c>
      <c r="F276" t="s">
        <v>1147</v>
      </c>
      <c r="G276" t="s">
        <v>814</v>
      </c>
      <c r="H276" t="s">
        <v>698</v>
      </c>
      <c r="I276" t="s">
        <v>219</v>
      </c>
      <c r="J276" t="s">
        <v>268</v>
      </c>
      <c r="K276" t="s">
        <v>156</v>
      </c>
      <c r="L276" t="s">
        <v>1259</v>
      </c>
      <c r="M276" t="s">
        <v>1247</v>
      </c>
      <c r="N276" t="s">
        <v>1256</v>
      </c>
      <c r="O276" t="s">
        <v>1257</v>
      </c>
      <c r="P276" t="s">
        <v>1939</v>
      </c>
      <c r="Q276" t="s">
        <v>1951</v>
      </c>
      <c r="R276" t="s">
        <v>1961</v>
      </c>
    </row>
    <row r="277" spans="1:18" x14ac:dyDescent="0.25">
      <c r="A277" t="s">
        <v>1518</v>
      </c>
      <c r="B277" t="s">
        <v>664</v>
      </c>
      <c r="C277" t="s">
        <v>1269</v>
      </c>
      <c r="D277" t="s">
        <v>7</v>
      </c>
      <c r="E277" t="s">
        <v>9</v>
      </c>
      <c r="F277" t="s">
        <v>1147</v>
      </c>
      <c r="G277" t="s">
        <v>814</v>
      </c>
      <c r="H277" t="s">
        <v>721</v>
      </c>
      <c r="I277" t="s">
        <v>170</v>
      </c>
      <c r="J277" t="s">
        <v>1270</v>
      </c>
      <c r="K277" t="s">
        <v>1271</v>
      </c>
      <c r="L277" t="s">
        <v>1254</v>
      </c>
      <c r="M277" t="s">
        <v>1255</v>
      </c>
      <c r="N277" t="s">
        <v>1256</v>
      </c>
      <c r="O277" t="s">
        <v>1257</v>
      </c>
      <c r="P277" t="s">
        <v>1939</v>
      </c>
      <c r="Q277" t="s">
        <v>1952</v>
      </c>
      <c r="R277" t="s">
        <v>1961</v>
      </c>
    </row>
    <row r="278" spans="1:18" x14ac:dyDescent="0.25">
      <c r="A278" t="s">
        <v>1518</v>
      </c>
      <c r="B278" t="s">
        <v>656</v>
      </c>
      <c r="C278" t="s">
        <v>1272</v>
      </c>
      <c r="D278" t="s">
        <v>6</v>
      </c>
      <c r="E278" t="s">
        <v>9</v>
      </c>
      <c r="F278" t="s">
        <v>1077</v>
      </c>
      <c r="G278" t="s">
        <v>814</v>
      </c>
      <c r="H278" t="s">
        <v>698</v>
      </c>
      <c r="I278" t="s">
        <v>1273</v>
      </c>
      <c r="J278" t="s">
        <v>1252</v>
      </c>
      <c r="K278" t="s">
        <v>121</v>
      </c>
      <c r="L278" t="s">
        <v>1242</v>
      </c>
      <c r="M278" t="s">
        <v>1247</v>
      </c>
      <c r="N278" t="s">
        <v>1274</v>
      </c>
      <c r="O278" t="s">
        <v>1103</v>
      </c>
      <c r="P278" t="s">
        <v>1939</v>
      </c>
      <c r="Q278" t="s">
        <v>1952</v>
      </c>
      <c r="R278" t="s">
        <v>1961</v>
      </c>
    </row>
    <row r="279" spans="1:18" x14ac:dyDescent="0.25">
      <c r="A279" t="s">
        <v>1518</v>
      </c>
      <c r="B279" t="s">
        <v>855</v>
      </c>
      <c r="C279" t="s">
        <v>1275</v>
      </c>
      <c r="D279" t="s">
        <v>7</v>
      </c>
      <c r="E279" t="s">
        <v>13</v>
      </c>
      <c r="F279" t="s">
        <v>1147</v>
      </c>
      <c r="G279" t="s">
        <v>804</v>
      </c>
      <c r="H279" t="s">
        <v>698</v>
      </c>
      <c r="I279" t="s">
        <v>1276</v>
      </c>
      <c r="J279" t="s">
        <v>1277</v>
      </c>
      <c r="K279" t="s">
        <v>1278</v>
      </c>
      <c r="L279" t="s">
        <v>1242</v>
      </c>
      <c r="M279" t="s">
        <v>1243</v>
      </c>
      <c r="N279" t="s">
        <v>1274</v>
      </c>
      <c r="O279" t="s">
        <v>1103</v>
      </c>
      <c r="P279" t="s">
        <v>1939</v>
      </c>
      <c r="Q279" t="s">
        <v>1956</v>
      </c>
      <c r="R279" t="s">
        <v>1961</v>
      </c>
    </row>
    <row r="280" spans="1:18" x14ac:dyDescent="0.25">
      <c r="A280" t="s">
        <v>1518</v>
      </c>
      <c r="B280" t="s">
        <v>848</v>
      </c>
      <c r="C280" t="s">
        <v>1279</v>
      </c>
      <c r="D280" t="s">
        <v>6</v>
      </c>
      <c r="E280" t="s">
        <v>9</v>
      </c>
      <c r="F280" t="s">
        <v>1077</v>
      </c>
      <c r="G280" t="s">
        <v>814</v>
      </c>
      <c r="H280" t="s">
        <v>698</v>
      </c>
      <c r="I280" t="s">
        <v>148</v>
      </c>
      <c r="J280" t="s">
        <v>342</v>
      </c>
      <c r="K280" t="s">
        <v>125</v>
      </c>
      <c r="L280" t="s">
        <v>1242</v>
      </c>
      <c r="M280" t="s">
        <v>1247</v>
      </c>
      <c r="N280" t="s">
        <v>1274</v>
      </c>
      <c r="O280" t="s">
        <v>1103</v>
      </c>
      <c r="P280" t="s">
        <v>1939</v>
      </c>
      <c r="Q280" t="s">
        <v>1952</v>
      </c>
      <c r="R280" t="s">
        <v>1961</v>
      </c>
    </row>
    <row r="281" spans="1:18" x14ac:dyDescent="0.25">
      <c r="A281" t="s">
        <v>1518</v>
      </c>
      <c r="B281" t="s">
        <v>655</v>
      </c>
      <c r="C281" t="s">
        <v>1280</v>
      </c>
      <c r="D281" t="s">
        <v>4</v>
      </c>
      <c r="E281" t="s">
        <v>17</v>
      </c>
      <c r="F281" t="s">
        <v>143</v>
      </c>
      <c r="G281" t="s">
        <v>814</v>
      </c>
      <c r="H281" t="s">
        <v>698</v>
      </c>
      <c r="I281" t="s">
        <v>223</v>
      </c>
      <c r="J281" t="s">
        <v>375</v>
      </c>
      <c r="K281" t="s">
        <v>1281</v>
      </c>
      <c r="L281" t="s">
        <v>1242</v>
      </c>
      <c r="M281" t="s">
        <v>1247</v>
      </c>
      <c r="N281" t="s">
        <v>1274</v>
      </c>
      <c r="O281" t="s">
        <v>1103</v>
      </c>
      <c r="P281" t="s">
        <v>1939</v>
      </c>
      <c r="Q281" t="s">
        <v>1954</v>
      </c>
      <c r="R281" t="s">
        <v>1961</v>
      </c>
    </row>
    <row r="282" spans="1:18" x14ac:dyDescent="0.25">
      <c r="A282" t="s">
        <v>1518</v>
      </c>
      <c r="B282" t="s">
        <v>733</v>
      </c>
      <c r="C282" t="s">
        <v>1282</v>
      </c>
      <c r="D282" t="s">
        <v>7</v>
      </c>
      <c r="E282" t="s">
        <v>13</v>
      </c>
      <c r="F282" t="s">
        <v>143</v>
      </c>
      <c r="G282" t="s">
        <v>398</v>
      </c>
      <c r="H282" t="s">
        <v>698</v>
      </c>
      <c r="I282" t="s">
        <v>1283</v>
      </c>
      <c r="J282" t="s">
        <v>375</v>
      </c>
      <c r="K282" t="s">
        <v>1284</v>
      </c>
      <c r="L282" t="s">
        <v>1242</v>
      </c>
      <c r="M282" t="s">
        <v>1247</v>
      </c>
      <c r="N282" t="s">
        <v>1274</v>
      </c>
      <c r="O282" t="s">
        <v>1103</v>
      </c>
      <c r="P282" t="s">
        <v>1939</v>
      </c>
      <c r="Q282" t="s">
        <v>1956</v>
      </c>
      <c r="R282" t="s">
        <v>1961</v>
      </c>
    </row>
    <row r="283" spans="1:18" x14ac:dyDescent="0.25">
      <c r="A283" t="s">
        <v>1518</v>
      </c>
      <c r="B283" t="s">
        <v>760</v>
      </c>
      <c r="C283" t="s">
        <v>1285</v>
      </c>
      <c r="D283" t="s">
        <v>6</v>
      </c>
      <c r="E283" t="s">
        <v>9</v>
      </c>
      <c r="F283" t="s">
        <v>143</v>
      </c>
      <c r="G283" t="s">
        <v>804</v>
      </c>
      <c r="H283" t="s">
        <v>698</v>
      </c>
      <c r="I283" t="s">
        <v>1262</v>
      </c>
      <c r="J283" t="s">
        <v>342</v>
      </c>
      <c r="K283" t="s">
        <v>92</v>
      </c>
      <c r="L283" t="s">
        <v>1242</v>
      </c>
      <c r="M283" t="s">
        <v>1247</v>
      </c>
      <c r="N283" t="s">
        <v>1274</v>
      </c>
      <c r="O283" t="s">
        <v>1103</v>
      </c>
      <c r="P283" t="s">
        <v>1939</v>
      </c>
      <c r="Q283" t="s">
        <v>1952</v>
      </c>
      <c r="R283" t="s">
        <v>1961</v>
      </c>
    </row>
    <row r="284" spans="1:18" x14ac:dyDescent="0.25">
      <c r="A284" t="s">
        <v>1518</v>
      </c>
      <c r="B284" t="s">
        <v>732</v>
      </c>
      <c r="C284" t="s">
        <v>1286</v>
      </c>
      <c r="D284" t="s">
        <v>4</v>
      </c>
      <c r="E284" t="s">
        <v>11</v>
      </c>
      <c r="F284" t="s">
        <v>143</v>
      </c>
      <c r="G284" t="s">
        <v>814</v>
      </c>
      <c r="H284" t="s">
        <v>698</v>
      </c>
      <c r="I284" t="s">
        <v>223</v>
      </c>
      <c r="J284" t="s">
        <v>1287</v>
      </c>
      <c r="K284" t="s">
        <v>1288</v>
      </c>
      <c r="L284" t="s">
        <v>1242</v>
      </c>
      <c r="M284" t="s">
        <v>1247</v>
      </c>
      <c r="N284" t="s">
        <v>1274</v>
      </c>
      <c r="O284" t="s">
        <v>1103</v>
      </c>
      <c r="P284" t="s">
        <v>1939</v>
      </c>
      <c r="Q284" t="s">
        <v>1953</v>
      </c>
      <c r="R284" t="s">
        <v>1961</v>
      </c>
    </row>
    <row r="285" spans="1:18" x14ac:dyDescent="0.25">
      <c r="A285" t="s">
        <v>1518</v>
      </c>
      <c r="B285" t="s">
        <v>723</v>
      </c>
      <c r="C285" t="s">
        <v>1289</v>
      </c>
      <c r="D285" t="s">
        <v>8</v>
      </c>
      <c r="E285" t="s">
        <v>11</v>
      </c>
      <c r="F285" t="s">
        <v>1055</v>
      </c>
      <c r="G285" t="s">
        <v>804</v>
      </c>
      <c r="H285" t="s">
        <v>698</v>
      </c>
      <c r="I285" t="s">
        <v>224</v>
      </c>
      <c r="J285" t="s">
        <v>318</v>
      </c>
      <c r="K285" t="s">
        <v>37</v>
      </c>
      <c r="L285" t="s">
        <v>1242</v>
      </c>
      <c r="M285" t="s">
        <v>1099</v>
      </c>
      <c r="N285" t="s">
        <v>1274</v>
      </c>
      <c r="O285" t="s">
        <v>1103</v>
      </c>
      <c r="P285" t="s">
        <v>1939</v>
      </c>
      <c r="Q285" t="s">
        <v>1953</v>
      </c>
      <c r="R285" t="s">
        <v>1961</v>
      </c>
    </row>
    <row r="286" spans="1:18" x14ac:dyDescent="0.25">
      <c r="A286" t="s">
        <v>1518</v>
      </c>
      <c r="B286" t="s">
        <v>717</v>
      </c>
      <c r="C286" t="s">
        <v>1290</v>
      </c>
      <c r="D286" t="s">
        <v>7</v>
      </c>
      <c r="E286" t="s">
        <v>13</v>
      </c>
      <c r="F286" t="s">
        <v>1039</v>
      </c>
      <c r="G286" t="s">
        <v>814</v>
      </c>
      <c r="H286" t="s">
        <v>721</v>
      </c>
      <c r="I286" t="s">
        <v>1291</v>
      </c>
      <c r="J286" t="s">
        <v>375</v>
      </c>
      <c r="K286" t="s">
        <v>62</v>
      </c>
      <c r="L286" t="s">
        <v>1242</v>
      </c>
      <c r="M286" t="s">
        <v>1247</v>
      </c>
      <c r="N286" t="s">
        <v>1274</v>
      </c>
      <c r="O286" t="s">
        <v>1103</v>
      </c>
      <c r="P286" t="s">
        <v>1939</v>
      </c>
      <c r="Q286" t="s">
        <v>1956</v>
      </c>
      <c r="R286" t="s">
        <v>1961</v>
      </c>
    </row>
    <row r="287" spans="1:18" x14ac:dyDescent="0.25">
      <c r="A287" t="s">
        <v>1518</v>
      </c>
      <c r="B287" t="s">
        <v>759</v>
      </c>
      <c r="C287" t="s">
        <v>1292</v>
      </c>
      <c r="D287" t="s">
        <v>6</v>
      </c>
      <c r="E287" t="s">
        <v>12</v>
      </c>
      <c r="F287" t="s">
        <v>1002</v>
      </c>
      <c r="G287" t="s">
        <v>814</v>
      </c>
      <c r="H287" t="s">
        <v>721</v>
      </c>
      <c r="I287" t="s">
        <v>1293</v>
      </c>
      <c r="J287" t="s">
        <v>1110</v>
      </c>
      <c r="K287" t="s">
        <v>1281</v>
      </c>
      <c r="L287" t="s">
        <v>1242</v>
      </c>
      <c r="M287" t="s">
        <v>1247</v>
      </c>
      <c r="N287" t="s">
        <v>1274</v>
      </c>
      <c r="O287" t="s">
        <v>1103</v>
      </c>
      <c r="P287" t="s">
        <v>1939</v>
      </c>
      <c r="Q287" t="s">
        <v>1957</v>
      </c>
      <c r="R287" t="s">
        <v>1961</v>
      </c>
    </row>
    <row r="288" spans="1:18" x14ac:dyDescent="0.25">
      <c r="A288" t="s">
        <v>1518</v>
      </c>
      <c r="B288" t="s">
        <v>729</v>
      </c>
      <c r="C288" t="s">
        <v>1294</v>
      </c>
      <c r="D288" t="s">
        <v>4</v>
      </c>
      <c r="E288" t="s">
        <v>9</v>
      </c>
      <c r="F288" t="s">
        <v>1002</v>
      </c>
      <c r="G288" t="s">
        <v>814</v>
      </c>
      <c r="H288" t="s">
        <v>721</v>
      </c>
      <c r="I288" t="s">
        <v>224</v>
      </c>
      <c r="J288" t="s">
        <v>342</v>
      </c>
      <c r="K288" t="s">
        <v>1281</v>
      </c>
      <c r="L288" t="s">
        <v>1242</v>
      </c>
      <c r="M288" t="s">
        <v>1247</v>
      </c>
      <c r="N288" t="s">
        <v>1274</v>
      </c>
      <c r="O288" t="s">
        <v>1103</v>
      </c>
      <c r="P288" t="s">
        <v>1939</v>
      </c>
      <c r="Q288" t="s">
        <v>1952</v>
      </c>
      <c r="R288" t="s">
        <v>1961</v>
      </c>
    </row>
    <row r="289" spans="1:18" x14ac:dyDescent="0.25">
      <c r="A289" t="s">
        <v>1518</v>
      </c>
      <c r="B289" t="s">
        <v>781</v>
      </c>
      <c r="C289" t="s">
        <v>1295</v>
      </c>
      <c r="D289" t="s">
        <v>6</v>
      </c>
      <c r="E289" t="s">
        <v>9</v>
      </c>
      <c r="F289" t="s">
        <v>1296</v>
      </c>
      <c r="G289" t="s">
        <v>398</v>
      </c>
      <c r="H289" t="s">
        <v>721</v>
      </c>
      <c r="I289" t="s">
        <v>1284</v>
      </c>
      <c r="J289" t="s">
        <v>319</v>
      </c>
      <c r="K289" t="s">
        <v>43</v>
      </c>
      <c r="L289" t="s">
        <v>1242</v>
      </c>
      <c r="M289" t="s">
        <v>1243</v>
      </c>
      <c r="N289" t="s">
        <v>1297</v>
      </c>
      <c r="O289" t="s">
        <v>1298</v>
      </c>
      <c r="P289" t="s">
        <v>1939</v>
      </c>
      <c r="Q289" t="s">
        <v>1952</v>
      </c>
      <c r="R289" t="s">
        <v>1961</v>
      </c>
    </row>
    <row r="290" spans="1:18" x14ac:dyDescent="0.25">
      <c r="A290" t="s">
        <v>1518</v>
      </c>
      <c r="B290" t="s">
        <v>720</v>
      </c>
      <c r="C290" t="s">
        <v>1299</v>
      </c>
      <c r="D290" t="s">
        <v>6</v>
      </c>
      <c r="E290" t="s">
        <v>13</v>
      </c>
      <c r="F290" t="s">
        <v>1296</v>
      </c>
      <c r="G290" t="s">
        <v>398</v>
      </c>
      <c r="H290" t="s">
        <v>721</v>
      </c>
      <c r="I290" t="s">
        <v>65</v>
      </c>
      <c r="J290" t="s">
        <v>374</v>
      </c>
      <c r="K290" t="s">
        <v>60</v>
      </c>
      <c r="L290" t="s">
        <v>1242</v>
      </c>
      <c r="M290" t="s">
        <v>1243</v>
      </c>
      <c r="N290" t="s">
        <v>1297</v>
      </c>
      <c r="O290" t="s">
        <v>1298</v>
      </c>
      <c r="P290" t="s">
        <v>1939</v>
      </c>
      <c r="Q290" t="s">
        <v>1956</v>
      </c>
      <c r="R290" t="s">
        <v>1961</v>
      </c>
    </row>
    <row r="291" spans="1:18" x14ac:dyDescent="0.25">
      <c r="A291" t="s">
        <v>1518</v>
      </c>
      <c r="B291" t="s">
        <v>768</v>
      </c>
      <c r="C291" t="s">
        <v>1300</v>
      </c>
      <c r="D291" t="s">
        <v>7</v>
      </c>
      <c r="E291" t="s">
        <v>10</v>
      </c>
      <c r="F291" t="s">
        <v>140</v>
      </c>
      <c r="G291" t="s">
        <v>398</v>
      </c>
      <c r="H291" t="s">
        <v>698</v>
      </c>
      <c r="I291" t="s">
        <v>1301</v>
      </c>
      <c r="J291" t="s">
        <v>1302</v>
      </c>
      <c r="K291" t="s">
        <v>41</v>
      </c>
      <c r="L291" t="s">
        <v>1242</v>
      </c>
      <c r="M291" t="s">
        <v>1243</v>
      </c>
      <c r="N291" t="s">
        <v>1297</v>
      </c>
      <c r="O291" t="s">
        <v>1298</v>
      </c>
      <c r="P291" t="s">
        <v>1939</v>
      </c>
      <c r="Q291" t="s">
        <v>1955</v>
      </c>
      <c r="R291" t="s">
        <v>1961</v>
      </c>
    </row>
    <row r="292" spans="1:18" x14ac:dyDescent="0.25">
      <c r="A292" t="s">
        <v>1518</v>
      </c>
      <c r="B292" t="s">
        <v>752</v>
      </c>
      <c r="C292" t="s">
        <v>1303</v>
      </c>
      <c r="D292" t="s">
        <v>7</v>
      </c>
      <c r="E292" t="s">
        <v>11</v>
      </c>
      <c r="F292" t="s">
        <v>1261</v>
      </c>
      <c r="G292" t="s">
        <v>398</v>
      </c>
      <c r="H292" t="s">
        <v>698</v>
      </c>
      <c r="I292" t="s">
        <v>1301</v>
      </c>
      <c r="J292" t="s">
        <v>1170</v>
      </c>
      <c r="K292" t="s">
        <v>42</v>
      </c>
      <c r="L292" t="s">
        <v>1242</v>
      </c>
      <c r="M292" t="s">
        <v>1243</v>
      </c>
      <c r="N292" t="s">
        <v>1297</v>
      </c>
      <c r="O292" t="s">
        <v>1298</v>
      </c>
      <c r="P292" t="s">
        <v>1939</v>
      </c>
      <c r="Q292" t="s">
        <v>1953</v>
      </c>
      <c r="R292" t="s">
        <v>1961</v>
      </c>
    </row>
    <row r="293" spans="1:18" x14ac:dyDescent="0.25">
      <c r="A293" t="s">
        <v>1518</v>
      </c>
      <c r="B293" t="s">
        <v>847</v>
      </c>
      <c r="C293" t="s">
        <v>1304</v>
      </c>
      <c r="D293" t="s">
        <v>8</v>
      </c>
      <c r="E293" t="s">
        <v>17</v>
      </c>
      <c r="F293" t="s">
        <v>1002</v>
      </c>
      <c r="G293" t="s">
        <v>397</v>
      </c>
      <c r="H293" t="s">
        <v>698</v>
      </c>
      <c r="I293" t="s">
        <v>1305</v>
      </c>
      <c r="J293" t="s">
        <v>272</v>
      </c>
      <c r="K293" t="s">
        <v>125</v>
      </c>
      <c r="L293" t="s">
        <v>1242</v>
      </c>
      <c r="M293" t="s">
        <v>1243</v>
      </c>
      <c r="N293" t="s">
        <v>1297</v>
      </c>
      <c r="O293" t="s">
        <v>1298</v>
      </c>
      <c r="P293" t="s">
        <v>1939</v>
      </c>
      <c r="Q293" t="s">
        <v>1954</v>
      </c>
      <c r="R293" t="s">
        <v>1961</v>
      </c>
    </row>
    <row r="294" spans="1:18" x14ac:dyDescent="0.25">
      <c r="A294" t="s">
        <v>1518</v>
      </c>
      <c r="B294" t="s">
        <v>858</v>
      </c>
      <c r="C294" t="s">
        <v>1306</v>
      </c>
      <c r="D294" t="s">
        <v>4</v>
      </c>
      <c r="E294" t="s">
        <v>13</v>
      </c>
      <c r="F294" t="s">
        <v>1002</v>
      </c>
      <c r="G294" t="s">
        <v>398</v>
      </c>
      <c r="H294" t="s">
        <v>721</v>
      </c>
      <c r="I294" t="s">
        <v>1307</v>
      </c>
      <c r="J294" t="s">
        <v>281</v>
      </c>
      <c r="K294" t="s">
        <v>34</v>
      </c>
      <c r="L294" t="s">
        <v>1242</v>
      </c>
      <c r="M294" t="s">
        <v>1243</v>
      </c>
      <c r="N294" t="s">
        <v>1297</v>
      </c>
      <c r="O294" t="s">
        <v>1298</v>
      </c>
      <c r="P294" t="s">
        <v>1939</v>
      </c>
      <c r="Q294" t="s">
        <v>1956</v>
      </c>
      <c r="R294" t="s">
        <v>1961</v>
      </c>
    </row>
    <row r="295" spans="1:18" x14ac:dyDescent="0.25">
      <c r="A295" t="s">
        <v>1518</v>
      </c>
      <c r="B295" t="s">
        <v>839</v>
      </c>
      <c r="C295" t="s">
        <v>1308</v>
      </c>
      <c r="D295" t="s">
        <v>8</v>
      </c>
      <c r="E295" t="s">
        <v>17</v>
      </c>
      <c r="F295" t="s">
        <v>1039</v>
      </c>
      <c r="G295" t="s">
        <v>397</v>
      </c>
      <c r="H295" t="s">
        <v>698</v>
      </c>
      <c r="I295" t="s">
        <v>1262</v>
      </c>
      <c r="J295" t="s">
        <v>272</v>
      </c>
      <c r="K295" t="s">
        <v>348</v>
      </c>
      <c r="L295" t="s">
        <v>1242</v>
      </c>
      <c r="M295" t="s">
        <v>1243</v>
      </c>
      <c r="N295" t="s">
        <v>1297</v>
      </c>
      <c r="O295" t="s">
        <v>1298</v>
      </c>
      <c r="P295" t="s">
        <v>1939</v>
      </c>
      <c r="Q295" t="s">
        <v>1954</v>
      </c>
      <c r="R295" t="s">
        <v>1961</v>
      </c>
    </row>
    <row r="296" spans="1:18" x14ac:dyDescent="0.25">
      <c r="A296" t="s">
        <v>1518</v>
      </c>
      <c r="B296" t="s">
        <v>765</v>
      </c>
      <c r="C296" t="s">
        <v>1309</v>
      </c>
      <c r="D296" t="s">
        <v>4</v>
      </c>
      <c r="E296" t="s">
        <v>11</v>
      </c>
      <c r="F296" t="s">
        <v>1002</v>
      </c>
      <c r="G296" t="s">
        <v>398</v>
      </c>
      <c r="H296" t="s">
        <v>721</v>
      </c>
      <c r="I296" t="s">
        <v>151</v>
      </c>
      <c r="J296" t="s">
        <v>374</v>
      </c>
      <c r="K296" t="s">
        <v>36</v>
      </c>
      <c r="L296" t="s">
        <v>1242</v>
      </c>
      <c r="M296" t="s">
        <v>1243</v>
      </c>
      <c r="N296" t="s">
        <v>1297</v>
      </c>
      <c r="O296" t="s">
        <v>1298</v>
      </c>
      <c r="P296" t="s">
        <v>1939</v>
      </c>
      <c r="Q296" t="s">
        <v>1953</v>
      </c>
      <c r="R296" t="s">
        <v>1961</v>
      </c>
    </row>
    <row r="297" spans="1:18" x14ac:dyDescent="0.25">
      <c r="A297" t="s">
        <v>1518</v>
      </c>
      <c r="B297" t="s">
        <v>850</v>
      </c>
      <c r="C297" t="s">
        <v>1310</v>
      </c>
      <c r="D297" t="s">
        <v>4</v>
      </c>
      <c r="E297" t="s">
        <v>17</v>
      </c>
      <c r="F297" t="s">
        <v>1002</v>
      </c>
      <c r="G297" t="s">
        <v>398</v>
      </c>
      <c r="H297" t="s">
        <v>721</v>
      </c>
      <c r="I297" t="s">
        <v>221</v>
      </c>
      <c r="J297" t="s">
        <v>374</v>
      </c>
      <c r="K297" t="s">
        <v>46</v>
      </c>
      <c r="L297" t="s">
        <v>1242</v>
      </c>
      <c r="M297" t="s">
        <v>1243</v>
      </c>
      <c r="N297" t="s">
        <v>1297</v>
      </c>
      <c r="O297" t="s">
        <v>1298</v>
      </c>
      <c r="P297" t="s">
        <v>1939</v>
      </c>
      <c r="Q297" t="s">
        <v>1954</v>
      </c>
      <c r="R297" t="s">
        <v>1961</v>
      </c>
    </row>
    <row r="298" spans="1:18" x14ac:dyDescent="0.25">
      <c r="A298" t="s">
        <v>1518</v>
      </c>
      <c r="B298" t="s">
        <v>836</v>
      </c>
      <c r="C298" t="s">
        <v>1311</v>
      </c>
      <c r="D298" t="s">
        <v>7</v>
      </c>
      <c r="E298" t="s">
        <v>9</v>
      </c>
      <c r="F298" t="s">
        <v>1241</v>
      </c>
      <c r="G298" t="s">
        <v>398</v>
      </c>
      <c r="H298" t="s">
        <v>698</v>
      </c>
      <c r="I298" t="s">
        <v>1312</v>
      </c>
      <c r="J298" t="s">
        <v>383</v>
      </c>
      <c r="K298" t="s">
        <v>1271</v>
      </c>
      <c r="L298" t="s">
        <v>1254</v>
      </c>
      <c r="M298" t="s">
        <v>1255</v>
      </c>
      <c r="N298" t="s">
        <v>1313</v>
      </c>
      <c r="O298" t="s">
        <v>1121</v>
      </c>
      <c r="P298" t="s">
        <v>1939</v>
      </c>
      <c r="Q298" t="s">
        <v>1952</v>
      </c>
      <c r="R298" t="s">
        <v>1961</v>
      </c>
    </row>
    <row r="299" spans="1:18" x14ac:dyDescent="0.25">
      <c r="A299" t="s">
        <v>1518</v>
      </c>
      <c r="B299" t="s">
        <v>842</v>
      </c>
      <c r="C299" t="s">
        <v>1314</v>
      </c>
      <c r="D299" t="s">
        <v>6</v>
      </c>
      <c r="E299" t="s">
        <v>11</v>
      </c>
      <c r="F299" t="s">
        <v>1039</v>
      </c>
      <c r="G299" t="s">
        <v>814</v>
      </c>
      <c r="H299" t="s">
        <v>721</v>
      </c>
      <c r="I299" t="s">
        <v>1315</v>
      </c>
      <c r="J299" t="s">
        <v>383</v>
      </c>
      <c r="K299" t="s">
        <v>45</v>
      </c>
      <c r="L299" t="s">
        <v>1242</v>
      </c>
      <c r="M299" t="s">
        <v>1247</v>
      </c>
      <c r="N299" t="s">
        <v>1313</v>
      </c>
      <c r="O299" t="s">
        <v>1121</v>
      </c>
      <c r="P299" t="s">
        <v>1939</v>
      </c>
      <c r="Q299" t="s">
        <v>1953</v>
      </c>
      <c r="R299" t="s">
        <v>1961</v>
      </c>
    </row>
    <row r="300" spans="1:18" x14ac:dyDescent="0.25">
      <c r="A300" t="s">
        <v>1518</v>
      </c>
      <c r="B300" t="s">
        <v>849</v>
      </c>
      <c r="C300" t="s">
        <v>1316</v>
      </c>
      <c r="D300" t="s">
        <v>7</v>
      </c>
      <c r="E300" t="s">
        <v>17</v>
      </c>
      <c r="F300" t="s">
        <v>1317</v>
      </c>
      <c r="G300" t="s">
        <v>398</v>
      </c>
      <c r="H300" t="s">
        <v>698</v>
      </c>
      <c r="I300" t="s">
        <v>1318</v>
      </c>
      <c r="J300" t="s">
        <v>378</v>
      </c>
      <c r="K300" t="s">
        <v>1319</v>
      </c>
      <c r="L300" t="s">
        <v>1254</v>
      </c>
      <c r="M300" t="s">
        <v>1255</v>
      </c>
      <c r="N300" t="s">
        <v>1313</v>
      </c>
      <c r="O300" t="s">
        <v>1121</v>
      </c>
      <c r="P300" t="s">
        <v>1939</v>
      </c>
      <c r="Q300" t="s">
        <v>1954</v>
      </c>
      <c r="R300" t="s">
        <v>1961</v>
      </c>
    </row>
    <row r="301" spans="1:18" x14ac:dyDescent="0.25">
      <c r="A301" t="s">
        <v>1518</v>
      </c>
      <c r="B301" t="s">
        <v>860</v>
      </c>
      <c r="C301" t="s">
        <v>1320</v>
      </c>
      <c r="D301" t="s">
        <v>8</v>
      </c>
      <c r="E301" t="s">
        <v>11</v>
      </c>
      <c r="F301" t="s">
        <v>1241</v>
      </c>
      <c r="G301" t="s">
        <v>398</v>
      </c>
      <c r="H301" t="s">
        <v>698</v>
      </c>
      <c r="I301" t="s">
        <v>145</v>
      </c>
      <c r="J301" t="s">
        <v>1321</v>
      </c>
      <c r="K301" t="s">
        <v>63</v>
      </c>
      <c r="L301" t="s">
        <v>1254</v>
      </c>
      <c r="M301" t="s">
        <v>1255</v>
      </c>
      <c r="N301" t="s">
        <v>1313</v>
      </c>
      <c r="O301" t="s">
        <v>1121</v>
      </c>
      <c r="P301" t="s">
        <v>1939</v>
      </c>
      <c r="Q301" t="s">
        <v>1953</v>
      </c>
      <c r="R301" t="s">
        <v>1961</v>
      </c>
    </row>
    <row r="302" spans="1:18" x14ac:dyDescent="0.25">
      <c r="A302" t="s">
        <v>1518</v>
      </c>
      <c r="B302" t="s">
        <v>702</v>
      </c>
      <c r="C302" t="s">
        <v>1322</v>
      </c>
      <c r="D302" t="s">
        <v>4</v>
      </c>
      <c r="E302" t="s">
        <v>9</v>
      </c>
      <c r="F302" t="s">
        <v>1002</v>
      </c>
      <c r="G302" t="s">
        <v>814</v>
      </c>
      <c r="H302" t="s">
        <v>721</v>
      </c>
      <c r="I302" t="s">
        <v>1323</v>
      </c>
      <c r="J302" t="s">
        <v>342</v>
      </c>
      <c r="K302" t="s">
        <v>44</v>
      </c>
      <c r="L302" t="s">
        <v>1242</v>
      </c>
      <c r="M302" t="s">
        <v>1247</v>
      </c>
      <c r="N302" t="s">
        <v>1313</v>
      </c>
      <c r="O302" t="s">
        <v>1121</v>
      </c>
      <c r="P302" t="s">
        <v>1939</v>
      </c>
      <c r="Q302" t="s">
        <v>1952</v>
      </c>
      <c r="R302" t="s">
        <v>1961</v>
      </c>
    </row>
    <row r="303" spans="1:18" x14ac:dyDescent="0.25">
      <c r="A303" t="s">
        <v>1518</v>
      </c>
      <c r="B303" t="s">
        <v>652</v>
      </c>
      <c r="C303" t="s">
        <v>1324</v>
      </c>
      <c r="D303" t="s">
        <v>4</v>
      </c>
      <c r="E303" t="s">
        <v>9</v>
      </c>
      <c r="F303" t="s">
        <v>1002</v>
      </c>
      <c r="G303" t="s">
        <v>814</v>
      </c>
      <c r="H303" t="s">
        <v>721</v>
      </c>
      <c r="I303" t="s">
        <v>86</v>
      </c>
      <c r="J303" t="s">
        <v>342</v>
      </c>
      <c r="K303" t="s">
        <v>95</v>
      </c>
      <c r="L303" t="s">
        <v>1242</v>
      </c>
      <c r="M303" t="s">
        <v>1247</v>
      </c>
      <c r="N303" t="s">
        <v>1313</v>
      </c>
      <c r="O303" t="s">
        <v>1121</v>
      </c>
      <c r="P303" t="s">
        <v>1939</v>
      </c>
      <c r="Q303" t="s">
        <v>1952</v>
      </c>
      <c r="R303" t="s">
        <v>1961</v>
      </c>
    </row>
    <row r="304" spans="1:18" x14ac:dyDescent="0.25">
      <c r="A304" t="s">
        <v>1518</v>
      </c>
      <c r="B304" t="s">
        <v>761</v>
      </c>
      <c r="C304" t="s">
        <v>1325</v>
      </c>
      <c r="D304" t="s">
        <v>8</v>
      </c>
      <c r="E304" t="s">
        <v>13</v>
      </c>
      <c r="F304" t="s">
        <v>1002</v>
      </c>
      <c r="G304" t="s">
        <v>398</v>
      </c>
      <c r="H304" t="s">
        <v>698</v>
      </c>
      <c r="I304" t="s">
        <v>1291</v>
      </c>
      <c r="J304" t="s">
        <v>1110</v>
      </c>
      <c r="K304" t="s">
        <v>1264</v>
      </c>
      <c r="L304" t="s">
        <v>1254</v>
      </c>
      <c r="M304" t="s">
        <v>1255</v>
      </c>
      <c r="N304" t="s">
        <v>1313</v>
      </c>
      <c r="O304" t="s">
        <v>1121</v>
      </c>
      <c r="P304" t="s">
        <v>1939</v>
      </c>
      <c r="Q304" t="s">
        <v>1956</v>
      </c>
      <c r="R304" t="s">
        <v>1961</v>
      </c>
    </row>
    <row r="305" spans="1:18" x14ac:dyDescent="0.25">
      <c r="A305" t="s">
        <v>1518</v>
      </c>
      <c r="B305" t="s">
        <v>713</v>
      </c>
      <c r="C305" t="s">
        <v>1326</v>
      </c>
      <c r="D305" t="s">
        <v>4</v>
      </c>
      <c r="E305" t="s">
        <v>13</v>
      </c>
      <c r="F305" t="s">
        <v>1002</v>
      </c>
      <c r="G305" t="s">
        <v>814</v>
      </c>
      <c r="H305" t="s">
        <v>721</v>
      </c>
      <c r="I305" t="s">
        <v>151</v>
      </c>
      <c r="J305" t="s">
        <v>281</v>
      </c>
      <c r="K305" t="s">
        <v>61</v>
      </c>
      <c r="L305" t="s">
        <v>1242</v>
      </c>
      <c r="M305" t="s">
        <v>1247</v>
      </c>
      <c r="N305" t="s">
        <v>1313</v>
      </c>
      <c r="O305" t="s">
        <v>1121</v>
      </c>
      <c r="P305" t="s">
        <v>1939</v>
      </c>
      <c r="Q305" t="s">
        <v>1956</v>
      </c>
      <c r="R305" t="s">
        <v>1961</v>
      </c>
    </row>
    <row r="306" spans="1:18" x14ac:dyDescent="0.25">
      <c r="A306" t="s">
        <v>1518</v>
      </c>
      <c r="B306" t="s">
        <v>657</v>
      </c>
      <c r="C306" t="s">
        <v>1327</v>
      </c>
      <c r="D306" t="s">
        <v>7</v>
      </c>
      <c r="E306" t="s">
        <v>9</v>
      </c>
      <c r="F306" t="s">
        <v>1002</v>
      </c>
      <c r="G306" t="s">
        <v>398</v>
      </c>
      <c r="H306" t="s">
        <v>721</v>
      </c>
      <c r="I306" t="s">
        <v>1328</v>
      </c>
      <c r="J306" t="s">
        <v>281</v>
      </c>
      <c r="K306" t="s">
        <v>348</v>
      </c>
      <c r="L306" t="s">
        <v>1254</v>
      </c>
      <c r="M306" t="s">
        <v>1255</v>
      </c>
      <c r="N306" t="s">
        <v>1329</v>
      </c>
      <c r="O306" t="s">
        <v>1126</v>
      </c>
      <c r="P306" t="s">
        <v>1939</v>
      </c>
      <c r="Q306" t="s">
        <v>1952</v>
      </c>
      <c r="R306" t="s">
        <v>1961</v>
      </c>
    </row>
    <row r="307" spans="1:18" x14ac:dyDescent="0.25">
      <c r="A307" t="s">
        <v>1518</v>
      </c>
      <c r="B307" t="s">
        <v>678</v>
      </c>
      <c r="C307" t="s">
        <v>1330</v>
      </c>
      <c r="D307" t="s">
        <v>7</v>
      </c>
      <c r="E307" t="s">
        <v>9</v>
      </c>
      <c r="F307" t="s">
        <v>1002</v>
      </c>
      <c r="G307" t="s">
        <v>814</v>
      </c>
      <c r="H307" t="s">
        <v>698</v>
      </c>
      <c r="I307" t="s">
        <v>145</v>
      </c>
      <c r="J307" t="s">
        <v>1107</v>
      </c>
      <c r="K307" t="s">
        <v>62</v>
      </c>
      <c r="L307" t="s">
        <v>1259</v>
      </c>
      <c r="M307" t="s">
        <v>1247</v>
      </c>
      <c r="N307" t="s">
        <v>1329</v>
      </c>
      <c r="O307" t="s">
        <v>1126</v>
      </c>
      <c r="P307" t="s">
        <v>1939</v>
      </c>
      <c r="Q307" t="s">
        <v>1952</v>
      </c>
      <c r="R307" t="s">
        <v>1961</v>
      </c>
    </row>
    <row r="308" spans="1:18" x14ac:dyDescent="0.25">
      <c r="A308" t="s">
        <v>1518</v>
      </c>
      <c r="B308" t="s">
        <v>764</v>
      </c>
      <c r="C308" t="s">
        <v>1331</v>
      </c>
      <c r="D308" t="s">
        <v>7</v>
      </c>
      <c r="E308" t="s">
        <v>11</v>
      </c>
      <c r="F308" t="s">
        <v>1002</v>
      </c>
      <c r="G308" t="s">
        <v>398</v>
      </c>
      <c r="H308" t="s">
        <v>721</v>
      </c>
      <c r="I308" t="s">
        <v>169</v>
      </c>
      <c r="J308" t="s">
        <v>1332</v>
      </c>
      <c r="K308" t="s">
        <v>1264</v>
      </c>
      <c r="L308" t="s">
        <v>1254</v>
      </c>
      <c r="M308" t="s">
        <v>1255</v>
      </c>
      <c r="N308" t="s">
        <v>1329</v>
      </c>
      <c r="O308" t="s">
        <v>1126</v>
      </c>
      <c r="P308" t="s">
        <v>1939</v>
      </c>
      <c r="Q308" t="s">
        <v>1953</v>
      </c>
      <c r="R308" t="s">
        <v>1961</v>
      </c>
    </row>
    <row r="309" spans="1:18" x14ac:dyDescent="0.25">
      <c r="A309" t="s">
        <v>1518</v>
      </c>
      <c r="B309" t="s">
        <v>856</v>
      </c>
      <c r="C309" t="s">
        <v>1333</v>
      </c>
      <c r="D309" t="s">
        <v>7</v>
      </c>
      <c r="E309" t="s">
        <v>11</v>
      </c>
      <c r="F309" t="s">
        <v>1002</v>
      </c>
      <c r="G309" t="s">
        <v>814</v>
      </c>
      <c r="H309" t="s">
        <v>698</v>
      </c>
      <c r="I309" t="s">
        <v>145</v>
      </c>
      <c r="J309" t="s">
        <v>375</v>
      </c>
      <c r="K309" t="s">
        <v>37</v>
      </c>
      <c r="L309" t="s">
        <v>1259</v>
      </c>
      <c r="M309" t="s">
        <v>1247</v>
      </c>
      <c r="N309" t="s">
        <v>1329</v>
      </c>
      <c r="O309" t="s">
        <v>1126</v>
      </c>
      <c r="P309" t="s">
        <v>1939</v>
      </c>
      <c r="Q309" t="s">
        <v>1953</v>
      </c>
      <c r="R309" t="s">
        <v>1961</v>
      </c>
    </row>
    <row r="310" spans="1:18" x14ac:dyDescent="0.25">
      <c r="A310" t="s">
        <v>1518</v>
      </c>
      <c r="B310" t="s">
        <v>834</v>
      </c>
      <c r="C310" t="s">
        <v>1334</v>
      </c>
      <c r="D310" t="s">
        <v>4</v>
      </c>
      <c r="E310" t="s">
        <v>13</v>
      </c>
      <c r="F310" t="s">
        <v>1002</v>
      </c>
      <c r="G310" t="s">
        <v>398</v>
      </c>
      <c r="H310" t="s">
        <v>721</v>
      </c>
      <c r="I310" t="s">
        <v>1335</v>
      </c>
      <c r="J310" t="s">
        <v>304</v>
      </c>
      <c r="K310" t="s">
        <v>103</v>
      </c>
      <c r="L310" t="s">
        <v>1254</v>
      </c>
      <c r="M310" t="s">
        <v>1255</v>
      </c>
      <c r="N310" t="s">
        <v>1329</v>
      </c>
      <c r="O310" t="s">
        <v>1126</v>
      </c>
      <c r="P310" t="s">
        <v>1939</v>
      </c>
      <c r="Q310" t="s">
        <v>1956</v>
      </c>
      <c r="R310" t="s">
        <v>1961</v>
      </c>
    </row>
    <row r="311" spans="1:18" x14ac:dyDescent="0.25">
      <c r="A311" t="s">
        <v>1518</v>
      </c>
      <c r="B311" t="s">
        <v>838</v>
      </c>
      <c r="C311" t="s">
        <v>1336</v>
      </c>
      <c r="D311" t="s">
        <v>4</v>
      </c>
      <c r="E311" t="s">
        <v>13</v>
      </c>
      <c r="F311" t="s">
        <v>1002</v>
      </c>
      <c r="G311" t="s">
        <v>814</v>
      </c>
      <c r="H311" t="s">
        <v>698</v>
      </c>
      <c r="I311" t="s">
        <v>1335</v>
      </c>
      <c r="J311" t="s">
        <v>304</v>
      </c>
      <c r="K311" t="s">
        <v>103</v>
      </c>
      <c r="L311" t="s">
        <v>1259</v>
      </c>
      <c r="M311" t="s">
        <v>1247</v>
      </c>
      <c r="N311" t="s">
        <v>1329</v>
      </c>
      <c r="O311" t="s">
        <v>1126</v>
      </c>
      <c r="P311" t="s">
        <v>1939</v>
      </c>
      <c r="Q311" t="s">
        <v>1956</v>
      </c>
      <c r="R311" t="s">
        <v>1961</v>
      </c>
    </row>
    <row r="312" spans="1:18" x14ac:dyDescent="0.25">
      <c r="A312" t="s">
        <v>1518</v>
      </c>
      <c r="B312" t="s">
        <v>863</v>
      </c>
      <c r="C312" t="s">
        <v>1337</v>
      </c>
      <c r="D312" t="s">
        <v>8</v>
      </c>
      <c r="E312" t="s">
        <v>11</v>
      </c>
      <c r="F312" t="s">
        <v>1002</v>
      </c>
      <c r="G312" t="s">
        <v>398</v>
      </c>
      <c r="H312" t="s">
        <v>721</v>
      </c>
      <c r="I312" t="s">
        <v>169</v>
      </c>
      <c r="J312" t="s">
        <v>319</v>
      </c>
      <c r="K312" t="s">
        <v>63</v>
      </c>
      <c r="L312" t="s">
        <v>1254</v>
      </c>
      <c r="M312" t="s">
        <v>1255</v>
      </c>
      <c r="N312" t="s">
        <v>1329</v>
      </c>
      <c r="O312" t="s">
        <v>1126</v>
      </c>
      <c r="P312" t="s">
        <v>1939</v>
      </c>
      <c r="Q312" t="s">
        <v>1953</v>
      </c>
      <c r="R312" t="s">
        <v>1961</v>
      </c>
    </row>
    <row r="313" spans="1:18" x14ac:dyDescent="0.25">
      <c r="A313" t="s">
        <v>1518</v>
      </c>
      <c r="B313" t="s">
        <v>843</v>
      </c>
      <c r="C313" t="s">
        <v>1338</v>
      </c>
      <c r="D313" t="s">
        <v>8</v>
      </c>
      <c r="E313" t="s">
        <v>11</v>
      </c>
      <c r="F313" t="s">
        <v>1002</v>
      </c>
      <c r="G313" t="s">
        <v>814</v>
      </c>
      <c r="H313" t="s">
        <v>698</v>
      </c>
      <c r="I313" t="s">
        <v>145</v>
      </c>
      <c r="J313" t="s">
        <v>1270</v>
      </c>
      <c r="K313" t="s">
        <v>96</v>
      </c>
      <c r="L313" t="s">
        <v>1259</v>
      </c>
      <c r="M313" t="s">
        <v>1247</v>
      </c>
      <c r="N313" t="s">
        <v>1329</v>
      </c>
      <c r="O313" t="s">
        <v>1126</v>
      </c>
      <c r="P313" t="s">
        <v>1939</v>
      </c>
      <c r="Q313" t="s">
        <v>1953</v>
      </c>
      <c r="R313" t="s">
        <v>1961</v>
      </c>
    </row>
    <row r="314" spans="1:18" x14ac:dyDescent="0.25">
      <c r="A314" t="s">
        <v>1518</v>
      </c>
      <c r="B314" t="s">
        <v>830</v>
      </c>
      <c r="C314" t="s">
        <v>1339</v>
      </c>
      <c r="D314" t="s">
        <v>8</v>
      </c>
      <c r="E314" t="s">
        <v>17</v>
      </c>
      <c r="F314" t="s">
        <v>140</v>
      </c>
      <c r="G314" t="s">
        <v>814</v>
      </c>
      <c r="H314" t="s">
        <v>698</v>
      </c>
      <c r="I314" t="s">
        <v>1335</v>
      </c>
      <c r="J314" t="s">
        <v>351</v>
      </c>
      <c r="K314" t="s">
        <v>1288</v>
      </c>
      <c r="L314" t="s">
        <v>1254</v>
      </c>
      <c r="M314" t="s">
        <v>1255</v>
      </c>
      <c r="N314" t="s">
        <v>1340</v>
      </c>
      <c r="O314" t="s">
        <v>1341</v>
      </c>
      <c r="P314" t="s">
        <v>1939</v>
      </c>
      <c r="Q314" t="s">
        <v>1954</v>
      </c>
      <c r="R314" t="s">
        <v>1961</v>
      </c>
    </row>
    <row r="315" spans="1:18" x14ac:dyDescent="0.25">
      <c r="A315" t="s">
        <v>1518</v>
      </c>
      <c r="B315" t="s">
        <v>853</v>
      </c>
      <c r="C315" t="s">
        <v>1342</v>
      </c>
      <c r="D315" t="s">
        <v>8</v>
      </c>
      <c r="E315" t="s">
        <v>17</v>
      </c>
      <c r="F315" t="s">
        <v>140</v>
      </c>
      <c r="G315" t="s">
        <v>814</v>
      </c>
      <c r="H315" t="s">
        <v>721</v>
      </c>
      <c r="I315" t="s">
        <v>1343</v>
      </c>
      <c r="J315" t="s">
        <v>1170</v>
      </c>
      <c r="K315" t="s">
        <v>63</v>
      </c>
      <c r="L315" t="s">
        <v>1254</v>
      </c>
      <c r="M315" t="s">
        <v>1255</v>
      </c>
      <c r="N315" t="s">
        <v>1340</v>
      </c>
      <c r="O315" t="s">
        <v>1341</v>
      </c>
      <c r="P315" t="s">
        <v>1939</v>
      </c>
      <c r="Q315" t="s">
        <v>1954</v>
      </c>
      <c r="R315" t="s">
        <v>1961</v>
      </c>
    </row>
    <row r="316" spans="1:18" x14ac:dyDescent="0.25">
      <c r="A316" t="s">
        <v>1518</v>
      </c>
      <c r="B316" t="s">
        <v>832</v>
      </c>
      <c r="C316" t="s">
        <v>1344</v>
      </c>
      <c r="D316" t="s">
        <v>4</v>
      </c>
      <c r="E316" t="s">
        <v>17</v>
      </c>
      <c r="F316" t="s">
        <v>1077</v>
      </c>
      <c r="G316" t="s">
        <v>398</v>
      </c>
      <c r="H316" t="s">
        <v>698</v>
      </c>
      <c r="I316" t="s">
        <v>86</v>
      </c>
      <c r="J316" t="s">
        <v>351</v>
      </c>
      <c r="K316" t="s">
        <v>1276</v>
      </c>
      <c r="L316" t="s">
        <v>1254</v>
      </c>
      <c r="M316" t="s">
        <v>1255</v>
      </c>
      <c r="N316" t="s">
        <v>1340</v>
      </c>
      <c r="O316" t="s">
        <v>1341</v>
      </c>
      <c r="P316" t="s">
        <v>1939</v>
      </c>
      <c r="Q316" t="s">
        <v>1954</v>
      </c>
      <c r="R316" t="s">
        <v>1961</v>
      </c>
    </row>
    <row r="317" spans="1:18" x14ac:dyDescent="0.25">
      <c r="A317" t="s">
        <v>1518</v>
      </c>
      <c r="B317" t="s">
        <v>685</v>
      </c>
      <c r="C317" t="s">
        <v>1345</v>
      </c>
      <c r="D317" t="s">
        <v>4</v>
      </c>
      <c r="E317" t="s">
        <v>11</v>
      </c>
      <c r="F317" t="s">
        <v>1002</v>
      </c>
      <c r="G317" t="s">
        <v>398</v>
      </c>
      <c r="H317" t="s">
        <v>698</v>
      </c>
      <c r="I317" t="s">
        <v>66</v>
      </c>
      <c r="J317" t="s">
        <v>378</v>
      </c>
      <c r="K317" t="s">
        <v>20</v>
      </c>
      <c r="L317" t="s">
        <v>1242</v>
      </c>
      <c r="M317" t="s">
        <v>1243</v>
      </c>
      <c r="N317" t="s">
        <v>1340</v>
      </c>
      <c r="O317" t="s">
        <v>1341</v>
      </c>
      <c r="P317" t="s">
        <v>1939</v>
      </c>
      <c r="Q317" t="s">
        <v>1953</v>
      </c>
      <c r="R317" t="s">
        <v>1961</v>
      </c>
    </row>
    <row r="318" spans="1:18" x14ac:dyDescent="0.25">
      <c r="A318" t="s">
        <v>1518</v>
      </c>
      <c r="B318" t="s">
        <v>648</v>
      </c>
      <c r="C318" t="s">
        <v>1346</v>
      </c>
      <c r="D318" t="s">
        <v>4</v>
      </c>
      <c r="E318" t="s">
        <v>13</v>
      </c>
      <c r="F318" t="s">
        <v>143</v>
      </c>
      <c r="G318" t="s">
        <v>814</v>
      </c>
      <c r="H318" t="s">
        <v>698</v>
      </c>
      <c r="I318" t="s">
        <v>1262</v>
      </c>
      <c r="J318" t="s">
        <v>351</v>
      </c>
      <c r="K318" t="s">
        <v>1281</v>
      </c>
      <c r="L318" t="s">
        <v>1242</v>
      </c>
      <c r="M318" t="s">
        <v>1247</v>
      </c>
      <c r="N318" t="s">
        <v>1347</v>
      </c>
      <c r="O318" t="s">
        <v>1140</v>
      </c>
      <c r="P318" t="s">
        <v>1939</v>
      </c>
      <c r="Q318" t="s">
        <v>1956</v>
      </c>
      <c r="R318" t="s">
        <v>1961</v>
      </c>
    </row>
    <row r="319" spans="1:18" x14ac:dyDescent="0.25">
      <c r="A319" t="s">
        <v>1518</v>
      </c>
      <c r="B319" t="s">
        <v>757</v>
      </c>
      <c r="C319" t="s">
        <v>1348</v>
      </c>
      <c r="D319" t="s">
        <v>8</v>
      </c>
      <c r="E319" t="s">
        <v>11</v>
      </c>
      <c r="F319" t="s">
        <v>143</v>
      </c>
      <c r="G319" t="s">
        <v>814</v>
      </c>
      <c r="H319" t="s">
        <v>698</v>
      </c>
      <c r="I319" t="s">
        <v>1318</v>
      </c>
      <c r="J319" t="s">
        <v>304</v>
      </c>
      <c r="K319" t="s">
        <v>1281</v>
      </c>
      <c r="L319" t="s">
        <v>1242</v>
      </c>
      <c r="M319" t="s">
        <v>1247</v>
      </c>
      <c r="N319" t="s">
        <v>1347</v>
      </c>
      <c r="O319" t="s">
        <v>1140</v>
      </c>
      <c r="P319" t="s">
        <v>1939</v>
      </c>
      <c r="Q319" t="s">
        <v>1953</v>
      </c>
      <c r="R319" t="s">
        <v>1961</v>
      </c>
    </row>
    <row r="320" spans="1:18" x14ac:dyDescent="0.25">
      <c r="A320" t="s">
        <v>1518</v>
      </c>
      <c r="B320" t="s">
        <v>687</v>
      </c>
      <c r="C320" t="s">
        <v>1349</v>
      </c>
      <c r="D320" t="s">
        <v>8</v>
      </c>
      <c r="E320" t="s">
        <v>17</v>
      </c>
      <c r="F320" t="s">
        <v>143</v>
      </c>
      <c r="G320" t="s">
        <v>814</v>
      </c>
      <c r="H320" t="s">
        <v>698</v>
      </c>
      <c r="I320" t="s">
        <v>1350</v>
      </c>
      <c r="J320" t="s">
        <v>281</v>
      </c>
      <c r="K320" t="s">
        <v>103</v>
      </c>
      <c r="L320" t="s">
        <v>1242</v>
      </c>
      <c r="M320" t="s">
        <v>1247</v>
      </c>
      <c r="N320" t="s">
        <v>1347</v>
      </c>
      <c r="O320" t="s">
        <v>1140</v>
      </c>
      <c r="P320" t="s">
        <v>1939</v>
      </c>
      <c r="Q320" t="s">
        <v>1954</v>
      </c>
      <c r="R320" t="s">
        <v>1961</v>
      </c>
    </row>
    <row r="321" spans="1:18" x14ac:dyDescent="0.25">
      <c r="A321" t="s">
        <v>1518</v>
      </c>
      <c r="B321" t="s">
        <v>864</v>
      </c>
      <c r="C321" t="s">
        <v>1351</v>
      </c>
      <c r="D321" t="s">
        <v>4</v>
      </c>
      <c r="E321" t="s">
        <v>9</v>
      </c>
      <c r="F321" t="s">
        <v>143</v>
      </c>
      <c r="G321" t="s">
        <v>814</v>
      </c>
      <c r="H321" t="s">
        <v>698</v>
      </c>
      <c r="I321" t="s">
        <v>1352</v>
      </c>
      <c r="J321" t="s">
        <v>342</v>
      </c>
      <c r="K321" t="s">
        <v>103</v>
      </c>
      <c r="L321" t="s">
        <v>1242</v>
      </c>
      <c r="M321" t="s">
        <v>1247</v>
      </c>
      <c r="N321" t="s">
        <v>1347</v>
      </c>
      <c r="O321" t="s">
        <v>1140</v>
      </c>
      <c r="P321" t="s">
        <v>1939</v>
      </c>
      <c r="Q321" t="s">
        <v>1952</v>
      </c>
      <c r="R321" t="s">
        <v>1961</v>
      </c>
    </row>
    <row r="322" spans="1:18" x14ac:dyDescent="0.25">
      <c r="A322" t="s">
        <v>1518</v>
      </c>
      <c r="B322" t="s">
        <v>681</v>
      </c>
      <c r="C322" t="s">
        <v>1353</v>
      </c>
      <c r="D322" t="s">
        <v>7</v>
      </c>
      <c r="E322" t="s">
        <v>11</v>
      </c>
      <c r="F322" t="s">
        <v>143</v>
      </c>
      <c r="G322" t="s">
        <v>814</v>
      </c>
      <c r="H322" t="s">
        <v>698</v>
      </c>
      <c r="I322" t="s">
        <v>204</v>
      </c>
      <c r="J322" t="s">
        <v>304</v>
      </c>
      <c r="K322" t="s">
        <v>348</v>
      </c>
      <c r="L322" t="s">
        <v>1242</v>
      </c>
      <c r="M322" t="s">
        <v>1247</v>
      </c>
      <c r="N322" t="s">
        <v>1354</v>
      </c>
      <c r="O322" t="s">
        <v>1163</v>
      </c>
      <c r="P322" t="s">
        <v>1939</v>
      </c>
      <c r="Q322" t="s">
        <v>1953</v>
      </c>
      <c r="R322" t="s">
        <v>1961</v>
      </c>
    </row>
    <row r="323" spans="1:18" x14ac:dyDescent="0.25">
      <c r="A323" t="s">
        <v>1518</v>
      </c>
      <c r="B323" t="s">
        <v>841</v>
      </c>
      <c r="C323" t="s">
        <v>1355</v>
      </c>
      <c r="D323" t="s">
        <v>6</v>
      </c>
      <c r="E323" t="s">
        <v>13</v>
      </c>
      <c r="F323" t="s">
        <v>143</v>
      </c>
      <c r="G323" t="s">
        <v>814</v>
      </c>
      <c r="H323" t="s">
        <v>698</v>
      </c>
      <c r="I323" t="s">
        <v>1356</v>
      </c>
      <c r="J323" t="s">
        <v>351</v>
      </c>
      <c r="K323" t="s">
        <v>348</v>
      </c>
      <c r="L323" t="s">
        <v>1242</v>
      </c>
      <c r="M323" t="s">
        <v>1247</v>
      </c>
      <c r="N323" t="s">
        <v>1354</v>
      </c>
      <c r="O323" t="s">
        <v>1163</v>
      </c>
      <c r="P323" t="s">
        <v>1939</v>
      </c>
      <c r="Q323" t="s">
        <v>1956</v>
      </c>
      <c r="R323" t="s">
        <v>1961</v>
      </c>
    </row>
    <row r="324" spans="1:18" x14ac:dyDescent="0.25">
      <c r="A324" t="s">
        <v>1518</v>
      </c>
      <c r="B324" t="s">
        <v>650</v>
      </c>
      <c r="C324" t="s">
        <v>1357</v>
      </c>
      <c r="D324" t="s">
        <v>7</v>
      </c>
      <c r="E324" t="s">
        <v>10</v>
      </c>
      <c r="F324" t="s">
        <v>143</v>
      </c>
      <c r="G324" t="s">
        <v>814</v>
      </c>
      <c r="H324" t="s">
        <v>698</v>
      </c>
      <c r="I324" t="s">
        <v>48</v>
      </c>
      <c r="J324" t="s">
        <v>1358</v>
      </c>
      <c r="K324" t="s">
        <v>63</v>
      </c>
      <c r="L324" t="s">
        <v>1242</v>
      </c>
      <c r="M324" t="s">
        <v>1247</v>
      </c>
      <c r="N324" t="s">
        <v>1354</v>
      </c>
      <c r="O324" t="s">
        <v>1163</v>
      </c>
      <c r="P324" t="s">
        <v>1939</v>
      </c>
      <c r="Q324" t="s">
        <v>1955</v>
      </c>
      <c r="R324" t="s">
        <v>1961</v>
      </c>
    </row>
    <row r="325" spans="1:18" x14ac:dyDescent="0.25">
      <c r="A325" t="s">
        <v>1518</v>
      </c>
      <c r="B325" t="s">
        <v>758</v>
      </c>
      <c r="C325" t="s">
        <v>1359</v>
      </c>
      <c r="D325" t="s">
        <v>6</v>
      </c>
      <c r="E325" t="s">
        <v>9</v>
      </c>
      <c r="F325" t="s">
        <v>143</v>
      </c>
      <c r="G325" t="s">
        <v>814</v>
      </c>
      <c r="H325" t="s">
        <v>698</v>
      </c>
      <c r="I325" t="s">
        <v>1360</v>
      </c>
      <c r="J325" t="s">
        <v>342</v>
      </c>
      <c r="K325" t="s">
        <v>348</v>
      </c>
      <c r="L325" t="s">
        <v>1242</v>
      </c>
      <c r="M325" t="s">
        <v>1247</v>
      </c>
      <c r="N325" t="s">
        <v>1354</v>
      </c>
      <c r="O325" t="s">
        <v>1163</v>
      </c>
      <c r="P325" t="s">
        <v>1939</v>
      </c>
      <c r="Q325" t="s">
        <v>1952</v>
      </c>
      <c r="R325" t="s">
        <v>1961</v>
      </c>
    </row>
    <row r="326" spans="1:18" x14ac:dyDescent="0.25">
      <c r="A326" t="s">
        <v>1518</v>
      </c>
      <c r="B326" t="s">
        <v>767</v>
      </c>
      <c r="C326" t="s">
        <v>1361</v>
      </c>
      <c r="D326" t="s">
        <v>7</v>
      </c>
      <c r="E326" t="s">
        <v>9</v>
      </c>
      <c r="F326" t="s">
        <v>143</v>
      </c>
      <c r="G326" t="s">
        <v>398</v>
      </c>
      <c r="H326" t="s">
        <v>698</v>
      </c>
      <c r="I326" t="s">
        <v>232</v>
      </c>
      <c r="J326" t="s">
        <v>342</v>
      </c>
      <c r="K326" t="s">
        <v>63</v>
      </c>
      <c r="L326" t="s">
        <v>1242</v>
      </c>
      <c r="M326" t="s">
        <v>1247</v>
      </c>
      <c r="N326" t="s">
        <v>1362</v>
      </c>
      <c r="O326" t="s">
        <v>1363</v>
      </c>
      <c r="P326" t="s">
        <v>1939</v>
      </c>
      <c r="Q326" t="s">
        <v>1952</v>
      </c>
      <c r="R326" t="s">
        <v>1961</v>
      </c>
    </row>
    <row r="327" spans="1:18" x14ac:dyDescent="0.25">
      <c r="A327" t="s">
        <v>1518</v>
      </c>
      <c r="B327" t="s">
        <v>862</v>
      </c>
      <c r="C327" t="s">
        <v>1364</v>
      </c>
      <c r="D327" t="s">
        <v>7</v>
      </c>
      <c r="E327" t="s">
        <v>9</v>
      </c>
      <c r="F327" t="s">
        <v>1002</v>
      </c>
      <c r="G327" t="s">
        <v>398</v>
      </c>
      <c r="H327" t="s">
        <v>698</v>
      </c>
      <c r="I327" t="s">
        <v>1365</v>
      </c>
      <c r="J327" t="s">
        <v>342</v>
      </c>
      <c r="K327" t="s">
        <v>1264</v>
      </c>
      <c r="L327" t="s">
        <v>1242</v>
      </c>
      <c r="M327" t="s">
        <v>1247</v>
      </c>
      <c r="N327" t="s">
        <v>1362</v>
      </c>
      <c r="O327" t="s">
        <v>1363</v>
      </c>
      <c r="P327" t="s">
        <v>1939</v>
      </c>
      <c r="Q327" t="s">
        <v>1952</v>
      </c>
      <c r="R327" t="s">
        <v>1961</v>
      </c>
    </row>
    <row r="328" spans="1:18" x14ac:dyDescent="0.25">
      <c r="A328" t="s">
        <v>1518</v>
      </c>
      <c r="B328" t="s">
        <v>778</v>
      </c>
      <c r="C328" t="s">
        <v>1366</v>
      </c>
      <c r="D328" t="s">
        <v>6</v>
      </c>
      <c r="E328" t="s">
        <v>9</v>
      </c>
      <c r="F328" t="s">
        <v>1367</v>
      </c>
      <c r="G328" t="s">
        <v>398</v>
      </c>
      <c r="H328" t="s">
        <v>698</v>
      </c>
      <c r="I328" t="s">
        <v>1368</v>
      </c>
      <c r="J328" t="s">
        <v>342</v>
      </c>
      <c r="K328" t="s">
        <v>1369</v>
      </c>
      <c r="L328" t="s">
        <v>1242</v>
      </c>
      <c r="M328" t="s">
        <v>1247</v>
      </c>
      <c r="N328" t="s">
        <v>1370</v>
      </c>
      <c r="O328" t="s">
        <v>1172</v>
      </c>
      <c r="P328" t="s">
        <v>1939</v>
      </c>
      <c r="Q328" t="s">
        <v>1952</v>
      </c>
      <c r="R328" t="s">
        <v>1961</v>
      </c>
    </row>
    <row r="329" spans="1:18" x14ac:dyDescent="0.25">
      <c r="A329" t="s">
        <v>1518</v>
      </c>
      <c r="B329" t="s">
        <v>828</v>
      </c>
      <c r="C329" t="s">
        <v>1371</v>
      </c>
      <c r="D329" t="s">
        <v>7</v>
      </c>
      <c r="E329" t="s">
        <v>11</v>
      </c>
      <c r="F329" t="s">
        <v>1077</v>
      </c>
      <c r="G329" t="s">
        <v>398</v>
      </c>
      <c r="H329" t="s">
        <v>698</v>
      </c>
      <c r="I329" t="s">
        <v>1323</v>
      </c>
      <c r="J329" t="s">
        <v>1372</v>
      </c>
      <c r="K329" t="s">
        <v>1369</v>
      </c>
      <c r="L329" t="s">
        <v>1242</v>
      </c>
      <c r="M329" t="s">
        <v>1247</v>
      </c>
      <c r="N329" t="s">
        <v>1370</v>
      </c>
      <c r="O329" t="s">
        <v>1172</v>
      </c>
      <c r="P329" t="s">
        <v>1939</v>
      </c>
      <c r="Q329" t="s">
        <v>1953</v>
      </c>
      <c r="R329" t="s">
        <v>1961</v>
      </c>
    </row>
    <row r="330" spans="1:18" x14ac:dyDescent="0.25">
      <c r="A330" t="s">
        <v>1518</v>
      </c>
      <c r="B330" t="s">
        <v>837</v>
      </c>
      <c r="C330" t="s">
        <v>1373</v>
      </c>
      <c r="D330" t="s">
        <v>6</v>
      </c>
      <c r="E330" t="s">
        <v>9</v>
      </c>
      <c r="F330" t="s">
        <v>1374</v>
      </c>
      <c r="G330" t="s">
        <v>397</v>
      </c>
      <c r="H330" t="s">
        <v>721</v>
      </c>
      <c r="I330" t="s">
        <v>246</v>
      </c>
      <c r="J330" t="s">
        <v>342</v>
      </c>
      <c r="K330" t="s">
        <v>223</v>
      </c>
      <c r="L330" t="s">
        <v>1259</v>
      </c>
      <c r="M330" t="s">
        <v>1099</v>
      </c>
      <c r="N330" t="s">
        <v>1375</v>
      </c>
      <c r="O330" t="s">
        <v>1376</v>
      </c>
      <c r="P330" t="s">
        <v>1939</v>
      </c>
      <c r="Q330" t="s">
        <v>1952</v>
      </c>
      <c r="R330" t="s">
        <v>1961</v>
      </c>
    </row>
    <row r="331" spans="1:18" x14ac:dyDescent="0.25">
      <c r="A331" t="s">
        <v>1518</v>
      </c>
      <c r="B331" t="s">
        <v>851</v>
      </c>
      <c r="C331" t="s">
        <v>1377</v>
      </c>
      <c r="D331" t="s">
        <v>7</v>
      </c>
      <c r="E331" t="s">
        <v>13</v>
      </c>
      <c r="F331" t="s">
        <v>1261</v>
      </c>
      <c r="G331" t="s">
        <v>398</v>
      </c>
      <c r="H331" t="s">
        <v>721</v>
      </c>
      <c r="I331" t="s">
        <v>219</v>
      </c>
      <c r="J331" t="s">
        <v>375</v>
      </c>
      <c r="K331" t="s">
        <v>1378</v>
      </c>
      <c r="L331" t="s">
        <v>1259</v>
      </c>
      <c r="M331" t="s">
        <v>1099</v>
      </c>
      <c r="N331" t="s">
        <v>1375</v>
      </c>
      <c r="O331" t="s">
        <v>1376</v>
      </c>
      <c r="P331" t="s">
        <v>1939</v>
      </c>
      <c r="Q331" t="s">
        <v>1956</v>
      </c>
      <c r="R331" t="s">
        <v>1961</v>
      </c>
    </row>
    <row r="332" spans="1:18" x14ac:dyDescent="0.25">
      <c r="A332" t="s">
        <v>1518</v>
      </c>
      <c r="B332" t="s">
        <v>684</v>
      </c>
      <c r="C332" t="s">
        <v>1379</v>
      </c>
      <c r="D332" t="s">
        <v>6</v>
      </c>
      <c r="E332" t="s">
        <v>9</v>
      </c>
      <c r="F332" t="s">
        <v>1261</v>
      </c>
      <c r="G332" t="s">
        <v>787</v>
      </c>
      <c r="H332" t="s">
        <v>698</v>
      </c>
      <c r="I332" t="s">
        <v>212</v>
      </c>
      <c r="J332" t="s">
        <v>342</v>
      </c>
      <c r="K332" t="s">
        <v>232</v>
      </c>
      <c r="L332" t="s">
        <v>1259</v>
      </c>
      <c r="M332" t="s">
        <v>1099</v>
      </c>
      <c r="N332" t="s">
        <v>1375</v>
      </c>
      <c r="O332" t="s">
        <v>1376</v>
      </c>
      <c r="P332" t="s">
        <v>1939</v>
      </c>
      <c r="Q332" t="s">
        <v>1952</v>
      </c>
      <c r="R332" t="s">
        <v>1961</v>
      </c>
    </row>
    <row r="333" spans="1:18" x14ac:dyDescent="0.25">
      <c r="A333" t="s">
        <v>1518</v>
      </c>
      <c r="B333" t="s">
        <v>701</v>
      </c>
      <c r="C333" t="s">
        <v>1380</v>
      </c>
      <c r="D333" t="s">
        <v>7</v>
      </c>
      <c r="E333" t="s">
        <v>15</v>
      </c>
      <c r="F333" t="s">
        <v>1261</v>
      </c>
      <c r="G333" t="s">
        <v>398</v>
      </c>
      <c r="H333" t="s">
        <v>721</v>
      </c>
      <c r="I333" t="s">
        <v>177</v>
      </c>
      <c r="J333" t="s">
        <v>1252</v>
      </c>
      <c r="K333" t="s">
        <v>1381</v>
      </c>
      <c r="L333" t="s">
        <v>1259</v>
      </c>
      <c r="M333" t="s">
        <v>1099</v>
      </c>
      <c r="N333" t="s">
        <v>1375</v>
      </c>
      <c r="O333" t="s">
        <v>1376</v>
      </c>
      <c r="P333" t="s">
        <v>1939</v>
      </c>
      <c r="Q333" t="s">
        <v>1951</v>
      </c>
      <c r="R333" t="s">
        <v>1961</v>
      </c>
    </row>
    <row r="334" spans="1:18" x14ac:dyDescent="0.25">
      <c r="A334" t="s">
        <v>1518</v>
      </c>
      <c r="B334" t="s">
        <v>718</v>
      </c>
      <c r="C334" t="s">
        <v>1382</v>
      </c>
      <c r="D334" t="s">
        <v>6</v>
      </c>
      <c r="E334" t="s">
        <v>9</v>
      </c>
      <c r="F334" t="s">
        <v>1261</v>
      </c>
      <c r="G334" t="s">
        <v>787</v>
      </c>
      <c r="H334" t="s">
        <v>698</v>
      </c>
      <c r="I334" t="s">
        <v>1383</v>
      </c>
      <c r="J334" t="s">
        <v>342</v>
      </c>
      <c r="K334" t="s">
        <v>1365</v>
      </c>
      <c r="L334" t="s">
        <v>1259</v>
      </c>
      <c r="M334" t="s">
        <v>1099</v>
      </c>
      <c r="N334" t="s">
        <v>1375</v>
      </c>
      <c r="O334" t="s">
        <v>1376</v>
      </c>
      <c r="P334" t="s">
        <v>1939</v>
      </c>
      <c r="Q334" t="s">
        <v>1952</v>
      </c>
      <c r="R334" t="s">
        <v>1961</v>
      </c>
    </row>
    <row r="335" spans="1:18" x14ac:dyDescent="0.25">
      <c r="A335" t="s">
        <v>1518</v>
      </c>
      <c r="B335" t="s">
        <v>766</v>
      </c>
      <c r="C335" t="s">
        <v>1384</v>
      </c>
      <c r="D335" t="s">
        <v>7</v>
      </c>
      <c r="E335" t="s">
        <v>14</v>
      </c>
      <c r="F335" t="s">
        <v>1261</v>
      </c>
      <c r="G335" t="s">
        <v>397</v>
      </c>
      <c r="H335" t="s">
        <v>721</v>
      </c>
      <c r="I335" t="s">
        <v>160</v>
      </c>
      <c r="J335" t="s">
        <v>1252</v>
      </c>
      <c r="K335" t="s">
        <v>1385</v>
      </c>
      <c r="L335" t="s">
        <v>1259</v>
      </c>
      <c r="M335" t="s">
        <v>1099</v>
      </c>
      <c r="N335" t="s">
        <v>1386</v>
      </c>
      <c r="O335" t="s">
        <v>1387</v>
      </c>
      <c r="P335" t="s">
        <v>1939</v>
      </c>
      <c r="Q335" t="s">
        <v>1958</v>
      </c>
      <c r="R335" t="s">
        <v>1961</v>
      </c>
    </row>
    <row r="336" spans="1:18" x14ac:dyDescent="0.25">
      <c r="A336" t="s">
        <v>1518</v>
      </c>
      <c r="B336" t="s">
        <v>675</v>
      </c>
      <c r="C336" t="s">
        <v>1388</v>
      </c>
      <c r="D336" t="s">
        <v>7</v>
      </c>
      <c r="E336" t="s">
        <v>9</v>
      </c>
      <c r="F336" t="s">
        <v>1261</v>
      </c>
      <c r="G336" t="s">
        <v>397</v>
      </c>
      <c r="H336" t="s">
        <v>721</v>
      </c>
      <c r="I336" t="s">
        <v>166</v>
      </c>
      <c r="J336" t="s">
        <v>342</v>
      </c>
      <c r="K336" t="s">
        <v>1262</v>
      </c>
      <c r="L336" t="s">
        <v>1259</v>
      </c>
      <c r="M336" t="s">
        <v>1099</v>
      </c>
      <c r="N336" t="s">
        <v>1386</v>
      </c>
      <c r="O336" t="s">
        <v>1387</v>
      </c>
      <c r="P336" t="s">
        <v>1939</v>
      </c>
      <c r="Q336" t="s">
        <v>1952</v>
      </c>
      <c r="R336" t="s">
        <v>1961</v>
      </c>
    </row>
    <row r="337" spans="1:18" x14ac:dyDescent="0.25">
      <c r="A337" t="s">
        <v>1518</v>
      </c>
      <c r="B337" t="s">
        <v>756</v>
      </c>
      <c r="C337" t="s">
        <v>1389</v>
      </c>
      <c r="D337" t="s">
        <v>6</v>
      </c>
      <c r="E337" t="s">
        <v>11</v>
      </c>
      <c r="F337" t="s">
        <v>1261</v>
      </c>
      <c r="G337" t="s">
        <v>787</v>
      </c>
      <c r="H337" t="s">
        <v>698</v>
      </c>
      <c r="I337" t="s">
        <v>1390</v>
      </c>
      <c r="J337" t="s">
        <v>353</v>
      </c>
      <c r="K337" t="s">
        <v>203</v>
      </c>
      <c r="L337" t="s">
        <v>1259</v>
      </c>
      <c r="M337" t="s">
        <v>1099</v>
      </c>
      <c r="N337" t="s">
        <v>1386</v>
      </c>
      <c r="O337" t="s">
        <v>1387</v>
      </c>
      <c r="P337" t="s">
        <v>1939</v>
      </c>
      <c r="Q337" t="s">
        <v>1953</v>
      </c>
      <c r="R337" t="s">
        <v>1961</v>
      </c>
    </row>
    <row r="338" spans="1:18" x14ac:dyDescent="0.25">
      <c r="A338" t="s">
        <v>1518</v>
      </c>
      <c r="B338" t="s">
        <v>647</v>
      </c>
      <c r="C338" t="s">
        <v>1391</v>
      </c>
      <c r="D338" t="s">
        <v>4</v>
      </c>
      <c r="E338" t="s">
        <v>15</v>
      </c>
      <c r="F338" t="s">
        <v>1261</v>
      </c>
      <c r="G338" t="s">
        <v>398</v>
      </c>
      <c r="H338" t="s">
        <v>721</v>
      </c>
      <c r="I338" t="s">
        <v>171</v>
      </c>
      <c r="J338" t="s">
        <v>1119</v>
      </c>
      <c r="K338" t="s">
        <v>66</v>
      </c>
      <c r="L338" t="s">
        <v>1259</v>
      </c>
      <c r="M338" t="s">
        <v>1099</v>
      </c>
      <c r="N338" t="s">
        <v>1386</v>
      </c>
      <c r="O338" t="s">
        <v>1387</v>
      </c>
      <c r="P338" t="s">
        <v>1939</v>
      </c>
      <c r="Q338" t="s">
        <v>1951</v>
      </c>
      <c r="R338" t="s">
        <v>1961</v>
      </c>
    </row>
    <row r="339" spans="1:18" x14ac:dyDescent="0.25">
      <c r="A339" t="s">
        <v>1518</v>
      </c>
      <c r="B339" t="s">
        <v>706</v>
      </c>
      <c r="C339" t="s">
        <v>1392</v>
      </c>
      <c r="D339" t="s">
        <v>6</v>
      </c>
      <c r="E339" t="s">
        <v>11</v>
      </c>
      <c r="F339" t="s">
        <v>1261</v>
      </c>
      <c r="G339" t="s">
        <v>787</v>
      </c>
      <c r="H339" t="s">
        <v>698</v>
      </c>
      <c r="I339" t="s">
        <v>1393</v>
      </c>
      <c r="J339" t="s">
        <v>1394</v>
      </c>
      <c r="K339" t="s">
        <v>203</v>
      </c>
      <c r="L339" t="s">
        <v>1259</v>
      </c>
      <c r="M339" t="s">
        <v>1099</v>
      </c>
      <c r="N339" t="s">
        <v>1386</v>
      </c>
      <c r="O339" t="s">
        <v>1387</v>
      </c>
      <c r="P339" t="s">
        <v>1939</v>
      </c>
      <c r="Q339" t="s">
        <v>1953</v>
      </c>
      <c r="R339" t="s">
        <v>1961</v>
      </c>
    </row>
    <row r="340" spans="1:18" x14ac:dyDescent="0.25">
      <c r="A340" t="s">
        <v>1518</v>
      </c>
      <c r="B340" t="s">
        <v>835</v>
      </c>
      <c r="C340" t="s">
        <v>1395</v>
      </c>
      <c r="D340" t="s">
        <v>6</v>
      </c>
      <c r="E340" t="s">
        <v>13</v>
      </c>
      <c r="F340" t="s">
        <v>1261</v>
      </c>
      <c r="G340" t="s">
        <v>787</v>
      </c>
      <c r="H340" t="s">
        <v>698</v>
      </c>
      <c r="I340" t="s">
        <v>166</v>
      </c>
      <c r="J340" t="s">
        <v>375</v>
      </c>
      <c r="K340" t="s">
        <v>29</v>
      </c>
      <c r="L340" t="s">
        <v>1259</v>
      </c>
      <c r="M340" t="s">
        <v>1099</v>
      </c>
      <c r="N340" t="s">
        <v>1386</v>
      </c>
      <c r="O340" t="s">
        <v>1387</v>
      </c>
      <c r="P340" t="s">
        <v>1939</v>
      </c>
      <c r="Q340" t="s">
        <v>1956</v>
      </c>
      <c r="R340" t="s">
        <v>1961</v>
      </c>
    </row>
    <row r="341" spans="1:18" x14ac:dyDescent="0.25">
      <c r="A341" t="s">
        <v>1518</v>
      </c>
      <c r="B341" t="s">
        <v>709</v>
      </c>
      <c r="C341" t="s">
        <v>1396</v>
      </c>
      <c r="D341" t="s">
        <v>7</v>
      </c>
      <c r="E341" t="s">
        <v>10</v>
      </c>
      <c r="F341" t="s">
        <v>1261</v>
      </c>
      <c r="G341" t="s">
        <v>397</v>
      </c>
      <c r="H341" t="s">
        <v>721</v>
      </c>
      <c r="I341" t="s">
        <v>162</v>
      </c>
      <c r="J341" t="s">
        <v>1270</v>
      </c>
      <c r="K341" t="s">
        <v>1312</v>
      </c>
      <c r="L341" t="s">
        <v>1259</v>
      </c>
      <c r="M341" t="s">
        <v>1099</v>
      </c>
      <c r="N341" t="s">
        <v>1386</v>
      </c>
      <c r="O341" t="s">
        <v>1387</v>
      </c>
      <c r="P341" t="s">
        <v>1939</v>
      </c>
      <c r="Q341" t="s">
        <v>1955</v>
      </c>
      <c r="R341" t="s">
        <v>1961</v>
      </c>
    </row>
    <row r="342" spans="1:18" x14ac:dyDescent="0.25">
      <c r="A342" t="s">
        <v>1518</v>
      </c>
      <c r="B342" t="s">
        <v>854</v>
      </c>
      <c r="C342" t="s">
        <v>1397</v>
      </c>
      <c r="D342" t="s">
        <v>4</v>
      </c>
      <c r="E342" t="s">
        <v>15</v>
      </c>
      <c r="F342" t="s">
        <v>1261</v>
      </c>
      <c r="G342" t="s">
        <v>398</v>
      </c>
      <c r="H342" t="s">
        <v>721</v>
      </c>
      <c r="I342" t="s">
        <v>171</v>
      </c>
      <c r="J342" t="s">
        <v>1119</v>
      </c>
      <c r="K342" t="s">
        <v>66</v>
      </c>
      <c r="L342" t="s">
        <v>1259</v>
      </c>
      <c r="M342" t="s">
        <v>1099</v>
      </c>
      <c r="N342" t="s">
        <v>1386</v>
      </c>
      <c r="O342" t="s">
        <v>1387</v>
      </c>
      <c r="P342" t="s">
        <v>1939</v>
      </c>
      <c r="Q342" t="s">
        <v>1951</v>
      </c>
      <c r="R342" t="s">
        <v>1961</v>
      </c>
    </row>
    <row r="343" spans="1:18" x14ac:dyDescent="0.25">
      <c r="A343" t="s">
        <v>1518</v>
      </c>
      <c r="B343" t="s">
        <v>840</v>
      </c>
      <c r="C343" t="s">
        <v>1398</v>
      </c>
      <c r="D343" t="s">
        <v>4</v>
      </c>
      <c r="E343" t="s">
        <v>15</v>
      </c>
      <c r="F343" t="s">
        <v>1261</v>
      </c>
      <c r="G343" t="s">
        <v>398</v>
      </c>
      <c r="H343" t="s">
        <v>721</v>
      </c>
      <c r="I343" t="s">
        <v>171</v>
      </c>
      <c r="J343" t="s">
        <v>1097</v>
      </c>
      <c r="K343" t="s">
        <v>151</v>
      </c>
      <c r="L343" t="s">
        <v>1259</v>
      </c>
      <c r="M343" t="s">
        <v>1099</v>
      </c>
      <c r="N343" t="s">
        <v>1386</v>
      </c>
      <c r="O343" t="s">
        <v>1387</v>
      </c>
      <c r="P343" t="s">
        <v>1939</v>
      </c>
      <c r="Q343" t="s">
        <v>1951</v>
      </c>
      <c r="R343" t="s">
        <v>1961</v>
      </c>
    </row>
    <row r="344" spans="1:18" x14ac:dyDescent="0.25">
      <c r="A344" t="s">
        <v>1518</v>
      </c>
      <c r="B344" t="s">
        <v>703</v>
      </c>
      <c r="C344" t="s">
        <v>1399</v>
      </c>
      <c r="D344" t="s">
        <v>6</v>
      </c>
      <c r="E344" t="s">
        <v>15</v>
      </c>
      <c r="F344" t="s">
        <v>1241</v>
      </c>
      <c r="G344" t="s">
        <v>787</v>
      </c>
      <c r="H344" t="s">
        <v>698</v>
      </c>
      <c r="I344" t="s">
        <v>224</v>
      </c>
      <c r="J344" t="s">
        <v>1263</v>
      </c>
      <c r="K344" t="s">
        <v>1284</v>
      </c>
      <c r="L344" t="s">
        <v>1259</v>
      </c>
      <c r="M344" t="s">
        <v>1247</v>
      </c>
      <c r="N344" t="s">
        <v>1400</v>
      </c>
      <c r="O344" t="s">
        <v>1401</v>
      </c>
      <c r="P344" t="s">
        <v>1939</v>
      </c>
      <c r="Q344" t="s">
        <v>1951</v>
      </c>
      <c r="R344" t="s">
        <v>1961</v>
      </c>
    </row>
    <row r="345" spans="1:18" x14ac:dyDescent="0.25">
      <c r="A345" t="s">
        <v>1518</v>
      </c>
      <c r="B345" t="s">
        <v>662</v>
      </c>
      <c r="C345" t="s">
        <v>1402</v>
      </c>
      <c r="D345" t="s">
        <v>7</v>
      </c>
      <c r="E345" t="s">
        <v>9</v>
      </c>
      <c r="F345" t="s">
        <v>1241</v>
      </c>
      <c r="G345" t="s">
        <v>803</v>
      </c>
      <c r="H345" t="s">
        <v>698</v>
      </c>
      <c r="I345" t="s">
        <v>1403</v>
      </c>
      <c r="J345" t="s">
        <v>342</v>
      </c>
      <c r="K345" t="s">
        <v>1404</v>
      </c>
      <c r="L345" t="s">
        <v>1259</v>
      </c>
      <c r="M345" t="s">
        <v>1247</v>
      </c>
      <c r="N345" t="s">
        <v>1405</v>
      </c>
      <c r="O345" t="s">
        <v>1406</v>
      </c>
      <c r="P345" t="s">
        <v>1939</v>
      </c>
      <c r="Q345" t="s">
        <v>1952</v>
      </c>
      <c r="R345" t="s">
        <v>1961</v>
      </c>
    </row>
    <row r="346" spans="1:18" x14ac:dyDescent="0.25">
      <c r="A346" t="s">
        <v>1518</v>
      </c>
      <c r="B346" t="s">
        <v>708</v>
      </c>
      <c r="C346" t="s">
        <v>1407</v>
      </c>
      <c r="D346" t="s">
        <v>4</v>
      </c>
      <c r="E346" t="s">
        <v>13</v>
      </c>
      <c r="F346" t="s">
        <v>1241</v>
      </c>
      <c r="G346" t="s">
        <v>398</v>
      </c>
      <c r="H346" t="s">
        <v>673</v>
      </c>
      <c r="I346" t="s">
        <v>1408</v>
      </c>
      <c r="J346" t="s">
        <v>302</v>
      </c>
      <c r="K346" t="s">
        <v>62</v>
      </c>
      <c r="L346" t="s">
        <v>1259</v>
      </c>
      <c r="M346" t="s">
        <v>1247</v>
      </c>
      <c r="N346" t="s">
        <v>1405</v>
      </c>
      <c r="O346" t="s">
        <v>1406</v>
      </c>
      <c r="P346" t="s">
        <v>1939</v>
      </c>
      <c r="Q346" t="s">
        <v>1956</v>
      </c>
      <c r="R346" t="s">
        <v>1961</v>
      </c>
    </row>
    <row r="347" spans="1:18" x14ac:dyDescent="0.25">
      <c r="A347" t="s">
        <v>1518</v>
      </c>
      <c r="B347" t="s">
        <v>719</v>
      </c>
      <c r="C347" t="s">
        <v>1409</v>
      </c>
      <c r="D347" t="s">
        <v>4</v>
      </c>
      <c r="E347" t="s">
        <v>13</v>
      </c>
      <c r="F347" t="s">
        <v>1241</v>
      </c>
      <c r="G347" t="s">
        <v>398</v>
      </c>
      <c r="H347" t="s">
        <v>673</v>
      </c>
      <c r="I347" t="s">
        <v>66</v>
      </c>
      <c r="J347" t="s">
        <v>287</v>
      </c>
      <c r="K347" t="s">
        <v>84</v>
      </c>
      <c r="L347" t="s">
        <v>1259</v>
      </c>
      <c r="M347" t="s">
        <v>1247</v>
      </c>
      <c r="N347" t="s">
        <v>1405</v>
      </c>
      <c r="O347" t="s">
        <v>1406</v>
      </c>
      <c r="P347" t="s">
        <v>1939</v>
      </c>
      <c r="Q347" t="s">
        <v>1956</v>
      </c>
      <c r="R347" t="s">
        <v>1961</v>
      </c>
    </row>
    <row r="348" spans="1:18" x14ac:dyDescent="0.25">
      <c r="A348" t="s">
        <v>1518</v>
      </c>
      <c r="B348" t="s">
        <v>705</v>
      </c>
      <c r="C348" t="s">
        <v>1410</v>
      </c>
      <c r="D348" t="s">
        <v>6</v>
      </c>
      <c r="E348" t="s">
        <v>15</v>
      </c>
      <c r="F348" t="s">
        <v>1317</v>
      </c>
      <c r="G348" t="s">
        <v>787</v>
      </c>
      <c r="H348" t="s">
        <v>698</v>
      </c>
      <c r="I348" t="s">
        <v>155</v>
      </c>
      <c r="J348" t="s">
        <v>1263</v>
      </c>
      <c r="K348" t="s">
        <v>107</v>
      </c>
      <c r="L348" t="s">
        <v>1259</v>
      </c>
      <c r="M348" t="s">
        <v>1247</v>
      </c>
      <c r="N348" t="s">
        <v>1405</v>
      </c>
      <c r="O348" t="s">
        <v>1406</v>
      </c>
      <c r="P348" t="s">
        <v>1939</v>
      </c>
      <c r="Q348" t="s">
        <v>1951</v>
      </c>
      <c r="R348" t="s">
        <v>1961</v>
      </c>
    </row>
    <row r="349" spans="1:18" x14ac:dyDescent="0.25">
      <c r="A349" t="s">
        <v>1518</v>
      </c>
      <c r="B349" t="s">
        <v>780</v>
      </c>
      <c r="C349" t="s">
        <v>1411</v>
      </c>
      <c r="D349" t="s">
        <v>7</v>
      </c>
      <c r="E349" t="s">
        <v>9</v>
      </c>
      <c r="F349" t="s">
        <v>1317</v>
      </c>
      <c r="G349" t="s">
        <v>803</v>
      </c>
      <c r="H349" t="s">
        <v>698</v>
      </c>
      <c r="I349" t="s">
        <v>1412</v>
      </c>
      <c r="J349" t="s">
        <v>377</v>
      </c>
      <c r="K349" t="s">
        <v>1390</v>
      </c>
      <c r="L349" t="s">
        <v>1259</v>
      </c>
      <c r="M349" t="s">
        <v>1247</v>
      </c>
      <c r="N349" t="s">
        <v>1405</v>
      </c>
      <c r="O349" t="s">
        <v>1406</v>
      </c>
      <c r="P349" t="s">
        <v>1939</v>
      </c>
      <c r="Q349" t="s">
        <v>1952</v>
      </c>
      <c r="R349" t="s">
        <v>1961</v>
      </c>
    </row>
    <row r="350" spans="1:18" x14ac:dyDescent="0.25">
      <c r="A350" t="s">
        <v>1518</v>
      </c>
      <c r="B350" t="s">
        <v>859</v>
      </c>
      <c r="C350" t="s">
        <v>1413</v>
      </c>
      <c r="D350" t="s">
        <v>4</v>
      </c>
      <c r="E350" t="s">
        <v>13</v>
      </c>
      <c r="F350" t="s">
        <v>1241</v>
      </c>
      <c r="G350" t="s">
        <v>397</v>
      </c>
      <c r="H350" t="s">
        <v>673</v>
      </c>
      <c r="I350" t="s">
        <v>1328</v>
      </c>
      <c r="J350" t="s">
        <v>287</v>
      </c>
      <c r="K350" t="s">
        <v>122</v>
      </c>
      <c r="L350" t="s">
        <v>1259</v>
      </c>
      <c r="M350" t="s">
        <v>1247</v>
      </c>
      <c r="N350" t="s">
        <v>1405</v>
      </c>
      <c r="O350" t="s">
        <v>1406</v>
      </c>
      <c r="P350" t="s">
        <v>1939</v>
      </c>
      <c r="Q350" t="s">
        <v>1956</v>
      </c>
      <c r="R350" t="s">
        <v>1961</v>
      </c>
    </row>
    <row r="351" spans="1:18" x14ac:dyDescent="0.25">
      <c r="A351" t="s">
        <v>1518</v>
      </c>
      <c r="B351" t="s">
        <v>831</v>
      </c>
      <c r="C351" t="s">
        <v>1414</v>
      </c>
      <c r="D351" t="s">
        <v>6</v>
      </c>
      <c r="E351" t="s">
        <v>15</v>
      </c>
      <c r="F351" t="s">
        <v>1415</v>
      </c>
      <c r="G351" t="s">
        <v>803</v>
      </c>
      <c r="H351" t="s">
        <v>698</v>
      </c>
      <c r="I351" t="s">
        <v>226</v>
      </c>
      <c r="J351" t="s">
        <v>358</v>
      </c>
      <c r="K351" t="s">
        <v>1416</v>
      </c>
      <c r="L351" t="s">
        <v>1417</v>
      </c>
      <c r="M351" t="s">
        <v>1099</v>
      </c>
      <c r="N351" t="s">
        <v>1405</v>
      </c>
      <c r="O351" t="s">
        <v>1406</v>
      </c>
      <c r="P351" t="s">
        <v>1939</v>
      </c>
      <c r="Q351" t="s">
        <v>1951</v>
      </c>
      <c r="R351" t="s">
        <v>1961</v>
      </c>
    </row>
    <row r="352" spans="1:18" x14ac:dyDescent="0.25">
      <c r="A352" t="s">
        <v>1518</v>
      </c>
      <c r="B352" t="s">
        <v>861</v>
      </c>
      <c r="C352" t="s">
        <v>1418</v>
      </c>
      <c r="D352" t="s">
        <v>6</v>
      </c>
      <c r="E352" t="s">
        <v>13</v>
      </c>
      <c r="F352" t="s">
        <v>1002</v>
      </c>
      <c r="G352" t="s">
        <v>782</v>
      </c>
      <c r="H352" t="s">
        <v>698</v>
      </c>
      <c r="I352" t="s">
        <v>1419</v>
      </c>
      <c r="J352" t="s">
        <v>342</v>
      </c>
      <c r="K352" t="s">
        <v>1283</v>
      </c>
      <c r="L352" t="s">
        <v>1417</v>
      </c>
      <c r="M352" t="s">
        <v>1099</v>
      </c>
      <c r="N352" t="s">
        <v>1420</v>
      </c>
      <c r="O352" t="s">
        <v>1421</v>
      </c>
      <c r="P352" t="s">
        <v>1939</v>
      </c>
      <c r="Q352" t="s">
        <v>1956</v>
      </c>
      <c r="R352" t="s">
        <v>1961</v>
      </c>
    </row>
    <row r="353" spans="1:18" x14ac:dyDescent="0.25">
      <c r="A353" t="s">
        <v>1518</v>
      </c>
      <c r="B353" t="s">
        <v>833</v>
      </c>
      <c r="C353" t="s">
        <v>1422</v>
      </c>
      <c r="D353" t="s">
        <v>4</v>
      </c>
      <c r="E353" t="s">
        <v>9</v>
      </c>
      <c r="F353" t="s">
        <v>143</v>
      </c>
      <c r="G353" t="s">
        <v>398</v>
      </c>
      <c r="H353" t="s">
        <v>721</v>
      </c>
      <c r="I353" t="s">
        <v>154</v>
      </c>
      <c r="J353" t="s">
        <v>342</v>
      </c>
      <c r="K353" t="s">
        <v>221</v>
      </c>
      <c r="L353" t="s">
        <v>1417</v>
      </c>
      <c r="M353" t="s">
        <v>1099</v>
      </c>
      <c r="N353" t="s">
        <v>1420</v>
      </c>
      <c r="O353" t="s">
        <v>1421</v>
      </c>
      <c r="P353" t="s">
        <v>1939</v>
      </c>
      <c r="Q353" t="s">
        <v>1952</v>
      </c>
      <c r="R353" t="s">
        <v>1961</v>
      </c>
    </row>
    <row r="354" spans="1:18" x14ac:dyDescent="0.25">
      <c r="A354" t="s">
        <v>1518</v>
      </c>
      <c r="B354" t="s">
        <v>845</v>
      </c>
      <c r="C354" t="s">
        <v>1423</v>
      </c>
      <c r="D354" t="s">
        <v>7</v>
      </c>
      <c r="E354" t="s">
        <v>13</v>
      </c>
      <c r="F354" t="s">
        <v>1296</v>
      </c>
      <c r="G354" t="s">
        <v>397</v>
      </c>
      <c r="H354" t="s">
        <v>698</v>
      </c>
      <c r="I354" t="s">
        <v>1424</v>
      </c>
      <c r="J354" t="s">
        <v>342</v>
      </c>
      <c r="K354" t="s">
        <v>1307</v>
      </c>
      <c r="L354" t="s">
        <v>1417</v>
      </c>
      <c r="M354" t="s">
        <v>1099</v>
      </c>
      <c r="N354" t="s">
        <v>1420</v>
      </c>
      <c r="O354" t="s">
        <v>1421</v>
      </c>
      <c r="P354" t="s">
        <v>1939</v>
      </c>
      <c r="Q354" t="s">
        <v>1956</v>
      </c>
      <c r="R354" t="s">
        <v>1961</v>
      </c>
    </row>
    <row r="355" spans="1:18" x14ac:dyDescent="0.25">
      <c r="A355" t="s">
        <v>1518</v>
      </c>
      <c r="B355" t="s">
        <v>857</v>
      </c>
      <c r="C355" t="s">
        <v>1425</v>
      </c>
      <c r="D355" t="s">
        <v>6</v>
      </c>
      <c r="E355" t="s">
        <v>10</v>
      </c>
      <c r="F355" t="s">
        <v>1039</v>
      </c>
      <c r="G355" t="s">
        <v>397</v>
      </c>
      <c r="H355" t="s">
        <v>698</v>
      </c>
      <c r="I355" t="s">
        <v>165</v>
      </c>
      <c r="J355" t="s">
        <v>1107</v>
      </c>
      <c r="K355" t="s">
        <v>49</v>
      </c>
      <c r="L355" t="s">
        <v>1417</v>
      </c>
      <c r="M355" t="s">
        <v>1099</v>
      </c>
      <c r="N355" t="s">
        <v>1426</v>
      </c>
      <c r="O355" t="s">
        <v>1427</v>
      </c>
      <c r="P355" t="s">
        <v>1939</v>
      </c>
      <c r="Q355" t="s">
        <v>1955</v>
      </c>
      <c r="R355" t="s">
        <v>1961</v>
      </c>
    </row>
    <row r="356" spans="1:18" x14ac:dyDescent="0.25">
      <c r="A356" t="s">
        <v>1518</v>
      </c>
      <c r="B356" t="s">
        <v>846</v>
      </c>
      <c r="C356" t="s">
        <v>1428</v>
      </c>
      <c r="D356" t="s">
        <v>4</v>
      </c>
      <c r="E356" t="s">
        <v>15</v>
      </c>
      <c r="F356" t="s">
        <v>1002</v>
      </c>
      <c r="G356" t="s">
        <v>803</v>
      </c>
      <c r="H356" t="s">
        <v>698</v>
      </c>
      <c r="I356" t="s">
        <v>1429</v>
      </c>
      <c r="J356" t="s">
        <v>351</v>
      </c>
      <c r="K356" t="s">
        <v>259</v>
      </c>
      <c r="L356" t="s">
        <v>1417</v>
      </c>
      <c r="M356" t="s">
        <v>1099</v>
      </c>
      <c r="N356" t="s">
        <v>1426</v>
      </c>
      <c r="O356" t="s">
        <v>1427</v>
      </c>
      <c r="P356" t="s">
        <v>1939</v>
      </c>
      <c r="Q356" t="s">
        <v>1951</v>
      </c>
      <c r="R356" t="s">
        <v>1961</v>
      </c>
    </row>
    <row r="357" spans="1:18" x14ac:dyDescent="0.25">
      <c r="A357" t="s">
        <v>1518</v>
      </c>
      <c r="B357" t="s">
        <v>704</v>
      </c>
      <c r="C357" t="s">
        <v>1430</v>
      </c>
      <c r="D357" t="s">
        <v>6</v>
      </c>
      <c r="E357" t="s">
        <v>9</v>
      </c>
      <c r="F357" t="s">
        <v>1055</v>
      </c>
      <c r="G357" t="s">
        <v>397</v>
      </c>
      <c r="H357" t="s">
        <v>698</v>
      </c>
      <c r="I357" t="s">
        <v>1431</v>
      </c>
      <c r="J357" t="s">
        <v>1432</v>
      </c>
      <c r="K357" t="s">
        <v>1433</v>
      </c>
      <c r="L357" t="s">
        <v>1417</v>
      </c>
      <c r="M357" t="s">
        <v>1099</v>
      </c>
      <c r="N357" t="s">
        <v>1426</v>
      </c>
      <c r="O357" t="s">
        <v>1427</v>
      </c>
      <c r="P357" t="s">
        <v>1939</v>
      </c>
      <c r="Q357" t="s">
        <v>1952</v>
      </c>
      <c r="R357" t="s">
        <v>1961</v>
      </c>
    </row>
    <row r="358" spans="1:18" x14ac:dyDescent="0.25">
      <c r="A358" t="s">
        <v>1518</v>
      </c>
      <c r="B358" t="s">
        <v>710</v>
      </c>
      <c r="C358" t="s">
        <v>1434</v>
      </c>
      <c r="D358" t="s">
        <v>7</v>
      </c>
      <c r="E358" t="s">
        <v>13</v>
      </c>
      <c r="F358" t="s">
        <v>1039</v>
      </c>
      <c r="G358" t="s">
        <v>782</v>
      </c>
      <c r="H358" t="s">
        <v>721</v>
      </c>
      <c r="I358" t="s">
        <v>245</v>
      </c>
      <c r="J358" t="s">
        <v>1372</v>
      </c>
      <c r="K358" t="s">
        <v>155</v>
      </c>
      <c r="L358" t="s">
        <v>1417</v>
      </c>
      <c r="M358" t="s">
        <v>1099</v>
      </c>
      <c r="N358" t="s">
        <v>1426</v>
      </c>
      <c r="O358" t="s">
        <v>1427</v>
      </c>
      <c r="P358" t="s">
        <v>1939</v>
      </c>
      <c r="Q358" t="s">
        <v>1956</v>
      </c>
      <c r="R358" t="s">
        <v>1961</v>
      </c>
    </row>
    <row r="359" spans="1:18" x14ac:dyDescent="0.25">
      <c r="A359" t="s">
        <v>1518</v>
      </c>
      <c r="B359" t="s">
        <v>844</v>
      </c>
      <c r="C359" t="s">
        <v>1435</v>
      </c>
      <c r="D359" t="s">
        <v>4</v>
      </c>
      <c r="E359" t="s">
        <v>15</v>
      </c>
      <c r="F359" t="s">
        <v>1002</v>
      </c>
      <c r="G359" t="s">
        <v>803</v>
      </c>
      <c r="H359" t="s">
        <v>698</v>
      </c>
      <c r="I359" t="s">
        <v>1436</v>
      </c>
      <c r="J359" t="s">
        <v>1097</v>
      </c>
      <c r="K359" t="s">
        <v>259</v>
      </c>
      <c r="L359" t="s">
        <v>1417</v>
      </c>
      <c r="M359" t="s">
        <v>1099</v>
      </c>
      <c r="N359" t="s">
        <v>1426</v>
      </c>
      <c r="O359" t="s">
        <v>1437</v>
      </c>
      <c r="P359" t="s">
        <v>1939</v>
      </c>
      <c r="Q359" t="s">
        <v>1951</v>
      </c>
      <c r="R359" t="s">
        <v>1961</v>
      </c>
    </row>
    <row r="360" spans="1:18" x14ac:dyDescent="0.25">
      <c r="A360" t="s">
        <v>1518</v>
      </c>
      <c r="B360" t="s">
        <v>711</v>
      </c>
      <c r="C360" t="s">
        <v>1438</v>
      </c>
      <c r="D360" t="s">
        <v>7</v>
      </c>
      <c r="E360" t="s">
        <v>10</v>
      </c>
      <c r="F360" t="s">
        <v>142</v>
      </c>
      <c r="G360" t="s">
        <v>397</v>
      </c>
      <c r="H360" t="s">
        <v>673</v>
      </c>
      <c r="I360" t="s">
        <v>1439</v>
      </c>
      <c r="J360" t="s">
        <v>1440</v>
      </c>
      <c r="K360" t="s">
        <v>169</v>
      </c>
      <c r="L360" t="s">
        <v>1417</v>
      </c>
      <c r="M360" t="s">
        <v>1099</v>
      </c>
      <c r="N360" t="s">
        <v>1441</v>
      </c>
      <c r="O360" t="s">
        <v>1437</v>
      </c>
      <c r="P360" t="s">
        <v>1939</v>
      </c>
      <c r="Q360" t="s">
        <v>1955</v>
      </c>
      <c r="R360" t="s">
        <v>1961</v>
      </c>
    </row>
    <row r="361" spans="1:18" x14ac:dyDescent="0.25">
      <c r="A361" t="s">
        <v>1518</v>
      </c>
      <c r="B361" t="s">
        <v>654</v>
      </c>
      <c r="C361" t="s">
        <v>1442</v>
      </c>
      <c r="D361" t="s">
        <v>4</v>
      </c>
      <c r="E361" t="s">
        <v>9</v>
      </c>
      <c r="F361" t="s">
        <v>143</v>
      </c>
      <c r="G361" t="s">
        <v>782</v>
      </c>
      <c r="H361" t="s">
        <v>721</v>
      </c>
      <c r="I361" t="s">
        <v>1443</v>
      </c>
      <c r="J361" t="s">
        <v>342</v>
      </c>
      <c r="K361" t="s">
        <v>1352</v>
      </c>
      <c r="L361" t="s">
        <v>1417</v>
      </c>
      <c r="M361" t="s">
        <v>1099</v>
      </c>
      <c r="N361" t="s">
        <v>1441</v>
      </c>
      <c r="O361" t="s">
        <v>1437</v>
      </c>
      <c r="P361" t="s">
        <v>1939</v>
      </c>
      <c r="Q361" t="s">
        <v>1952</v>
      </c>
      <c r="R361" t="s">
        <v>1961</v>
      </c>
    </row>
    <row r="362" spans="1:18" x14ac:dyDescent="0.25">
      <c r="A362" t="s">
        <v>1518</v>
      </c>
      <c r="B362" t="s">
        <v>707</v>
      </c>
      <c r="C362" t="s">
        <v>1444</v>
      </c>
      <c r="D362" t="s">
        <v>4</v>
      </c>
      <c r="E362" t="s">
        <v>9</v>
      </c>
      <c r="F362" t="s">
        <v>143</v>
      </c>
      <c r="G362" t="s">
        <v>775</v>
      </c>
      <c r="H362" t="s">
        <v>698</v>
      </c>
      <c r="I362" t="s">
        <v>1445</v>
      </c>
      <c r="J362" t="s">
        <v>342</v>
      </c>
      <c r="K362" t="s">
        <v>258</v>
      </c>
      <c r="L362" t="s">
        <v>1417</v>
      </c>
      <c r="M362" t="s">
        <v>1099</v>
      </c>
      <c r="N362" t="s">
        <v>1441</v>
      </c>
      <c r="O362" t="s">
        <v>1437</v>
      </c>
      <c r="P362" t="s">
        <v>1939</v>
      </c>
      <c r="Q362" t="s">
        <v>1952</v>
      </c>
      <c r="R362" t="s">
        <v>1961</v>
      </c>
    </row>
    <row r="363" spans="1:18" x14ac:dyDescent="0.25">
      <c r="A363" t="s">
        <v>1518</v>
      </c>
      <c r="B363" t="s">
        <v>686</v>
      </c>
      <c r="C363" t="s">
        <v>1446</v>
      </c>
      <c r="D363" t="s">
        <v>6</v>
      </c>
      <c r="E363" t="s">
        <v>15</v>
      </c>
      <c r="F363" t="s">
        <v>1447</v>
      </c>
      <c r="G363" t="s">
        <v>782</v>
      </c>
      <c r="H363" t="s">
        <v>721</v>
      </c>
      <c r="I363" t="s">
        <v>210</v>
      </c>
      <c r="J363" t="s">
        <v>1321</v>
      </c>
      <c r="K363" t="s">
        <v>198</v>
      </c>
      <c r="L363" t="s">
        <v>1417</v>
      </c>
      <c r="M363" t="s">
        <v>1099</v>
      </c>
      <c r="N363" t="s">
        <v>1448</v>
      </c>
      <c r="O363" t="s">
        <v>1449</v>
      </c>
      <c r="P363" t="s">
        <v>1939</v>
      </c>
      <c r="Q363" t="s">
        <v>1951</v>
      </c>
      <c r="R363" t="s">
        <v>1961</v>
      </c>
    </row>
    <row r="364" spans="1:18" x14ac:dyDescent="0.25">
      <c r="A364" t="s">
        <v>1518</v>
      </c>
      <c r="B364" t="s">
        <v>829</v>
      </c>
      <c r="C364" t="s">
        <v>1450</v>
      </c>
      <c r="D364" t="s">
        <v>6</v>
      </c>
      <c r="E364" t="s">
        <v>15</v>
      </c>
      <c r="F364" t="s">
        <v>1447</v>
      </c>
      <c r="G364" t="s">
        <v>775</v>
      </c>
      <c r="H364" t="s">
        <v>698</v>
      </c>
      <c r="I364" t="s">
        <v>1451</v>
      </c>
      <c r="J364" t="s">
        <v>1452</v>
      </c>
      <c r="K364" t="s">
        <v>1453</v>
      </c>
      <c r="L364" t="s">
        <v>1417</v>
      </c>
      <c r="M364" t="s">
        <v>1099</v>
      </c>
      <c r="N364" t="s">
        <v>1448</v>
      </c>
      <c r="O364" t="s">
        <v>1449</v>
      </c>
      <c r="P364" t="s">
        <v>1939</v>
      </c>
      <c r="Q364" t="s">
        <v>1951</v>
      </c>
      <c r="R364" t="s">
        <v>1961</v>
      </c>
    </row>
    <row r="365" spans="1:18" x14ac:dyDescent="0.25">
      <c r="A365" t="s">
        <v>1518</v>
      </c>
      <c r="B365" t="s">
        <v>779</v>
      </c>
      <c r="C365" t="s">
        <v>1454</v>
      </c>
      <c r="D365" t="s">
        <v>6</v>
      </c>
      <c r="E365" t="s">
        <v>9</v>
      </c>
      <c r="F365" t="s">
        <v>1455</v>
      </c>
      <c r="G365" t="s">
        <v>397</v>
      </c>
      <c r="H365" t="s">
        <v>698</v>
      </c>
      <c r="I365" t="s">
        <v>177</v>
      </c>
      <c r="J365" t="s">
        <v>355</v>
      </c>
      <c r="K365" t="s">
        <v>169</v>
      </c>
      <c r="L365" t="s">
        <v>1417</v>
      </c>
      <c r="M365" t="s">
        <v>1099</v>
      </c>
      <c r="N365" t="s">
        <v>1448</v>
      </c>
      <c r="O365" t="s">
        <v>1449</v>
      </c>
      <c r="P365" t="s">
        <v>1939</v>
      </c>
      <c r="Q365" t="s">
        <v>1952</v>
      </c>
      <c r="R365" t="s">
        <v>1961</v>
      </c>
    </row>
    <row r="366" spans="1:18" x14ac:dyDescent="0.25">
      <c r="A366" t="s">
        <v>1518</v>
      </c>
      <c r="B366" t="s">
        <v>728</v>
      </c>
      <c r="C366" t="s">
        <v>1456</v>
      </c>
      <c r="D366" t="s">
        <v>4</v>
      </c>
      <c r="E366" t="s">
        <v>17</v>
      </c>
      <c r="F366" t="s">
        <v>143</v>
      </c>
      <c r="G366" t="s">
        <v>397</v>
      </c>
      <c r="H366" t="s">
        <v>721</v>
      </c>
      <c r="I366" t="s">
        <v>209</v>
      </c>
      <c r="J366" t="s">
        <v>276</v>
      </c>
      <c r="K366" t="s">
        <v>1343</v>
      </c>
      <c r="L366" t="s">
        <v>1417</v>
      </c>
      <c r="M366" t="s">
        <v>1099</v>
      </c>
      <c r="N366" t="s">
        <v>1457</v>
      </c>
      <c r="O366" t="s">
        <v>1458</v>
      </c>
      <c r="P366" t="s">
        <v>1939</v>
      </c>
      <c r="Q366" t="s">
        <v>1954</v>
      </c>
      <c r="R366" t="s">
        <v>1961</v>
      </c>
    </row>
    <row r="367" spans="1:18" x14ac:dyDescent="0.25">
      <c r="A367" t="s">
        <v>1518</v>
      </c>
      <c r="B367" t="s">
        <v>852</v>
      </c>
      <c r="C367" t="s">
        <v>1459</v>
      </c>
      <c r="D367" t="s">
        <v>7</v>
      </c>
      <c r="E367" t="s">
        <v>14</v>
      </c>
      <c r="F367" t="s">
        <v>143</v>
      </c>
      <c r="G367" t="s">
        <v>398</v>
      </c>
      <c r="H367" t="s">
        <v>698</v>
      </c>
      <c r="I367" t="s">
        <v>1460</v>
      </c>
      <c r="J367" t="s">
        <v>353</v>
      </c>
      <c r="K367" t="s">
        <v>1461</v>
      </c>
      <c r="L367" t="s">
        <v>1417</v>
      </c>
      <c r="M367" t="s">
        <v>1099</v>
      </c>
      <c r="N367" t="s">
        <v>1462</v>
      </c>
      <c r="O367" t="s">
        <v>1463</v>
      </c>
      <c r="P367" t="s">
        <v>1939</v>
      </c>
      <c r="Q367" t="s">
        <v>1958</v>
      </c>
      <c r="R367" t="s">
        <v>1961</v>
      </c>
    </row>
    <row r="368" spans="1:18" x14ac:dyDescent="0.25">
      <c r="A368" t="s">
        <v>1518</v>
      </c>
      <c r="B368" t="s">
        <v>660</v>
      </c>
      <c r="C368" t="s">
        <v>1464</v>
      </c>
      <c r="D368" t="s">
        <v>7</v>
      </c>
      <c r="E368" t="s">
        <v>14</v>
      </c>
      <c r="F368" t="s">
        <v>143</v>
      </c>
      <c r="G368" t="s">
        <v>398</v>
      </c>
      <c r="H368" t="s">
        <v>698</v>
      </c>
      <c r="I368" t="s">
        <v>1465</v>
      </c>
      <c r="J368" t="s">
        <v>353</v>
      </c>
      <c r="K368" t="s">
        <v>1315</v>
      </c>
      <c r="L368" t="s">
        <v>1417</v>
      </c>
      <c r="M368" t="s">
        <v>1099</v>
      </c>
      <c r="N368" t="s">
        <v>1462</v>
      </c>
      <c r="O368" t="s">
        <v>1463</v>
      </c>
      <c r="P368" t="s">
        <v>1939</v>
      </c>
      <c r="Q368" t="s">
        <v>1958</v>
      </c>
      <c r="R368" t="s">
        <v>1961</v>
      </c>
    </row>
    <row r="369" spans="1:18" x14ac:dyDescent="0.25">
      <c r="A369" t="s">
        <v>1518</v>
      </c>
      <c r="B369" t="s">
        <v>1466</v>
      </c>
      <c r="C369" t="s">
        <v>1467</v>
      </c>
      <c r="D369" t="s">
        <v>7</v>
      </c>
      <c r="E369" t="s">
        <v>13</v>
      </c>
      <c r="F369" t="s">
        <v>143</v>
      </c>
      <c r="G369" t="s">
        <v>398</v>
      </c>
      <c r="H369" t="s">
        <v>698</v>
      </c>
      <c r="I369" t="s">
        <v>192</v>
      </c>
      <c r="J369" t="s">
        <v>342</v>
      </c>
      <c r="K369" t="s">
        <v>1468</v>
      </c>
      <c r="L369" t="s">
        <v>1417</v>
      </c>
      <c r="M369" t="s">
        <v>1099</v>
      </c>
      <c r="N369" t="s">
        <v>1462</v>
      </c>
      <c r="O369" t="s">
        <v>1463</v>
      </c>
      <c r="P369" t="s">
        <v>1939</v>
      </c>
      <c r="Q369" t="s">
        <v>1956</v>
      </c>
      <c r="R369" t="s">
        <v>1961</v>
      </c>
    </row>
    <row r="370" spans="1:18" x14ac:dyDescent="0.25">
      <c r="A370" t="s">
        <v>1518</v>
      </c>
      <c r="B370" t="s">
        <v>1469</v>
      </c>
      <c r="C370" t="s">
        <v>1470</v>
      </c>
      <c r="D370" t="s">
        <v>7</v>
      </c>
      <c r="E370" t="s">
        <v>14</v>
      </c>
      <c r="F370" t="s">
        <v>143</v>
      </c>
      <c r="G370" t="s">
        <v>398</v>
      </c>
      <c r="H370" t="s">
        <v>698</v>
      </c>
      <c r="I370" t="s">
        <v>1471</v>
      </c>
      <c r="J370" t="s">
        <v>353</v>
      </c>
      <c r="K370" t="s">
        <v>104</v>
      </c>
      <c r="L370" t="s">
        <v>1417</v>
      </c>
      <c r="M370" t="s">
        <v>1099</v>
      </c>
      <c r="N370" t="s">
        <v>1462</v>
      </c>
      <c r="O370" t="s">
        <v>1463</v>
      </c>
      <c r="P370" t="s">
        <v>1939</v>
      </c>
      <c r="Q370" t="s">
        <v>1958</v>
      </c>
      <c r="R370" t="s">
        <v>1961</v>
      </c>
    </row>
    <row r="371" spans="1:18" x14ac:dyDescent="0.25">
      <c r="A371" t="s">
        <v>1518</v>
      </c>
      <c r="B371" t="s">
        <v>1472</v>
      </c>
      <c r="C371" t="s">
        <v>1473</v>
      </c>
      <c r="D371" t="s">
        <v>4</v>
      </c>
      <c r="E371" t="s">
        <v>9</v>
      </c>
      <c r="F371" t="s">
        <v>1055</v>
      </c>
      <c r="G371" t="s">
        <v>397</v>
      </c>
      <c r="H371" t="s">
        <v>721</v>
      </c>
      <c r="I371" t="s">
        <v>239</v>
      </c>
      <c r="J371" t="s">
        <v>1277</v>
      </c>
      <c r="K371" t="s">
        <v>145</v>
      </c>
      <c r="L371" t="s">
        <v>1417</v>
      </c>
      <c r="M371" t="s">
        <v>1099</v>
      </c>
      <c r="N371" t="s">
        <v>1462</v>
      </c>
      <c r="O371" t="s">
        <v>1463</v>
      </c>
      <c r="P371" t="s">
        <v>1939</v>
      </c>
      <c r="Q371" t="s">
        <v>1952</v>
      </c>
      <c r="R371" t="s">
        <v>1961</v>
      </c>
    </row>
    <row r="372" spans="1:18" x14ac:dyDescent="0.25">
      <c r="A372" t="s">
        <v>1518</v>
      </c>
      <c r="B372" t="s">
        <v>1474</v>
      </c>
      <c r="C372" t="s">
        <v>1475</v>
      </c>
      <c r="D372" t="s">
        <v>4</v>
      </c>
      <c r="E372" t="s">
        <v>17</v>
      </c>
      <c r="F372" t="s">
        <v>1039</v>
      </c>
      <c r="G372" t="s">
        <v>397</v>
      </c>
      <c r="H372" t="s">
        <v>721</v>
      </c>
      <c r="I372" t="s">
        <v>177</v>
      </c>
      <c r="J372" t="s">
        <v>304</v>
      </c>
      <c r="K372" t="s">
        <v>145</v>
      </c>
      <c r="L372" t="s">
        <v>1417</v>
      </c>
      <c r="M372" t="s">
        <v>1099</v>
      </c>
      <c r="N372" t="s">
        <v>1462</v>
      </c>
      <c r="O372" t="s">
        <v>1463</v>
      </c>
      <c r="P372" t="s">
        <v>1939</v>
      </c>
      <c r="Q372" t="s">
        <v>1954</v>
      </c>
      <c r="R372" t="s">
        <v>1961</v>
      </c>
    </row>
    <row r="373" spans="1:18" x14ac:dyDescent="0.25">
      <c r="A373" t="s">
        <v>1518</v>
      </c>
      <c r="B373" t="s">
        <v>1476</v>
      </c>
      <c r="C373" t="s">
        <v>1477</v>
      </c>
      <c r="D373" t="s">
        <v>7</v>
      </c>
      <c r="E373" t="s">
        <v>13</v>
      </c>
      <c r="F373" t="s">
        <v>1039</v>
      </c>
      <c r="G373" t="s">
        <v>782</v>
      </c>
      <c r="H373" t="s">
        <v>721</v>
      </c>
      <c r="I373" t="s">
        <v>1478</v>
      </c>
      <c r="J373" t="s">
        <v>1252</v>
      </c>
      <c r="K373" t="s">
        <v>206</v>
      </c>
      <c r="L373" t="s">
        <v>1417</v>
      </c>
      <c r="M373" t="s">
        <v>1099</v>
      </c>
      <c r="N373" t="s">
        <v>1462</v>
      </c>
      <c r="O373" t="s">
        <v>1463</v>
      </c>
      <c r="P373" t="s">
        <v>1939</v>
      </c>
      <c r="Q373" t="s">
        <v>1956</v>
      </c>
      <c r="R373" t="s">
        <v>1961</v>
      </c>
    </row>
    <row r="374" spans="1:18" x14ac:dyDescent="0.25">
      <c r="A374" t="s">
        <v>1518</v>
      </c>
      <c r="B374" t="s">
        <v>1479</v>
      </c>
      <c r="C374" t="s">
        <v>1480</v>
      </c>
      <c r="D374" t="s">
        <v>4</v>
      </c>
      <c r="E374" t="s">
        <v>9</v>
      </c>
      <c r="F374" t="s">
        <v>1039</v>
      </c>
      <c r="G374" t="s">
        <v>787</v>
      </c>
      <c r="H374" t="s">
        <v>698</v>
      </c>
      <c r="I374" t="s">
        <v>1481</v>
      </c>
      <c r="J374" t="s">
        <v>1321</v>
      </c>
      <c r="K374" t="s">
        <v>99</v>
      </c>
      <c r="L374" t="s">
        <v>1417</v>
      </c>
      <c r="M374" t="s">
        <v>1099</v>
      </c>
      <c r="N374" t="s">
        <v>1462</v>
      </c>
      <c r="O374" t="s">
        <v>1463</v>
      </c>
      <c r="P374" t="s">
        <v>1939</v>
      </c>
      <c r="Q374" t="s">
        <v>1952</v>
      </c>
      <c r="R374" t="s">
        <v>1961</v>
      </c>
    </row>
    <row r="375" spans="1:18" x14ac:dyDescent="0.25">
      <c r="A375" t="s">
        <v>1518</v>
      </c>
      <c r="B375" t="s">
        <v>1482</v>
      </c>
      <c r="C375" t="s">
        <v>1483</v>
      </c>
      <c r="D375" t="s">
        <v>4</v>
      </c>
      <c r="E375" t="s">
        <v>9</v>
      </c>
      <c r="F375" t="s">
        <v>142</v>
      </c>
      <c r="G375" t="s">
        <v>398</v>
      </c>
      <c r="H375" t="s">
        <v>698</v>
      </c>
      <c r="I375" t="s">
        <v>219</v>
      </c>
      <c r="J375" t="s">
        <v>342</v>
      </c>
      <c r="K375" t="s">
        <v>65</v>
      </c>
      <c r="L375" t="s">
        <v>1417</v>
      </c>
      <c r="M375" t="s">
        <v>1099</v>
      </c>
      <c r="N375" t="s">
        <v>1484</v>
      </c>
      <c r="O375" t="s">
        <v>1485</v>
      </c>
      <c r="P375" t="s">
        <v>1939</v>
      </c>
      <c r="Q375" t="s">
        <v>1952</v>
      </c>
      <c r="R375" t="s">
        <v>1961</v>
      </c>
    </row>
    <row r="376" spans="1:18" x14ac:dyDescent="0.25">
      <c r="A376" t="s">
        <v>1518</v>
      </c>
      <c r="B376" t="s">
        <v>1486</v>
      </c>
      <c r="C376" t="s">
        <v>1487</v>
      </c>
      <c r="D376" t="s">
        <v>7</v>
      </c>
      <c r="E376" t="s">
        <v>13</v>
      </c>
      <c r="F376" t="s">
        <v>1077</v>
      </c>
      <c r="G376" t="s">
        <v>397</v>
      </c>
      <c r="H376" t="s">
        <v>721</v>
      </c>
      <c r="I376" t="s">
        <v>76</v>
      </c>
      <c r="J376" t="s">
        <v>375</v>
      </c>
      <c r="K376" t="s">
        <v>1335</v>
      </c>
      <c r="L376" t="s">
        <v>1417</v>
      </c>
      <c r="M376" t="s">
        <v>1099</v>
      </c>
      <c r="N376" t="s">
        <v>1484</v>
      </c>
      <c r="O376" t="s">
        <v>1485</v>
      </c>
      <c r="P376" t="s">
        <v>1939</v>
      </c>
      <c r="Q376" t="s">
        <v>1956</v>
      </c>
      <c r="R376" t="s">
        <v>1961</v>
      </c>
    </row>
    <row r="377" spans="1:18" x14ac:dyDescent="0.25">
      <c r="A377" t="s">
        <v>1518</v>
      </c>
      <c r="B377" t="s">
        <v>1488</v>
      </c>
      <c r="C377" t="s">
        <v>1489</v>
      </c>
      <c r="D377" t="s">
        <v>7</v>
      </c>
      <c r="E377" t="s">
        <v>14</v>
      </c>
      <c r="F377" t="s">
        <v>1077</v>
      </c>
      <c r="G377" t="s">
        <v>397</v>
      </c>
      <c r="H377" t="s">
        <v>721</v>
      </c>
      <c r="I377" t="s">
        <v>160</v>
      </c>
      <c r="J377" t="s">
        <v>353</v>
      </c>
      <c r="K377" t="s">
        <v>1318</v>
      </c>
      <c r="L377" t="s">
        <v>1417</v>
      </c>
      <c r="M377" t="s">
        <v>1099</v>
      </c>
      <c r="N377" t="s">
        <v>1484</v>
      </c>
      <c r="O377" t="s">
        <v>1485</v>
      </c>
      <c r="P377" t="s">
        <v>1939</v>
      </c>
      <c r="Q377" t="s">
        <v>1958</v>
      </c>
      <c r="R377" t="s">
        <v>1961</v>
      </c>
    </row>
    <row r="378" spans="1:18" x14ac:dyDescent="0.25">
      <c r="A378" t="s">
        <v>1518</v>
      </c>
      <c r="B378" t="s">
        <v>1490</v>
      </c>
      <c r="C378" t="s">
        <v>1491</v>
      </c>
      <c r="D378" t="s">
        <v>7</v>
      </c>
      <c r="E378" t="s">
        <v>13</v>
      </c>
      <c r="F378" t="s">
        <v>1039</v>
      </c>
      <c r="G378" t="s">
        <v>787</v>
      </c>
      <c r="H378" t="s">
        <v>698</v>
      </c>
      <c r="I378" t="s">
        <v>209</v>
      </c>
      <c r="J378" t="s">
        <v>358</v>
      </c>
      <c r="K378" t="s">
        <v>257</v>
      </c>
      <c r="L378" t="s">
        <v>1417</v>
      </c>
      <c r="M378" t="s">
        <v>1099</v>
      </c>
      <c r="N378" t="s">
        <v>1484</v>
      </c>
      <c r="O378" t="s">
        <v>1485</v>
      </c>
      <c r="P378" t="s">
        <v>1939</v>
      </c>
      <c r="Q378" t="s">
        <v>1956</v>
      </c>
      <c r="R378" t="s">
        <v>1961</v>
      </c>
    </row>
    <row r="379" spans="1:18" x14ac:dyDescent="0.25">
      <c r="A379" t="s">
        <v>1518</v>
      </c>
      <c r="B379" t="s">
        <v>1492</v>
      </c>
      <c r="C379" t="s">
        <v>1493</v>
      </c>
      <c r="D379" t="s">
        <v>4</v>
      </c>
      <c r="E379" t="s">
        <v>9</v>
      </c>
      <c r="F379" t="s">
        <v>143</v>
      </c>
      <c r="G379" t="s">
        <v>398</v>
      </c>
      <c r="H379" t="s">
        <v>698</v>
      </c>
      <c r="I379" t="s">
        <v>29</v>
      </c>
      <c r="J379" t="s">
        <v>1277</v>
      </c>
      <c r="K379" t="s">
        <v>85</v>
      </c>
      <c r="L379" t="s">
        <v>1417</v>
      </c>
      <c r="M379" t="s">
        <v>1099</v>
      </c>
      <c r="N379" t="s">
        <v>1484</v>
      </c>
      <c r="O379" t="s">
        <v>1485</v>
      </c>
      <c r="P379" t="s">
        <v>1939</v>
      </c>
      <c r="Q379" t="s">
        <v>1952</v>
      </c>
      <c r="R379" t="s">
        <v>1961</v>
      </c>
    </row>
    <row r="380" spans="1:18" x14ac:dyDescent="0.25">
      <c r="A380" t="s">
        <v>1518</v>
      </c>
      <c r="B380" t="s">
        <v>1494</v>
      </c>
      <c r="C380" t="s">
        <v>1495</v>
      </c>
      <c r="D380" t="s">
        <v>4</v>
      </c>
      <c r="E380" t="s">
        <v>15</v>
      </c>
      <c r="F380" t="s">
        <v>143</v>
      </c>
      <c r="G380" t="s">
        <v>398</v>
      </c>
      <c r="H380" t="s">
        <v>698</v>
      </c>
      <c r="I380" t="s">
        <v>1496</v>
      </c>
      <c r="J380" t="s">
        <v>1277</v>
      </c>
      <c r="K380" t="s">
        <v>1433</v>
      </c>
      <c r="L380" t="s">
        <v>1417</v>
      </c>
      <c r="M380" t="s">
        <v>1099</v>
      </c>
      <c r="N380" t="s">
        <v>1484</v>
      </c>
      <c r="O380" t="s">
        <v>1485</v>
      </c>
      <c r="P380" t="s">
        <v>1939</v>
      </c>
      <c r="Q380" t="s">
        <v>1951</v>
      </c>
      <c r="R380" t="s">
        <v>1961</v>
      </c>
    </row>
    <row r="381" spans="1:18" x14ac:dyDescent="0.25">
      <c r="A381" t="s">
        <v>1518</v>
      </c>
      <c r="B381" t="s">
        <v>1497</v>
      </c>
      <c r="C381" t="s">
        <v>1498</v>
      </c>
      <c r="D381" t="s">
        <v>4</v>
      </c>
      <c r="E381" t="s">
        <v>9</v>
      </c>
      <c r="F381" t="s">
        <v>1039</v>
      </c>
      <c r="G381" t="s">
        <v>782</v>
      </c>
      <c r="H381" t="s">
        <v>721</v>
      </c>
      <c r="I381" t="s">
        <v>161</v>
      </c>
      <c r="J381" t="s">
        <v>357</v>
      </c>
      <c r="K381" t="s">
        <v>1439</v>
      </c>
      <c r="L381" t="s">
        <v>1417</v>
      </c>
      <c r="M381" t="s">
        <v>1099</v>
      </c>
      <c r="N381" t="s">
        <v>1484</v>
      </c>
      <c r="O381" t="s">
        <v>1485</v>
      </c>
      <c r="P381" t="s">
        <v>1939</v>
      </c>
      <c r="Q381" t="s">
        <v>1952</v>
      </c>
      <c r="R381" t="s">
        <v>1961</v>
      </c>
    </row>
    <row r="382" spans="1:18" x14ac:dyDescent="0.25">
      <c r="A382" t="s">
        <v>1518</v>
      </c>
      <c r="B382" t="s">
        <v>1499</v>
      </c>
      <c r="C382" t="s">
        <v>1500</v>
      </c>
      <c r="D382" t="s">
        <v>7</v>
      </c>
      <c r="E382" t="s">
        <v>13</v>
      </c>
      <c r="F382" t="s">
        <v>1077</v>
      </c>
      <c r="G382" t="s">
        <v>398</v>
      </c>
      <c r="H382" t="s">
        <v>698</v>
      </c>
      <c r="I382" t="s">
        <v>171</v>
      </c>
      <c r="J382" t="s">
        <v>1394</v>
      </c>
      <c r="K382" t="s">
        <v>85</v>
      </c>
      <c r="L382" t="s">
        <v>1417</v>
      </c>
      <c r="M382" t="s">
        <v>1099</v>
      </c>
      <c r="N382" t="s">
        <v>1501</v>
      </c>
      <c r="O382" t="s">
        <v>1502</v>
      </c>
      <c r="P382" t="s">
        <v>1939</v>
      </c>
      <c r="Q382" t="s">
        <v>1956</v>
      </c>
      <c r="R382" t="s">
        <v>1961</v>
      </c>
    </row>
    <row r="383" spans="1:18" x14ac:dyDescent="0.25">
      <c r="A383" t="s">
        <v>1518</v>
      </c>
      <c r="B383" t="s">
        <v>1503</v>
      </c>
      <c r="C383" t="s">
        <v>1504</v>
      </c>
      <c r="D383" t="s">
        <v>7</v>
      </c>
      <c r="E383" t="s">
        <v>14</v>
      </c>
      <c r="F383" t="s">
        <v>1077</v>
      </c>
      <c r="G383" t="s">
        <v>398</v>
      </c>
      <c r="H383" t="s">
        <v>698</v>
      </c>
      <c r="I383" t="s">
        <v>1439</v>
      </c>
      <c r="J383" t="s">
        <v>353</v>
      </c>
      <c r="K383" t="s">
        <v>49</v>
      </c>
      <c r="L383" t="s">
        <v>1417</v>
      </c>
      <c r="M383" t="s">
        <v>1099</v>
      </c>
      <c r="N383" t="s">
        <v>1501</v>
      </c>
      <c r="O383" t="s">
        <v>1502</v>
      </c>
      <c r="P383" t="s">
        <v>1939</v>
      </c>
      <c r="Q383" t="s">
        <v>1958</v>
      </c>
      <c r="R383" t="s">
        <v>1961</v>
      </c>
    </row>
    <row r="384" spans="1:18" x14ac:dyDescent="0.25">
      <c r="A384" t="s">
        <v>1518</v>
      </c>
      <c r="B384" t="s">
        <v>1505</v>
      </c>
      <c r="C384" t="s">
        <v>1506</v>
      </c>
      <c r="D384" t="s">
        <v>7</v>
      </c>
      <c r="E384" t="s">
        <v>14</v>
      </c>
      <c r="F384" t="s">
        <v>1077</v>
      </c>
      <c r="G384" t="s">
        <v>398</v>
      </c>
      <c r="H384" t="s">
        <v>698</v>
      </c>
      <c r="I384" t="s">
        <v>205</v>
      </c>
      <c r="J384" t="s">
        <v>353</v>
      </c>
      <c r="K384" t="s">
        <v>85</v>
      </c>
      <c r="L384" t="s">
        <v>1417</v>
      </c>
      <c r="M384" t="s">
        <v>1099</v>
      </c>
      <c r="N384" t="s">
        <v>1501</v>
      </c>
      <c r="O384" t="s">
        <v>1502</v>
      </c>
      <c r="P384" t="s">
        <v>1939</v>
      </c>
      <c r="Q384" t="s">
        <v>1958</v>
      </c>
      <c r="R384" t="s">
        <v>1961</v>
      </c>
    </row>
    <row r="385" spans="1:18" x14ac:dyDescent="0.25">
      <c r="A385" t="s">
        <v>1518</v>
      </c>
      <c r="B385" t="s">
        <v>1507</v>
      </c>
      <c r="C385" t="s">
        <v>1508</v>
      </c>
      <c r="D385" t="s">
        <v>7</v>
      </c>
      <c r="E385" t="s">
        <v>13</v>
      </c>
      <c r="F385" t="s">
        <v>1039</v>
      </c>
      <c r="G385" t="s">
        <v>398</v>
      </c>
      <c r="H385" t="s">
        <v>698</v>
      </c>
      <c r="I385" t="s">
        <v>1431</v>
      </c>
      <c r="J385" t="s">
        <v>1432</v>
      </c>
      <c r="K385" t="s">
        <v>1433</v>
      </c>
      <c r="L385" t="s">
        <v>1417</v>
      </c>
      <c r="M385" t="s">
        <v>1099</v>
      </c>
      <c r="N385" t="s">
        <v>1501</v>
      </c>
      <c r="O385" t="s">
        <v>1502</v>
      </c>
      <c r="P385" t="s">
        <v>1939</v>
      </c>
      <c r="Q385" t="s">
        <v>1956</v>
      </c>
      <c r="R385" t="s">
        <v>1961</v>
      </c>
    </row>
    <row r="386" spans="1:18" x14ac:dyDescent="0.25">
      <c r="A386" t="s">
        <v>1518</v>
      </c>
      <c r="B386" t="s">
        <v>1509</v>
      </c>
      <c r="C386" t="s">
        <v>1510</v>
      </c>
      <c r="D386" t="s">
        <v>4</v>
      </c>
      <c r="E386" t="s">
        <v>9</v>
      </c>
      <c r="F386" t="s">
        <v>1511</v>
      </c>
      <c r="G386" t="s">
        <v>397</v>
      </c>
      <c r="H386" t="s">
        <v>721</v>
      </c>
      <c r="I386" t="s">
        <v>152</v>
      </c>
      <c r="J386" t="s">
        <v>342</v>
      </c>
      <c r="K386" t="s">
        <v>1381</v>
      </c>
      <c r="L386" t="s">
        <v>1417</v>
      </c>
      <c r="M386" t="s">
        <v>1099</v>
      </c>
      <c r="N386" t="s">
        <v>1501</v>
      </c>
      <c r="O386" t="s">
        <v>1502</v>
      </c>
      <c r="P386" t="s">
        <v>1939</v>
      </c>
      <c r="Q386" t="s">
        <v>1952</v>
      </c>
      <c r="R386" t="s">
        <v>1961</v>
      </c>
    </row>
    <row r="387" spans="1:18" x14ac:dyDescent="0.25">
      <c r="A387" t="s">
        <v>1518</v>
      </c>
      <c r="B387" t="s">
        <v>1512</v>
      </c>
      <c r="C387" t="s">
        <v>1513</v>
      </c>
      <c r="D387" t="s">
        <v>7</v>
      </c>
      <c r="E387" t="s">
        <v>11</v>
      </c>
      <c r="F387" t="s">
        <v>1077</v>
      </c>
      <c r="G387" t="s">
        <v>782</v>
      </c>
      <c r="H387" t="s">
        <v>721</v>
      </c>
      <c r="I387" t="s">
        <v>1514</v>
      </c>
      <c r="J387" t="s">
        <v>1252</v>
      </c>
      <c r="K387" t="s">
        <v>1515</v>
      </c>
      <c r="L387" t="s">
        <v>1417</v>
      </c>
      <c r="M387" t="s">
        <v>1099</v>
      </c>
      <c r="N387" t="s">
        <v>1501</v>
      </c>
      <c r="O387" t="s">
        <v>1502</v>
      </c>
      <c r="P387" t="s">
        <v>1939</v>
      </c>
      <c r="Q387" t="s">
        <v>1953</v>
      </c>
      <c r="R387" t="s">
        <v>1961</v>
      </c>
    </row>
    <row r="388" spans="1:18" x14ac:dyDescent="0.25">
      <c r="A388" t="s">
        <v>1518</v>
      </c>
      <c r="B388" t="s">
        <v>1516</v>
      </c>
      <c r="C388" t="s">
        <v>1517</v>
      </c>
      <c r="D388" t="s">
        <v>4</v>
      </c>
      <c r="E388" t="s">
        <v>15</v>
      </c>
      <c r="F388" t="s">
        <v>1077</v>
      </c>
      <c r="G388" t="s">
        <v>787</v>
      </c>
      <c r="H388" t="s">
        <v>698</v>
      </c>
      <c r="I388" t="s">
        <v>246</v>
      </c>
      <c r="J388" t="s">
        <v>355</v>
      </c>
      <c r="K388" t="s">
        <v>155</v>
      </c>
      <c r="L388" t="s">
        <v>1417</v>
      </c>
      <c r="M388" t="s">
        <v>1099</v>
      </c>
      <c r="N388" t="s">
        <v>1501</v>
      </c>
      <c r="O388" t="s">
        <v>1502</v>
      </c>
      <c r="P388" t="s">
        <v>1939</v>
      </c>
      <c r="Q388" t="s">
        <v>1951</v>
      </c>
      <c r="R388" t="s">
        <v>1961</v>
      </c>
    </row>
    <row r="389" spans="1:18" x14ac:dyDescent="0.25">
      <c r="A389" t="s">
        <v>2</v>
      </c>
      <c r="B389" t="s">
        <v>342</v>
      </c>
      <c r="C389" t="s">
        <v>581</v>
      </c>
      <c r="D389" t="s">
        <v>7</v>
      </c>
      <c r="E389" t="s">
        <v>13</v>
      </c>
      <c r="F389" s="2" t="s">
        <v>141</v>
      </c>
      <c r="G389" t="s">
        <v>393</v>
      </c>
      <c r="H389" t="s">
        <v>397</v>
      </c>
      <c r="I389" t="s">
        <v>252</v>
      </c>
      <c r="J389" t="s">
        <v>367</v>
      </c>
      <c r="K389" t="s">
        <v>33</v>
      </c>
      <c r="L389" t="s">
        <v>877</v>
      </c>
      <c r="M389" t="s">
        <v>989</v>
      </c>
      <c r="N389" t="s">
        <v>878</v>
      </c>
      <c r="O389" t="s">
        <v>879</v>
      </c>
      <c r="P389" t="s">
        <v>1939</v>
      </c>
      <c r="Q389" t="s">
        <v>1956</v>
      </c>
      <c r="R389" t="s">
        <v>1961</v>
      </c>
    </row>
    <row r="390" spans="1:18" x14ac:dyDescent="0.25">
      <c r="A390" t="s">
        <v>2</v>
      </c>
      <c r="B390" t="s">
        <v>233</v>
      </c>
      <c r="C390" t="s">
        <v>417</v>
      </c>
      <c r="D390" t="s">
        <v>4</v>
      </c>
      <c r="E390" t="s">
        <v>11</v>
      </c>
      <c r="F390" t="s">
        <v>141</v>
      </c>
      <c r="G390" t="s">
        <v>393</v>
      </c>
      <c r="H390" t="s">
        <v>398</v>
      </c>
      <c r="I390" t="s">
        <v>158</v>
      </c>
      <c r="J390" t="s">
        <v>74</v>
      </c>
      <c r="K390" t="s">
        <v>35</v>
      </c>
      <c r="L390" t="s">
        <v>880</v>
      </c>
      <c r="M390" t="s">
        <v>990</v>
      </c>
      <c r="N390" t="s">
        <v>878</v>
      </c>
      <c r="O390" t="s">
        <v>879</v>
      </c>
      <c r="P390" t="s">
        <v>1939</v>
      </c>
      <c r="Q390" t="s">
        <v>1953</v>
      </c>
      <c r="R390" t="s">
        <v>1961</v>
      </c>
    </row>
    <row r="391" spans="1:18" x14ac:dyDescent="0.25">
      <c r="A391" t="s">
        <v>2</v>
      </c>
      <c r="B391" t="s">
        <v>389</v>
      </c>
      <c r="C391" t="s">
        <v>479</v>
      </c>
      <c r="D391" t="s">
        <v>6</v>
      </c>
      <c r="E391" t="s">
        <v>10</v>
      </c>
      <c r="F391" t="s">
        <v>140</v>
      </c>
      <c r="G391" t="s">
        <v>395</v>
      </c>
      <c r="H391" t="s">
        <v>397</v>
      </c>
      <c r="I391" t="s">
        <v>194</v>
      </c>
      <c r="J391" t="s">
        <v>323</v>
      </c>
      <c r="K391" t="s">
        <v>78</v>
      </c>
      <c r="L391" t="s">
        <v>881</v>
      </c>
      <c r="M391" t="s">
        <v>991</v>
      </c>
      <c r="N391" t="s">
        <v>878</v>
      </c>
      <c r="O391" t="s">
        <v>879</v>
      </c>
      <c r="P391" t="s">
        <v>1939</v>
      </c>
      <c r="Q391" t="s">
        <v>1955</v>
      </c>
      <c r="R391" t="s">
        <v>1961</v>
      </c>
    </row>
    <row r="392" spans="1:18" x14ac:dyDescent="0.25">
      <c r="A392" t="s">
        <v>2</v>
      </c>
      <c r="B392" t="s">
        <v>125</v>
      </c>
      <c r="C392" t="s">
        <v>480</v>
      </c>
      <c r="D392" t="s">
        <v>6</v>
      </c>
      <c r="E392" t="s">
        <v>10</v>
      </c>
      <c r="F392" t="s">
        <v>140</v>
      </c>
      <c r="G392" t="s">
        <v>395</v>
      </c>
      <c r="H392" t="s">
        <v>397</v>
      </c>
      <c r="I392" t="s">
        <v>195</v>
      </c>
      <c r="J392" t="s">
        <v>324</v>
      </c>
      <c r="K392" t="s">
        <v>79</v>
      </c>
      <c r="L392" t="s">
        <v>881</v>
      </c>
      <c r="M392" t="s">
        <v>991</v>
      </c>
      <c r="N392" t="s">
        <v>878</v>
      </c>
      <c r="O392" t="s">
        <v>879</v>
      </c>
      <c r="P392" t="s">
        <v>1939</v>
      </c>
      <c r="Q392" t="s">
        <v>1955</v>
      </c>
      <c r="R392" t="s">
        <v>1961</v>
      </c>
    </row>
    <row r="393" spans="1:18" x14ac:dyDescent="0.25">
      <c r="A393" t="s">
        <v>2</v>
      </c>
      <c r="B393" t="s">
        <v>148</v>
      </c>
      <c r="C393" t="s">
        <v>543</v>
      </c>
      <c r="D393" t="s">
        <v>6</v>
      </c>
      <c r="E393" t="s">
        <v>15</v>
      </c>
      <c r="F393" t="s">
        <v>143</v>
      </c>
      <c r="G393" t="s">
        <v>393</v>
      </c>
      <c r="H393" t="s">
        <v>398</v>
      </c>
      <c r="I393" t="s">
        <v>229</v>
      </c>
      <c r="J393" t="s">
        <v>350</v>
      </c>
      <c r="K393" t="s">
        <v>109</v>
      </c>
      <c r="L393" t="s">
        <v>882</v>
      </c>
      <c r="M393" t="s">
        <v>992</v>
      </c>
      <c r="N393" t="s">
        <v>878</v>
      </c>
      <c r="O393" t="s">
        <v>879</v>
      </c>
      <c r="P393" t="s">
        <v>1939</v>
      </c>
      <c r="Q393" t="s">
        <v>1951</v>
      </c>
      <c r="R393" t="s">
        <v>1961</v>
      </c>
    </row>
    <row r="394" spans="1:18" x14ac:dyDescent="0.25">
      <c r="A394" t="s">
        <v>2</v>
      </c>
      <c r="B394" t="s">
        <v>392</v>
      </c>
      <c r="C394" t="s">
        <v>591</v>
      </c>
      <c r="D394" t="s">
        <v>7</v>
      </c>
      <c r="E394" t="s">
        <v>14</v>
      </c>
      <c r="F394" t="s">
        <v>140</v>
      </c>
      <c r="G394" t="s">
        <v>393</v>
      </c>
      <c r="H394" t="s">
        <v>397</v>
      </c>
      <c r="I394" t="s">
        <v>221</v>
      </c>
      <c r="J394" t="s">
        <v>331</v>
      </c>
      <c r="K394" t="s">
        <v>88</v>
      </c>
      <c r="L394" t="s">
        <v>881</v>
      </c>
      <c r="M394" t="s">
        <v>991</v>
      </c>
      <c r="N394" t="s">
        <v>878</v>
      </c>
      <c r="O394" t="s">
        <v>879</v>
      </c>
      <c r="P394" t="s">
        <v>1939</v>
      </c>
      <c r="Q394" t="s">
        <v>1958</v>
      </c>
      <c r="R394" t="s">
        <v>1961</v>
      </c>
    </row>
    <row r="395" spans="1:18" x14ac:dyDescent="0.25">
      <c r="A395" t="s">
        <v>2</v>
      </c>
      <c r="B395" t="s">
        <v>386</v>
      </c>
      <c r="C395" t="s">
        <v>590</v>
      </c>
      <c r="D395" t="s">
        <v>7</v>
      </c>
      <c r="E395" t="s">
        <v>14</v>
      </c>
      <c r="F395" t="s">
        <v>141</v>
      </c>
      <c r="G395" t="s">
        <v>393</v>
      </c>
      <c r="H395" t="s">
        <v>397</v>
      </c>
      <c r="I395" t="s">
        <v>54</v>
      </c>
      <c r="J395" t="s">
        <v>295</v>
      </c>
      <c r="K395" t="s">
        <v>74</v>
      </c>
      <c r="L395" t="s">
        <v>881</v>
      </c>
      <c r="M395" t="s">
        <v>991</v>
      </c>
      <c r="N395" t="s">
        <v>878</v>
      </c>
      <c r="O395" t="s">
        <v>879</v>
      </c>
      <c r="P395" t="s">
        <v>1939</v>
      </c>
      <c r="Q395" t="s">
        <v>1958</v>
      </c>
      <c r="R395" t="s">
        <v>1961</v>
      </c>
    </row>
    <row r="396" spans="1:18" x14ac:dyDescent="0.25">
      <c r="A396" t="s">
        <v>2</v>
      </c>
      <c r="B396" t="s">
        <v>228</v>
      </c>
      <c r="C396" t="s">
        <v>542</v>
      </c>
      <c r="D396" t="s">
        <v>6</v>
      </c>
      <c r="E396" t="s">
        <v>15</v>
      </c>
      <c r="F396" t="s">
        <v>143</v>
      </c>
      <c r="G396" t="s">
        <v>393</v>
      </c>
      <c r="H396" t="s">
        <v>397</v>
      </c>
      <c r="I396" t="s">
        <v>228</v>
      </c>
      <c r="J396" t="s">
        <v>43</v>
      </c>
      <c r="K396" t="s">
        <v>108</v>
      </c>
      <c r="L396" t="s">
        <v>883</v>
      </c>
      <c r="M396" t="s">
        <v>993</v>
      </c>
      <c r="N396" t="s">
        <v>878</v>
      </c>
      <c r="O396" t="s">
        <v>879</v>
      </c>
      <c r="P396" t="s">
        <v>1939</v>
      </c>
      <c r="Q396" t="s">
        <v>1951</v>
      </c>
      <c r="R396" t="s">
        <v>1961</v>
      </c>
    </row>
    <row r="397" spans="1:18" x14ac:dyDescent="0.25">
      <c r="A397" t="s">
        <v>2</v>
      </c>
      <c r="B397" t="s">
        <v>391</v>
      </c>
      <c r="C397" t="s">
        <v>579</v>
      </c>
      <c r="D397" t="s">
        <v>7</v>
      </c>
      <c r="E397" t="s">
        <v>13</v>
      </c>
      <c r="F397" t="s">
        <v>141</v>
      </c>
      <c r="G397" t="s">
        <v>393</v>
      </c>
      <c r="H397" t="s">
        <v>398</v>
      </c>
      <c r="I397" t="s">
        <v>147</v>
      </c>
      <c r="J397" t="s">
        <v>366</v>
      </c>
      <c r="K397" t="s">
        <v>31</v>
      </c>
      <c r="L397" t="s">
        <v>877</v>
      </c>
      <c r="M397" t="s">
        <v>989</v>
      </c>
      <c r="N397" t="s">
        <v>878</v>
      </c>
      <c r="O397" t="s">
        <v>879</v>
      </c>
      <c r="P397" t="s">
        <v>1939</v>
      </c>
      <c r="Q397" t="s">
        <v>1956</v>
      </c>
      <c r="R397" t="s">
        <v>1961</v>
      </c>
    </row>
    <row r="398" spans="1:18" x14ac:dyDescent="0.25">
      <c r="A398" t="s">
        <v>2</v>
      </c>
      <c r="B398" t="s">
        <v>388</v>
      </c>
      <c r="C398" t="s">
        <v>418</v>
      </c>
      <c r="D398" t="s">
        <v>4</v>
      </c>
      <c r="E398" t="s">
        <v>12</v>
      </c>
      <c r="F398" t="s">
        <v>141</v>
      </c>
      <c r="G398" t="s">
        <v>393</v>
      </c>
      <c r="H398" t="s">
        <v>397</v>
      </c>
      <c r="I398" t="s">
        <v>159</v>
      </c>
      <c r="J398" t="s">
        <v>283</v>
      </c>
      <c r="K398" t="s">
        <v>36</v>
      </c>
      <c r="L398" t="s">
        <v>880</v>
      </c>
      <c r="M398" t="s">
        <v>990</v>
      </c>
      <c r="N398" t="s">
        <v>878</v>
      </c>
      <c r="O398" t="s">
        <v>879</v>
      </c>
      <c r="P398" t="s">
        <v>1939</v>
      </c>
      <c r="Q398" t="s">
        <v>1957</v>
      </c>
      <c r="R398" t="s">
        <v>1961</v>
      </c>
    </row>
    <row r="399" spans="1:18" x14ac:dyDescent="0.25">
      <c r="A399" t="s">
        <v>2</v>
      </c>
      <c r="B399" t="s">
        <v>387</v>
      </c>
      <c r="C399" t="s">
        <v>489</v>
      </c>
      <c r="D399" t="s">
        <v>6</v>
      </c>
      <c r="E399" t="s">
        <v>10</v>
      </c>
      <c r="F399" t="s">
        <v>139</v>
      </c>
      <c r="G399" t="s">
        <v>393</v>
      </c>
      <c r="H399" t="s">
        <v>397</v>
      </c>
      <c r="I399" t="s">
        <v>200</v>
      </c>
      <c r="J399" t="s">
        <v>75</v>
      </c>
      <c r="K399" t="s">
        <v>85</v>
      </c>
      <c r="L399" t="s">
        <v>883</v>
      </c>
      <c r="M399" t="s">
        <v>993</v>
      </c>
      <c r="N399" t="s">
        <v>878</v>
      </c>
      <c r="O399" t="s">
        <v>879</v>
      </c>
      <c r="P399" t="s">
        <v>1939</v>
      </c>
      <c r="Q399" t="s">
        <v>1955</v>
      </c>
      <c r="R399" t="s">
        <v>1961</v>
      </c>
    </row>
    <row r="400" spans="1:18" x14ac:dyDescent="0.25">
      <c r="A400" t="s">
        <v>2</v>
      </c>
      <c r="B400" t="s">
        <v>390</v>
      </c>
      <c r="C400" t="s">
        <v>490</v>
      </c>
      <c r="D400" t="s">
        <v>6</v>
      </c>
      <c r="E400" t="s">
        <v>10</v>
      </c>
      <c r="F400" t="s">
        <v>139</v>
      </c>
      <c r="G400" t="s">
        <v>393</v>
      </c>
      <c r="H400" t="s">
        <v>398</v>
      </c>
      <c r="I400" t="s">
        <v>201</v>
      </c>
      <c r="J400" t="s">
        <v>103</v>
      </c>
      <c r="K400" t="s">
        <v>86</v>
      </c>
      <c r="L400" t="s">
        <v>882</v>
      </c>
      <c r="M400" t="s">
        <v>992</v>
      </c>
      <c r="N400" t="s">
        <v>878</v>
      </c>
      <c r="O400" t="s">
        <v>879</v>
      </c>
      <c r="P400" t="s">
        <v>1939</v>
      </c>
      <c r="Q400" t="s">
        <v>1955</v>
      </c>
      <c r="R400" t="s">
        <v>1961</v>
      </c>
    </row>
    <row r="401" spans="1:18" x14ac:dyDescent="0.25">
      <c r="A401" t="s">
        <v>2</v>
      </c>
      <c r="B401" t="s">
        <v>661</v>
      </c>
      <c r="C401" t="s">
        <v>421</v>
      </c>
      <c r="D401" t="s">
        <v>4</v>
      </c>
      <c r="E401" t="s">
        <v>13</v>
      </c>
      <c r="F401" t="s">
        <v>140</v>
      </c>
      <c r="G401" t="s">
        <v>393</v>
      </c>
      <c r="H401" t="s">
        <v>398</v>
      </c>
      <c r="I401" t="s">
        <v>64</v>
      </c>
      <c r="J401" t="s">
        <v>286</v>
      </c>
      <c r="K401" t="s">
        <v>39</v>
      </c>
      <c r="L401" t="s">
        <v>881</v>
      </c>
      <c r="M401" t="s">
        <v>991</v>
      </c>
      <c r="N401" t="s">
        <v>884</v>
      </c>
      <c r="O401" t="s">
        <v>885</v>
      </c>
      <c r="P401" t="s">
        <v>1939</v>
      </c>
      <c r="Q401" t="s">
        <v>1956</v>
      </c>
      <c r="R401" t="s">
        <v>1961</v>
      </c>
    </row>
    <row r="402" spans="1:18" x14ac:dyDescent="0.25">
      <c r="A402" t="s">
        <v>2</v>
      </c>
      <c r="B402" t="s">
        <v>727</v>
      </c>
      <c r="C402" t="s">
        <v>491</v>
      </c>
      <c r="D402" t="s">
        <v>6</v>
      </c>
      <c r="E402" t="s">
        <v>11</v>
      </c>
      <c r="F402" t="s">
        <v>140</v>
      </c>
      <c r="G402" t="s">
        <v>393</v>
      </c>
      <c r="H402" t="s">
        <v>398</v>
      </c>
      <c r="I402" t="s">
        <v>37</v>
      </c>
      <c r="J402" t="s">
        <v>318</v>
      </c>
      <c r="K402" t="s">
        <v>87</v>
      </c>
      <c r="L402" t="s">
        <v>881</v>
      </c>
      <c r="M402" t="s">
        <v>991</v>
      </c>
      <c r="N402" t="s">
        <v>884</v>
      </c>
      <c r="O402" t="s">
        <v>885</v>
      </c>
      <c r="P402" t="s">
        <v>1939</v>
      </c>
      <c r="Q402" t="s">
        <v>1953</v>
      </c>
      <c r="R402" t="s">
        <v>1961</v>
      </c>
    </row>
    <row r="403" spans="1:18" x14ac:dyDescent="0.25">
      <c r="A403" t="s">
        <v>2</v>
      </c>
      <c r="B403" t="s">
        <v>754</v>
      </c>
      <c r="C403" t="s">
        <v>518</v>
      </c>
      <c r="D403" t="s">
        <v>6</v>
      </c>
      <c r="E403" t="s">
        <v>12</v>
      </c>
      <c r="F403" t="s">
        <v>143</v>
      </c>
      <c r="G403" t="s">
        <v>393</v>
      </c>
      <c r="H403" t="s">
        <v>398</v>
      </c>
      <c r="I403" t="s">
        <v>216</v>
      </c>
      <c r="J403" t="s">
        <v>339</v>
      </c>
      <c r="K403" t="s">
        <v>65</v>
      </c>
      <c r="L403" t="s">
        <v>880</v>
      </c>
      <c r="M403" t="s">
        <v>990</v>
      </c>
      <c r="N403" t="s">
        <v>884</v>
      </c>
      <c r="O403" t="s">
        <v>885</v>
      </c>
      <c r="P403" t="s">
        <v>1939</v>
      </c>
      <c r="Q403" t="s">
        <v>1957</v>
      </c>
      <c r="R403" t="s">
        <v>1961</v>
      </c>
    </row>
    <row r="404" spans="1:18" x14ac:dyDescent="0.25">
      <c r="A404" t="s">
        <v>2</v>
      </c>
      <c r="B404" t="s">
        <v>743</v>
      </c>
      <c r="C404" t="s">
        <v>507</v>
      </c>
      <c r="D404" t="s">
        <v>6</v>
      </c>
      <c r="E404" t="s">
        <v>11</v>
      </c>
      <c r="F404" t="s">
        <v>143</v>
      </c>
      <c r="G404" t="s">
        <v>395</v>
      </c>
      <c r="H404" t="s">
        <v>397</v>
      </c>
      <c r="I404" t="s">
        <v>210</v>
      </c>
      <c r="J404" t="s">
        <v>233</v>
      </c>
      <c r="K404" t="s">
        <v>37</v>
      </c>
      <c r="L404" t="s">
        <v>877</v>
      </c>
      <c r="M404" t="s">
        <v>989</v>
      </c>
      <c r="N404" t="s">
        <v>884</v>
      </c>
      <c r="O404" t="s">
        <v>885</v>
      </c>
      <c r="P404" t="s">
        <v>1939</v>
      </c>
      <c r="Q404" t="s">
        <v>1953</v>
      </c>
      <c r="R404" t="s">
        <v>1961</v>
      </c>
    </row>
    <row r="405" spans="1:18" x14ac:dyDescent="0.25">
      <c r="A405" t="s">
        <v>2</v>
      </c>
      <c r="B405" t="s">
        <v>699</v>
      </c>
      <c r="C405" t="s">
        <v>459</v>
      </c>
      <c r="D405" t="s">
        <v>4</v>
      </c>
      <c r="E405" t="s">
        <v>15</v>
      </c>
      <c r="F405" t="s">
        <v>143</v>
      </c>
      <c r="G405" t="s">
        <v>393</v>
      </c>
      <c r="H405" t="s">
        <v>398</v>
      </c>
      <c r="I405" t="s">
        <v>182</v>
      </c>
      <c r="J405" t="s">
        <v>186</v>
      </c>
      <c r="K405" t="s">
        <v>65</v>
      </c>
      <c r="L405" t="s">
        <v>880</v>
      </c>
      <c r="M405" t="s">
        <v>990</v>
      </c>
      <c r="N405" t="s">
        <v>884</v>
      </c>
      <c r="O405" t="s">
        <v>885</v>
      </c>
      <c r="P405" t="s">
        <v>1939</v>
      </c>
      <c r="Q405" t="s">
        <v>1951</v>
      </c>
      <c r="R405" t="s">
        <v>1961</v>
      </c>
    </row>
    <row r="406" spans="1:18" x14ac:dyDescent="0.25">
      <c r="A406" t="s">
        <v>2</v>
      </c>
      <c r="B406" t="s">
        <v>739</v>
      </c>
      <c r="C406" t="s">
        <v>503</v>
      </c>
      <c r="D406" t="s">
        <v>6</v>
      </c>
      <c r="E406" t="s">
        <v>11</v>
      </c>
      <c r="F406" t="s">
        <v>143</v>
      </c>
      <c r="G406" t="s">
        <v>393</v>
      </c>
      <c r="H406" t="s">
        <v>398</v>
      </c>
      <c r="I406" t="s">
        <v>209</v>
      </c>
      <c r="J406" t="s">
        <v>115</v>
      </c>
      <c r="K406" t="s">
        <v>95</v>
      </c>
      <c r="L406" t="s">
        <v>877</v>
      </c>
      <c r="M406" t="s">
        <v>989</v>
      </c>
      <c r="N406" t="s">
        <v>886</v>
      </c>
      <c r="O406" t="s">
        <v>887</v>
      </c>
      <c r="P406" t="s">
        <v>1939</v>
      </c>
      <c r="Q406" t="s">
        <v>1953</v>
      </c>
      <c r="R406" t="s">
        <v>1961</v>
      </c>
    </row>
    <row r="407" spans="1:18" x14ac:dyDescent="0.25">
      <c r="A407" t="s">
        <v>2</v>
      </c>
      <c r="B407" t="s">
        <v>737</v>
      </c>
      <c r="C407" t="s">
        <v>501</v>
      </c>
      <c r="D407" t="s">
        <v>6</v>
      </c>
      <c r="E407" t="s">
        <v>11</v>
      </c>
      <c r="F407" t="s">
        <v>142</v>
      </c>
      <c r="G407" t="s">
        <v>393</v>
      </c>
      <c r="H407" t="s">
        <v>397</v>
      </c>
      <c r="I407" t="s">
        <v>208</v>
      </c>
      <c r="J407" t="s">
        <v>315</v>
      </c>
      <c r="K407" t="s">
        <v>94</v>
      </c>
      <c r="L407" t="s">
        <v>881</v>
      </c>
      <c r="M407" t="s">
        <v>990</v>
      </c>
      <c r="N407" t="s">
        <v>886</v>
      </c>
      <c r="O407" t="s">
        <v>887</v>
      </c>
      <c r="P407" t="s">
        <v>1939</v>
      </c>
      <c r="Q407" t="s">
        <v>1953</v>
      </c>
      <c r="R407" t="s">
        <v>1961</v>
      </c>
    </row>
    <row r="408" spans="1:18" x14ac:dyDescent="0.25">
      <c r="A408" t="s">
        <v>2</v>
      </c>
      <c r="B408" t="s">
        <v>668</v>
      </c>
      <c r="C408" t="s">
        <v>428</v>
      </c>
      <c r="D408" t="s">
        <v>4</v>
      </c>
      <c r="E408" t="s">
        <v>13</v>
      </c>
      <c r="F408" t="s">
        <v>142</v>
      </c>
      <c r="G408" t="s">
        <v>393</v>
      </c>
      <c r="H408" t="s">
        <v>397</v>
      </c>
      <c r="I408" t="s">
        <v>163</v>
      </c>
      <c r="J408" t="s">
        <v>292</v>
      </c>
      <c r="K408" t="s">
        <v>44</v>
      </c>
      <c r="L408" t="s">
        <v>881</v>
      </c>
      <c r="M408" t="s">
        <v>990</v>
      </c>
      <c r="N408" t="s">
        <v>886</v>
      </c>
      <c r="O408" t="s">
        <v>887</v>
      </c>
      <c r="P408" t="s">
        <v>1939</v>
      </c>
      <c r="Q408" t="s">
        <v>1956</v>
      </c>
      <c r="R408" t="s">
        <v>1961</v>
      </c>
    </row>
    <row r="409" spans="1:18" x14ac:dyDescent="0.25">
      <c r="A409" t="s">
        <v>2</v>
      </c>
      <c r="B409" t="s">
        <v>751</v>
      </c>
      <c r="C409" t="s">
        <v>515</v>
      </c>
      <c r="D409" t="s">
        <v>6</v>
      </c>
      <c r="E409" t="s">
        <v>12</v>
      </c>
      <c r="F409" t="s">
        <v>141</v>
      </c>
      <c r="G409" t="s">
        <v>393</v>
      </c>
      <c r="H409" t="s">
        <v>397</v>
      </c>
      <c r="I409" t="s">
        <v>136</v>
      </c>
      <c r="J409" t="s">
        <v>338</v>
      </c>
      <c r="K409" t="s">
        <v>78</v>
      </c>
      <c r="L409" t="s">
        <v>881</v>
      </c>
      <c r="M409" t="s">
        <v>991</v>
      </c>
      <c r="N409" t="s">
        <v>886</v>
      </c>
      <c r="O409" t="s">
        <v>887</v>
      </c>
      <c r="P409" t="s">
        <v>1939</v>
      </c>
      <c r="Q409" t="s">
        <v>1957</v>
      </c>
      <c r="R409" t="s">
        <v>1961</v>
      </c>
    </row>
    <row r="410" spans="1:18" x14ac:dyDescent="0.25">
      <c r="A410" t="s">
        <v>2</v>
      </c>
      <c r="B410" t="s">
        <v>649</v>
      </c>
      <c r="C410" t="s">
        <v>407</v>
      </c>
      <c r="D410" t="s">
        <v>4</v>
      </c>
      <c r="E410" t="s">
        <v>10</v>
      </c>
      <c r="F410" t="s">
        <v>141</v>
      </c>
      <c r="G410" t="s">
        <v>393</v>
      </c>
      <c r="H410" t="s">
        <v>397</v>
      </c>
      <c r="I410" t="s">
        <v>151</v>
      </c>
      <c r="J410" t="s">
        <v>273</v>
      </c>
      <c r="K410" t="s">
        <v>25</v>
      </c>
      <c r="L410" t="s">
        <v>881</v>
      </c>
      <c r="M410" t="s">
        <v>991</v>
      </c>
      <c r="N410" t="s">
        <v>886</v>
      </c>
      <c r="O410" t="s">
        <v>887</v>
      </c>
      <c r="P410" t="s">
        <v>1939</v>
      </c>
      <c r="Q410" t="s">
        <v>1955</v>
      </c>
      <c r="R410" t="s">
        <v>1961</v>
      </c>
    </row>
    <row r="411" spans="1:18" x14ac:dyDescent="0.25">
      <c r="A411" t="s">
        <v>2</v>
      </c>
      <c r="B411" t="s">
        <v>666</v>
      </c>
      <c r="C411" t="s">
        <v>426</v>
      </c>
      <c r="D411" t="s">
        <v>4</v>
      </c>
      <c r="E411" t="s">
        <v>13</v>
      </c>
      <c r="F411" t="s">
        <v>142</v>
      </c>
      <c r="G411" t="s">
        <v>393</v>
      </c>
      <c r="H411" t="s">
        <v>397</v>
      </c>
      <c r="I411" t="s">
        <v>161</v>
      </c>
      <c r="J411" t="s">
        <v>233</v>
      </c>
      <c r="K411" t="s">
        <v>42</v>
      </c>
      <c r="L411" t="s">
        <v>881</v>
      </c>
      <c r="M411" t="s">
        <v>990</v>
      </c>
      <c r="N411" t="s">
        <v>886</v>
      </c>
      <c r="O411" t="s">
        <v>887</v>
      </c>
      <c r="P411" t="s">
        <v>1939</v>
      </c>
      <c r="Q411" t="s">
        <v>1956</v>
      </c>
      <c r="R411" t="s">
        <v>1961</v>
      </c>
    </row>
    <row r="412" spans="1:18" x14ac:dyDescent="0.25">
      <c r="A412" t="s">
        <v>2</v>
      </c>
      <c r="B412" t="s">
        <v>806</v>
      </c>
      <c r="C412" t="s">
        <v>578</v>
      </c>
      <c r="D412" t="s">
        <v>7</v>
      </c>
      <c r="E412" t="s">
        <v>13</v>
      </c>
      <c r="F412" t="s">
        <v>140</v>
      </c>
      <c r="G412" t="s">
        <v>395</v>
      </c>
      <c r="H412" t="s">
        <v>397</v>
      </c>
      <c r="I412" t="s">
        <v>250</v>
      </c>
      <c r="J412" t="s">
        <v>271</v>
      </c>
      <c r="K412" t="s">
        <v>31</v>
      </c>
      <c r="L412" t="s">
        <v>881</v>
      </c>
      <c r="M412" t="s">
        <v>991</v>
      </c>
      <c r="N412" t="s">
        <v>888</v>
      </c>
      <c r="O412" t="s">
        <v>889</v>
      </c>
      <c r="P412" t="s">
        <v>1939</v>
      </c>
      <c r="Q412" t="s">
        <v>1956</v>
      </c>
      <c r="R412" t="s">
        <v>1961</v>
      </c>
    </row>
    <row r="413" spans="1:18" x14ac:dyDescent="0.25">
      <c r="A413" t="s">
        <v>2</v>
      </c>
      <c r="B413" t="s">
        <v>810</v>
      </c>
      <c r="C413" t="s">
        <v>584</v>
      </c>
      <c r="D413" t="s">
        <v>7</v>
      </c>
      <c r="E413" t="s">
        <v>13</v>
      </c>
      <c r="F413" t="s">
        <v>140</v>
      </c>
      <c r="G413" t="s">
        <v>393</v>
      </c>
      <c r="H413" t="s">
        <v>397</v>
      </c>
      <c r="I413" t="s">
        <v>163</v>
      </c>
      <c r="J413" t="s">
        <v>233</v>
      </c>
      <c r="K413" t="s">
        <v>22</v>
      </c>
      <c r="L413" t="s">
        <v>877</v>
      </c>
      <c r="M413" t="s">
        <v>989</v>
      </c>
      <c r="N413" t="s">
        <v>888</v>
      </c>
      <c r="O413" t="s">
        <v>889</v>
      </c>
      <c r="P413" t="s">
        <v>1939</v>
      </c>
      <c r="Q413" t="s">
        <v>1956</v>
      </c>
      <c r="R413" t="s">
        <v>1961</v>
      </c>
    </row>
    <row r="414" spans="1:18" x14ac:dyDescent="0.25">
      <c r="A414" t="s">
        <v>2</v>
      </c>
      <c r="B414" t="s">
        <v>816</v>
      </c>
      <c r="C414" t="s">
        <v>592</v>
      </c>
      <c r="D414" t="s">
        <v>7</v>
      </c>
      <c r="E414" t="s">
        <v>14</v>
      </c>
      <c r="F414" t="s">
        <v>140</v>
      </c>
      <c r="G414" t="s">
        <v>395</v>
      </c>
      <c r="H414" t="s">
        <v>397</v>
      </c>
      <c r="I414" t="s">
        <v>234</v>
      </c>
      <c r="J414" t="s">
        <v>233</v>
      </c>
      <c r="K414" t="s">
        <v>32</v>
      </c>
      <c r="L414" t="s">
        <v>881</v>
      </c>
      <c r="M414" t="s">
        <v>991</v>
      </c>
      <c r="N414" t="s">
        <v>888</v>
      </c>
      <c r="O414" t="s">
        <v>889</v>
      </c>
      <c r="P414" t="s">
        <v>1939</v>
      </c>
      <c r="Q414" t="s">
        <v>1958</v>
      </c>
      <c r="R414" t="s">
        <v>1961</v>
      </c>
    </row>
    <row r="415" spans="1:18" x14ac:dyDescent="0.25">
      <c r="A415" t="s">
        <v>2</v>
      </c>
      <c r="B415" t="s">
        <v>820</v>
      </c>
      <c r="C415" t="s">
        <v>596</v>
      </c>
      <c r="D415" t="s">
        <v>7</v>
      </c>
      <c r="E415" t="s">
        <v>14</v>
      </c>
      <c r="F415" t="s">
        <v>140</v>
      </c>
      <c r="G415" t="s">
        <v>393</v>
      </c>
      <c r="H415" t="s">
        <v>397</v>
      </c>
      <c r="I415" t="s">
        <v>208</v>
      </c>
      <c r="J415" t="s">
        <v>370</v>
      </c>
      <c r="K415" t="s">
        <v>36</v>
      </c>
      <c r="L415" t="s">
        <v>877</v>
      </c>
      <c r="M415" t="s">
        <v>989</v>
      </c>
      <c r="N415" t="s">
        <v>888</v>
      </c>
      <c r="O415" t="s">
        <v>889</v>
      </c>
      <c r="P415" t="s">
        <v>1939</v>
      </c>
      <c r="Q415" t="s">
        <v>1958</v>
      </c>
      <c r="R415" t="s">
        <v>1961</v>
      </c>
    </row>
    <row r="416" spans="1:18" x14ac:dyDescent="0.25">
      <c r="A416" t="s">
        <v>2</v>
      </c>
      <c r="B416" t="s">
        <v>734</v>
      </c>
      <c r="C416" t="s">
        <v>498</v>
      </c>
      <c r="D416" t="s">
        <v>6</v>
      </c>
      <c r="E416" t="s">
        <v>11</v>
      </c>
      <c r="F416" t="s">
        <v>143</v>
      </c>
      <c r="G416" t="s">
        <v>393</v>
      </c>
      <c r="H416" t="s">
        <v>397</v>
      </c>
      <c r="I416" t="s">
        <v>207</v>
      </c>
      <c r="J416" t="s">
        <v>277</v>
      </c>
      <c r="K416" t="s">
        <v>19</v>
      </c>
      <c r="L416" t="s">
        <v>881</v>
      </c>
      <c r="M416" t="s">
        <v>990</v>
      </c>
      <c r="N416" t="s">
        <v>888</v>
      </c>
      <c r="O416" t="s">
        <v>889</v>
      </c>
      <c r="P416" t="s">
        <v>1939</v>
      </c>
      <c r="Q416" t="s">
        <v>1953</v>
      </c>
      <c r="R416" t="s">
        <v>1961</v>
      </c>
    </row>
    <row r="417" spans="1:18" x14ac:dyDescent="0.25">
      <c r="A417" t="s">
        <v>2</v>
      </c>
      <c r="B417" t="s">
        <v>688</v>
      </c>
      <c r="C417" t="s">
        <v>448</v>
      </c>
      <c r="D417" t="s">
        <v>4</v>
      </c>
      <c r="E417" t="s">
        <v>15</v>
      </c>
      <c r="F417" t="s">
        <v>143</v>
      </c>
      <c r="G417" t="s">
        <v>393</v>
      </c>
      <c r="H417" t="s">
        <v>397</v>
      </c>
      <c r="I417" t="s">
        <v>176</v>
      </c>
      <c r="J417" t="s">
        <v>306</v>
      </c>
      <c r="K417" t="s">
        <v>59</v>
      </c>
      <c r="L417" t="s">
        <v>881</v>
      </c>
      <c r="M417" t="s">
        <v>990</v>
      </c>
      <c r="N417" t="s">
        <v>888</v>
      </c>
      <c r="O417" t="s">
        <v>889</v>
      </c>
      <c r="P417" t="s">
        <v>1939</v>
      </c>
      <c r="Q417" t="s">
        <v>1951</v>
      </c>
      <c r="R417" t="s">
        <v>1961</v>
      </c>
    </row>
    <row r="418" spans="1:18" x14ac:dyDescent="0.25">
      <c r="A418" t="s">
        <v>2</v>
      </c>
      <c r="B418" t="s">
        <v>692</v>
      </c>
      <c r="C418" t="s">
        <v>452</v>
      </c>
      <c r="D418" t="s">
        <v>4</v>
      </c>
      <c r="E418" t="s">
        <v>15</v>
      </c>
      <c r="F418" t="s">
        <v>143</v>
      </c>
      <c r="G418" t="s">
        <v>393</v>
      </c>
      <c r="H418" t="s">
        <v>398</v>
      </c>
      <c r="I418" t="s">
        <v>176</v>
      </c>
      <c r="J418" t="s">
        <v>309</v>
      </c>
      <c r="K418" t="s">
        <v>60</v>
      </c>
      <c r="L418" t="s">
        <v>881</v>
      </c>
      <c r="M418" t="s">
        <v>990</v>
      </c>
      <c r="N418" t="s">
        <v>888</v>
      </c>
      <c r="O418" t="s">
        <v>889</v>
      </c>
      <c r="P418" t="s">
        <v>1939</v>
      </c>
      <c r="Q418" t="s">
        <v>1951</v>
      </c>
      <c r="R418" t="s">
        <v>1961</v>
      </c>
    </row>
    <row r="419" spans="1:18" x14ac:dyDescent="0.25">
      <c r="A419" t="s">
        <v>2</v>
      </c>
      <c r="B419" t="s">
        <v>740</v>
      </c>
      <c r="C419" t="s">
        <v>504</v>
      </c>
      <c r="D419" t="s">
        <v>6</v>
      </c>
      <c r="E419" t="s">
        <v>11</v>
      </c>
      <c r="F419" t="s">
        <v>143</v>
      </c>
      <c r="G419" t="s">
        <v>393</v>
      </c>
      <c r="H419" t="s">
        <v>398</v>
      </c>
      <c r="I419" t="s">
        <v>207</v>
      </c>
      <c r="J419" t="s">
        <v>244</v>
      </c>
      <c r="K419" t="s">
        <v>95</v>
      </c>
      <c r="L419" t="s">
        <v>881</v>
      </c>
      <c r="M419" t="s">
        <v>990</v>
      </c>
      <c r="N419" t="s">
        <v>888</v>
      </c>
      <c r="O419" t="s">
        <v>889</v>
      </c>
      <c r="P419" t="s">
        <v>1939</v>
      </c>
      <c r="Q419" t="s">
        <v>1953</v>
      </c>
      <c r="R419" t="s">
        <v>1961</v>
      </c>
    </row>
    <row r="420" spans="1:18" x14ac:dyDescent="0.25">
      <c r="A420" t="s">
        <v>2</v>
      </c>
      <c r="B420" t="s">
        <v>651</v>
      </c>
      <c r="C420" t="s">
        <v>409</v>
      </c>
      <c r="D420" t="s">
        <v>4</v>
      </c>
      <c r="E420" t="s">
        <v>10</v>
      </c>
      <c r="F420" t="s">
        <v>142</v>
      </c>
      <c r="G420" t="s">
        <v>393</v>
      </c>
      <c r="H420" t="s">
        <v>397</v>
      </c>
      <c r="I420" t="s">
        <v>152</v>
      </c>
      <c r="J420" t="s">
        <v>275</v>
      </c>
      <c r="K420" t="s">
        <v>27</v>
      </c>
      <c r="L420" t="s">
        <v>881</v>
      </c>
      <c r="M420" t="s">
        <v>990</v>
      </c>
      <c r="N420" t="s">
        <v>888</v>
      </c>
      <c r="O420" t="s">
        <v>889</v>
      </c>
      <c r="P420" t="s">
        <v>1939</v>
      </c>
      <c r="Q420" t="s">
        <v>1955</v>
      </c>
      <c r="R420" t="s">
        <v>1961</v>
      </c>
    </row>
    <row r="421" spans="1:18" x14ac:dyDescent="0.25">
      <c r="A421" t="s">
        <v>2</v>
      </c>
      <c r="B421" t="s">
        <v>753</v>
      </c>
      <c r="C421" t="s">
        <v>517</v>
      </c>
      <c r="D421" t="s">
        <v>6</v>
      </c>
      <c r="E421" t="s">
        <v>12</v>
      </c>
      <c r="F421" t="s">
        <v>143</v>
      </c>
      <c r="G421" t="s">
        <v>393</v>
      </c>
      <c r="H421" t="s">
        <v>397</v>
      </c>
      <c r="I421" t="s">
        <v>166</v>
      </c>
      <c r="J421" t="s">
        <v>233</v>
      </c>
      <c r="K421" t="s">
        <v>92</v>
      </c>
      <c r="L421" t="s">
        <v>881</v>
      </c>
      <c r="M421" t="s">
        <v>990</v>
      </c>
      <c r="N421" t="s">
        <v>888</v>
      </c>
      <c r="O421" t="s">
        <v>889</v>
      </c>
      <c r="P421" t="s">
        <v>1939</v>
      </c>
      <c r="Q421" t="s">
        <v>1957</v>
      </c>
      <c r="R421" t="s">
        <v>1961</v>
      </c>
    </row>
    <row r="422" spans="1:18" x14ac:dyDescent="0.25">
      <c r="A422" t="s">
        <v>2</v>
      </c>
      <c r="B422" t="s">
        <v>665</v>
      </c>
      <c r="C422" t="s">
        <v>425</v>
      </c>
      <c r="D422" t="s">
        <v>4</v>
      </c>
      <c r="E422" t="s">
        <v>13</v>
      </c>
      <c r="F422" t="s">
        <v>143</v>
      </c>
      <c r="G422" t="s">
        <v>393</v>
      </c>
      <c r="H422" t="s">
        <v>398</v>
      </c>
      <c r="I422" t="s">
        <v>147</v>
      </c>
      <c r="J422" t="s">
        <v>290</v>
      </c>
      <c r="K422" t="s">
        <v>41</v>
      </c>
      <c r="L422" t="s">
        <v>881</v>
      </c>
      <c r="M422" t="s">
        <v>990</v>
      </c>
      <c r="N422" t="s">
        <v>888</v>
      </c>
      <c r="O422" t="s">
        <v>889</v>
      </c>
      <c r="P422" t="s">
        <v>1939</v>
      </c>
      <c r="Q422" t="s">
        <v>1956</v>
      </c>
      <c r="R422" t="s">
        <v>1961</v>
      </c>
    </row>
    <row r="423" spans="1:18" x14ac:dyDescent="0.25">
      <c r="A423" t="s">
        <v>2</v>
      </c>
      <c r="B423" t="s">
        <v>808</v>
      </c>
      <c r="C423" t="s">
        <v>582</v>
      </c>
      <c r="D423" t="s">
        <v>7</v>
      </c>
      <c r="E423" t="s">
        <v>13</v>
      </c>
      <c r="F423" t="s">
        <v>140</v>
      </c>
      <c r="G423" t="s">
        <v>395</v>
      </c>
      <c r="H423" t="s">
        <v>397</v>
      </c>
      <c r="I423" t="s">
        <v>253</v>
      </c>
      <c r="J423" t="s">
        <v>290</v>
      </c>
      <c r="K423" t="s">
        <v>53</v>
      </c>
      <c r="L423" t="s">
        <v>877</v>
      </c>
      <c r="M423" t="s">
        <v>989</v>
      </c>
      <c r="N423" t="s">
        <v>890</v>
      </c>
      <c r="O423" t="s">
        <v>891</v>
      </c>
      <c r="P423" t="s">
        <v>1939</v>
      </c>
      <c r="Q423" t="s">
        <v>1956</v>
      </c>
      <c r="R423" t="s">
        <v>1961</v>
      </c>
    </row>
    <row r="424" spans="1:18" x14ac:dyDescent="0.25">
      <c r="A424" t="s">
        <v>2</v>
      </c>
      <c r="B424" t="s">
        <v>755</v>
      </c>
      <c r="C424" t="s">
        <v>519</v>
      </c>
      <c r="D424" t="s">
        <v>6</v>
      </c>
      <c r="E424" t="s">
        <v>12</v>
      </c>
      <c r="F424" t="s">
        <v>139</v>
      </c>
      <c r="G424" t="s">
        <v>395</v>
      </c>
      <c r="H424" t="s">
        <v>399</v>
      </c>
      <c r="I424" t="s">
        <v>217</v>
      </c>
      <c r="J424" t="s">
        <v>116</v>
      </c>
      <c r="K424" t="s">
        <v>100</v>
      </c>
      <c r="L424" t="s">
        <v>882</v>
      </c>
      <c r="M424" t="s">
        <v>992</v>
      </c>
      <c r="N424" t="s">
        <v>890</v>
      </c>
      <c r="O424" t="s">
        <v>891</v>
      </c>
      <c r="P424" t="s">
        <v>1939</v>
      </c>
      <c r="Q424" t="s">
        <v>1957</v>
      </c>
      <c r="R424" t="s">
        <v>1961</v>
      </c>
    </row>
    <row r="425" spans="1:18" x14ac:dyDescent="0.25">
      <c r="A425" t="s">
        <v>2</v>
      </c>
      <c r="B425" t="s">
        <v>730</v>
      </c>
      <c r="C425" t="s">
        <v>494</v>
      </c>
      <c r="D425" t="s">
        <v>6</v>
      </c>
      <c r="E425" t="s">
        <v>11</v>
      </c>
      <c r="F425" t="s">
        <v>140</v>
      </c>
      <c r="G425" t="s">
        <v>393</v>
      </c>
      <c r="H425" t="s">
        <v>397</v>
      </c>
      <c r="I425" t="s">
        <v>171</v>
      </c>
      <c r="J425" t="s">
        <v>333</v>
      </c>
      <c r="K425" t="s">
        <v>90</v>
      </c>
      <c r="L425" t="s">
        <v>877</v>
      </c>
      <c r="M425" t="s">
        <v>989</v>
      </c>
      <c r="N425" t="s">
        <v>892</v>
      </c>
      <c r="O425" t="s">
        <v>893</v>
      </c>
      <c r="P425" t="s">
        <v>1939</v>
      </c>
      <c r="Q425" t="s">
        <v>1953</v>
      </c>
      <c r="R425" t="s">
        <v>1961</v>
      </c>
    </row>
    <row r="426" spans="1:18" x14ac:dyDescent="0.25">
      <c r="A426" t="s">
        <v>2</v>
      </c>
      <c r="B426" t="s">
        <v>673</v>
      </c>
      <c r="C426" t="s">
        <v>433</v>
      </c>
      <c r="D426" t="s">
        <v>4</v>
      </c>
      <c r="E426" t="s">
        <v>13</v>
      </c>
      <c r="F426" t="s">
        <v>140</v>
      </c>
      <c r="G426" t="s">
        <v>393</v>
      </c>
      <c r="H426" t="s">
        <v>397</v>
      </c>
      <c r="I426" t="s">
        <v>167</v>
      </c>
      <c r="J426" t="s">
        <v>23</v>
      </c>
      <c r="K426" t="s">
        <v>48</v>
      </c>
      <c r="L426" t="s">
        <v>880</v>
      </c>
      <c r="M426" t="s">
        <v>990</v>
      </c>
      <c r="N426" t="s">
        <v>892</v>
      </c>
      <c r="O426" t="s">
        <v>893</v>
      </c>
      <c r="P426" t="s">
        <v>1939</v>
      </c>
      <c r="Q426" t="s">
        <v>1956</v>
      </c>
      <c r="R426" t="s">
        <v>1961</v>
      </c>
    </row>
    <row r="427" spans="1:18" x14ac:dyDescent="0.25">
      <c r="A427" t="s">
        <v>2</v>
      </c>
      <c r="B427" t="s">
        <v>721</v>
      </c>
      <c r="C427" t="s">
        <v>483</v>
      </c>
      <c r="D427" t="s">
        <v>6</v>
      </c>
      <c r="E427" t="s">
        <v>10</v>
      </c>
      <c r="F427" t="s">
        <v>140</v>
      </c>
      <c r="G427" t="s">
        <v>393</v>
      </c>
      <c r="H427" t="s">
        <v>398</v>
      </c>
      <c r="I427" t="s">
        <v>196</v>
      </c>
      <c r="J427" t="s">
        <v>327</v>
      </c>
      <c r="K427" t="s">
        <v>81</v>
      </c>
      <c r="L427" t="s">
        <v>877</v>
      </c>
      <c r="M427" t="s">
        <v>989</v>
      </c>
      <c r="N427" t="s">
        <v>892</v>
      </c>
      <c r="O427" t="s">
        <v>893</v>
      </c>
      <c r="P427" t="s">
        <v>1939</v>
      </c>
      <c r="Q427" t="s">
        <v>1955</v>
      </c>
      <c r="R427" t="s">
        <v>1961</v>
      </c>
    </row>
    <row r="428" spans="1:18" x14ac:dyDescent="0.25">
      <c r="A428" t="s">
        <v>2</v>
      </c>
      <c r="B428" t="s">
        <v>698</v>
      </c>
      <c r="C428" t="s">
        <v>458</v>
      </c>
      <c r="D428" t="s">
        <v>4</v>
      </c>
      <c r="E428" t="s">
        <v>15</v>
      </c>
      <c r="F428" t="s">
        <v>140</v>
      </c>
      <c r="G428" t="s">
        <v>393</v>
      </c>
      <c r="H428" t="s">
        <v>398</v>
      </c>
      <c r="I428" t="s">
        <v>181</v>
      </c>
      <c r="J428" t="s">
        <v>315</v>
      </c>
      <c r="K428" t="s">
        <v>64</v>
      </c>
      <c r="L428" t="s">
        <v>880</v>
      </c>
      <c r="M428" t="s">
        <v>990</v>
      </c>
      <c r="N428" t="s">
        <v>892</v>
      </c>
      <c r="O428" t="s">
        <v>893</v>
      </c>
      <c r="P428" t="s">
        <v>1939</v>
      </c>
      <c r="Q428" t="s">
        <v>1951</v>
      </c>
      <c r="R428" t="s">
        <v>1961</v>
      </c>
    </row>
    <row r="429" spans="1:18" x14ac:dyDescent="0.25">
      <c r="A429" t="s">
        <v>2</v>
      </c>
      <c r="B429" t="s">
        <v>724</v>
      </c>
      <c r="C429" t="s">
        <v>486</v>
      </c>
      <c r="D429" t="s">
        <v>6</v>
      </c>
      <c r="E429" t="s">
        <v>10</v>
      </c>
      <c r="F429" t="s">
        <v>140</v>
      </c>
      <c r="G429" t="s">
        <v>395</v>
      </c>
      <c r="H429" t="s">
        <v>397</v>
      </c>
      <c r="I429" t="s">
        <v>198</v>
      </c>
      <c r="J429" t="s">
        <v>329</v>
      </c>
      <c r="K429" t="s">
        <v>19</v>
      </c>
      <c r="L429" t="s">
        <v>877</v>
      </c>
      <c r="M429" t="s">
        <v>989</v>
      </c>
      <c r="N429" t="s">
        <v>892</v>
      </c>
      <c r="O429" t="s">
        <v>893</v>
      </c>
      <c r="P429" t="s">
        <v>1939</v>
      </c>
      <c r="Q429" t="s">
        <v>1955</v>
      </c>
      <c r="R429" t="s">
        <v>1961</v>
      </c>
    </row>
    <row r="430" spans="1:18" x14ac:dyDescent="0.25">
      <c r="A430" t="s">
        <v>2</v>
      </c>
      <c r="B430" t="s">
        <v>700</v>
      </c>
      <c r="C430" t="s">
        <v>460</v>
      </c>
      <c r="D430" t="s">
        <v>4</v>
      </c>
      <c r="E430" t="s">
        <v>15</v>
      </c>
      <c r="F430" t="s">
        <v>141</v>
      </c>
      <c r="G430" t="s">
        <v>395</v>
      </c>
      <c r="H430" t="s">
        <v>398</v>
      </c>
      <c r="I430" t="s">
        <v>183</v>
      </c>
      <c r="J430" t="s">
        <v>316</v>
      </c>
      <c r="K430" t="s">
        <v>66</v>
      </c>
      <c r="L430" t="s">
        <v>880</v>
      </c>
      <c r="M430" t="s">
        <v>990</v>
      </c>
      <c r="N430" t="s">
        <v>892</v>
      </c>
      <c r="O430" t="s">
        <v>893</v>
      </c>
      <c r="P430" t="s">
        <v>1939</v>
      </c>
      <c r="Q430" t="s">
        <v>1951</v>
      </c>
      <c r="R430" t="s">
        <v>1961</v>
      </c>
    </row>
    <row r="431" spans="1:18" x14ac:dyDescent="0.25">
      <c r="A431" t="s">
        <v>2</v>
      </c>
      <c r="B431" t="s">
        <v>749</v>
      </c>
      <c r="C431" t="s">
        <v>513</v>
      </c>
      <c r="D431" t="s">
        <v>6</v>
      </c>
      <c r="E431" t="s">
        <v>11</v>
      </c>
      <c r="F431" t="s">
        <v>141</v>
      </c>
      <c r="G431" t="s">
        <v>395</v>
      </c>
      <c r="H431" t="s">
        <v>398</v>
      </c>
      <c r="I431" t="s">
        <v>215</v>
      </c>
      <c r="J431" t="s">
        <v>128</v>
      </c>
      <c r="K431" t="s">
        <v>66</v>
      </c>
      <c r="L431" t="s">
        <v>880</v>
      </c>
      <c r="M431" t="s">
        <v>990</v>
      </c>
      <c r="N431" t="s">
        <v>892</v>
      </c>
      <c r="O431" t="s">
        <v>893</v>
      </c>
      <c r="P431" t="s">
        <v>1939</v>
      </c>
      <c r="Q431" t="s">
        <v>1953</v>
      </c>
      <c r="R431" t="s">
        <v>1961</v>
      </c>
    </row>
    <row r="432" spans="1:18" x14ac:dyDescent="0.25">
      <c r="A432" t="s">
        <v>2</v>
      </c>
      <c r="B432" t="s">
        <v>796</v>
      </c>
      <c r="C432" t="s">
        <v>565</v>
      </c>
      <c r="D432" t="s">
        <v>7</v>
      </c>
      <c r="E432" t="s">
        <v>11</v>
      </c>
      <c r="F432" t="s">
        <v>141</v>
      </c>
      <c r="G432" t="s">
        <v>395</v>
      </c>
      <c r="H432" t="s">
        <v>397</v>
      </c>
      <c r="I432" t="s">
        <v>19</v>
      </c>
      <c r="J432" t="s">
        <v>358</v>
      </c>
      <c r="K432" t="s">
        <v>111</v>
      </c>
      <c r="L432" t="s">
        <v>881</v>
      </c>
      <c r="M432" t="s">
        <v>991</v>
      </c>
      <c r="N432" t="s">
        <v>894</v>
      </c>
      <c r="O432" t="s">
        <v>895</v>
      </c>
      <c r="P432" t="s">
        <v>1939</v>
      </c>
      <c r="Q432" t="s">
        <v>1953</v>
      </c>
      <c r="R432" t="s">
        <v>1961</v>
      </c>
    </row>
    <row r="433" spans="1:18" x14ac:dyDescent="0.25">
      <c r="A433" t="s">
        <v>2</v>
      </c>
      <c r="B433" t="s">
        <v>674</v>
      </c>
      <c r="C433" t="s">
        <v>434</v>
      </c>
      <c r="D433" t="s">
        <v>4</v>
      </c>
      <c r="E433" t="s">
        <v>13</v>
      </c>
      <c r="F433" t="s">
        <v>141</v>
      </c>
      <c r="G433" t="s">
        <v>393</v>
      </c>
      <c r="H433" t="s">
        <v>397</v>
      </c>
      <c r="I433" t="s">
        <v>168</v>
      </c>
      <c r="J433" t="s">
        <v>297</v>
      </c>
      <c r="K433" t="s">
        <v>49</v>
      </c>
      <c r="L433" t="s">
        <v>883</v>
      </c>
      <c r="M433" t="s">
        <v>993</v>
      </c>
      <c r="N433" t="s">
        <v>894</v>
      </c>
      <c r="O433" t="s">
        <v>895</v>
      </c>
      <c r="P433" t="s">
        <v>1939</v>
      </c>
      <c r="Q433" t="s">
        <v>1956</v>
      </c>
      <c r="R433" t="s">
        <v>1961</v>
      </c>
    </row>
    <row r="434" spans="1:18" x14ac:dyDescent="0.25">
      <c r="A434" t="s">
        <v>2</v>
      </c>
      <c r="B434" t="s">
        <v>827</v>
      </c>
      <c r="C434" t="s">
        <v>604</v>
      </c>
      <c r="D434" t="s">
        <v>7</v>
      </c>
      <c r="E434" t="s">
        <v>15</v>
      </c>
      <c r="F434" t="s">
        <v>141</v>
      </c>
      <c r="G434" t="s">
        <v>393</v>
      </c>
      <c r="H434" t="s">
        <v>397</v>
      </c>
      <c r="I434" t="s">
        <v>168</v>
      </c>
      <c r="J434" t="s">
        <v>373</v>
      </c>
      <c r="K434" t="s">
        <v>125</v>
      </c>
      <c r="L434" t="s">
        <v>883</v>
      </c>
      <c r="M434" t="s">
        <v>993</v>
      </c>
      <c r="N434" t="s">
        <v>894</v>
      </c>
      <c r="O434" t="s">
        <v>895</v>
      </c>
      <c r="P434" t="s">
        <v>1939</v>
      </c>
      <c r="Q434" t="s">
        <v>1951</v>
      </c>
      <c r="R434" t="s">
        <v>1961</v>
      </c>
    </row>
    <row r="435" spans="1:18" x14ac:dyDescent="0.25">
      <c r="A435" t="s">
        <v>2</v>
      </c>
      <c r="B435" t="s">
        <v>676</v>
      </c>
      <c r="C435" t="s">
        <v>436</v>
      </c>
      <c r="D435" t="s">
        <v>4</v>
      </c>
      <c r="E435" t="s">
        <v>14</v>
      </c>
      <c r="F435" t="s">
        <v>141</v>
      </c>
      <c r="G435" t="s">
        <v>393</v>
      </c>
      <c r="H435" t="s">
        <v>398</v>
      </c>
      <c r="I435" t="s">
        <v>169</v>
      </c>
      <c r="J435" t="s">
        <v>299</v>
      </c>
      <c r="K435" t="s">
        <v>51</v>
      </c>
      <c r="L435" t="s">
        <v>877</v>
      </c>
      <c r="M435" t="s">
        <v>989</v>
      </c>
      <c r="N435" t="s">
        <v>894</v>
      </c>
      <c r="O435" t="s">
        <v>895</v>
      </c>
      <c r="P435" t="s">
        <v>1939</v>
      </c>
      <c r="Q435" t="s">
        <v>1958</v>
      </c>
      <c r="R435" t="s">
        <v>1961</v>
      </c>
    </row>
    <row r="436" spans="1:18" x14ac:dyDescent="0.25">
      <c r="A436" t="s">
        <v>2</v>
      </c>
      <c r="B436" t="s">
        <v>790</v>
      </c>
      <c r="C436" t="s">
        <v>559</v>
      </c>
      <c r="D436" t="s">
        <v>7</v>
      </c>
      <c r="E436" t="s">
        <v>10</v>
      </c>
      <c r="F436" t="s">
        <v>141</v>
      </c>
      <c r="G436" t="s">
        <v>393</v>
      </c>
      <c r="H436" t="s">
        <v>397</v>
      </c>
      <c r="I436" t="s">
        <v>241</v>
      </c>
      <c r="J436" t="s">
        <v>24</v>
      </c>
      <c r="K436" t="s">
        <v>62</v>
      </c>
      <c r="L436" t="s">
        <v>883</v>
      </c>
      <c r="M436" t="s">
        <v>993</v>
      </c>
      <c r="N436" t="s">
        <v>894</v>
      </c>
      <c r="O436" t="s">
        <v>895</v>
      </c>
      <c r="P436" t="s">
        <v>1939</v>
      </c>
      <c r="Q436" t="s">
        <v>1955</v>
      </c>
      <c r="R436" t="s">
        <v>1961</v>
      </c>
    </row>
    <row r="437" spans="1:18" x14ac:dyDescent="0.25">
      <c r="A437" t="s">
        <v>2</v>
      </c>
      <c r="B437" t="s">
        <v>795</v>
      </c>
      <c r="C437" t="s">
        <v>564</v>
      </c>
      <c r="D437" t="s">
        <v>7</v>
      </c>
      <c r="E437" t="s">
        <v>11</v>
      </c>
      <c r="F437" t="s">
        <v>141</v>
      </c>
      <c r="G437" t="s">
        <v>395</v>
      </c>
      <c r="H437" t="s">
        <v>398</v>
      </c>
      <c r="I437" t="s">
        <v>78</v>
      </c>
      <c r="J437" t="s">
        <v>357</v>
      </c>
      <c r="K437" t="s">
        <v>118</v>
      </c>
      <c r="L437" t="s">
        <v>881</v>
      </c>
      <c r="M437" t="s">
        <v>991</v>
      </c>
      <c r="N437" t="s">
        <v>894</v>
      </c>
      <c r="O437" t="s">
        <v>895</v>
      </c>
      <c r="P437" t="s">
        <v>1939</v>
      </c>
      <c r="Q437" t="s">
        <v>1953</v>
      </c>
      <c r="R437" t="s">
        <v>1961</v>
      </c>
    </row>
    <row r="438" spans="1:18" x14ac:dyDescent="0.25">
      <c r="A438" t="s">
        <v>2</v>
      </c>
      <c r="B438" t="s">
        <v>669</v>
      </c>
      <c r="C438" t="s">
        <v>429</v>
      </c>
      <c r="D438" t="s">
        <v>4</v>
      </c>
      <c r="E438" t="s">
        <v>13</v>
      </c>
      <c r="F438" t="s">
        <v>141</v>
      </c>
      <c r="G438" t="s">
        <v>393</v>
      </c>
      <c r="H438" t="s">
        <v>398</v>
      </c>
      <c r="I438" t="s">
        <v>164</v>
      </c>
      <c r="J438" t="s">
        <v>293</v>
      </c>
      <c r="K438" t="s">
        <v>45</v>
      </c>
      <c r="L438" t="s">
        <v>880</v>
      </c>
      <c r="M438" t="s">
        <v>990</v>
      </c>
      <c r="N438" t="s">
        <v>894</v>
      </c>
      <c r="O438" t="s">
        <v>895</v>
      </c>
      <c r="P438" t="s">
        <v>1939</v>
      </c>
      <c r="Q438" t="s">
        <v>1956</v>
      </c>
      <c r="R438" t="s">
        <v>1961</v>
      </c>
    </row>
    <row r="439" spans="1:18" x14ac:dyDescent="0.25">
      <c r="A439" t="s">
        <v>2</v>
      </c>
      <c r="B439" t="s">
        <v>792</v>
      </c>
      <c r="C439" t="s">
        <v>561</v>
      </c>
      <c r="D439" t="s">
        <v>7</v>
      </c>
      <c r="E439" t="s">
        <v>10</v>
      </c>
      <c r="F439" t="s">
        <v>141</v>
      </c>
      <c r="G439" t="s">
        <v>393</v>
      </c>
      <c r="H439" t="s">
        <v>397</v>
      </c>
      <c r="I439" t="s">
        <v>243</v>
      </c>
      <c r="J439" t="s">
        <v>222</v>
      </c>
      <c r="K439" t="s">
        <v>97</v>
      </c>
      <c r="L439" t="s">
        <v>883</v>
      </c>
      <c r="M439" t="s">
        <v>993</v>
      </c>
      <c r="N439" t="s">
        <v>894</v>
      </c>
      <c r="O439" t="s">
        <v>895</v>
      </c>
      <c r="P439" t="s">
        <v>1939</v>
      </c>
      <c r="Q439" t="s">
        <v>1955</v>
      </c>
      <c r="R439" t="s">
        <v>1961</v>
      </c>
    </row>
    <row r="440" spans="1:18" x14ac:dyDescent="0.25">
      <c r="A440" t="s">
        <v>2</v>
      </c>
      <c r="B440" t="s">
        <v>771</v>
      </c>
      <c r="C440" t="s">
        <v>536</v>
      </c>
      <c r="D440" t="s">
        <v>6</v>
      </c>
      <c r="E440" t="s">
        <v>15</v>
      </c>
      <c r="F440" t="s">
        <v>140</v>
      </c>
      <c r="G440" t="s">
        <v>393</v>
      </c>
      <c r="H440" t="s">
        <v>398</v>
      </c>
      <c r="I440" t="s">
        <v>154</v>
      </c>
      <c r="J440" t="s">
        <v>322</v>
      </c>
      <c r="K440" t="s">
        <v>33</v>
      </c>
      <c r="L440" t="s">
        <v>880</v>
      </c>
      <c r="M440" t="s">
        <v>990</v>
      </c>
      <c r="N440" t="s">
        <v>896</v>
      </c>
      <c r="O440" t="s">
        <v>897</v>
      </c>
      <c r="P440" t="s">
        <v>1939</v>
      </c>
      <c r="Q440" t="s">
        <v>1951</v>
      </c>
      <c r="R440" t="s">
        <v>1961</v>
      </c>
    </row>
    <row r="441" spans="1:18" x14ac:dyDescent="0.25">
      <c r="A441" t="s">
        <v>2</v>
      </c>
      <c r="B441" t="s">
        <v>712</v>
      </c>
      <c r="C441" t="s">
        <v>472</v>
      </c>
      <c r="D441" t="s">
        <v>6</v>
      </c>
      <c r="E441" t="s">
        <v>9</v>
      </c>
      <c r="F441" t="s">
        <v>140</v>
      </c>
      <c r="G441" t="s">
        <v>393</v>
      </c>
      <c r="H441" t="s">
        <v>397</v>
      </c>
      <c r="I441" t="s">
        <v>54</v>
      </c>
      <c r="J441" t="s">
        <v>295</v>
      </c>
      <c r="K441" t="s">
        <v>74</v>
      </c>
      <c r="L441" t="s">
        <v>877</v>
      </c>
      <c r="M441" t="s">
        <v>989</v>
      </c>
      <c r="N441" t="s">
        <v>896</v>
      </c>
      <c r="O441" t="s">
        <v>897</v>
      </c>
      <c r="P441" t="s">
        <v>1939</v>
      </c>
      <c r="Q441" t="s">
        <v>1952</v>
      </c>
      <c r="R441" t="s">
        <v>1961</v>
      </c>
    </row>
    <row r="442" spans="1:18" x14ac:dyDescent="0.25">
      <c r="A442" t="s">
        <v>2</v>
      </c>
      <c r="B442" t="s">
        <v>747</v>
      </c>
      <c r="C442" t="s">
        <v>511</v>
      </c>
      <c r="D442" t="s">
        <v>6</v>
      </c>
      <c r="E442" t="s">
        <v>11</v>
      </c>
      <c r="F442" t="s">
        <v>140</v>
      </c>
      <c r="G442" t="s">
        <v>393</v>
      </c>
      <c r="H442" t="s">
        <v>398</v>
      </c>
      <c r="I442" t="s">
        <v>213</v>
      </c>
      <c r="J442" t="s">
        <v>68</v>
      </c>
      <c r="K442" t="s">
        <v>98</v>
      </c>
      <c r="L442" t="s">
        <v>883</v>
      </c>
      <c r="M442" t="s">
        <v>993</v>
      </c>
      <c r="N442" t="s">
        <v>896</v>
      </c>
      <c r="O442" t="s">
        <v>897</v>
      </c>
      <c r="P442" t="s">
        <v>1939</v>
      </c>
      <c r="Q442" t="s">
        <v>1953</v>
      </c>
      <c r="R442" t="s">
        <v>1961</v>
      </c>
    </row>
    <row r="443" spans="1:18" x14ac:dyDescent="0.25">
      <c r="A443" t="s">
        <v>2</v>
      </c>
      <c r="B443" t="s">
        <v>748</v>
      </c>
      <c r="C443" t="s">
        <v>512</v>
      </c>
      <c r="D443" t="s">
        <v>6</v>
      </c>
      <c r="E443" t="s">
        <v>11</v>
      </c>
      <c r="F443" t="s">
        <v>140</v>
      </c>
      <c r="G443" t="s">
        <v>393</v>
      </c>
      <c r="H443" t="s">
        <v>397</v>
      </c>
      <c r="I443" t="s">
        <v>214</v>
      </c>
      <c r="J443" t="s">
        <v>82</v>
      </c>
      <c r="K443" t="s">
        <v>54</v>
      </c>
      <c r="L443" t="s">
        <v>882</v>
      </c>
      <c r="M443" t="s">
        <v>992</v>
      </c>
      <c r="N443" t="s">
        <v>896</v>
      </c>
      <c r="O443" t="s">
        <v>897</v>
      </c>
      <c r="P443" t="s">
        <v>1939</v>
      </c>
      <c r="Q443" t="s">
        <v>1953</v>
      </c>
      <c r="R443" t="s">
        <v>1961</v>
      </c>
    </row>
    <row r="444" spans="1:18" x14ac:dyDescent="0.25">
      <c r="A444" t="s">
        <v>2</v>
      </c>
      <c r="B444" t="s">
        <v>805</v>
      </c>
      <c r="C444" t="s">
        <v>577</v>
      </c>
      <c r="D444" t="s">
        <v>7</v>
      </c>
      <c r="E444" t="s">
        <v>13</v>
      </c>
      <c r="F444" t="s">
        <v>140</v>
      </c>
      <c r="G444" t="s">
        <v>395</v>
      </c>
      <c r="H444" t="s">
        <v>397</v>
      </c>
      <c r="I444" t="s">
        <v>151</v>
      </c>
      <c r="J444" t="s">
        <v>365</v>
      </c>
      <c r="K444" t="s">
        <v>120</v>
      </c>
      <c r="L444" t="s">
        <v>877</v>
      </c>
      <c r="M444" t="s">
        <v>989</v>
      </c>
      <c r="N444" t="s">
        <v>896</v>
      </c>
      <c r="O444" t="s">
        <v>897</v>
      </c>
      <c r="P444" t="s">
        <v>1939</v>
      </c>
      <c r="Q444" t="s">
        <v>1956</v>
      </c>
      <c r="R444" t="s">
        <v>1961</v>
      </c>
    </row>
    <row r="445" spans="1:18" x14ac:dyDescent="0.25">
      <c r="A445" t="s">
        <v>2</v>
      </c>
      <c r="B445" t="s">
        <v>811</v>
      </c>
      <c r="C445" t="s">
        <v>585</v>
      </c>
      <c r="D445" t="s">
        <v>7</v>
      </c>
      <c r="E445" t="s">
        <v>13</v>
      </c>
      <c r="F445" t="s">
        <v>140</v>
      </c>
      <c r="G445" t="s">
        <v>393</v>
      </c>
      <c r="H445" t="s">
        <v>397</v>
      </c>
      <c r="I445" t="s">
        <v>247</v>
      </c>
      <c r="J445" t="s">
        <v>339</v>
      </c>
      <c r="K445" t="s">
        <v>22</v>
      </c>
      <c r="L445" t="s">
        <v>883</v>
      </c>
      <c r="M445" t="s">
        <v>993</v>
      </c>
      <c r="N445" t="s">
        <v>896</v>
      </c>
      <c r="O445" t="s">
        <v>897</v>
      </c>
      <c r="P445" t="s">
        <v>1939</v>
      </c>
      <c r="Q445" t="s">
        <v>1956</v>
      </c>
      <c r="R445" t="s">
        <v>1961</v>
      </c>
    </row>
    <row r="446" spans="1:18" x14ac:dyDescent="0.25">
      <c r="A446" t="s">
        <v>2</v>
      </c>
      <c r="B446" t="s">
        <v>683</v>
      </c>
      <c r="C446" t="s">
        <v>443</v>
      </c>
      <c r="D446" t="s">
        <v>4</v>
      </c>
      <c r="E446" t="s">
        <v>14</v>
      </c>
      <c r="F446" t="s">
        <v>140</v>
      </c>
      <c r="G446" t="s">
        <v>393</v>
      </c>
      <c r="H446" t="s">
        <v>397</v>
      </c>
      <c r="I446" t="s">
        <v>174</v>
      </c>
      <c r="J446" t="s">
        <v>79</v>
      </c>
      <c r="K446" t="s">
        <v>54</v>
      </c>
      <c r="L446" t="s">
        <v>882</v>
      </c>
      <c r="M446" t="s">
        <v>992</v>
      </c>
      <c r="N446" t="s">
        <v>896</v>
      </c>
      <c r="O446" t="s">
        <v>897</v>
      </c>
      <c r="P446" t="s">
        <v>1939</v>
      </c>
      <c r="Q446" t="s">
        <v>1958</v>
      </c>
      <c r="R446" t="s">
        <v>1961</v>
      </c>
    </row>
    <row r="447" spans="1:18" x14ac:dyDescent="0.25">
      <c r="A447" t="s">
        <v>2</v>
      </c>
      <c r="B447" t="s">
        <v>679</v>
      </c>
      <c r="C447" t="s">
        <v>439</v>
      </c>
      <c r="D447" t="s">
        <v>4</v>
      </c>
      <c r="E447" t="s">
        <v>14</v>
      </c>
      <c r="F447" t="s">
        <v>140</v>
      </c>
      <c r="G447" t="s">
        <v>393</v>
      </c>
      <c r="H447" t="s">
        <v>398</v>
      </c>
      <c r="I447" t="s">
        <v>171</v>
      </c>
      <c r="J447" t="s">
        <v>282</v>
      </c>
      <c r="K447" t="s">
        <v>52</v>
      </c>
      <c r="L447" t="s">
        <v>880</v>
      </c>
      <c r="M447" t="s">
        <v>990</v>
      </c>
      <c r="N447" t="s">
        <v>896</v>
      </c>
      <c r="O447" t="s">
        <v>897</v>
      </c>
      <c r="P447" t="s">
        <v>1939</v>
      </c>
      <c r="Q447" t="s">
        <v>1958</v>
      </c>
      <c r="R447" t="s">
        <v>1961</v>
      </c>
    </row>
    <row r="448" spans="1:18" x14ac:dyDescent="0.25">
      <c r="A448" t="s">
        <v>2</v>
      </c>
      <c r="B448" t="s">
        <v>399</v>
      </c>
      <c r="C448" t="s">
        <v>556</v>
      </c>
      <c r="D448" t="s">
        <v>7</v>
      </c>
      <c r="E448" t="s">
        <v>10</v>
      </c>
      <c r="F448" t="s">
        <v>140</v>
      </c>
      <c r="G448" t="s">
        <v>393</v>
      </c>
      <c r="H448" t="s">
        <v>397</v>
      </c>
      <c r="I448" t="s">
        <v>238</v>
      </c>
      <c r="J448" t="s">
        <v>71</v>
      </c>
      <c r="K448" t="s">
        <v>95</v>
      </c>
      <c r="L448" t="s">
        <v>883</v>
      </c>
      <c r="M448" t="s">
        <v>993</v>
      </c>
      <c r="N448" t="s">
        <v>896</v>
      </c>
      <c r="O448" t="s">
        <v>897</v>
      </c>
      <c r="P448" t="s">
        <v>1939</v>
      </c>
      <c r="Q448" t="s">
        <v>1955</v>
      </c>
      <c r="R448" t="s">
        <v>1961</v>
      </c>
    </row>
    <row r="449" spans="1:18" x14ac:dyDescent="0.25">
      <c r="A449" t="s">
        <v>2</v>
      </c>
      <c r="B449" t="s">
        <v>804</v>
      </c>
      <c r="C449" t="s">
        <v>575</v>
      </c>
      <c r="D449" t="s">
        <v>7</v>
      </c>
      <c r="E449" t="s">
        <v>12</v>
      </c>
      <c r="F449" t="s">
        <v>140</v>
      </c>
      <c r="G449" t="s">
        <v>393</v>
      </c>
      <c r="H449" t="s">
        <v>397</v>
      </c>
      <c r="I449" t="s">
        <v>174</v>
      </c>
      <c r="J449" t="s">
        <v>51</v>
      </c>
      <c r="K449" t="s">
        <v>64</v>
      </c>
      <c r="L449" t="s">
        <v>882</v>
      </c>
      <c r="M449" t="s">
        <v>992</v>
      </c>
      <c r="N449" t="s">
        <v>896</v>
      </c>
      <c r="O449" t="s">
        <v>897</v>
      </c>
      <c r="P449" t="s">
        <v>1939</v>
      </c>
      <c r="Q449" t="s">
        <v>1957</v>
      </c>
      <c r="R449" t="s">
        <v>1961</v>
      </c>
    </row>
    <row r="450" spans="1:18" x14ac:dyDescent="0.25">
      <c r="A450" t="s">
        <v>2</v>
      </c>
      <c r="B450" t="s">
        <v>814</v>
      </c>
      <c r="C450" t="s">
        <v>588</v>
      </c>
      <c r="D450" t="s">
        <v>7</v>
      </c>
      <c r="E450" t="s">
        <v>13</v>
      </c>
      <c r="F450" t="s">
        <v>142</v>
      </c>
      <c r="G450" t="s">
        <v>395</v>
      </c>
      <c r="H450" t="s">
        <v>398</v>
      </c>
      <c r="I450" t="s">
        <v>255</v>
      </c>
      <c r="J450" t="s">
        <v>368</v>
      </c>
      <c r="K450" t="s">
        <v>122</v>
      </c>
      <c r="L450" t="s">
        <v>883</v>
      </c>
      <c r="M450" t="s">
        <v>994</v>
      </c>
      <c r="N450" t="s">
        <v>898</v>
      </c>
      <c r="O450" t="s">
        <v>899</v>
      </c>
      <c r="P450" t="s">
        <v>1939</v>
      </c>
      <c r="Q450" t="s">
        <v>1956</v>
      </c>
      <c r="R450" t="s">
        <v>1961</v>
      </c>
    </row>
    <row r="451" spans="1:18" x14ac:dyDescent="0.25">
      <c r="A451" t="s">
        <v>2</v>
      </c>
      <c r="B451" t="s">
        <v>398</v>
      </c>
      <c r="C451" t="s">
        <v>601</v>
      </c>
      <c r="D451" t="s">
        <v>7</v>
      </c>
      <c r="E451" t="s">
        <v>15</v>
      </c>
      <c r="F451" t="s">
        <v>142</v>
      </c>
      <c r="G451" t="s">
        <v>395</v>
      </c>
      <c r="H451" t="s">
        <v>398</v>
      </c>
      <c r="I451" t="s">
        <v>260</v>
      </c>
      <c r="J451" t="s">
        <v>101</v>
      </c>
      <c r="K451" t="s">
        <v>34</v>
      </c>
      <c r="L451" t="s">
        <v>883</v>
      </c>
      <c r="M451" t="s">
        <v>994</v>
      </c>
      <c r="N451" t="s">
        <v>898</v>
      </c>
      <c r="O451" t="s">
        <v>899</v>
      </c>
      <c r="P451" t="s">
        <v>1939</v>
      </c>
      <c r="Q451" t="s">
        <v>1951</v>
      </c>
      <c r="R451" t="s">
        <v>1961</v>
      </c>
    </row>
    <row r="452" spans="1:18" x14ac:dyDescent="0.25">
      <c r="A452" t="s">
        <v>2</v>
      </c>
      <c r="B452" t="s">
        <v>397</v>
      </c>
      <c r="C452" t="s">
        <v>571</v>
      </c>
      <c r="D452" t="s">
        <v>7</v>
      </c>
      <c r="E452" t="s">
        <v>11</v>
      </c>
      <c r="F452" t="s">
        <v>142</v>
      </c>
      <c r="G452" t="s">
        <v>395</v>
      </c>
      <c r="H452" t="s">
        <v>398</v>
      </c>
      <c r="I452" t="s">
        <v>247</v>
      </c>
      <c r="J452" t="s">
        <v>361</v>
      </c>
      <c r="K452" t="s">
        <v>96</v>
      </c>
      <c r="L452" t="s">
        <v>883</v>
      </c>
      <c r="M452" t="s">
        <v>994</v>
      </c>
      <c r="N452" t="s">
        <v>898</v>
      </c>
      <c r="O452" t="s">
        <v>899</v>
      </c>
      <c r="P452" t="s">
        <v>1939</v>
      </c>
      <c r="Q452" t="s">
        <v>1953</v>
      </c>
      <c r="R452" t="s">
        <v>1961</v>
      </c>
    </row>
    <row r="453" spans="1:18" x14ac:dyDescent="0.25">
      <c r="A453" t="s">
        <v>2</v>
      </c>
      <c r="B453" t="s">
        <v>787</v>
      </c>
      <c r="C453" t="s">
        <v>555</v>
      </c>
      <c r="D453" t="s">
        <v>7</v>
      </c>
      <c r="E453" t="s">
        <v>10</v>
      </c>
      <c r="F453" t="s">
        <v>142</v>
      </c>
      <c r="G453" t="s">
        <v>394</v>
      </c>
      <c r="H453" t="s">
        <v>397</v>
      </c>
      <c r="I453" t="s">
        <v>237</v>
      </c>
      <c r="J453" t="s">
        <v>355</v>
      </c>
      <c r="K453" t="s">
        <v>116</v>
      </c>
      <c r="L453" t="s">
        <v>881</v>
      </c>
      <c r="M453" t="s">
        <v>990</v>
      </c>
      <c r="N453" t="s">
        <v>898</v>
      </c>
      <c r="O453" t="s">
        <v>899</v>
      </c>
      <c r="P453" t="s">
        <v>1939</v>
      </c>
      <c r="Q453" t="s">
        <v>1955</v>
      </c>
      <c r="R453" t="s">
        <v>1961</v>
      </c>
    </row>
    <row r="454" spans="1:18" x14ac:dyDescent="0.25">
      <c r="A454" t="s">
        <v>2</v>
      </c>
      <c r="B454" t="s">
        <v>782</v>
      </c>
      <c r="C454" t="s">
        <v>550</v>
      </c>
      <c r="D454" t="s">
        <v>7</v>
      </c>
      <c r="E454" t="s">
        <v>9</v>
      </c>
      <c r="F454" t="s">
        <v>142</v>
      </c>
      <c r="G454" t="s">
        <v>394</v>
      </c>
      <c r="H454" t="s">
        <v>397</v>
      </c>
      <c r="I454" t="s">
        <v>231</v>
      </c>
      <c r="J454" t="s">
        <v>353</v>
      </c>
      <c r="K454" t="s">
        <v>116</v>
      </c>
      <c r="L454" t="s">
        <v>881</v>
      </c>
      <c r="M454" t="s">
        <v>990</v>
      </c>
      <c r="N454" t="s">
        <v>898</v>
      </c>
      <c r="O454" t="s">
        <v>899</v>
      </c>
      <c r="P454" t="s">
        <v>1939</v>
      </c>
      <c r="Q454" t="s">
        <v>1952</v>
      </c>
      <c r="R454" t="s">
        <v>1961</v>
      </c>
    </row>
    <row r="455" spans="1:18" x14ac:dyDescent="0.25">
      <c r="A455" t="s">
        <v>2</v>
      </c>
      <c r="B455" t="s">
        <v>776</v>
      </c>
      <c r="C455" t="s">
        <v>541</v>
      </c>
      <c r="D455" t="s">
        <v>6</v>
      </c>
      <c r="E455" t="s">
        <v>15</v>
      </c>
      <c r="F455" t="s">
        <v>143</v>
      </c>
      <c r="G455" t="s">
        <v>395</v>
      </c>
      <c r="H455" t="s">
        <v>398</v>
      </c>
      <c r="I455" t="s">
        <v>227</v>
      </c>
      <c r="J455" t="s">
        <v>72</v>
      </c>
      <c r="K455" t="s">
        <v>107</v>
      </c>
      <c r="L455" t="s">
        <v>900</v>
      </c>
      <c r="M455" t="s">
        <v>994</v>
      </c>
      <c r="N455" t="s">
        <v>901</v>
      </c>
      <c r="O455" t="s">
        <v>886</v>
      </c>
      <c r="P455" t="s">
        <v>1939</v>
      </c>
      <c r="Q455" t="s">
        <v>1951</v>
      </c>
      <c r="R455" t="s">
        <v>1961</v>
      </c>
    </row>
    <row r="456" spans="1:18" x14ac:dyDescent="0.25">
      <c r="A456" t="s">
        <v>2</v>
      </c>
      <c r="B456" t="s">
        <v>775</v>
      </c>
      <c r="C456" t="s">
        <v>540</v>
      </c>
      <c r="D456" t="s">
        <v>6</v>
      </c>
      <c r="E456" t="s">
        <v>15</v>
      </c>
      <c r="F456" t="s">
        <v>141</v>
      </c>
      <c r="G456" t="s">
        <v>395</v>
      </c>
      <c r="H456" t="s">
        <v>398</v>
      </c>
      <c r="I456" t="s">
        <v>226</v>
      </c>
      <c r="J456" t="s">
        <v>349</v>
      </c>
      <c r="K456" t="s">
        <v>106</v>
      </c>
      <c r="L456" t="s">
        <v>900</v>
      </c>
      <c r="M456" t="s">
        <v>994</v>
      </c>
      <c r="N456" t="s">
        <v>901</v>
      </c>
      <c r="O456" t="s">
        <v>886</v>
      </c>
      <c r="P456" t="s">
        <v>1939</v>
      </c>
      <c r="Q456" t="s">
        <v>1951</v>
      </c>
      <c r="R456" t="s">
        <v>1961</v>
      </c>
    </row>
    <row r="457" spans="1:18" x14ac:dyDescent="0.25">
      <c r="A457" t="s">
        <v>2</v>
      </c>
      <c r="B457" t="s">
        <v>774</v>
      </c>
      <c r="C457" t="s">
        <v>539</v>
      </c>
      <c r="D457" t="s">
        <v>6</v>
      </c>
      <c r="E457" t="s">
        <v>15</v>
      </c>
      <c r="F457" t="s">
        <v>141</v>
      </c>
      <c r="G457" t="s">
        <v>393</v>
      </c>
      <c r="H457" t="s">
        <v>397</v>
      </c>
      <c r="I457" t="s">
        <v>225</v>
      </c>
      <c r="J457" t="s">
        <v>348</v>
      </c>
      <c r="K457" t="s">
        <v>67</v>
      </c>
      <c r="L457" t="s">
        <v>900</v>
      </c>
      <c r="M457" t="s">
        <v>994</v>
      </c>
      <c r="N457" t="s">
        <v>902</v>
      </c>
      <c r="O457" t="s">
        <v>890</v>
      </c>
      <c r="P457" t="s">
        <v>1939</v>
      </c>
      <c r="Q457" t="s">
        <v>1951</v>
      </c>
      <c r="R457" t="s">
        <v>1961</v>
      </c>
    </row>
    <row r="458" spans="1:18" x14ac:dyDescent="0.25">
      <c r="A458" t="s">
        <v>2</v>
      </c>
      <c r="B458" t="s">
        <v>803</v>
      </c>
      <c r="C458" t="s">
        <v>574</v>
      </c>
      <c r="D458" t="s">
        <v>7</v>
      </c>
      <c r="E458" t="s">
        <v>11</v>
      </c>
      <c r="F458" t="s">
        <v>143</v>
      </c>
      <c r="G458" t="s">
        <v>395</v>
      </c>
      <c r="H458" t="s">
        <v>398</v>
      </c>
      <c r="I458" t="s">
        <v>248</v>
      </c>
      <c r="J458" t="s">
        <v>264</v>
      </c>
      <c r="K458" t="s">
        <v>85</v>
      </c>
      <c r="L458" t="s">
        <v>882</v>
      </c>
      <c r="M458" t="s">
        <v>992</v>
      </c>
      <c r="N458" t="s">
        <v>903</v>
      </c>
      <c r="O458" t="s">
        <v>904</v>
      </c>
      <c r="P458" t="s">
        <v>1939</v>
      </c>
      <c r="Q458" t="s">
        <v>1953</v>
      </c>
      <c r="R458" t="s">
        <v>1961</v>
      </c>
    </row>
    <row r="459" spans="1:18" x14ac:dyDescent="0.25">
      <c r="A459" t="s">
        <v>2</v>
      </c>
      <c r="B459" t="s">
        <v>815</v>
      </c>
      <c r="C459" t="s">
        <v>589</v>
      </c>
      <c r="D459" t="s">
        <v>7</v>
      </c>
      <c r="E459" t="s">
        <v>13</v>
      </c>
      <c r="F459" t="s">
        <v>143</v>
      </c>
      <c r="G459" t="s">
        <v>395</v>
      </c>
      <c r="H459" t="s">
        <v>398</v>
      </c>
      <c r="I459" t="s">
        <v>256</v>
      </c>
      <c r="J459" t="s">
        <v>51</v>
      </c>
      <c r="K459" t="s">
        <v>123</v>
      </c>
      <c r="L459" t="s">
        <v>900</v>
      </c>
      <c r="M459" t="s">
        <v>994</v>
      </c>
      <c r="N459" t="s">
        <v>903</v>
      </c>
      <c r="O459" t="s">
        <v>904</v>
      </c>
      <c r="P459" t="s">
        <v>1939</v>
      </c>
      <c r="Q459" t="s">
        <v>1956</v>
      </c>
      <c r="R459" t="s">
        <v>1961</v>
      </c>
    </row>
    <row r="460" spans="1:18" x14ac:dyDescent="0.25">
      <c r="A460" t="s">
        <v>2</v>
      </c>
      <c r="B460" t="s">
        <v>777</v>
      </c>
      <c r="C460" t="s">
        <v>544</v>
      </c>
      <c r="D460" t="s">
        <v>6</v>
      </c>
      <c r="E460" t="s">
        <v>15</v>
      </c>
      <c r="F460" t="s">
        <v>140</v>
      </c>
      <c r="G460" t="s">
        <v>394</v>
      </c>
      <c r="H460" t="s">
        <v>399</v>
      </c>
      <c r="I460" t="s">
        <v>230</v>
      </c>
      <c r="J460" t="s">
        <v>111</v>
      </c>
      <c r="K460" t="s">
        <v>110</v>
      </c>
      <c r="L460" t="s">
        <v>900</v>
      </c>
      <c r="M460" t="s">
        <v>994</v>
      </c>
      <c r="N460" t="s">
        <v>903</v>
      </c>
      <c r="O460" t="s">
        <v>904</v>
      </c>
      <c r="P460" t="s">
        <v>1939</v>
      </c>
      <c r="Q460" t="s">
        <v>1951</v>
      </c>
      <c r="R460" t="s">
        <v>1961</v>
      </c>
    </row>
    <row r="461" spans="1:18" x14ac:dyDescent="0.25">
      <c r="A461" t="s">
        <v>2</v>
      </c>
      <c r="B461" t="s">
        <v>716</v>
      </c>
      <c r="C461" t="s">
        <v>476</v>
      </c>
      <c r="D461" t="s">
        <v>6</v>
      </c>
      <c r="E461" t="s">
        <v>9</v>
      </c>
      <c r="F461" t="s">
        <v>140</v>
      </c>
      <c r="G461" t="s">
        <v>394</v>
      </c>
      <c r="H461" t="s">
        <v>399</v>
      </c>
      <c r="I461" t="s">
        <v>191</v>
      </c>
      <c r="J461" t="s">
        <v>321</v>
      </c>
      <c r="K461" t="s">
        <v>76</v>
      </c>
      <c r="L461" t="s">
        <v>882</v>
      </c>
      <c r="M461" t="s">
        <v>992</v>
      </c>
      <c r="N461" t="s">
        <v>903</v>
      </c>
      <c r="O461" t="s">
        <v>904</v>
      </c>
      <c r="P461" t="s">
        <v>1939</v>
      </c>
      <c r="Q461" t="s">
        <v>1952</v>
      </c>
      <c r="R461" t="s">
        <v>1961</v>
      </c>
    </row>
    <row r="462" spans="1:18" x14ac:dyDescent="0.25">
      <c r="A462" t="s">
        <v>2</v>
      </c>
      <c r="B462" t="s">
        <v>793</v>
      </c>
      <c r="C462" t="s">
        <v>562</v>
      </c>
      <c r="D462" t="s">
        <v>7</v>
      </c>
      <c r="E462" t="s">
        <v>11</v>
      </c>
      <c r="F462" t="s">
        <v>139</v>
      </c>
      <c r="G462" t="s">
        <v>393</v>
      </c>
      <c r="H462" t="s">
        <v>397</v>
      </c>
      <c r="I462" t="s">
        <v>244</v>
      </c>
      <c r="J462" t="s">
        <v>267</v>
      </c>
      <c r="K462" t="s">
        <v>117</v>
      </c>
      <c r="L462" t="s">
        <v>881</v>
      </c>
      <c r="M462" t="s">
        <v>991</v>
      </c>
      <c r="N462" t="s">
        <v>905</v>
      </c>
      <c r="O462" t="s">
        <v>901</v>
      </c>
      <c r="P462" t="s">
        <v>1939</v>
      </c>
      <c r="Q462" t="s">
        <v>1953</v>
      </c>
      <c r="R462" t="s">
        <v>1961</v>
      </c>
    </row>
    <row r="463" spans="1:18" x14ac:dyDescent="0.25">
      <c r="A463" t="s">
        <v>2</v>
      </c>
      <c r="B463" t="s">
        <v>642</v>
      </c>
      <c r="C463" t="s">
        <v>400</v>
      </c>
      <c r="D463" t="s">
        <v>4</v>
      </c>
      <c r="E463" t="s">
        <v>9</v>
      </c>
      <c r="F463" t="s">
        <v>139</v>
      </c>
      <c r="G463" t="s">
        <v>393</v>
      </c>
      <c r="H463" t="s">
        <v>397</v>
      </c>
      <c r="I463" t="s">
        <v>144</v>
      </c>
      <c r="J463" t="s">
        <v>267</v>
      </c>
      <c r="K463" t="s">
        <v>18</v>
      </c>
      <c r="L463" t="s">
        <v>881</v>
      </c>
      <c r="M463" t="s">
        <v>991</v>
      </c>
      <c r="N463" t="s">
        <v>905</v>
      </c>
      <c r="O463" t="s">
        <v>901</v>
      </c>
      <c r="P463" t="s">
        <v>1939</v>
      </c>
      <c r="Q463" t="s">
        <v>1952</v>
      </c>
      <c r="R463" t="s">
        <v>1961</v>
      </c>
    </row>
    <row r="464" spans="1:18" x14ac:dyDescent="0.25">
      <c r="A464" t="s">
        <v>2</v>
      </c>
      <c r="B464" t="s">
        <v>794</v>
      </c>
      <c r="C464" t="s">
        <v>563</v>
      </c>
      <c r="D464" t="s">
        <v>7</v>
      </c>
      <c r="E464" t="s">
        <v>11</v>
      </c>
      <c r="F464" t="s">
        <v>140</v>
      </c>
      <c r="G464" t="s">
        <v>396</v>
      </c>
      <c r="H464" t="s">
        <v>397</v>
      </c>
      <c r="I464" t="s">
        <v>233</v>
      </c>
      <c r="J464" t="s">
        <v>352</v>
      </c>
      <c r="K464" t="s">
        <v>115</v>
      </c>
      <c r="L464" t="s">
        <v>881</v>
      </c>
      <c r="M464" t="s">
        <v>991</v>
      </c>
      <c r="N464" t="s">
        <v>906</v>
      </c>
      <c r="O464" t="s">
        <v>907</v>
      </c>
      <c r="P464" t="s">
        <v>1939</v>
      </c>
      <c r="Q464" t="s">
        <v>1953</v>
      </c>
      <c r="R464" t="s">
        <v>1961</v>
      </c>
    </row>
    <row r="465" spans="1:18" x14ac:dyDescent="0.25">
      <c r="A465" t="s">
        <v>2</v>
      </c>
      <c r="B465" t="s">
        <v>393</v>
      </c>
      <c r="C465" t="s">
        <v>549</v>
      </c>
      <c r="D465" t="s">
        <v>7</v>
      </c>
      <c r="E465" t="s">
        <v>9</v>
      </c>
      <c r="F465" t="s">
        <v>140</v>
      </c>
      <c r="G465" t="s">
        <v>396</v>
      </c>
      <c r="H465" t="s">
        <v>397</v>
      </c>
      <c r="I465" t="s">
        <v>233</v>
      </c>
      <c r="J465" t="s">
        <v>352</v>
      </c>
      <c r="K465" t="s">
        <v>115</v>
      </c>
      <c r="L465" t="s">
        <v>881</v>
      </c>
      <c r="M465" t="s">
        <v>991</v>
      </c>
      <c r="N465" t="s">
        <v>906</v>
      </c>
      <c r="O465" t="s">
        <v>907</v>
      </c>
      <c r="P465" t="s">
        <v>1939</v>
      </c>
      <c r="Q465" t="s">
        <v>1952</v>
      </c>
      <c r="R465" t="s">
        <v>1961</v>
      </c>
    </row>
    <row r="466" spans="1:18" x14ac:dyDescent="0.25">
      <c r="A466" t="s">
        <v>2</v>
      </c>
      <c r="B466" t="s">
        <v>395</v>
      </c>
      <c r="C466" t="s">
        <v>576</v>
      </c>
      <c r="D466" t="s">
        <v>7</v>
      </c>
      <c r="E466" t="s">
        <v>13</v>
      </c>
      <c r="F466" t="s">
        <v>140</v>
      </c>
      <c r="G466" t="s">
        <v>396</v>
      </c>
      <c r="H466" t="s">
        <v>397</v>
      </c>
      <c r="I466" t="s">
        <v>249</v>
      </c>
      <c r="J466" t="s">
        <v>364</v>
      </c>
      <c r="K466" t="s">
        <v>119</v>
      </c>
      <c r="L466" t="s">
        <v>881</v>
      </c>
      <c r="M466" t="s">
        <v>991</v>
      </c>
      <c r="N466" t="s">
        <v>906</v>
      </c>
      <c r="O466" t="s">
        <v>907</v>
      </c>
      <c r="P466" t="s">
        <v>1939</v>
      </c>
      <c r="Q466" t="s">
        <v>1956</v>
      </c>
      <c r="R466" t="s">
        <v>1961</v>
      </c>
    </row>
    <row r="467" spans="1:18" x14ac:dyDescent="0.25">
      <c r="A467" t="s">
        <v>2</v>
      </c>
      <c r="B467" t="s">
        <v>396</v>
      </c>
      <c r="C467" t="s">
        <v>567</v>
      </c>
      <c r="D467" t="s">
        <v>7</v>
      </c>
      <c r="E467" t="s">
        <v>11</v>
      </c>
      <c r="F467" t="s">
        <v>140</v>
      </c>
      <c r="G467" t="s">
        <v>393</v>
      </c>
      <c r="H467" t="s">
        <v>397</v>
      </c>
      <c r="I467" t="s">
        <v>170</v>
      </c>
      <c r="J467" t="s">
        <v>359</v>
      </c>
      <c r="K467" t="s">
        <v>60</v>
      </c>
      <c r="L467" t="s">
        <v>877</v>
      </c>
      <c r="M467" t="s">
        <v>989</v>
      </c>
      <c r="N467" t="s">
        <v>908</v>
      </c>
      <c r="O467" t="s">
        <v>909</v>
      </c>
      <c r="P467" t="s">
        <v>1939</v>
      </c>
      <c r="Q467" t="s">
        <v>1953</v>
      </c>
      <c r="R467" t="s">
        <v>1961</v>
      </c>
    </row>
    <row r="468" spans="1:18" x14ac:dyDescent="0.25">
      <c r="A468" t="s">
        <v>2</v>
      </c>
      <c r="B468" t="s">
        <v>394</v>
      </c>
      <c r="C468" t="s">
        <v>527</v>
      </c>
      <c r="D468" t="s">
        <v>6</v>
      </c>
      <c r="E468" t="s">
        <v>13</v>
      </c>
      <c r="F468" t="s">
        <v>140</v>
      </c>
      <c r="G468" t="s">
        <v>393</v>
      </c>
      <c r="H468" t="s">
        <v>397</v>
      </c>
      <c r="I468" t="s">
        <v>170</v>
      </c>
      <c r="J468" t="s">
        <v>342</v>
      </c>
      <c r="K468" t="s">
        <v>20</v>
      </c>
      <c r="L468" t="s">
        <v>877</v>
      </c>
      <c r="M468" t="s">
        <v>989</v>
      </c>
      <c r="N468" t="s">
        <v>908</v>
      </c>
      <c r="O468" t="s">
        <v>909</v>
      </c>
      <c r="P468" t="s">
        <v>1939</v>
      </c>
      <c r="Q468" t="s">
        <v>1956</v>
      </c>
      <c r="R468" t="s">
        <v>1961</v>
      </c>
    </row>
    <row r="469" spans="1:18" x14ac:dyDescent="0.25">
      <c r="A469" t="s">
        <v>2</v>
      </c>
      <c r="B469" t="s">
        <v>643</v>
      </c>
      <c r="C469" t="s">
        <v>401</v>
      </c>
      <c r="D469" t="s">
        <v>4</v>
      </c>
      <c r="E469" t="s">
        <v>9</v>
      </c>
      <c r="F469" t="s">
        <v>140</v>
      </c>
      <c r="G469" t="s">
        <v>393</v>
      </c>
      <c r="H469" t="s">
        <v>397</v>
      </c>
      <c r="I469" t="s">
        <v>145</v>
      </c>
      <c r="J469" t="s">
        <v>268</v>
      </c>
      <c r="K469" t="s">
        <v>19</v>
      </c>
      <c r="L469" t="s">
        <v>877</v>
      </c>
      <c r="M469" t="s">
        <v>989</v>
      </c>
      <c r="N469" t="s">
        <v>908</v>
      </c>
      <c r="O469" t="s">
        <v>909</v>
      </c>
      <c r="P469" t="s">
        <v>1939</v>
      </c>
      <c r="Q469" t="s">
        <v>1952</v>
      </c>
      <c r="R469" t="s">
        <v>1961</v>
      </c>
    </row>
    <row r="470" spans="1:18" x14ac:dyDescent="0.25">
      <c r="A470" t="s">
        <v>2</v>
      </c>
      <c r="B470" t="s">
        <v>696</v>
      </c>
      <c r="C470" t="s">
        <v>456</v>
      </c>
      <c r="D470" t="s">
        <v>4</v>
      </c>
      <c r="E470" t="s">
        <v>15</v>
      </c>
      <c r="F470" t="s">
        <v>140</v>
      </c>
      <c r="G470" t="s">
        <v>393</v>
      </c>
      <c r="H470" t="s">
        <v>397</v>
      </c>
      <c r="I470" t="s">
        <v>148</v>
      </c>
      <c r="J470" t="s">
        <v>313</v>
      </c>
      <c r="K470" t="s">
        <v>62</v>
      </c>
      <c r="L470" t="s">
        <v>877</v>
      </c>
      <c r="M470" t="s">
        <v>989</v>
      </c>
      <c r="N470" t="s">
        <v>910</v>
      </c>
      <c r="O470" t="s">
        <v>911</v>
      </c>
      <c r="P470" t="s">
        <v>1939</v>
      </c>
      <c r="Q470" t="s">
        <v>1951</v>
      </c>
      <c r="R470" t="s">
        <v>1961</v>
      </c>
    </row>
    <row r="471" spans="1:18" x14ac:dyDescent="0.25">
      <c r="A471" t="s">
        <v>2</v>
      </c>
      <c r="B471" t="s">
        <v>750</v>
      </c>
      <c r="C471" t="s">
        <v>514</v>
      </c>
      <c r="D471" t="s">
        <v>6</v>
      </c>
      <c r="E471" t="s">
        <v>11</v>
      </c>
      <c r="F471" t="s">
        <v>141</v>
      </c>
      <c r="G471" t="s">
        <v>393</v>
      </c>
      <c r="H471" t="s">
        <v>397</v>
      </c>
      <c r="I471" t="s">
        <v>168</v>
      </c>
      <c r="J471" t="s">
        <v>337</v>
      </c>
      <c r="K471" t="s">
        <v>99</v>
      </c>
      <c r="L471" t="s">
        <v>880</v>
      </c>
      <c r="M471" t="s">
        <v>990</v>
      </c>
      <c r="N471" t="s">
        <v>912</v>
      </c>
      <c r="O471" t="s">
        <v>913</v>
      </c>
      <c r="P471" t="s">
        <v>1939</v>
      </c>
      <c r="Q471" t="s">
        <v>1953</v>
      </c>
      <c r="R471" t="s">
        <v>1961</v>
      </c>
    </row>
    <row r="472" spans="1:18" x14ac:dyDescent="0.25">
      <c r="A472" t="s">
        <v>2</v>
      </c>
      <c r="B472" t="s">
        <v>653</v>
      </c>
      <c r="C472" t="s">
        <v>411</v>
      </c>
      <c r="D472" t="s">
        <v>4</v>
      </c>
      <c r="E472" t="s">
        <v>10</v>
      </c>
      <c r="F472" t="s">
        <v>141</v>
      </c>
      <c r="G472" t="s">
        <v>393</v>
      </c>
      <c r="H472" t="s">
        <v>397</v>
      </c>
      <c r="I472" t="s">
        <v>153</v>
      </c>
      <c r="J472" t="s">
        <v>277</v>
      </c>
      <c r="K472" t="s">
        <v>29</v>
      </c>
      <c r="L472" t="s">
        <v>880</v>
      </c>
      <c r="M472" t="s">
        <v>990</v>
      </c>
      <c r="N472" t="s">
        <v>912</v>
      </c>
      <c r="O472" t="s">
        <v>913</v>
      </c>
      <c r="P472" t="s">
        <v>1939</v>
      </c>
      <c r="Q472" t="s">
        <v>1955</v>
      </c>
      <c r="R472" t="s">
        <v>1961</v>
      </c>
    </row>
    <row r="473" spans="1:18" x14ac:dyDescent="0.25">
      <c r="A473" t="s">
        <v>2</v>
      </c>
      <c r="B473" t="s">
        <v>742</v>
      </c>
      <c r="C473" t="s">
        <v>506</v>
      </c>
      <c r="D473" t="s">
        <v>6</v>
      </c>
      <c r="E473" t="s">
        <v>11</v>
      </c>
      <c r="F473" t="s">
        <v>140</v>
      </c>
      <c r="G473" t="s">
        <v>393</v>
      </c>
      <c r="H473" t="s">
        <v>397</v>
      </c>
      <c r="I473" t="s">
        <v>157</v>
      </c>
      <c r="J473" t="s">
        <v>282</v>
      </c>
      <c r="K473" t="s">
        <v>34</v>
      </c>
      <c r="L473" t="s">
        <v>883</v>
      </c>
      <c r="M473" t="s">
        <v>993</v>
      </c>
      <c r="N473" t="s">
        <v>914</v>
      </c>
      <c r="O473" t="s">
        <v>915</v>
      </c>
      <c r="P473" t="s">
        <v>1939</v>
      </c>
      <c r="Q473" t="s">
        <v>1953</v>
      </c>
      <c r="R473" t="s">
        <v>1961</v>
      </c>
    </row>
    <row r="474" spans="1:18" x14ac:dyDescent="0.25">
      <c r="A474" t="s">
        <v>2</v>
      </c>
      <c r="B474" t="s">
        <v>825</v>
      </c>
      <c r="C474" t="s">
        <v>602</v>
      </c>
      <c r="D474" t="s">
        <v>7</v>
      </c>
      <c r="E474" t="s">
        <v>15</v>
      </c>
      <c r="F474" t="s">
        <v>140</v>
      </c>
      <c r="G474" t="s">
        <v>393</v>
      </c>
      <c r="H474" t="s">
        <v>397</v>
      </c>
      <c r="I474" t="s">
        <v>76</v>
      </c>
      <c r="J474" t="s">
        <v>372</v>
      </c>
      <c r="K474" t="s">
        <v>124</v>
      </c>
      <c r="L474" t="s">
        <v>883</v>
      </c>
      <c r="M474" t="s">
        <v>993</v>
      </c>
      <c r="N474" t="s">
        <v>914</v>
      </c>
      <c r="O474" t="s">
        <v>915</v>
      </c>
      <c r="P474" t="s">
        <v>1939</v>
      </c>
      <c r="Q474" t="s">
        <v>1951</v>
      </c>
      <c r="R474" t="s">
        <v>1961</v>
      </c>
    </row>
    <row r="475" spans="1:18" x14ac:dyDescent="0.25">
      <c r="A475" t="s">
        <v>2</v>
      </c>
      <c r="B475" t="s">
        <v>726</v>
      </c>
      <c r="C475" t="s">
        <v>488</v>
      </c>
      <c r="D475" t="s">
        <v>6</v>
      </c>
      <c r="E475" t="s">
        <v>10</v>
      </c>
      <c r="F475" t="s">
        <v>140</v>
      </c>
      <c r="G475" t="s">
        <v>393</v>
      </c>
      <c r="H475" t="s">
        <v>397</v>
      </c>
      <c r="I475" t="s">
        <v>185</v>
      </c>
      <c r="J475" t="s">
        <v>331</v>
      </c>
      <c r="K475" t="s">
        <v>84</v>
      </c>
      <c r="L475" t="s">
        <v>883</v>
      </c>
      <c r="M475" t="s">
        <v>993</v>
      </c>
      <c r="N475" t="s">
        <v>914</v>
      </c>
      <c r="O475" t="s">
        <v>915</v>
      </c>
      <c r="P475" t="s">
        <v>1939</v>
      </c>
      <c r="Q475" t="s">
        <v>1955</v>
      </c>
      <c r="R475" t="s">
        <v>1961</v>
      </c>
    </row>
    <row r="476" spans="1:18" x14ac:dyDescent="0.25">
      <c r="A476" t="s">
        <v>2</v>
      </c>
      <c r="B476" t="s">
        <v>645</v>
      </c>
      <c r="C476" t="s">
        <v>403</v>
      </c>
      <c r="D476" t="s">
        <v>4</v>
      </c>
      <c r="E476" t="s">
        <v>9</v>
      </c>
      <c r="F476" t="s">
        <v>140</v>
      </c>
      <c r="G476" t="s">
        <v>393</v>
      </c>
      <c r="H476" t="s">
        <v>397</v>
      </c>
      <c r="I476" t="s">
        <v>147</v>
      </c>
      <c r="J476" t="s">
        <v>270</v>
      </c>
      <c r="K476" t="s">
        <v>21</v>
      </c>
      <c r="L476" t="s">
        <v>883</v>
      </c>
      <c r="M476" t="s">
        <v>993</v>
      </c>
      <c r="N476" t="s">
        <v>914</v>
      </c>
      <c r="O476" t="s">
        <v>915</v>
      </c>
      <c r="P476" t="s">
        <v>1939</v>
      </c>
      <c r="Q476" t="s">
        <v>1952</v>
      </c>
      <c r="R476" t="s">
        <v>1961</v>
      </c>
    </row>
    <row r="477" spans="1:18" x14ac:dyDescent="0.25">
      <c r="A477" t="s">
        <v>2</v>
      </c>
      <c r="B477" t="s">
        <v>800</v>
      </c>
      <c r="C477" t="s">
        <v>570</v>
      </c>
      <c r="D477" t="s">
        <v>7</v>
      </c>
      <c r="E477" t="s">
        <v>11</v>
      </c>
      <c r="F477" t="s">
        <v>140</v>
      </c>
      <c r="G477" t="s">
        <v>393</v>
      </c>
      <c r="H477" t="s">
        <v>397</v>
      </c>
      <c r="I477" t="s">
        <v>246</v>
      </c>
      <c r="J477" t="s">
        <v>360</v>
      </c>
      <c r="K477" t="s">
        <v>34</v>
      </c>
      <c r="L477" t="s">
        <v>883</v>
      </c>
      <c r="M477" t="s">
        <v>993</v>
      </c>
      <c r="N477" t="s">
        <v>916</v>
      </c>
      <c r="O477" t="s">
        <v>917</v>
      </c>
      <c r="P477" t="s">
        <v>1939</v>
      </c>
      <c r="Q477" t="s">
        <v>1953</v>
      </c>
      <c r="R477" t="s">
        <v>1961</v>
      </c>
    </row>
    <row r="478" spans="1:18" x14ac:dyDescent="0.25">
      <c r="A478" t="s">
        <v>2</v>
      </c>
      <c r="B478" t="s">
        <v>773</v>
      </c>
      <c r="C478" t="s">
        <v>538</v>
      </c>
      <c r="D478" t="s">
        <v>6</v>
      </c>
      <c r="E478" t="s">
        <v>15</v>
      </c>
      <c r="F478" t="s">
        <v>140</v>
      </c>
      <c r="G478" t="s">
        <v>393</v>
      </c>
      <c r="H478" t="s">
        <v>397</v>
      </c>
      <c r="I478" t="s">
        <v>147</v>
      </c>
      <c r="J478" t="s">
        <v>323</v>
      </c>
      <c r="K478" t="s">
        <v>34</v>
      </c>
      <c r="L478" t="s">
        <v>883</v>
      </c>
      <c r="M478" t="s">
        <v>993</v>
      </c>
      <c r="N478" t="s">
        <v>916</v>
      </c>
      <c r="O478" t="s">
        <v>917</v>
      </c>
      <c r="P478" t="s">
        <v>1939</v>
      </c>
      <c r="Q478" t="s">
        <v>1951</v>
      </c>
      <c r="R478" t="s">
        <v>1961</v>
      </c>
    </row>
    <row r="479" spans="1:18" x14ac:dyDescent="0.25">
      <c r="A479" t="s">
        <v>2</v>
      </c>
      <c r="B479" t="s">
        <v>784</v>
      </c>
      <c r="C479" t="s">
        <v>552</v>
      </c>
      <c r="D479" t="s">
        <v>7</v>
      </c>
      <c r="E479" t="s">
        <v>9</v>
      </c>
      <c r="F479" t="s">
        <v>140</v>
      </c>
      <c r="G479" t="s">
        <v>393</v>
      </c>
      <c r="H479" t="s">
        <v>397</v>
      </c>
      <c r="I479" t="s">
        <v>171</v>
      </c>
      <c r="J479" t="s">
        <v>273</v>
      </c>
      <c r="K479" t="s">
        <v>34</v>
      </c>
      <c r="L479" t="s">
        <v>883</v>
      </c>
      <c r="M479" t="s">
        <v>993</v>
      </c>
      <c r="N479" t="s">
        <v>916</v>
      </c>
      <c r="O479" t="s">
        <v>917</v>
      </c>
      <c r="P479" t="s">
        <v>1939</v>
      </c>
      <c r="Q479" t="s">
        <v>1952</v>
      </c>
      <c r="R479" t="s">
        <v>1961</v>
      </c>
    </row>
    <row r="480" spans="1:18" x14ac:dyDescent="0.25">
      <c r="A480" t="s">
        <v>2</v>
      </c>
      <c r="B480" t="s">
        <v>789</v>
      </c>
      <c r="C480" t="s">
        <v>558</v>
      </c>
      <c r="D480" t="s">
        <v>7</v>
      </c>
      <c r="E480" t="s">
        <v>10</v>
      </c>
      <c r="F480" t="s">
        <v>140</v>
      </c>
      <c r="G480" t="s">
        <v>393</v>
      </c>
      <c r="H480" t="s">
        <v>397</v>
      </c>
      <c r="I480" t="s">
        <v>240</v>
      </c>
      <c r="J480" t="s">
        <v>323</v>
      </c>
      <c r="K480" t="s">
        <v>84</v>
      </c>
      <c r="L480" t="s">
        <v>883</v>
      </c>
      <c r="M480" t="s">
        <v>993</v>
      </c>
      <c r="N480" t="s">
        <v>916</v>
      </c>
      <c r="O480" t="s">
        <v>917</v>
      </c>
      <c r="P480" t="s">
        <v>1939</v>
      </c>
      <c r="Q480" t="s">
        <v>1955</v>
      </c>
      <c r="R480" t="s">
        <v>1961</v>
      </c>
    </row>
    <row r="481" spans="1:18" x14ac:dyDescent="0.25">
      <c r="A481" t="s">
        <v>2</v>
      </c>
      <c r="B481" t="s">
        <v>646</v>
      </c>
      <c r="C481" t="s">
        <v>404</v>
      </c>
      <c r="D481" t="s">
        <v>4</v>
      </c>
      <c r="E481" t="s">
        <v>9</v>
      </c>
      <c r="F481" t="s">
        <v>141</v>
      </c>
      <c r="G481" t="s">
        <v>393</v>
      </c>
      <c r="H481" t="s">
        <v>397</v>
      </c>
      <c r="I481" t="s">
        <v>148</v>
      </c>
      <c r="J481" t="s">
        <v>271</v>
      </c>
      <c r="K481" t="s">
        <v>22</v>
      </c>
      <c r="L481" t="s">
        <v>883</v>
      </c>
      <c r="M481" t="s">
        <v>993</v>
      </c>
      <c r="N481" t="s">
        <v>916</v>
      </c>
      <c r="O481" t="s">
        <v>917</v>
      </c>
      <c r="P481" t="s">
        <v>1939</v>
      </c>
      <c r="Q481" t="s">
        <v>1952</v>
      </c>
      <c r="R481" t="s">
        <v>1961</v>
      </c>
    </row>
    <row r="482" spans="1:18" x14ac:dyDescent="0.25">
      <c r="A482" t="s">
        <v>2</v>
      </c>
      <c r="B482" t="s">
        <v>682</v>
      </c>
      <c r="C482" t="s">
        <v>442</v>
      </c>
      <c r="D482" t="s">
        <v>4</v>
      </c>
      <c r="E482" t="s">
        <v>14</v>
      </c>
      <c r="F482" t="s">
        <v>141</v>
      </c>
      <c r="G482" t="s">
        <v>393</v>
      </c>
      <c r="H482" t="s">
        <v>397</v>
      </c>
      <c r="I482" t="s">
        <v>173</v>
      </c>
      <c r="J482" t="s">
        <v>303</v>
      </c>
      <c r="K482" t="s">
        <v>22</v>
      </c>
      <c r="L482" t="s">
        <v>883</v>
      </c>
      <c r="M482" t="s">
        <v>993</v>
      </c>
      <c r="N482" t="s">
        <v>916</v>
      </c>
      <c r="O482" t="s">
        <v>917</v>
      </c>
      <c r="P482" t="s">
        <v>1939</v>
      </c>
      <c r="Q482" t="s">
        <v>1958</v>
      </c>
      <c r="R482" t="s">
        <v>1961</v>
      </c>
    </row>
    <row r="483" spans="1:18" x14ac:dyDescent="0.25">
      <c r="A483" t="s">
        <v>2</v>
      </c>
      <c r="B483" t="s">
        <v>671</v>
      </c>
      <c r="C483" t="s">
        <v>431</v>
      </c>
      <c r="D483" t="s">
        <v>4</v>
      </c>
      <c r="E483" t="s">
        <v>13</v>
      </c>
      <c r="F483" t="s">
        <v>141</v>
      </c>
      <c r="G483" t="s">
        <v>393</v>
      </c>
      <c r="H483" t="s">
        <v>397</v>
      </c>
      <c r="I483" t="s">
        <v>165</v>
      </c>
      <c r="J483" t="s">
        <v>295</v>
      </c>
      <c r="K483" t="s">
        <v>47</v>
      </c>
      <c r="L483" t="s">
        <v>883</v>
      </c>
      <c r="M483" t="s">
        <v>993</v>
      </c>
      <c r="N483" t="s">
        <v>916</v>
      </c>
      <c r="O483" t="s">
        <v>917</v>
      </c>
      <c r="P483" t="s">
        <v>1939</v>
      </c>
      <c r="Q483" t="s">
        <v>1956</v>
      </c>
      <c r="R483" t="s">
        <v>1961</v>
      </c>
    </row>
    <row r="484" spans="1:18" x14ac:dyDescent="0.25">
      <c r="A484" t="s">
        <v>2</v>
      </c>
      <c r="B484" t="s">
        <v>746</v>
      </c>
      <c r="C484" t="s">
        <v>510</v>
      </c>
      <c r="D484" t="s">
        <v>6</v>
      </c>
      <c r="E484" t="s">
        <v>11</v>
      </c>
      <c r="F484" t="s">
        <v>141</v>
      </c>
      <c r="G484" t="s">
        <v>393</v>
      </c>
      <c r="H484" t="s">
        <v>397</v>
      </c>
      <c r="I484" t="s">
        <v>212</v>
      </c>
      <c r="J484" t="s">
        <v>233</v>
      </c>
      <c r="K484" t="s">
        <v>63</v>
      </c>
      <c r="L484" t="s">
        <v>882</v>
      </c>
      <c r="M484" t="s">
        <v>994</v>
      </c>
      <c r="N484" t="s">
        <v>918</v>
      </c>
      <c r="O484" t="s">
        <v>919</v>
      </c>
      <c r="P484" t="s">
        <v>1939</v>
      </c>
      <c r="Q484" t="s">
        <v>1953</v>
      </c>
      <c r="R484" t="s">
        <v>1961</v>
      </c>
    </row>
    <row r="485" spans="1:18" x14ac:dyDescent="0.25">
      <c r="A485" t="s">
        <v>2</v>
      </c>
      <c r="B485" t="s">
        <v>813</v>
      </c>
      <c r="C485" t="s">
        <v>587</v>
      </c>
      <c r="D485" t="s">
        <v>7</v>
      </c>
      <c r="E485" t="s">
        <v>13</v>
      </c>
      <c r="F485" t="s">
        <v>141</v>
      </c>
      <c r="G485" t="s">
        <v>393</v>
      </c>
      <c r="H485" t="s">
        <v>397</v>
      </c>
      <c r="I485" t="s">
        <v>254</v>
      </c>
      <c r="J485" t="s">
        <v>233</v>
      </c>
      <c r="K485" t="s">
        <v>121</v>
      </c>
      <c r="L485" t="s">
        <v>882</v>
      </c>
      <c r="M485" t="s">
        <v>994</v>
      </c>
      <c r="N485" t="s">
        <v>918</v>
      </c>
      <c r="O485" t="s">
        <v>919</v>
      </c>
      <c r="P485" t="s">
        <v>1939</v>
      </c>
      <c r="Q485" t="s">
        <v>1956</v>
      </c>
      <c r="R485" t="s">
        <v>1961</v>
      </c>
    </row>
    <row r="486" spans="1:18" x14ac:dyDescent="0.25">
      <c r="A486" t="s">
        <v>2</v>
      </c>
      <c r="B486" t="s">
        <v>659</v>
      </c>
      <c r="C486" t="s">
        <v>419</v>
      </c>
      <c r="D486" t="s">
        <v>4</v>
      </c>
      <c r="E486" t="s">
        <v>12</v>
      </c>
      <c r="F486" t="s">
        <v>141</v>
      </c>
      <c r="G486" t="s">
        <v>393</v>
      </c>
      <c r="H486" t="s">
        <v>397</v>
      </c>
      <c r="I486" t="s">
        <v>160</v>
      </c>
      <c r="J486" t="s">
        <v>284</v>
      </c>
      <c r="K486" t="s">
        <v>37</v>
      </c>
      <c r="L486" t="s">
        <v>882</v>
      </c>
      <c r="M486" t="s">
        <v>994</v>
      </c>
      <c r="N486" t="s">
        <v>918</v>
      </c>
      <c r="O486" t="s">
        <v>919</v>
      </c>
      <c r="P486" t="s">
        <v>1939</v>
      </c>
      <c r="Q486" t="s">
        <v>1957</v>
      </c>
      <c r="R486" t="s">
        <v>1961</v>
      </c>
    </row>
    <row r="487" spans="1:18" x14ac:dyDescent="0.25">
      <c r="A487" t="s">
        <v>2</v>
      </c>
      <c r="B487" t="s">
        <v>695</v>
      </c>
      <c r="C487" t="s">
        <v>455</v>
      </c>
      <c r="D487" t="s">
        <v>4</v>
      </c>
      <c r="E487" t="s">
        <v>15</v>
      </c>
      <c r="F487" t="s">
        <v>141</v>
      </c>
      <c r="G487" t="s">
        <v>393</v>
      </c>
      <c r="H487" t="s">
        <v>397</v>
      </c>
      <c r="I487" t="s">
        <v>179</v>
      </c>
      <c r="J487" t="s">
        <v>312</v>
      </c>
      <c r="K487" t="s">
        <v>34</v>
      </c>
      <c r="L487" t="s">
        <v>882</v>
      </c>
      <c r="M487" t="s">
        <v>994</v>
      </c>
      <c r="N487" t="s">
        <v>918</v>
      </c>
      <c r="O487" t="s">
        <v>919</v>
      </c>
      <c r="P487" t="s">
        <v>1939</v>
      </c>
      <c r="Q487" t="s">
        <v>1951</v>
      </c>
      <c r="R487" t="s">
        <v>1961</v>
      </c>
    </row>
    <row r="488" spans="1:18" x14ac:dyDescent="0.25">
      <c r="A488" t="s">
        <v>2</v>
      </c>
      <c r="B488" t="s">
        <v>672</v>
      </c>
      <c r="C488" t="s">
        <v>432</v>
      </c>
      <c r="D488" t="s">
        <v>4</v>
      </c>
      <c r="E488" t="s">
        <v>13</v>
      </c>
      <c r="F488" t="s">
        <v>141</v>
      </c>
      <c r="G488" t="s">
        <v>393</v>
      </c>
      <c r="H488" t="s">
        <v>397</v>
      </c>
      <c r="I488" t="s">
        <v>166</v>
      </c>
      <c r="J488" t="s">
        <v>296</v>
      </c>
      <c r="K488" t="s">
        <v>36</v>
      </c>
      <c r="L488" t="s">
        <v>882</v>
      </c>
      <c r="M488" t="s">
        <v>994</v>
      </c>
      <c r="N488" t="s">
        <v>918</v>
      </c>
      <c r="O488" t="s">
        <v>919</v>
      </c>
      <c r="P488" t="s">
        <v>1939</v>
      </c>
      <c r="Q488" t="s">
        <v>1956</v>
      </c>
      <c r="R488" t="s">
        <v>1961</v>
      </c>
    </row>
    <row r="489" spans="1:18" x14ac:dyDescent="0.25">
      <c r="A489" t="s">
        <v>2</v>
      </c>
      <c r="B489" t="s">
        <v>799</v>
      </c>
      <c r="C489" t="s">
        <v>569</v>
      </c>
      <c r="D489" t="s">
        <v>7</v>
      </c>
      <c r="E489" t="s">
        <v>11</v>
      </c>
      <c r="F489" t="s">
        <v>141</v>
      </c>
      <c r="G489" t="s">
        <v>393</v>
      </c>
      <c r="H489" t="s">
        <v>397</v>
      </c>
      <c r="I489" t="s">
        <v>245</v>
      </c>
      <c r="J489" t="s">
        <v>310</v>
      </c>
      <c r="K489" t="s">
        <v>47</v>
      </c>
      <c r="L489" t="s">
        <v>882</v>
      </c>
      <c r="M489" t="s">
        <v>994</v>
      </c>
      <c r="N489" t="s">
        <v>920</v>
      </c>
      <c r="O489" t="s">
        <v>921</v>
      </c>
      <c r="P489" t="s">
        <v>1939</v>
      </c>
      <c r="Q489" t="s">
        <v>1953</v>
      </c>
      <c r="R489" t="s">
        <v>1961</v>
      </c>
    </row>
    <row r="490" spans="1:18" x14ac:dyDescent="0.25">
      <c r="A490" t="s">
        <v>2</v>
      </c>
      <c r="B490" t="s">
        <v>715</v>
      </c>
      <c r="C490" t="s">
        <v>475</v>
      </c>
      <c r="D490" t="s">
        <v>6</v>
      </c>
      <c r="E490" t="s">
        <v>9</v>
      </c>
      <c r="F490" t="s">
        <v>141</v>
      </c>
      <c r="G490" t="s">
        <v>393</v>
      </c>
      <c r="H490" t="s">
        <v>397</v>
      </c>
      <c r="I490" t="s">
        <v>190</v>
      </c>
      <c r="J490" t="s">
        <v>233</v>
      </c>
      <c r="K490" t="s">
        <v>21</v>
      </c>
      <c r="L490" t="s">
        <v>882</v>
      </c>
      <c r="M490" t="s">
        <v>994</v>
      </c>
      <c r="N490" t="s">
        <v>920</v>
      </c>
      <c r="O490" t="s">
        <v>921</v>
      </c>
      <c r="P490" t="s">
        <v>1939</v>
      </c>
      <c r="Q490" t="s">
        <v>1952</v>
      </c>
      <c r="R490" t="s">
        <v>1961</v>
      </c>
    </row>
    <row r="491" spans="1:18" x14ac:dyDescent="0.25">
      <c r="A491" t="s">
        <v>2</v>
      </c>
      <c r="B491" t="s">
        <v>725</v>
      </c>
      <c r="C491" t="s">
        <v>487</v>
      </c>
      <c r="D491" t="s">
        <v>6</v>
      </c>
      <c r="E491" t="s">
        <v>10</v>
      </c>
      <c r="F491" t="s">
        <v>141</v>
      </c>
      <c r="G491" t="s">
        <v>393</v>
      </c>
      <c r="H491" t="s">
        <v>397</v>
      </c>
      <c r="I491" t="s">
        <v>199</v>
      </c>
      <c r="J491" t="s">
        <v>330</v>
      </c>
      <c r="K491" t="s">
        <v>83</v>
      </c>
      <c r="L491" t="s">
        <v>882</v>
      </c>
      <c r="M491" t="s">
        <v>994</v>
      </c>
      <c r="N491" t="s">
        <v>920</v>
      </c>
      <c r="O491" t="s">
        <v>921</v>
      </c>
      <c r="P491" t="s">
        <v>1939</v>
      </c>
      <c r="Q491" t="s">
        <v>1955</v>
      </c>
      <c r="R491" t="s">
        <v>1961</v>
      </c>
    </row>
    <row r="492" spans="1:18" x14ac:dyDescent="0.25">
      <c r="A492" t="s">
        <v>2</v>
      </c>
      <c r="B492" t="s">
        <v>819</v>
      </c>
      <c r="C492" t="s">
        <v>595</v>
      </c>
      <c r="D492" t="s">
        <v>7</v>
      </c>
      <c r="E492" t="s">
        <v>14</v>
      </c>
      <c r="F492" t="s">
        <v>141</v>
      </c>
      <c r="G492" t="s">
        <v>393</v>
      </c>
      <c r="H492" t="s">
        <v>397</v>
      </c>
      <c r="I492" t="s">
        <v>242</v>
      </c>
      <c r="J492" t="s">
        <v>322</v>
      </c>
      <c r="K492" t="s">
        <v>47</v>
      </c>
      <c r="L492" t="s">
        <v>882</v>
      </c>
      <c r="M492" t="s">
        <v>994</v>
      </c>
      <c r="N492" t="s">
        <v>920</v>
      </c>
      <c r="O492" t="s">
        <v>921</v>
      </c>
      <c r="P492" t="s">
        <v>1939</v>
      </c>
      <c r="Q492" t="s">
        <v>1958</v>
      </c>
      <c r="R492" t="s">
        <v>1961</v>
      </c>
    </row>
    <row r="493" spans="1:18" x14ac:dyDescent="0.25">
      <c r="A493" t="s">
        <v>2</v>
      </c>
      <c r="B493" t="s">
        <v>670</v>
      </c>
      <c r="C493" t="s">
        <v>430</v>
      </c>
      <c r="D493" t="s">
        <v>4</v>
      </c>
      <c r="E493" t="s">
        <v>13</v>
      </c>
      <c r="F493" t="s">
        <v>141</v>
      </c>
      <c r="G493" t="s">
        <v>393</v>
      </c>
      <c r="H493" t="s">
        <v>397</v>
      </c>
      <c r="I493" t="s">
        <v>160</v>
      </c>
      <c r="J493" t="s">
        <v>294</v>
      </c>
      <c r="K493" t="s">
        <v>46</v>
      </c>
      <c r="L493" t="s">
        <v>882</v>
      </c>
      <c r="M493" t="s">
        <v>994</v>
      </c>
      <c r="N493" t="s">
        <v>920</v>
      </c>
      <c r="O493" t="s">
        <v>921</v>
      </c>
      <c r="P493" t="s">
        <v>1939</v>
      </c>
      <c r="Q493" t="s">
        <v>1956</v>
      </c>
      <c r="R493" t="s">
        <v>1961</v>
      </c>
    </row>
    <row r="494" spans="1:18" x14ac:dyDescent="0.25">
      <c r="A494" t="s">
        <v>2</v>
      </c>
      <c r="B494" t="s">
        <v>693</v>
      </c>
      <c r="C494" t="s">
        <v>453</v>
      </c>
      <c r="D494" t="s">
        <v>4</v>
      </c>
      <c r="E494" t="s">
        <v>15</v>
      </c>
      <c r="F494" t="s">
        <v>141</v>
      </c>
      <c r="G494" t="s">
        <v>393</v>
      </c>
      <c r="H494" t="s">
        <v>397</v>
      </c>
      <c r="I494" t="s">
        <v>160</v>
      </c>
      <c r="J494" t="s">
        <v>310</v>
      </c>
      <c r="K494" t="s">
        <v>60</v>
      </c>
      <c r="L494" t="s">
        <v>882</v>
      </c>
      <c r="M494" t="s">
        <v>994</v>
      </c>
      <c r="N494" t="s">
        <v>920</v>
      </c>
      <c r="O494" t="s">
        <v>921</v>
      </c>
      <c r="P494" t="s">
        <v>1939</v>
      </c>
      <c r="Q494" t="s">
        <v>1951</v>
      </c>
      <c r="R494" t="s">
        <v>1961</v>
      </c>
    </row>
    <row r="495" spans="1:18" x14ac:dyDescent="0.25">
      <c r="A495" t="s">
        <v>2</v>
      </c>
      <c r="B495" t="s">
        <v>817</v>
      </c>
      <c r="C495" t="s">
        <v>593</v>
      </c>
      <c r="D495" t="s">
        <v>7</v>
      </c>
      <c r="E495" t="s">
        <v>14</v>
      </c>
      <c r="F495" t="s">
        <v>140</v>
      </c>
      <c r="G495" t="s">
        <v>393</v>
      </c>
      <c r="H495" t="s">
        <v>397</v>
      </c>
      <c r="I495" t="s">
        <v>257</v>
      </c>
      <c r="J495" t="s">
        <v>369</v>
      </c>
      <c r="K495" t="s">
        <v>81</v>
      </c>
      <c r="L495" t="s">
        <v>882</v>
      </c>
      <c r="M495" t="s">
        <v>992</v>
      </c>
      <c r="N495" t="s">
        <v>922</v>
      </c>
      <c r="O495" t="s">
        <v>923</v>
      </c>
      <c r="P495" t="s">
        <v>1939</v>
      </c>
      <c r="Q495" t="s">
        <v>1958</v>
      </c>
      <c r="R495" t="s">
        <v>1961</v>
      </c>
    </row>
    <row r="496" spans="1:18" x14ac:dyDescent="0.25">
      <c r="A496" t="s">
        <v>2</v>
      </c>
      <c r="B496" t="s">
        <v>807</v>
      </c>
      <c r="C496" t="s">
        <v>580</v>
      </c>
      <c r="D496" t="s">
        <v>7</v>
      </c>
      <c r="E496" t="s">
        <v>13</v>
      </c>
      <c r="F496" t="s">
        <v>140</v>
      </c>
      <c r="G496" t="s">
        <v>393</v>
      </c>
      <c r="H496" t="s">
        <v>397</v>
      </c>
      <c r="I496" t="s">
        <v>251</v>
      </c>
      <c r="J496" t="s">
        <v>288</v>
      </c>
      <c r="K496" t="s">
        <v>81</v>
      </c>
      <c r="L496" t="s">
        <v>882</v>
      </c>
      <c r="M496" t="s">
        <v>992</v>
      </c>
      <c r="N496" t="s">
        <v>922</v>
      </c>
      <c r="O496" t="s">
        <v>923</v>
      </c>
      <c r="P496" t="s">
        <v>1939</v>
      </c>
      <c r="Q496" t="s">
        <v>1956</v>
      </c>
      <c r="R496" t="s">
        <v>1961</v>
      </c>
    </row>
    <row r="497" spans="1:18" x14ac:dyDescent="0.25">
      <c r="A497" t="s">
        <v>2</v>
      </c>
      <c r="B497" t="s">
        <v>769</v>
      </c>
      <c r="C497" t="s">
        <v>534</v>
      </c>
      <c r="D497" t="s">
        <v>6</v>
      </c>
      <c r="E497" t="s">
        <v>15</v>
      </c>
      <c r="F497" t="s">
        <v>140</v>
      </c>
      <c r="G497" t="s">
        <v>393</v>
      </c>
      <c r="H497" t="s">
        <v>397</v>
      </c>
      <c r="I497" t="s">
        <v>223</v>
      </c>
      <c r="J497" t="s">
        <v>346</v>
      </c>
      <c r="K497" t="s">
        <v>75</v>
      </c>
      <c r="L497" t="s">
        <v>882</v>
      </c>
      <c r="M497" t="s">
        <v>992</v>
      </c>
      <c r="N497" t="s">
        <v>922</v>
      </c>
      <c r="O497" t="s">
        <v>923</v>
      </c>
      <c r="P497" t="s">
        <v>1939</v>
      </c>
      <c r="Q497" t="s">
        <v>1951</v>
      </c>
      <c r="R497" t="s">
        <v>1961</v>
      </c>
    </row>
    <row r="498" spans="1:18" x14ac:dyDescent="0.25">
      <c r="A498" t="s">
        <v>2</v>
      </c>
      <c r="B498" t="s">
        <v>731</v>
      </c>
      <c r="C498" t="s">
        <v>495</v>
      </c>
      <c r="D498" t="s">
        <v>6</v>
      </c>
      <c r="E498" t="s">
        <v>11</v>
      </c>
      <c r="F498" t="s">
        <v>140</v>
      </c>
      <c r="G498" t="s">
        <v>393</v>
      </c>
      <c r="H498" t="s">
        <v>397</v>
      </c>
      <c r="I498" t="s">
        <v>204</v>
      </c>
      <c r="J498" t="s">
        <v>295</v>
      </c>
      <c r="K498" t="s">
        <v>91</v>
      </c>
      <c r="L498" t="s">
        <v>882</v>
      </c>
      <c r="M498" t="s">
        <v>992</v>
      </c>
      <c r="N498" t="s">
        <v>922</v>
      </c>
      <c r="O498" t="s">
        <v>923</v>
      </c>
      <c r="P498" t="s">
        <v>1939</v>
      </c>
      <c r="Q498" t="s">
        <v>1953</v>
      </c>
      <c r="R498" t="s">
        <v>1961</v>
      </c>
    </row>
    <row r="499" spans="1:18" x14ac:dyDescent="0.25">
      <c r="A499" t="s">
        <v>2</v>
      </c>
      <c r="B499" t="s">
        <v>797</v>
      </c>
      <c r="C499" t="s">
        <v>566</v>
      </c>
      <c r="D499" t="s">
        <v>7</v>
      </c>
      <c r="E499" t="s">
        <v>11</v>
      </c>
      <c r="F499" t="s">
        <v>140</v>
      </c>
      <c r="G499" t="s">
        <v>393</v>
      </c>
      <c r="H499" t="s">
        <v>397</v>
      </c>
      <c r="I499" t="s">
        <v>155</v>
      </c>
      <c r="J499" t="s">
        <v>347</v>
      </c>
      <c r="K499" t="s">
        <v>75</v>
      </c>
      <c r="L499" t="s">
        <v>882</v>
      </c>
      <c r="M499" t="s">
        <v>992</v>
      </c>
      <c r="N499" t="s">
        <v>924</v>
      </c>
      <c r="O499" t="s">
        <v>925</v>
      </c>
      <c r="P499" t="s">
        <v>1939</v>
      </c>
      <c r="Q499" t="s">
        <v>1953</v>
      </c>
      <c r="R499" t="s">
        <v>1961</v>
      </c>
    </row>
    <row r="500" spans="1:18" x14ac:dyDescent="0.25">
      <c r="A500" t="s">
        <v>2</v>
      </c>
      <c r="B500" t="s">
        <v>677</v>
      </c>
      <c r="C500" t="s">
        <v>437</v>
      </c>
      <c r="D500" t="s">
        <v>4</v>
      </c>
      <c r="E500" t="s">
        <v>14</v>
      </c>
      <c r="F500" t="s">
        <v>140</v>
      </c>
      <c r="G500" t="s">
        <v>393</v>
      </c>
      <c r="H500" t="s">
        <v>397</v>
      </c>
      <c r="I500" t="s">
        <v>170</v>
      </c>
      <c r="J500" t="s">
        <v>300</v>
      </c>
      <c r="K500" t="s">
        <v>32</v>
      </c>
      <c r="L500" t="s">
        <v>882</v>
      </c>
      <c r="M500" t="s">
        <v>992</v>
      </c>
      <c r="N500" t="s">
        <v>924</v>
      </c>
      <c r="O500" t="s">
        <v>925</v>
      </c>
      <c r="P500" t="s">
        <v>1939</v>
      </c>
      <c r="Q500" t="s">
        <v>1958</v>
      </c>
      <c r="R500" t="s">
        <v>1961</v>
      </c>
    </row>
    <row r="501" spans="1:18" x14ac:dyDescent="0.25">
      <c r="A501" t="s">
        <v>2</v>
      </c>
      <c r="B501" t="s">
        <v>663</v>
      </c>
      <c r="C501" t="s">
        <v>423</v>
      </c>
      <c r="D501" t="s">
        <v>4</v>
      </c>
      <c r="E501" t="s">
        <v>13</v>
      </c>
      <c r="F501" t="s">
        <v>140</v>
      </c>
      <c r="G501" t="s">
        <v>393</v>
      </c>
      <c r="H501" t="s">
        <v>397</v>
      </c>
      <c r="I501" t="s">
        <v>99</v>
      </c>
      <c r="J501" t="s">
        <v>288</v>
      </c>
      <c r="K501" t="s">
        <v>32</v>
      </c>
      <c r="L501" t="s">
        <v>882</v>
      </c>
      <c r="M501" t="s">
        <v>992</v>
      </c>
      <c r="N501" t="s">
        <v>924</v>
      </c>
      <c r="O501" t="s">
        <v>925</v>
      </c>
      <c r="P501" t="s">
        <v>1939</v>
      </c>
      <c r="Q501" t="s">
        <v>1956</v>
      </c>
      <c r="R501" t="s">
        <v>1961</v>
      </c>
    </row>
    <row r="502" spans="1:18" x14ac:dyDescent="0.25">
      <c r="A502" t="s">
        <v>2</v>
      </c>
      <c r="B502" t="s">
        <v>783</v>
      </c>
      <c r="C502" t="s">
        <v>551</v>
      </c>
      <c r="D502" t="s">
        <v>7</v>
      </c>
      <c r="E502" t="s">
        <v>9</v>
      </c>
      <c r="F502" t="s">
        <v>140</v>
      </c>
      <c r="G502" t="s">
        <v>393</v>
      </c>
      <c r="H502" t="s">
        <v>397</v>
      </c>
      <c r="I502" t="s">
        <v>234</v>
      </c>
      <c r="J502" t="s">
        <v>233</v>
      </c>
      <c r="K502" t="s">
        <v>32</v>
      </c>
      <c r="L502" t="s">
        <v>882</v>
      </c>
      <c r="M502" t="s">
        <v>992</v>
      </c>
      <c r="N502" t="s">
        <v>924</v>
      </c>
      <c r="O502" t="s">
        <v>925</v>
      </c>
      <c r="P502" t="s">
        <v>1939</v>
      </c>
      <c r="Q502" t="s">
        <v>1952</v>
      </c>
      <c r="R502" t="s">
        <v>1961</v>
      </c>
    </row>
    <row r="503" spans="1:18" x14ac:dyDescent="0.25">
      <c r="A503" t="s">
        <v>2</v>
      </c>
      <c r="B503" t="s">
        <v>763</v>
      </c>
      <c r="C503" t="s">
        <v>528</v>
      </c>
      <c r="D503" t="s">
        <v>6</v>
      </c>
      <c r="E503" t="s">
        <v>13</v>
      </c>
      <c r="F503" t="s">
        <v>141</v>
      </c>
      <c r="G503" t="s">
        <v>395</v>
      </c>
      <c r="H503" t="s">
        <v>397</v>
      </c>
      <c r="I503" t="s">
        <v>220</v>
      </c>
      <c r="J503" t="s">
        <v>312</v>
      </c>
      <c r="K503" t="s">
        <v>103</v>
      </c>
      <c r="L503" t="s">
        <v>900</v>
      </c>
      <c r="M503" t="s">
        <v>994</v>
      </c>
      <c r="N503" t="s">
        <v>926</v>
      </c>
      <c r="O503" t="s">
        <v>927</v>
      </c>
      <c r="P503" t="s">
        <v>1939</v>
      </c>
      <c r="Q503" t="s">
        <v>1956</v>
      </c>
      <c r="R503" t="s">
        <v>1961</v>
      </c>
    </row>
    <row r="504" spans="1:18" x14ac:dyDescent="0.25">
      <c r="A504" t="s">
        <v>2</v>
      </c>
      <c r="B504" t="s">
        <v>822</v>
      </c>
      <c r="C504" t="s">
        <v>598</v>
      </c>
      <c r="D504" t="s">
        <v>7</v>
      </c>
      <c r="E504" t="s">
        <v>14</v>
      </c>
      <c r="F504" t="s">
        <v>141</v>
      </c>
      <c r="G504" t="s">
        <v>395</v>
      </c>
      <c r="H504" t="s">
        <v>397</v>
      </c>
      <c r="I504" t="s">
        <v>209</v>
      </c>
      <c r="J504" t="s">
        <v>328</v>
      </c>
      <c r="K504" t="s">
        <v>103</v>
      </c>
      <c r="L504" t="s">
        <v>900</v>
      </c>
      <c r="M504" t="s">
        <v>994</v>
      </c>
      <c r="N504" t="s">
        <v>926</v>
      </c>
      <c r="O504" t="s">
        <v>927</v>
      </c>
      <c r="P504" t="s">
        <v>1939</v>
      </c>
      <c r="Q504" t="s">
        <v>1958</v>
      </c>
      <c r="R504" t="s">
        <v>1961</v>
      </c>
    </row>
    <row r="505" spans="1:18" x14ac:dyDescent="0.25">
      <c r="A505" t="s">
        <v>2</v>
      </c>
      <c r="B505" t="s">
        <v>741</v>
      </c>
      <c r="C505" t="s">
        <v>505</v>
      </c>
      <c r="D505" t="s">
        <v>6</v>
      </c>
      <c r="E505" t="s">
        <v>11</v>
      </c>
      <c r="F505" t="s">
        <v>141</v>
      </c>
      <c r="G505" t="s">
        <v>395</v>
      </c>
      <c r="H505" t="s">
        <v>397</v>
      </c>
      <c r="I505" t="s">
        <v>210</v>
      </c>
      <c r="J505" t="s">
        <v>336</v>
      </c>
      <c r="K505" t="s">
        <v>84</v>
      </c>
      <c r="L505" t="s">
        <v>900</v>
      </c>
      <c r="M505" t="s">
        <v>994</v>
      </c>
      <c r="N505" t="s">
        <v>926</v>
      </c>
      <c r="O505" t="s">
        <v>927</v>
      </c>
      <c r="P505" t="s">
        <v>1939</v>
      </c>
      <c r="Q505" t="s">
        <v>1953</v>
      </c>
      <c r="R505" t="s">
        <v>1961</v>
      </c>
    </row>
    <row r="506" spans="1:18" x14ac:dyDescent="0.25">
      <c r="A506" t="s">
        <v>2</v>
      </c>
      <c r="B506" t="s">
        <v>826</v>
      </c>
      <c r="C506" t="s">
        <v>603</v>
      </c>
      <c r="D506" t="s">
        <v>7</v>
      </c>
      <c r="E506" t="s">
        <v>15</v>
      </c>
      <c r="F506" t="s">
        <v>141</v>
      </c>
      <c r="G506" t="s">
        <v>395</v>
      </c>
      <c r="H506" t="s">
        <v>397</v>
      </c>
      <c r="I506" t="s">
        <v>207</v>
      </c>
      <c r="J506" t="s">
        <v>310</v>
      </c>
      <c r="K506" t="s">
        <v>103</v>
      </c>
      <c r="L506" t="s">
        <v>900</v>
      </c>
      <c r="M506" t="s">
        <v>994</v>
      </c>
      <c r="N506" t="s">
        <v>926</v>
      </c>
      <c r="O506" t="s">
        <v>927</v>
      </c>
      <c r="P506" t="s">
        <v>1939</v>
      </c>
      <c r="Q506" t="s">
        <v>1951</v>
      </c>
      <c r="R506" t="s">
        <v>1961</v>
      </c>
    </row>
    <row r="507" spans="1:18" x14ac:dyDescent="0.25">
      <c r="A507" t="s">
        <v>2</v>
      </c>
      <c r="B507" t="s">
        <v>802</v>
      </c>
      <c r="C507" t="s">
        <v>573</v>
      </c>
      <c r="D507" t="s">
        <v>7</v>
      </c>
      <c r="E507" t="s">
        <v>11</v>
      </c>
      <c r="F507" t="s">
        <v>140</v>
      </c>
      <c r="G507" t="s">
        <v>395</v>
      </c>
      <c r="H507" t="s">
        <v>397</v>
      </c>
      <c r="I507" t="s">
        <v>208</v>
      </c>
      <c r="J507" t="s">
        <v>363</v>
      </c>
      <c r="K507" t="s">
        <v>103</v>
      </c>
      <c r="L507" t="s">
        <v>928</v>
      </c>
      <c r="M507" t="s">
        <v>974</v>
      </c>
      <c r="N507" t="s">
        <v>929</v>
      </c>
      <c r="O507" t="s">
        <v>930</v>
      </c>
      <c r="P507" t="s">
        <v>1939</v>
      </c>
      <c r="Q507" t="s">
        <v>1953</v>
      </c>
      <c r="R507" t="s">
        <v>1961</v>
      </c>
    </row>
    <row r="508" spans="1:18" x14ac:dyDescent="0.25">
      <c r="A508" t="s">
        <v>2</v>
      </c>
      <c r="B508" t="s">
        <v>745</v>
      </c>
      <c r="C508" t="s">
        <v>509</v>
      </c>
      <c r="D508" t="s">
        <v>6</v>
      </c>
      <c r="E508" t="s">
        <v>11</v>
      </c>
      <c r="F508" t="s">
        <v>140</v>
      </c>
      <c r="G508" t="s">
        <v>395</v>
      </c>
      <c r="H508" t="s">
        <v>397</v>
      </c>
      <c r="I508" t="s">
        <v>208</v>
      </c>
      <c r="J508" t="s">
        <v>275</v>
      </c>
      <c r="K508" t="s">
        <v>97</v>
      </c>
      <c r="L508" t="s">
        <v>928</v>
      </c>
      <c r="M508" t="s">
        <v>974</v>
      </c>
      <c r="N508" t="s">
        <v>931</v>
      </c>
      <c r="O508" t="s">
        <v>932</v>
      </c>
      <c r="P508" t="s">
        <v>1939</v>
      </c>
      <c r="Q508" t="s">
        <v>1953</v>
      </c>
      <c r="R508" t="s">
        <v>1961</v>
      </c>
    </row>
    <row r="509" spans="1:18" x14ac:dyDescent="0.25">
      <c r="A509" t="s">
        <v>2</v>
      </c>
      <c r="B509" t="s">
        <v>786</v>
      </c>
      <c r="C509" t="s">
        <v>554</v>
      </c>
      <c r="D509" t="s">
        <v>7</v>
      </c>
      <c r="E509" t="s">
        <v>17</v>
      </c>
      <c r="F509" t="s">
        <v>140</v>
      </c>
      <c r="G509" t="s">
        <v>395</v>
      </c>
      <c r="H509" t="s">
        <v>397</v>
      </c>
      <c r="I509" t="s">
        <v>236</v>
      </c>
      <c r="J509" t="s">
        <v>354</v>
      </c>
      <c r="K509" t="s">
        <v>47</v>
      </c>
      <c r="L509" t="s">
        <v>928</v>
      </c>
      <c r="M509" t="s">
        <v>974</v>
      </c>
      <c r="N509" t="s">
        <v>931</v>
      </c>
      <c r="O509" t="s">
        <v>932</v>
      </c>
      <c r="P509" t="s">
        <v>1939</v>
      </c>
      <c r="Q509" t="s">
        <v>1954</v>
      </c>
      <c r="R509" t="s">
        <v>1961</v>
      </c>
    </row>
    <row r="510" spans="1:18" x14ac:dyDescent="0.25">
      <c r="A510" t="s">
        <v>2</v>
      </c>
      <c r="B510" t="s">
        <v>823</v>
      </c>
      <c r="C510" t="s">
        <v>599</v>
      </c>
      <c r="D510" t="s">
        <v>7</v>
      </c>
      <c r="E510" t="s">
        <v>15</v>
      </c>
      <c r="F510" t="s">
        <v>140</v>
      </c>
      <c r="G510" t="s">
        <v>395</v>
      </c>
      <c r="H510" t="s">
        <v>397</v>
      </c>
      <c r="I510" t="s">
        <v>259</v>
      </c>
      <c r="J510" t="s">
        <v>371</v>
      </c>
      <c r="K510" t="s">
        <v>45</v>
      </c>
      <c r="L510" t="s">
        <v>928</v>
      </c>
      <c r="M510" t="s">
        <v>974</v>
      </c>
      <c r="N510" t="s">
        <v>931</v>
      </c>
      <c r="O510" t="s">
        <v>932</v>
      </c>
      <c r="P510" t="s">
        <v>1939</v>
      </c>
      <c r="Q510" t="s">
        <v>1951</v>
      </c>
      <c r="R510" t="s">
        <v>1961</v>
      </c>
    </row>
    <row r="511" spans="1:18" x14ac:dyDescent="0.25">
      <c r="A511" t="s">
        <v>2</v>
      </c>
      <c r="B511" t="s">
        <v>818</v>
      </c>
      <c r="C511" t="s">
        <v>594</v>
      </c>
      <c r="D511" t="s">
        <v>7</v>
      </c>
      <c r="E511" t="s">
        <v>14</v>
      </c>
      <c r="F511" t="s">
        <v>140</v>
      </c>
      <c r="G511" t="s">
        <v>395</v>
      </c>
      <c r="H511" t="s">
        <v>397</v>
      </c>
      <c r="I511" t="s">
        <v>245</v>
      </c>
      <c r="J511" t="s">
        <v>312</v>
      </c>
      <c r="K511" t="s">
        <v>45</v>
      </c>
      <c r="L511" t="s">
        <v>928</v>
      </c>
      <c r="M511" t="s">
        <v>974</v>
      </c>
      <c r="N511" t="s">
        <v>931</v>
      </c>
      <c r="O511" t="s">
        <v>932</v>
      </c>
      <c r="P511" t="s">
        <v>1939</v>
      </c>
      <c r="Q511" t="s">
        <v>1958</v>
      </c>
      <c r="R511" t="s">
        <v>1961</v>
      </c>
    </row>
    <row r="512" spans="1:18" x14ac:dyDescent="0.25">
      <c r="A512" t="s">
        <v>2</v>
      </c>
      <c r="B512" t="s">
        <v>735</v>
      </c>
      <c r="C512" t="s">
        <v>499</v>
      </c>
      <c r="D512" t="s">
        <v>6</v>
      </c>
      <c r="E512" t="s">
        <v>11</v>
      </c>
      <c r="F512" t="s">
        <v>140</v>
      </c>
      <c r="G512" t="s">
        <v>395</v>
      </c>
      <c r="H512" t="s">
        <v>397</v>
      </c>
      <c r="I512" t="s">
        <v>172</v>
      </c>
      <c r="J512" t="s">
        <v>312</v>
      </c>
      <c r="K512" t="s">
        <v>92</v>
      </c>
      <c r="L512" t="s">
        <v>928</v>
      </c>
      <c r="M512" t="s">
        <v>974</v>
      </c>
      <c r="N512" t="s">
        <v>933</v>
      </c>
      <c r="O512" t="s">
        <v>934</v>
      </c>
      <c r="P512" t="s">
        <v>1939</v>
      </c>
      <c r="Q512" t="s">
        <v>1953</v>
      </c>
      <c r="R512" t="s">
        <v>1961</v>
      </c>
    </row>
    <row r="513" spans="1:18" x14ac:dyDescent="0.25">
      <c r="A513" t="s">
        <v>2</v>
      </c>
      <c r="B513" t="s">
        <v>714</v>
      </c>
      <c r="C513" t="s">
        <v>474</v>
      </c>
      <c r="D513" t="s">
        <v>6</v>
      </c>
      <c r="E513" t="s">
        <v>9</v>
      </c>
      <c r="F513" t="s">
        <v>140</v>
      </c>
      <c r="G513" t="s">
        <v>395</v>
      </c>
      <c r="H513" t="s">
        <v>397</v>
      </c>
      <c r="I513" t="s">
        <v>189</v>
      </c>
      <c r="J513" t="s">
        <v>320</v>
      </c>
      <c r="K513" t="s">
        <v>27</v>
      </c>
      <c r="L513" t="s">
        <v>928</v>
      </c>
      <c r="M513" t="s">
        <v>974</v>
      </c>
      <c r="N513" t="s">
        <v>933</v>
      </c>
      <c r="O513" t="s">
        <v>934</v>
      </c>
      <c r="P513" t="s">
        <v>1939</v>
      </c>
      <c r="Q513" t="s">
        <v>1952</v>
      </c>
      <c r="R513" t="s">
        <v>1961</v>
      </c>
    </row>
    <row r="514" spans="1:18" x14ac:dyDescent="0.25">
      <c r="A514" t="s">
        <v>2</v>
      </c>
      <c r="B514" t="s">
        <v>689</v>
      </c>
      <c r="C514" t="s">
        <v>449</v>
      </c>
      <c r="D514" t="s">
        <v>4</v>
      </c>
      <c r="E514" t="s">
        <v>15</v>
      </c>
      <c r="F514" t="s">
        <v>140</v>
      </c>
      <c r="G514" t="s">
        <v>395</v>
      </c>
      <c r="H514" t="s">
        <v>397</v>
      </c>
      <c r="I514" t="s">
        <v>172</v>
      </c>
      <c r="J514" t="s">
        <v>296</v>
      </c>
      <c r="K514" t="s">
        <v>27</v>
      </c>
      <c r="L514" t="s">
        <v>928</v>
      </c>
      <c r="M514" t="s">
        <v>974</v>
      </c>
      <c r="N514" t="s">
        <v>933</v>
      </c>
      <c r="O514" t="s">
        <v>934</v>
      </c>
      <c r="P514" t="s">
        <v>1939</v>
      </c>
      <c r="Q514" t="s">
        <v>1951</v>
      </c>
      <c r="R514" t="s">
        <v>1961</v>
      </c>
    </row>
    <row r="515" spans="1:18" x14ac:dyDescent="0.25">
      <c r="A515" t="s">
        <v>2</v>
      </c>
      <c r="B515" t="s">
        <v>680</v>
      </c>
      <c r="C515" t="s">
        <v>440</v>
      </c>
      <c r="D515" t="s">
        <v>4</v>
      </c>
      <c r="E515" t="s">
        <v>14</v>
      </c>
      <c r="F515" t="s">
        <v>140</v>
      </c>
      <c r="G515" t="s">
        <v>395</v>
      </c>
      <c r="H515" t="s">
        <v>397</v>
      </c>
      <c r="I515" t="s">
        <v>172</v>
      </c>
      <c r="J515" t="s">
        <v>301</v>
      </c>
      <c r="K515" t="s">
        <v>53</v>
      </c>
      <c r="L515" t="s">
        <v>928</v>
      </c>
      <c r="M515" t="s">
        <v>974</v>
      </c>
      <c r="N515" t="s">
        <v>933</v>
      </c>
      <c r="O515" t="s">
        <v>934</v>
      </c>
      <c r="P515" t="s">
        <v>1939</v>
      </c>
      <c r="Q515" t="s">
        <v>1958</v>
      </c>
      <c r="R515" t="s">
        <v>1961</v>
      </c>
    </row>
    <row r="516" spans="1:18" x14ac:dyDescent="0.25">
      <c r="A516" t="s">
        <v>2</v>
      </c>
      <c r="B516" t="s">
        <v>644</v>
      </c>
      <c r="C516" t="s">
        <v>402</v>
      </c>
      <c r="D516" t="s">
        <v>4</v>
      </c>
      <c r="E516" t="s">
        <v>9</v>
      </c>
      <c r="F516" t="s">
        <v>140</v>
      </c>
      <c r="G516" t="s">
        <v>393</v>
      </c>
      <c r="H516" t="s">
        <v>397</v>
      </c>
      <c r="I516" t="s">
        <v>146</v>
      </c>
      <c r="J516" t="s">
        <v>269</v>
      </c>
      <c r="K516" t="s">
        <v>20</v>
      </c>
      <c r="L516" t="s">
        <v>928</v>
      </c>
      <c r="M516" t="s">
        <v>974</v>
      </c>
      <c r="N516" t="s">
        <v>880</v>
      </c>
      <c r="O516" t="s">
        <v>918</v>
      </c>
      <c r="P516" t="s">
        <v>1939</v>
      </c>
      <c r="Q516" t="s">
        <v>1952</v>
      </c>
      <c r="R516" t="s">
        <v>1961</v>
      </c>
    </row>
    <row r="517" spans="1:18" x14ac:dyDescent="0.25">
      <c r="A517" t="s">
        <v>2</v>
      </c>
      <c r="B517" t="s">
        <v>798</v>
      </c>
      <c r="C517" t="s">
        <v>568</v>
      </c>
      <c r="D517" t="s">
        <v>7</v>
      </c>
      <c r="E517" t="s">
        <v>11</v>
      </c>
      <c r="F517" t="s">
        <v>140</v>
      </c>
      <c r="G517" t="s">
        <v>393</v>
      </c>
      <c r="H517" t="s">
        <v>397</v>
      </c>
      <c r="I517" t="s">
        <v>208</v>
      </c>
      <c r="J517" t="s">
        <v>233</v>
      </c>
      <c r="K517" t="s">
        <v>20</v>
      </c>
      <c r="L517" t="s">
        <v>928</v>
      </c>
      <c r="M517" t="s">
        <v>974</v>
      </c>
      <c r="N517" t="s">
        <v>880</v>
      </c>
      <c r="O517" t="s">
        <v>918</v>
      </c>
      <c r="P517" t="s">
        <v>1939</v>
      </c>
      <c r="Q517" t="s">
        <v>1953</v>
      </c>
      <c r="R517" t="s">
        <v>1961</v>
      </c>
    </row>
    <row r="518" spans="1:18" x14ac:dyDescent="0.25">
      <c r="A518" t="s">
        <v>2</v>
      </c>
      <c r="B518" t="s">
        <v>691</v>
      </c>
      <c r="C518" t="s">
        <v>451</v>
      </c>
      <c r="D518" t="s">
        <v>4</v>
      </c>
      <c r="E518" t="s">
        <v>15</v>
      </c>
      <c r="F518" t="s">
        <v>141</v>
      </c>
      <c r="G518" t="s">
        <v>393</v>
      </c>
      <c r="H518" t="s">
        <v>397</v>
      </c>
      <c r="I518" t="s">
        <v>178</v>
      </c>
      <c r="J518" t="s">
        <v>308</v>
      </c>
      <c r="K518" t="s">
        <v>43</v>
      </c>
      <c r="L518" t="s">
        <v>928</v>
      </c>
      <c r="M518" t="s">
        <v>974</v>
      </c>
      <c r="N518" t="s">
        <v>935</v>
      </c>
      <c r="O518" t="s">
        <v>920</v>
      </c>
      <c r="P518" t="s">
        <v>1939</v>
      </c>
      <c r="Q518" t="s">
        <v>1951</v>
      </c>
      <c r="R518" t="s">
        <v>1961</v>
      </c>
    </row>
    <row r="519" spans="1:18" x14ac:dyDescent="0.25">
      <c r="A519" t="s">
        <v>2</v>
      </c>
      <c r="B519" t="s">
        <v>667</v>
      </c>
      <c r="C519" t="s">
        <v>427</v>
      </c>
      <c r="D519" t="s">
        <v>4</v>
      </c>
      <c r="E519" t="s">
        <v>13</v>
      </c>
      <c r="F519" t="s">
        <v>141</v>
      </c>
      <c r="G519" t="s">
        <v>393</v>
      </c>
      <c r="H519" t="s">
        <v>397</v>
      </c>
      <c r="I519" t="s">
        <v>162</v>
      </c>
      <c r="J519" t="s">
        <v>291</v>
      </c>
      <c r="K519" t="s">
        <v>43</v>
      </c>
      <c r="L519" t="s">
        <v>928</v>
      </c>
      <c r="M519" t="s">
        <v>974</v>
      </c>
      <c r="N519" t="s">
        <v>935</v>
      </c>
      <c r="O519" t="s">
        <v>920</v>
      </c>
      <c r="P519" t="s">
        <v>1939</v>
      </c>
      <c r="Q519" t="s">
        <v>1956</v>
      </c>
      <c r="R519" t="s">
        <v>1961</v>
      </c>
    </row>
    <row r="520" spans="1:18" x14ac:dyDescent="0.25">
      <c r="A520" t="s">
        <v>2</v>
      </c>
      <c r="B520" t="s">
        <v>736</v>
      </c>
      <c r="C520" t="s">
        <v>500</v>
      </c>
      <c r="D520" t="s">
        <v>6</v>
      </c>
      <c r="E520" t="s">
        <v>11</v>
      </c>
      <c r="F520" t="s">
        <v>141</v>
      </c>
      <c r="G520" t="s">
        <v>393</v>
      </c>
      <c r="H520" t="s">
        <v>397</v>
      </c>
      <c r="I520" t="s">
        <v>157</v>
      </c>
      <c r="J520" t="s">
        <v>335</v>
      </c>
      <c r="K520" t="s">
        <v>93</v>
      </c>
      <c r="L520" t="s">
        <v>928</v>
      </c>
      <c r="M520" t="s">
        <v>974</v>
      </c>
      <c r="N520" t="s">
        <v>935</v>
      </c>
      <c r="O520" t="s">
        <v>920</v>
      </c>
      <c r="P520" t="s">
        <v>1939</v>
      </c>
      <c r="Q520" t="s">
        <v>1953</v>
      </c>
      <c r="R520" t="s">
        <v>1961</v>
      </c>
    </row>
    <row r="521" spans="1:18" x14ac:dyDescent="0.25">
      <c r="A521" t="s">
        <v>2</v>
      </c>
      <c r="B521" t="s">
        <v>821</v>
      </c>
      <c r="C521" t="s">
        <v>597</v>
      </c>
      <c r="D521" t="s">
        <v>7</v>
      </c>
      <c r="E521" t="s">
        <v>14</v>
      </c>
      <c r="F521" t="s">
        <v>141</v>
      </c>
      <c r="G521" t="s">
        <v>395</v>
      </c>
      <c r="H521" t="s">
        <v>397</v>
      </c>
      <c r="I521" t="s">
        <v>258</v>
      </c>
      <c r="J521" t="s">
        <v>327</v>
      </c>
      <c r="K521" t="s">
        <v>37</v>
      </c>
      <c r="L521" t="s">
        <v>928</v>
      </c>
      <c r="M521" t="s">
        <v>974</v>
      </c>
      <c r="N521" t="s">
        <v>936</v>
      </c>
      <c r="O521" t="s">
        <v>922</v>
      </c>
      <c r="P521" t="s">
        <v>1939</v>
      </c>
      <c r="Q521" t="s">
        <v>1958</v>
      </c>
      <c r="R521" t="s">
        <v>1961</v>
      </c>
    </row>
    <row r="522" spans="1:18" x14ac:dyDescent="0.25">
      <c r="A522" t="s">
        <v>2</v>
      </c>
      <c r="B522" t="s">
        <v>658</v>
      </c>
      <c r="C522" t="s">
        <v>416</v>
      </c>
      <c r="D522" t="s">
        <v>4</v>
      </c>
      <c r="E522" t="s">
        <v>11</v>
      </c>
      <c r="F522" t="s">
        <v>141</v>
      </c>
      <c r="G522" t="s">
        <v>395</v>
      </c>
      <c r="H522" t="s">
        <v>397</v>
      </c>
      <c r="I522" t="s">
        <v>157</v>
      </c>
      <c r="J522" t="s">
        <v>282</v>
      </c>
      <c r="K522" t="s">
        <v>34</v>
      </c>
      <c r="L522" t="s">
        <v>928</v>
      </c>
      <c r="M522" t="s">
        <v>974</v>
      </c>
      <c r="N522" t="s">
        <v>936</v>
      </c>
      <c r="O522" t="s">
        <v>922</v>
      </c>
      <c r="P522" t="s">
        <v>1939</v>
      </c>
      <c r="Q522" t="s">
        <v>1953</v>
      </c>
      <c r="R522" t="s">
        <v>1961</v>
      </c>
    </row>
    <row r="523" spans="1:18" x14ac:dyDescent="0.25">
      <c r="A523" t="s">
        <v>2</v>
      </c>
      <c r="B523" t="s">
        <v>772</v>
      </c>
      <c r="C523" t="s">
        <v>537</v>
      </c>
      <c r="D523" t="s">
        <v>6</v>
      </c>
      <c r="E523" t="s">
        <v>15</v>
      </c>
      <c r="F523" t="s">
        <v>141</v>
      </c>
      <c r="G523" t="s">
        <v>395</v>
      </c>
      <c r="H523" t="s">
        <v>397</v>
      </c>
      <c r="I523" t="s">
        <v>160</v>
      </c>
      <c r="J523" t="s">
        <v>328</v>
      </c>
      <c r="K523" t="s">
        <v>36</v>
      </c>
      <c r="L523" t="s">
        <v>928</v>
      </c>
      <c r="M523" t="s">
        <v>974</v>
      </c>
      <c r="N523" t="s">
        <v>936</v>
      </c>
      <c r="O523" t="s">
        <v>922</v>
      </c>
      <c r="P523" t="s">
        <v>1939</v>
      </c>
      <c r="Q523" t="s">
        <v>1951</v>
      </c>
      <c r="R523" t="s">
        <v>1961</v>
      </c>
    </row>
    <row r="524" spans="1:18" x14ac:dyDescent="0.25">
      <c r="A524" t="s">
        <v>2</v>
      </c>
      <c r="B524" t="s">
        <v>801</v>
      </c>
      <c r="C524" t="s">
        <v>572</v>
      </c>
      <c r="D524" t="s">
        <v>7</v>
      </c>
      <c r="E524" t="s">
        <v>11</v>
      </c>
      <c r="F524" t="s">
        <v>141</v>
      </c>
      <c r="G524" t="s">
        <v>395</v>
      </c>
      <c r="H524" t="s">
        <v>397</v>
      </c>
      <c r="I524" t="s">
        <v>180</v>
      </c>
      <c r="J524" t="s">
        <v>362</v>
      </c>
      <c r="K524" t="s">
        <v>97</v>
      </c>
      <c r="L524" t="s">
        <v>928</v>
      </c>
      <c r="M524" t="s">
        <v>974</v>
      </c>
      <c r="N524" t="s">
        <v>937</v>
      </c>
      <c r="O524" t="s">
        <v>924</v>
      </c>
      <c r="P524" t="s">
        <v>1939</v>
      </c>
      <c r="Q524" t="s">
        <v>1953</v>
      </c>
      <c r="R524" t="s">
        <v>1961</v>
      </c>
    </row>
    <row r="525" spans="1:18" x14ac:dyDescent="0.25">
      <c r="A525" t="s">
        <v>2</v>
      </c>
      <c r="B525" t="s">
        <v>785</v>
      </c>
      <c r="C525" t="s">
        <v>553</v>
      </c>
      <c r="D525" t="s">
        <v>7</v>
      </c>
      <c r="E525" t="s">
        <v>9</v>
      </c>
      <c r="F525" t="s">
        <v>141</v>
      </c>
      <c r="G525" t="s">
        <v>395</v>
      </c>
      <c r="H525" t="s">
        <v>397</v>
      </c>
      <c r="I525" t="s">
        <v>235</v>
      </c>
      <c r="J525" t="s">
        <v>291</v>
      </c>
      <c r="K525" t="s">
        <v>62</v>
      </c>
      <c r="L525" t="s">
        <v>928</v>
      </c>
      <c r="M525" t="s">
        <v>974</v>
      </c>
      <c r="N525" t="s">
        <v>937</v>
      </c>
      <c r="O525" t="s">
        <v>924</v>
      </c>
      <c r="P525" t="s">
        <v>1939</v>
      </c>
      <c r="Q525" t="s">
        <v>1952</v>
      </c>
      <c r="R525" t="s">
        <v>1961</v>
      </c>
    </row>
    <row r="526" spans="1:18" x14ac:dyDescent="0.25">
      <c r="A526" t="s">
        <v>2</v>
      </c>
      <c r="B526" t="s">
        <v>824</v>
      </c>
      <c r="C526" t="s">
        <v>600</v>
      </c>
      <c r="D526" t="s">
        <v>7</v>
      </c>
      <c r="E526" t="s">
        <v>15</v>
      </c>
      <c r="F526" t="s">
        <v>141</v>
      </c>
      <c r="G526" t="s">
        <v>395</v>
      </c>
      <c r="H526" t="s">
        <v>397</v>
      </c>
      <c r="I526" t="s">
        <v>154</v>
      </c>
      <c r="J526" t="s">
        <v>372</v>
      </c>
      <c r="K526" t="s">
        <v>46</v>
      </c>
      <c r="L526" t="s">
        <v>928</v>
      </c>
      <c r="M526" t="s">
        <v>974</v>
      </c>
      <c r="N526" t="s">
        <v>937</v>
      </c>
      <c r="O526" t="s">
        <v>924</v>
      </c>
      <c r="P526" t="s">
        <v>1939</v>
      </c>
      <c r="Q526" t="s">
        <v>1951</v>
      </c>
      <c r="R526" t="s">
        <v>1961</v>
      </c>
    </row>
    <row r="527" spans="1:18" x14ac:dyDescent="0.25">
      <c r="A527" t="s">
        <v>2</v>
      </c>
      <c r="B527" t="s">
        <v>791</v>
      </c>
      <c r="C527" t="s">
        <v>560</v>
      </c>
      <c r="D527" t="s">
        <v>7</v>
      </c>
      <c r="E527" t="s">
        <v>10</v>
      </c>
      <c r="F527" t="s">
        <v>140</v>
      </c>
      <c r="G527" t="s">
        <v>395</v>
      </c>
      <c r="H527" t="s">
        <v>397</v>
      </c>
      <c r="I527" t="s">
        <v>242</v>
      </c>
      <c r="J527" t="s">
        <v>117</v>
      </c>
      <c r="K527" t="s">
        <v>97</v>
      </c>
      <c r="L527" t="s">
        <v>928</v>
      </c>
      <c r="M527" t="s">
        <v>974</v>
      </c>
      <c r="N527" t="s">
        <v>937</v>
      </c>
      <c r="O527" t="s">
        <v>924</v>
      </c>
      <c r="P527" t="s">
        <v>1939</v>
      </c>
      <c r="Q527" t="s">
        <v>1955</v>
      </c>
      <c r="R527" t="s">
        <v>1961</v>
      </c>
    </row>
    <row r="528" spans="1:18" x14ac:dyDescent="0.25">
      <c r="A528" t="s">
        <v>2</v>
      </c>
      <c r="B528" t="s">
        <v>738</v>
      </c>
      <c r="C528" t="s">
        <v>502</v>
      </c>
      <c r="D528" t="s">
        <v>6</v>
      </c>
      <c r="E528" t="s">
        <v>11</v>
      </c>
      <c r="F528" t="s">
        <v>141</v>
      </c>
      <c r="G528" t="s">
        <v>393</v>
      </c>
      <c r="H528" t="s">
        <v>397</v>
      </c>
      <c r="I528" t="s">
        <v>160</v>
      </c>
      <c r="J528" t="s">
        <v>322</v>
      </c>
      <c r="K528" t="s">
        <v>61</v>
      </c>
      <c r="L528" t="s">
        <v>938</v>
      </c>
      <c r="M528" t="s">
        <v>995</v>
      </c>
      <c r="N528" t="s">
        <v>939</v>
      </c>
      <c r="O528" t="s">
        <v>935</v>
      </c>
      <c r="P528" t="s">
        <v>1939</v>
      </c>
      <c r="Q528" t="s">
        <v>1953</v>
      </c>
      <c r="R528" t="s">
        <v>1961</v>
      </c>
    </row>
    <row r="529" spans="1:18" x14ac:dyDescent="0.25">
      <c r="A529" t="s">
        <v>2</v>
      </c>
      <c r="B529" t="s">
        <v>690</v>
      </c>
      <c r="C529" t="s">
        <v>450</v>
      </c>
      <c r="D529" t="s">
        <v>4</v>
      </c>
      <c r="E529" t="s">
        <v>15</v>
      </c>
      <c r="F529" t="s">
        <v>141</v>
      </c>
      <c r="G529" t="s">
        <v>393</v>
      </c>
      <c r="H529" t="s">
        <v>397</v>
      </c>
      <c r="I529" t="s">
        <v>177</v>
      </c>
      <c r="J529" t="s">
        <v>307</v>
      </c>
      <c r="K529" t="s">
        <v>41</v>
      </c>
      <c r="L529" t="s">
        <v>938</v>
      </c>
      <c r="M529" t="s">
        <v>995</v>
      </c>
      <c r="N529" t="s">
        <v>939</v>
      </c>
      <c r="O529" t="s">
        <v>935</v>
      </c>
      <c r="P529" t="s">
        <v>1939</v>
      </c>
      <c r="Q529" t="s">
        <v>1951</v>
      </c>
      <c r="R529" t="s">
        <v>1961</v>
      </c>
    </row>
    <row r="530" spans="1:18" x14ac:dyDescent="0.25">
      <c r="A530" t="s">
        <v>2</v>
      </c>
      <c r="B530" t="s">
        <v>809</v>
      </c>
      <c r="C530" t="s">
        <v>583</v>
      </c>
      <c r="D530" t="s">
        <v>7</v>
      </c>
      <c r="E530" t="s">
        <v>13</v>
      </c>
      <c r="F530" t="s">
        <v>141</v>
      </c>
      <c r="G530" t="s">
        <v>393</v>
      </c>
      <c r="H530" t="s">
        <v>397</v>
      </c>
      <c r="I530" t="s">
        <v>207</v>
      </c>
      <c r="J530" t="s">
        <v>233</v>
      </c>
      <c r="K530" t="s">
        <v>41</v>
      </c>
      <c r="L530" t="s">
        <v>938</v>
      </c>
      <c r="M530" t="s">
        <v>995</v>
      </c>
      <c r="N530" t="s">
        <v>939</v>
      </c>
      <c r="O530" t="s">
        <v>935</v>
      </c>
      <c r="P530" t="s">
        <v>1939</v>
      </c>
      <c r="Q530" t="s">
        <v>1956</v>
      </c>
      <c r="R530" t="s">
        <v>1961</v>
      </c>
    </row>
    <row r="531" spans="1:18" x14ac:dyDescent="0.25">
      <c r="A531" t="s">
        <v>2</v>
      </c>
      <c r="B531" t="s">
        <v>812</v>
      </c>
      <c r="C531" t="s">
        <v>586</v>
      </c>
      <c r="D531" t="s">
        <v>7</v>
      </c>
      <c r="E531" t="s">
        <v>13</v>
      </c>
      <c r="F531" t="s">
        <v>141</v>
      </c>
      <c r="G531" t="s">
        <v>395</v>
      </c>
      <c r="H531" t="s">
        <v>397</v>
      </c>
      <c r="I531" t="s">
        <v>199</v>
      </c>
      <c r="J531" t="s">
        <v>284</v>
      </c>
      <c r="K531" t="s">
        <v>97</v>
      </c>
      <c r="L531" t="s">
        <v>938</v>
      </c>
      <c r="M531" t="s">
        <v>995</v>
      </c>
      <c r="N531" t="s">
        <v>940</v>
      </c>
      <c r="O531" t="s">
        <v>937</v>
      </c>
      <c r="P531" t="s">
        <v>1939</v>
      </c>
      <c r="Q531" t="s">
        <v>1956</v>
      </c>
      <c r="R531" t="s">
        <v>1961</v>
      </c>
    </row>
    <row r="532" spans="1:18" x14ac:dyDescent="0.25">
      <c r="A532" t="s">
        <v>2</v>
      </c>
      <c r="B532" t="s">
        <v>744</v>
      </c>
      <c r="C532" t="s">
        <v>508</v>
      </c>
      <c r="D532" t="s">
        <v>6</v>
      </c>
      <c r="E532" t="s">
        <v>11</v>
      </c>
      <c r="F532" t="s">
        <v>141</v>
      </c>
      <c r="G532" t="s">
        <v>395</v>
      </c>
      <c r="H532" t="s">
        <v>397</v>
      </c>
      <c r="I532" t="s">
        <v>211</v>
      </c>
      <c r="J532" t="s">
        <v>18</v>
      </c>
      <c r="K532" t="s">
        <v>96</v>
      </c>
      <c r="L532" t="s">
        <v>938</v>
      </c>
      <c r="M532" t="s">
        <v>995</v>
      </c>
      <c r="N532" t="s">
        <v>940</v>
      </c>
      <c r="O532" t="s">
        <v>937</v>
      </c>
      <c r="P532" t="s">
        <v>1939</v>
      </c>
      <c r="Q532" t="s">
        <v>1953</v>
      </c>
      <c r="R532" t="s">
        <v>1961</v>
      </c>
    </row>
    <row r="533" spans="1:18" x14ac:dyDescent="0.25">
      <c r="A533" t="s">
        <v>2</v>
      </c>
      <c r="B533" t="s">
        <v>697</v>
      </c>
      <c r="C533" t="s">
        <v>457</v>
      </c>
      <c r="D533" t="s">
        <v>4</v>
      </c>
      <c r="E533" t="s">
        <v>15</v>
      </c>
      <c r="F533" t="s">
        <v>141</v>
      </c>
      <c r="G533" t="s">
        <v>395</v>
      </c>
      <c r="H533" t="s">
        <v>397</v>
      </c>
      <c r="I533" t="s">
        <v>180</v>
      </c>
      <c r="J533" t="s">
        <v>314</v>
      </c>
      <c r="K533" t="s">
        <v>63</v>
      </c>
      <c r="L533" t="s">
        <v>938</v>
      </c>
      <c r="M533" t="s">
        <v>995</v>
      </c>
      <c r="N533" t="s">
        <v>940</v>
      </c>
      <c r="O533" t="s">
        <v>937</v>
      </c>
      <c r="P533" t="s">
        <v>1939</v>
      </c>
      <c r="Q533" t="s">
        <v>1951</v>
      </c>
      <c r="R533" t="s">
        <v>1961</v>
      </c>
    </row>
    <row r="534" spans="1:18" x14ac:dyDescent="0.25">
      <c r="A534" t="s">
        <v>2</v>
      </c>
      <c r="B534" t="s">
        <v>694</v>
      </c>
      <c r="C534" t="s">
        <v>454</v>
      </c>
      <c r="D534" t="s">
        <v>4</v>
      </c>
      <c r="E534" t="s">
        <v>15</v>
      </c>
      <c r="F534" t="s">
        <v>141</v>
      </c>
      <c r="G534" t="s">
        <v>395</v>
      </c>
      <c r="H534" t="s">
        <v>397</v>
      </c>
      <c r="I534" t="s">
        <v>154</v>
      </c>
      <c r="J534" t="s">
        <v>311</v>
      </c>
      <c r="K534" t="s">
        <v>61</v>
      </c>
      <c r="L534" t="s">
        <v>938</v>
      </c>
      <c r="M534" t="s">
        <v>995</v>
      </c>
      <c r="N534" t="s">
        <v>941</v>
      </c>
      <c r="O534" t="s">
        <v>942</v>
      </c>
      <c r="P534" t="s">
        <v>1939</v>
      </c>
      <c r="Q534" t="s">
        <v>1951</v>
      </c>
      <c r="R534" t="s">
        <v>1961</v>
      </c>
    </row>
    <row r="535" spans="1:18" x14ac:dyDescent="0.25">
      <c r="A535" t="s">
        <v>2</v>
      </c>
      <c r="B535" t="s">
        <v>762</v>
      </c>
      <c r="C535" t="s">
        <v>526</v>
      </c>
      <c r="D535" t="s">
        <v>6</v>
      </c>
      <c r="E535" t="s">
        <v>13</v>
      </c>
      <c r="F535" t="s">
        <v>141</v>
      </c>
      <c r="G535" t="s">
        <v>395</v>
      </c>
      <c r="H535" t="s">
        <v>397</v>
      </c>
      <c r="I535" t="s">
        <v>154</v>
      </c>
      <c r="J535" t="s">
        <v>311</v>
      </c>
      <c r="K535" t="s">
        <v>61</v>
      </c>
      <c r="L535" t="s">
        <v>938</v>
      </c>
      <c r="M535" t="s">
        <v>995</v>
      </c>
      <c r="N535" t="s">
        <v>941</v>
      </c>
      <c r="O535" t="s">
        <v>942</v>
      </c>
      <c r="P535" t="s">
        <v>1939</v>
      </c>
      <c r="Q535" t="s">
        <v>1956</v>
      </c>
      <c r="R535" t="s">
        <v>1961</v>
      </c>
    </row>
    <row r="536" spans="1:18" x14ac:dyDescent="0.25">
      <c r="A536" t="s">
        <v>2</v>
      </c>
      <c r="B536" t="s">
        <v>788</v>
      </c>
      <c r="C536" t="s">
        <v>557</v>
      </c>
      <c r="D536" t="s">
        <v>7</v>
      </c>
      <c r="E536" t="s">
        <v>10</v>
      </c>
      <c r="F536" t="s">
        <v>141</v>
      </c>
      <c r="G536" t="s">
        <v>395</v>
      </c>
      <c r="H536" t="s">
        <v>397</v>
      </c>
      <c r="I536" t="s">
        <v>239</v>
      </c>
      <c r="J536" t="s">
        <v>356</v>
      </c>
      <c r="K536" t="s">
        <v>95</v>
      </c>
      <c r="L536" t="s">
        <v>938</v>
      </c>
      <c r="M536" t="s">
        <v>995</v>
      </c>
      <c r="N536" t="s">
        <v>941</v>
      </c>
      <c r="O536" t="s">
        <v>942</v>
      </c>
      <c r="P536" t="s">
        <v>1939</v>
      </c>
      <c r="Q536" t="s">
        <v>1955</v>
      </c>
      <c r="R536" t="s">
        <v>1961</v>
      </c>
    </row>
    <row r="537" spans="1:18" x14ac:dyDescent="0.25">
      <c r="A537" t="s">
        <v>2</v>
      </c>
      <c r="B537" t="s">
        <v>770</v>
      </c>
      <c r="C537" t="s">
        <v>535</v>
      </c>
      <c r="D537" t="s">
        <v>6</v>
      </c>
      <c r="E537" t="s">
        <v>15</v>
      </c>
      <c r="F537" t="s">
        <v>141</v>
      </c>
      <c r="G537" t="s">
        <v>393</v>
      </c>
      <c r="H537" t="s">
        <v>397</v>
      </c>
      <c r="I537" t="s">
        <v>224</v>
      </c>
      <c r="J537" t="s">
        <v>347</v>
      </c>
      <c r="K537" t="s">
        <v>82</v>
      </c>
      <c r="L537" t="s">
        <v>938</v>
      </c>
      <c r="M537" t="s">
        <v>995</v>
      </c>
      <c r="N537" t="s">
        <v>943</v>
      </c>
      <c r="O537" t="s">
        <v>944</v>
      </c>
      <c r="P537" t="s">
        <v>1939</v>
      </c>
      <c r="Q537" t="s">
        <v>1951</v>
      </c>
      <c r="R537" t="s">
        <v>1961</v>
      </c>
    </row>
    <row r="538" spans="1:18" x14ac:dyDescent="0.25">
      <c r="A538" t="s">
        <v>2</v>
      </c>
      <c r="B538" t="s">
        <v>722</v>
      </c>
      <c r="C538" t="s">
        <v>484</v>
      </c>
      <c r="D538" t="s">
        <v>6</v>
      </c>
      <c r="E538" t="s">
        <v>10</v>
      </c>
      <c r="F538" t="s">
        <v>141</v>
      </c>
      <c r="G538" t="s">
        <v>393</v>
      </c>
      <c r="H538" t="s">
        <v>397</v>
      </c>
      <c r="I538" t="s">
        <v>197</v>
      </c>
      <c r="J538" t="s">
        <v>328</v>
      </c>
      <c r="K538" t="s">
        <v>81</v>
      </c>
      <c r="L538" t="s">
        <v>938</v>
      </c>
      <c r="M538" t="s">
        <v>995</v>
      </c>
      <c r="N538" t="s">
        <v>943</v>
      </c>
      <c r="O538" t="s">
        <v>944</v>
      </c>
      <c r="P538" t="s">
        <v>1939</v>
      </c>
      <c r="Q538" t="s">
        <v>1955</v>
      </c>
      <c r="R538" t="s">
        <v>1961</v>
      </c>
    </row>
    <row r="539" spans="1:18" x14ac:dyDescent="0.25">
      <c r="A539" t="s">
        <v>2</v>
      </c>
      <c r="B539" t="s">
        <v>664</v>
      </c>
      <c r="C539" t="s">
        <v>424</v>
      </c>
      <c r="D539" t="s">
        <v>4</v>
      </c>
      <c r="E539" t="s">
        <v>13</v>
      </c>
      <c r="F539" t="s">
        <v>141</v>
      </c>
      <c r="G539" t="s">
        <v>393</v>
      </c>
      <c r="H539" t="s">
        <v>397</v>
      </c>
      <c r="I539" t="s">
        <v>148</v>
      </c>
      <c r="J539" t="s">
        <v>289</v>
      </c>
      <c r="K539" t="s">
        <v>32</v>
      </c>
      <c r="L539" t="s">
        <v>938</v>
      </c>
      <c r="M539" t="s">
        <v>995</v>
      </c>
      <c r="N539" t="s">
        <v>943</v>
      </c>
      <c r="O539" t="s">
        <v>944</v>
      </c>
      <c r="P539" t="s">
        <v>1939</v>
      </c>
      <c r="Q539" t="s">
        <v>1956</v>
      </c>
      <c r="R539" t="s">
        <v>1961</v>
      </c>
    </row>
    <row r="540" spans="1:18" x14ac:dyDescent="0.25">
      <c r="A540" t="s">
        <v>2</v>
      </c>
      <c r="B540" t="s">
        <v>656</v>
      </c>
      <c r="C540" t="s">
        <v>414</v>
      </c>
      <c r="D540" t="s">
        <v>4</v>
      </c>
      <c r="E540" t="s">
        <v>11</v>
      </c>
      <c r="F540" t="s">
        <v>141</v>
      </c>
      <c r="G540" t="s">
        <v>393</v>
      </c>
      <c r="H540" t="s">
        <v>397</v>
      </c>
      <c r="I540" t="s">
        <v>155</v>
      </c>
      <c r="J540" t="s">
        <v>280</v>
      </c>
      <c r="K540" t="s">
        <v>32</v>
      </c>
      <c r="L540" t="s">
        <v>938</v>
      </c>
      <c r="M540" t="s">
        <v>995</v>
      </c>
      <c r="N540" t="s">
        <v>943</v>
      </c>
      <c r="O540" t="s">
        <v>944</v>
      </c>
      <c r="P540" t="s">
        <v>1939</v>
      </c>
      <c r="Q540" t="s">
        <v>1953</v>
      </c>
      <c r="R540" t="s">
        <v>1961</v>
      </c>
    </row>
    <row r="541" spans="1:18" x14ac:dyDescent="0.25">
      <c r="A541" t="s">
        <v>2</v>
      </c>
      <c r="B541" t="s">
        <v>855</v>
      </c>
      <c r="C541" t="s">
        <v>632</v>
      </c>
      <c r="D541" t="s">
        <v>8</v>
      </c>
      <c r="E541" t="s">
        <v>14</v>
      </c>
      <c r="F541" t="s">
        <v>141</v>
      </c>
      <c r="G541" t="s">
        <v>393</v>
      </c>
      <c r="H541" t="s">
        <v>397</v>
      </c>
      <c r="I541" t="s">
        <v>148</v>
      </c>
      <c r="J541" t="s">
        <v>284</v>
      </c>
      <c r="K541" t="s">
        <v>137</v>
      </c>
      <c r="L541" t="s">
        <v>938</v>
      </c>
      <c r="M541" t="s">
        <v>995</v>
      </c>
      <c r="N541" t="s">
        <v>943</v>
      </c>
      <c r="O541" t="s">
        <v>944</v>
      </c>
      <c r="P541" t="s">
        <v>1939</v>
      </c>
      <c r="Q541" t="s">
        <v>1958</v>
      </c>
      <c r="R541" t="s">
        <v>1961</v>
      </c>
    </row>
    <row r="542" spans="1:18" x14ac:dyDescent="0.25">
      <c r="A542" t="s">
        <v>2</v>
      </c>
      <c r="B542" t="s">
        <v>848</v>
      </c>
      <c r="C542" t="s">
        <v>625</v>
      </c>
      <c r="D542" t="s">
        <v>8</v>
      </c>
      <c r="E542" t="s">
        <v>13</v>
      </c>
      <c r="F542" t="s">
        <v>141</v>
      </c>
      <c r="G542" t="s">
        <v>393</v>
      </c>
      <c r="H542" t="s">
        <v>397</v>
      </c>
      <c r="I542" t="s">
        <v>223</v>
      </c>
      <c r="J542" t="s">
        <v>288</v>
      </c>
      <c r="K542" t="s">
        <v>134</v>
      </c>
      <c r="L542" t="s">
        <v>938</v>
      </c>
      <c r="M542" t="s">
        <v>995</v>
      </c>
      <c r="N542" t="s">
        <v>943</v>
      </c>
      <c r="O542" t="s">
        <v>944</v>
      </c>
      <c r="P542" t="s">
        <v>1939</v>
      </c>
      <c r="Q542" t="s">
        <v>1956</v>
      </c>
      <c r="R542" t="s">
        <v>1961</v>
      </c>
    </row>
    <row r="543" spans="1:18" x14ac:dyDescent="0.25">
      <c r="A543" t="s">
        <v>2</v>
      </c>
      <c r="B543" t="s">
        <v>655</v>
      </c>
      <c r="C543" t="s">
        <v>413</v>
      </c>
      <c r="D543" t="s">
        <v>4</v>
      </c>
      <c r="E543" t="s">
        <v>11</v>
      </c>
      <c r="F543" t="s">
        <v>141</v>
      </c>
      <c r="G543" t="s">
        <v>393</v>
      </c>
      <c r="H543" t="s">
        <v>397</v>
      </c>
      <c r="I543" t="s">
        <v>154</v>
      </c>
      <c r="J543" t="s">
        <v>279</v>
      </c>
      <c r="K543" t="s">
        <v>31</v>
      </c>
      <c r="L543" t="s">
        <v>945</v>
      </c>
      <c r="M543" t="s">
        <v>996</v>
      </c>
      <c r="N543" t="s">
        <v>946</v>
      </c>
      <c r="O543" t="s">
        <v>947</v>
      </c>
      <c r="P543" t="s">
        <v>1939</v>
      </c>
      <c r="Q543" t="s">
        <v>1953</v>
      </c>
      <c r="R543" t="s">
        <v>1961</v>
      </c>
    </row>
    <row r="544" spans="1:18" x14ac:dyDescent="0.25">
      <c r="A544" t="s">
        <v>2</v>
      </c>
      <c r="B544" t="s">
        <v>733</v>
      </c>
      <c r="C544" t="s">
        <v>497</v>
      </c>
      <c r="D544" t="s">
        <v>6</v>
      </c>
      <c r="E544" t="s">
        <v>11</v>
      </c>
      <c r="F544" t="s">
        <v>141</v>
      </c>
      <c r="G544" t="s">
        <v>393</v>
      </c>
      <c r="H544" t="s">
        <v>397</v>
      </c>
      <c r="I544" t="s">
        <v>206</v>
      </c>
      <c r="J544" t="s">
        <v>334</v>
      </c>
      <c r="K544" t="s">
        <v>81</v>
      </c>
      <c r="L544" t="s">
        <v>945</v>
      </c>
      <c r="M544" t="s">
        <v>996</v>
      </c>
      <c r="N544" t="s">
        <v>948</v>
      </c>
      <c r="O544" t="s">
        <v>949</v>
      </c>
      <c r="P544" t="s">
        <v>1939</v>
      </c>
      <c r="Q544" t="s">
        <v>1953</v>
      </c>
      <c r="R544" t="s">
        <v>1961</v>
      </c>
    </row>
    <row r="545" spans="1:18" x14ac:dyDescent="0.25">
      <c r="A545" t="s">
        <v>2</v>
      </c>
      <c r="B545" t="s">
        <v>760</v>
      </c>
      <c r="C545" t="s">
        <v>524</v>
      </c>
      <c r="D545" t="s">
        <v>6</v>
      </c>
      <c r="E545" t="s">
        <v>13</v>
      </c>
      <c r="F545" t="s">
        <v>141</v>
      </c>
      <c r="G545" t="s">
        <v>393</v>
      </c>
      <c r="H545" t="s">
        <v>397</v>
      </c>
      <c r="I545" t="s">
        <v>219</v>
      </c>
      <c r="J545" t="s">
        <v>322</v>
      </c>
      <c r="K545" t="s">
        <v>82</v>
      </c>
      <c r="L545" t="s">
        <v>945</v>
      </c>
      <c r="M545" t="s">
        <v>996</v>
      </c>
      <c r="N545" t="s">
        <v>950</v>
      </c>
      <c r="O545" t="s">
        <v>951</v>
      </c>
      <c r="P545" t="s">
        <v>1939</v>
      </c>
      <c r="Q545" t="s">
        <v>1956</v>
      </c>
      <c r="R545" t="s">
        <v>1961</v>
      </c>
    </row>
    <row r="546" spans="1:18" x14ac:dyDescent="0.25">
      <c r="A546" t="s">
        <v>2</v>
      </c>
      <c r="B546" t="s">
        <v>732</v>
      </c>
      <c r="C546" t="s">
        <v>496</v>
      </c>
      <c r="D546" t="s">
        <v>6</v>
      </c>
      <c r="E546" t="s">
        <v>11</v>
      </c>
      <c r="F546" t="s">
        <v>141</v>
      </c>
      <c r="G546" t="s">
        <v>393</v>
      </c>
      <c r="H546" t="s">
        <v>397</v>
      </c>
      <c r="I546" t="s">
        <v>205</v>
      </c>
      <c r="J546" t="s">
        <v>117</v>
      </c>
      <c r="K546" t="s">
        <v>81</v>
      </c>
      <c r="L546" t="s">
        <v>945</v>
      </c>
      <c r="M546" t="s">
        <v>996</v>
      </c>
      <c r="N546" t="s">
        <v>950</v>
      </c>
      <c r="O546" t="s">
        <v>951</v>
      </c>
      <c r="P546" t="s">
        <v>1939</v>
      </c>
      <c r="Q546" t="s">
        <v>1953</v>
      </c>
      <c r="R546" t="s">
        <v>1961</v>
      </c>
    </row>
    <row r="547" spans="1:18" x14ac:dyDescent="0.25">
      <c r="A547" t="s">
        <v>2</v>
      </c>
      <c r="B547" t="s">
        <v>723</v>
      </c>
      <c r="C547" t="s">
        <v>485</v>
      </c>
      <c r="D547" t="s">
        <v>6</v>
      </c>
      <c r="E547" t="s">
        <v>10</v>
      </c>
      <c r="F547" t="s">
        <v>141</v>
      </c>
      <c r="G547" t="s">
        <v>393</v>
      </c>
      <c r="H547" t="s">
        <v>397</v>
      </c>
      <c r="I547" t="s">
        <v>147</v>
      </c>
      <c r="J547" t="s">
        <v>291</v>
      </c>
      <c r="K547" t="s">
        <v>82</v>
      </c>
      <c r="L547" t="s">
        <v>945</v>
      </c>
      <c r="M547" t="s">
        <v>996</v>
      </c>
      <c r="N547" t="s">
        <v>950</v>
      </c>
      <c r="O547" t="s">
        <v>951</v>
      </c>
      <c r="P547" t="s">
        <v>1939</v>
      </c>
      <c r="Q547" t="s">
        <v>1955</v>
      </c>
      <c r="R547" t="s">
        <v>1961</v>
      </c>
    </row>
    <row r="548" spans="1:18" x14ac:dyDescent="0.25">
      <c r="A548" t="s">
        <v>2</v>
      </c>
      <c r="B548" t="s">
        <v>717</v>
      </c>
      <c r="C548" t="s">
        <v>477</v>
      </c>
      <c r="D548" t="s">
        <v>6</v>
      </c>
      <c r="E548" t="s">
        <v>17</v>
      </c>
      <c r="F548" t="s">
        <v>141</v>
      </c>
      <c r="G548" t="s">
        <v>393</v>
      </c>
      <c r="H548" t="s">
        <v>397</v>
      </c>
      <c r="I548" t="s">
        <v>192</v>
      </c>
      <c r="J548" t="s">
        <v>322</v>
      </c>
      <c r="K548" t="s">
        <v>59</v>
      </c>
      <c r="L548" t="s">
        <v>945</v>
      </c>
      <c r="M548" t="s">
        <v>996</v>
      </c>
      <c r="N548" t="s">
        <v>950</v>
      </c>
      <c r="O548" t="s">
        <v>951</v>
      </c>
      <c r="P548" t="s">
        <v>1939</v>
      </c>
      <c r="Q548" t="s">
        <v>1954</v>
      </c>
      <c r="R548" t="s">
        <v>1961</v>
      </c>
    </row>
    <row r="549" spans="1:18" x14ac:dyDescent="0.25">
      <c r="A549" t="s">
        <v>2</v>
      </c>
      <c r="B549" t="s">
        <v>759</v>
      </c>
      <c r="C549" t="s">
        <v>523</v>
      </c>
      <c r="D549" t="s">
        <v>6</v>
      </c>
      <c r="E549" t="s">
        <v>13</v>
      </c>
      <c r="F549" t="s">
        <v>141</v>
      </c>
      <c r="G549" t="s">
        <v>393</v>
      </c>
      <c r="H549" t="s">
        <v>397</v>
      </c>
      <c r="I549" t="s">
        <v>145</v>
      </c>
      <c r="J549" t="s">
        <v>280</v>
      </c>
      <c r="K549" t="s">
        <v>102</v>
      </c>
      <c r="L549" t="s">
        <v>945</v>
      </c>
      <c r="M549" t="s">
        <v>996</v>
      </c>
      <c r="N549" t="s">
        <v>952</v>
      </c>
      <c r="O549" t="s">
        <v>953</v>
      </c>
      <c r="P549" t="s">
        <v>1939</v>
      </c>
      <c r="Q549" t="s">
        <v>1956</v>
      </c>
      <c r="R549" t="s">
        <v>1961</v>
      </c>
    </row>
    <row r="550" spans="1:18" x14ac:dyDescent="0.25">
      <c r="A550" t="s">
        <v>2</v>
      </c>
      <c r="B550" t="s">
        <v>729</v>
      </c>
      <c r="C550" t="s">
        <v>493</v>
      </c>
      <c r="D550" t="s">
        <v>6</v>
      </c>
      <c r="E550" t="s">
        <v>11</v>
      </c>
      <c r="F550" t="s">
        <v>141</v>
      </c>
      <c r="G550" t="s">
        <v>393</v>
      </c>
      <c r="H550" t="s">
        <v>397</v>
      </c>
      <c r="I550" t="s">
        <v>203</v>
      </c>
      <c r="J550" t="s">
        <v>284</v>
      </c>
      <c r="K550" t="s">
        <v>89</v>
      </c>
      <c r="L550" t="s">
        <v>945</v>
      </c>
      <c r="M550" t="s">
        <v>996</v>
      </c>
      <c r="N550" t="s">
        <v>952</v>
      </c>
      <c r="O550" t="s">
        <v>953</v>
      </c>
      <c r="P550" t="s">
        <v>1939</v>
      </c>
      <c r="Q550" t="s">
        <v>1953</v>
      </c>
      <c r="R550" t="s">
        <v>1961</v>
      </c>
    </row>
    <row r="551" spans="1:18" x14ac:dyDescent="0.25">
      <c r="A551" t="s">
        <v>2</v>
      </c>
      <c r="B551" t="s">
        <v>781</v>
      </c>
      <c r="C551" t="s">
        <v>548</v>
      </c>
      <c r="D551" t="s">
        <v>6</v>
      </c>
      <c r="E551" t="s">
        <v>16</v>
      </c>
      <c r="F551" t="s">
        <v>141</v>
      </c>
      <c r="G551" t="s">
        <v>393</v>
      </c>
      <c r="H551" t="s">
        <v>397</v>
      </c>
      <c r="I551" t="s">
        <v>232</v>
      </c>
      <c r="J551" t="s">
        <v>291</v>
      </c>
      <c r="K551" t="s">
        <v>114</v>
      </c>
      <c r="L551" t="s">
        <v>945</v>
      </c>
      <c r="M551" t="s">
        <v>996</v>
      </c>
      <c r="N551" t="s">
        <v>952</v>
      </c>
      <c r="O551" t="s">
        <v>953</v>
      </c>
      <c r="P551" t="s">
        <v>1939</v>
      </c>
      <c r="Q551" t="s">
        <v>1959</v>
      </c>
      <c r="R551" t="s">
        <v>1961</v>
      </c>
    </row>
    <row r="552" spans="1:18" x14ac:dyDescent="0.25">
      <c r="A552" t="s">
        <v>2</v>
      </c>
      <c r="B552" t="s">
        <v>720</v>
      </c>
      <c r="C552" t="s">
        <v>482</v>
      </c>
      <c r="D552" t="s">
        <v>6</v>
      </c>
      <c r="E552" t="s">
        <v>10</v>
      </c>
      <c r="F552" t="s">
        <v>141</v>
      </c>
      <c r="G552" t="s">
        <v>393</v>
      </c>
      <c r="H552" t="s">
        <v>397</v>
      </c>
      <c r="I552" t="s">
        <v>145</v>
      </c>
      <c r="J552" t="s">
        <v>326</v>
      </c>
      <c r="K552" t="s">
        <v>80</v>
      </c>
      <c r="L552" t="s">
        <v>945</v>
      </c>
      <c r="M552" t="s">
        <v>996</v>
      </c>
      <c r="N552" t="s">
        <v>952</v>
      </c>
      <c r="O552" t="s">
        <v>953</v>
      </c>
      <c r="P552" t="s">
        <v>1939</v>
      </c>
      <c r="Q552" t="s">
        <v>1955</v>
      </c>
      <c r="R552" t="s">
        <v>1961</v>
      </c>
    </row>
    <row r="553" spans="1:18" x14ac:dyDescent="0.25">
      <c r="A553" t="s">
        <v>2</v>
      </c>
      <c r="B553" t="s">
        <v>768</v>
      </c>
      <c r="C553" t="s">
        <v>533</v>
      </c>
      <c r="D553" t="s">
        <v>6</v>
      </c>
      <c r="E553" t="s">
        <v>15</v>
      </c>
      <c r="F553" t="s">
        <v>141</v>
      </c>
      <c r="G553" t="s">
        <v>393</v>
      </c>
      <c r="H553" t="s">
        <v>397</v>
      </c>
      <c r="I553" t="s">
        <v>223</v>
      </c>
      <c r="J553" t="s">
        <v>289</v>
      </c>
      <c r="K553" t="s">
        <v>40</v>
      </c>
      <c r="L553" t="s">
        <v>945</v>
      </c>
      <c r="M553" t="s">
        <v>996</v>
      </c>
      <c r="N553" t="s">
        <v>952</v>
      </c>
      <c r="O553" t="s">
        <v>953</v>
      </c>
      <c r="P553" t="s">
        <v>1939</v>
      </c>
      <c r="Q553" t="s">
        <v>1951</v>
      </c>
      <c r="R553" t="s">
        <v>1961</v>
      </c>
    </row>
    <row r="554" spans="1:18" x14ac:dyDescent="0.25">
      <c r="A554" t="s">
        <v>2</v>
      </c>
      <c r="B554" t="s">
        <v>752</v>
      </c>
      <c r="C554" t="s">
        <v>516</v>
      </c>
      <c r="D554" t="s">
        <v>6</v>
      </c>
      <c r="E554" t="s">
        <v>12</v>
      </c>
      <c r="F554" t="s">
        <v>141</v>
      </c>
      <c r="G554" t="s">
        <v>393</v>
      </c>
      <c r="H554" t="s">
        <v>397</v>
      </c>
      <c r="I554" t="s">
        <v>170</v>
      </c>
      <c r="J554" t="s">
        <v>329</v>
      </c>
      <c r="K554" t="s">
        <v>40</v>
      </c>
      <c r="L554" t="s">
        <v>945</v>
      </c>
      <c r="M554" t="s">
        <v>996</v>
      </c>
      <c r="N554" t="s">
        <v>952</v>
      </c>
      <c r="O554" t="s">
        <v>953</v>
      </c>
      <c r="P554" t="s">
        <v>1939</v>
      </c>
      <c r="Q554" t="s">
        <v>1957</v>
      </c>
      <c r="R554" t="s">
        <v>1961</v>
      </c>
    </row>
    <row r="555" spans="1:18" x14ac:dyDescent="0.25">
      <c r="A555" t="s">
        <v>2</v>
      </c>
      <c r="B555" t="s">
        <v>847</v>
      </c>
      <c r="C555" t="s">
        <v>624</v>
      </c>
      <c r="D555" t="s">
        <v>8</v>
      </c>
      <c r="E555" t="s">
        <v>13</v>
      </c>
      <c r="F555" t="s">
        <v>141</v>
      </c>
      <c r="G555" t="s">
        <v>393</v>
      </c>
      <c r="H555" t="s">
        <v>397</v>
      </c>
      <c r="I555" t="s">
        <v>123</v>
      </c>
      <c r="J555" t="s">
        <v>288</v>
      </c>
      <c r="K555" t="s">
        <v>120</v>
      </c>
      <c r="L555" t="s">
        <v>945</v>
      </c>
      <c r="M555" t="s">
        <v>996</v>
      </c>
      <c r="N555" t="s">
        <v>954</v>
      </c>
      <c r="O555" t="s">
        <v>955</v>
      </c>
      <c r="P555" t="s">
        <v>1939</v>
      </c>
      <c r="Q555" t="s">
        <v>1956</v>
      </c>
      <c r="R555" t="s">
        <v>1961</v>
      </c>
    </row>
    <row r="556" spans="1:18" x14ac:dyDescent="0.25">
      <c r="A556" t="s">
        <v>2</v>
      </c>
      <c r="B556" t="s">
        <v>858</v>
      </c>
      <c r="C556" t="s">
        <v>635</v>
      </c>
      <c r="D556" t="s">
        <v>8</v>
      </c>
      <c r="E556" t="s">
        <v>15</v>
      </c>
      <c r="F556" t="s">
        <v>141</v>
      </c>
      <c r="G556" t="s">
        <v>393</v>
      </c>
      <c r="H556" t="s">
        <v>397</v>
      </c>
      <c r="I556" t="s">
        <v>195</v>
      </c>
      <c r="J556" t="s">
        <v>385</v>
      </c>
      <c r="K556" t="s">
        <v>120</v>
      </c>
      <c r="L556" t="s">
        <v>945</v>
      </c>
      <c r="M556" t="s">
        <v>996</v>
      </c>
      <c r="N556" t="s">
        <v>954</v>
      </c>
      <c r="O556" t="s">
        <v>955</v>
      </c>
      <c r="P556" t="s">
        <v>1939</v>
      </c>
      <c r="Q556" t="s">
        <v>1951</v>
      </c>
      <c r="R556" t="s">
        <v>1961</v>
      </c>
    </row>
    <row r="557" spans="1:18" x14ac:dyDescent="0.25">
      <c r="A557" t="s">
        <v>2</v>
      </c>
      <c r="B557" t="s">
        <v>839</v>
      </c>
      <c r="C557" t="s">
        <v>616</v>
      </c>
      <c r="D557" t="s">
        <v>8</v>
      </c>
      <c r="E557" t="s">
        <v>11</v>
      </c>
      <c r="F557" t="s">
        <v>141</v>
      </c>
      <c r="G557" t="s">
        <v>393</v>
      </c>
      <c r="H557" t="s">
        <v>397</v>
      </c>
      <c r="I557" t="s">
        <v>145</v>
      </c>
      <c r="J557" t="s">
        <v>290</v>
      </c>
      <c r="K557" t="s">
        <v>79</v>
      </c>
      <c r="L557" t="s">
        <v>945</v>
      </c>
      <c r="M557" t="s">
        <v>996</v>
      </c>
      <c r="N557" t="s">
        <v>954</v>
      </c>
      <c r="O557" t="s">
        <v>955</v>
      </c>
      <c r="P557" t="s">
        <v>1939</v>
      </c>
      <c r="Q557" t="s">
        <v>1953</v>
      </c>
      <c r="R557" t="s">
        <v>1961</v>
      </c>
    </row>
    <row r="558" spans="1:18" x14ac:dyDescent="0.25">
      <c r="A558" t="s">
        <v>2</v>
      </c>
      <c r="B558" t="s">
        <v>765</v>
      </c>
      <c r="C558" t="s">
        <v>530</v>
      </c>
      <c r="D558" t="s">
        <v>6</v>
      </c>
      <c r="E558" t="s">
        <v>14</v>
      </c>
      <c r="F558" t="s">
        <v>141</v>
      </c>
      <c r="G558" t="s">
        <v>393</v>
      </c>
      <c r="H558" t="s">
        <v>397</v>
      </c>
      <c r="I558" t="s">
        <v>160</v>
      </c>
      <c r="J558" t="s">
        <v>343</v>
      </c>
      <c r="K558" t="s">
        <v>104</v>
      </c>
      <c r="L558" t="s">
        <v>956</v>
      </c>
      <c r="M558" t="s">
        <v>997</v>
      </c>
      <c r="N558" t="s">
        <v>957</v>
      </c>
      <c r="O558" t="s">
        <v>958</v>
      </c>
      <c r="P558" t="s">
        <v>1939</v>
      </c>
      <c r="Q558" t="s">
        <v>1958</v>
      </c>
      <c r="R558" t="s">
        <v>1961</v>
      </c>
    </row>
    <row r="559" spans="1:18" x14ac:dyDescent="0.25">
      <c r="A559" t="s">
        <v>2</v>
      </c>
      <c r="B559" t="s">
        <v>850</v>
      </c>
      <c r="C559" t="s">
        <v>627</v>
      </c>
      <c r="D559" t="s">
        <v>8</v>
      </c>
      <c r="E559" t="s">
        <v>13</v>
      </c>
      <c r="F559" t="s">
        <v>141</v>
      </c>
      <c r="G559" t="s">
        <v>393</v>
      </c>
      <c r="H559" t="s">
        <v>397</v>
      </c>
      <c r="I559" t="s">
        <v>209</v>
      </c>
      <c r="J559" t="s">
        <v>295</v>
      </c>
      <c r="K559" t="s">
        <v>136</v>
      </c>
      <c r="L559" t="s">
        <v>956</v>
      </c>
      <c r="M559" t="s">
        <v>997</v>
      </c>
      <c r="N559" t="s">
        <v>957</v>
      </c>
      <c r="O559" t="s">
        <v>958</v>
      </c>
      <c r="P559" t="s">
        <v>1939</v>
      </c>
      <c r="Q559" t="s">
        <v>1956</v>
      </c>
      <c r="R559" t="s">
        <v>1961</v>
      </c>
    </row>
    <row r="560" spans="1:18" x14ac:dyDescent="0.25">
      <c r="A560" t="s">
        <v>2</v>
      </c>
      <c r="B560" t="s">
        <v>836</v>
      </c>
      <c r="C560" t="s">
        <v>613</v>
      </c>
      <c r="D560" t="s">
        <v>8</v>
      </c>
      <c r="E560" t="s">
        <v>10</v>
      </c>
      <c r="F560" t="s">
        <v>141</v>
      </c>
      <c r="G560" t="s">
        <v>393</v>
      </c>
      <c r="H560" t="s">
        <v>397</v>
      </c>
      <c r="I560" t="s">
        <v>242</v>
      </c>
      <c r="J560" t="s">
        <v>365</v>
      </c>
      <c r="K560" t="s">
        <v>104</v>
      </c>
      <c r="L560" t="s">
        <v>956</v>
      </c>
      <c r="M560" t="s">
        <v>997</v>
      </c>
      <c r="N560" t="s">
        <v>957</v>
      </c>
      <c r="O560" t="s">
        <v>958</v>
      </c>
      <c r="P560" t="s">
        <v>1939</v>
      </c>
      <c r="Q560" t="s">
        <v>1955</v>
      </c>
      <c r="R560" t="s">
        <v>1961</v>
      </c>
    </row>
    <row r="561" spans="1:18" x14ac:dyDescent="0.25">
      <c r="A561" t="s">
        <v>2</v>
      </c>
      <c r="B561" t="s">
        <v>842</v>
      </c>
      <c r="C561" t="s">
        <v>619</v>
      </c>
      <c r="D561" t="s">
        <v>8</v>
      </c>
      <c r="E561" t="s">
        <v>11</v>
      </c>
      <c r="F561" t="s">
        <v>141</v>
      </c>
      <c r="G561" t="s">
        <v>393</v>
      </c>
      <c r="H561" t="s">
        <v>397</v>
      </c>
      <c r="I561" t="s">
        <v>209</v>
      </c>
      <c r="J561" t="s">
        <v>338</v>
      </c>
      <c r="K561" t="s">
        <v>104</v>
      </c>
      <c r="L561" t="s">
        <v>956</v>
      </c>
      <c r="M561" t="s">
        <v>997</v>
      </c>
      <c r="N561" t="s">
        <v>957</v>
      </c>
      <c r="O561" t="s">
        <v>958</v>
      </c>
      <c r="P561" t="s">
        <v>1939</v>
      </c>
      <c r="Q561" t="s">
        <v>1953</v>
      </c>
      <c r="R561" t="s">
        <v>1961</v>
      </c>
    </row>
    <row r="562" spans="1:18" x14ac:dyDescent="0.25">
      <c r="A562" t="s">
        <v>2</v>
      </c>
      <c r="B562" t="s">
        <v>849</v>
      </c>
      <c r="C562" t="s">
        <v>626</v>
      </c>
      <c r="D562" t="s">
        <v>8</v>
      </c>
      <c r="E562" t="s">
        <v>13</v>
      </c>
      <c r="F562" t="s">
        <v>141</v>
      </c>
      <c r="G562" t="s">
        <v>393</v>
      </c>
      <c r="H562" t="s">
        <v>397</v>
      </c>
      <c r="I562" t="s">
        <v>154</v>
      </c>
      <c r="J562" t="s">
        <v>380</v>
      </c>
      <c r="K562" t="s">
        <v>135</v>
      </c>
      <c r="L562" t="s">
        <v>956</v>
      </c>
      <c r="M562" t="s">
        <v>997</v>
      </c>
      <c r="N562" t="s">
        <v>959</v>
      </c>
      <c r="O562" t="s">
        <v>960</v>
      </c>
      <c r="P562" t="s">
        <v>1939</v>
      </c>
      <c r="Q562" t="s">
        <v>1956</v>
      </c>
      <c r="R562" t="s">
        <v>1961</v>
      </c>
    </row>
    <row r="563" spans="1:18" x14ac:dyDescent="0.25">
      <c r="A563" t="s">
        <v>2</v>
      </c>
      <c r="B563" t="s">
        <v>860</v>
      </c>
      <c r="C563" t="s">
        <v>637</v>
      </c>
      <c r="D563" t="s">
        <v>8</v>
      </c>
      <c r="E563" t="s">
        <v>15</v>
      </c>
      <c r="F563" t="s">
        <v>141</v>
      </c>
      <c r="G563" t="s">
        <v>393</v>
      </c>
      <c r="H563" t="s">
        <v>397</v>
      </c>
      <c r="I563" t="s">
        <v>147</v>
      </c>
      <c r="J563" t="s">
        <v>276</v>
      </c>
      <c r="K563" t="s">
        <v>28</v>
      </c>
      <c r="L563" t="s">
        <v>956</v>
      </c>
      <c r="M563" t="s">
        <v>997</v>
      </c>
      <c r="N563" t="s">
        <v>959</v>
      </c>
      <c r="O563" t="s">
        <v>960</v>
      </c>
      <c r="P563" t="s">
        <v>1939</v>
      </c>
      <c r="Q563" t="s">
        <v>1951</v>
      </c>
      <c r="R563" t="s">
        <v>1961</v>
      </c>
    </row>
    <row r="564" spans="1:18" x14ac:dyDescent="0.25">
      <c r="A564" t="s">
        <v>2</v>
      </c>
      <c r="B564" t="s">
        <v>702</v>
      </c>
      <c r="C564" t="s">
        <v>462</v>
      </c>
      <c r="D564" t="s">
        <v>4</v>
      </c>
      <c r="E564" t="s">
        <v>16</v>
      </c>
      <c r="F564" t="s">
        <v>141</v>
      </c>
      <c r="G564" t="s">
        <v>393</v>
      </c>
      <c r="H564" t="s">
        <v>397</v>
      </c>
      <c r="I564" t="s">
        <v>185</v>
      </c>
      <c r="J564" t="s">
        <v>318</v>
      </c>
      <c r="K564" t="s">
        <v>67</v>
      </c>
      <c r="L564" t="s">
        <v>956</v>
      </c>
      <c r="M564" t="s">
        <v>997</v>
      </c>
      <c r="N564" t="s">
        <v>959</v>
      </c>
      <c r="O564" t="s">
        <v>1882</v>
      </c>
      <c r="P564" t="s">
        <v>1939</v>
      </c>
      <c r="Q564" t="s">
        <v>1959</v>
      </c>
      <c r="R564" t="s">
        <v>1961</v>
      </c>
    </row>
    <row r="565" spans="1:18" x14ac:dyDescent="0.25">
      <c r="A565" t="s">
        <v>2</v>
      </c>
      <c r="B565" t="s">
        <v>652</v>
      </c>
      <c r="C565" t="s">
        <v>410</v>
      </c>
      <c r="D565" t="s">
        <v>4</v>
      </c>
      <c r="E565" t="s">
        <v>10</v>
      </c>
      <c r="F565" t="s">
        <v>141</v>
      </c>
      <c r="G565" t="s">
        <v>393</v>
      </c>
      <c r="H565" t="s">
        <v>397</v>
      </c>
      <c r="I565" t="s">
        <v>147</v>
      </c>
      <c r="J565" t="s">
        <v>276</v>
      </c>
      <c r="K565" t="s">
        <v>28</v>
      </c>
      <c r="L565" t="s">
        <v>956</v>
      </c>
      <c r="M565" t="s">
        <v>997</v>
      </c>
      <c r="N565" t="s">
        <v>959</v>
      </c>
      <c r="O565" t="s">
        <v>960</v>
      </c>
      <c r="P565" t="s">
        <v>1939</v>
      </c>
      <c r="Q565" t="s">
        <v>1955</v>
      </c>
      <c r="R565" t="s">
        <v>1961</v>
      </c>
    </row>
    <row r="566" spans="1:18" x14ac:dyDescent="0.25">
      <c r="A566" t="s">
        <v>2</v>
      </c>
      <c r="B566" t="s">
        <v>761</v>
      </c>
      <c r="C566" t="s">
        <v>525</v>
      </c>
      <c r="D566" t="s">
        <v>6</v>
      </c>
      <c r="E566" t="s">
        <v>13</v>
      </c>
      <c r="F566" t="s">
        <v>141</v>
      </c>
      <c r="G566" t="s">
        <v>395</v>
      </c>
      <c r="H566" t="s">
        <v>397</v>
      </c>
      <c r="I566" t="s">
        <v>125</v>
      </c>
      <c r="J566" t="s">
        <v>341</v>
      </c>
      <c r="K566" t="s">
        <v>33</v>
      </c>
      <c r="L566" t="s">
        <v>956</v>
      </c>
      <c r="M566" t="s">
        <v>997</v>
      </c>
      <c r="N566" t="s">
        <v>961</v>
      </c>
      <c r="O566" t="s">
        <v>1883</v>
      </c>
      <c r="P566" t="s">
        <v>1939</v>
      </c>
      <c r="Q566" t="s">
        <v>1956</v>
      </c>
      <c r="R566" t="s">
        <v>1961</v>
      </c>
    </row>
    <row r="567" spans="1:18" x14ac:dyDescent="0.25">
      <c r="A567" t="s">
        <v>2</v>
      </c>
      <c r="B567" t="s">
        <v>713</v>
      </c>
      <c r="C567" t="s">
        <v>473</v>
      </c>
      <c r="D567" t="s">
        <v>6</v>
      </c>
      <c r="E567" t="s">
        <v>9</v>
      </c>
      <c r="F567" t="s">
        <v>141</v>
      </c>
      <c r="G567" t="s">
        <v>395</v>
      </c>
      <c r="H567" t="s">
        <v>397</v>
      </c>
      <c r="I567" t="s">
        <v>125</v>
      </c>
      <c r="J567" t="s">
        <v>278</v>
      </c>
      <c r="K567" t="s">
        <v>75</v>
      </c>
      <c r="L567" t="s">
        <v>956</v>
      </c>
      <c r="M567" t="s">
        <v>997</v>
      </c>
      <c r="N567" t="s">
        <v>961</v>
      </c>
      <c r="O567" t="s">
        <v>963</v>
      </c>
      <c r="P567" t="s">
        <v>1939</v>
      </c>
      <c r="Q567" t="s">
        <v>1952</v>
      </c>
      <c r="R567" t="s">
        <v>1961</v>
      </c>
    </row>
    <row r="568" spans="1:18" x14ac:dyDescent="0.25">
      <c r="A568" t="s">
        <v>2</v>
      </c>
      <c r="B568" t="s">
        <v>657</v>
      </c>
      <c r="C568" t="s">
        <v>415</v>
      </c>
      <c r="D568" t="s">
        <v>4</v>
      </c>
      <c r="E568" t="s">
        <v>11</v>
      </c>
      <c r="F568" t="s">
        <v>141</v>
      </c>
      <c r="G568" t="s">
        <v>395</v>
      </c>
      <c r="H568" t="s">
        <v>397</v>
      </c>
      <c r="I568" t="s">
        <v>156</v>
      </c>
      <c r="J568" t="s">
        <v>281</v>
      </c>
      <c r="K568" t="s">
        <v>33</v>
      </c>
      <c r="L568" t="s">
        <v>956</v>
      </c>
      <c r="M568" t="s">
        <v>997</v>
      </c>
      <c r="N568" t="s">
        <v>961</v>
      </c>
      <c r="O568" t="s">
        <v>965</v>
      </c>
      <c r="P568" t="s">
        <v>1939</v>
      </c>
      <c r="Q568" t="s">
        <v>1953</v>
      </c>
      <c r="R568" t="s">
        <v>1961</v>
      </c>
    </row>
    <row r="569" spans="1:18" x14ac:dyDescent="0.25">
      <c r="A569" t="s">
        <v>2</v>
      </c>
      <c r="B569" t="s">
        <v>678</v>
      </c>
      <c r="C569" t="s">
        <v>438</v>
      </c>
      <c r="D569" t="s">
        <v>4</v>
      </c>
      <c r="E569" t="s">
        <v>14</v>
      </c>
      <c r="F569" t="s">
        <v>141</v>
      </c>
      <c r="G569" t="s">
        <v>395</v>
      </c>
      <c r="H569" t="s">
        <v>397</v>
      </c>
      <c r="I569" t="s">
        <v>148</v>
      </c>
      <c r="J569" t="s">
        <v>289</v>
      </c>
      <c r="K569" t="s">
        <v>32</v>
      </c>
      <c r="L569" t="s">
        <v>956</v>
      </c>
      <c r="M569" t="s">
        <v>997</v>
      </c>
      <c r="N569" t="s">
        <v>961</v>
      </c>
      <c r="O569" t="s">
        <v>965</v>
      </c>
      <c r="P569" t="s">
        <v>1939</v>
      </c>
      <c r="Q569" t="s">
        <v>1958</v>
      </c>
      <c r="R569" t="s">
        <v>1961</v>
      </c>
    </row>
    <row r="570" spans="1:18" x14ac:dyDescent="0.25">
      <c r="A570" t="s">
        <v>2</v>
      </c>
      <c r="B570" t="s">
        <v>764</v>
      </c>
      <c r="C570" t="s">
        <v>529</v>
      </c>
      <c r="D570" t="s">
        <v>6</v>
      </c>
      <c r="E570" t="s">
        <v>14</v>
      </c>
      <c r="F570" t="s">
        <v>141</v>
      </c>
      <c r="G570" t="s">
        <v>395</v>
      </c>
      <c r="H570" t="s">
        <v>397</v>
      </c>
      <c r="I570" t="s">
        <v>221</v>
      </c>
      <c r="J570" t="s">
        <v>278</v>
      </c>
      <c r="K570" t="s">
        <v>61</v>
      </c>
      <c r="L570" t="s">
        <v>956</v>
      </c>
      <c r="M570" t="s">
        <v>997</v>
      </c>
      <c r="N570" t="s">
        <v>962</v>
      </c>
      <c r="O570" t="s">
        <v>959</v>
      </c>
      <c r="P570" t="s">
        <v>1939</v>
      </c>
      <c r="Q570" t="s">
        <v>1958</v>
      </c>
      <c r="R570" t="s">
        <v>1961</v>
      </c>
    </row>
    <row r="571" spans="1:18" x14ac:dyDescent="0.25">
      <c r="A571" t="s">
        <v>2</v>
      </c>
      <c r="B571" t="s">
        <v>856</v>
      </c>
      <c r="C571" t="s">
        <v>633</v>
      </c>
      <c r="D571" t="s">
        <v>8</v>
      </c>
      <c r="E571" t="s">
        <v>15</v>
      </c>
      <c r="F571" t="s">
        <v>140</v>
      </c>
      <c r="G571" t="s">
        <v>393</v>
      </c>
      <c r="H571" t="s">
        <v>397</v>
      </c>
      <c r="I571" t="s">
        <v>61</v>
      </c>
      <c r="J571" t="s">
        <v>383</v>
      </c>
      <c r="K571" t="s">
        <v>25</v>
      </c>
      <c r="L571" t="s">
        <v>956</v>
      </c>
      <c r="M571" t="s">
        <v>997</v>
      </c>
      <c r="N571" t="s">
        <v>964</v>
      </c>
      <c r="O571" t="s">
        <v>957</v>
      </c>
      <c r="P571" t="s">
        <v>1939</v>
      </c>
      <c r="Q571" t="s">
        <v>1951</v>
      </c>
      <c r="R571" t="s">
        <v>1961</v>
      </c>
    </row>
    <row r="572" spans="1:18" x14ac:dyDescent="0.25">
      <c r="A572" t="s">
        <v>2</v>
      </c>
      <c r="B572" t="s">
        <v>834</v>
      </c>
      <c r="C572" t="s">
        <v>611</v>
      </c>
      <c r="D572" t="s">
        <v>8</v>
      </c>
      <c r="E572" t="s">
        <v>10</v>
      </c>
      <c r="F572" t="s">
        <v>140</v>
      </c>
      <c r="G572" t="s">
        <v>393</v>
      </c>
      <c r="H572" t="s">
        <v>397</v>
      </c>
      <c r="I572" t="s">
        <v>93</v>
      </c>
      <c r="J572" t="s">
        <v>278</v>
      </c>
      <c r="K572" t="s">
        <v>129</v>
      </c>
      <c r="L572" t="s">
        <v>956</v>
      </c>
      <c r="M572" t="s">
        <v>997</v>
      </c>
      <c r="N572" t="s">
        <v>964</v>
      </c>
      <c r="O572" t="s">
        <v>965</v>
      </c>
      <c r="P572" t="s">
        <v>1939</v>
      </c>
      <c r="Q572" t="s">
        <v>1955</v>
      </c>
      <c r="R572" t="s">
        <v>1961</v>
      </c>
    </row>
    <row r="573" spans="1:18" x14ac:dyDescent="0.25">
      <c r="A573" t="s">
        <v>2</v>
      </c>
      <c r="B573" t="s">
        <v>838</v>
      </c>
      <c r="C573" t="s">
        <v>615</v>
      </c>
      <c r="D573" t="s">
        <v>8</v>
      </c>
      <c r="E573" t="s">
        <v>11</v>
      </c>
      <c r="F573" t="s">
        <v>140</v>
      </c>
      <c r="G573" t="s">
        <v>393</v>
      </c>
      <c r="H573" t="s">
        <v>397</v>
      </c>
      <c r="I573" t="s">
        <v>19</v>
      </c>
      <c r="J573" t="s">
        <v>377</v>
      </c>
      <c r="K573" t="s">
        <v>130</v>
      </c>
      <c r="L573" t="s">
        <v>956</v>
      </c>
      <c r="M573" t="s">
        <v>997</v>
      </c>
      <c r="N573" t="s">
        <v>964</v>
      </c>
      <c r="O573" t="s">
        <v>968</v>
      </c>
      <c r="P573" t="s">
        <v>1939</v>
      </c>
      <c r="Q573" t="s">
        <v>1953</v>
      </c>
      <c r="R573" t="s">
        <v>1961</v>
      </c>
    </row>
    <row r="574" spans="1:18" x14ac:dyDescent="0.25">
      <c r="A574" t="s">
        <v>2</v>
      </c>
      <c r="B574" t="s">
        <v>863</v>
      </c>
      <c r="C574" t="s">
        <v>640</v>
      </c>
      <c r="D574" t="s">
        <v>8</v>
      </c>
      <c r="E574" t="s">
        <v>16</v>
      </c>
      <c r="F574" t="s">
        <v>140</v>
      </c>
      <c r="G574" t="s">
        <v>393</v>
      </c>
      <c r="H574" t="s">
        <v>397</v>
      </c>
      <c r="I574" t="s">
        <v>19</v>
      </c>
      <c r="J574" t="s">
        <v>384</v>
      </c>
      <c r="K574" t="s">
        <v>72</v>
      </c>
      <c r="L574" t="s">
        <v>956</v>
      </c>
      <c r="M574" t="s">
        <v>997</v>
      </c>
      <c r="N574" t="s">
        <v>964</v>
      </c>
      <c r="O574" t="s">
        <v>1884</v>
      </c>
      <c r="P574" t="s">
        <v>1939</v>
      </c>
      <c r="Q574" t="s">
        <v>1959</v>
      </c>
      <c r="R574" t="s">
        <v>1961</v>
      </c>
    </row>
    <row r="575" spans="1:18" x14ac:dyDescent="0.25">
      <c r="A575" t="s">
        <v>2</v>
      </c>
      <c r="B575" t="s">
        <v>843</v>
      </c>
      <c r="C575" t="s">
        <v>620</v>
      </c>
      <c r="D575" t="s">
        <v>8</v>
      </c>
      <c r="E575" t="s">
        <v>12</v>
      </c>
      <c r="F575" t="s">
        <v>141</v>
      </c>
      <c r="G575" t="s">
        <v>393</v>
      </c>
      <c r="H575" t="s">
        <v>397</v>
      </c>
      <c r="I575" t="s">
        <v>263</v>
      </c>
      <c r="J575" t="s">
        <v>378</v>
      </c>
      <c r="K575" t="s">
        <v>38</v>
      </c>
      <c r="L575" t="s">
        <v>966</v>
      </c>
      <c r="M575" t="s">
        <v>998</v>
      </c>
      <c r="N575" t="s">
        <v>967</v>
      </c>
      <c r="O575" t="s">
        <v>968</v>
      </c>
      <c r="P575" t="s">
        <v>1939</v>
      </c>
      <c r="Q575" t="s">
        <v>1957</v>
      </c>
      <c r="R575" t="s">
        <v>1961</v>
      </c>
    </row>
    <row r="576" spans="1:18" x14ac:dyDescent="0.25">
      <c r="A576" t="s">
        <v>2</v>
      </c>
      <c r="B576" t="s">
        <v>830</v>
      </c>
      <c r="C576" t="s">
        <v>607</v>
      </c>
      <c r="D576" t="s">
        <v>8</v>
      </c>
      <c r="E576" t="s">
        <v>9</v>
      </c>
      <c r="F576" t="s">
        <v>141</v>
      </c>
      <c r="G576" t="s">
        <v>393</v>
      </c>
      <c r="H576" t="s">
        <v>397</v>
      </c>
      <c r="I576" t="s">
        <v>92</v>
      </c>
      <c r="J576" t="s">
        <v>351</v>
      </c>
      <c r="K576" t="s">
        <v>58</v>
      </c>
      <c r="L576" t="s">
        <v>966</v>
      </c>
      <c r="M576" t="s">
        <v>998</v>
      </c>
      <c r="N576" t="s">
        <v>967</v>
      </c>
      <c r="O576" t="s">
        <v>968</v>
      </c>
      <c r="P576" t="s">
        <v>1939</v>
      </c>
      <c r="Q576" t="s">
        <v>1952</v>
      </c>
      <c r="R576" t="s">
        <v>1961</v>
      </c>
    </row>
    <row r="577" spans="1:18" x14ac:dyDescent="0.25">
      <c r="A577" t="s">
        <v>2</v>
      </c>
      <c r="B577" t="s">
        <v>853</v>
      </c>
      <c r="C577" t="s">
        <v>630</v>
      </c>
      <c r="D577" t="s">
        <v>8</v>
      </c>
      <c r="E577" t="s">
        <v>14</v>
      </c>
      <c r="F577" t="s">
        <v>141</v>
      </c>
      <c r="G577" t="s">
        <v>393</v>
      </c>
      <c r="H577" t="s">
        <v>397</v>
      </c>
      <c r="I577" t="s">
        <v>221</v>
      </c>
      <c r="J577" t="s">
        <v>324</v>
      </c>
      <c r="K577" t="s">
        <v>58</v>
      </c>
      <c r="L577" t="s">
        <v>966</v>
      </c>
      <c r="M577" t="s">
        <v>998</v>
      </c>
      <c r="N577" t="s">
        <v>967</v>
      </c>
      <c r="O577" t="s">
        <v>968</v>
      </c>
      <c r="P577" t="s">
        <v>1939</v>
      </c>
      <c r="Q577" t="s">
        <v>1958</v>
      </c>
      <c r="R577" t="s">
        <v>1961</v>
      </c>
    </row>
    <row r="578" spans="1:18" x14ac:dyDescent="0.25">
      <c r="A578" t="s">
        <v>2</v>
      </c>
      <c r="B578" t="s">
        <v>832</v>
      </c>
      <c r="C578" t="s">
        <v>609</v>
      </c>
      <c r="D578" t="s">
        <v>8</v>
      </c>
      <c r="E578" t="s">
        <v>17</v>
      </c>
      <c r="F578" t="s">
        <v>141</v>
      </c>
      <c r="G578" t="s">
        <v>393</v>
      </c>
      <c r="H578" t="s">
        <v>397</v>
      </c>
      <c r="I578" t="s">
        <v>45</v>
      </c>
      <c r="J578" t="s">
        <v>375</v>
      </c>
      <c r="K578" t="s">
        <v>39</v>
      </c>
      <c r="L578" t="s">
        <v>966</v>
      </c>
      <c r="M578" t="s">
        <v>998</v>
      </c>
      <c r="N578" t="s">
        <v>967</v>
      </c>
      <c r="O578" t="s">
        <v>968</v>
      </c>
      <c r="P578" t="s">
        <v>1939</v>
      </c>
      <c r="Q578" t="s">
        <v>1954</v>
      </c>
      <c r="R578" t="s">
        <v>1961</v>
      </c>
    </row>
    <row r="579" spans="1:18" x14ac:dyDescent="0.25">
      <c r="A579" t="s">
        <v>2</v>
      </c>
      <c r="B579" t="s">
        <v>685</v>
      </c>
      <c r="C579" t="s">
        <v>445</v>
      </c>
      <c r="D579" t="s">
        <v>4</v>
      </c>
      <c r="E579" t="s">
        <v>15</v>
      </c>
      <c r="F579" t="s">
        <v>140</v>
      </c>
      <c r="G579" t="s">
        <v>393</v>
      </c>
      <c r="H579" t="s">
        <v>397</v>
      </c>
      <c r="I579" t="s">
        <v>150</v>
      </c>
      <c r="J579" t="s">
        <v>304</v>
      </c>
      <c r="K579" t="s">
        <v>56</v>
      </c>
      <c r="L579" t="s">
        <v>966</v>
      </c>
      <c r="M579" t="s">
        <v>998</v>
      </c>
      <c r="N579" t="s">
        <v>969</v>
      </c>
      <c r="O579" t="s">
        <v>970</v>
      </c>
      <c r="P579" t="s">
        <v>1939</v>
      </c>
      <c r="Q579" t="s">
        <v>1951</v>
      </c>
      <c r="R579" t="s">
        <v>1961</v>
      </c>
    </row>
    <row r="580" spans="1:18" x14ac:dyDescent="0.25">
      <c r="A580" t="s">
        <v>2</v>
      </c>
      <c r="B580" t="s">
        <v>648</v>
      </c>
      <c r="C580" t="s">
        <v>406</v>
      </c>
      <c r="D580" t="s">
        <v>4</v>
      </c>
      <c r="E580" t="s">
        <v>10</v>
      </c>
      <c r="F580" t="s">
        <v>140</v>
      </c>
      <c r="G580" t="s">
        <v>393</v>
      </c>
      <c r="H580" t="s">
        <v>397</v>
      </c>
      <c r="I580" t="s">
        <v>150</v>
      </c>
      <c r="J580" t="s">
        <v>272</v>
      </c>
      <c r="K580" t="s">
        <v>24</v>
      </c>
      <c r="L580" t="s">
        <v>966</v>
      </c>
      <c r="M580" t="s">
        <v>998</v>
      </c>
      <c r="N580" t="s">
        <v>969</v>
      </c>
      <c r="O580" t="s">
        <v>970</v>
      </c>
      <c r="P580" t="s">
        <v>1939</v>
      </c>
      <c r="Q580" t="s">
        <v>1955</v>
      </c>
      <c r="R580" t="s">
        <v>1961</v>
      </c>
    </row>
    <row r="581" spans="1:18" x14ac:dyDescent="0.25">
      <c r="A581" t="s">
        <v>2</v>
      </c>
      <c r="B581" t="s">
        <v>757</v>
      </c>
      <c r="C581" t="s">
        <v>521</v>
      </c>
      <c r="D581" t="s">
        <v>6</v>
      </c>
      <c r="E581" t="s">
        <v>13</v>
      </c>
      <c r="F581" t="s">
        <v>140</v>
      </c>
      <c r="G581" t="s">
        <v>395</v>
      </c>
      <c r="H581" t="s">
        <v>397</v>
      </c>
      <c r="I581" t="s">
        <v>82</v>
      </c>
      <c r="J581" t="s">
        <v>325</v>
      </c>
      <c r="K581" t="s">
        <v>39</v>
      </c>
      <c r="L581" t="s">
        <v>966</v>
      </c>
      <c r="M581" t="s">
        <v>998</v>
      </c>
      <c r="N581" t="s">
        <v>971</v>
      </c>
      <c r="O581" t="s">
        <v>957</v>
      </c>
      <c r="P581" t="s">
        <v>1939</v>
      </c>
      <c r="Q581" t="s">
        <v>1956</v>
      </c>
      <c r="R581" t="s">
        <v>1961</v>
      </c>
    </row>
    <row r="582" spans="1:18" x14ac:dyDescent="0.25">
      <c r="A582" t="s">
        <v>2</v>
      </c>
      <c r="B582" t="s">
        <v>687</v>
      </c>
      <c r="C582" t="s">
        <v>447</v>
      </c>
      <c r="D582" t="s">
        <v>4</v>
      </c>
      <c r="E582" t="s">
        <v>15</v>
      </c>
      <c r="F582" t="s">
        <v>140</v>
      </c>
      <c r="G582" t="s">
        <v>395</v>
      </c>
      <c r="H582" t="s">
        <v>397</v>
      </c>
      <c r="I582" t="s">
        <v>19</v>
      </c>
      <c r="J582" t="s">
        <v>304</v>
      </c>
      <c r="K582" t="s">
        <v>58</v>
      </c>
      <c r="L582" t="s">
        <v>966</v>
      </c>
      <c r="M582" t="s">
        <v>998</v>
      </c>
      <c r="N582" t="s">
        <v>971</v>
      </c>
      <c r="O582" t="s">
        <v>959</v>
      </c>
      <c r="P582" t="s">
        <v>1939</v>
      </c>
      <c r="Q582" t="s">
        <v>1951</v>
      </c>
      <c r="R582" t="s">
        <v>1961</v>
      </c>
    </row>
    <row r="583" spans="1:18" x14ac:dyDescent="0.25">
      <c r="A583" t="s">
        <v>2</v>
      </c>
      <c r="B583" t="s">
        <v>864</v>
      </c>
      <c r="C583" t="s">
        <v>641</v>
      </c>
      <c r="D583" t="s">
        <v>8</v>
      </c>
      <c r="E583" t="s">
        <v>16</v>
      </c>
      <c r="F583" t="s">
        <v>140</v>
      </c>
      <c r="G583" t="s">
        <v>394</v>
      </c>
      <c r="H583" t="s">
        <v>397</v>
      </c>
      <c r="I583" t="s">
        <v>266</v>
      </c>
      <c r="J583" t="s">
        <v>281</v>
      </c>
      <c r="K583" t="s">
        <v>138</v>
      </c>
      <c r="L583" t="s">
        <v>966</v>
      </c>
      <c r="M583" t="s">
        <v>998</v>
      </c>
      <c r="N583" t="s">
        <v>972</v>
      </c>
      <c r="O583" t="s">
        <v>959</v>
      </c>
      <c r="P583" t="s">
        <v>1939</v>
      </c>
      <c r="Q583" t="s">
        <v>1959</v>
      </c>
      <c r="R583" t="s">
        <v>1961</v>
      </c>
    </row>
    <row r="584" spans="1:18" x14ac:dyDescent="0.25">
      <c r="A584" t="s">
        <v>2</v>
      </c>
      <c r="B584" t="s">
        <v>681</v>
      </c>
      <c r="C584" t="s">
        <v>441</v>
      </c>
      <c r="D584" t="s">
        <v>4</v>
      </c>
      <c r="E584" t="s">
        <v>14</v>
      </c>
      <c r="F584" t="s">
        <v>140</v>
      </c>
      <c r="G584" t="s">
        <v>394</v>
      </c>
      <c r="H584" t="s">
        <v>397</v>
      </c>
      <c r="I584" t="s">
        <v>54</v>
      </c>
      <c r="J584" t="s">
        <v>302</v>
      </c>
      <c r="K584" t="s">
        <v>41</v>
      </c>
      <c r="L584" t="s">
        <v>966</v>
      </c>
      <c r="M584" t="s">
        <v>998</v>
      </c>
      <c r="N584" t="s">
        <v>972</v>
      </c>
      <c r="O584" t="s">
        <v>959</v>
      </c>
      <c r="P584" t="s">
        <v>1939</v>
      </c>
      <c r="Q584" t="s">
        <v>1958</v>
      </c>
      <c r="R584" t="s">
        <v>1961</v>
      </c>
    </row>
    <row r="585" spans="1:18" x14ac:dyDescent="0.25">
      <c r="A585" t="s">
        <v>2</v>
      </c>
      <c r="B585" t="s">
        <v>841</v>
      </c>
      <c r="C585" t="s">
        <v>618</v>
      </c>
      <c r="D585" t="s">
        <v>8</v>
      </c>
      <c r="E585" t="s">
        <v>11</v>
      </c>
      <c r="F585" t="s">
        <v>140</v>
      </c>
      <c r="G585" t="s">
        <v>394</v>
      </c>
      <c r="H585" t="s">
        <v>397</v>
      </c>
      <c r="I585" t="s">
        <v>21</v>
      </c>
      <c r="J585" t="s">
        <v>341</v>
      </c>
      <c r="K585" t="s">
        <v>131</v>
      </c>
      <c r="L585" t="s">
        <v>966</v>
      </c>
      <c r="M585" t="s">
        <v>998</v>
      </c>
      <c r="N585" t="s">
        <v>973</v>
      </c>
      <c r="O585" t="s">
        <v>974</v>
      </c>
      <c r="P585" t="s">
        <v>1939</v>
      </c>
      <c r="Q585" t="s">
        <v>1953</v>
      </c>
      <c r="R585" t="s">
        <v>1961</v>
      </c>
    </row>
    <row r="586" spans="1:18" x14ac:dyDescent="0.25">
      <c r="A586" t="s">
        <v>2</v>
      </c>
      <c r="B586" t="s">
        <v>650</v>
      </c>
      <c r="C586" t="s">
        <v>408</v>
      </c>
      <c r="D586" t="s">
        <v>4</v>
      </c>
      <c r="E586" t="s">
        <v>10</v>
      </c>
      <c r="F586" t="s">
        <v>140</v>
      </c>
      <c r="G586" t="s">
        <v>394</v>
      </c>
      <c r="H586" t="s">
        <v>397</v>
      </c>
      <c r="I586" t="s">
        <v>47</v>
      </c>
      <c r="J586" t="s">
        <v>274</v>
      </c>
      <c r="K586" t="s">
        <v>26</v>
      </c>
      <c r="L586" t="s">
        <v>966</v>
      </c>
      <c r="M586" t="s">
        <v>998</v>
      </c>
      <c r="N586" t="s">
        <v>973</v>
      </c>
      <c r="O586" t="s">
        <v>974</v>
      </c>
      <c r="P586" t="s">
        <v>1939</v>
      </c>
      <c r="Q586" t="s">
        <v>1955</v>
      </c>
      <c r="R586" t="s">
        <v>1961</v>
      </c>
    </row>
    <row r="587" spans="1:18" x14ac:dyDescent="0.25">
      <c r="A587" t="s">
        <v>2</v>
      </c>
      <c r="B587" t="s">
        <v>758</v>
      </c>
      <c r="C587" t="s">
        <v>522</v>
      </c>
      <c r="D587" t="s">
        <v>6</v>
      </c>
      <c r="E587" t="s">
        <v>13</v>
      </c>
      <c r="F587" t="s">
        <v>140</v>
      </c>
      <c r="G587" t="s">
        <v>394</v>
      </c>
      <c r="H587" t="s">
        <v>397</v>
      </c>
      <c r="I587" t="s">
        <v>218</v>
      </c>
      <c r="J587" t="s">
        <v>302</v>
      </c>
      <c r="K587" t="s">
        <v>69</v>
      </c>
      <c r="L587" t="s">
        <v>966</v>
      </c>
      <c r="M587" t="s">
        <v>998</v>
      </c>
      <c r="N587" t="s">
        <v>973</v>
      </c>
      <c r="O587" t="s">
        <v>974</v>
      </c>
      <c r="P587" t="s">
        <v>1939</v>
      </c>
      <c r="Q587" t="s">
        <v>1956</v>
      </c>
      <c r="R587" t="s">
        <v>1961</v>
      </c>
    </row>
    <row r="588" spans="1:18" x14ac:dyDescent="0.25">
      <c r="A588" t="s">
        <v>2</v>
      </c>
      <c r="B588" t="s">
        <v>767</v>
      </c>
      <c r="C588" t="s">
        <v>532</v>
      </c>
      <c r="D588" t="s">
        <v>6</v>
      </c>
      <c r="E588" t="s">
        <v>15</v>
      </c>
      <c r="F588" t="s">
        <v>140</v>
      </c>
      <c r="G588" t="s">
        <v>394</v>
      </c>
      <c r="H588" t="s">
        <v>397</v>
      </c>
      <c r="I588" t="s">
        <v>92</v>
      </c>
      <c r="J588" t="s">
        <v>345</v>
      </c>
      <c r="K588" t="s">
        <v>105</v>
      </c>
      <c r="L588" t="s">
        <v>966</v>
      </c>
      <c r="M588" t="s">
        <v>998</v>
      </c>
      <c r="N588" t="s">
        <v>973</v>
      </c>
      <c r="O588" t="s">
        <v>974</v>
      </c>
      <c r="P588" t="s">
        <v>1939</v>
      </c>
      <c r="Q588" t="s">
        <v>1951</v>
      </c>
      <c r="R588" t="s">
        <v>1961</v>
      </c>
    </row>
    <row r="589" spans="1:18" x14ac:dyDescent="0.25">
      <c r="A589" t="s">
        <v>2</v>
      </c>
      <c r="B589" t="s">
        <v>862</v>
      </c>
      <c r="C589" t="s">
        <v>639</v>
      </c>
      <c r="D589" t="s">
        <v>8</v>
      </c>
      <c r="E589" t="s">
        <v>16</v>
      </c>
      <c r="F589" t="s">
        <v>140</v>
      </c>
      <c r="G589" t="s">
        <v>394</v>
      </c>
      <c r="H589" t="s">
        <v>397</v>
      </c>
      <c r="I589" t="s">
        <v>150</v>
      </c>
      <c r="J589" t="s">
        <v>332</v>
      </c>
      <c r="K589" t="s">
        <v>39</v>
      </c>
      <c r="L589" t="s">
        <v>966</v>
      </c>
      <c r="M589" t="s">
        <v>998</v>
      </c>
      <c r="N589" t="s">
        <v>975</v>
      </c>
      <c r="O589" t="s">
        <v>938</v>
      </c>
      <c r="P589" t="s">
        <v>1939</v>
      </c>
      <c r="Q589" t="s">
        <v>1959</v>
      </c>
      <c r="R589" t="s">
        <v>1961</v>
      </c>
    </row>
    <row r="590" spans="1:18" x14ac:dyDescent="0.25">
      <c r="A590" t="s">
        <v>2</v>
      </c>
      <c r="B590" t="s">
        <v>778</v>
      </c>
      <c r="C590" t="s">
        <v>545</v>
      </c>
      <c r="D590" t="s">
        <v>6</v>
      </c>
      <c r="E590" t="s">
        <v>16</v>
      </c>
      <c r="F590" t="s">
        <v>140</v>
      </c>
      <c r="G590" t="s">
        <v>394</v>
      </c>
      <c r="H590" t="s">
        <v>397</v>
      </c>
      <c r="I590" t="s">
        <v>113</v>
      </c>
      <c r="J590" t="s">
        <v>302</v>
      </c>
      <c r="K590" t="s">
        <v>111</v>
      </c>
      <c r="L590" t="s">
        <v>966</v>
      </c>
      <c r="M590" t="s">
        <v>998</v>
      </c>
      <c r="N590" t="s">
        <v>976</v>
      </c>
      <c r="O590" t="s">
        <v>977</v>
      </c>
      <c r="P590" t="s">
        <v>1939</v>
      </c>
      <c r="Q590" t="s">
        <v>1959</v>
      </c>
      <c r="R590" t="s">
        <v>1961</v>
      </c>
    </row>
    <row r="591" spans="1:18" x14ac:dyDescent="0.25">
      <c r="A591" t="s">
        <v>2</v>
      </c>
      <c r="B591" t="s">
        <v>828</v>
      </c>
      <c r="C591" t="s">
        <v>605</v>
      </c>
      <c r="D591" t="s">
        <v>8</v>
      </c>
      <c r="E591" t="s">
        <v>9</v>
      </c>
      <c r="F591" t="s">
        <v>140</v>
      </c>
      <c r="G591" t="s">
        <v>394</v>
      </c>
      <c r="H591" t="s">
        <v>397</v>
      </c>
      <c r="I591" t="s">
        <v>261</v>
      </c>
      <c r="J591" t="s">
        <v>267</v>
      </c>
      <c r="K591" t="s">
        <v>126</v>
      </c>
      <c r="L591" t="s">
        <v>966</v>
      </c>
      <c r="M591" t="s">
        <v>998</v>
      </c>
      <c r="N591" t="s">
        <v>976</v>
      </c>
      <c r="O591" t="s">
        <v>977</v>
      </c>
      <c r="P591" t="s">
        <v>1939</v>
      </c>
      <c r="Q591" t="s">
        <v>1952</v>
      </c>
      <c r="R591" t="s">
        <v>1961</v>
      </c>
    </row>
    <row r="592" spans="1:18" x14ac:dyDescent="0.25">
      <c r="A592" t="s">
        <v>2</v>
      </c>
      <c r="B592" t="s">
        <v>837</v>
      </c>
      <c r="C592" t="s">
        <v>614</v>
      </c>
      <c r="D592" t="s">
        <v>8</v>
      </c>
      <c r="E592" t="s">
        <v>11</v>
      </c>
      <c r="F592" t="s">
        <v>140</v>
      </c>
      <c r="G592" t="s">
        <v>394</v>
      </c>
      <c r="H592" t="s">
        <v>397</v>
      </c>
      <c r="I592" t="s">
        <v>222</v>
      </c>
      <c r="J592" t="s">
        <v>376</v>
      </c>
      <c r="K592" t="s">
        <v>50</v>
      </c>
      <c r="L592" t="s">
        <v>966</v>
      </c>
      <c r="M592" t="s">
        <v>998</v>
      </c>
      <c r="N592" t="s">
        <v>978</v>
      </c>
      <c r="O592" t="s">
        <v>964</v>
      </c>
      <c r="P592" t="s">
        <v>1939</v>
      </c>
      <c r="Q592" t="s">
        <v>1953</v>
      </c>
      <c r="R592" t="s">
        <v>1961</v>
      </c>
    </row>
    <row r="593" spans="1:18" x14ac:dyDescent="0.25">
      <c r="A593" t="s">
        <v>2</v>
      </c>
      <c r="B593" t="s">
        <v>851</v>
      </c>
      <c r="C593" t="s">
        <v>628</v>
      </c>
      <c r="D593" t="s">
        <v>8</v>
      </c>
      <c r="E593" t="s">
        <v>14</v>
      </c>
      <c r="F593" t="s">
        <v>140</v>
      </c>
      <c r="G593" t="s">
        <v>394</v>
      </c>
      <c r="H593" t="s">
        <v>397</v>
      </c>
      <c r="I593" t="s">
        <v>24</v>
      </c>
      <c r="J593" t="s">
        <v>381</v>
      </c>
      <c r="K593" t="s">
        <v>101</v>
      </c>
      <c r="L593" t="s">
        <v>966</v>
      </c>
      <c r="M593" t="s">
        <v>998</v>
      </c>
      <c r="N593" t="s">
        <v>978</v>
      </c>
      <c r="O593" t="s">
        <v>964</v>
      </c>
      <c r="P593" t="s">
        <v>1939</v>
      </c>
      <c r="Q593" t="s">
        <v>1958</v>
      </c>
      <c r="R593" t="s">
        <v>1961</v>
      </c>
    </row>
    <row r="594" spans="1:18" x14ac:dyDescent="0.25">
      <c r="A594" t="s">
        <v>2</v>
      </c>
      <c r="B594" t="s">
        <v>684</v>
      </c>
      <c r="C594" t="s">
        <v>444</v>
      </c>
      <c r="D594" t="s">
        <v>4</v>
      </c>
      <c r="E594" t="s">
        <v>15</v>
      </c>
      <c r="F594" t="s">
        <v>140</v>
      </c>
      <c r="G594" t="s">
        <v>394</v>
      </c>
      <c r="H594" t="s">
        <v>397</v>
      </c>
      <c r="I594" t="s">
        <v>175</v>
      </c>
      <c r="J594" t="s">
        <v>285</v>
      </c>
      <c r="K594" t="s">
        <v>55</v>
      </c>
      <c r="L594" t="s">
        <v>966</v>
      </c>
      <c r="M594" t="s">
        <v>998</v>
      </c>
      <c r="N594" t="s">
        <v>978</v>
      </c>
      <c r="O594" t="s">
        <v>964</v>
      </c>
      <c r="P594" t="s">
        <v>1939</v>
      </c>
      <c r="Q594" t="s">
        <v>1951</v>
      </c>
      <c r="R594" t="s">
        <v>1961</v>
      </c>
    </row>
    <row r="595" spans="1:18" x14ac:dyDescent="0.25">
      <c r="A595" t="s">
        <v>2</v>
      </c>
      <c r="B595" t="s">
        <v>701</v>
      </c>
      <c r="C595" t="s">
        <v>461</v>
      </c>
      <c r="D595" t="s">
        <v>4</v>
      </c>
      <c r="E595" t="s">
        <v>16</v>
      </c>
      <c r="F595" t="s">
        <v>140</v>
      </c>
      <c r="G595" t="s">
        <v>394</v>
      </c>
      <c r="H595" t="s">
        <v>397</v>
      </c>
      <c r="I595" t="s">
        <v>184</v>
      </c>
      <c r="J595" t="s">
        <v>317</v>
      </c>
      <c r="K595" t="s">
        <v>55</v>
      </c>
      <c r="L595" t="s">
        <v>966</v>
      </c>
      <c r="M595" t="s">
        <v>998</v>
      </c>
      <c r="N595" t="s">
        <v>978</v>
      </c>
      <c r="O595" t="s">
        <v>964</v>
      </c>
      <c r="P595" t="s">
        <v>1939</v>
      </c>
      <c r="Q595" t="s">
        <v>1959</v>
      </c>
      <c r="R595" t="s">
        <v>1961</v>
      </c>
    </row>
    <row r="596" spans="1:18" x14ac:dyDescent="0.25">
      <c r="A596" t="s">
        <v>2</v>
      </c>
      <c r="B596" t="s">
        <v>718</v>
      </c>
      <c r="C596" t="s">
        <v>478</v>
      </c>
      <c r="D596" t="s">
        <v>6</v>
      </c>
      <c r="E596" t="s">
        <v>10</v>
      </c>
      <c r="F596" t="s">
        <v>140</v>
      </c>
      <c r="G596" t="s">
        <v>394</v>
      </c>
      <c r="H596" t="s">
        <v>397</v>
      </c>
      <c r="I596" t="s">
        <v>193</v>
      </c>
      <c r="J596" t="s">
        <v>267</v>
      </c>
      <c r="K596" t="s">
        <v>77</v>
      </c>
      <c r="L596" t="s">
        <v>966</v>
      </c>
      <c r="M596" t="s">
        <v>998</v>
      </c>
      <c r="N596" t="s">
        <v>978</v>
      </c>
      <c r="O596" t="s">
        <v>964</v>
      </c>
      <c r="P596" t="s">
        <v>1939</v>
      </c>
      <c r="Q596" t="s">
        <v>1955</v>
      </c>
      <c r="R596" t="s">
        <v>1961</v>
      </c>
    </row>
    <row r="597" spans="1:18" x14ac:dyDescent="0.25">
      <c r="A597" t="s">
        <v>2</v>
      </c>
      <c r="B597" t="s">
        <v>766</v>
      </c>
      <c r="C597" t="s">
        <v>531</v>
      </c>
      <c r="D597" t="s">
        <v>6</v>
      </c>
      <c r="E597" t="s">
        <v>15</v>
      </c>
      <c r="F597" t="s">
        <v>140</v>
      </c>
      <c r="G597" t="s">
        <v>394</v>
      </c>
      <c r="H597" t="s">
        <v>397</v>
      </c>
      <c r="I597" t="s">
        <v>222</v>
      </c>
      <c r="J597" t="s">
        <v>344</v>
      </c>
      <c r="K597" t="s">
        <v>55</v>
      </c>
      <c r="L597" t="s">
        <v>966</v>
      </c>
      <c r="M597" t="s">
        <v>998</v>
      </c>
      <c r="N597" t="s">
        <v>979</v>
      </c>
      <c r="O597" t="s">
        <v>975</v>
      </c>
      <c r="P597" t="s">
        <v>1939</v>
      </c>
      <c r="Q597" t="s">
        <v>1951</v>
      </c>
      <c r="R597" t="s">
        <v>1961</v>
      </c>
    </row>
    <row r="598" spans="1:18" x14ac:dyDescent="0.25">
      <c r="A598" t="s">
        <v>2</v>
      </c>
      <c r="B598" t="s">
        <v>675</v>
      </c>
      <c r="C598" t="s">
        <v>435</v>
      </c>
      <c r="D598" t="s">
        <v>4</v>
      </c>
      <c r="E598" t="s">
        <v>14</v>
      </c>
      <c r="F598" t="s">
        <v>140</v>
      </c>
      <c r="G598" t="s">
        <v>394</v>
      </c>
      <c r="H598" t="s">
        <v>397</v>
      </c>
      <c r="I598" t="s">
        <v>149</v>
      </c>
      <c r="J598" t="s">
        <v>298</v>
      </c>
      <c r="K598" t="s">
        <v>50</v>
      </c>
      <c r="L598" t="s">
        <v>966</v>
      </c>
      <c r="M598" t="s">
        <v>998</v>
      </c>
      <c r="N598" t="s">
        <v>979</v>
      </c>
      <c r="O598" t="s">
        <v>975</v>
      </c>
      <c r="P598" t="s">
        <v>1939</v>
      </c>
      <c r="Q598" t="s">
        <v>1958</v>
      </c>
      <c r="R598" t="s">
        <v>1961</v>
      </c>
    </row>
    <row r="599" spans="1:18" x14ac:dyDescent="0.25">
      <c r="A599" t="s">
        <v>2</v>
      </c>
      <c r="B599" t="s">
        <v>756</v>
      </c>
      <c r="C599" t="s">
        <v>520</v>
      </c>
      <c r="D599" t="s">
        <v>6</v>
      </c>
      <c r="E599" t="s">
        <v>13</v>
      </c>
      <c r="F599" t="s">
        <v>140</v>
      </c>
      <c r="G599" t="s">
        <v>394</v>
      </c>
      <c r="H599" t="s">
        <v>397</v>
      </c>
      <c r="I599" t="s">
        <v>116</v>
      </c>
      <c r="J599" t="s">
        <v>340</v>
      </c>
      <c r="K599" t="s">
        <v>101</v>
      </c>
      <c r="L599" t="s">
        <v>966</v>
      </c>
      <c r="M599" t="s">
        <v>998</v>
      </c>
      <c r="N599" t="s">
        <v>979</v>
      </c>
      <c r="O599" t="s">
        <v>975</v>
      </c>
      <c r="P599" t="s">
        <v>1939</v>
      </c>
      <c r="Q599" t="s">
        <v>1956</v>
      </c>
      <c r="R599" t="s">
        <v>1961</v>
      </c>
    </row>
    <row r="600" spans="1:18" x14ac:dyDescent="0.25">
      <c r="A600" t="s">
        <v>2</v>
      </c>
      <c r="B600" t="s">
        <v>647</v>
      </c>
      <c r="C600" t="s">
        <v>405</v>
      </c>
      <c r="D600" t="s">
        <v>4</v>
      </c>
      <c r="E600" t="s">
        <v>10</v>
      </c>
      <c r="F600" t="s">
        <v>140</v>
      </c>
      <c r="G600" t="s">
        <v>394</v>
      </c>
      <c r="H600" t="s">
        <v>397</v>
      </c>
      <c r="I600" t="s">
        <v>149</v>
      </c>
      <c r="J600" t="s">
        <v>267</v>
      </c>
      <c r="K600" t="s">
        <v>23</v>
      </c>
      <c r="L600" t="s">
        <v>966</v>
      </c>
      <c r="M600" t="s">
        <v>998</v>
      </c>
      <c r="N600" t="s">
        <v>979</v>
      </c>
      <c r="O600" t="s">
        <v>975</v>
      </c>
      <c r="P600" t="s">
        <v>1939</v>
      </c>
      <c r="Q600" t="s">
        <v>1955</v>
      </c>
      <c r="R600" t="s">
        <v>1961</v>
      </c>
    </row>
    <row r="601" spans="1:18" x14ac:dyDescent="0.25">
      <c r="A601" t="s">
        <v>2</v>
      </c>
      <c r="B601" t="s">
        <v>706</v>
      </c>
      <c r="C601" t="s">
        <v>466</v>
      </c>
      <c r="D601" t="s">
        <v>5</v>
      </c>
      <c r="E601" t="s">
        <v>13</v>
      </c>
      <c r="F601" t="s">
        <v>140</v>
      </c>
      <c r="G601" t="s">
        <v>395</v>
      </c>
      <c r="H601" t="s">
        <v>397</v>
      </c>
      <c r="I601" t="s">
        <v>25</v>
      </c>
      <c r="J601" t="s">
        <v>278</v>
      </c>
      <c r="K601" t="s">
        <v>68</v>
      </c>
      <c r="L601" t="s">
        <v>980</v>
      </c>
      <c r="M601" t="s">
        <v>999</v>
      </c>
      <c r="N601" t="s">
        <v>981</v>
      </c>
      <c r="O601" t="s">
        <v>982</v>
      </c>
      <c r="P601" t="s">
        <v>1939</v>
      </c>
      <c r="Q601" t="s">
        <v>1956</v>
      </c>
      <c r="R601" t="s">
        <v>1961</v>
      </c>
    </row>
    <row r="602" spans="1:18" x14ac:dyDescent="0.25">
      <c r="A602" t="s">
        <v>2</v>
      </c>
      <c r="B602" t="s">
        <v>835</v>
      </c>
      <c r="C602" t="s">
        <v>612</v>
      </c>
      <c r="D602" t="s">
        <v>8</v>
      </c>
      <c r="E602" t="s">
        <v>10</v>
      </c>
      <c r="F602" t="s">
        <v>140</v>
      </c>
      <c r="G602" t="s">
        <v>394</v>
      </c>
      <c r="H602" t="s">
        <v>397</v>
      </c>
      <c r="I602" t="s">
        <v>22</v>
      </c>
      <c r="J602" t="s">
        <v>281</v>
      </c>
      <c r="K602" t="s">
        <v>51</v>
      </c>
      <c r="L602" t="s">
        <v>980</v>
      </c>
      <c r="M602" t="s">
        <v>999</v>
      </c>
      <c r="N602" t="s">
        <v>981</v>
      </c>
      <c r="O602" t="s">
        <v>982</v>
      </c>
      <c r="P602" t="s">
        <v>1939</v>
      </c>
      <c r="Q602" t="s">
        <v>1955</v>
      </c>
      <c r="R602" t="s">
        <v>1961</v>
      </c>
    </row>
    <row r="603" spans="1:18" x14ac:dyDescent="0.25">
      <c r="A603" t="s">
        <v>2</v>
      </c>
      <c r="B603" t="s">
        <v>709</v>
      </c>
      <c r="C603" t="s">
        <v>469</v>
      </c>
      <c r="D603" t="s">
        <v>5</v>
      </c>
      <c r="E603" t="s">
        <v>15</v>
      </c>
      <c r="F603" t="s">
        <v>140</v>
      </c>
      <c r="G603" t="s">
        <v>395</v>
      </c>
      <c r="H603" t="s">
        <v>397</v>
      </c>
      <c r="I603" t="s">
        <v>187</v>
      </c>
      <c r="J603" t="s">
        <v>319</v>
      </c>
      <c r="K603" t="s">
        <v>71</v>
      </c>
      <c r="L603" t="s">
        <v>980</v>
      </c>
      <c r="M603" t="s">
        <v>999</v>
      </c>
      <c r="N603" t="s">
        <v>981</v>
      </c>
      <c r="O603" t="s">
        <v>982</v>
      </c>
      <c r="P603" t="s">
        <v>1939</v>
      </c>
      <c r="Q603" t="s">
        <v>1951</v>
      </c>
      <c r="R603" t="s">
        <v>1961</v>
      </c>
    </row>
    <row r="604" spans="1:18" x14ac:dyDescent="0.25">
      <c r="A604" t="s">
        <v>2</v>
      </c>
      <c r="B604" t="s">
        <v>854</v>
      </c>
      <c r="C604" t="s">
        <v>631</v>
      </c>
      <c r="D604" t="s">
        <v>8</v>
      </c>
      <c r="E604" t="s">
        <v>14</v>
      </c>
      <c r="F604" t="s">
        <v>140</v>
      </c>
      <c r="G604" t="s">
        <v>394</v>
      </c>
      <c r="H604" t="s">
        <v>397</v>
      </c>
      <c r="I604" t="s">
        <v>45</v>
      </c>
      <c r="J604" t="s">
        <v>374</v>
      </c>
      <c r="K604" t="s">
        <v>114</v>
      </c>
      <c r="L604" t="s">
        <v>980</v>
      </c>
      <c r="M604" t="s">
        <v>999</v>
      </c>
      <c r="N604" t="s">
        <v>981</v>
      </c>
      <c r="O604" t="s">
        <v>982</v>
      </c>
      <c r="P604" t="s">
        <v>1939</v>
      </c>
      <c r="Q604" t="s">
        <v>1958</v>
      </c>
      <c r="R604" t="s">
        <v>1961</v>
      </c>
    </row>
    <row r="605" spans="1:18" x14ac:dyDescent="0.25">
      <c r="A605" t="s">
        <v>2</v>
      </c>
      <c r="B605" t="s">
        <v>840</v>
      </c>
      <c r="C605" t="s">
        <v>617</v>
      </c>
      <c r="D605" t="s">
        <v>8</v>
      </c>
      <c r="E605" t="s">
        <v>11</v>
      </c>
      <c r="F605" t="s">
        <v>140</v>
      </c>
      <c r="G605" t="s">
        <v>394</v>
      </c>
      <c r="H605" t="s">
        <v>397</v>
      </c>
      <c r="I605" t="s">
        <v>22</v>
      </c>
      <c r="J605" t="s">
        <v>281</v>
      </c>
      <c r="K605" t="s">
        <v>51</v>
      </c>
      <c r="L605" t="s">
        <v>980</v>
      </c>
      <c r="M605" t="s">
        <v>999</v>
      </c>
      <c r="N605" t="s">
        <v>981</v>
      </c>
      <c r="O605" t="s">
        <v>982</v>
      </c>
      <c r="P605" t="s">
        <v>1939</v>
      </c>
      <c r="Q605" t="s">
        <v>1953</v>
      </c>
      <c r="R605" t="s">
        <v>1961</v>
      </c>
    </row>
    <row r="606" spans="1:18" x14ac:dyDescent="0.25">
      <c r="A606" t="s">
        <v>2</v>
      </c>
      <c r="B606" t="s">
        <v>703</v>
      </c>
      <c r="C606" t="s">
        <v>463</v>
      </c>
      <c r="D606" t="s">
        <v>5</v>
      </c>
      <c r="E606" t="s">
        <v>9</v>
      </c>
      <c r="F606" t="s">
        <v>140</v>
      </c>
      <c r="G606" t="s">
        <v>395</v>
      </c>
      <c r="H606" t="s">
        <v>397</v>
      </c>
      <c r="I606" t="s">
        <v>120</v>
      </c>
      <c r="J606" t="s">
        <v>281</v>
      </c>
      <c r="K606" t="s">
        <v>68</v>
      </c>
      <c r="L606" t="s">
        <v>980</v>
      </c>
      <c r="M606" t="s">
        <v>999</v>
      </c>
      <c r="N606" t="s">
        <v>981</v>
      </c>
      <c r="O606" t="s">
        <v>982</v>
      </c>
      <c r="P606" t="s">
        <v>1939</v>
      </c>
      <c r="Q606" t="s">
        <v>1952</v>
      </c>
      <c r="R606" t="s">
        <v>1961</v>
      </c>
    </row>
    <row r="607" spans="1:18" x14ac:dyDescent="0.25">
      <c r="A607" t="s">
        <v>2</v>
      </c>
      <c r="B607" t="s">
        <v>662</v>
      </c>
      <c r="C607" t="s">
        <v>422</v>
      </c>
      <c r="D607" t="s">
        <v>4</v>
      </c>
      <c r="E607" t="s">
        <v>13</v>
      </c>
      <c r="F607" t="s">
        <v>140</v>
      </c>
      <c r="G607" t="s">
        <v>394</v>
      </c>
      <c r="H607" t="s">
        <v>397</v>
      </c>
      <c r="I607" t="s">
        <v>43</v>
      </c>
      <c r="J607" t="s">
        <v>287</v>
      </c>
      <c r="K607" t="s">
        <v>40</v>
      </c>
      <c r="L607" t="s">
        <v>980</v>
      </c>
      <c r="M607" t="s">
        <v>999</v>
      </c>
      <c r="N607" t="s">
        <v>983</v>
      </c>
      <c r="O607" t="s">
        <v>984</v>
      </c>
      <c r="P607" t="s">
        <v>1939</v>
      </c>
      <c r="Q607" t="s">
        <v>1956</v>
      </c>
      <c r="R607" t="s">
        <v>1961</v>
      </c>
    </row>
    <row r="608" spans="1:18" x14ac:dyDescent="0.25">
      <c r="A608" t="s">
        <v>2</v>
      </c>
      <c r="B608" t="s">
        <v>708</v>
      </c>
      <c r="C608" t="s">
        <v>468</v>
      </c>
      <c r="D608" t="s">
        <v>5</v>
      </c>
      <c r="E608" t="s">
        <v>14</v>
      </c>
      <c r="F608" t="s">
        <v>140</v>
      </c>
      <c r="G608" t="s">
        <v>394</v>
      </c>
      <c r="H608" t="s">
        <v>397</v>
      </c>
      <c r="I608" t="s">
        <v>41</v>
      </c>
      <c r="J608" t="s">
        <v>302</v>
      </c>
      <c r="K608" t="s">
        <v>70</v>
      </c>
      <c r="L608" t="s">
        <v>980</v>
      </c>
      <c r="M608" t="s">
        <v>999</v>
      </c>
      <c r="N608" t="s">
        <v>983</v>
      </c>
      <c r="O608" t="s">
        <v>984</v>
      </c>
      <c r="P608" t="s">
        <v>1939</v>
      </c>
      <c r="Q608" t="s">
        <v>1958</v>
      </c>
      <c r="R608" t="s">
        <v>1961</v>
      </c>
    </row>
    <row r="609" spans="1:18" x14ac:dyDescent="0.25">
      <c r="A609" t="s">
        <v>2</v>
      </c>
      <c r="B609" t="s">
        <v>719</v>
      </c>
      <c r="C609" t="s">
        <v>481</v>
      </c>
      <c r="D609" t="s">
        <v>6</v>
      </c>
      <c r="E609" t="s">
        <v>10</v>
      </c>
      <c r="F609" t="s">
        <v>140</v>
      </c>
      <c r="G609" t="s">
        <v>394</v>
      </c>
      <c r="H609" t="s">
        <v>397</v>
      </c>
      <c r="I609" t="s">
        <v>61</v>
      </c>
      <c r="J609" t="s">
        <v>325</v>
      </c>
      <c r="K609" t="s">
        <v>40</v>
      </c>
      <c r="L609" t="s">
        <v>980</v>
      </c>
      <c r="M609" t="s">
        <v>999</v>
      </c>
      <c r="N609" t="s">
        <v>983</v>
      </c>
      <c r="O609" t="s">
        <v>984</v>
      </c>
      <c r="P609" t="s">
        <v>1939</v>
      </c>
      <c r="Q609" t="s">
        <v>1955</v>
      </c>
      <c r="R609" t="s">
        <v>1961</v>
      </c>
    </row>
    <row r="610" spans="1:18" x14ac:dyDescent="0.25">
      <c r="A610" t="s">
        <v>2</v>
      </c>
      <c r="B610" t="s">
        <v>705</v>
      </c>
      <c r="C610" t="s">
        <v>465</v>
      </c>
      <c r="D610" t="s">
        <v>5</v>
      </c>
      <c r="E610" t="s">
        <v>11</v>
      </c>
      <c r="F610" t="s">
        <v>140</v>
      </c>
      <c r="G610" t="s">
        <v>394</v>
      </c>
      <c r="H610" t="s">
        <v>397</v>
      </c>
      <c r="I610" t="s">
        <v>95</v>
      </c>
      <c r="J610" t="s">
        <v>278</v>
      </c>
      <c r="K610" t="s">
        <v>69</v>
      </c>
      <c r="L610" t="s">
        <v>980</v>
      </c>
      <c r="M610" t="s">
        <v>999</v>
      </c>
      <c r="N610" t="s">
        <v>983</v>
      </c>
      <c r="O610" t="s">
        <v>984</v>
      </c>
      <c r="P610" t="s">
        <v>1939</v>
      </c>
      <c r="Q610" t="s">
        <v>1953</v>
      </c>
      <c r="R610" t="s">
        <v>1961</v>
      </c>
    </row>
    <row r="611" spans="1:18" x14ac:dyDescent="0.25">
      <c r="A611" t="s">
        <v>2</v>
      </c>
      <c r="B611" t="s">
        <v>780</v>
      </c>
      <c r="C611" t="s">
        <v>547</v>
      </c>
      <c r="D611" t="s">
        <v>6</v>
      </c>
      <c r="E611" t="s">
        <v>16</v>
      </c>
      <c r="F611" t="s">
        <v>140</v>
      </c>
      <c r="G611" t="s">
        <v>394</v>
      </c>
      <c r="H611" t="s">
        <v>397</v>
      </c>
      <c r="I611" t="s">
        <v>124</v>
      </c>
      <c r="J611" t="s">
        <v>351</v>
      </c>
      <c r="K611" t="s">
        <v>113</v>
      </c>
      <c r="L611" t="s">
        <v>980</v>
      </c>
      <c r="M611" t="s">
        <v>999</v>
      </c>
      <c r="N611" t="s">
        <v>983</v>
      </c>
      <c r="O611" t="s">
        <v>984</v>
      </c>
      <c r="P611" t="s">
        <v>1939</v>
      </c>
      <c r="Q611" t="s">
        <v>1959</v>
      </c>
      <c r="R611" t="s">
        <v>1961</v>
      </c>
    </row>
    <row r="612" spans="1:18" x14ac:dyDescent="0.25">
      <c r="A612" t="s">
        <v>2</v>
      </c>
      <c r="B612" t="s">
        <v>859</v>
      </c>
      <c r="C612" t="s">
        <v>636</v>
      </c>
      <c r="D612" t="s">
        <v>8</v>
      </c>
      <c r="E612" t="s">
        <v>15</v>
      </c>
      <c r="F612" t="s">
        <v>140</v>
      </c>
      <c r="G612" t="s">
        <v>394</v>
      </c>
      <c r="H612" t="s">
        <v>397</v>
      </c>
      <c r="I612" t="s">
        <v>121</v>
      </c>
      <c r="J612" t="s">
        <v>375</v>
      </c>
      <c r="K612" t="s">
        <v>78</v>
      </c>
      <c r="L612" t="s">
        <v>980</v>
      </c>
      <c r="M612" t="s">
        <v>999</v>
      </c>
      <c r="N612" t="s">
        <v>983</v>
      </c>
      <c r="O612" t="s">
        <v>984</v>
      </c>
      <c r="P612" t="s">
        <v>1939</v>
      </c>
      <c r="Q612" t="s">
        <v>1951</v>
      </c>
      <c r="R612" t="s">
        <v>1961</v>
      </c>
    </row>
    <row r="613" spans="1:18" x14ac:dyDescent="0.25">
      <c r="A613" t="s">
        <v>2</v>
      </c>
      <c r="B613" t="s">
        <v>831</v>
      </c>
      <c r="C613" t="s">
        <v>608</v>
      </c>
      <c r="D613" t="s">
        <v>8</v>
      </c>
      <c r="E613" t="s">
        <v>17</v>
      </c>
      <c r="F613" t="s">
        <v>140</v>
      </c>
      <c r="G613" t="s">
        <v>393</v>
      </c>
      <c r="H613" t="s">
        <v>397</v>
      </c>
      <c r="I613" t="s">
        <v>262</v>
      </c>
      <c r="J613" t="s">
        <v>374</v>
      </c>
      <c r="K613" t="s">
        <v>127</v>
      </c>
      <c r="L613" t="s">
        <v>980</v>
      </c>
      <c r="M613" t="s">
        <v>999</v>
      </c>
      <c r="N613" t="s">
        <v>983</v>
      </c>
      <c r="O613" t="s">
        <v>984</v>
      </c>
      <c r="P613" t="s">
        <v>1939</v>
      </c>
      <c r="Q613" t="s">
        <v>1954</v>
      </c>
      <c r="R613" t="s">
        <v>1961</v>
      </c>
    </row>
    <row r="614" spans="1:18" x14ac:dyDescent="0.25">
      <c r="A614" t="s">
        <v>2</v>
      </c>
      <c r="B614" t="s">
        <v>861</v>
      </c>
      <c r="C614" t="s">
        <v>638</v>
      </c>
      <c r="D614" t="s">
        <v>8</v>
      </c>
      <c r="E614" t="s">
        <v>16</v>
      </c>
      <c r="F614" t="s">
        <v>140</v>
      </c>
      <c r="G614" t="s">
        <v>393</v>
      </c>
      <c r="H614" t="s">
        <v>397</v>
      </c>
      <c r="I614" t="s">
        <v>265</v>
      </c>
      <c r="J614" t="s">
        <v>325</v>
      </c>
      <c r="K614" t="s">
        <v>73</v>
      </c>
      <c r="L614" t="s">
        <v>980</v>
      </c>
      <c r="M614" t="s">
        <v>999</v>
      </c>
      <c r="N614" t="s">
        <v>983</v>
      </c>
      <c r="O614" t="s">
        <v>984</v>
      </c>
      <c r="P614" t="s">
        <v>1939</v>
      </c>
      <c r="Q614" t="s">
        <v>1959</v>
      </c>
      <c r="R614" t="s">
        <v>1961</v>
      </c>
    </row>
    <row r="615" spans="1:18" x14ac:dyDescent="0.25">
      <c r="A615" t="s">
        <v>2</v>
      </c>
      <c r="B615" t="s">
        <v>833</v>
      </c>
      <c r="C615" t="s">
        <v>610</v>
      </c>
      <c r="D615" t="s">
        <v>8</v>
      </c>
      <c r="E615" t="s">
        <v>10</v>
      </c>
      <c r="F615" t="s">
        <v>140</v>
      </c>
      <c r="G615" t="s">
        <v>393</v>
      </c>
      <c r="H615" t="s">
        <v>397</v>
      </c>
      <c r="I615" t="s">
        <v>193</v>
      </c>
      <c r="J615" t="s">
        <v>278</v>
      </c>
      <c r="K615" t="s">
        <v>128</v>
      </c>
      <c r="L615" t="s">
        <v>980</v>
      </c>
      <c r="M615" t="s">
        <v>999</v>
      </c>
      <c r="N615" t="s">
        <v>983</v>
      </c>
      <c r="O615" t="s">
        <v>984</v>
      </c>
      <c r="P615" t="s">
        <v>1939</v>
      </c>
      <c r="Q615" t="s">
        <v>1955</v>
      </c>
      <c r="R615" t="s">
        <v>1961</v>
      </c>
    </row>
    <row r="616" spans="1:18" x14ac:dyDescent="0.25">
      <c r="A616" t="s">
        <v>2</v>
      </c>
      <c r="B616" t="s">
        <v>845</v>
      </c>
      <c r="C616" t="s">
        <v>622</v>
      </c>
      <c r="D616" t="s">
        <v>8</v>
      </c>
      <c r="E616" t="s">
        <v>13</v>
      </c>
      <c r="F616" t="s">
        <v>140</v>
      </c>
      <c r="G616" t="s">
        <v>393</v>
      </c>
      <c r="H616" t="s">
        <v>397</v>
      </c>
      <c r="I616" t="s">
        <v>264</v>
      </c>
      <c r="J616" t="s">
        <v>379</v>
      </c>
      <c r="K616" t="s">
        <v>132</v>
      </c>
      <c r="L616" t="s">
        <v>980</v>
      </c>
      <c r="M616" t="s">
        <v>999</v>
      </c>
      <c r="N616" t="s">
        <v>983</v>
      </c>
      <c r="O616" t="s">
        <v>984</v>
      </c>
      <c r="P616" t="s">
        <v>1939</v>
      </c>
      <c r="Q616" t="s">
        <v>1956</v>
      </c>
      <c r="R616" t="s">
        <v>1961</v>
      </c>
    </row>
    <row r="617" spans="1:18" x14ac:dyDescent="0.25">
      <c r="A617" t="s">
        <v>2</v>
      </c>
      <c r="B617" t="s">
        <v>857</v>
      </c>
      <c r="C617" t="s">
        <v>634</v>
      </c>
      <c r="D617" t="s">
        <v>8</v>
      </c>
      <c r="E617" t="s">
        <v>15</v>
      </c>
      <c r="F617" t="s">
        <v>140</v>
      </c>
      <c r="G617" t="s">
        <v>394</v>
      </c>
      <c r="H617" t="s">
        <v>397</v>
      </c>
      <c r="I617" t="s">
        <v>19</v>
      </c>
      <c r="J617" t="s">
        <v>384</v>
      </c>
      <c r="K617" t="s">
        <v>72</v>
      </c>
      <c r="L617" t="s">
        <v>980</v>
      </c>
      <c r="M617" t="s">
        <v>999</v>
      </c>
      <c r="N617" t="s">
        <v>985</v>
      </c>
      <c r="O617" t="s">
        <v>978</v>
      </c>
      <c r="P617" t="s">
        <v>1939</v>
      </c>
      <c r="Q617" t="s">
        <v>1951</v>
      </c>
      <c r="R617" t="s">
        <v>1961</v>
      </c>
    </row>
    <row r="618" spans="1:18" x14ac:dyDescent="0.25">
      <c r="A618" t="s">
        <v>2</v>
      </c>
      <c r="B618" t="s">
        <v>846</v>
      </c>
      <c r="C618" t="s">
        <v>623</v>
      </c>
      <c r="D618" t="s">
        <v>8</v>
      </c>
      <c r="E618" t="s">
        <v>13</v>
      </c>
      <c r="F618" t="s">
        <v>140</v>
      </c>
      <c r="G618" t="s">
        <v>394</v>
      </c>
      <c r="H618" t="s">
        <v>397</v>
      </c>
      <c r="I618" t="s">
        <v>92</v>
      </c>
      <c r="J618" t="s">
        <v>287</v>
      </c>
      <c r="K618" t="s">
        <v>133</v>
      </c>
      <c r="L618" t="s">
        <v>980</v>
      </c>
      <c r="M618" t="s">
        <v>999</v>
      </c>
      <c r="N618" t="s">
        <v>985</v>
      </c>
      <c r="O618" t="s">
        <v>978</v>
      </c>
      <c r="P618" t="s">
        <v>1939</v>
      </c>
      <c r="Q618" t="s">
        <v>1956</v>
      </c>
      <c r="R618" t="s">
        <v>1961</v>
      </c>
    </row>
    <row r="619" spans="1:18" x14ac:dyDescent="0.25">
      <c r="A619" t="s">
        <v>2</v>
      </c>
      <c r="B619" t="s">
        <v>704</v>
      </c>
      <c r="C619" t="s">
        <v>464</v>
      </c>
      <c r="D619" t="s">
        <v>5</v>
      </c>
      <c r="E619" t="s">
        <v>10</v>
      </c>
      <c r="F619" t="s">
        <v>140</v>
      </c>
      <c r="G619" t="s">
        <v>394</v>
      </c>
      <c r="H619" t="s">
        <v>397</v>
      </c>
      <c r="I619" t="s">
        <v>94</v>
      </c>
      <c r="J619" t="s">
        <v>278</v>
      </c>
      <c r="K619" t="s">
        <v>25</v>
      </c>
      <c r="L619" t="s">
        <v>980</v>
      </c>
      <c r="M619" t="s">
        <v>999</v>
      </c>
      <c r="N619" t="s">
        <v>985</v>
      </c>
      <c r="O619" t="s">
        <v>978</v>
      </c>
      <c r="P619" t="s">
        <v>1939</v>
      </c>
      <c r="Q619" t="s">
        <v>1955</v>
      </c>
      <c r="R619" t="s">
        <v>1961</v>
      </c>
    </row>
    <row r="620" spans="1:18" x14ac:dyDescent="0.25">
      <c r="A620" t="s">
        <v>2</v>
      </c>
      <c r="B620" t="s">
        <v>710</v>
      </c>
      <c r="C620" t="s">
        <v>470</v>
      </c>
      <c r="D620" t="s">
        <v>5</v>
      </c>
      <c r="E620" t="s">
        <v>16</v>
      </c>
      <c r="F620" t="s">
        <v>140</v>
      </c>
      <c r="G620" t="s">
        <v>394</v>
      </c>
      <c r="H620" t="s">
        <v>397</v>
      </c>
      <c r="I620" t="s">
        <v>60</v>
      </c>
      <c r="J620" t="s">
        <v>281</v>
      </c>
      <c r="K620" t="s">
        <v>72</v>
      </c>
      <c r="L620" t="s">
        <v>980</v>
      </c>
      <c r="M620" t="s">
        <v>999</v>
      </c>
      <c r="N620" t="s">
        <v>985</v>
      </c>
      <c r="O620" t="s">
        <v>978</v>
      </c>
      <c r="P620" t="s">
        <v>1939</v>
      </c>
      <c r="Q620" t="s">
        <v>1959</v>
      </c>
      <c r="R620" t="s">
        <v>1961</v>
      </c>
    </row>
    <row r="621" spans="1:18" x14ac:dyDescent="0.25">
      <c r="A621" t="s">
        <v>2</v>
      </c>
      <c r="B621" t="s">
        <v>844</v>
      </c>
      <c r="C621" t="s">
        <v>621</v>
      </c>
      <c r="D621" t="s">
        <v>8</v>
      </c>
      <c r="E621" t="s">
        <v>12</v>
      </c>
      <c r="F621" t="s">
        <v>140</v>
      </c>
      <c r="G621" t="s">
        <v>394</v>
      </c>
      <c r="H621" t="s">
        <v>397</v>
      </c>
      <c r="I621" t="s">
        <v>82</v>
      </c>
      <c r="J621" t="s">
        <v>285</v>
      </c>
      <c r="K621" t="s">
        <v>120</v>
      </c>
      <c r="L621" t="s">
        <v>980</v>
      </c>
      <c r="M621" t="s">
        <v>999</v>
      </c>
      <c r="N621" t="s">
        <v>985</v>
      </c>
      <c r="O621" t="s">
        <v>978</v>
      </c>
      <c r="P621" t="s">
        <v>1939</v>
      </c>
      <c r="Q621" t="s">
        <v>1957</v>
      </c>
      <c r="R621" t="s">
        <v>1961</v>
      </c>
    </row>
    <row r="622" spans="1:18" x14ac:dyDescent="0.25">
      <c r="A622" t="s">
        <v>2</v>
      </c>
      <c r="B622" t="s">
        <v>711</v>
      </c>
      <c r="C622" t="s">
        <v>471</v>
      </c>
      <c r="D622" t="s">
        <v>6</v>
      </c>
      <c r="E622" t="s">
        <v>9</v>
      </c>
      <c r="F622" t="s">
        <v>140</v>
      </c>
      <c r="G622" t="s">
        <v>393</v>
      </c>
      <c r="H622" t="s">
        <v>397</v>
      </c>
      <c r="I622" t="s">
        <v>188</v>
      </c>
      <c r="J622" t="s">
        <v>287</v>
      </c>
      <c r="K622" t="s">
        <v>73</v>
      </c>
      <c r="L622" t="s">
        <v>980</v>
      </c>
      <c r="M622" t="s">
        <v>999</v>
      </c>
      <c r="N622" t="s">
        <v>985</v>
      </c>
      <c r="O622" t="s">
        <v>978</v>
      </c>
      <c r="P622" t="s">
        <v>1939</v>
      </c>
      <c r="Q622" t="s">
        <v>1952</v>
      </c>
      <c r="R622" t="s">
        <v>1961</v>
      </c>
    </row>
    <row r="623" spans="1:18" x14ac:dyDescent="0.25">
      <c r="A623" t="s">
        <v>2</v>
      </c>
      <c r="B623" t="s">
        <v>654</v>
      </c>
      <c r="C623" t="s">
        <v>412</v>
      </c>
      <c r="D623" t="s">
        <v>4</v>
      </c>
      <c r="E623" t="s">
        <v>11</v>
      </c>
      <c r="F623" t="s">
        <v>140</v>
      </c>
      <c r="G623" t="s">
        <v>393</v>
      </c>
      <c r="H623" t="s">
        <v>397</v>
      </c>
      <c r="I623" t="s">
        <v>149</v>
      </c>
      <c r="J623" t="s">
        <v>278</v>
      </c>
      <c r="K623" t="s">
        <v>30</v>
      </c>
      <c r="L623" t="s">
        <v>980</v>
      </c>
      <c r="M623" t="s">
        <v>999</v>
      </c>
      <c r="N623" t="s">
        <v>985</v>
      </c>
      <c r="O623" t="s">
        <v>987</v>
      </c>
      <c r="P623" t="s">
        <v>1939</v>
      </c>
      <c r="Q623" t="s">
        <v>1953</v>
      </c>
      <c r="R623" t="s">
        <v>1961</v>
      </c>
    </row>
    <row r="624" spans="1:18" x14ac:dyDescent="0.25">
      <c r="A624" t="s">
        <v>2</v>
      </c>
      <c r="B624" t="s">
        <v>707</v>
      </c>
      <c r="C624" t="s">
        <v>467</v>
      </c>
      <c r="D624" t="s">
        <v>5</v>
      </c>
      <c r="E624" t="s">
        <v>14</v>
      </c>
      <c r="F624" t="s">
        <v>140</v>
      </c>
      <c r="G624" t="s">
        <v>393</v>
      </c>
      <c r="H624" t="s">
        <v>397</v>
      </c>
      <c r="I624" t="s">
        <v>186</v>
      </c>
      <c r="J624" t="s">
        <v>287</v>
      </c>
      <c r="K624" t="s">
        <v>30</v>
      </c>
      <c r="L624" t="s">
        <v>980</v>
      </c>
      <c r="M624" t="s">
        <v>999</v>
      </c>
      <c r="N624" t="s">
        <v>985</v>
      </c>
      <c r="O624" t="s">
        <v>987</v>
      </c>
      <c r="P624" t="s">
        <v>1939</v>
      </c>
      <c r="Q624" t="s">
        <v>1958</v>
      </c>
      <c r="R624" t="s">
        <v>1961</v>
      </c>
    </row>
    <row r="625" spans="1:18" x14ac:dyDescent="0.25">
      <c r="A625" t="s">
        <v>2</v>
      </c>
      <c r="B625" t="s">
        <v>686</v>
      </c>
      <c r="C625" t="s">
        <v>446</v>
      </c>
      <c r="D625" t="s">
        <v>4</v>
      </c>
      <c r="E625" t="s">
        <v>15</v>
      </c>
      <c r="F625" t="s">
        <v>140</v>
      </c>
      <c r="G625" t="s">
        <v>394</v>
      </c>
      <c r="H625" t="s">
        <v>397</v>
      </c>
      <c r="I625" t="s">
        <v>134</v>
      </c>
      <c r="J625" t="s">
        <v>305</v>
      </c>
      <c r="K625" t="s">
        <v>57</v>
      </c>
      <c r="L625" t="s">
        <v>980</v>
      </c>
      <c r="M625" t="s">
        <v>999</v>
      </c>
      <c r="N625" t="s">
        <v>986</v>
      </c>
      <c r="O625" t="s">
        <v>987</v>
      </c>
      <c r="P625" t="s">
        <v>1939</v>
      </c>
      <c r="Q625" t="s">
        <v>1951</v>
      </c>
      <c r="R625" t="s">
        <v>1961</v>
      </c>
    </row>
    <row r="626" spans="1:18" x14ac:dyDescent="0.25">
      <c r="A626" t="s">
        <v>2</v>
      </c>
      <c r="B626" t="s">
        <v>829</v>
      </c>
      <c r="C626" t="s">
        <v>606</v>
      </c>
      <c r="D626" t="s">
        <v>8</v>
      </c>
      <c r="E626" t="s">
        <v>9</v>
      </c>
      <c r="F626" t="s">
        <v>140</v>
      </c>
      <c r="G626" t="s">
        <v>394</v>
      </c>
      <c r="H626" t="s">
        <v>397</v>
      </c>
      <c r="I626" t="s">
        <v>91</v>
      </c>
      <c r="J626" t="s">
        <v>287</v>
      </c>
      <c r="K626" t="s">
        <v>112</v>
      </c>
      <c r="L626" t="s">
        <v>980</v>
      </c>
      <c r="M626" t="s">
        <v>999</v>
      </c>
      <c r="N626" t="s">
        <v>986</v>
      </c>
      <c r="O626" t="s">
        <v>987</v>
      </c>
      <c r="P626" t="s">
        <v>1939</v>
      </c>
      <c r="Q626" t="s">
        <v>1952</v>
      </c>
      <c r="R626" t="s">
        <v>1961</v>
      </c>
    </row>
    <row r="627" spans="1:18" x14ac:dyDescent="0.25">
      <c r="A627" t="s">
        <v>2</v>
      </c>
      <c r="B627" t="s">
        <v>779</v>
      </c>
      <c r="C627" t="s">
        <v>546</v>
      </c>
      <c r="D627" t="s">
        <v>6</v>
      </c>
      <c r="E627" t="s">
        <v>16</v>
      </c>
      <c r="F627" t="s">
        <v>140</v>
      </c>
      <c r="G627" t="s">
        <v>394</v>
      </c>
      <c r="H627" t="s">
        <v>397</v>
      </c>
      <c r="I627" t="s">
        <v>231</v>
      </c>
      <c r="J627" t="s">
        <v>351</v>
      </c>
      <c r="K627" t="s">
        <v>112</v>
      </c>
      <c r="L627" t="s">
        <v>980</v>
      </c>
      <c r="M627" t="s">
        <v>999</v>
      </c>
      <c r="N627" t="s">
        <v>986</v>
      </c>
      <c r="O627" t="s">
        <v>987</v>
      </c>
      <c r="P627" t="s">
        <v>1939</v>
      </c>
      <c r="Q627" t="s">
        <v>1959</v>
      </c>
      <c r="R627" t="s">
        <v>1961</v>
      </c>
    </row>
    <row r="628" spans="1:18" x14ac:dyDescent="0.25">
      <c r="A628" t="s">
        <v>2</v>
      </c>
      <c r="B628" t="s">
        <v>728</v>
      </c>
      <c r="C628" t="s">
        <v>492</v>
      </c>
      <c r="D628" t="s">
        <v>6</v>
      </c>
      <c r="E628" t="s">
        <v>11</v>
      </c>
      <c r="F628" t="s">
        <v>140</v>
      </c>
      <c r="G628" t="s">
        <v>394</v>
      </c>
      <c r="H628" t="s">
        <v>397</v>
      </c>
      <c r="I628" t="s">
        <v>202</v>
      </c>
      <c r="J628" t="s">
        <v>332</v>
      </c>
      <c r="K628" t="s">
        <v>88</v>
      </c>
      <c r="L628" t="s">
        <v>980</v>
      </c>
      <c r="M628" t="s">
        <v>999</v>
      </c>
      <c r="N628" t="s">
        <v>986</v>
      </c>
      <c r="O628" t="s">
        <v>987</v>
      </c>
      <c r="P628" t="s">
        <v>1939</v>
      </c>
      <c r="Q628" t="s">
        <v>1953</v>
      </c>
      <c r="R628" t="s">
        <v>1961</v>
      </c>
    </row>
    <row r="629" spans="1:18" x14ac:dyDescent="0.25">
      <c r="A629" t="s">
        <v>2</v>
      </c>
      <c r="B629" t="s">
        <v>852</v>
      </c>
      <c r="C629" t="s">
        <v>629</v>
      </c>
      <c r="D629" t="s">
        <v>8</v>
      </c>
      <c r="E629" t="s">
        <v>14</v>
      </c>
      <c r="F629" t="s">
        <v>140</v>
      </c>
      <c r="G629" t="s">
        <v>394</v>
      </c>
      <c r="H629" t="s">
        <v>397</v>
      </c>
      <c r="I629" t="s">
        <v>70</v>
      </c>
      <c r="J629" t="s">
        <v>382</v>
      </c>
      <c r="K629" t="s">
        <v>88</v>
      </c>
      <c r="L629" t="s">
        <v>980</v>
      </c>
      <c r="M629" t="s">
        <v>999</v>
      </c>
      <c r="N629" t="s">
        <v>986</v>
      </c>
      <c r="O629" t="s">
        <v>987</v>
      </c>
      <c r="P629" t="s">
        <v>1939</v>
      </c>
      <c r="Q629" t="s">
        <v>1958</v>
      </c>
      <c r="R629" t="s">
        <v>1961</v>
      </c>
    </row>
    <row r="630" spans="1:18" x14ac:dyDescent="0.25">
      <c r="A630" t="s">
        <v>2</v>
      </c>
      <c r="B630" t="s">
        <v>660</v>
      </c>
      <c r="C630" t="s">
        <v>420</v>
      </c>
      <c r="D630" t="s">
        <v>4</v>
      </c>
      <c r="E630" t="s">
        <v>13</v>
      </c>
      <c r="F630" t="s">
        <v>140</v>
      </c>
      <c r="G630" t="s">
        <v>394</v>
      </c>
      <c r="H630" t="s">
        <v>397</v>
      </c>
      <c r="I630" t="s">
        <v>70</v>
      </c>
      <c r="J630" t="s">
        <v>285</v>
      </c>
      <c r="K630" t="s">
        <v>38</v>
      </c>
      <c r="L630" t="s">
        <v>980</v>
      </c>
      <c r="M630" t="s">
        <v>999</v>
      </c>
      <c r="N630" t="s">
        <v>986</v>
      </c>
      <c r="O630" t="s">
        <v>987</v>
      </c>
      <c r="P630" t="s">
        <v>1939</v>
      </c>
      <c r="Q630" t="s">
        <v>1956</v>
      </c>
      <c r="R630" t="s">
        <v>1961</v>
      </c>
    </row>
    <row r="631" spans="1:18" x14ac:dyDescent="0.25">
      <c r="A631" t="s">
        <v>1715</v>
      </c>
      <c r="B631" t="s">
        <v>342</v>
      </c>
      <c r="C631" t="s">
        <v>1716</v>
      </c>
      <c r="D631" t="s">
        <v>8</v>
      </c>
      <c r="E631" t="s">
        <v>16</v>
      </c>
      <c r="F631" t="s">
        <v>140</v>
      </c>
      <c r="G631" t="s">
        <v>396</v>
      </c>
      <c r="H631" t="s">
        <v>814</v>
      </c>
      <c r="I631" t="s">
        <v>184</v>
      </c>
      <c r="J631" t="s">
        <v>281</v>
      </c>
      <c r="K631" t="s">
        <v>127</v>
      </c>
      <c r="L631" t="s">
        <v>1717</v>
      </c>
      <c r="M631" t="s">
        <v>1718</v>
      </c>
      <c r="N631" t="s">
        <v>1719</v>
      </c>
      <c r="O631" t="s">
        <v>966</v>
      </c>
      <c r="P631" t="s">
        <v>1939</v>
      </c>
      <c r="Q631" t="s">
        <v>1959</v>
      </c>
      <c r="R631" t="s">
        <v>1961</v>
      </c>
    </row>
    <row r="632" spans="1:18" x14ac:dyDescent="0.25">
      <c r="A632" t="s">
        <v>1715</v>
      </c>
      <c r="B632" t="s">
        <v>233</v>
      </c>
      <c r="C632" t="s">
        <v>1720</v>
      </c>
      <c r="D632" t="s">
        <v>8</v>
      </c>
      <c r="E632" t="s">
        <v>10</v>
      </c>
      <c r="F632" t="s">
        <v>140</v>
      </c>
      <c r="G632" t="s">
        <v>395</v>
      </c>
      <c r="H632" t="s">
        <v>814</v>
      </c>
      <c r="I632" t="s">
        <v>1021</v>
      </c>
      <c r="J632" t="s">
        <v>285</v>
      </c>
      <c r="K632" t="s">
        <v>1193</v>
      </c>
      <c r="L632" t="s">
        <v>1717</v>
      </c>
      <c r="M632" t="s">
        <v>1718</v>
      </c>
      <c r="N632" t="s">
        <v>1719</v>
      </c>
      <c r="O632" t="s">
        <v>966</v>
      </c>
      <c r="P632" t="s">
        <v>1939</v>
      </c>
      <c r="Q632" t="s">
        <v>1955</v>
      </c>
      <c r="R632" t="s">
        <v>1961</v>
      </c>
    </row>
    <row r="633" spans="1:18" x14ac:dyDescent="0.25">
      <c r="A633" t="s">
        <v>1715</v>
      </c>
      <c r="B633" t="s">
        <v>389</v>
      </c>
      <c r="C633" t="s">
        <v>1721</v>
      </c>
      <c r="D633" t="s">
        <v>4</v>
      </c>
      <c r="E633" t="s">
        <v>15</v>
      </c>
      <c r="F633" t="s">
        <v>140</v>
      </c>
      <c r="G633" t="s">
        <v>395</v>
      </c>
      <c r="H633" t="s">
        <v>814</v>
      </c>
      <c r="I633" t="s">
        <v>68</v>
      </c>
      <c r="J633" t="s">
        <v>302</v>
      </c>
      <c r="K633" t="s">
        <v>371</v>
      </c>
      <c r="L633" t="s">
        <v>1717</v>
      </c>
      <c r="M633" t="s">
        <v>1718</v>
      </c>
      <c r="N633" t="s">
        <v>1722</v>
      </c>
      <c r="O633" t="s">
        <v>1713</v>
      </c>
      <c r="P633" t="s">
        <v>1939</v>
      </c>
      <c r="Q633" t="s">
        <v>1951</v>
      </c>
      <c r="R633" t="s">
        <v>1961</v>
      </c>
    </row>
    <row r="634" spans="1:18" x14ac:dyDescent="0.25">
      <c r="A634" t="s">
        <v>1715</v>
      </c>
      <c r="B634" t="s">
        <v>125</v>
      </c>
      <c r="C634" t="s">
        <v>1737</v>
      </c>
      <c r="D634" t="s">
        <v>8</v>
      </c>
      <c r="E634" t="s">
        <v>13</v>
      </c>
      <c r="F634" t="s">
        <v>140</v>
      </c>
      <c r="G634" t="s">
        <v>395</v>
      </c>
      <c r="H634" t="s">
        <v>814</v>
      </c>
      <c r="I634" t="s">
        <v>1085</v>
      </c>
      <c r="J634" t="s">
        <v>381</v>
      </c>
      <c r="K634" t="s">
        <v>73</v>
      </c>
      <c r="L634" t="s">
        <v>1717</v>
      </c>
      <c r="M634" t="s">
        <v>1718</v>
      </c>
      <c r="N634" t="s">
        <v>1722</v>
      </c>
      <c r="O634" t="s">
        <v>1713</v>
      </c>
      <c r="P634" t="s">
        <v>1939</v>
      </c>
      <c r="Q634" t="s">
        <v>1956</v>
      </c>
      <c r="R634" t="s">
        <v>1961</v>
      </c>
    </row>
    <row r="635" spans="1:18" x14ac:dyDescent="0.25">
      <c r="A635" t="s">
        <v>1715</v>
      </c>
      <c r="B635" t="s">
        <v>148</v>
      </c>
      <c r="C635" t="s">
        <v>1724</v>
      </c>
      <c r="D635" t="s">
        <v>4</v>
      </c>
      <c r="E635" t="s">
        <v>11</v>
      </c>
      <c r="F635" t="s">
        <v>140</v>
      </c>
      <c r="G635" t="s">
        <v>393</v>
      </c>
      <c r="H635" t="s">
        <v>804</v>
      </c>
      <c r="I635" t="s">
        <v>1125</v>
      </c>
      <c r="J635" t="s">
        <v>302</v>
      </c>
      <c r="K635" t="s">
        <v>363</v>
      </c>
      <c r="L635" t="s">
        <v>1717</v>
      </c>
      <c r="M635" t="s">
        <v>1718</v>
      </c>
      <c r="N635" t="s">
        <v>1722</v>
      </c>
      <c r="O635" t="s">
        <v>1713</v>
      </c>
      <c r="P635" t="s">
        <v>1939</v>
      </c>
      <c r="Q635" t="s">
        <v>1953</v>
      </c>
      <c r="R635" t="s">
        <v>1961</v>
      </c>
    </row>
    <row r="636" spans="1:18" x14ac:dyDescent="0.25">
      <c r="A636" t="s">
        <v>1715</v>
      </c>
      <c r="B636" t="s">
        <v>392</v>
      </c>
      <c r="C636" t="s">
        <v>1725</v>
      </c>
      <c r="D636" t="s">
        <v>8</v>
      </c>
      <c r="E636" t="s">
        <v>16</v>
      </c>
      <c r="F636" t="s">
        <v>140</v>
      </c>
      <c r="G636" t="s">
        <v>393</v>
      </c>
      <c r="H636" t="s">
        <v>804</v>
      </c>
      <c r="I636" t="s">
        <v>315</v>
      </c>
      <c r="J636" t="s">
        <v>344</v>
      </c>
      <c r="K636" t="s">
        <v>1185</v>
      </c>
      <c r="L636" t="s">
        <v>1717</v>
      </c>
      <c r="M636" t="s">
        <v>1718</v>
      </c>
      <c r="N636" t="s">
        <v>1722</v>
      </c>
      <c r="O636" t="s">
        <v>1713</v>
      </c>
      <c r="P636" t="s">
        <v>1939</v>
      </c>
      <c r="Q636" t="s">
        <v>1959</v>
      </c>
      <c r="R636" t="s">
        <v>1961</v>
      </c>
    </row>
    <row r="637" spans="1:18" x14ac:dyDescent="0.25">
      <c r="A637" t="s">
        <v>1715</v>
      </c>
      <c r="B637" t="s">
        <v>386</v>
      </c>
      <c r="C637" t="s">
        <v>1726</v>
      </c>
      <c r="D637" t="s">
        <v>8</v>
      </c>
      <c r="E637" t="s">
        <v>15</v>
      </c>
      <c r="F637" t="s">
        <v>140</v>
      </c>
      <c r="G637" t="s">
        <v>396</v>
      </c>
      <c r="H637" t="s">
        <v>804</v>
      </c>
      <c r="I637" t="s">
        <v>339</v>
      </c>
      <c r="J637" t="s">
        <v>298</v>
      </c>
      <c r="K637" t="s">
        <v>1066</v>
      </c>
      <c r="L637" t="s">
        <v>1717</v>
      </c>
      <c r="M637" t="s">
        <v>1718</v>
      </c>
      <c r="N637" t="s">
        <v>1722</v>
      </c>
      <c r="O637" t="s">
        <v>1713</v>
      </c>
      <c r="P637" t="s">
        <v>1939</v>
      </c>
      <c r="Q637" t="s">
        <v>1951</v>
      </c>
      <c r="R637" t="s">
        <v>1961</v>
      </c>
    </row>
    <row r="638" spans="1:18" x14ac:dyDescent="0.25">
      <c r="A638" t="s">
        <v>1715</v>
      </c>
      <c r="B638" t="s">
        <v>228</v>
      </c>
      <c r="C638" t="s">
        <v>1727</v>
      </c>
      <c r="D638" t="s">
        <v>4</v>
      </c>
      <c r="E638" t="s">
        <v>13</v>
      </c>
      <c r="F638" t="s">
        <v>140</v>
      </c>
      <c r="G638" t="s">
        <v>395</v>
      </c>
      <c r="H638" t="s">
        <v>804</v>
      </c>
      <c r="I638" t="s">
        <v>1728</v>
      </c>
      <c r="J638" t="s">
        <v>1034</v>
      </c>
      <c r="K638" t="s">
        <v>321</v>
      </c>
      <c r="L638" t="s">
        <v>1717</v>
      </c>
      <c r="M638" t="s">
        <v>1718</v>
      </c>
      <c r="N638" t="s">
        <v>1722</v>
      </c>
      <c r="O638" t="s">
        <v>1713</v>
      </c>
      <c r="P638" t="s">
        <v>1939</v>
      </c>
      <c r="Q638" t="s">
        <v>1956</v>
      </c>
      <c r="R638" t="s">
        <v>1961</v>
      </c>
    </row>
    <row r="639" spans="1:18" x14ac:dyDescent="0.25">
      <c r="A639" t="s">
        <v>1715</v>
      </c>
      <c r="B639" t="s">
        <v>391</v>
      </c>
      <c r="C639" t="s">
        <v>1729</v>
      </c>
      <c r="D639" t="s">
        <v>6</v>
      </c>
      <c r="E639" t="s">
        <v>11</v>
      </c>
      <c r="F639" t="s">
        <v>1296</v>
      </c>
      <c r="G639" t="s">
        <v>794</v>
      </c>
      <c r="H639" t="s">
        <v>804</v>
      </c>
      <c r="I639" t="s">
        <v>23</v>
      </c>
      <c r="J639" t="s">
        <v>384</v>
      </c>
      <c r="K639" t="s">
        <v>244</v>
      </c>
      <c r="L639" t="s">
        <v>1717</v>
      </c>
      <c r="M639" t="s">
        <v>1730</v>
      </c>
      <c r="N639" t="s">
        <v>1731</v>
      </c>
      <c r="O639" t="s">
        <v>1723</v>
      </c>
      <c r="P639" t="s">
        <v>1939</v>
      </c>
      <c r="Q639" t="s">
        <v>1953</v>
      </c>
      <c r="R639" t="s">
        <v>1961</v>
      </c>
    </row>
    <row r="640" spans="1:18" x14ac:dyDescent="0.25">
      <c r="A640" t="s">
        <v>1715</v>
      </c>
      <c r="B640" t="s">
        <v>388</v>
      </c>
      <c r="C640" t="s">
        <v>1732</v>
      </c>
      <c r="D640" t="s">
        <v>5</v>
      </c>
      <c r="E640" t="s">
        <v>10</v>
      </c>
      <c r="F640" t="s">
        <v>140</v>
      </c>
      <c r="G640" t="s">
        <v>396</v>
      </c>
      <c r="H640" t="s">
        <v>814</v>
      </c>
      <c r="I640" t="s">
        <v>1228</v>
      </c>
      <c r="J640" t="s">
        <v>1733</v>
      </c>
      <c r="K640" t="s">
        <v>292</v>
      </c>
      <c r="L640" t="s">
        <v>1717</v>
      </c>
      <c r="M640" t="s">
        <v>1718</v>
      </c>
      <c r="N640" t="s">
        <v>1731</v>
      </c>
      <c r="O640" t="s">
        <v>1723</v>
      </c>
      <c r="P640" t="s">
        <v>1939</v>
      </c>
      <c r="Q640" t="s">
        <v>1955</v>
      </c>
      <c r="R640" t="s">
        <v>1961</v>
      </c>
    </row>
    <row r="641" spans="1:18" x14ac:dyDescent="0.25">
      <c r="A641" t="s">
        <v>1715</v>
      </c>
      <c r="B641" t="s">
        <v>387</v>
      </c>
      <c r="C641" t="s">
        <v>1734</v>
      </c>
      <c r="D641" t="s">
        <v>6</v>
      </c>
      <c r="E641" t="s">
        <v>13</v>
      </c>
      <c r="F641" t="s">
        <v>1296</v>
      </c>
      <c r="G641" t="s">
        <v>794</v>
      </c>
      <c r="H641" t="s">
        <v>804</v>
      </c>
      <c r="I641" t="s">
        <v>354</v>
      </c>
      <c r="J641" t="s">
        <v>302</v>
      </c>
      <c r="K641" t="s">
        <v>1135</v>
      </c>
      <c r="L641" t="s">
        <v>1717</v>
      </c>
      <c r="M641" t="s">
        <v>1730</v>
      </c>
      <c r="N641" t="s">
        <v>1731</v>
      </c>
      <c r="O641" t="s">
        <v>1723</v>
      </c>
      <c r="P641" t="s">
        <v>1939</v>
      </c>
      <c r="Q641" t="s">
        <v>1956</v>
      </c>
      <c r="R641" t="s">
        <v>1961</v>
      </c>
    </row>
    <row r="642" spans="1:18" x14ac:dyDescent="0.25">
      <c r="A642" t="s">
        <v>1715</v>
      </c>
      <c r="B642" t="s">
        <v>390</v>
      </c>
      <c r="C642" t="s">
        <v>1738</v>
      </c>
      <c r="D642" t="s">
        <v>5</v>
      </c>
      <c r="E642" t="s">
        <v>17</v>
      </c>
      <c r="F642" t="s">
        <v>140</v>
      </c>
      <c r="G642" t="s">
        <v>396</v>
      </c>
      <c r="H642" t="s">
        <v>814</v>
      </c>
      <c r="I642" t="s">
        <v>1019</v>
      </c>
      <c r="J642" t="s">
        <v>267</v>
      </c>
      <c r="K642" t="s">
        <v>292</v>
      </c>
      <c r="L642" t="s">
        <v>1717</v>
      </c>
      <c r="M642" t="s">
        <v>1718</v>
      </c>
      <c r="N642" t="s">
        <v>1731</v>
      </c>
      <c r="O642" t="s">
        <v>1723</v>
      </c>
      <c r="P642" t="s">
        <v>1939</v>
      </c>
      <c r="Q642" t="s">
        <v>1954</v>
      </c>
      <c r="R642" t="s">
        <v>1961</v>
      </c>
    </row>
    <row r="643" spans="1:18" x14ac:dyDescent="0.25">
      <c r="A643" t="s">
        <v>1715</v>
      </c>
      <c r="B643" t="s">
        <v>661</v>
      </c>
      <c r="C643" t="s">
        <v>1735</v>
      </c>
      <c r="D643" t="s">
        <v>6</v>
      </c>
      <c r="E643" t="s">
        <v>9</v>
      </c>
      <c r="F643" t="s">
        <v>1077</v>
      </c>
      <c r="G643" t="s">
        <v>393</v>
      </c>
      <c r="H643" t="s">
        <v>804</v>
      </c>
      <c r="I643" t="s">
        <v>1052</v>
      </c>
      <c r="J643" t="s">
        <v>287</v>
      </c>
      <c r="K643" t="s">
        <v>315</v>
      </c>
      <c r="L643" t="s">
        <v>1717</v>
      </c>
      <c r="M643" t="s">
        <v>1730</v>
      </c>
      <c r="N643" t="s">
        <v>1731</v>
      </c>
      <c r="O643" t="s">
        <v>1723</v>
      </c>
      <c r="P643" t="s">
        <v>1939</v>
      </c>
      <c r="Q643" t="s">
        <v>1952</v>
      </c>
      <c r="R643" t="s">
        <v>1961</v>
      </c>
    </row>
    <row r="644" spans="1:18" x14ac:dyDescent="0.25">
      <c r="A644" t="s">
        <v>1715</v>
      </c>
      <c r="B644" t="s">
        <v>727</v>
      </c>
      <c r="C644" t="s">
        <v>1739</v>
      </c>
      <c r="D644" t="s">
        <v>8</v>
      </c>
      <c r="E644" t="s">
        <v>9</v>
      </c>
      <c r="F644" t="s">
        <v>140</v>
      </c>
      <c r="G644" t="s">
        <v>396</v>
      </c>
      <c r="H644" t="s">
        <v>804</v>
      </c>
      <c r="I644" t="s">
        <v>1066</v>
      </c>
      <c r="J644" t="s">
        <v>1010</v>
      </c>
      <c r="K644" t="s">
        <v>292</v>
      </c>
      <c r="L644" t="s">
        <v>1717</v>
      </c>
      <c r="M644" t="s">
        <v>1718</v>
      </c>
      <c r="N644" t="s">
        <v>1740</v>
      </c>
      <c r="O644" t="s">
        <v>1736</v>
      </c>
      <c r="P644" t="s">
        <v>1939</v>
      </c>
      <c r="Q644" t="s">
        <v>1952</v>
      </c>
      <c r="R644" t="s">
        <v>1961</v>
      </c>
    </row>
    <row r="645" spans="1:18" x14ac:dyDescent="0.25">
      <c r="A645" t="s">
        <v>1715</v>
      </c>
      <c r="B645" t="s">
        <v>754</v>
      </c>
      <c r="C645" t="s">
        <v>1741</v>
      </c>
      <c r="D645" t="s">
        <v>6</v>
      </c>
      <c r="E645" t="s">
        <v>16</v>
      </c>
      <c r="F645" t="s">
        <v>140</v>
      </c>
      <c r="G645" t="s">
        <v>396</v>
      </c>
      <c r="H645" t="s">
        <v>804</v>
      </c>
      <c r="I645" t="s">
        <v>1014</v>
      </c>
      <c r="J645" t="s">
        <v>267</v>
      </c>
      <c r="K645" t="s">
        <v>306</v>
      </c>
      <c r="L645" t="s">
        <v>1717</v>
      </c>
      <c r="M645" t="s">
        <v>1718</v>
      </c>
      <c r="N645" t="s">
        <v>1740</v>
      </c>
      <c r="O645" t="s">
        <v>1736</v>
      </c>
      <c r="P645" t="s">
        <v>1939</v>
      </c>
      <c r="Q645" t="s">
        <v>1959</v>
      </c>
      <c r="R645" t="s">
        <v>1961</v>
      </c>
    </row>
    <row r="646" spans="1:18" x14ac:dyDescent="0.25">
      <c r="A646" t="s">
        <v>1715</v>
      </c>
      <c r="B646" t="s">
        <v>743</v>
      </c>
      <c r="C646" t="s">
        <v>1744</v>
      </c>
      <c r="D646" t="s">
        <v>5</v>
      </c>
      <c r="E646" t="s">
        <v>15</v>
      </c>
      <c r="F646" t="s">
        <v>140</v>
      </c>
      <c r="G646" t="s">
        <v>396</v>
      </c>
      <c r="H646" t="s">
        <v>804</v>
      </c>
      <c r="I646" t="s">
        <v>337</v>
      </c>
      <c r="J646" t="s">
        <v>1137</v>
      </c>
      <c r="K646" t="s">
        <v>306</v>
      </c>
      <c r="L646" t="s">
        <v>1717</v>
      </c>
      <c r="M646" t="s">
        <v>1718</v>
      </c>
      <c r="N646" t="s">
        <v>1740</v>
      </c>
      <c r="O646" t="s">
        <v>1736</v>
      </c>
      <c r="P646" t="s">
        <v>1939</v>
      </c>
      <c r="Q646" t="s">
        <v>1951</v>
      </c>
      <c r="R646" t="s">
        <v>1961</v>
      </c>
    </row>
    <row r="647" spans="1:18" x14ac:dyDescent="0.25">
      <c r="A647" t="s">
        <v>1715</v>
      </c>
      <c r="B647" t="s">
        <v>699</v>
      </c>
      <c r="C647" t="s">
        <v>1745</v>
      </c>
      <c r="D647" t="s">
        <v>5</v>
      </c>
      <c r="E647" t="s">
        <v>12</v>
      </c>
      <c r="F647" t="s">
        <v>140</v>
      </c>
      <c r="G647" t="s">
        <v>395</v>
      </c>
      <c r="H647" t="s">
        <v>804</v>
      </c>
      <c r="I647" t="s">
        <v>321</v>
      </c>
      <c r="J647" t="s">
        <v>1167</v>
      </c>
      <c r="K647" t="s">
        <v>360</v>
      </c>
      <c r="L647" t="s">
        <v>1717</v>
      </c>
      <c r="M647" t="s">
        <v>1718</v>
      </c>
      <c r="N647" t="s">
        <v>1740</v>
      </c>
      <c r="O647" t="s">
        <v>1736</v>
      </c>
      <c r="P647" t="s">
        <v>1939</v>
      </c>
      <c r="Q647" t="s">
        <v>1957</v>
      </c>
      <c r="R647" t="s">
        <v>1961</v>
      </c>
    </row>
    <row r="648" spans="1:18" x14ac:dyDescent="0.25">
      <c r="A648" t="s">
        <v>1715</v>
      </c>
      <c r="B648" t="s">
        <v>739</v>
      </c>
      <c r="C648" t="s">
        <v>1742</v>
      </c>
      <c r="D648" t="s">
        <v>6</v>
      </c>
      <c r="E648" t="s">
        <v>10</v>
      </c>
      <c r="F648" t="s">
        <v>140</v>
      </c>
      <c r="G648" t="s">
        <v>395</v>
      </c>
      <c r="H648" t="s">
        <v>804</v>
      </c>
      <c r="I648" t="s">
        <v>233</v>
      </c>
      <c r="J648" t="s">
        <v>1023</v>
      </c>
      <c r="K648" t="s">
        <v>296</v>
      </c>
      <c r="L648" t="s">
        <v>1717</v>
      </c>
      <c r="M648" t="s">
        <v>1718</v>
      </c>
      <c r="N648" t="s">
        <v>1740</v>
      </c>
      <c r="O648" t="s">
        <v>1736</v>
      </c>
      <c r="P648" t="s">
        <v>1939</v>
      </c>
      <c r="Q648" t="s">
        <v>1955</v>
      </c>
      <c r="R648" t="s">
        <v>1961</v>
      </c>
    </row>
    <row r="649" spans="1:18" x14ac:dyDescent="0.25">
      <c r="A649" t="s">
        <v>1715</v>
      </c>
      <c r="B649" t="s">
        <v>737</v>
      </c>
      <c r="C649" t="s">
        <v>1743</v>
      </c>
      <c r="D649" t="s">
        <v>6</v>
      </c>
      <c r="E649" t="s">
        <v>11</v>
      </c>
      <c r="F649" t="s">
        <v>140</v>
      </c>
      <c r="G649" t="s">
        <v>396</v>
      </c>
      <c r="H649" t="s">
        <v>804</v>
      </c>
      <c r="I649" t="s">
        <v>1228</v>
      </c>
      <c r="J649" t="s">
        <v>364</v>
      </c>
      <c r="K649" t="s">
        <v>1152</v>
      </c>
      <c r="L649" t="s">
        <v>1717</v>
      </c>
      <c r="M649" t="s">
        <v>1718</v>
      </c>
      <c r="N649" t="s">
        <v>1740</v>
      </c>
      <c r="O649" t="s">
        <v>1736</v>
      </c>
      <c r="P649" t="s">
        <v>1939</v>
      </c>
      <c r="Q649" t="s">
        <v>1953</v>
      </c>
      <c r="R649" t="s">
        <v>1961</v>
      </c>
    </row>
    <row r="650" spans="1:18" x14ac:dyDescent="0.25">
      <c r="A650" t="s">
        <v>1715</v>
      </c>
      <c r="B650" t="s">
        <v>668</v>
      </c>
      <c r="C650" t="s">
        <v>1746</v>
      </c>
      <c r="D650" t="s">
        <v>5</v>
      </c>
      <c r="E650" t="s">
        <v>15</v>
      </c>
      <c r="F650" t="s">
        <v>140</v>
      </c>
      <c r="G650" t="s">
        <v>794</v>
      </c>
      <c r="H650" t="s">
        <v>814</v>
      </c>
      <c r="I650" t="s">
        <v>368</v>
      </c>
      <c r="J650" t="s">
        <v>1004</v>
      </c>
      <c r="K650" t="s">
        <v>1139</v>
      </c>
      <c r="L650" t="s">
        <v>1717</v>
      </c>
      <c r="M650" t="s">
        <v>1718</v>
      </c>
      <c r="N650" t="s">
        <v>1747</v>
      </c>
      <c r="O650" t="s">
        <v>1748</v>
      </c>
      <c r="P650" t="s">
        <v>1939</v>
      </c>
      <c r="Q650" t="s">
        <v>1951</v>
      </c>
      <c r="R650" t="s">
        <v>1961</v>
      </c>
    </row>
    <row r="651" spans="1:18" x14ac:dyDescent="0.25">
      <c r="A651" t="s">
        <v>1715</v>
      </c>
      <c r="B651" t="s">
        <v>751</v>
      </c>
      <c r="C651" t="s">
        <v>1749</v>
      </c>
      <c r="D651" t="s">
        <v>6</v>
      </c>
      <c r="E651" t="s">
        <v>16</v>
      </c>
      <c r="F651" t="s">
        <v>140</v>
      </c>
      <c r="G651" t="s">
        <v>794</v>
      </c>
      <c r="H651" t="s">
        <v>814</v>
      </c>
      <c r="I651" t="s">
        <v>1003</v>
      </c>
      <c r="J651" t="s">
        <v>285</v>
      </c>
      <c r="K651" t="s">
        <v>132</v>
      </c>
      <c r="L651" t="s">
        <v>1717</v>
      </c>
      <c r="M651" t="s">
        <v>1718</v>
      </c>
      <c r="N651" t="s">
        <v>1747</v>
      </c>
      <c r="O651" t="s">
        <v>1748</v>
      </c>
      <c r="P651" t="s">
        <v>1939</v>
      </c>
      <c r="Q651" t="s">
        <v>1959</v>
      </c>
      <c r="R651" t="s">
        <v>1961</v>
      </c>
    </row>
    <row r="652" spans="1:18" x14ac:dyDescent="0.25">
      <c r="A652" t="s">
        <v>1715</v>
      </c>
      <c r="B652" t="s">
        <v>649</v>
      </c>
      <c r="C652" t="s">
        <v>1750</v>
      </c>
      <c r="D652" t="s">
        <v>8</v>
      </c>
      <c r="E652" t="s">
        <v>9</v>
      </c>
      <c r="F652" t="s">
        <v>140</v>
      </c>
      <c r="G652" t="s">
        <v>393</v>
      </c>
      <c r="H652" t="s">
        <v>814</v>
      </c>
      <c r="I652" t="s">
        <v>116</v>
      </c>
      <c r="J652" t="s">
        <v>351</v>
      </c>
      <c r="K652" t="s">
        <v>1130</v>
      </c>
      <c r="L652" t="s">
        <v>1717</v>
      </c>
      <c r="M652" t="s">
        <v>1718</v>
      </c>
      <c r="N652" t="s">
        <v>1751</v>
      </c>
      <c r="O652" t="s">
        <v>1752</v>
      </c>
      <c r="P652" t="s">
        <v>1939</v>
      </c>
      <c r="Q652" t="s">
        <v>1952</v>
      </c>
      <c r="R652" t="s">
        <v>1961</v>
      </c>
    </row>
    <row r="653" spans="1:18" x14ac:dyDescent="0.25">
      <c r="A653" t="s">
        <v>1715</v>
      </c>
      <c r="B653" t="s">
        <v>666</v>
      </c>
      <c r="C653" t="s">
        <v>1753</v>
      </c>
      <c r="D653" t="s">
        <v>8</v>
      </c>
      <c r="E653" t="s">
        <v>14</v>
      </c>
      <c r="F653" t="s">
        <v>140</v>
      </c>
      <c r="G653" t="s">
        <v>393</v>
      </c>
      <c r="H653" t="s">
        <v>814</v>
      </c>
      <c r="I653" t="s">
        <v>316</v>
      </c>
      <c r="J653" t="s">
        <v>1062</v>
      </c>
      <c r="K653" t="s">
        <v>1130</v>
      </c>
      <c r="L653" t="s">
        <v>1717</v>
      </c>
      <c r="M653" t="s">
        <v>1718</v>
      </c>
      <c r="N653" t="s">
        <v>1751</v>
      </c>
      <c r="O653" t="s">
        <v>1752</v>
      </c>
      <c r="P653" t="s">
        <v>1939</v>
      </c>
      <c r="Q653" t="s">
        <v>1958</v>
      </c>
      <c r="R653" t="s">
        <v>1961</v>
      </c>
    </row>
    <row r="654" spans="1:18" x14ac:dyDescent="0.25">
      <c r="A654" t="s">
        <v>1715</v>
      </c>
      <c r="B654" t="s">
        <v>806</v>
      </c>
      <c r="C654" t="s">
        <v>1754</v>
      </c>
      <c r="D654" t="s">
        <v>4</v>
      </c>
      <c r="E654" t="s">
        <v>9</v>
      </c>
      <c r="F654" t="s">
        <v>140</v>
      </c>
      <c r="G654" t="s">
        <v>395</v>
      </c>
      <c r="H654" t="s">
        <v>814</v>
      </c>
      <c r="I654" t="s">
        <v>262</v>
      </c>
      <c r="J654" t="s">
        <v>287</v>
      </c>
      <c r="K654" t="s">
        <v>337</v>
      </c>
      <c r="L654" t="s">
        <v>1717</v>
      </c>
      <c r="M654" t="s">
        <v>1718</v>
      </c>
      <c r="N654" t="s">
        <v>1751</v>
      </c>
      <c r="O654" t="s">
        <v>1752</v>
      </c>
      <c r="P654" t="s">
        <v>1939</v>
      </c>
      <c r="Q654" t="s">
        <v>1952</v>
      </c>
      <c r="R654" t="s">
        <v>1961</v>
      </c>
    </row>
    <row r="655" spans="1:18" x14ac:dyDescent="0.25">
      <c r="A655" t="s">
        <v>1715</v>
      </c>
      <c r="B655" t="s">
        <v>810</v>
      </c>
      <c r="C655" t="s">
        <v>1755</v>
      </c>
      <c r="D655" t="s">
        <v>4</v>
      </c>
      <c r="E655" t="s">
        <v>13</v>
      </c>
      <c r="F655" t="s">
        <v>140</v>
      </c>
      <c r="G655" t="s">
        <v>395</v>
      </c>
      <c r="H655" t="s">
        <v>814</v>
      </c>
      <c r="I655" t="s">
        <v>50</v>
      </c>
      <c r="J655" t="s">
        <v>340</v>
      </c>
      <c r="K655" t="s">
        <v>127</v>
      </c>
      <c r="L655" t="s">
        <v>1717</v>
      </c>
      <c r="M655" t="s">
        <v>1718</v>
      </c>
      <c r="N655" t="s">
        <v>1751</v>
      </c>
      <c r="O655" t="s">
        <v>1752</v>
      </c>
      <c r="P655" t="s">
        <v>1939</v>
      </c>
      <c r="Q655" t="s">
        <v>1956</v>
      </c>
      <c r="R655" t="s">
        <v>1961</v>
      </c>
    </row>
    <row r="656" spans="1:18" x14ac:dyDescent="0.25">
      <c r="A656" t="s">
        <v>1715</v>
      </c>
      <c r="B656" t="s">
        <v>816</v>
      </c>
      <c r="C656" t="s">
        <v>1756</v>
      </c>
      <c r="D656" t="s">
        <v>6</v>
      </c>
      <c r="E656" t="s">
        <v>15</v>
      </c>
      <c r="F656" t="s">
        <v>140</v>
      </c>
      <c r="G656" t="s">
        <v>395</v>
      </c>
      <c r="H656" t="s">
        <v>804</v>
      </c>
      <c r="I656" t="s">
        <v>373</v>
      </c>
      <c r="J656" t="s">
        <v>1037</v>
      </c>
      <c r="K656" t="s">
        <v>126</v>
      </c>
      <c r="L656" t="s">
        <v>1717</v>
      </c>
      <c r="M656" t="s">
        <v>1718</v>
      </c>
      <c r="N656" t="s">
        <v>1757</v>
      </c>
      <c r="O656" t="s">
        <v>1758</v>
      </c>
      <c r="P656" t="s">
        <v>1939</v>
      </c>
      <c r="Q656" t="s">
        <v>1951</v>
      </c>
      <c r="R656" t="s">
        <v>1961</v>
      </c>
    </row>
    <row r="657" spans="1:18" x14ac:dyDescent="0.25">
      <c r="A657" t="s">
        <v>1715</v>
      </c>
      <c r="B657" t="s">
        <v>820</v>
      </c>
      <c r="C657" t="s">
        <v>1759</v>
      </c>
      <c r="D657" t="s">
        <v>6</v>
      </c>
      <c r="E657" t="s">
        <v>9</v>
      </c>
      <c r="F657" t="s">
        <v>140</v>
      </c>
      <c r="G657" t="s">
        <v>395</v>
      </c>
      <c r="H657" t="s">
        <v>804</v>
      </c>
      <c r="I657" t="s">
        <v>261</v>
      </c>
      <c r="J657" t="s">
        <v>267</v>
      </c>
      <c r="K657" t="s">
        <v>126</v>
      </c>
      <c r="L657" t="s">
        <v>1717</v>
      </c>
      <c r="M657" t="s">
        <v>1718</v>
      </c>
      <c r="N657" t="s">
        <v>1757</v>
      </c>
      <c r="O657" t="s">
        <v>1758</v>
      </c>
      <c r="P657" t="s">
        <v>1939</v>
      </c>
      <c r="Q657" t="s">
        <v>1952</v>
      </c>
      <c r="R657" t="s">
        <v>1961</v>
      </c>
    </row>
    <row r="658" spans="1:18" x14ac:dyDescent="0.25">
      <c r="A658" t="s">
        <v>1715</v>
      </c>
      <c r="B658" t="s">
        <v>734</v>
      </c>
      <c r="C658" t="s">
        <v>1760</v>
      </c>
      <c r="D658" t="s">
        <v>8</v>
      </c>
      <c r="E658" t="s">
        <v>16</v>
      </c>
      <c r="F658" t="s">
        <v>140</v>
      </c>
      <c r="G658" t="s">
        <v>395</v>
      </c>
      <c r="H658" t="s">
        <v>804</v>
      </c>
      <c r="I658" t="s">
        <v>1761</v>
      </c>
      <c r="J658" t="s">
        <v>344</v>
      </c>
      <c r="K658" t="s">
        <v>56</v>
      </c>
      <c r="L658" t="s">
        <v>1717</v>
      </c>
      <c r="M658" t="s">
        <v>1718</v>
      </c>
      <c r="N658" t="s">
        <v>1757</v>
      </c>
      <c r="O658" t="s">
        <v>1758</v>
      </c>
      <c r="P658" t="s">
        <v>1939</v>
      </c>
      <c r="Q658" t="s">
        <v>1959</v>
      </c>
      <c r="R658" t="s">
        <v>1961</v>
      </c>
    </row>
    <row r="659" spans="1:18" x14ac:dyDescent="0.25">
      <c r="A659" t="s">
        <v>1715</v>
      </c>
      <c r="B659" t="s">
        <v>688</v>
      </c>
      <c r="C659" t="s">
        <v>1762</v>
      </c>
      <c r="D659" t="s">
        <v>5</v>
      </c>
      <c r="E659" t="s">
        <v>15</v>
      </c>
      <c r="F659" t="s">
        <v>1780</v>
      </c>
      <c r="G659" t="s">
        <v>794</v>
      </c>
      <c r="H659" t="s">
        <v>804</v>
      </c>
      <c r="I659" t="s">
        <v>106</v>
      </c>
      <c r="J659" t="s">
        <v>1763</v>
      </c>
      <c r="K659" t="s">
        <v>91</v>
      </c>
      <c r="L659" t="s">
        <v>1717</v>
      </c>
      <c r="M659" t="s">
        <v>1730</v>
      </c>
      <c r="N659" t="s">
        <v>1764</v>
      </c>
      <c r="O659" t="s">
        <v>1765</v>
      </c>
      <c r="P659" t="s">
        <v>1939</v>
      </c>
      <c r="Q659" t="s">
        <v>1951</v>
      </c>
      <c r="R659" t="s">
        <v>1961</v>
      </c>
    </row>
    <row r="660" spans="1:18" x14ac:dyDescent="0.25">
      <c r="A660" t="s">
        <v>1715</v>
      </c>
      <c r="B660" t="s">
        <v>692</v>
      </c>
      <c r="C660" t="s">
        <v>1766</v>
      </c>
      <c r="D660" t="s">
        <v>4</v>
      </c>
      <c r="E660" t="s">
        <v>9</v>
      </c>
      <c r="F660" t="s">
        <v>142</v>
      </c>
      <c r="G660" t="s">
        <v>794</v>
      </c>
      <c r="H660" t="s">
        <v>804</v>
      </c>
      <c r="I660" t="s">
        <v>1767</v>
      </c>
      <c r="J660" t="s">
        <v>351</v>
      </c>
      <c r="K660" t="s">
        <v>91</v>
      </c>
      <c r="L660" t="s">
        <v>1717</v>
      </c>
      <c r="M660" t="s">
        <v>1730</v>
      </c>
      <c r="N660" t="s">
        <v>1764</v>
      </c>
      <c r="O660" t="s">
        <v>1765</v>
      </c>
      <c r="P660" t="s">
        <v>1939</v>
      </c>
      <c r="Q660" t="s">
        <v>1952</v>
      </c>
      <c r="R660" t="s">
        <v>1961</v>
      </c>
    </row>
    <row r="661" spans="1:18" x14ac:dyDescent="0.25">
      <c r="A661" t="s">
        <v>1715</v>
      </c>
      <c r="B661" t="s">
        <v>740</v>
      </c>
      <c r="C661" t="s">
        <v>1768</v>
      </c>
      <c r="D661" t="s">
        <v>8</v>
      </c>
      <c r="E661" t="s">
        <v>13</v>
      </c>
      <c r="F661" t="s">
        <v>142</v>
      </c>
      <c r="G661" t="s">
        <v>794</v>
      </c>
      <c r="H661" t="s">
        <v>804</v>
      </c>
      <c r="I661" t="s">
        <v>1767</v>
      </c>
      <c r="J661" t="s">
        <v>1101</v>
      </c>
      <c r="K661" t="s">
        <v>90</v>
      </c>
      <c r="L661" t="s">
        <v>1717</v>
      </c>
      <c r="M661" t="s">
        <v>1730</v>
      </c>
      <c r="N661" t="s">
        <v>1764</v>
      </c>
      <c r="O661" t="s">
        <v>1765</v>
      </c>
      <c r="P661" t="s">
        <v>1939</v>
      </c>
      <c r="Q661" t="s">
        <v>1956</v>
      </c>
      <c r="R661" t="s">
        <v>1961</v>
      </c>
    </row>
    <row r="662" spans="1:18" x14ac:dyDescent="0.25">
      <c r="A662" t="s">
        <v>1715</v>
      </c>
      <c r="B662" t="s">
        <v>651</v>
      </c>
      <c r="C662" t="s">
        <v>1769</v>
      </c>
      <c r="D662" t="s">
        <v>4</v>
      </c>
      <c r="E662" t="s">
        <v>16</v>
      </c>
      <c r="F662" t="s">
        <v>142</v>
      </c>
      <c r="G662" t="s">
        <v>794</v>
      </c>
      <c r="H662" t="s">
        <v>804</v>
      </c>
      <c r="I662" t="s">
        <v>1770</v>
      </c>
      <c r="J662" t="s">
        <v>1771</v>
      </c>
      <c r="K662" t="s">
        <v>137</v>
      </c>
      <c r="L662" t="s">
        <v>1717</v>
      </c>
      <c r="M662" t="s">
        <v>1730</v>
      </c>
      <c r="N662" t="s">
        <v>1764</v>
      </c>
      <c r="O662" t="s">
        <v>1765</v>
      </c>
      <c r="P662" t="s">
        <v>1939</v>
      </c>
      <c r="Q662" t="s">
        <v>1959</v>
      </c>
      <c r="R662" t="s">
        <v>1961</v>
      </c>
    </row>
    <row r="663" spans="1:18" x14ac:dyDescent="0.25">
      <c r="A663" t="s">
        <v>1715</v>
      </c>
      <c r="B663" t="s">
        <v>753</v>
      </c>
      <c r="C663" t="s">
        <v>1772</v>
      </c>
      <c r="D663" t="s">
        <v>8</v>
      </c>
      <c r="E663" t="s">
        <v>10</v>
      </c>
      <c r="F663" t="s">
        <v>142</v>
      </c>
      <c r="G663" t="s">
        <v>794</v>
      </c>
      <c r="H663" t="s">
        <v>804</v>
      </c>
      <c r="I663" t="s">
        <v>1773</v>
      </c>
      <c r="J663" t="s">
        <v>383</v>
      </c>
      <c r="K663" t="s">
        <v>1278</v>
      </c>
      <c r="L663" t="s">
        <v>1717</v>
      </c>
      <c r="M663" t="s">
        <v>1730</v>
      </c>
      <c r="N663" t="s">
        <v>1764</v>
      </c>
      <c r="O663" t="s">
        <v>1765</v>
      </c>
      <c r="P663" t="s">
        <v>1939</v>
      </c>
      <c r="Q663" t="s">
        <v>1955</v>
      </c>
      <c r="R663" t="s">
        <v>1961</v>
      </c>
    </row>
    <row r="664" spans="1:18" x14ac:dyDescent="0.25">
      <c r="A664" t="s">
        <v>1715</v>
      </c>
      <c r="B664" t="s">
        <v>665</v>
      </c>
      <c r="C664" t="s">
        <v>1774</v>
      </c>
      <c r="D664" t="s">
        <v>8</v>
      </c>
      <c r="E664" t="s">
        <v>12</v>
      </c>
      <c r="F664" t="s">
        <v>141</v>
      </c>
      <c r="G664" t="s">
        <v>794</v>
      </c>
      <c r="H664" t="s">
        <v>804</v>
      </c>
      <c r="I664" t="s">
        <v>151</v>
      </c>
      <c r="J664" t="s">
        <v>1763</v>
      </c>
      <c r="K664" t="s">
        <v>237</v>
      </c>
      <c r="L664" t="s">
        <v>1775</v>
      </c>
      <c r="M664" t="s">
        <v>1730</v>
      </c>
      <c r="N664" t="s">
        <v>1764</v>
      </c>
      <c r="O664" t="s">
        <v>1765</v>
      </c>
      <c r="P664" t="s">
        <v>1939</v>
      </c>
      <c r="Q664" t="s">
        <v>1957</v>
      </c>
      <c r="R664" t="s">
        <v>1961</v>
      </c>
    </row>
    <row r="665" spans="1:18" x14ac:dyDescent="0.25">
      <c r="A665" t="s">
        <v>1715</v>
      </c>
      <c r="B665" t="s">
        <v>808</v>
      </c>
      <c r="C665" t="s">
        <v>1776</v>
      </c>
      <c r="D665" t="s">
        <v>4</v>
      </c>
      <c r="E665" t="s">
        <v>11</v>
      </c>
      <c r="F665" t="s">
        <v>141</v>
      </c>
      <c r="G665" t="s">
        <v>794</v>
      </c>
      <c r="H665" t="s">
        <v>804</v>
      </c>
      <c r="I665" t="s">
        <v>1315</v>
      </c>
      <c r="J665" t="s">
        <v>353</v>
      </c>
      <c r="K665" t="s">
        <v>1777</v>
      </c>
      <c r="L665" t="s">
        <v>1775</v>
      </c>
      <c r="M665" t="s">
        <v>1730</v>
      </c>
      <c r="N665" t="s">
        <v>1764</v>
      </c>
      <c r="O665" t="s">
        <v>1765</v>
      </c>
      <c r="P665" t="s">
        <v>1939</v>
      </c>
      <c r="Q665" t="s">
        <v>1953</v>
      </c>
      <c r="R665" t="s">
        <v>1961</v>
      </c>
    </row>
    <row r="666" spans="1:18" x14ac:dyDescent="0.25">
      <c r="A666" t="s">
        <v>1715</v>
      </c>
      <c r="B666" t="s">
        <v>755</v>
      </c>
      <c r="C666" t="s">
        <v>1781</v>
      </c>
      <c r="D666" t="s">
        <v>8</v>
      </c>
      <c r="E666" t="s">
        <v>15</v>
      </c>
      <c r="F666" t="s">
        <v>140</v>
      </c>
      <c r="G666" t="s">
        <v>393</v>
      </c>
      <c r="H666" t="s">
        <v>804</v>
      </c>
      <c r="I666" t="s">
        <v>33</v>
      </c>
      <c r="J666" t="s">
        <v>319</v>
      </c>
      <c r="K666" t="s">
        <v>1782</v>
      </c>
      <c r="L666" t="s">
        <v>1775</v>
      </c>
      <c r="M666" t="s">
        <v>1783</v>
      </c>
      <c r="N666" t="s">
        <v>1764</v>
      </c>
      <c r="O666" t="s">
        <v>1778</v>
      </c>
      <c r="P666" t="s">
        <v>1939</v>
      </c>
      <c r="Q666" t="s">
        <v>1951</v>
      </c>
      <c r="R666" t="s">
        <v>1961</v>
      </c>
    </row>
    <row r="667" spans="1:18" x14ac:dyDescent="0.25">
      <c r="A667" t="s">
        <v>1715</v>
      </c>
      <c r="B667" t="s">
        <v>730</v>
      </c>
      <c r="C667" t="s">
        <v>1784</v>
      </c>
      <c r="D667" t="s">
        <v>8</v>
      </c>
      <c r="E667" t="s">
        <v>13</v>
      </c>
      <c r="F667" t="s">
        <v>140</v>
      </c>
      <c r="G667" t="s">
        <v>393</v>
      </c>
      <c r="H667" t="s">
        <v>804</v>
      </c>
      <c r="I667" t="s">
        <v>1785</v>
      </c>
      <c r="J667" t="s">
        <v>374</v>
      </c>
      <c r="K667" t="s">
        <v>1786</v>
      </c>
      <c r="L667" t="s">
        <v>1775</v>
      </c>
      <c r="M667" t="s">
        <v>1783</v>
      </c>
      <c r="N667" t="s">
        <v>1764</v>
      </c>
      <c r="O667" t="s">
        <v>1778</v>
      </c>
      <c r="P667" t="s">
        <v>1939</v>
      </c>
      <c r="Q667" t="s">
        <v>1956</v>
      </c>
      <c r="R667" t="s">
        <v>1961</v>
      </c>
    </row>
    <row r="668" spans="1:18" x14ac:dyDescent="0.25">
      <c r="A668" t="s">
        <v>1715</v>
      </c>
      <c r="B668" t="s">
        <v>673</v>
      </c>
      <c r="C668" t="s">
        <v>1787</v>
      </c>
      <c r="D668" t="s">
        <v>4</v>
      </c>
      <c r="E668" t="s">
        <v>11</v>
      </c>
      <c r="F668" t="s">
        <v>140</v>
      </c>
      <c r="G668" t="s">
        <v>393</v>
      </c>
      <c r="H668" t="s">
        <v>804</v>
      </c>
      <c r="I668" t="s">
        <v>1788</v>
      </c>
      <c r="J668" t="s">
        <v>287</v>
      </c>
      <c r="K668" t="s">
        <v>1782</v>
      </c>
      <c r="L668" t="s">
        <v>1775</v>
      </c>
      <c r="M668" t="s">
        <v>1783</v>
      </c>
      <c r="N668" t="s">
        <v>1764</v>
      </c>
      <c r="O668" t="s">
        <v>1778</v>
      </c>
      <c r="P668" t="s">
        <v>1939</v>
      </c>
      <c r="Q668" t="s">
        <v>1953</v>
      </c>
      <c r="R668" t="s">
        <v>1961</v>
      </c>
    </row>
    <row r="669" spans="1:18" x14ac:dyDescent="0.25">
      <c r="A669" t="s">
        <v>1715</v>
      </c>
      <c r="B669" t="s">
        <v>721</v>
      </c>
      <c r="C669" t="s">
        <v>1789</v>
      </c>
      <c r="D669" t="s">
        <v>4</v>
      </c>
      <c r="E669" t="s">
        <v>16</v>
      </c>
      <c r="F669" t="s">
        <v>140</v>
      </c>
      <c r="G669" t="s">
        <v>393</v>
      </c>
      <c r="H669" t="s">
        <v>804</v>
      </c>
      <c r="I669" t="s">
        <v>82</v>
      </c>
      <c r="J669" t="s">
        <v>332</v>
      </c>
      <c r="K669" t="s">
        <v>187</v>
      </c>
      <c r="L669" t="s">
        <v>1775</v>
      </c>
      <c r="M669" t="s">
        <v>1783</v>
      </c>
      <c r="N669" t="s">
        <v>1764</v>
      </c>
      <c r="O669" t="s">
        <v>1778</v>
      </c>
      <c r="P669" t="s">
        <v>1939</v>
      </c>
      <c r="Q669" t="s">
        <v>1959</v>
      </c>
      <c r="R669" t="s">
        <v>1961</v>
      </c>
    </row>
    <row r="670" spans="1:18" x14ac:dyDescent="0.25">
      <c r="A670" t="s">
        <v>1715</v>
      </c>
      <c r="B670" t="s">
        <v>698</v>
      </c>
      <c r="C670" t="s">
        <v>1790</v>
      </c>
      <c r="D670" t="s">
        <v>6</v>
      </c>
      <c r="E670" t="s">
        <v>9</v>
      </c>
      <c r="F670" t="s">
        <v>140</v>
      </c>
      <c r="G670" t="s">
        <v>393</v>
      </c>
      <c r="H670" t="s">
        <v>804</v>
      </c>
      <c r="I670" t="s">
        <v>102</v>
      </c>
      <c r="J670" t="s">
        <v>302</v>
      </c>
      <c r="K670" t="s">
        <v>1102</v>
      </c>
      <c r="L670" t="s">
        <v>1775</v>
      </c>
      <c r="M670" t="s">
        <v>1783</v>
      </c>
      <c r="N670" t="s">
        <v>1764</v>
      </c>
      <c r="O670" t="s">
        <v>1778</v>
      </c>
      <c r="P670" t="s">
        <v>1939</v>
      </c>
      <c r="Q670" t="s">
        <v>1952</v>
      </c>
      <c r="R670" t="s">
        <v>1961</v>
      </c>
    </row>
    <row r="671" spans="1:18" x14ac:dyDescent="0.25">
      <c r="A671" t="s">
        <v>1715</v>
      </c>
      <c r="B671" t="s">
        <v>724</v>
      </c>
      <c r="C671" t="s">
        <v>1791</v>
      </c>
      <c r="D671" t="s">
        <v>6</v>
      </c>
      <c r="E671" t="s">
        <v>14</v>
      </c>
      <c r="F671" t="s">
        <v>140</v>
      </c>
      <c r="G671" t="s">
        <v>393</v>
      </c>
      <c r="H671" t="s">
        <v>804</v>
      </c>
      <c r="I671" t="s">
        <v>70</v>
      </c>
      <c r="J671" t="s">
        <v>1792</v>
      </c>
      <c r="K671" t="s">
        <v>1102</v>
      </c>
      <c r="L671" t="s">
        <v>1775</v>
      </c>
      <c r="M671" t="s">
        <v>1783</v>
      </c>
      <c r="N671" t="s">
        <v>1764</v>
      </c>
      <c r="O671" t="s">
        <v>1778</v>
      </c>
      <c r="P671" t="s">
        <v>1939</v>
      </c>
      <c r="Q671" t="s">
        <v>1958</v>
      </c>
      <c r="R671" t="s">
        <v>1961</v>
      </c>
    </row>
    <row r="672" spans="1:18" x14ac:dyDescent="0.25">
      <c r="A672" t="s">
        <v>1715</v>
      </c>
      <c r="B672" t="s">
        <v>700</v>
      </c>
      <c r="C672" t="s">
        <v>1793</v>
      </c>
      <c r="D672" t="s">
        <v>6</v>
      </c>
      <c r="E672" t="s">
        <v>10</v>
      </c>
      <c r="F672" t="s">
        <v>140</v>
      </c>
      <c r="G672" t="s">
        <v>393</v>
      </c>
      <c r="H672" t="s">
        <v>804</v>
      </c>
      <c r="I672" t="s">
        <v>70</v>
      </c>
      <c r="J672" t="s">
        <v>1792</v>
      </c>
      <c r="K672" t="s">
        <v>1102</v>
      </c>
      <c r="L672" t="s">
        <v>1775</v>
      </c>
      <c r="M672" t="s">
        <v>1783</v>
      </c>
      <c r="N672" t="s">
        <v>1764</v>
      </c>
      <c r="O672" t="s">
        <v>1778</v>
      </c>
      <c r="P672" t="s">
        <v>1939</v>
      </c>
      <c r="Q672" t="s">
        <v>1955</v>
      </c>
      <c r="R672" t="s">
        <v>1961</v>
      </c>
    </row>
    <row r="673" spans="1:18" x14ac:dyDescent="0.25">
      <c r="A673" t="s">
        <v>1715</v>
      </c>
      <c r="B673" t="s">
        <v>749</v>
      </c>
      <c r="C673" t="s">
        <v>1794</v>
      </c>
      <c r="D673" t="s">
        <v>5</v>
      </c>
      <c r="E673" t="s">
        <v>13</v>
      </c>
      <c r="F673" t="s">
        <v>140</v>
      </c>
      <c r="G673" t="s">
        <v>393</v>
      </c>
      <c r="H673" t="s">
        <v>804</v>
      </c>
      <c r="I673" t="s">
        <v>69</v>
      </c>
      <c r="J673" t="s">
        <v>302</v>
      </c>
      <c r="K673" t="s">
        <v>184</v>
      </c>
      <c r="L673" t="s">
        <v>1775</v>
      </c>
      <c r="M673" t="s">
        <v>1783</v>
      </c>
      <c r="N673" t="s">
        <v>1764</v>
      </c>
      <c r="O673" t="s">
        <v>1778</v>
      </c>
      <c r="P673" t="s">
        <v>1939</v>
      </c>
      <c r="Q673" t="s">
        <v>1956</v>
      </c>
      <c r="R673" t="s">
        <v>1961</v>
      </c>
    </row>
    <row r="674" spans="1:18" x14ac:dyDescent="0.25">
      <c r="A674" t="s">
        <v>1715</v>
      </c>
      <c r="B674" t="s">
        <v>796</v>
      </c>
      <c r="C674" t="s">
        <v>1795</v>
      </c>
      <c r="D674" t="s">
        <v>5</v>
      </c>
      <c r="E674" t="s">
        <v>9</v>
      </c>
      <c r="F674" t="s">
        <v>140</v>
      </c>
      <c r="G674" t="s">
        <v>393</v>
      </c>
      <c r="H674" t="s">
        <v>804</v>
      </c>
      <c r="I674" t="s">
        <v>133</v>
      </c>
      <c r="J674" t="s">
        <v>302</v>
      </c>
      <c r="K674" t="s">
        <v>222</v>
      </c>
      <c r="L674" t="s">
        <v>1775</v>
      </c>
      <c r="M674" t="s">
        <v>1783</v>
      </c>
      <c r="N674" t="s">
        <v>1764</v>
      </c>
      <c r="O674" t="s">
        <v>1778</v>
      </c>
      <c r="P674" t="s">
        <v>1939</v>
      </c>
      <c r="Q674" t="s">
        <v>1952</v>
      </c>
      <c r="R674" t="s">
        <v>1961</v>
      </c>
    </row>
    <row r="675" spans="1:18" x14ac:dyDescent="0.25">
      <c r="A675" t="s">
        <v>1715</v>
      </c>
      <c r="B675" t="s">
        <v>674</v>
      </c>
      <c r="C675" t="s">
        <v>1796</v>
      </c>
      <c r="D675" t="s">
        <v>8</v>
      </c>
      <c r="E675" t="s">
        <v>9</v>
      </c>
      <c r="F675" t="s">
        <v>140</v>
      </c>
      <c r="G675" t="s">
        <v>395</v>
      </c>
      <c r="H675" t="s">
        <v>804</v>
      </c>
      <c r="I675" t="s">
        <v>81</v>
      </c>
      <c r="J675" t="s">
        <v>287</v>
      </c>
      <c r="K675" t="s">
        <v>1574</v>
      </c>
      <c r="L675" t="s">
        <v>1775</v>
      </c>
      <c r="M675" t="s">
        <v>1783</v>
      </c>
      <c r="N675" t="s">
        <v>1797</v>
      </c>
      <c r="O675" t="s">
        <v>1779</v>
      </c>
      <c r="P675" t="s">
        <v>1939</v>
      </c>
      <c r="Q675" t="s">
        <v>1952</v>
      </c>
      <c r="R675" t="s">
        <v>1961</v>
      </c>
    </row>
    <row r="676" spans="1:18" x14ac:dyDescent="0.25">
      <c r="A676" t="s">
        <v>1715</v>
      </c>
      <c r="B676" t="s">
        <v>827</v>
      </c>
      <c r="C676" t="s">
        <v>1798</v>
      </c>
      <c r="D676" t="s">
        <v>8</v>
      </c>
      <c r="E676" t="s">
        <v>11</v>
      </c>
      <c r="F676" t="s">
        <v>140</v>
      </c>
      <c r="G676" t="s">
        <v>395</v>
      </c>
      <c r="H676" t="s">
        <v>804</v>
      </c>
      <c r="I676" t="s">
        <v>137</v>
      </c>
      <c r="J676" t="s">
        <v>1792</v>
      </c>
      <c r="K676" t="s">
        <v>39</v>
      </c>
      <c r="L676" t="s">
        <v>1775</v>
      </c>
      <c r="M676" t="s">
        <v>1783</v>
      </c>
      <c r="N676" t="s">
        <v>1797</v>
      </c>
      <c r="O676" t="s">
        <v>1779</v>
      </c>
      <c r="P676" t="s">
        <v>1939</v>
      </c>
      <c r="Q676" t="s">
        <v>1953</v>
      </c>
      <c r="R676" t="s">
        <v>1961</v>
      </c>
    </row>
    <row r="677" spans="1:18" x14ac:dyDescent="0.25">
      <c r="A677" t="s">
        <v>1715</v>
      </c>
      <c r="B677" t="s">
        <v>676</v>
      </c>
      <c r="C677" t="s">
        <v>1799</v>
      </c>
      <c r="D677" t="s">
        <v>8</v>
      </c>
      <c r="E677" t="s">
        <v>14</v>
      </c>
      <c r="F677" t="s">
        <v>140</v>
      </c>
      <c r="G677" t="s">
        <v>794</v>
      </c>
      <c r="H677" t="s">
        <v>804</v>
      </c>
      <c r="I677" t="s">
        <v>137</v>
      </c>
      <c r="J677" t="s">
        <v>1302</v>
      </c>
      <c r="K677" t="s">
        <v>126</v>
      </c>
      <c r="L677" t="s">
        <v>1800</v>
      </c>
      <c r="M677" t="s">
        <v>1730</v>
      </c>
      <c r="N677" t="s">
        <v>1797</v>
      </c>
      <c r="O677" t="s">
        <v>1779</v>
      </c>
      <c r="P677" t="s">
        <v>1939</v>
      </c>
      <c r="Q677" t="s">
        <v>1958</v>
      </c>
      <c r="R677" t="s">
        <v>1961</v>
      </c>
    </row>
    <row r="678" spans="1:18" x14ac:dyDescent="0.25">
      <c r="A678" t="s">
        <v>1715</v>
      </c>
      <c r="B678" t="s">
        <v>790</v>
      </c>
      <c r="C678" t="s">
        <v>1801</v>
      </c>
      <c r="D678" t="s">
        <v>8</v>
      </c>
      <c r="E678" t="s">
        <v>13</v>
      </c>
      <c r="F678" t="s">
        <v>140</v>
      </c>
      <c r="G678" t="s">
        <v>794</v>
      </c>
      <c r="H678" t="s">
        <v>804</v>
      </c>
      <c r="I678" t="s">
        <v>137</v>
      </c>
      <c r="J678" t="s">
        <v>281</v>
      </c>
      <c r="K678" t="s">
        <v>175</v>
      </c>
      <c r="L678" t="s">
        <v>1800</v>
      </c>
      <c r="M678" t="s">
        <v>1730</v>
      </c>
      <c r="N678" t="s">
        <v>1797</v>
      </c>
      <c r="O678" t="s">
        <v>1779</v>
      </c>
      <c r="P678" t="s">
        <v>1939</v>
      </c>
      <c r="Q678" t="s">
        <v>1956</v>
      </c>
      <c r="R678" t="s">
        <v>1961</v>
      </c>
    </row>
    <row r="679" spans="1:18" x14ac:dyDescent="0.25">
      <c r="A679" t="s">
        <v>1715</v>
      </c>
      <c r="B679" t="s">
        <v>795</v>
      </c>
      <c r="C679" t="s">
        <v>1802</v>
      </c>
      <c r="D679" t="s">
        <v>5</v>
      </c>
      <c r="E679" t="s">
        <v>15</v>
      </c>
      <c r="F679" t="s">
        <v>140</v>
      </c>
      <c r="G679" t="s">
        <v>395</v>
      </c>
      <c r="H679" t="s">
        <v>804</v>
      </c>
      <c r="I679" t="s">
        <v>54</v>
      </c>
      <c r="J679" t="s">
        <v>304</v>
      </c>
      <c r="K679" t="s">
        <v>75</v>
      </c>
      <c r="L679" t="s">
        <v>1800</v>
      </c>
      <c r="M679" t="s">
        <v>1730</v>
      </c>
      <c r="N679" t="s">
        <v>1797</v>
      </c>
      <c r="O679" t="s">
        <v>1779</v>
      </c>
      <c r="P679" t="s">
        <v>1939</v>
      </c>
      <c r="Q679" t="s">
        <v>1951</v>
      </c>
      <c r="R679" t="s">
        <v>1961</v>
      </c>
    </row>
    <row r="680" spans="1:18" x14ac:dyDescent="0.25">
      <c r="A680" t="s">
        <v>1715</v>
      </c>
      <c r="B680" t="s">
        <v>669</v>
      </c>
      <c r="C680" t="s">
        <v>1803</v>
      </c>
      <c r="D680" t="s">
        <v>5</v>
      </c>
      <c r="E680" t="s">
        <v>13</v>
      </c>
      <c r="F680" t="s">
        <v>140</v>
      </c>
      <c r="G680" t="s">
        <v>794</v>
      </c>
      <c r="H680" t="s">
        <v>804</v>
      </c>
      <c r="I680" t="s">
        <v>149</v>
      </c>
      <c r="J680" t="s">
        <v>382</v>
      </c>
      <c r="K680" t="s">
        <v>1032</v>
      </c>
      <c r="L680" t="s">
        <v>1775</v>
      </c>
      <c r="M680" t="s">
        <v>1783</v>
      </c>
      <c r="N680" t="s">
        <v>1797</v>
      </c>
      <c r="O680" t="s">
        <v>1779</v>
      </c>
      <c r="P680" t="s">
        <v>1939</v>
      </c>
      <c r="Q680" t="s">
        <v>1956</v>
      </c>
      <c r="R680" t="s">
        <v>1961</v>
      </c>
    </row>
    <row r="681" spans="1:18" x14ac:dyDescent="0.25">
      <c r="A681" t="s">
        <v>1715</v>
      </c>
      <c r="B681" t="s">
        <v>792</v>
      </c>
      <c r="C681" t="s">
        <v>1804</v>
      </c>
      <c r="D681" t="s">
        <v>6</v>
      </c>
      <c r="E681" t="s">
        <v>9</v>
      </c>
      <c r="F681" t="s">
        <v>140</v>
      </c>
      <c r="G681" t="s">
        <v>393</v>
      </c>
      <c r="H681" t="s">
        <v>804</v>
      </c>
      <c r="I681" t="s">
        <v>223</v>
      </c>
      <c r="J681" t="s">
        <v>342</v>
      </c>
      <c r="K681" t="s">
        <v>61</v>
      </c>
      <c r="L681" t="s">
        <v>1800</v>
      </c>
      <c r="M681" t="s">
        <v>1730</v>
      </c>
      <c r="N681" t="s">
        <v>1805</v>
      </c>
      <c r="O681" t="s">
        <v>1731</v>
      </c>
      <c r="P681" t="s">
        <v>1939</v>
      </c>
      <c r="Q681" t="s">
        <v>1952</v>
      </c>
      <c r="R681" t="s">
        <v>1961</v>
      </c>
    </row>
    <row r="682" spans="1:18" x14ac:dyDescent="0.25">
      <c r="A682" t="s">
        <v>1715</v>
      </c>
      <c r="B682" t="s">
        <v>771</v>
      </c>
      <c r="C682" t="s">
        <v>1806</v>
      </c>
      <c r="D682" t="s">
        <v>6</v>
      </c>
      <c r="E682" t="s">
        <v>15</v>
      </c>
      <c r="F682" t="s">
        <v>140</v>
      </c>
      <c r="G682" t="s">
        <v>395</v>
      </c>
      <c r="H682" t="s">
        <v>804</v>
      </c>
      <c r="I682" t="s">
        <v>65</v>
      </c>
      <c r="J682" t="s">
        <v>1302</v>
      </c>
      <c r="K682" t="s">
        <v>27</v>
      </c>
      <c r="L682" t="s">
        <v>1775</v>
      </c>
      <c r="M682" t="s">
        <v>1783</v>
      </c>
      <c r="N682" t="s">
        <v>1805</v>
      </c>
      <c r="O682" t="s">
        <v>1731</v>
      </c>
      <c r="P682" t="s">
        <v>1939</v>
      </c>
      <c r="Q682" t="s">
        <v>1951</v>
      </c>
      <c r="R682" t="s">
        <v>1961</v>
      </c>
    </row>
    <row r="683" spans="1:18" x14ac:dyDescent="0.25">
      <c r="A683" t="s">
        <v>1715</v>
      </c>
      <c r="B683" t="s">
        <v>712</v>
      </c>
      <c r="C683" t="s">
        <v>1807</v>
      </c>
      <c r="D683" t="s">
        <v>5</v>
      </c>
      <c r="E683" t="s">
        <v>13</v>
      </c>
      <c r="F683" t="s">
        <v>140</v>
      </c>
      <c r="G683" t="s">
        <v>395</v>
      </c>
      <c r="H683" t="s">
        <v>804</v>
      </c>
      <c r="I683" t="s">
        <v>156</v>
      </c>
      <c r="J683" t="s">
        <v>287</v>
      </c>
      <c r="K683" t="s">
        <v>92</v>
      </c>
      <c r="L683" t="s">
        <v>1775</v>
      </c>
      <c r="M683" t="s">
        <v>1783</v>
      </c>
      <c r="N683" t="s">
        <v>1805</v>
      </c>
      <c r="O683" t="s">
        <v>1731</v>
      </c>
      <c r="P683" t="s">
        <v>1939</v>
      </c>
      <c r="Q683" t="s">
        <v>1956</v>
      </c>
      <c r="R683" t="s">
        <v>1961</v>
      </c>
    </row>
    <row r="684" spans="1:18" x14ac:dyDescent="0.25">
      <c r="A684" t="s">
        <v>1715</v>
      </c>
      <c r="B684" t="s">
        <v>747</v>
      </c>
      <c r="C684" t="s">
        <v>1808</v>
      </c>
      <c r="D684" t="s">
        <v>5</v>
      </c>
      <c r="E684" t="s">
        <v>14</v>
      </c>
      <c r="F684" t="s">
        <v>140</v>
      </c>
      <c r="G684" t="s">
        <v>393</v>
      </c>
      <c r="H684" t="s">
        <v>804</v>
      </c>
      <c r="I684" t="s">
        <v>1318</v>
      </c>
      <c r="J684" t="s">
        <v>1809</v>
      </c>
      <c r="K684" t="s">
        <v>42</v>
      </c>
      <c r="L684" t="s">
        <v>1800</v>
      </c>
      <c r="M684" t="s">
        <v>1730</v>
      </c>
      <c r="N684" t="s">
        <v>1805</v>
      </c>
      <c r="O684" t="s">
        <v>1731</v>
      </c>
      <c r="P684" t="s">
        <v>1939</v>
      </c>
      <c r="Q684" t="s">
        <v>1958</v>
      </c>
      <c r="R684" t="s">
        <v>1961</v>
      </c>
    </row>
    <row r="685" spans="1:18" x14ac:dyDescent="0.25">
      <c r="A685" t="s">
        <v>1715</v>
      </c>
      <c r="B685" t="s">
        <v>748</v>
      </c>
      <c r="C685" t="s">
        <v>1810</v>
      </c>
      <c r="D685" t="s">
        <v>4</v>
      </c>
      <c r="E685" t="s">
        <v>11</v>
      </c>
      <c r="F685" t="s">
        <v>140</v>
      </c>
      <c r="G685" t="s">
        <v>393</v>
      </c>
      <c r="H685" t="s">
        <v>804</v>
      </c>
      <c r="I685" t="s">
        <v>1811</v>
      </c>
      <c r="J685" t="s">
        <v>1809</v>
      </c>
      <c r="K685" t="s">
        <v>43</v>
      </c>
      <c r="L685" t="s">
        <v>1800</v>
      </c>
      <c r="M685" t="s">
        <v>1730</v>
      </c>
      <c r="N685" t="s">
        <v>1805</v>
      </c>
      <c r="O685" t="s">
        <v>1731</v>
      </c>
      <c r="P685" t="s">
        <v>1939</v>
      </c>
      <c r="Q685" t="s">
        <v>1953</v>
      </c>
      <c r="R685" t="s">
        <v>1961</v>
      </c>
    </row>
    <row r="686" spans="1:18" x14ac:dyDescent="0.25">
      <c r="A686" t="s">
        <v>1715</v>
      </c>
      <c r="B686" t="s">
        <v>805</v>
      </c>
      <c r="C686" t="s">
        <v>1812</v>
      </c>
      <c r="D686" t="s">
        <v>8</v>
      </c>
      <c r="E686" t="s">
        <v>10</v>
      </c>
      <c r="F686" t="s">
        <v>140</v>
      </c>
      <c r="G686" t="s">
        <v>393</v>
      </c>
      <c r="H686" t="s">
        <v>804</v>
      </c>
      <c r="I686" t="s">
        <v>195</v>
      </c>
      <c r="J686" t="s">
        <v>1452</v>
      </c>
      <c r="K686" t="s">
        <v>60</v>
      </c>
      <c r="L686" t="s">
        <v>1800</v>
      </c>
      <c r="M686" t="s">
        <v>1730</v>
      </c>
      <c r="N686" t="s">
        <v>1805</v>
      </c>
      <c r="O686" t="s">
        <v>1731</v>
      </c>
      <c r="P686" t="s">
        <v>1939</v>
      </c>
      <c r="Q686" t="s">
        <v>1955</v>
      </c>
      <c r="R686" t="s">
        <v>1961</v>
      </c>
    </row>
    <row r="687" spans="1:18" x14ac:dyDescent="0.25">
      <c r="A687" t="s">
        <v>1715</v>
      </c>
      <c r="B687" t="s">
        <v>811</v>
      </c>
      <c r="C687" t="s">
        <v>1813</v>
      </c>
      <c r="D687" t="s">
        <v>4</v>
      </c>
      <c r="E687" t="s">
        <v>12</v>
      </c>
      <c r="F687" t="s">
        <v>140</v>
      </c>
      <c r="G687" t="s">
        <v>395</v>
      </c>
      <c r="H687" t="s">
        <v>804</v>
      </c>
      <c r="I687" t="s">
        <v>125</v>
      </c>
      <c r="J687" t="s">
        <v>1814</v>
      </c>
      <c r="K687" t="s">
        <v>92</v>
      </c>
      <c r="L687" t="s">
        <v>1775</v>
      </c>
      <c r="M687" t="s">
        <v>1783</v>
      </c>
      <c r="N687" t="s">
        <v>1805</v>
      </c>
      <c r="O687" t="s">
        <v>1731</v>
      </c>
      <c r="P687" t="s">
        <v>1939</v>
      </c>
      <c r="Q687" t="s">
        <v>1957</v>
      </c>
      <c r="R687" t="s">
        <v>1961</v>
      </c>
    </row>
    <row r="688" spans="1:18" x14ac:dyDescent="0.25">
      <c r="A688" t="s">
        <v>1715</v>
      </c>
      <c r="B688" t="s">
        <v>683</v>
      </c>
      <c r="C688" t="s">
        <v>1815</v>
      </c>
      <c r="D688" t="s">
        <v>8</v>
      </c>
      <c r="E688" t="s">
        <v>15</v>
      </c>
      <c r="F688" t="s">
        <v>140</v>
      </c>
      <c r="G688" t="s">
        <v>395</v>
      </c>
      <c r="H688" t="s">
        <v>804</v>
      </c>
      <c r="I688" t="s">
        <v>54</v>
      </c>
      <c r="J688" t="s">
        <v>319</v>
      </c>
      <c r="K688" t="s">
        <v>52</v>
      </c>
      <c r="L688" t="s">
        <v>1775</v>
      </c>
      <c r="M688" t="s">
        <v>1783</v>
      </c>
      <c r="N688" t="s">
        <v>1805</v>
      </c>
      <c r="O688" t="s">
        <v>1731</v>
      </c>
      <c r="P688" t="s">
        <v>1939</v>
      </c>
      <c r="Q688" t="s">
        <v>1951</v>
      </c>
      <c r="R688" t="s">
        <v>1961</v>
      </c>
    </row>
    <row r="689" spans="1:18" x14ac:dyDescent="0.25">
      <c r="A689" t="s">
        <v>1715</v>
      </c>
      <c r="B689" t="s">
        <v>679</v>
      </c>
      <c r="C689" t="s">
        <v>1816</v>
      </c>
      <c r="D689" t="s">
        <v>8</v>
      </c>
      <c r="E689" t="s">
        <v>11</v>
      </c>
      <c r="F689" t="s">
        <v>140</v>
      </c>
      <c r="G689" t="s">
        <v>393</v>
      </c>
      <c r="H689" t="s">
        <v>804</v>
      </c>
      <c r="I689" t="s">
        <v>1335</v>
      </c>
      <c r="J689" t="s">
        <v>355</v>
      </c>
      <c r="K689" t="s">
        <v>60</v>
      </c>
      <c r="L689" t="s">
        <v>1800</v>
      </c>
      <c r="M689" t="s">
        <v>1730</v>
      </c>
      <c r="N689" t="s">
        <v>1805</v>
      </c>
      <c r="O689" t="s">
        <v>1731</v>
      </c>
      <c r="P689" t="s">
        <v>1939</v>
      </c>
      <c r="Q689" t="s">
        <v>1953</v>
      </c>
      <c r="R689" t="s">
        <v>1961</v>
      </c>
    </row>
    <row r="690" spans="1:18" x14ac:dyDescent="0.25">
      <c r="A690" t="s">
        <v>1715</v>
      </c>
      <c r="B690" t="s">
        <v>399</v>
      </c>
      <c r="C690" t="s">
        <v>1817</v>
      </c>
      <c r="D690" t="s">
        <v>4</v>
      </c>
      <c r="E690" t="s">
        <v>9</v>
      </c>
      <c r="F690" t="s">
        <v>141</v>
      </c>
      <c r="G690" t="s">
        <v>393</v>
      </c>
      <c r="H690" t="s">
        <v>804</v>
      </c>
      <c r="I690" t="s">
        <v>1350</v>
      </c>
      <c r="J690" t="s">
        <v>375</v>
      </c>
      <c r="K690" t="s">
        <v>60</v>
      </c>
      <c r="L690" t="s">
        <v>1800</v>
      </c>
      <c r="M690" t="s">
        <v>1730</v>
      </c>
      <c r="N690" t="s">
        <v>1805</v>
      </c>
      <c r="O690" t="s">
        <v>1731</v>
      </c>
      <c r="P690" t="s">
        <v>1939</v>
      </c>
      <c r="Q690" t="s">
        <v>1952</v>
      </c>
      <c r="R690" t="s">
        <v>1961</v>
      </c>
    </row>
    <row r="691" spans="1:18" x14ac:dyDescent="0.25">
      <c r="A691" t="s">
        <v>1715</v>
      </c>
      <c r="B691" t="s">
        <v>804</v>
      </c>
      <c r="C691" t="s">
        <v>1818</v>
      </c>
      <c r="D691" t="s">
        <v>4</v>
      </c>
      <c r="E691" t="s">
        <v>16</v>
      </c>
      <c r="F691" t="s">
        <v>141</v>
      </c>
      <c r="G691" t="s">
        <v>393</v>
      </c>
      <c r="H691" t="s">
        <v>804</v>
      </c>
      <c r="I691" t="s">
        <v>1291</v>
      </c>
      <c r="J691" t="s">
        <v>342</v>
      </c>
      <c r="K691" t="s">
        <v>42</v>
      </c>
      <c r="L691" t="s">
        <v>1800</v>
      </c>
      <c r="M691" t="s">
        <v>1730</v>
      </c>
      <c r="N691" t="s">
        <v>1805</v>
      </c>
      <c r="O691" t="s">
        <v>1731</v>
      </c>
      <c r="P691" t="s">
        <v>1939</v>
      </c>
      <c r="Q691" t="s">
        <v>1959</v>
      </c>
      <c r="R691" t="s">
        <v>1961</v>
      </c>
    </row>
    <row r="692" spans="1:18" x14ac:dyDescent="0.25">
      <c r="A692" t="s">
        <v>1715</v>
      </c>
      <c r="B692" t="s">
        <v>814</v>
      </c>
      <c r="C692" t="s">
        <v>1819</v>
      </c>
      <c r="D692" t="s">
        <v>8</v>
      </c>
      <c r="E692" t="s">
        <v>13</v>
      </c>
      <c r="F692" t="s">
        <v>141</v>
      </c>
      <c r="G692" t="s">
        <v>393</v>
      </c>
      <c r="H692" t="s">
        <v>804</v>
      </c>
      <c r="I692" t="s">
        <v>169</v>
      </c>
      <c r="J692" t="s">
        <v>1763</v>
      </c>
      <c r="K692" t="s">
        <v>43</v>
      </c>
      <c r="L692" t="s">
        <v>1800</v>
      </c>
      <c r="M692" t="s">
        <v>1730</v>
      </c>
      <c r="N692" t="s">
        <v>1805</v>
      </c>
      <c r="O692" t="s">
        <v>1731</v>
      </c>
      <c r="P692" t="s">
        <v>1939</v>
      </c>
      <c r="Q692" t="s">
        <v>1956</v>
      </c>
      <c r="R692" t="s">
        <v>1961</v>
      </c>
    </row>
    <row r="693" spans="1:18" x14ac:dyDescent="0.25">
      <c r="A693" t="s">
        <v>1715</v>
      </c>
      <c r="B693" t="s">
        <v>398</v>
      </c>
      <c r="C693" t="s">
        <v>1820</v>
      </c>
      <c r="D693" t="s">
        <v>8</v>
      </c>
      <c r="E693" t="s">
        <v>14</v>
      </c>
      <c r="F693" t="s">
        <v>141</v>
      </c>
      <c r="G693" t="s">
        <v>393</v>
      </c>
      <c r="H693" t="s">
        <v>804</v>
      </c>
      <c r="I693" t="s">
        <v>136</v>
      </c>
      <c r="J693" t="s">
        <v>272</v>
      </c>
      <c r="K693" t="s">
        <v>43</v>
      </c>
      <c r="L693" t="s">
        <v>1800</v>
      </c>
      <c r="M693" t="s">
        <v>1730</v>
      </c>
      <c r="N693" t="s">
        <v>1805</v>
      </c>
      <c r="O693" t="s">
        <v>1731</v>
      </c>
      <c r="P693" t="s">
        <v>1939</v>
      </c>
      <c r="Q693" t="s">
        <v>1958</v>
      </c>
      <c r="R693" t="s">
        <v>1961</v>
      </c>
    </row>
    <row r="694" spans="1:18" x14ac:dyDescent="0.25">
      <c r="A694" t="s">
        <v>1715</v>
      </c>
      <c r="B694" t="s">
        <v>397</v>
      </c>
      <c r="C694" t="s">
        <v>1821</v>
      </c>
      <c r="D694" t="s">
        <v>4</v>
      </c>
      <c r="E694" t="s">
        <v>15</v>
      </c>
      <c r="F694" t="s">
        <v>140</v>
      </c>
      <c r="G694" t="s">
        <v>395</v>
      </c>
      <c r="H694" t="s">
        <v>804</v>
      </c>
      <c r="I694" t="s">
        <v>389</v>
      </c>
      <c r="J694" t="s">
        <v>1822</v>
      </c>
      <c r="K694" t="s">
        <v>1052</v>
      </c>
      <c r="L694" t="s">
        <v>1775</v>
      </c>
      <c r="M694" t="s">
        <v>1783</v>
      </c>
      <c r="N694" t="s">
        <v>1823</v>
      </c>
      <c r="O694" t="s">
        <v>998</v>
      </c>
      <c r="P694" t="s">
        <v>1939</v>
      </c>
      <c r="Q694" t="s">
        <v>1951</v>
      </c>
      <c r="R694" t="s">
        <v>1961</v>
      </c>
    </row>
    <row r="695" spans="1:18" x14ac:dyDescent="0.25">
      <c r="A695" t="s">
        <v>1715</v>
      </c>
      <c r="B695" t="s">
        <v>787</v>
      </c>
      <c r="C695" t="s">
        <v>1824</v>
      </c>
      <c r="D695" t="s">
        <v>8</v>
      </c>
      <c r="E695" t="s">
        <v>10</v>
      </c>
      <c r="F695" t="s">
        <v>140</v>
      </c>
      <c r="G695" t="s">
        <v>395</v>
      </c>
      <c r="H695" t="s">
        <v>804</v>
      </c>
      <c r="I695" t="s">
        <v>22</v>
      </c>
      <c r="J695" t="s">
        <v>281</v>
      </c>
      <c r="K695" t="s">
        <v>51</v>
      </c>
      <c r="L695" t="s">
        <v>1800</v>
      </c>
      <c r="M695" t="s">
        <v>1730</v>
      </c>
      <c r="N695" t="s">
        <v>1823</v>
      </c>
      <c r="O695" t="s">
        <v>998</v>
      </c>
      <c r="P695" t="s">
        <v>1939</v>
      </c>
      <c r="Q695" t="s">
        <v>1955</v>
      </c>
      <c r="R695" t="s">
        <v>1961</v>
      </c>
    </row>
    <row r="696" spans="1:18" x14ac:dyDescent="0.25">
      <c r="A696" t="s">
        <v>1715</v>
      </c>
      <c r="B696" t="s">
        <v>782</v>
      </c>
      <c r="C696" t="s">
        <v>1825</v>
      </c>
      <c r="D696" t="s">
        <v>8</v>
      </c>
      <c r="E696" t="s">
        <v>13</v>
      </c>
      <c r="F696" t="s">
        <v>140</v>
      </c>
      <c r="G696" t="s">
        <v>395</v>
      </c>
      <c r="H696" t="s">
        <v>804</v>
      </c>
      <c r="I696" t="s">
        <v>1574</v>
      </c>
      <c r="J696" t="s">
        <v>1822</v>
      </c>
      <c r="K696" t="s">
        <v>1091</v>
      </c>
      <c r="L696" t="s">
        <v>1775</v>
      </c>
      <c r="M696" t="s">
        <v>1783</v>
      </c>
      <c r="N696" t="s">
        <v>1823</v>
      </c>
      <c r="O696" t="s">
        <v>998</v>
      </c>
      <c r="P696" t="s">
        <v>1939</v>
      </c>
      <c r="Q696" t="s">
        <v>1956</v>
      </c>
      <c r="R696" t="s">
        <v>1961</v>
      </c>
    </row>
    <row r="697" spans="1:18" x14ac:dyDescent="0.25">
      <c r="A697" t="s">
        <v>1715</v>
      </c>
      <c r="B697" t="s">
        <v>776</v>
      </c>
      <c r="C697" t="s">
        <v>1826</v>
      </c>
      <c r="D697" t="s">
        <v>4</v>
      </c>
      <c r="E697" t="s">
        <v>9</v>
      </c>
      <c r="F697" t="s">
        <v>140</v>
      </c>
      <c r="G697" t="s">
        <v>395</v>
      </c>
      <c r="H697" t="s">
        <v>804</v>
      </c>
      <c r="I697" t="s">
        <v>34</v>
      </c>
      <c r="J697" t="s">
        <v>304</v>
      </c>
      <c r="K697" t="s">
        <v>1827</v>
      </c>
      <c r="L697" t="s">
        <v>1800</v>
      </c>
      <c r="M697" t="s">
        <v>1730</v>
      </c>
      <c r="N697" t="s">
        <v>1823</v>
      </c>
      <c r="O697" t="s">
        <v>998</v>
      </c>
      <c r="P697" t="s">
        <v>1939</v>
      </c>
      <c r="Q697" t="s">
        <v>1952</v>
      </c>
      <c r="R697" t="s">
        <v>1961</v>
      </c>
    </row>
    <row r="698" spans="1:18" x14ac:dyDescent="0.25">
      <c r="A698" t="s">
        <v>1715</v>
      </c>
      <c r="B698" t="s">
        <v>775</v>
      </c>
      <c r="C698" t="s">
        <v>1828</v>
      </c>
      <c r="D698" t="s">
        <v>8</v>
      </c>
      <c r="E698" t="s">
        <v>11</v>
      </c>
      <c r="F698" t="s">
        <v>140</v>
      </c>
      <c r="G698" t="s">
        <v>395</v>
      </c>
      <c r="H698" t="s">
        <v>804</v>
      </c>
      <c r="I698" t="s">
        <v>37</v>
      </c>
      <c r="J698" t="s">
        <v>1321</v>
      </c>
      <c r="K698" t="s">
        <v>120</v>
      </c>
      <c r="L698" t="s">
        <v>1800</v>
      </c>
      <c r="M698" t="s">
        <v>1730</v>
      </c>
      <c r="N698" t="s">
        <v>1823</v>
      </c>
      <c r="O698" t="s">
        <v>998</v>
      </c>
      <c r="P698" t="s">
        <v>1939</v>
      </c>
      <c r="Q698" t="s">
        <v>1953</v>
      </c>
      <c r="R698" t="s">
        <v>1961</v>
      </c>
    </row>
    <row r="699" spans="1:18" x14ac:dyDescent="0.25">
      <c r="A699" t="s">
        <v>1715</v>
      </c>
      <c r="B699" t="s">
        <v>774</v>
      </c>
      <c r="C699" t="s">
        <v>1829</v>
      </c>
      <c r="D699" t="s">
        <v>8</v>
      </c>
      <c r="E699" t="s">
        <v>16</v>
      </c>
      <c r="F699" t="s">
        <v>140</v>
      </c>
      <c r="G699" t="s">
        <v>395</v>
      </c>
      <c r="H699" t="s">
        <v>804</v>
      </c>
      <c r="I699" t="s">
        <v>1026</v>
      </c>
      <c r="J699" t="s">
        <v>364</v>
      </c>
      <c r="K699" t="s">
        <v>1091</v>
      </c>
      <c r="L699" t="s">
        <v>1775</v>
      </c>
      <c r="M699" t="s">
        <v>1783</v>
      </c>
      <c r="N699" t="s">
        <v>1823</v>
      </c>
      <c r="O699" t="s">
        <v>998</v>
      </c>
      <c r="P699" t="s">
        <v>1939</v>
      </c>
      <c r="Q699" t="s">
        <v>1959</v>
      </c>
      <c r="R699" t="s">
        <v>1961</v>
      </c>
    </row>
    <row r="700" spans="1:18" x14ac:dyDescent="0.25">
      <c r="A700" t="s">
        <v>1715</v>
      </c>
      <c r="B700" t="s">
        <v>803</v>
      </c>
      <c r="C700" t="s">
        <v>1830</v>
      </c>
      <c r="D700" t="s">
        <v>5</v>
      </c>
      <c r="E700" t="s">
        <v>17</v>
      </c>
      <c r="F700" t="s">
        <v>140</v>
      </c>
      <c r="G700" t="s">
        <v>395</v>
      </c>
      <c r="H700" t="s">
        <v>804</v>
      </c>
      <c r="I700" t="s">
        <v>87</v>
      </c>
      <c r="J700" t="s">
        <v>340</v>
      </c>
      <c r="K700" t="s">
        <v>264</v>
      </c>
      <c r="L700" t="s">
        <v>1775</v>
      </c>
      <c r="M700" t="s">
        <v>1783</v>
      </c>
      <c r="N700" t="s">
        <v>1823</v>
      </c>
      <c r="O700" t="s">
        <v>998</v>
      </c>
      <c r="P700" t="s">
        <v>1939</v>
      </c>
      <c r="Q700" t="s">
        <v>1954</v>
      </c>
      <c r="R700" t="s">
        <v>1961</v>
      </c>
    </row>
    <row r="701" spans="1:18" x14ac:dyDescent="0.25">
      <c r="A701" t="s">
        <v>1715</v>
      </c>
      <c r="B701" t="s">
        <v>815</v>
      </c>
      <c r="C701" t="s">
        <v>1831</v>
      </c>
      <c r="D701" t="s">
        <v>5</v>
      </c>
      <c r="E701" t="s">
        <v>14</v>
      </c>
      <c r="F701" t="s">
        <v>140</v>
      </c>
      <c r="G701" t="s">
        <v>395</v>
      </c>
      <c r="H701" t="s">
        <v>804</v>
      </c>
      <c r="I701" t="s">
        <v>92</v>
      </c>
      <c r="J701" t="s">
        <v>325</v>
      </c>
      <c r="K701" t="s">
        <v>130</v>
      </c>
      <c r="L701" t="s">
        <v>1800</v>
      </c>
      <c r="M701" t="s">
        <v>1730</v>
      </c>
      <c r="N701" t="s">
        <v>1823</v>
      </c>
      <c r="O701" t="s">
        <v>998</v>
      </c>
      <c r="P701" t="s">
        <v>1939</v>
      </c>
      <c r="Q701" t="s">
        <v>1958</v>
      </c>
      <c r="R701" t="s">
        <v>1961</v>
      </c>
    </row>
    <row r="702" spans="1:18" x14ac:dyDescent="0.25">
      <c r="A702" t="s">
        <v>1715</v>
      </c>
      <c r="B702" t="s">
        <v>777</v>
      </c>
      <c r="C702" t="s">
        <v>1832</v>
      </c>
      <c r="D702" t="s">
        <v>8</v>
      </c>
      <c r="E702" t="s">
        <v>15</v>
      </c>
      <c r="F702" t="s">
        <v>141</v>
      </c>
      <c r="G702" t="s">
        <v>794</v>
      </c>
      <c r="H702" t="s">
        <v>804</v>
      </c>
      <c r="I702" t="s">
        <v>195</v>
      </c>
      <c r="J702" t="s">
        <v>1107</v>
      </c>
      <c r="K702" t="s">
        <v>44</v>
      </c>
      <c r="L702" t="s">
        <v>1800</v>
      </c>
      <c r="M702" t="s">
        <v>1730</v>
      </c>
      <c r="N702" t="s">
        <v>1833</v>
      </c>
      <c r="O702" t="s">
        <v>1834</v>
      </c>
      <c r="P702" t="s">
        <v>1939</v>
      </c>
      <c r="Q702" t="s">
        <v>1951</v>
      </c>
      <c r="R702" t="s">
        <v>1961</v>
      </c>
    </row>
    <row r="703" spans="1:18" x14ac:dyDescent="0.25">
      <c r="A703" t="s">
        <v>1715</v>
      </c>
      <c r="B703" t="s">
        <v>716</v>
      </c>
      <c r="C703" t="s">
        <v>1835</v>
      </c>
      <c r="D703" t="s">
        <v>4</v>
      </c>
      <c r="E703" t="s">
        <v>13</v>
      </c>
      <c r="F703" t="s">
        <v>141</v>
      </c>
      <c r="G703" t="s">
        <v>794</v>
      </c>
      <c r="H703" t="s">
        <v>804</v>
      </c>
      <c r="I703" t="s">
        <v>20</v>
      </c>
      <c r="J703" t="s">
        <v>384</v>
      </c>
      <c r="K703" t="s">
        <v>26</v>
      </c>
      <c r="L703" t="s">
        <v>1775</v>
      </c>
      <c r="M703" t="s">
        <v>1783</v>
      </c>
      <c r="N703" t="s">
        <v>1833</v>
      </c>
      <c r="O703" t="s">
        <v>1834</v>
      </c>
      <c r="P703" t="s">
        <v>1939</v>
      </c>
      <c r="Q703" t="s">
        <v>1956</v>
      </c>
      <c r="R703" t="s">
        <v>1961</v>
      </c>
    </row>
    <row r="704" spans="1:18" x14ac:dyDescent="0.25">
      <c r="A704" t="s">
        <v>1715</v>
      </c>
      <c r="B704" t="s">
        <v>793</v>
      </c>
      <c r="C704" t="s">
        <v>1836</v>
      </c>
      <c r="D704" t="s">
        <v>5</v>
      </c>
      <c r="E704" t="s">
        <v>15</v>
      </c>
      <c r="F704" t="s">
        <v>141</v>
      </c>
      <c r="G704" t="s">
        <v>794</v>
      </c>
      <c r="H704" t="s">
        <v>804</v>
      </c>
      <c r="I704" t="s">
        <v>108</v>
      </c>
      <c r="J704" t="s">
        <v>1119</v>
      </c>
      <c r="K704" t="s">
        <v>263</v>
      </c>
      <c r="L704" t="s">
        <v>1837</v>
      </c>
      <c r="M704" t="s">
        <v>1838</v>
      </c>
      <c r="N704" t="s">
        <v>1839</v>
      </c>
      <c r="O704" t="s">
        <v>1840</v>
      </c>
      <c r="P704" t="s">
        <v>1939</v>
      </c>
      <c r="Q704" t="s">
        <v>1951</v>
      </c>
      <c r="R704" t="s">
        <v>1961</v>
      </c>
    </row>
    <row r="705" spans="1:18" x14ac:dyDescent="0.25">
      <c r="A705" t="s">
        <v>1715</v>
      </c>
      <c r="B705" t="s">
        <v>642</v>
      </c>
      <c r="C705" t="s">
        <v>1841</v>
      </c>
      <c r="D705" t="s">
        <v>8</v>
      </c>
      <c r="E705" t="s">
        <v>9</v>
      </c>
      <c r="F705" t="s">
        <v>141</v>
      </c>
      <c r="G705" t="s">
        <v>794</v>
      </c>
      <c r="H705" t="s">
        <v>804</v>
      </c>
      <c r="I705" t="s">
        <v>67</v>
      </c>
      <c r="J705" t="s">
        <v>383</v>
      </c>
      <c r="K705" t="s">
        <v>1785</v>
      </c>
      <c r="L705" t="s">
        <v>1837</v>
      </c>
      <c r="M705" t="s">
        <v>1838</v>
      </c>
      <c r="N705" t="s">
        <v>1839</v>
      </c>
      <c r="O705" t="s">
        <v>1840</v>
      </c>
      <c r="P705" t="s">
        <v>1939</v>
      </c>
      <c r="Q705" t="s">
        <v>1952</v>
      </c>
      <c r="R705" t="s">
        <v>1961</v>
      </c>
    </row>
    <row r="706" spans="1:18" x14ac:dyDescent="0.25">
      <c r="A706" t="s">
        <v>1715</v>
      </c>
      <c r="B706" t="s">
        <v>794</v>
      </c>
      <c r="C706" t="s">
        <v>1842</v>
      </c>
      <c r="D706" t="s">
        <v>4</v>
      </c>
      <c r="E706" t="s">
        <v>11</v>
      </c>
      <c r="F706" t="s">
        <v>141</v>
      </c>
      <c r="G706" t="s">
        <v>794</v>
      </c>
      <c r="H706" t="s">
        <v>804</v>
      </c>
      <c r="I706" t="s">
        <v>1843</v>
      </c>
      <c r="J706" t="s">
        <v>351</v>
      </c>
      <c r="K706" t="s">
        <v>81</v>
      </c>
      <c r="L706" t="s">
        <v>1837</v>
      </c>
      <c r="M706" t="s">
        <v>1838</v>
      </c>
      <c r="N706" t="s">
        <v>1839</v>
      </c>
      <c r="O706" t="s">
        <v>1840</v>
      </c>
      <c r="P706" t="s">
        <v>1939</v>
      </c>
      <c r="Q706" t="s">
        <v>1953</v>
      </c>
      <c r="R706" t="s">
        <v>1961</v>
      </c>
    </row>
    <row r="707" spans="1:18" x14ac:dyDescent="0.25">
      <c r="A707" t="s">
        <v>1715</v>
      </c>
      <c r="B707" t="s">
        <v>393</v>
      </c>
      <c r="C707" t="s">
        <v>1844</v>
      </c>
      <c r="D707" t="s">
        <v>8</v>
      </c>
      <c r="E707" t="s">
        <v>13</v>
      </c>
      <c r="F707" t="s">
        <v>141</v>
      </c>
      <c r="G707" t="s">
        <v>794</v>
      </c>
      <c r="H707" t="s">
        <v>804</v>
      </c>
      <c r="I707" t="s">
        <v>1352</v>
      </c>
      <c r="J707" t="s">
        <v>342</v>
      </c>
      <c r="K707" t="s">
        <v>103</v>
      </c>
      <c r="L707" t="s">
        <v>1845</v>
      </c>
      <c r="M707" t="s">
        <v>1846</v>
      </c>
      <c r="N707" t="s">
        <v>1839</v>
      </c>
      <c r="O707" t="s">
        <v>1840</v>
      </c>
      <c r="P707" t="s">
        <v>1939</v>
      </c>
      <c r="Q707" t="s">
        <v>1956</v>
      </c>
      <c r="R707" t="s">
        <v>1961</v>
      </c>
    </row>
    <row r="708" spans="1:18" x14ac:dyDescent="0.25">
      <c r="A708" t="s">
        <v>1715</v>
      </c>
      <c r="B708" t="s">
        <v>395</v>
      </c>
      <c r="C708" t="s">
        <v>1847</v>
      </c>
      <c r="D708" t="s">
        <v>5</v>
      </c>
      <c r="E708" t="s">
        <v>16</v>
      </c>
      <c r="F708" t="s">
        <v>141</v>
      </c>
      <c r="G708" t="s">
        <v>794</v>
      </c>
      <c r="H708" t="s">
        <v>804</v>
      </c>
      <c r="I708" t="s">
        <v>148</v>
      </c>
      <c r="J708" t="s">
        <v>313</v>
      </c>
      <c r="K708" t="s">
        <v>62</v>
      </c>
      <c r="L708" t="s">
        <v>1845</v>
      </c>
      <c r="M708" t="s">
        <v>1846</v>
      </c>
      <c r="N708" t="s">
        <v>1839</v>
      </c>
      <c r="O708" t="s">
        <v>1840</v>
      </c>
      <c r="P708" t="s">
        <v>1939</v>
      </c>
      <c r="Q708" t="s">
        <v>1959</v>
      </c>
      <c r="R708" t="s">
        <v>1961</v>
      </c>
    </row>
    <row r="709" spans="1:18" x14ac:dyDescent="0.25">
      <c r="A709" t="s">
        <v>1715</v>
      </c>
      <c r="B709" t="s">
        <v>396</v>
      </c>
      <c r="C709" t="s">
        <v>1848</v>
      </c>
      <c r="D709" t="s">
        <v>6</v>
      </c>
      <c r="E709" t="s">
        <v>17</v>
      </c>
      <c r="F709" t="s">
        <v>141</v>
      </c>
      <c r="G709" t="s">
        <v>794</v>
      </c>
      <c r="H709" t="s">
        <v>804</v>
      </c>
      <c r="I709" t="s">
        <v>232</v>
      </c>
      <c r="J709" t="s">
        <v>1849</v>
      </c>
      <c r="K709" t="s">
        <v>103</v>
      </c>
      <c r="L709" t="s">
        <v>1845</v>
      </c>
      <c r="M709" t="s">
        <v>1846</v>
      </c>
      <c r="N709" t="s">
        <v>1839</v>
      </c>
      <c r="O709" t="s">
        <v>1840</v>
      </c>
      <c r="P709" t="s">
        <v>1939</v>
      </c>
      <c r="Q709" t="s">
        <v>1954</v>
      </c>
      <c r="R709" t="s">
        <v>1961</v>
      </c>
    </row>
    <row r="710" spans="1:18" x14ac:dyDescent="0.25">
      <c r="A710" t="s">
        <v>1715</v>
      </c>
      <c r="B710" t="s">
        <v>394</v>
      </c>
      <c r="C710" t="s">
        <v>1850</v>
      </c>
      <c r="D710" t="s">
        <v>4</v>
      </c>
      <c r="E710" t="s">
        <v>10</v>
      </c>
      <c r="F710" t="s">
        <v>141</v>
      </c>
      <c r="G710" t="s">
        <v>794</v>
      </c>
      <c r="H710" t="s">
        <v>804</v>
      </c>
      <c r="I710" t="s">
        <v>1365</v>
      </c>
      <c r="J710" t="s">
        <v>276</v>
      </c>
      <c r="K710" t="s">
        <v>62</v>
      </c>
      <c r="L710" t="s">
        <v>1845</v>
      </c>
      <c r="M710" t="s">
        <v>1846</v>
      </c>
      <c r="N710" t="s">
        <v>1839</v>
      </c>
      <c r="O710" t="s">
        <v>1840</v>
      </c>
      <c r="P710" t="s">
        <v>1939</v>
      </c>
      <c r="Q710" t="s">
        <v>1955</v>
      </c>
      <c r="R710" t="s">
        <v>1961</v>
      </c>
    </row>
    <row r="711" spans="1:18" x14ac:dyDescent="0.25">
      <c r="A711" t="s">
        <v>1715</v>
      </c>
      <c r="B711" t="s">
        <v>643</v>
      </c>
      <c r="C711" t="s">
        <v>1851</v>
      </c>
      <c r="D711" t="s">
        <v>6</v>
      </c>
      <c r="E711" t="s">
        <v>12</v>
      </c>
      <c r="F711" t="s">
        <v>141</v>
      </c>
      <c r="G711" t="s">
        <v>794</v>
      </c>
      <c r="H711" t="s">
        <v>804</v>
      </c>
      <c r="I711" t="s">
        <v>1770</v>
      </c>
      <c r="J711" t="s">
        <v>281</v>
      </c>
      <c r="K711" t="s">
        <v>1788</v>
      </c>
      <c r="L711" t="s">
        <v>1837</v>
      </c>
      <c r="M711" t="s">
        <v>1838</v>
      </c>
      <c r="N711" t="s">
        <v>1839</v>
      </c>
      <c r="O711" t="s">
        <v>1840</v>
      </c>
      <c r="P711" t="s">
        <v>1939</v>
      </c>
      <c r="Q711" t="s">
        <v>1957</v>
      </c>
      <c r="R711" t="s">
        <v>1961</v>
      </c>
    </row>
    <row r="712" spans="1:18" x14ac:dyDescent="0.25">
      <c r="A712" t="s">
        <v>1715</v>
      </c>
      <c r="B712" t="s">
        <v>696</v>
      </c>
      <c r="C712" t="s">
        <v>1852</v>
      </c>
      <c r="D712" t="s">
        <v>8</v>
      </c>
      <c r="E712" t="s">
        <v>10</v>
      </c>
      <c r="F712" t="s">
        <v>1853</v>
      </c>
      <c r="G712" t="s">
        <v>393</v>
      </c>
      <c r="H712" t="s">
        <v>804</v>
      </c>
      <c r="I712" t="s">
        <v>1052</v>
      </c>
      <c r="J712" t="s">
        <v>1854</v>
      </c>
      <c r="K712" t="s">
        <v>71</v>
      </c>
      <c r="L712" t="s">
        <v>1775</v>
      </c>
      <c r="M712" t="s">
        <v>1783</v>
      </c>
      <c r="N712" t="s">
        <v>1855</v>
      </c>
      <c r="O712" t="s">
        <v>1856</v>
      </c>
      <c r="P712" t="s">
        <v>1939</v>
      </c>
      <c r="Q712" t="s">
        <v>1955</v>
      </c>
      <c r="R712" t="s">
        <v>1961</v>
      </c>
    </row>
    <row r="713" spans="1:18" x14ac:dyDescent="0.25">
      <c r="A713" t="s">
        <v>1715</v>
      </c>
      <c r="B713" t="s">
        <v>750</v>
      </c>
      <c r="C713" t="s">
        <v>1857</v>
      </c>
      <c r="D713" t="s">
        <v>5</v>
      </c>
      <c r="E713" t="s">
        <v>15</v>
      </c>
      <c r="F713" t="s">
        <v>1858</v>
      </c>
      <c r="G713" t="s">
        <v>393</v>
      </c>
      <c r="H713" t="s">
        <v>804</v>
      </c>
      <c r="I713" t="s">
        <v>92</v>
      </c>
      <c r="J713" t="s">
        <v>1040</v>
      </c>
      <c r="K713" t="s">
        <v>131</v>
      </c>
      <c r="L713" t="s">
        <v>1800</v>
      </c>
      <c r="M713" t="s">
        <v>1730</v>
      </c>
      <c r="N713" t="s">
        <v>1855</v>
      </c>
      <c r="O713" t="s">
        <v>1856</v>
      </c>
      <c r="P713" t="s">
        <v>1939</v>
      </c>
      <c r="Q713" t="s">
        <v>1951</v>
      </c>
      <c r="R713" t="s">
        <v>1961</v>
      </c>
    </row>
    <row r="714" spans="1:18" x14ac:dyDescent="0.25">
      <c r="A714" t="s">
        <v>1715</v>
      </c>
      <c r="B714" t="s">
        <v>653</v>
      </c>
      <c r="C714" t="s">
        <v>1859</v>
      </c>
      <c r="D714" t="s">
        <v>4</v>
      </c>
      <c r="E714" t="s">
        <v>13</v>
      </c>
      <c r="F714" t="s">
        <v>141</v>
      </c>
      <c r="G714" t="s">
        <v>393</v>
      </c>
      <c r="H714" t="s">
        <v>804</v>
      </c>
      <c r="I714" t="s">
        <v>1860</v>
      </c>
      <c r="J714" t="s">
        <v>353</v>
      </c>
      <c r="K714" t="s">
        <v>1468</v>
      </c>
      <c r="L714" t="s">
        <v>1845</v>
      </c>
      <c r="M714" t="s">
        <v>1846</v>
      </c>
      <c r="N714" t="s">
        <v>1855</v>
      </c>
      <c r="O714" t="s">
        <v>1856</v>
      </c>
      <c r="P714" t="s">
        <v>1939</v>
      </c>
      <c r="Q714" t="s">
        <v>1956</v>
      </c>
      <c r="R714" t="s">
        <v>1961</v>
      </c>
    </row>
    <row r="715" spans="1:18" x14ac:dyDescent="0.25">
      <c r="A715" t="s">
        <v>1715</v>
      </c>
      <c r="B715" t="s">
        <v>742</v>
      </c>
      <c r="C715" t="s">
        <v>1861</v>
      </c>
      <c r="D715" t="s">
        <v>5</v>
      </c>
      <c r="E715" t="s">
        <v>17</v>
      </c>
      <c r="F715" t="s">
        <v>141</v>
      </c>
      <c r="G715" t="s">
        <v>393</v>
      </c>
      <c r="H715" t="s">
        <v>804</v>
      </c>
      <c r="I715" t="s">
        <v>1862</v>
      </c>
      <c r="J715" t="s">
        <v>359</v>
      </c>
      <c r="K715" t="s">
        <v>48</v>
      </c>
      <c r="L715" t="s">
        <v>1845</v>
      </c>
      <c r="M715" t="s">
        <v>1846</v>
      </c>
      <c r="N715" t="s">
        <v>1855</v>
      </c>
      <c r="O715" t="s">
        <v>1856</v>
      </c>
      <c r="P715" t="s">
        <v>1939</v>
      </c>
      <c r="Q715" t="s">
        <v>1954</v>
      </c>
      <c r="R715" t="s">
        <v>1961</v>
      </c>
    </row>
    <row r="716" spans="1:18" x14ac:dyDescent="0.25">
      <c r="A716" t="s">
        <v>1715</v>
      </c>
      <c r="B716" t="s">
        <v>825</v>
      </c>
      <c r="C716" t="s">
        <v>1863</v>
      </c>
      <c r="D716" t="s">
        <v>6</v>
      </c>
      <c r="E716" t="s">
        <v>15</v>
      </c>
      <c r="F716" t="s">
        <v>141</v>
      </c>
      <c r="G716" t="s">
        <v>393</v>
      </c>
      <c r="H716" t="s">
        <v>804</v>
      </c>
      <c r="I716" t="s">
        <v>147</v>
      </c>
      <c r="J716" t="s">
        <v>1158</v>
      </c>
      <c r="K716" t="s">
        <v>1864</v>
      </c>
      <c r="L716" t="s">
        <v>1845</v>
      </c>
      <c r="M716" t="s">
        <v>1846</v>
      </c>
      <c r="N716" t="s">
        <v>1855</v>
      </c>
      <c r="O716" t="s">
        <v>1856</v>
      </c>
      <c r="P716" t="s">
        <v>1939</v>
      </c>
      <c r="Q716" t="s">
        <v>1951</v>
      </c>
      <c r="R716" t="s">
        <v>1961</v>
      </c>
    </row>
    <row r="717" spans="1:18" x14ac:dyDescent="0.25">
      <c r="A717" t="s">
        <v>1715</v>
      </c>
      <c r="B717" t="s">
        <v>726</v>
      </c>
      <c r="C717" t="s">
        <v>1865</v>
      </c>
      <c r="D717" t="s">
        <v>4</v>
      </c>
      <c r="E717" t="s">
        <v>9</v>
      </c>
      <c r="F717" t="s">
        <v>141</v>
      </c>
      <c r="G717" t="s">
        <v>393</v>
      </c>
      <c r="H717" t="s">
        <v>804</v>
      </c>
      <c r="I717" t="s">
        <v>151</v>
      </c>
      <c r="J717" t="s">
        <v>287</v>
      </c>
      <c r="K717" t="s">
        <v>22</v>
      </c>
      <c r="L717" t="s">
        <v>1837</v>
      </c>
      <c r="M717" t="s">
        <v>1838</v>
      </c>
      <c r="N717" t="s">
        <v>1855</v>
      </c>
      <c r="O717" t="s">
        <v>1856</v>
      </c>
      <c r="P717" t="s">
        <v>1939</v>
      </c>
      <c r="Q717" t="s">
        <v>1952</v>
      </c>
      <c r="R717" t="s">
        <v>1961</v>
      </c>
    </row>
    <row r="718" spans="1:18" x14ac:dyDescent="0.25">
      <c r="A718" t="s">
        <v>1715</v>
      </c>
      <c r="B718" t="s">
        <v>645</v>
      </c>
      <c r="C718" t="s">
        <v>1866</v>
      </c>
      <c r="D718" t="s">
        <v>8</v>
      </c>
      <c r="E718" t="s">
        <v>11</v>
      </c>
      <c r="F718" t="s">
        <v>141</v>
      </c>
      <c r="G718" t="s">
        <v>393</v>
      </c>
      <c r="H718" t="s">
        <v>804</v>
      </c>
      <c r="I718" t="s">
        <v>1378</v>
      </c>
      <c r="J718" t="s">
        <v>281</v>
      </c>
      <c r="K718" t="s">
        <v>22</v>
      </c>
      <c r="L718" t="s">
        <v>1837</v>
      </c>
      <c r="M718" t="s">
        <v>1838</v>
      </c>
      <c r="N718" t="s">
        <v>1855</v>
      </c>
      <c r="O718" t="s">
        <v>1856</v>
      </c>
      <c r="P718" t="s">
        <v>1939</v>
      </c>
      <c r="Q718" t="s">
        <v>1953</v>
      </c>
      <c r="R718" t="s">
        <v>1961</v>
      </c>
    </row>
    <row r="719" spans="1:18" x14ac:dyDescent="0.25">
      <c r="A719" t="s">
        <v>1715</v>
      </c>
      <c r="B719" t="s">
        <v>800</v>
      </c>
      <c r="C719" t="s">
        <v>1867</v>
      </c>
      <c r="D719" t="s">
        <v>5</v>
      </c>
      <c r="E719" t="s">
        <v>16</v>
      </c>
      <c r="F719" t="s">
        <v>141</v>
      </c>
      <c r="G719" t="s">
        <v>393</v>
      </c>
      <c r="H719" t="s">
        <v>804</v>
      </c>
      <c r="I719" t="s">
        <v>350</v>
      </c>
      <c r="J719" t="s">
        <v>287</v>
      </c>
      <c r="K719" t="s">
        <v>21</v>
      </c>
      <c r="L719" t="s">
        <v>1837</v>
      </c>
      <c r="M719" t="s">
        <v>1838</v>
      </c>
      <c r="N719" t="s">
        <v>1855</v>
      </c>
      <c r="O719" t="s">
        <v>1856</v>
      </c>
      <c r="P719" t="s">
        <v>1939</v>
      </c>
      <c r="Q719" t="s">
        <v>1959</v>
      </c>
      <c r="R719" t="s">
        <v>1961</v>
      </c>
    </row>
    <row r="720" spans="1:18" x14ac:dyDescent="0.25">
      <c r="A720" t="s">
        <v>1715</v>
      </c>
      <c r="B720" t="s">
        <v>773</v>
      </c>
      <c r="C720" t="s">
        <v>1868</v>
      </c>
      <c r="D720" t="s">
        <v>8</v>
      </c>
      <c r="E720" t="s">
        <v>10</v>
      </c>
      <c r="F720" t="s">
        <v>141</v>
      </c>
      <c r="G720" t="s">
        <v>393</v>
      </c>
      <c r="H720" t="s">
        <v>804</v>
      </c>
      <c r="I720" t="s">
        <v>1378</v>
      </c>
      <c r="J720" t="s">
        <v>281</v>
      </c>
      <c r="K720" t="s">
        <v>22</v>
      </c>
      <c r="L720" t="s">
        <v>1837</v>
      </c>
      <c r="M720" t="s">
        <v>1838</v>
      </c>
      <c r="N720" t="s">
        <v>1855</v>
      </c>
      <c r="O720" t="s">
        <v>1856</v>
      </c>
      <c r="P720" t="s">
        <v>1939</v>
      </c>
      <c r="Q720" t="s">
        <v>1955</v>
      </c>
      <c r="R720" t="s">
        <v>1961</v>
      </c>
    </row>
    <row r="721" spans="1:18" x14ac:dyDescent="0.25">
      <c r="A721" t="s">
        <v>1715</v>
      </c>
      <c r="B721" t="s">
        <v>784</v>
      </c>
      <c r="C721" t="s">
        <v>1869</v>
      </c>
      <c r="D721" t="s">
        <v>6</v>
      </c>
      <c r="E721" t="s">
        <v>13</v>
      </c>
      <c r="F721" t="s">
        <v>141</v>
      </c>
      <c r="G721" t="s">
        <v>393</v>
      </c>
      <c r="H721" t="s">
        <v>804</v>
      </c>
      <c r="I721" t="s">
        <v>1870</v>
      </c>
      <c r="J721" t="s">
        <v>1302</v>
      </c>
      <c r="K721" t="s">
        <v>44</v>
      </c>
      <c r="L721" t="s">
        <v>1837</v>
      </c>
      <c r="M721" t="s">
        <v>1838</v>
      </c>
      <c r="N721" t="s">
        <v>1855</v>
      </c>
      <c r="O721" t="s">
        <v>1856</v>
      </c>
      <c r="P721" t="s">
        <v>1939</v>
      </c>
      <c r="Q721" t="s">
        <v>1956</v>
      </c>
      <c r="R721" t="s">
        <v>1961</v>
      </c>
    </row>
    <row r="722" spans="1:18" x14ac:dyDescent="0.25">
      <c r="A722" t="s">
        <v>1715</v>
      </c>
      <c r="B722" t="s">
        <v>789</v>
      </c>
      <c r="C722" t="s">
        <v>1871</v>
      </c>
      <c r="D722" t="s">
        <v>4</v>
      </c>
      <c r="E722" t="s">
        <v>15</v>
      </c>
      <c r="F722" t="s">
        <v>141</v>
      </c>
      <c r="G722" t="s">
        <v>393</v>
      </c>
      <c r="H722" t="s">
        <v>814</v>
      </c>
      <c r="I722" t="s">
        <v>65</v>
      </c>
      <c r="J722" t="s">
        <v>278</v>
      </c>
      <c r="K722" t="s">
        <v>41</v>
      </c>
      <c r="L722" t="s">
        <v>1837</v>
      </c>
      <c r="M722" t="s">
        <v>1838</v>
      </c>
      <c r="N722" t="s">
        <v>1872</v>
      </c>
      <c r="O722" t="s">
        <v>1873</v>
      </c>
      <c r="P722" t="s">
        <v>1939</v>
      </c>
      <c r="Q722" t="s">
        <v>1951</v>
      </c>
      <c r="R722" t="s">
        <v>1961</v>
      </c>
    </row>
    <row r="723" spans="1:18" x14ac:dyDescent="0.25">
      <c r="A723" t="s">
        <v>1715</v>
      </c>
      <c r="B723" t="s">
        <v>646</v>
      </c>
      <c r="C723" t="s">
        <v>1874</v>
      </c>
      <c r="D723" t="s">
        <v>8</v>
      </c>
      <c r="E723" t="s">
        <v>11</v>
      </c>
      <c r="F723" t="s">
        <v>141</v>
      </c>
      <c r="G723" t="s">
        <v>395</v>
      </c>
      <c r="H723" t="s">
        <v>814</v>
      </c>
      <c r="I723" t="s">
        <v>1352</v>
      </c>
      <c r="J723" t="s">
        <v>351</v>
      </c>
      <c r="K723" t="s">
        <v>49</v>
      </c>
      <c r="L723" t="s">
        <v>1837</v>
      </c>
      <c r="M723" t="s">
        <v>1838</v>
      </c>
      <c r="N723" t="s">
        <v>1872</v>
      </c>
      <c r="O723" t="s">
        <v>1873</v>
      </c>
      <c r="P723" t="s">
        <v>1939</v>
      </c>
      <c r="Q723" t="s">
        <v>1953</v>
      </c>
      <c r="R723" t="s">
        <v>1961</v>
      </c>
    </row>
    <row r="724" spans="1:18" x14ac:dyDescent="0.25">
      <c r="A724" t="s">
        <v>1715</v>
      </c>
      <c r="B724" t="s">
        <v>682</v>
      </c>
      <c r="C724" t="s">
        <v>1875</v>
      </c>
      <c r="D724" t="s">
        <v>4</v>
      </c>
      <c r="E724" t="s">
        <v>16</v>
      </c>
      <c r="F724" t="s">
        <v>141</v>
      </c>
      <c r="G724" t="s">
        <v>395</v>
      </c>
      <c r="H724" t="s">
        <v>814</v>
      </c>
      <c r="I724" t="s">
        <v>170</v>
      </c>
      <c r="J724" t="s">
        <v>281</v>
      </c>
      <c r="K724" t="s">
        <v>106</v>
      </c>
      <c r="L724" t="s">
        <v>1837</v>
      </c>
      <c r="M724" t="s">
        <v>1838</v>
      </c>
      <c r="N724" t="s">
        <v>1872</v>
      </c>
      <c r="O724" t="s">
        <v>1873</v>
      </c>
      <c r="P724" t="s">
        <v>1939</v>
      </c>
      <c r="Q724" t="s">
        <v>1959</v>
      </c>
      <c r="R724" t="s">
        <v>1961</v>
      </c>
    </row>
    <row r="725" spans="1:18" x14ac:dyDescent="0.25">
      <c r="A725" t="s">
        <v>1715</v>
      </c>
      <c r="B725" t="s">
        <v>671</v>
      </c>
      <c r="C725" t="s">
        <v>1876</v>
      </c>
      <c r="D725" t="s">
        <v>5</v>
      </c>
      <c r="E725" t="s">
        <v>9</v>
      </c>
      <c r="F725" t="s">
        <v>141</v>
      </c>
      <c r="G725" t="s">
        <v>393</v>
      </c>
      <c r="H725" t="s">
        <v>814</v>
      </c>
      <c r="I725" t="s">
        <v>266</v>
      </c>
      <c r="J725" t="s">
        <v>1877</v>
      </c>
      <c r="K725" t="s">
        <v>42</v>
      </c>
      <c r="L725" t="s">
        <v>1837</v>
      </c>
      <c r="M725" t="s">
        <v>1838</v>
      </c>
      <c r="N725" t="s">
        <v>1872</v>
      </c>
      <c r="O725" t="s">
        <v>1873</v>
      </c>
      <c r="P725" t="s">
        <v>1939</v>
      </c>
      <c r="Q725" t="s">
        <v>1952</v>
      </c>
      <c r="R725" t="s">
        <v>1961</v>
      </c>
    </row>
    <row r="726" spans="1:18" x14ac:dyDescent="0.25">
      <c r="A726" t="s">
        <v>1715</v>
      </c>
      <c r="B726" t="s">
        <v>746</v>
      </c>
      <c r="C726" t="s">
        <v>1878</v>
      </c>
      <c r="D726" t="s">
        <v>8</v>
      </c>
      <c r="E726" t="s">
        <v>13</v>
      </c>
      <c r="F726" t="s">
        <v>141</v>
      </c>
      <c r="G726" t="s">
        <v>393</v>
      </c>
      <c r="H726" t="s">
        <v>814</v>
      </c>
      <c r="I726" t="s">
        <v>136</v>
      </c>
      <c r="J726" t="s">
        <v>1250</v>
      </c>
      <c r="K726" t="s">
        <v>60</v>
      </c>
      <c r="L726" t="s">
        <v>1837</v>
      </c>
      <c r="M726" t="s">
        <v>1838</v>
      </c>
      <c r="N726" t="s">
        <v>1872</v>
      </c>
      <c r="O726" t="s">
        <v>1873</v>
      </c>
      <c r="P726" t="s">
        <v>1939</v>
      </c>
      <c r="Q726" t="s">
        <v>1956</v>
      </c>
      <c r="R726" t="s">
        <v>1961</v>
      </c>
    </row>
    <row r="727" spans="1:18" x14ac:dyDescent="0.25">
      <c r="A727" t="s">
        <v>1715</v>
      </c>
      <c r="B727" t="s">
        <v>813</v>
      </c>
      <c r="C727" t="s">
        <v>1879</v>
      </c>
      <c r="D727" t="s">
        <v>5</v>
      </c>
      <c r="E727" t="s">
        <v>10</v>
      </c>
      <c r="F727" t="s">
        <v>141</v>
      </c>
      <c r="G727" t="s">
        <v>395</v>
      </c>
      <c r="H727" t="s">
        <v>814</v>
      </c>
      <c r="I727" t="s">
        <v>1273</v>
      </c>
      <c r="J727" t="s">
        <v>281</v>
      </c>
      <c r="K727" t="s">
        <v>85</v>
      </c>
      <c r="L727" t="s">
        <v>1837</v>
      </c>
      <c r="M727" t="s">
        <v>1838</v>
      </c>
      <c r="N727" t="s">
        <v>1872</v>
      </c>
      <c r="O727" t="s">
        <v>1873</v>
      </c>
      <c r="P727" t="s">
        <v>1939</v>
      </c>
      <c r="Q727" t="s">
        <v>1955</v>
      </c>
      <c r="R727" t="s">
        <v>1961</v>
      </c>
    </row>
    <row r="728" spans="1:18" x14ac:dyDescent="0.25">
      <c r="A728" t="s">
        <v>1715</v>
      </c>
      <c r="B728" t="s">
        <v>659</v>
      </c>
      <c r="C728" t="s">
        <v>1880</v>
      </c>
      <c r="D728" t="s">
        <v>8</v>
      </c>
      <c r="E728" t="s">
        <v>17</v>
      </c>
      <c r="F728" t="s">
        <v>1881</v>
      </c>
      <c r="G728" t="s">
        <v>794</v>
      </c>
      <c r="H728" t="s">
        <v>814</v>
      </c>
      <c r="I728" t="s">
        <v>62</v>
      </c>
      <c r="J728" t="s">
        <v>383</v>
      </c>
      <c r="K728" t="s">
        <v>80</v>
      </c>
      <c r="L728" t="s">
        <v>1837</v>
      </c>
      <c r="M728" t="s">
        <v>1838</v>
      </c>
      <c r="N728" t="s">
        <v>1872</v>
      </c>
      <c r="O728" t="s">
        <v>1873</v>
      </c>
      <c r="P728" t="s">
        <v>1939</v>
      </c>
      <c r="Q728" t="s">
        <v>1954</v>
      </c>
      <c r="R728" t="s">
        <v>1961</v>
      </c>
    </row>
    <row r="729" spans="1:18" x14ac:dyDescent="0.25">
      <c r="A729" t="s">
        <v>1715</v>
      </c>
      <c r="B729" t="s">
        <v>695</v>
      </c>
      <c r="C729" t="s">
        <v>1886</v>
      </c>
      <c r="D729" t="s">
        <v>4</v>
      </c>
      <c r="E729" t="s">
        <v>14</v>
      </c>
      <c r="F729" t="s">
        <v>141</v>
      </c>
      <c r="G729" t="s">
        <v>794</v>
      </c>
      <c r="H729" t="s">
        <v>814</v>
      </c>
      <c r="I729" t="s">
        <v>1862</v>
      </c>
      <c r="J729" t="s">
        <v>268</v>
      </c>
      <c r="K729" t="s">
        <v>348</v>
      </c>
      <c r="L729" t="s">
        <v>1845</v>
      </c>
      <c r="M729" t="s">
        <v>1846</v>
      </c>
      <c r="N729" t="s">
        <v>1887</v>
      </c>
      <c r="O729" t="s">
        <v>1888</v>
      </c>
      <c r="P729" t="s">
        <v>1939</v>
      </c>
      <c r="Q729" t="s">
        <v>1958</v>
      </c>
      <c r="R729" t="s">
        <v>1961</v>
      </c>
    </row>
    <row r="730" spans="1:18" x14ac:dyDescent="0.25">
      <c r="A730" t="s">
        <v>1715</v>
      </c>
      <c r="B730" t="s">
        <v>672</v>
      </c>
      <c r="C730" t="s">
        <v>1889</v>
      </c>
      <c r="D730" t="s">
        <v>5</v>
      </c>
      <c r="E730" t="s">
        <v>11</v>
      </c>
      <c r="F730" t="s">
        <v>140</v>
      </c>
      <c r="G730" t="s">
        <v>794</v>
      </c>
      <c r="H730" t="s">
        <v>814</v>
      </c>
      <c r="I730" t="s">
        <v>148</v>
      </c>
      <c r="J730" t="s">
        <v>276</v>
      </c>
      <c r="K730" t="s">
        <v>1264</v>
      </c>
      <c r="L730" t="s">
        <v>1845</v>
      </c>
      <c r="M730" t="s">
        <v>1846</v>
      </c>
      <c r="N730" t="s">
        <v>1887</v>
      </c>
      <c r="O730" t="s">
        <v>1888</v>
      </c>
      <c r="P730" t="s">
        <v>1939</v>
      </c>
      <c r="Q730" t="s">
        <v>1953</v>
      </c>
      <c r="R730" t="s">
        <v>1961</v>
      </c>
    </row>
    <row r="731" spans="1:18" x14ac:dyDescent="0.25">
      <c r="A731" t="s">
        <v>1715</v>
      </c>
      <c r="B731" t="s">
        <v>799</v>
      </c>
      <c r="C731" t="s">
        <v>1890</v>
      </c>
      <c r="D731" t="s">
        <v>5</v>
      </c>
      <c r="E731" t="s">
        <v>9</v>
      </c>
      <c r="F731" t="s">
        <v>140</v>
      </c>
      <c r="G731" t="s">
        <v>794</v>
      </c>
      <c r="H731" t="s">
        <v>814</v>
      </c>
      <c r="I731" t="s">
        <v>224</v>
      </c>
      <c r="J731" t="s">
        <v>342</v>
      </c>
      <c r="K731" t="s">
        <v>1281</v>
      </c>
      <c r="L731" t="s">
        <v>1845</v>
      </c>
      <c r="M731" t="s">
        <v>1846</v>
      </c>
      <c r="N731" t="s">
        <v>1887</v>
      </c>
      <c r="O731" t="s">
        <v>1888</v>
      </c>
      <c r="P731" t="s">
        <v>1939</v>
      </c>
      <c r="Q731" t="s">
        <v>1952</v>
      </c>
      <c r="R731" t="s">
        <v>1961</v>
      </c>
    </row>
    <row r="732" spans="1:18" x14ac:dyDescent="0.25">
      <c r="A732" t="s">
        <v>1715</v>
      </c>
      <c r="B732" t="s">
        <v>715</v>
      </c>
      <c r="C732" t="s">
        <v>1891</v>
      </c>
      <c r="D732" t="s">
        <v>5</v>
      </c>
      <c r="E732" t="s">
        <v>13</v>
      </c>
      <c r="F732" t="s">
        <v>140</v>
      </c>
      <c r="G732" t="s">
        <v>794</v>
      </c>
      <c r="H732" t="s">
        <v>814</v>
      </c>
      <c r="I732" t="s">
        <v>1365</v>
      </c>
      <c r="J732" t="s">
        <v>342</v>
      </c>
      <c r="K732" t="s">
        <v>1264</v>
      </c>
      <c r="L732" t="s">
        <v>1845</v>
      </c>
      <c r="M732" t="s">
        <v>1846</v>
      </c>
      <c r="N732" t="s">
        <v>1887</v>
      </c>
      <c r="O732" t="s">
        <v>1888</v>
      </c>
      <c r="P732" t="s">
        <v>1939</v>
      </c>
      <c r="Q732" t="s">
        <v>1956</v>
      </c>
      <c r="R732" t="s">
        <v>1961</v>
      </c>
    </row>
    <row r="733" spans="1:18" x14ac:dyDescent="0.25">
      <c r="A733" t="s">
        <v>1715</v>
      </c>
      <c r="B733" t="s">
        <v>725</v>
      </c>
      <c r="C733" t="s">
        <v>1892</v>
      </c>
      <c r="D733" t="s">
        <v>5</v>
      </c>
      <c r="E733" t="s">
        <v>16</v>
      </c>
      <c r="F733" t="s">
        <v>140</v>
      </c>
      <c r="G733" t="s">
        <v>794</v>
      </c>
      <c r="H733" t="s">
        <v>814</v>
      </c>
      <c r="I733" t="s">
        <v>232</v>
      </c>
      <c r="J733" t="s">
        <v>1893</v>
      </c>
      <c r="K733" t="s">
        <v>1281</v>
      </c>
      <c r="L733" t="s">
        <v>1845</v>
      </c>
      <c r="M733" t="s">
        <v>1846</v>
      </c>
      <c r="N733" t="s">
        <v>1887</v>
      </c>
      <c r="O733" t="s">
        <v>1888</v>
      </c>
      <c r="P733" t="s">
        <v>1939</v>
      </c>
      <c r="Q733" t="s">
        <v>1959</v>
      </c>
      <c r="R733" t="s">
        <v>1961</v>
      </c>
    </row>
    <row r="734" spans="1:18" x14ac:dyDescent="0.25">
      <c r="A734" t="s">
        <v>1715</v>
      </c>
      <c r="B734" t="s">
        <v>819</v>
      </c>
      <c r="C734" t="s">
        <v>1894</v>
      </c>
      <c r="D734" t="s">
        <v>8</v>
      </c>
      <c r="E734" t="s">
        <v>15</v>
      </c>
      <c r="F734" t="s">
        <v>140</v>
      </c>
      <c r="G734" t="s">
        <v>393</v>
      </c>
      <c r="H734" t="s">
        <v>814</v>
      </c>
      <c r="I734" t="s">
        <v>155</v>
      </c>
      <c r="J734" t="s">
        <v>1895</v>
      </c>
      <c r="K734" t="s">
        <v>121</v>
      </c>
      <c r="L734" t="s">
        <v>1845</v>
      </c>
      <c r="M734" t="s">
        <v>1846</v>
      </c>
      <c r="N734" t="s">
        <v>1887</v>
      </c>
      <c r="O734" t="s">
        <v>1896</v>
      </c>
      <c r="P734" t="s">
        <v>1939</v>
      </c>
      <c r="Q734" t="s">
        <v>1951</v>
      </c>
      <c r="R734" t="s">
        <v>1961</v>
      </c>
    </row>
    <row r="735" spans="1:18" x14ac:dyDescent="0.25">
      <c r="A735" t="s">
        <v>1715</v>
      </c>
      <c r="B735" t="s">
        <v>670</v>
      </c>
      <c r="C735" t="s">
        <v>1897</v>
      </c>
      <c r="D735" t="s">
        <v>8</v>
      </c>
      <c r="E735" t="s">
        <v>9</v>
      </c>
      <c r="F735" t="s">
        <v>140</v>
      </c>
      <c r="G735" t="s">
        <v>393</v>
      </c>
      <c r="H735" t="s">
        <v>814</v>
      </c>
      <c r="I735" t="s">
        <v>99</v>
      </c>
      <c r="J735" t="s">
        <v>353</v>
      </c>
      <c r="K735" t="s">
        <v>348</v>
      </c>
      <c r="L735" t="s">
        <v>1845</v>
      </c>
      <c r="M735" t="s">
        <v>1846</v>
      </c>
      <c r="N735" t="s">
        <v>1887</v>
      </c>
      <c r="O735" t="s">
        <v>1896</v>
      </c>
      <c r="P735" t="s">
        <v>1939</v>
      </c>
      <c r="Q735" t="s">
        <v>1952</v>
      </c>
      <c r="R735" t="s">
        <v>1961</v>
      </c>
    </row>
    <row r="736" spans="1:18" x14ac:dyDescent="0.25">
      <c r="A736" t="s">
        <v>1715</v>
      </c>
      <c r="B736" t="s">
        <v>693</v>
      </c>
      <c r="C736" t="s">
        <v>1898</v>
      </c>
      <c r="D736" t="s">
        <v>5</v>
      </c>
      <c r="E736" t="s">
        <v>16</v>
      </c>
      <c r="F736" t="s">
        <v>1881</v>
      </c>
      <c r="G736" t="s">
        <v>393</v>
      </c>
      <c r="H736" t="s">
        <v>804</v>
      </c>
      <c r="I736" t="s">
        <v>109</v>
      </c>
      <c r="J736" t="s">
        <v>1763</v>
      </c>
      <c r="K736" t="s">
        <v>54</v>
      </c>
      <c r="L736" t="s">
        <v>1845</v>
      </c>
      <c r="M736" t="s">
        <v>1846</v>
      </c>
      <c r="N736" t="s">
        <v>1887</v>
      </c>
      <c r="O736" t="s">
        <v>1896</v>
      </c>
      <c r="P736" t="s">
        <v>1939</v>
      </c>
      <c r="Q736" t="s">
        <v>1959</v>
      </c>
      <c r="R736" t="s">
        <v>1961</v>
      </c>
    </row>
    <row r="737" spans="1:18" x14ac:dyDescent="0.25">
      <c r="A737" t="s">
        <v>1715</v>
      </c>
      <c r="B737" t="s">
        <v>817</v>
      </c>
      <c r="C737" t="s">
        <v>1899</v>
      </c>
      <c r="D737" t="s">
        <v>6</v>
      </c>
      <c r="E737" t="s">
        <v>15</v>
      </c>
      <c r="F737" t="s">
        <v>141</v>
      </c>
      <c r="G737" t="s">
        <v>393</v>
      </c>
      <c r="H737" t="s">
        <v>814</v>
      </c>
      <c r="I737" t="s">
        <v>1323</v>
      </c>
      <c r="J737" t="s">
        <v>355</v>
      </c>
      <c r="K737" t="s">
        <v>62</v>
      </c>
      <c r="L737" t="s">
        <v>1845</v>
      </c>
      <c r="M737" t="s">
        <v>1846</v>
      </c>
      <c r="N737" t="s">
        <v>1900</v>
      </c>
      <c r="O737" t="s">
        <v>1885</v>
      </c>
      <c r="P737" t="s">
        <v>1939</v>
      </c>
      <c r="Q737" t="s">
        <v>1951</v>
      </c>
      <c r="R737" t="s">
        <v>1961</v>
      </c>
    </row>
    <row r="738" spans="1:18" x14ac:dyDescent="0.25">
      <c r="A738" t="s">
        <v>1715</v>
      </c>
      <c r="B738" t="s">
        <v>807</v>
      </c>
      <c r="C738" t="s">
        <v>1901</v>
      </c>
      <c r="D738" t="s">
        <v>6</v>
      </c>
      <c r="E738" t="s">
        <v>16</v>
      </c>
      <c r="F738" t="s">
        <v>141</v>
      </c>
      <c r="G738" t="s">
        <v>393</v>
      </c>
      <c r="H738" t="s">
        <v>814</v>
      </c>
      <c r="I738" t="s">
        <v>203</v>
      </c>
      <c r="J738" t="s">
        <v>353</v>
      </c>
      <c r="K738" t="s">
        <v>1264</v>
      </c>
      <c r="L738" t="s">
        <v>1845</v>
      </c>
      <c r="M738" t="s">
        <v>1846</v>
      </c>
      <c r="N738" t="s">
        <v>1900</v>
      </c>
      <c r="O738" t="s">
        <v>1885</v>
      </c>
      <c r="P738" t="s">
        <v>1939</v>
      </c>
      <c r="Q738" t="s">
        <v>1959</v>
      </c>
      <c r="R738" t="s">
        <v>1961</v>
      </c>
    </row>
    <row r="739" spans="1:18" x14ac:dyDescent="0.25">
      <c r="A739" t="s">
        <v>1715</v>
      </c>
      <c r="B739" t="s">
        <v>769</v>
      </c>
      <c r="C739" t="s">
        <v>1902</v>
      </c>
      <c r="D739" t="s">
        <v>6</v>
      </c>
      <c r="E739" t="s">
        <v>11</v>
      </c>
      <c r="F739" t="s">
        <v>141</v>
      </c>
      <c r="G739" t="s">
        <v>393</v>
      </c>
      <c r="H739" t="s">
        <v>814</v>
      </c>
      <c r="I739" t="s">
        <v>1903</v>
      </c>
      <c r="J739" t="s">
        <v>1107</v>
      </c>
      <c r="K739" t="s">
        <v>1264</v>
      </c>
      <c r="L739" t="s">
        <v>1845</v>
      </c>
      <c r="M739" t="s">
        <v>1846</v>
      </c>
      <c r="N739" t="s">
        <v>1900</v>
      </c>
      <c r="O739" t="s">
        <v>1885</v>
      </c>
      <c r="P739" t="s">
        <v>1939</v>
      </c>
      <c r="Q739" t="s">
        <v>1953</v>
      </c>
      <c r="R739" t="s">
        <v>1961</v>
      </c>
    </row>
    <row r="740" spans="1:18" x14ac:dyDescent="0.25">
      <c r="A740" t="s">
        <v>1715</v>
      </c>
      <c r="B740" t="s">
        <v>731</v>
      </c>
      <c r="C740" t="s">
        <v>1904</v>
      </c>
      <c r="D740" t="s">
        <v>6</v>
      </c>
      <c r="E740" t="s">
        <v>13</v>
      </c>
      <c r="F740" t="s">
        <v>141</v>
      </c>
      <c r="G740" t="s">
        <v>393</v>
      </c>
      <c r="H740" t="s">
        <v>814</v>
      </c>
      <c r="I740" t="s">
        <v>1318</v>
      </c>
      <c r="J740" t="s">
        <v>304</v>
      </c>
      <c r="K740" t="s">
        <v>1281</v>
      </c>
      <c r="L740" t="s">
        <v>1845</v>
      </c>
      <c r="M740" t="s">
        <v>1846</v>
      </c>
      <c r="N740" t="s">
        <v>1900</v>
      </c>
      <c r="O740" t="s">
        <v>1885</v>
      </c>
      <c r="P740" t="s">
        <v>1939</v>
      </c>
      <c r="Q740" t="s">
        <v>1956</v>
      </c>
      <c r="R740" t="s">
        <v>1961</v>
      </c>
    </row>
    <row r="741" spans="1:18" x14ac:dyDescent="0.25">
      <c r="A741" t="s">
        <v>1715</v>
      </c>
      <c r="B741" t="s">
        <v>797</v>
      </c>
      <c r="C741" t="s">
        <v>1906</v>
      </c>
      <c r="D741" t="s">
        <v>8</v>
      </c>
      <c r="E741" t="s">
        <v>10</v>
      </c>
      <c r="F741" t="s">
        <v>141</v>
      </c>
      <c r="G741" t="s">
        <v>794</v>
      </c>
      <c r="H741" t="s">
        <v>814</v>
      </c>
      <c r="I741" t="s">
        <v>1907</v>
      </c>
      <c r="J741" t="s">
        <v>276</v>
      </c>
      <c r="K741" t="s">
        <v>45</v>
      </c>
      <c r="L741" t="s">
        <v>1908</v>
      </c>
      <c r="M741" t="s">
        <v>1909</v>
      </c>
      <c r="N741" t="s">
        <v>1910</v>
      </c>
      <c r="O741" t="s">
        <v>1911</v>
      </c>
      <c r="P741" t="s">
        <v>1939</v>
      </c>
      <c r="Q741" t="s">
        <v>1955</v>
      </c>
      <c r="R741" t="s">
        <v>1961</v>
      </c>
    </row>
    <row r="742" spans="1:18" x14ac:dyDescent="0.25">
      <c r="A742" t="s">
        <v>1715</v>
      </c>
      <c r="B742" t="s">
        <v>677</v>
      </c>
      <c r="C742" t="s">
        <v>1912</v>
      </c>
      <c r="D742" t="s">
        <v>8</v>
      </c>
      <c r="E742" t="s">
        <v>9</v>
      </c>
      <c r="F742" t="s">
        <v>141</v>
      </c>
      <c r="G742" t="s">
        <v>794</v>
      </c>
      <c r="H742" t="s">
        <v>814</v>
      </c>
      <c r="I742" t="s">
        <v>148</v>
      </c>
      <c r="J742" t="s">
        <v>303</v>
      </c>
      <c r="K742" t="s">
        <v>45</v>
      </c>
      <c r="L742" t="s">
        <v>1908</v>
      </c>
      <c r="M742" t="s">
        <v>1909</v>
      </c>
      <c r="N742" t="s">
        <v>1910</v>
      </c>
      <c r="O742" t="s">
        <v>1911</v>
      </c>
      <c r="P742" t="s">
        <v>1939</v>
      </c>
      <c r="Q742" t="s">
        <v>1952</v>
      </c>
      <c r="R742" t="s">
        <v>1961</v>
      </c>
    </row>
    <row r="743" spans="1:18" x14ac:dyDescent="0.25">
      <c r="A743" t="s">
        <v>1715</v>
      </c>
      <c r="B743" t="s">
        <v>663</v>
      </c>
      <c r="C743" t="s">
        <v>1913</v>
      </c>
      <c r="D743" t="s">
        <v>8</v>
      </c>
      <c r="E743" t="s">
        <v>13</v>
      </c>
      <c r="F743" t="s">
        <v>141</v>
      </c>
      <c r="G743" t="s">
        <v>393</v>
      </c>
      <c r="H743" t="s">
        <v>814</v>
      </c>
      <c r="I743" t="s">
        <v>148</v>
      </c>
      <c r="J743" t="s">
        <v>1914</v>
      </c>
      <c r="K743" t="s">
        <v>121</v>
      </c>
      <c r="L743" t="s">
        <v>1908</v>
      </c>
      <c r="M743" t="s">
        <v>1909</v>
      </c>
      <c r="N743" t="s">
        <v>1910</v>
      </c>
      <c r="O743" t="s">
        <v>1911</v>
      </c>
      <c r="P743" t="s">
        <v>1939</v>
      </c>
      <c r="Q743" t="s">
        <v>1956</v>
      </c>
      <c r="R743" t="s">
        <v>1961</v>
      </c>
    </row>
    <row r="744" spans="1:18" x14ac:dyDescent="0.25">
      <c r="A744" t="s">
        <v>1715</v>
      </c>
      <c r="B744" t="s">
        <v>783</v>
      </c>
      <c r="C744" t="s">
        <v>1915</v>
      </c>
      <c r="D744" t="s">
        <v>8</v>
      </c>
      <c r="E744" t="s">
        <v>15</v>
      </c>
      <c r="F744" t="s">
        <v>141</v>
      </c>
      <c r="G744" t="s">
        <v>393</v>
      </c>
      <c r="H744" t="s">
        <v>814</v>
      </c>
      <c r="I744" t="s">
        <v>171</v>
      </c>
      <c r="J744" t="s">
        <v>380</v>
      </c>
      <c r="K744" t="s">
        <v>348</v>
      </c>
      <c r="L744" t="s">
        <v>1908</v>
      </c>
      <c r="M744" t="s">
        <v>1909</v>
      </c>
      <c r="N744" t="s">
        <v>1910</v>
      </c>
      <c r="O744" t="s">
        <v>1911</v>
      </c>
      <c r="P744" t="s">
        <v>1939</v>
      </c>
      <c r="Q744" t="s">
        <v>1951</v>
      </c>
      <c r="R744" t="s">
        <v>1961</v>
      </c>
    </row>
    <row r="745" spans="1:18" x14ac:dyDescent="0.25">
      <c r="A745" t="s">
        <v>1715</v>
      </c>
      <c r="B745" t="s">
        <v>763</v>
      </c>
      <c r="C745" t="s">
        <v>1916</v>
      </c>
      <c r="D745" t="s">
        <v>4</v>
      </c>
      <c r="E745" t="s">
        <v>15</v>
      </c>
      <c r="F745" t="s">
        <v>141</v>
      </c>
      <c r="G745" t="s">
        <v>393</v>
      </c>
      <c r="H745" t="s">
        <v>814</v>
      </c>
      <c r="I745" t="s">
        <v>195</v>
      </c>
      <c r="J745" t="s">
        <v>1158</v>
      </c>
      <c r="K745" t="s">
        <v>231</v>
      </c>
      <c r="L745" t="s">
        <v>1908</v>
      </c>
      <c r="M745" t="s">
        <v>1909</v>
      </c>
      <c r="N745" t="s">
        <v>1917</v>
      </c>
      <c r="O745" t="s">
        <v>1855</v>
      </c>
      <c r="P745" t="s">
        <v>1939</v>
      </c>
      <c r="Q745" t="s">
        <v>1951</v>
      </c>
      <c r="R745" t="s">
        <v>1961</v>
      </c>
    </row>
    <row r="746" spans="1:18" x14ac:dyDescent="0.25">
      <c r="A746" t="s">
        <v>1715</v>
      </c>
      <c r="B746" t="s">
        <v>822</v>
      </c>
      <c r="C746" t="s">
        <v>1918</v>
      </c>
      <c r="D746" t="s">
        <v>8</v>
      </c>
      <c r="E746" t="s">
        <v>11</v>
      </c>
      <c r="F746" t="s">
        <v>141</v>
      </c>
      <c r="G746" t="s">
        <v>393</v>
      </c>
      <c r="H746" t="s">
        <v>814</v>
      </c>
      <c r="I746" t="s">
        <v>1262</v>
      </c>
      <c r="J746" t="s">
        <v>342</v>
      </c>
      <c r="K746" t="s">
        <v>92</v>
      </c>
      <c r="L746" t="s">
        <v>1908</v>
      </c>
      <c r="M746" t="s">
        <v>1909</v>
      </c>
      <c r="N746" t="s">
        <v>1917</v>
      </c>
      <c r="O746" t="s">
        <v>1855</v>
      </c>
      <c r="P746" t="s">
        <v>1939</v>
      </c>
      <c r="Q746" t="s">
        <v>1953</v>
      </c>
      <c r="R746" t="s">
        <v>1961</v>
      </c>
    </row>
    <row r="747" spans="1:18" x14ac:dyDescent="0.25">
      <c r="A747" t="s">
        <v>1715</v>
      </c>
      <c r="B747" t="s">
        <v>741</v>
      </c>
      <c r="C747" t="s">
        <v>1919</v>
      </c>
      <c r="D747" t="s">
        <v>5</v>
      </c>
      <c r="E747" t="s">
        <v>13</v>
      </c>
      <c r="F747" t="s">
        <v>141</v>
      </c>
      <c r="G747" t="s">
        <v>393</v>
      </c>
      <c r="H747" t="s">
        <v>814</v>
      </c>
      <c r="I747" t="s">
        <v>204</v>
      </c>
      <c r="J747" t="s">
        <v>342</v>
      </c>
      <c r="K747" t="s">
        <v>231</v>
      </c>
      <c r="L747" t="s">
        <v>1908</v>
      </c>
      <c r="M747" t="s">
        <v>1909</v>
      </c>
      <c r="N747" t="s">
        <v>1917</v>
      </c>
      <c r="O747" t="s">
        <v>1855</v>
      </c>
      <c r="P747" t="s">
        <v>1939</v>
      </c>
      <c r="Q747" t="s">
        <v>1956</v>
      </c>
      <c r="R747" t="s">
        <v>1961</v>
      </c>
    </row>
    <row r="748" spans="1:18" x14ac:dyDescent="0.25">
      <c r="A748" t="s">
        <v>1715</v>
      </c>
      <c r="B748" t="s">
        <v>826</v>
      </c>
      <c r="C748" t="s">
        <v>1920</v>
      </c>
      <c r="D748" t="s">
        <v>8</v>
      </c>
      <c r="E748" t="s">
        <v>9</v>
      </c>
      <c r="F748" t="s">
        <v>141</v>
      </c>
      <c r="G748" t="s">
        <v>393</v>
      </c>
      <c r="H748" t="s">
        <v>814</v>
      </c>
      <c r="I748" t="s">
        <v>1921</v>
      </c>
      <c r="J748" t="s">
        <v>318</v>
      </c>
      <c r="K748" t="s">
        <v>53</v>
      </c>
      <c r="L748" t="s">
        <v>1908</v>
      </c>
      <c r="M748" t="s">
        <v>1909</v>
      </c>
      <c r="N748" t="s">
        <v>1917</v>
      </c>
      <c r="O748" t="s">
        <v>1855</v>
      </c>
      <c r="P748" t="s">
        <v>1939</v>
      </c>
      <c r="Q748" t="s">
        <v>1952</v>
      </c>
      <c r="R748" t="s">
        <v>1961</v>
      </c>
    </row>
    <row r="749" spans="1:18" x14ac:dyDescent="0.25">
      <c r="A749" t="s">
        <v>1715</v>
      </c>
      <c r="B749" t="s">
        <v>802</v>
      </c>
      <c r="C749" t="s">
        <v>1922</v>
      </c>
      <c r="D749" t="s">
        <v>4</v>
      </c>
      <c r="E749" t="s">
        <v>10</v>
      </c>
      <c r="F749" t="s">
        <v>141</v>
      </c>
      <c r="G749" t="s">
        <v>393</v>
      </c>
      <c r="H749" t="s">
        <v>814</v>
      </c>
      <c r="I749" t="s">
        <v>1356</v>
      </c>
      <c r="J749" t="s">
        <v>342</v>
      </c>
      <c r="K749" t="s">
        <v>53</v>
      </c>
      <c r="L749" t="s">
        <v>1908</v>
      </c>
      <c r="M749" t="s">
        <v>1909</v>
      </c>
      <c r="N749" t="s">
        <v>1917</v>
      </c>
      <c r="O749" t="s">
        <v>1855</v>
      </c>
      <c r="P749" t="s">
        <v>1939</v>
      </c>
      <c r="Q749" t="s">
        <v>1955</v>
      </c>
      <c r="R749" t="s">
        <v>1961</v>
      </c>
    </row>
    <row r="750" spans="1:18" x14ac:dyDescent="0.25">
      <c r="A750" t="s">
        <v>1715</v>
      </c>
      <c r="B750" t="s">
        <v>745</v>
      </c>
      <c r="C750" t="s">
        <v>1923</v>
      </c>
      <c r="D750" t="s">
        <v>8</v>
      </c>
      <c r="E750" t="s">
        <v>14</v>
      </c>
      <c r="F750" t="s">
        <v>141</v>
      </c>
      <c r="G750" t="s">
        <v>395</v>
      </c>
      <c r="H750" t="s">
        <v>814</v>
      </c>
      <c r="I750" t="s">
        <v>1356</v>
      </c>
      <c r="J750" t="s">
        <v>342</v>
      </c>
      <c r="K750" t="s">
        <v>53</v>
      </c>
      <c r="L750" t="s">
        <v>1908</v>
      </c>
      <c r="M750" t="s">
        <v>1909</v>
      </c>
      <c r="N750" t="s">
        <v>1924</v>
      </c>
      <c r="O750" t="s">
        <v>1925</v>
      </c>
      <c r="P750" t="s">
        <v>1939</v>
      </c>
      <c r="Q750" t="s">
        <v>1958</v>
      </c>
      <c r="R750" t="s">
        <v>1961</v>
      </c>
    </row>
    <row r="751" spans="1:18" x14ac:dyDescent="0.25">
      <c r="A751" t="s">
        <v>1715</v>
      </c>
      <c r="B751" t="s">
        <v>786</v>
      </c>
      <c r="C751" t="s">
        <v>1926</v>
      </c>
      <c r="D751" t="s">
        <v>4</v>
      </c>
      <c r="E751" t="s">
        <v>15</v>
      </c>
      <c r="F751" t="s">
        <v>141</v>
      </c>
      <c r="G751" t="s">
        <v>393</v>
      </c>
      <c r="H751" t="s">
        <v>814</v>
      </c>
      <c r="I751" t="s">
        <v>136</v>
      </c>
      <c r="J751" t="s">
        <v>353</v>
      </c>
      <c r="K751" t="s">
        <v>82</v>
      </c>
      <c r="L751" t="s">
        <v>1908</v>
      </c>
      <c r="M751" t="s">
        <v>1909</v>
      </c>
      <c r="N751" t="s">
        <v>1927</v>
      </c>
      <c r="O751" t="s">
        <v>1905</v>
      </c>
      <c r="P751" t="s">
        <v>1939</v>
      </c>
      <c r="Q751" t="s">
        <v>1951</v>
      </c>
      <c r="R751" t="s">
        <v>1961</v>
      </c>
    </row>
    <row r="752" spans="1:18" x14ac:dyDescent="0.25">
      <c r="A752" t="s">
        <v>1715</v>
      </c>
      <c r="B752" t="s">
        <v>823</v>
      </c>
      <c r="C752" t="s">
        <v>1928</v>
      </c>
      <c r="D752" t="s">
        <v>8</v>
      </c>
      <c r="E752" t="s">
        <v>11</v>
      </c>
      <c r="F752" t="s">
        <v>1929</v>
      </c>
      <c r="G752" t="s">
        <v>393</v>
      </c>
      <c r="H752" t="s">
        <v>814</v>
      </c>
      <c r="I752" t="s">
        <v>1385</v>
      </c>
      <c r="J752" t="s">
        <v>342</v>
      </c>
      <c r="K752" t="s">
        <v>93</v>
      </c>
      <c r="L752" t="s">
        <v>1908</v>
      </c>
      <c r="M752" t="s">
        <v>1930</v>
      </c>
      <c r="N752" t="s">
        <v>1931</v>
      </c>
      <c r="O752" t="s">
        <v>1718</v>
      </c>
      <c r="P752" t="s">
        <v>1939</v>
      </c>
      <c r="Q752" t="s">
        <v>1953</v>
      </c>
      <c r="R752" t="s">
        <v>1961</v>
      </c>
    </row>
    <row r="753" spans="1:18" x14ac:dyDescent="0.25">
      <c r="A753" t="s">
        <v>1715</v>
      </c>
      <c r="B753" t="s">
        <v>818</v>
      </c>
      <c r="C753" t="s">
        <v>1932</v>
      </c>
      <c r="D753" t="s">
        <v>8</v>
      </c>
      <c r="E753" t="s">
        <v>9</v>
      </c>
      <c r="F753" t="s">
        <v>141</v>
      </c>
      <c r="G753" t="s">
        <v>393</v>
      </c>
      <c r="H753" t="s">
        <v>814</v>
      </c>
      <c r="I753" t="s">
        <v>1933</v>
      </c>
      <c r="J753" t="s">
        <v>342</v>
      </c>
      <c r="K753" t="s">
        <v>32</v>
      </c>
      <c r="L753" t="s">
        <v>1908</v>
      </c>
      <c r="M753" t="s">
        <v>1909</v>
      </c>
      <c r="N753" t="s">
        <v>1931</v>
      </c>
      <c r="O753" t="s">
        <v>1718</v>
      </c>
      <c r="P753" t="s">
        <v>1939</v>
      </c>
      <c r="Q753" t="s">
        <v>1952</v>
      </c>
      <c r="R753" t="s">
        <v>1961</v>
      </c>
    </row>
    <row r="754" spans="1:18" x14ac:dyDescent="0.25">
      <c r="A754" t="s">
        <v>1715</v>
      </c>
      <c r="B754" t="s">
        <v>735</v>
      </c>
      <c r="C754" t="s">
        <v>1934</v>
      </c>
      <c r="D754" t="s">
        <v>8</v>
      </c>
      <c r="E754" t="s">
        <v>14</v>
      </c>
      <c r="F754" t="s">
        <v>141</v>
      </c>
      <c r="G754" t="s">
        <v>393</v>
      </c>
      <c r="H754" t="s">
        <v>814</v>
      </c>
      <c r="I754" t="s">
        <v>266</v>
      </c>
      <c r="J754" t="s">
        <v>358</v>
      </c>
      <c r="K754" t="s">
        <v>31</v>
      </c>
      <c r="L754" t="s">
        <v>1908</v>
      </c>
      <c r="M754" t="s">
        <v>1909</v>
      </c>
      <c r="N754" t="s">
        <v>1931</v>
      </c>
      <c r="O754" t="s">
        <v>1718</v>
      </c>
      <c r="P754" t="s">
        <v>1939</v>
      </c>
      <c r="Q754" t="s">
        <v>1958</v>
      </c>
      <c r="R754" t="s">
        <v>1961</v>
      </c>
    </row>
    <row r="755" spans="1:18" x14ac:dyDescent="0.25">
      <c r="A755" t="s">
        <v>1715</v>
      </c>
      <c r="B755" t="s">
        <v>714</v>
      </c>
      <c r="C755" t="s">
        <v>1935</v>
      </c>
      <c r="D755" t="s">
        <v>8</v>
      </c>
      <c r="E755" t="s">
        <v>14</v>
      </c>
      <c r="F755" t="s">
        <v>141</v>
      </c>
      <c r="G755" t="s">
        <v>393</v>
      </c>
      <c r="H755" t="s">
        <v>814</v>
      </c>
      <c r="I755" t="s">
        <v>266</v>
      </c>
      <c r="J755" t="s">
        <v>1432</v>
      </c>
      <c r="K755" t="s">
        <v>1936</v>
      </c>
      <c r="L755" t="s">
        <v>1908</v>
      </c>
      <c r="M755" t="s">
        <v>1909</v>
      </c>
      <c r="N755" t="s">
        <v>1931</v>
      </c>
      <c r="O755" t="s">
        <v>1718</v>
      </c>
      <c r="P755" t="s">
        <v>1939</v>
      </c>
      <c r="Q755" t="s">
        <v>1958</v>
      </c>
      <c r="R755" t="s">
        <v>1961</v>
      </c>
    </row>
    <row r="756" spans="1:18" x14ac:dyDescent="0.25">
      <c r="A756" t="s">
        <v>1715</v>
      </c>
      <c r="B756" t="s">
        <v>689</v>
      </c>
      <c r="C756" t="s">
        <v>1937</v>
      </c>
      <c r="D756" t="s">
        <v>4</v>
      </c>
      <c r="E756" t="s">
        <v>17</v>
      </c>
      <c r="F756" t="s">
        <v>141</v>
      </c>
      <c r="G756" t="s">
        <v>393</v>
      </c>
      <c r="H756" t="s">
        <v>814</v>
      </c>
      <c r="I756" t="s">
        <v>221</v>
      </c>
      <c r="J756" t="s">
        <v>358</v>
      </c>
      <c r="K756" t="s">
        <v>32</v>
      </c>
      <c r="L756" t="s">
        <v>1908</v>
      </c>
      <c r="M756" t="s">
        <v>1909</v>
      </c>
      <c r="N756" t="s">
        <v>1931</v>
      </c>
      <c r="O756" t="s">
        <v>1718</v>
      </c>
      <c r="P756" t="s">
        <v>1939</v>
      </c>
      <c r="Q756" t="s">
        <v>1954</v>
      </c>
      <c r="R756" t="s">
        <v>1961</v>
      </c>
    </row>
    <row r="757" spans="1:18" x14ac:dyDescent="0.25">
      <c r="A757" t="s">
        <v>1715</v>
      </c>
      <c r="B757" t="s">
        <v>680</v>
      </c>
      <c r="C757" t="s">
        <v>1940</v>
      </c>
      <c r="D757" t="s">
        <v>6</v>
      </c>
      <c r="E757" t="s">
        <v>15</v>
      </c>
      <c r="F757" t="s">
        <v>141</v>
      </c>
      <c r="G757" t="s">
        <v>395</v>
      </c>
      <c r="H757" t="s">
        <v>814</v>
      </c>
      <c r="I757" t="s">
        <v>170</v>
      </c>
      <c r="J757" t="s">
        <v>1941</v>
      </c>
      <c r="K757" t="s">
        <v>47</v>
      </c>
      <c r="L757" t="s">
        <v>1942</v>
      </c>
      <c r="M757" t="s">
        <v>1930</v>
      </c>
      <c r="N757" t="s">
        <v>1943</v>
      </c>
      <c r="O757" t="s">
        <v>1900</v>
      </c>
      <c r="P757" t="s">
        <v>1939</v>
      </c>
      <c r="Q757" t="s">
        <v>1951</v>
      </c>
      <c r="R757" t="s">
        <v>1961</v>
      </c>
    </row>
    <row r="758" spans="1:18" x14ac:dyDescent="0.25">
      <c r="A758" t="s">
        <v>1715</v>
      </c>
      <c r="B758" t="s">
        <v>644</v>
      </c>
      <c r="C758" t="s">
        <v>1944</v>
      </c>
      <c r="D758" t="s">
        <v>6</v>
      </c>
      <c r="E758" t="s">
        <v>13</v>
      </c>
      <c r="F758" t="s">
        <v>141</v>
      </c>
      <c r="G758" t="s">
        <v>395</v>
      </c>
      <c r="H758" t="s">
        <v>814</v>
      </c>
      <c r="I758" t="s">
        <v>1921</v>
      </c>
      <c r="J758" t="s">
        <v>353</v>
      </c>
      <c r="K758" t="s">
        <v>21</v>
      </c>
      <c r="L758" t="s">
        <v>1942</v>
      </c>
      <c r="M758" t="s">
        <v>1930</v>
      </c>
      <c r="N758" t="s">
        <v>1943</v>
      </c>
      <c r="O758" t="s">
        <v>1900</v>
      </c>
      <c r="P758" t="s">
        <v>1939</v>
      </c>
      <c r="Q758" t="s">
        <v>1956</v>
      </c>
      <c r="R758" t="s">
        <v>1961</v>
      </c>
    </row>
    <row r="759" spans="1:18" x14ac:dyDescent="0.25">
      <c r="A759" t="s">
        <v>1715</v>
      </c>
      <c r="B759" t="s">
        <v>798</v>
      </c>
      <c r="C759" t="s">
        <v>1945</v>
      </c>
      <c r="D759" t="s">
        <v>6</v>
      </c>
      <c r="E759" t="s">
        <v>16</v>
      </c>
      <c r="F759" t="s">
        <v>141</v>
      </c>
      <c r="G759" t="s">
        <v>395</v>
      </c>
      <c r="H759" t="s">
        <v>814</v>
      </c>
      <c r="I759" t="s">
        <v>223</v>
      </c>
      <c r="J759" t="s">
        <v>1946</v>
      </c>
      <c r="K759" t="s">
        <v>46</v>
      </c>
      <c r="L759" t="s">
        <v>1942</v>
      </c>
      <c r="M759" t="s">
        <v>1930</v>
      </c>
      <c r="N759" t="s">
        <v>1943</v>
      </c>
      <c r="O759" t="s">
        <v>1900</v>
      </c>
      <c r="P759" t="s">
        <v>1939</v>
      </c>
      <c r="Q759" t="s">
        <v>1959</v>
      </c>
      <c r="R759" t="s">
        <v>1961</v>
      </c>
    </row>
    <row r="760" spans="1:18" x14ac:dyDescent="0.25">
      <c r="A760" t="s">
        <v>1715</v>
      </c>
      <c r="B760" t="s">
        <v>691</v>
      </c>
      <c r="C760" t="s">
        <v>1947</v>
      </c>
      <c r="D760" t="s">
        <v>6</v>
      </c>
      <c r="E760" t="s">
        <v>9</v>
      </c>
      <c r="F760" t="s">
        <v>141</v>
      </c>
      <c r="G760" t="s">
        <v>395</v>
      </c>
      <c r="H760" t="s">
        <v>814</v>
      </c>
      <c r="I760" t="s">
        <v>1356</v>
      </c>
      <c r="J760" t="s">
        <v>353</v>
      </c>
      <c r="K760" t="s">
        <v>45</v>
      </c>
      <c r="L760" t="s">
        <v>1942</v>
      </c>
      <c r="M760" t="s">
        <v>1930</v>
      </c>
      <c r="N760" t="s">
        <v>1943</v>
      </c>
      <c r="O760" t="s">
        <v>1900</v>
      </c>
      <c r="P760" t="s">
        <v>1939</v>
      </c>
      <c r="Q760" t="s">
        <v>1952</v>
      </c>
      <c r="R760" t="s">
        <v>1961</v>
      </c>
    </row>
    <row r="761" spans="1:18" x14ac:dyDescent="0.25">
      <c r="A761" t="s">
        <v>1715</v>
      </c>
      <c r="B761" t="s">
        <v>667</v>
      </c>
      <c r="C761" t="s">
        <v>1948</v>
      </c>
      <c r="D761" t="s">
        <v>8</v>
      </c>
      <c r="E761" t="s">
        <v>15</v>
      </c>
      <c r="F761" t="s">
        <v>141</v>
      </c>
      <c r="G761" t="s">
        <v>395</v>
      </c>
      <c r="H761" t="s">
        <v>814</v>
      </c>
      <c r="I761" t="s">
        <v>1356</v>
      </c>
      <c r="J761" t="s">
        <v>1432</v>
      </c>
      <c r="K761" t="s">
        <v>22</v>
      </c>
      <c r="L761" t="s">
        <v>1942</v>
      </c>
      <c r="M761" t="s">
        <v>1930</v>
      </c>
      <c r="N761" t="s">
        <v>1949</v>
      </c>
      <c r="O761" t="s">
        <v>1910</v>
      </c>
      <c r="P761" t="s">
        <v>1939</v>
      </c>
      <c r="Q761" t="s">
        <v>1951</v>
      </c>
      <c r="R761" t="s">
        <v>1961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R1208"/>
  <sheetViews>
    <sheetView tabSelected="1" topLeftCell="A955" zoomScale="55" zoomScaleNormal="55" workbookViewId="0">
      <selection activeCell="J24" sqref="J24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7" width="42.42578125" customWidth="1"/>
    <col min="8" max="8" width="20.28515625" bestFit="1" customWidth="1"/>
    <col min="9" max="9" width="20.7109375" bestFit="1" customWidth="1"/>
    <col min="10" max="10" width="21.140625" bestFit="1" customWidth="1"/>
    <col min="11" max="11" width="24.5703125" bestFit="1" customWidth="1"/>
    <col min="12" max="12" width="26.7109375" bestFit="1" customWidth="1"/>
    <col min="13" max="13" width="22.140625" bestFit="1" customWidth="1"/>
    <col min="14" max="14" width="22.42578125" bestFit="1" customWidth="1"/>
    <col min="15" max="15" width="20.7109375" bestFit="1" customWidth="1"/>
    <col min="16" max="16" width="27.140625" bestFit="1" customWidth="1"/>
    <col min="17" max="17" width="13.28515625" bestFit="1" customWidth="1"/>
    <col min="19" max="19" width="12" bestFit="1" customWidth="1"/>
    <col min="20" max="20" width="13" customWidth="1"/>
    <col min="21" max="22" width="11.7109375" customWidth="1"/>
    <col min="23" max="23" width="12.28515625" customWidth="1"/>
    <col min="24" max="25" width="12" bestFit="1" customWidth="1"/>
    <col min="26" max="26" width="15.140625" customWidth="1"/>
    <col min="27" max="27" width="15.140625" bestFit="1" customWidth="1"/>
    <col min="28" max="28" width="12.85546875" bestFit="1" customWidth="1"/>
    <col min="29" max="29" width="14.7109375" bestFit="1" customWidth="1"/>
    <col min="30" max="30" width="14.42578125" bestFit="1" customWidth="1"/>
    <col min="31" max="31" width="13.140625" customWidth="1"/>
    <col min="32" max="32" width="14" bestFit="1" customWidth="1"/>
    <col min="33" max="33" width="15.140625" customWidth="1"/>
    <col min="34" max="34" width="12.28515625" bestFit="1" customWidth="1"/>
    <col min="35" max="35" width="12" bestFit="1" customWidth="1"/>
    <col min="36" max="36" width="10.85546875" bestFit="1" customWidth="1"/>
    <col min="37" max="38" width="12" bestFit="1" customWidth="1"/>
    <col min="39" max="39" width="13.28515625" bestFit="1" customWidth="1"/>
    <col min="40" max="40" width="17.85546875" bestFit="1" customWidth="1"/>
    <col min="41" max="41" width="14.42578125" bestFit="1" customWidth="1"/>
    <col min="42" max="42" width="17.28515625" bestFit="1" customWidth="1"/>
    <col min="43" max="43" width="17.140625" bestFit="1" customWidth="1"/>
    <col min="44" max="44" width="24.5703125" bestFit="1" customWidth="1"/>
  </cols>
  <sheetData>
    <row r="1" spans="1:44" x14ac:dyDescent="0.25">
      <c r="A1" s="4" t="s">
        <v>1687</v>
      </c>
      <c r="B1" s="4" t="s">
        <v>3</v>
      </c>
      <c r="C1" s="4" t="s">
        <v>870</v>
      </c>
      <c r="D1" s="4" t="s">
        <v>865</v>
      </c>
      <c r="E1" s="4" t="s">
        <v>1950</v>
      </c>
      <c r="F1" s="4" t="s">
        <v>866</v>
      </c>
      <c r="G1" s="4" t="s">
        <v>1960</v>
      </c>
      <c r="H1" s="4" t="s">
        <v>869</v>
      </c>
      <c r="I1" s="4" t="s">
        <v>871</v>
      </c>
      <c r="J1" s="4" t="s">
        <v>872</v>
      </c>
      <c r="K1" s="4" t="s">
        <v>868</v>
      </c>
      <c r="L1" s="4" t="s">
        <v>873</v>
      </c>
      <c r="M1" s="4" t="s">
        <v>867</v>
      </c>
      <c r="N1" s="4" t="s">
        <v>874</v>
      </c>
      <c r="O1" s="4" t="s">
        <v>1000</v>
      </c>
      <c r="P1" s="4" t="s">
        <v>875</v>
      </c>
      <c r="Q1" s="4" t="s">
        <v>876</v>
      </c>
      <c r="R1" s="9" t="s">
        <v>1519</v>
      </c>
      <c r="S1" s="9" t="s">
        <v>1520</v>
      </c>
      <c r="T1" s="9" t="s">
        <v>1521</v>
      </c>
      <c r="U1" s="9" t="s">
        <v>1522</v>
      </c>
      <c r="V1" s="9" t="s">
        <v>1523</v>
      </c>
      <c r="W1" s="9" t="s">
        <v>1524</v>
      </c>
      <c r="X1" s="9" t="s">
        <v>1525</v>
      </c>
      <c r="Y1" s="9" t="s">
        <v>1526</v>
      </c>
      <c r="Z1" s="9" t="s">
        <v>1527</v>
      </c>
      <c r="AA1" s="9" t="s">
        <v>1528</v>
      </c>
      <c r="AB1" s="9" t="s">
        <v>1529</v>
      </c>
      <c r="AC1" s="9" t="s">
        <v>1530</v>
      </c>
      <c r="AD1" s="9" t="s">
        <v>1531</v>
      </c>
      <c r="AE1" s="9"/>
      <c r="AF1" s="9" t="s">
        <v>1697</v>
      </c>
      <c r="AG1" s="9" t="s">
        <v>1698</v>
      </c>
      <c r="AH1" s="9" t="s">
        <v>1699</v>
      </c>
      <c r="AI1" s="9" t="s">
        <v>1700</v>
      </c>
      <c r="AJ1" s="9" t="s">
        <v>1701</v>
      </c>
      <c r="AK1" s="9" t="s">
        <v>1702</v>
      </c>
      <c r="AL1" s="9" t="s">
        <v>1703</v>
      </c>
      <c r="AM1" s="9" t="s">
        <v>1704</v>
      </c>
      <c r="AN1" s="9" t="s">
        <v>1705</v>
      </c>
      <c r="AO1" s="9" t="s">
        <v>1706</v>
      </c>
      <c r="AP1" s="9" t="s">
        <v>1707</v>
      </c>
      <c r="AQ1" s="9" t="s">
        <v>1708</v>
      </c>
      <c r="AR1" s="9" t="s">
        <v>1709</v>
      </c>
    </row>
    <row r="2" spans="1:44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6">
        <f>IF(Overall!F4&lt;&gt;"",VALUE(Overall!F4),"")</f>
        <v>800000</v>
      </c>
      <c r="I2" s="6">
        <f>IF(Overall!G4&lt;&gt;"",VALUE(Overall!G4),"")</f>
        <v>59</v>
      </c>
      <c r="J2" s="6">
        <f>IF(Overall!H4&lt;&gt;"",VALUE(Overall!H4),"")</f>
        <v>0</v>
      </c>
      <c r="K2" s="6">
        <f>IF(Overall!I4&lt;&gt;"",VALUE(Overall!I4),"")</f>
        <v>2.67</v>
      </c>
      <c r="L2" s="6">
        <f>IF(Overall!J4&lt;&gt;"",VALUE(Overall!J4),"")</f>
        <v>0</v>
      </c>
      <c r="M2" s="6">
        <f>IF(Overall!K4&lt;&gt;"",VALUE(Overall!K4),"")</f>
        <v>2.67</v>
      </c>
      <c r="N2" s="7">
        <f>IF(Overall!L4&lt;&gt;"",DATEVALUE(MID(Overall!L4, FIND(",", Overall!L4) + 2, FIND(" ", Overall!L4) - FIND(",", Overall!L4) - 1) &amp; " " &amp; MID(Overall!L4, FIND(" ", Overall!L4) + 1, FIND(",", Overall!L4, FIND(" ", Overall!L4)) - FIND(" ", Overall!L4) - 1) &amp; ", " &amp; MID(Overall!L4, FIND(",", Overall!L4, FIND(",",Overall!L4) + 1) + 2, LEN(Overall!L4))),"")</f>
        <v>44317</v>
      </c>
      <c r="O2" s="7">
        <f>IF(Overall!M4&lt;&gt;"",DATEVALUE(MID(Overall!M4, FIND(",", Overall!M4) + 2, FIND(" ", Overall!M4) - FIND(",", Overall!M4) - 1) &amp; " " &amp; MID(Overall!M4, FIND(" ", Overall!M4) + 1, FIND(",", Overall!M4, FIND(" ", Overall!M4)) - FIND(" ", Overall!M4) - 1) &amp; ", " &amp; MID(Overall!M4, FIND(",", Overall!M4, FIND(",",Overall!M4) + 1) + 2, LEN(Overall!M4))),"")</f>
        <v>44561</v>
      </c>
      <c r="P2" s="7">
        <f>IF(Overall!N4&lt;&gt;"",DATEVALUE(MID(Overall!N4, FIND(",", Overall!N4) + 2, FIND(" ", Overall!N4) - FIND(",", Overall!N4) - 1) &amp; " " &amp; MID(Overall!N4, FIND(" ", Overall!N4) + 1, FIND(",", Overall!N4, FIND(" ", Overall!N4)) - FIND(" ", Overall!N4) - 1) &amp; ", " &amp; MID(Overall!N4, FIND(",", Overall!N4, FIND(",",Overall!N4) + 1) + 2, LEN(Overall!N4))),"")</f>
        <v>44321</v>
      </c>
      <c r="Q2" s="7">
        <f>IF(Overall!O4&lt;&gt;"",DATEVALUE(MID(Overall!O4, FIND(",", Overall!O4) + 2, FIND(" ", Overall!O4) - FIND(",", Overall!O4) - 1) &amp; " " &amp; MID(Overall!O4, FIND(" ", Overall!O4) + 1, FIND(",", Overall!O4, FIND(" ", Overall!O4)) - FIND(" ", Overall!O4) - 1) &amp; ", " &amp; MID(Overall!O4, FIND(",", Overall!O4, FIND(",",Overall!O4) + 1) + 2, LEN(Overall!O4))),"")</f>
        <v>44301</v>
      </c>
      <c r="R2" s="5">
        <f>IF(AND(N2&lt;&gt;"", O2&lt;&gt;""), DATEDIF(N2, O2, "M") + 1, "")</f>
        <v>8</v>
      </c>
      <c r="S2" s="10" t="str">
        <f>IF(Overall!$A4&lt;&gt;"",IF(AND(MONTH($N2) &lt;= 1, MONTH($O2) &gt;= 1), IF($R2 &lt;&gt; "", $H2/$R2, ""), ""),"")</f>
        <v/>
      </c>
      <c r="T2" s="10" t="str">
        <f>IF(Overall!$A4&lt;&gt;"",IF(AND(MONTH($N2) &lt;= 2, MONTH($O2) &gt;= 2), IF($R2 &lt;&gt; "", $H2/$R2, ""), ""),"")</f>
        <v/>
      </c>
      <c r="U2" s="10" t="str">
        <f>IF(Overall!$A4&lt;&gt;"",IF(AND(MONTH($N2) &lt;= 3, MONTH($O2) &gt;= 3), IF($R2 &lt;&gt; "", $H2/$R2, ""), ""),"")</f>
        <v/>
      </c>
      <c r="V2" s="10" t="str">
        <f>IF(Overall!$A4&lt;&gt;"",IF(AND(MONTH($N2) &lt;= 4, MONTH($O2) &gt;= 4), IF($R2 &lt;&gt; "", $H2/$R2, ""), ""),"")</f>
        <v/>
      </c>
      <c r="W2" s="10">
        <f>IF(Overall!$A4&lt;&gt;"",IF(AND(MONTH($N2) &lt;= 5, MONTH($O2) &gt;= 5), IF($R2 &lt;&gt; "", $H2/$R2, ""), ""),"")</f>
        <v>100000</v>
      </c>
      <c r="X2" s="10">
        <f>IF(Overall!$A4&lt;&gt;"",IF(AND(MONTH($N2) &lt;= 6, MONTH($O2) &gt;= 6), IF($R2 &lt;&gt; "", $H2/$R2, ""), ""),"")</f>
        <v>100000</v>
      </c>
      <c r="Y2" s="10">
        <f>IF(Overall!$A4&lt;&gt;"",IF(AND(MONTH($N2) &lt;= 7, MONTH($O2) &gt;= 7 ), IF($R2 &lt;&gt; "", $H2/$R2, ""), ""),"")</f>
        <v>100000</v>
      </c>
      <c r="Z2" s="10">
        <f>IF(Overall!$A4&lt;&gt;"",IF(AND(MONTH($N2) &lt;= 8, MONTH($O2) &gt;= 8), IF($R2 &lt;&gt; "", $H2/$R2, ""), ""),"")</f>
        <v>100000</v>
      </c>
      <c r="AA2" s="10">
        <f>IF(Overall!$A4&lt;&gt;"",IF(AND(MONTH($N2) &lt;= 9, MONTH($O2) &gt;= 9), IF($R2 &lt;&gt; "", $H2/$R2, ""), ""),"")</f>
        <v>100000</v>
      </c>
      <c r="AB2" s="10">
        <f>IF(Overall!$A4&lt;&gt;"",IF(AND(MONTH($N2) &lt;= 10, MONTH($O2) &gt;= 10), IF($R2 &lt;&gt; "", $H2/$R2, ""), ""),"")</f>
        <v>100000</v>
      </c>
      <c r="AC2" s="10">
        <f>IF(Overall!$A4&lt;&gt;"",IF(AND(MONTH($N2) &lt;= 11, MONTH($O2) &gt;= 11), IF($R2 &lt;&gt; "", $H2/$R2, ""), ""),"")</f>
        <v>100000</v>
      </c>
      <c r="AD2" s="10">
        <f>IF(Overall!$A4&lt;&gt;"",IF(AND(MONTH($N2) &lt;= 12, MONTH($O2) &gt;= 12), IF($R2 &lt;&gt; "", $H2/$R2, ""), ""),"")</f>
        <v>100000</v>
      </c>
      <c r="AE2" s="5"/>
      <c r="AF2" s="10" t="str">
        <f ca="1">IFERROR(IF(AND(NOW()&lt;= EOMONTH(DATE(YEAR($O2),1, 1), 0), Overall!$A4&lt;&gt;"", MONTH($N2) &lt;= 1, MONTH($O2) &gt;= 1), IF($R2 &lt;&gt; "", $H2/$R2, ""), ""), "")</f>
        <v/>
      </c>
      <c r="AG2" s="10" t="str">
        <f ca="1">IFERROR(IF(AND(NOW()&lt;= EOMONTH(DATE(YEAR($O2),2, 1), 0), Overall!$A4&lt;&gt;"", MONTH($N2) &lt;= 2, MONTH($O2) &gt;= 2), IF($R2 &lt;&gt; "", $H2/$R2, ""), ""), "")</f>
        <v/>
      </c>
      <c r="AH2" s="10" t="str">
        <f ca="1">IFERROR(IF(AND(NOW()&lt;= EOMONTH(DATE(YEAR($O2),3, 1), 0), Overall!$A4&lt;&gt;"", MONTH($N2) &lt;= 3, MONTH($O2) &gt;= 3), IF($R2 &lt;&gt; "", $H2/$R2, ""), ""), "")</f>
        <v/>
      </c>
      <c r="AI2" s="10" t="str">
        <f ca="1">IFERROR(IF(AND(NOW()&lt;= EOMONTH(DATE(YEAR($O2),4, 1), 0), Overall!$A4&lt;&gt;"", MONTH($N2) &lt;= 4, MONTH($O2) &gt;= 4), IF($R2 &lt;&gt; "", $H2/$R2, ""), ""), "")</f>
        <v/>
      </c>
      <c r="AJ2" s="10" t="str">
        <f ca="1">IFERROR(IF(AND(NOW()&lt;= EOMONTH(DATE(YEAR($O2),5, 1), 0), Overall!$A4&lt;&gt;"", MONTH($N2) &lt;= 5, MONTH($O2) &gt;= 5), IF($R2 &lt;&gt; "", $H2/$R2, ""), ""), "")</f>
        <v/>
      </c>
      <c r="AK2" s="10" t="str">
        <f ca="1">IFERROR(IF(AND(NOW()&lt;= EOMONTH(DATE(YEAR($O2),6, 1), 0), Overall!$A4&lt;&gt;"", MONTH($N2) &lt;= 6, MONTH($O2) &gt;= 6), IF($R2 &lt;&gt; "", $H2/$R2, ""), ""), "")</f>
        <v/>
      </c>
      <c r="AL2" s="10" t="str">
        <f ca="1">IFERROR(IF(AND(NOW()&lt;= EOMONTH(DATE(YEAR($O2),7, 1), 0), Overall!$A4&lt;&gt;"", MONTH($N2) &lt;= 7, MONTH($O2) &gt;= 7), IF($R2 &lt;&gt; "", $H2/$R2, ""), ""), "")</f>
        <v/>
      </c>
      <c r="AM2" s="10" t="str">
        <f ca="1">IFERROR(IF(AND(NOW()&lt;= EOMONTH(DATE(YEAR($O2),8, 1), 0), Overall!$A4&lt;&gt;"", MONTH($N2) &lt;= 8, MONTH($O2) &gt;= 8), IF($R2 &lt;&gt; "", $H2/$R2, ""), ""), "")</f>
        <v/>
      </c>
      <c r="AN2" s="10" t="str">
        <f ca="1">IFERROR(IF(AND(NOW()&lt;= EOMONTH(DATE(YEAR($O2),9, 1), 0), Overall!$A4&lt;&gt;"", MONTH($N2) &lt;= 9, MONTH($O2) &gt;= 9), IF($R2 &lt;&gt; "", $H2/$R2, ""), ""), "")</f>
        <v/>
      </c>
      <c r="AO2" s="10" t="str">
        <f ca="1">IFERROR(IF(AND(NOW()&lt;= EOMONTH(DATE(YEAR($O2),10, 1), 0), Overall!$A4&lt;&gt;"", MONTH($N2) &lt;= 10, MONTH($O2) &gt;= 10), IF($R2 &lt;&gt; "", $H2/$R2, ""), ""), "")</f>
        <v/>
      </c>
      <c r="AP2" s="10" t="str">
        <f ca="1">IFERROR(IF(AND(NOW()&lt;= EOMONTH(DATE(YEAR($O2),11, 1), 0), Overall!$A4&lt;&gt;"", MONTH($N2) &lt;=11, MONTH($O2) &gt;= 11), IF($R2 &lt;&gt; "", $H2/$R2, ""), ""), "")</f>
        <v/>
      </c>
      <c r="AQ2" s="10" t="str">
        <f ca="1">IFERROR(IF(AND(NOW()&lt;= EOMONTH(DATE(YEAR($O2),12, 1), 0), Overall!$A4&lt;&gt;"", MONTH($N2) &lt;= 12, MONTH($O2) &gt;= 12), IF($R2 &lt;&gt; "", $H2/$R2, ""), ""), "")</f>
        <v/>
      </c>
      <c r="AR2" s="16">
        <f ca="1">SUM(AF2:AQ2)</f>
        <v>0</v>
      </c>
    </row>
    <row r="3" spans="1:44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6">
        <f>IF(Overall!F5&lt;&gt;"",VALUE(Overall!F5),"")</f>
        <v>800000</v>
      </c>
      <c r="I3" s="6">
        <f>IF(Overall!G5&lt;&gt;"",VALUE(Overall!G5),"")</f>
        <v>59</v>
      </c>
      <c r="J3" s="6">
        <f>IF(Overall!H5&lt;&gt;"",VALUE(Overall!H5),"")</f>
        <v>0</v>
      </c>
      <c r="K3" s="6">
        <f>IF(Overall!I5&lt;&gt;"",VALUE(Overall!I5),"")</f>
        <v>2.62</v>
      </c>
      <c r="L3" s="6">
        <f>IF(Overall!J5&lt;&gt;"",VALUE(Overall!J5),"")</f>
        <v>0</v>
      </c>
      <c r="M3" s="6">
        <f>IF(Overall!K5&lt;&gt;"",VALUE(Overall!K5),"")</f>
        <v>2.62</v>
      </c>
      <c r="N3" s="7">
        <f>IF(Overall!L5&lt;&gt;"",DATEVALUE(MID(Overall!L5, FIND(",", Overall!L5) + 2, FIND(" ", Overall!L5) - FIND(",", Overall!L5) - 1) &amp; " " &amp; MID(Overall!L5, FIND(" ", Overall!L5) + 1, FIND(",", Overall!L5, FIND(" ", Overall!L5)) - FIND(" ", Overall!L5) - 1) &amp; ", " &amp; MID(Overall!L5, FIND(",", Overall!L5, FIND(",",Overall!L5) + 1) + 2, LEN(Overall!L5))),"")</f>
        <v>44317</v>
      </c>
      <c r="O3" s="7">
        <f>IF(Overall!M5&lt;&gt;"",DATEVALUE(MID(Overall!M5, FIND(",", Overall!M5) + 2, FIND(" ", Overall!M5) - FIND(",", Overall!M5) - 1) &amp; " " &amp; MID(Overall!M5, FIND(" ", Overall!M5) + 1, FIND(",", Overall!M5, FIND(" ", Overall!M5)) - FIND(" ", Overall!M5) - 1) &amp; ", " &amp; MID(Overall!M5, FIND(",", Overall!M5, FIND(",",Overall!M5) + 1) + 2, LEN(Overall!M5))),"")</f>
        <v>44561</v>
      </c>
      <c r="P3" s="7">
        <f>IF(Overall!N5&lt;&gt;"",DATEVALUE(MID(Overall!N5, FIND(",", Overall!N5) + 2, FIND(" ", Overall!N5) - FIND(",", Overall!N5) - 1) &amp; " " &amp; MID(Overall!N5, FIND(" ", Overall!N5) + 1, FIND(",", Overall!N5, FIND(" ", Overall!N5)) - FIND(" ", Overall!N5) - 1) &amp; ", " &amp; MID(Overall!N5, FIND(",", Overall!N5, FIND(",",Overall!N5) + 1) + 2, LEN(Overall!N5))),"")</f>
        <v>44321</v>
      </c>
      <c r="Q3" s="7">
        <f>IF(Overall!O5&lt;&gt;"",DATEVALUE(MID(Overall!O5, FIND(",", Overall!O5) + 2, FIND(" ", Overall!O5) - FIND(",", Overall!O5) - 1) &amp; " " &amp; MID(Overall!O5, FIND(" ", Overall!O5) + 1, FIND(",", Overall!O5, FIND(" ", Overall!O5)) - FIND(" ", Overall!O5) - 1) &amp; ", " &amp; MID(Overall!O5, FIND(",", Overall!O5, FIND(",",Overall!O5) + 1) + 2, LEN(Overall!O5))),"")</f>
        <v>44301</v>
      </c>
      <c r="R3" s="5">
        <f t="shared" ref="R3:R66" si="0">IF(AND(N3&lt;&gt;"", O3&lt;&gt;""), DATEDIF(N3, O3, "M") + 1, "")</f>
        <v>8</v>
      </c>
      <c r="S3" s="10" t="str">
        <f>IF(Overall!$A5&lt;&gt;"",IF(AND(MONTH($N3) &lt;= 1, MONTH($O3) &gt;= 1), IF($R3 &lt;&gt; "", $H3/$R3, ""), ""),"")</f>
        <v/>
      </c>
      <c r="T3" s="10" t="str">
        <f>IF(Overall!$A5&lt;&gt;"",IF(AND(MONTH($N3) &lt;= 2, MONTH($O3) &gt;= 2), IF($R3 &lt;&gt; "", $H3/$R3, ""), ""),"")</f>
        <v/>
      </c>
      <c r="U3" s="10" t="str">
        <f>IF(Overall!$A5&lt;&gt;"",IF(AND(MONTH($N3) &lt;= 3, MONTH($O3) &gt;= 3), IF($R3 &lt;&gt; "", $H3/$R3, ""), ""),"")</f>
        <v/>
      </c>
      <c r="V3" s="10" t="str">
        <f>IF(Overall!$A5&lt;&gt;"",IF(AND(MONTH($N3) &lt;= 4, MONTH($O3) &gt;= 4), IF($R3 &lt;&gt; "", $H3/$R3, ""), ""),"")</f>
        <v/>
      </c>
      <c r="W3" s="10">
        <f>IF(Overall!$A5&lt;&gt;"",IF(AND(MONTH($N3) &lt;= 5, MONTH($O3) &gt;= 5), IF($R3 &lt;&gt; "", $H3/$R3, ""), ""),"")</f>
        <v>100000</v>
      </c>
      <c r="X3" s="10">
        <f>IF(Overall!$A5&lt;&gt;"",IF(AND(MONTH($N3) &lt;= 6, MONTH($O3) &gt;= 6), IF($R3 &lt;&gt; "", $H3/$R3, ""), ""),"")</f>
        <v>100000</v>
      </c>
      <c r="Y3" s="10">
        <f>IF(Overall!$A5&lt;&gt;"",IF(AND(MONTH($N3) &lt;= 7, MONTH($O3) &gt;= 7 ), IF($R3 &lt;&gt; "", $H3/$R3, ""), ""),"")</f>
        <v>100000</v>
      </c>
      <c r="Z3" s="10">
        <f>IF(Overall!$A5&lt;&gt;"",IF(AND(MONTH($N3) &lt;= 8, MONTH($O3) &gt;= 8), IF($R3 &lt;&gt; "", $H3/$R3, ""), ""),"")</f>
        <v>100000</v>
      </c>
      <c r="AA3" s="10">
        <f>IF(Overall!$A5&lt;&gt;"",IF(AND(MONTH($N3) &lt;= 9, MONTH($O3) &gt;= 9), IF($R3 &lt;&gt; "", $H3/$R3, ""), ""),"")</f>
        <v>100000</v>
      </c>
      <c r="AB3" s="10">
        <f>IF(Overall!$A5&lt;&gt;"",IF(AND(MONTH($N3) &lt;= 10, MONTH($O3) &gt;= 10), IF($R3 &lt;&gt; "", $H3/$R3, ""), ""),"")</f>
        <v>100000</v>
      </c>
      <c r="AC3" s="10">
        <f>IF(Overall!$A5&lt;&gt;"",IF(AND(MONTH($N3) &lt;= 11, MONTH($O3) &gt;= 11), IF($R3 &lt;&gt; "", $H3/$R3, ""), ""),"")</f>
        <v>100000</v>
      </c>
      <c r="AD3" s="10">
        <f>IF(Overall!$A5&lt;&gt;"",IF(AND(MONTH($N3) &lt;= 12, MONTH($O3) &gt;= 12), IF($R3 &lt;&gt; "", $H3/$R3, ""), ""),"")</f>
        <v>100000</v>
      </c>
      <c r="AF3" s="10" t="str">
        <f ca="1">IFERROR(IF(AND(NOW()&lt;= EOMONTH(DATE(YEAR($O3),1, 1), 0), Overall!$A5&lt;&gt;"", MONTH($N3) &lt;= 1, MONTH($O3) &gt;= 1), IF($R3 &lt;&gt; "", $H3/$R3, ""), ""), "")</f>
        <v/>
      </c>
      <c r="AG3" s="10" t="str">
        <f ca="1">IFERROR(IF(AND(NOW()&lt;= EOMONTH(DATE(YEAR($O3),2, 1), 0), Overall!$A5&lt;&gt;"", MONTH($N3) &lt;= 2, MONTH($O3) &gt;= 2), IF($R3 &lt;&gt; "", $H3/$R3, ""), ""), "")</f>
        <v/>
      </c>
      <c r="AH3" s="10" t="str">
        <f ca="1">IFERROR(IF(AND(NOW()&lt;= EOMONTH(DATE(YEAR($O3),3, 1), 0), Overall!$A5&lt;&gt;"", MONTH($N3) &lt;= 3, MONTH($O3) &gt;= 3), IF($R3 &lt;&gt; "", $H3/$R3, ""), ""), "")</f>
        <v/>
      </c>
      <c r="AI3" s="10" t="str">
        <f ca="1">IFERROR(IF(AND(NOW()&lt;= EOMONTH(DATE(YEAR($O3),4, 1), 0), Overall!$A5&lt;&gt;"", MONTH($N3) &lt;= 4, MONTH($O3) &gt;= 4), IF($R3 &lt;&gt; "", $H3/$R3, ""), ""), "")</f>
        <v/>
      </c>
      <c r="AJ3" s="10" t="str">
        <f ca="1">IFERROR(IF(AND(NOW()&lt;= EOMONTH(DATE(YEAR($O3),5, 1), 0), Overall!$A5&lt;&gt;"", MONTH($N3) &lt;= 5, MONTH($O3) &gt;= 5), IF($R3 &lt;&gt; "", $H3/$R3, ""), ""), "")</f>
        <v/>
      </c>
      <c r="AK3" s="10" t="str">
        <f ca="1">IFERROR(IF(AND(NOW()&lt;= EOMONTH(DATE(YEAR($O3),6, 1), 0), Overall!$A5&lt;&gt;"", MONTH($N3) &lt;= 6, MONTH($O3) &gt;= 6), IF($R3 &lt;&gt; "", $H3/$R3, ""), ""), "")</f>
        <v/>
      </c>
      <c r="AL3" s="10" t="str">
        <f ca="1">IFERROR(IF(AND(NOW()&lt;= EOMONTH(DATE(YEAR($O3),7, 1), 0), Overall!$A5&lt;&gt;"", MONTH($N3) &lt;= 7, MONTH($O3) &gt;= 7), IF($R3 &lt;&gt; "", $H3/$R3, ""), ""), "")</f>
        <v/>
      </c>
      <c r="AM3" s="10" t="str">
        <f ca="1">IFERROR(IF(AND(NOW()&lt;= EOMONTH(DATE(YEAR($O3),8, 1), 0), Overall!$A5&lt;&gt;"", MONTH($N3) &lt;= 8, MONTH($O3) &gt;= 8), IF($R3 &lt;&gt; "", $H3/$R3, ""), ""), "")</f>
        <v/>
      </c>
      <c r="AN3" s="10" t="str">
        <f ca="1">IFERROR(IF(AND(NOW()&lt;= EOMONTH(DATE(YEAR($O3),9, 1), 0), Overall!$A5&lt;&gt;"", MONTH($N3) &lt;= 9, MONTH($O3) &gt;= 9), IF($R3 &lt;&gt; "", $H3/$R3, ""), ""), "")</f>
        <v/>
      </c>
      <c r="AO3" s="10" t="str">
        <f ca="1">IFERROR(IF(AND(NOW()&lt;= EOMONTH(DATE(YEAR($O3),10, 1), 0), Overall!$A5&lt;&gt;"", MONTH($N3) &lt;= 10, MONTH($O3) &gt;= 10), IF($R3 &lt;&gt; "", $H3/$R3, ""), ""), "")</f>
        <v/>
      </c>
      <c r="AP3" s="10" t="str">
        <f ca="1">IFERROR(IF(AND(NOW()&lt;= EOMONTH(DATE(YEAR($O3),11, 1), 0), Overall!$A5&lt;&gt;"", MONTH($N3) &lt;=11, MONTH($O3) &gt;= 11), IF($R3 &lt;&gt; "", $H3/$R3, ""), ""), "")</f>
        <v/>
      </c>
      <c r="AQ3" s="10" t="str">
        <f ca="1">IFERROR(IF(AND(NOW()&lt;= EOMONTH(DATE(YEAR($O3),12, 1), 0), Overall!$A5&lt;&gt;"", MONTH($N3) &lt;= 12, MONTH($O3) &gt;= 12), IF($R3 &lt;&gt; "", $H3/$R3, ""), ""), "")</f>
        <v/>
      </c>
      <c r="AR3" s="16">
        <f t="shared" ref="AR3:AR66" ca="1" si="1">SUM(AF3:AQ3)</f>
        <v>0</v>
      </c>
    </row>
    <row r="4" spans="1:44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6">
        <f>IF(Overall!F6&lt;&gt;"",VALUE(Overall!F6),"")</f>
        <v>800000</v>
      </c>
      <c r="I4" s="6">
        <f>IF(Overall!G6&lt;&gt;"",VALUE(Overall!G6),"")</f>
        <v>59</v>
      </c>
      <c r="J4" s="6">
        <f>IF(Overall!H6&lt;&gt;"",VALUE(Overall!H6),"")</f>
        <v>0</v>
      </c>
      <c r="K4" s="6">
        <f>IF(Overall!I6&lt;&gt;"",VALUE(Overall!I6),"")</f>
        <v>2.7</v>
      </c>
      <c r="L4" s="6">
        <f>IF(Overall!J6&lt;&gt;"",VALUE(Overall!J6),"")</f>
        <v>0</v>
      </c>
      <c r="M4" s="6">
        <f>IF(Overall!K6&lt;&gt;"",VALUE(Overall!K6),"")</f>
        <v>2.7</v>
      </c>
      <c r="N4" s="7">
        <f>IF(Overall!L6&lt;&gt;"",DATEVALUE(MID(Overall!L6, FIND(",", Overall!L6) + 2, FIND(" ", Overall!L6) - FIND(",", Overall!L6) - 1) &amp; " " &amp; MID(Overall!L6, FIND(" ", Overall!L6) + 1, FIND(",", Overall!L6, FIND(" ", Overall!L6)) - FIND(" ", Overall!L6) - 1) &amp; ", " &amp; MID(Overall!L6, FIND(",", Overall!L6, FIND(",",Overall!L6) + 1) + 2, LEN(Overall!L6))),"")</f>
        <v>44317</v>
      </c>
      <c r="O4" s="7">
        <f>IF(Overall!M6&lt;&gt;"",DATEVALUE(MID(Overall!M6, FIND(",", Overall!M6) + 2, FIND(" ", Overall!M6) - FIND(",", Overall!M6) - 1) &amp; " " &amp; MID(Overall!M6, FIND(" ", Overall!M6) + 1, FIND(",", Overall!M6, FIND(" ", Overall!M6)) - FIND(" ", Overall!M6) - 1) &amp; ", " &amp; MID(Overall!M6, FIND(",", Overall!M6, FIND(",",Overall!M6) + 1) + 2, LEN(Overall!M6))),"")</f>
        <v>44561</v>
      </c>
      <c r="P4" s="7">
        <f>IF(Overall!N6&lt;&gt;"",DATEVALUE(MID(Overall!N6, FIND(",", Overall!N6) + 2, FIND(" ", Overall!N6) - FIND(",", Overall!N6) - 1) &amp; " " &amp; MID(Overall!N6, FIND(" ", Overall!N6) + 1, FIND(",", Overall!N6, FIND(" ", Overall!N6)) - FIND(" ", Overall!N6) - 1) &amp; ", " &amp; MID(Overall!N6, FIND(",", Overall!N6, FIND(",",Overall!N6) + 1) + 2, LEN(Overall!N6))),"")</f>
        <v>44321</v>
      </c>
      <c r="Q4" s="7">
        <f>IF(Overall!O6&lt;&gt;"",DATEVALUE(MID(Overall!O6, FIND(",", Overall!O6) + 2, FIND(" ", Overall!O6) - FIND(",", Overall!O6) - 1) &amp; " " &amp; MID(Overall!O6, FIND(" ", Overall!O6) + 1, FIND(",", Overall!O6, FIND(" ", Overall!O6)) - FIND(" ", Overall!O6) - 1) &amp; ", " &amp; MID(Overall!O6, FIND(",", Overall!O6, FIND(",",Overall!O6) + 1) + 2, LEN(Overall!O6))),"")</f>
        <v>44301</v>
      </c>
      <c r="R4" s="5">
        <f t="shared" si="0"/>
        <v>8</v>
      </c>
      <c r="S4" s="10" t="str">
        <f>IF(Overall!$A6&lt;&gt;"",IF(AND(MONTH($N4) &lt;= 1, MONTH($O4) &gt;= 1), IF($R4 &lt;&gt; "", $H4/$R4, ""), ""),"")</f>
        <v/>
      </c>
      <c r="T4" s="10" t="str">
        <f>IF(Overall!$A6&lt;&gt;"",IF(AND(MONTH($N4) &lt;= 2, MONTH($O4) &gt;= 2), IF($R4 &lt;&gt; "", $H4/$R4, ""), ""),"")</f>
        <v/>
      </c>
      <c r="U4" s="10" t="str">
        <f>IF(Overall!$A6&lt;&gt;"",IF(AND(MONTH($N4) &lt;= 3, MONTH($O4) &gt;= 3), IF($R4 &lt;&gt; "", $H4/$R4, ""), ""),"")</f>
        <v/>
      </c>
      <c r="V4" s="10" t="str">
        <f>IF(Overall!$A6&lt;&gt;"",IF(AND(MONTH($N4) &lt;= 4, MONTH($O4) &gt;= 4), IF($R4 &lt;&gt; "", $H4/$R4, ""), ""),"")</f>
        <v/>
      </c>
      <c r="W4" s="10">
        <f>IF(Overall!$A6&lt;&gt;"",IF(AND(MONTH($N4) &lt;= 5, MONTH($O4) &gt;= 5), IF($R4 &lt;&gt; "", $H4/$R4, ""), ""),"")</f>
        <v>100000</v>
      </c>
      <c r="X4" s="10">
        <f>IF(Overall!$A6&lt;&gt;"",IF(AND(MONTH($N4) &lt;= 6, MONTH($O4) &gt;= 6), IF($R4 &lt;&gt; "", $H4/$R4, ""), ""),"")</f>
        <v>100000</v>
      </c>
      <c r="Y4" s="10">
        <f>IF(Overall!$A6&lt;&gt;"",IF(AND(MONTH($N4) &lt;= 7, MONTH($O4) &gt;= 7 ), IF($R4 &lt;&gt; "", $H4/$R4, ""), ""),"")</f>
        <v>100000</v>
      </c>
      <c r="Z4" s="10">
        <f>IF(Overall!$A6&lt;&gt;"",IF(AND(MONTH($N4) &lt;= 8, MONTH($O4) &gt;= 8), IF($R4 &lt;&gt; "", $H4/$R4, ""), ""),"")</f>
        <v>100000</v>
      </c>
      <c r="AA4" s="10">
        <f>IF(Overall!$A6&lt;&gt;"",IF(AND(MONTH($N4) &lt;= 9, MONTH($O4) &gt;= 9), IF($R4 &lt;&gt; "", $H4/$R4, ""), ""),"")</f>
        <v>100000</v>
      </c>
      <c r="AB4" s="10">
        <f>IF(Overall!$A6&lt;&gt;"",IF(AND(MONTH($N4) &lt;= 10, MONTH($O4) &gt;= 10), IF($R4 &lt;&gt; "", $H4/$R4, ""), ""),"")</f>
        <v>100000</v>
      </c>
      <c r="AC4" s="10">
        <f>IF(Overall!$A6&lt;&gt;"",IF(AND(MONTH($N4) &lt;= 11, MONTH($O4) &gt;= 11), IF($R4 &lt;&gt; "", $H4/$R4, ""), ""),"")</f>
        <v>100000</v>
      </c>
      <c r="AD4" s="10">
        <f>IF(Overall!$A6&lt;&gt;"",IF(AND(MONTH($N4) &lt;= 12, MONTH($O4) &gt;= 12), IF($R4 &lt;&gt; "", $H4/$R4, ""), ""),"")</f>
        <v>100000</v>
      </c>
      <c r="AF4" s="10" t="str">
        <f ca="1">IFERROR(IF(AND(NOW()&lt;= EOMONTH(DATE(YEAR($O4),1, 1), 0), Overall!$A6&lt;&gt;"", MONTH($N4) &lt;= 1, MONTH($O4) &gt;= 1), IF($R4 &lt;&gt; "", $H4/$R4, ""), ""), "")</f>
        <v/>
      </c>
      <c r="AG4" s="10" t="str">
        <f ca="1">IFERROR(IF(AND(NOW()&lt;= EOMONTH(DATE(YEAR($O4),2, 1), 0), Overall!$A6&lt;&gt;"", MONTH($N4) &lt;= 2, MONTH($O4) &gt;= 2), IF($R4 &lt;&gt; "", $H4/$R4, ""), ""), "")</f>
        <v/>
      </c>
      <c r="AH4" s="10" t="str">
        <f ca="1">IFERROR(IF(AND(NOW()&lt;= EOMONTH(DATE(YEAR($O4),3, 1), 0), Overall!$A6&lt;&gt;"", MONTH($N4) &lt;= 3, MONTH($O4) &gt;= 3), IF($R4 &lt;&gt; "", $H4/$R4, ""), ""), "")</f>
        <v/>
      </c>
      <c r="AI4" s="10" t="str">
        <f ca="1">IFERROR(IF(AND(NOW()&lt;= EOMONTH(DATE(YEAR($O4),4, 1), 0), Overall!$A6&lt;&gt;"", MONTH($N4) &lt;= 4, MONTH($O4) &gt;= 4), IF($R4 &lt;&gt; "", $H4/$R4, ""), ""), "")</f>
        <v/>
      </c>
      <c r="AJ4" s="10" t="str">
        <f ca="1">IFERROR(IF(AND(NOW()&lt;= EOMONTH(DATE(YEAR($O4),5, 1), 0), Overall!$A6&lt;&gt;"", MONTH($N4) &lt;= 5, MONTH($O4) &gt;= 5), IF($R4 &lt;&gt; "", $H4/$R4, ""), ""), "")</f>
        <v/>
      </c>
      <c r="AK4" s="10" t="str">
        <f ca="1">IFERROR(IF(AND(NOW()&lt;= EOMONTH(DATE(YEAR($O4),6, 1), 0), Overall!$A6&lt;&gt;"", MONTH($N4) &lt;= 6, MONTH($O4) &gt;= 6), IF($R4 &lt;&gt; "", $H4/$R4, ""), ""), "")</f>
        <v/>
      </c>
      <c r="AL4" s="10" t="str">
        <f ca="1">IFERROR(IF(AND(NOW()&lt;= EOMONTH(DATE(YEAR($O4),7, 1), 0), Overall!$A6&lt;&gt;"", MONTH($N4) &lt;= 7, MONTH($O4) &gt;= 7), IF($R4 &lt;&gt; "", $H4/$R4, ""), ""), "")</f>
        <v/>
      </c>
      <c r="AM4" s="10" t="str">
        <f ca="1">IFERROR(IF(AND(NOW()&lt;= EOMONTH(DATE(YEAR($O4),8, 1), 0), Overall!$A6&lt;&gt;"", MONTH($N4) &lt;= 8, MONTH($O4) &gt;= 8), IF($R4 &lt;&gt; "", $H4/$R4, ""), ""), "")</f>
        <v/>
      </c>
      <c r="AN4" s="10" t="str">
        <f ca="1">IFERROR(IF(AND(NOW()&lt;= EOMONTH(DATE(YEAR($O4),9, 1), 0), Overall!$A6&lt;&gt;"", MONTH($N4) &lt;= 9, MONTH($O4) &gt;= 9), IF($R4 &lt;&gt; "", $H4/$R4, ""), ""), "")</f>
        <v/>
      </c>
      <c r="AO4" s="10" t="str">
        <f ca="1">IFERROR(IF(AND(NOW()&lt;= EOMONTH(DATE(YEAR($O4),10, 1), 0), Overall!$A6&lt;&gt;"", MONTH($N4) &lt;= 10, MONTH($O4) &gt;= 10), IF($R4 &lt;&gt; "", $H4/$R4, ""), ""), "")</f>
        <v/>
      </c>
      <c r="AP4" s="10" t="str">
        <f ca="1">IFERROR(IF(AND(NOW()&lt;= EOMONTH(DATE(YEAR($O4),11, 1), 0), Overall!$A6&lt;&gt;"", MONTH($N4) &lt;=11, MONTH($O4) &gt;= 11), IF($R4 &lt;&gt; "", $H4/$R4, ""), ""), "")</f>
        <v/>
      </c>
      <c r="AQ4" s="10" t="str">
        <f ca="1">IFERROR(IF(AND(NOW()&lt;= EOMONTH(DATE(YEAR($O4),12, 1), 0), Overall!$A6&lt;&gt;"", MONTH($N4) &lt;= 12, MONTH($O4) &gt;= 12), IF($R4 &lt;&gt; "", $H4/$R4, ""), ""), "")</f>
        <v/>
      </c>
      <c r="AR4" s="16">
        <f t="shared" ca="1" si="1"/>
        <v>0</v>
      </c>
    </row>
    <row r="5" spans="1:44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6">
        <f>IF(Overall!F7&lt;&gt;"",VALUE(Overall!F7),"")</f>
        <v>800000</v>
      </c>
      <c r="I5" s="6">
        <f>IF(Overall!G7&lt;&gt;"",VALUE(Overall!G7),"")</f>
        <v>59</v>
      </c>
      <c r="J5" s="6">
        <f>IF(Overall!H7&lt;&gt;"",VALUE(Overall!H7),"")</f>
        <v>0</v>
      </c>
      <c r="K5" s="6">
        <f>IF(Overall!I7&lt;&gt;"",VALUE(Overall!I7),"")</f>
        <v>2.7</v>
      </c>
      <c r="L5" s="6">
        <f>IF(Overall!J7&lt;&gt;"",VALUE(Overall!J7),"")</f>
        <v>0</v>
      </c>
      <c r="M5" s="6">
        <f>IF(Overall!K7&lt;&gt;"",VALUE(Overall!K7),"")</f>
        <v>2.7</v>
      </c>
      <c r="N5" s="7">
        <f>IF(Overall!L7&lt;&gt;"",DATEVALUE(MID(Overall!L7, FIND(",", Overall!L7) + 2, FIND(" ", Overall!L7) - FIND(",", Overall!L7) - 1) &amp; " " &amp; MID(Overall!L7, FIND(" ", Overall!L7) + 1, FIND(",", Overall!L7, FIND(" ", Overall!L7)) - FIND(" ", Overall!L7) - 1) &amp; ", " &amp; MID(Overall!L7, FIND(",", Overall!L7, FIND(",",Overall!L7) + 1) + 2, LEN(Overall!L7))),"")</f>
        <v>44317</v>
      </c>
      <c r="O5" s="7">
        <f>IF(Overall!M7&lt;&gt;"",DATEVALUE(MID(Overall!M7, FIND(",", Overall!M7) + 2, FIND(" ", Overall!M7) - FIND(",", Overall!M7) - 1) &amp; " " &amp; MID(Overall!M7, FIND(" ", Overall!M7) + 1, FIND(",", Overall!M7, FIND(" ", Overall!M7)) - FIND(" ", Overall!M7) - 1) &amp; ", " &amp; MID(Overall!M7, FIND(",", Overall!M7, FIND(",",Overall!M7) + 1) + 2, LEN(Overall!M7))),"")</f>
        <v>44561</v>
      </c>
      <c r="P5" s="7">
        <f>IF(Overall!N7&lt;&gt;"",DATEVALUE(MID(Overall!N7, FIND(",", Overall!N7) + 2, FIND(" ", Overall!N7) - FIND(",", Overall!N7) - 1) &amp; " " &amp; MID(Overall!N7, FIND(" ", Overall!N7) + 1, FIND(",", Overall!N7, FIND(" ", Overall!N7)) - FIND(" ", Overall!N7) - 1) &amp; ", " &amp; MID(Overall!N7, FIND(",", Overall!N7, FIND(",",Overall!N7) + 1) + 2, LEN(Overall!N7))),"")</f>
        <v>44321</v>
      </c>
      <c r="Q5" s="7">
        <f>IF(Overall!O7&lt;&gt;"",DATEVALUE(MID(Overall!O7, FIND(",", Overall!O7) + 2, FIND(" ", Overall!O7) - FIND(",", Overall!O7) - 1) &amp; " " &amp; MID(Overall!O7, FIND(" ", Overall!O7) + 1, FIND(",", Overall!O7, FIND(" ", Overall!O7)) - FIND(" ", Overall!O7) - 1) &amp; ", " &amp; MID(Overall!O7, FIND(",", Overall!O7, FIND(",",Overall!O7) + 1) + 2, LEN(Overall!O7))),"")</f>
        <v>44301</v>
      </c>
      <c r="R5" s="5">
        <f t="shared" si="0"/>
        <v>8</v>
      </c>
      <c r="S5" s="10" t="str">
        <f>IF(Overall!$A7&lt;&gt;"",IF(AND(MONTH($N5) &lt;= 1, MONTH($O5) &gt;= 1), IF($R5 &lt;&gt; "", $H5/$R5, ""), ""),"")</f>
        <v/>
      </c>
      <c r="T5" s="10" t="str">
        <f>IF(Overall!$A7&lt;&gt;"",IF(AND(MONTH($N5) &lt;= 2, MONTH($O5) &gt;= 2), IF($R5 &lt;&gt; "", $H5/$R5, ""), ""),"")</f>
        <v/>
      </c>
      <c r="U5" s="10" t="str">
        <f>IF(Overall!$A7&lt;&gt;"",IF(AND(MONTH($N5) &lt;= 3, MONTH($O5) &gt;= 3), IF($R5 &lt;&gt; "", $H5/$R5, ""), ""),"")</f>
        <v/>
      </c>
      <c r="V5" s="10" t="str">
        <f>IF(Overall!$A7&lt;&gt;"",IF(AND(MONTH($N5) &lt;= 4, MONTH($O5) &gt;= 4), IF($R5 &lt;&gt; "", $H5/$R5, ""), ""),"")</f>
        <v/>
      </c>
      <c r="W5" s="10">
        <f>IF(Overall!$A7&lt;&gt;"",IF(AND(MONTH($N5) &lt;= 5, MONTH($O5) &gt;= 5), IF($R5 &lt;&gt; "", $H5/$R5, ""), ""),"")</f>
        <v>100000</v>
      </c>
      <c r="X5" s="10">
        <f>IF(Overall!$A7&lt;&gt;"",IF(AND(MONTH($N5) &lt;= 6, MONTH($O5) &gt;= 6), IF($R5 &lt;&gt; "", $H5/$R5, ""), ""),"")</f>
        <v>100000</v>
      </c>
      <c r="Y5" s="10">
        <f>IF(Overall!$A7&lt;&gt;"",IF(AND(MONTH($N5) &lt;= 7, MONTH($O5) &gt;= 7 ), IF($R5 &lt;&gt; "", $H5/$R5, ""), ""),"")</f>
        <v>100000</v>
      </c>
      <c r="Z5" s="10">
        <f>IF(Overall!$A7&lt;&gt;"",IF(AND(MONTH($N5) &lt;= 8, MONTH($O5) &gt;= 8), IF($R5 &lt;&gt; "", $H5/$R5, ""), ""),"")</f>
        <v>100000</v>
      </c>
      <c r="AA5" s="10">
        <f>IF(Overall!$A7&lt;&gt;"",IF(AND(MONTH($N5) &lt;= 9, MONTH($O5) &gt;= 9), IF($R5 &lt;&gt; "", $H5/$R5, ""), ""),"")</f>
        <v>100000</v>
      </c>
      <c r="AB5" s="10">
        <f>IF(Overall!$A7&lt;&gt;"",IF(AND(MONTH($N5) &lt;= 10, MONTH($O5) &gt;= 10), IF($R5 &lt;&gt; "", $H5/$R5, ""), ""),"")</f>
        <v>100000</v>
      </c>
      <c r="AC5" s="10">
        <f>IF(Overall!$A7&lt;&gt;"",IF(AND(MONTH($N5) &lt;= 11, MONTH($O5) &gt;= 11), IF($R5 &lt;&gt; "", $H5/$R5, ""), ""),"")</f>
        <v>100000</v>
      </c>
      <c r="AD5" s="10">
        <f>IF(Overall!$A7&lt;&gt;"",IF(AND(MONTH($N5) &lt;= 12, MONTH($O5) &gt;= 12), IF($R5 &lt;&gt; "", $H5/$R5, ""), ""),"")</f>
        <v>100000</v>
      </c>
      <c r="AE5" s="11"/>
      <c r="AF5" s="10" t="str">
        <f ca="1">IFERROR(IF(AND(NOW()&lt;= EOMONTH(DATE(YEAR($O5),1, 1), 0), Overall!$A7&lt;&gt;"", MONTH($N5) &lt;= 1, MONTH($O5) &gt;= 1), IF($R5 &lt;&gt; "", $H5/$R5, ""), ""), "")</f>
        <v/>
      </c>
      <c r="AG5" s="10" t="str">
        <f ca="1">IFERROR(IF(AND(NOW()&lt;= EOMONTH(DATE(YEAR($O5),2, 1), 0), Overall!$A7&lt;&gt;"", MONTH($N5) &lt;= 2, MONTH($O5) &gt;= 2), IF($R5 &lt;&gt; "", $H5/$R5, ""), ""), "")</f>
        <v/>
      </c>
      <c r="AH5" s="10" t="str">
        <f ca="1">IFERROR(IF(AND(NOW()&lt;= EOMONTH(DATE(YEAR($O5),3, 1), 0), Overall!$A7&lt;&gt;"", MONTH($N5) &lt;= 3, MONTH($O5) &gt;= 3), IF($R5 &lt;&gt; "", $H5/$R5, ""), ""), "")</f>
        <v/>
      </c>
      <c r="AI5" s="10" t="str">
        <f ca="1">IFERROR(IF(AND(NOW()&lt;= EOMONTH(DATE(YEAR($O5),4, 1), 0), Overall!$A7&lt;&gt;"", MONTH($N5) &lt;= 4, MONTH($O5) &gt;= 4), IF($R5 &lt;&gt; "", $H5/$R5, ""), ""), "")</f>
        <v/>
      </c>
      <c r="AJ5" s="10" t="str">
        <f ca="1">IFERROR(IF(AND(NOW()&lt;= EOMONTH(DATE(YEAR($O5),5, 1), 0), Overall!$A7&lt;&gt;"", MONTH($N5) &lt;= 5, MONTH($O5) &gt;= 5), IF($R5 &lt;&gt; "", $H5/$R5, ""), ""), "")</f>
        <v/>
      </c>
      <c r="AK5" s="10" t="str">
        <f ca="1">IFERROR(IF(AND(NOW()&lt;= EOMONTH(DATE(YEAR($O5),6, 1), 0), Overall!$A7&lt;&gt;"", MONTH($N5) &lt;= 6, MONTH($O5) &gt;= 6), IF($R5 &lt;&gt; "", $H5/$R5, ""), ""), "")</f>
        <v/>
      </c>
      <c r="AL5" s="10" t="str">
        <f ca="1">IFERROR(IF(AND(NOW()&lt;= EOMONTH(DATE(YEAR($O5),7, 1), 0), Overall!$A7&lt;&gt;"", MONTH($N5) &lt;= 7, MONTH($O5) &gt;= 7), IF($R5 &lt;&gt; "", $H5/$R5, ""), ""), "")</f>
        <v/>
      </c>
      <c r="AM5" s="10" t="str">
        <f ca="1">IFERROR(IF(AND(NOW()&lt;= EOMONTH(DATE(YEAR($O5),8, 1), 0), Overall!$A7&lt;&gt;"", MONTH($N5) &lt;= 8, MONTH($O5) &gt;= 8), IF($R5 &lt;&gt; "", $H5/$R5, ""), ""), "")</f>
        <v/>
      </c>
      <c r="AN5" s="10" t="str">
        <f ca="1">IFERROR(IF(AND(NOW()&lt;= EOMONTH(DATE(YEAR($O5),9, 1), 0), Overall!$A7&lt;&gt;"", MONTH($N5) &lt;= 9, MONTH($O5) &gt;= 9), IF($R5 &lt;&gt; "", $H5/$R5, ""), ""), "")</f>
        <v/>
      </c>
      <c r="AO5" s="10" t="str">
        <f ca="1">IFERROR(IF(AND(NOW()&lt;= EOMONTH(DATE(YEAR($O5),10, 1), 0), Overall!$A7&lt;&gt;"", MONTH($N5) &lt;= 10, MONTH($O5) &gt;= 10), IF($R5 &lt;&gt; "", $H5/$R5, ""), ""), "")</f>
        <v/>
      </c>
      <c r="AP5" s="10" t="str">
        <f ca="1">IFERROR(IF(AND(NOW()&lt;= EOMONTH(DATE(YEAR($O5),11, 1), 0), Overall!$A7&lt;&gt;"", MONTH($N5) &lt;=11, MONTH($O5) &gt;= 11), IF($R5 &lt;&gt; "", $H5/$R5, ""), ""), "")</f>
        <v/>
      </c>
      <c r="AQ5" s="10" t="str">
        <f ca="1">IFERROR(IF(AND(NOW()&lt;= EOMONTH(DATE(YEAR($O5),12, 1), 0), Overall!$A7&lt;&gt;"", MONTH($N5) &lt;= 12, MONTH($O5) &gt;= 12), IF($R5 &lt;&gt; "", $H5/$R5, ""), ""), "")</f>
        <v/>
      </c>
      <c r="AR5" s="16">
        <f t="shared" ca="1" si="1"/>
        <v>0</v>
      </c>
    </row>
    <row r="6" spans="1:44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6">
        <f>IF(Overall!F8&lt;&gt;"",VALUE(Overall!F8),"")</f>
        <v>800000</v>
      </c>
      <c r="I6" s="6">
        <f>IF(Overall!G8&lt;&gt;"",VALUE(Overall!G8),"")</f>
        <v>59</v>
      </c>
      <c r="J6" s="6">
        <f>IF(Overall!H8&lt;&gt;"",VALUE(Overall!H8),"")</f>
        <v>0</v>
      </c>
      <c r="K6" s="6">
        <f>IF(Overall!I8&lt;&gt;"",VALUE(Overall!I8),"")</f>
        <v>2.69</v>
      </c>
      <c r="L6" s="6">
        <f>IF(Overall!J8&lt;&gt;"",VALUE(Overall!J8),"")</f>
        <v>0</v>
      </c>
      <c r="M6" s="6">
        <f>IF(Overall!K8&lt;&gt;"",VALUE(Overall!K8),"")</f>
        <v>2.69</v>
      </c>
      <c r="N6" s="7">
        <f>IF(Overall!L8&lt;&gt;"",DATEVALUE(MID(Overall!L8, FIND(",", Overall!L8) + 2, FIND(" ", Overall!L8) - FIND(",", Overall!L8) - 1) &amp; " " &amp; MID(Overall!L8, FIND(" ", Overall!L8) + 1, FIND(",", Overall!L8, FIND(" ", Overall!L8)) - FIND(" ", Overall!L8) - 1) &amp; ", " &amp; MID(Overall!L8, FIND(",", Overall!L8, FIND(",",Overall!L8) + 1) + 2, LEN(Overall!L8))),"")</f>
        <v>44317</v>
      </c>
      <c r="O6" s="7">
        <f>IF(Overall!M8&lt;&gt;"",DATEVALUE(MID(Overall!M8, FIND(",", Overall!M8) + 2, FIND(" ", Overall!M8) - FIND(",", Overall!M8) - 1) &amp; " " &amp; MID(Overall!M8, FIND(" ", Overall!M8) + 1, FIND(",", Overall!M8, FIND(" ", Overall!M8)) - FIND(" ", Overall!M8) - 1) &amp; ", " &amp; MID(Overall!M8, FIND(",", Overall!M8, FIND(",",Overall!M8) + 1) + 2, LEN(Overall!M8))),"")</f>
        <v>44561</v>
      </c>
      <c r="P6" s="7">
        <f>IF(Overall!N8&lt;&gt;"",DATEVALUE(MID(Overall!N8, FIND(",", Overall!N8) + 2, FIND(" ", Overall!N8) - FIND(",", Overall!N8) - 1) &amp; " " &amp; MID(Overall!N8, FIND(" ", Overall!N8) + 1, FIND(",", Overall!N8, FIND(" ", Overall!N8)) - FIND(" ", Overall!N8) - 1) &amp; ", " &amp; MID(Overall!N8, FIND(",", Overall!N8, FIND(",",Overall!N8) + 1) + 2, LEN(Overall!N8))),"")</f>
        <v>44321</v>
      </c>
      <c r="Q6" s="7">
        <f>IF(Overall!O8&lt;&gt;"",DATEVALUE(MID(Overall!O8, FIND(",", Overall!O8) + 2, FIND(" ", Overall!O8) - FIND(",", Overall!O8) - 1) &amp; " " &amp; MID(Overall!O8, FIND(" ", Overall!O8) + 1, FIND(",", Overall!O8, FIND(" ", Overall!O8)) - FIND(" ", Overall!O8) - 1) &amp; ", " &amp; MID(Overall!O8, FIND(",", Overall!O8, FIND(",",Overall!O8) + 1) + 2, LEN(Overall!O8))),"")</f>
        <v>44301</v>
      </c>
      <c r="R6" s="5">
        <f t="shared" si="0"/>
        <v>8</v>
      </c>
      <c r="S6" s="10" t="str">
        <f>IF(Overall!$A8&lt;&gt;"",IF(AND(MONTH($N6) &lt;= 1, MONTH($O6) &gt;= 1), IF($R6 &lt;&gt; "", $H6/$R6, ""), ""),"")</f>
        <v/>
      </c>
      <c r="T6" s="10" t="str">
        <f>IF(Overall!$A8&lt;&gt;"",IF(AND(MONTH($N6) &lt;= 2, MONTH($O6) &gt;= 2), IF($R6 &lt;&gt; "", $H6/$R6, ""), ""),"")</f>
        <v/>
      </c>
      <c r="U6" s="10" t="str">
        <f>IF(Overall!$A8&lt;&gt;"",IF(AND(MONTH($N6) &lt;= 3, MONTH($O6) &gt;= 3), IF($R6 &lt;&gt; "", $H6/$R6, ""), ""),"")</f>
        <v/>
      </c>
      <c r="V6" s="10" t="str">
        <f>IF(Overall!$A8&lt;&gt;"",IF(AND(MONTH($N6) &lt;= 4, MONTH($O6) &gt;= 4), IF($R6 &lt;&gt; "", $H6/$R6, ""), ""),"")</f>
        <v/>
      </c>
      <c r="W6" s="10">
        <f>IF(Overall!$A8&lt;&gt;"",IF(AND(MONTH($N6) &lt;= 5, MONTH($O6) &gt;= 5), IF($R6 &lt;&gt; "", $H6/$R6, ""), ""),"")</f>
        <v>100000</v>
      </c>
      <c r="X6" s="10">
        <f>IF(Overall!$A8&lt;&gt;"",IF(AND(MONTH($N6) &lt;= 6, MONTH($O6) &gt;= 6), IF($R6 &lt;&gt; "", $H6/$R6, ""), ""),"")</f>
        <v>100000</v>
      </c>
      <c r="Y6" s="10">
        <f>IF(Overall!$A8&lt;&gt;"",IF(AND(MONTH($N6) &lt;= 7, MONTH($O6) &gt;= 7 ), IF($R6 &lt;&gt; "", $H6/$R6, ""), ""),"")</f>
        <v>100000</v>
      </c>
      <c r="Z6" s="10">
        <f>IF(Overall!$A8&lt;&gt;"",IF(AND(MONTH($N6) &lt;= 8, MONTH($O6) &gt;= 8), IF($R6 &lt;&gt; "", $H6/$R6, ""), ""),"")</f>
        <v>100000</v>
      </c>
      <c r="AA6" s="10">
        <f>IF(Overall!$A8&lt;&gt;"",IF(AND(MONTH($N6) &lt;= 9, MONTH($O6) &gt;= 9), IF($R6 &lt;&gt; "", $H6/$R6, ""), ""),"")</f>
        <v>100000</v>
      </c>
      <c r="AB6" s="10">
        <f>IF(Overall!$A8&lt;&gt;"",IF(AND(MONTH($N6) &lt;= 10, MONTH($O6) &gt;= 10), IF($R6 &lt;&gt; "", $H6/$R6, ""), ""),"")</f>
        <v>100000</v>
      </c>
      <c r="AC6" s="10">
        <f>IF(Overall!$A8&lt;&gt;"",IF(AND(MONTH($N6) &lt;= 11, MONTH($O6) &gt;= 11), IF($R6 &lt;&gt; "", $H6/$R6, ""), ""),"")</f>
        <v>100000</v>
      </c>
      <c r="AD6" s="10">
        <f>IF(Overall!$A8&lt;&gt;"",IF(AND(MONTH($N6) &lt;= 12, MONTH($O6) &gt;= 12), IF($R6 &lt;&gt; "", $H6/$R6, ""), ""),"")</f>
        <v>100000</v>
      </c>
      <c r="AF6" s="10" t="str">
        <f ca="1">IFERROR(IF(AND(NOW()&lt;= EOMONTH(DATE(YEAR($O6),1, 1), 0), Overall!$A8&lt;&gt;"", MONTH($N6) &lt;= 1, MONTH($O6) &gt;= 1), IF($R6 &lt;&gt; "", $H6/$R6, ""), ""), "")</f>
        <v/>
      </c>
      <c r="AG6" s="10" t="str">
        <f ca="1">IFERROR(IF(AND(NOW()&lt;= EOMONTH(DATE(YEAR($O6),2, 1), 0), Overall!$A8&lt;&gt;"", MONTH($N6) &lt;= 2, MONTH($O6) &gt;= 2), IF($R6 &lt;&gt; "", $H6/$R6, ""), ""), "")</f>
        <v/>
      </c>
      <c r="AH6" s="10" t="str">
        <f ca="1">IFERROR(IF(AND(NOW()&lt;= EOMONTH(DATE(YEAR($O6),3, 1), 0), Overall!$A8&lt;&gt;"", MONTH($N6) &lt;= 3, MONTH($O6) &gt;= 3), IF($R6 &lt;&gt; "", $H6/$R6, ""), ""), "")</f>
        <v/>
      </c>
      <c r="AI6" s="10" t="str">
        <f ca="1">IFERROR(IF(AND(NOW()&lt;= EOMONTH(DATE(YEAR($O6),4, 1), 0), Overall!$A8&lt;&gt;"", MONTH($N6) &lt;= 4, MONTH($O6) &gt;= 4), IF($R6 &lt;&gt; "", $H6/$R6, ""), ""), "")</f>
        <v/>
      </c>
      <c r="AJ6" s="10" t="str">
        <f ca="1">IFERROR(IF(AND(NOW()&lt;= EOMONTH(DATE(YEAR($O6),5, 1), 0), Overall!$A8&lt;&gt;"", MONTH($N6) &lt;= 5, MONTH($O6) &gt;= 5), IF($R6 &lt;&gt; "", $H6/$R6, ""), ""), "")</f>
        <v/>
      </c>
      <c r="AK6" s="10" t="str">
        <f ca="1">IFERROR(IF(AND(NOW()&lt;= EOMONTH(DATE(YEAR($O6),6, 1), 0), Overall!$A8&lt;&gt;"", MONTH($N6) &lt;= 6, MONTH($O6) &gt;= 6), IF($R6 &lt;&gt; "", $H6/$R6, ""), ""), "")</f>
        <v/>
      </c>
      <c r="AL6" s="10" t="str">
        <f ca="1">IFERROR(IF(AND(NOW()&lt;= EOMONTH(DATE(YEAR($O6),7, 1), 0), Overall!$A8&lt;&gt;"", MONTH($N6) &lt;= 7, MONTH($O6) &gt;= 7), IF($R6 &lt;&gt; "", $H6/$R6, ""), ""), "")</f>
        <v/>
      </c>
      <c r="AM6" s="10" t="str">
        <f ca="1">IFERROR(IF(AND(NOW()&lt;= EOMONTH(DATE(YEAR($O6),8, 1), 0), Overall!$A8&lt;&gt;"", MONTH($N6) &lt;= 8, MONTH($O6) &gt;= 8), IF($R6 &lt;&gt; "", $H6/$R6, ""), ""), "")</f>
        <v/>
      </c>
      <c r="AN6" s="10" t="str">
        <f ca="1">IFERROR(IF(AND(NOW()&lt;= EOMONTH(DATE(YEAR($O6),9, 1), 0), Overall!$A8&lt;&gt;"", MONTH($N6) &lt;= 9, MONTH($O6) &gt;= 9), IF($R6 &lt;&gt; "", $H6/$R6, ""), ""), "")</f>
        <v/>
      </c>
      <c r="AO6" s="10" t="str">
        <f ca="1">IFERROR(IF(AND(NOW()&lt;= EOMONTH(DATE(YEAR($O6),10, 1), 0), Overall!$A8&lt;&gt;"", MONTH($N6) &lt;= 10, MONTH($O6) &gt;= 10), IF($R6 &lt;&gt; "", $H6/$R6, ""), ""), "")</f>
        <v/>
      </c>
      <c r="AP6" s="10" t="str">
        <f ca="1">IFERROR(IF(AND(NOW()&lt;= EOMONTH(DATE(YEAR($O6),11, 1), 0), Overall!$A8&lt;&gt;"", MONTH($N6) &lt;=11, MONTH($O6) &gt;= 11), IF($R6 &lt;&gt; "", $H6/$R6, ""), ""), "")</f>
        <v/>
      </c>
      <c r="AQ6" s="10" t="str">
        <f ca="1">IFERROR(IF(AND(NOW()&lt;= EOMONTH(DATE(YEAR($O6),12, 1), 0), Overall!$A8&lt;&gt;"", MONTH($N6) &lt;= 12, MONTH($O6) &gt;= 12), IF($R6 &lt;&gt; "", $H6/$R6, ""), ""), "")</f>
        <v/>
      </c>
      <c r="AR6" s="16">
        <f t="shared" ca="1" si="1"/>
        <v>0</v>
      </c>
    </row>
    <row r="7" spans="1:44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6">
        <f>IF(Overall!F9&lt;&gt;"",VALUE(Overall!F9),"")</f>
        <v>800000</v>
      </c>
      <c r="I7" s="6">
        <f>IF(Overall!G9&lt;&gt;"",VALUE(Overall!G9),"")</f>
        <v>59</v>
      </c>
      <c r="J7" s="6">
        <f>IF(Overall!H9&lt;&gt;"",VALUE(Overall!H9),"")</f>
        <v>0</v>
      </c>
      <c r="K7" s="6">
        <f>IF(Overall!I9&lt;&gt;"",VALUE(Overall!I9),"")</f>
        <v>2.69</v>
      </c>
      <c r="L7" s="6">
        <f>IF(Overall!J9&lt;&gt;"",VALUE(Overall!J9),"")</f>
        <v>0</v>
      </c>
      <c r="M7" s="6">
        <f>IF(Overall!K9&lt;&gt;"",VALUE(Overall!K9),"")</f>
        <v>2.69</v>
      </c>
      <c r="N7" s="7">
        <f>IF(Overall!L9&lt;&gt;"",DATEVALUE(MID(Overall!L9, FIND(",", Overall!L9) + 2, FIND(" ", Overall!L9) - FIND(",", Overall!L9) - 1) &amp; " " &amp; MID(Overall!L9, FIND(" ", Overall!L9) + 1, FIND(",", Overall!L9, FIND(" ", Overall!L9)) - FIND(" ", Overall!L9) - 1) &amp; ", " &amp; MID(Overall!L9, FIND(",", Overall!L9, FIND(",",Overall!L9) + 1) + 2, LEN(Overall!L9))),"")</f>
        <v>44317</v>
      </c>
      <c r="O7" s="7">
        <f>IF(Overall!M9&lt;&gt;"",DATEVALUE(MID(Overall!M9, FIND(",", Overall!M9) + 2, FIND(" ", Overall!M9) - FIND(",", Overall!M9) - 1) &amp; " " &amp; MID(Overall!M9, FIND(" ", Overall!M9) + 1, FIND(",", Overall!M9, FIND(" ", Overall!M9)) - FIND(" ", Overall!M9) - 1) &amp; ", " &amp; MID(Overall!M9, FIND(",", Overall!M9, FIND(",",Overall!M9) + 1) + 2, LEN(Overall!M9))),"")</f>
        <v>44561</v>
      </c>
      <c r="P7" s="7">
        <f>IF(Overall!N9&lt;&gt;"",DATEVALUE(MID(Overall!N9, FIND(",", Overall!N9) + 2, FIND(" ", Overall!N9) - FIND(",", Overall!N9) - 1) &amp; " " &amp; MID(Overall!N9, FIND(" ", Overall!N9) + 1, FIND(",", Overall!N9, FIND(" ", Overall!N9)) - FIND(" ", Overall!N9) - 1) &amp; ", " &amp; MID(Overall!N9, FIND(",", Overall!N9, FIND(",",Overall!N9) + 1) + 2, LEN(Overall!N9))),"")</f>
        <v>44321</v>
      </c>
      <c r="Q7" s="7">
        <f>IF(Overall!O9&lt;&gt;"",DATEVALUE(MID(Overall!O9, FIND(",", Overall!O9) + 2, FIND(" ", Overall!O9) - FIND(",", Overall!O9) - 1) &amp; " " &amp; MID(Overall!O9, FIND(" ", Overall!O9) + 1, FIND(",", Overall!O9, FIND(" ", Overall!O9)) - FIND(" ", Overall!O9) - 1) &amp; ", " &amp; MID(Overall!O9, FIND(",", Overall!O9, FIND(",",Overall!O9) + 1) + 2, LEN(Overall!O9))),"")</f>
        <v>44301</v>
      </c>
      <c r="R7" s="5">
        <f t="shared" si="0"/>
        <v>8</v>
      </c>
      <c r="S7" s="10" t="str">
        <f>IF(Overall!$A9&lt;&gt;"",IF(AND(MONTH($N7) &lt;= 1, MONTH($O7) &gt;= 1), IF($R7 &lt;&gt; "", $H7/$R7, ""), ""),"")</f>
        <v/>
      </c>
      <c r="T7" s="10" t="str">
        <f>IF(Overall!$A9&lt;&gt;"",IF(AND(MONTH($N7) &lt;= 2, MONTH($O7) &gt;= 2), IF($R7 &lt;&gt; "", $H7/$R7, ""), ""),"")</f>
        <v/>
      </c>
      <c r="U7" s="10" t="str">
        <f>IF(Overall!$A9&lt;&gt;"",IF(AND(MONTH($N7) &lt;= 3, MONTH($O7) &gt;= 3), IF($R7 &lt;&gt; "", $H7/$R7, ""), ""),"")</f>
        <v/>
      </c>
      <c r="V7" s="10" t="str">
        <f>IF(Overall!$A9&lt;&gt;"",IF(AND(MONTH($N7) &lt;= 4, MONTH($O7) &gt;= 4), IF($R7 &lt;&gt; "", $H7/$R7, ""), ""),"")</f>
        <v/>
      </c>
      <c r="W7" s="10">
        <f>IF(Overall!$A9&lt;&gt;"",IF(AND(MONTH($N7) &lt;= 5, MONTH($O7) &gt;= 5), IF($R7 &lt;&gt; "", $H7/$R7, ""), ""),"")</f>
        <v>100000</v>
      </c>
      <c r="X7" s="10">
        <f>IF(Overall!$A9&lt;&gt;"",IF(AND(MONTH($N7) &lt;= 6, MONTH($O7) &gt;= 6), IF($R7 &lt;&gt; "", $H7/$R7, ""), ""),"")</f>
        <v>100000</v>
      </c>
      <c r="Y7" s="10">
        <f>IF(Overall!$A9&lt;&gt;"",IF(AND(MONTH($N7) &lt;= 7, MONTH($O7) &gt;= 7 ), IF($R7 &lt;&gt; "", $H7/$R7, ""), ""),"")</f>
        <v>100000</v>
      </c>
      <c r="Z7" s="10">
        <f>IF(Overall!$A9&lt;&gt;"",IF(AND(MONTH($N7) &lt;= 8, MONTH($O7) &gt;= 8), IF($R7 &lt;&gt; "", $H7/$R7, ""), ""),"")</f>
        <v>100000</v>
      </c>
      <c r="AA7" s="10">
        <f>IF(Overall!$A9&lt;&gt;"",IF(AND(MONTH($N7) &lt;= 9, MONTH($O7) &gt;= 9), IF($R7 &lt;&gt; "", $H7/$R7, ""), ""),"")</f>
        <v>100000</v>
      </c>
      <c r="AB7" s="10">
        <f>IF(Overall!$A9&lt;&gt;"",IF(AND(MONTH($N7) &lt;= 10, MONTH($O7) &gt;= 10), IF($R7 &lt;&gt; "", $H7/$R7, ""), ""),"")</f>
        <v>100000</v>
      </c>
      <c r="AC7" s="10">
        <f>IF(Overall!$A9&lt;&gt;"",IF(AND(MONTH($N7) &lt;= 11, MONTH($O7) &gt;= 11), IF($R7 &lt;&gt; "", $H7/$R7, ""), ""),"")</f>
        <v>100000</v>
      </c>
      <c r="AD7" s="10">
        <f>IF(Overall!$A9&lt;&gt;"",IF(AND(MONTH($N7) &lt;= 12, MONTH($O7) &gt;= 12), IF($R7 &lt;&gt; "", $H7/$R7, ""), ""),"")</f>
        <v>100000</v>
      </c>
      <c r="AF7" s="10" t="str">
        <f ca="1">IFERROR(IF(AND(NOW()&lt;= EOMONTH(DATE(YEAR($O7),1, 1), 0), Overall!$A9&lt;&gt;"", MONTH($N7) &lt;= 1, MONTH($O7) &gt;= 1), IF($R7 &lt;&gt; "", $H7/$R7, ""), ""), "")</f>
        <v/>
      </c>
      <c r="AG7" s="10" t="str">
        <f ca="1">IFERROR(IF(AND(NOW()&lt;= EOMONTH(DATE(YEAR($O7),2, 1), 0), Overall!$A9&lt;&gt;"", MONTH($N7) &lt;= 2, MONTH($O7) &gt;= 2), IF($R7 &lt;&gt; "", $H7/$R7, ""), ""), "")</f>
        <v/>
      </c>
      <c r="AH7" s="10" t="str">
        <f ca="1">IFERROR(IF(AND(NOW()&lt;= EOMONTH(DATE(YEAR($O7),3, 1), 0), Overall!$A9&lt;&gt;"", MONTH($N7) &lt;= 3, MONTH($O7) &gt;= 3), IF($R7 &lt;&gt; "", $H7/$R7, ""), ""), "")</f>
        <v/>
      </c>
      <c r="AI7" s="10" t="str">
        <f ca="1">IFERROR(IF(AND(NOW()&lt;= EOMONTH(DATE(YEAR($O7),4, 1), 0), Overall!$A9&lt;&gt;"", MONTH($N7) &lt;= 4, MONTH($O7) &gt;= 4), IF($R7 &lt;&gt; "", $H7/$R7, ""), ""), "")</f>
        <v/>
      </c>
      <c r="AJ7" s="10" t="str">
        <f ca="1">IFERROR(IF(AND(NOW()&lt;= EOMONTH(DATE(YEAR($O7),5, 1), 0), Overall!$A9&lt;&gt;"", MONTH($N7) &lt;= 5, MONTH($O7) &gt;= 5), IF($R7 &lt;&gt; "", $H7/$R7, ""), ""), "")</f>
        <v/>
      </c>
      <c r="AK7" s="10" t="str">
        <f ca="1">IFERROR(IF(AND(NOW()&lt;= EOMONTH(DATE(YEAR($O7),6, 1), 0), Overall!$A9&lt;&gt;"", MONTH($N7) &lt;= 6, MONTH($O7) &gt;= 6), IF($R7 &lt;&gt; "", $H7/$R7, ""), ""), "")</f>
        <v/>
      </c>
      <c r="AL7" s="10" t="str">
        <f ca="1">IFERROR(IF(AND(NOW()&lt;= EOMONTH(DATE(YEAR($O7),7, 1), 0), Overall!$A9&lt;&gt;"", MONTH($N7) &lt;= 7, MONTH($O7) &gt;= 7), IF($R7 &lt;&gt; "", $H7/$R7, ""), ""), "")</f>
        <v/>
      </c>
      <c r="AM7" s="10" t="str">
        <f ca="1">IFERROR(IF(AND(NOW()&lt;= EOMONTH(DATE(YEAR($O7),8, 1), 0), Overall!$A9&lt;&gt;"", MONTH($N7) &lt;= 8, MONTH($O7) &gt;= 8), IF($R7 &lt;&gt; "", $H7/$R7, ""), ""), "")</f>
        <v/>
      </c>
      <c r="AN7" s="10" t="str">
        <f ca="1">IFERROR(IF(AND(NOW()&lt;= EOMONTH(DATE(YEAR($O7),9, 1), 0), Overall!$A9&lt;&gt;"", MONTH($N7) &lt;= 9, MONTH($O7) &gt;= 9), IF($R7 &lt;&gt; "", $H7/$R7, ""), ""), "")</f>
        <v/>
      </c>
      <c r="AO7" s="10" t="str">
        <f ca="1">IFERROR(IF(AND(NOW()&lt;= EOMONTH(DATE(YEAR($O7),10, 1), 0), Overall!$A9&lt;&gt;"", MONTH($N7) &lt;= 10, MONTH($O7) &gt;= 10), IF($R7 &lt;&gt; "", $H7/$R7, ""), ""), "")</f>
        <v/>
      </c>
      <c r="AP7" s="10" t="str">
        <f ca="1">IFERROR(IF(AND(NOW()&lt;= EOMONTH(DATE(YEAR($O7),11, 1), 0), Overall!$A9&lt;&gt;"", MONTH($N7) &lt;=11, MONTH($O7) &gt;= 11), IF($R7 &lt;&gt; "", $H7/$R7, ""), ""), "")</f>
        <v/>
      </c>
      <c r="AQ7" s="10" t="str">
        <f ca="1">IFERROR(IF(AND(NOW()&lt;= EOMONTH(DATE(YEAR($O7),12, 1), 0), Overall!$A9&lt;&gt;"", MONTH($N7) &lt;= 12, MONTH($O7) &gt;= 12), IF($R7 &lt;&gt; "", $H7/$R7, ""), ""), "")</f>
        <v/>
      </c>
      <c r="AR7" s="16">
        <f t="shared" ca="1" si="1"/>
        <v>0</v>
      </c>
    </row>
    <row r="8" spans="1:44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6">
        <f>IF(Overall!F10&lt;&gt;"",VALUE(Overall!F10),"")</f>
        <v>800000</v>
      </c>
      <c r="I8" s="6">
        <f>IF(Overall!G10&lt;&gt;"",VALUE(Overall!G10),"")</f>
        <v>59</v>
      </c>
      <c r="J8" s="6">
        <f>IF(Overall!H10&lt;&gt;"",VALUE(Overall!H10),"")</f>
        <v>0</v>
      </c>
      <c r="K8" s="6">
        <f>IF(Overall!I10&lt;&gt;"",VALUE(Overall!I10),"")</f>
        <v>2.7</v>
      </c>
      <c r="L8" s="6">
        <f>IF(Overall!J10&lt;&gt;"",VALUE(Overall!J10),"")</f>
        <v>0</v>
      </c>
      <c r="M8" s="6">
        <f>IF(Overall!K10&lt;&gt;"",VALUE(Overall!K10),"")</f>
        <v>2.7</v>
      </c>
      <c r="N8" s="7">
        <f>IF(Overall!L10&lt;&gt;"",DATEVALUE(MID(Overall!L10, FIND(",", Overall!L10) + 2, FIND(" ", Overall!L10) - FIND(",", Overall!L10) - 1) &amp; " " &amp; MID(Overall!L10, FIND(" ", Overall!L10) + 1, FIND(",", Overall!L10, FIND(" ", Overall!L10)) - FIND(" ", Overall!L10) - 1) &amp; ", " &amp; MID(Overall!L10, FIND(",", Overall!L10, FIND(",",Overall!L10) + 1) + 2, LEN(Overall!L10))),"")</f>
        <v>44317</v>
      </c>
      <c r="O8" s="7">
        <f>IF(Overall!M10&lt;&gt;"",DATEVALUE(MID(Overall!M10, FIND(",", Overall!M10) + 2, FIND(" ", Overall!M10) - FIND(",", Overall!M10) - 1) &amp; " " &amp; MID(Overall!M10, FIND(" ", Overall!M10) + 1, FIND(",", Overall!M10, FIND(" ", Overall!M10)) - FIND(" ", Overall!M10) - 1) &amp; ", " &amp; MID(Overall!M10, FIND(",", Overall!M10, FIND(",",Overall!M10) + 1) + 2, LEN(Overall!M10))),"")</f>
        <v>44561</v>
      </c>
      <c r="P8" s="7">
        <f>IF(Overall!N10&lt;&gt;"",DATEVALUE(MID(Overall!N10, FIND(",", Overall!N10) + 2, FIND(" ", Overall!N10) - FIND(",", Overall!N10) - 1) &amp; " " &amp; MID(Overall!N10, FIND(" ", Overall!N10) + 1, FIND(",", Overall!N10, FIND(" ", Overall!N10)) - FIND(" ", Overall!N10) - 1) &amp; ", " &amp; MID(Overall!N10, FIND(",", Overall!N10, FIND(",",Overall!N10) + 1) + 2, LEN(Overall!N10))),"")</f>
        <v>44321</v>
      </c>
      <c r="Q8" s="7">
        <f>IF(Overall!O10&lt;&gt;"",DATEVALUE(MID(Overall!O10, FIND(",", Overall!O10) + 2, FIND(" ", Overall!O10) - FIND(",", Overall!O10) - 1) &amp; " " &amp; MID(Overall!O10, FIND(" ", Overall!O10) + 1, FIND(",", Overall!O10, FIND(" ", Overall!O10)) - FIND(" ", Overall!O10) - 1) &amp; ", " &amp; MID(Overall!O10, FIND(",", Overall!O10, FIND(",",Overall!O10) + 1) + 2, LEN(Overall!O10))),"")</f>
        <v>44301</v>
      </c>
      <c r="R8" s="5">
        <f t="shared" si="0"/>
        <v>8</v>
      </c>
      <c r="S8" s="10" t="str">
        <f>IF(Overall!$A10&lt;&gt;"",IF(AND(MONTH($N8) &lt;= 1, MONTH($O8) &gt;= 1), IF($R8 &lt;&gt; "", $H8/$R8, ""), ""),"")</f>
        <v/>
      </c>
      <c r="T8" s="10" t="str">
        <f>IF(Overall!$A10&lt;&gt;"",IF(AND(MONTH($N8) &lt;= 2, MONTH($O8) &gt;= 2), IF($R8 &lt;&gt; "", $H8/$R8, ""), ""),"")</f>
        <v/>
      </c>
      <c r="U8" s="10" t="str">
        <f>IF(Overall!$A10&lt;&gt;"",IF(AND(MONTH($N8) &lt;= 3, MONTH($O8) &gt;= 3), IF($R8 &lt;&gt; "", $H8/$R8, ""), ""),"")</f>
        <v/>
      </c>
      <c r="V8" s="10" t="str">
        <f>IF(Overall!$A10&lt;&gt;"",IF(AND(MONTH($N8) &lt;= 4, MONTH($O8) &gt;= 4), IF($R8 &lt;&gt; "", $H8/$R8, ""), ""),"")</f>
        <v/>
      </c>
      <c r="W8" s="10">
        <f>IF(Overall!$A10&lt;&gt;"",IF(AND(MONTH($N8) &lt;= 5, MONTH($O8) &gt;= 5), IF($R8 &lt;&gt; "", $H8/$R8, ""), ""),"")</f>
        <v>100000</v>
      </c>
      <c r="X8" s="10">
        <f>IF(Overall!$A10&lt;&gt;"",IF(AND(MONTH($N8) &lt;= 6, MONTH($O8) &gt;= 6), IF($R8 &lt;&gt; "", $H8/$R8, ""), ""),"")</f>
        <v>100000</v>
      </c>
      <c r="Y8" s="10">
        <f>IF(Overall!$A10&lt;&gt;"",IF(AND(MONTH($N8) &lt;= 7, MONTH($O8) &gt;= 7 ), IF($R8 &lt;&gt; "", $H8/$R8, ""), ""),"")</f>
        <v>100000</v>
      </c>
      <c r="Z8" s="10">
        <f>IF(Overall!$A10&lt;&gt;"",IF(AND(MONTH($N8) &lt;= 8, MONTH($O8) &gt;= 8), IF($R8 &lt;&gt; "", $H8/$R8, ""), ""),"")</f>
        <v>100000</v>
      </c>
      <c r="AA8" s="10">
        <f>IF(Overall!$A10&lt;&gt;"",IF(AND(MONTH($N8) &lt;= 9, MONTH($O8) &gt;= 9), IF($R8 &lt;&gt; "", $H8/$R8, ""), ""),"")</f>
        <v>100000</v>
      </c>
      <c r="AB8" s="10">
        <f>IF(Overall!$A10&lt;&gt;"",IF(AND(MONTH($N8) &lt;= 10, MONTH($O8) &gt;= 10), IF($R8 &lt;&gt; "", $H8/$R8, ""), ""),"")</f>
        <v>100000</v>
      </c>
      <c r="AC8" s="10">
        <f>IF(Overall!$A10&lt;&gt;"",IF(AND(MONTH($N8) &lt;= 11, MONTH($O8) &gt;= 11), IF($R8 &lt;&gt; "", $H8/$R8, ""), ""),"")</f>
        <v>100000</v>
      </c>
      <c r="AD8" s="10">
        <f>IF(Overall!$A10&lt;&gt;"",IF(AND(MONTH($N8) &lt;= 12, MONTH($O8) &gt;= 12), IF($R8 &lt;&gt; "", $H8/$R8, ""), ""),"")</f>
        <v>100000</v>
      </c>
      <c r="AF8" s="10" t="str">
        <f ca="1">IFERROR(IF(AND(NOW()&lt;= EOMONTH(DATE(YEAR($O8),1, 1), 0), Overall!$A10&lt;&gt;"", MONTH($N8) &lt;= 1, MONTH($O8) &gt;= 1), IF($R8 &lt;&gt; "", $H8/$R8, ""), ""), "")</f>
        <v/>
      </c>
      <c r="AG8" s="10" t="str">
        <f ca="1">IFERROR(IF(AND(NOW()&lt;= EOMONTH(DATE(YEAR($O8),2, 1), 0), Overall!$A10&lt;&gt;"", MONTH($N8) &lt;= 2, MONTH($O8) &gt;= 2), IF($R8 &lt;&gt; "", $H8/$R8, ""), ""), "")</f>
        <v/>
      </c>
      <c r="AH8" s="10" t="str">
        <f ca="1">IFERROR(IF(AND(NOW()&lt;= EOMONTH(DATE(YEAR($O8),3, 1), 0), Overall!$A10&lt;&gt;"", MONTH($N8) &lt;= 3, MONTH($O8) &gt;= 3), IF($R8 &lt;&gt; "", $H8/$R8, ""), ""), "")</f>
        <v/>
      </c>
      <c r="AI8" s="10" t="str">
        <f ca="1">IFERROR(IF(AND(NOW()&lt;= EOMONTH(DATE(YEAR($O8),4, 1), 0), Overall!$A10&lt;&gt;"", MONTH($N8) &lt;= 4, MONTH($O8) &gt;= 4), IF($R8 &lt;&gt; "", $H8/$R8, ""), ""), "")</f>
        <v/>
      </c>
      <c r="AJ8" s="10" t="str">
        <f ca="1">IFERROR(IF(AND(NOW()&lt;= EOMONTH(DATE(YEAR($O8),5, 1), 0), Overall!$A10&lt;&gt;"", MONTH($N8) &lt;= 5, MONTH($O8) &gt;= 5), IF($R8 &lt;&gt; "", $H8/$R8, ""), ""), "")</f>
        <v/>
      </c>
      <c r="AK8" s="10" t="str">
        <f ca="1">IFERROR(IF(AND(NOW()&lt;= EOMONTH(DATE(YEAR($O8),6, 1), 0), Overall!$A10&lt;&gt;"", MONTH($N8) &lt;= 6, MONTH($O8) &gt;= 6), IF($R8 &lt;&gt; "", $H8/$R8, ""), ""), "")</f>
        <v/>
      </c>
      <c r="AL8" s="10" t="str">
        <f ca="1">IFERROR(IF(AND(NOW()&lt;= EOMONTH(DATE(YEAR($O8),7, 1), 0), Overall!$A10&lt;&gt;"", MONTH($N8) &lt;= 7, MONTH($O8) &gt;= 7), IF($R8 &lt;&gt; "", $H8/$R8, ""), ""), "")</f>
        <v/>
      </c>
      <c r="AM8" s="10" t="str">
        <f ca="1">IFERROR(IF(AND(NOW()&lt;= EOMONTH(DATE(YEAR($O8),8, 1), 0), Overall!$A10&lt;&gt;"", MONTH($N8) &lt;= 8, MONTH($O8) &gt;= 8), IF($R8 &lt;&gt; "", $H8/$R8, ""), ""), "")</f>
        <v/>
      </c>
      <c r="AN8" s="10" t="str">
        <f ca="1">IFERROR(IF(AND(NOW()&lt;= EOMONTH(DATE(YEAR($O8),9, 1), 0), Overall!$A10&lt;&gt;"", MONTH($N8) &lt;= 9, MONTH($O8) &gt;= 9), IF($R8 &lt;&gt; "", $H8/$R8, ""), ""), "")</f>
        <v/>
      </c>
      <c r="AO8" s="10" t="str">
        <f ca="1">IFERROR(IF(AND(NOW()&lt;= EOMONTH(DATE(YEAR($O8),10, 1), 0), Overall!$A10&lt;&gt;"", MONTH($N8) &lt;= 10, MONTH($O8) &gt;= 10), IF($R8 &lt;&gt; "", $H8/$R8, ""), ""), "")</f>
        <v/>
      </c>
      <c r="AP8" s="10" t="str">
        <f ca="1">IFERROR(IF(AND(NOW()&lt;= EOMONTH(DATE(YEAR($O8),11, 1), 0), Overall!$A10&lt;&gt;"", MONTH($N8) &lt;=11, MONTH($O8) &gt;= 11), IF($R8 &lt;&gt; "", $H8/$R8, ""), ""), "")</f>
        <v/>
      </c>
      <c r="AQ8" s="10" t="str">
        <f ca="1">IFERROR(IF(AND(NOW()&lt;= EOMONTH(DATE(YEAR($O8),12, 1), 0), Overall!$A10&lt;&gt;"", MONTH($N8) &lt;= 12, MONTH($O8) &gt;= 12), IF($R8 &lt;&gt; "", $H8/$R8, ""), ""), "")</f>
        <v/>
      </c>
      <c r="AR8" s="16">
        <f t="shared" ca="1" si="1"/>
        <v>0</v>
      </c>
    </row>
    <row r="9" spans="1:44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6">
        <f>IF(Overall!F11&lt;&gt;"",VALUE(Overall!F11),"")</f>
        <v>800000</v>
      </c>
      <c r="I9" s="6">
        <f>IF(Overall!G11&lt;&gt;"",VALUE(Overall!G11),"")</f>
        <v>59</v>
      </c>
      <c r="J9" s="6">
        <f>IF(Overall!H11&lt;&gt;"",VALUE(Overall!H11),"")</f>
        <v>0</v>
      </c>
      <c r="K9" s="6">
        <f>IF(Overall!I11&lt;&gt;"",VALUE(Overall!I11),"")</f>
        <v>2.68</v>
      </c>
      <c r="L9" s="6">
        <f>IF(Overall!J11&lt;&gt;"",VALUE(Overall!J11),"")</f>
        <v>0</v>
      </c>
      <c r="M9" s="6">
        <f>IF(Overall!K11&lt;&gt;"",VALUE(Overall!K11),"")</f>
        <v>2.68</v>
      </c>
      <c r="N9" s="7">
        <f>IF(Overall!L11&lt;&gt;"",DATEVALUE(MID(Overall!L11, FIND(",", Overall!L11) + 2, FIND(" ", Overall!L11) - FIND(",", Overall!L11) - 1) &amp; " " &amp; MID(Overall!L11, FIND(" ", Overall!L11) + 1, FIND(",", Overall!L11, FIND(" ", Overall!L11)) - FIND(" ", Overall!L11) - 1) &amp; ", " &amp; MID(Overall!L11, FIND(",", Overall!L11, FIND(",",Overall!L11) + 1) + 2, LEN(Overall!L11))),"")</f>
        <v>44317</v>
      </c>
      <c r="O9" s="7">
        <f>IF(Overall!M11&lt;&gt;"",DATEVALUE(MID(Overall!M11, FIND(",", Overall!M11) + 2, FIND(" ", Overall!M11) - FIND(",", Overall!M11) - 1) &amp; " " &amp; MID(Overall!M11, FIND(" ", Overall!M11) + 1, FIND(",", Overall!M11, FIND(" ", Overall!M11)) - FIND(" ", Overall!M11) - 1) &amp; ", " &amp; MID(Overall!M11, FIND(",", Overall!M11, FIND(",",Overall!M11) + 1) + 2, LEN(Overall!M11))),"")</f>
        <v>44561</v>
      </c>
      <c r="P9" s="7">
        <f>IF(Overall!N11&lt;&gt;"",DATEVALUE(MID(Overall!N11, FIND(",", Overall!N11) + 2, FIND(" ", Overall!N11) - FIND(",", Overall!N11) - 1) &amp; " " &amp; MID(Overall!N11, FIND(" ", Overall!N11) + 1, FIND(",", Overall!N11, FIND(" ", Overall!N11)) - FIND(" ", Overall!N11) - 1) &amp; ", " &amp; MID(Overall!N11, FIND(",", Overall!N11, FIND(",",Overall!N11) + 1) + 2, LEN(Overall!N11))),"")</f>
        <v>44321</v>
      </c>
      <c r="Q9" s="7">
        <f>IF(Overall!O11&lt;&gt;"",DATEVALUE(MID(Overall!O11, FIND(",", Overall!O11) + 2, FIND(" ", Overall!O11) - FIND(",", Overall!O11) - 1) &amp; " " &amp; MID(Overall!O11, FIND(" ", Overall!O11) + 1, FIND(",", Overall!O11, FIND(" ", Overall!O11)) - FIND(" ", Overall!O11) - 1) &amp; ", " &amp; MID(Overall!O11, FIND(",", Overall!O11, FIND(",",Overall!O11) + 1) + 2, LEN(Overall!O11))),"")</f>
        <v>44302</v>
      </c>
      <c r="R9" s="5">
        <f t="shared" si="0"/>
        <v>8</v>
      </c>
      <c r="S9" s="10" t="str">
        <f>IF(Overall!$A11&lt;&gt;"",IF(AND(MONTH($N9) &lt;= 1, MONTH($O9) &gt;= 1), IF($R9 &lt;&gt; "", $H9/$R9, ""), ""),"")</f>
        <v/>
      </c>
      <c r="T9" s="10" t="str">
        <f>IF(Overall!$A11&lt;&gt;"",IF(AND(MONTH($N9) &lt;= 2, MONTH($O9) &gt;= 2), IF($R9 &lt;&gt; "", $H9/$R9, ""), ""),"")</f>
        <v/>
      </c>
      <c r="U9" s="10" t="str">
        <f>IF(Overall!$A11&lt;&gt;"",IF(AND(MONTH($N9) &lt;= 3, MONTH($O9) &gt;= 3), IF($R9 &lt;&gt; "", $H9/$R9, ""), ""),"")</f>
        <v/>
      </c>
      <c r="V9" s="10" t="str">
        <f>IF(Overall!$A11&lt;&gt;"",IF(AND(MONTH($N9) &lt;= 4, MONTH($O9) &gt;= 4), IF($R9 &lt;&gt; "", $H9/$R9, ""), ""),"")</f>
        <v/>
      </c>
      <c r="W9" s="10">
        <f>IF(Overall!$A11&lt;&gt;"",IF(AND(MONTH($N9) &lt;= 5, MONTH($O9) &gt;= 5), IF($R9 &lt;&gt; "", $H9/$R9, ""), ""),"")</f>
        <v>100000</v>
      </c>
      <c r="X9" s="10">
        <f>IF(Overall!$A11&lt;&gt;"",IF(AND(MONTH($N9) &lt;= 6, MONTH($O9) &gt;= 6), IF($R9 &lt;&gt; "", $H9/$R9, ""), ""),"")</f>
        <v>100000</v>
      </c>
      <c r="Y9" s="10">
        <f>IF(Overall!$A11&lt;&gt;"",IF(AND(MONTH($N9) &lt;= 7, MONTH($O9) &gt;= 7 ), IF($R9 &lt;&gt; "", $H9/$R9, ""), ""),"")</f>
        <v>100000</v>
      </c>
      <c r="Z9" s="10">
        <f>IF(Overall!$A11&lt;&gt;"",IF(AND(MONTH($N9) &lt;= 8, MONTH($O9) &gt;= 8), IF($R9 &lt;&gt; "", $H9/$R9, ""), ""),"")</f>
        <v>100000</v>
      </c>
      <c r="AA9" s="10">
        <f>IF(Overall!$A11&lt;&gt;"",IF(AND(MONTH($N9) &lt;= 9, MONTH($O9) &gt;= 9), IF($R9 &lt;&gt; "", $H9/$R9, ""), ""),"")</f>
        <v>100000</v>
      </c>
      <c r="AB9" s="10">
        <f>IF(Overall!$A11&lt;&gt;"",IF(AND(MONTH($N9) &lt;= 10, MONTH($O9) &gt;= 10), IF($R9 &lt;&gt; "", $H9/$R9, ""), ""),"")</f>
        <v>100000</v>
      </c>
      <c r="AC9" s="10">
        <f>IF(Overall!$A11&lt;&gt;"",IF(AND(MONTH($N9) &lt;= 11, MONTH($O9) &gt;= 11), IF($R9 &lt;&gt; "", $H9/$R9, ""), ""),"")</f>
        <v>100000</v>
      </c>
      <c r="AD9" s="10">
        <f>IF(Overall!$A11&lt;&gt;"",IF(AND(MONTH($N9) &lt;= 12, MONTH($O9) &gt;= 12), IF($R9 &lt;&gt; "", $H9/$R9, ""), ""),"")</f>
        <v>100000</v>
      </c>
      <c r="AF9" s="10" t="str">
        <f ca="1">IFERROR(IF(AND(NOW()&lt;= EOMONTH(DATE(YEAR($O9),1, 1), 0), Overall!$A11&lt;&gt;"", MONTH($N9) &lt;= 1, MONTH($O9) &gt;= 1), IF($R9 &lt;&gt; "", $H9/$R9, ""), ""), "")</f>
        <v/>
      </c>
      <c r="AG9" s="10" t="str">
        <f ca="1">IFERROR(IF(AND(NOW()&lt;= EOMONTH(DATE(YEAR($O9),2, 1), 0), Overall!$A11&lt;&gt;"", MONTH($N9) &lt;= 2, MONTH($O9) &gt;= 2), IF($R9 &lt;&gt; "", $H9/$R9, ""), ""), "")</f>
        <v/>
      </c>
      <c r="AH9" s="10" t="str">
        <f ca="1">IFERROR(IF(AND(NOW()&lt;= EOMONTH(DATE(YEAR($O9),3, 1), 0), Overall!$A11&lt;&gt;"", MONTH($N9) &lt;= 3, MONTH($O9) &gt;= 3), IF($R9 &lt;&gt; "", $H9/$R9, ""), ""), "")</f>
        <v/>
      </c>
      <c r="AI9" s="10" t="str">
        <f ca="1">IFERROR(IF(AND(NOW()&lt;= EOMONTH(DATE(YEAR($O9),4, 1), 0), Overall!$A11&lt;&gt;"", MONTH($N9) &lt;= 4, MONTH($O9) &gt;= 4), IF($R9 &lt;&gt; "", $H9/$R9, ""), ""), "")</f>
        <v/>
      </c>
      <c r="AJ9" s="10" t="str">
        <f ca="1">IFERROR(IF(AND(NOW()&lt;= EOMONTH(DATE(YEAR($O9),5, 1), 0), Overall!$A11&lt;&gt;"", MONTH($N9) &lt;= 5, MONTH($O9) &gt;= 5), IF($R9 &lt;&gt; "", $H9/$R9, ""), ""), "")</f>
        <v/>
      </c>
      <c r="AK9" s="10" t="str">
        <f ca="1">IFERROR(IF(AND(NOW()&lt;= EOMONTH(DATE(YEAR($O9),6, 1), 0), Overall!$A11&lt;&gt;"", MONTH($N9) &lt;= 6, MONTH($O9) &gt;= 6), IF($R9 &lt;&gt; "", $H9/$R9, ""), ""), "")</f>
        <v/>
      </c>
      <c r="AL9" s="10" t="str">
        <f ca="1">IFERROR(IF(AND(NOW()&lt;= EOMONTH(DATE(YEAR($O9),7, 1), 0), Overall!$A11&lt;&gt;"", MONTH($N9) &lt;= 7, MONTH($O9) &gt;= 7), IF($R9 &lt;&gt; "", $H9/$R9, ""), ""), "")</f>
        <v/>
      </c>
      <c r="AM9" s="10" t="str">
        <f ca="1">IFERROR(IF(AND(NOW()&lt;= EOMONTH(DATE(YEAR($O9),8, 1), 0), Overall!$A11&lt;&gt;"", MONTH($N9) &lt;= 8, MONTH($O9) &gt;= 8), IF($R9 &lt;&gt; "", $H9/$R9, ""), ""), "")</f>
        <v/>
      </c>
      <c r="AN9" s="10" t="str">
        <f ca="1">IFERROR(IF(AND(NOW()&lt;= EOMONTH(DATE(YEAR($O9),9, 1), 0), Overall!$A11&lt;&gt;"", MONTH($N9) &lt;= 9, MONTH($O9) &gt;= 9), IF($R9 &lt;&gt; "", $H9/$R9, ""), ""), "")</f>
        <v/>
      </c>
      <c r="AO9" s="10" t="str">
        <f ca="1">IFERROR(IF(AND(NOW()&lt;= EOMONTH(DATE(YEAR($O9),10, 1), 0), Overall!$A11&lt;&gt;"", MONTH($N9) &lt;= 10, MONTH($O9) &gt;= 10), IF($R9 &lt;&gt; "", $H9/$R9, ""), ""), "")</f>
        <v/>
      </c>
      <c r="AP9" s="10" t="str">
        <f ca="1">IFERROR(IF(AND(NOW()&lt;= EOMONTH(DATE(YEAR($O9),11, 1), 0), Overall!$A11&lt;&gt;"", MONTH($N9) &lt;=11, MONTH($O9) &gt;= 11), IF($R9 &lt;&gt; "", $H9/$R9, ""), ""), "")</f>
        <v/>
      </c>
      <c r="AQ9" s="10" t="str">
        <f ca="1">IFERROR(IF(AND(NOW()&lt;= EOMONTH(DATE(YEAR($O9),12, 1), 0), Overall!$A11&lt;&gt;"", MONTH($N9) &lt;= 12, MONTH($O9) &gt;= 12), IF($R9 &lt;&gt; "", $H9/$R9, ""), ""), "")</f>
        <v/>
      </c>
      <c r="AR9" s="16">
        <f t="shared" ca="1" si="1"/>
        <v>0</v>
      </c>
    </row>
    <row r="10" spans="1:44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6">
        <f>IF(Overall!F12&lt;&gt;"",VALUE(Overall!F12),"")</f>
        <v>1600000</v>
      </c>
      <c r="I10" s="6">
        <f>IF(Overall!G12&lt;&gt;"",VALUE(Overall!G12),"")</f>
        <v>59</v>
      </c>
      <c r="J10" s="6">
        <f>IF(Overall!H12&lt;&gt;"",VALUE(Overall!H12),"")</f>
        <v>0</v>
      </c>
      <c r="K10" s="6">
        <f>IF(Overall!I12&lt;&gt;"",VALUE(Overall!I12),"")</f>
        <v>2.68</v>
      </c>
      <c r="L10" s="6">
        <f>IF(Overall!J12&lt;&gt;"",VALUE(Overall!J12),"")</f>
        <v>0</v>
      </c>
      <c r="M10" s="6">
        <f>IF(Overall!K12&lt;&gt;"",VALUE(Overall!K12),"")</f>
        <v>2.68</v>
      </c>
      <c r="N10" s="7">
        <f>IF(Overall!L12&lt;&gt;"",DATEVALUE(MID(Overall!L12, FIND(",", Overall!L12) + 2, FIND(" ", Overall!L12) - FIND(",", Overall!L12) - 1) &amp; " " &amp; MID(Overall!L12, FIND(" ", Overall!L12) + 1, FIND(",", Overall!L12, FIND(" ", Overall!L12)) - FIND(" ", Overall!L12) - 1) &amp; ", " &amp; MID(Overall!L12, FIND(",", Overall!L12, FIND(",",Overall!L12) + 1) + 2, LEN(Overall!L12))),"")</f>
        <v>44317</v>
      </c>
      <c r="O10" s="7">
        <f>IF(Overall!M12&lt;&gt;"",DATEVALUE(MID(Overall!M12, FIND(",", Overall!M12) + 2, FIND(" ", Overall!M12) - FIND(",", Overall!M12) - 1) &amp; " " &amp; MID(Overall!M12, FIND(" ", Overall!M12) + 1, FIND(",", Overall!M12, FIND(" ", Overall!M12)) - FIND(" ", Overall!M12) - 1) &amp; ", " &amp; MID(Overall!M12, FIND(",", Overall!M12, FIND(",",Overall!M12) + 1) + 2, LEN(Overall!M12))),"")</f>
        <v>44561</v>
      </c>
      <c r="P10" s="7">
        <f>IF(Overall!N12&lt;&gt;"",DATEVALUE(MID(Overall!N12, FIND(",", Overall!N12) + 2, FIND(" ", Overall!N12) - FIND(",", Overall!N12) - 1) &amp; " " &amp; MID(Overall!N12, FIND(" ", Overall!N12) + 1, FIND(",", Overall!N12, FIND(" ", Overall!N12)) - FIND(" ", Overall!N12) - 1) &amp; ", " &amp; MID(Overall!N12, FIND(",", Overall!N12, FIND(",",Overall!N12) + 1) + 2, LEN(Overall!N12))),"")</f>
        <v>44321</v>
      </c>
      <c r="Q10" s="7">
        <f>IF(Overall!O12&lt;&gt;"",DATEVALUE(MID(Overall!O12, FIND(",", Overall!O12) + 2, FIND(" ", Overall!O12) - FIND(",", Overall!O12) - 1) &amp; " " &amp; MID(Overall!O12, FIND(" ", Overall!O12) + 1, FIND(",", Overall!O12, FIND(" ", Overall!O12)) - FIND(" ", Overall!O12) - 1) &amp; ", " &amp; MID(Overall!O12, FIND(",", Overall!O12, FIND(",",Overall!O12) + 1) + 2, LEN(Overall!O12))),"")</f>
        <v>44301</v>
      </c>
      <c r="R10" s="5">
        <f t="shared" si="0"/>
        <v>8</v>
      </c>
      <c r="S10" s="10" t="str">
        <f>IF(Overall!$A12&lt;&gt;"",IF(AND(MONTH($N10) &lt;= 1, MONTH($O10) &gt;= 1), IF($R10 &lt;&gt; "", $H10/$R10, ""), ""),"")</f>
        <v/>
      </c>
      <c r="T10" s="10" t="str">
        <f>IF(Overall!$A12&lt;&gt;"",IF(AND(MONTH($N10) &lt;= 2, MONTH($O10) &gt;= 2), IF($R10 &lt;&gt; "", $H10/$R10, ""), ""),"")</f>
        <v/>
      </c>
      <c r="U10" s="10" t="str">
        <f>IF(Overall!$A12&lt;&gt;"",IF(AND(MONTH($N10) &lt;= 3, MONTH($O10) &gt;= 3), IF($R10 &lt;&gt; "", $H10/$R10, ""), ""),"")</f>
        <v/>
      </c>
      <c r="V10" s="10" t="str">
        <f>IF(Overall!$A12&lt;&gt;"",IF(AND(MONTH($N10) &lt;= 4, MONTH($O10) &gt;= 4), IF($R10 &lt;&gt; "", $H10/$R10, ""), ""),"")</f>
        <v/>
      </c>
      <c r="W10" s="10">
        <f>IF(Overall!$A12&lt;&gt;"",IF(AND(MONTH($N10) &lt;= 5, MONTH($O10) &gt;= 5), IF($R10 &lt;&gt; "", $H10/$R10, ""), ""),"")</f>
        <v>200000</v>
      </c>
      <c r="X10" s="10">
        <f>IF(Overall!$A12&lt;&gt;"",IF(AND(MONTH($N10) &lt;= 6, MONTH($O10) &gt;= 6), IF($R10 &lt;&gt; "", $H10/$R10, ""), ""),"")</f>
        <v>200000</v>
      </c>
      <c r="Y10" s="10">
        <f>IF(Overall!$A12&lt;&gt;"",IF(AND(MONTH($N10) &lt;= 7, MONTH($O10) &gt;= 7 ), IF($R10 &lt;&gt; "", $H10/$R10, ""), ""),"")</f>
        <v>200000</v>
      </c>
      <c r="Z10" s="10">
        <f>IF(Overall!$A12&lt;&gt;"",IF(AND(MONTH($N10) &lt;= 8, MONTH($O10) &gt;= 8), IF($R10 &lt;&gt; "", $H10/$R10, ""), ""),"")</f>
        <v>200000</v>
      </c>
      <c r="AA10" s="10">
        <f>IF(Overall!$A12&lt;&gt;"",IF(AND(MONTH($N10) &lt;= 9, MONTH($O10) &gt;= 9), IF($R10 &lt;&gt; "", $H10/$R10, ""), ""),"")</f>
        <v>200000</v>
      </c>
      <c r="AB10" s="10">
        <f>IF(Overall!$A12&lt;&gt;"",IF(AND(MONTH($N10) &lt;= 10, MONTH($O10) &gt;= 10), IF($R10 &lt;&gt; "", $H10/$R10, ""), ""),"")</f>
        <v>200000</v>
      </c>
      <c r="AC10" s="10">
        <f>IF(Overall!$A12&lt;&gt;"",IF(AND(MONTH($N10) &lt;= 11, MONTH($O10) &gt;= 11), IF($R10 &lt;&gt; "", $H10/$R10, ""), ""),"")</f>
        <v>200000</v>
      </c>
      <c r="AD10" s="10">
        <f>IF(Overall!$A12&lt;&gt;"",IF(AND(MONTH($N10) &lt;= 12, MONTH($O10) &gt;= 12), IF($R10 &lt;&gt; "", $H10/$R10, ""), ""),"")</f>
        <v>200000</v>
      </c>
      <c r="AF10" s="10" t="str">
        <f ca="1">IFERROR(IF(AND(NOW()&lt;= EOMONTH(DATE(YEAR($O10),1, 1), 0), Overall!$A12&lt;&gt;"", MONTH($N10) &lt;= 1, MONTH($O10) &gt;= 1), IF($R10 &lt;&gt; "", $H10/$R10, ""), ""), "")</f>
        <v/>
      </c>
      <c r="AG10" s="10" t="str">
        <f ca="1">IFERROR(IF(AND(NOW()&lt;= EOMONTH(DATE(YEAR($O10),2, 1), 0), Overall!$A12&lt;&gt;"", MONTH($N10) &lt;= 2, MONTH($O10) &gt;= 2), IF($R10 &lt;&gt; "", $H10/$R10, ""), ""), "")</f>
        <v/>
      </c>
      <c r="AH10" s="10" t="str">
        <f ca="1">IFERROR(IF(AND(NOW()&lt;= EOMONTH(DATE(YEAR($O10),3, 1), 0), Overall!$A12&lt;&gt;"", MONTH($N10) &lt;= 3, MONTH($O10) &gt;= 3), IF($R10 &lt;&gt; "", $H10/$R10, ""), ""), "")</f>
        <v/>
      </c>
      <c r="AI10" s="10" t="str">
        <f ca="1">IFERROR(IF(AND(NOW()&lt;= EOMONTH(DATE(YEAR($O10),4, 1), 0), Overall!$A12&lt;&gt;"", MONTH($N10) &lt;= 4, MONTH($O10) &gt;= 4), IF($R10 &lt;&gt; "", $H10/$R10, ""), ""), "")</f>
        <v/>
      </c>
      <c r="AJ10" s="10" t="str">
        <f ca="1">IFERROR(IF(AND(NOW()&lt;= EOMONTH(DATE(YEAR($O10),5, 1), 0), Overall!$A12&lt;&gt;"", MONTH($N10) &lt;= 5, MONTH($O10) &gt;= 5), IF($R10 &lt;&gt; "", $H10/$R10, ""), ""), "")</f>
        <v/>
      </c>
      <c r="AK10" s="10" t="str">
        <f ca="1">IFERROR(IF(AND(NOW()&lt;= EOMONTH(DATE(YEAR($O10),6, 1), 0), Overall!$A12&lt;&gt;"", MONTH($N10) &lt;= 6, MONTH($O10) &gt;= 6), IF($R10 &lt;&gt; "", $H10/$R10, ""), ""), "")</f>
        <v/>
      </c>
      <c r="AL10" s="10" t="str">
        <f ca="1">IFERROR(IF(AND(NOW()&lt;= EOMONTH(DATE(YEAR($O10),7, 1), 0), Overall!$A12&lt;&gt;"", MONTH($N10) &lt;= 7, MONTH($O10) &gt;= 7), IF($R10 &lt;&gt; "", $H10/$R10, ""), ""), "")</f>
        <v/>
      </c>
      <c r="AM10" s="10" t="str">
        <f ca="1">IFERROR(IF(AND(NOW()&lt;= EOMONTH(DATE(YEAR($O10),8, 1), 0), Overall!$A12&lt;&gt;"", MONTH($N10) &lt;= 8, MONTH($O10) &gt;= 8), IF($R10 &lt;&gt; "", $H10/$R10, ""), ""), "")</f>
        <v/>
      </c>
      <c r="AN10" s="10" t="str">
        <f ca="1">IFERROR(IF(AND(NOW()&lt;= EOMONTH(DATE(YEAR($O10),9, 1), 0), Overall!$A12&lt;&gt;"", MONTH($N10) &lt;= 9, MONTH($O10) &gt;= 9), IF($R10 &lt;&gt; "", $H10/$R10, ""), ""), "")</f>
        <v/>
      </c>
      <c r="AO10" s="10" t="str">
        <f ca="1">IFERROR(IF(AND(NOW()&lt;= EOMONTH(DATE(YEAR($O10),10, 1), 0), Overall!$A12&lt;&gt;"", MONTH($N10) &lt;= 10, MONTH($O10) &gt;= 10), IF($R10 &lt;&gt; "", $H10/$R10, ""), ""), "")</f>
        <v/>
      </c>
      <c r="AP10" s="10" t="str">
        <f ca="1">IFERROR(IF(AND(NOW()&lt;= EOMONTH(DATE(YEAR($O10),11, 1), 0), Overall!$A12&lt;&gt;"", MONTH($N10) &lt;=11, MONTH($O10) &gt;= 11), IF($R10 &lt;&gt; "", $H10/$R10, ""), ""), "")</f>
        <v/>
      </c>
      <c r="AQ10" s="10" t="str">
        <f ca="1">IFERROR(IF(AND(NOW()&lt;= EOMONTH(DATE(YEAR($O10),12, 1), 0), Overall!$A12&lt;&gt;"", MONTH($N10) &lt;= 12, MONTH($O10) &gt;= 12), IF($R10 &lt;&gt; "", $H10/$R10, ""), ""), "")</f>
        <v/>
      </c>
      <c r="AR10" s="16">
        <f t="shared" ca="1" si="1"/>
        <v>0</v>
      </c>
    </row>
    <row r="11" spans="1:44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6">
        <f>IF(Overall!F13&lt;&gt;"",VALUE(Overall!F13),"")</f>
        <v>800000</v>
      </c>
      <c r="I11" s="6">
        <f>IF(Overall!G13&lt;&gt;"",VALUE(Overall!G13),"")</f>
        <v>59</v>
      </c>
      <c r="J11" s="6">
        <f>IF(Overall!H13&lt;&gt;"",VALUE(Overall!H13),"")</f>
        <v>0</v>
      </c>
      <c r="K11" s="6">
        <f>IF(Overall!I13&lt;&gt;"",VALUE(Overall!I13),"")</f>
        <v>2.72</v>
      </c>
      <c r="L11" s="6">
        <f>IF(Overall!J13&lt;&gt;"",VALUE(Overall!J13),"")</f>
        <v>0</v>
      </c>
      <c r="M11" s="6">
        <f>IF(Overall!K13&lt;&gt;"",VALUE(Overall!K13),"")</f>
        <v>2.72</v>
      </c>
      <c r="N11" s="7">
        <f>IF(Overall!L13&lt;&gt;"",DATEVALUE(MID(Overall!L13, FIND(",", Overall!L13) + 2, FIND(" ", Overall!L13) - FIND(",", Overall!L13) - 1) &amp; " " &amp; MID(Overall!L13, FIND(" ", Overall!L13) + 1, FIND(",", Overall!L13, FIND(" ", Overall!L13)) - FIND(" ", Overall!L13) - 1) &amp; ", " &amp; MID(Overall!L13, FIND(",", Overall!L13, FIND(",",Overall!L13) + 1) + 2, LEN(Overall!L13))),"")</f>
        <v>44317</v>
      </c>
      <c r="O11" s="7">
        <f>IF(Overall!M13&lt;&gt;"",DATEVALUE(MID(Overall!M13, FIND(",", Overall!M13) + 2, FIND(" ", Overall!M13) - FIND(",", Overall!M13) - 1) &amp; " " &amp; MID(Overall!M13, FIND(" ", Overall!M13) + 1, FIND(",", Overall!M13, FIND(" ", Overall!M13)) - FIND(" ", Overall!M13) - 1) &amp; ", " &amp; MID(Overall!M13, FIND(",", Overall!M13, FIND(",",Overall!M13) + 1) + 2, LEN(Overall!M13))),"")</f>
        <v>44561</v>
      </c>
      <c r="P11" s="7">
        <f>IF(Overall!N13&lt;&gt;"",DATEVALUE(MID(Overall!N13, FIND(",", Overall!N13) + 2, FIND(" ", Overall!N13) - FIND(",", Overall!N13) - 1) &amp; " " &amp; MID(Overall!N13, FIND(" ", Overall!N13) + 1, FIND(",", Overall!N13, FIND(" ", Overall!N13)) - FIND(" ", Overall!N13) - 1) &amp; ", " &amp; MID(Overall!N13, FIND(",", Overall!N13, FIND(",",Overall!N13) + 1) + 2, LEN(Overall!N13))),"")</f>
        <v>44322</v>
      </c>
      <c r="Q11" s="7">
        <f>IF(Overall!O13&lt;&gt;"",DATEVALUE(MID(Overall!O13, FIND(",", Overall!O13) + 2, FIND(" ", Overall!O13) - FIND(",", Overall!O13) - 1) &amp; " " &amp; MID(Overall!O13, FIND(" ", Overall!O13) + 1, FIND(",", Overall!O13, FIND(" ", Overall!O13)) - FIND(" ", Overall!O13) - 1) &amp; ", " &amp; MID(Overall!O13, FIND(",", Overall!O13, FIND(",",Overall!O13) + 1) + 2, LEN(Overall!O13))),"")</f>
        <v>44302</v>
      </c>
      <c r="R11" s="5">
        <f t="shared" si="0"/>
        <v>8</v>
      </c>
      <c r="S11" s="10" t="str">
        <f>IF(Overall!$A13&lt;&gt;"",IF(AND(MONTH($N11) &lt;= 1, MONTH($O11) &gt;= 1), IF($R11 &lt;&gt; "", $H11/$R11, ""), ""),"")</f>
        <v/>
      </c>
      <c r="T11" s="10" t="str">
        <f>IF(Overall!$A13&lt;&gt;"",IF(AND(MONTH($N11) &lt;= 2, MONTH($O11) &gt;= 2), IF($R11 &lt;&gt; "", $H11/$R11, ""), ""),"")</f>
        <v/>
      </c>
      <c r="U11" s="10" t="str">
        <f>IF(Overall!$A13&lt;&gt;"",IF(AND(MONTH($N11) &lt;= 3, MONTH($O11) &gt;= 3), IF($R11 &lt;&gt; "", $H11/$R11, ""), ""),"")</f>
        <v/>
      </c>
      <c r="V11" s="10" t="str">
        <f>IF(Overall!$A13&lt;&gt;"",IF(AND(MONTH($N11) &lt;= 4, MONTH($O11) &gt;= 4), IF($R11 &lt;&gt; "", $H11/$R11, ""), ""),"")</f>
        <v/>
      </c>
      <c r="W11" s="10">
        <f>IF(Overall!$A13&lt;&gt;"",IF(AND(MONTH($N11) &lt;= 5, MONTH($O11) &gt;= 5), IF($R11 &lt;&gt; "", $H11/$R11, ""), ""),"")</f>
        <v>100000</v>
      </c>
      <c r="X11" s="10">
        <f>IF(Overall!$A13&lt;&gt;"",IF(AND(MONTH($N11) &lt;= 6, MONTH($O11) &gt;= 6), IF($R11 &lt;&gt; "", $H11/$R11, ""), ""),"")</f>
        <v>100000</v>
      </c>
      <c r="Y11" s="10">
        <f>IF(Overall!$A13&lt;&gt;"",IF(AND(MONTH($N11) &lt;= 7, MONTH($O11) &gt;= 7 ), IF($R11 &lt;&gt; "", $H11/$R11, ""), ""),"")</f>
        <v>100000</v>
      </c>
      <c r="Z11" s="10">
        <f>IF(Overall!$A13&lt;&gt;"",IF(AND(MONTH($N11) &lt;= 8, MONTH($O11) &gt;= 8), IF($R11 &lt;&gt; "", $H11/$R11, ""), ""),"")</f>
        <v>100000</v>
      </c>
      <c r="AA11" s="10">
        <f>IF(Overall!$A13&lt;&gt;"",IF(AND(MONTH($N11) &lt;= 9, MONTH($O11) &gt;= 9), IF($R11 &lt;&gt; "", $H11/$R11, ""), ""),"")</f>
        <v>100000</v>
      </c>
      <c r="AB11" s="10">
        <f>IF(Overall!$A13&lt;&gt;"",IF(AND(MONTH($N11) &lt;= 10, MONTH($O11) &gt;= 10), IF($R11 &lt;&gt; "", $H11/$R11, ""), ""),"")</f>
        <v>100000</v>
      </c>
      <c r="AC11" s="10">
        <f>IF(Overall!$A13&lt;&gt;"",IF(AND(MONTH($N11) &lt;= 11, MONTH($O11) &gt;= 11), IF($R11 &lt;&gt; "", $H11/$R11, ""), ""),"")</f>
        <v>100000</v>
      </c>
      <c r="AD11" s="10">
        <f>IF(Overall!$A13&lt;&gt;"",IF(AND(MONTH($N11) &lt;= 12, MONTH($O11) &gt;= 12), IF($R11 &lt;&gt; "", $H11/$R11, ""), ""),"")</f>
        <v>100000</v>
      </c>
      <c r="AF11" s="10" t="str">
        <f ca="1">IFERROR(IF(AND(NOW()&lt;= EOMONTH(DATE(YEAR($O11),1, 1), 0), Overall!$A13&lt;&gt;"", MONTH($N11) &lt;= 1, MONTH($O11) &gt;= 1), IF($R11 &lt;&gt; "", $H11/$R11, ""), ""), "")</f>
        <v/>
      </c>
      <c r="AG11" s="10" t="str">
        <f ca="1">IFERROR(IF(AND(NOW()&lt;= EOMONTH(DATE(YEAR($O11),2, 1), 0), Overall!$A13&lt;&gt;"", MONTH($N11) &lt;= 2, MONTH($O11) &gt;= 2), IF($R11 &lt;&gt; "", $H11/$R11, ""), ""), "")</f>
        <v/>
      </c>
      <c r="AH11" s="10" t="str">
        <f ca="1">IFERROR(IF(AND(NOW()&lt;= EOMONTH(DATE(YEAR($O11),3, 1), 0), Overall!$A13&lt;&gt;"", MONTH($N11) &lt;= 3, MONTH($O11) &gt;= 3), IF($R11 &lt;&gt; "", $H11/$R11, ""), ""), "")</f>
        <v/>
      </c>
      <c r="AI11" s="10" t="str">
        <f ca="1">IFERROR(IF(AND(NOW()&lt;= EOMONTH(DATE(YEAR($O11),4, 1), 0), Overall!$A13&lt;&gt;"", MONTH($N11) &lt;= 4, MONTH($O11) &gt;= 4), IF($R11 &lt;&gt; "", $H11/$R11, ""), ""), "")</f>
        <v/>
      </c>
      <c r="AJ11" s="10" t="str">
        <f ca="1">IFERROR(IF(AND(NOW()&lt;= EOMONTH(DATE(YEAR($O11),5, 1), 0), Overall!$A13&lt;&gt;"", MONTH($N11) &lt;= 5, MONTH($O11) &gt;= 5), IF($R11 &lt;&gt; "", $H11/$R11, ""), ""), "")</f>
        <v/>
      </c>
      <c r="AK11" s="10" t="str">
        <f ca="1">IFERROR(IF(AND(NOW()&lt;= EOMONTH(DATE(YEAR($O11),6, 1), 0), Overall!$A13&lt;&gt;"", MONTH($N11) &lt;= 6, MONTH($O11) &gt;= 6), IF($R11 &lt;&gt; "", $H11/$R11, ""), ""), "")</f>
        <v/>
      </c>
      <c r="AL11" s="10" t="str">
        <f ca="1">IFERROR(IF(AND(NOW()&lt;= EOMONTH(DATE(YEAR($O11),7, 1), 0), Overall!$A13&lt;&gt;"", MONTH($N11) &lt;= 7, MONTH($O11) &gt;= 7), IF($R11 &lt;&gt; "", $H11/$R11, ""), ""), "")</f>
        <v/>
      </c>
      <c r="AM11" s="10" t="str">
        <f ca="1">IFERROR(IF(AND(NOW()&lt;= EOMONTH(DATE(YEAR($O11),8, 1), 0), Overall!$A13&lt;&gt;"", MONTH($N11) &lt;= 8, MONTH($O11) &gt;= 8), IF($R11 &lt;&gt; "", $H11/$R11, ""), ""), "")</f>
        <v/>
      </c>
      <c r="AN11" s="10" t="str">
        <f ca="1">IFERROR(IF(AND(NOW()&lt;= EOMONTH(DATE(YEAR($O11),9, 1), 0), Overall!$A13&lt;&gt;"", MONTH($N11) &lt;= 9, MONTH($O11) &gt;= 9), IF($R11 &lt;&gt; "", $H11/$R11, ""), ""), "")</f>
        <v/>
      </c>
      <c r="AO11" s="10" t="str">
        <f ca="1">IFERROR(IF(AND(NOW()&lt;= EOMONTH(DATE(YEAR($O11),10, 1), 0), Overall!$A13&lt;&gt;"", MONTH($N11) &lt;= 10, MONTH($O11) &gt;= 10), IF($R11 &lt;&gt; "", $H11/$R11, ""), ""), "")</f>
        <v/>
      </c>
      <c r="AP11" s="10" t="str">
        <f ca="1">IFERROR(IF(AND(NOW()&lt;= EOMONTH(DATE(YEAR($O11),11, 1), 0), Overall!$A13&lt;&gt;"", MONTH($N11) &lt;=11, MONTH($O11) &gt;= 11), IF($R11 &lt;&gt; "", $H11/$R11, ""), ""), "")</f>
        <v/>
      </c>
      <c r="AQ11" s="10" t="str">
        <f ca="1">IFERROR(IF(AND(NOW()&lt;= EOMONTH(DATE(YEAR($O11),12, 1), 0), Overall!$A13&lt;&gt;"", MONTH($N11) &lt;= 12, MONTH($O11) &gt;= 12), IF($R11 &lt;&gt; "", $H11/$R11, ""), ""), "")</f>
        <v/>
      </c>
      <c r="AR11" s="16">
        <f t="shared" ca="1" si="1"/>
        <v>0</v>
      </c>
    </row>
    <row r="12" spans="1:44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6">
        <f>IF(Overall!F14&lt;&gt;"",VALUE(Overall!F14),"")</f>
        <v>800000</v>
      </c>
      <c r="I12" s="6">
        <f>IF(Overall!G14&lt;&gt;"",VALUE(Overall!G14),"")</f>
        <v>59</v>
      </c>
      <c r="J12" s="6">
        <f>IF(Overall!H14&lt;&gt;"",VALUE(Overall!H14),"")</f>
        <v>0</v>
      </c>
      <c r="K12" s="6">
        <f>IF(Overall!I14&lt;&gt;"",VALUE(Overall!I14),"")</f>
        <v>2.7</v>
      </c>
      <c r="L12" s="6">
        <f>IF(Overall!J14&lt;&gt;"",VALUE(Overall!J14),"")</f>
        <v>0</v>
      </c>
      <c r="M12" s="6">
        <f>IF(Overall!K14&lt;&gt;"",VALUE(Overall!K14),"")</f>
        <v>2.7</v>
      </c>
      <c r="N12" s="7">
        <f>IF(Overall!L14&lt;&gt;"",DATEVALUE(MID(Overall!L14, FIND(",", Overall!L14) + 2, FIND(" ", Overall!L14) - FIND(",", Overall!L14) - 1) &amp; " " &amp; MID(Overall!L14, FIND(" ", Overall!L14) + 1, FIND(",", Overall!L14, FIND(" ", Overall!L14)) - FIND(" ", Overall!L14) - 1) &amp; ", " &amp; MID(Overall!L14, FIND(",", Overall!L14, FIND(",",Overall!L14) + 1) + 2, LEN(Overall!L14))),"")</f>
        <v>44317</v>
      </c>
      <c r="O12" s="7">
        <f>IF(Overall!M14&lt;&gt;"",DATEVALUE(MID(Overall!M14, FIND(",", Overall!M14) + 2, FIND(" ", Overall!M14) - FIND(",", Overall!M14) - 1) &amp; " " &amp; MID(Overall!M14, FIND(" ", Overall!M14) + 1, FIND(",", Overall!M14, FIND(" ", Overall!M14)) - FIND(" ", Overall!M14) - 1) &amp; ", " &amp; MID(Overall!M14, FIND(",", Overall!M14, FIND(",",Overall!M14) + 1) + 2, LEN(Overall!M14))),"")</f>
        <v>44561</v>
      </c>
      <c r="P12" s="7">
        <f>IF(Overall!N14&lt;&gt;"",DATEVALUE(MID(Overall!N14, FIND(",", Overall!N14) + 2, FIND(" ", Overall!N14) - FIND(",", Overall!N14) - 1) &amp; " " &amp; MID(Overall!N14, FIND(" ", Overall!N14) + 1, FIND(",", Overall!N14, FIND(" ", Overall!N14)) - FIND(" ", Overall!N14) - 1) &amp; ", " &amp; MID(Overall!N14, FIND(",", Overall!N14, FIND(",",Overall!N14) + 1) + 2, LEN(Overall!N14))),"")</f>
        <v>44322</v>
      </c>
      <c r="Q12" s="7">
        <f>IF(Overall!O14&lt;&gt;"",DATEVALUE(MID(Overall!O14, FIND(",", Overall!O14) + 2, FIND(" ", Overall!O14) - FIND(",", Overall!O14) - 1) &amp; " " &amp; MID(Overall!O14, FIND(" ", Overall!O14) + 1, FIND(",", Overall!O14, FIND(" ", Overall!O14)) - FIND(" ", Overall!O14) - 1) &amp; ", " &amp; MID(Overall!O14, FIND(",", Overall!O14, FIND(",",Overall!O14) + 1) + 2, LEN(Overall!O14))),"")</f>
        <v>44302</v>
      </c>
      <c r="R12" s="5">
        <f t="shared" si="0"/>
        <v>8</v>
      </c>
      <c r="S12" s="10" t="str">
        <f>IF(Overall!$A14&lt;&gt;"",IF(AND(MONTH($N12) &lt;= 1, MONTH($O12) &gt;= 1), IF($R12 &lt;&gt; "", $H12/$R12, ""), ""),"")</f>
        <v/>
      </c>
      <c r="T12" s="10" t="str">
        <f>IF(Overall!$A14&lt;&gt;"",IF(AND(MONTH($N12) &lt;= 2, MONTH($O12) &gt;= 2), IF($R12 &lt;&gt; "", $H12/$R12, ""), ""),"")</f>
        <v/>
      </c>
      <c r="U12" s="10" t="str">
        <f>IF(Overall!$A14&lt;&gt;"",IF(AND(MONTH($N12) &lt;= 3, MONTH($O12) &gt;= 3), IF($R12 &lt;&gt; "", $H12/$R12, ""), ""),"")</f>
        <v/>
      </c>
      <c r="V12" s="10" t="str">
        <f>IF(Overall!$A14&lt;&gt;"",IF(AND(MONTH($N12) &lt;= 4, MONTH($O12) &gt;= 4), IF($R12 &lt;&gt; "", $H12/$R12, ""), ""),"")</f>
        <v/>
      </c>
      <c r="W12" s="10">
        <f>IF(Overall!$A14&lt;&gt;"",IF(AND(MONTH($N12) &lt;= 5, MONTH($O12) &gt;= 5), IF($R12 &lt;&gt; "", $H12/$R12, ""), ""),"")</f>
        <v>100000</v>
      </c>
      <c r="X12" s="10">
        <f>IF(Overall!$A14&lt;&gt;"",IF(AND(MONTH($N12) &lt;= 6, MONTH($O12) &gt;= 6), IF($R12 &lt;&gt; "", $H12/$R12, ""), ""),"")</f>
        <v>100000</v>
      </c>
      <c r="Y12" s="10">
        <f>IF(Overall!$A14&lt;&gt;"",IF(AND(MONTH($N12) &lt;= 7, MONTH($O12) &gt;= 7 ), IF($R12 &lt;&gt; "", $H12/$R12, ""), ""),"")</f>
        <v>100000</v>
      </c>
      <c r="Z12" s="10">
        <f>IF(Overall!$A14&lt;&gt;"",IF(AND(MONTH($N12) &lt;= 8, MONTH($O12) &gt;= 8), IF($R12 &lt;&gt; "", $H12/$R12, ""), ""),"")</f>
        <v>100000</v>
      </c>
      <c r="AA12" s="10">
        <f>IF(Overall!$A14&lt;&gt;"",IF(AND(MONTH($N12) &lt;= 9, MONTH($O12) &gt;= 9), IF($R12 &lt;&gt; "", $H12/$R12, ""), ""),"")</f>
        <v>100000</v>
      </c>
      <c r="AB12" s="10">
        <f>IF(Overall!$A14&lt;&gt;"",IF(AND(MONTH($N12) &lt;= 10, MONTH($O12) &gt;= 10), IF($R12 &lt;&gt; "", $H12/$R12, ""), ""),"")</f>
        <v>100000</v>
      </c>
      <c r="AC12" s="10">
        <f>IF(Overall!$A14&lt;&gt;"",IF(AND(MONTH($N12) &lt;= 11, MONTH($O12) &gt;= 11), IF($R12 &lt;&gt; "", $H12/$R12, ""), ""),"")</f>
        <v>100000</v>
      </c>
      <c r="AD12" s="10">
        <f>IF(Overall!$A14&lt;&gt;"",IF(AND(MONTH($N12) &lt;= 12, MONTH($O12) &gt;= 12), IF($R12 &lt;&gt; "", $H12/$R12, ""), ""),"")</f>
        <v>100000</v>
      </c>
      <c r="AF12" s="10" t="str">
        <f ca="1">IFERROR(IF(AND(NOW()&lt;= EOMONTH(DATE(YEAR($O12),1, 1), 0), Overall!$A14&lt;&gt;"", MONTH($N12) &lt;= 1, MONTH($O12) &gt;= 1), IF($R12 &lt;&gt; "", $H12/$R12, ""), ""), "")</f>
        <v/>
      </c>
      <c r="AG12" s="10" t="str">
        <f ca="1">IFERROR(IF(AND(NOW()&lt;= EOMONTH(DATE(YEAR($O12),2, 1), 0), Overall!$A14&lt;&gt;"", MONTH($N12) &lt;= 2, MONTH($O12) &gt;= 2), IF($R12 &lt;&gt; "", $H12/$R12, ""), ""), "")</f>
        <v/>
      </c>
      <c r="AH12" s="10" t="str">
        <f ca="1">IFERROR(IF(AND(NOW()&lt;= EOMONTH(DATE(YEAR($O12),3, 1), 0), Overall!$A14&lt;&gt;"", MONTH($N12) &lt;= 3, MONTH($O12) &gt;= 3), IF($R12 &lt;&gt; "", $H12/$R12, ""), ""), "")</f>
        <v/>
      </c>
      <c r="AI12" s="10" t="str">
        <f ca="1">IFERROR(IF(AND(NOW()&lt;= EOMONTH(DATE(YEAR($O12),4, 1), 0), Overall!$A14&lt;&gt;"", MONTH($N12) &lt;= 4, MONTH($O12) &gt;= 4), IF($R12 &lt;&gt; "", $H12/$R12, ""), ""), "")</f>
        <v/>
      </c>
      <c r="AJ12" s="10" t="str">
        <f ca="1">IFERROR(IF(AND(NOW()&lt;= EOMONTH(DATE(YEAR($O12),5, 1), 0), Overall!$A14&lt;&gt;"", MONTH($N12) &lt;= 5, MONTH($O12) &gt;= 5), IF($R12 &lt;&gt; "", $H12/$R12, ""), ""), "")</f>
        <v/>
      </c>
      <c r="AK12" s="10" t="str">
        <f ca="1">IFERROR(IF(AND(NOW()&lt;= EOMONTH(DATE(YEAR($O12),6, 1), 0), Overall!$A14&lt;&gt;"", MONTH($N12) &lt;= 6, MONTH($O12) &gt;= 6), IF($R12 &lt;&gt; "", $H12/$R12, ""), ""), "")</f>
        <v/>
      </c>
      <c r="AL12" s="10" t="str">
        <f ca="1">IFERROR(IF(AND(NOW()&lt;= EOMONTH(DATE(YEAR($O12),7, 1), 0), Overall!$A14&lt;&gt;"", MONTH($N12) &lt;= 7, MONTH($O12) &gt;= 7), IF($R12 &lt;&gt; "", $H12/$R12, ""), ""), "")</f>
        <v/>
      </c>
      <c r="AM12" s="10" t="str">
        <f ca="1">IFERROR(IF(AND(NOW()&lt;= EOMONTH(DATE(YEAR($O12),8, 1), 0), Overall!$A14&lt;&gt;"", MONTH($N12) &lt;= 8, MONTH($O12) &gt;= 8), IF($R12 &lt;&gt; "", $H12/$R12, ""), ""), "")</f>
        <v/>
      </c>
      <c r="AN12" s="10" t="str">
        <f ca="1">IFERROR(IF(AND(NOW()&lt;= EOMONTH(DATE(YEAR($O12),9, 1), 0), Overall!$A14&lt;&gt;"", MONTH($N12) &lt;= 9, MONTH($O12) &gt;= 9), IF($R12 &lt;&gt; "", $H12/$R12, ""), ""), "")</f>
        <v/>
      </c>
      <c r="AO12" s="10" t="str">
        <f ca="1">IFERROR(IF(AND(NOW()&lt;= EOMONTH(DATE(YEAR($O12),10, 1), 0), Overall!$A14&lt;&gt;"", MONTH($N12) &lt;= 10, MONTH($O12) &gt;= 10), IF($R12 &lt;&gt; "", $H12/$R12, ""), ""), "")</f>
        <v/>
      </c>
      <c r="AP12" s="10" t="str">
        <f ca="1">IFERROR(IF(AND(NOW()&lt;= EOMONTH(DATE(YEAR($O12),11, 1), 0), Overall!$A14&lt;&gt;"", MONTH($N12) &lt;=11, MONTH($O12) &gt;= 11), IF($R12 &lt;&gt; "", $H12/$R12, ""), ""), "")</f>
        <v/>
      </c>
      <c r="AQ12" s="10" t="str">
        <f ca="1">IFERROR(IF(AND(NOW()&lt;= EOMONTH(DATE(YEAR($O12),12, 1), 0), Overall!$A14&lt;&gt;"", MONTH($N12) &lt;= 12, MONTH($O12) &gt;= 12), IF($R12 &lt;&gt; "", $H12/$R12, ""), ""), "")</f>
        <v/>
      </c>
      <c r="AR12" s="16">
        <f t="shared" ca="1" si="1"/>
        <v>0</v>
      </c>
    </row>
    <row r="13" spans="1:44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6">
        <f>IF(Overall!F15&lt;&gt;"",VALUE(Overall!F15),"")</f>
        <v>1600000</v>
      </c>
      <c r="I13" s="6">
        <f>IF(Overall!G15&lt;&gt;"",VALUE(Overall!G15),"")</f>
        <v>59</v>
      </c>
      <c r="J13" s="6">
        <f>IF(Overall!H15&lt;&gt;"",VALUE(Overall!H15),"")</f>
        <v>0</v>
      </c>
      <c r="K13" s="6">
        <f>IF(Overall!I15&lt;&gt;"",VALUE(Overall!I15),"")</f>
        <v>2.72</v>
      </c>
      <c r="L13" s="6">
        <f>IF(Overall!J15&lt;&gt;"",VALUE(Overall!J15),"")</f>
        <v>0</v>
      </c>
      <c r="M13" s="6">
        <f>IF(Overall!K15&lt;&gt;"",VALUE(Overall!K15),"")</f>
        <v>2.72</v>
      </c>
      <c r="N13" s="7">
        <f>IF(Overall!L15&lt;&gt;"",DATEVALUE(MID(Overall!L15, FIND(",", Overall!L15) + 2, FIND(" ", Overall!L15) - FIND(",", Overall!L15) - 1) &amp; " " &amp; MID(Overall!L15, FIND(" ", Overall!L15) + 1, FIND(",", Overall!L15, FIND(" ", Overall!L15)) - FIND(" ", Overall!L15) - 1) &amp; ", " &amp; MID(Overall!L15, FIND(",", Overall!L15, FIND(",",Overall!L15) + 1) + 2, LEN(Overall!L15))),"")</f>
        <v>44317</v>
      </c>
      <c r="O13" s="7">
        <f>IF(Overall!M15&lt;&gt;"",DATEVALUE(MID(Overall!M15, FIND(",", Overall!M15) + 2, FIND(" ", Overall!M15) - FIND(",", Overall!M15) - 1) &amp; " " &amp; MID(Overall!M15, FIND(" ", Overall!M15) + 1, FIND(",", Overall!M15, FIND(" ", Overall!M15)) - FIND(" ", Overall!M15) - 1) &amp; ", " &amp; MID(Overall!M15, FIND(",", Overall!M15, FIND(",",Overall!M15) + 1) + 2, LEN(Overall!M15))),"")</f>
        <v>44561</v>
      </c>
      <c r="P13" s="7">
        <f>IF(Overall!N15&lt;&gt;"",DATEVALUE(MID(Overall!N15, FIND(",", Overall!N15) + 2, FIND(" ", Overall!N15) - FIND(",", Overall!N15) - 1) &amp; " " &amp; MID(Overall!N15, FIND(" ", Overall!N15) + 1, FIND(",", Overall!N15, FIND(" ", Overall!N15)) - FIND(" ", Overall!N15) - 1) &amp; ", " &amp; MID(Overall!N15, FIND(",", Overall!N15, FIND(",",Overall!N15) + 1) + 2, LEN(Overall!N15))),"")</f>
        <v>44322</v>
      </c>
      <c r="Q13" s="7">
        <f>IF(Overall!O15&lt;&gt;"",DATEVALUE(MID(Overall!O15, FIND(",", Overall!O15) + 2, FIND(" ", Overall!O15) - FIND(",", Overall!O15) - 1) &amp; " " &amp; MID(Overall!O15, FIND(" ", Overall!O15) + 1, FIND(",", Overall!O15, FIND(" ", Overall!O15)) - FIND(" ", Overall!O15) - 1) &amp; ", " &amp; MID(Overall!O15, FIND(",", Overall!O15, FIND(",",Overall!O15) + 1) + 2, LEN(Overall!O15))),"")</f>
        <v>44302</v>
      </c>
      <c r="R13" s="5">
        <f t="shared" si="0"/>
        <v>8</v>
      </c>
      <c r="S13" s="10" t="str">
        <f>IF(Overall!$A15&lt;&gt;"",IF(AND(MONTH($N13) &lt;= 1, MONTH($O13) &gt;= 1), IF($R13 &lt;&gt; "", $H13/$R13, ""), ""),"")</f>
        <v/>
      </c>
      <c r="T13" s="10" t="str">
        <f>IF(Overall!$A15&lt;&gt;"",IF(AND(MONTH($N13) &lt;= 2, MONTH($O13) &gt;= 2), IF($R13 &lt;&gt; "", $H13/$R13, ""), ""),"")</f>
        <v/>
      </c>
      <c r="U13" s="10" t="str">
        <f>IF(Overall!$A15&lt;&gt;"",IF(AND(MONTH($N13) &lt;= 3, MONTH($O13) &gt;= 3), IF($R13 &lt;&gt; "", $H13/$R13, ""), ""),"")</f>
        <v/>
      </c>
      <c r="V13" s="10" t="str">
        <f>IF(Overall!$A15&lt;&gt;"",IF(AND(MONTH($N13) &lt;= 4, MONTH($O13) &gt;= 4), IF($R13 &lt;&gt; "", $H13/$R13, ""), ""),"")</f>
        <v/>
      </c>
      <c r="W13" s="10">
        <f>IF(Overall!$A15&lt;&gt;"",IF(AND(MONTH($N13) &lt;= 5, MONTH($O13) &gt;= 5), IF($R13 &lt;&gt; "", $H13/$R13, ""), ""),"")</f>
        <v>200000</v>
      </c>
      <c r="X13" s="10">
        <f>IF(Overall!$A15&lt;&gt;"",IF(AND(MONTH($N13) &lt;= 6, MONTH($O13) &gt;= 6), IF($R13 &lt;&gt; "", $H13/$R13, ""), ""),"")</f>
        <v>200000</v>
      </c>
      <c r="Y13" s="10">
        <f>IF(Overall!$A15&lt;&gt;"",IF(AND(MONTH($N13) &lt;= 7, MONTH($O13) &gt;= 7 ), IF($R13 &lt;&gt; "", $H13/$R13, ""), ""),"")</f>
        <v>200000</v>
      </c>
      <c r="Z13" s="10">
        <f>IF(Overall!$A15&lt;&gt;"",IF(AND(MONTH($N13) &lt;= 8, MONTH($O13) &gt;= 8), IF($R13 &lt;&gt; "", $H13/$R13, ""), ""),"")</f>
        <v>200000</v>
      </c>
      <c r="AA13" s="10">
        <f>IF(Overall!$A15&lt;&gt;"",IF(AND(MONTH($N13) &lt;= 9, MONTH($O13) &gt;= 9), IF($R13 &lt;&gt; "", $H13/$R13, ""), ""),"")</f>
        <v>200000</v>
      </c>
      <c r="AB13" s="10">
        <f>IF(Overall!$A15&lt;&gt;"",IF(AND(MONTH($N13) &lt;= 10, MONTH($O13) &gt;= 10), IF($R13 &lt;&gt; "", $H13/$R13, ""), ""),"")</f>
        <v>200000</v>
      </c>
      <c r="AC13" s="10">
        <f>IF(Overall!$A15&lt;&gt;"",IF(AND(MONTH($N13) &lt;= 11, MONTH($O13) &gt;= 11), IF($R13 &lt;&gt; "", $H13/$R13, ""), ""),"")</f>
        <v>200000</v>
      </c>
      <c r="AD13" s="10">
        <f>IF(Overall!$A15&lt;&gt;"",IF(AND(MONTH($N13) &lt;= 12, MONTH($O13) &gt;= 12), IF($R13 &lt;&gt; "", $H13/$R13, ""), ""),"")</f>
        <v>200000</v>
      </c>
      <c r="AF13" s="10" t="str">
        <f ca="1">IFERROR(IF(AND(NOW()&lt;= EOMONTH(DATE(YEAR($O13),1, 1), 0), Overall!$A15&lt;&gt;"", MONTH($N13) &lt;= 1, MONTH($O13) &gt;= 1), IF($R13 &lt;&gt; "", $H13/$R13, ""), ""), "")</f>
        <v/>
      </c>
      <c r="AG13" s="10" t="str">
        <f ca="1">IFERROR(IF(AND(NOW()&lt;= EOMONTH(DATE(YEAR($O13),2, 1), 0), Overall!$A15&lt;&gt;"", MONTH($N13) &lt;= 2, MONTH($O13) &gt;= 2), IF($R13 &lt;&gt; "", $H13/$R13, ""), ""), "")</f>
        <v/>
      </c>
      <c r="AH13" s="10" t="str">
        <f ca="1">IFERROR(IF(AND(NOW()&lt;= EOMONTH(DATE(YEAR($O13),3, 1), 0), Overall!$A15&lt;&gt;"", MONTH($N13) &lt;= 3, MONTH($O13) &gt;= 3), IF($R13 &lt;&gt; "", $H13/$R13, ""), ""), "")</f>
        <v/>
      </c>
      <c r="AI13" s="10" t="str">
        <f ca="1">IFERROR(IF(AND(NOW()&lt;= EOMONTH(DATE(YEAR($O13),4, 1), 0), Overall!$A15&lt;&gt;"", MONTH($N13) &lt;= 4, MONTH($O13) &gt;= 4), IF($R13 &lt;&gt; "", $H13/$R13, ""), ""), "")</f>
        <v/>
      </c>
      <c r="AJ13" s="10" t="str">
        <f ca="1">IFERROR(IF(AND(NOW()&lt;= EOMONTH(DATE(YEAR($O13),5, 1), 0), Overall!$A15&lt;&gt;"", MONTH($N13) &lt;= 5, MONTH($O13) &gt;= 5), IF($R13 &lt;&gt; "", $H13/$R13, ""), ""), "")</f>
        <v/>
      </c>
      <c r="AK13" s="10" t="str">
        <f ca="1">IFERROR(IF(AND(NOW()&lt;= EOMONTH(DATE(YEAR($O13),6, 1), 0), Overall!$A15&lt;&gt;"", MONTH($N13) &lt;= 6, MONTH($O13) &gt;= 6), IF($R13 &lt;&gt; "", $H13/$R13, ""), ""), "")</f>
        <v/>
      </c>
      <c r="AL13" s="10" t="str">
        <f ca="1">IFERROR(IF(AND(NOW()&lt;= EOMONTH(DATE(YEAR($O13),7, 1), 0), Overall!$A15&lt;&gt;"", MONTH($N13) &lt;= 7, MONTH($O13) &gt;= 7), IF($R13 &lt;&gt; "", $H13/$R13, ""), ""), "")</f>
        <v/>
      </c>
      <c r="AM13" s="10" t="str">
        <f ca="1">IFERROR(IF(AND(NOW()&lt;= EOMONTH(DATE(YEAR($O13),8, 1), 0), Overall!$A15&lt;&gt;"", MONTH($N13) &lt;= 8, MONTH($O13) &gt;= 8), IF($R13 &lt;&gt; "", $H13/$R13, ""), ""), "")</f>
        <v/>
      </c>
      <c r="AN13" s="10" t="str">
        <f ca="1">IFERROR(IF(AND(NOW()&lt;= EOMONTH(DATE(YEAR($O13),9, 1), 0), Overall!$A15&lt;&gt;"", MONTH($N13) &lt;= 9, MONTH($O13) &gt;= 9), IF($R13 &lt;&gt; "", $H13/$R13, ""), ""), "")</f>
        <v/>
      </c>
      <c r="AO13" s="10" t="str">
        <f ca="1">IFERROR(IF(AND(NOW()&lt;= EOMONTH(DATE(YEAR($O13),10, 1), 0), Overall!$A15&lt;&gt;"", MONTH($N13) &lt;= 10, MONTH($O13) &gt;= 10), IF($R13 &lt;&gt; "", $H13/$R13, ""), ""), "")</f>
        <v/>
      </c>
      <c r="AP13" s="10" t="str">
        <f ca="1">IFERROR(IF(AND(NOW()&lt;= EOMONTH(DATE(YEAR($O13),11, 1), 0), Overall!$A15&lt;&gt;"", MONTH($N13) &lt;=11, MONTH($O13) &gt;= 11), IF($R13 &lt;&gt; "", $H13/$R13, ""), ""), "")</f>
        <v/>
      </c>
      <c r="AQ13" s="10" t="str">
        <f ca="1">IFERROR(IF(AND(NOW()&lt;= EOMONTH(DATE(YEAR($O13),12, 1), 0), Overall!$A15&lt;&gt;"", MONTH($N13) &lt;= 12, MONTH($O13) &gt;= 12), IF($R13 &lt;&gt; "", $H13/$R13, ""), ""), "")</f>
        <v/>
      </c>
      <c r="AR13" s="16">
        <f t="shared" ca="1" si="1"/>
        <v>0</v>
      </c>
    </row>
    <row r="14" spans="1:44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6">
        <f>IF(Overall!F16&lt;&gt;"",VALUE(Overall!F16),"")</f>
        <v>800000</v>
      </c>
      <c r="I14" s="6">
        <f>IF(Overall!G16&lt;&gt;"",VALUE(Overall!G16),"")</f>
        <v>59</v>
      </c>
      <c r="J14" s="6">
        <f>IF(Overall!H16&lt;&gt;"",VALUE(Overall!H16),"")</f>
        <v>0</v>
      </c>
      <c r="K14" s="6">
        <f>IF(Overall!I16&lt;&gt;"",VALUE(Overall!I16),"")</f>
        <v>2.69</v>
      </c>
      <c r="L14" s="6">
        <f>IF(Overall!J16&lt;&gt;"",VALUE(Overall!J16),"")</f>
        <v>0</v>
      </c>
      <c r="M14" s="6">
        <f>IF(Overall!K16&lt;&gt;"",VALUE(Overall!K16),"")</f>
        <v>2.69</v>
      </c>
      <c r="N14" s="7">
        <f>IF(Overall!L16&lt;&gt;"",DATEVALUE(MID(Overall!L16, FIND(",", Overall!L16) + 2, FIND(" ", Overall!L16) - FIND(",", Overall!L16) - 1) &amp; " " &amp; MID(Overall!L16, FIND(" ", Overall!L16) + 1, FIND(",", Overall!L16, FIND(" ", Overall!L16)) - FIND(" ", Overall!L16) - 1) &amp; ", " &amp; MID(Overall!L16, FIND(",", Overall!L16, FIND(",",Overall!L16) + 1) + 2, LEN(Overall!L16))),"")</f>
        <v>44317</v>
      </c>
      <c r="O14" s="7">
        <f>IF(Overall!M16&lt;&gt;"",DATEVALUE(MID(Overall!M16, FIND(",", Overall!M16) + 2, FIND(" ", Overall!M16) - FIND(",", Overall!M16) - 1) &amp; " " &amp; MID(Overall!M16, FIND(" ", Overall!M16) + 1, FIND(",", Overall!M16, FIND(" ", Overall!M16)) - FIND(" ", Overall!M16) - 1) &amp; ", " &amp; MID(Overall!M16, FIND(",", Overall!M16, FIND(",",Overall!M16) + 1) + 2, LEN(Overall!M16))),"")</f>
        <v>44561</v>
      </c>
      <c r="P14" s="7">
        <f>IF(Overall!N16&lt;&gt;"",DATEVALUE(MID(Overall!N16, FIND(",", Overall!N16) + 2, FIND(" ", Overall!N16) - FIND(",", Overall!N16) - 1) &amp; " " &amp; MID(Overall!N16, FIND(" ", Overall!N16) + 1, FIND(",", Overall!N16, FIND(" ", Overall!N16)) - FIND(" ", Overall!N16) - 1) &amp; ", " &amp; MID(Overall!N16, FIND(",", Overall!N16, FIND(",",Overall!N16) + 1) + 2, LEN(Overall!N16))),"")</f>
        <v>44323</v>
      </c>
      <c r="Q14" s="7">
        <f>IF(Overall!O16&lt;&gt;"",DATEVALUE(MID(Overall!O16, FIND(",", Overall!O16) + 2, FIND(" ", Overall!O16) - FIND(",", Overall!O16) - 1) &amp; " " &amp; MID(Overall!O16, FIND(" ", Overall!O16) + 1, FIND(",", Overall!O16, FIND(" ", Overall!O16)) - FIND(" ", Overall!O16) - 1) &amp; ", " &amp; MID(Overall!O16, FIND(",", Overall!O16, FIND(",",Overall!O16) + 1) + 2, LEN(Overall!O16))),"")</f>
        <v>44305</v>
      </c>
      <c r="R14" s="5">
        <f t="shared" si="0"/>
        <v>8</v>
      </c>
      <c r="S14" s="10" t="str">
        <f>IF(Overall!$A16&lt;&gt;"",IF(AND(MONTH($N14) &lt;= 1, MONTH($O14) &gt;= 1), IF($R14 &lt;&gt; "", $H14/$R14, ""), ""),"")</f>
        <v/>
      </c>
      <c r="T14" s="10" t="str">
        <f>IF(Overall!$A16&lt;&gt;"",IF(AND(MONTH($N14) &lt;= 2, MONTH($O14) &gt;= 2), IF($R14 &lt;&gt; "", $H14/$R14, ""), ""),"")</f>
        <v/>
      </c>
      <c r="U14" s="10" t="str">
        <f>IF(Overall!$A16&lt;&gt;"",IF(AND(MONTH($N14) &lt;= 3, MONTH($O14) &gt;= 3), IF($R14 &lt;&gt; "", $H14/$R14, ""), ""),"")</f>
        <v/>
      </c>
      <c r="V14" s="10" t="str">
        <f>IF(Overall!$A16&lt;&gt;"",IF(AND(MONTH($N14) &lt;= 4, MONTH($O14) &gt;= 4), IF($R14 &lt;&gt; "", $H14/$R14, ""), ""),"")</f>
        <v/>
      </c>
      <c r="W14" s="10">
        <f>IF(Overall!$A16&lt;&gt;"",IF(AND(MONTH($N14) &lt;= 5, MONTH($O14) &gt;= 5), IF($R14 &lt;&gt; "", $H14/$R14, ""), ""),"")</f>
        <v>100000</v>
      </c>
      <c r="X14" s="10">
        <f>IF(Overall!$A16&lt;&gt;"",IF(AND(MONTH($N14) &lt;= 6, MONTH($O14) &gt;= 6), IF($R14 &lt;&gt; "", $H14/$R14, ""), ""),"")</f>
        <v>100000</v>
      </c>
      <c r="Y14" s="10">
        <f>IF(Overall!$A16&lt;&gt;"",IF(AND(MONTH($N14) &lt;= 7, MONTH($O14) &gt;= 7 ), IF($R14 &lt;&gt; "", $H14/$R14, ""), ""),"")</f>
        <v>100000</v>
      </c>
      <c r="Z14" s="10">
        <f>IF(Overall!$A16&lt;&gt;"",IF(AND(MONTH($N14) &lt;= 8, MONTH($O14) &gt;= 8), IF($R14 &lt;&gt; "", $H14/$R14, ""), ""),"")</f>
        <v>100000</v>
      </c>
      <c r="AA14" s="10">
        <f>IF(Overall!$A16&lt;&gt;"",IF(AND(MONTH($N14) &lt;= 9, MONTH($O14) &gt;= 9), IF($R14 &lt;&gt; "", $H14/$R14, ""), ""),"")</f>
        <v>100000</v>
      </c>
      <c r="AB14" s="10">
        <f>IF(Overall!$A16&lt;&gt;"",IF(AND(MONTH($N14) &lt;= 10, MONTH($O14) &gt;= 10), IF($R14 &lt;&gt; "", $H14/$R14, ""), ""),"")</f>
        <v>100000</v>
      </c>
      <c r="AC14" s="10">
        <f>IF(Overall!$A16&lt;&gt;"",IF(AND(MONTH($N14) &lt;= 11, MONTH($O14) &gt;= 11), IF($R14 &lt;&gt; "", $H14/$R14, ""), ""),"")</f>
        <v>100000</v>
      </c>
      <c r="AD14" s="10">
        <f>IF(Overall!$A16&lt;&gt;"",IF(AND(MONTH($N14) &lt;= 12, MONTH($O14) &gt;= 12), IF($R14 &lt;&gt; "", $H14/$R14, ""), ""),"")</f>
        <v>100000</v>
      </c>
      <c r="AF14" s="10" t="str">
        <f ca="1">IFERROR(IF(AND(NOW()&lt;= EOMONTH(DATE(YEAR($O14),1, 1), 0), Overall!$A16&lt;&gt;"", MONTH($N14) &lt;= 1, MONTH($O14) &gt;= 1), IF($R14 &lt;&gt; "", $H14/$R14, ""), ""), "")</f>
        <v/>
      </c>
      <c r="AG14" s="10" t="str">
        <f ca="1">IFERROR(IF(AND(NOW()&lt;= EOMONTH(DATE(YEAR($O14),2, 1), 0), Overall!$A16&lt;&gt;"", MONTH($N14) &lt;= 2, MONTH($O14) &gt;= 2), IF($R14 &lt;&gt; "", $H14/$R14, ""), ""), "")</f>
        <v/>
      </c>
      <c r="AH14" s="10" t="str">
        <f ca="1">IFERROR(IF(AND(NOW()&lt;= EOMONTH(DATE(YEAR($O14),3, 1), 0), Overall!$A16&lt;&gt;"", MONTH($N14) &lt;= 3, MONTH($O14) &gt;= 3), IF($R14 &lt;&gt; "", $H14/$R14, ""), ""), "")</f>
        <v/>
      </c>
      <c r="AI14" s="10" t="str">
        <f ca="1">IFERROR(IF(AND(NOW()&lt;= EOMONTH(DATE(YEAR($O14),4, 1), 0), Overall!$A16&lt;&gt;"", MONTH($N14) &lt;= 4, MONTH($O14) &gt;= 4), IF($R14 &lt;&gt; "", $H14/$R14, ""), ""), "")</f>
        <v/>
      </c>
      <c r="AJ14" s="10" t="str">
        <f ca="1">IFERROR(IF(AND(NOW()&lt;= EOMONTH(DATE(YEAR($O14),5, 1), 0), Overall!$A16&lt;&gt;"", MONTH($N14) &lt;= 5, MONTH($O14) &gt;= 5), IF($R14 &lt;&gt; "", $H14/$R14, ""), ""), "")</f>
        <v/>
      </c>
      <c r="AK14" s="10" t="str">
        <f ca="1">IFERROR(IF(AND(NOW()&lt;= EOMONTH(DATE(YEAR($O14),6, 1), 0), Overall!$A16&lt;&gt;"", MONTH($N14) &lt;= 6, MONTH($O14) &gt;= 6), IF($R14 &lt;&gt; "", $H14/$R14, ""), ""), "")</f>
        <v/>
      </c>
      <c r="AL14" s="10" t="str">
        <f ca="1">IFERROR(IF(AND(NOW()&lt;= EOMONTH(DATE(YEAR($O14),7, 1), 0), Overall!$A16&lt;&gt;"", MONTH($N14) &lt;= 7, MONTH($O14) &gt;= 7), IF($R14 &lt;&gt; "", $H14/$R14, ""), ""), "")</f>
        <v/>
      </c>
      <c r="AM14" s="10" t="str">
        <f ca="1">IFERROR(IF(AND(NOW()&lt;= EOMONTH(DATE(YEAR($O14),8, 1), 0), Overall!$A16&lt;&gt;"", MONTH($N14) &lt;= 8, MONTH($O14) &gt;= 8), IF($R14 &lt;&gt; "", $H14/$R14, ""), ""), "")</f>
        <v/>
      </c>
      <c r="AN14" s="10" t="str">
        <f ca="1">IFERROR(IF(AND(NOW()&lt;= EOMONTH(DATE(YEAR($O14),9, 1), 0), Overall!$A16&lt;&gt;"", MONTH($N14) &lt;= 9, MONTH($O14) &gt;= 9), IF($R14 &lt;&gt; "", $H14/$R14, ""), ""), "")</f>
        <v/>
      </c>
      <c r="AO14" s="10" t="str">
        <f ca="1">IFERROR(IF(AND(NOW()&lt;= EOMONTH(DATE(YEAR($O14),10, 1), 0), Overall!$A16&lt;&gt;"", MONTH($N14) &lt;= 10, MONTH($O14) &gt;= 10), IF($R14 &lt;&gt; "", $H14/$R14, ""), ""), "")</f>
        <v/>
      </c>
      <c r="AP14" s="10" t="str">
        <f ca="1">IFERROR(IF(AND(NOW()&lt;= EOMONTH(DATE(YEAR($O14),11, 1), 0), Overall!$A16&lt;&gt;"", MONTH($N14) &lt;=11, MONTH($O14) &gt;= 11), IF($R14 &lt;&gt; "", $H14/$R14, ""), ""), "")</f>
        <v/>
      </c>
      <c r="AQ14" s="10" t="str">
        <f ca="1">IFERROR(IF(AND(NOW()&lt;= EOMONTH(DATE(YEAR($O14),12, 1), 0), Overall!$A16&lt;&gt;"", MONTH($N14) &lt;= 12, MONTH($O14) &gt;= 12), IF($R14 &lt;&gt; "", $H14/$R14, ""), ""), "")</f>
        <v/>
      </c>
      <c r="AR14" s="16">
        <f t="shared" ca="1" si="1"/>
        <v>0</v>
      </c>
    </row>
    <row r="15" spans="1:44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6">
        <f>IF(Overall!F17&lt;&gt;"",VALUE(Overall!F17),"")</f>
        <v>800000</v>
      </c>
      <c r="I15" s="6">
        <f>IF(Overall!G17&lt;&gt;"",VALUE(Overall!G17),"")</f>
        <v>59</v>
      </c>
      <c r="J15" s="6">
        <f>IF(Overall!H17&lt;&gt;"",VALUE(Overall!H17),"")</f>
        <v>0</v>
      </c>
      <c r="K15" s="6">
        <f>IF(Overall!I17&lt;&gt;"",VALUE(Overall!I17),"")</f>
        <v>2.69</v>
      </c>
      <c r="L15" s="6">
        <f>IF(Overall!J17&lt;&gt;"",VALUE(Overall!J17),"")</f>
        <v>0</v>
      </c>
      <c r="M15" s="6">
        <f>IF(Overall!K17&lt;&gt;"",VALUE(Overall!K17),"")</f>
        <v>2.69</v>
      </c>
      <c r="N15" s="7">
        <f>IF(Overall!L17&lt;&gt;"",DATEVALUE(MID(Overall!L17, FIND(",", Overall!L17) + 2, FIND(" ", Overall!L17) - FIND(",", Overall!L17) - 1) &amp; " " &amp; MID(Overall!L17, FIND(" ", Overall!L17) + 1, FIND(",", Overall!L17, FIND(" ", Overall!L17)) - FIND(" ", Overall!L17) - 1) &amp; ", " &amp; MID(Overall!L17, FIND(",", Overall!L17, FIND(",",Overall!L17) + 1) + 2, LEN(Overall!L17))),"")</f>
        <v>44317</v>
      </c>
      <c r="O15" s="7">
        <f>IF(Overall!M17&lt;&gt;"",DATEVALUE(MID(Overall!M17, FIND(",", Overall!M17) + 2, FIND(" ", Overall!M17) - FIND(",", Overall!M17) - 1) &amp; " " &amp; MID(Overall!M17, FIND(" ", Overall!M17) + 1, FIND(",", Overall!M17, FIND(" ", Overall!M17)) - FIND(" ", Overall!M17) - 1) &amp; ", " &amp; MID(Overall!M17, FIND(",", Overall!M17, FIND(",",Overall!M17) + 1) + 2, LEN(Overall!M17))),"")</f>
        <v>44561</v>
      </c>
      <c r="P15" s="7">
        <f>IF(Overall!N17&lt;&gt;"",DATEVALUE(MID(Overall!N17, FIND(",", Overall!N17) + 2, FIND(" ", Overall!N17) - FIND(",", Overall!N17) - 1) &amp; " " &amp; MID(Overall!N17, FIND(" ", Overall!N17) + 1, FIND(",", Overall!N17, FIND(" ", Overall!N17)) - FIND(" ", Overall!N17) - 1) &amp; ", " &amp; MID(Overall!N17, FIND(",", Overall!N17, FIND(",",Overall!N17) + 1) + 2, LEN(Overall!N17))),"")</f>
        <v>44323</v>
      </c>
      <c r="Q15" s="7">
        <f>IF(Overall!O17&lt;&gt;"",DATEVALUE(MID(Overall!O17, FIND(",", Overall!O17) + 2, FIND(" ", Overall!O17) - FIND(",", Overall!O17) - 1) &amp; " " &amp; MID(Overall!O17, FIND(" ", Overall!O17) + 1, FIND(",", Overall!O17, FIND(" ", Overall!O17)) - FIND(" ", Overall!O17) - 1) &amp; ", " &amp; MID(Overall!O17, FIND(",", Overall!O17, FIND(",",Overall!O17) + 1) + 2, LEN(Overall!O17))),"")</f>
        <v>44305</v>
      </c>
      <c r="R15" s="5">
        <f t="shared" si="0"/>
        <v>8</v>
      </c>
      <c r="S15" s="10" t="str">
        <f>IF(Overall!$A17&lt;&gt;"",IF(AND(MONTH($N15) &lt;= 1, MONTH($O15) &gt;= 1), IF($R15 &lt;&gt; "", $H15/$R15, ""), ""),"")</f>
        <v/>
      </c>
      <c r="T15" s="10" t="str">
        <f>IF(Overall!$A17&lt;&gt;"",IF(AND(MONTH($N15) &lt;= 2, MONTH($O15) &gt;= 2), IF($R15 &lt;&gt; "", $H15/$R15, ""), ""),"")</f>
        <v/>
      </c>
      <c r="U15" s="10" t="str">
        <f>IF(Overall!$A17&lt;&gt;"",IF(AND(MONTH($N15) &lt;= 3, MONTH($O15) &gt;= 3), IF($R15 &lt;&gt; "", $H15/$R15, ""), ""),"")</f>
        <v/>
      </c>
      <c r="V15" s="10" t="str">
        <f>IF(Overall!$A17&lt;&gt;"",IF(AND(MONTH($N15) &lt;= 4, MONTH($O15) &gt;= 4), IF($R15 &lt;&gt; "", $H15/$R15, ""), ""),"")</f>
        <v/>
      </c>
      <c r="W15" s="10">
        <f>IF(Overall!$A17&lt;&gt;"",IF(AND(MONTH($N15) &lt;= 5, MONTH($O15) &gt;= 5), IF($R15 &lt;&gt; "", $H15/$R15, ""), ""),"")</f>
        <v>100000</v>
      </c>
      <c r="X15" s="10">
        <f>IF(Overall!$A17&lt;&gt;"",IF(AND(MONTH($N15) &lt;= 6, MONTH($O15) &gt;= 6), IF($R15 &lt;&gt; "", $H15/$R15, ""), ""),"")</f>
        <v>100000</v>
      </c>
      <c r="Y15" s="10">
        <f>IF(Overall!$A17&lt;&gt;"",IF(AND(MONTH($N15) &lt;= 7, MONTH($O15) &gt;= 7 ), IF($R15 &lt;&gt; "", $H15/$R15, ""), ""),"")</f>
        <v>100000</v>
      </c>
      <c r="Z15" s="10">
        <f>IF(Overall!$A17&lt;&gt;"",IF(AND(MONTH($N15) &lt;= 8, MONTH($O15) &gt;= 8), IF($R15 &lt;&gt; "", $H15/$R15, ""), ""),"")</f>
        <v>100000</v>
      </c>
      <c r="AA15" s="10">
        <f>IF(Overall!$A17&lt;&gt;"",IF(AND(MONTH($N15) &lt;= 9, MONTH($O15) &gt;= 9), IF($R15 &lt;&gt; "", $H15/$R15, ""), ""),"")</f>
        <v>100000</v>
      </c>
      <c r="AB15" s="10">
        <f>IF(Overall!$A17&lt;&gt;"",IF(AND(MONTH($N15) &lt;= 10, MONTH($O15) &gt;= 10), IF($R15 &lt;&gt; "", $H15/$R15, ""), ""),"")</f>
        <v>100000</v>
      </c>
      <c r="AC15" s="10">
        <f>IF(Overall!$A17&lt;&gt;"",IF(AND(MONTH($N15) &lt;= 11, MONTH($O15) &gt;= 11), IF($R15 &lt;&gt; "", $H15/$R15, ""), ""),"")</f>
        <v>100000</v>
      </c>
      <c r="AD15" s="10">
        <f>IF(Overall!$A17&lt;&gt;"",IF(AND(MONTH($N15) &lt;= 12, MONTH($O15) &gt;= 12), IF($R15 &lt;&gt; "", $H15/$R15, ""), ""),"")</f>
        <v>100000</v>
      </c>
      <c r="AF15" s="10" t="str">
        <f ca="1">IFERROR(IF(AND(NOW()&lt;= EOMONTH(DATE(YEAR($O15),1, 1), 0), Overall!$A17&lt;&gt;"", MONTH($N15) &lt;= 1, MONTH($O15) &gt;= 1), IF($R15 &lt;&gt; "", $H15/$R15, ""), ""), "")</f>
        <v/>
      </c>
      <c r="AG15" s="10" t="str">
        <f ca="1">IFERROR(IF(AND(NOW()&lt;= EOMONTH(DATE(YEAR($O15),2, 1), 0), Overall!$A17&lt;&gt;"", MONTH($N15) &lt;= 2, MONTH($O15) &gt;= 2), IF($R15 &lt;&gt; "", $H15/$R15, ""), ""), "")</f>
        <v/>
      </c>
      <c r="AH15" s="10" t="str">
        <f ca="1">IFERROR(IF(AND(NOW()&lt;= EOMONTH(DATE(YEAR($O15),3, 1), 0), Overall!$A17&lt;&gt;"", MONTH($N15) &lt;= 3, MONTH($O15) &gt;= 3), IF($R15 &lt;&gt; "", $H15/$R15, ""), ""), "")</f>
        <v/>
      </c>
      <c r="AI15" s="10" t="str">
        <f ca="1">IFERROR(IF(AND(NOW()&lt;= EOMONTH(DATE(YEAR($O15),4, 1), 0), Overall!$A17&lt;&gt;"", MONTH($N15) &lt;= 4, MONTH($O15) &gt;= 4), IF($R15 &lt;&gt; "", $H15/$R15, ""), ""), "")</f>
        <v/>
      </c>
      <c r="AJ15" s="10" t="str">
        <f ca="1">IFERROR(IF(AND(NOW()&lt;= EOMONTH(DATE(YEAR($O15),5, 1), 0), Overall!$A17&lt;&gt;"", MONTH($N15) &lt;= 5, MONTH($O15) &gt;= 5), IF($R15 &lt;&gt; "", $H15/$R15, ""), ""), "")</f>
        <v/>
      </c>
      <c r="AK15" s="10" t="str">
        <f ca="1">IFERROR(IF(AND(NOW()&lt;= EOMONTH(DATE(YEAR($O15),6, 1), 0), Overall!$A17&lt;&gt;"", MONTH($N15) &lt;= 6, MONTH($O15) &gt;= 6), IF($R15 &lt;&gt; "", $H15/$R15, ""), ""), "")</f>
        <v/>
      </c>
      <c r="AL15" s="10" t="str">
        <f ca="1">IFERROR(IF(AND(NOW()&lt;= EOMONTH(DATE(YEAR($O15),7, 1), 0), Overall!$A17&lt;&gt;"", MONTH($N15) &lt;= 7, MONTH($O15) &gt;= 7), IF($R15 &lt;&gt; "", $H15/$R15, ""), ""), "")</f>
        <v/>
      </c>
      <c r="AM15" s="10" t="str">
        <f ca="1">IFERROR(IF(AND(NOW()&lt;= EOMONTH(DATE(YEAR($O15),8, 1), 0), Overall!$A17&lt;&gt;"", MONTH($N15) &lt;= 8, MONTH($O15) &gt;= 8), IF($R15 &lt;&gt; "", $H15/$R15, ""), ""), "")</f>
        <v/>
      </c>
      <c r="AN15" s="10" t="str">
        <f ca="1">IFERROR(IF(AND(NOW()&lt;= EOMONTH(DATE(YEAR($O15),9, 1), 0), Overall!$A17&lt;&gt;"", MONTH($N15) &lt;= 9, MONTH($O15) &gt;= 9), IF($R15 &lt;&gt; "", $H15/$R15, ""), ""), "")</f>
        <v/>
      </c>
      <c r="AO15" s="10" t="str">
        <f ca="1">IFERROR(IF(AND(NOW()&lt;= EOMONTH(DATE(YEAR($O15),10, 1), 0), Overall!$A17&lt;&gt;"", MONTH($N15) &lt;= 10, MONTH($O15) &gt;= 10), IF($R15 &lt;&gt; "", $H15/$R15, ""), ""), "")</f>
        <v/>
      </c>
      <c r="AP15" s="10" t="str">
        <f ca="1">IFERROR(IF(AND(NOW()&lt;= EOMONTH(DATE(YEAR($O15),11, 1), 0), Overall!$A17&lt;&gt;"", MONTH($N15) &lt;=11, MONTH($O15) &gt;= 11), IF($R15 &lt;&gt; "", $H15/$R15, ""), ""), "")</f>
        <v/>
      </c>
      <c r="AQ15" s="10" t="str">
        <f ca="1">IFERROR(IF(AND(NOW()&lt;= EOMONTH(DATE(YEAR($O15),12, 1), 0), Overall!$A17&lt;&gt;"", MONTH($N15) &lt;= 12, MONTH($O15) &gt;= 12), IF($R15 &lt;&gt; "", $H15/$R15, ""), ""), "")</f>
        <v/>
      </c>
      <c r="AR15" s="16">
        <f t="shared" ca="1" si="1"/>
        <v>0</v>
      </c>
    </row>
    <row r="16" spans="1:44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6">
        <f>IF(Overall!F18&lt;&gt;"",VALUE(Overall!F18),"")</f>
        <v>800000</v>
      </c>
      <c r="I16" s="6">
        <f>IF(Overall!G18&lt;&gt;"",VALUE(Overall!G18),"")</f>
        <v>59</v>
      </c>
      <c r="J16" s="6">
        <f>IF(Overall!H18&lt;&gt;"",VALUE(Overall!H18),"")</f>
        <v>0</v>
      </c>
      <c r="K16" s="6">
        <f>IF(Overall!I18&lt;&gt;"",VALUE(Overall!I18),"")</f>
        <v>2.69</v>
      </c>
      <c r="L16" s="6">
        <f>IF(Overall!J18&lt;&gt;"",VALUE(Overall!J18),"")</f>
        <v>0</v>
      </c>
      <c r="M16" s="6">
        <f>IF(Overall!K18&lt;&gt;"",VALUE(Overall!K18),"")</f>
        <v>2.69</v>
      </c>
      <c r="N16" s="7">
        <f>IF(Overall!L18&lt;&gt;"",DATEVALUE(MID(Overall!L18, FIND(",", Overall!L18) + 2, FIND(" ", Overall!L18) - FIND(",", Overall!L18) - 1) &amp; " " &amp; MID(Overall!L18, FIND(" ", Overall!L18) + 1, FIND(",", Overall!L18, FIND(" ", Overall!L18)) - FIND(" ", Overall!L18) - 1) &amp; ", " &amp; MID(Overall!L18, FIND(",", Overall!L18, FIND(",",Overall!L18) + 1) + 2, LEN(Overall!L18))),"")</f>
        <v>44317</v>
      </c>
      <c r="O16" s="7">
        <f>IF(Overall!M18&lt;&gt;"",DATEVALUE(MID(Overall!M18, FIND(",", Overall!M18) + 2, FIND(" ", Overall!M18) - FIND(",", Overall!M18) - 1) &amp; " " &amp; MID(Overall!M18, FIND(" ", Overall!M18) + 1, FIND(",", Overall!M18, FIND(" ", Overall!M18)) - FIND(" ", Overall!M18) - 1) &amp; ", " &amp; MID(Overall!M18, FIND(",", Overall!M18, FIND(",",Overall!M18) + 1) + 2, LEN(Overall!M18))),"")</f>
        <v>44561</v>
      </c>
      <c r="P16" s="7">
        <f>IF(Overall!N18&lt;&gt;"",DATEVALUE(MID(Overall!N18, FIND(",", Overall!N18) + 2, FIND(" ", Overall!N18) - FIND(",", Overall!N18) - 1) &amp; " " &amp; MID(Overall!N18, FIND(" ", Overall!N18) + 1, FIND(",", Overall!N18, FIND(" ", Overall!N18)) - FIND(" ", Overall!N18) - 1) &amp; ", " &amp; MID(Overall!N18, FIND(",", Overall!N18, FIND(",",Overall!N18) + 1) + 2, LEN(Overall!N18))),"")</f>
        <v>44323</v>
      </c>
      <c r="Q16" s="7">
        <f>IF(Overall!O18&lt;&gt;"",DATEVALUE(MID(Overall!O18, FIND(",", Overall!O18) + 2, FIND(" ", Overall!O18) - FIND(",", Overall!O18) - 1) &amp; " " &amp; MID(Overall!O18, FIND(" ", Overall!O18) + 1, FIND(",", Overall!O18, FIND(" ", Overall!O18)) - FIND(" ", Overall!O18) - 1) &amp; ", " &amp; MID(Overall!O18, FIND(",", Overall!O18, FIND(",",Overall!O18) + 1) + 2, LEN(Overall!O18))),"")</f>
        <v>44305</v>
      </c>
      <c r="R16" s="5">
        <f t="shared" si="0"/>
        <v>8</v>
      </c>
      <c r="S16" s="10" t="str">
        <f>IF(Overall!$A18&lt;&gt;"",IF(AND(MONTH($N16) &lt;= 1, MONTH($O16) &gt;= 1), IF($R16 &lt;&gt; "", $H16/$R16, ""), ""),"")</f>
        <v/>
      </c>
      <c r="T16" s="10" t="str">
        <f>IF(Overall!$A18&lt;&gt;"",IF(AND(MONTH($N16) &lt;= 2, MONTH($O16) &gt;= 2), IF($R16 &lt;&gt; "", $H16/$R16, ""), ""),"")</f>
        <v/>
      </c>
      <c r="U16" s="10" t="str">
        <f>IF(Overall!$A18&lt;&gt;"",IF(AND(MONTH($N16) &lt;= 3, MONTH($O16) &gt;= 3), IF($R16 &lt;&gt; "", $H16/$R16, ""), ""),"")</f>
        <v/>
      </c>
      <c r="V16" s="10" t="str">
        <f>IF(Overall!$A18&lt;&gt;"",IF(AND(MONTH($N16) &lt;= 4, MONTH($O16) &gt;= 4), IF($R16 &lt;&gt; "", $H16/$R16, ""), ""),"")</f>
        <v/>
      </c>
      <c r="W16" s="10">
        <f>IF(Overall!$A18&lt;&gt;"",IF(AND(MONTH($N16) &lt;= 5, MONTH($O16) &gt;= 5), IF($R16 &lt;&gt; "", $H16/$R16, ""), ""),"")</f>
        <v>100000</v>
      </c>
      <c r="X16" s="10">
        <f>IF(Overall!$A18&lt;&gt;"",IF(AND(MONTH($N16) &lt;= 6, MONTH($O16) &gt;= 6), IF($R16 &lt;&gt; "", $H16/$R16, ""), ""),"")</f>
        <v>100000</v>
      </c>
      <c r="Y16" s="10">
        <f>IF(Overall!$A18&lt;&gt;"",IF(AND(MONTH($N16) &lt;= 7, MONTH($O16) &gt;= 7 ), IF($R16 &lt;&gt; "", $H16/$R16, ""), ""),"")</f>
        <v>100000</v>
      </c>
      <c r="Z16" s="10">
        <f>IF(Overall!$A18&lt;&gt;"",IF(AND(MONTH($N16) &lt;= 8, MONTH($O16) &gt;= 8), IF($R16 &lt;&gt; "", $H16/$R16, ""), ""),"")</f>
        <v>100000</v>
      </c>
      <c r="AA16" s="10">
        <f>IF(Overall!$A18&lt;&gt;"",IF(AND(MONTH($N16) &lt;= 9, MONTH($O16) &gt;= 9), IF($R16 &lt;&gt; "", $H16/$R16, ""), ""),"")</f>
        <v>100000</v>
      </c>
      <c r="AB16" s="10">
        <f>IF(Overall!$A18&lt;&gt;"",IF(AND(MONTH($N16) &lt;= 10, MONTH($O16) &gt;= 10), IF($R16 &lt;&gt; "", $H16/$R16, ""), ""),"")</f>
        <v>100000</v>
      </c>
      <c r="AC16" s="10">
        <f>IF(Overall!$A18&lt;&gt;"",IF(AND(MONTH($N16) &lt;= 11, MONTH($O16) &gt;= 11), IF($R16 &lt;&gt; "", $H16/$R16, ""), ""),"")</f>
        <v>100000</v>
      </c>
      <c r="AD16" s="10">
        <f>IF(Overall!$A18&lt;&gt;"",IF(AND(MONTH($N16) &lt;= 12, MONTH($O16) &gt;= 12), IF($R16 &lt;&gt; "", $H16/$R16, ""), ""),"")</f>
        <v>100000</v>
      </c>
      <c r="AF16" s="10" t="str">
        <f ca="1">IFERROR(IF(AND(NOW()&lt;= EOMONTH(DATE(YEAR($O16),1, 1), 0), Overall!$A18&lt;&gt;"", MONTH($N16) &lt;= 1, MONTH($O16) &gt;= 1), IF($R16 &lt;&gt; "", $H16/$R16, ""), ""), "")</f>
        <v/>
      </c>
      <c r="AG16" s="10" t="str">
        <f ca="1">IFERROR(IF(AND(NOW()&lt;= EOMONTH(DATE(YEAR($O16),2, 1), 0), Overall!$A18&lt;&gt;"", MONTH($N16) &lt;= 2, MONTH($O16) &gt;= 2), IF($R16 &lt;&gt; "", $H16/$R16, ""), ""), "")</f>
        <v/>
      </c>
      <c r="AH16" s="10" t="str">
        <f ca="1">IFERROR(IF(AND(NOW()&lt;= EOMONTH(DATE(YEAR($O16),3, 1), 0), Overall!$A18&lt;&gt;"", MONTH($N16) &lt;= 3, MONTH($O16) &gt;= 3), IF($R16 &lt;&gt; "", $H16/$R16, ""), ""), "")</f>
        <v/>
      </c>
      <c r="AI16" s="10" t="str">
        <f ca="1">IFERROR(IF(AND(NOW()&lt;= EOMONTH(DATE(YEAR($O16),4, 1), 0), Overall!$A18&lt;&gt;"", MONTH($N16) &lt;= 4, MONTH($O16) &gt;= 4), IF($R16 &lt;&gt; "", $H16/$R16, ""), ""), "")</f>
        <v/>
      </c>
      <c r="AJ16" s="10" t="str">
        <f ca="1">IFERROR(IF(AND(NOW()&lt;= EOMONTH(DATE(YEAR($O16),5, 1), 0), Overall!$A18&lt;&gt;"", MONTH($N16) &lt;= 5, MONTH($O16) &gt;= 5), IF($R16 &lt;&gt; "", $H16/$R16, ""), ""), "")</f>
        <v/>
      </c>
      <c r="AK16" s="10" t="str">
        <f ca="1">IFERROR(IF(AND(NOW()&lt;= EOMONTH(DATE(YEAR($O16),6, 1), 0), Overall!$A18&lt;&gt;"", MONTH($N16) &lt;= 6, MONTH($O16) &gt;= 6), IF($R16 &lt;&gt; "", $H16/$R16, ""), ""), "")</f>
        <v/>
      </c>
      <c r="AL16" s="10" t="str">
        <f ca="1">IFERROR(IF(AND(NOW()&lt;= EOMONTH(DATE(YEAR($O16),7, 1), 0), Overall!$A18&lt;&gt;"", MONTH($N16) &lt;= 7, MONTH($O16) &gt;= 7), IF($R16 &lt;&gt; "", $H16/$R16, ""), ""), "")</f>
        <v/>
      </c>
      <c r="AM16" s="10" t="str">
        <f ca="1">IFERROR(IF(AND(NOW()&lt;= EOMONTH(DATE(YEAR($O16),8, 1), 0), Overall!$A18&lt;&gt;"", MONTH($N16) &lt;= 8, MONTH($O16) &gt;= 8), IF($R16 &lt;&gt; "", $H16/$R16, ""), ""), "")</f>
        <v/>
      </c>
      <c r="AN16" s="10" t="str">
        <f ca="1">IFERROR(IF(AND(NOW()&lt;= EOMONTH(DATE(YEAR($O16),9, 1), 0), Overall!$A18&lt;&gt;"", MONTH($N16) &lt;= 9, MONTH($O16) &gt;= 9), IF($R16 &lt;&gt; "", $H16/$R16, ""), ""), "")</f>
        <v/>
      </c>
      <c r="AO16" s="10" t="str">
        <f ca="1">IFERROR(IF(AND(NOW()&lt;= EOMONTH(DATE(YEAR($O16),10, 1), 0), Overall!$A18&lt;&gt;"", MONTH($N16) &lt;= 10, MONTH($O16) &gt;= 10), IF($R16 &lt;&gt; "", $H16/$R16, ""), ""), "")</f>
        <v/>
      </c>
      <c r="AP16" s="10" t="str">
        <f ca="1">IFERROR(IF(AND(NOW()&lt;= EOMONTH(DATE(YEAR($O16),11, 1), 0), Overall!$A18&lt;&gt;"", MONTH($N16) &lt;=11, MONTH($O16) &gt;= 11), IF($R16 &lt;&gt; "", $H16/$R16, ""), ""), "")</f>
        <v/>
      </c>
      <c r="AQ16" s="10" t="str">
        <f ca="1">IFERROR(IF(AND(NOW()&lt;= EOMONTH(DATE(YEAR($O16),12, 1), 0), Overall!$A18&lt;&gt;"", MONTH($N16) &lt;= 12, MONTH($O16) &gt;= 12), IF($R16 &lt;&gt; "", $H16/$R16, ""), ""), "")</f>
        <v/>
      </c>
      <c r="AR16" s="16">
        <f t="shared" ca="1" si="1"/>
        <v>0</v>
      </c>
    </row>
    <row r="17" spans="1:44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6">
        <f>IF(Overall!F19&lt;&gt;"",VALUE(Overall!F19),"")</f>
        <v>800000</v>
      </c>
      <c r="I17" s="6">
        <f>IF(Overall!G19&lt;&gt;"",VALUE(Overall!G19),"")</f>
        <v>59</v>
      </c>
      <c r="J17" s="6">
        <f>IF(Overall!H19&lt;&gt;"",VALUE(Overall!H19),"")</f>
        <v>0</v>
      </c>
      <c r="K17" s="6">
        <f>IF(Overall!I19&lt;&gt;"",VALUE(Overall!I19),"")</f>
        <v>2.7</v>
      </c>
      <c r="L17" s="6">
        <f>IF(Overall!J19&lt;&gt;"",VALUE(Overall!J19),"")</f>
        <v>0</v>
      </c>
      <c r="M17" s="6">
        <f>IF(Overall!K19&lt;&gt;"",VALUE(Overall!K19),"")</f>
        <v>2.7</v>
      </c>
      <c r="N17" s="7">
        <f>IF(Overall!L19&lt;&gt;"",DATEVALUE(MID(Overall!L19, FIND(",", Overall!L19) + 2, FIND(" ", Overall!L19) - FIND(",", Overall!L19) - 1) &amp; " " &amp; MID(Overall!L19, FIND(" ", Overall!L19) + 1, FIND(",", Overall!L19, FIND(" ", Overall!L19)) - FIND(" ", Overall!L19) - 1) &amp; ", " &amp; MID(Overall!L19, FIND(",", Overall!L19, FIND(",",Overall!L19) + 1) + 2, LEN(Overall!L19))),"")</f>
        <v>44317</v>
      </c>
      <c r="O17" s="7">
        <f>IF(Overall!M19&lt;&gt;"",DATEVALUE(MID(Overall!M19, FIND(",", Overall!M19) + 2, FIND(" ", Overall!M19) - FIND(",", Overall!M19) - 1) &amp; " " &amp; MID(Overall!M19, FIND(" ", Overall!M19) + 1, FIND(",", Overall!M19, FIND(" ", Overall!M19)) - FIND(" ", Overall!M19) - 1) &amp; ", " &amp; MID(Overall!M19, FIND(",", Overall!M19, FIND(",",Overall!M19) + 1) + 2, LEN(Overall!M19))),"")</f>
        <v>44561</v>
      </c>
      <c r="P17" s="7">
        <f>IF(Overall!N19&lt;&gt;"",DATEVALUE(MID(Overall!N19, FIND(",", Overall!N19) + 2, FIND(" ", Overall!N19) - FIND(",", Overall!N19) - 1) &amp; " " &amp; MID(Overall!N19, FIND(" ", Overall!N19) + 1, FIND(",", Overall!N19, FIND(" ", Overall!N19)) - FIND(" ", Overall!N19) - 1) &amp; ", " &amp; MID(Overall!N19, FIND(",", Overall!N19, FIND(",",Overall!N19) + 1) + 2, LEN(Overall!N19))),"")</f>
        <v>44323</v>
      </c>
      <c r="Q17" s="7">
        <f>IF(Overall!O19&lt;&gt;"",DATEVALUE(MID(Overall!O19, FIND(",", Overall!O19) + 2, FIND(" ", Overall!O19) - FIND(",", Overall!O19) - 1) &amp; " " &amp; MID(Overall!O19, FIND(" ", Overall!O19) + 1, FIND(",", Overall!O19, FIND(" ", Overall!O19)) - FIND(" ", Overall!O19) - 1) &amp; ", " &amp; MID(Overall!O19, FIND(",", Overall!O19, FIND(",",Overall!O19) + 1) + 2, LEN(Overall!O19))),"")</f>
        <v>44305</v>
      </c>
      <c r="R17" s="5">
        <f t="shared" si="0"/>
        <v>8</v>
      </c>
      <c r="S17" s="10" t="str">
        <f>IF(Overall!$A19&lt;&gt;"",IF(AND(MONTH($N17) &lt;= 1, MONTH($O17) &gt;= 1), IF($R17 &lt;&gt; "", $H17/$R17, ""), ""),"")</f>
        <v/>
      </c>
      <c r="T17" s="10" t="str">
        <f>IF(Overall!$A19&lt;&gt;"",IF(AND(MONTH($N17) &lt;= 2, MONTH($O17) &gt;= 2), IF($R17 &lt;&gt; "", $H17/$R17, ""), ""),"")</f>
        <v/>
      </c>
      <c r="U17" s="10" t="str">
        <f>IF(Overall!$A19&lt;&gt;"",IF(AND(MONTH($N17) &lt;= 3, MONTH($O17) &gt;= 3), IF($R17 &lt;&gt; "", $H17/$R17, ""), ""),"")</f>
        <v/>
      </c>
      <c r="V17" s="10" t="str">
        <f>IF(Overall!$A19&lt;&gt;"",IF(AND(MONTH($N17) &lt;= 4, MONTH($O17) &gt;= 4), IF($R17 &lt;&gt; "", $H17/$R17, ""), ""),"")</f>
        <v/>
      </c>
      <c r="W17" s="10">
        <f>IF(Overall!$A19&lt;&gt;"",IF(AND(MONTH($N17) &lt;= 5, MONTH($O17) &gt;= 5), IF($R17 &lt;&gt; "", $H17/$R17, ""), ""),"")</f>
        <v>100000</v>
      </c>
      <c r="X17" s="10">
        <f>IF(Overall!$A19&lt;&gt;"",IF(AND(MONTH($N17) &lt;= 6, MONTH($O17) &gt;= 6), IF($R17 &lt;&gt; "", $H17/$R17, ""), ""),"")</f>
        <v>100000</v>
      </c>
      <c r="Y17" s="10">
        <f>IF(Overall!$A19&lt;&gt;"",IF(AND(MONTH($N17) &lt;= 7, MONTH($O17) &gt;= 7 ), IF($R17 &lt;&gt; "", $H17/$R17, ""), ""),"")</f>
        <v>100000</v>
      </c>
      <c r="Z17" s="10">
        <f>IF(Overall!$A19&lt;&gt;"",IF(AND(MONTH($N17) &lt;= 8, MONTH($O17) &gt;= 8), IF($R17 &lt;&gt; "", $H17/$R17, ""), ""),"")</f>
        <v>100000</v>
      </c>
      <c r="AA17" s="10">
        <f>IF(Overall!$A19&lt;&gt;"",IF(AND(MONTH($N17) &lt;= 9, MONTH($O17) &gt;= 9), IF($R17 &lt;&gt; "", $H17/$R17, ""), ""),"")</f>
        <v>100000</v>
      </c>
      <c r="AB17" s="10">
        <f>IF(Overall!$A19&lt;&gt;"",IF(AND(MONTH($N17) &lt;= 10, MONTH($O17) &gt;= 10), IF($R17 &lt;&gt; "", $H17/$R17, ""), ""),"")</f>
        <v>100000</v>
      </c>
      <c r="AC17" s="10">
        <f>IF(Overall!$A19&lt;&gt;"",IF(AND(MONTH($N17) &lt;= 11, MONTH($O17) &gt;= 11), IF($R17 &lt;&gt; "", $H17/$R17, ""), ""),"")</f>
        <v>100000</v>
      </c>
      <c r="AD17" s="10">
        <f>IF(Overall!$A19&lt;&gt;"",IF(AND(MONTH($N17) &lt;= 12, MONTH($O17) &gt;= 12), IF($R17 &lt;&gt; "", $H17/$R17, ""), ""),"")</f>
        <v>100000</v>
      </c>
      <c r="AF17" s="10" t="str">
        <f ca="1">IFERROR(IF(AND(NOW()&lt;= EOMONTH(DATE(YEAR($O17),1, 1), 0), Overall!$A19&lt;&gt;"", MONTH($N17) &lt;= 1, MONTH($O17) &gt;= 1), IF($R17 &lt;&gt; "", $H17/$R17, ""), ""), "")</f>
        <v/>
      </c>
      <c r="AG17" s="10" t="str">
        <f ca="1">IFERROR(IF(AND(NOW()&lt;= EOMONTH(DATE(YEAR($O17),2, 1), 0), Overall!$A19&lt;&gt;"", MONTH($N17) &lt;= 2, MONTH($O17) &gt;= 2), IF($R17 &lt;&gt; "", $H17/$R17, ""), ""), "")</f>
        <v/>
      </c>
      <c r="AH17" s="10" t="str">
        <f ca="1">IFERROR(IF(AND(NOW()&lt;= EOMONTH(DATE(YEAR($O17),3, 1), 0), Overall!$A19&lt;&gt;"", MONTH($N17) &lt;= 3, MONTH($O17) &gt;= 3), IF($R17 &lt;&gt; "", $H17/$R17, ""), ""), "")</f>
        <v/>
      </c>
      <c r="AI17" s="10" t="str">
        <f ca="1">IFERROR(IF(AND(NOW()&lt;= EOMONTH(DATE(YEAR($O17),4, 1), 0), Overall!$A19&lt;&gt;"", MONTH($N17) &lt;= 4, MONTH($O17) &gt;= 4), IF($R17 &lt;&gt; "", $H17/$R17, ""), ""), "")</f>
        <v/>
      </c>
      <c r="AJ17" s="10" t="str">
        <f ca="1">IFERROR(IF(AND(NOW()&lt;= EOMONTH(DATE(YEAR($O17),5, 1), 0), Overall!$A19&lt;&gt;"", MONTH($N17) &lt;= 5, MONTH($O17) &gt;= 5), IF($R17 &lt;&gt; "", $H17/$R17, ""), ""), "")</f>
        <v/>
      </c>
      <c r="AK17" s="10" t="str">
        <f ca="1">IFERROR(IF(AND(NOW()&lt;= EOMONTH(DATE(YEAR($O17),6, 1), 0), Overall!$A19&lt;&gt;"", MONTH($N17) &lt;= 6, MONTH($O17) &gt;= 6), IF($R17 &lt;&gt; "", $H17/$R17, ""), ""), "")</f>
        <v/>
      </c>
      <c r="AL17" s="10" t="str">
        <f ca="1">IFERROR(IF(AND(NOW()&lt;= EOMONTH(DATE(YEAR($O17),7, 1), 0), Overall!$A19&lt;&gt;"", MONTH($N17) &lt;= 7, MONTH($O17) &gt;= 7), IF($R17 &lt;&gt; "", $H17/$R17, ""), ""), "")</f>
        <v/>
      </c>
      <c r="AM17" s="10" t="str">
        <f ca="1">IFERROR(IF(AND(NOW()&lt;= EOMONTH(DATE(YEAR($O17),8, 1), 0), Overall!$A19&lt;&gt;"", MONTH($N17) &lt;= 8, MONTH($O17) &gt;= 8), IF($R17 &lt;&gt; "", $H17/$R17, ""), ""), "")</f>
        <v/>
      </c>
      <c r="AN17" s="10" t="str">
        <f ca="1">IFERROR(IF(AND(NOW()&lt;= EOMONTH(DATE(YEAR($O17),9, 1), 0), Overall!$A19&lt;&gt;"", MONTH($N17) &lt;= 9, MONTH($O17) &gt;= 9), IF($R17 &lt;&gt; "", $H17/$R17, ""), ""), "")</f>
        <v/>
      </c>
      <c r="AO17" s="10" t="str">
        <f ca="1">IFERROR(IF(AND(NOW()&lt;= EOMONTH(DATE(YEAR($O17),10, 1), 0), Overall!$A19&lt;&gt;"", MONTH($N17) &lt;= 10, MONTH($O17) &gt;= 10), IF($R17 &lt;&gt; "", $H17/$R17, ""), ""), "")</f>
        <v/>
      </c>
      <c r="AP17" s="10" t="str">
        <f ca="1">IFERROR(IF(AND(NOW()&lt;= EOMONTH(DATE(YEAR($O17),11, 1), 0), Overall!$A19&lt;&gt;"", MONTH($N17) &lt;=11, MONTH($O17) &gt;= 11), IF($R17 &lt;&gt; "", $H17/$R17, ""), ""), "")</f>
        <v/>
      </c>
      <c r="AQ17" s="10" t="str">
        <f ca="1">IFERROR(IF(AND(NOW()&lt;= EOMONTH(DATE(YEAR($O17),12, 1), 0), Overall!$A19&lt;&gt;"", MONTH($N17) &lt;= 12, MONTH($O17) &gt;= 12), IF($R17 &lt;&gt; "", $H17/$R17, ""), ""), "")</f>
        <v/>
      </c>
      <c r="AR17" s="16">
        <f t="shared" ca="1" si="1"/>
        <v>0</v>
      </c>
    </row>
    <row r="18" spans="1:44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6">
        <f>IF(Overall!F20&lt;&gt;"",VALUE(Overall!F20),"")</f>
        <v>800000</v>
      </c>
      <c r="I18" s="6">
        <f>IF(Overall!G20&lt;&gt;"",VALUE(Overall!G20),"")</f>
        <v>59</v>
      </c>
      <c r="J18" s="6">
        <f>IF(Overall!H20&lt;&gt;"",VALUE(Overall!H20),"")</f>
        <v>0</v>
      </c>
      <c r="K18" s="6">
        <f>IF(Overall!I20&lt;&gt;"",VALUE(Overall!I20),"")</f>
        <v>2.7</v>
      </c>
      <c r="L18" s="6">
        <f>IF(Overall!J20&lt;&gt;"",VALUE(Overall!J20),"")</f>
        <v>0</v>
      </c>
      <c r="M18" s="6">
        <f>IF(Overall!K20&lt;&gt;"",VALUE(Overall!K20),"")</f>
        <v>2.7</v>
      </c>
      <c r="N18" s="7">
        <f>IF(Overall!L20&lt;&gt;"",DATEVALUE(MID(Overall!L20, FIND(",", Overall!L20) + 2, FIND(" ", Overall!L20) - FIND(",", Overall!L20) - 1) &amp; " " &amp; MID(Overall!L20, FIND(" ", Overall!L20) + 1, FIND(",", Overall!L20, FIND(" ", Overall!L20)) - FIND(" ", Overall!L20) - 1) &amp; ", " &amp; MID(Overall!L20, FIND(",", Overall!L20, FIND(",",Overall!L20) + 1) + 2, LEN(Overall!L20))),"")</f>
        <v>44317</v>
      </c>
      <c r="O18" s="7">
        <f>IF(Overall!M20&lt;&gt;"",DATEVALUE(MID(Overall!M20, FIND(",", Overall!M20) + 2, FIND(" ", Overall!M20) - FIND(",", Overall!M20) - 1) &amp; " " &amp; MID(Overall!M20, FIND(" ", Overall!M20) + 1, FIND(",", Overall!M20, FIND(" ", Overall!M20)) - FIND(" ", Overall!M20) - 1) &amp; ", " &amp; MID(Overall!M20, FIND(",", Overall!M20, FIND(",",Overall!M20) + 1) + 2, LEN(Overall!M20))),"")</f>
        <v>44561</v>
      </c>
      <c r="P18" s="7">
        <f>IF(Overall!N20&lt;&gt;"",DATEVALUE(MID(Overall!N20, FIND(",", Overall!N20) + 2, FIND(" ", Overall!N20) - FIND(",", Overall!N20) - 1) &amp; " " &amp; MID(Overall!N20, FIND(" ", Overall!N20) + 1, FIND(",", Overall!N20, FIND(" ", Overall!N20)) - FIND(" ", Overall!N20) - 1) &amp; ", " &amp; MID(Overall!N20, FIND(",", Overall!N20, FIND(",",Overall!N20) + 1) + 2, LEN(Overall!N20))),"")</f>
        <v>44323</v>
      </c>
      <c r="Q18" s="7">
        <f>IF(Overall!O20&lt;&gt;"",DATEVALUE(MID(Overall!O20, FIND(",", Overall!O20) + 2, FIND(" ", Overall!O20) - FIND(",", Overall!O20) - 1) &amp; " " &amp; MID(Overall!O20, FIND(" ", Overall!O20) + 1, FIND(",", Overall!O20, FIND(" ", Overall!O20)) - FIND(" ", Overall!O20) - 1) &amp; ", " &amp; MID(Overall!O20, FIND(",", Overall!O20, FIND(",",Overall!O20) + 1) + 2, LEN(Overall!O20))),"")</f>
        <v>44305</v>
      </c>
      <c r="R18" s="5">
        <f t="shared" si="0"/>
        <v>8</v>
      </c>
      <c r="S18" s="10" t="str">
        <f>IF(Overall!$A20&lt;&gt;"",IF(AND(MONTH($N18) &lt;= 1, MONTH($O18) &gt;= 1), IF($R18 &lt;&gt; "", $H18/$R18, ""), ""),"")</f>
        <v/>
      </c>
      <c r="T18" s="10" t="str">
        <f>IF(Overall!$A20&lt;&gt;"",IF(AND(MONTH($N18) &lt;= 2, MONTH($O18) &gt;= 2), IF($R18 &lt;&gt; "", $H18/$R18, ""), ""),"")</f>
        <v/>
      </c>
      <c r="U18" s="10" t="str">
        <f>IF(Overall!$A20&lt;&gt;"",IF(AND(MONTH($N18) &lt;= 3, MONTH($O18) &gt;= 3), IF($R18 &lt;&gt; "", $H18/$R18, ""), ""),"")</f>
        <v/>
      </c>
      <c r="V18" s="10" t="str">
        <f>IF(Overall!$A20&lt;&gt;"",IF(AND(MONTH($N18) &lt;= 4, MONTH($O18) &gt;= 4), IF($R18 &lt;&gt; "", $H18/$R18, ""), ""),"")</f>
        <v/>
      </c>
      <c r="W18" s="10">
        <f>IF(Overall!$A20&lt;&gt;"",IF(AND(MONTH($N18) &lt;= 5, MONTH($O18) &gt;= 5), IF($R18 &lt;&gt; "", $H18/$R18, ""), ""),"")</f>
        <v>100000</v>
      </c>
      <c r="X18" s="10">
        <f>IF(Overall!$A20&lt;&gt;"",IF(AND(MONTH($N18) &lt;= 6, MONTH($O18) &gt;= 6), IF($R18 &lt;&gt; "", $H18/$R18, ""), ""),"")</f>
        <v>100000</v>
      </c>
      <c r="Y18" s="10">
        <f>IF(Overall!$A20&lt;&gt;"",IF(AND(MONTH($N18) &lt;= 7, MONTH($O18) &gt;= 7 ), IF($R18 &lt;&gt; "", $H18/$R18, ""), ""),"")</f>
        <v>100000</v>
      </c>
      <c r="Z18" s="10">
        <f>IF(Overall!$A20&lt;&gt;"",IF(AND(MONTH($N18) &lt;= 8, MONTH($O18) &gt;= 8), IF($R18 &lt;&gt; "", $H18/$R18, ""), ""),"")</f>
        <v>100000</v>
      </c>
      <c r="AA18" s="10">
        <f>IF(Overall!$A20&lt;&gt;"",IF(AND(MONTH($N18) &lt;= 9, MONTH($O18) &gt;= 9), IF($R18 &lt;&gt; "", $H18/$R18, ""), ""),"")</f>
        <v>100000</v>
      </c>
      <c r="AB18" s="10">
        <f>IF(Overall!$A20&lt;&gt;"",IF(AND(MONTH($N18) &lt;= 10, MONTH($O18) &gt;= 10), IF($R18 &lt;&gt; "", $H18/$R18, ""), ""),"")</f>
        <v>100000</v>
      </c>
      <c r="AC18" s="10">
        <f>IF(Overall!$A20&lt;&gt;"",IF(AND(MONTH($N18) &lt;= 11, MONTH($O18) &gt;= 11), IF($R18 &lt;&gt; "", $H18/$R18, ""), ""),"")</f>
        <v>100000</v>
      </c>
      <c r="AD18" s="10">
        <f>IF(Overall!$A20&lt;&gt;"",IF(AND(MONTH($N18) &lt;= 12, MONTH($O18) &gt;= 12), IF($R18 &lt;&gt; "", $H18/$R18, ""), ""),"")</f>
        <v>100000</v>
      </c>
      <c r="AF18" s="10" t="str">
        <f ca="1">IFERROR(IF(AND(NOW()&lt;= EOMONTH(DATE(YEAR($O18),1, 1), 0), Overall!$A20&lt;&gt;"", MONTH($N18) &lt;= 1, MONTH($O18) &gt;= 1), IF($R18 &lt;&gt; "", $H18/$R18, ""), ""), "")</f>
        <v/>
      </c>
      <c r="AG18" s="10" t="str">
        <f ca="1">IFERROR(IF(AND(NOW()&lt;= EOMONTH(DATE(YEAR($O18),2, 1), 0), Overall!$A20&lt;&gt;"", MONTH($N18) &lt;= 2, MONTH($O18) &gt;= 2), IF($R18 &lt;&gt; "", $H18/$R18, ""), ""), "")</f>
        <v/>
      </c>
      <c r="AH18" s="10" t="str">
        <f ca="1">IFERROR(IF(AND(NOW()&lt;= EOMONTH(DATE(YEAR($O18),3, 1), 0), Overall!$A20&lt;&gt;"", MONTH($N18) &lt;= 3, MONTH($O18) &gt;= 3), IF($R18 &lt;&gt; "", $H18/$R18, ""), ""), "")</f>
        <v/>
      </c>
      <c r="AI18" s="10" t="str">
        <f ca="1">IFERROR(IF(AND(NOW()&lt;= EOMONTH(DATE(YEAR($O18),4, 1), 0), Overall!$A20&lt;&gt;"", MONTH($N18) &lt;= 4, MONTH($O18) &gt;= 4), IF($R18 &lt;&gt; "", $H18/$R18, ""), ""), "")</f>
        <v/>
      </c>
      <c r="AJ18" s="10" t="str">
        <f ca="1">IFERROR(IF(AND(NOW()&lt;= EOMONTH(DATE(YEAR($O18),5, 1), 0), Overall!$A20&lt;&gt;"", MONTH($N18) &lt;= 5, MONTH($O18) &gt;= 5), IF($R18 &lt;&gt; "", $H18/$R18, ""), ""), "")</f>
        <v/>
      </c>
      <c r="AK18" s="10" t="str">
        <f ca="1">IFERROR(IF(AND(NOW()&lt;= EOMONTH(DATE(YEAR($O18),6, 1), 0), Overall!$A20&lt;&gt;"", MONTH($N18) &lt;= 6, MONTH($O18) &gt;= 6), IF($R18 &lt;&gt; "", $H18/$R18, ""), ""), "")</f>
        <v/>
      </c>
      <c r="AL18" s="10" t="str">
        <f ca="1">IFERROR(IF(AND(NOW()&lt;= EOMONTH(DATE(YEAR($O18),7, 1), 0), Overall!$A20&lt;&gt;"", MONTH($N18) &lt;= 7, MONTH($O18) &gt;= 7), IF($R18 &lt;&gt; "", $H18/$R18, ""), ""), "")</f>
        <v/>
      </c>
      <c r="AM18" s="10" t="str">
        <f ca="1">IFERROR(IF(AND(NOW()&lt;= EOMONTH(DATE(YEAR($O18),8, 1), 0), Overall!$A20&lt;&gt;"", MONTH($N18) &lt;= 8, MONTH($O18) &gt;= 8), IF($R18 &lt;&gt; "", $H18/$R18, ""), ""), "")</f>
        <v/>
      </c>
      <c r="AN18" s="10" t="str">
        <f ca="1">IFERROR(IF(AND(NOW()&lt;= EOMONTH(DATE(YEAR($O18),9, 1), 0), Overall!$A20&lt;&gt;"", MONTH($N18) &lt;= 9, MONTH($O18) &gt;= 9), IF($R18 &lt;&gt; "", $H18/$R18, ""), ""), "")</f>
        <v/>
      </c>
      <c r="AO18" s="10" t="str">
        <f ca="1">IFERROR(IF(AND(NOW()&lt;= EOMONTH(DATE(YEAR($O18),10, 1), 0), Overall!$A20&lt;&gt;"", MONTH($N18) &lt;= 10, MONTH($O18) &gt;= 10), IF($R18 &lt;&gt; "", $H18/$R18, ""), ""), "")</f>
        <v/>
      </c>
      <c r="AP18" s="10" t="str">
        <f ca="1">IFERROR(IF(AND(NOW()&lt;= EOMONTH(DATE(YEAR($O18),11, 1), 0), Overall!$A20&lt;&gt;"", MONTH($N18) &lt;=11, MONTH($O18) &gt;= 11), IF($R18 &lt;&gt; "", $H18/$R18, ""), ""), "")</f>
        <v/>
      </c>
      <c r="AQ18" s="10" t="str">
        <f ca="1">IFERROR(IF(AND(NOW()&lt;= EOMONTH(DATE(YEAR($O18),12, 1), 0), Overall!$A20&lt;&gt;"", MONTH($N18) &lt;= 12, MONTH($O18) &gt;= 12), IF($R18 &lt;&gt; "", $H18/$R18, ""), ""), "")</f>
        <v/>
      </c>
      <c r="AR18" s="16">
        <f t="shared" ca="1" si="1"/>
        <v>0</v>
      </c>
    </row>
    <row r="19" spans="1:44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6">
        <f>IF(Overall!F21&lt;&gt;"",VALUE(Overall!F21),"")</f>
        <v>1600000</v>
      </c>
      <c r="I19" s="6">
        <f>IF(Overall!G21&lt;&gt;"",VALUE(Overall!G21),"")</f>
        <v>59</v>
      </c>
      <c r="J19" s="6">
        <f>IF(Overall!H21&lt;&gt;"",VALUE(Overall!H21),"")</f>
        <v>0</v>
      </c>
      <c r="K19" s="6">
        <f>IF(Overall!I21&lt;&gt;"",VALUE(Overall!I21),"")</f>
        <v>2.7</v>
      </c>
      <c r="L19" s="6">
        <f>IF(Overall!J21&lt;&gt;"",VALUE(Overall!J21),"")</f>
        <v>0</v>
      </c>
      <c r="M19" s="6">
        <f>IF(Overall!K21&lt;&gt;"",VALUE(Overall!K21),"")</f>
        <v>2.7</v>
      </c>
      <c r="N19" s="7">
        <f>IF(Overall!L21&lt;&gt;"",DATEVALUE(MID(Overall!L21, FIND(",", Overall!L21) + 2, FIND(" ", Overall!L21) - FIND(",", Overall!L21) - 1) &amp; " " &amp; MID(Overall!L21, FIND(" ", Overall!L21) + 1, FIND(",", Overall!L21, FIND(" ", Overall!L21)) - FIND(" ", Overall!L21) - 1) &amp; ", " &amp; MID(Overall!L21, FIND(",", Overall!L21, FIND(",",Overall!L21) + 1) + 2, LEN(Overall!L21))),"")</f>
        <v>44317</v>
      </c>
      <c r="O19" s="7">
        <f>IF(Overall!M21&lt;&gt;"",DATEVALUE(MID(Overall!M21, FIND(",", Overall!M21) + 2, FIND(" ", Overall!M21) - FIND(",", Overall!M21) - 1) &amp; " " &amp; MID(Overall!M21, FIND(" ", Overall!M21) + 1, FIND(",", Overall!M21, FIND(" ", Overall!M21)) - FIND(" ", Overall!M21) - 1) &amp; ", " &amp; MID(Overall!M21, FIND(",", Overall!M21, FIND(",",Overall!M21) + 1) + 2, LEN(Overall!M21))),"")</f>
        <v>44561</v>
      </c>
      <c r="P19" s="7">
        <f>IF(Overall!N21&lt;&gt;"",DATEVALUE(MID(Overall!N21, FIND(",", Overall!N21) + 2, FIND(" ", Overall!N21) - FIND(",", Overall!N21) - 1) &amp; " " &amp; MID(Overall!N21, FIND(" ", Overall!N21) + 1, FIND(",", Overall!N21, FIND(" ", Overall!N21)) - FIND(" ", Overall!N21) - 1) &amp; ", " &amp; MID(Overall!N21, FIND(",", Overall!N21, FIND(",",Overall!N21) + 1) + 2, LEN(Overall!N21))),"")</f>
        <v>44323</v>
      </c>
      <c r="Q19" s="7">
        <f>IF(Overall!O21&lt;&gt;"",DATEVALUE(MID(Overall!O21, FIND(",", Overall!O21) + 2, FIND(" ", Overall!O21) - FIND(",", Overall!O21) - 1) &amp; " " &amp; MID(Overall!O21, FIND(" ", Overall!O21) + 1, FIND(",", Overall!O21, FIND(" ", Overall!O21)) - FIND(" ", Overall!O21) - 1) &amp; ", " &amp; MID(Overall!O21, FIND(",", Overall!O21, FIND(",",Overall!O21) + 1) + 2, LEN(Overall!O21))),"")</f>
        <v>44305</v>
      </c>
      <c r="R19" s="5">
        <f t="shared" si="0"/>
        <v>8</v>
      </c>
      <c r="S19" s="10" t="str">
        <f>IF(Overall!$A21&lt;&gt;"",IF(AND(MONTH($N19) &lt;= 1, MONTH($O19) &gt;= 1), IF($R19 &lt;&gt; "", $H19/$R19, ""), ""),"")</f>
        <v/>
      </c>
      <c r="T19" s="10" t="str">
        <f>IF(Overall!$A21&lt;&gt;"",IF(AND(MONTH($N19) &lt;= 2, MONTH($O19) &gt;= 2), IF($R19 &lt;&gt; "", $H19/$R19, ""), ""),"")</f>
        <v/>
      </c>
      <c r="U19" s="10" t="str">
        <f>IF(Overall!$A21&lt;&gt;"",IF(AND(MONTH($N19) &lt;= 3, MONTH($O19) &gt;= 3), IF($R19 &lt;&gt; "", $H19/$R19, ""), ""),"")</f>
        <v/>
      </c>
      <c r="V19" s="10" t="str">
        <f>IF(Overall!$A21&lt;&gt;"",IF(AND(MONTH($N19) &lt;= 4, MONTH($O19) &gt;= 4), IF($R19 &lt;&gt; "", $H19/$R19, ""), ""),"")</f>
        <v/>
      </c>
      <c r="W19" s="10">
        <f>IF(Overall!$A21&lt;&gt;"",IF(AND(MONTH($N19) &lt;= 5, MONTH($O19) &gt;= 5), IF($R19 &lt;&gt; "", $H19/$R19, ""), ""),"")</f>
        <v>200000</v>
      </c>
      <c r="X19" s="10">
        <f>IF(Overall!$A21&lt;&gt;"",IF(AND(MONTH($N19) &lt;= 6, MONTH($O19) &gt;= 6), IF($R19 &lt;&gt; "", $H19/$R19, ""), ""),"")</f>
        <v>200000</v>
      </c>
      <c r="Y19" s="10">
        <f>IF(Overall!$A21&lt;&gt;"",IF(AND(MONTH($N19) &lt;= 7, MONTH($O19) &gt;= 7 ), IF($R19 &lt;&gt; "", $H19/$R19, ""), ""),"")</f>
        <v>200000</v>
      </c>
      <c r="Z19" s="10">
        <f>IF(Overall!$A21&lt;&gt;"",IF(AND(MONTH($N19) &lt;= 8, MONTH($O19) &gt;= 8), IF($R19 &lt;&gt; "", $H19/$R19, ""), ""),"")</f>
        <v>200000</v>
      </c>
      <c r="AA19" s="10">
        <f>IF(Overall!$A21&lt;&gt;"",IF(AND(MONTH($N19) &lt;= 9, MONTH($O19) &gt;= 9), IF($R19 &lt;&gt; "", $H19/$R19, ""), ""),"")</f>
        <v>200000</v>
      </c>
      <c r="AB19" s="10">
        <f>IF(Overall!$A21&lt;&gt;"",IF(AND(MONTH($N19) &lt;= 10, MONTH($O19) &gt;= 10), IF($R19 &lt;&gt; "", $H19/$R19, ""), ""),"")</f>
        <v>200000</v>
      </c>
      <c r="AC19" s="10">
        <f>IF(Overall!$A21&lt;&gt;"",IF(AND(MONTH($N19) &lt;= 11, MONTH($O19) &gt;= 11), IF($R19 &lt;&gt; "", $H19/$R19, ""), ""),"")</f>
        <v>200000</v>
      </c>
      <c r="AD19" s="10">
        <f>IF(Overall!$A21&lt;&gt;"",IF(AND(MONTH($N19) &lt;= 12, MONTH($O19) &gt;= 12), IF($R19 &lt;&gt; "", $H19/$R19, ""), ""),"")</f>
        <v>200000</v>
      </c>
      <c r="AF19" s="10" t="str">
        <f ca="1">IFERROR(IF(AND(NOW()&lt;= EOMONTH(DATE(YEAR($O19),1, 1), 0), Overall!$A21&lt;&gt;"", MONTH($N19) &lt;= 1, MONTH($O19) &gt;= 1), IF($R19 &lt;&gt; "", $H19/$R19, ""), ""), "")</f>
        <v/>
      </c>
      <c r="AG19" s="10" t="str">
        <f ca="1">IFERROR(IF(AND(NOW()&lt;= EOMONTH(DATE(YEAR($O19),2, 1), 0), Overall!$A21&lt;&gt;"", MONTH($N19) &lt;= 2, MONTH($O19) &gt;= 2), IF($R19 &lt;&gt; "", $H19/$R19, ""), ""), "")</f>
        <v/>
      </c>
      <c r="AH19" s="10" t="str">
        <f ca="1">IFERROR(IF(AND(NOW()&lt;= EOMONTH(DATE(YEAR($O19),3, 1), 0), Overall!$A21&lt;&gt;"", MONTH($N19) &lt;= 3, MONTH($O19) &gt;= 3), IF($R19 &lt;&gt; "", $H19/$R19, ""), ""), "")</f>
        <v/>
      </c>
      <c r="AI19" s="10" t="str">
        <f ca="1">IFERROR(IF(AND(NOW()&lt;= EOMONTH(DATE(YEAR($O19),4, 1), 0), Overall!$A21&lt;&gt;"", MONTH($N19) &lt;= 4, MONTH($O19) &gt;= 4), IF($R19 &lt;&gt; "", $H19/$R19, ""), ""), "")</f>
        <v/>
      </c>
      <c r="AJ19" s="10" t="str">
        <f ca="1">IFERROR(IF(AND(NOW()&lt;= EOMONTH(DATE(YEAR($O19),5, 1), 0), Overall!$A21&lt;&gt;"", MONTH($N19) &lt;= 5, MONTH($O19) &gt;= 5), IF($R19 &lt;&gt; "", $H19/$R19, ""), ""), "")</f>
        <v/>
      </c>
      <c r="AK19" s="10" t="str">
        <f ca="1">IFERROR(IF(AND(NOW()&lt;= EOMONTH(DATE(YEAR($O19),6, 1), 0), Overall!$A21&lt;&gt;"", MONTH($N19) &lt;= 6, MONTH($O19) &gt;= 6), IF($R19 &lt;&gt; "", $H19/$R19, ""), ""), "")</f>
        <v/>
      </c>
      <c r="AL19" s="10" t="str">
        <f ca="1">IFERROR(IF(AND(NOW()&lt;= EOMONTH(DATE(YEAR($O19),7, 1), 0), Overall!$A21&lt;&gt;"", MONTH($N19) &lt;= 7, MONTH($O19) &gt;= 7), IF($R19 &lt;&gt; "", $H19/$R19, ""), ""), "")</f>
        <v/>
      </c>
      <c r="AM19" s="10" t="str">
        <f ca="1">IFERROR(IF(AND(NOW()&lt;= EOMONTH(DATE(YEAR($O19),8, 1), 0), Overall!$A21&lt;&gt;"", MONTH($N19) &lt;= 8, MONTH($O19) &gt;= 8), IF($R19 &lt;&gt; "", $H19/$R19, ""), ""), "")</f>
        <v/>
      </c>
      <c r="AN19" s="10" t="str">
        <f ca="1">IFERROR(IF(AND(NOW()&lt;= EOMONTH(DATE(YEAR($O19),9, 1), 0), Overall!$A21&lt;&gt;"", MONTH($N19) &lt;= 9, MONTH($O19) &gt;= 9), IF($R19 &lt;&gt; "", $H19/$R19, ""), ""), "")</f>
        <v/>
      </c>
      <c r="AO19" s="10" t="str">
        <f ca="1">IFERROR(IF(AND(NOW()&lt;= EOMONTH(DATE(YEAR($O19),10, 1), 0), Overall!$A21&lt;&gt;"", MONTH($N19) &lt;= 10, MONTH($O19) &gt;= 10), IF($R19 &lt;&gt; "", $H19/$R19, ""), ""), "")</f>
        <v/>
      </c>
      <c r="AP19" s="10" t="str">
        <f ca="1">IFERROR(IF(AND(NOW()&lt;= EOMONTH(DATE(YEAR($O19),11, 1), 0), Overall!$A21&lt;&gt;"", MONTH($N19) &lt;=11, MONTH($O19) &gt;= 11), IF($R19 &lt;&gt; "", $H19/$R19, ""), ""), "")</f>
        <v/>
      </c>
      <c r="AQ19" s="10" t="str">
        <f ca="1">IFERROR(IF(AND(NOW()&lt;= EOMONTH(DATE(YEAR($O19),12, 1), 0), Overall!$A21&lt;&gt;"", MONTH($N19) &lt;= 12, MONTH($O19) &gt;= 12), IF($R19 &lt;&gt; "", $H19/$R19, ""), ""), "")</f>
        <v/>
      </c>
      <c r="AR19" s="16">
        <f t="shared" ca="1" si="1"/>
        <v>0</v>
      </c>
    </row>
    <row r="20" spans="1:44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6">
        <f>IF(Overall!F22&lt;&gt;"",VALUE(Overall!F22),"")</f>
        <v>1200000</v>
      </c>
      <c r="I20" s="6">
        <f>IF(Overall!G22&lt;&gt;"",VALUE(Overall!G22),"")</f>
        <v>59</v>
      </c>
      <c r="J20" s="6">
        <f>IF(Overall!H22&lt;&gt;"",VALUE(Overall!H22),"")</f>
        <v>0</v>
      </c>
      <c r="K20" s="6">
        <f>IF(Overall!I22&lt;&gt;"",VALUE(Overall!I22),"")</f>
        <v>2.68</v>
      </c>
      <c r="L20" s="6">
        <f>IF(Overall!J22&lt;&gt;"",VALUE(Overall!J22),"")</f>
        <v>0</v>
      </c>
      <c r="M20" s="6">
        <f>IF(Overall!K22&lt;&gt;"",VALUE(Overall!K22),"")</f>
        <v>2.68</v>
      </c>
      <c r="N20" s="7">
        <f>IF(Overall!L22&lt;&gt;"",DATEVALUE(MID(Overall!L22, FIND(",", Overall!L22) + 2, FIND(" ", Overall!L22) - FIND(",", Overall!L22) - 1) &amp; " " &amp; MID(Overall!L22, FIND(" ", Overall!L22) + 1, FIND(",", Overall!L22, FIND(" ", Overall!L22)) - FIND(" ", Overall!L22) - 1) &amp; ", " &amp; MID(Overall!L22, FIND(",", Overall!L22, FIND(",",Overall!L22) + 1) + 2, LEN(Overall!L22))),"")</f>
        <v>44317</v>
      </c>
      <c r="O20" s="7">
        <f>IF(Overall!M22&lt;&gt;"",DATEVALUE(MID(Overall!M22, FIND(",", Overall!M22) + 2, FIND(" ", Overall!M22) - FIND(",", Overall!M22) - 1) &amp; " " &amp; MID(Overall!M22, FIND(" ", Overall!M22) + 1, FIND(",", Overall!M22, FIND(" ", Overall!M22)) - FIND(" ", Overall!M22) - 1) &amp; ", " &amp; MID(Overall!M22, FIND(",", Overall!M22, FIND(",",Overall!M22) + 1) + 2, LEN(Overall!M22))),"")</f>
        <v>44561</v>
      </c>
      <c r="P20" s="7">
        <f>IF(Overall!N22&lt;&gt;"",DATEVALUE(MID(Overall!N22, FIND(",", Overall!N22) + 2, FIND(" ", Overall!N22) - FIND(",", Overall!N22) - 1) &amp; " " &amp; MID(Overall!N22, FIND(" ", Overall!N22) + 1, FIND(",", Overall!N22, FIND(" ", Overall!N22)) - FIND(" ", Overall!N22) - 1) &amp; ", " &amp; MID(Overall!N22, FIND(",", Overall!N22, FIND(",",Overall!N22) + 1) + 2, LEN(Overall!N22))),"")</f>
        <v>44323</v>
      </c>
      <c r="Q20" s="7">
        <f>IF(Overall!O22&lt;&gt;"",DATEVALUE(MID(Overall!O22, FIND(",", Overall!O22) + 2, FIND(" ", Overall!O22) - FIND(",", Overall!O22) - 1) &amp; " " &amp; MID(Overall!O22, FIND(" ", Overall!O22) + 1, FIND(",", Overall!O22, FIND(" ", Overall!O22)) - FIND(" ", Overall!O22) - 1) &amp; ", " &amp; MID(Overall!O22, FIND(",", Overall!O22, FIND(",",Overall!O22) + 1) + 2, LEN(Overall!O22))),"")</f>
        <v>44306</v>
      </c>
      <c r="R20" s="5">
        <f t="shared" si="0"/>
        <v>8</v>
      </c>
      <c r="S20" s="10" t="str">
        <f>IF(Overall!$A22&lt;&gt;"",IF(AND(MONTH($N20) &lt;= 1, MONTH($O20) &gt;= 1), IF($R20 &lt;&gt; "", $H20/$R20, ""), ""),"")</f>
        <v/>
      </c>
      <c r="T20" s="10" t="str">
        <f>IF(Overall!$A22&lt;&gt;"",IF(AND(MONTH($N20) &lt;= 2, MONTH($O20) &gt;= 2), IF($R20 &lt;&gt; "", $H20/$R20, ""), ""),"")</f>
        <v/>
      </c>
      <c r="U20" s="10" t="str">
        <f>IF(Overall!$A22&lt;&gt;"",IF(AND(MONTH($N20) &lt;= 3, MONTH($O20) &gt;= 3), IF($R20 &lt;&gt; "", $H20/$R20, ""), ""),"")</f>
        <v/>
      </c>
      <c r="V20" s="10" t="str">
        <f>IF(Overall!$A22&lt;&gt;"",IF(AND(MONTH($N20) &lt;= 4, MONTH($O20) &gt;= 4), IF($R20 &lt;&gt; "", $H20/$R20, ""), ""),"")</f>
        <v/>
      </c>
      <c r="W20" s="10">
        <f>IF(Overall!$A22&lt;&gt;"",IF(AND(MONTH($N20) &lt;= 5, MONTH($O20) &gt;= 5), IF($R20 &lt;&gt; "", $H20/$R20, ""), ""),"")</f>
        <v>150000</v>
      </c>
      <c r="X20" s="10">
        <f>IF(Overall!$A22&lt;&gt;"",IF(AND(MONTH($N20) &lt;= 6, MONTH($O20) &gt;= 6), IF($R20 &lt;&gt; "", $H20/$R20, ""), ""),"")</f>
        <v>150000</v>
      </c>
      <c r="Y20" s="10">
        <f>IF(Overall!$A22&lt;&gt;"",IF(AND(MONTH($N20) &lt;= 7, MONTH($O20) &gt;= 7 ), IF($R20 &lt;&gt; "", $H20/$R20, ""), ""),"")</f>
        <v>150000</v>
      </c>
      <c r="Z20" s="10">
        <f>IF(Overall!$A22&lt;&gt;"",IF(AND(MONTH($N20) &lt;= 8, MONTH($O20) &gt;= 8), IF($R20 &lt;&gt; "", $H20/$R20, ""), ""),"")</f>
        <v>150000</v>
      </c>
      <c r="AA20" s="10">
        <f>IF(Overall!$A22&lt;&gt;"",IF(AND(MONTH($N20) &lt;= 9, MONTH($O20) &gt;= 9), IF($R20 &lt;&gt; "", $H20/$R20, ""), ""),"")</f>
        <v>150000</v>
      </c>
      <c r="AB20" s="10">
        <f>IF(Overall!$A22&lt;&gt;"",IF(AND(MONTH($N20) &lt;= 10, MONTH($O20) &gt;= 10), IF($R20 &lt;&gt; "", $H20/$R20, ""), ""),"")</f>
        <v>150000</v>
      </c>
      <c r="AC20" s="10">
        <f>IF(Overall!$A22&lt;&gt;"",IF(AND(MONTH($N20) &lt;= 11, MONTH($O20) &gt;= 11), IF($R20 &lt;&gt; "", $H20/$R20, ""), ""),"")</f>
        <v>150000</v>
      </c>
      <c r="AD20" s="10">
        <f>IF(Overall!$A22&lt;&gt;"",IF(AND(MONTH($N20) &lt;= 12, MONTH($O20) &gt;= 12), IF($R20 &lt;&gt; "", $H20/$R20, ""), ""),"")</f>
        <v>150000</v>
      </c>
      <c r="AF20" s="10" t="str">
        <f ca="1">IFERROR(IF(AND(NOW()&lt;= EOMONTH(DATE(YEAR($O20),1, 1), 0), Overall!$A22&lt;&gt;"", MONTH($N20) &lt;= 1, MONTH($O20) &gt;= 1), IF($R20 &lt;&gt; "", $H20/$R20, ""), ""), "")</f>
        <v/>
      </c>
      <c r="AG20" s="10" t="str">
        <f ca="1">IFERROR(IF(AND(NOW()&lt;= EOMONTH(DATE(YEAR($O20),2, 1), 0), Overall!$A22&lt;&gt;"", MONTH($N20) &lt;= 2, MONTH($O20) &gt;= 2), IF($R20 &lt;&gt; "", $H20/$R20, ""), ""), "")</f>
        <v/>
      </c>
      <c r="AH20" s="10" t="str">
        <f ca="1">IFERROR(IF(AND(NOW()&lt;= EOMONTH(DATE(YEAR($O20),3, 1), 0), Overall!$A22&lt;&gt;"", MONTH($N20) &lt;= 3, MONTH($O20) &gt;= 3), IF($R20 &lt;&gt; "", $H20/$R20, ""), ""), "")</f>
        <v/>
      </c>
      <c r="AI20" s="10" t="str">
        <f ca="1">IFERROR(IF(AND(NOW()&lt;= EOMONTH(DATE(YEAR($O20),4, 1), 0), Overall!$A22&lt;&gt;"", MONTH($N20) &lt;= 4, MONTH($O20) &gt;= 4), IF($R20 &lt;&gt; "", $H20/$R20, ""), ""), "")</f>
        <v/>
      </c>
      <c r="AJ20" s="10" t="str">
        <f ca="1">IFERROR(IF(AND(NOW()&lt;= EOMONTH(DATE(YEAR($O20),5, 1), 0), Overall!$A22&lt;&gt;"", MONTH($N20) &lt;= 5, MONTH($O20) &gt;= 5), IF($R20 &lt;&gt; "", $H20/$R20, ""), ""), "")</f>
        <v/>
      </c>
      <c r="AK20" s="10" t="str">
        <f ca="1">IFERROR(IF(AND(NOW()&lt;= EOMONTH(DATE(YEAR($O20),6, 1), 0), Overall!$A22&lt;&gt;"", MONTH($N20) &lt;= 6, MONTH($O20) &gt;= 6), IF($R20 &lt;&gt; "", $H20/$R20, ""), ""), "")</f>
        <v/>
      </c>
      <c r="AL20" s="10" t="str">
        <f ca="1">IFERROR(IF(AND(NOW()&lt;= EOMONTH(DATE(YEAR($O20),7, 1), 0), Overall!$A22&lt;&gt;"", MONTH($N20) &lt;= 7, MONTH($O20) &gt;= 7), IF($R20 &lt;&gt; "", $H20/$R20, ""), ""), "")</f>
        <v/>
      </c>
      <c r="AM20" s="10" t="str">
        <f ca="1">IFERROR(IF(AND(NOW()&lt;= EOMONTH(DATE(YEAR($O20),8, 1), 0), Overall!$A22&lt;&gt;"", MONTH($N20) &lt;= 8, MONTH($O20) &gt;= 8), IF($R20 &lt;&gt; "", $H20/$R20, ""), ""), "")</f>
        <v/>
      </c>
      <c r="AN20" s="10" t="str">
        <f ca="1">IFERROR(IF(AND(NOW()&lt;= EOMONTH(DATE(YEAR($O20),9, 1), 0), Overall!$A22&lt;&gt;"", MONTH($N20) &lt;= 9, MONTH($O20) &gt;= 9), IF($R20 &lt;&gt; "", $H20/$R20, ""), ""), "")</f>
        <v/>
      </c>
      <c r="AO20" s="10" t="str">
        <f ca="1">IFERROR(IF(AND(NOW()&lt;= EOMONTH(DATE(YEAR($O20),10, 1), 0), Overall!$A22&lt;&gt;"", MONTH($N20) &lt;= 10, MONTH($O20) &gt;= 10), IF($R20 &lt;&gt; "", $H20/$R20, ""), ""), "")</f>
        <v/>
      </c>
      <c r="AP20" s="10" t="str">
        <f ca="1">IFERROR(IF(AND(NOW()&lt;= EOMONTH(DATE(YEAR($O20),11, 1), 0), Overall!$A22&lt;&gt;"", MONTH($N20) &lt;=11, MONTH($O20) &gt;= 11), IF($R20 &lt;&gt; "", $H20/$R20, ""), ""), "")</f>
        <v/>
      </c>
      <c r="AQ20" s="10" t="str">
        <f ca="1">IFERROR(IF(AND(NOW()&lt;= EOMONTH(DATE(YEAR($O20),12, 1), 0), Overall!$A22&lt;&gt;"", MONTH($N20) &lt;= 12, MONTH($O20) &gt;= 12), IF($R20 &lt;&gt; "", $H20/$R20, ""), ""), "")</f>
        <v/>
      </c>
      <c r="AR20" s="16">
        <f t="shared" ca="1" si="1"/>
        <v>0</v>
      </c>
    </row>
    <row r="21" spans="1:44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6">
        <f>IF(Overall!F23&lt;&gt;"",VALUE(Overall!F23),"")</f>
        <v>800000</v>
      </c>
      <c r="I21" s="6">
        <f>IF(Overall!G23&lt;&gt;"",VALUE(Overall!G23),"")</f>
        <v>59</v>
      </c>
      <c r="J21" s="6">
        <f>IF(Overall!H23&lt;&gt;"",VALUE(Overall!H23),"")</f>
        <v>0</v>
      </c>
      <c r="K21" s="6">
        <f>IF(Overall!I23&lt;&gt;"",VALUE(Overall!I23),"")</f>
        <v>2.73</v>
      </c>
      <c r="L21" s="6">
        <f>IF(Overall!J23&lt;&gt;"",VALUE(Overall!J23),"")</f>
        <v>0</v>
      </c>
      <c r="M21" s="6">
        <f>IF(Overall!K23&lt;&gt;"",VALUE(Overall!K23),"")</f>
        <v>2.73</v>
      </c>
      <c r="N21" s="7">
        <f>IF(Overall!L23&lt;&gt;"",DATEVALUE(MID(Overall!L23, FIND(",", Overall!L23) + 2, FIND(" ", Overall!L23) - FIND(",", Overall!L23) - 1) &amp; " " &amp; MID(Overall!L23, FIND(" ", Overall!L23) + 1, FIND(",", Overall!L23, FIND(" ", Overall!L23)) - FIND(" ", Overall!L23) - 1) &amp; ", " &amp; MID(Overall!L23, FIND(",", Overall!L23, FIND(",",Overall!L23) + 1) + 2, LEN(Overall!L23))),"")</f>
        <v>44317</v>
      </c>
      <c r="O21" s="7">
        <f>IF(Overall!M23&lt;&gt;"",DATEVALUE(MID(Overall!M23, FIND(",", Overall!M23) + 2, FIND(" ", Overall!M23) - FIND(",", Overall!M23) - 1) &amp; " " &amp; MID(Overall!M23, FIND(" ", Overall!M23) + 1, FIND(",", Overall!M23, FIND(" ", Overall!M23)) - FIND(" ", Overall!M23) - 1) &amp; ", " &amp; MID(Overall!M23, FIND(",", Overall!M23, FIND(",",Overall!M23) + 1) + 2, LEN(Overall!M23))),"")</f>
        <v>44561</v>
      </c>
      <c r="P21" s="7">
        <f>IF(Overall!N23&lt;&gt;"",DATEVALUE(MID(Overall!N23, FIND(",", Overall!N23) + 2, FIND(" ", Overall!N23) - FIND(",", Overall!N23) - 1) &amp; " " &amp; MID(Overall!N23, FIND(" ", Overall!N23) + 1, FIND(",", Overall!N23, FIND(" ", Overall!N23)) - FIND(" ", Overall!N23) - 1) &amp; ", " &amp; MID(Overall!N23, FIND(",", Overall!N23, FIND(",",Overall!N23) + 1) + 2, LEN(Overall!N23))),"")</f>
        <v>44323</v>
      </c>
      <c r="Q21" s="7">
        <f>IF(Overall!O23&lt;&gt;"",DATEVALUE(MID(Overall!O23, FIND(",", Overall!O23) + 2, FIND(" ", Overall!O23) - FIND(",", Overall!O23) - 1) &amp; " " &amp; MID(Overall!O23, FIND(" ", Overall!O23) + 1, FIND(",", Overall!O23, FIND(" ", Overall!O23)) - FIND(" ", Overall!O23) - 1) &amp; ", " &amp; MID(Overall!O23, FIND(",", Overall!O23, FIND(",",Overall!O23) + 1) + 2, LEN(Overall!O23))),"")</f>
        <v>44305</v>
      </c>
      <c r="R21" s="5">
        <f t="shared" si="0"/>
        <v>8</v>
      </c>
      <c r="S21" s="10" t="str">
        <f>IF(Overall!$A23&lt;&gt;"",IF(AND(MONTH($N21) &lt;= 1, MONTH($O21) &gt;= 1), IF($R21 &lt;&gt; "", $H21/$R21, ""), ""),"")</f>
        <v/>
      </c>
      <c r="T21" s="10" t="str">
        <f>IF(Overall!$A23&lt;&gt;"",IF(AND(MONTH($N21) &lt;= 2, MONTH($O21) &gt;= 2), IF($R21 &lt;&gt; "", $H21/$R21, ""), ""),"")</f>
        <v/>
      </c>
      <c r="U21" s="10" t="str">
        <f>IF(Overall!$A23&lt;&gt;"",IF(AND(MONTH($N21) &lt;= 3, MONTH($O21) &gt;= 3), IF($R21 &lt;&gt; "", $H21/$R21, ""), ""),"")</f>
        <v/>
      </c>
      <c r="V21" s="10" t="str">
        <f>IF(Overall!$A23&lt;&gt;"",IF(AND(MONTH($N21) &lt;= 4, MONTH($O21) &gt;= 4), IF($R21 &lt;&gt; "", $H21/$R21, ""), ""),"")</f>
        <v/>
      </c>
      <c r="W21" s="10">
        <f>IF(Overall!$A23&lt;&gt;"",IF(AND(MONTH($N21) &lt;= 5, MONTH($O21) &gt;= 5), IF($R21 &lt;&gt; "", $H21/$R21, ""), ""),"")</f>
        <v>100000</v>
      </c>
      <c r="X21" s="10">
        <f>IF(Overall!$A23&lt;&gt;"",IF(AND(MONTH($N21) &lt;= 6, MONTH($O21) &gt;= 6), IF($R21 &lt;&gt; "", $H21/$R21, ""), ""),"")</f>
        <v>100000</v>
      </c>
      <c r="Y21" s="10">
        <f>IF(Overall!$A23&lt;&gt;"",IF(AND(MONTH($N21) &lt;= 7, MONTH($O21) &gt;= 7 ), IF($R21 &lt;&gt; "", $H21/$R21, ""), ""),"")</f>
        <v>100000</v>
      </c>
      <c r="Z21" s="10">
        <f>IF(Overall!$A23&lt;&gt;"",IF(AND(MONTH($N21) &lt;= 8, MONTH($O21) &gt;= 8), IF($R21 &lt;&gt; "", $H21/$R21, ""), ""),"")</f>
        <v>100000</v>
      </c>
      <c r="AA21" s="10">
        <f>IF(Overall!$A23&lt;&gt;"",IF(AND(MONTH($N21) &lt;= 9, MONTH($O21) &gt;= 9), IF($R21 &lt;&gt; "", $H21/$R21, ""), ""),"")</f>
        <v>100000</v>
      </c>
      <c r="AB21" s="10">
        <f>IF(Overall!$A23&lt;&gt;"",IF(AND(MONTH($N21) &lt;= 10, MONTH($O21) &gt;= 10), IF($R21 &lt;&gt; "", $H21/$R21, ""), ""),"")</f>
        <v>100000</v>
      </c>
      <c r="AC21" s="10">
        <f>IF(Overall!$A23&lt;&gt;"",IF(AND(MONTH($N21) &lt;= 11, MONTH($O21) &gt;= 11), IF($R21 &lt;&gt; "", $H21/$R21, ""), ""),"")</f>
        <v>100000</v>
      </c>
      <c r="AD21" s="10">
        <f>IF(Overall!$A23&lt;&gt;"",IF(AND(MONTH($N21) &lt;= 12, MONTH($O21) &gt;= 12), IF($R21 &lt;&gt; "", $H21/$R21, ""), ""),"")</f>
        <v>100000</v>
      </c>
      <c r="AF21" s="10" t="str">
        <f ca="1">IFERROR(IF(AND(NOW()&lt;= EOMONTH(DATE(YEAR($O21),1, 1), 0), Overall!$A23&lt;&gt;"", MONTH($N21) &lt;= 1, MONTH($O21) &gt;= 1), IF($R21 &lt;&gt; "", $H21/$R21, ""), ""), "")</f>
        <v/>
      </c>
      <c r="AG21" s="10" t="str">
        <f ca="1">IFERROR(IF(AND(NOW()&lt;= EOMONTH(DATE(YEAR($O21),2, 1), 0), Overall!$A23&lt;&gt;"", MONTH($N21) &lt;= 2, MONTH($O21) &gt;= 2), IF($R21 &lt;&gt; "", $H21/$R21, ""), ""), "")</f>
        <v/>
      </c>
      <c r="AH21" s="10" t="str">
        <f ca="1">IFERROR(IF(AND(NOW()&lt;= EOMONTH(DATE(YEAR($O21),3, 1), 0), Overall!$A23&lt;&gt;"", MONTH($N21) &lt;= 3, MONTH($O21) &gt;= 3), IF($R21 &lt;&gt; "", $H21/$R21, ""), ""), "")</f>
        <v/>
      </c>
      <c r="AI21" s="10" t="str">
        <f ca="1">IFERROR(IF(AND(NOW()&lt;= EOMONTH(DATE(YEAR($O21),4, 1), 0), Overall!$A23&lt;&gt;"", MONTH($N21) &lt;= 4, MONTH($O21) &gt;= 4), IF($R21 &lt;&gt; "", $H21/$R21, ""), ""), "")</f>
        <v/>
      </c>
      <c r="AJ21" s="10" t="str">
        <f ca="1">IFERROR(IF(AND(NOW()&lt;= EOMONTH(DATE(YEAR($O21),5, 1), 0), Overall!$A23&lt;&gt;"", MONTH($N21) &lt;= 5, MONTH($O21) &gt;= 5), IF($R21 &lt;&gt; "", $H21/$R21, ""), ""), "")</f>
        <v/>
      </c>
      <c r="AK21" s="10" t="str">
        <f ca="1">IFERROR(IF(AND(NOW()&lt;= EOMONTH(DATE(YEAR($O21),6, 1), 0), Overall!$A23&lt;&gt;"", MONTH($N21) &lt;= 6, MONTH($O21) &gt;= 6), IF($R21 &lt;&gt; "", $H21/$R21, ""), ""), "")</f>
        <v/>
      </c>
      <c r="AL21" s="10" t="str">
        <f ca="1">IFERROR(IF(AND(NOW()&lt;= EOMONTH(DATE(YEAR($O21),7, 1), 0), Overall!$A23&lt;&gt;"", MONTH($N21) &lt;= 7, MONTH($O21) &gt;= 7), IF($R21 &lt;&gt; "", $H21/$R21, ""), ""), "")</f>
        <v/>
      </c>
      <c r="AM21" s="10" t="str">
        <f ca="1">IFERROR(IF(AND(NOW()&lt;= EOMONTH(DATE(YEAR($O21),8, 1), 0), Overall!$A23&lt;&gt;"", MONTH($N21) &lt;= 8, MONTH($O21) &gt;= 8), IF($R21 &lt;&gt; "", $H21/$R21, ""), ""), "")</f>
        <v/>
      </c>
      <c r="AN21" s="10" t="str">
        <f ca="1">IFERROR(IF(AND(NOW()&lt;= EOMONTH(DATE(YEAR($O21),9, 1), 0), Overall!$A23&lt;&gt;"", MONTH($N21) &lt;= 9, MONTH($O21) &gt;= 9), IF($R21 &lt;&gt; "", $H21/$R21, ""), ""), "")</f>
        <v/>
      </c>
      <c r="AO21" s="10" t="str">
        <f ca="1">IFERROR(IF(AND(NOW()&lt;= EOMONTH(DATE(YEAR($O21),10, 1), 0), Overall!$A23&lt;&gt;"", MONTH($N21) &lt;= 10, MONTH($O21) &gt;= 10), IF($R21 &lt;&gt; "", $H21/$R21, ""), ""), "")</f>
        <v/>
      </c>
      <c r="AP21" s="10" t="str">
        <f ca="1">IFERROR(IF(AND(NOW()&lt;= EOMONTH(DATE(YEAR($O21),11, 1), 0), Overall!$A23&lt;&gt;"", MONTH($N21) &lt;=11, MONTH($O21) &gt;= 11), IF($R21 &lt;&gt; "", $H21/$R21, ""), ""), "")</f>
        <v/>
      </c>
      <c r="AQ21" s="10" t="str">
        <f ca="1">IFERROR(IF(AND(NOW()&lt;= EOMONTH(DATE(YEAR($O21),12, 1), 0), Overall!$A23&lt;&gt;"", MONTH($N21) &lt;= 12, MONTH($O21) &gt;= 12), IF($R21 &lt;&gt; "", $H21/$R21, ""), ""), "")</f>
        <v/>
      </c>
      <c r="AR21" s="16">
        <f t="shared" ca="1" si="1"/>
        <v>0</v>
      </c>
    </row>
    <row r="22" spans="1:44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6">
        <f>IF(Overall!F24&lt;&gt;"",VALUE(Overall!F24),"")</f>
        <v>800000</v>
      </c>
      <c r="I22" s="6">
        <f>IF(Overall!G24&lt;&gt;"",VALUE(Overall!G24),"")</f>
        <v>59</v>
      </c>
      <c r="J22" s="6">
        <f>IF(Overall!H24&lt;&gt;"",VALUE(Overall!H24),"")</f>
        <v>0</v>
      </c>
      <c r="K22" s="6">
        <f>IF(Overall!I24&lt;&gt;"",VALUE(Overall!I24),"")</f>
        <v>2.73</v>
      </c>
      <c r="L22" s="6">
        <f>IF(Overall!J24&lt;&gt;"",VALUE(Overall!J24),"")</f>
        <v>0</v>
      </c>
      <c r="M22" s="6">
        <f>IF(Overall!K24&lt;&gt;"",VALUE(Overall!K24),"")</f>
        <v>2.73</v>
      </c>
      <c r="N22" s="7">
        <f>IF(Overall!L24&lt;&gt;"",DATEVALUE(MID(Overall!L24, FIND(",", Overall!L24) + 2, FIND(" ", Overall!L24) - FIND(",", Overall!L24) - 1) &amp; " " &amp; MID(Overall!L24, FIND(" ", Overall!L24) + 1, FIND(",", Overall!L24, FIND(" ", Overall!L24)) - FIND(" ", Overall!L24) - 1) &amp; ", " &amp; MID(Overall!L24, FIND(",", Overall!L24, FIND(",",Overall!L24) + 1) + 2, LEN(Overall!L24))),"")</f>
        <v>44317</v>
      </c>
      <c r="O22" s="7">
        <f>IF(Overall!M24&lt;&gt;"",DATEVALUE(MID(Overall!M24, FIND(",", Overall!M24) + 2, FIND(" ", Overall!M24) - FIND(",", Overall!M24) - 1) &amp; " " &amp; MID(Overall!M24, FIND(" ", Overall!M24) + 1, FIND(",", Overall!M24, FIND(" ", Overall!M24)) - FIND(" ", Overall!M24) - 1) &amp; ", " &amp; MID(Overall!M24, FIND(",", Overall!M24, FIND(",",Overall!M24) + 1) + 2, LEN(Overall!M24))),"")</f>
        <v>44561</v>
      </c>
      <c r="P22" s="7">
        <f>IF(Overall!N24&lt;&gt;"",DATEVALUE(MID(Overall!N24, FIND(",", Overall!N24) + 2, FIND(" ", Overall!N24) - FIND(",", Overall!N24) - 1) &amp; " " &amp; MID(Overall!N24, FIND(" ", Overall!N24) + 1, FIND(",", Overall!N24, FIND(" ", Overall!N24)) - FIND(" ", Overall!N24) - 1) &amp; ", " &amp; MID(Overall!N24, FIND(",", Overall!N24, FIND(",",Overall!N24) + 1) + 2, LEN(Overall!N24))),"")</f>
        <v>44323</v>
      </c>
      <c r="Q22" s="7">
        <f>IF(Overall!O24&lt;&gt;"",DATEVALUE(MID(Overall!O24, FIND(",", Overall!O24) + 2, FIND(" ", Overall!O24) - FIND(",", Overall!O24) - 1) &amp; " " &amp; MID(Overall!O24, FIND(" ", Overall!O24) + 1, FIND(",", Overall!O24, FIND(" ", Overall!O24)) - FIND(" ", Overall!O24) - 1) &amp; ", " &amp; MID(Overall!O24, FIND(",", Overall!O24, FIND(",",Overall!O24) + 1) + 2, LEN(Overall!O24))),"")</f>
        <v>44306</v>
      </c>
      <c r="R22" s="5">
        <f t="shared" si="0"/>
        <v>8</v>
      </c>
      <c r="S22" s="10" t="str">
        <f>IF(Overall!$A24&lt;&gt;"",IF(AND(MONTH($N22) &lt;= 1, MONTH($O22) &gt;= 1), IF($R22 &lt;&gt; "", $H22/$R22, ""), ""),"")</f>
        <v/>
      </c>
      <c r="T22" s="10" t="str">
        <f>IF(Overall!$A24&lt;&gt;"",IF(AND(MONTH($N22) &lt;= 2, MONTH($O22) &gt;= 2), IF($R22 &lt;&gt; "", $H22/$R22, ""), ""),"")</f>
        <v/>
      </c>
      <c r="U22" s="10" t="str">
        <f>IF(Overall!$A24&lt;&gt;"",IF(AND(MONTH($N22) &lt;= 3, MONTH($O22) &gt;= 3), IF($R22 &lt;&gt; "", $H22/$R22, ""), ""),"")</f>
        <v/>
      </c>
      <c r="V22" s="10" t="str">
        <f>IF(Overall!$A24&lt;&gt;"",IF(AND(MONTH($N22) &lt;= 4, MONTH($O22) &gt;= 4), IF($R22 &lt;&gt; "", $H22/$R22, ""), ""),"")</f>
        <v/>
      </c>
      <c r="W22" s="10">
        <f>IF(Overall!$A24&lt;&gt;"",IF(AND(MONTH($N22) &lt;= 5, MONTH($O22) &gt;= 5), IF($R22 &lt;&gt; "", $H22/$R22, ""), ""),"")</f>
        <v>100000</v>
      </c>
      <c r="X22" s="10">
        <f>IF(Overall!$A24&lt;&gt;"",IF(AND(MONTH($N22) &lt;= 6, MONTH($O22) &gt;= 6), IF($R22 &lt;&gt; "", $H22/$R22, ""), ""),"")</f>
        <v>100000</v>
      </c>
      <c r="Y22" s="10">
        <f>IF(Overall!$A24&lt;&gt;"",IF(AND(MONTH($N22) &lt;= 7, MONTH($O22) &gt;= 7 ), IF($R22 &lt;&gt; "", $H22/$R22, ""), ""),"")</f>
        <v>100000</v>
      </c>
      <c r="Z22" s="10">
        <f>IF(Overall!$A24&lt;&gt;"",IF(AND(MONTH($N22) &lt;= 8, MONTH($O22) &gt;= 8), IF($R22 &lt;&gt; "", $H22/$R22, ""), ""),"")</f>
        <v>100000</v>
      </c>
      <c r="AA22" s="10">
        <f>IF(Overall!$A24&lt;&gt;"",IF(AND(MONTH($N22) &lt;= 9, MONTH($O22) &gt;= 9), IF($R22 &lt;&gt; "", $H22/$R22, ""), ""),"")</f>
        <v>100000</v>
      </c>
      <c r="AB22" s="10">
        <f>IF(Overall!$A24&lt;&gt;"",IF(AND(MONTH($N22) &lt;= 10, MONTH($O22) &gt;= 10), IF($R22 &lt;&gt; "", $H22/$R22, ""), ""),"")</f>
        <v>100000</v>
      </c>
      <c r="AC22" s="10">
        <f>IF(Overall!$A24&lt;&gt;"",IF(AND(MONTH($N22) &lt;= 11, MONTH($O22) &gt;= 11), IF($R22 &lt;&gt; "", $H22/$R22, ""), ""),"")</f>
        <v>100000</v>
      </c>
      <c r="AD22" s="10">
        <f>IF(Overall!$A24&lt;&gt;"",IF(AND(MONTH($N22) &lt;= 12, MONTH($O22) &gt;= 12), IF($R22 &lt;&gt; "", $H22/$R22, ""), ""),"")</f>
        <v>100000</v>
      </c>
      <c r="AF22" s="10" t="str">
        <f ca="1">IFERROR(IF(AND(NOW()&lt;= EOMONTH(DATE(YEAR($O22),1, 1), 0), Overall!$A24&lt;&gt;"", MONTH($N22) &lt;= 1, MONTH($O22) &gt;= 1), IF($R22 &lt;&gt; "", $H22/$R22, ""), ""), "")</f>
        <v/>
      </c>
      <c r="AG22" s="10" t="str">
        <f ca="1">IFERROR(IF(AND(NOW()&lt;= EOMONTH(DATE(YEAR($O22),2, 1), 0), Overall!$A24&lt;&gt;"", MONTH($N22) &lt;= 2, MONTH($O22) &gt;= 2), IF($R22 &lt;&gt; "", $H22/$R22, ""), ""), "")</f>
        <v/>
      </c>
      <c r="AH22" s="10" t="str">
        <f ca="1">IFERROR(IF(AND(NOW()&lt;= EOMONTH(DATE(YEAR($O22),3, 1), 0), Overall!$A24&lt;&gt;"", MONTH($N22) &lt;= 3, MONTH($O22) &gt;= 3), IF($R22 &lt;&gt; "", $H22/$R22, ""), ""), "")</f>
        <v/>
      </c>
      <c r="AI22" s="10" t="str">
        <f ca="1">IFERROR(IF(AND(NOW()&lt;= EOMONTH(DATE(YEAR($O22),4, 1), 0), Overall!$A24&lt;&gt;"", MONTH($N22) &lt;= 4, MONTH($O22) &gt;= 4), IF($R22 &lt;&gt; "", $H22/$R22, ""), ""), "")</f>
        <v/>
      </c>
      <c r="AJ22" s="10" t="str">
        <f ca="1">IFERROR(IF(AND(NOW()&lt;= EOMONTH(DATE(YEAR($O22),5, 1), 0), Overall!$A24&lt;&gt;"", MONTH($N22) &lt;= 5, MONTH($O22) &gt;= 5), IF($R22 &lt;&gt; "", $H22/$R22, ""), ""), "")</f>
        <v/>
      </c>
      <c r="AK22" s="10" t="str">
        <f ca="1">IFERROR(IF(AND(NOW()&lt;= EOMONTH(DATE(YEAR($O22),6, 1), 0), Overall!$A24&lt;&gt;"", MONTH($N22) &lt;= 6, MONTH($O22) &gt;= 6), IF($R22 &lt;&gt; "", $H22/$R22, ""), ""), "")</f>
        <v/>
      </c>
      <c r="AL22" s="10" t="str">
        <f ca="1">IFERROR(IF(AND(NOW()&lt;= EOMONTH(DATE(YEAR($O22),7, 1), 0), Overall!$A24&lt;&gt;"", MONTH($N22) &lt;= 7, MONTH($O22) &gt;= 7), IF($R22 &lt;&gt; "", $H22/$R22, ""), ""), "")</f>
        <v/>
      </c>
      <c r="AM22" s="10" t="str">
        <f ca="1">IFERROR(IF(AND(NOW()&lt;= EOMONTH(DATE(YEAR($O22),8, 1), 0), Overall!$A24&lt;&gt;"", MONTH($N22) &lt;= 8, MONTH($O22) &gt;= 8), IF($R22 &lt;&gt; "", $H22/$R22, ""), ""), "")</f>
        <v/>
      </c>
      <c r="AN22" s="10" t="str">
        <f ca="1">IFERROR(IF(AND(NOW()&lt;= EOMONTH(DATE(YEAR($O22),9, 1), 0), Overall!$A24&lt;&gt;"", MONTH($N22) &lt;= 9, MONTH($O22) &gt;= 9), IF($R22 &lt;&gt; "", $H22/$R22, ""), ""), "")</f>
        <v/>
      </c>
      <c r="AO22" s="10" t="str">
        <f ca="1">IFERROR(IF(AND(NOW()&lt;= EOMONTH(DATE(YEAR($O22),10, 1), 0), Overall!$A24&lt;&gt;"", MONTH($N22) &lt;= 10, MONTH($O22) &gt;= 10), IF($R22 &lt;&gt; "", $H22/$R22, ""), ""), "")</f>
        <v/>
      </c>
      <c r="AP22" s="10" t="str">
        <f ca="1">IFERROR(IF(AND(NOW()&lt;= EOMONTH(DATE(YEAR($O22),11, 1), 0), Overall!$A24&lt;&gt;"", MONTH($N22) &lt;=11, MONTH($O22) &gt;= 11), IF($R22 &lt;&gt; "", $H22/$R22, ""), ""), "")</f>
        <v/>
      </c>
      <c r="AQ22" s="10" t="str">
        <f ca="1">IFERROR(IF(AND(NOW()&lt;= EOMONTH(DATE(YEAR($O22),12, 1), 0), Overall!$A24&lt;&gt;"", MONTH($N22) &lt;= 12, MONTH($O22) &gt;= 12), IF($R22 &lt;&gt; "", $H22/$R22, ""), ""), "")</f>
        <v/>
      </c>
      <c r="AR22" s="16">
        <f t="shared" ca="1" si="1"/>
        <v>0</v>
      </c>
    </row>
    <row r="23" spans="1:44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6">
        <f>IF(Overall!F25&lt;&gt;"",VALUE(Overall!F25),"")</f>
        <v>800000</v>
      </c>
      <c r="I23" s="6">
        <f>IF(Overall!G25&lt;&gt;"",VALUE(Overall!G25),"")</f>
        <v>59</v>
      </c>
      <c r="J23" s="6">
        <f>IF(Overall!H25&lt;&gt;"",VALUE(Overall!H25),"")</f>
        <v>0</v>
      </c>
      <c r="K23" s="6">
        <f>IF(Overall!I25&lt;&gt;"",VALUE(Overall!I25),"")</f>
        <v>2.69</v>
      </c>
      <c r="L23" s="6">
        <f>IF(Overall!J25&lt;&gt;"",VALUE(Overall!J25),"")</f>
        <v>0</v>
      </c>
      <c r="M23" s="6">
        <f>IF(Overall!K25&lt;&gt;"",VALUE(Overall!K25),"")</f>
        <v>2.69</v>
      </c>
      <c r="N23" s="7">
        <f>IF(Overall!L25&lt;&gt;"",DATEVALUE(MID(Overall!L25, FIND(",", Overall!L25) + 2, FIND(" ", Overall!L25) - FIND(",", Overall!L25) - 1) &amp; " " &amp; MID(Overall!L25, FIND(" ", Overall!L25) + 1, FIND(",", Overall!L25, FIND(" ", Overall!L25)) - FIND(" ", Overall!L25) - 1) &amp; ", " &amp; MID(Overall!L25, FIND(",", Overall!L25, FIND(",",Overall!L25) + 1) + 2, LEN(Overall!L25))),"")</f>
        <v>44317</v>
      </c>
      <c r="O23" s="7">
        <f>IF(Overall!M25&lt;&gt;"",DATEVALUE(MID(Overall!M25, FIND(",", Overall!M25) + 2, FIND(" ", Overall!M25) - FIND(",", Overall!M25) - 1) &amp; " " &amp; MID(Overall!M25, FIND(" ", Overall!M25) + 1, FIND(",", Overall!M25, FIND(" ", Overall!M25)) - FIND(" ", Overall!M25) - 1) &amp; ", " &amp; MID(Overall!M25, FIND(",", Overall!M25, FIND(",",Overall!M25) + 1) + 2, LEN(Overall!M25))),"")</f>
        <v>44561</v>
      </c>
      <c r="P23" s="7">
        <f>IF(Overall!N25&lt;&gt;"",DATEVALUE(MID(Overall!N25, FIND(",", Overall!N25) + 2, FIND(" ", Overall!N25) - FIND(",", Overall!N25) - 1) &amp; " " &amp; MID(Overall!N25, FIND(" ", Overall!N25) + 1, FIND(",", Overall!N25, FIND(" ", Overall!N25)) - FIND(" ", Overall!N25) - 1) &amp; ", " &amp; MID(Overall!N25, FIND(",", Overall!N25, FIND(",",Overall!N25) + 1) + 2, LEN(Overall!N25))),"")</f>
        <v>44326</v>
      </c>
      <c r="Q23" s="7">
        <f>IF(Overall!O25&lt;&gt;"",DATEVALUE(MID(Overall!O25, FIND(",", Overall!O25) + 2, FIND(" ", Overall!O25) - FIND(",", Overall!O25) - 1) &amp; " " &amp; MID(Overall!O25, FIND(" ", Overall!O25) + 1, FIND(",", Overall!O25, FIND(" ", Overall!O25)) - FIND(" ", Overall!O25) - 1) &amp; ", " &amp; MID(Overall!O25, FIND(",", Overall!O25, FIND(",",Overall!O25) + 1) + 2, LEN(Overall!O25))),"")</f>
        <v>44306</v>
      </c>
      <c r="R23" s="5">
        <f t="shared" si="0"/>
        <v>8</v>
      </c>
      <c r="S23" s="10" t="str">
        <f>IF(Overall!$A25&lt;&gt;"",IF(AND(MONTH($N23) &lt;= 1, MONTH($O23) &gt;= 1), IF($R23 &lt;&gt; "", $H23/$R23, ""), ""),"")</f>
        <v/>
      </c>
      <c r="T23" s="10" t="str">
        <f>IF(Overall!$A25&lt;&gt;"",IF(AND(MONTH($N23) &lt;= 2, MONTH($O23) &gt;= 2), IF($R23 &lt;&gt; "", $H23/$R23, ""), ""),"")</f>
        <v/>
      </c>
      <c r="U23" s="10" t="str">
        <f>IF(Overall!$A25&lt;&gt;"",IF(AND(MONTH($N23) &lt;= 3, MONTH($O23) &gt;= 3), IF($R23 &lt;&gt; "", $H23/$R23, ""), ""),"")</f>
        <v/>
      </c>
      <c r="V23" s="10" t="str">
        <f>IF(Overall!$A25&lt;&gt;"",IF(AND(MONTH($N23) &lt;= 4, MONTH($O23) &gt;= 4), IF($R23 &lt;&gt; "", $H23/$R23, ""), ""),"")</f>
        <v/>
      </c>
      <c r="W23" s="10">
        <f>IF(Overall!$A25&lt;&gt;"",IF(AND(MONTH($N23) &lt;= 5, MONTH($O23) &gt;= 5), IF($R23 &lt;&gt; "", $H23/$R23, ""), ""),"")</f>
        <v>100000</v>
      </c>
      <c r="X23" s="10">
        <f>IF(Overall!$A25&lt;&gt;"",IF(AND(MONTH($N23) &lt;= 6, MONTH($O23) &gt;= 6), IF($R23 &lt;&gt; "", $H23/$R23, ""), ""),"")</f>
        <v>100000</v>
      </c>
      <c r="Y23" s="10">
        <f>IF(Overall!$A25&lt;&gt;"",IF(AND(MONTH($N23) &lt;= 7, MONTH($O23) &gt;= 7 ), IF($R23 &lt;&gt; "", $H23/$R23, ""), ""),"")</f>
        <v>100000</v>
      </c>
      <c r="Z23" s="10">
        <f>IF(Overall!$A25&lt;&gt;"",IF(AND(MONTH($N23) &lt;= 8, MONTH($O23) &gt;= 8), IF($R23 &lt;&gt; "", $H23/$R23, ""), ""),"")</f>
        <v>100000</v>
      </c>
      <c r="AA23" s="10">
        <f>IF(Overall!$A25&lt;&gt;"",IF(AND(MONTH($N23) &lt;= 9, MONTH($O23) &gt;= 9), IF($R23 &lt;&gt; "", $H23/$R23, ""), ""),"")</f>
        <v>100000</v>
      </c>
      <c r="AB23" s="10">
        <f>IF(Overall!$A25&lt;&gt;"",IF(AND(MONTH($N23) &lt;= 10, MONTH($O23) &gt;= 10), IF($R23 &lt;&gt; "", $H23/$R23, ""), ""),"")</f>
        <v>100000</v>
      </c>
      <c r="AC23" s="10">
        <f>IF(Overall!$A25&lt;&gt;"",IF(AND(MONTH($N23) &lt;= 11, MONTH($O23) &gt;= 11), IF($R23 &lt;&gt; "", $H23/$R23, ""), ""),"")</f>
        <v>100000</v>
      </c>
      <c r="AD23" s="10">
        <f>IF(Overall!$A25&lt;&gt;"",IF(AND(MONTH($N23) &lt;= 12, MONTH($O23) &gt;= 12), IF($R23 &lt;&gt; "", $H23/$R23, ""), ""),"")</f>
        <v>100000</v>
      </c>
      <c r="AF23" s="10" t="str">
        <f ca="1">IFERROR(IF(AND(NOW()&lt;= EOMONTH(DATE(YEAR($O23),1, 1), 0), Overall!$A25&lt;&gt;"", MONTH($N23) &lt;= 1, MONTH($O23) &gt;= 1), IF($R23 &lt;&gt; "", $H23/$R23, ""), ""), "")</f>
        <v/>
      </c>
      <c r="AG23" s="10" t="str">
        <f ca="1">IFERROR(IF(AND(NOW()&lt;= EOMONTH(DATE(YEAR($O23),2, 1), 0), Overall!$A25&lt;&gt;"", MONTH($N23) &lt;= 2, MONTH($O23) &gt;= 2), IF($R23 &lt;&gt; "", $H23/$R23, ""), ""), "")</f>
        <v/>
      </c>
      <c r="AH23" s="10" t="str">
        <f ca="1">IFERROR(IF(AND(NOW()&lt;= EOMONTH(DATE(YEAR($O23),3, 1), 0), Overall!$A25&lt;&gt;"", MONTH($N23) &lt;= 3, MONTH($O23) &gt;= 3), IF($R23 &lt;&gt; "", $H23/$R23, ""), ""), "")</f>
        <v/>
      </c>
      <c r="AI23" s="10" t="str">
        <f ca="1">IFERROR(IF(AND(NOW()&lt;= EOMONTH(DATE(YEAR($O23),4, 1), 0), Overall!$A25&lt;&gt;"", MONTH($N23) &lt;= 4, MONTH($O23) &gt;= 4), IF($R23 &lt;&gt; "", $H23/$R23, ""), ""), "")</f>
        <v/>
      </c>
      <c r="AJ23" s="10" t="str">
        <f ca="1">IFERROR(IF(AND(NOW()&lt;= EOMONTH(DATE(YEAR($O23),5, 1), 0), Overall!$A25&lt;&gt;"", MONTH($N23) &lt;= 5, MONTH($O23) &gt;= 5), IF($R23 &lt;&gt; "", $H23/$R23, ""), ""), "")</f>
        <v/>
      </c>
      <c r="AK23" s="10" t="str">
        <f ca="1">IFERROR(IF(AND(NOW()&lt;= EOMONTH(DATE(YEAR($O23),6, 1), 0), Overall!$A25&lt;&gt;"", MONTH($N23) &lt;= 6, MONTH($O23) &gt;= 6), IF($R23 &lt;&gt; "", $H23/$R23, ""), ""), "")</f>
        <v/>
      </c>
      <c r="AL23" s="10" t="str">
        <f ca="1">IFERROR(IF(AND(NOW()&lt;= EOMONTH(DATE(YEAR($O23),7, 1), 0), Overall!$A25&lt;&gt;"", MONTH($N23) &lt;= 7, MONTH($O23) &gt;= 7), IF($R23 &lt;&gt; "", $H23/$R23, ""), ""), "")</f>
        <v/>
      </c>
      <c r="AM23" s="10" t="str">
        <f ca="1">IFERROR(IF(AND(NOW()&lt;= EOMONTH(DATE(YEAR($O23),8, 1), 0), Overall!$A25&lt;&gt;"", MONTH($N23) &lt;= 8, MONTH($O23) &gt;= 8), IF($R23 &lt;&gt; "", $H23/$R23, ""), ""), "")</f>
        <v/>
      </c>
      <c r="AN23" s="10" t="str">
        <f ca="1">IFERROR(IF(AND(NOW()&lt;= EOMONTH(DATE(YEAR($O23),9, 1), 0), Overall!$A25&lt;&gt;"", MONTH($N23) &lt;= 9, MONTH($O23) &gt;= 9), IF($R23 &lt;&gt; "", $H23/$R23, ""), ""), "")</f>
        <v/>
      </c>
      <c r="AO23" s="10" t="str">
        <f ca="1">IFERROR(IF(AND(NOW()&lt;= EOMONTH(DATE(YEAR($O23),10, 1), 0), Overall!$A25&lt;&gt;"", MONTH($N23) &lt;= 10, MONTH($O23) &gt;= 10), IF($R23 &lt;&gt; "", $H23/$R23, ""), ""), "")</f>
        <v/>
      </c>
      <c r="AP23" s="10" t="str">
        <f ca="1">IFERROR(IF(AND(NOW()&lt;= EOMONTH(DATE(YEAR($O23),11, 1), 0), Overall!$A25&lt;&gt;"", MONTH($N23) &lt;=11, MONTH($O23) &gt;= 11), IF($R23 &lt;&gt; "", $H23/$R23, ""), ""), "")</f>
        <v/>
      </c>
      <c r="AQ23" s="10" t="str">
        <f ca="1">IFERROR(IF(AND(NOW()&lt;= EOMONTH(DATE(YEAR($O23),12, 1), 0), Overall!$A25&lt;&gt;"", MONTH($N23) &lt;= 12, MONTH($O23) &gt;= 12), IF($R23 &lt;&gt; "", $H23/$R23, ""), ""), "")</f>
        <v/>
      </c>
      <c r="AR23" s="16">
        <f t="shared" ca="1" si="1"/>
        <v>0</v>
      </c>
    </row>
    <row r="24" spans="1:44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6">
        <f>IF(Overall!F26&lt;&gt;"",VALUE(Overall!F26),"")</f>
        <v>1600000</v>
      </c>
      <c r="I24" s="6">
        <f>IF(Overall!G26&lt;&gt;"",VALUE(Overall!G26),"")</f>
        <v>59</v>
      </c>
      <c r="J24" s="6">
        <f>IF(Overall!H26&lt;&gt;"",VALUE(Overall!H26),"")</f>
        <v>0</v>
      </c>
      <c r="K24" s="6">
        <f>IF(Overall!I26&lt;&gt;"",VALUE(Overall!I26),"")</f>
        <v>2.67</v>
      </c>
      <c r="L24" s="6">
        <f>IF(Overall!J26&lt;&gt;"",VALUE(Overall!J26),"")</f>
        <v>0</v>
      </c>
      <c r="M24" s="6">
        <f>IF(Overall!K26&lt;&gt;"",VALUE(Overall!K26),"")</f>
        <v>2.67</v>
      </c>
      <c r="N24" s="7">
        <f>IF(Overall!L26&lt;&gt;"",DATEVALUE(MID(Overall!L26, FIND(",", Overall!L26) + 2, FIND(" ", Overall!L26) - FIND(",", Overall!L26) - 1) &amp; " " &amp; MID(Overall!L26, FIND(" ", Overall!L26) + 1, FIND(",", Overall!L26, FIND(" ", Overall!L26)) - FIND(" ", Overall!L26) - 1) &amp; ", " &amp; MID(Overall!L26, FIND(",", Overall!L26, FIND(",",Overall!L26) + 1) + 2, LEN(Overall!L26))),"")</f>
        <v>44317</v>
      </c>
      <c r="O24" s="7">
        <f>IF(Overall!M26&lt;&gt;"",DATEVALUE(MID(Overall!M26, FIND(",", Overall!M26) + 2, FIND(" ", Overall!M26) - FIND(",", Overall!M26) - 1) &amp; " " &amp; MID(Overall!M26, FIND(" ", Overall!M26) + 1, FIND(",", Overall!M26, FIND(" ", Overall!M26)) - FIND(" ", Overall!M26) - 1) &amp; ", " &amp; MID(Overall!M26, FIND(",", Overall!M26, FIND(",",Overall!M26) + 1) + 2, LEN(Overall!M26))),"")</f>
        <v>44561</v>
      </c>
      <c r="P24" s="7">
        <f>IF(Overall!N26&lt;&gt;"",DATEVALUE(MID(Overall!N26, FIND(",", Overall!N26) + 2, FIND(" ", Overall!N26) - FIND(",", Overall!N26) - 1) &amp; " " &amp; MID(Overall!N26, FIND(" ", Overall!N26) + 1, FIND(",", Overall!N26, FIND(" ", Overall!N26)) - FIND(" ", Overall!N26) - 1) &amp; ", " &amp; MID(Overall!N26, FIND(",", Overall!N26, FIND(",",Overall!N26) + 1) + 2, LEN(Overall!N26))),"")</f>
        <v>44326</v>
      </c>
      <c r="Q24" s="7">
        <f>IF(Overall!O26&lt;&gt;"",DATEVALUE(MID(Overall!O26, FIND(",", Overall!O26) + 2, FIND(" ", Overall!O26) - FIND(",", Overall!O26) - 1) &amp; " " &amp; MID(Overall!O26, FIND(" ", Overall!O26) + 1, FIND(",", Overall!O26, FIND(" ", Overall!O26)) - FIND(" ", Overall!O26) - 1) &amp; ", " &amp; MID(Overall!O26, FIND(",", Overall!O26, FIND(",",Overall!O26) + 1) + 2, LEN(Overall!O26))),"")</f>
        <v>44306</v>
      </c>
      <c r="R24" s="5">
        <f t="shared" si="0"/>
        <v>8</v>
      </c>
      <c r="S24" s="10" t="str">
        <f>IF(Overall!$A26&lt;&gt;"",IF(AND(MONTH($N24) &lt;= 1, MONTH($O24) &gt;= 1), IF($R24 &lt;&gt; "", $H24/$R24, ""), ""),"")</f>
        <v/>
      </c>
      <c r="T24" s="10" t="str">
        <f>IF(Overall!$A26&lt;&gt;"",IF(AND(MONTH($N24) &lt;= 2, MONTH($O24) &gt;= 2), IF($R24 &lt;&gt; "", $H24/$R24, ""), ""),"")</f>
        <v/>
      </c>
      <c r="U24" s="10" t="str">
        <f>IF(Overall!$A26&lt;&gt;"",IF(AND(MONTH($N24) &lt;= 3, MONTH($O24) &gt;= 3), IF($R24 &lt;&gt; "", $H24/$R24, ""), ""),"")</f>
        <v/>
      </c>
      <c r="V24" s="10" t="str">
        <f>IF(Overall!$A26&lt;&gt;"",IF(AND(MONTH($N24) &lt;= 4, MONTH($O24) &gt;= 4), IF($R24 &lt;&gt; "", $H24/$R24, ""), ""),"")</f>
        <v/>
      </c>
      <c r="W24" s="10">
        <f>IF(Overall!$A26&lt;&gt;"",IF(AND(MONTH($N24) &lt;= 5, MONTH($O24) &gt;= 5), IF($R24 &lt;&gt; "", $H24/$R24, ""), ""),"")</f>
        <v>200000</v>
      </c>
      <c r="X24" s="10">
        <f>IF(Overall!$A26&lt;&gt;"",IF(AND(MONTH($N24) &lt;= 6, MONTH($O24) &gt;= 6), IF($R24 &lt;&gt; "", $H24/$R24, ""), ""),"")</f>
        <v>200000</v>
      </c>
      <c r="Y24" s="10">
        <f>IF(Overall!$A26&lt;&gt;"",IF(AND(MONTH($N24) &lt;= 7, MONTH($O24) &gt;= 7 ), IF($R24 &lt;&gt; "", $H24/$R24, ""), ""),"")</f>
        <v>200000</v>
      </c>
      <c r="Z24" s="10">
        <f>IF(Overall!$A26&lt;&gt;"",IF(AND(MONTH($N24) &lt;= 8, MONTH($O24) &gt;= 8), IF($R24 &lt;&gt; "", $H24/$R24, ""), ""),"")</f>
        <v>200000</v>
      </c>
      <c r="AA24" s="10">
        <f>IF(Overall!$A26&lt;&gt;"",IF(AND(MONTH($N24) &lt;= 9, MONTH($O24) &gt;= 9), IF($R24 &lt;&gt; "", $H24/$R24, ""), ""),"")</f>
        <v>200000</v>
      </c>
      <c r="AB24" s="10">
        <f>IF(Overall!$A26&lt;&gt;"",IF(AND(MONTH($N24) &lt;= 10, MONTH($O24) &gt;= 10), IF($R24 &lt;&gt; "", $H24/$R24, ""), ""),"")</f>
        <v>200000</v>
      </c>
      <c r="AC24" s="10">
        <f>IF(Overall!$A26&lt;&gt;"",IF(AND(MONTH($N24) &lt;= 11, MONTH($O24) &gt;= 11), IF($R24 &lt;&gt; "", $H24/$R24, ""), ""),"")</f>
        <v>200000</v>
      </c>
      <c r="AD24" s="10">
        <f>IF(Overall!$A26&lt;&gt;"",IF(AND(MONTH($N24) &lt;= 12, MONTH($O24) &gt;= 12), IF($R24 &lt;&gt; "", $H24/$R24, ""), ""),"")</f>
        <v>200000</v>
      </c>
      <c r="AF24" s="10" t="str">
        <f ca="1">IFERROR(IF(AND(NOW()&lt;= EOMONTH(DATE(YEAR($O24),1, 1), 0), Overall!$A26&lt;&gt;"", MONTH($N24) &lt;= 1, MONTH($O24) &gt;= 1), IF($R24 &lt;&gt; "", $H24/$R24, ""), ""), "")</f>
        <v/>
      </c>
      <c r="AG24" s="10" t="str">
        <f ca="1">IFERROR(IF(AND(NOW()&lt;= EOMONTH(DATE(YEAR($O24),2, 1), 0), Overall!$A26&lt;&gt;"", MONTH($N24) &lt;= 2, MONTH($O24) &gt;= 2), IF($R24 &lt;&gt; "", $H24/$R24, ""), ""), "")</f>
        <v/>
      </c>
      <c r="AH24" s="10" t="str">
        <f ca="1">IFERROR(IF(AND(NOW()&lt;= EOMONTH(DATE(YEAR($O24),3, 1), 0), Overall!$A26&lt;&gt;"", MONTH($N24) &lt;= 3, MONTH($O24) &gt;= 3), IF($R24 &lt;&gt; "", $H24/$R24, ""), ""), "")</f>
        <v/>
      </c>
      <c r="AI24" s="10" t="str">
        <f ca="1">IFERROR(IF(AND(NOW()&lt;= EOMONTH(DATE(YEAR($O24),4, 1), 0), Overall!$A26&lt;&gt;"", MONTH($N24) &lt;= 4, MONTH($O24) &gt;= 4), IF($R24 &lt;&gt; "", $H24/$R24, ""), ""), "")</f>
        <v/>
      </c>
      <c r="AJ24" s="10" t="str">
        <f ca="1">IFERROR(IF(AND(NOW()&lt;= EOMONTH(DATE(YEAR($O24),5, 1), 0), Overall!$A26&lt;&gt;"", MONTH($N24) &lt;= 5, MONTH($O24) &gt;= 5), IF($R24 &lt;&gt; "", $H24/$R24, ""), ""), "")</f>
        <v/>
      </c>
      <c r="AK24" s="10" t="str">
        <f ca="1">IFERROR(IF(AND(NOW()&lt;= EOMONTH(DATE(YEAR($O24),6, 1), 0), Overall!$A26&lt;&gt;"", MONTH($N24) &lt;= 6, MONTH($O24) &gt;= 6), IF($R24 &lt;&gt; "", $H24/$R24, ""), ""), "")</f>
        <v/>
      </c>
      <c r="AL24" s="10" t="str">
        <f ca="1">IFERROR(IF(AND(NOW()&lt;= EOMONTH(DATE(YEAR($O24),7, 1), 0), Overall!$A26&lt;&gt;"", MONTH($N24) &lt;= 7, MONTH($O24) &gt;= 7), IF($R24 &lt;&gt; "", $H24/$R24, ""), ""), "")</f>
        <v/>
      </c>
      <c r="AM24" s="10" t="str">
        <f ca="1">IFERROR(IF(AND(NOW()&lt;= EOMONTH(DATE(YEAR($O24),8, 1), 0), Overall!$A26&lt;&gt;"", MONTH($N24) &lt;= 8, MONTH($O24) &gt;= 8), IF($R24 &lt;&gt; "", $H24/$R24, ""), ""), "")</f>
        <v/>
      </c>
      <c r="AN24" s="10" t="str">
        <f ca="1">IFERROR(IF(AND(NOW()&lt;= EOMONTH(DATE(YEAR($O24),9, 1), 0), Overall!$A26&lt;&gt;"", MONTH($N24) &lt;= 9, MONTH($O24) &gt;= 9), IF($R24 &lt;&gt; "", $H24/$R24, ""), ""), "")</f>
        <v/>
      </c>
      <c r="AO24" s="10" t="str">
        <f ca="1">IFERROR(IF(AND(NOW()&lt;= EOMONTH(DATE(YEAR($O24),10, 1), 0), Overall!$A26&lt;&gt;"", MONTH($N24) &lt;= 10, MONTH($O24) &gt;= 10), IF($R24 &lt;&gt; "", $H24/$R24, ""), ""), "")</f>
        <v/>
      </c>
      <c r="AP24" s="10" t="str">
        <f ca="1">IFERROR(IF(AND(NOW()&lt;= EOMONTH(DATE(YEAR($O24),11, 1), 0), Overall!$A26&lt;&gt;"", MONTH($N24) &lt;=11, MONTH($O24) &gt;= 11), IF($R24 &lt;&gt; "", $H24/$R24, ""), ""), "")</f>
        <v/>
      </c>
      <c r="AQ24" s="10" t="str">
        <f ca="1">IFERROR(IF(AND(NOW()&lt;= EOMONTH(DATE(YEAR($O24),12, 1), 0), Overall!$A26&lt;&gt;"", MONTH($N24) &lt;= 12, MONTH($O24) &gt;= 12), IF($R24 &lt;&gt; "", $H24/$R24, ""), ""), "")</f>
        <v/>
      </c>
      <c r="AR24" s="16">
        <f t="shared" ca="1" si="1"/>
        <v>0</v>
      </c>
    </row>
    <row r="25" spans="1:44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6">
        <f>IF(Overall!F27&lt;&gt;"",VALUE(Overall!F27),"")</f>
        <v>800000</v>
      </c>
      <c r="I25" s="6">
        <f>IF(Overall!G27&lt;&gt;"",VALUE(Overall!G27),"")</f>
        <v>59</v>
      </c>
      <c r="J25" s="6">
        <f>IF(Overall!H27&lt;&gt;"",VALUE(Overall!H27),"")</f>
        <v>0</v>
      </c>
      <c r="K25" s="6">
        <f>IF(Overall!I27&lt;&gt;"",VALUE(Overall!I27),"")</f>
        <v>2.68</v>
      </c>
      <c r="L25" s="6">
        <f>IF(Overall!J27&lt;&gt;"",VALUE(Overall!J27),"")</f>
        <v>0</v>
      </c>
      <c r="M25" s="6">
        <f>IF(Overall!K27&lt;&gt;"",VALUE(Overall!K27),"")</f>
        <v>2.68</v>
      </c>
      <c r="N25" s="7">
        <f>IF(Overall!L27&lt;&gt;"",DATEVALUE(MID(Overall!L27, FIND(",", Overall!L27) + 2, FIND(" ", Overall!L27) - FIND(",", Overall!L27) - 1) &amp; " " &amp; MID(Overall!L27, FIND(" ", Overall!L27) + 1, FIND(",", Overall!L27, FIND(" ", Overall!L27)) - FIND(" ", Overall!L27) - 1) &amp; ", " &amp; MID(Overall!L27, FIND(",", Overall!L27, FIND(",",Overall!L27) + 1) + 2, LEN(Overall!L27))),"")</f>
        <v>44317</v>
      </c>
      <c r="O25" s="7">
        <f>IF(Overall!M27&lt;&gt;"",DATEVALUE(MID(Overall!M27, FIND(",", Overall!M27) + 2, FIND(" ", Overall!M27) - FIND(",", Overall!M27) - 1) &amp; " " &amp; MID(Overall!M27, FIND(" ", Overall!M27) + 1, FIND(",", Overall!M27, FIND(" ", Overall!M27)) - FIND(" ", Overall!M27) - 1) &amp; ", " &amp; MID(Overall!M27, FIND(",", Overall!M27, FIND(",",Overall!M27) + 1) + 2, LEN(Overall!M27))),"")</f>
        <v>44561</v>
      </c>
      <c r="P25" s="7">
        <f>IF(Overall!N27&lt;&gt;"",DATEVALUE(MID(Overall!N27, FIND(",", Overall!N27) + 2, FIND(" ", Overall!N27) - FIND(",", Overall!N27) - 1) &amp; " " &amp; MID(Overall!N27, FIND(" ", Overall!N27) + 1, FIND(",", Overall!N27, FIND(" ", Overall!N27)) - FIND(" ", Overall!N27) - 1) &amp; ", " &amp; MID(Overall!N27, FIND(",", Overall!N27, FIND(",",Overall!N27) + 1) + 2, LEN(Overall!N27))),"")</f>
        <v>44326</v>
      </c>
      <c r="Q25" s="7">
        <f>IF(Overall!O27&lt;&gt;"",DATEVALUE(MID(Overall!O27, FIND(",", Overall!O27) + 2, FIND(" ", Overall!O27) - FIND(",", Overall!O27) - 1) &amp; " " &amp; MID(Overall!O27, FIND(" ", Overall!O27) + 1, FIND(",", Overall!O27, FIND(" ", Overall!O27)) - FIND(" ", Overall!O27) - 1) &amp; ", " &amp; MID(Overall!O27, FIND(",", Overall!O27, FIND(",",Overall!O27) + 1) + 2, LEN(Overall!O27))),"")</f>
        <v>44306</v>
      </c>
      <c r="R25" s="5">
        <f t="shared" si="0"/>
        <v>8</v>
      </c>
      <c r="S25" s="10" t="str">
        <f>IF(Overall!$A27&lt;&gt;"",IF(AND(MONTH($N25) &lt;= 1, MONTH($O25) &gt;= 1), IF($R25 &lt;&gt; "", $H25/$R25, ""), ""),"")</f>
        <v/>
      </c>
      <c r="T25" s="10" t="str">
        <f>IF(Overall!$A27&lt;&gt;"",IF(AND(MONTH($N25) &lt;= 2, MONTH($O25) &gt;= 2), IF($R25 &lt;&gt; "", $H25/$R25, ""), ""),"")</f>
        <v/>
      </c>
      <c r="U25" s="10" t="str">
        <f>IF(Overall!$A27&lt;&gt;"",IF(AND(MONTH($N25) &lt;= 3, MONTH($O25) &gt;= 3), IF($R25 &lt;&gt; "", $H25/$R25, ""), ""),"")</f>
        <v/>
      </c>
      <c r="V25" s="10" t="str">
        <f>IF(Overall!$A27&lt;&gt;"",IF(AND(MONTH($N25) &lt;= 4, MONTH($O25) &gt;= 4), IF($R25 &lt;&gt; "", $H25/$R25, ""), ""),"")</f>
        <v/>
      </c>
      <c r="W25" s="10">
        <f>IF(Overall!$A27&lt;&gt;"",IF(AND(MONTH($N25) &lt;= 5, MONTH($O25) &gt;= 5), IF($R25 &lt;&gt; "", $H25/$R25, ""), ""),"")</f>
        <v>100000</v>
      </c>
      <c r="X25" s="10">
        <f>IF(Overall!$A27&lt;&gt;"",IF(AND(MONTH($N25) &lt;= 6, MONTH($O25) &gt;= 6), IF($R25 &lt;&gt; "", $H25/$R25, ""), ""),"")</f>
        <v>100000</v>
      </c>
      <c r="Y25" s="10">
        <f>IF(Overall!$A27&lt;&gt;"",IF(AND(MONTH($N25) &lt;= 7, MONTH($O25) &gt;= 7 ), IF($R25 &lt;&gt; "", $H25/$R25, ""), ""),"")</f>
        <v>100000</v>
      </c>
      <c r="Z25" s="10">
        <f>IF(Overall!$A27&lt;&gt;"",IF(AND(MONTH($N25) &lt;= 8, MONTH($O25) &gt;= 8), IF($R25 &lt;&gt; "", $H25/$R25, ""), ""),"")</f>
        <v>100000</v>
      </c>
      <c r="AA25" s="10">
        <f>IF(Overall!$A27&lt;&gt;"",IF(AND(MONTH($N25) &lt;= 9, MONTH($O25) &gt;= 9), IF($R25 &lt;&gt; "", $H25/$R25, ""), ""),"")</f>
        <v>100000</v>
      </c>
      <c r="AB25" s="10">
        <f>IF(Overall!$A27&lt;&gt;"",IF(AND(MONTH($N25) &lt;= 10, MONTH($O25) &gt;= 10), IF($R25 &lt;&gt; "", $H25/$R25, ""), ""),"")</f>
        <v>100000</v>
      </c>
      <c r="AC25" s="10">
        <f>IF(Overall!$A27&lt;&gt;"",IF(AND(MONTH($N25) &lt;= 11, MONTH($O25) &gt;= 11), IF($R25 &lt;&gt; "", $H25/$R25, ""), ""),"")</f>
        <v>100000</v>
      </c>
      <c r="AD25" s="10">
        <f>IF(Overall!$A27&lt;&gt;"",IF(AND(MONTH($N25) &lt;= 12, MONTH($O25) &gt;= 12), IF($R25 &lt;&gt; "", $H25/$R25, ""), ""),"")</f>
        <v>100000</v>
      </c>
      <c r="AF25" s="10" t="str">
        <f ca="1">IFERROR(IF(AND(NOW()&lt;= EOMONTH(DATE(YEAR($O25),1, 1), 0), Overall!$A27&lt;&gt;"", MONTH($N25) &lt;= 1, MONTH($O25) &gt;= 1), IF($R25 &lt;&gt; "", $H25/$R25, ""), ""), "")</f>
        <v/>
      </c>
      <c r="AG25" s="10" t="str">
        <f ca="1">IFERROR(IF(AND(NOW()&lt;= EOMONTH(DATE(YEAR($O25),2, 1), 0), Overall!$A27&lt;&gt;"", MONTH($N25) &lt;= 2, MONTH($O25) &gt;= 2), IF($R25 &lt;&gt; "", $H25/$R25, ""), ""), "")</f>
        <v/>
      </c>
      <c r="AH25" s="10" t="str">
        <f ca="1">IFERROR(IF(AND(NOW()&lt;= EOMONTH(DATE(YEAR($O25),3, 1), 0), Overall!$A27&lt;&gt;"", MONTH($N25) &lt;= 3, MONTH($O25) &gt;= 3), IF($R25 &lt;&gt; "", $H25/$R25, ""), ""), "")</f>
        <v/>
      </c>
      <c r="AI25" s="10" t="str">
        <f ca="1">IFERROR(IF(AND(NOW()&lt;= EOMONTH(DATE(YEAR($O25),4, 1), 0), Overall!$A27&lt;&gt;"", MONTH($N25) &lt;= 4, MONTH($O25) &gt;= 4), IF($R25 &lt;&gt; "", $H25/$R25, ""), ""), "")</f>
        <v/>
      </c>
      <c r="AJ25" s="10" t="str">
        <f ca="1">IFERROR(IF(AND(NOW()&lt;= EOMONTH(DATE(YEAR($O25),5, 1), 0), Overall!$A27&lt;&gt;"", MONTH($N25) &lt;= 5, MONTH($O25) &gt;= 5), IF($R25 &lt;&gt; "", $H25/$R25, ""), ""), "")</f>
        <v/>
      </c>
      <c r="AK25" s="10" t="str">
        <f ca="1">IFERROR(IF(AND(NOW()&lt;= EOMONTH(DATE(YEAR($O25),6, 1), 0), Overall!$A27&lt;&gt;"", MONTH($N25) &lt;= 6, MONTH($O25) &gt;= 6), IF($R25 &lt;&gt; "", $H25/$R25, ""), ""), "")</f>
        <v/>
      </c>
      <c r="AL25" s="10" t="str">
        <f ca="1">IFERROR(IF(AND(NOW()&lt;= EOMONTH(DATE(YEAR($O25),7, 1), 0), Overall!$A27&lt;&gt;"", MONTH($N25) &lt;= 7, MONTH($O25) &gt;= 7), IF($R25 &lt;&gt; "", $H25/$R25, ""), ""), "")</f>
        <v/>
      </c>
      <c r="AM25" s="10" t="str">
        <f ca="1">IFERROR(IF(AND(NOW()&lt;= EOMONTH(DATE(YEAR($O25),8, 1), 0), Overall!$A27&lt;&gt;"", MONTH($N25) &lt;= 8, MONTH($O25) &gt;= 8), IF($R25 &lt;&gt; "", $H25/$R25, ""), ""), "")</f>
        <v/>
      </c>
      <c r="AN25" s="10" t="str">
        <f ca="1">IFERROR(IF(AND(NOW()&lt;= EOMONTH(DATE(YEAR($O25),9, 1), 0), Overall!$A27&lt;&gt;"", MONTH($N25) &lt;= 9, MONTH($O25) &gt;= 9), IF($R25 &lt;&gt; "", $H25/$R25, ""), ""), "")</f>
        <v/>
      </c>
      <c r="AO25" s="10" t="str">
        <f ca="1">IFERROR(IF(AND(NOW()&lt;= EOMONTH(DATE(YEAR($O25),10, 1), 0), Overall!$A27&lt;&gt;"", MONTH($N25) &lt;= 10, MONTH($O25) &gt;= 10), IF($R25 &lt;&gt; "", $H25/$R25, ""), ""), "")</f>
        <v/>
      </c>
      <c r="AP25" s="10" t="str">
        <f ca="1">IFERROR(IF(AND(NOW()&lt;= EOMONTH(DATE(YEAR($O25),11, 1), 0), Overall!$A27&lt;&gt;"", MONTH($N25) &lt;=11, MONTH($O25) &gt;= 11), IF($R25 &lt;&gt; "", $H25/$R25, ""), ""), "")</f>
        <v/>
      </c>
      <c r="AQ25" s="10" t="str">
        <f ca="1">IFERROR(IF(AND(NOW()&lt;= EOMONTH(DATE(YEAR($O25),12, 1), 0), Overall!$A27&lt;&gt;"", MONTH($N25) &lt;= 12, MONTH($O25) &gt;= 12), IF($R25 &lt;&gt; "", $H25/$R25, ""), ""), "")</f>
        <v/>
      </c>
      <c r="AR25" s="16">
        <f t="shared" ca="1" si="1"/>
        <v>0</v>
      </c>
    </row>
    <row r="26" spans="1:44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6">
        <f>IF(Overall!F28&lt;&gt;"",VALUE(Overall!F28),"")</f>
        <v>800000</v>
      </c>
      <c r="I26" s="6">
        <f>IF(Overall!G28&lt;&gt;"",VALUE(Overall!G28),"")</f>
        <v>59</v>
      </c>
      <c r="J26" s="6">
        <f>IF(Overall!H28&lt;&gt;"",VALUE(Overall!H28),"")</f>
        <v>0</v>
      </c>
      <c r="K26" s="6">
        <f>IF(Overall!I28&lt;&gt;"",VALUE(Overall!I28),"")</f>
        <v>2.68</v>
      </c>
      <c r="L26" s="6">
        <f>IF(Overall!J28&lt;&gt;"",VALUE(Overall!J28),"")</f>
        <v>0</v>
      </c>
      <c r="M26" s="6">
        <f>IF(Overall!K28&lt;&gt;"",VALUE(Overall!K28),"")</f>
        <v>2.68</v>
      </c>
      <c r="N26" s="7">
        <f>IF(Overall!L28&lt;&gt;"",DATEVALUE(MID(Overall!L28, FIND(",", Overall!L28) + 2, FIND(" ", Overall!L28) - FIND(",", Overall!L28) - 1) &amp; " " &amp; MID(Overall!L28, FIND(" ", Overall!L28) + 1, FIND(",", Overall!L28, FIND(" ", Overall!L28)) - FIND(" ", Overall!L28) - 1) &amp; ", " &amp; MID(Overall!L28, FIND(",", Overall!L28, FIND(",",Overall!L28) + 1) + 2, LEN(Overall!L28))),"")</f>
        <v>44317</v>
      </c>
      <c r="O26" s="7">
        <f>IF(Overall!M28&lt;&gt;"",DATEVALUE(MID(Overall!M28, FIND(",", Overall!M28) + 2, FIND(" ", Overall!M28) - FIND(",", Overall!M28) - 1) &amp; " " &amp; MID(Overall!M28, FIND(" ", Overall!M28) + 1, FIND(",", Overall!M28, FIND(" ", Overall!M28)) - FIND(" ", Overall!M28) - 1) &amp; ", " &amp; MID(Overall!M28, FIND(",", Overall!M28, FIND(",",Overall!M28) + 1) + 2, LEN(Overall!M28))),"")</f>
        <v>44561</v>
      </c>
      <c r="P26" s="7">
        <f>IF(Overall!N28&lt;&gt;"",DATEVALUE(MID(Overall!N28, FIND(",", Overall!N28) + 2, FIND(" ", Overall!N28) - FIND(",", Overall!N28) - 1) &amp; " " &amp; MID(Overall!N28, FIND(" ", Overall!N28) + 1, FIND(",", Overall!N28, FIND(" ", Overall!N28)) - FIND(" ", Overall!N28) - 1) &amp; ", " &amp; MID(Overall!N28, FIND(",", Overall!N28, FIND(",",Overall!N28) + 1) + 2, LEN(Overall!N28))),"")</f>
        <v>44326</v>
      </c>
      <c r="Q26" s="7">
        <f>IF(Overall!O28&lt;&gt;"",DATEVALUE(MID(Overall!O28, FIND(",", Overall!O28) + 2, FIND(" ", Overall!O28) - FIND(",", Overall!O28) - 1) &amp; " " &amp; MID(Overall!O28, FIND(" ", Overall!O28) + 1, FIND(",", Overall!O28, FIND(" ", Overall!O28)) - FIND(" ", Overall!O28) - 1) &amp; ", " &amp; MID(Overall!O28, FIND(",", Overall!O28, FIND(",",Overall!O28) + 1) + 2, LEN(Overall!O28))),"")</f>
        <v>44306</v>
      </c>
      <c r="R26" s="5">
        <f t="shared" si="0"/>
        <v>8</v>
      </c>
      <c r="S26" s="10" t="str">
        <f>IF(Overall!$A28&lt;&gt;"",IF(AND(MONTH($N26) &lt;= 1, MONTH($O26) &gt;= 1), IF($R26 &lt;&gt; "", $H26/$R26, ""), ""),"")</f>
        <v/>
      </c>
      <c r="T26" s="10" t="str">
        <f>IF(Overall!$A28&lt;&gt;"",IF(AND(MONTH($N26) &lt;= 2, MONTH($O26) &gt;= 2), IF($R26 &lt;&gt; "", $H26/$R26, ""), ""),"")</f>
        <v/>
      </c>
      <c r="U26" s="10" t="str">
        <f>IF(Overall!$A28&lt;&gt;"",IF(AND(MONTH($N26) &lt;= 3, MONTH($O26) &gt;= 3), IF($R26 &lt;&gt; "", $H26/$R26, ""), ""),"")</f>
        <v/>
      </c>
      <c r="V26" s="10" t="str">
        <f>IF(Overall!$A28&lt;&gt;"",IF(AND(MONTH($N26) &lt;= 4, MONTH($O26) &gt;= 4), IF($R26 &lt;&gt; "", $H26/$R26, ""), ""),"")</f>
        <v/>
      </c>
      <c r="W26" s="10">
        <f>IF(Overall!$A28&lt;&gt;"",IF(AND(MONTH($N26) &lt;= 5, MONTH($O26) &gt;= 5), IF($R26 &lt;&gt; "", $H26/$R26, ""), ""),"")</f>
        <v>100000</v>
      </c>
      <c r="X26" s="10">
        <f>IF(Overall!$A28&lt;&gt;"",IF(AND(MONTH($N26) &lt;= 6, MONTH($O26) &gt;= 6), IF($R26 &lt;&gt; "", $H26/$R26, ""), ""),"")</f>
        <v>100000</v>
      </c>
      <c r="Y26" s="10">
        <f>IF(Overall!$A28&lt;&gt;"",IF(AND(MONTH($N26) &lt;= 7, MONTH($O26) &gt;= 7 ), IF($R26 &lt;&gt; "", $H26/$R26, ""), ""),"")</f>
        <v>100000</v>
      </c>
      <c r="Z26" s="10">
        <f>IF(Overall!$A28&lt;&gt;"",IF(AND(MONTH($N26) &lt;= 8, MONTH($O26) &gt;= 8), IF($R26 &lt;&gt; "", $H26/$R26, ""), ""),"")</f>
        <v>100000</v>
      </c>
      <c r="AA26" s="10">
        <f>IF(Overall!$A28&lt;&gt;"",IF(AND(MONTH($N26) &lt;= 9, MONTH($O26) &gt;= 9), IF($R26 &lt;&gt; "", $H26/$R26, ""), ""),"")</f>
        <v>100000</v>
      </c>
      <c r="AB26" s="10">
        <f>IF(Overall!$A28&lt;&gt;"",IF(AND(MONTH($N26) &lt;= 10, MONTH($O26) &gt;= 10), IF($R26 &lt;&gt; "", $H26/$R26, ""), ""),"")</f>
        <v>100000</v>
      </c>
      <c r="AC26" s="10">
        <f>IF(Overall!$A28&lt;&gt;"",IF(AND(MONTH($N26) &lt;= 11, MONTH($O26) &gt;= 11), IF($R26 &lt;&gt; "", $H26/$R26, ""), ""),"")</f>
        <v>100000</v>
      </c>
      <c r="AD26" s="10">
        <f>IF(Overall!$A28&lt;&gt;"",IF(AND(MONTH($N26) &lt;= 12, MONTH($O26) &gt;= 12), IF($R26 &lt;&gt; "", $H26/$R26, ""), ""),"")</f>
        <v>100000</v>
      </c>
      <c r="AF26" s="10" t="str">
        <f ca="1">IFERROR(IF(AND(NOW()&lt;= EOMONTH(DATE(YEAR($O26),1, 1), 0), Overall!$A28&lt;&gt;"", MONTH($N26) &lt;= 1, MONTH($O26) &gt;= 1), IF($R26 &lt;&gt; "", $H26/$R26, ""), ""), "")</f>
        <v/>
      </c>
      <c r="AG26" s="10" t="str">
        <f ca="1">IFERROR(IF(AND(NOW()&lt;= EOMONTH(DATE(YEAR($O26),2, 1), 0), Overall!$A28&lt;&gt;"", MONTH($N26) &lt;= 2, MONTH($O26) &gt;= 2), IF($R26 &lt;&gt; "", $H26/$R26, ""), ""), "")</f>
        <v/>
      </c>
      <c r="AH26" s="10" t="str">
        <f ca="1">IFERROR(IF(AND(NOW()&lt;= EOMONTH(DATE(YEAR($O26),3, 1), 0), Overall!$A28&lt;&gt;"", MONTH($N26) &lt;= 3, MONTH($O26) &gt;= 3), IF($R26 &lt;&gt; "", $H26/$R26, ""), ""), "")</f>
        <v/>
      </c>
      <c r="AI26" s="10" t="str">
        <f ca="1">IFERROR(IF(AND(NOW()&lt;= EOMONTH(DATE(YEAR($O26),4, 1), 0), Overall!$A28&lt;&gt;"", MONTH($N26) &lt;= 4, MONTH($O26) &gt;= 4), IF($R26 &lt;&gt; "", $H26/$R26, ""), ""), "")</f>
        <v/>
      </c>
      <c r="AJ26" s="10" t="str">
        <f ca="1">IFERROR(IF(AND(NOW()&lt;= EOMONTH(DATE(YEAR($O26),5, 1), 0), Overall!$A28&lt;&gt;"", MONTH($N26) &lt;= 5, MONTH($O26) &gt;= 5), IF($R26 &lt;&gt; "", $H26/$R26, ""), ""), "")</f>
        <v/>
      </c>
      <c r="AK26" s="10" t="str">
        <f ca="1">IFERROR(IF(AND(NOW()&lt;= EOMONTH(DATE(YEAR($O26),6, 1), 0), Overall!$A28&lt;&gt;"", MONTH($N26) &lt;= 6, MONTH($O26) &gt;= 6), IF($R26 &lt;&gt; "", $H26/$R26, ""), ""), "")</f>
        <v/>
      </c>
      <c r="AL26" s="10" t="str">
        <f ca="1">IFERROR(IF(AND(NOW()&lt;= EOMONTH(DATE(YEAR($O26),7, 1), 0), Overall!$A28&lt;&gt;"", MONTH($N26) &lt;= 7, MONTH($O26) &gt;= 7), IF($R26 &lt;&gt; "", $H26/$R26, ""), ""), "")</f>
        <v/>
      </c>
      <c r="AM26" s="10" t="str">
        <f ca="1">IFERROR(IF(AND(NOW()&lt;= EOMONTH(DATE(YEAR($O26),8, 1), 0), Overall!$A28&lt;&gt;"", MONTH($N26) &lt;= 8, MONTH($O26) &gt;= 8), IF($R26 &lt;&gt; "", $H26/$R26, ""), ""), "")</f>
        <v/>
      </c>
      <c r="AN26" s="10" t="str">
        <f ca="1">IFERROR(IF(AND(NOW()&lt;= EOMONTH(DATE(YEAR($O26),9, 1), 0), Overall!$A28&lt;&gt;"", MONTH($N26) &lt;= 9, MONTH($O26) &gt;= 9), IF($R26 &lt;&gt; "", $H26/$R26, ""), ""), "")</f>
        <v/>
      </c>
      <c r="AO26" s="10" t="str">
        <f ca="1">IFERROR(IF(AND(NOW()&lt;= EOMONTH(DATE(YEAR($O26),10, 1), 0), Overall!$A28&lt;&gt;"", MONTH($N26) &lt;= 10, MONTH($O26) &gt;= 10), IF($R26 &lt;&gt; "", $H26/$R26, ""), ""), "")</f>
        <v/>
      </c>
      <c r="AP26" s="10" t="str">
        <f ca="1">IFERROR(IF(AND(NOW()&lt;= EOMONTH(DATE(YEAR($O26),11, 1), 0), Overall!$A28&lt;&gt;"", MONTH($N26) &lt;=11, MONTH($O26) &gt;= 11), IF($R26 &lt;&gt; "", $H26/$R26, ""), ""), "")</f>
        <v/>
      </c>
      <c r="AQ26" s="10" t="str">
        <f ca="1">IFERROR(IF(AND(NOW()&lt;= EOMONTH(DATE(YEAR($O26),12, 1), 0), Overall!$A28&lt;&gt;"", MONTH($N26) &lt;= 12, MONTH($O26) &gt;= 12), IF($R26 &lt;&gt; "", $H26/$R26, ""), ""), "")</f>
        <v/>
      </c>
      <c r="AR26" s="16">
        <f t="shared" ca="1" si="1"/>
        <v>0</v>
      </c>
    </row>
    <row r="27" spans="1:44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6">
        <f>IF(Overall!F29&lt;&gt;"",VALUE(Overall!F29),"")</f>
        <v>800000</v>
      </c>
      <c r="I27" s="6">
        <f>IF(Overall!G29&lt;&gt;"",VALUE(Overall!G29),"")</f>
        <v>59</v>
      </c>
      <c r="J27" s="6">
        <f>IF(Overall!H29&lt;&gt;"",VALUE(Overall!H29),"")</f>
        <v>0</v>
      </c>
      <c r="K27" s="6">
        <f>IF(Overall!I29&lt;&gt;"",VALUE(Overall!I29),"")</f>
        <v>2.68</v>
      </c>
      <c r="L27" s="6">
        <f>IF(Overall!J29&lt;&gt;"",VALUE(Overall!J29),"")</f>
        <v>0</v>
      </c>
      <c r="M27" s="6">
        <f>IF(Overall!K29&lt;&gt;"",VALUE(Overall!K29),"")</f>
        <v>2.68</v>
      </c>
      <c r="N27" s="7">
        <f>IF(Overall!L29&lt;&gt;"",DATEVALUE(MID(Overall!L29, FIND(",", Overall!L29) + 2, FIND(" ", Overall!L29) - FIND(",", Overall!L29) - 1) &amp; " " &amp; MID(Overall!L29, FIND(" ", Overall!L29) + 1, FIND(",", Overall!L29, FIND(" ", Overall!L29)) - FIND(" ", Overall!L29) - 1) &amp; ", " &amp; MID(Overall!L29, FIND(",", Overall!L29, FIND(",",Overall!L29) + 1) + 2, LEN(Overall!L29))),"")</f>
        <v>44317</v>
      </c>
      <c r="O27" s="7">
        <f>IF(Overall!M29&lt;&gt;"",DATEVALUE(MID(Overall!M29, FIND(",", Overall!M29) + 2, FIND(" ", Overall!M29) - FIND(",", Overall!M29) - 1) &amp; " " &amp; MID(Overall!M29, FIND(" ", Overall!M29) + 1, FIND(",", Overall!M29, FIND(" ", Overall!M29)) - FIND(" ", Overall!M29) - 1) &amp; ", " &amp; MID(Overall!M29, FIND(",", Overall!M29, FIND(",",Overall!M29) + 1) + 2, LEN(Overall!M29))),"")</f>
        <v>44561</v>
      </c>
      <c r="P27" s="7">
        <f>IF(Overall!N29&lt;&gt;"",DATEVALUE(MID(Overall!N29, FIND(",", Overall!N29) + 2, FIND(" ", Overall!N29) - FIND(",", Overall!N29) - 1) &amp; " " &amp; MID(Overall!N29, FIND(" ", Overall!N29) + 1, FIND(",", Overall!N29, FIND(" ", Overall!N29)) - FIND(" ", Overall!N29) - 1) &amp; ", " &amp; MID(Overall!N29, FIND(",", Overall!N29, FIND(",",Overall!N29) + 1) + 2, LEN(Overall!N29))),"")</f>
        <v>44326</v>
      </c>
      <c r="Q27" s="7">
        <f>IF(Overall!O29&lt;&gt;"",DATEVALUE(MID(Overall!O29, FIND(",", Overall!O29) + 2, FIND(" ", Overall!O29) - FIND(",", Overall!O29) - 1) &amp; " " &amp; MID(Overall!O29, FIND(" ", Overall!O29) + 1, FIND(",", Overall!O29, FIND(" ", Overall!O29)) - FIND(" ", Overall!O29) - 1) &amp; ", " &amp; MID(Overall!O29, FIND(",", Overall!O29, FIND(",",Overall!O29) + 1) + 2, LEN(Overall!O29))),"")</f>
        <v>44306</v>
      </c>
      <c r="R27" s="5">
        <f t="shared" si="0"/>
        <v>8</v>
      </c>
      <c r="S27" s="10" t="str">
        <f>IF(Overall!$A29&lt;&gt;"",IF(AND(MONTH($N27) &lt;= 1, MONTH($O27) &gt;= 1), IF($R27 &lt;&gt; "", $H27/$R27, ""), ""),"")</f>
        <v/>
      </c>
      <c r="T27" s="10" t="str">
        <f>IF(Overall!$A29&lt;&gt;"",IF(AND(MONTH($N27) &lt;= 2, MONTH($O27) &gt;= 2), IF($R27 &lt;&gt; "", $H27/$R27, ""), ""),"")</f>
        <v/>
      </c>
      <c r="U27" s="10" t="str">
        <f>IF(Overall!$A29&lt;&gt;"",IF(AND(MONTH($N27) &lt;= 3, MONTH($O27) &gt;= 3), IF($R27 &lt;&gt; "", $H27/$R27, ""), ""),"")</f>
        <v/>
      </c>
      <c r="V27" s="10" t="str">
        <f>IF(Overall!$A29&lt;&gt;"",IF(AND(MONTH($N27) &lt;= 4, MONTH($O27) &gt;= 4), IF($R27 &lt;&gt; "", $H27/$R27, ""), ""),"")</f>
        <v/>
      </c>
      <c r="W27" s="10">
        <f>IF(Overall!$A29&lt;&gt;"",IF(AND(MONTH($N27) &lt;= 5, MONTH($O27) &gt;= 5), IF($R27 &lt;&gt; "", $H27/$R27, ""), ""),"")</f>
        <v>100000</v>
      </c>
      <c r="X27" s="10">
        <f>IF(Overall!$A29&lt;&gt;"",IF(AND(MONTH($N27) &lt;= 6, MONTH($O27) &gt;= 6), IF($R27 &lt;&gt; "", $H27/$R27, ""), ""),"")</f>
        <v>100000</v>
      </c>
      <c r="Y27" s="10">
        <f>IF(Overall!$A29&lt;&gt;"",IF(AND(MONTH($N27) &lt;= 7, MONTH($O27) &gt;= 7 ), IF($R27 &lt;&gt; "", $H27/$R27, ""), ""),"")</f>
        <v>100000</v>
      </c>
      <c r="Z27" s="10">
        <f>IF(Overall!$A29&lt;&gt;"",IF(AND(MONTH($N27) &lt;= 8, MONTH($O27) &gt;= 8), IF($R27 &lt;&gt; "", $H27/$R27, ""), ""),"")</f>
        <v>100000</v>
      </c>
      <c r="AA27" s="10">
        <f>IF(Overall!$A29&lt;&gt;"",IF(AND(MONTH($N27) &lt;= 9, MONTH($O27) &gt;= 9), IF($R27 &lt;&gt; "", $H27/$R27, ""), ""),"")</f>
        <v>100000</v>
      </c>
      <c r="AB27" s="10">
        <f>IF(Overall!$A29&lt;&gt;"",IF(AND(MONTH($N27) &lt;= 10, MONTH($O27) &gt;= 10), IF($R27 &lt;&gt; "", $H27/$R27, ""), ""),"")</f>
        <v>100000</v>
      </c>
      <c r="AC27" s="10">
        <f>IF(Overall!$A29&lt;&gt;"",IF(AND(MONTH($N27) &lt;= 11, MONTH($O27) &gt;= 11), IF($R27 &lt;&gt; "", $H27/$R27, ""), ""),"")</f>
        <v>100000</v>
      </c>
      <c r="AD27" s="10">
        <f>IF(Overall!$A29&lt;&gt;"",IF(AND(MONTH($N27) &lt;= 12, MONTH($O27) &gt;= 12), IF($R27 &lt;&gt; "", $H27/$R27, ""), ""),"")</f>
        <v>100000</v>
      </c>
      <c r="AF27" s="10" t="str">
        <f ca="1">IFERROR(IF(AND(NOW()&lt;= EOMONTH(DATE(YEAR($O27),1, 1), 0), Overall!$A29&lt;&gt;"", MONTH($N27) &lt;= 1, MONTH($O27) &gt;= 1), IF($R27 &lt;&gt; "", $H27/$R27, ""), ""), "")</f>
        <v/>
      </c>
      <c r="AG27" s="10" t="str">
        <f ca="1">IFERROR(IF(AND(NOW()&lt;= EOMONTH(DATE(YEAR($O27),2, 1), 0), Overall!$A29&lt;&gt;"", MONTH($N27) &lt;= 2, MONTH($O27) &gt;= 2), IF($R27 &lt;&gt; "", $H27/$R27, ""), ""), "")</f>
        <v/>
      </c>
      <c r="AH27" s="10" t="str">
        <f ca="1">IFERROR(IF(AND(NOW()&lt;= EOMONTH(DATE(YEAR($O27),3, 1), 0), Overall!$A29&lt;&gt;"", MONTH($N27) &lt;= 3, MONTH($O27) &gt;= 3), IF($R27 &lt;&gt; "", $H27/$R27, ""), ""), "")</f>
        <v/>
      </c>
      <c r="AI27" s="10" t="str">
        <f ca="1">IFERROR(IF(AND(NOW()&lt;= EOMONTH(DATE(YEAR($O27),4, 1), 0), Overall!$A29&lt;&gt;"", MONTH($N27) &lt;= 4, MONTH($O27) &gt;= 4), IF($R27 &lt;&gt; "", $H27/$R27, ""), ""), "")</f>
        <v/>
      </c>
      <c r="AJ27" s="10" t="str">
        <f ca="1">IFERROR(IF(AND(NOW()&lt;= EOMONTH(DATE(YEAR($O27),5, 1), 0), Overall!$A29&lt;&gt;"", MONTH($N27) &lt;= 5, MONTH($O27) &gt;= 5), IF($R27 &lt;&gt; "", $H27/$R27, ""), ""), "")</f>
        <v/>
      </c>
      <c r="AK27" s="10" t="str">
        <f ca="1">IFERROR(IF(AND(NOW()&lt;= EOMONTH(DATE(YEAR($O27),6, 1), 0), Overall!$A29&lt;&gt;"", MONTH($N27) &lt;= 6, MONTH($O27) &gt;= 6), IF($R27 &lt;&gt; "", $H27/$R27, ""), ""), "")</f>
        <v/>
      </c>
      <c r="AL27" s="10" t="str">
        <f ca="1">IFERROR(IF(AND(NOW()&lt;= EOMONTH(DATE(YEAR($O27),7, 1), 0), Overall!$A29&lt;&gt;"", MONTH($N27) &lt;= 7, MONTH($O27) &gt;= 7), IF($R27 &lt;&gt; "", $H27/$R27, ""), ""), "")</f>
        <v/>
      </c>
      <c r="AM27" s="10" t="str">
        <f ca="1">IFERROR(IF(AND(NOW()&lt;= EOMONTH(DATE(YEAR($O27),8, 1), 0), Overall!$A29&lt;&gt;"", MONTH($N27) &lt;= 8, MONTH($O27) &gt;= 8), IF($R27 &lt;&gt; "", $H27/$R27, ""), ""), "")</f>
        <v/>
      </c>
      <c r="AN27" s="10" t="str">
        <f ca="1">IFERROR(IF(AND(NOW()&lt;= EOMONTH(DATE(YEAR($O27),9, 1), 0), Overall!$A29&lt;&gt;"", MONTH($N27) &lt;= 9, MONTH($O27) &gt;= 9), IF($R27 &lt;&gt; "", $H27/$R27, ""), ""), "")</f>
        <v/>
      </c>
      <c r="AO27" s="10" t="str">
        <f ca="1">IFERROR(IF(AND(NOW()&lt;= EOMONTH(DATE(YEAR($O27),10, 1), 0), Overall!$A29&lt;&gt;"", MONTH($N27) &lt;= 10, MONTH($O27) &gt;= 10), IF($R27 &lt;&gt; "", $H27/$R27, ""), ""), "")</f>
        <v/>
      </c>
      <c r="AP27" s="10" t="str">
        <f ca="1">IFERROR(IF(AND(NOW()&lt;= EOMONTH(DATE(YEAR($O27),11, 1), 0), Overall!$A29&lt;&gt;"", MONTH($N27) &lt;=11, MONTH($O27) &gt;= 11), IF($R27 &lt;&gt; "", $H27/$R27, ""), ""), "")</f>
        <v/>
      </c>
      <c r="AQ27" s="10" t="str">
        <f ca="1">IFERROR(IF(AND(NOW()&lt;= EOMONTH(DATE(YEAR($O27),12, 1), 0), Overall!$A29&lt;&gt;"", MONTH($N27) &lt;= 12, MONTH($O27) &gt;= 12), IF($R27 &lt;&gt; "", $H27/$R27, ""), ""), "")</f>
        <v/>
      </c>
      <c r="AR27" s="16">
        <f t="shared" ca="1" si="1"/>
        <v>0</v>
      </c>
    </row>
    <row r="28" spans="1:44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6">
        <f>IF(Overall!F30&lt;&gt;"",VALUE(Overall!F30),"")</f>
        <v>800000</v>
      </c>
      <c r="I28" s="6">
        <f>IF(Overall!G30&lt;&gt;"",VALUE(Overall!G30),"")</f>
        <v>59</v>
      </c>
      <c r="J28" s="6">
        <f>IF(Overall!H30&lt;&gt;"",VALUE(Overall!H30),"")</f>
        <v>0</v>
      </c>
      <c r="K28" s="6">
        <f>IF(Overall!I30&lt;&gt;"",VALUE(Overall!I30),"")</f>
        <v>2.67</v>
      </c>
      <c r="L28" s="6">
        <f>IF(Overall!J30&lt;&gt;"",VALUE(Overall!J30),"")</f>
        <v>0</v>
      </c>
      <c r="M28" s="6">
        <f>IF(Overall!K30&lt;&gt;"",VALUE(Overall!K30),"")</f>
        <v>2.67</v>
      </c>
      <c r="N28" s="7">
        <f>IF(Overall!L30&lt;&gt;"",DATEVALUE(MID(Overall!L30, FIND(",", Overall!L30) + 2, FIND(" ", Overall!L30) - FIND(",", Overall!L30) - 1) &amp; " " &amp; MID(Overall!L30, FIND(" ", Overall!L30) + 1, FIND(",", Overall!L30, FIND(" ", Overall!L30)) - FIND(" ", Overall!L30) - 1) &amp; ", " &amp; MID(Overall!L30, FIND(",", Overall!L30, FIND(",",Overall!L30) + 1) + 2, LEN(Overall!L30))),"")</f>
        <v>44317</v>
      </c>
      <c r="O28" s="7">
        <f>IF(Overall!M30&lt;&gt;"",DATEVALUE(MID(Overall!M30, FIND(",", Overall!M30) + 2, FIND(" ", Overall!M30) - FIND(",", Overall!M30) - 1) &amp; " " &amp; MID(Overall!M30, FIND(" ", Overall!M30) + 1, FIND(",", Overall!M30, FIND(" ", Overall!M30)) - FIND(" ", Overall!M30) - 1) &amp; ", " &amp; MID(Overall!M30, FIND(",", Overall!M30, FIND(",",Overall!M30) + 1) + 2, LEN(Overall!M30))),"")</f>
        <v>44561</v>
      </c>
      <c r="P28" s="7">
        <f>IF(Overall!N30&lt;&gt;"",DATEVALUE(MID(Overall!N30, FIND(",", Overall!N30) + 2, FIND(" ", Overall!N30) - FIND(",", Overall!N30) - 1) &amp; " " &amp; MID(Overall!N30, FIND(" ", Overall!N30) + 1, FIND(",", Overall!N30, FIND(" ", Overall!N30)) - FIND(" ", Overall!N30) - 1) &amp; ", " &amp; MID(Overall!N30, FIND(",", Overall!N30, FIND(",",Overall!N30) + 1) + 2, LEN(Overall!N30))),"")</f>
        <v>44326</v>
      </c>
      <c r="Q28" s="7">
        <f>IF(Overall!O30&lt;&gt;"",DATEVALUE(MID(Overall!O30, FIND(",", Overall!O30) + 2, FIND(" ", Overall!O30) - FIND(",", Overall!O30) - 1) &amp; " " &amp; MID(Overall!O30, FIND(" ", Overall!O30) + 1, FIND(",", Overall!O30, FIND(" ", Overall!O30)) - FIND(" ", Overall!O30) - 1) &amp; ", " &amp; MID(Overall!O30, FIND(",", Overall!O30, FIND(",",Overall!O30) + 1) + 2, LEN(Overall!O30))),"")</f>
        <v>44306</v>
      </c>
      <c r="R28" s="5">
        <f t="shared" si="0"/>
        <v>8</v>
      </c>
      <c r="S28" s="10" t="str">
        <f>IF(Overall!$A30&lt;&gt;"",IF(AND(MONTH($N28) &lt;= 1, MONTH($O28) &gt;= 1), IF($R28 &lt;&gt; "", $H28/$R28, ""), ""),"")</f>
        <v/>
      </c>
      <c r="T28" s="10" t="str">
        <f>IF(Overall!$A30&lt;&gt;"",IF(AND(MONTH($N28) &lt;= 2, MONTH($O28) &gt;= 2), IF($R28 &lt;&gt; "", $H28/$R28, ""), ""),"")</f>
        <v/>
      </c>
      <c r="U28" s="10" t="str">
        <f>IF(Overall!$A30&lt;&gt;"",IF(AND(MONTH($N28) &lt;= 3, MONTH($O28) &gt;= 3), IF($R28 &lt;&gt; "", $H28/$R28, ""), ""),"")</f>
        <v/>
      </c>
      <c r="V28" s="10" t="str">
        <f>IF(Overall!$A30&lt;&gt;"",IF(AND(MONTH($N28) &lt;= 4, MONTH($O28) &gt;= 4), IF($R28 &lt;&gt; "", $H28/$R28, ""), ""),"")</f>
        <v/>
      </c>
      <c r="W28" s="10">
        <f>IF(Overall!$A30&lt;&gt;"",IF(AND(MONTH($N28) &lt;= 5, MONTH($O28) &gt;= 5), IF($R28 &lt;&gt; "", $H28/$R28, ""), ""),"")</f>
        <v>100000</v>
      </c>
      <c r="X28" s="10">
        <f>IF(Overall!$A30&lt;&gt;"",IF(AND(MONTH($N28) &lt;= 6, MONTH($O28) &gt;= 6), IF($R28 &lt;&gt; "", $H28/$R28, ""), ""),"")</f>
        <v>100000</v>
      </c>
      <c r="Y28" s="10">
        <f>IF(Overall!$A30&lt;&gt;"",IF(AND(MONTH($N28) &lt;= 7, MONTH($O28) &gt;= 7 ), IF($R28 &lt;&gt; "", $H28/$R28, ""), ""),"")</f>
        <v>100000</v>
      </c>
      <c r="Z28" s="10">
        <f>IF(Overall!$A30&lt;&gt;"",IF(AND(MONTH($N28) &lt;= 8, MONTH($O28) &gt;= 8), IF($R28 &lt;&gt; "", $H28/$R28, ""), ""),"")</f>
        <v>100000</v>
      </c>
      <c r="AA28" s="10">
        <f>IF(Overall!$A30&lt;&gt;"",IF(AND(MONTH($N28) &lt;= 9, MONTH($O28) &gt;= 9), IF($R28 &lt;&gt; "", $H28/$R28, ""), ""),"")</f>
        <v>100000</v>
      </c>
      <c r="AB28" s="10">
        <f>IF(Overall!$A30&lt;&gt;"",IF(AND(MONTH($N28) &lt;= 10, MONTH($O28) &gt;= 10), IF($R28 &lt;&gt; "", $H28/$R28, ""), ""),"")</f>
        <v>100000</v>
      </c>
      <c r="AC28" s="10">
        <f>IF(Overall!$A30&lt;&gt;"",IF(AND(MONTH($N28) &lt;= 11, MONTH($O28) &gt;= 11), IF($R28 &lt;&gt; "", $H28/$R28, ""), ""),"")</f>
        <v>100000</v>
      </c>
      <c r="AD28" s="10">
        <f>IF(Overall!$A30&lt;&gt;"",IF(AND(MONTH($N28) &lt;= 12, MONTH($O28) &gt;= 12), IF($R28 &lt;&gt; "", $H28/$R28, ""), ""),"")</f>
        <v>100000</v>
      </c>
      <c r="AF28" s="10" t="str">
        <f ca="1">IFERROR(IF(AND(NOW()&lt;= EOMONTH(DATE(YEAR($O28),1, 1), 0), Overall!$A30&lt;&gt;"", MONTH($N28) &lt;= 1, MONTH($O28) &gt;= 1), IF($R28 &lt;&gt; "", $H28/$R28, ""), ""), "")</f>
        <v/>
      </c>
      <c r="AG28" s="10" t="str">
        <f ca="1">IFERROR(IF(AND(NOW()&lt;= EOMONTH(DATE(YEAR($O28),2, 1), 0), Overall!$A30&lt;&gt;"", MONTH($N28) &lt;= 2, MONTH($O28) &gt;= 2), IF($R28 &lt;&gt; "", $H28/$R28, ""), ""), "")</f>
        <v/>
      </c>
      <c r="AH28" s="10" t="str">
        <f ca="1">IFERROR(IF(AND(NOW()&lt;= EOMONTH(DATE(YEAR($O28),3, 1), 0), Overall!$A30&lt;&gt;"", MONTH($N28) &lt;= 3, MONTH($O28) &gt;= 3), IF($R28 &lt;&gt; "", $H28/$R28, ""), ""), "")</f>
        <v/>
      </c>
      <c r="AI28" s="10" t="str">
        <f ca="1">IFERROR(IF(AND(NOW()&lt;= EOMONTH(DATE(YEAR($O28),4, 1), 0), Overall!$A30&lt;&gt;"", MONTH($N28) &lt;= 4, MONTH($O28) &gt;= 4), IF($R28 &lt;&gt; "", $H28/$R28, ""), ""), "")</f>
        <v/>
      </c>
      <c r="AJ28" s="10" t="str">
        <f ca="1">IFERROR(IF(AND(NOW()&lt;= EOMONTH(DATE(YEAR($O28),5, 1), 0), Overall!$A30&lt;&gt;"", MONTH($N28) &lt;= 5, MONTH($O28) &gt;= 5), IF($R28 &lt;&gt; "", $H28/$R28, ""), ""), "")</f>
        <v/>
      </c>
      <c r="AK28" s="10" t="str">
        <f ca="1">IFERROR(IF(AND(NOW()&lt;= EOMONTH(DATE(YEAR($O28),6, 1), 0), Overall!$A30&lt;&gt;"", MONTH($N28) &lt;= 6, MONTH($O28) &gt;= 6), IF($R28 &lt;&gt; "", $H28/$R28, ""), ""), "")</f>
        <v/>
      </c>
      <c r="AL28" s="10" t="str">
        <f ca="1">IFERROR(IF(AND(NOW()&lt;= EOMONTH(DATE(YEAR($O28),7, 1), 0), Overall!$A30&lt;&gt;"", MONTH($N28) &lt;= 7, MONTH($O28) &gt;= 7), IF($R28 &lt;&gt; "", $H28/$R28, ""), ""), "")</f>
        <v/>
      </c>
      <c r="AM28" s="10" t="str">
        <f ca="1">IFERROR(IF(AND(NOW()&lt;= EOMONTH(DATE(YEAR($O28),8, 1), 0), Overall!$A30&lt;&gt;"", MONTH($N28) &lt;= 8, MONTH($O28) &gt;= 8), IF($R28 &lt;&gt; "", $H28/$R28, ""), ""), "")</f>
        <v/>
      </c>
      <c r="AN28" s="10" t="str">
        <f ca="1">IFERROR(IF(AND(NOW()&lt;= EOMONTH(DATE(YEAR($O28),9, 1), 0), Overall!$A30&lt;&gt;"", MONTH($N28) &lt;= 9, MONTH($O28) &gt;= 9), IF($R28 &lt;&gt; "", $H28/$R28, ""), ""), "")</f>
        <v/>
      </c>
      <c r="AO28" s="10" t="str">
        <f ca="1">IFERROR(IF(AND(NOW()&lt;= EOMONTH(DATE(YEAR($O28),10, 1), 0), Overall!$A30&lt;&gt;"", MONTH($N28) &lt;= 10, MONTH($O28) &gt;= 10), IF($R28 &lt;&gt; "", $H28/$R28, ""), ""), "")</f>
        <v/>
      </c>
      <c r="AP28" s="10" t="str">
        <f ca="1">IFERROR(IF(AND(NOW()&lt;= EOMONTH(DATE(YEAR($O28),11, 1), 0), Overall!$A30&lt;&gt;"", MONTH($N28) &lt;=11, MONTH($O28) &gt;= 11), IF($R28 &lt;&gt; "", $H28/$R28, ""), ""), "")</f>
        <v/>
      </c>
      <c r="AQ28" s="10" t="str">
        <f ca="1">IFERROR(IF(AND(NOW()&lt;= EOMONTH(DATE(YEAR($O28),12, 1), 0), Overall!$A30&lt;&gt;"", MONTH($N28) &lt;= 12, MONTH($O28) &gt;= 12), IF($R28 &lt;&gt; "", $H28/$R28, ""), ""), "")</f>
        <v/>
      </c>
      <c r="AR28" s="16">
        <f t="shared" ca="1" si="1"/>
        <v>0</v>
      </c>
    </row>
    <row r="29" spans="1:44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6">
        <f>IF(Overall!F31&lt;&gt;"",VALUE(Overall!F31),"")</f>
        <v>800000</v>
      </c>
      <c r="I29" s="6">
        <f>IF(Overall!G31&lt;&gt;"",VALUE(Overall!G31),"")</f>
        <v>59</v>
      </c>
      <c r="J29" s="6">
        <f>IF(Overall!H31&lt;&gt;"",VALUE(Overall!H31),"")</f>
        <v>0</v>
      </c>
      <c r="K29" s="6">
        <f>IF(Overall!I31&lt;&gt;"",VALUE(Overall!I31),"")</f>
        <v>2.66</v>
      </c>
      <c r="L29" s="6">
        <f>IF(Overall!J31&lt;&gt;"",VALUE(Overall!J31),"")</f>
        <v>0</v>
      </c>
      <c r="M29" s="6">
        <f>IF(Overall!K31&lt;&gt;"",VALUE(Overall!K31),"")</f>
        <v>2.66</v>
      </c>
      <c r="N29" s="7">
        <f>IF(Overall!L31&lt;&gt;"",DATEVALUE(MID(Overall!L31, FIND(",", Overall!L31) + 2, FIND(" ", Overall!L31) - FIND(",", Overall!L31) - 1) &amp; " " &amp; MID(Overall!L31, FIND(" ", Overall!L31) + 1, FIND(",", Overall!L31, FIND(" ", Overall!L31)) - FIND(" ", Overall!L31) - 1) &amp; ", " &amp; MID(Overall!L31, FIND(",", Overall!L31, FIND(",",Overall!L31) + 1) + 2, LEN(Overall!L31))),"")</f>
        <v>44317</v>
      </c>
      <c r="O29" s="7">
        <f>IF(Overall!M31&lt;&gt;"",DATEVALUE(MID(Overall!M31, FIND(",", Overall!M31) + 2, FIND(" ", Overall!M31) - FIND(",", Overall!M31) - 1) &amp; " " &amp; MID(Overall!M31, FIND(" ", Overall!M31) + 1, FIND(",", Overall!M31, FIND(" ", Overall!M31)) - FIND(" ", Overall!M31) - 1) &amp; ", " &amp; MID(Overall!M31, FIND(",", Overall!M31, FIND(",",Overall!M31) + 1) + 2, LEN(Overall!M31))),"")</f>
        <v>44561</v>
      </c>
      <c r="P29" s="7">
        <f>IF(Overall!N31&lt;&gt;"",DATEVALUE(MID(Overall!N31, FIND(",", Overall!N31) + 2, FIND(" ", Overall!N31) - FIND(",", Overall!N31) - 1) &amp; " " &amp; MID(Overall!N31, FIND(" ", Overall!N31) + 1, FIND(",", Overall!N31, FIND(" ", Overall!N31)) - FIND(" ", Overall!N31) - 1) &amp; ", " &amp; MID(Overall!N31, FIND(",", Overall!N31, FIND(",",Overall!N31) + 1) + 2, LEN(Overall!N31))),"")</f>
        <v>44326</v>
      </c>
      <c r="Q29" s="7">
        <f>IF(Overall!O31&lt;&gt;"",DATEVALUE(MID(Overall!O31, FIND(",", Overall!O31) + 2, FIND(" ", Overall!O31) - FIND(",", Overall!O31) - 1) &amp; " " &amp; MID(Overall!O31, FIND(" ", Overall!O31) + 1, FIND(",", Overall!O31, FIND(" ", Overall!O31)) - FIND(" ", Overall!O31) - 1) &amp; ", " &amp; MID(Overall!O31, FIND(",", Overall!O31, FIND(",",Overall!O31) + 1) + 2, LEN(Overall!O31))),"")</f>
        <v>44306</v>
      </c>
      <c r="R29" s="5">
        <f t="shared" si="0"/>
        <v>8</v>
      </c>
      <c r="S29" s="10" t="str">
        <f>IF(Overall!$A31&lt;&gt;"",IF(AND(MONTH($N29) &lt;= 1, MONTH($O29) &gt;= 1), IF($R29 &lt;&gt; "", $H29/$R29, ""), ""),"")</f>
        <v/>
      </c>
      <c r="T29" s="10" t="str">
        <f>IF(Overall!$A31&lt;&gt;"",IF(AND(MONTH($N29) &lt;= 2, MONTH($O29) &gt;= 2), IF($R29 &lt;&gt; "", $H29/$R29, ""), ""),"")</f>
        <v/>
      </c>
      <c r="U29" s="10" t="str">
        <f>IF(Overall!$A31&lt;&gt;"",IF(AND(MONTH($N29) &lt;= 3, MONTH($O29) &gt;= 3), IF($R29 &lt;&gt; "", $H29/$R29, ""), ""),"")</f>
        <v/>
      </c>
      <c r="V29" s="10" t="str">
        <f>IF(Overall!$A31&lt;&gt;"",IF(AND(MONTH($N29) &lt;= 4, MONTH($O29) &gt;= 4), IF($R29 &lt;&gt; "", $H29/$R29, ""), ""),"")</f>
        <v/>
      </c>
      <c r="W29" s="10">
        <f>IF(Overall!$A31&lt;&gt;"",IF(AND(MONTH($N29) &lt;= 5, MONTH($O29) &gt;= 5), IF($R29 &lt;&gt; "", $H29/$R29, ""), ""),"")</f>
        <v>100000</v>
      </c>
      <c r="X29" s="10">
        <f>IF(Overall!$A31&lt;&gt;"",IF(AND(MONTH($N29) &lt;= 6, MONTH($O29) &gt;= 6), IF($R29 &lt;&gt; "", $H29/$R29, ""), ""),"")</f>
        <v>100000</v>
      </c>
      <c r="Y29" s="10">
        <f>IF(Overall!$A31&lt;&gt;"",IF(AND(MONTH($N29) &lt;= 7, MONTH($O29) &gt;= 7 ), IF($R29 &lt;&gt; "", $H29/$R29, ""), ""),"")</f>
        <v>100000</v>
      </c>
      <c r="Z29" s="10">
        <f>IF(Overall!$A31&lt;&gt;"",IF(AND(MONTH($N29) &lt;= 8, MONTH($O29) &gt;= 8), IF($R29 &lt;&gt; "", $H29/$R29, ""), ""),"")</f>
        <v>100000</v>
      </c>
      <c r="AA29" s="10">
        <f>IF(Overall!$A31&lt;&gt;"",IF(AND(MONTH($N29) &lt;= 9, MONTH($O29) &gt;= 9), IF($R29 &lt;&gt; "", $H29/$R29, ""), ""),"")</f>
        <v>100000</v>
      </c>
      <c r="AB29" s="10">
        <f>IF(Overall!$A31&lt;&gt;"",IF(AND(MONTH($N29) &lt;= 10, MONTH($O29) &gt;= 10), IF($R29 &lt;&gt; "", $H29/$R29, ""), ""),"")</f>
        <v>100000</v>
      </c>
      <c r="AC29" s="10">
        <f>IF(Overall!$A31&lt;&gt;"",IF(AND(MONTH($N29) &lt;= 11, MONTH($O29) &gt;= 11), IF($R29 &lt;&gt; "", $H29/$R29, ""), ""),"")</f>
        <v>100000</v>
      </c>
      <c r="AD29" s="10">
        <f>IF(Overall!$A31&lt;&gt;"",IF(AND(MONTH($N29) &lt;= 12, MONTH($O29) &gt;= 12), IF($R29 &lt;&gt; "", $H29/$R29, ""), ""),"")</f>
        <v>100000</v>
      </c>
      <c r="AF29" s="10" t="str">
        <f ca="1">IFERROR(IF(AND(NOW()&lt;= EOMONTH(DATE(YEAR($O29),1, 1), 0), Overall!$A31&lt;&gt;"", MONTH($N29) &lt;= 1, MONTH($O29) &gt;= 1), IF($R29 &lt;&gt; "", $H29/$R29, ""), ""), "")</f>
        <v/>
      </c>
      <c r="AG29" s="10" t="str">
        <f ca="1">IFERROR(IF(AND(NOW()&lt;= EOMONTH(DATE(YEAR($O29),2, 1), 0), Overall!$A31&lt;&gt;"", MONTH($N29) &lt;= 2, MONTH($O29) &gt;= 2), IF($R29 &lt;&gt; "", $H29/$R29, ""), ""), "")</f>
        <v/>
      </c>
      <c r="AH29" s="10" t="str">
        <f ca="1">IFERROR(IF(AND(NOW()&lt;= EOMONTH(DATE(YEAR($O29),3, 1), 0), Overall!$A31&lt;&gt;"", MONTH($N29) &lt;= 3, MONTH($O29) &gt;= 3), IF($R29 &lt;&gt; "", $H29/$R29, ""), ""), "")</f>
        <v/>
      </c>
      <c r="AI29" s="10" t="str">
        <f ca="1">IFERROR(IF(AND(NOW()&lt;= EOMONTH(DATE(YEAR($O29),4, 1), 0), Overall!$A31&lt;&gt;"", MONTH($N29) &lt;= 4, MONTH($O29) &gt;= 4), IF($R29 &lt;&gt; "", $H29/$R29, ""), ""), "")</f>
        <v/>
      </c>
      <c r="AJ29" s="10" t="str">
        <f ca="1">IFERROR(IF(AND(NOW()&lt;= EOMONTH(DATE(YEAR($O29),5, 1), 0), Overall!$A31&lt;&gt;"", MONTH($N29) &lt;= 5, MONTH($O29) &gt;= 5), IF($R29 &lt;&gt; "", $H29/$R29, ""), ""), "")</f>
        <v/>
      </c>
      <c r="AK29" s="10" t="str">
        <f ca="1">IFERROR(IF(AND(NOW()&lt;= EOMONTH(DATE(YEAR($O29),6, 1), 0), Overall!$A31&lt;&gt;"", MONTH($N29) &lt;= 6, MONTH($O29) &gt;= 6), IF($R29 &lt;&gt; "", $H29/$R29, ""), ""), "")</f>
        <v/>
      </c>
      <c r="AL29" s="10" t="str">
        <f ca="1">IFERROR(IF(AND(NOW()&lt;= EOMONTH(DATE(YEAR($O29),7, 1), 0), Overall!$A31&lt;&gt;"", MONTH($N29) &lt;= 7, MONTH($O29) &gt;= 7), IF($R29 &lt;&gt; "", $H29/$R29, ""), ""), "")</f>
        <v/>
      </c>
      <c r="AM29" s="10" t="str">
        <f ca="1">IFERROR(IF(AND(NOW()&lt;= EOMONTH(DATE(YEAR($O29),8, 1), 0), Overall!$A31&lt;&gt;"", MONTH($N29) &lt;= 8, MONTH($O29) &gt;= 8), IF($R29 &lt;&gt; "", $H29/$R29, ""), ""), "")</f>
        <v/>
      </c>
      <c r="AN29" s="10" t="str">
        <f ca="1">IFERROR(IF(AND(NOW()&lt;= EOMONTH(DATE(YEAR($O29),9, 1), 0), Overall!$A31&lt;&gt;"", MONTH($N29) &lt;= 9, MONTH($O29) &gt;= 9), IF($R29 &lt;&gt; "", $H29/$R29, ""), ""), "")</f>
        <v/>
      </c>
      <c r="AO29" s="10" t="str">
        <f ca="1">IFERROR(IF(AND(NOW()&lt;= EOMONTH(DATE(YEAR($O29),10, 1), 0), Overall!$A31&lt;&gt;"", MONTH($N29) &lt;= 10, MONTH($O29) &gt;= 10), IF($R29 &lt;&gt; "", $H29/$R29, ""), ""), "")</f>
        <v/>
      </c>
      <c r="AP29" s="10" t="str">
        <f ca="1">IFERROR(IF(AND(NOW()&lt;= EOMONTH(DATE(YEAR($O29),11, 1), 0), Overall!$A31&lt;&gt;"", MONTH($N29) &lt;=11, MONTH($O29) &gt;= 11), IF($R29 &lt;&gt; "", $H29/$R29, ""), ""), "")</f>
        <v/>
      </c>
      <c r="AQ29" s="10" t="str">
        <f ca="1">IFERROR(IF(AND(NOW()&lt;= EOMONTH(DATE(YEAR($O29),12, 1), 0), Overall!$A31&lt;&gt;"", MONTH($N29) &lt;= 12, MONTH($O29) &gt;= 12), IF($R29 &lt;&gt; "", $H29/$R29, ""), ""), "")</f>
        <v/>
      </c>
      <c r="AR29" s="16">
        <f t="shared" ca="1" si="1"/>
        <v>0</v>
      </c>
    </row>
    <row r="30" spans="1:44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6">
        <f>IF(Overall!F32&lt;&gt;"",VALUE(Overall!F32),"")</f>
        <v>1600000</v>
      </c>
      <c r="I30" s="6">
        <f>IF(Overall!G32&lt;&gt;"",VALUE(Overall!G32),"")</f>
        <v>59</v>
      </c>
      <c r="J30" s="6">
        <f>IF(Overall!H32&lt;&gt;"",VALUE(Overall!H32),"")</f>
        <v>0</v>
      </c>
      <c r="K30" s="6">
        <f>IF(Overall!I32&lt;&gt;"",VALUE(Overall!I32),"")</f>
        <v>2.66</v>
      </c>
      <c r="L30" s="6">
        <f>IF(Overall!J32&lt;&gt;"",VALUE(Overall!J32),"")</f>
        <v>0</v>
      </c>
      <c r="M30" s="6">
        <f>IF(Overall!K32&lt;&gt;"",VALUE(Overall!K32),"")</f>
        <v>2.66</v>
      </c>
      <c r="N30" s="7">
        <f>IF(Overall!L32&lt;&gt;"",DATEVALUE(MID(Overall!L32, FIND(",", Overall!L32) + 2, FIND(" ", Overall!L32) - FIND(",", Overall!L32) - 1) &amp; " " &amp; MID(Overall!L32, FIND(" ", Overall!L32) + 1, FIND(",", Overall!L32, FIND(" ", Overall!L32)) - FIND(" ", Overall!L32) - 1) &amp; ", " &amp; MID(Overall!L32, FIND(",", Overall!L32, FIND(",",Overall!L32) + 1) + 2, LEN(Overall!L32))),"")</f>
        <v>44317</v>
      </c>
      <c r="O30" s="7">
        <f>IF(Overall!M32&lt;&gt;"",DATEVALUE(MID(Overall!M32, FIND(",", Overall!M32) + 2, FIND(" ", Overall!M32) - FIND(",", Overall!M32) - 1) &amp; " " &amp; MID(Overall!M32, FIND(" ", Overall!M32) + 1, FIND(",", Overall!M32, FIND(" ", Overall!M32)) - FIND(" ", Overall!M32) - 1) &amp; ", " &amp; MID(Overall!M32, FIND(",", Overall!M32, FIND(",",Overall!M32) + 1) + 2, LEN(Overall!M32))),"")</f>
        <v>44561</v>
      </c>
      <c r="P30" s="7">
        <f>IF(Overall!N32&lt;&gt;"",DATEVALUE(MID(Overall!N32, FIND(",", Overall!N32) + 2, FIND(" ", Overall!N32) - FIND(",", Overall!N32) - 1) &amp; " " &amp; MID(Overall!N32, FIND(" ", Overall!N32) + 1, FIND(",", Overall!N32, FIND(" ", Overall!N32)) - FIND(" ", Overall!N32) - 1) &amp; ", " &amp; MID(Overall!N32, FIND(",", Overall!N32, FIND(",",Overall!N32) + 1) + 2, LEN(Overall!N32))),"")</f>
        <v>44326</v>
      </c>
      <c r="Q30" s="7">
        <f>IF(Overall!O32&lt;&gt;"",DATEVALUE(MID(Overall!O32, FIND(",", Overall!O32) + 2, FIND(" ", Overall!O32) - FIND(",", Overall!O32) - 1) &amp; " " &amp; MID(Overall!O32, FIND(" ", Overall!O32) + 1, FIND(",", Overall!O32, FIND(" ", Overall!O32)) - FIND(" ", Overall!O32) - 1) &amp; ", " &amp; MID(Overall!O32, FIND(",", Overall!O32, FIND(",",Overall!O32) + 1) + 2, LEN(Overall!O32))),"")</f>
        <v>44306</v>
      </c>
      <c r="R30" s="5">
        <f t="shared" si="0"/>
        <v>8</v>
      </c>
      <c r="S30" s="10" t="str">
        <f>IF(Overall!$A32&lt;&gt;"",IF(AND(MONTH($N30) &lt;= 1, MONTH($O30) &gt;= 1), IF($R30 &lt;&gt; "", $H30/$R30, ""), ""),"")</f>
        <v/>
      </c>
      <c r="T30" s="10" t="str">
        <f>IF(Overall!$A32&lt;&gt;"",IF(AND(MONTH($N30) &lt;= 2, MONTH($O30) &gt;= 2), IF($R30 &lt;&gt; "", $H30/$R30, ""), ""),"")</f>
        <v/>
      </c>
      <c r="U30" s="10" t="str">
        <f>IF(Overall!$A32&lt;&gt;"",IF(AND(MONTH($N30) &lt;= 3, MONTH($O30) &gt;= 3), IF($R30 &lt;&gt; "", $H30/$R30, ""), ""),"")</f>
        <v/>
      </c>
      <c r="V30" s="10" t="str">
        <f>IF(Overall!$A32&lt;&gt;"",IF(AND(MONTH($N30) &lt;= 4, MONTH($O30) &gt;= 4), IF($R30 &lt;&gt; "", $H30/$R30, ""), ""),"")</f>
        <v/>
      </c>
      <c r="W30" s="10">
        <f>IF(Overall!$A32&lt;&gt;"",IF(AND(MONTH($N30) &lt;= 5, MONTH($O30) &gt;= 5), IF($R30 &lt;&gt; "", $H30/$R30, ""), ""),"")</f>
        <v>200000</v>
      </c>
      <c r="X30" s="10">
        <f>IF(Overall!$A32&lt;&gt;"",IF(AND(MONTH($N30) &lt;= 6, MONTH($O30) &gt;= 6), IF($R30 &lt;&gt; "", $H30/$R30, ""), ""),"")</f>
        <v>200000</v>
      </c>
      <c r="Y30" s="10">
        <f>IF(Overall!$A32&lt;&gt;"",IF(AND(MONTH($N30) &lt;= 7, MONTH($O30) &gt;= 7 ), IF($R30 &lt;&gt; "", $H30/$R30, ""), ""),"")</f>
        <v>200000</v>
      </c>
      <c r="Z30" s="10">
        <f>IF(Overall!$A32&lt;&gt;"",IF(AND(MONTH($N30) &lt;= 8, MONTH($O30) &gt;= 8), IF($R30 &lt;&gt; "", $H30/$R30, ""), ""),"")</f>
        <v>200000</v>
      </c>
      <c r="AA30" s="10">
        <f>IF(Overall!$A32&lt;&gt;"",IF(AND(MONTH($N30) &lt;= 9, MONTH($O30) &gt;= 9), IF($R30 &lt;&gt; "", $H30/$R30, ""), ""),"")</f>
        <v>200000</v>
      </c>
      <c r="AB30" s="10">
        <f>IF(Overall!$A32&lt;&gt;"",IF(AND(MONTH($N30) &lt;= 10, MONTH($O30) &gt;= 10), IF($R30 &lt;&gt; "", $H30/$R30, ""), ""),"")</f>
        <v>200000</v>
      </c>
      <c r="AC30" s="10">
        <f>IF(Overall!$A32&lt;&gt;"",IF(AND(MONTH($N30) &lt;= 11, MONTH($O30) &gt;= 11), IF($R30 &lt;&gt; "", $H30/$R30, ""), ""),"")</f>
        <v>200000</v>
      </c>
      <c r="AD30" s="10">
        <f>IF(Overall!$A32&lt;&gt;"",IF(AND(MONTH($N30) &lt;= 12, MONTH($O30) &gt;= 12), IF($R30 &lt;&gt; "", $H30/$R30, ""), ""),"")</f>
        <v>200000</v>
      </c>
      <c r="AF30" s="10" t="str">
        <f ca="1">IFERROR(IF(AND(NOW()&lt;= EOMONTH(DATE(YEAR($O30),1, 1), 0), Overall!$A32&lt;&gt;"", MONTH($N30) &lt;= 1, MONTH($O30) &gt;= 1), IF($R30 &lt;&gt; "", $H30/$R30, ""), ""), "")</f>
        <v/>
      </c>
      <c r="AG30" s="10" t="str">
        <f ca="1">IFERROR(IF(AND(NOW()&lt;= EOMONTH(DATE(YEAR($O30),2, 1), 0), Overall!$A32&lt;&gt;"", MONTH($N30) &lt;= 2, MONTH($O30) &gt;= 2), IF($R30 &lt;&gt; "", $H30/$R30, ""), ""), "")</f>
        <v/>
      </c>
      <c r="AH30" s="10" t="str">
        <f ca="1">IFERROR(IF(AND(NOW()&lt;= EOMONTH(DATE(YEAR($O30),3, 1), 0), Overall!$A32&lt;&gt;"", MONTH($N30) &lt;= 3, MONTH($O30) &gt;= 3), IF($R30 &lt;&gt; "", $H30/$R30, ""), ""), "")</f>
        <v/>
      </c>
      <c r="AI30" s="10" t="str">
        <f ca="1">IFERROR(IF(AND(NOW()&lt;= EOMONTH(DATE(YEAR($O30),4, 1), 0), Overall!$A32&lt;&gt;"", MONTH($N30) &lt;= 4, MONTH($O30) &gt;= 4), IF($R30 &lt;&gt; "", $H30/$R30, ""), ""), "")</f>
        <v/>
      </c>
      <c r="AJ30" s="10" t="str">
        <f ca="1">IFERROR(IF(AND(NOW()&lt;= EOMONTH(DATE(YEAR($O30),5, 1), 0), Overall!$A32&lt;&gt;"", MONTH($N30) &lt;= 5, MONTH($O30) &gt;= 5), IF($R30 &lt;&gt; "", $H30/$R30, ""), ""), "")</f>
        <v/>
      </c>
      <c r="AK30" s="10" t="str">
        <f ca="1">IFERROR(IF(AND(NOW()&lt;= EOMONTH(DATE(YEAR($O30),6, 1), 0), Overall!$A32&lt;&gt;"", MONTH($N30) &lt;= 6, MONTH($O30) &gt;= 6), IF($R30 &lt;&gt; "", $H30/$R30, ""), ""), "")</f>
        <v/>
      </c>
      <c r="AL30" s="10" t="str">
        <f ca="1">IFERROR(IF(AND(NOW()&lt;= EOMONTH(DATE(YEAR($O30),7, 1), 0), Overall!$A32&lt;&gt;"", MONTH($N30) &lt;= 7, MONTH($O30) &gt;= 7), IF($R30 &lt;&gt; "", $H30/$R30, ""), ""), "")</f>
        <v/>
      </c>
      <c r="AM30" s="10" t="str">
        <f ca="1">IFERROR(IF(AND(NOW()&lt;= EOMONTH(DATE(YEAR($O30),8, 1), 0), Overall!$A32&lt;&gt;"", MONTH($N30) &lt;= 8, MONTH($O30) &gt;= 8), IF($R30 &lt;&gt; "", $H30/$R30, ""), ""), "")</f>
        <v/>
      </c>
      <c r="AN30" s="10" t="str">
        <f ca="1">IFERROR(IF(AND(NOW()&lt;= EOMONTH(DATE(YEAR($O30),9, 1), 0), Overall!$A32&lt;&gt;"", MONTH($N30) &lt;= 9, MONTH($O30) &gt;= 9), IF($R30 &lt;&gt; "", $H30/$R30, ""), ""), "")</f>
        <v/>
      </c>
      <c r="AO30" s="10" t="str">
        <f ca="1">IFERROR(IF(AND(NOW()&lt;= EOMONTH(DATE(YEAR($O30),10, 1), 0), Overall!$A32&lt;&gt;"", MONTH($N30) &lt;= 10, MONTH($O30) &gt;= 10), IF($R30 &lt;&gt; "", $H30/$R30, ""), ""), "")</f>
        <v/>
      </c>
      <c r="AP30" s="10" t="str">
        <f ca="1">IFERROR(IF(AND(NOW()&lt;= EOMONTH(DATE(YEAR($O30),11, 1), 0), Overall!$A32&lt;&gt;"", MONTH($N30) &lt;=11, MONTH($O30) &gt;= 11), IF($R30 &lt;&gt; "", $H30/$R30, ""), ""), "")</f>
        <v/>
      </c>
      <c r="AQ30" s="10" t="str">
        <f ca="1">IFERROR(IF(AND(NOW()&lt;= EOMONTH(DATE(YEAR($O30),12, 1), 0), Overall!$A32&lt;&gt;"", MONTH($N30) &lt;= 12, MONTH($O30) &gt;= 12), IF($R30 &lt;&gt; "", $H30/$R30, ""), ""), "")</f>
        <v/>
      </c>
      <c r="AR30" s="16">
        <f t="shared" ca="1" si="1"/>
        <v>0</v>
      </c>
    </row>
    <row r="31" spans="1:44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6">
        <f>IF(Overall!F33&lt;&gt;"",VALUE(Overall!F33),"")</f>
        <v>800000</v>
      </c>
      <c r="I31" s="6">
        <f>IF(Overall!G33&lt;&gt;"",VALUE(Overall!G33),"")</f>
        <v>59</v>
      </c>
      <c r="J31" s="6">
        <f>IF(Overall!H33&lt;&gt;"",VALUE(Overall!H33),"")</f>
        <v>0</v>
      </c>
      <c r="K31" s="6">
        <f>IF(Overall!I33&lt;&gt;"",VALUE(Overall!I33),"")</f>
        <v>2.66</v>
      </c>
      <c r="L31" s="6">
        <f>IF(Overall!J33&lt;&gt;"",VALUE(Overall!J33),"")</f>
        <v>0</v>
      </c>
      <c r="M31" s="6">
        <f>IF(Overall!K33&lt;&gt;"",VALUE(Overall!K33),"")</f>
        <v>2.66</v>
      </c>
      <c r="N31" s="7">
        <f>IF(Overall!L33&lt;&gt;"",DATEVALUE(MID(Overall!L33, FIND(",", Overall!L33) + 2, FIND(" ", Overall!L33) - FIND(",", Overall!L33) - 1) &amp; " " &amp; MID(Overall!L33, FIND(" ", Overall!L33) + 1, FIND(",", Overall!L33, FIND(" ", Overall!L33)) - FIND(" ", Overall!L33) - 1) &amp; ", " &amp; MID(Overall!L33, FIND(",", Overall!L33, FIND(",",Overall!L33) + 1) + 2, LEN(Overall!L33))),"")</f>
        <v>44317</v>
      </c>
      <c r="O31" s="7">
        <f>IF(Overall!M33&lt;&gt;"",DATEVALUE(MID(Overall!M33, FIND(",", Overall!M33) + 2, FIND(" ", Overall!M33) - FIND(",", Overall!M33) - 1) &amp; " " &amp; MID(Overall!M33, FIND(" ", Overall!M33) + 1, FIND(",", Overall!M33, FIND(" ", Overall!M33)) - FIND(" ", Overall!M33) - 1) &amp; ", " &amp; MID(Overall!M33, FIND(",", Overall!M33, FIND(",",Overall!M33) + 1) + 2, LEN(Overall!M33))),"")</f>
        <v>44561</v>
      </c>
      <c r="P31" s="7">
        <f>IF(Overall!N33&lt;&gt;"",DATEVALUE(MID(Overall!N33, FIND(",", Overall!N33) + 2, FIND(" ", Overall!N33) - FIND(",", Overall!N33) - 1) &amp; " " &amp; MID(Overall!N33, FIND(" ", Overall!N33) + 1, FIND(",", Overall!N33, FIND(" ", Overall!N33)) - FIND(" ", Overall!N33) - 1) &amp; ", " &amp; MID(Overall!N33, FIND(",", Overall!N33, FIND(",",Overall!N33) + 1) + 2, LEN(Overall!N33))),"")</f>
        <v>44326</v>
      </c>
      <c r="Q31" s="7">
        <f>IF(Overall!O33&lt;&gt;"",DATEVALUE(MID(Overall!O33, FIND(",", Overall!O33) + 2, FIND(" ", Overall!O33) - FIND(",", Overall!O33) - 1) &amp; " " &amp; MID(Overall!O33, FIND(" ", Overall!O33) + 1, FIND(",", Overall!O33, FIND(" ", Overall!O33)) - FIND(" ", Overall!O33) - 1) &amp; ", " &amp; MID(Overall!O33, FIND(",", Overall!O33, FIND(",",Overall!O33) + 1) + 2, LEN(Overall!O33))),"")</f>
        <v>44306</v>
      </c>
      <c r="R31" s="5">
        <f t="shared" si="0"/>
        <v>8</v>
      </c>
      <c r="S31" s="10" t="str">
        <f>IF(Overall!$A33&lt;&gt;"",IF(AND(MONTH($N31) &lt;= 1, MONTH($O31) &gt;= 1), IF($R31 &lt;&gt; "", $H31/$R31, ""), ""),"")</f>
        <v/>
      </c>
      <c r="T31" s="10" t="str">
        <f>IF(Overall!$A33&lt;&gt;"",IF(AND(MONTH($N31) &lt;= 2, MONTH($O31) &gt;= 2), IF($R31 &lt;&gt; "", $H31/$R31, ""), ""),"")</f>
        <v/>
      </c>
      <c r="U31" s="10" t="str">
        <f>IF(Overall!$A33&lt;&gt;"",IF(AND(MONTH($N31) &lt;= 3, MONTH($O31) &gt;= 3), IF($R31 &lt;&gt; "", $H31/$R31, ""), ""),"")</f>
        <v/>
      </c>
      <c r="V31" s="10" t="str">
        <f>IF(Overall!$A33&lt;&gt;"",IF(AND(MONTH($N31) &lt;= 4, MONTH($O31) &gt;= 4), IF($R31 &lt;&gt; "", $H31/$R31, ""), ""),"")</f>
        <v/>
      </c>
      <c r="W31" s="10">
        <f>IF(Overall!$A33&lt;&gt;"",IF(AND(MONTH($N31) &lt;= 5, MONTH($O31) &gt;= 5), IF($R31 &lt;&gt; "", $H31/$R31, ""), ""),"")</f>
        <v>100000</v>
      </c>
      <c r="X31" s="10">
        <f>IF(Overall!$A33&lt;&gt;"",IF(AND(MONTH($N31) &lt;= 6, MONTH($O31) &gt;= 6), IF($R31 &lt;&gt; "", $H31/$R31, ""), ""),"")</f>
        <v>100000</v>
      </c>
      <c r="Y31" s="10">
        <f>IF(Overall!$A33&lt;&gt;"",IF(AND(MONTH($N31) &lt;= 7, MONTH($O31) &gt;= 7 ), IF($R31 &lt;&gt; "", $H31/$R31, ""), ""),"")</f>
        <v>100000</v>
      </c>
      <c r="Z31" s="10">
        <f>IF(Overall!$A33&lt;&gt;"",IF(AND(MONTH($N31) &lt;= 8, MONTH($O31) &gt;= 8), IF($R31 &lt;&gt; "", $H31/$R31, ""), ""),"")</f>
        <v>100000</v>
      </c>
      <c r="AA31" s="10">
        <f>IF(Overall!$A33&lt;&gt;"",IF(AND(MONTH($N31) &lt;= 9, MONTH($O31) &gt;= 9), IF($R31 &lt;&gt; "", $H31/$R31, ""), ""),"")</f>
        <v>100000</v>
      </c>
      <c r="AB31" s="10">
        <f>IF(Overall!$A33&lt;&gt;"",IF(AND(MONTH($N31) &lt;= 10, MONTH($O31) &gt;= 10), IF($R31 &lt;&gt; "", $H31/$R31, ""), ""),"")</f>
        <v>100000</v>
      </c>
      <c r="AC31" s="10">
        <f>IF(Overall!$A33&lt;&gt;"",IF(AND(MONTH($N31) &lt;= 11, MONTH($O31) &gt;= 11), IF($R31 &lt;&gt; "", $H31/$R31, ""), ""),"")</f>
        <v>100000</v>
      </c>
      <c r="AD31" s="10">
        <f>IF(Overall!$A33&lt;&gt;"",IF(AND(MONTH($N31) &lt;= 12, MONTH($O31) &gt;= 12), IF($R31 &lt;&gt; "", $H31/$R31, ""), ""),"")</f>
        <v>100000</v>
      </c>
      <c r="AF31" s="10" t="str">
        <f ca="1">IFERROR(IF(AND(NOW()&lt;= EOMONTH(DATE(YEAR($O31),1, 1), 0), Overall!$A33&lt;&gt;"", MONTH($N31) &lt;= 1, MONTH($O31) &gt;= 1), IF($R31 &lt;&gt; "", $H31/$R31, ""), ""), "")</f>
        <v/>
      </c>
      <c r="AG31" s="10" t="str">
        <f ca="1">IFERROR(IF(AND(NOW()&lt;= EOMONTH(DATE(YEAR($O31),2, 1), 0), Overall!$A33&lt;&gt;"", MONTH($N31) &lt;= 2, MONTH($O31) &gt;= 2), IF($R31 &lt;&gt; "", $H31/$R31, ""), ""), "")</f>
        <v/>
      </c>
      <c r="AH31" s="10" t="str">
        <f ca="1">IFERROR(IF(AND(NOW()&lt;= EOMONTH(DATE(YEAR($O31),3, 1), 0), Overall!$A33&lt;&gt;"", MONTH($N31) &lt;= 3, MONTH($O31) &gt;= 3), IF($R31 &lt;&gt; "", $H31/$R31, ""), ""), "")</f>
        <v/>
      </c>
      <c r="AI31" s="10" t="str">
        <f ca="1">IFERROR(IF(AND(NOW()&lt;= EOMONTH(DATE(YEAR($O31),4, 1), 0), Overall!$A33&lt;&gt;"", MONTH($N31) &lt;= 4, MONTH($O31) &gt;= 4), IF($R31 &lt;&gt; "", $H31/$R31, ""), ""), "")</f>
        <v/>
      </c>
      <c r="AJ31" s="10" t="str">
        <f ca="1">IFERROR(IF(AND(NOW()&lt;= EOMONTH(DATE(YEAR($O31),5, 1), 0), Overall!$A33&lt;&gt;"", MONTH($N31) &lt;= 5, MONTH($O31) &gt;= 5), IF($R31 &lt;&gt; "", $H31/$R31, ""), ""), "")</f>
        <v/>
      </c>
      <c r="AK31" s="10" t="str">
        <f ca="1">IFERROR(IF(AND(NOW()&lt;= EOMONTH(DATE(YEAR($O31),6, 1), 0), Overall!$A33&lt;&gt;"", MONTH($N31) &lt;= 6, MONTH($O31) &gt;= 6), IF($R31 &lt;&gt; "", $H31/$R31, ""), ""), "")</f>
        <v/>
      </c>
      <c r="AL31" s="10" t="str">
        <f ca="1">IFERROR(IF(AND(NOW()&lt;= EOMONTH(DATE(YEAR($O31),7, 1), 0), Overall!$A33&lt;&gt;"", MONTH($N31) &lt;= 7, MONTH($O31) &gt;= 7), IF($R31 &lt;&gt; "", $H31/$R31, ""), ""), "")</f>
        <v/>
      </c>
      <c r="AM31" s="10" t="str">
        <f ca="1">IFERROR(IF(AND(NOW()&lt;= EOMONTH(DATE(YEAR($O31),8, 1), 0), Overall!$A33&lt;&gt;"", MONTH($N31) &lt;= 8, MONTH($O31) &gt;= 8), IF($R31 &lt;&gt; "", $H31/$R31, ""), ""), "")</f>
        <v/>
      </c>
      <c r="AN31" s="10" t="str">
        <f ca="1">IFERROR(IF(AND(NOW()&lt;= EOMONTH(DATE(YEAR($O31),9, 1), 0), Overall!$A33&lt;&gt;"", MONTH($N31) &lt;= 9, MONTH($O31) &gt;= 9), IF($R31 &lt;&gt; "", $H31/$R31, ""), ""), "")</f>
        <v/>
      </c>
      <c r="AO31" s="10" t="str">
        <f ca="1">IFERROR(IF(AND(NOW()&lt;= EOMONTH(DATE(YEAR($O31),10, 1), 0), Overall!$A33&lt;&gt;"", MONTH($N31) &lt;= 10, MONTH($O31) &gt;= 10), IF($R31 &lt;&gt; "", $H31/$R31, ""), ""), "")</f>
        <v/>
      </c>
      <c r="AP31" s="10" t="str">
        <f ca="1">IFERROR(IF(AND(NOW()&lt;= EOMONTH(DATE(YEAR($O31),11, 1), 0), Overall!$A33&lt;&gt;"", MONTH($N31) &lt;=11, MONTH($O31) &gt;= 11), IF($R31 &lt;&gt; "", $H31/$R31, ""), ""), "")</f>
        <v/>
      </c>
      <c r="AQ31" s="10" t="str">
        <f ca="1">IFERROR(IF(AND(NOW()&lt;= EOMONTH(DATE(YEAR($O31),12, 1), 0), Overall!$A33&lt;&gt;"", MONTH($N31) &lt;= 12, MONTH($O31) &gt;= 12), IF($R31 &lt;&gt; "", $H31/$R31, ""), ""), "")</f>
        <v/>
      </c>
      <c r="AR31" s="16">
        <f t="shared" ca="1" si="1"/>
        <v>0</v>
      </c>
    </row>
    <row r="32" spans="1:44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6">
        <f>IF(Overall!F34&lt;&gt;"",VALUE(Overall!F34),"")</f>
        <v>800000</v>
      </c>
      <c r="I32" s="6">
        <f>IF(Overall!G34&lt;&gt;"",VALUE(Overall!G34),"")</f>
        <v>60</v>
      </c>
      <c r="J32" s="6">
        <f>IF(Overall!H34&lt;&gt;"",VALUE(Overall!H34),"")</f>
        <v>0</v>
      </c>
      <c r="K32" s="6">
        <f>IF(Overall!I34&lt;&gt;"",VALUE(Overall!I34),"")</f>
        <v>2.99</v>
      </c>
      <c r="L32" s="6">
        <f>IF(Overall!J34&lt;&gt;"",VALUE(Overall!J34),"")</f>
        <v>0</v>
      </c>
      <c r="M32" s="6">
        <f>IF(Overall!K34&lt;&gt;"",VALUE(Overall!K34),"")</f>
        <v>2.99</v>
      </c>
      <c r="N32" s="7">
        <f>IF(Overall!L34&lt;&gt;"",DATEVALUE(MID(Overall!L34, FIND(",", Overall!L34) + 2, FIND(" ", Overall!L34) - FIND(",", Overall!L34) - 1) &amp; " " &amp; MID(Overall!L34, FIND(" ", Overall!L34) + 1, FIND(",", Overall!L34, FIND(" ", Overall!L34)) - FIND(" ", Overall!L34) - 1) &amp; ", " &amp; MID(Overall!L34, FIND(",", Overall!L34, FIND(",",Overall!L34) + 1) + 2, LEN(Overall!L34))),"")</f>
        <v>44317</v>
      </c>
      <c r="O32" s="7">
        <f>IF(Overall!M34&lt;&gt;"",DATEVALUE(MID(Overall!M34, FIND(",", Overall!M34) + 2, FIND(" ", Overall!M34) - FIND(",", Overall!M34) - 1) &amp; " " &amp; MID(Overall!M34, FIND(" ", Overall!M34) + 1, FIND(",", Overall!M34, FIND(" ", Overall!M34)) - FIND(" ", Overall!M34) - 1) &amp; ", " &amp; MID(Overall!M34, FIND(",", Overall!M34, FIND(",",Overall!M34) + 1) + 2, LEN(Overall!M34))),"")</f>
        <v>44561</v>
      </c>
      <c r="P32" s="7">
        <f>IF(Overall!N34&lt;&gt;"",DATEVALUE(MID(Overall!N34, FIND(",", Overall!N34) + 2, FIND(" ", Overall!N34) - FIND(",", Overall!N34) - 1) &amp; " " &amp; MID(Overall!N34, FIND(" ", Overall!N34) + 1, FIND(",", Overall!N34, FIND(" ", Overall!N34)) - FIND(" ", Overall!N34) - 1) &amp; ", " &amp; MID(Overall!N34, FIND(",", Overall!N34, FIND(",",Overall!N34) + 1) + 2, LEN(Overall!N34))),"")</f>
        <v>44326</v>
      </c>
      <c r="Q32" s="7">
        <f>IF(Overall!O34&lt;&gt;"",DATEVALUE(MID(Overall!O34, FIND(",", Overall!O34) + 2, FIND(" ", Overall!O34) - FIND(",", Overall!O34) - 1) &amp; " " &amp; MID(Overall!O34, FIND(" ", Overall!O34) + 1, FIND(",", Overall!O34, FIND(" ", Overall!O34)) - FIND(" ", Overall!O34) - 1) &amp; ", " &amp; MID(Overall!O34, FIND(",", Overall!O34, FIND(",",Overall!O34) + 1) + 2, LEN(Overall!O34))),"")</f>
        <v>44306</v>
      </c>
      <c r="R32" s="5">
        <f t="shared" si="0"/>
        <v>8</v>
      </c>
      <c r="S32" s="10" t="str">
        <f>IF(Overall!$A34&lt;&gt;"",IF(AND(MONTH($N32) &lt;= 1, MONTH($O32) &gt;= 1), IF($R32 &lt;&gt; "", $H32/$R32, ""), ""),"")</f>
        <v/>
      </c>
      <c r="T32" s="10" t="str">
        <f>IF(Overall!$A34&lt;&gt;"",IF(AND(MONTH($N32) &lt;= 2, MONTH($O32) &gt;= 2), IF($R32 &lt;&gt; "", $H32/$R32, ""), ""),"")</f>
        <v/>
      </c>
      <c r="U32" s="10" t="str">
        <f>IF(Overall!$A34&lt;&gt;"",IF(AND(MONTH($N32) &lt;= 3, MONTH($O32) &gt;= 3), IF($R32 &lt;&gt; "", $H32/$R32, ""), ""),"")</f>
        <v/>
      </c>
      <c r="V32" s="10" t="str">
        <f>IF(Overall!$A34&lt;&gt;"",IF(AND(MONTH($N32) &lt;= 4, MONTH($O32) &gt;= 4), IF($R32 &lt;&gt; "", $H32/$R32, ""), ""),"")</f>
        <v/>
      </c>
      <c r="W32" s="10">
        <f>IF(Overall!$A34&lt;&gt;"",IF(AND(MONTH($N32) &lt;= 5, MONTH($O32) &gt;= 5), IF($R32 &lt;&gt; "", $H32/$R32, ""), ""),"")</f>
        <v>100000</v>
      </c>
      <c r="X32" s="10">
        <f>IF(Overall!$A34&lt;&gt;"",IF(AND(MONTH($N32) &lt;= 6, MONTH($O32) &gt;= 6), IF($R32 &lt;&gt; "", $H32/$R32, ""), ""),"")</f>
        <v>100000</v>
      </c>
      <c r="Y32" s="10">
        <f>IF(Overall!$A34&lt;&gt;"",IF(AND(MONTH($N32) &lt;= 7, MONTH($O32) &gt;= 7 ), IF($R32 &lt;&gt; "", $H32/$R32, ""), ""),"")</f>
        <v>100000</v>
      </c>
      <c r="Z32" s="10">
        <f>IF(Overall!$A34&lt;&gt;"",IF(AND(MONTH($N32) &lt;= 8, MONTH($O32) &gt;= 8), IF($R32 &lt;&gt; "", $H32/$R32, ""), ""),"")</f>
        <v>100000</v>
      </c>
      <c r="AA32" s="10">
        <f>IF(Overall!$A34&lt;&gt;"",IF(AND(MONTH($N32) &lt;= 9, MONTH($O32) &gt;= 9), IF($R32 &lt;&gt; "", $H32/$R32, ""), ""),"")</f>
        <v>100000</v>
      </c>
      <c r="AB32" s="10">
        <f>IF(Overall!$A34&lt;&gt;"",IF(AND(MONTH($N32) &lt;= 10, MONTH($O32) &gt;= 10), IF($R32 &lt;&gt; "", $H32/$R32, ""), ""),"")</f>
        <v>100000</v>
      </c>
      <c r="AC32" s="10">
        <f>IF(Overall!$A34&lt;&gt;"",IF(AND(MONTH($N32) &lt;= 11, MONTH($O32) &gt;= 11), IF($R32 &lt;&gt; "", $H32/$R32, ""), ""),"")</f>
        <v>100000</v>
      </c>
      <c r="AD32" s="10">
        <f>IF(Overall!$A34&lt;&gt;"",IF(AND(MONTH($N32) &lt;= 12, MONTH($O32) &gt;= 12), IF($R32 &lt;&gt; "", $H32/$R32, ""), ""),"")</f>
        <v>100000</v>
      </c>
      <c r="AF32" s="10" t="str">
        <f ca="1">IFERROR(IF(AND(NOW()&lt;= EOMONTH(DATE(YEAR($O32),1, 1), 0), Overall!$A34&lt;&gt;"", MONTH($N32) &lt;= 1, MONTH($O32) &gt;= 1), IF($R32 &lt;&gt; "", $H32/$R32, ""), ""), "")</f>
        <v/>
      </c>
      <c r="AG32" s="10" t="str">
        <f ca="1">IFERROR(IF(AND(NOW()&lt;= EOMONTH(DATE(YEAR($O32),2, 1), 0), Overall!$A34&lt;&gt;"", MONTH($N32) &lt;= 2, MONTH($O32) &gt;= 2), IF($R32 &lt;&gt; "", $H32/$R32, ""), ""), "")</f>
        <v/>
      </c>
      <c r="AH32" s="10" t="str">
        <f ca="1">IFERROR(IF(AND(NOW()&lt;= EOMONTH(DATE(YEAR($O32),3, 1), 0), Overall!$A34&lt;&gt;"", MONTH($N32) &lt;= 3, MONTH($O32) &gt;= 3), IF($R32 &lt;&gt; "", $H32/$R32, ""), ""), "")</f>
        <v/>
      </c>
      <c r="AI32" s="10" t="str">
        <f ca="1">IFERROR(IF(AND(NOW()&lt;= EOMONTH(DATE(YEAR($O32),4, 1), 0), Overall!$A34&lt;&gt;"", MONTH($N32) &lt;= 4, MONTH($O32) &gt;= 4), IF($R32 &lt;&gt; "", $H32/$R32, ""), ""), "")</f>
        <v/>
      </c>
      <c r="AJ32" s="10" t="str">
        <f ca="1">IFERROR(IF(AND(NOW()&lt;= EOMONTH(DATE(YEAR($O32),5, 1), 0), Overall!$A34&lt;&gt;"", MONTH($N32) &lt;= 5, MONTH($O32) &gt;= 5), IF($R32 &lt;&gt; "", $H32/$R32, ""), ""), "")</f>
        <v/>
      </c>
      <c r="AK32" s="10" t="str">
        <f ca="1">IFERROR(IF(AND(NOW()&lt;= EOMONTH(DATE(YEAR($O32),6, 1), 0), Overall!$A34&lt;&gt;"", MONTH($N32) &lt;= 6, MONTH($O32) &gt;= 6), IF($R32 &lt;&gt; "", $H32/$R32, ""), ""), "")</f>
        <v/>
      </c>
      <c r="AL32" s="10" t="str">
        <f ca="1">IFERROR(IF(AND(NOW()&lt;= EOMONTH(DATE(YEAR($O32),7, 1), 0), Overall!$A34&lt;&gt;"", MONTH($N32) &lt;= 7, MONTH($O32) &gt;= 7), IF($R32 &lt;&gt; "", $H32/$R32, ""), ""), "")</f>
        <v/>
      </c>
      <c r="AM32" s="10" t="str">
        <f ca="1">IFERROR(IF(AND(NOW()&lt;= EOMONTH(DATE(YEAR($O32),8, 1), 0), Overall!$A34&lt;&gt;"", MONTH($N32) &lt;= 8, MONTH($O32) &gt;= 8), IF($R32 &lt;&gt; "", $H32/$R32, ""), ""), "")</f>
        <v/>
      </c>
      <c r="AN32" s="10" t="str">
        <f ca="1">IFERROR(IF(AND(NOW()&lt;= EOMONTH(DATE(YEAR($O32),9, 1), 0), Overall!$A34&lt;&gt;"", MONTH($N32) &lt;= 9, MONTH($O32) &gt;= 9), IF($R32 &lt;&gt; "", $H32/$R32, ""), ""), "")</f>
        <v/>
      </c>
      <c r="AO32" s="10" t="str">
        <f ca="1">IFERROR(IF(AND(NOW()&lt;= EOMONTH(DATE(YEAR($O32),10, 1), 0), Overall!$A34&lt;&gt;"", MONTH($N32) &lt;= 10, MONTH($O32) &gt;= 10), IF($R32 &lt;&gt; "", $H32/$R32, ""), ""), "")</f>
        <v/>
      </c>
      <c r="AP32" s="10" t="str">
        <f ca="1">IFERROR(IF(AND(NOW()&lt;= EOMONTH(DATE(YEAR($O32),11, 1), 0), Overall!$A34&lt;&gt;"", MONTH($N32) &lt;=11, MONTH($O32) &gt;= 11), IF($R32 &lt;&gt; "", $H32/$R32, ""), ""), "")</f>
        <v/>
      </c>
      <c r="AQ32" s="10" t="str">
        <f ca="1">IFERROR(IF(AND(NOW()&lt;= EOMONTH(DATE(YEAR($O32),12, 1), 0), Overall!$A34&lt;&gt;"", MONTH($N32) &lt;= 12, MONTH($O32) &gt;= 12), IF($R32 &lt;&gt; "", $H32/$R32, ""), ""), "")</f>
        <v/>
      </c>
      <c r="AR32" s="16">
        <f t="shared" ca="1" si="1"/>
        <v>0</v>
      </c>
    </row>
    <row r="33" spans="1:44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6">
        <f>IF(Overall!F35&lt;&gt;"",VALUE(Overall!F35),"")</f>
        <v>256000</v>
      </c>
      <c r="I33" s="6">
        <f>IF(Overall!G35&lt;&gt;"",VALUE(Overall!G35),"")</f>
        <v>59</v>
      </c>
      <c r="J33" s="6">
        <f>IF(Overall!H35&lt;&gt;"",VALUE(Overall!H35),"")</f>
        <v>0</v>
      </c>
      <c r="K33" s="6">
        <f>IF(Overall!I35&lt;&gt;"",VALUE(Overall!I35),"")</f>
        <v>2.67</v>
      </c>
      <c r="L33" s="6">
        <f>IF(Overall!J35&lt;&gt;"",VALUE(Overall!J35),"")</f>
        <v>0</v>
      </c>
      <c r="M33" s="6">
        <f>IF(Overall!K35&lt;&gt;"",VALUE(Overall!K35),"")</f>
        <v>2.67</v>
      </c>
      <c r="N33" s="7">
        <f>IF(Overall!L35&lt;&gt;"",DATEVALUE(MID(Overall!L35, FIND(",", Overall!L35) + 2, FIND(" ", Overall!L35) - FIND(",", Overall!L35) - 1) &amp; " " &amp; MID(Overall!L35, FIND(" ", Overall!L35) + 1, FIND(",", Overall!L35, FIND(" ", Overall!L35)) - FIND(" ", Overall!L35) - 1) &amp; ", " &amp; MID(Overall!L35, FIND(",", Overall!L35, FIND(",",Overall!L35) + 1) + 2, LEN(Overall!L35))),"")</f>
        <v>44317</v>
      </c>
      <c r="O33" s="7">
        <f>IF(Overall!M35&lt;&gt;"",DATEVALUE(MID(Overall!M35, FIND(",", Overall!M35) + 2, FIND(" ", Overall!M35) - FIND(",", Overall!M35) - 1) &amp; " " &amp; MID(Overall!M35, FIND(" ", Overall!M35) + 1, FIND(",", Overall!M35, FIND(" ", Overall!M35)) - FIND(" ", Overall!M35) - 1) &amp; ", " &amp; MID(Overall!M35, FIND(",", Overall!M35, FIND(",",Overall!M35) + 1) + 2, LEN(Overall!M35))),"")</f>
        <v>44561</v>
      </c>
      <c r="P33" s="7">
        <f>IF(Overall!N35&lt;&gt;"",DATEVALUE(MID(Overall!N35, FIND(",", Overall!N35) + 2, FIND(" ", Overall!N35) - FIND(",", Overall!N35) - 1) &amp; " " &amp; MID(Overall!N35, FIND(" ", Overall!N35) + 1, FIND(",", Overall!N35, FIND(" ", Overall!N35)) - FIND(" ", Overall!N35) - 1) &amp; ", " &amp; MID(Overall!N35, FIND(",", Overall!N35, FIND(",",Overall!N35) + 1) + 2, LEN(Overall!N35))),"")</f>
        <v>44326</v>
      </c>
      <c r="Q33" s="7">
        <f>IF(Overall!O35&lt;&gt;"",DATEVALUE(MID(Overall!O35, FIND(",", Overall!O35) + 2, FIND(" ", Overall!O35) - FIND(",", Overall!O35) - 1) &amp; " " &amp; MID(Overall!O35, FIND(" ", Overall!O35) + 1, FIND(",", Overall!O35, FIND(" ", Overall!O35)) - FIND(" ", Overall!O35) - 1) &amp; ", " &amp; MID(Overall!O35, FIND(",", Overall!O35, FIND(",",Overall!O35) + 1) + 2, LEN(Overall!O35))),"")</f>
        <v>44306</v>
      </c>
      <c r="R33" s="5">
        <f t="shared" si="0"/>
        <v>8</v>
      </c>
      <c r="S33" s="10" t="str">
        <f>IF(Overall!$A35&lt;&gt;"",IF(AND(MONTH($N33) &lt;= 1, MONTH($O33) &gt;= 1), IF($R33 &lt;&gt; "", $H33/$R33, ""), ""),"")</f>
        <v/>
      </c>
      <c r="T33" s="10" t="str">
        <f>IF(Overall!$A35&lt;&gt;"",IF(AND(MONTH($N33) &lt;= 2, MONTH($O33) &gt;= 2), IF($R33 &lt;&gt; "", $H33/$R33, ""), ""),"")</f>
        <v/>
      </c>
      <c r="U33" s="10" t="str">
        <f>IF(Overall!$A35&lt;&gt;"",IF(AND(MONTH($N33) &lt;= 3, MONTH($O33) &gt;= 3), IF($R33 &lt;&gt; "", $H33/$R33, ""), ""),"")</f>
        <v/>
      </c>
      <c r="V33" s="10" t="str">
        <f>IF(Overall!$A35&lt;&gt;"",IF(AND(MONTH($N33) &lt;= 4, MONTH($O33) &gt;= 4), IF($R33 &lt;&gt; "", $H33/$R33, ""), ""),"")</f>
        <v/>
      </c>
      <c r="W33" s="10">
        <f>IF(Overall!$A35&lt;&gt;"",IF(AND(MONTH($N33) &lt;= 5, MONTH($O33) &gt;= 5), IF($R33 &lt;&gt; "", $H33/$R33, ""), ""),"")</f>
        <v>32000</v>
      </c>
      <c r="X33" s="10">
        <f>IF(Overall!$A35&lt;&gt;"",IF(AND(MONTH($N33) &lt;= 6, MONTH($O33) &gt;= 6), IF($R33 &lt;&gt; "", $H33/$R33, ""), ""),"")</f>
        <v>32000</v>
      </c>
      <c r="Y33" s="10">
        <f>IF(Overall!$A35&lt;&gt;"",IF(AND(MONTH($N33) &lt;= 7, MONTH($O33) &gt;= 7 ), IF($R33 &lt;&gt; "", $H33/$R33, ""), ""),"")</f>
        <v>32000</v>
      </c>
      <c r="Z33" s="10">
        <f>IF(Overall!$A35&lt;&gt;"",IF(AND(MONTH($N33) &lt;= 8, MONTH($O33) &gt;= 8), IF($R33 &lt;&gt; "", $H33/$R33, ""), ""),"")</f>
        <v>32000</v>
      </c>
      <c r="AA33" s="10">
        <f>IF(Overall!$A35&lt;&gt;"",IF(AND(MONTH($N33) &lt;= 9, MONTH($O33) &gt;= 9), IF($R33 &lt;&gt; "", $H33/$R33, ""), ""),"")</f>
        <v>32000</v>
      </c>
      <c r="AB33" s="10">
        <f>IF(Overall!$A35&lt;&gt;"",IF(AND(MONTH($N33) &lt;= 10, MONTH($O33) &gt;= 10), IF($R33 &lt;&gt; "", $H33/$R33, ""), ""),"")</f>
        <v>32000</v>
      </c>
      <c r="AC33" s="10">
        <f>IF(Overall!$A35&lt;&gt;"",IF(AND(MONTH($N33) &lt;= 11, MONTH($O33) &gt;= 11), IF($R33 &lt;&gt; "", $H33/$R33, ""), ""),"")</f>
        <v>32000</v>
      </c>
      <c r="AD33" s="10">
        <f>IF(Overall!$A35&lt;&gt;"",IF(AND(MONTH($N33) &lt;= 12, MONTH($O33) &gt;= 12), IF($R33 &lt;&gt; "", $H33/$R33, ""), ""),"")</f>
        <v>32000</v>
      </c>
      <c r="AF33" s="10" t="str">
        <f ca="1">IFERROR(IF(AND(NOW()&lt;= EOMONTH(DATE(YEAR($O33),1, 1), 0), Overall!$A35&lt;&gt;"", MONTH($N33) &lt;= 1, MONTH($O33) &gt;= 1), IF($R33 &lt;&gt; "", $H33/$R33, ""), ""), "")</f>
        <v/>
      </c>
      <c r="AG33" s="10" t="str">
        <f ca="1">IFERROR(IF(AND(NOW()&lt;= EOMONTH(DATE(YEAR($O33),2, 1), 0), Overall!$A35&lt;&gt;"", MONTH($N33) &lt;= 2, MONTH($O33) &gt;= 2), IF($R33 &lt;&gt; "", $H33/$R33, ""), ""), "")</f>
        <v/>
      </c>
      <c r="AH33" s="10" t="str">
        <f ca="1">IFERROR(IF(AND(NOW()&lt;= EOMONTH(DATE(YEAR($O33),3, 1), 0), Overall!$A35&lt;&gt;"", MONTH($N33) &lt;= 3, MONTH($O33) &gt;= 3), IF($R33 &lt;&gt; "", $H33/$R33, ""), ""), "")</f>
        <v/>
      </c>
      <c r="AI33" s="10" t="str">
        <f ca="1">IFERROR(IF(AND(NOW()&lt;= EOMONTH(DATE(YEAR($O33),4, 1), 0), Overall!$A35&lt;&gt;"", MONTH($N33) &lt;= 4, MONTH($O33) &gt;= 4), IF($R33 &lt;&gt; "", $H33/$R33, ""), ""), "")</f>
        <v/>
      </c>
      <c r="AJ33" s="10" t="str">
        <f ca="1">IFERROR(IF(AND(NOW()&lt;= EOMONTH(DATE(YEAR($O33),5, 1), 0), Overall!$A35&lt;&gt;"", MONTH($N33) &lt;= 5, MONTH($O33) &gt;= 5), IF($R33 &lt;&gt; "", $H33/$R33, ""), ""), "")</f>
        <v/>
      </c>
      <c r="AK33" s="10" t="str">
        <f ca="1">IFERROR(IF(AND(NOW()&lt;= EOMONTH(DATE(YEAR($O33),6, 1), 0), Overall!$A35&lt;&gt;"", MONTH($N33) &lt;= 6, MONTH($O33) &gt;= 6), IF($R33 &lt;&gt; "", $H33/$R33, ""), ""), "")</f>
        <v/>
      </c>
      <c r="AL33" s="10" t="str">
        <f ca="1">IFERROR(IF(AND(NOW()&lt;= EOMONTH(DATE(YEAR($O33),7, 1), 0), Overall!$A35&lt;&gt;"", MONTH($N33) &lt;= 7, MONTH($O33) &gt;= 7), IF($R33 &lt;&gt; "", $H33/$R33, ""), ""), "")</f>
        <v/>
      </c>
      <c r="AM33" s="10" t="str">
        <f ca="1">IFERROR(IF(AND(NOW()&lt;= EOMONTH(DATE(YEAR($O33),8, 1), 0), Overall!$A35&lt;&gt;"", MONTH($N33) &lt;= 8, MONTH($O33) &gt;= 8), IF($R33 &lt;&gt; "", $H33/$R33, ""), ""), "")</f>
        <v/>
      </c>
      <c r="AN33" s="10" t="str">
        <f ca="1">IFERROR(IF(AND(NOW()&lt;= EOMONTH(DATE(YEAR($O33),9, 1), 0), Overall!$A35&lt;&gt;"", MONTH($N33) &lt;= 9, MONTH($O33) &gt;= 9), IF($R33 &lt;&gt; "", $H33/$R33, ""), ""), "")</f>
        <v/>
      </c>
      <c r="AO33" s="10" t="str">
        <f ca="1">IFERROR(IF(AND(NOW()&lt;= EOMONTH(DATE(YEAR($O33),10, 1), 0), Overall!$A35&lt;&gt;"", MONTH($N33) &lt;= 10, MONTH($O33) &gt;= 10), IF($R33 &lt;&gt; "", $H33/$R33, ""), ""), "")</f>
        <v/>
      </c>
      <c r="AP33" s="10" t="str">
        <f ca="1">IFERROR(IF(AND(NOW()&lt;= EOMONTH(DATE(YEAR($O33),11, 1), 0), Overall!$A35&lt;&gt;"", MONTH($N33) &lt;=11, MONTH($O33) &gt;= 11), IF($R33 &lt;&gt; "", $H33/$R33, ""), ""), "")</f>
        <v/>
      </c>
      <c r="AQ33" s="10" t="str">
        <f ca="1">IFERROR(IF(AND(NOW()&lt;= EOMONTH(DATE(YEAR($O33),12, 1), 0), Overall!$A35&lt;&gt;"", MONTH($N33) &lt;= 12, MONTH($O33) &gt;= 12), IF($R33 &lt;&gt; "", $H33/$R33, ""), ""), "")</f>
        <v/>
      </c>
      <c r="AR33" s="16">
        <f t="shared" ca="1" si="1"/>
        <v>0</v>
      </c>
    </row>
    <row r="34" spans="1:44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6">
        <f>IF(Overall!F36&lt;&gt;"",VALUE(Overall!F36),"")</f>
        <v>112000</v>
      </c>
      <c r="I34" s="6">
        <f>IF(Overall!G36&lt;&gt;"",VALUE(Overall!G36),"")</f>
        <v>56</v>
      </c>
      <c r="J34" s="6">
        <f>IF(Overall!H36&lt;&gt;"",VALUE(Overall!H36),"")</f>
        <v>0</v>
      </c>
      <c r="K34" s="6">
        <f>IF(Overall!I36&lt;&gt;"",VALUE(Overall!I36),"")</f>
        <v>2.48</v>
      </c>
      <c r="L34" s="6">
        <f>IF(Overall!J36&lt;&gt;"",VALUE(Overall!J36),"")</f>
        <v>0</v>
      </c>
      <c r="M34" s="6">
        <f>IF(Overall!K36&lt;&gt;"",VALUE(Overall!K36),"")</f>
        <v>2.48</v>
      </c>
      <c r="N34" s="7">
        <f>IF(Overall!L36&lt;&gt;"",DATEVALUE(MID(Overall!L36, FIND(",", Overall!L36) + 2, FIND(" ", Overall!L36) - FIND(",", Overall!L36) - 1) &amp; " " &amp; MID(Overall!L36, FIND(" ", Overall!L36) + 1, FIND(",", Overall!L36, FIND(" ", Overall!L36)) - FIND(" ", Overall!L36) - 1) &amp; ", " &amp; MID(Overall!L36, FIND(",", Overall!L36, FIND(",",Overall!L36) + 1) + 2, LEN(Overall!L36))),"")</f>
        <v>44317</v>
      </c>
      <c r="O34" s="7">
        <f>IF(Overall!M36&lt;&gt;"",DATEVALUE(MID(Overall!M36, FIND(",", Overall!M36) + 2, FIND(" ", Overall!M36) - FIND(",", Overall!M36) - 1) &amp; " " &amp; MID(Overall!M36, FIND(" ", Overall!M36) + 1, FIND(",", Overall!M36, FIND(" ", Overall!M36)) - FIND(" ", Overall!M36) - 1) &amp; ", " &amp; MID(Overall!M36, FIND(",", Overall!M36, FIND(",",Overall!M36) + 1) + 2, LEN(Overall!M36))),"")</f>
        <v>44561</v>
      </c>
      <c r="P34" s="7">
        <f>IF(Overall!N36&lt;&gt;"",DATEVALUE(MID(Overall!N36, FIND(",", Overall!N36) + 2, FIND(" ", Overall!N36) - FIND(",", Overall!N36) - 1) &amp; " " &amp; MID(Overall!N36, FIND(" ", Overall!N36) + 1, FIND(",", Overall!N36, FIND(" ", Overall!N36)) - FIND(" ", Overall!N36) - 1) &amp; ", " &amp; MID(Overall!N36, FIND(",", Overall!N36, FIND(",",Overall!N36) + 1) + 2, LEN(Overall!N36))),"")</f>
        <v>44328</v>
      </c>
      <c r="Q34" s="7">
        <f>IF(Overall!O36&lt;&gt;"",DATEVALUE(MID(Overall!O36, FIND(",", Overall!O36) + 2, FIND(" ", Overall!O36) - FIND(",", Overall!O36) - 1) &amp; " " &amp; MID(Overall!O36, FIND(" ", Overall!O36) + 1, FIND(",", Overall!O36, FIND(" ", Overall!O36)) - FIND(" ", Overall!O36) - 1) &amp; ", " &amp; MID(Overall!O36, FIND(",", Overall!O36, FIND(",",Overall!O36) + 1) + 2, LEN(Overall!O36))),"")</f>
        <v>44308</v>
      </c>
      <c r="R34" s="5">
        <f t="shared" si="0"/>
        <v>8</v>
      </c>
      <c r="S34" s="10" t="str">
        <f>IF(Overall!$A36&lt;&gt;"",IF(AND(MONTH($N34) &lt;= 1, MONTH($O34) &gt;= 1), IF($R34 &lt;&gt; "", $H34/$R34, ""), ""),"")</f>
        <v/>
      </c>
      <c r="T34" s="10" t="str">
        <f>IF(Overall!$A36&lt;&gt;"",IF(AND(MONTH($N34) &lt;= 2, MONTH($O34) &gt;= 2), IF($R34 &lt;&gt; "", $H34/$R34, ""), ""),"")</f>
        <v/>
      </c>
      <c r="U34" s="10" t="str">
        <f>IF(Overall!$A36&lt;&gt;"",IF(AND(MONTH($N34) &lt;= 3, MONTH($O34) &gt;= 3), IF($R34 &lt;&gt; "", $H34/$R34, ""), ""),"")</f>
        <v/>
      </c>
      <c r="V34" s="10" t="str">
        <f>IF(Overall!$A36&lt;&gt;"",IF(AND(MONTH($N34) &lt;= 4, MONTH($O34) &gt;= 4), IF($R34 &lt;&gt; "", $H34/$R34, ""), ""),"")</f>
        <v/>
      </c>
      <c r="W34" s="10">
        <f>IF(Overall!$A36&lt;&gt;"",IF(AND(MONTH($N34) &lt;= 5, MONTH($O34) &gt;= 5), IF($R34 &lt;&gt; "", $H34/$R34, ""), ""),"")</f>
        <v>14000</v>
      </c>
      <c r="X34" s="10">
        <f>IF(Overall!$A36&lt;&gt;"",IF(AND(MONTH($N34) &lt;= 6, MONTH($O34) &gt;= 6), IF($R34 &lt;&gt; "", $H34/$R34, ""), ""),"")</f>
        <v>14000</v>
      </c>
      <c r="Y34" s="10">
        <f>IF(Overall!$A36&lt;&gt;"",IF(AND(MONTH($N34) &lt;= 7, MONTH($O34) &gt;= 7 ), IF($R34 &lt;&gt; "", $H34/$R34, ""), ""),"")</f>
        <v>14000</v>
      </c>
      <c r="Z34" s="10">
        <f>IF(Overall!$A36&lt;&gt;"",IF(AND(MONTH($N34) &lt;= 8, MONTH($O34) &gt;= 8), IF($R34 &lt;&gt; "", $H34/$R34, ""), ""),"")</f>
        <v>14000</v>
      </c>
      <c r="AA34" s="10">
        <f>IF(Overall!$A36&lt;&gt;"",IF(AND(MONTH($N34) &lt;= 9, MONTH($O34) &gt;= 9), IF($R34 &lt;&gt; "", $H34/$R34, ""), ""),"")</f>
        <v>14000</v>
      </c>
      <c r="AB34" s="10">
        <f>IF(Overall!$A36&lt;&gt;"",IF(AND(MONTH($N34) &lt;= 10, MONTH($O34) &gt;= 10), IF($R34 &lt;&gt; "", $H34/$R34, ""), ""),"")</f>
        <v>14000</v>
      </c>
      <c r="AC34" s="10">
        <f>IF(Overall!$A36&lt;&gt;"",IF(AND(MONTH($N34) &lt;= 11, MONTH($O34) &gt;= 11), IF($R34 &lt;&gt; "", $H34/$R34, ""), ""),"")</f>
        <v>14000</v>
      </c>
      <c r="AD34" s="10">
        <f>IF(Overall!$A36&lt;&gt;"",IF(AND(MONTH($N34) &lt;= 12, MONTH($O34) &gt;= 12), IF($R34 &lt;&gt; "", $H34/$R34, ""), ""),"")</f>
        <v>14000</v>
      </c>
      <c r="AF34" s="10" t="str">
        <f ca="1">IFERROR(IF(AND(NOW()&lt;= EOMONTH(DATE(YEAR($O34),1, 1), 0), Overall!$A36&lt;&gt;"", MONTH($N34) &lt;= 1, MONTH($O34) &gt;= 1), IF($R34 &lt;&gt; "", $H34/$R34, ""), ""), "")</f>
        <v/>
      </c>
      <c r="AG34" s="10" t="str">
        <f ca="1">IFERROR(IF(AND(NOW()&lt;= EOMONTH(DATE(YEAR($O34),2, 1), 0), Overall!$A36&lt;&gt;"", MONTH($N34) &lt;= 2, MONTH($O34) &gt;= 2), IF($R34 &lt;&gt; "", $H34/$R34, ""), ""), "")</f>
        <v/>
      </c>
      <c r="AH34" s="10" t="str">
        <f ca="1">IFERROR(IF(AND(NOW()&lt;= EOMONTH(DATE(YEAR($O34),3, 1), 0), Overall!$A36&lt;&gt;"", MONTH($N34) &lt;= 3, MONTH($O34) &gt;= 3), IF($R34 &lt;&gt; "", $H34/$R34, ""), ""), "")</f>
        <v/>
      </c>
      <c r="AI34" s="10" t="str">
        <f ca="1">IFERROR(IF(AND(NOW()&lt;= EOMONTH(DATE(YEAR($O34),4, 1), 0), Overall!$A36&lt;&gt;"", MONTH($N34) &lt;= 4, MONTH($O34) &gt;= 4), IF($R34 &lt;&gt; "", $H34/$R34, ""), ""), "")</f>
        <v/>
      </c>
      <c r="AJ34" s="10" t="str">
        <f ca="1">IFERROR(IF(AND(NOW()&lt;= EOMONTH(DATE(YEAR($O34),5, 1), 0), Overall!$A36&lt;&gt;"", MONTH($N34) &lt;= 5, MONTH($O34) &gt;= 5), IF($R34 &lt;&gt; "", $H34/$R34, ""), ""), "")</f>
        <v/>
      </c>
      <c r="AK34" s="10" t="str">
        <f ca="1">IFERROR(IF(AND(NOW()&lt;= EOMONTH(DATE(YEAR($O34),6, 1), 0), Overall!$A36&lt;&gt;"", MONTH($N34) &lt;= 6, MONTH($O34) &gt;= 6), IF($R34 &lt;&gt; "", $H34/$R34, ""), ""), "")</f>
        <v/>
      </c>
      <c r="AL34" s="10" t="str">
        <f ca="1">IFERROR(IF(AND(NOW()&lt;= EOMONTH(DATE(YEAR($O34),7, 1), 0), Overall!$A36&lt;&gt;"", MONTH($N34) &lt;= 7, MONTH($O34) &gt;= 7), IF($R34 &lt;&gt; "", $H34/$R34, ""), ""), "")</f>
        <v/>
      </c>
      <c r="AM34" s="10" t="str">
        <f ca="1">IFERROR(IF(AND(NOW()&lt;= EOMONTH(DATE(YEAR($O34),8, 1), 0), Overall!$A36&lt;&gt;"", MONTH($N34) &lt;= 8, MONTH($O34) &gt;= 8), IF($R34 &lt;&gt; "", $H34/$R34, ""), ""), "")</f>
        <v/>
      </c>
      <c r="AN34" s="10" t="str">
        <f ca="1">IFERROR(IF(AND(NOW()&lt;= EOMONTH(DATE(YEAR($O34),9, 1), 0), Overall!$A36&lt;&gt;"", MONTH($N34) &lt;= 9, MONTH($O34) &gt;= 9), IF($R34 &lt;&gt; "", $H34/$R34, ""), ""), "")</f>
        <v/>
      </c>
      <c r="AO34" s="10" t="str">
        <f ca="1">IFERROR(IF(AND(NOW()&lt;= EOMONTH(DATE(YEAR($O34),10, 1), 0), Overall!$A36&lt;&gt;"", MONTH($N34) &lt;= 10, MONTH($O34) &gt;= 10), IF($R34 &lt;&gt; "", $H34/$R34, ""), ""), "")</f>
        <v/>
      </c>
      <c r="AP34" s="10" t="str">
        <f ca="1">IFERROR(IF(AND(NOW()&lt;= EOMONTH(DATE(YEAR($O34),11, 1), 0), Overall!$A36&lt;&gt;"", MONTH($N34) &lt;=11, MONTH($O34) &gt;= 11), IF($R34 &lt;&gt; "", $H34/$R34, ""), ""), "")</f>
        <v/>
      </c>
      <c r="AQ34" s="10" t="str">
        <f ca="1">IFERROR(IF(AND(NOW()&lt;= EOMONTH(DATE(YEAR($O34),12, 1), 0), Overall!$A36&lt;&gt;"", MONTH($N34) &lt;= 12, MONTH($O34) &gt;= 12), IF($R34 &lt;&gt; "", $H34/$R34, ""), ""), "")</f>
        <v/>
      </c>
      <c r="AR34" s="16">
        <f t="shared" ca="1" si="1"/>
        <v>0</v>
      </c>
    </row>
    <row r="35" spans="1:44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6">
        <f>IF(Overall!F37&lt;&gt;"",VALUE(Overall!F37),"")</f>
        <v>800000</v>
      </c>
      <c r="I35" s="6">
        <f>IF(Overall!G37&lt;&gt;"",VALUE(Overall!G37),"")</f>
        <v>56</v>
      </c>
      <c r="J35" s="6">
        <f>IF(Overall!H37&lt;&gt;"",VALUE(Overall!H37),"")</f>
        <v>0</v>
      </c>
      <c r="K35" s="6">
        <f>IF(Overall!I37&lt;&gt;"",VALUE(Overall!I37),"")</f>
        <v>2.5099999999999998</v>
      </c>
      <c r="L35" s="6">
        <f>IF(Overall!J37&lt;&gt;"",VALUE(Overall!J37),"")</f>
        <v>0</v>
      </c>
      <c r="M35" s="6">
        <f>IF(Overall!K37&lt;&gt;"",VALUE(Overall!K37),"")</f>
        <v>2.5099999999999998</v>
      </c>
      <c r="N35" s="7">
        <f>IF(Overall!L37&lt;&gt;"",DATEVALUE(MID(Overall!L37, FIND(",", Overall!L37) + 2, FIND(" ", Overall!L37) - FIND(",", Overall!L37) - 1) &amp; " " &amp; MID(Overall!L37, FIND(" ", Overall!L37) + 1, FIND(",", Overall!L37, FIND(" ", Overall!L37)) - FIND(" ", Overall!L37) - 1) &amp; ", " &amp; MID(Overall!L37, FIND(",", Overall!L37, FIND(",",Overall!L37) + 1) + 2, LEN(Overall!L37))),"")</f>
        <v>44317</v>
      </c>
      <c r="O35" s="7">
        <f>IF(Overall!M37&lt;&gt;"",DATEVALUE(MID(Overall!M37, FIND(",", Overall!M37) + 2, FIND(" ", Overall!M37) - FIND(",", Overall!M37) - 1) &amp; " " &amp; MID(Overall!M37, FIND(" ", Overall!M37) + 1, FIND(",", Overall!M37, FIND(" ", Overall!M37)) - FIND(" ", Overall!M37) - 1) &amp; ", " &amp; MID(Overall!M37, FIND(",", Overall!M37, FIND(",",Overall!M37) + 1) + 2, LEN(Overall!M37))),"")</f>
        <v>44561</v>
      </c>
      <c r="P35" s="7">
        <f>IF(Overall!N37&lt;&gt;"",DATEVALUE(MID(Overall!N37, FIND(",", Overall!N37) + 2, FIND(" ", Overall!N37) - FIND(",", Overall!N37) - 1) &amp; " " &amp; MID(Overall!N37, FIND(" ", Overall!N37) + 1, FIND(",", Overall!N37, FIND(" ", Overall!N37)) - FIND(" ", Overall!N37) - 1) &amp; ", " &amp; MID(Overall!N37, FIND(",", Overall!N37, FIND(",",Overall!N37) + 1) + 2, LEN(Overall!N37))),"")</f>
        <v>44328</v>
      </c>
      <c r="Q35" s="7">
        <f>IF(Overall!O37&lt;&gt;"",DATEVALUE(MID(Overall!O37, FIND(",", Overall!O37) + 2, FIND(" ", Overall!O37) - FIND(",", Overall!O37) - 1) &amp; " " &amp; MID(Overall!O37, FIND(" ", Overall!O37) + 1, FIND(",", Overall!O37, FIND(" ", Overall!O37)) - FIND(" ", Overall!O37) - 1) &amp; ", " &amp; MID(Overall!O37, FIND(",", Overall!O37, FIND(",",Overall!O37) + 1) + 2, LEN(Overall!O37))),"")</f>
        <v>44308</v>
      </c>
      <c r="R35" s="5">
        <f t="shared" si="0"/>
        <v>8</v>
      </c>
      <c r="S35" s="10" t="str">
        <f>IF(Overall!$A37&lt;&gt;"",IF(AND(MONTH($N35) &lt;= 1, MONTH($O35) &gt;= 1), IF($R35 &lt;&gt; "", $H35/$R35, ""), ""),"")</f>
        <v/>
      </c>
      <c r="T35" s="10" t="str">
        <f>IF(Overall!$A37&lt;&gt;"",IF(AND(MONTH($N35) &lt;= 2, MONTH($O35) &gt;= 2), IF($R35 &lt;&gt; "", $H35/$R35, ""), ""),"")</f>
        <v/>
      </c>
      <c r="U35" s="10" t="str">
        <f>IF(Overall!$A37&lt;&gt;"",IF(AND(MONTH($N35) &lt;= 3, MONTH($O35) &gt;= 3), IF($R35 &lt;&gt; "", $H35/$R35, ""), ""),"")</f>
        <v/>
      </c>
      <c r="V35" s="10" t="str">
        <f>IF(Overall!$A37&lt;&gt;"",IF(AND(MONTH($N35) &lt;= 4, MONTH($O35) &gt;= 4), IF($R35 &lt;&gt; "", $H35/$R35, ""), ""),"")</f>
        <v/>
      </c>
      <c r="W35" s="10">
        <f>IF(Overall!$A37&lt;&gt;"",IF(AND(MONTH($N35) &lt;= 5, MONTH($O35) &gt;= 5), IF($R35 &lt;&gt; "", $H35/$R35, ""), ""),"")</f>
        <v>100000</v>
      </c>
      <c r="X35" s="10">
        <f>IF(Overall!$A37&lt;&gt;"",IF(AND(MONTH($N35) &lt;= 6, MONTH($O35) &gt;= 6), IF($R35 &lt;&gt; "", $H35/$R35, ""), ""),"")</f>
        <v>100000</v>
      </c>
      <c r="Y35" s="10">
        <f>IF(Overall!$A37&lt;&gt;"",IF(AND(MONTH($N35) &lt;= 7, MONTH($O35) &gt;= 7 ), IF($R35 &lt;&gt; "", $H35/$R35, ""), ""),"")</f>
        <v>100000</v>
      </c>
      <c r="Z35" s="10">
        <f>IF(Overall!$A37&lt;&gt;"",IF(AND(MONTH($N35) &lt;= 8, MONTH($O35) &gt;= 8), IF($R35 &lt;&gt; "", $H35/$R35, ""), ""),"")</f>
        <v>100000</v>
      </c>
      <c r="AA35" s="10">
        <f>IF(Overall!$A37&lt;&gt;"",IF(AND(MONTH($N35) &lt;= 9, MONTH($O35) &gt;= 9), IF($R35 &lt;&gt; "", $H35/$R35, ""), ""),"")</f>
        <v>100000</v>
      </c>
      <c r="AB35" s="10">
        <f>IF(Overall!$A37&lt;&gt;"",IF(AND(MONTH($N35) &lt;= 10, MONTH($O35) &gt;= 10), IF($R35 &lt;&gt; "", $H35/$R35, ""), ""),"")</f>
        <v>100000</v>
      </c>
      <c r="AC35" s="10">
        <f>IF(Overall!$A37&lt;&gt;"",IF(AND(MONTH($N35) &lt;= 11, MONTH($O35) &gt;= 11), IF($R35 &lt;&gt; "", $H35/$R35, ""), ""),"")</f>
        <v>100000</v>
      </c>
      <c r="AD35" s="10">
        <f>IF(Overall!$A37&lt;&gt;"",IF(AND(MONTH($N35) &lt;= 12, MONTH($O35) &gt;= 12), IF($R35 &lt;&gt; "", $H35/$R35, ""), ""),"")</f>
        <v>100000</v>
      </c>
      <c r="AF35" s="10" t="str">
        <f ca="1">IFERROR(IF(AND(NOW()&lt;= EOMONTH(DATE(YEAR($O35),1, 1), 0), Overall!$A37&lt;&gt;"", MONTH($N35) &lt;= 1, MONTH($O35) &gt;= 1), IF($R35 &lt;&gt; "", $H35/$R35, ""), ""), "")</f>
        <v/>
      </c>
      <c r="AG35" s="10" t="str">
        <f ca="1">IFERROR(IF(AND(NOW()&lt;= EOMONTH(DATE(YEAR($O35),2, 1), 0), Overall!$A37&lt;&gt;"", MONTH($N35) &lt;= 2, MONTH($O35) &gt;= 2), IF($R35 &lt;&gt; "", $H35/$R35, ""), ""), "")</f>
        <v/>
      </c>
      <c r="AH35" s="10" t="str">
        <f ca="1">IFERROR(IF(AND(NOW()&lt;= EOMONTH(DATE(YEAR($O35),3, 1), 0), Overall!$A37&lt;&gt;"", MONTH($N35) &lt;= 3, MONTH($O35) &gt;= 3), IF($R35 &lt;&gt; "", $H35/$R35, ""), ""), "")</f>
        <v/>
      </c>
      <c r="AI35" s="10" t="str">
        <f ca="1">IFERROR(IF(AND(NOW()&lt;= EOMONTH(DATE(YEAR($O35),4, 1), 0), Overall!$A37&lt;&gt;"", MONTH($N35) &lt;= 4, MONTH($O35) &gt;= 4), IF($R35 &lt;&gt; "", $H35/$R35, ""), ""), "")</f>
        <v/>
      </c>
      <c r="AJ35" s="10" t="str">
        <f ca="1">IFERROR(IF(AND(NOW()&lt;= EOMONTH(DATE(YEAR($O35),5, 1), 0), Overall!$A37&lt;&gt;"", MONTH($N35) &lt;= 5, MONTH($O35) &gt;= 5), IF($R35 &lt;&gt; "", $H35/$R35, ""), ""), "")</f>
        <v/>
      </c>
      <c r="AK35" s="10" t="str">
        <f ca="1">IFERROR(IF(AND(NOW()&lt;= EOMONTH(DATE(YEAR($O35),6, 1), 0), Overall!$A37&lt;&gt;"", MONTH($N35) &lt;= 6, MONTH($O35) &gt;= 6), IF($R35 &lt;&gt; "", $H35/$R35, ""), ""), "")</f>
        <v/>
      </c>
      <c r="AL35" s="10" t="str">
        <f ca="1">IFERROR(IF(AND(NOW()&lt;= EOMONTH(DATE(YEAR($O35),7, 1), 0), Overall!$A37&lt;&gt;"", MONTH($N35) &lt;= 7, MONTH($O35) &gt;= 7), IF($R35 &lt;&gt; "", $H35/$R35, ""), ""), "")</f>
        <v/>
      </c>
      <c r="AM35" s="10" t="str">
        <f ca="1">IFERROR(IF(AND(NOW()&lt;= EOMONTH(DATE(YEAR($O35),8, 1), 0), Overall!$A37&lt;&gt;"", MONTH($N35) &lt;= 8, MONTH($O35) &gt;= 8), IF($R35 &lt;&gt; "", $H35/$R35, ""), ""), "")</f>
        <v/>
      </c>
      <c r="AN35" s="10" t="str">
        <f ca="1">IFERROR(IF(AND(NOW()&lt;= EOMONTH(DATE(YEAR($O35),9, 1), 0), Overall!$A37&lt;&gt;"", MONTH($N35) &lt;= 9, MONTH($O35) &gt;= 9), IF($R35 &lt;&gt; "", $H35/$R35, ""), ""), "")</f>
        <v/>
      </c>
      <c r="AO35" s="10" t="str">
        <f ca="1">IFERROR(IF(AND(NOW()&lt;= EOMONTH(DATE(YEAR($O35),10, 1), 0), Overall!$A37&lt;&gt;"", MONTH($N35) &lt;= 10, MONTH($O35) &gt;= 10), IF($R35 &lt;&gt; "", $H35/$R35, ""), ""), "")</f>
        <v/>
      </c>
      <c r="AP35" s="10" t="str">
        <f ca="1">IFERROR(IF(AND(NOW()&lt;= EOMONTH(DATE(YEAR($O35),11, 1), 0), Overall!$A37&lt;&gt;"", MONTH($N35) &lt;=11, MONTH($O35) &gt;= 11), IF($R35 &lt;&gt; "", $H35/$R35, ""), ""), "")</f>
        <v/>
      </c>
      <c r="AQ35" s="10" t="str">
        <f ca="1">IFERROR(IF(AND(NOW()&lt;= EOMONTH(DATE(YEAR($O35),12, 1), 0), Overall!$A37&lt;&gt;"", MONTH($N35) &lt;= 12, MONTH($O35) &gt;= 12), IF($R35 &lt;&gt; "", $H35/$R35, ""), ""), "")</f>
        <v/>
      </c>
      <c r="AR35" s="16">
        <f t="shared" ca="1" si="1"/>
        <v>0</v>
      </c>
    </row>
    <row r="36" spans="1:44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6">
        <f>IF(Overall!F38&lt;&gt;"",VALUE(Overall!F38),"")</f>
        <v>400000</v>
      </c>
      <c r="I36" s="6">
        <f>IF(Overall!G38&lt;&gt;"",VALUE(Overall!G38),"")</f>
        <v>56</v>
      </c>
      <c r="J36" s="6">
        <f>IF(Overall!H38&lt;&gt;"",VALUE(Overall!H38),"")</f>
        <v>0</v>
      </c>
      <c r="K36" s="6">
        <f>IF(Overall!I38&lt;&gt;"",VALUE(Overall!I38),"")</f>
        <v>2.52</v>
      </c>
      <c r="L36" s="6">
        <f>IF(Overall!J38&lt;&gt;"",VALUE(Overall!J38),"")</f>
        <v>0</v>
      </c>
      <c r="M36" s="6">
        <f>IF(Overall!K38&lt;&gt;"",VALUE(Overall!K38),"")</f>
        <v>2.52</v>
      </c>
      <c r="N36" s="7">
        <f>IF(Overall!L38&lt;&gt;"",DATEVALUE(MID(Overall!L38, FIND(",", Overall!L38) + 2, FIND(" ", Overall!L38) - FIND(",", Overall!L38) - 1) &amp; " " &amp; MID(Overall!L38, FIND(" ", Overall!L38) + 1, FIND(",", Overall!L38, FIND(" ", Overall!L38)) - FIND(" ", Overall!L38) - 1) &amp; ", " &amp; MID(Overall!L38, FIND(",", Overall!L38, FIND(",",Overall!L38) + 1) + 2, LEN(Overall!L38))),"")</f>
        <v>44317</v>
      </c>
      <c r="O36" s="7">
        <f>IF(Overall!M38&lt;&gt;"",DATEVALUE(MID(Overall!M38, FIND(",", Overall!M38) + 2, FIND(" ", Overall!M38) - FIND(",", Overall!M38) - 1) &amp; " " &amp; MID(Overall!M38, FIND(" ", Overall!M38) + 1, FIND(",", Overall!M38, FIND(" ", Overall!M38)) - FIND(" ", Overall!M38) - 1) &amp; ", " &amp; MID(Overall!M38, FIND(",", Overall!M38, FIND(",",Overall!M38) + 1) + 2, LEN(Overall!M38))),"")</f>
        <v>44561</v>
      </c>
      <c r="P36" s="7">
        <f>IF(Overall!N38&lt;&gt;"",DATEVALUE(MID(Overall!N38, FIND(",", Overall!N38) + 2, FIND(" ", Overall!N38) - FIND(",", Overall!N38) - 1) &amp; " " &amp; MID(Overall!N38, FIND(" ", Overall!N38) + 1, FIND(",", Overall!N38, FIND(" ", Overall!N38)) - FIND(" ", Overall!N38) - 1) &amp; ", " &amp; MID(Overall!N38, FIND(",", Overall!N38, FIND(",",Overall!N38) + 1) + 2, LEN(Overall!N38))),"")</f>
        <v>44328</v>
      </c>
      <c r="Q36" s="7">
        <f>IF(Overall!O38&lt;&gt;"",DATEVALUE(MID(Overall!O38, FIND(",", Overall!O38) + 2, FIND(" ", Overall!O38) - FIND(",", Overall!O38) - 1) &amp; " " &amp; MID(Overall!O38, FIND(" ", Overall!O38) + 1, FIND(",", Overall!O38, FIND(" ", Overall!O38)) - FIND(" ", Overall!O38) - 1) &amp; ", " &amp; MID(Overall!O38, FIND(",", Overall!O38, FIND(",",Overall!O38) + 1) + 2, LEN(Overall!O38))),"")</f>
        <v>44308</v>
      </c>
      <c r="R36" s="5">
        <f t="shared" si="0"/>
        <v>8</v>
      </c>
      <c r="S36" s="10" t="str">
        <f>IF(Overall!$A38&lt;&gt;"",IF(AND(MONTH($N36) &lt;= 1, MONTH($O36) &gt;= 1), IF($R36 &lt;&gt; "", $H36/$R36, ""), ""),"")</f>
        <v/>
      </c>
      <c r="T36" s="10" t="str">
        <f>IF(Overall!$A38&lt;&gt;"",IF(AND(MONTH($N36) &lt;= 2, MONTH($O36) &gt;= 2), IF($R36 &lt;&gt; "", $H36/$R36, ""), ""),"")</f>
        <v/>
      </c>
      <c r="U36" s="10" t="str">
        <f>IF(Overall!$A38&lt;&gt;"",IF(AND(MONTH($N36) &lt;= 3, MONTH($O36) &gt;= 3), IF($R36 &lt;&gt; "", $H36/$R36, ""), ""),"")</f>
        <v/>
      </c>
      <c r="V36" s="10" t="str">
        <f>IF(Overall!$A38&lt;&gt;"",IF(AND(MONTH($N36) &lt;= 4, MONTH($O36) &gt;= 4), IF($R36 &lt;&gt; "", $H36/$R36, ""), ""),"")</f>
        <v/>
      </c>
      <c r="W36" s="10">
        <f>IF(Overall!$A38&lt;&gt;"",IF(AND(MONTH($N36) &lt;= 5, MONTH($O36) &gt;= 5), IF($R36 &lt;&gt; "", $H36/$R36, ""), ""),"")</f>
        <v>50000</v>
      </c>
      <c r="X36" s="10">
        <f>IF(Overall!$A38&lt;&gt;"",IF(AND(MONTH($N36) &lt;= 6, MONTH($O36) &gt;= 6), IF($R36 &lt;&gt; "", $H36/$R36, ""), ""),"")</f>
        <v>50000</v>
      </c>
      <c r="Y36" s="10">
        <f>IF(Overall!$A38&lt;&gt;"",IF(AND(MONTH($N36) &lt;= 7, MONTH($O36) &gt;= 7 ), IF($R36 &lt;&gt; "", $H36/$R36, ""), ""),"")</f>
        <v>50000</v>
      </c>
      <c r="Z36" s="10">
        <f>IF(Overall!$A38&lt;&gt;"",IF(AND(MONTH($N36) &lt;= 8, MONTH($O36) &gt;= 8), IF($R36 &lt;&gt; "", $H36/$R36, ""), ""),"")</f>
        <v>50000</v>
      </c>
      <c r="AA36" s="10">
        <f>IF(Overall!$A38&lt;&gt;"",IF(AND(MONTH($N36) &lt;= 9, MONTH($O36) &gt;= 9), IF($R36 &lt;&gt; "", $H36/$R36, ""), ""),"")</f>
        <v>50000</v>
      </c>
      <c r="AB36" s="10">
        <f>IF(Overall!$A38&lt;&gt;"",IF(AND(MONTH($N36) &lt;= 10, MONTH($O36) &gt;= 10), IF($R36 &lt;&gt; "", $H36/$R36, ""), ""),"")</f>
        <v>50000</v>
      </c>
      <c r="AC36" s="10">
        <f>IF(Overall!$A38&lt;&gt;"",IF(AND(MONTH($N36) &lt;= 11, MONTH($O36) &gt;= 11), IF($R36 &lt;&gt; "", $H36/$R36, ""), ""),"")</f>
        <v>50000</v>
      </c>
      <c r="AD36" s="10">
        <f>IF(Overall!$A38&lt;&gt;"",IF(AND(MONTH($N36) &lt;= 12, MONTH($O36) &gt;= 12), IF($R36 &lt;&gt; "", $H36/$R36, ""), ""),"")</f>
        <v>50000</v>
      </c>
      <c r="AF36" s="10" t="str">
        <f ca="1">IFERROR(IF(AND(NOW()&lt;= EOMONTH(DATE(YEAR($O36),1, 1), 0), Overall!$A38&lt;&gt;"", MONTH($N36) &lt;= 1, MONTH($O36) &gt;= 1), IF($R36 &lt;&gt; "", $H36/$R36, ""), ""), "")</f>
        <v/>
      </c>
      <c r="AG36" s="10" t="str">
        <f ca="1">IFERROR(IF(AND(NOW()&lt;= EOMONTH(DATE(YEAR($O36),2, 1), 0), Overall!$A38&lt;&gt;"", MONTH($N36) &lt;= 2, MONTH($O36) &gt;= 2), IF($R36 &lt;&gt; "", $H36/$R36, ""), ""), "")</f>
        <v/>
      </c>
      <c r="AH36" s="10" t="str">
        <f ca="1">IFERROR(IF(AND(NOW()&lt;= EOMONTH(DATE(YEAR($O36),3, 1), 0), Overall!$A38&lt;&gt;"", MONTH($N36) &lt;= 3, MONTH($O36) &gt;= 3), IF($R36 &lt;&gt; "", $H36/$R36, ""), ""), "")</f>
        <v/>
      </c>
      <c r="AI36" s="10" t="str">
        <f ca="1">IFERROR(IF(AND(NOW()&lt;= EOMONTH(DATE(YEAR($O36),4, 1), 0), Overall!$A38&lt;&gt;"", MONTH($N36) &lt;= 4, MONTH($O36) &gt;= 4), IF($R36 &lt;&gt; "", $H36/$R36, ""), ""), "")</f>
        <v/>
      </c>
      <c r="AJ36" s="10" t="str">
        <f ca="1">IFERROR(IF(AND(NOW()&lt;= EOMONTH(DATE(YEAR($O36),5, 1), 0), Overall!$A38&lt;&gt;"", MONTH($N36) &lt;= 5, MONTH($O36) &gt;= 5), IF($R36 &lt;&gt; "", $H36/$R36, ""), ""), "")</f>
        <v/>
      </c>
      <c r="AK36" s="10" t="str">
        <f ca="1">IFERROR(IF(AND(NOW()&lt;= EOMONTH(DATE(YEAR($O36),6, 1), 0), Overall!$A38&lt;&gt;"", MONTH($N36) &lt;= 6, MONTH($O36) &gt;= 6), IF($R36 &lt;&gt; "", $H36/$R36, ""), ""), "")</f>
        <v/>
      </c>
      <c r="AL36" s="10" t="str">
        <f ca="1">IFERROR(IF(AND(NOW()&lt;= EOMONTH(DATE(YEAR($O36),7, 1), 0), Overall!$A38&lt;&gt;"", MONTH($N36) &lt;= 7, MONTH($O36) &gt;= 7), IF($R36 &lt;&gt; "", $H36/$R36, ""), ""), "")</f>
        <v/>
      </c>
      <c r="AM36" s="10" t="str">
        <f ca="1">IFERROR(IF(AND(NOW()&lt;= EOMONTH(DATE(YEAR($O36),8, 1), 0), Overall!$A38&lt;&gt;"", MONTH($N36) &lt;= 8, MONTH($O36) &gt;= 8), IF($R36 &lt;&gt; "", $H36/$R36, ""), ""), "")</f>
        <v/>
      </c>
      <c r="AN36" s="10" t="str">
        <f ca="1">IFERROR(IF(AND(NOW()&lt;= EOMONTH(DATE(YEAR($O36),9, 1), 0), Overall!$A38&lt;&gt;"", MONTH($N36) &lt;= 9, MONTH($O36) &gt;= 9), IF($R36 &lt;&gt; "", $H36/$R36, ""), ""), "")</f>
        <v/>
      </c>
      <c r="AO36" s="10" t="str">
        <f ca="1">IFERROR(IF(AND(NOW()&lt;= EOMONTH(DATE(YEAR($O36),10, 1), 0), Overall!$A38&lt;&gt;"", MONTH($N36) &lt;= 10, MONTH($O36) &gt;= 10), IF($R36 &lt;&gt; "", $H36/$R36, ""), ""), "")</f>
        <v/>
      </c>
      <c r="AP36" s="10" t="str">
        <f ca="1">IFERROR(IF(AND(NOW()&lt;= EOMONTH(DATE(YEAR($O36),11, 1), 0), Overall!$A38&lt;&gt;"", MONTH($N36) &lt;=11, MONTH($O36) &gt;= 11), IF($R36 &lt;&gt; "", $H36/$R36, ""), ""), "")</f>
        <v/>
      </c>
      <c r="AQ36" s="10" t="str">
        <f ca="1">IFERROR(IF(AND(NOW()&lt;= EOMONTH(DATE(YEAR($O36),12, 1), 0), Overall!$A38&lt;&gt;"", MONTH($N36) &lt;= 12, MONTH($O36) &gt;= 12), IF($R36 &lt;&gt; "", $H36/$R36, ""), ""), "")</f>
        <v/>
      </c>
      <c r="AR36" s="16">
        <f t="shared" ca="1" si="1"/>
        <v>0</v>
      </c>
    </row>
    <row r="37" spans="1:44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6">
        <f>IF(Overall!F39&lt;&gt;"",VALUE(Overall!F39),"")</f>
        <v>800000</v>
      </c>
      <c r="I37" s="6">
        <f>IF(Overall!G39&lt;&gt;"",VALUE(Overall!G39),"")</f>
        <v>56</v>
      </c>
      <c r="J37" s="6">
        <f>IF(Overall!H39&lt;&gt;"",VALUE(Overall!H39),"")</f>
        <v>0</v>
      </c>
      <c r="K37" s="6">
        <f>IF(Overall!I39&lt;&gt;"",VALUE(Overall!I39),"")</f>
        <v>2.52</v>
      </c>
      <c r="L37" s="6">
        <f>IF(Overall!J39&lt;&gt;"",VALUE(Overall!J39),"")</f>
        <v>0</v>
      </c>
      <c r="M37" s="6">
        <f>IF(Overall!K39&lt;&gt;"",VALUE(Overall!K39),"")</f>
        <v>2.52</v>
      </c>
      <c r="N37" s="7">
        <f>IF(Overall!L39&lt;&gt;"",DATEVALUE(MID(Overall!L39, FIND(",", Overall!L39) + 2, FIND(" ", Overall!L39) - FIND(",", Overall!L39) - 1) &amp; " " &amp; MID(Overall!L39, FIND(" ", Overall!L39) + 1, FIND(",", Overall!L39, FIND(" ", Overall!L39)) - FIND(" ", Overall!L39) - 1) &amp; ", " &amp; MID(Overall!L39, FIND(",", Overall!L39, FIND(",",Overall!L39) + 1) + 2, LEN(Overall!L39))),"")</f>
        <v>44317</v>
      </c>
      <c r="O37" s="7">
        <f>IF(Overall!M39&lt;&gt;"",DATEVALUE(MID(Overall!M39, FIND(",", Overall!M39) + 2, FIND(" ", Overall!M39) - FIND(",", Overall!M39) - 1) &amp; " " &amp; MID(Overall!M39, FIND(" ", Overall!M39) + 1, FIND(",", Overall!M39, FIND(" ", Overall!M39)) - FIND(" ", Overall!M39) - 1) &amp; ", " &amp; MID(Overall!M39, FIND(",", Overall!M39, FIND(",",Overall!M39) + 1) + 2, LEN(Overall!M39))),"")</f>
        <v>44561</v>
      </c>
      <c r="P37" s="7">
        <f>IF(Overall!N39&lt;&gt;"",DATEVALUE(MID(Overall!N39, FIND(",", Overall!N39) + 2, FIND(" ", Overall!N39) - FIND(",", Overall!N39) - 1) &amp; " " &amp; MID(Overall!N39, FIND(" ", Overall!N39) + 1, FIND(",", Overall!N39, FIND(" ", Overall!N39)) - FIND(" ", Overall!N39) - 1) &amp; ", " &amp; MID(Overall!N39, FIND(",", Overall!N39, FIND(",",Overall!N39) + 1) + 2, LEN(Overall!N39))),"")</f>
        <v>44328</v>
      </c>
      <c r="Q37" s="7">
        <f>IF(Overall!O39&lt;&gt;"",DATEVALUE(MID(Overall!O39, FIND(",", Overall!O39) + 2, FIND(" ", Overall!O39) - FIND(",", Overall!O39) - 1) &amp; " " &amp; MID(Overall!O39, FIND(" ", Overall!O39) + 1, FIND(",", Overall!O39, FIND(" ", Overall!O39)) - FIND(" ", Overall!O39) - 1) &amp; ", " &amp; MID(Overall!O39, FIND(",", Overall!O39, FIND(",",Overall!O39) + 1) + 2, LEN(Overall!O39))),"")</f>
        <v>44308</v>
      </c>
      <c r="R37" s="5">
        <f t="shared" si="0"/>
        <v>8</v>
      </c>
      <c r="S37" s="10" t="str">
        <f>IF(Overall!$A39&lt;&gt;"",IF(AND(MONTH($N37) &lt;= 1, MONTH($O37) &gt;= 1), IF($R37 &lt;&gt; "", $H37/$R37, ""), ""),"")</f>
        <v/>
      </c>
      <c r="T37" s="10" t="str">
        <f>IF(Overall!$A39&lt;&gt;"",IF(AND(MONTH($N37) &lt;= 2, MONTH($O37) &gt;= 2), IF($R37 &lt;&gt; "", $H37/$R37, ""), ""),"")</f>
        <v/>
      </c>
      <c r="U37" s="10" t="str">
        <f>IF(Overall!$A39&lt;&gt;"",IF(AND(MONTH($N37) &lt;= 3, MONTH($O37) &gt;= 3), IF($R37 &lt;&gt; "", $H37/$R37, ""), ""),"")</f>
        <v/>
      </c>
      <c r="V37" s="10" t="str">
        <f>IF(Overall!$A39&lt;&gt;"",IF(AND(MONTH($N37) &lt;= 4, MONTH($O37) &gt;= 4), IF($R37 &lt;&gt; "", $H37/$R37, ""), ""),"")</f>
        <v/>
      </c>
      <c r="W37" s="10">
        <f>IF(Overall!$A39&lt;&gt;"",IF(AND(MONTH($N37) &lt;= 5, MONTH($O37) &gt;= 5), IF($R37 &lt;&gt; "", $H37/$R37, ""), ""),"")</f>
        <v>100000</v>
      </c>
      <c r="X37" s="10">
        <f>IF(Overall!$A39&lt;&gt;"",IF(AND(MONTH($N37) &lt;= 6, MONTH($O37) &gt;= 6), IF($R37 &lt;&gt; "", $H37/$R37, ""), ""),"")</f>
        <v>100000</v>
      </c>
      <c r="Y37" s="10">
        <f>IF(Overall!$A39&lt;&gt;"",IF(AND(MONTH($N37) &lt;= 7, MONTH($O37) &gt;= 7 ), IF($R37 &lt;&gt; "", $H37/$R37, ""), ""),"")</f>
        <v>100000</v>
      </c>
      <c r="Z37" s="10">
        <f>IF(Overall!$A39&lt;&gt;"",IF(AND(MONTH($N37) &lt;= 8, MONTH($O37) &gt;= 8), IF($R37 &lt;&gt; "", $H37/$R37, ""), ""),"")</f>
        <v>100000</v>
      </c>
      <c r="AA37" s="10">
        <f>IF(Overall!$A39&lt;&gt;"",IF(AND(MONTH($N37) &lt;= 9, MONTH($O37) &gt;= 9), IF($R37 &lt;&gt; "", $H37/$R37, ""), ""),"")</f>
        <v>100000</v>
      </c>
      <c r="AB37" s="10">
        <f>IF(Overall!$A39&lt;&gt;"",IF(AND(MONTH($N37) &lt;= 10, MONTH($O37) &gt;= 10), IF($R37 &lt;&gt; "", $H37/$R37, ""), ""),"")</f>
        <v>100000</v>
      </c>
      <c r="AC37" s="10">
        <f>IF(Overall!$A39&lt;&gt;"",IF(AND(MONTH($N37) &lt;= 11, MONTH($O37) &gt;= 11), IF($R37 &lt;&gt; "", $H37/$R37, ""), ""),"")</f>
        <v>100000</v>
      </c>
      <c r="AD37" s="10">
        <f>IF(Overall!$A39&lt;&gt;"",IF(AND(MONTH($N37) &lt;= 12, MONTH($O37) &gt;= 12), IF($R37 &lt;&gt; "", $H37/$R37, ""), ""),"")</f>
        <v>100000</v>
      </c>
      <c r="AF37" s="10" t="str">
        <f ca="1">IFERROR(IF(AND(NOW()&lt;= EOMONTH(DATE(YEAR($O37),1, 1), 0), Overall!$A39&lt;&gt;"", MONTH($N37) &lt;= 1, MONTH($O37) &gt;= 1), IF($R37 &lt;&gt; "", $H37/$R37, ""), ""), "")</f>
        <v/>
      </c>
      <c r="AG37" s="10" t="str">
        <f ca="1">IFERROR(IF(AND(NOW()&lt;= EOMONTH(DATE(YEAR($O37),2, 1), 0), Overall!$A39&lt;&gt;"", MONTH($N37) &lt;= 2, MONTH($O37) &gt;= 2), IF($R37 &lt;&gt; "", $H37/$R37, ""), ""), "")</f>
        <v/>
      </c>
      <c r="AH37" s="10" t="str">
        <f ca="1">IFERROR(IF(AND(NOW()&lt;= EOMONTH(DATE(YEAR($O37),3, 1), 0), Overall!$A39&lt;&gt;"", MONTH($N37) &lt;= 3, MONTH($O37) &gt;= 3), IF($R37 &lt;&gt; "", $H37/$R37, ""), ""), "")</f>
        <v/>
      </c>
      <c r="AI37" s="10" t="str">
        <f ca="1">IFERROR(IF(AND(NOW()&lt;= EOMONTH(DATE(YEAR($O37),4, 1), 0), Overall!$A39&lt;&gt;"", MONTH($N37) &lt;= 4, MONTH($O37) &gt;= 4), IF($R37 &lt;&gt; "", $H37/$R37, ""), ""), "")</f>
        <v/>
      </c>
      <c r="AJ37" s="10" t="str">
        <f ca="1">IFERROR(IF(AND(NOW()&lt;= EOMONTH(DATE(YEAR($O37),5, 1), 0), Overall!$A39&lt;&gt;"", MONTH($N37) &lt;= 5, MONTH($O37) &gt;= 5), IF($R37 &lt;&gt; "", $H37/$R37, ""), ""), "")</f>
        <v/>
      </c>
      <c r="AK37" s="10" t="str">
        <f ca="1">IFERROR(IF(AND(NOW()&lt;= EOMONTH(DATE(YEAR($O37),6, 1), 0), Overall!$A39&lt;&gt;"", MONTH($N37) &lt;= 6, MONTH($O37) &gt;= 6), IF($R37 &lt;&gt; "", $H37/$R37, ""), ""), "")</f>
        <v/>
      </c>
      <c r="AL37" s="10" t="str">
        <f ca="1">IFERROR(IF(AND(NOW()&lt;= EOMONTH(DATE(YEAR($O37),7, 1), 0), Overall!$A39&lt;&gt;"", MONTH($N37) &lt;= 7, MONTH($O37) &gt;= 7), IF($R37 &lt;&gt; "", $H37/$R37, ""), ""), "")</f>
        <v/>
      </c>
      <c r="AM37" s="10" t="str">
        <f ca="1">IFERROR(IF(AND(NOW()&lt;= EOMONTH(DATE(YEAR($O37),8, 1), 0), Overall!$A39&lt;&gt;"", MONTH($N37) &lt;= 8, MONTH($O37) &gt;= 8), IF($R37 &lt;&gt; "", $H37/$R37, ""), ""), "")</f>
        <v/>
      </c>
      <c r="AN37" s="10" t="str">
        <f ca="1">IFERROR(IF(AND(NOW()&lt;= EOMONTH(DATE(YEAR($O37),9, 1), 0), Overall!$A39&lt;&gt;"", MONTH($N37) &lt;= 9, MONTH($O37) &gt;= 9), IF($R37 &lt;&gt; "", $H37/$R37, ""), ""), "")</f>
        <v/>
      </c>
      <c r="AO37" s="10" t="str">
        <f ca="1">IFERROR(IF(AND(NOW()&lt;= EOMONTH(DATE(YEAR($O37),10, 1), 0), Overall!$A39&lt;&gt;"", MONTH($N37) &lt;= 10, MONTH($O37) &gt;= 10), IF($R37 &lt;&gt; "", $H37/$R37, ""), ""), "")</f>
        <v/>
      </c>
      <c r="AP37" s="10" t="str">
        <f ca="1">IFERROR(IF(AND(NOW()&lt;= EOMONTH(DATE(YEAR($O37),11, 1), 0), Overall!$A39&lt;&gt;"", MONTH($N37) &lt;=11, MONTH($O37) &gt;= 11), IF($R37 &lt;&gt; "", $H37/$R37, ""), ""), "")</f>
        <v/>
      </c>
      <c r="AQ37" s="10" t="str">
        <f ca="1">IFERROR(IF(AND(NOW()&lt;= EOMONTH(DATE(YEAR($O37),12, 1), 0), Overall!$A39&lt;&gt;"", MONTH($N37) &lt;= 12, MONTH($O37) &gt;= 12), IF($R37 &lt;&gt; "", $H37/$R37, ""), ""), "")</f>
        <v/>
      </c>
      <c r="AR37" s="16">
        <f t="shared" ca="1" si="1"/>
        <v>0</v>
      </c>
    </row>
    <row r="38" spans="1:44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6">
        <f>IF(Overall!F40&lt;&gt;"",VALUE(Overall!F40),"")</f>
        <v>800000</v>
      </c>
      <c r="I38" s="6">
        <f>IF(Overall!G40&lt;&gt;"",VALUE(Overall!G40),"")</f>
        <v>56</v>
      </c>
      <c r="J38" s="6">
        <f>IF(Overall!H40&lt;&gt;"",VALUE(Overall!H40),"")</f>
        <v>0</v>
      </c>
      <c r="K38" s="6">
        <f>IF(Overall!I40&lt;&gt;"",VALUE(Overall!I40),"")</f>
        <v>2.5499999999999998</v>
      </c>
      <c r="L38" s="6">
        <f>IF(Overall!J40&lt;&gt;"",VALUE(Overall!J40),"")</f>
        <v>0</v>
      </c>
      <c r="M38" s="6">
        <f>IF(Overall!K40&lt;&gt;"",VALUE(Overall!K40),"")</f>
        <v>2.5499999999999998</v>
      </c>
      <c r="N38" s="7">
        <f>IF(Overall!L40&lt;&gt;"",DATEVALUE(MID(Overall!L40, FIND(",", Overall!L40) + 2, FIND(" ", Overall!L40) - FIND(",", Overall!L40) - 1) &amp; " " &amp; MID(Overall!L40, FIND(" ", Overall!L40) + 1, FIND(",", Overall!L40, FIND(" ", Overall!L40)) - FIND(" ", Overall!L40) - 1) &amp; ", " &amp; MID(Overall!L40, FIND(",", Overall!L40, FIND(",",Overall!L40) + 1) + 2, LEN(Overall!L40))),"")</f>
        <v>44317</v>
      </c>
      <c r="O38" s="7">
        <f>IF(Overall!M40&lt;&gt;"",DATEVALUE(MID(Overall!M40, FIND(",", Overall!M40) + 2, FIND(" ", Overall!M40) - FIND(",", Overall!M40) - 1) &amp; " " &amp; MID(Overall!M40, FIND(" ", Overall!M40) + 1, FIND(",", Overall!M40, FIND(" ", Overall!M40)) - FIND(" ", Overall!M40) - 1) &amp; ", " &amp; MID(Overall!M40, FIND(",", Overall!M40, FIND(",",Overall!M40) + 1) + 2, LEN(Overall!M40))),"")</f>
        <v>44561</v>
      </c>
      <c r="P38" s="7">
        <f>IF(Overall!N40&lt;&gt;"",DATEVALUE(MID(Overall!N40, FIND(",", Overall!N40) + 2, FIND(" ", Overall!N40) - FIND(",", Overall!N40) - 1) &amp; " " &amp; MID(Overall!N40, FIND(" ", Overall!N40) + 1, FIND(",", Overall!N40, FIND(" ", Overall!N40)) - FIND(" ", Overall!N40) - 1) &amp; ", " &amp; MID(Overall!N40, FIND(",", Overall!N40, FIND(",",Overall!N40) + 1) + 2, LEN(Overall!N40))),"")</f>
        <v>44328</v>
      </c>
      <c r="Q38" s="7">
        <f>IF(Overall!O40&lt;&gt;"",DATEVALUE(MID(Overall!O40, FIND(",", Overall!O40) + 2, FIND(" ", Overall!O40) - FIND(",", Overall!O40) - 1) &amp; " " &amp; MID(Overall!O40, FIND(" ", Overall!O40) + 1, FIND(",", Overall!O40, FIND(" ", Overall!O40)) - FIND(" ", Overall!O40) - 1) &amp; ", " &amp; MID(Overall!O40, FIND(",", Overall!O40, FIND(",",Overall!O40) + 1) + 2, LEN(Overall!O40))),"")</f>
        <v>44308</v>
      </c>
      <c r="R38" s="5">
        <f t="shared" si="0"/>
        <v>8</v>
      </c>
      <c r="S38" s="10" t="str">
        <f>IF(Overall!$A40&lt;&gt;"",IF(AND(MONTH($N38) &lt;= 1, MONTH($O38) &gt;= 1), IF($R38 &lt;&gt; "", $H38/$R38, ""), ""),"")</f>
        <v/>
      </c>
      <c r="T38" s="10" t="str">
        <f>IF(Overall!$A40&lt;&gt;"",IF(AND(MONTH($N38) &lt;= 2, MONTH($O38) &gt;= 2), IF($R38 &lt;&gt; "", $H38/$R38, ""), ""),"")</f>
        <v/>
      </c>
      <c r="U38" s="10" t="str">
        <f>IF(Overall!$A40&lt;&gt;"",IF(AND(MONTH($N38) &lt;= 3, MONTH($O38) &gt;= 3), IF($R38 &lt;&gt; "", $H38/$R38, ""), ""),"")</f>
        <v/>
      </c>
      <c r="V38" s="10" t="str">
        <f>IF(Overall!$A40&lt;&gt;"",IF(AND(MONTH($N38) &lt;= 4, MONTH($O38) &gt;= 4), IF($R38 &lt;&gt; "", $H38/$R38, ""), ""),"")</f>
        <v/>
      </c>
      <c r="W38" s="10">
        <f>IF(Overall!$A40&lt;&gt;"",IF(AND(MONTH($N38) &lt;= 5, MONTH($O38) &gt;= 5), IF($R38 &lt;&gt; "", $H38/$R38, ""), ""),"")</f>
        <v>100000</v>
      </c>
      <c r="X38" s="10">
        <f>IF(Overall!$A40&lt;&gt;"",IF(AND(MONTH($N38) &lt;= 6, MONTH($O38) &gt;= 6), IF($R38 &lt;&gt; "", $H38/$R38, ""), ""),"")</f>
        <v>100000</v>
      </c>
      <c r="Y38" s="10">
        <f>IF(Overall!$A40&lt;&gt;"",IF(AND(MONTH($N38) &lt;= 7, MONTH($O38) &gt;= 7 ), IF($R38 &lt;&gt; "", $H38/$R38, ""), ""),"")</f>
        <v>100000</v>
      </c>
      <c r="Z38" s="10">
        <f>IF(Overall!$A40&lt;&gt;"",IF(AND(MONTH($N38) &lt;= 8, MONTH($O38) &gt;= 8), IF($R38 &lt;&gt; "", $H38/$R38, ""), ""),"")</f>
        <v>100000</v>
      </c>
      <c r="AA38" s="10">
        <f>IF(Overall!$A40&lt;&gt;"",IF(AND(MONTH($N38) &lt;= 9, MONTH($O38) &gt;= 9), IF($R38 &lt;&gt; "", $H38/$R38, ""), ""),"")</f>
        <v>100000</v>
      </c>
      <c r="AB38" s="10">
        <f>IF(Overall!$A40&lt;&gt;"",IF(AND(MONTH($N38) &lt;= 10, MONTH($O38) &gt;= 10), IF($R38 &lt;&gt; "", $H38/$R38, ""), ""),"")</f>
        <v>100000</v>
      </c>
      <c r="AC38" s="10">
        <f>IF(Overall!$A40&lt;&gt;"",IF(AND(MONTH($N38) &lt;= 11, MONTH($O38) &gt;= 11), IF($R38 &lt;&gt; "", $H38/$R38, ""), ""),"")</f>
        <v>100000</v>
      </c>
      <c r="AD38" s="10">
        <f>IF(Overall!$A40&lt;&gt;"",IF(AND(MONTH($N38) &lt;= 12, MONTH($O38) &gt;= 12), IF($R38 &lt;&gt; "", $H38/$R38, ""), ""),"")</f>
        <v>100000</v>
      </c>
      <c r="AF38" s="10" t="str">
        <f ca="1">IFERROR(IF(AND(NOW()&lt;= EOMONTH(DATE(YEAR($O38),1, 1), 0), Overall!$A40&lt;&gt;"", MONTH($N38) &lt;= 1, MONTH($O38) &gt;= 1), IF($R38 &lt;&gt; "", $H38/$R38, ""), ""), "")</f>
        <v/>
      </c>
      <c r="AG38" s="10" t="str">
        <f ca="1">IFERROR(IF(AND(NOW()&lt;= EOMONTH(DATE(YEAR($O38),2, 1), 0), Overall!$A40&lt;&gt;"", MONTH($N38) &lt;= 2, MONTH($O38) &gt;= 2), IF($R38 &lt;&gt; "", $H38/$R38, ""), ""), "")</f>
        <v/>
      </c>
      <c r="AH38" s="10" t="str">
        <f ca="1">IFERROR(IF(AND(NOW()&lt;= EOMONTH(DATE(YEAR($O38),3, 1), 0), Overall!$A40&lt;&gt;"", MONTH($N38) &lt;= 3, MONTH($O38) &gt;= 3), IF($R38 &lt;&gt; "", $H38/$R38, ""), ""), "")</f>
        <v/>
      </c>
      <c r="AI38" s="10" t="str">
        <f ca="1">IFERROR(IF(AND(NOW()&lt;= EOMONTH(DATE(YEAR($O38),4, 1), 0), Overall!$A40&lt;&gt;"", MONTH($N38) &lt;= 4, MONTH($O38) &gt;= 4), IF($R38 &lt;&gt; "", $H38/$R38, ""), ""), "")</f>
        <v/>
      </c>
      <c r="AJ38" s="10" t="str">
        <f ca="1">IFERROR(IF(AND(NOW()&lt;= EOMONTH(DATE(YEAR($O38),5, 1), 0), Overall!$A40&lt;&gt;"", MONTH($N38) &lt;= 5, MONTH($O38) &gt;= 5), IF($R38 &lt;&gt; "", $H38/$R38, ""), ""), "")</f>
        <v/>
      </c>
      <c r="AK38" s="10" t="str">
        <f ca="1">IFERROR(IF(AND(NOW()&lt;= EOMONTH(DATE(YEAR($O38),6, 1), 0), Overall!$A40&lt;&gt;"", MONTH($N38) &lt;= 6, MONTH($O38) &gt;= 6), IF($R38 &lt;&gt; "", $H38/$R38, ""), ""), "")</f>
        <v/>
      </c>
      <c r="AL38" s="10" t="str">
        <f ca="1">IFERROR(IF(AND(NOW()&lt;= EOMONTH(DATE(YEAR($O38),7, 1), 0), Overall!$A40&lt;&gt;"", MONTH($N38) &lt;= 7, MONTH($O38) &gt;= 7), IF($R38 &lt;&gt; "", $H38/$R38, ""), ""), "")</f>
        <v/>
      </c>
      <c r="AM38" s="10" t="str">
        <f ca="1">IFERROR(IF(AND(NOW()&lt;= EOMONTH(DATE(YEAR($O38),8, 1), 0), Overall!$A40&lt;&gt;"", MONTH($N38) &lt;= 8, MONTH($O38) &gt;= 8), IF($R38 &lt;&gt; "", $H38/$R38, ""), ""), "")</f>
        <v/>
      </c>
      <c r="AN38" s="10" t="str">
        <f ca="1">IFERROR(IF(AND(NOW()&lt;= EOMONTH(DATE(YEAR($O38),9, 1), 0), Overall!$A40&lt;&gt;"", MONTH($N38) &lt;= 9, MONTH($O38) &gt;= 9), IF($R38 &lt;&gt; "", $H38/$R38, ""), ""), "")</f>
        <v/>
      </c>
      <c r="AO38" s="10" t="str">
        <f ca="1">IFERROR(IF(AND(NOW()&lt;= EOMONTH(DATE(YEAR($O38),10, 1), 0), Overall!$A40&lt;&gt;"", MONTH($N38) &lt;= 10, MONTH($O38) &gt;= 10), IF($R38 &lt;&gt; "", $H38/$R38, ""), ""), "")</f>
        <v/>
      </c>
      <c r="AP38" s="10" t="str">
        <f ca="1">IFERROR(IF(AND(NOW()&lt;= EOMONTH(DATE(YEAR($O38),11, 1), 0), Overall!$A40&lt;&gt;"", MONTH($N38) &lt;=11, MONTH($O38) &gt;= 11), IF($R38 &lt;&gt; "", $H38/$R38, ""), ""), "")</f>
        <v/>
      </c>
      <c r="AQ38" s="10" t="str">
        <f ca="1">IFERROR(IF(AND(NOW()&lt;= EOMONTH(DATE(YEAR($O38),12, 1), 0), Overall!$A40&lt;&gt;"", MONTH($N38) &lt;= 12, MONTH($O38) &gt;= 12), IF($R38 &lt;&gt; "", $H38/$R38, ""), ""), "")</f>
        <v/>
      </c>
      <c r="AR38" s="16">
        <f t="shared" ca="1" si="1"/>
        <v>0</v>
      </c>
    </row>
    <row r="39" spans="1:44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6">
        <f>IF(Overall!F41&lt;&gt;"",VALUE(Overall!F41),"")</f>
        <v>800000</v>
      </c>
      <c r="I39" s="6">
        <f>IF(Overall!G41&lt;&gt;"",VALUE(Overall!G41),"")</f>
        <v>56</v>
      </c>
      <c r="J39" s="6">
        <f>IF(Overall!H41&lt;&gt;"",VALUE(Overall!H41),"")</f>
        <v>0</v>
      </c>
      <c r="K39" s="6">
        <f>IF(Overall!I41&lt;&gt;"",VALUE(Overall!I41),"")</f>
        <v>2.5499999999999998</v>
      </c>
      <c r="L39" s="6">
        <f>IF(Overall!J41&lt;&gt;"",VALUE(Overall!J41),"")</f>
        <v>0</v>
      </c>
      <c r="M39" s="6">
        <f>IF(Overall!K41&lt;&gt;"",VALUE(Overall!K41),"")</f>
        <v>2.5499999999999998</v>
      </c>
      <c r="N39" s="7">
        <f>IF(Overall!L41&lt;&gt;"",DATEVALUE(MID(Overall!L41, FIND(",", Overall!L41) + 2, FIND(" ", Overall!L41) - FIND(",", Overall!L41) - 1) &amp; " " &amp; MID(Overall!L41, FIND(" ", Overall!L41) + 1, FIND(",", Overall!L41, FIND(" ", Overall!L41)) - FIND(" ", Overall!L41) - 1) &amp; ", " &amp; MID(Overall!L41, FIND(",", Overall!L41, FIND(",",Overall!L41) + 1) + 2, LEN(Overall!L41))),"")</f>
        <v>44317</v>
      </c>
      <c r="O39" s="7">
        <f>IF(Overall!M41&lt;&gt;"",DATEVALUE(MID(Overall!M41, FIND(",", Overall!M41) + 2, FIND(" ", Overall!M41) - FIND(",", Overall!M41) - 1) &amp; " " &amp; MID(Overall!M41, FIND(" ", Overall!M41) + 1, FIND(",", Overall!M41, FIND(" ", Overall!M41)) - FIND(" ", Overall!M41) - 1) &amp; ", " &amp; MID(Overall!M41, FIND(",", Overall!M41, FIND(",",Overall!M41) + 1) + 2, LEN(Overall!M41))),"")</f>
        <v>44561</v>
      </c>
      <c r="P39" s="7">
        <f>IF(Overall!N41&lt;&gt;"",DATEVALUE(MID(Overall!N41, FIND(",", Overall!N41) + 2, FIND(" ", Overall!N41) - FIND(",", Overall!N41) - 1) &amp; " " &amp; MID(Overall!N41, FIND(" ", Overall!N41) + 1, FIND(",", Overall!N41, FIND(" ", Overall!N41)) - FIND(" ", Overall!N41) - 1) &amp; ", " &amp; MID(Overall!N41, FIND(",", Overall!N41, FIND(",",Overall!N41) + 1) + 2, LEN(Overall!N41))),"")</f>
        <v>44328</v>
      </c>
      <c r="Q39" s="7">
        <f>IF(Overall!O41&lt;&gt;"",DATEVALUE(MID(Overall!O41, FIND(",", Overall!O41) + 2, FIND(" ", Overall!O41) - FIND(",", Overall!O41) - 1) &amp; " " &amp; MID(Overall!O41, FIND(" ", Overall!O41) + 1, FIND(",", Overall!O41, FIND(" ", Overall!O41)) - FIND(" ", Overall!O41) - 1) &amp; ", " &amp; MID(Overall!O41, FIND(",", Overall!O41, FIND(",",Overall!O41) + 1) + 2, LEN(Overall!O41))),"")</f>
        <v>44308</v>
      </c>
      <c r="R39" s="5">
        <f t="shared" si="0"/>
        <v>8</v>
      </c>
      <c r="S39" s="10" t="str">
        <f>IF(Overall!$A41&lt;&gt;"",IF(AND(MONTH($N39) &lt;= 1, MONTH($O39) &gt;= 1), IF($R39 &lt;&gt; "", $H39/$R39, ""), ""),"")</f>
        <v/>
      </c>
      <c r="T39" s="10" t="str">
        <f>IF(Overall!$A41&lt;&gt;"",IF(AND(MONTH($N39) &lt;= 2, MONTH($O39) &gt;= 2), IF($R39 &lt;&gt; "", $H39/$R39, ""), ""),"")</f>
        <v/>
      </c>
      <c r="U39" s="10" t="str">
        <f>IF(Overall!$A41&lt;&gt;"",IF(AND(MONTH($N39) &lt;= 3, MONTH($O39) &gt;= 3), IF($R39 &lt;&gt; "", $H39/$R39, ""), ""),"")</f>
        <v/>
      </c>
      <c r="V39" s="10" t="str">
        <f>IF(Overall!$A41&lt;&gt;"",IF(AND(MONTH($N39) &lt;= 4, MONTH($O39) &gt;= 4), IF($R39 &lt;&gt; "", $H39/$R39, ""), ""),"")</f>
        <v/>
      </c>
      <c r="W39" s="10">
        <f>IF(Overall!$A41&lt;&gt;"",IF(AND(MONTH($N39) &lt;= 5, MONTH($O39) &gt;= 5), IF($R39 &lt;&gt; "", $H39/$R39, ""), ""),"")</f>
        <v>100000</v>
      </c>
      <c r="X39" s="10">
        <f>IF(Overall!$A41&lt;&gt;"",IF(AND(MONTH($N39) &lt;= 6, MONTH($O39) &gt;= 6), IF($R39 &lt;&gt; "", $H39/$R39, ""), ""),"")</f>
        <v>100000</v>
      </c>
      <c r="Y39" s="10">
        <f>IF(Overall!$A41&lt;&gt;"",IF(AND(MONTH($N39) &lt;= 7, MONTH($O39) &gt;= 7 ), IF($R39 &lt;&gt; "", $H39/$R39, ""), ""),"")</f>
        <v>100000</v>
      </c>
      <c r="Z39" s="10">
        <f>IF(Overall!$A41&lt;&gt;"",IF(AND(MONTH($N39) &lt;= 8, MONTH($O39) &gt;= 8), IF($R39 &lt;&gt; "", $H39/$R39, ""), ""),"")</f>
        <v>100000</v>
      </c>
      <c r="AA39" s="10">
        <f>IF(Overall!$A41&lt;&gt;"",IF(AND(MONTH($N39) &lt;= 9, MONTH($O39) &gt;= 9), IF($R39 &lt;&gt; "", $H39/$R39, ""), ""),"")</f>
        <v>100000</v>
      </c>
      <c r="AB39" s="10">
        <f>IF(Overall!$A41&lt;&gt;"",IF(AND(MONTH($N39) &lt;= 10, MONTH($O39) &gt;= 10), IF($R39 &lt;&gt; "", $H39/$R39, ""), ""),"")</f>
        <v>100000</v>
      </c>
      <c r="AC39" s="10">
        <f>IF(Overall!$A41&lt;&gt;"",IF(AND(MONTH($N39) &lt;= 11, MONTH($O39) &gt;= 11), IF($R39 &lt;&gt; "", $H39/$R39, ""), ""),"")</f>
        <v>100000</v>
      </c>
      <c r="AD39" s="10">
        <f>IF(Overall!$A41&lt;&gt;"",IF(AND(MONTH($N39) &lt;= 12, MONTH($O39) &gt;= 12), IF($R39 &lt;&gt; "", $H39/$R39, ""), ""),"")</f>
        <v>100000</v>
      </c>
      <c r="AF39" s="10" t="str">
        <f ca="1">IFERROR(IF(AND(NOW()&lt;= EOMONTH(DATE(YEAR($O39),1, 1), 0), Overall!$A41&lt;&gt;"", MONTH($N39) &lt;= 1, MONTH($O39) &gt;= 1), IF($R39 &lt;&gt; "", $H39/$R39, ""), ""), "")</f>
        <v/>
      </c>
      <c r="AG39" s="10" t="str">
        <f ca="1">IFERROR(IF(AND(NOW()&lt;= EOMONTH(DATE(YEAR($O39),2, 1), 0), Overall!$A41&lt;&gt;"", MONTH($N39) &lt;= 2, MONTH($O39) &gt;= 2), IF($R39 &lt;&gt; "", $H39/$R39, ""), ""), "")</f>
        <v/>
      </c>
      <c r="AH39" s="10" t="str">
        <f ca="1">IFERROR(IF(AND(NOW()&lt;= EOMONTH(DATE(YEAR($O39),3, 1), 0), Overall!$A41&lt;&gt;"", MONTH($N39) &lt;= 3, MONTH($O39) &gt;= 3), IF($R39 &lt;&gt; "", $H39/$R39, ""), ""), "")</f>
        <v/>
      </c>
      <c r="AI39" s="10" t="str">
        <f ca="1">IFERROR(IF(AND(NOW()&lt;= EOMONTH(DATE(YEAR($O39),4, 1), 0), Overall!$A41&lt;&gt;"", MONTH($N39) &lt;= 4, MONTH($O39) &gt;= 4), IF($R39 &lt;&gt; "", $H39/$R39, ""), ""), "")</f>
        <v/>
      </c>
      <c r="AJ39" s="10" t="str">
        <f ca="1">IFERROR(IF(AND(NOW()&lt;= EOMONTH(DATE(YEAR($O39),5, 1), 0), Overall!$A41&lt;&gt;"", MONTH($N39) &lt;= 5, MONTH($O39) &gt;= 5), IF($R39 &lt;&gt; "", $H39/$R39, ""), ""), "")</f>
        <v/>
      </c>
      <c r="AK39" s="10" t="str">
        <f ca="1">IFERROR(IF(AND(NOW()&lt;= EOMONTH(DATE(YEAR($O39),6, 1), 0), Overall!$A41&lt;&gt;"", MONTH($N39) &lt;= 6, MONTH($O39) &gt;= 6), IF($R39 &lt;&gt; "", $H39/$R39, ""), ""), "")</f>
        <v/>
      </c>
      <c r="AL39" s="10" t="str">
        <f ca="1">IFERROR(IF(AND(NOW()&lt;= EOMONTH(DATE(YEAR($O39),7, 1), 0), Overall!$A41&lt;&gt;"", MONTH($N39) &lt;= 7, MONTH($O39) &gt;= 7), IF($R39 &lt;&gt; "", $H39/$R39, ""), ""), "")</f>
        <v/>
      </c>
      <c r="AM39" s="10" t="str">
        <f ca="1">IFERROR(IF(AND(NOW()&lt;= EOMONTH(DATE(YEAR($O39),8, 1), 0), Overall!$A41&lt;&gt;"", MONTH($N39) &lt;= 8, MONTH($O39) &gt;= 8), IF($R39 &lt;&gt; "", $H39/$R39, ""), ""), "")</f>
        <v/>
      </c>
      <c r="AN39" s="10" t="str">
        <f ca="1">IFERROR(IF(AND(NOW()&lt;= EOMONTH(DATE(YEAR($O39),9, 1), 0), Overall!$A41&lt;&gt;"", MONTH($N39) &lt;= 9, MONTH($O39) &gt;= 9), IF($R39 &lt;&gt; "", $H39/$R39, ""), ""), "")</f>
        <v/>
      </c>
      <c r="AO39" s="10" t="str">
        <f ca="1">IFERROR(IF(AND(NOW()&lt;= EOMONTH(DATE(YEAR($O39),10, 1), 0), Overall!$A41&lt;&gt;"", MONTH($N39) &lt;= 10, MONTH($O39) &gt;= 10), IF($R39 &lt;&gt; "", $H39/$R39, ""), ""), "")</f>
        <v/>
      </c>
      <c r="AP39" s="10" t="str">
        <f ca="1">IFERROR(IF(AND(NOW()&lt;= EOMONTH(DATE(YEAR($O39),11, 1), 0), Overall!$A41&lt;&gt;"", MONTH($N39) &lt;=11, MONTH($O39) &gt;= 11), IF($R39 &lt;&gt; "", $H39/$R39, ""), ""), "")</f>
        <v/>
      </c>
      <c r="AQ39" s="10" t="str">
        <f ca="1">IFERROR(IF(AND(NOW()&lt;= EOMONTH(DATE(YEAR($O39),12, 1), 0), Overall!$A41&lt;&gt;"", MONTH($N39) &lt;= 12, MONTH($O39) &gt;= 12), IF($R39 &lt;&gt; "", $H39/$R39, ""), ""), "")</f>
        <v/>
      </c>
      <c r="AR39" s="16">
        <f t="shared" ca="1" si="1"/>
        <v>0</v>
      </c>
    </row>
    <row r="40" spans="1:44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6">
        <f>IF(Overall!F42&lt;&gt;"",VALUE(Overall!F42),"")</f>
        <v>1600000</v>
      </c>
      <c r="I40" s="6">
        <f>IF(Overall!G42&lt;&gt;"",VALUE(Overall!G42),"")</f>
        <v>56</v>
      </c>
      <c r="J40" s="6">
        <f>IF(Overall!H42&lt;&gt;"",VALUE(Overall!H42),"")</f>
        <v>0</v>
      </c>
      <c r="K40" s="6">
        <f>IF(Overall!I42&lt;&gt;"",VALUE(Overall!I42),"")</f>
        <v>2.5499999999999998</v>
      </c>
      <c r="L40" s="6">
        <f>IF(Overall!J42&lt;&gt;"",VALUE(Overall!J42),"")</f>
        <v>0</v>
      </c>
      <c r="M40" s="6">
        <f>IF(Overall!K42&lt;&gt;"",VALUE(Overall!K42),"")</f>
        <v>2.5499999999999998</v>
      </c>
      <c r="N40" s="7">
        <f>IF(Overall!L42&lt;&gt;"",DATEVALUE(MID(Overall!L42, FIND(",", Overall!L42) + 2, FIND(" ", Overall!L42) - FIND(",", Overall!L42) - 1) &amp; " " &amp; MID(Overall!L42, FIND(" ", Overall!L42) + 1, FIND(",", Overall!L42, FIND(" ", Overall!L42)) - FIND(" ", Overall!L42) - 1) &amp; ", " &amp; MID(Overall!L42, FIND(",", Overall!L42, FIND(",",Overall!L42) + 1) + 2, LEN(Overall!L42))),"")</f>
        <v>44317</v>
      </c>
      <c r="O40" s="7">
        <f>IF(Overall!M42&lt;&gt;"",DATEVALUE(MID(Overall!M42, FIND(",", Overall!M42) + 2, FIND(" ", Overall!M42) - FIND(",", Overall!M42) - 1) &amp; " " &amp; MID(Overall!M42, FIND(" ", Overall!M42) + 1, FIND(",", Overall!M42, FIND(" ", Overall!M42)) - FIND(" ", Overall!M42) - 1) &amp; ", " &amp; MID(Overall!M42, FIND(",", Overall!M42, FIND(",",Overall!M42) + 1) + 2, LEN(Overall!M42))),"")</f>
        <v>44561</v>
      </c>
      <c r="P40" s="7">
        <f>IF(Overall!N42&lt;&gt;"",DATEVALUE(MID(Overall!N42, FIND(",", Overall!N42) + 2, FIND(" ", Overall!N42) - FIND(",", Overall!N42) - 1) &amp; " " &amp; MID(Overall!N42, FIND(" ", Overall!N42) + 1, FIND(",", Overall!N42, FIND(" ", Overall!N42)) - FIND(" ", Overall!N42) - 1) &amp; ", " &amp; MID(Overall!N42, FIND(",", Overall!N42, FIND(",",Overall!N42) + 1) + 2, LEN(Overall!N42))),"")</f>
        <v>44328</v>
      </c>
      <c r="Q40" s="7">
        <f>IF(Overall!O42&lt;&gt;"",DATEVALUE(MID(Overall!O42, FIND(",", Overall!O42) + 2, FIND(" ", Overall!O42) - FIND(",", Overall!O42) - 1) &amp; " " &amp; MID(Overall!O42, FIND(" ", Overall!O42) + 1, FIND(",", Overall!O42, FIND(" ", Overall!O42)) - FIND(" ", Overall!O42) - 1) &amp; ", " &amp; MID(Overall!O42, FIND(",", Overall!O42, FIND(",",Overall!O42) + 1) + 2, LEN(Overall!O42))),"")</f>
        <v>44308</v>
      </c>
      <c r="R40" s="5">
        <f t="shared" si="0"/>
        <v>8</v>
      </c>
      <c r="S40" s="10" t="str">
        <f>IF(Overall!$A42&lt;&gt;"",IF(AND(MONTH($N40) &lt;= 1, MONTH($O40) &gt;= 1), IF($R40 &lt;&gt; "", $H40/$R40, ""), ""),"")</f>
        <v/>
      </c>
      <c r="T40" s="10" t="str">
        <f>IF(Overall!$A42&lt;&gt;"",IF(AND(MONTH($N40) &lt;= 2, MONTH($O40) &gt;= 2), IF($R40 &lt;&gt; "", $H40/$R40, ""), ""),"")</f>
        <v/>
      </c>
      <c r="U40" s="10" t="str">
        <f>IF(Overall!$A42&lt;&gt;"",IF(AND(MONTH($N40) &lt;= 3, MONTH($O40) &gt;= 3), IF($R40 &lt;&gt; "", $H40/$R40, ""), ""),"")</f>
        <v/>
      </c>
      <c r="V40" s="10" t="str">
        <f>IF(Overall!$A42&lt;&gt;"",IF(AND(MONTH($N40) &lt;= 4, MONTH($O40) &gt;= 4), IF($R40 &lt;&gt; "", $H40/$R40, ""), ""),"")</f>
        <v/>
      </c>
      <c r="W40" s="10">
        <f>IF(Overall!$A42&lt;&gt;"",IF(AND(MONTH($N40) &lt;= 5, MONTH($O40) &gt;= 5), IF($R40 &lt;&gt; "", $H40/$R40, ""), ""),"")</f>
        <v>200000</v>
      </c>
      <c r="X40" s="10">
        <f>IF(Overall!$A42&lt;&gt;"",IF(AND(MONTH($N40) &lt;= 6, MONTH($O40) &gt;= 6), IF($R40 &lt;&gt; "", $H40/$R40, ""), ""),"")</f>
        <v>200000</v>
      </c>
      <c r="Y40" s="10">
        <f>IF(Overall!$A42&lt;&gt;"",IF(AND(MONTH($N40) &lt;= 7, MONTH($O40) &gt;= 7 ), IF($R40 &lt;&gt; "", $H40/$R40, ""), ""),"")</f>
        <v>200000</v>
      </c>
      <c r="Z40" s="10">
        <f>IF(Overall!$A42&lt;&gt;"",IF(AND(MONTH($N40) &lt;= 8, MONTH($O40) &gt;= 8), IF($R40 &lt;&gt; "", $H40/$R40, ""), ""),"")</f>
        <v>200000</v>
      </c>
      <c r="AA40" s="10">
        <f>IF(Overall!$A42&lt;&gt;"",IF(AND(MONTH($N40) &lt;= 9, MONTH($O40) &gt;= 9), IF($R40 &lt;&gt; "", $H40/$R40, ""), ""),"")</f>
        <v>200000</v>
      </c>
      <c r="AB40" s="10">
        <f>IF(Overall!$A42&lt;&gt;"",IF(AND(MONTH($N40) &lt;= 10, MONTH($O40) &gt;= 10), IF($R40 &lt;&gt; "", $H40/$R40, ""), ""),"")</f>
        <v>200000</v>
      </c>
      <c r="AC40" s="10">
        <f>IF(Overall!$A42&lt;&gt;"",IF(AND(MONTH($N40) &lt;= 11, MONTH($O40) &gt;= 11), IF($R40 &lt;&gt; "", $H40/$R40, ""), ""),"")</f>
        <v>200000</v>
      </c>
      <c r="AD40" s="10">
        <f>IF(Overall!$A42&lt;&gt;"",IF(AND(MONTH($N40) &lt;= 12, MONTH($O40) &gt;= 12), IF($R40 &lt;&gt; "", $H40/$R40, ""), ""),"")</f>
        <v>200000</v>
      </c>
      <c r="AF40" s="10" t="str">
        <f ca="1">IFERROR(IF(AND(NOW()&lt;= EOMONTH(DATE(YEAR($O40),1, 1), 0), Overall!$A42&lt;&gt;"", MONTH($N40) &lt;= 1, MONTH($O40) &gt;= 1), IF($R40 &lt;&gt; "", $H40/$R40, ""), ""), "")</f>
        <v/>
      </c>
      <c r="AG40" s="10" t="str">
        <f ca="1">IFERROR(IF(AND(NOW()&lt;= EOMONTH(DATE(YEAR($O40),2, 1), 0), Overall!$A42&lt;&gt;"", MONTH($N40) &lt;= 2, MONTH($O40) &gt;= 2), IF($R40 &lt;&gt; "", $H40/$R40, ""), ""), "")</f>
        <v/>
      </c>
      <c r="AH40" s="10" t="str">
        <f ca="1">IFERROR(IF(AND(NOW()&lt;= EOMONTH(DATE(YEAR($O40),3, 1), 0), Overall!$A42&lt;&gt;"", MONTH($N40) &lt;= 3, MONTH($O40) &gt;= 3), IF($R40 &lt;&gt; "", $H40/$R40, ""), ""), "")</f>
        <v/>
      </c>
      <c r="AI40" s="10" t="str">
        <f ca="1">IFERROR(IF(AND(NOW()&lt;= EOMONTH(DATE(YEAR($O40),4, 1), 0), Overall!$A42&lt;&gt;"", MONTH($N40) &lt;= 4, MONTH($O40) &gt;= 4), IF($R40 &lt;&gt; "", $H40/$R40, ""), ""), "")</f>
        <v/>
      </c>
      <c r="AJ40" s="10" t="str">
        <f ca="1">IFERROR(IF(AND(NOW()&lt;= EOMONTH(DATE(YEAR($O40),5, 1), 0), Overall!$A42&lt;&gt;"", MONTH($N40) &lt;= 5, MONTH($O40) &gt;= 5), IF($R40 &lt;&gt; "", $H40/$R40, ""), ""), "")</f>
        <v/>
      </c>
      <c r="AK40" s="10" t="str">
        <f ca="1">IFERROR(IF(AND(NOW()&lt;= EOMONTH(DATE(YEAR($O40),6, 1), 0), Overall!$A42&lt;&gt;"", MONTH($N40) &lt;= 6, MONTH($O40) &gt;= 6), IF($R40 &lt;&gt; "", $H40/$R40, ""), ""), "")</f>
        <v/>
      </c>
      <c r="AL40" s="10" t="str">
        <f ca="1">IFERROR(IF(AND(NOW()&lt;= EOMONTH(DATE(YEAR($O40),7, 1), 0), Overall!$A42&lt;&gt;"", MONTH($N40) &lt;= 7, MONTH($O40) &gt;= 7), IF($R40 &lt;&gt; "", $H40/$R40, ""), ""), "")</f>
        <v/>
      </c>
      <c r="AM40" s="10" t="str">
        <f ca="1">IFERROR(IF(AND(NOW()&lt;= EOMONTH(DATE(YEAR($O40),8, 1), 0), Overall!$A42&lt;&gt;"", MONTH($N40) &lt;= 8, MONTH($O40) &gt;= 8), IF($R40 &lt;&gt; "", $H40/$R40, ""), ""), "")</f>
        <v/>
      </c>
      <c r="AN40" s="10" t="str">
        <f ca="1">IFERROR(IF(AND(NOW()&lt;= EOMONTH(DATE(YEAR($O40),9, 1), 0), Overall!$A42&lt;&gt;"", MONTH($N40) &lt;= 9, MONTH($O40) &gt;= 9), IF($R40 &lt;&gt; "", $H40/$R40, ""), ""), "")</f>
        <v/>
      </c>
      <c r="AO40" s="10" t="str">
        <f ca="1">IFERROR(IF(AND(NOW()&lt;= EOMONTH(DATE(YEAR($O40),10, 1), 0), Overall!$A42&lt;&gt;"", MONTH($N40) &lt;= 10, MONTH($O40) &gt;= 10), IF($R40 &lt;&gt; "", $H40/$R40, ""), ""), "")</f>
        <v/>
      </c>
      <c r="AP40" s="10" t="str">
        <f ca="1">IFERROR(IF(AND(NOW()&lt;= EOMONTH(DATE(YEAR($O40),11, 1), 0), Overall!$A42&lt;&gt;"", MONTH($N40) &lt;=11, MONTH($O40) &gt;= 11), IF($R40 &lt;&gt; "", $H40/$R40, ""), ""), "")</f>
        <v/>
      </c>
      <c r="AQ40" s="10" t="str">
        <f ca="1">IFERROR(IF(AND(NOW()&lt;= EOMONTH(DATE(YEAR($O40),12, 1), 0), Overall!$A42&lt;&gt;"", MONTH($N40) &lt;= 12, MONTH($O40) &gt;= 12), IF($R40 &lt;&gt; "", $H40/$R40, ""), ""), "")</f>
        <v/>
      </c>
      <c r="AR40" s="16">
        <f t="shared" ca="1" si="1"/>
        <v>0</v>
      </c>
    </row>
    <row r="41" spans="1:44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6">
        <f>IF(Overall!F43&lt;&gt;"",VALUE(Overall!F43),"")</f>
        <v>1232000</v>
      </c>
      <c r="I41" s="6">
        <f>IF(Overall!G43&lt;&gt;"",VALUE(Overall!G43),"")</f>
        <v>56</v>
      </c>
      <c r="J41" s="6">
        <f>IF(Overall!H43&lt;&gt;"",VALUE(Overall!H43),"")</f>
        <v>0</v>
      </c>
      <c r="K41" s="6">
        <f>IF(Overall!I43&lt;&gt;"",VALUE(Overall!I43),"")</f>
        <v>2.5099999999999998</v>
      </c>
      <c r="L41" s="6">
        <f>IF(Overall!J43&lt;&gt;"",VALUE(Overall!J43),"")</f>
        <v>0</v>
      </c>
      <c r="M41" s="6">
        <f>IF(Overall!K43&lt;&gt;"",VALUE(Overall!K43),"")</f>
        <v>2.5099999999999998</v>
      </c>
      <c r="N41" s="7">
        <f>IF(Overall!L43&lt;&gt;"",DATEVALUE(MID(Overall!L43, FIND(",", Overall!L43) + 2, FIND(" ", Overall!L43) - FIND(",", Overall!L43) - 1) &amp; " " &amp; MID(Overall!L43, FIND(" ", Overall!L43) + 1, FIND(",", Overall!L43, FIND(" ", Overall!L43)) - FIND(" ", Overall!L43) - 1) &amp; ", " &amp; MID(Overall!L43, FIND(",", Overall!L43, FIND(",",Overall!L43) + 1) + 2, LEN(Overall!L43))),"")</f>
        <v>44317</v>
      </c>
      <c r="O41" s="7">
        <f>IF(Overall!M43&lt;&gt;"",DATEVALUE(MID(Overall!M43, FIND(",", Overall!M43) + 2, FIND(" ", Overall!M43) - FIND(",", Overall!M43) - 1) &amp; " " &amp; MID(Overall!M43, FIND(" ", Overall!M43) + 1, FIND(",", Overall!M43, FIND(" ", Overall!M43)) - FIND(" ", Overall!M43) - 1) &amp; ", " &amp; MID(Overall!M43, FIND(",", Overall!M43, FIND(",",Overall!M43) + 1) + 2, LEN(Overall!M43))),"")</f>
        <v>44561</v>
      </c>
      <c r="P41" s="7">
        <f>IF(Overall!N43&lt;&gt;"",DATEVALUE(MID(Overall!N43, FIND(",", Overall!N43) + 2, FIND(" ", Overall!N43) - FIND(",", Overall!N43) - 1) &amp; " " &amp; MID(Overall!N43, FIND(" ", Overall!N43) + 1, FIND(",", Overall!N43, FIND(" ", Overall!N43)) - FIND(" ", Overall!N43) - 1) &amp; ", " &amp; MID(Overall!N43, FIND(",", Overall!N43, FIND(",",Overall!N43) + 1) + 2, LEN(Overall!N43))),"")</f>
        <v>44328</v>
      </c>
      <c r="Q41" s="7">
        <f>IF(Overall!O43&lt;&gt;"",DATEVALUE(MID(Overall!O43, FIND(",", Overall!O43) + 2, FIND(" ", Overall!O43) - FIND(",", Overall!O43) - 1) &amp; " " &amp; MID(Overall!O43, FIND(" ", Overall!O43) + 1, FIND(",", Overall!O43, FIND(" ", Overall!O43)) - FIND(" ", Overall!O43) - 1) &amp; ", " &amp; MID(Overall!O43, FIND(",", Overall!O43, FIND(",",Overall!O43) + 1) + 2, LEN(Overall!O43))),"")</f>
        <v>44308</v>
      </c>
      <c r="R41" s="5">
        <f t="shared" si="0"/>
        <v>8</v>
      </c>
      <c r="S41" s="10" t="str">
        <f>IF(Overall!$A43&lt;&gt;"",IF(AND(MONTH($N41) &lt;= 1, MONTH($O41) &gt;= 1), IF($R41 &lt;&gt; "", $H41/$R41, ""), ""),"")</f>
        <v/>
      </c>
      <c r="T41" s="10" t="str">
        <f>IF(Overall!$A43&lt;&gt;"",IF(AND(MONTH($N41) &lt;= 2, MONTH($O41) &gt;= 2), IF($R41 &lt;&gt; "", $H41/$R41, ""), ""),"")</f>
        <v/>
      </c>
      <c r="U41" s="10" t="str">
        <f>IF(Overall!$A43&lt;&gt;"",IF(AND(MONTH($N41) &lt;= 3, MONTH($O41) &gt;= 3), IF($R41 &lt;&gt; "", $H41/$R41, ""), ""),"")</f>
        <v/>
      </c>
      <c r="V41" s="10" t="str">
        <f>IF(Overall!$A43&lt;&gt;"",IF(AND(MONTH($N41) &lt;= 4, MONTH($O41) &gt;= 4), IF($R41 &lt;&gt; "", $H41/$R41, ""), ""),"")</f>
        <v/>
      </c>
      <c r="W41" s="10">
        <f>IF(Overall!$A43&lt;&gt;"",IF(AND(MONTH($N41) &lt;= 5, MONTH($O41) &gt;= 5), IF($R41 &lt;&gt; "", $H41/$R41, ""), ""),"")</f>
        <v>154000</v>
      </c>
      <c r="X41" s="10">
        <f>IF(Overall!$A43&lt;&gt;"",IF(AND(MONTH($N41) &lt;= 6, MONTH($O41) &gt;= 6), IF($R41 &lt;&gt; "", $H41/$R41, ""), ""),"")</f>
        <v>154000</v>
      </c>
      <c r="Y41" s="10">
        <f>IF(Overall!$A43&lt;&gt;"",IF(AND(MONTH($N41) &lt;= 7, MONTH($O41) &gt;= 7 ), IF($R41 &lt;&gt; "", $H41/$R41, ""), ""),"")</f>
        <v>154000</v>
      </c>
      <c r="Z41" s="10">
        <f>IF(Overall!$A43&lt;&gt;"",IF(AND(MONTH($N41) &lt;= 8, MONTH($O41) &gt;= 8), IF($R41 &lt;&gt; "", $H41/$R41, ""), ""),"")</f>
        <v>154000</v>
      </c>
      <c r="AA41" s="10">
        <f>IF(Overall!$A43&lt;&gt;"",IF(AND(MONTH($N41) &lt;= 9, MONTH($O41) &gt;= 9), IF($R41 &lt;&gt; "", $H41/$R41, ""), ""),"")</f>
        <v>154000</v>
      </c>
      <c r="AB41" s="10">
        <f>IF(Overall!$A43&lt;&gt;"",IF(AND(MONTH($N41) &lt;= 10, MONTH($O41) &gt;= 10), IF($R41 &lt;&gt; "", $H41/$R41, ""), ""),"")</f>
        <v>154000</v>
      </c>
      <c r="AC41" s="10">
        <f>IF(Overall!$A43&lt;&gt;"",IF(AND(MONTH($N41) &lt;= 11, MONTH($O41) &gt;= 11), IF($R41 &lt;&gt; "", $H41/$R41, ""), ""),"")</f>
        <v>154000</v>
      </c>
      <c r="AD41" s="10">
        <f>IF(Overall!$A43&lt;&gt;"",IF(AND(MONTH($N41) &lt;= 12, MONTH($O41) &gt;= 12), IF($R41 &lt;&gt; "", $H41/$R41, ""), ""),"")</f>
        <v>154000</v>
      </c>
      <c r="AF41" s="10" t="str">
        <f ca="1">IFERROR(IF(AND(NOW()&lt;= EOMONTH(DATE(YEAR($O41),1, 1), 0), Overall!$A43&lt;&gt;"", MONTH($N41) &lt;= 1, MONTH($O41) &gt;= 1), IF($R41 &lt;&gt; "", $H41/$R41, ""), ""), "")</f>
        <v/>
      </c>
      <c r="AG41" s="10" t="str">
        <f ca="1">IFERROR(IF(AND(NOW()&lt;= EOMONTH(DATE(YEAR($O41),2, 1), 0), Overall!$A43&lt;&gt;"", MONTH($N41) &lt;= 2, MONTH($O41) &gt;= 2), IF($R41 &lt;&gt; "", $H41/$R41, ""), ""), "")</f>
        <v/>
      </c>
      <c r="AH41" s="10" t="str">
        <f ca="1">IFERROR(IF(AND(NOW()&lt;= EOMONTH(DATE(YEAR($O41),3, 1), 0), Overall!$A43&lt;&gt;"", MONTH($N41) &lt;= 3, MONTH($O41) &gt;= 3), IF($R41 &lt;&gt; "", $H41/$R41, ""), ""), "")</f>
        <v/>
      </c>
      <c r="AI41" s="10" t="str">
        <f ca="1">IFERROR(IF(AND(NOW()&lt;= EOMONTH(DATE(YEAR($O41),4, 1), 0), Overall!$A43&lt;&gt;"", MONTH($N41) &lt;= 4, MONTH($O41) &gt;= 4), IF($R41 &lt;&gt; "", $H41/$R41, ""), ""), "")</f>
        <v/>
      </c>
      <c r="AJ41" s="10" t="str">
        <f ca="1">IFERROR(IF(AND(NOW()&lt;= EOMONTH(DATE(YEAR($O41),5, 1), 0), Overall!$A43&lt;&gt;"", MONTH($N41) &lt;= 5, MONTH($O41) &gt;= 5), IF($R41 &lt;&gt; "", $H41/$R41, ""), ""), "")</f>
        <v/>
      </c>
      <c r="AK41" s="10" t="str">
        <f ca="1">IFERROR(IF(AND(NOW()&lt;= EOMONTH(DATE(YEAR($O41),6, 1), 0), Overall!$A43&lt;&gt;"", MONTH($N41) &lt;= 6, MONTH($O41) &gt;= 6), IF($R41 &lt;&gt; "", $H41/$R41, ""), ""), "")</f>
        <v/>
      </c>
      <c r="AL41" s="10" t="str">
        <f ca="1">IFERROR(IF(AND(NOW()&lt;= EOMONTH(DATE(YEAR($O41),7, 1), 0), Overall!$A43&lt;&gt;"", MONTH($N41) &lt;= 7, MONTH($O41) &gt;= 7), IF($R41 &lt;&gt; "", $H41/$R41, ""), ""), "")</f>
        <v/>
      </c>
      <c r="AM41" s="10" t="str">
        <f ca="1">IFERROR(IF(AND(NOW()&lt;= EOMONTH(DATE(YEAR($O41),8, 1), 0), Overall!$A43&lt;&gt;"", MONTH($N41) &lt;= 8, MONTH($O41) &gt;= 8), IF($R41 &lt;&gt; "", $H41/$R41, ""), ""), "")</f>
        <v/>
      </c>
      <c r="AN41" s="10" t="str">
        <f ca="1">IFERROR(IF(AND(NOW()&lt;= EOMONTH(DATE(YEAR($O41),9, 1), 0), Overall!$A43&lt;&gt;"", MONTH($N41) &lt;= 9, MONTH($O41) &gt;= 9), IF($R41 &lt;&gt; "", $H41/$R41, ""), ""), "")</f>
        <v/>
      </c>
      <c r="AO41" s="10" t="str">
        <f ca="1">IFERROR(IF(AND(NOW()&lt;= EOMONTH(DATE(YEAR($O41),10, 1), 0), Overall!$A43&lt;&gt;"", MONTH($N41) &lt;= 10, MONTH($O41) &gt;= 10), IF($R41 &lt;&gt; "", $H41/$R41, ""), ""), "")</f>
        <v/>
      </c>
      <c r="AP41" s="10" t="str">
        <f ca="1">IFERROR(IF(AND(NOW()&lt;= EOMONTH(DATE(YEAR($O41),11, 1), 0), Overall!$A43&lt;&gt;"", MONTH($N41) &lt;=11, MONTH($O41) &gt;= 11), IF($R41 &lt;&gt; "", $H41/$R41, ""), ""), "")</f>
        <v/>
      </c>
      <c r="AQ41" s="10" t="str">
        <f ca="1">IFERROR(IF(AND(NOW()&lt;= EOMONTH(DATE(YEAR($O41),12, 1), 0), Overall!$A43&lt;&gt;"", MONTH($N41) &lt;= 12, MONTH($O41) &gt;= 12), IF($R41 &lt;&gt; "", $H41/$R41, ""), ""), "")</f>
        <v/>
      </c>
      <c r="AR41" s="16">
        <f t="shared" ca="1" si="1"/>
        <v>0</v>
      </c>
    </row>
    <row r="42" spans="1:44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6">
        <f>IF(Overall!F44&lt;&gt;"",VALUE(Overall!F44),"")</f>
        <v>800000</v>
      </c>
      <c r="I42" s="6">
        <f>IF(Overall!G44&lt;&gt;"",VALUE(Overall!G44),"")</f>
        <v>56</v>
      </c>
      <c r="J42" s="6">
        <f>IF(Overall!H44&lt;&gt;"",VALUE(Overall!H44),"")</f>
        <v>0</v>
      </c>
      <c r="K42" s="6">
        <f>IF(Overall!I44&lt;&gt;"",VALUE(Overall!I44),"")</f>
        <v>2.5</v>
      </c>
      <c r="L42" s="6">
        <f>IF(Overall!J44&lt;&gt;"",VALUE(Overall!J44),"")</f>
        <v>0</v>
      </c>
      <c r="M42" s="6">
        <f>IF(Overall!K44&lt;&gt;"",VALUE(Overall!K44),"")</f>
        <v>2.5</v>
      </c>
      <c r="N42" s="7">
        <f>IF(Overall!L44&lt;&gt;"",DATEVALUE(MID(Overall!L44, FIND(",", Overall!L44) + 2, FIND(" ", Overall!L44) - FIND(",", Overall!L44) - 1) &amp; " " &amp; MID(Overall!L44, FIND(" ", Overall!L44) + 1, FIND(",", Overall!L44, FIND(" ", Overall!L44)) - FIND(" ", Overall!L44) - 1) &amp; ", " &amp; MID(Overall!L44, FIND(",", Overall!L44, FIND(",",Overall!L44) + 1) + 2, LEN(Overall!L44))),"")</f>
        <v>44317</v>
      </c>
      <c r="O42" s="7">
        <f>IF(Overall!M44&lt;&gt;"",DATEVALUE(MID(Overall!M44, FIND(",", Overall!M44) + 2, FIND(" ", Overall!M44) - FIND(",", Overall!M44) - 1) &amp; " " &amp; MID(Overall!M44, FIND(" ", Overall!M44) + 1, FIND(",", Overall!M44, FIND(" ", Overall!M44)) - FIND(" ", Overall!M44) - 1) &amp; ", " &amp; MID(Overall!M44, FIND(",", Overall!M44, FIND(",",Overall!M44) + 1) + 2, LEN(Overall!M44))),"")</f>
        <v>44561</v>
      </c>
      <c r="P42" s="7">
        <f>IF(Overall!N44&lt;&gt;"",DATEVALUE(MID(Overall!N44, FIND(",", Overall!N44) + 2, FIND(" ", Overall!N44) - FIND(",", Overall!N44) - 1) &amp; " " &amp; MID(Overall!N44, FIND(" ", Overall!N44) + 1, FIND(",", Overall!N44, FIND(" ", Overall!N44)) - FIND(" ", Overall!N44) - 1) &amp; ", " &amp; MID(Overall!N44, FIND(",", Overall!N44, FIND(",",Overall!N44) + 1) + 2, LEN(Overall!N44))),"")</f>
        <v>44328</v>
      </c>
      <c r="Q42" s="7">
        <f>IF(Overall!O44&lt;&gt;"",DATEVALUE(MID(Overall!O44, FIND(",", Overall!O44) + 2, FIND(" ", Overall!O44) - FIND(",", Overall!O44) - 1) &amp; " " &amp; MID(Overall!O44, FIND(" ", Overall!O44) + 1, FIND(",", Overall!O44, FIND(" ", Overall!O44)) - FIND(" ", Overall!O44) - 1) &amp; ", " &amp; MID(Overall!O44, FIND(",", Overall!O44, FIND(",",Overall!O44) + 1) + 2, LEN(Overall!O44))),"")</f>
        <v>44308</v>
      </c>
      <c r="R42" s="5">
        <f t="shared" si="0"/>
        <v>8</v>
      </c>
      <c r="S42" s="10" t="str">
        <f>IF(Overall!$A44&lt;&gt;"",IF(AND(MONTH($N42) &lt;= 1, MONTH($O42) &gt;= 1), IF($R42 &lt;&gt; "", $H42/$R42, ""), ""),"")</f>
        <v/>
      </c>
      <c r="T42" s="10" t="str">
        <f>IF(Overall!$A44&lt;&gt;"",IF(AND(MONTH($N42) &lt;= 2, MONTH($O42) &gt;= 2), IF($R42 &lt;&gt; "", $H42/$R42, ""), ""),"")</f>
        <v/>
      </c>
      <c r="U42" s="10" t="str">
        <f>IF(Overall!$A44&lt;&gt;"",IF(AND(MONTH($N42) &lt;= 3, MONTH($O42) &gt;= 3), IF($R42 &lt;&gt; "", $H42/$R42, ""), ""),"")</f>
        <v/>
      </c>
      <c r="V42" s="10" t="str">
        <f>IF(Overall!$A44&lt;&gt;"",IF(AND(MONTH($N42) &lt;= 4, MONTH($O42) &gt;= 4), IF($R42 &lt;&gt; "", $H42/$R42, ""), ""),"")</f>
        <v/>
      </c>
      <c r="W42" s="10">
        <f>IF(Overall!$A44&lt;&gt;"",IF(AND(MONTH($N42) &lt;= 5, MONTH($O42) &gt;= 5), IF($R42 &lt;&gt; "", $H42/$R42, ""), ""),"")</f>
        <v>100000</v>
      </c>
      <c r="X42" s="10">
        <f>IF(Overall!$A44&lt;&gt;"",IF(AND(MONTH($N42) &lt;= 6, MONTH($O42) &gt;= 6), IF($R42 &lt;&gt; "", $H42/$R42, ""), ""),"")</f>
        <v>100000</v>
      </c>
      <c r="Y42" s="10">
        <f>IF(Overall!$A44&lt;&gt;"",IF(AND(MONTH($N42) &lt;= 7, MONTH($O42) &gt;= 7 ), IF($R42 &lt;&gt; "", $H42/$R42, ""), ""),"")</f>
        <v>100000</v>
      </c>
      <c r="Z42" s="10">
        <f>IF(Overall!$A44&lt;&gt;"",IF(AND(MONTH($N42) &lt;= 8, MONTH($O42) &gt;= 8), IF($R42 &lt;&gt; "", $H42/$R42, ""), ""),"")</f>
        <v>100000</v>
      </c>
      <c r="AA42" s="10">
        <f>IF(Overall!$A44&lt;&gt;"",IF(AND(MONTH($N42) &lt;= 9, MONTH($O42) &gt;= 9), IF($R42 &lt;&gt; "", $H42/$R42, ""), ""),"")</f>
        <v>100000</v>
      </c>
      <c r="AB42" s="10">
        <f>IF(Overall!$A44&lt;&gt;"",IF(AND(MONTH($N42) &lt;= 10, MONTH($O42) &gt;= 10), IF($R42 &lt;&gt; "", $H42/$R42, ""), ""),"")</f>
        <v>100000</v>
      </c>
      <c r="AC42" s="10">
        <f>IF(Overall!$A44&lt;&gt;"",IF(AND(MONTH($N42) &lt;= 11, MONTH($O42) &gt;= 11), IF($R42 &lt;&gt; "", $H42/$R42, ""), ""),"")</f>
        <v>100000</v>
      </c>
      <c r="AD42" s="10">
        <f>IF(Overall!$A44&lt;&gt;"",IF(AND(MONTH($N42) &lt;= 12, MONTH($O42) &gt;= 12), IF($R42 &lt;&gt; "", $H42/$R42, ""), ""),"")</f>
        <v>100000</v>
      </c>
      <c r="AF42" s="10" t="str">
        <f ca="1">IFERROR(IF(AND(NOW()&lt;= EOMONTH(DATE(YEAR($O42),1, 1), 0), Overall!$A44&lt;&gt;"", MONTH($N42) &lt;= 1, MONTH($O42) &gt;= 1), IF($R42 &lt;&gt; "", $H42/$R42, ""), ""), "")</f>
        <v/>
      </c>
      <c r="AG42" s="10" t="str">
        <f ca="1">IFERROR(IF(AND(NOW()&lt;= EOMONTH(DATE(YEAR($O42),2, 1), 0), Overall!$A44&lt;&gt;"", MONTH($N42) &lt;= 2, MONTH($O42) &gt;= 2), IF($R42 &lt;&gt; "", $H42/$R42, ""), ""), "")</f>
        <v/>
      </c>
      <c r="AH42" s="10" t="str">
        <f ca="1">IFERROR(IF(AND(NOW()&lt;= EOMONTH(DATE(YEAR($O42),3, 1), 0), Overall!$A44&lt;&gt;"", MONTH($N42) &lt;= 3, MONTH($O42) &gt;= 3), IF($R42 &lt;&gt; "", $H42/$R42, ""), ""), "")</f>
        <v/>
      </c>
      <c r="AI42" s="10" t="str">
        <f ca="1">IFERROR(IF(AND(NOW()&lt;= EOMONTH(DATE(YEAR($O42),4, 1), 0), Overall!$A44&lt;&gt;"", MONTH($N42) &lt;= 4, MONTH($O42) &gt;= 4), IF($R42 &lt;&gt; "", $H42/$R42, ""), ""), "")</f>
        <v/>
      </c>
      <c r="AJ42" s="10" t="str">
        <f ca="1">IFERROR(IF(AND(NOW()&lt;= EOMONTH(DATE(YEAR($O42),5, 1), 0), Overall!$A44&lt;&gt;"", MONTH($N42) &lt;= 5, MONTH($O42) &gt;= 5), IF($R42 &lt;&gt; "", $H42/$R42, ""), ""), "")</f>
        <v/>
      </c>
      <c r="AK42" s="10" t="str">
        <f ca="1">IFERROR(IF(AND(NOW()&lt;= EOMONTH(DATE(YEAR($O42),6, 1), 0), Overall!$A44&lt;&gt;"", MONTH($N42) &lt;= 6, MONTH($O42) &gt;= 6), IF($R42 &lt;&gt; "", $H42/$R42, ""), ""), "")</f>
        <v/>
      </c>
      <c r="AL42" s="10" t="str">
        <f ca="1">IFERROR(IF(AND(NOW()&lt;= EOMONTH(DATE(YEAR($O42),7, 1), 0), Overall!$A44&lt;&gt;"", MONTH($N42) &lt;= 7, MONTH($O42) &gt;= 7), IF($R42 &lt;&gt; "", $H42/$R42, ""), ""), "")</f>
        <v/>
      </c>
      <c r="AM42" s="10" t="str">
        <f ca="1">IFERROR(IF(AND(NOW()&lt;= EOMONTH(DATE(YEAR($O42),8, 1), 0), Overall!$A44&lt;&gt;"", MONTH($N42) &lt;= 8, MONTH($O42) &gt;= 8), IF($R42 &lt;&gt; "", $H42/$R42, ""), ""), "")</f>
        <v/>
      </c>
      <c r="AN42" s="10" t="str">
        <f ca="1">IFERROR(IF(AND(NOW()&lt;= EOMONTH(DATE(YEAR($O42),9, 1), 0), Overall!$A44&lt;&gt;"", MONTH($N42) &lt;= 9, MONTH($O42) &gt;= 9), IF($R42 &lt;&gt; "", $H42/$R42, ""), ""), "")</f>
        <v/>
      </c>
      <c r="AO42" s="10" t="str">
        <f ca="1">IFERROR(IF(AND(NOW()&lt;= EOMONTH(DATE(YEAR($O42),10, 1), 0), Overall!$A44&lt;&gt;"", MONTH($N42) &lt;= 10, MONTH($O42) &gt;= 10), IF($R42 &lt;&gt; "", $H42/$R42, ""), ""), "")</f>
        <v/>
      </c>
      <c r="AP42" s="10" t="str">
        <f ca="1">IFERROR(IF(AND(NOW()&lt;= EOMONTH(DATE(YEAR($O42),11, 1), 0), Overall!$A44&lt;&gt;"", MONTH($N42) &lt;=11, MONTH($O42) &gt;= 11), IF($R42 &lt;&gt; "", $H42/$R42, ""), ""), "")</f>
        <v/>
      </c>
      <c r="AQ42" s="10" t="str">
        <f ca="1">IFERROR(IF(AND(NOW()&lt;= EOMONTH(DATE(YEAR($O42),12, 1), 0), Overall!$A44&lt;&gt;"", MONTH($N42) &lt;= 12, MONTH($O42) &gt;= 12), IF($R42 &lt;&gt; "", $H42/$R42, ""), ""), "")</f>
        <v/>
      </c>
      <c r="AR42" s="16">
        <f t="shared" ca="1" si="1"/>
        <v>0</v>
      </c>
    </row>
    <row r="43" spans="1:44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6">
        <f>IF(Overall!F45&lt;&gt;"",VALUE(Overall!F45),"")</f>
        <v>800000</v>
      </c>
      <c r="I43" s="6">
        <f>IF(Overall!G45&lt;&gt;"",VALUE(Overall!G45),"")</f>
        <v>57</v>
      </c>
      <c r="J43" s="6">
        <f>IF(Overall!H45&lt;&gt;"",VALUE(Overall!H45),"")</f>
        <v>0</v>
      </c>
      <c r="K43" s="6">
        <f>IF(Overall!I45&lt;&gt;"",VALUE(Overall!I45),"")</f>
        <v>2.79</v>
      </c>
      <c r="L43" s="6">
        <f>IF(Overall!J45&lt;&gt;"",VALUE(Overall!J45),"")</f>
        <v>0</v>
      </c>
      <c r="M43" s="6">
        <f>IF(Overall!K45&lt;&gt;"",VALUE(Overall!K45),"")</f>
        <v>2.79</v>
      </c>
      <c r="N43" s="7">
        <f>IF(Overall!L45&lt;&gt;"",DATEVALUE(MID(Overall!L45, FIND(",", Overall!L45) + 2, FIND(" ", Overall!L45) - FIND(",", Overall!L45) - 1) &amp; " " &amp; MID(Overall!L45, FIND(" ", Overall!L45) + 1, FIND(",", Overall!L45, FIND(" ", Overall!L45)) - FIND(" ", Overall!L45) - 1) &amp; ", " &amp; MID(Overall!L45, FIND(",", Overall!L45, FIND(",",Overall!L45) + 1) + 2, LEN(Overall!L45))),"")</f>
        <v>44317</v>
      </c>
      <c r="O43" s="7">
        <f>IF(Overall!M45&lt;&gt;"",DATEVALUE(MID(Overall!M45, FIND(",", Overall!M45) + 2, FIND(" ", Overall!M45) - FIND(",", Overall!M45) - 1) &amp; " " &amp; MID(Overall!M45, FIND(" ", Overall!M45) + 1, FIND(",", Overall!M45, FIND(" ", Overall!M45)) - FIND(" ", Overall!M45) - 1) &amp; ", " &amp; MID(Overall!M45, FIND(",", Overall!M45, FIND(",",Overall!M45) + 1) + 2, LEN(Overall!M45))),"")</f>
        <v>44561</v>
      </c>
      <c r="P43" s="7">
        <f>IF(Overall!N45&lt;&gt;"",DATEVALUE(MID(Overall!N45, FIND(",", Overall!N45) + 2, FIND(" ", Overall!N45) - FIND(",", Overall!N45) - 1) &amp; " " &amp; MID(Overall!N45, FIND(" ", Overall!N45) + 1, FIND(",", Overall!N45, FIND(" ", Overall!N45)) - FIND(" ", Overall!N45) - 1) &amp; ", " &amp; MID(Overall!N45, FIND(",", Overall!N45, FIND(",",Overall!N45) + 1) + 2, LEN(Overall!N45))),"")</f>
        <v>44328</v>
      </c>
      <c r="Q43" s="7">
        <f>IF(Overall!O45&lt;&gt;"",DATEVALUE(MID(Overall!O45, FIND(",", Overall!O45) + 2, FIND(" ", Overall!O45) - FIND(",", Overall!O45) - 1) &amp; " " &amp; MID(Overall!O45, FIND(" ", Overall!O45) + 1, FIND(",", Overall!O45, FIND(" ", Overall!O45)) - FIND(" ", Overall!O45) - 1) &amp; ", " &amp; MID(Overall!O45, FIND(",", Overall!O45, FIND(",",Overall!O45) + 1) + 2, LEN(Overall!O45))),"")</f>
        <v>44308</v>
      </c>
      <c r="R43" s="5">
        <f t="shared" si="0"/>
        <v>8</v>
      </c>
      <c r="S43" s="10" t="str">
        <f>IF(Overall!$A45&lt;&gt;"",IF(AND(MONTH($N43) &lt;= 1, MONTH($O43) &gt;= 1), IF($R43 &lt;&gt; "", $H43/$R43, ""), ""),"")</f>
        <v/>
      </c>
      <c r="T43" s="10" t="str">
        <f>IF(Overall!$A45&lt;&gt;"",IF(AND(MONTH($N43) &lt;= 2, MONTH($O43) &gt;= 2), IF($R43 &lt;&gt; "", $H43/$R43, ""), ""),"")</f>
        <v/>
      </c>
      <c r="U43" s="10" t="str">
        <f>IF(Overall!$A45&lt;&gt;"",IF(AND(MONTH($N43) &lt;= 3, MONTH($O43) &gt;= 3), IF($R43 &lt;&gt; "", $H43/$R43, ""), ""),"")</f>
        <v/>
      </c>
      <c r="V43" s="10" t="str">
        <f>IF(Overall!$A45&lt;&gt;"",IF(AND(MONTH($N43) &lt;= 4, MONTH($O43) &gt;= 4), IF($R43 &lt;&gt; "", $H43/$R43, ""), ""),"")</f>
        <v/>
      </c>
      <c r="W43" s="10">
        <f>IF(Overall!$A45&lt;&gt;"",IF(AND(MONTH($N43) &lt;= 5, MONTH($O43) &gt;= 5), IF($R43 &lt;&gt; "", $H43/$R43, ""), ""),"")</f>
        <v>100000</v>
      </c>
      <c r="X43" s="10">
        <f>IF(Overall!$A45&lt;&gt;"",IF(AND(MONTH($N43) &lt;= 6, MONTH($O43) &gt;= 6), IF($R43 &lt;&gt; "", $H43/$R43, ""), ""),"")</f>
        <v>100000</v>
      </c>
      <c r="Y43" s="10">
        <f>IF(Overall!$A45&lt;&gt;"",IF(AND(MONTH($N43) &lt;= 7, MONTH($O43) &gt;= 7 ), IF($R43 &lt;&gt; "", $H43/$R43, ""), ""),"")</f>
        <v>100000</v>
      </c>
      <c r="Z43" s="10">
        <f>IF(Overall!$A45&lt;&gt;"",IF(AND(MONTH($N43) &lt;= 8, MONTH($O43) &gt;= 8), IF($R43 &lt;&gt; "", $H43/$R43, ""), ""),"")</f>
        <v>100000</v>
      </c>
      <c r="AA43" s="10">
        <f>IF(Overall!$A45&lt;&gt;"",IF(AND(MONTH($N43) &lt;= 9, MONTH($O43) &gt;= 9), IF($R43 &lt;&gt; "", $H43/$R43, ""), ""),"")</f>
        <v>100000</v>
      </c>
      <c r="AB43" s="10">
        <f>IF(Overall!$A45&lt;&gt;"",IF(AND(MONTH($N43) &lt;= 10, MONTH($O43) &gt;= 10), IF($R43 &lt;&gt; "", $H43/$R43, ""), ""),"")</f>
        <v>100000</v>
      </c>
      <c r="AC43" s="10">
        <f>IF(Overall!$A45&lt;&gt;"",IF(AND(MONTH($N43) &lt;= 11, MONTH($O43) &gt;= 11), IF($R43 &lt;&gt; "", $H43/$R43, ""), ""),"")</f>
        <v>100000</v>
      </c>
      <c r="AD43" s="10">
        <f>IF(Overall!$A45&lt;&gt;"",IF(AND(MONTH($N43) &lt;= 12, MONTH($O43) &gt;= 12), IF($R43 &lt;&gt; "", $H43/$R43, ""), ""),"")</f>
        <v>100000</v>
      </c>
      <c r="AF43" s="10" t="str">
        <f ca="1">IFERROR(IF(AND(NOW()&lt;= EOMONTH(DATE(YEAR($O43),1, 1), 0), Overall!$A45&lt;&gt;"", MONTH($N43) &lt;= 1, MONTH($O43) &gt;= 1), IF($R43 &lt;&gt; "", $H43/$R43, ""), ""), "")</f>
        <v/>
      </c>
      <c r="AG43" s="10" t="str">
        <f ca="1">IFERROR(IF(AND(NOW()&lt;= EOMONTH(DATE(YEAR($O43),2, 1), 0), Overall!$A45&lt;&gt;"", MONTH($N43) &lt;= 2, MONTH($O43) &gt;= 2), IF($R43 &lt;&gt; "", $H43/$R43, ""), ""), "")</f>
        <v/>
      </c>
      <c r="AH43" s="10" t="str">
        <f ca="1">IFERROR(IF(AND(NOW()&lt;= EOMONTH(DATE(YEAR($O43),3, 1), 0), Overall!$A45&lt;&gt;"", MONTH($N43) &lt;= 3, MONTH($O43) &gt;= 3), IF($R43 &lt;&gt; "", $H43/$R43, ""), ""), "")</f>
        <v/>
      </c>
      <c r="AI43" s="10" t="str">
        <f ca="1">IFERROR(IF(AND(NOW()&lt;= EOMONTH(DATE(YEAR($O43),4, 1), 0), Overall!$A45&lt;&gt;"", MONTH($N43) &lt;= 4, MONTH($O43) &gt;= 4), IF($R43 &lt;&gt; "", $H43/$R43, ""), ""), "")</f>
        <v/>
      </c>
      <c r="AJ43" s="10" t="str">
        <f ca="1">IFERROR(IF(AND(NOW()&lt;= EOMONTH(DATE(YEAR($O43),5, 1), 0), Overall!$A45&lt;&gt;"", MONTH($N43) &lt;= 5, MONTH($O43) &gt;= 5), IF($R43 &lt;&gt; "", $H43/$R43, ""), ""), "")</f>
        <v/>
      </c>
      <c r="AK43" s="10" t="str">
        <f ca="1">IFERROR(IF(AND(NOW()&lt;= EOMONTH(DATE(YEAR($O43),6, 1), 0), Overall!$A45&lt;&gt;"", MONTH($N43) &lt;= 6, MONTH($O43) &gt;= 6), IF($R43 &lt;&gt; "", $H43/$R43, ""), ""), "")</f>
        <v/>
      </c>
      <c r="AL43" s="10" t="str">
        <f ca="1">IFERROR(IF(AND(NOW()&lt;= EOMONTH(DATE(YEAR($O43),7, 1), 0), Overall!$A45&lt;&gt;"", MONTH($N43) &lt;= 7, MONTH($O43) &gt;= 7), IF($R43 &lt;&gt; "", $H43/$R43, ""), ""), "")</f>
        <v/>
      </c>
      <c r="AM43" s="10" t="str">
        <f ca="1">IFERROR(IF(AND(NOW()&lt;= EOMONTH(DATE(YEAR($O43),8, 1), 0), Overall!$A45&lt;&gt;"", MONTH($N43) &lt;= 8, MONTH($O43) &gt;= 8), IF($R43 &lt;&gt; "", $H43/$R43, ""), ""), "")</f>
        <v/>
      </c>
      <c r="AN43" s="10" t="str">
        <f ca="1">IFERROR(IF(AND(NOW()&lt;= EOMONTH(DATE(YEAR($O43),9, 1), 0), Overall!$A45&lt;&gt;"", MONTH($N43) &lt;= 9, MONTH($O43) &gt;= 9), IF($R43 &lt;&gt; "", $H43/$R43, ""), ""), "")</f>
        <v/>
      </c>
      <c r="AO43" s="10" t="str">
        <f ca="1">IFERROR(IF(AND(NOW()&lt;= EOMONTH(DATE(YEAR($O43),10, 1), 0), Overall!$A45&lt;&gt;"", MONTH($N43) &lt;= 10, MONTH($O43) &gt;= 10), IF($R43 &lt;&gt; "", $H43/$R43, ""), ""), "")</f>
        <v/>
      </c>
      <c r="AP43" s="10" t="str">
        <f ca="1">IFERROR(IF(AND(NOW()&lt;= EOMONTH(DATE(YEAR($O43),11, 1), 0), Overall!$A45&lt;&gt;"", MONTH($N43) &lt;=11, MONTH($O43) &gt;= 11), IF($R43 &lt;&gt; "", $H43/$R43, ""), ""), "")</f>
        <v/>
      </c>
      <c r="AQ43" s="10" t="str">
        <f ca="1">IFERROR(IF(AND(NOW()&lt;= EOMONTH(DATE(YEAR($O43),12, 1), 0), Overall!$A45&lt;&gt;"", MONTH($N43) &lt;= 12, MONTH($O43) &gt;= 12), IF($R43 &lt;&gt; "", $H43/$R43, ""), ""), "")</f>
        <v/>
      </c>
      <c r="AR43" s="16">
        <f t="shared" ca="1" si="1"/>
        <v>0</v>
      </c>
    </row>
    <row r="44" spans="1:44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6">
        <f>IF(Overall!F46&lt;&gt;"",VALUE(Overall!F46),"")</f>
        <v>800000</v>
      </c>
      <c r="I44" s="6">
        <f>IF(Overall!G46&lt;&gt;"",VALUE(Overall!G46),"")</f>
        <v>57</v>
      </c>
      <c r="J44" s="6">
        <f>IF(Overall!H46&lt;&gt;"",VALUE(Overall!H46),"")</f>
        <v>0</v>
      </c>
      <c r="K44" s="6">
        <f>IF(Overall!I46&lt;&gt;"",VALUE(Overall!I46),"")</f>
        <v>2.76</v>
      </c>
      <c r="L44" s="6">
        <f>IF(Overall!J46&lt;&gt;"",VALUE(Overall!J46),"")</f>
        <v>0</v>
      </c>
      <c r="M44" s="6">
        <f>IF(Overall!K46&lt;&gt;"",VALUE(Overall!K46),"")</f>
        <v>2.76</v>
      </c>
      <c r="N44" s="7">
        <f>IF(Overall!L46&lt;&gt;"",DATEVALUE(MID(Overall!L46, FIND(",", Overall!L46) + 2, FIND(" ", Overall!L46) - FIND(",", Overall!L46) - 1) &amp; " " &amp; MID(Overall!L46, FIND(" ", Overall!L46) + 1, FIND(",", Overall!L46, FIND(" ", Overall!L46)) - FIND(" ", Overall!L46) - 1) &amp; ", " &amp; MID(Overall!L46, FIND(",", Overall!L46, FIND(",",Overall!L46) + 1) + 2, LEN(Overall!L46))),"")</f>
        <v>44317</v>
      </c>
      <c r="O44" s="7">
        <f>IF(Overall!M46&lt;&gt;"",DATEVALUE(MID(Overall!M46, FIND(",", Overall!M46) + 2, FIND(" ", Overall!M46) - FIND(",", Overall!M46) - 1) &amp; " " &amp; MID(Overall!M46, FIND(" ", Overall!M46) + 1, FIND(",", Overall!M46, FIND(" ", Overall!M46)) - FIND(" ", Overall!M46) - 1) &amp; ", " &amp; MID(Overall!M46, FIND(",", Overall!M46, FIND(",",Overall!M46) + 1) + 2, LEN(Overall!M46))),"")</f>
        <v>44561</v>
      </c>
      <c r="P44" s="7">
        <f>IF(Overall!N46&lt;&gt;"",DATEVALUE(MID(Overall!N46, FIND(",", Overall!N46) + 2, FIND(" ", Overall!N46) - FIND(",", Overall!N46) - 1) &amp; " " &amp; MID(Overall!N46, FIND(" ", Overall!N46) + 1, FIND(",", Overall!N46, FIND(" ", Overall!N46)) - FIND(" ", Overall!N46) - 1) &amp; ", " &amp; MID(Overall!N46, FIND(",", Overall!N46, FIND(",",Overall!N46) + 1) + 2, LEN(Overall!N46))),"")</f>
        <v>44328</v>
      </c>
      <c r="Q44" s="7">
        <f>IF(Overall!O46&lt;&gt;"",DATEVALUE(MID(Overall!O46, FIND(",", Overall!O46) + 2, FIND(" ", Overall!O46) - FIND(",", Overall!O46) - 1) &amp; " " &amp; MID(Overall!O46, FIND(" ", Overall!O46) + 1, FIND(",", Overall!O46, FIND(" ", Overall!O46)) - FIND(" ", Overall!O46) - 1) &amp; ", " &amp; MID(Overall!O46, FIND(",", Overall!O46, FIND(",",Overall!O46) + 1) + 2, LEN(Overall!O46))),"")</f>
        <v>44308</v>
      </c>
      <c r="R44" s="5">
        <f t="shared" si="0"/>
        <v>8</v>
      </c>
      <c r="S44" s="10" t="str">
        <f>IF(Overall!$A46&lt;&gt;"",IF(AND(MONTH($N44) &lt;= 1, MONTH($O44) &gt;= 1), IF($R44 &lt;&gt; "", $H44/$R44, ""), ""),"")</f>
        <v/>
      </c>
      <c r="T44" s="10" t="str">
        <f>IF(Overall!$A46&lt;&gt;"",IF(AND(MONTH($N44) &lt;= 2, MONTH($O44) &gt;= 2), IF($R44 &lt;&gt; "", $H44/$R44, ""), ""),"")</f>
        <v/>
      </c>
      <c r="U44" s="10" t="str">
        <f>IF(Overall!$A46&lt;&gt;"",IF(AND(MONTH($N44) &lt;= 3, MONTH($O44) &gt;= 3), IF($R44 &lt;&gt; "", $H44/$R44, ""), ""),"")</f>
        <v/>
      </c>
      <c r="V44" s="10" t="str">
        <f>IF(Overall!$A46&lt;&gt;"",IF(AND(MONTH($N44) &lt;= 4, MONTH($O44) &gt;= 4), IF($R44 &lt;&gt; "", $H44/$R44, ""), ""),"")</f>
        <v/>
      </c>
      <c r="W44" s="10">
        <f>IF(Overall!$A46&lt;&gt;"",IF(AND(MONTH($N44) &lt;= 5, MONTH($O44) &gt;= 5), IF($R44 &lt;&gt; "", $H44/$R44, ""), ""),"")</f>
        <v>100000</v>
      </c>
      <c r="X44" s="10">
        <f>IF(Overall!$A46&lt;&gt;"",IF(AND(MONTH($N44) &lt;= 6, MONTH($O44) &gt;= 6), IF($R44 &lt;&gt; "", $H44/$R44, ""), ""),"")</f>
        <v>100000</v>
      </c>
      <c r="Y44" s="10">
        <f>IF(Overall!$A46&lt;&gt;"",IF(AND(MONTH($N44) &lt;= 7, MONTH($O44) &gt;= 7 ), IF($R44 &lt;&gt; "", $H44/$R44, ""), ""),"")</f>
        <v>100000</v>
      </c>
      <c r="Z44" s="10">
        <f>IF(Overall!$A46&lt;&gt;"",IF(AND(MONTH($N44) &lt;= 8, MONTH($O44) &gt;= 8), IF($R44 &lt;&gt; "", $H44/$R44, ""), ""),"")</f>
        <v>100000</v>
      </c>
      <c r="AA44" s="10">
        <f>IF(Overall!$A46&lt;&gt;"",IF(AND(MONTH($N44) &lt;= 9, MONTH($O44) &gt;= 9), IF($R44 &lt;&gt; "", $H44/$R44, ""), ""),"")</f>
        <v>100000</v>
      </c>
      <c r="AB44" s="10">
        <f>IF(Overall!$A46&lt;&gt;"",IF(AND(MONTH($N44) &lt;= 10, MONTH($O44) &gt;= 10), IF($R44 &lt;&gt; "", $H44/$R44, ""), ""),"")</f>
        <v>100000</v>
      </c>
      <c r="AC44" s="10">
        <f>IF(Overall!$A46&lt;&gt;"",IF(AND(MONTH($N44) &lt;= 11, MONTH($O44) &gt;= 11), IF($R44 &lt;&gt; "", $H44/$R44, ""), ""),"")</f>
        <v>100000</v>
      </c>
      <c r="AD44" s="10">
        <f>IF(Overall!$A46&lt;&gt;"",IF(AND(MONTH($N44) &lt;= 12, MONTH($O44) &gt;= 12), IF($R44 &lt;&gt; "", $H44/$R44, ""), ""),"")</f>
        <v>100000</v>
      </c>
      <c r="AF44" s="10" t="str">
        <f ca="1">IFERROR(IF(AND(NOW()&lt;= EOMONTH(DATE(YEAR($O44),1, 1), 0), Overall!$A46&lt;&gt;"", MONTH($N44) &lt;= 1, MONTH($O44) &gt;= 1), IF($R44 &lt;&gt; "", $H44/$R44, ""), ""), "")</f>
        <v/>
      </c>
      <c r="AG44" s="10" t="str">
        <f ca="1">IFERROR(IF(AND(NOW()&lt;= EOMONTH(DATE(YEAR($O44),2, 1), 0), Overall!$A46&lt;&gt;"", MONTH($N44) &lt;= 2, MONTH($O44) &gt;= 2), IF($R44 &lt;&gt; "", $H44/$R44, ""), ""), "")</f>
        <v/>
      </c>
      <c r="AH44" s="10" t="str">
        <f ca="1">IFERROR(IF(AND(NOW()&lt;= EOMONTH(DATE(YEAR($O44),3, 1), 0), Overall!$A46&lt;&gt;"", MONTH($N44) &lt;= 3, MONTH($O44) &gt;= 3), IF($R44 &lt;&gt; "", $H44/$R44, ""), ""), "")</f>
        <v/>
      </c>
      <c r="AI44" s="10" t="str">
        <f ca="1">IFERROR(IF(AND(NOW()&lt;= EOMONTH(DATE(YEAR($O44),4, 1), 0), Overall!$A46&lt;&gt;"", MONTH($N44) &lt;= 4, MONTH($O44) &gt;= 4), IF($R44 &lt;&gt; "", $H44/$R44, ""), ""), "")</f>
        <v/>
      </c>
      <c r="AJ44" s="10" t="str">
        <f ca="1">IFERROR(IF(AND(NOW()&lt;= EOMONTH(DATE(YEAR($O44),5, 1), 0), Overall!$A46&lt;&gt;"", MONTH($N44) &lt;= 5, MONTH($O44) &gt;= 5), IF($R44 &lt;&gt; "", $H44/$R44, ""), ""), "")</f>
        <v/>
      </c>
      <c r="AK44" s="10" t="str">
        <f ca="1">IFERROR(IF(AND(NOW()&lt;= EOMONTH(DATE(YEAR($O44),6, 1), 0), Overall!$A46&lt;&gt;"", MONTH($N44) &lt;= 6, MONTH($O44) &gt;= 6), IF($R44 &lt;&gt; "", $H44/$R44, ""), ""), "")</f>
        <v/>
      </c>
      <c r="AL44" s="10" t="str">
        <f ca="1">IFERROR(IF(AND(NOW()&lt;= EOMONTH(DATE(YEAR($O44),7, 1), 0), Overall!$A46&lt;&gt;"", MONTH($N44) &lt;= 7, MONTH($O44) &gt;= 7), IF($R44 &lt;&gt; "", $H44/$R44, ""), ""), "")</f>
        <v/>
      </c>
      <c r="AM44" s="10" t="str">
        <f ca="1">IFERROR(IF(AND(NOW()&lt;= EOMONTH(DATE(YEAR($O44),8, 1), 0), Overall!$A46&lt;&gt;"", MONTH($N44) &lt;= 8, MONTH($O44) &gt;= 8), IF($R44 &lt;&gt; "", $H44/$R44, ""), ""), "")</f>
        <v/>
      </c>
      <c r="AN44" s="10" t="str">
        <f ca="1">IFERROR(IF(AND(NOW()&lt;= EOMONTH(DATE(YEAR($O44),9, 1), 0), Overall!$A46&lt;&gt;"", MONTH($N44) &lt;= 9, MONTH($O44) &gt;= 9), IF($R44 &lt;&gt; "", $H44/$R44, ""), ""), "")</f>
        <v/>
      </c>
      <c r="AO44" s="10" t="str">
        <f ca="1">IFERROR(IF(AND(NOW()&lt;= EOMONTH(DATE(YEAR($O44),10, 1), 0), Overall!$A46&lt;&gt;"", MONTH($N44) &lt;= 10, MONTH($O44) &gt;= 10), IF($R44 &lt;&gt; "", $H44/$R44, ""), ""), "")</f>
        <v/>
      </c>
      <c r="AP44" s="10" t="str">
        <f ca="1">IFERROR(IF(AND(NOW()&lt;= EOMONTH(DATE(YEAR($O44),11, 1), 0), Overall!$A46&lt;&gt;"", MONTH($N44) &lt;=11, MONTH($O44) &gt;= 11), IF($R44 &lt;&gt; "", $H44/$R44, ""), ""), "")</f>
        <v/>
      </c>
      <c r="AQ44" s="10" t="str">
        <f ca="1">IFERROR(IF(AND(NOW()&lt;= EOMONTH(DATE(YEAR($O44),12, 1), 0), Overall!$A46&lt;&gt;"", MONTH($N44) &lt;= 12, MONTH($O44) &gt;= 12), IF($R44 &lt;&gt; "", $H44/$R44, ""), ""), "")</f>
        <v/>
      </c>
      <c r="AR44" s="16">
        <f t="shared" ca="1" si="1"/>
        <v>0</v>
      </c>
    </row>
    <row r="45" spans="1:44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6">
        <f>IF(Overall!F47&lt;&gt;"",VALUE(Overall!F47),"")</f>
        <v>800000</v>
      </c>
      <c r="I45" s="6">
        <f>IF(Overall!G47&lt;&gt;"",VALUE(Overall!G47),"")</f>
        <v>56</v>
      </c>
      <c r="J45" s="6">
        <f>IF(Overall!H47&lt;&gt;"",VALUE(Overall!H47),"")</f>
        <v>0</v>
      </c>
      <c r="K45" s="6">
        <f>IF(Overall!I47&lt;&gt;"",VALUE(Overall!I47),"")</f>
        <v>2.5</v>
      </c>
      <c r="L45" s="6">
        <f>IF(Overall!J47&lt;&gt;"",VALUE(Overall!J47),"")</f>
        <v>0</v>
      </c>
      <c r="M45" s="6">
        <f>IF(Overall!K47&lt;&gt;"",VALUE(Overall!K47),"")</f>
        <v>2.5</v>
      </c>
      <c r="N45" s="7">
        <f>IF(Overall!L47&lt;&gt;"",DATEVALUE(MID(Overall!L47, FIND(",", Overall!L47) + 2, FIND(" ", Overall!L47) - FIND(",", Overall!L47) - 1) &amp; " " &amp; MID(Overall!L47, FIND(" ", Overall!L47) + 1, FIND(",", Overall!L47, FIND(" ", Overall!L47)) - FIND(" ", Overall!L47) - 1) &amp; ", " &amp; MID(Overall!L47, FIND(",", Overall!L47, FIND(",",Overall!L47) + 1) + 2, LEN(Overall!L47))),"")</f>
        <v>44317</v>
      </c>
      <c r="O45" s="7">
        <f>IF(Overall!M47&lt;&gt;"",DATEVALUE(MID(Overall!M47, FIND(",", Overall!M47) + 2, FIND(" ", Overall!M47) - FIND(",", Overall!M47) - 1) &amp; " " &amp; MID(Overall!M47, FIND(" ", Overall!M47) + 1, FIND(",", Overall!M47, FIND(" ", Overall!M47)) - FIND(" ", Overall!M47) - 1) &amp; ", " &amp; MID(Overall!M47, FIND(",", Overall!M47, FIND(",",Overall!M47) + 1) + 2, LEN(Overall!M47))),"")</f>
        <v>44561</v>
      </c>
      <c r="P45" s="7">
        <f>IF(Overall!N47&lt;&gt;"",DATEVALUE(MID(Overall!N47, FIND(",", Overall!N47) + 2, FIND(" ", Overall!N47) - FIND(",", Overall!N47) - 1) &amp; " " &amp; MID(Overall!N47, FIND(" ", Overall!N47) + 1, FIND(",", Overall!N47, FIND(" ", Overall!N47)) - FIND(" ", Overall!N47) - 1) &amp; ", " &amp; MID(Overall!N47, FIND(",", Overall!N47, FIND(",",Overall!N47) + 1) + 2, LEN(Overall!N47))),"")</f>
        <v>44328</v>
      </c>
      <c r="Q45" s="7">
        <f>IF(Overall!O47&lt;&gt;"",DATEVALUE(MID(Overall!O47, FIND(",", Overall!O47) + 2, FIND(" ", Overall!O47) - FIND(",", Overall!O47) - 1) &amp; " " &amp; MID(Overall!O47, FIND(" ", Overall!O47) + 1, FIND(",", Overall!O47, FIND(" ", Overall!O47)) - FIND(" ", Overall!O47) - 1) &amp; ", " &amp; MID(Overall!O47, FIND(",", Overall!O47, FIND(",",Overall!O47) + 1) + 2, LEN(Overall!O47))),"")</f>
        <v>44308</v>
      </c>
      <c r="R45" s="5">
        <f t="shared" si="0"/>
        <v>8</v>
      </c>
      <c r="S45" s="10" t="str">
        <f>IF(Overall!$A47&lt;&gt;"",IF(AND(MONTH($N45) &lt;= 1, MONTH($O45) &gt;= 1), IF($R45 &lt;&gt; "", $H45/$R45, ""), ""),"")</f>
        <v/>
      </c>
      <c r="T45" s="10" t="str">
        <f>IF(Overall!$A47&lt;&gt;"",IF(AND(MONTH($N45) &lt;= 2, MONTH($O45) &gt;= 2), IF($R45 &lt;&gt; "", $H45/$R45, ""), ""),"")</f>
        <v/>
      </c>
      <c r="U45" s="10" t="str">
        <f>IF(Overall!$A47&lt;&gt;"",IF(AND(MONTH($N45) &lt;= 3, MONTH($O45) &gt;= 3), IF($R45 &lt;&gt; "", $H45/$R45, ""), ""),"")</f>
        <v/>
      </c>
      <c r="V45" s="10" t="str">
        <f>IF(Overall!$A47&lt;&gt;"",IF(AND(MONTH($N45) &lt;= 4, MONTH($O45) &gt;= 4), IF($R45 &lt;&gt; "", $H45/$R45, ""), ""),"")</f>
        <v/>
      </c>
      <c r="W45" s="10">
        <f>IF(Overall!$A47&lt;&gt;"",IF(AND(MONTH($N45) &lt;= 5, MONTH($O45) &gt;= 5), IF($R45 &lt;&gt; "", $H45/$R45, ""), ""),"")</f>
        <v>100000</v>
      </c>
      <c r="X45" s="10">
        <f>IF(Overall!$A47&lt;&gt;"",IF(AND(MONTH($N45) &lt;= 6, MONTH($O45) &gt;= 6), IF($R45 &lt;&gt; "", $H45/$R45, ""), ""),"")</f>
        <v>100000</v>
      </c>
      <c r="Y45" s="10">
        <f>IF(Overall!$A47&lt;&gt;"",IF(AND(MONTH($N45) &lt;= 7, MONTH($O45) &gt;= 7 ), IF($R45 &lt;&gt; "", $H45/$R45, ""), ""),"")</f>
        <v>100000</v>
      </c>
      <c r="Z45" s="10">
        <f>IF(Overall!$A47&lt;&gt;"",IF(AND(MONTH($N45) &lt;= 8, MONTH($O45) &gt;= 8), IF($R45 &lt;&gt; "", $H45/$R45, ""), ""),"")</f>
        <v>100000</v>
      </c>
      <c r="AA45" s="10">
        <f>IF(Overall!$A47&lt;&gt;"",IF(AND(MONTH($N45) &lt;= 9, MONTH($O45) &gt;= 9), IF($R45 &lt;&gt; "", $H45/$R45, ""), ""),"")</f>
        <v>100000</v>
      </c>
      <c r="AB45" s="10">
        <f>IF(Overall!$A47&lt;&gt;"",IF(AND(MONTH($N45) &lt;= 10, MONTH($O45) &gt;= 10), IF($R45 &lt;&gt; "", $H45/$R45, ""), ""),"")</f>
        <v>100000</v>
      </c>
      <c r="AC45" s="10">
        <f>IF(Overall!$A47&lt;&gt;"",IF(AND(MONTH($N45) &lt;= 11, MONTH($O45) &gt;= 11), IF($R45 &lt;&gt; "", $H45/$R45, ""), ""),"")</f>
        <v>100000</v>
      </c>
      <c r="AD45" s="10">
        <f>IF(Overall!$A47&lt;&gt;"",IF(AND(MONTH($N45) &lt;= 12, MONTH($O45) &gt;= 12), IF($R45 &lt;&gt; "", $H45/$R45, ""), ""),"")</f>
        <v>100000</v>
      </c>
      <c r="AF45" s="10" t="str">
        <f ca="1">IFERROR(IF(AND(NOW()&lt;= EOMONTH(DATE(YEAR($O45),1, 1), 0), Overall!$A47&lt;&gt;"", MONTH($N45) &lt;= 1, MONTH($O45) &gt;= 1), IF($R45 &lt;&gt; "", $H45/$R45, ""), ""), "")</f>
        <v/>
      </c>
      <c r="AG45" s="10" t="str">
        <f ca="1">IFERROR(IF(AND(NOW()&lt;= EOMONTH(DATE(YEAR($O45),2, 1), 0), Overall!$A47&lt;&gt;"", MONTH($N45) &lt;= 2, MONTH($O45) &gt;= 2), IF($R45 &lt;&gt; "", $H45/$R45, ""), ""), "")</f>
        <v/>
      </c>
      <c r="AH45" s="10" t="str">
        <f ca="1">IFERROR(IF(AND(NOW()&lt;= EOMONTH(DATE(YEAR($O45),3, 1), 0), Overall!$A47&lt;&gt;"", MONTH($N45) &lt;= 3, MONTH($O45) &gt;= 3), IF($R45 &lt;&gt; "", $H45/$R45, ""), ""), "")</f>
        <v/>
      </c>
      <c r="AI45" s="10" t="str">
        <f ca="1">IFERROR(IF(AND(NOW()&lt;= EOMONTH(DATE(YEAR($O45),4, 1), 0), Overall!$A47&lt;&gt;"", MONTH($N45) &lt;= 4, MONTH($O45) &gt;= 4), IF($R45 &lt;&gt; "", $H45/$R45, ""), ""), "")</f>
        <v/>
      </c>
      <c r="AJ45" s="10" t="str">
        <f ca="1">IFERROR(IF(AND(NOW()&lt;= EOMONTH(DATE(YEAR($O45),5, 1), 0), Overall!$A47&lt;&gt;"", MONTH($N45) &lt;= 5, MONTH($O45) &gt;= 5), IF($R45 &lt;&gt; "", $H45/$R45, ""), ""), "")</f>
        <v/>
      </c>
      <c r="AK45" s="10" t="str">
        <f ca="1">IFERROR(IF(AND(NOW()&lt;= EOMONTH(DATE(YEAR($O45),6, 1), 0), Overall!$A47&lt;&gt;"", MONTH($N45) &lt;= 6, MONTH($O45) &gt;= 6), IF($R45 &lt;&gt; "", $H45/$R45, ""), ""), "")</f>
        <v/>
      </c>
      <c r="AL45" s="10" t="str">
        <f ca="1">IFERROR(IF(AND(NOW()&lt;= EOMONTH(DATE(YEAR($O45),7, 1), 0), Overall!$A47&lt;&gt;"", MONTH($N45) &lt;= 7, MONTH($O45) &gt;= 7), IF($R45 &lt;&gt; "", $H45/$R45, ""), ""), "")</f>
        <v/>
      </c>
      <c r="AM45" s="10" t="str">
        <f ca="1">IFERROR(IF(AND(NOW()&lt;= EOMONTH(DATE(YEAR($O45),8, 1), 0), Overall!$A47&lt;&gt;"", MONTH($N45) &lt;= 8, MONTH($O45) &gt;= 8), IF($R45 &lt;&gt; "", $H45/$R45, ""), ""), "")</f>
        <v/>
      </c>
      <c r="AN45" s="10" t="str">
        <f ca="1">IFERROR(IF(AND(NOW()&lt;= EOMONTH(DATE(YEAR($O45),9, 1), 0), Overall!$A47&lt;&gt;"", MONTH($N45) &lt;= 9, MONTH($O45) &gt;= 9), IF($R45 &lt;&gt; "", $H45/$R45, ""), ""), "")</f>
        <v/>
      </c>
      <c r="AO45" s="10" t="str">
        <f ca="1">IFERROR(IF(AND(NOW()&lt;= EOMONTH(DATE(YEAR($O45),10, 1), 0), Overall!$A47&lt;&gt;"", MONTH($N45) &lt;= 10, MONTH($O45) &gt;= 10), IF($R45 &lt;&gt; "", $H45/$R45, ""), ""), "")</f>
        <v/>
      </c>
      <c r="AP45" s="10" t="str">
        <f ca="1">IFERROR(IF(AND(NOW()&lt;= EOMONTH(DATE(YEAR($O45),11, 1), 0), Overall!$A47&lt;&gt;"", MONTH($N45) &lt;=11, MONTH($O45) &gt;= 11), IF($R45 &lt;&gt; "", $H45/$R45, ""), ""), "")</f>
        <v/>
      </c>
      <c r="AQ45" s="10" t="str">
        <f ca="1">IFERROR(IF(AND(NOW()&lt;= EOMONTH(DATE(YEAR($O45),12, 1), 0), Overall!$A47&lt;&gt;"", MONTH($N45) &lt;= 12, MONTH($O45) &gt;= 12), IF($R45 &lt;&gt; "", $H45/$R45, ""), ""), "")</f>
        <v/>
      </c>
      <c r="AR45" s="16">
        <f t="shared" ca="1" si="1"/>
        <v>0</v>
      </c>
    </row>
    <row r="46" spans="1:44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6">
        <f>IF(Overall!F48&lt;&gt;"",VALUE(Overall!F48),"")</f>
        <v>800000</v>
      </c>
      <c r="I46" s="6">
        <f>IF(Overall!G48&lt;&gt;"",VALUE(Overall!G48),"")</f>
        <v>57</v>
      </c>
      <c r="J46" s="6">
        <f>IF(Overall!H48&lt;&gt;"",VALUE(Overall!H48),"")</f>
        <v>0</v>
      </c>
      <c r="K46" s="6">
        <f>IF(Overall!I48&lt;&gt;"",VALUE(Overall!I48),"")</f>
        <v>2.75</v>
      </c>
      <c r="L46" s="6">
        <f>IF(Overall!J48&lt;&gt;"",VALUE(Overall!J48),"")</f>
        <v>0</v>
      </c>
      <c r="M46" s="6">
        <f>IF(Overall!K48&lt;&gt;"",VALUE(Overall!K48),"")</f>
        <v>2.75</v>
      </c>
      <c r="N46" s="7">
        <f>IF(Overall!L48&lt;&gt;"",DATEVALUE(MID(Overall!L48, FIND(",", Overall!L48) + 2, FIND(" ", Overall!L48) - FIND(",", Overall!L48) - 1) &amp; " " &amp; MID(Overall!L48, FIND(" ", Overall!L48) + 1, FIND(",", Overall!L48, FIND(" ", Overall!L48)) - FIND(" ", Overall!L48) - 1) &amp; ", " &amp; MID(Overall!L48, FIND(",", Overall!L48, FIND(",",Overall!L48) + 1) + 2, LEN(Overall!L48))),"")</f>
        <v>44317</v>
      </c>
      <c r="O46" s="7">
        <f>IF(Overall!M48&lt;&gt;"",DATEVALUE(MID(Overall!M48, FIND(",", Overall!M48) + 2, FIND(" ", Overall!M48) - FIND(",", Overall!M48) - 1) &amp; " " &amp; MID(Overall!M48, FIND(" ", Overall!M48) + 1, FIND(",", Overall!M48, FIND(" ", Overall!M48)) - FIND(" ", Overall!M48) - 1) &amp; ", " &amp; MID(Overall!M48, FIND(",", Overall!M48, FIND(",",Overall!M48) + 1) + 2, LEN(Overall!M48))),"")</f>
        <v>44561</v>
      </c>
      <c r="P46" s="7">
        <f>IF(Overall!N48&lt;&gt;"",DATEVALUE(MID(Overall!N48, FIND(",", Overall!N48) + 2, FIND(" ", Overall!N48) - FIND(",", Overall!N48) - 1) &amp; " " &amp; MID(Overall!N48, FIND(" ", Overall!N48) + 1, FIND(",", Overall!N48, FIND(" ", Overall!N48)) - FIND(" ", Overall!N48) - 1) &amp; ", " &amp; MID(Overall!N48, FIND(",", Overall!N48, FIND(",",Overall!N48) + 1) + 2, LEN(Overall!N48))),"")</f>
        <v>44328</v>
      </c>
      <c r="Q46" s="7">
        <f>IF(Overall!O48&lt;&gt;"",DATEVALUE(MID(Overall!O48, FIND(",", Overall!O48) + 2, FIND(" ", Overall!O48) - FIND(",", Overall!O48) - 1) &amp; " " &amp; MID(Overall!O48, FIND(" ", Overall!O48) + 1, FIND(",", Overall!O48, FIND(" ", Overall!O48)) - FIND(" ", Overall!O48) - 1) &amp; ", " &amp; MID(Overall!O48, FIND(",", Overall!O48, FIND(",",Overall!O48) + 1) + 2, LEN(Overall!O48))),"")</f>
        <v>44308</v>
      </c>
      <c r="R46" s="5">
        <f t="shared" si="0"/>
        <v>8</v>
      </c>
      <c r="S46" s="10" t="str">
        <f>IF(Overall!$A48&lt;&gt;"",IF(AND(MONTH($N46) &lt;= 1, MONTH($O46) &gt;= 1), IF($R46 &lt;&gt; "", $H46/$R46, ""), ""),"")</f>
        <v/>
      </c>
      <c r="T46" s="10" t="str">
        <f>IF(Overall!$A48&lt;&gt;"",IF(AND(MONTH($N46) &lt;= 2, MONTH($O46) &gt;= 2), IF($R46 &lt;&gt; "", $H46/$R46, ""), ""),"")</f>
        <v/>
      </c>
      <c r="U46" s="10" t="str">
        <f>IF(Overall!$A48&lt;&gt;"",IF(AND(MONTH($N46) &lt;= 3, MONTH($O46) &gt;= 3), IF($R46 &lt;&gt; "", $H46/$R46, ""), ""),"")</f>
        <v/>
      </c>
      <c r="V46" s="10" t="str">
        <f>IF(Overall!$A48&lt;&gt;"",IF(AND(MONTH($N46) &lt;= 4, MONTH($O46) &gt;= 4), IF($R46 &lt;&gt; "", $H46/$R46, ""), ""),"")</f>
        <v/>
      </c>
      <c r="W46" s="10">
        <f>IF(Overall!$A48&lt;&gt;"",IF(AND(MONTH($N46) &lt;= 5, MONTH($O46) &gt;= 5), IF($R46 &lt;&gt; "", $H46/$R46, ""), ""),"")</f>
        <v>100000</v>
      </c>
      <c r="X46" s="10">
        <f>IF(Overall!$A48&lt;&gt;"",IF(AND(MONTH($N46) &lt;= 6, MONTH($O46) &gt;= 6), IF($R46 &lt;&gt; "", $H46/$R46, ""), ""),"")</f>
        <v>100000</v>
      </c>
      <c r="Y46" s="10">
        <f>IF(Overall!$A48&lt;&gt;"",IF(AND(MONTH($N46) &lt;= 7, MONTH($O46) &gt;= 7 ), IF($R46 &lt;&gt; "", $H46/$R46, ""), ""),"")</f>
        <v>100000</v>
      </c>
      <c r="Z46" s="10">
        <f>IF(Overall!$A48&lt;&gt;"",IF(AND(MONTH($N46) &lt;= 8, MONTH($O46) &gt;= 8), IF($R46 &lt;&gt; "", $H46/$R46, ""), ""),"")</f>
        <v>100000</v>
      </c>
      <c r="AA46" s="10">
        <f>IF(Overall!$A48&lt;&gt;"",IF(AND(MONTH($N46) &lt;= 9, MONTH($O46) &gt;= 9), IF($R46 &lt;&gt; "", $H46/$R46, ""), ""),"")</f>
        <v>100000</v>
      </c>
      <c r="AB46" s="10">
        <f>IF(Overall!$A48&lt;&gt;"",IF(AND(MONTH($N46) &lt;= 10, MONTH($O46) &gt;= 10), IF($R46 &lt;&gt; "", $H46/$R46, ""), ""),"")</f>
        <v>100000</v>
      </c>
      <c r="AC46" s="10">
        <f>IF(Overall!$A48&lt;&gt;"",IF(AND(MONTH($N46) &lt;= 11, MONTH($O46) &gt;= 11), IF($R46 &lt;&gt; "", $H46/$R46, ""), ""),"")</f>
        <v>100000</v>
      </c>
      <c r="AD46" s="10">
        <f>IF(Overall!$A48&lt;&gt;"",IF(AND(MONTH($N46) &lt;= 12, MONTH($O46) &gt;= 12), IF($R46 &lt;&gt; "", $H46/$R46, ""), ""),"")</f>
        <v>100000</v>
      </c>
      <c r="AF46" s="10" t="str">
        <f ca="1">IFERROR(IF(AND(NOW()&lt;= EOMONTH(DATE(YEAR($O46),1, 1), 0), Overall!$A48&lt;&gt;"", MONTH($N46) &lt;= 1, MONTH($O46) &gt;= 1), IF($R46 &lt;&gt; "", $H46/$R46, ""), ""), "")</f>
        <v/>
      </c>
      <c r="AG46" s="10" t="str">
        <f ca="1">IFERROR(IF(AND(NOW()&lt;= EOMONTH(DATE(YEAR($O46),2, 1), 0), Overall!$A48&lt;&gt;"", MONTH($N46) &lt;= 2, MONTH($O46) &gt;= 2), IF($R46 &lt;&gt; "", $H46/$R46, ""), ""), "")</f>
        <v/>
      </c>
      <c r="AH46" s="10" t="str">
        <f ca="1">IFERROR(IF(AND(NOW()&lt;= EOMONTH(DATE(YEAR($O46),3, 1), 0), Overall!$A48&lt;&gt;"", MONTH($N46) &lt;= 3, MONTH($O46) &gt;= 3), IF($R46 &lt;&gt; "", $H46/$R46, ""), ""), "")</f>
        <v/>
      </c>
      <c r="AI46" s="10" t="str">
        <f ca="1">IFERROR(IF(AND(NOW()&lt;= EOMONTH(DATE(YEAR($O46),4, 1), 0), Overall!$A48&lt;&gt;"", MONTH($N46) &lt;= 4, MONTH($O46) &gt;= 4), IF($R46 &lt;&gt; "", $H46/$R46, ""), ""), "")</f>
        <v/>
      </c>
      <c r="AJ46" s="10" t="str">
        <f ca="1">IFERROR(IF(AND(NOW()&lt;= EOMONTH(DATE(YEAR($O46),5, 1), 0), Overall!$A48&lt;&gt;"", MONTH($N46) &lt;= 5, MONTH($O46) &gt;= 5), IF($R46 &lt;&gt; "", $H46/$R46, ""), ""), "")</f>
        <v/>
      </c>
      <c r="AK46" s="10" t="str">
        <f ca="1">IFERROR(IF(AND(NOW()&lt;= EOMONTH(DATE(YEAR($O46),6, 1), 0), Overall!$A48&lt;&gt;"", MONTH($N46) &lt;= 6, MONTH($O46) &gt;= 6), IF($R46 &lt;&gt; "", $H46/$R46, ""), ""), "")</f>
        <v/>
      </c>
      <c r="AL46" s="10" t="str">
        <f ca="1">IFERROR(IF(AND(NOW()&lt;= EOMONTH(DATE(YEAR($O46),7, 1), 0), Overall!$A48&lt;&gt;"", MONTH($N46) &lt;= 7, MONTH($O46) &gt;= 7), IF($R46 &lt;&gt; "", $H46/$R46, ""), ""), "")</f>
        <v/>
      </c>
      <c r="AM46" s="10" t="str">
        <f ca="1">IFERROR(IF(AND(NOW()&lt;= EOMONTH(DATE(YEAR($O46),8, 1), 0), Overall!$A48&lt;&gt;"", MONTH($N46) &lt;= 8, MONTH($O46) &gt;= 8), IF($R46 &lt;&gt; "", $H46/$R46, ""), ""), "")</f>
        <v/>
      </c>
      <c r="AN46" s="10" t="str">
        <f ca="1">IFERROR(IF(AND(NOW()&lt;= EOMONTH(DATE(YEAR($O46),9, 1), 0), Overall!$A48&lt;&gt;"", MONTH($N46) &lt;= 9, MONTH($O46) &gt;= 9), IF($R46 &lt;&gt; "", $H46/$R46, ""), ""), "")</f>
        <v/>
      </c>
      <c r="AO46" s="10" t="str">
        <f ca="1">IFERROR(IF(AND(NOW()&lt;= EOMONTH(DATE(YEAR($O46),10, 1), 0), Overall!$A48&lt;&gt;"", MONTH($N46) &lt;= 10, MONTH($O46) &gt;= 10), IF($R46 &lt;&gt; "", $H46/$R46, ""), ""), "")</f>
        <v/>
      </c>
      <c r="AP46" s="10" t="str">
        <f ca="1">IFERROR(IF(AND(NOW()&lt;= EOMONTH(DATE(YEAR($O46),11, 1), 0), Overall!$A48&lt;&gt;"", MONTH($N46) &lt;=11, MONTH($O46) &gt;= 11), IF($R46 &lt;&gt; "", $H46/$R46, ""), ""), "")</f>
        <v/>
      </c>
      <c r="AQ46" s="10" t="str">
        <f ca="1">IFERROR(IF(AND(NOW()&lt;= EOMONTH(DATE(YEAR($O46),12, 1), 0), Overall!$A48&lt;&gt;"", MONTH($N46) &lt;= 12, MONTH($O46) &gt;= 12), IF($R46 &lt;&gt; "", $H46/$R46, ""), ""), "")</f>
        <v/>
      </c>
      <c r="AR46" s="16">
        <f t="shared" ca="1" si="1"/>
        <v>0</v>
      </c>
    </row>
    <row r="47" spans="1:44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6">
        <f>IF(Overall!F49&lt;&gt;"",VALUE(Overall!F49),"")</f>
        <v>800000</v>
      </c>
      <c r="I47" s="6">
        <f>IF(Overall!G49&lt;&gt;"",VALUE(Overall!G49),"")</f>
        <v>56</v>
      </c>
      <c r="J47" s="6">
        <f>IF(Overall!H49&lt;&gt;"",VALUE(Overall!H49),"")</f>
        <v>0</v>
      </c>
      <c r="K47" s="6">
        <f>IF(Overall!I49&lt;&gt;"",VALUE(Overall!I49),"")</f>
        <v>2.5</v>
      </c>
      <c r="L47" s="6">
        <f>IF(Overall!J49&lt;&gt;"",VALUE(Overall!J49),"")</f>
        <v>0</v>
      </c>
      <c r="M47" s="6">
        <f>IF(Overall!K49&lt;&gt;"",VALUE(Overall!K49),"")</f>
        <v>2.5</v>
      </c>
      <c r="N47" s="7">
        <f>IF(Overall!L49&lt;&gt;"",DATEVALUE(MID(Overall!L49, FIND(",", Overall!L49) + 2, FIND(" ", Overall!L49) - FIND(",", Overall!L49) - 1) &amp; " " &amp; MID(Overall!L49, FIND(" ", Overall!L49) + 1, FIND(",", Overall!L49, FIND(" ", Overall!L49)) - FIND(" ", Overall!L49) - 1) &amp; ", " &amp; MID(Overall!L49, FIND(",", Overall!L49, FIND(",",Overall!L49) + 1) + 2, LEN(Overall!L49))),"")</f>
        <v>44317</v>
      </c>
      <c r="O47" s="7">
        <f>IF(Overall!M49&lt;&gt;"",DATEVALUE(MID(Overall!M49, FIND(",", Overall!M49) + 2, FIND(" ", Overall!M49) - FIND(",", Overall!M49) - 1) &amp; " " &amp; MID(Overall!M49, FIND(" ", Overall!M49) + 1, FIND(",", Overall!M49, FIND(" ", Overall!M49)) - FIND(" ", Overall!M49) - 1) &amp; ", " &amp; MID(Overall!M49, FIND(",", Overall!M49, FIND(",",Overall!M49) + 1) + 2, LEN(Overall!M49))),"")</f>
        <v>44561</v>
      </c>
      <c r="P47" s="7">
        <f>IF(Overall!N49&lt;&gt;"",DATEVALUE(MID(Overall!N49, FIND(",", Overall!N49) + 2, FIND(" ", Overall!N49) - FIND(",", Overall!N49) - 1) &amp; " " &amp; MID(Overall!N49, FIND(" ", Overall!N49) + 1, FIND(",", Overall!N49, FIND(" ", Overall!N49)) - FIND(" ", Overall!N49) - 1) &amp; ", " &amp; MID(Overall!N49, FIND(",", Overall!N49, FIND(",",Overall!N49) + 1) + 2, LEN(Overall!N49))),"")</f>
        <v>44328</v>
      </c>
      <c r="Q47" s="7">
        <f>IF(Overall!O49&lt;&gt;"",DATEVALUE(MID(Overall!O49, FIND(",", Overall!O49) + 2, FIND(" ", Overall!O49) - FIND(",", Overall!O49) - 1) &amp; " " &amp; MID(Overall!O49, FIND(" ", Overall!O49) + 1, FIND(",", Overall!O49, FIND(" ", Overall!O49)) - FIND(" ", Overall!O49) - 1) &amp; ", " &amp; MID(Overall!O49, FIND(",", Overall!O49, FIND(",",Overall!O49) + 1) + 2, LEN(Overall!O49))),"")</f>
        <v>44308</v>
      </c>
      <c r="R47" s="5">
        <f t="shared" si="0"/>
        <v>8</v>
      </c>
      <c r="S47" s="10" t="str">
        <f>IF(Overall!$A49&lt;&gt;"",IF(AND(MONTH($N47) &lt;= 1, MONTH($O47) &gt;= 1), IF($R47 &lt;&gt; "", $H47/$R47, ""), ""),"")</f>
        <v/>
      </c>
      <c r="T47" s="10" t="str">
        <f>IF(Overall!$A49&lt;&gt;"",IF(AND(MONTH($N47) &lt;= 2, MONTH($O47) &gt;= 2), IF($R47 &lt;&gt; "", $H47/$R47, ""), ""),"")</f>
        <v/>
      </c>
      <c r="U47" s="10" t="str">
        <f>IF(Overall!$A49&lt;&gt;"",IF(AND(MONTH($N47) &lt;= 3, MONTH($O47) &gt;= 3), IF($R47 &lt;&gt; "", $H47/$R47, ""), ""),"")</f>
        <v/>
      </c>
      <c r="V47" s="10" t="str">
        <f>IF(Overall!$A49&lt;&gt;"",IF(AND(MONTH($N47) &lt;= 4, MONTH($O47) &gt;= 4), IF($R47 &lt;&gt; "", $H47/$R47, ""), ""),"")</f>
        <v/>
      </c>
      <c r="W47" s="10">
        <f>IF(Overall!$A49&lt;&gt;"",IF(AND(MONTH($N47) &lt;= 5, MONTH($O47) &gt;= 5), IF($R47 &lt;&gt; "", $H47/$R47, ""), ""),"")</f>
        <v>100000</v>
      </c>
      <c r="X47" s="10">
        <f>IF(Overall!$A49&lt;&gt;"",IF(AND(MONTH($N47) &lt;= 6, MONTH($O47) &gt;= 6), IF($R47 &lt;&gt; "", $H47/$R47, ""), ""),"")</f>
        <v>100000</v>
      </c>
      <c r="Y47" s="10">
        <f>IF(Overall!$A49&lt;&gt;"",IF(AND(MONTH($N47) &lt;= 7, MONTH($O47) &gt;= 7 ), IF($R47 &lt;&gt; "", $H47/$R47, ""), ""),"")</f>
        <v>100000</v>
      </c>
      <c r="Z47" s="10">
        <f>IF(Overall!$A49&lt;&gt;"",IF(AND(MONTH($N47) &lt;= 8, MONTH($O47) &gt;= 8), IF($R47 &lt;&gt; "", $H47/$R47, ""), ""),"")</f>
        <v>100000</v>
      </c>
      <c r="AA47" s="10">
        <f>IF(Overall!$A49&lt;&gt;"",IF(AND(MONTH($N47) &lt;= 9, MONTH($O47) &gt;= 9), IF($R47 &lt;&gt; "", $H47/$R47, ""), ""),"")</f>
        <v>100000</v>
      </c>
      <c r="AB47" s="10">
        <f>IF(Overall!$A49&lt;&gt;"",IF(AND(MONTH($N47) &lt;= 10, MONTH($O47) &gt;= 10), IF($R47 &lt;&gt; "", $H47/$R47, ""), ""),"")</f>
        <v>100000</v>
      </c>
      <c r="AC47" s="10">
        <f>IF(Overall!$A49&lt;&gt;"",IF(AND(MONTH($N47) &lt;= 11, MONTH($O47) &gt;= 11), IF($R47 &lt;&gt; "", $H47/$R47, ""), ""),"")</f>
        <v>100000</v>
      </c>
      <c r="AD47" s="10">
        <f>IF(Overall!$A49&lt;&gt;"",IF(AND(MONTH($N47) &lt;= 12, MONTH($O47) &gt;= 12), IF($R47 &lt;&gt; "", $H47/$R47, ""), ""),"")</f>
        <v>100000</v>
      </c>
      <c r="AF47" s="10" t="str">
        <f ca="1">IFERROR(IF(AND(NOW()&lt;= EOMONTH(DATE(YEAR($O47),1, 1), 0), Overall!$A49&lt;&gt;"", MONTH($N47) &lt;= 1, MONTH($O47) &gt;= 1), IF($R47 &lt;&gt; "", $H47/$R47, ""), ""), "")</f>
        <v/>
      </c>
      <c r="AG47" s="10" t="str">
        <f ca="1">IFERROR(IF(AND(NOW()&lt;= EOMONTH(DATE(YEAR($O47),2, 1), 0), Overall!$A49&lt;&gt;"", MONTH($N47) &lt;= 2, MONTH($O47) &gt;= 2), IF($R47 &lt;&gt; "", $H47/$R47, ""), ""), "")</f>
        <v/>
      </c>
      <c r="AH47" s="10" t="str">
        <f ca="1">IFERROR(IF(AND(NOW()&lt;= EOMONTH(DATE(YEAR($O47),3, 1), 0), Overall!$A49&lt;&gt;"", MONTH($N47) &lt;= 3, MONTH($O47) &gt;= 3), IF($R47 &lt;&gt; "", $H47/$R47, ""), ""), "")</f>
        <v/>
      </c>
      <c r="AI47" s="10" t="str">
        <f ca="1">IFERROR(IF(AND(NOW()&lt;= EOMONTH(DATE(YEAR($O47),4, 1), 0), Overall!$A49&lt;&gt;"", MONTH($N47) &lt;= 4, MONTH($O47) &gt;= 4), IF($R47 &lt;&gt; "", $H47/$R47, ""), ""), "")</f>
        <v/>
      </c>
      <c r="AJ47" s="10" t="str">
        <f ca="1">IFERROR(IF(AND(NOW()&lt;= EOMONTH(DATE(YEAR($O47),5, 1), 0), Overall!$A49&lt;&gt;"", MONTH($N47) &lt;= 5, MONTH($O47) &gt;= 5), IF($R47 &lt;&gt; "", $H47/$R47, ""), ""), "")</f>
        <v/>
      </c>
      <c r="AK47" s="10" t="str">
        <f ca="1">IFERROR(IF(AND(NOW()&lt;= EOMONTH(DATE(YEAR($O47),6, 1), 0), Overall!$A49&lt;&gt;"", MONTH($N47) &lt;= 6, MONTH($O47) &gt;= 6), IF($R47 &lt;&gt; "", $H47/$R47, ""), ""), "")</f>
        <v/>
      </c>
      <c r="AL47" s="10" t="str">
        <f ca="1">IFERROR(IF(AND(NOW()&lt;= EOMONTH(DATE(YEAR($O47),7, 1), 0), Overall!$A49&lt;&gt;"", MONTH($N47) &lt;= 7, MONTH($O47) &gt;= 7), IF($R47 &lt;&gt; "", $H47/$R47, ""), ""), "")</f>
        <v/>
      </c>
      <c r="AM47" s="10" t="str">
        <f ca="1">IFERROR(IF(AND(NOW()&lt;= EOMONTH(DATE(YEAR($O47),8, 1), 0), Overall!$A49&lt;&gt;"", MONTH($N47) &lt;= 8, MONTH($O47) &gt;= 8), IF($R47 &lt;&gt; "", $H47/$R47, ""), ""), "")</f>
        <v/>
      </c>
      <c r="AN47" s="10" t="str">
        <f ca="1">IFERROR(IF(AND(NOW()&lt;= EOMONTH(DATE(YEAR($O47),9, 1), 0), Overall!$A49&lt;&gt;"", MONTH($N47) &lt;= 9, MONTH($O47) &gt;= 9), IF($R47 &lt;&gt; "", $H47/$R47, ""), ""), "")</f>
        <v/>
      </c>
      <c r="AO47" s="10" t="str">
        <f ca="1">IFERROR(IF(AND(NOW()&lt;= EOMONTH(DATE(YEAR($O47),10, 1), 0), Overall!$A49&lt;&gt;"", MONTH($N47) &lt;= 10, MONTH($O47) &gt;= 10), IF($R47 &lt;&gt; "", $H47/$R47, ""), ""), "")</f>
        <v/>
      </c>
      <c r="AP47" s="10" t="str">
        <f ca="1">IFERROR(IF(AND(NOW()&lt;= EOMONTH(DATE(YEAR($O47),11, 1), 0), Overall!$A49&lt;&gt;"", MONTH($N47) &lt;=11, MONTH($O47) &gt;= 11), IF($R47 &lt;&gt; "", $H47/$R47, ""), ""), "")</f>
        <v/>
      </c>
      <c r="AQ47" s="10" t="str">
        <f ca="1">IFERROR(IF(AND(NOW()&lt;= EOMONTH(DATE(YEAR($O47),12, 1), 0), Overall!$A49&lt;&gt;"", MONTH($N47) &lt;= 12, MONTH($O47) &gt;= 12), IF($R47 &lt;&gt; "", $H47/$R47, ""), ""), "")</f>
        <v/>
      </c>
      <c r="AR47" s="16">
        <f t="shared" ca="1" si="1"/>
        <v>0</v>
      </c>
    </row>
    <row r="48" spans="1:44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6">
        <f>IF(Overall!F50&lt;&gt;"",VALUE(Overall!F50),"")</f>
        <v>800000</v>
      </c>
      <c r="I48" s="6">
        <f>IF(Overall!G50&lt;&gt;"",VALUE(Overall!G50),"")</f>
        <v>57</v>
      </c>
      <c r="J48" s="6">
        <f>IF(Overall!H50&lt;&gt;"",VALUE(Overall!H50),"")</f>
        <v>0</v>
      </c>
      <c r="K48" s="6">
        <f>IF(Overall!I50&lt;&gt;"",VALUE(Overall!I50),"")</f>
        <v>2.76</v>
      </c>
      <c r="L48" s="6">
        <f>IF(Overall!J50&lt;&gt;"",VALUE(Overall!J50),"")</f>
        <v>0</v>
      </c>
      <c r="M48" s="6">
        <f>IF(Overall!K50&lt;&gt;"",VALUE(Overall!K50),"")</f>
        <v>2.76</v>
      </c>
      <c r="N48" s="7">
        <f>IF(Overall!L50&lt;&gt;"",DATEVALUE(MID(Overall!L50, FIND(",", Overall!L50) + 2, FIND(" ", Overall!L50) - FIND(",", Overall!L50) - 1) &amp; " " &amp; MID(Overall!L50, FIND(" ", Overall!L50) + 1, FIND(",", Overall!L50, FIND(" ", Overall!L50)) - FIND(" ", Overall!L50) - 1) &amp; ", " &amp; MID(Overall!L50, FIND(",", Overall!L50, FIND(",",Overall!L50) + 1) + 2, LEN(Overall!L50))),"")</f>
        <v>44317</v>
      </c>
      <c r="O48" s="7">
        <f>IF(Overall!M50&lt;&gt;"",DATEVALUE(MID(Overall!M50, FIND(",", Overall!M50) + 2, FIND(" ", Overall!M50) - FIND(",", Overall!M50) - 1) &amp; " " &amp; MID(Overall!M50, FIND(" ", Overall!M50) + 1, FIND(",", Overall!M50, FIND(" ", Overall!M50)) - FIND(" ", Overall!M50) - 1) &amp; ", " &amp; MID(Overall!M50, FIND(",", Overall!M50, FIND(",",Overall!M50) + 1) + 2, LEN(Overall!M50))),"")</f>
        <v>44561</v>
      </c>
      <c r="P48" s="7">
        <f>IF(Overall!N50&lt;&gt;"",DATEVALUE(MID(Overall!N50, FIND(",", Overall!N50) + 2, FIND(" ", Overall!N50) - FIND(",", Overall!N50) - 1) &amp; " " &amp; MID(Overall!N50, FIND(" ", Overall!N50) + 1, FIND(",", Overall!N50, FIND(" ", Overall!N50)) - FIND(" ", Overall!N50) - 1) &amp; ", " &amp; MID(Overall!N50, FIND(",", Overall!N50, FIND(",",Overall!N50) + 1) + 2, LEN(Overall!N50))),"")</f>
        <v>44328</v>
      </c>
      <c r="Q48" s="7">
        <f>IF(Overall!O50&lt;&gt;"",DATEVALUE(MID(Overall!O50, FIND(",", Overall!O50) + 2, FIND(" ", Overall!O50) - FIND(",", Overall!O50) - 1) &amp; " " &amp; MID(Overall!O50, FIND(" ", Overall!O50) + 1, FIND(",", Overall!O50, FIND(" ", Overall!O50)) - FIND(" ", Overall!O50) - 1) &amp; ", " &amp; MID(Overall!O50, FIND(",", Overall!O50, FIND(",",Overall!O50) + 1) + 2, LEN(Overall!O50))),"")</f>
        <v>44308</v>
      </c>
      <c r="R48" s="5">
        <f t="shared" si="0"/>
        <v>8</v>
      </c>
      <c r="S48" s="10" t="str">
        <f>IF(Overall!$A50&lt;&gt;"",IF(AND(MONTH($N48) &lt;= 1, MONTH($O48) &gt;= 1), IF($R48 &lt;&gt; "", $H48/$R48, ""), ""),"")</f>
        <v/>
      </c>
      <c r="T48" s="10" t="str">
        <f>IF(Overall!$A50&lt;&gt;"",IF(AND(MONTH($N48) &lt;= 2, MONTH($O48) &gt;= 2), IF($R48 &lt;&gt; "", $H48/$R48, ""), ""),"")</f>
        <v/>
      </c>
      <c r="U48" s="10" t="str">
        <f>IF(Overall!$A50&lt;&gt;"",IF(AND(MONTH($N48) &lt;= 3, MONTH($O48) &gt;= 3), IF($R48 &lt;&gt; "", $H48/$R48, ""), ""),"")</f>
        <v/>
      </c>
      <c r="V48" s="10" t="str">
        <f>IF(Overall!$A50&lt;&gt;"",IF(AND(MONTH($N48) &lt;= 4, MONTH($O48) &gt;= 4), IF($R48 &lt;&gt; "", $H48/$R48, ""), ""),"")</f>
        <v/>
      </c>
      <c r="W48" s="10">
        <f>IF(Overall!$A50&lt;&gt;"",IF(AND(MONTH($N48) &lt;= 5, MONTH($O48) &gt;= 5), IF($R48 &lt;&gt; "", $H48/$R48, ""), ""),"")</f>
        <v>100000</v>
      </c>
      <c r="X48" s="10">
        <f>IF(Overall!$A50&lt;&gt;"",IF(AND(MONTH($N48) &lt;= 6, MONTH($O48) &gt;= 6), IF($R48 &lt;&gt; "", $H48/$R48, ""), ""),"")</f>
        <v>100000</v>
      </c>
      <c r="Y48" s="10">
        <f>IF(Overall!$A50&lt;&gt;"",IF(AND(MONTH($N48) &lt;= 7, MONTH($O48) &gt;= 7 ), IF($R48 &lt;&gt; "", $H48/$R48, ""), ""),"")</f>
        <v>100000</v>
      </c>
      <c r="Z48" s="10">
        <f>IF(Overall!$A50&lt;&gt;"",IF(AND(MONTH($N48) &lt;= 8, MONTH($O48) &gt;= 8), IF($R48 &lt;&gt; "", $H48/$R48, ""), ""),"")</f>
        <v>100000</v>
      </c>
      <c r="AA48" s="10">
        <f>IF(Overall!$A50&lt;&gt;"",IF(AND(MONTH($N48) &lt;= 9, MONTH($O48) &gt;= 9), IF($R48 &lt;&gt; "", $H48/$R48, ""), ""),"")</f>
        <v>100000</v>
      </c>
      <c r="AB48" s="10">
        <f>IF(Overall!$A50&lt;&gt;"",IF(AND(MONTH($N48) &lt;= 10, MONTH($O48) &gt;= 10), IF($R48 &lt;&gt; "", $H48/$R48, ""), ""),"")</f>
        <v>100000</v>
      </c>
      <c r="AC48" s="10">
        <f>IF(Overall!$A50&lt;&gt;"",IF(AND(MONTH($N48) &lt;= 11, MONTH($O48) &gt;= 11), IF($R48 &lt;&gt; "", $H48/$R48, ""), ""),"")</f>
        <v>100000</v>
      </c>
      <c r="AD48" s="10">
        <f>IF(Overall!$A50&lt;&gt;"",IF(AND(MONTH($N48) &lt;= 12, MONTH($O48) &gt;= 12), IF($R48 &lt;&gt; "", $H48/$R48, ""), ""),"")</f>
        <v>100000</v>
      </c>
      <c r="AF48" s="10" t="str">
        <f ca="1">IFERROR(IF(AND(NOW()&lt;= EOMONTH(DATE(YEAR($O48),1, 1), 0), Overall!$A50&lt;&gt;"", MONTH($N48) &lt;= 1, MONTH($O48) &gt;= 1), IF($R48 &lt;&gt; "", $H48/$R48, ""), ""), "")</f>
        <v/>
      </c>
      <c r="AG48" s="10" t="str">
        <f ca="1">IFERROR(IF(AND(NOW()&lt;= EOMONTH(DATE(YEAR($O48),2, 1), 0), Overall!$A50&lt;&gt;"", MONTH($N48) &lt;= 2, MONTH($O48) &gt;= 2), IF($R48 &lt;&gt; "", $H48/$R48, ""), ""), "")</f>
        <v/>
      </c>
      <c r="AH48" s="10" t="str">
        <f ca="1">IFERROR(IF(AND(NOW()&lt;= EOMONTH(DATE(YEAR($O48),3, 1), 0), Overall!$A50&lt;&gt;"", MONTH($N48) &lt;= 3, MONTH($O48) &gt;= 3), IF($R48 &lt;&gt; "", $H48/$R48, ""), ""), "")</f>
        <v/>
      </c>
      <c r="AI48" s="10" t="str">
        <f ca="1">IFERROR(IF(AND(NOW()&lt;= EOMONTH(DATE(YEAR($O48),4, 1), 0), Overall!$A50&lt;&gt;"", MONTH($N48) &lt;= 4, MONTH($O48) &gt;= 4), IF($R48 &lt;&gt; "", $H48/$R48, ""), ""), "")</f>
        <v/>
      </c>
      <c r="AJ48" s="10" t="str">
        <f ca="1">IFERROR(IF(AND(NOW()&lt;= EOMONTH(DATE(YEAR($O48),5, 1), 0), Overall!$A50&lt;&gt;"", MONTH($N48) &lt;= 5, MONTH($O48) &gt;= 5), IF($R48 &lt;&gt; "", $H48/$R48, ""), ""), "")</f>
        <v/>
      </c>
      <c r="AK48" s="10" t="str">
        <f ca="1">IFERROR(IF(AND(NOW()&lt;= EOMONTH(DATE(YEAR($O48),6, 1), 0), Overall!$A50&lt;&gt;"", MONTH($N48) &lt;= 6, MONTH($O48) &gt;= 6), IF($R48 &lt;&gt; "", $H48/$R48, ""), ""), "")</f>
        <v/>
      </c>
      <c r="AL48" s="10" t="str">
        <f ca="1">IFERROR(IF(AND(NOW()&lt;= EOMONTH(DATE(YEAR($O48),7, 1), 0), Overall!$A50&lt;&gt;"", MONTH($N48) &lt;= 7, MONTH($O48) &gt;= 7), IF($R48 &lt;&gt; "", $H48/$R48, ""), ""), "")</f>
        <v/>
      </c>
      <c r="AM48" s="10" t="str">
        <f ca="1">IFERROR(IF(AND(NOW()&lt;= EOMONTH(DATE(YEAR($O48),8, 1), 0), Overall!$A50&lt;&gt;"", MONTH($N48) &lt;= 8, MONTH($O48) &gt;= 8), IF($R48 &lt;&gt; "", $H48/$R48, ""), ""), "")</f>
        <v/>
      </c>
      <c r="AN48" s="10" t="str">
        <f ca="1">IFERROR(IF(AND(NOW()&lt;= EOMONTH(DATE(YEAR($O48),9, 1), 0), Overall!$A50&lt;&gt;"", MONTH($N48) &lt;= 9, MONTH($O48) &gt;= 9), IF($R48 &lt;&gt; "", $H48/$R48, ""), ""), "")</f>
        <v/>
      </c>
      <c r="AO48" s="10" t="str">
        <f ca="1">IFERROR(IF(AND(NOW()&lt;= EOMONTH(DATE(YEAR($O48),10, 1), 0), Overall!$A50&lt;&gt;"", MONTH($N48) &lt;= 10, MONTH($O48) &gt;= 10), IF($R48 &lt;&gt; "", $H48/$R48, ""), ""), "")</f>
        <v/>
      </c>
      <c r="AP48" s="10" t="str">
        <f ca="1">IFERROR(IF(AND(NOW()&lt;= EOMONTH(DATE(YEAR($O48),11, 1), 0), Overall!$A50&lt;&gt;"", MONTH($N48) &lt;=11, MONTH($O48) &gt;= 11), IF($R48 &lt;&gt; "", $H48/$R48, ""), ""), "")</f>
        <v/>
      </c>
      <c r="AQ48" s="10" t="str">
        <f ca="1">IFERROR(IF(AND(NOW()&lt;= EOMONTH(DATE(YEAR($O48),12, 1), 0), Overall!$A50&lt;&gt;"", MONTH($N48) &lt;= 12, MONTH($O48) &gt;= 12), IF($R48 &lt;&gt; "", $H48/$R48, ""), ""), "")</f>
        <v/>
      </c>
      <c r="AR48" s="16">
        <f t="shared" ca="1" si="1"/>
        <v>0</v>
      </c>
    </row>
    <row r="49" spans="1:44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6">
        <f>IF(Overall!F51&lt;&gt;"",VALUE(Overall!F51),"")</f>
        <v>800000</v>
      </c>
      <c r="I49" s="6">
        <f>IF(Overall!G51&lt;&gt;"",VALUE(Overall!G51),"")</f>
        <v>57</v>
      </c>
      <c r="J49" s="6">
        <f>IF(Overall!H51&lt;&gt;"",VALUE(Overall!H51),"")</f>
        <v>0</v>
      </c>
      <c r="K49" s="6">
        <f>IF(Overall!I51&lt;&gt;"",VALUE(Overall!I51),"")</f>
        <v>2.74</v>
      </c>
      <c r="L49" s="6">
        <f>IF(Overall!J51&lt;&gt;"",VALUE(Overall!J51),"")</f>
        <v>0</v>
      </c>
      <c r="M49" s="6">
        <f>IF(Overall!K51&lt;&gt;"",VALUE(Overall!K51),"")</f>
        <v>2.74</v>
      </c>
      <c r="N49" s="7">
        <f>IF(Overall!L51&lt;&gt;"",DATEVALUE(MID(Overall!L51, FIND(",", Overall!L51) + 2, FIND(" ", Overall!L51) - FIND(",", Overall!L51) - 1) &amp; " " &amp; MID(Overall!L51, FIND(" ", Overall!L51) + 1, FIND(",", Overall!L51, FIND(" ", Overall!L51)) - FIND(" ", Overall!L51) - 1) &amp; ", " &amp; MID(Overall!L51, FIND(",", Overall!L51, FIND(",",Overall!L51) + 1) + 2, LEN(Overall!L51))),"")</f>
        <v>44317</v>
      </c>
      <c r="O49" s="7">
        <f>IF(Overall!M51&lt;&gt;"",DATEVALUE(MID(Overall!M51, FIND(",", Overall!M51) + 2, FIND(" ", Overall!M51) - FIND(",", Overall!M51) - 1) &amp; " " &amp; MID(Overall!M51, FIND(" ", Overall!M51) + 1, FIND(",", Overall!M51, FIND(" ", Overall!M51)) - FIND(" ", Overall!M51) - 1) &amp; ", " &amp; MID(Overall!M51, FIND(",", Overall!M51, FIND(",",Overall!M51) + 1) + 2, LEN(Overall!M51))),"")</f>
        <v>44561</v>
      </c>
      <c r="P49" s="7">
        <f>IF(Overall!N51&lt;&gt;"",DATEVALUE(MID(Overall!N51, FIND(",", Overall!N51) + 2, FIND(" ", Overall!N51) - FIND(",", Overall!N51) - 1) &amp; " " &amp; MID(Overall!N51, FIND(" ", Overall!N51) + 1, FIND(",", Overall!N51, FIND(" ", Overall!N51)) - FIND(" ", Overall!N51) - 1) &amp; ", " &amp; MID(Overall!N51, FIND(",", Overall!N51, FIND(",",Overall!N51) + 1) + 2, LEN(Overall!N51))),"")</f>
        <v>44328</v>
      </c>
      <c r="Q49" s="7">
        <f>IF(Overall!O51&lt;&gt;"",DATEVALUE(MID(Overall!O51, FIND(",", Overall!O51) + 2, FIND(" ", Overall!O51) - FIND(",", Overall!O51) - 1) &amp; " " &amp; MID(Overall!O51, FIND(" ", Overall!O51) + 1, FIND(",", Overall!O51, FIND(" ", Overall!O51)) - FIND(" ", Overall!O51) - 1) &amp; ", " &amp; MID(Overall!O51, FIND(",", Overall!O51, FIND(",",Overall!O51) + 1) + 2, LEN(Overall!O51))),"")</f>
        <v>44308</v>
      </c>
      <c r="R49" s="5">
        <f t="shared" si="0"/>
        <v>8</v>
      </c>
      <c r="S49" s="10" t="str">
        <f>IF(Overall!$A51&lt;&gt;"",IF(AND(MONTH($N49) &lt;= 1, MONTH($O49) &gt;= 1), IF($R49 &lt;&gt; "", $H49/$R49, ""), ""),"")</f>
        <v/>
      </c>
      <c r="T49" s="10" t="str">
        <f>IF(Overall!$A51&lt;&gt;"",IF(AND(MONTH($N49) &lt;= 2, MONTH($O49) &gt;= 2), IF($R49 &lt;&gt; "", $H49/$R49, ""), ""),"")</f>
        <v/>
      </c>
      <c r="U49" s="10" t="str">
        <f>IF(Overall!$A51&lt;&gt;"",IF(AND(MONTH($N49) &lt;= 3, MONTH($O49) &gt;= 3), IF($R49 &lt;&gt; "", $H49/$R49, ""), ""),"")</f>
        <v/>
      </c>
      <c r="V49" s="10" t="str">
        <f>IF(Overall!$A51&lt;&gt;"",IF(AND(MONTH($N49) &lt;= 4, MONTH($O49) &gt;= 4), IF($R49 &lt;&gt; "", $H49/$R49, ""), ""),"")</f>
        <v/>
      </c>
      <c r="W49" s="10">
        <f>IF(Overall!$A51&lt;&gt;"",IF(AND(MONTH($N49) &lt;= 5, MONTH($O49) &gt;= 5), IF($R49 &lt;&gt; "", $H49/$R49, ""), ""),"")</f>
        <v>100000</v>
      </c>
      <c r="X49" s="10">
        <f>IF(Overall!$A51&lt;&gt;"",IF(AND(MONTH($N49) &lt;= 6, MONTH($O49) &gt;= 6), IF($R49 &lt;&gt; "", $H49/$R49, ""), ""),"")</f>
        <v>100000</v>
      </c>
      <c r="Y49" s="10">
        <f>IF(Overall!$A51&lt;&gt;"",IF(AND(MONTH($N49) &lt;= 7, MONTH($O49) &gt;= 7 ), IF($R49 &lt;&gt; "", $H49/$R49, ""), ""),"")</f>
        <v>100000</v>
      </c>
      <c r="Z49" s="10">
        <f>IF(Overall!$A51&lt;&gt;"",IF(AND(MONTH($N49) &lt;= 8, MONTH($O49) &gt;= 8), IF($R49 &lt;&gt; "", $H49/$R49, ""), ""),"")</f>
        <v>100000</v>
      </c>
      <c r="AA49" s="10">
        <f>IF(Overall!$A51&lt;&gt;"",IF(AND(MONTH($N49) &lt;= 9, MONTH($O49) &gt;= 9), IF($R49 &lt;&gt; "", $H49/$R49, ""), ""),"")</f>
        <v>100000</v>
      </c>
      <c r="AB49" s="10">
        <f>IF(Overall!$A51&lt;&gt;"",IF(AND(MONTH($N49) &lt;= 10, MONTH($O49) &gt;= 10), IF($R49 &lt;&gt; "", $H49/$R49, ""), ""),"")</f>
        <v>100000</v>
      </c>
      <c r="AC49" s="10">
        <f>IF(Overall!$A51&lt;&gt;"",IF(AND(MONTH($N49) &lt;= 11, MONTH($O49) &gt;= 11), IF($R49 &lt;&gt; "", $H49/$R49, ""), ""),"")</f>
        <v>100000</v>
      </c>
      <c r="AD49" s="10">
        <f>IF(Overall!$A51&lt;&gt;"",IF(AND(MONTH($N49) &lt;= 12, MONTH($O49) &gt;= 12), IF($R49 &lt;&gt; "", $H49/$R49, ""), ""),"")</f>
        <v>100000</v>
      </c>
      <c r="AF49" s="10" t="str">
        <f ca="1">IFERROR(IF(AND(NOW()&lt;= EOMONTH(DATE(YEAR($O49),1, 1), 0), Overall!$A51&lt;&gt;"", MONTH($N49) &lt;= 1, MONTH($O49) &gt;= 1), IF($R49 &lt;&gt; "", $H49/$R49, ""), ""), "")</f>
        <v/>
      </c>
      <c r="AG49" s="10" t="str">
        <f ca="1">IFERROR(IF(AND(NOW()&lt;= EOMONTH(DATE(YEAR($O49),2, 1), 0), Overall!$A51&lt;&gt;"", MONTH($N49) &lt;= 2, MONTH($O49) &gt;= 2), IF($R49 &lt;&gt; "", $H49/$R49, ""), ""), "")</f>
        <v/>
      </c>
      <c r="AH49" s="10" t="str">
        <f ca="1">IFERROR(IF(AND(NOW()&lt;= EOMONTH(DATE(YEAR($O49),3, 1), 0), Overall!$A51&lt;&gt;"", MONTH($N49) &lt;= 3, MONTH($O49) &gt;= 3), IF($R49 &lt;&gt; "", $H49/$R49, ""), ""), "")</f>
        <v/>
      </c>
      <c r="AI49" s="10" t="str">
        <f ca="1">IFERROR(IF(AND(NOW()&lt;= EOMONTH(DATE(YEAR($O49),4, 1), 0), Overall!$A51&lt;&gt;"", MONTH($N49) &lt;= 4, MONTH($O49) &gt;= 4), IF($R49 &lt;&gt; "", $H49/$R49, ""), ""), "")</f>
        <v/>
      </c>
      <c r="AJ49" s="10" t="str">
        <f ca="1">IFERROR(IF(AND(NOW()&lt;= EOMONTH(DATE(YEAR($O49),5, 1), 0), Overall!$A51&lt;&gt;"", MONTH($N49) &lt;= 5, MONTH($O49) &gt;= 5), IF($R49 &lt;&gt; "", $H49/$R49, ""), ""), "")</f>
        <v/>
      </c>
      <c r="AK49" s="10" t="str">
        <f ca="1">IFERROR(IF(AND(NOW()&lt;= EOMONTH(DATE(YEAR($O49),6, 1), 0), Overall!$A51&lt;&gt;"", MONTH($N49) &lt;= 6, MONTH($O49) &gt;= 6), IF($R49 &lt;&gt; "", $H49/$R49, ""), ""), "")</f>
        <v/>
      </c>
      <c r="AL49" s="10" t="str">
        <f ca="1">IFERROR(IF(AND(NOW()&lt;= EOMONTH(DATE(YEAR($O49),7, 1), 0), Overall!$A51&lt;&gt;"", MONTH($N49) &lt;= 7, MONTH($O49) &gt;= 7), IF($R49 &lt;&gt; "", $H49/$R49, ""), ""), "")</f>
        <v/>
      </c>
      <c r="AM49" s="10" t="str">
        <f ca="1">IFERROR(IF(AND(NOW()&lt;= EOMONTH(DATE(YEAR($O49),8, 1), 0), Overall!$A51&lt;&gt;"", MONTH($N49) &lt;= 8, MONTH($O49) &gt;= 8), IF($R49 &lt;&gt; "", $H49/$R49, ""), ""), "")</f>
        <v/>
      </c>
      <c r="AN49" s="10" t="str">
        <f ca="1">IFERROR(IF(AND(NOW()&lt;= EOMONTH(DATE(YEAR($O49),9, 1), 0), Overall!$A51&lt;&gt;"", MONTH($N49) &lt;= 9, MONTH($O49) &gt;= 9), IF($R49 &lt;&gt; "", $H49/$R49, ""), ""), "")</f>
        <v/>
      </c>
      <c r="AO49" s="10" t="str">
        <f ca="1">IFERROR(IF(AND(NOW()&lt;= EOMONTH(DATE(YEAR($O49),10, 1), 0), Overall!$A51&lt;&gt;"", MONTH($N49) &lt;= 10, MONTH($O49) &gt;= 10), IF($R49 &lt;&gt; "", $H49/$R49, ""), ""), "")</f>
        <v/>
      </c>
      <c r="AP49" s="10" t="str">
        <f ca="1">IFERROR(IF(AND(NOW()&lt;= EOMONTH(DATE(YEAR($O49),11, 1), 0), Overall!$A51&lt;&gt;"", MONTH($N49) &lt;=11, MONTH($O49) &gt;= 11), IF($R49 &lt;&gt; "", $H49/$R49, ""), ""), "")</f>
        <v/>
      </c>
      <c r="AQ49" s="10" t="str">
        <f ca="1">IFERROR(IF(AND(NOW()&lt;= EOMONTH(DATE(YEAR($O49),12, 1), 0), Overall!$A51&lt;&gt;"", MONTH($N49) &lt;= 12, MONTH($O49) &gt;= 12), IF($R49 &lt;&gt; "", $H49/$R49, ""), ""), "")</f>
        <v/>
      </c>
      <c r="AR49" s="16">
        <f t="shared" ca="1" si="1"/>
        <v>0</v>
      </c>
    </row>
    <row r="50" spans="1:44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6">
        <f>IF(Overall!F52&lt;&gt;"",VALUE(Overall!F52),"")</f>
        <v>800000</v>
      </c>
      <c r="I50" s="6">
        <f>IF(Overall!G52&lt;&gt;"",VALUE(Overall!G52),"")</f>
        <v>57</v>
      </c>
      <c r="J50" s="6">
        <f>IF(Overall!H52&lt;&gt;"",VALUE(Overall!H52),"")</f>
        <v>0</v>
      </c>
      <c r="K50" s="6">
        <f>IF(Overall!I52&lt;&gt;"",VALUE(Overall!I52),"")</f>
        <v>2.64</v>
      </c>
      <c r="L50" s="6">
        <f>IF(Overall!J52&lt;&gt;"",VALUE(Overall!J52),"")</f>
        <v>0</v>
      </c>
      <c r="M50" s="6">
        <f>IF(Overall!K52&lt;&gt;"",VALUE(Overall!K52),"")</f>
        <v>2.64</v>
      </c>
      <c r="N50" s="7">
        <f>IF(Overall!L52&lt;&gt;"",DATEVALUE(MID(Overall!L52, FIND(",", Overall!L52) + 2, FIND(" ", Overall!L52) - FIND(",", Overall!L52) - 1) &amp; " " &amp; MID(Overall!L52, FIND(" ", Overall!L52) + 1, FIND(",", Overall!L52, FIND(" ", Overall!L52)) - FIND(" ", Overall!L52) - 1) &amp; ", " &amp; MID(Overall!L52, FIND(",", Overall!L52, FIND(",",Overall!L52) + 1) + 2, LEN(Overall!L52))),"")</f>
        <v>44317</v>
      </c>
      <c r="O50" s="7">
        <f>IF(Overall!M52&lt;&gt;"",DATEVALUE(MID(Overall!M52, FIND(",", Overall!M52) + 2, FIND(" ", Overall!M52) - FIND(",", Overall!M52) - 1) &amp; " " &amp; MID(Overall!M52, FIND(" ", Overall!M52) + 1, FIND(",", Overall!M52, FIND(" ", Overall!M52)) - FIND(" ", Overall!M52) - 1) &amp; ", " &amp; MID(Overall!M52, FIND(",", Overall!M52, FIND(",",Overall!M52) + 1) + 2, LEN(Overall!M52))),"")</f>
        <v>44561</v>
      </c>
      <c r="P50" s="7">
        <f>IF(Overall!N52&lt;&gt;"",DATEVALUE(MID(Overall!N52, FIND(",", Overall!N52) + 2, FIND(" ", Overall!N52) - FIND(",", Overall!N52) - 1) &amp; " " &amp; MID(Overall!N52, FIND(" ", Overall!N52) + 1, FIND(",", Overall!N52, FIND(" ", Overall!N52)) - FIND(" ", Overall!N52) - 1) &amp; ", " &amp; MID(Overall!N52, FIND(",", Overall!N52, FIND(",",Overall!N52) + 1) + 2, LEN(Overall!N52))),"")</f>
        <v>44333</v>
      </c>
      <c r="Q50" s="7">
        <f>IF(Overall!O52&lt;&gt;"",DATEVALUE(MID(Overall!O52, FIND(",", Overall!O52) + 2, FIND(" ", Overall!O52) - FIND(",", Overall!O52) - 1) &amp; " " &amp; MID(Overall!O52, FIND(" ", Overall!O52) + 1, FIND(",", Overall!O52, FIND(" ", Overall!O52)) - FIND(" ", Overall!O52) - 1) &amp; ", " &amp; MID(Overall!O52, FIND(",", Overall!O52, FIND(",",Overall!O52) + 1) + 2, LEN(Overall!O52))),"")</f>
        <v>44309</v>
      </c>
      <c r="R50" s="5">
        <f t="shared" si="0"/>
        <v>8</v>
      </c>
      <c r="S50" s="10" t="str">
        <f>IF(Overall!$A52&lt;&gt;"",IF(AND(MONTH($N50) &lt;= 1, MONTH($O50) &gt;= 1), IF($R50 &lt;&gt; "", $H50/$R50, ""), ""),"")</f>
        <v/>
      </c>
      <c r="T50" s="10" t="str">
        <f>IF(Overall!$A52&lt;&gt;"",IF(AND(MONTH($N50) &lt;= 2, MONTH($O50) &gt;= 2), IF($R50 &lt;&gt; "", $H50/$R50, ""), ""),"")</f>
        <v/>
      </c>
      <c r="U50" s="10" t="str">
        <f>IF(Overall!$A52&lt;&gt;"",IF(AND(MONTH($N50) &lt;= 3, MONTH($O50) &gt;= 3), IF($R50 &lt;&gt; "", $H50/$R50, ""), ""),"")</f>
        <v/>
      </c>
      <c r="V50" s="10" t="str">
        <f>IF(Overall!$A52&lt;&gt;"",IF(AND(MONTH($N50) &lt;= 4, MONTH($O50) &gt;= 4), IF($R50 &lt;&gt; "", $H50/$R50, ""), ""),"")</f>
        <v/>
      </c>
      <c r="W50" s="10">
        <f>IF(Overall!$A52&lt;&gt;"",IF(AND(MONTH($N50) &lt;= 5, MONTH($O50) &gt;= 5), IF($R50 &lt;&gt; "", $H50/$R50, ""), ""),"")</f>
        <v>100000</v>
      </c>
      <c r="X50" s="10">
        <f>IF(Overall!$A52&lt;&gt;"",IF(AND(MONTH($N50) &lt;= 6, MONTH($O50) &gt;= 6), IF($R50 &lt;&gt; "", $H50/$R50, ""), ""),"")</f>
        <v>100000</v>
      </c>
      <c r="Y50" s="10">
        <f>IF(Overall!$A52&lt;&gt;"",IF(AND(MONTH($N50) &lt;= 7, MONTH($O50) &gt;= 7 ), IF($R50 &lt;&gt; "", $H50/$R50, ""), ""),"")</f>
        <v>100000</v>
      </c>
      <c r="Z50" s="10">
        <f>IF(Overall!$A52&lt;&gt;"",IF(AND(MONTH($N50) &lt;= 8, MONTH($O50) &gt;= 8), IF($R50 &lt;&gt; "", $H50/$R50, ""), ""),"")</f>
        <v>100000</v>
      </c>
      <c r="AA50" s="10">
        <f>IF(Overall!$A52&lt;&gt;"",IF(AND(MONTH($N50) &lt;= 9, MONTH($O50) &gt;= 9), IF($R50 &lt;&gt; "", $H50/$R50, ""), ""),"")</f>
        <v>100000</v>
      </c>
      <c r="AB50" s="10">
        <f>IF(Overall!$A52&lt;&gt;"",IF(AND(MONTH($N50) &lt;= 10, MONTH($O50) &gt;= 10), IF($R50 &lt;&gt; "", $H50/$R50, ""), ""),"")</f>
        <v>100000</v>
      </c>
      <c r="AC50" s="10">
        <f>IF(Overall!$A52&lt;&gt;"",IF(AND(MONTH($N50) &lt;= 11, MONTH($O50) &gt;= 11), IF($R50 &lt;&gt; "", $H50/$R50, ""), ""),"")</f>
        <v>100000</v>
      </c>
      <c r="AD50" s="10">
        <f>IF(Overall!$A52&lt;&gt;"",IF(AND(MONTH($N50) &lt;= 12, MONTH($O50) &gt;= 12), IF($R50 &lt;&gt; "", $H50/$R50, ""), ""),"")</f>
        <v>100000</v>
      </c>
      <c r="AF50" s="10" t="str">
        <f ca="1">IFERROR(IF(AND(NOW()&lt;= EOMONTH(DATE(YEAR($O50),1, 1), 0), Overall!$A52&lt;&gt;"", MONTH($N50) &lt;= 1, MONTH($O50) &gt;= 1), IF($R50 &lt;&gt; "", $H50/$R50, ""), ""), "")</f>
        <v/>
      </c>
      <c r="AG50" s="10" t="str">
        <f ca="1">IFERROR(IF(AND(NOW()&lt;= EOMONTH(DATE(YEAR($O50),2, 1), 0), Overall!$A52&lt;&gt;"", MONTH($N50) &lt;= 2, MONTH($O50) &gt;= 2), IF($R50 &lt;&gt; "", $H50/$R50, ""), ""), "")</f>
        <v/>
      </c>
      <c r="AH50" s="10" t="str">
        <f ca="1">IFERROR(IF(AND(NOW()&lt;= EOMONTH(DATE(YEAR($O50),3, 1), 0), Overall!$A52&lt;&gt;"", MONTH($N50) &lt;= 3, MONTH($O50) &gt;= 3), IF($R50 &lt;&gt; "", $H50/$R50, ""), ""), "")</f>
        <v/>
      </c>
      <c r="AI50" s="10" t="str">
        <f ca="1">IFERROR(IF(AND(NOW()&lt;= EOMONTH(DATE(YEAR($O50),4, 1), 0), Overall!$A52&lt;&gt;"", MONTH($N50) &lt;= 4, MONTH($O50) &gt;= 4), IF($R50 &lt;&gt; "", $H50/$R50, ""), ""), "")</f>
        <v/>
      </c>
      <c r="AJ50" s="10" t="str">
        <f ca="1">IFERROR(IF(AND(NOW()&lt;= EOMONTH(DATE(YEAR($O50),5, 1), 0), Overall!$A52&lt;&gt;"", MONTH($N50) &lt;= 5, MONTH($O50) &gt;= 5), IF($R50 &lt;&gt; "", $H50/$R50, ""), ""), "")</f>
        <v/>
      </c>
      <c r="AK50" s="10" t="str">
        <f ca="1">IFERROR(IF(AND(NOW()&lt;= EOMONTH(DATE(YEAR($O50),6, 1), 0), Overall!$A52&lt;&gt;"", MONTH($N50) &lt;= 6, MONTH($O50) &gt;= 6), IF($R50 &lt;&gt; "", $H50/$R50, ""), ""), "")</f>
        <v/>
      </c>
      <c r="AL50" s="10" t="str">
        <f ca="1">IFERROR(IF(AND(NOW()&lt;= EOMONTH(DATE(YEAR($O50),7, 1), 0), Overall!$A52&lt;&gt;"", MONTH($N50) &lt;= 7, MONTH($O50) &gt;= 7), IF($R50 &lt;&gt; "", $H50/$R50, ""), ""), "")</f>
        <v/>
      </c>
      <c r="AM50" s="10" t="str">
        <f ca="1">IFERROR(IF(AND(NOW()&lt;= EOMONTH(DATE(YEAR($O50),8, 1), 0), Overall!$A52&lt;&gt;"", MONTH($N50) &lt;= 8, MONTH($O50) &gt;= 8), IF($R50 &lt;&gt; "", $H50/$R50, ""), ""), "")</f>
        <v/>
      </c>
      <c r="AN50" s="10" t="str">
        <f ca="1">IFERROR(IF(AND(NOW()&lt;= EOMONTH(DATE(YEAR($O50),9, 1), 0), Overall!$A52&lt;&gt;"", MONTH($N50) &lt;= 9, MONTH($O50) &gt;= 9), IF($R50 &lt;&gt; "", $H50/$R50, ""), ""), "")</f>
        <v/>
      </c>
      <c r="AO50" s="10" t="str">
        <f ca="1">IFERROR(IF(AND(NOW()&lt;= EOMONTH(DATE(YEAR($O50),10, 1), 0), Overall!$A52&lt;&gt;"", MONTH($N50) &lt;= 10, MONTH($O50) &gt;= 10), IF($R50 &lt;&gt; "", $H50/$R50, ""), ""), "")</f>
        <v/>
      </c>
      <c r="AP50" s="10" t="str">
        <f ca="1">IFERROR(IF(AND(NOW()&lt;= EOMONTH(DATE(YEAR($O50),11, 1), 0), Overall!$A52&lt;&gt;"", MONTH($N50) &lt;=11, MONTH($O50) &gt;= 11), IF($R50 &lt;&gt; "", $H50/$R50, ""), ""), "")</f>
        <v/>
      </c>
      <c r="AQ50" s="10" t="str">
        <f ca="1">IFERROR(IF(AND(NOW()&lt;= EOMONTH(DATE(YEAR($O50),12, 1), 0), Overall!$A52&lt;&gt;"", MONTH($N50) &lt;= 12, MONTH($O50) &gt;= 12), IF($R50 &lt;&gt; "", $H50/$R50, ""), ""), "")</f>
        <v/>
      </c>
      <c r="AR50" s="16">
        <f t="shared" ca="1" si="1"/>
        <v>0</v>
      </c>
    </row>
    <row r="51" spans="1:44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6">
        <f>IF(Overall!F53&lt;&gt;"",VALUE(Overall!F53),"")</f>
        <v>800000</v>
      </c>
      <c r="I51" s="6">
        <f>IF(Overall!G53&lt;&gt;"",VALUE(Overall!G53),"")</f>
        <v>57</v>
      </c>
      <c r="J51" s="6">
        <f>IF(Overall!H53&lt;&gt;"",VALUE(Overall!H53),"")</f>
        <v>0</v>
      </c>
      <c r="K51" s="6">
        <f>IF(Overall!I53&lt;&gt;"",VALUE(Overall!I53),"")</f>
        <v>2.68</v>
      </c>
      <c r="L51" s="6">
        <f>IF(Overall!J53&lt;&gt;"",VALUE(Overall!J53),"")</f>
        <v>0</v>
      </c>
      <c r="M51" s="6">
        <f>IF(Overall!K53&lt;&gt;"",VALUE(Overall!K53),"")</f>
        <v>2.68</v>
      </c>
      <c r="N51" s="7">
        <f>IF(Overall!L53&lt;&gt;"",DATEVALUE(MID(Overall!L53, FIND(",", Overall!L53) + 2, FIND(" ", Overall!L53) - FIND(",", Overall!L53) - 1) &amp; " " &amp; MID(Overall!L53, FIND(" ", Overall!L53) + 1, FIND(",", Overall!L53, FIND(" ", Overall!L53)) - FIND(" ", Overall!L53) - 1) &amp; ", " &amp; MID(Overall!L53, FIND(",", Overall!L53, FIND(",",Overall!L53) + 1) + 2, LEN(Overall!L53))),"")</f>
        <v>44317</v>
      </c>
      <c r="O51" s="7">
        <f>IF(Overall!M53&lt;&gt;"",DATEVALUE(MID(Overall!M53, FIND(",", Overall!M53) + 2, FIND(" ", Overall!M53) - FIND(",", Overall!M53) - 1) &amp; " " &amp; MID(Overall!M53, FIND(" ", Overall!M53) + 1, FIND(",", Overall!M53, FIND(" ", Overall!M53)) - FIND(" ", Overall!M53) - 1) &amp; ", " &amp; MID(Overall!M53, FIND(",", Overall!M53, FIND(",",Overall!M53) + 1) + 2, LEN(Overall!M53))),"")</f>
        <v>44561</v>
      </c>
      <c r="P51" s="7">
        <f>IF(Overall!N53&lt;&gt;"",DATEVALUE(MID(Overall!N53, FIND(",", Overall!N53) + 2, FIND(" ", Overall!N53) - FIND(",", Overall!N53) - 1) &amp; " " &amp; MID(Overall!N53, FIND(" ", Overall!N53) + 1, FIND(",", Overall!N53, FIND(" ", Overall!N53)) - FIND(" ", Overall!N53) - 1) &amp; ", " &amp; MID(Overall!N53, FIND(",", Overall!N53, FIND(",",Overall!N53) + 1) + 2, LEN(Overall!N53))),"")</f>
        <v>44333</v>
      </c>
      <c r="Q51" s="7">
        <f>IF(Overall!O53&lt;&gt;"",DATEVALUE(MID(Overall!O53, FIND(",", Overall!O53) + 2, FIND(" ", Overall!O53) - FIND(",", Overall!O53) - 1) &amp; " " &amp; MID(Overall!O53, FIND(" ", Overall!O53) + 1, FIND(",", Overall!O53, FIND(" ", Overall!O53)) - FIND(" ", Overall!O53) - 1) &amp; ", " &amp; MID(Overall!O53, FIND(",", Overall!O53, FIND(",",Overall!O53) + 1) + 2, LEN(Overall!O53))),"")</f>
        <v>44309</v>
      </c>
      <c r="R51" s="5">
        <f t="shared" si="0"/>
        <v>8</v>
      </c>
      <c r="S51" s="10" t="str">
        <f>IF(Overall!$A53&lt;&gt;"",IF(AND(MONTH($N51) &lt;= 1, MONTH($O51) &gt;= 1), IF($R51 &lt;&gt; "", $H51/$R51, ""), ""),"")</f>
        <v/>
      </c>
      <c r="T51" s="10" t="str">
        <f>IF(Overall!$A53&lt;&gt;"",IF(AND(MONTH($N51) &lt;= 2, MONTH($O51) &gt;= 2), IF($R51 &lt;&gt; "", $H51/$R51, ""), ""),"")</f>
        <v/>
      </c>
      <c r="U51" s="10" t="str">
        <f>IF(Overall!$A53&lt;&gt;"",IF(AND(MONTH($N51) &lt;= 3, MONTH($O51) &gt;= 3), IF($R51 &lt;&gt; "", $H51/$R51, ""), ""),"")</f>
        <v/>
      </c>
      <c r="V51" s="10" t="str">
        <f>IF(Overall!$A53&lt;&gt;"",IF(AND(MONTH($N51) &lt;= 4, MONTH($O51) &gt;= 4), IF($R51 &lt;&gt; "", $H51/$R51, ""), ""),"")</f>
        <v/>
      </c>
      <c r="W51" s="10">
        <f>IF(Overall!$A53&lt;&gt;"",IF(AND(MONTH($N51) &lt;= 5, MONTH($O51) &gt;= 5), IF($R51 &lt;&gt; "", $H51/$R51, ""), ""),"")</f>
        <v>100000</v>
      </c>
      <c r="X51" s="10">
        <f>IF(Overall!$A53&lt;&gt;"",IF(AND(MONTH($N51) &lt;= 6, MONTH($O51) &gt;= 6), IF($R51 &lt;&gt; "", $H51/$R51, ""), ""),"")</f>
        <v>100000</v>
      </c>
      <c r="Y51" s="10">
        <f>IF(Overall!$A53&lt;&gt;"",IF(AND(MONTH($N51) &lt;= 7, MONTH($O51) &gt;= 7 ), IF($R51 &lt;&gt; "", $H51/$R51, ""), ""),"")</f>
        <v>100000</v>
      </c>
      <c r="Z51" s="10">
        <f>IF(Overall!$A53&lt;&gt;"",IF(AND(MONTH($N51) &lt;= 8, MONTH($O51) &gt;= 8), IF($R51 &lt;&gt; "", $H51/$R51, ""), ""),"")</f>
        <v>100000</v>
      </c>
      <c r="AA51" s="10">
        <f>IF(Overall!$A53&lt;&gt;"",IF(AND(MONTH($N51) &lt;= 9, MONTH($O51) &gt;= 9), IF($R51 &lt;&gt; "", $H51/$R51, ""), ""),"")</f>
        <v>100000</v>
      </c>
      <c r="AB51" s="10">
        <f>IF(Overall!$A53&lt;&gt;"",IF(AND(MONTH($N51) &lt;= 10, MONTH($O51) &gt;= 10), IF($R51 &lt;&gt; "", $H51/$R51, ""), ""),"")</f>
        <v>100000</v>
      </c>
      <c r="AC51" s="10">
        <f>IF(Overall!$A53&lt;&gt;"",IF(AND(MONTH($N51) &lt;= 11, MONTH($O51) &gt;= 11), IF($R51 &lt;&gt; "", $H51/$R51, ""), ""),"")</f>
        <v>100000</v>
      </c>
      <c r="AD51" s="10">
        <f>IF(Overall!$A53&lt;&gt;"",IF(AND(MONTH($N51) &lt;= 12, MONTH($O51) &gt;= 12), IF($R51 &lt;&gt; "", $H51/$R51, ""), ""),"")</f>
        <v>100000</v>
      </c>
      <c r="AF51" s="10" t="str">
        <f ca="1">IFERROR(IF(AND(NOW()&lt;= EOMONTH(DATE(YEAR($O51),1, 1), 0), Overall!$A53&lt;&gt;"", MONTH($N51) &lt;= 1, MONTH($O51) &gt;= 1), IF($R51 &lt;&gt; "", $H51/$R51, ""), ""), "")</f>
        <v/>
      </c>
      <c r="AG51" s="10" t="str">
        <f ca="1">IFERROR(IF(AND(NOW()&lt;= EOMONTH(DATE(YEAR($O51),2, 1), 0), Overall!$A53&lt;&gt;"", MONTH($N51) &lt;= 2, MONTH($O51) &gt;= 2), IF($R51 &lt;&gt; "", $H51/$R51, ""), ""), "")</f>
        <v/>
      </c>
      <c r="AH51" s="10" t="str">
        <f ca="1">IFERROR(IF(AND(NOW()&lt;= EOMONTH(DATE(YEAR($O51),3, 1), 0), Overall!$A53&lt;&gt;"", MONTH($N51) &lt;= 3, MONTH($O51) &gt;= 3), IF($R51 &lt;&gt; "", $H51/$R51, ""), ""), "")</f>
        <v/>
      </c>
      <c r="AI51" s="10" t="str">
        <f ca="1">IFERROR(IF(AND(NOW()&lt;= EOMONTH(DATE(YEAR($O51),4, 1), 0), Overall!$A53&lt;&gt;"", MONTH($N51) &lt;= 4, MONTH($O51) &gt;= 4), IF($R51 &lt;&gt; "", $H51/$R51, ""), ""), "")</f>
        <v/>
      </c>
      <c r="AJ51" s="10" t="str">
        <f ca="1">IFERROR(IF(AND(NOW()&lt;= EOMONTH(DATE(YEAR($O51),5, 1), 0), Overall!$A53&lt;&gt;"", MONTH($N51) &lt;= 5, MONTH($O51) &gt;= 5), IF($R51 &lt;&gt; "", $H51/$R51, ""), ""), "")</f>
        <v/>
      </c>
      <c r="AK51" s="10" t="str">
        <f ca="1">IFERROR(IF(AND(NOW()&lt;= EOMONTH(DATE(YEAR($O51),6, 1), 0), Overall!$A53&lt;&gt;"", MONTH($N51) &lt;= 6, MONTH($O51) &gt;= 6), IF($R51 &lt;&gt; "", $H51/$R51, ""), ""), "")</f>
        <v/>
      </c>
      <c r="AL51" s="10" t="str">
        <f ca="1">IFERROR(IF(AND(NOW()&lt;= EOMONTH(DATE(YEAR($O51),7, 1), 0), Overall!$A53&lt;&gt;"", MONTH($N51) &lt;= 7, MONTH($O51) &gt;= 7), IF($R51 &lt;&gt; "", $H51/$R51, ""), ""), "")</f>
        <v/>
      </c>
      <c r="AM51" s="10" t="str">
        <f ca="1">IFERROR(IF(AND(NOW()&lt;= EOMONTH(DATE(YEAR($O51),8, 1), 0), Overall!$A53&lt;&gt;"", MONTH($N51) &lt;= 8, MONTH($O51) &gt;= 8), IF($R51 &lt;&gt; "", $H51/$R51, ""), ""), "")</f>
        <v/>
      </c>
      <c r="AN51" s="10" t="str">
        <f ca="1">IFERROR(IF(AND(NOW()&lt;= EOMONTH(DATE(YEAR($O51),9, 1), 0), Overall!$A53&lt;&gt;"", MONTH($N51) &lt;= 9, MONTH($O51) &gt;= 9), IF($R51 &lt;&gt; "", $H51/$R51, ""), ""), "")</f>
        <v/>
      </c>
      <c r="AO51" s="10" t="str">
        <f ca="1">IFERROR(IF(AND(NOW()&lt;= EOMONTH(DATE(YEAR($O51),10, 1), 0), Overall!$A53&lt;&gt;"", MONTH($N51) &lt;= 10, MONTH($O51) &gt;= 10), IF($R51 &lt;&gt; "", $H51/$R51, ""), ""), "")</f>
        <v/>
      </c>
      <c r="AP51" s="10" t="str">
        <f ca="1">IFERROR(IF(AND(NOW()&lt;= EOMONTH(DATE(YEAR($O51),11, 1), 0), Overall!$A53&lt;&gt;"", MONTH($N51) &lt;=11, MONTH($O51) &gt;= 11), IF($R51 &lt;&gt; "", $H51/$R51, ""), ""), "")</f>
        <v/>
      </c>
      <c r="AQ51" s="10" t="str">
        <f ca="1">IFERROR(IF(AND(NOW()&lt;= EOMONTH(DATE(YEAR($O51),12, 1), 0), Overall!$A53&lt;&gt;"", MONTH($N51) &lt;= 12, MONTH($O51) &gt;= 12), IF($R51 &lt;&gt; "", $H51/$R51, ""), ""), "")</f>
        <v/>
      </c>
      <c r="AR51" s="16">
        <f t="shared" ca="1" si="1"/>
        <v>0</v>
      </c>
    </row>
    <row r="52" spans="1:44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6">
        <f>IF(Overall!F54&lt;&gt;"",VALUE(Overall!F54),"")</f>
        <v>800000</v>
      </c>
      <c r="I52" s="6">
        <f>IF(Overall!G54&lt;&gt;"",VALUE(Overall!G54),"")</f>
        <v>57</v>
      </c>
      <c r="J52" s="6">
        <f>IF(Overall!H54&lt;&gt;"",VALUE(Overall!H54),"")</f>
        <v>0</v>
      </c>
      <c r="K52" s="6">
        <f>IF(Overall!I54&lt;&gt;"",VALUE(Overall!I54),"")</f>
        <v>2.7</v>
      </c>
      <c r="L52" s="6">
        <f>IF(Overall!J54&lt;&gt;"",VALUE(Overall!J54),"")</f>
        <v>0</v>
      </c>
      <c r="M52" s="6">
        <f>IF(Overall!K54&lt;&gt;"",VALUE(Overall!K54),"")</f>
        <v>2.7</v>
      </c>
      <c r="N52" s="7">
        <f>IF(Overall!L54&lt;&gt;"",DATEVALUE(MID(Overall!L54, FIND(",", Overall!L54) + 2, FIND(" ", Overall!L54) - FIND(",", Overall!L54) - 1) &amp; " " &amp; MID(Overall!L54, FIND(" ", Overall!L54) + 1, FIND(",", Overall!L54, FIND(" ", Overall!L54)) - FIND(" ", Overall!L54) - 1) &amp; ", " &amp; MID(Overall!L54, FIND(",", Overall!L54, FIND(",",Overall!L54) + 1) + 2, LEN(Overall!L54))),"")</f>
        <v>44317</v>
      </c>
      <c r="O52" s="7">
        <f>IF(Overall!M54&lt;&gt;"",DATEVALUE(MID(Overall!M54, FIND(",", Overall!M54) + 2, FIND(" ", Overall!M54) - FIND(",", Overall!M54) - 1) &amp; " " &amp; MID(Overall!M54, FIND(" ", Overall!M54) + 1, FIND(",", Overall!M54, FIND(" ", Overall!M54)) - FIND(" ", Overall!M54) - 1) &amp; ", " &amp; MID(Overall!M54, FIND(",", Overall!M54, FIND(",",Overall!M54) + 1) + 2, LEN(Overall!M54))),"")</f>
        <v>44561</v>
      </c>
      <c r="P52" s="7">
        <f>IF(Overall!N54&lt;&gt;"",DATEVALUE(MID(Overall!N54, FIND(",", Overall!N54) + 2, FIND(" ", Overall!N54) - FIND(",", Overall!N54) - 1) &amp; " " &amp; MID(Overall!N54, FIND(" ", Overall!N54) + 1, FIND(",", Overall!N54, FIND(" ", Overall!N54)) - FIND(" ", Overall!N54) - 1) &amp; ", " &amp; MID(Overall!N54, FIND(",", Overall!N54, FIND(",",Overall!N54) + 1) + 2, LEN(Overall!N54))),"")</f>
        <v>44333</v>
      </c>
      <c r="Q52" s="7">
        <f>IF(Overall!O54&lt;&gt;"",DATEVALUE(MID(Overall!O54, FIND(",", Overall!O54) + 2, FIND(" ", Overall!O54) - FIND(",", Overall!O54) - 1) &amp; " " &amp; MID(Overall!O54, FIND(" ", Overall!O54) + 1, FIND(",", Overall!O54, FIND(" ", Overall!O54)) - FIND(" ", Overall!O54) - 1) &amp; ", " &amp; MID(Overall!O54, FIND(",", Overall!O54, FIND(",",Overall!O54) + 1) + 2, LEN(Overall!O54))),"")</f>
        <v>44309</v>
      </c>
      <c r="R52" s="5">
        <f t="shared" si="0"/>
        <v>8</v>
      </c>
      <c r="S52" s="10" t="str">
        <f>IF(Overall!$A54&lt;&gt;"",IF(AND(MONTH($N52) &lt;= 1, MONTH($O52) &gt;= 1), IF($R52 &lt;&gt; "", $H52/$R52, ""), ""),"")</f>
        <v/>
      </c>
      <c r="T52" s="10" t="str">
        <f>IF(Overall!$A54&lt;&gt;"",IF(AND(MONTH($N52) &lt;= 2, MONTH($O52) &gt;= 2), IF($R52 &lt;&gt; "", $H52/$R52, ""), ""),"")</f>
        <v/>
      </c>
      <c r="U52" s="10" t="str">
        <f>IF(Overall!$A54&lt;&gt;"",IF(AND(MONTH($N52) &lt;= 3, MONTH($O52) &gt;= 3), IF($R52 &lt;&gt; "", $H52/$R52, ""), ""),"")</f>
        <v/>
      </c>
      <c r="V52" s="10" t="str">
        <f>IF(Overall!$A54&lt;&gt;"",IF(AND(MONTH($N52) &lt;= 4, MONTH($O52) &gt;= 4), IF($R52 &lt;&gt; "", $H52/$R52, ""), ""),"")</f>
        <v/>
      </c>
      <c r="W52" s="10">
        <f>IF(Overall!$A54&lt;&gt;"",IF(AND(MONTH($N52) &lt;= 5, MONTH($O52) &gt;= 5), IF($R52 &lt;&gt; "", $H52/$R52, ""), ""),"")</f>
        <v>100000</v>
      </c>
      <c r="X52" s="10">
        <f>IF(Overall!$A54&lt;&gt;"",IF(AND(MONTH($N52) &lt;= 6, MONTH($O52) &gt;= 6), IF($R52 &lt;&gt; "", $H52/$R52, ""), ""),"")</f>
        <v>100000</v>
      </c>
      <c r="Y52" s="10">
        <f>IF(Overall!$A54&lt;&gt;"",IF(AND(MONTH($N52) &lt;= 7, MONTH($O52) &gt;= 7 ), IF($R52 &lt;&gt; "", $H52/$R52, ""), ""),"")</f>
        <v>100000</v>
      </c>
      <c r="Z52" s="10">
        <f>IF(Overall!$A54&lt;&gt;"",IF(AND(MONTH($N52) &lt;= 8, MONTH($O52) &gt;= 8), IF($R52 &lt;&gt; "", $H52/$R52, ""), ""),"")</f>
        <v>100000</v>
      </c>
      <c r="AA52" s="10">
        <f>IF(Overall!$A54&lt;&gt;"",IF(AND(MONTH($N52) &lt;= 9, MONTH($O52) &gt;= 9), IF($R52 &lt;&gt; "", $H52/$R52, ""), ""),"")</f>
        <v>100000</v>
      </c>
      <c r="AB52" s="10">
        <f>IF(Overall!$A54&lt;&gt;"",IF(AND(MONTH($N52) &lt;= 10, MONTH($O52) &gt;= 10), IF($R52 &lt;&gt; "", $H52/$R52, ""), ""),"")</f>
        <v>100000</v>
      </c>
      <c r="AC52" s="10">
        <f>IF(Overall!$A54&lt;&gt;"",IF(AND(MONTH($N52) &lt;= 11, MONTH($O52) &gt;= 11), IF($R52 &lt;&gt; "", $H52/$R52, ""), ""),"")</f>
        <v>100000</v>
      </c>
      <c r="AD52" s="10">
        <f>IF(Overall!$A54&lt;&gt;"",IF(AND(MONTH($N52) &lt;= 12, MONTH($O52) &gt;= 12), IF($R52 &lt;&gt; "", $H52/$R52, ""), ""),"")</f>
        <v>100000</v>
      </c>
      <c r="AF52" s="10" t="str">
        <f ca="1">IFERROR(IF(AND(NOW()&lt;= EOMONTH(DATE(YEAR($O52),1, 1), 0), Overall!$A54&lt;&gt;"", MONTH($N52) &lt;= 1, MONTH($O52) &gt;= 1), IF($R52 &lt;&gt; "", $H52/$R52, ""), ""), "")</f>
        <v/>
      </c>
      <c r="AG52" s="10" t="str">
        <f ca="1">IFERROR(IF(AND(NOW()&lt;= EOMONTH(DATE(YEAR($O52),2, 1), 0), Overall!$A54&lt;&gt;"", MONTH($N52) &lt;= 2, MONTH($O52) &gt;= 2), IF($R52 &lt;&gt; "", $H52/$R52, ""), ""), "")</f>
        <v/>
      </c>
      <c r="AH52" s="10" t="str">
        <f ca="1">IFERROR(IF(AND(NOW()&lt;= EOMONTH(DATE(YEAR($O52),3, 1), 0), Overall!$A54&lt;&gt;"", MONTH($N52) &lt;= 3, MONTH($O52) &gt;= 3), IF($R52 &lt;&gt; "", $H52/$R52, ""), ""), "")</f>
        <v/>
      </c>
      <c r="AI52" s="10" t="str">
        <f ca="1">IFERROR(IF(AND(NOW()&lt;= EOMONTH(DATE(YEAR($O52),4, 1), 0), Overall!$A54&lt;&gt;"", MONTH($N52) &lt;= 4, MONTH($O52) &gt;= 4), IF($R52 &lt;&gt; "", $H52/$R52, ""), ""), "")</f>
        <v/>
      </c>
      <c r="AJ52" s="10" t="str">
        <f ca="1">IFERROR(IF(AND(NOW()&lt;= EOMONTH(DATE(YEAR($O52),5, 1), 0), Overall!$A54&lt;&gt;"", MONTH($N52) &lt;= 5, MONTH($O52) &gt;= 5), IF($R52 &lt;&gt; "", $H52/$R52, ""), ""), "")</f>
        <v/>
      </c>
      <c r="AK52" s="10" t="str">
        <f ca="1">IFERROR(IF(AND(NOW()&lt;= EOMONTH(DATE(YEAR($O52),6, 1), 0), Overall!$A54&lt;&gt;"", MONTH($N52) &lt;= 6, MONTH($O52) &gt;= 6), IF($R52 &lt;&gt; "", $H52/$R52, ""), ""), "")</f>
        <v/>
      </c>
      <c r="AL52" s="10" t="str">
        <f ca="1">IFERROR(IF(AND(NOW()&lt;= EOMONTH(DATE(YEAR($O52),7, 1), 0), Overall!$A54&lt;&gt;"", MONTH($N52) &lt;= 7, MONTH($O52) &gt;= 7), IF($R52 &lt;&gt; "", $H52/$R52, ""), ""), "")</f>
        <v/>
      </c>
      <c r="AM52" s="10" t="str">
        <f ca="1">IFERROR(IF(AND(NOW()&lt;= EOMONTH(DATE(YEAR($O52),8, 1), 0), Overall!$A54&lt;&gt;"", MONTH($N52) &lt;= 8, MONTH($O52) &gt;= 8), IF($R52 &lt;&gt; "", $H52/$R52, ""), ""), "")</f>
        <v/>
      </c>
      <c r="AN52" s="10" t="str">
        <f ca="1">IFERROR(IF(AND(NOW()&lt;= EOMONTH(DATE(YEAR($O52),9, 1), 0), Overall!$A54&lt;&gt;"", MONTH($N52) &lt;= 9, MONTH($O52) &gt;= 9), IF($R52 &lt;&gt; "", $H52/$R52, ""), ""), "")</f>
        <v/>
      </c>
      <c r="AO52" s="10" t="str">
        <f ca="1">IFERROR(IF(AND(NOW()&lt;= EOMONTH(DATE(YEAR($O52),10, 1), 0), Overall!$A54&lt;&gt;"", MONTH($N52) &lt;= 10, MONTH($O52) &gt;= 10), IF($R52 &lt;&gt; "", $H52/$R52, ""), ""), "")</f>
        <v/>
      </c>
      <c r="AP52" s="10" t="str">
        <f ca="1">IFERROR(IF(AND(NOW()&lt;= EOMONTH(DATE(YEAR($O52),11, 1), 0), Overall!$A54&lt;&gt;"", MONTH($N52) &lt;=11, MONTH($O52) &gt;= 11), IF($R52 &lt;&gt; "", $H52/$R52, ""), ""), "")</f>
        <v/>
      </c>
      <c r="AQ52" s="10" t="str">
        <f ca="1">IFERROR(IF(AND(NOW()&lt;= EOMONTH(DATE(YEAR($O52),12, 1), 0), Overall!$A54&lt;&gt;"", MONTH($N52) &lt;= 12, MONTH($O52) &gt;= 12), IF($R52 &lt;&gt; "", $H52/$R52, ""), ""), "")</f>
        <v/>
      </c>
      <c r="AR52" s="16">
        <f t="shared" ca="1" si="1"/>
        <v>0</v>
      </c>
    </row>
    <row r="53" spans="1:44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6">
        <f>IF(Overall!F55&lt;&gt;"",VALUE(Overall!F55),"")</f>
        <v>800000</v>
      </c>
      <c r="I53" s="6">
        <f>IF(Overall!G55&lt;&gt;"",VALUE(Overall!G55),"")</f>
        <v>57</v>
      </c>
      <c r="J53" s="6">
        <f>IF(Overall!H55&lt;&gt;"",VALUE(Overall!H55),"")</f>
        <v>0</v>
      </c>
      <c r="K53" s="6">
        <f>IF(Overall!I55&lt;&gt;"",VALUE(Overall!I55),"")</f>
        <v>2.68</v>
      </c>
      <c r="L53" s="6">
        <f>IF(Overall!J55&lt;&gt;"",VALUE(Overall!J55),"")</f>
        <v>0</v>
      </c>
      <c r="M53" s="6">
        <f>IF(Overall!K55&lt;&gt;"",VALUE(Overall!K55),"")</f>
        <v>2.68</v>
      </c>
      <c r="N53" s="7">
        <f>IF(Overall!L55&lt;&gt;"",DATEVALUE(MID(Overall!L55, FIND(",", Overall!L55) + 2, FIND(" ", Overall!L55) - FIND(",", Overall!L55) - 1) &amp; " " &amp; MID(Overall!L55, FIND(" ", Overall!L55) + 1, FIND(",", Overall!L55, FIND(" ", Overall!L55)) - FIND(" ", Overall!L55) - 1) &amp; ", " &amp; MID(Overall!L55, FIND(",", Overall!L55, FIND(",",Overall!L55) + 1) + 2, LEN(Overall!L55))),"")</f>
        <v>44317</v>
      </c>
      <c r="O53" s="7">
        <f>IF(Overall!M55&lt;&gt;"",DATEVALUE(MID(Overall!M55, FIND(",", Overall!M55) + 2, FIND(" ", Overall!M55) - FIND(",", Overall!M55) - 1) &amp; " " &amp; MID(Overall!M55, FIND(" ", Overall!M55) + 1, FIND(",", Overall!M55, FIND(" ", Overall!M55)) - FIND(" ", Overall!M55) - 1) &amp; ", " &amp; MID(Overall!M55, FIND(",", Overall!M55, FIND(",",Overall!M55) + 1) + 2, LEN(Overall!M55))),"")</f>
        <v>44561</v>
      </c>
      <c r="P53" s="7">
        <f>IF(Overall!N55&lt;&gt;"",DATEVALUE(MID(Overall!N55, FIND(",", Overall!N55) + 2, FIND(" ", Overall!N55) - FIND(",", Overall!N55) - 1) &amp; " " &amp; MID(Overall!N55, FIND(" ", Overall!N55) + 1, FIND(",", Overall!N55, FIND(" ", Overall!N55)) - FIND(" ", Overall!N55) - 1) &amp; ", " &amp; MID(Overall!N55, FIND(",", Overall!N55, FIND(",",Overall!N55) + 1) + 2, LEN(Overall!N55))),"")</f>
        <v>44333</v>
      </c>
      <c r="Q53" s="7">
        <f>IF(Overall!O55&lt;&gt;"",DATEVALUE(MID(Overall!O55, FIND(",", Overall!O55) + 2, FIND(" ", Overall!O55) - FIND(",", Overall!O55) - 1) &amp; " " &amp; MID(Overall!O55, FIND(" ", Overall!O55) + 1, FIND(",", Overall!O55, FIND(" ", Overall!O55)) - FIND(" ", Overall!O55) - 1) &amp; ", " &amp; MID(Overall!O55, FIND(",", Overall!O55, FIND(",",Overall!O55) + 1) + 2, LEN(Overall!O55))),"")</f>
        <v>44309</v>
      </c>
      <c r="R53" s="5">
        <f t="shared" si="0"/>
        <v>8</v>
      </c>
      <c r="S53" s="10" t="str">
        <f>IF(Overall!$A55&lt;&gt;"",IF(AND(MONTH($N53) &lt;= 1, MONTH($O53) &gt;= 1), IF($R53 &lt;&gt; "", $H53/$R53, ""), ""),"")</f>
        <v/>
      </c>
      <c r="T53" s="10" t="str">
        <f>IF(Overall!$A55&lt;&gt;"",IF(AND(MONTH($N53) &lt;= 2, MONTH($O53) &gt;= 2), IF($R53 &lt;&gt; "", $H53/$R53, ""), ""),"")</f>
        <v/>
      </c>
      <c r="U53" s="10" t="str">
        <f>IF(Overall!$A55&lt;&gt;"",IF(AND(MONTH($N53) &lt;= 3, MONTH($O53) &gt;= 3), IF($R53 &lt;&gt; "", $H53/$R53, ""), ""),"")</f>
        <v/>
      </c>
      <c r="V53" s="10" t="str">
        <f>IF(Overall!$A55&lt;&gt;"",IF(AND(MONTH($N53) &lt;= 4, MONTH($O53) &gt;= 4), IF($R53 &lt;&gt; "", $H53/$R53, ""), ""),"")</f>
        <v/>
      </c>
      <c r="W53" s="10">
        <f>IF(Overall!$A55&lt;&gt;"",IF(AND(MONTH($N53) &lt;= 5, MONTH($O53) &gt;= 5), IF($R53 &lt;&gt; "", $H53/$R53, ""), ""),"")</f>
        <v>100000</v>
      </c>
      <c r="X53" s="10">
        <f>IF(Overall!$A55&lt;&gt;"",IF(AND(MONTH($N53) &lt;= 6, MONTH($O53) &gt;= 6), IF($R53 &lt;&gt; "", $H53/$R53, ""), ""),"")</f>
        <v>100000</v>
      </c>
      <c r="Y53" s="10">
        <f>IF(Overall!$A55&lt;&gt;"",IF(AND(MONTH($N53) &lt;= 7, MONTH($O53) &gt;= 7 ), IF($R53 &lt;&gt; "", $H53/$R53, ""), ""),"")</f>
        <v>100000</v>
      </c>
      <c r="Z53" s="10">
        <f>IF(Overall!$A55&lt;&gt;"",IF(AND(MONTH($N53) &lt;= 8, MONTH($O53) &gt;= 8), IF($R53 &lt;&gt; "", $H53/$R53, ""), ""),"")</f>
        <v>100000</v>
      </c>
      <c r="AA53" s="10">
        <f>IF(Overall!$A55&lt;&gt;"",IF(AND(MONTH($N53) &lt;= 9, MONTH($O53) &gt;= 9), IF($R53 &lt;&gt; "", $H53/$R53, ""), ""),"")</f>
        <v>100000</v>
      </c>
      <c r="AB53" s="10">
        <f>IF(Overall!$A55&lt;&gt;"",IF(AND(MONTH($N53) &lt;= 10, MONTH($O53) &gt;= 10), IF($R53 &lt;&gt; "", $H53/$R53, ""), ""),"")</f>
        <v>100000</v>
      </c>
      <c r="AC53" s="10">
        <f>IF(Overall!$A55&lt;&gt;"",IF(AND(MONTH($N53) &lt;= 11, MONTH($O53) &gt;= 11), IF($R53 &lt;&gt; "", $H53/$R53, ""), ""),"")</f>
        <v>100000</v>
      </c>
      <c r="AD53" s="10">
        <f>IF(Overall!$A55&lt;&gt;"",IF(AND(MONTH($N53) &lt;= 12, MONTH($O53) &gt;= 12), IF($R53 &lt;&gt; "", $H53/$R53, ""), ""),"")</f>
        <v>100000</v>
      </c>
      <c r="AF53" s="10" t="str">
        <f ca="1">IFERROR(IF(AND(NOW()&lt;= EOMONTH(DATE(YEAR($O53),1, 1), 0), Overall!$A55&lt;&gt;"", MONTH($N53) &lt;= 1, MONTH($O53) &gt;= 1), IF($R53 &lt;&gt; "", $H53/$R53, ""), ""), "")</f>
        <v/>
      </c>
      <c r="AG53" s="10" t="str">
        <f ca="1">IFERROR(IF(AND(NOW()&lt;= EOMONTH(DATE(YEAR($O53),2, 1), 0), Overall!$A55&lt;&gt;"", MONTH($N53) &lt;= 2, MONTH($O53) &gt;= 2), IF($R53 &lt;&gt; "", $H53/$R53, ""), ""), "")</f>
        <v/>
      </c>
      <c r="AH53" s="10" t="str">
        <f ca="1">IFERROR(IF(AND(NOW()&lt;= EOMONTH(DATE(YEAR($O53),3, 1), 0), Overall!$A55&lt;&gt;"", MONTH($N53) &lt;= 3, MONTH($O53) &gt;= 3), IF($R53 &lt;&gt; "", $H53/$R53, ""), ""), "")</f>
        <v/>
      </c>
      <c r="AI53" s="10" t="str">
        <f ca="1">IFERROR(IF(AND(NOW()&lt;= EOMONTH(DATE(YEAR($O53),4, 1), 0), Overall!$A55&lt;&gt;"", MONTH($N53) &lt;= 4, MONTH($O53) &gt;= 4), IF($R53 &lt;&gt; "", $H53/$R53, ""), ""), "")</f>
        <v/>
      </c>
      <c r="AJ53" s="10" t="str">
        <f ca="1">IFERROR(IF(AND(NOW()&lt;= EOMONTH(DATE(YEAR($O53),5, 1), 0), Overall!$A55&lt;&gt;"", MONTH($N53) &lt;= 5, MONTH($O53) &gt;= 5), IF($R53 &lt;&gt; "", $H53/$R53, ""), ""), "")</f>
        <v/>
      </c>
      <c r="AK53" s="10" t="str">
        <f ca="1">IFERROR(IF(AND(NOW()&lt;= EOMONTH(DATE(YEAR($O53),6, 1), 0), Overall!$A55&lt;&gt;"", MONTH($N53) &lt;= 6, MONTH($O53) &gt;= 6), IF($R53 &lt;&gt; "", $H53/$R53, ""), ""), "")</f>
        <v/>
      </c>
      <c r="AL53" s="10" t="str">
        <f ca="1">IFERROR(IF(AND(NOW()&lt;= EOMONTH(DATE(YEAR($O53),7, 1), 0), Overall!$A55&lt;&gt;"", MONTH($N53) &lt;= 7, MONTH($O53) &gt;= 7), IF($R53 &lt;&gt; "", $H53/$R53, ""), ""), "")</f>
        <v/>
      </c>
      <c r="AM53" s="10" t="str">
        <f ca="1">IFERROR(IF(AND(NOW()&lt;= EOMONTH(DATE(YEAR($O53),8, 1), 0), Overall!$A55&lt;&gt;"", MONTH($N53) &lt;= 8, MONTH($O53) &gt;= 8), IF($R53 &lt;&gt; "", $H53/$R53, ""), ""), "")</f>
        <v/>
      </c>
      <c r="AN53" s="10" t="str">
        <f ca="1">IFERROR(IF(AND(NOW()&lt;= EOMONTH(DATE(YEAR($O53),9, 1), 0), Overall!$A55&lt;&gt;"", MONTH($N53) &lt;= 9, MONTH($O53) &gt;= 9), IF($R53 &lt;&gt; "", $H53/$R53, ""), ""), "")</f>
        <v/>
      </c>
      <c r="AO53" s="10" t="str">
        <f ca="1">IFERROR(IF(AND(NOW()&lt;= EOMONTH(DATE(YEAR($O53),10, 1), 0), Overall!$A55&lt;&gt;"", MONTH($N53) &lt;= 10, MONTH($O53) &gt;= 10), IF($R53 &lt;&gt; "", $H53/$R53, ""), ""), "")</f>
        <v/>
      </c>
      <c r="AP53" s="10" t="str">
        <f ca="1">IFERROR(IF(AND(NOW()&lt;= EOMONTH(DATE(YEAR($O53),11, 1), 0), Overall!$A55&lt;&gt;"", MONTH($N53) &lt;=11, MONTH($O53) &gt;= 11), IF($R53 &lt;&gt; "", $H53/$R53, ""), ""), "")</f>
        <v/>
      </c>
      <c r="AQ53" s="10" t="str">
        <f ca="1">IFERROR(IF(AND(NOW()&lt;= EOMONTH(DATE(YEAR($O53),12, 1), 0), Overall!$A55&lt;&gt;"", MONTH($N53) &lt;= 12, MONTH($O53) &gt;= 12), IF($R53 &lt;&gt; "", $H53/$R53, ""), ""), "")</f>
        <v/>
      </c>
      <c r="AR53" s="16">
        <f t="shared" ca="1" si="1"/>
        <v>0</v>
      </c>
    </row>
    <row r="54" spans="1:44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6">
        <f>IF(Overall!F56&lt;&gt;"",VALUE(Overall!F56),"")</f>
        <v>800000</v>
      </c>
      <c r="I54" s="6">
        <f>IF(Overall!G56&lt;&gt;"",VALUE(Overall!G56),"")</f>
        <v>57</v>
      </c>
      <c r="J54" s="6">
        <f>IF(Overall!H56&lt;&gt;"",VALUE(Overall!H56),"")</f>
        <v>0</v>
      </c>
      <c r="K54" s="6">
        <f>IF(Overall!I56&lt;&gt;"",VALUE(Overall!I56),"")</f>
        <v>2.65</v>
      </c>
      <c r="L54" s="6">
        <f>IF(Overall!J56&lt;&gt;"",VALUE(Overall!J56),"")</f>
        <v>0</v>
      </c>
      <c r="M54" s="6">
        <f>IF(Overall!K56&lt;&gt;"",VALUE(Overall!K56),"")</f>
        <v>2.65</v>
      </c>
      <c r="N54" s="7">
        <f>IF(Overall!L56&lt;&gt;"",DATEVALUE(MID(Overall!L56, FIND(",", Overall!L56) + 2, FIND(" ", Overall!L56) - FIND(",", Overall!L56) - 1) &amp; " " &amp; MID(Overall!L56, FIND(" ", Overall!L56) + 1, FIND(",", Overall!L56, FIND(" ", Overall!L56)) - FIND(" ", Overall!L56) - 1) &amp; ", " &amp; MID(Overall!L56, FIND(",", Overall!L56, FIND(",",Overall!L56) + 1) + 2, LEN(Overall!L56))),"")</f>
        <v>44317</v>
      </c>
      <c r="O54" s="7">
        <f>IF(Overall!M56&lt;&gt;"",DATEVALUE(MID(Overall!M56, FIND(",", Overall!M56) + 2, FIND(" ", Overall!M56) - FIND(",", Overall!M56) - 1) &amp; " " &amp; MID(Overall!M56, FIND(" ", Overall!M56) + 1, FIND(",", Overall!M56, FIND(" ", Overall!M56)) - FIND(" ", Overall!M56) - 1) &amp; ", " &amp; MID(Overall!M56, FIND(",", Overall!M56, FIND(",",Overall!M56) + 1) + 2, LEN(Overall!M56))),"")</f>
        <v>44561</v>
      </c>
      <c r="P54" s="7">
        <f>IF(Overall!N56&lt;&gt;"",DATEVALUE(MID(Overall!N56, FIND(",", Overall!N56) + 2, FIND(" ", Overall!N56) - FIND(",", Overall!N56) - 1) &amp; " " &amp; MID(Overall!N56, FIND(" ", Overall!N56) + 1, FIND(",", Overall!N56, FIND(" ", Overall!N56)) - FIND(" ", Overall!N56) - 1) &amp; ", " &amp; MID(Overall!N56, FIND(",", Overall!N56, FIND(",",Overall!N56) + 1) + 2, LEN(Overall!N56))),"")</f>
        <v>44333</v>
      </c>
      <c r="Q54" s="7">
        <f>IF(Overall!O56&lt;&gt;"",DATEVALUE(MID(Overall!O56, FIND(",", Overall!O56) + 2, FIND(" ", Overall!O56) - FIND(",", Overall!O56) - 1) &amp; " " &amp; MID(Overall!O56, FIND(" ", Overall!O56) + 1, FIND(",", Overall!O56, FIND(" ", Overall!O56)) - FIND(" ", Overall!O56) - 1) &amp; ", " &amp; MID(Overall!O56, FIND(",", Overall!O56, FIND(",",Overall!O56) + 1) + 2, LEN(Overall!O56))),"")</f>
        <v>44309</v>
      </c>
      <c r="R54" s="5">
        <f t="shared" si="0"/>
        <v>8</v>
      </c>
      <c r="S54" s="10" t="str">
        <f>IF(Overall!$A56&lt;&gt;"",IF(AND(MONTH($N54) &lt;= 1, MONTH($O54) &gt;= 1), IF($R54 &lt;&gt; "", $H54/$R54, ""), ""),"")</f>
        <v/>
      </c>
      <c r="T54" s="10" t="str">
        <f>IF(Overall!$A56&lt;&gt;"",IF(AND(MONTH($N54) &lt;= 2, MONTH($O54) &gt;= 2), IF($R54 &lt;&gt; "", $H54/$R54, ""), ""),"")</f>
        <v/>
      </c>
      <c r="U54" s="10" t="str">
        <f>IF(Overall!$A56&lt;&gt;"",IF(AND(MONTH($N54) &lt;= 3, MONTH($O54) &gt;= 3), IF($R54 &lt;&gt; "", $H54/$R54, ""), ""),"")</f>
        <v/>
      </c>
      <c r="V54" s="10" t="str">
        <f>IF(Overall!$A56&lt;&gt;"",IF(AND(MONTH($N54) &lt;= 4, MONTH($O54) &gt;= 4), IF($R54 &lt;&gt; "", $H54/$R54, ""), ""),"")</f>
        <v/>
      </c>
      <c r="W54" s="10">
        <f>IF(Overall!$A56&lt;&gt;"",IF(AND(MONTH($N54) &lt;= 5, MONTH($O54) &gt;= 5), IF($R54 &lt;&gt; "", $H54/$R54, ""), ""),"")</f>
        <v>100000</v>
      </c>
      <c r="X54" s="10">
        <f>IF(Overall!$A56&lt;&gt;"",IF(AND(MONTH($N54) &lt;= 6, MONTH($O54) &gt;= 6), IF($R54 &lt;&gt; "", $H54/$R54, ""), ""),"")</f>
        <v>100000</v>
      </c>
      <c r="Y54" s="10">
        <f>IF(Overall!$A56&lt;&gt;"",IF(AND(MONTH($N54) &lt;= 7, MONTH($O54) &gt;= 7 ), IF($R54 &lt;&gt; "", $H54/$R54, ""), ""),"")</f>
        <v>100000</v>
      </c>
      <c r="Z54" s="10">
        <f>IF(Overall!$A56&lt;&gt;"",IF(AND(MONTH($N54) &lt;= 8, MONTH($O54) &gt;= 8), IF($R54 &lt;&gt; "", $H54/$R54, ""), ""),"")</f>
        <v>100000</v>
      </c>
      <c r="AA54" s="10">
        <f>IF(Overall!$A56&lt;&gt;"",IF(AND(MONTH($N54) &lt;= 9, MONTH($O54) &gt;= 9), IF($R54 &lt;&gt; "", $H54/$R54, ""), ""),"")</f>
        <v>100000</v>
      </c>
      <c r="AB54" s="10">
        <f>IF(Overall!$A56&lt;&gt;"",IF(AND(MONTH($N54) &lt;= 10, MONTH($O54) &gt;= 10), IF($R54 &lt;&gt; "", $H54/$R54, ""), ""),"")</f>
        <v>100000</v>
      </c>
      <c r="AC54" s="10">
        <f>IF(Overall!$A56&lt;&gt;"",IF(AND(MONTH($N54) &lt;= 11, MONTH($O54) &gt;= 11), IF($R54 &lt;&gt; "", $H54/$R54, ""), ""),"")</f>
        <v>100000</v>
      </c>
      <c r="AD54" s="10">
        <f>IF(Overall!$A56&lt;&gt;"",IF(AND(MONTH($N54) &lt;= 12, MONTH($O54) &gt;= 12), IF($R54 &lt;&gt; "", $H54/$R54, ""), ""),"")</f>
        <v>100000</v>
      </c>
      <c r="AF54" s="10" t="str">
        <f ca="1">IFERROR(IF(AND(NOW()&lt;= EOMONTH(DATE(YEAR($O54),1, 1), 0), Overall!$A56&lt;&gt;"", MONTH($N54) &lt;= 1, MONTH($O54) &gt;= 1), IF($R54 &lt;&gt; "", $H54/$R54, ""), ""), "")</f>
        <v/>
      </c>
      <c r="AG54" s="10" t="str">
        <f ca="1">IFERROR(IF(AND(NOW()&lt;= EOMONTH(DATE(YEAR($O54),2, 1), 0), Overall!$A56&lt;&gt;"", MONTH($N54) &lt;= 2, MONTH($O54) &gt;= 2), IF($R54 &lt;&gt; "", $H54/$R54, ""), ""), "")</f>
        <v/>
      </c>
      <c r="AH54" s="10" t="str">
        <f ca="1">IFERROR(IF(AND(NOW()&lt;= EOMONTH(DATE(YEAR($O54),3, 1), 0), Overall!$A56&lt;&gt;"", MONTH($N54) &lt;= 3, MONTH($O54) &gt;= 3), IF($R54 &lt;&gt; "", $H54/$R54, ""), ""), "")</f>
        <v/>
      </c>
      <c r="AI54" s="10" t="str">
        <f ca="1">IFERROR(IF(AND(NOW()&lt;= EOMONTH(DATE(YEAR($O54),4, 1), 0), Overall!$A56&lt;&gt;"", MONTH($N54) &lt;= 4, MONTH($O54) &gt;= 4), IF($R54 &lt;&gt; "", $H54/$R54, ""), ""), "")</f>
        <v/>
      </c>
      <c r="AJ54" s="10" t="str">
        <f ca="1">IFERROR(IF(AND(NOW()&lt;= EOMONTH(DATE(YEAR($O54),5, 1), 0), Overall!$A56&lt;&gt;"", MONTH($N54) &lt;= 5, MONTH($O54) &gt;= 5), IF($R54 &lt;&gt; "", $H54/$R54, ""), ""), "")</f>
        <v/>
      </c>
      <c r="AK54" s="10" t="str">
        <f ca="1">IFERROR(IF(AND(NOW()&lt;= EOMONTH(DATE(YEAR($O54),6, 1), 0), Overall!$A56&lt;&gt;"", MONTH($N54) &lt;= 6, MONTH($O54) &gt;= 6), IF($R54 &lt;&gt; "", $H54/$R54, ""), ""), "")</f>
        <v/>
      </c>
      <c r="AL54" s="10" t="str">
        <f ca="1">IFERROR(IF(AND(NOW()&lt;= EOMONTH(DATE(YEAR($O54),7, 1), 0), Overall!$A56&lt;&gt;"", MONTH($N54) &lt;= 7, MONTH($O54) &gt;= 7), IF($R54 &lt;&gt; "", $H54/$R54, ""), ""), "")</f>
        <v/>
      </c>
      <c r="AM54" s="10" t="str">
        <f ca="1">IFERROR(IF(AND(NOW()&lt;= EOMONTH(DATE(YEAR($O54),8, 1), 0), Overall!$A56&lt;&gt;"", MONTH($N54) &lt;= 8, MONTH($O54) &gt;= 8), IF($R54 &lt;&gt; "", $H54/$R54, ""), ""), "")</f>
        <v/>
      </c>
      <c r="AN54" s="10" t="str">
        <f ca="1">IFERROR(IF(AND(NOW()&lt;= EOMONTH(DATE(YEAR($O54),9, 1), 0), Overall!$A56&lt;&gt;"", MONTH($N54) &lt;= 9, MONTH($O54) &gt;= 9), IF($R54 &lt;&gt; "", $H54/$R54, ""), ""), "")</f>
        <v/>
      </c>
      <c r="AO54" s="10" t="str">
        <f ca="1">IFERROR(IF(AND(NOW()&lt;= EOMONTH(DATE(YEAR($O54),10, 1), 0), Overall!$A56&lt;&gt;"", MONTH($N54) &lt;= 10, MONTH($O54) &gt;= 10), IF($R54 &lt;&gt; "", $H54/$R54, ""), ""), "")</f>
        <v/>
      </c>
      <c r="AP54" s="10" t="str">
        <f ca="1">IFERROR(IF(AND(NOW()&lt;= EOMONTH(DATE(YEAR($O54),11, 1), 0), Overall!$A56&lt;&gt;"", MONTH($N54) &lt;=11, MONTH($O54) &gt;= 11), IF($R54 &lt;&gt; "", $H54/$R54, ""), ""), "")</f>
        <v/>
      </c>
      <c r="AQ54" s="10" t="str">
        <f ca="1">IFERROR(IF(AND(NOW()&lt;= EOMONTH(DATE(YEAR($O54),12, 1), 0), Overall!$A56&lt;&gt;"", MONTH($N54) &lt;= 12, MONTH($O54) &gt;= 12), IF($R54 &lt;&gt; "", $H54/$R54, ""), ""), "")</f>
        <v/>
      </c>
      <c r="AR54" s="16">
        <f t="shared" ca="1" si="1"/>
        <v>0</v>
      </c>
    </row>
    <row r="55" spans="1:44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6">
        <f>IF(Overall!F57&lt;&gt;"",VALUE(Overall!F57),"")</f>
        <v>800000</v>
      </c>
      <c r="I55" s="6">
        <f>IF(Overall!G57&lt;&gt;"",VALUE(Overall!G57),"")</f>
        <v>57</v>
      </c>
      <c r="J55" s="6">
        <f>IF(Overall!H57&lt;&gt;"",VALUE(Overall!H57),"")</f>
        <v>0</v>
      </c>
      <c r="K55" s="6">
        <f>IF(Overall!I57&lt;&gt;"",VALUE(Overall!I57),"")</f>
        <v>2.68</v>
      </c>
      <c r="L55" s="6">
        <f>IF(Overall!J57&lt;&gt;"",VALUE(Overall!J57),"")</f>
        <v>0</v>
      </c>
      <c r="M55" s="6">
        <f>IF(Overall!K57&lt;&gt;"",VALUE(Overall!K57),"")</f>
        <v>2.68</v>
      </c>
      <c r="N55" s="7">
        <f>IF(Overall!L57&lt;&gt;"",DATEVALUE(MID(Overall!L57, FIND(",", Overall!L57) + 2, FIND(" ", Overall!L57) - FIND(",", Overall!L57) - 1) &amp; " " &amp; MID(Overall!L57, FIND(" ", Overall!L57) + 1, FIND(",", Overall!L57, FIND(" ", Overall!L57)) - FIND(" ", Overall!L57) - 1) &amp; ", " &amp; MID(Overall!L57, FIND(",", Overall!L57, FIND(",",Overall!L57) + 1) + 2, LEN(Overall!L57))),"")</f>
        <v>44317</v>
      </c>
      <c r="O55" s="7">
        <f>IF(Overall!M57&lt;&gt;"",DATEVALUE(MID(Overall!M57, FIND(",", Overall!M57) + 2, FIND(" ", Overall!M57) - FIND(",", Overall!M57) - 1) &amp; " " &amp; MID(Overall!M57, FIND(" ", Overall!M57) + 1, FIND(",", Overall!M57, FIND(" ", Overall!M57)) - FIND(" ", Overall!M57) - 1) &amp; ", " &amp; MID(Overall!M57, FIND(",", Overall!M57, FIND(",",Overall!M57) + 1) + 2, LEN(Overall!M57))),"")</f>
        <v>44561</v>
      </c>
      <c r="P55" s="7">
        <f>IF(Overall!N57&lt;&gt;"",DATEVALUE(MID(Overall!N57, FIND(",", Overall!N57) + 2, FIND(" ", Overall!N57) - FIND(",", Overall!N57) - 1) &amp; " " &amp; MID(Overall!N57, FIND(" ", Overall!N57) + 1, FIND(",", Overall!N57, FIND(" ", Overall!N57)) - FIND(" ", Overall!N57) - 1) &amp; ", " &amp; MID(Overall!N57, FIND(",", Overall!N57, FIND(",",Overall!N57) + 1) + 2, LEN(Overall!N57))),"")</f>
        <v>44333</v>
      </c>
      <c r="Q55" s="7">
        <f>IF(Overall!O57&lt;&gt;"",DATEVALUE(MID(Overall!O57, FIND(",", Overall!O57) + 2, FIND(" ", Overall!O57) - FIND(",", Overall!O57) - 1) &amp; " " &amp; MID(Overall!O57, FIND(" ", Overall!O57) + 1, FIND(",", Overall!O57, FIND(" ", Overall!O57)) - FIND(" ", Overall!O57) - 1) &amp; ", " &amp; MID(Overall!O57, FIND(",", Overall!O57, FIND(",",Overall!O57) + 1) + 2, LEN(Overall!O57))),"")</f>
        <v>44309</v>
      </c>
      <c r="R55" s="5">
        <f t="shared" si="0"/>
        <v>8</v>
      </c>
      <c r="S55" s="10" t="str">
        <f>IF(Overall!$A57&lt;&gt;"",IF(AND(MONTH($N55) &lt;= 1, MONTH($O55) &gt;= 1), IF($R55 &lt;&gt; "", $H55/$R55, ""), ""),"")</f>
        <v/>
      </c>
      <c r="T55" s="10" t="str">
        <f>IF(Overall!$A57&lt;&gt;"",IF(AND(MONTH($N55) &lt;= 2, MONTH($O55) &gt;= 2), IF($R55 &lt;&gt; "", $H55/$R55, ""), ""),"")</f>
        <v/>
      </c>
      <c r="U55" s="10" t="str">
        <f>IF(Overall!$A57&lt;&gt;"",IF(AND(MONTH($N55) &lt;= 3, MONTH($O55) &gt;= 3), IF($R55 &lt;&gt; "", $H55/$R55, ""), ""),"")</f>
        <v/>
      </c>
      <c r="V55" s="10" t="str">
        <f>IF(Overall!$A57&lt;&gt;"",IF(AND(MONTH($N55) &lt;= 4, MONTH($O55) &gt;= 4), IF($R55 &lt;&gt; "", $H55/$R55, ""), ""),"")</f>
        <v/>
      </c>
      <c r="W55" s="10">
        <f>IF(Overall!$A57&lt;&gt;"",IF(AND(MONTH($N55) &lt;= 5, MONTH($O55) &gt;= 5), IF($R55 &lt;&gt; "", $H55/$R55, ""), ""),"")</f>
        <v>100000</v>
      </c>
      <c r="X55" s="10">
        <f>IF(Overall!$A57&lt;&gt;"",IF(AND(MONTH($N55) &lt;= 6, MONTH($O55) &gt;= 6), IF($R55 &lt;&gt; "", $H55/$R55, ""), ""),"")</f>
        <v>100000</v>
      </c>
      <c r="Y55" s="10">
        <f>IF(Overall!$A57&lt;&gt;"",IF(AND(MONTH($N55) &lt;= 7, MONTH($O55) &gt;= 7 ), IF($R55 &lt;&gt; "", $H55/$R55, ""), ""),"")</f>
        <v>100000</v>
      </c>
      <c r="Z55" s="10">
        <f>IF(Overall!$A57&lt;&gt;"",IF(AND(MONTH($N55) &lt;= 8, MONTH($O55) &gt;= 8), IF($R55 &lt;&gt; "", $H55/$R55, ""), ""),"")</f>
        <v>100000</v>
      </c>
      <c r="AA55" s="10">
        <f>IF(Overall!$A57&lt;&gt;"",IF(AND(MONTH($N55) &lt;= 9, MONTH($O55) &gt;= 9), IF($R55 &lt;&gt; "", $H55/$R55, ""), ""),"")</f>
        <v>100000</v>
      </c>
      <c r="AB55" s="10">
        <f>IF(Overall!$A57&lt;&gt;"",IF(AND(MONTH($N55) &lt;= 10, MONTH($O55) &gt;= 10), IF($R55 &lt;&gt; "", $H55/$R55, ""), ""),"")</f>
        <v>100000</v>
      </c>
      <c r="AC55" s="10">
        <f>IF(Overall!$A57&lt;&gt;"",IF(AND(MONTH($N55) &lt;= 11, MONTH($O55) &gt;= 11), IF($R55 &lt;&gt; "", $H55/$R55, ""), ""),"")</f>
        <v>100000</v>
      </c>
      <c r="AD55" s="10">
        <f>IF(Overall!$A57&lt;&gt;"",IF(AND(MONTH($N55) &lt;= 12, MONTH($O55) &gt;= 12), IF($R55 &lt;&gt; "", $H55/$R55, ""), ""),"")</f>
        <v>100000</v>
      </c>
      <c r="AF55" s="10" t="str">
        <f ca="1">IFERROR(IF(AND(NOW()&lt;= EOMONTH(DATE(YEAR($O55),1, 1), 0), Overall!$A57&lt;&gt;"", MONTH($N55) &lt;= 1, MONTH($O55) &gt;= 1), IF($R55 &lt;&gt; "", $H55/$R55, ""), ""), "")</f>
        <v/>
      </c>
      <c r="AG55" s="10" t="str">
        <f ca="1">IFERROR(IF(AND(NOW()&lt;= EOMONTH(DATE(YEAR($O55),2, 1), 0), Overall!$A57&lt;&gt;"", MONTH($N55) &lt;= 2, MONTH($O55) &gt;= 2), IF($R55 &lt;&gt; "", $H55/$R55, ""), ""), "")</f>
        <v/>
      </c>
      <c r="AH55" s="10" t="str">
        <f ca="1">IFERROR(IF(AND(NOW()&lt;= EOMONTH(DATE(YEAR($O55),3, 1), 0), Overall!$A57&lt;&gt;"", MONTH($N55) &lt;= 3, MONTH($O55) &gt;= 3), IF($R55 &lt;&gt; "", $H55/$R55, ""), ""), "")</f>
        <v/>
      </c>
      <c r="AI55" s="10" t="str">
        <f ca="1">IFERROR(IF(AND(NOW()&lt;= EOMONTH(DATE(YEAR($O55),4, 1), 0), Overall!$A57&lt;&gt;"", MONTH($N55) &lt;= 4, MONTH($O55) &gt;= 4), IF($R55 &lt;&gt; "", $H55/$R55, ""), ""), "")</f>
        <v/>
      </c>
      <c r="AJ55" s="10" t="str">
        <f ca="1">IFERROR(IF(AND(NOW()&lt;= EOMONTH(DATE(YEAR($O55),5, 1), 0), Overall!$A57&lt;&gt;"", MONTH($N55) &lt;= 5, MONTH($O55) &gt;= 5), IF($R55 &lt;&gt; "", $H55/$R55, ""), ""), "")</f>
        <v/>
      </c>
      <c r="AK55" s="10" t="str">
        <f ca="1">IFERROR(IF(AND(NOW()&lt;= EOMONTH(DATE(YEAR($O55),6, 1), 0), Overall!$A57&lt;&gt;"", MONTH($N55) &lt;= 6, MONTH($O55) &gt;= 6), IF($R55 &lt;&gt; "", $H55/$R55, ""), ""), "")</f>
        <v/>
      </c>
      <c r="AL55" s="10" t="str">
        <f ca="1">IFERROR(IF(AND(NOW()&lt;= EOMONTH(DATE(YEAR($O55),7, 1), 0), Overall!$A57&lt;&gt;"", MONTH($N55) &lt;= 7, MONTH($O55) &gt;= 7), IF($R55 &lt;&gt; "", $H55/$R55, ""), ""), "")</f>
        <v/>
      </c>
      <c r="AM55" s="10" t="str">
        <f ca="1">IFERROR(IF(AND(NOW()&lt;= EOMONTH(DATE(YEAR($O55),8, 1), 0), Overall!$A57&lt;&gt;"", MONTH($N55) &lt;= 8, MONTH($O55) &gt;= 8), IF($R55 &lt;&gt; "", $H55/$R55, ""), ""), "")</f>
        <v/>
      </c>
      <c r="AN55" s="10" t="str">
        <f ca="1">IFERROR(IF(AND(NOW()&lt;= EOMONTH(DATE(YEAR($O55),9, 1), 0), Overall!$A57&lt;&gt;"", MONTH($N55) &lt;= 9, MONTH($O55) &gt;= 9), IF($R55 &lt;&gt; "", $H55/$R55, ""), ""), "")</f>
        <v/>
      </c>
      <c r="AO55" s="10" t="str">
        <f ca="1">IFERROR(IF(AND(NOW()&lt;= EOMONTH(DATE(YEAR($O55),10, 1), 0), Overall!$A57&lt;&gt;"", MONTH($N55) &lt;= 10, MONTH($O55) &gt;= 10), IF($R55 &lt;&gt; "", $H55/$R55, ""), ""), "")</f>
        <v/>
      </c>
      <c r="AP55" s="10" t="str">
        <f ca="1">IFERROR(IF(AND(NOW()&lt;= EOMONTH(DATE(YEAR($O55),11, 1), 0), Overall!$A57&lt;&gt;"", MONTH($N55) &lt;=11, MONTH($O55) &gt;= 11), IF($R55 &lt;&gt; "", $H55/$R55, ""), ""), "")</f>
        <v/>
      </c>
      <c r="AQ55" s="10" t="str">
        <f ca="1">IFERROR(IF(AND(NOW()&lt;= EOMONTH(DATE(YEAR($O55),12, 1), 0), Overall!$A57&lt;&gt;"", MONTH($N55) &lt;= 12, MONTH($O55) &gt;= 12), IF($R55 &lt;&gt; "", $H55/$R55, ""), ""), "")</f>
        <v/>
      </c>
      <c r="AR55" s="16">
        <f t="shared" ca="1" si="1"/>
        <v>0</v>
      </c>
    </row>
    <row r="56" spans="1:44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6">
        <f>IF(Overall!F58&lt;&gt;"",VALUE(Overall!F58),"")</f>
        <v>800000</v>
      </c>
      <c r="I56" s="6">
        <f>IF(Overall!G58&lt;&gt;"",VALUE(Overall!G58),"")</f>
        <v>57</v>
      </c>
      <c r="J56" s="6">
        <f>IF(Overall!H58&lt;&gt;"",VALUE(Overall!H58),"")</f>
        <v>0</v>
      </c>
      <c r="K56" s="6">
        <f>IF(Overall!I58&lt;&gt;"",VALUE(Overall!I58),"")</f>
        <v>2.64</v>
      </c>
      <c r="L56" s="6">
        <f>IF(Overall!J58&lt;&gt;"",VALUE(Overall!J58),"")</f>
        <v>0</v>
      </c>
      <c r="M56" s="6">
        <f>IF(Overall!K58&lt;&gt;"",VALUE(Overall!K58),"")</f>
        <v>2.64</v>
      </c>
      <c r="N56" s="7">
        <f>IF(Overall!L58&lt;&gt;"",DATEVALUE(MID(Overall!L58, FIND(",", Overall!L58) + 2, FIND(" ", Overall!L58) - FIND(",", Overall!L58) - 1) &amp; " " &amp; MID(Overall!L58, FIND(" ", Overall!L58) + 1, FIND(",", Overall!L58, FIND(" ", Overall!L58)) - FIND(" ", Overall!L58) - 1) &amp; ", " &amp; MID(Overall!L58, FIND(",", Overall!L58, FIND(",",Overall!L58) + 1) + 2, LEN(Overall!L58))),"")</f>
        <v>44317</v>
      </c>
      <c r="O56" s="7">
        <f>IF(Overall!M58&lt;&gt;"",DATEVALUE(MID(Overall!M58, FIND(",", Overall!M58) + 2, FIND(" ", Overall!M58) - FIND(",", Overall!M58) - 1) &amp; " " &amp; MID(Overall!M58, FIND(" ", Overall!M58) + 1, FIND(",", Overall!M58, FIND(" ", Overall!M58)) - FIND(" ", Overall!M58) - 1) &amp; ", " &amp; MID(Overall!M58, FIND(",", Overall!M58, FIND(",",Overall!M58) + 1) + 2, LEN(Overall!M58))),"")</f>
        <v>44561</v>
      </c>
      <c r="P56" s="7">
        <f>IF(Overall!N58&lt;&gt;"",DATEVALUE(MID(Overall!N58, FIND(",", Overall!N58) + 2, FIND(" ", Overall!N58) - FIND(",", Overall!N58) - 1) &amp; " " &amp; MID(Overall!N58, FIND(" ", Overall!N58) + 1, FIND(",", Overall!N58, FIND(" ", Overall!N58)) - FIND(" ", Overall!N58) - 1) &amp; ", " &amp; MID(Overall!N58, FIND(",", Overall!N58, FIND(",",Overall!N58) + 1) + 2, LEN(Overall!N58))),"")</f>
        <v>44333</v>
      </c>
      <c r="Q56" s="7">
        <f>IF(Overall!O58&lt;&gt;"",DATEVALUE(MID(Overall!O58, FIND(",", Overall!O58) + 2, FIND(" ", Overall!O58) - FIND(",", Overall!O58) - 1) &amp; " " &amp; MID(Overall!O58, FIND(" ", Overall!O58) + 1, FIND(",", Overall!O58, FIND(" ", Overall!O58)) - FIND(" ", Overall!O58) - 1) &amp; ", " &amp; MID(Overall!O58, FIND(",", Overall!O58, FIND(",",Overall!O58) + 1) + 2, LEN(Overall!O58))),"")</f>
        <v>44309</v>
      </c>
      <c r="R56" s="5">
        <f t="shared" si="0"/>
        <v>8</v>
      </c>
      <c r="S56" s="10" t="str">
        <f>IF(Overall!$A58&lt;&gt;"",IF(AND(MONTH($N56) &lt;= 1, MONTH($O56) &gt;= 1), IF($R56 &lt;&gt; "", $H56/$R56, ""), ""),"")</f>
        <v/>
      </c>
      <c r="T56" s="10" t="str">
        <f>IF(Overall!$A58&lt;&gt;"",IF(AND(MONTH($N56) &lt;= 2, MONTH($O56) &gt;= 2), IF($R56 &lt;&gt; "", $H56/$R56, ""), ""),"")</f>
        <v/>
      </c>
      <c r="U56" s="10" t="str">
        <f>IF(Overall!$A58&lt;&gt;"",IF(AND(MONTH($N56) &lt;= 3, MONTH($O56) &gt;= 3), IF($R56 &lt;&gt; "", $H56/$R56, ""), ""),"")</f>
        <v/>
      </c>
      <c r="V56" s="10" t="str">
        <f>IF(Overall!$A58&lt;&gt;"",IF(AND(MONTH($N56) &lt;= 4, MONTH($O56) &gt;= 4), IF($R56 &lt;&gt; "", $H56/$R56, ""), ""),"")</f>
        <v/>
      </c>
      <c r="W56" s="10">
        <f>IF(Overall!$A58&lt;&gt;"",IF(AND(MONTH($N56) &lt;= 5, MONTH($O56) &gt;= 5), IF($R56 &lt;&gt; "", $H56/$R56, ""), ""),"")</f>
        <v>100000</v>
      </c>
      <c r="X56" s="10">
        <f>IF(Overall!$A58&lt;&gt;"",IF(AND(MONTH($N56) &lt;= 6, MONTH($O56) &gt;= 6), IF($R56 &lt;&gt; "", $H56/$R56, ""), ""),"")</f>
        <v>100000</v>
      </c>
      <c r="Y56" s="10">
        <f>IF(Overall!$A58&lt;&gt;"",IF(AND(MONTH($N56) &lt;= 7, MONTH($O56) &gt;= 7 ), IF($R56 &lt;&gt; "", $H56/$R56, ""), ""),"")</f>
        <v>100000</v>
      </c>
      <c r="Z56" s="10">
        <f>IF(Overall!$A58&lt;&gt;"",IF(AND(MONTH($N56) &lt;= 8, MONTH($O56) &gt;= 8), IF($R56 &lt;&gt; "", $H56/$R56, ""), ""),"")</f>
        <v>100000</v>
      </c>
      <c r="AA56" s="10">
        <f>IF(Overall!$A58&lt;&gt;"",IF(AND(MONTH($N56) &lt;= 9, MONTH($O56) &gt;= 9), IF($R56 &lt;&gt; "", $H56/$R56, ""), ""),"")</f>
        <v>100000</v>
      </c>
      <c r="AB56" s="10">
        <f>IF(Overall!$A58&lt;&gt;"",IF(AND(MONTH($N56) &lt;= 10, MONTH($O56) &gt;= 10), IF($R56 &lt;&gt; "", $H56/$R56, ""), ""),"")</f>
        <v>100000</v>
      </c>
      <c r="AC56" s="10">
        <f>IF(Overall!$A58&lt;&gt;"",IF(AND(MONTH($N56) &lt;= 11, MONTH($O56) &gt;= 11), IF($R56 &lt;&gt; "", $H56/$R56, ""), ""),"")</f>
        <v>100000</v>
      </c>
      <c r="AD56" s="10">
        <f>IF(Overall!$A58&lt;&gt;"",IF(AND(MONTH($N56) &lt;= 12, MONTH($O56) &gt;= 12), IF($R56 &lt;&gt; "", $H56/$R56, ""), ""),"")</f>
        <v>100000</v>
      </c>
      <c r="AF56" s="10" t="str">
        <f ca="1">IFERROR(IF(AND(NOW()&lt;= EOMONTH(DATE(YEAR($O56),1, 1), 0), Overall!$A58&lt;&gt;"", MONTH($N56) &lt;= 1, MONTH($O56) &gt;= 1), IF($R56 &lt;&gt; "", $H56/$R56, ""), ""), "")</f>
        <v/>
      </c>
      <c r="AG56" s="10" t="str">
        <f ca="1">IFERROR(IF(AND(NOW()&lt;= EOMONTH(DATE(YEAR($O56),2, 1), 0), Overall!$A58&lt;&gt;"", MONTH($N56) &lt;= 2, MONTH($O56) &gt;= 2), IF($R56 &lt;&gt; "", $H56/$R56, ""), ""), "")</f>
        <v/>
      </c>
      <c r="AH56" s="10" t="str">
        <f ca="1">IFERROR(IF(AND(NOW()&lt;= EOMONTH(DATE(YEAR($O56),3, 1), 0), Overall!$A58&lt;&gt;"", MONTH($N56) &lt;= 3, MONTH($O56) &gt;= 3), IF($R56 &lt;&gt; "", $H56/$R56, ""), ""), "")</f>
        <v/>
      </c>
      <c r="AI56" s="10" t="str">
        <f ca="1">IFERROR(IF(AND(NOW()&lt;= EOMONTH(DATE(YEAR($O56),4, 1), 0), Overall!$A58&lt;&gt;"", MONTH($N56) &lt;= 4, MONTH($O56) &gt;= 4), IF($R56 &lt;&gt; "", $H56/$R56, ""), ""), "")</f>
        <v/>
      </c>
      <c r="AJ56" s="10" t="str">
        <f ca="1">IFERROR(IF(AND(NOW()&lt;= EOMONTH(DATE(YEAR($O56),5, 1), 0), Overall!$A58&lt;&gt;"", MONTH($N56) &lt;= 5, MONTH($O56) &gt;= 5), IF($R56 &lt;&gt; "", $H56/$R56, ""), ""), "")</f>
        <v/>
      </c>
      <c r="AK56" s="10" t="str">
        <f ca="1">IFERROR(IF(AND(NOW()&lt;= EOMONTH(DATE(YEAR($O56),6, 1), 0), Overall!$A58&lt;&gt;"", MONTH($N56) &lt;= 6, MONTH($O56) &gt;= 6), IF($R56 &lt;&gt; "", $H56/$R56, ""), ""), "")</f>
        <v/>
      </c>
      <c r="AL56" s="10" t="str">
        <f ca="1">IFERROR(IF(AND(NOW()&lt;= EOMONTH(DATE(YEAR($O56),7, 1), 0), Overall!$A58&lt;&gt;"", MONTH($N56) &lt;= 7, MONTH($O56) &gt;= 7), IF($R56 &lt;&gt; "", $H56/$R56, ""), ""), "")</f>
        <v/>
      </c>
      <c r="AM56" s="10" t="str">
        <f ca="1">IFERROR(IF(AND(NOW()&lt;= EOMONTH(DATE(YEAR($O56),8, 1), 0), Overall!$A58&lt;&gt;"", MONTH($N56) &lt;= 8, MONTH($O56) &gt;= 8), IF($R56 &lt;&gt; "", $H56/$R56, ""), ""), "")</f>
        <v/>
      </c>
      <c r="AN56" s="10" t="str">
        <f ca="1">IFERROR(IF(AND(NOW()&lt;= EOMONTH(DATE(YEAR($O56),9, 1), 0), Overall!$A58&lt;&gt;"", MONTH($N56) &lt;= 9, MONTH($O56) &gt;= 9), IF($R56 &lt;&gt; "", $H56/$R56, ""), ""), "")</f>
        <v/>
      </c>
      <c r="AO56" s="10" t="str">
        <f ca="1">IFERROR(IF(AND(NOW()&lt;= EOMONTH(DATE(YEAR($O56),10, 1), 0), Overall!$A58&lt;&gt;"", MONTH($N56) &lt;= 10, MONTH($O56) &gt;= 10), IF($R56 &lt;&gt; "", $H56/$R56, ""), ""), "")</f>
        <v/>
      </c>
      <c r="AP56" s="10" t="str">
        <f ca="1">IFERROR(IF(AND(NOW()&lt;= EOMONTH(DATE(YEAR($O56),11, 1), 0), Overall!$A58&lt;&gt;"", MONTH($N56) &lt;=11, MONTH($O56) &gt;= 11), IF($R56 &lt;&gt; "", $H56/$R56, ""), ""), "")</f>
        <v/>
      </c>
      <c r="AQ56" s="10" t="str">
        <f ca="1">IFERROR(IF(AND(NOW()&lt;= EOMONTH(DATE(YEAR($O56),12, 1), 0), Overall!$A58&lt;&gt;"", MONTH($N56) &lt;= 12, MONTH($O56) &gt;= 12), IF($R56 &lt;&gt; "", $H56/$R56, ""), ""), "")</f>
        <v/>
      </c>
      <c r="AR56" s="16">
        <f t="shared" ca="1" si="1"/>
        <v>0</v>
      </c>
    </row>
    <row r="57" spans="1:44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6">
        <f>IF(Overall!F59&lt;&gt;"",VALUE(Overall!F59),"")</f>
        <v>800000</v>
      </c>
      <c r="I57" s="6">
        <f>IF(Overall!G59&lt;&gt;"",VALUE(Overall!G59),"")</f>
        <v>57</v>
      </c>
      <c r="J57" s="6">
        <f>IF(Overall!H59&lt;&gt;"",VALUE(Overall!H59),"")</f>
        <v>0</v>
      </c>
      <c r="K57" s="6">
        <f>IF(Overall!I59&lt;&gt;"",VALUE(Overall!I59),"")</f>
        <v>2.62</v>
      </c>
      <c r="L57" s="6">
        <f>IF(Overall!J59&lt;&gt;"",VALUE(Overall!J59),"")</f>
        <v>0</v>
      </c>
      <c r="M57" s="6">
        <f>IF(Overall!K59&lt;&gt;"",VALUE(Overall!K59),"")</f>
        <v>2.62</v>
      </c>
      <c r="N57" s="7">
        <f>IF(Overall!L59&lt;&gt;"",DATEVALUE(MID(Overall!L59, FIND(",", Overall!L59) + 2, FIND(" ", Overall!L59) - FIND(",", Overall!L59) - 1) &amp; " " &amp; MID(Overall!L59, FIND(" ", Overall!L59) + 1, FIND(",", Overall!L59, FIND(" ", Overall!L59)) - FIND(" ", Overall!L59) - 1) &amp; ", " &amp; MID(Overall!L59, FIND(",", Overall!L59, FIND(",",Overall!L59) + 1) + 2, LEN(Overall!L59))),"")</f>
        <v>44317</v>
      </c>
      <c r="O57" s="7">
        <f>IF(Overall!M59&lt;&gt;"",DATEVALUE(MID(Overall!M59, FIND(",", Overall!M59) + 2, FIND(" ", Overall!M59) - FIND(",", Overall!M59) - 1) &amp; " " &amp; MID(Overall!M59, FIND(" ", Overall!M59) + 1, FIND(",", Overall!M59, FIND(" ", Overall!M59)) - FIND(" ", Overall!M59) - 1) &amp; ", " &amp; MID(Overall!M59, FIND(",", Overall!M59, FIND(",",Overall!M59) + 1) + 2, LEN(Overall!M59))),"")</f>
        <v>44561</v>
      </c>
      <c r="P57" s="7">
        <f>IF(Overall!N59&lt;&gt;"",DATEVALUE(MID(Overall!N59, FIND(",", Overall!N59) + 2, FIND(" ", Overall!N59) - FIND(",", Overall!N59) - 1) &amp; " " &amp; MID(Overall!N59, FIND(" ", Overall!N59) + 1, FIND(",", Overall!N59, FIND(" ", Overall!N59)) - FIND(" ", Overall!N59) - 1) &amp; ", " &amp; MID(Overall!N59, FIND(",", Overall!N59, FIND(",",Overall!N59) + 1) + 2, LEN(Overall!N59))),"")</f>
        <v>44333</v>
      </c>
      <c r="Q57" s="7">
        <f>IF(Overall!O59&lt;&gt;"",DATEVALUE(MID(Overall!O59, FIND(",", Overall!O59) + 2, FIND(" ", Overall!O59) - FIND(",", Overall!O59) - 1) &amp; " " &amp; MID(Overall!O59, FIND(" ", Overall!O59) + 1, FIND(",", Overall!O59, FIND(" ", Overall!O59)) - FIND(" ", Overall!O59) - 1) &amp; ", " &amp; MID(Overall!O59, FIND(",", Overall!O59, FIND(",",Overall!O59) + 1) + 2, LEN(Overall!O59))),"")</f>
        <v>44309</v>
      </c>
      <c r="R57" s="5">
        <f t="shared" si="0"/>
        <v>8</v>
      </c>
      <c r="S57" s="10" t="str">
        <f>IF(Overall!$A59&lt;&gt;"",IF(AND(MONTH($N57) &lt;= 1, MONTH($O57) &gt;= 1), IF($R57 &lt;&gt; "", $H57/$R57, ""), ""),"")</f>
        <v/>
      </c>
      <c r="T57" s="10" t="str">
        <f>IF(Overall!$A59&lt;&gt;"",IF(AND(MONTH($N57) &lt;= 2, MONTH($O57) &gt;= 2), IF($R57 &lt;&gt; "", $H57/$R57, ""), ""),"")</f>
        <v/>
      </c>
      <c r="U57" s="10" t="str">
        <f>IF(Overall!$A59&lt;&gt;"",IF(AND(MONTH($N57) &lt;= 3, MONTH($O57) &gt;= 3), IF($R57 &lt;&gt; "", $H57/$R57, ""), ""),"")</f>
        <v/>
      </c>
      <c r="V57" s="10" t="str">
        <f>IF(Overall!$A59&lt;&gt;"",IF(AND(MONTH($N57) &lt;= 4, MONTH($O57) &gt;= 4), IF($R57 &lt;&gt; "", $H57/$R57, ""), ""),"")</f>
        <v/>
      </c>
      <c r="W57" s="10">
        <f>IF(Overall!$A59&lt;&gt;"",IF(AND(MONTH($N57) &lt;= 5, MONTH($O57) &gt;= 5), IF($R57 &lt;&gt; "", $H57/$R57, ""), ""),"")</f>
        <v>100000</v>
      </c>
      <c r="X57" s="10">
        <f>IF(Overall!$A59&lt;&gt;"",IF(AND(MONTH($N57) &lt;= 6, MONTH($O57) &gt;= 6), IF($R57 &lt;&gt; "", $H57/$R57, ""), ""),"")</f>
        <v>100000</v>
      </c>
      <c r="Y57" s="10">
        <f>IF(Overall!$A59&lt;&gt;"",IF(AND(MONTH($N57) &lt;= 7, MONTH($O57) &gt;= 7 ), IF($R57 &lt;&gt; "", $H57/$R57, ""), ""),"")</f>
        <v>100000</v>
      </c>
      <c r="Z57" s="10">
        <f>IF(Overall!$A59&lt;&gt;"",IF(AND(MONTH($N57) &lt;= 8, MONTH($O57) &gt;= 8), IF($R57 &lt;&gt; "", $H57/$R57, ""), ""),"")</f>
        <v>100000</v>
      </c>
      <c r="AA57" s="10">
        <f>IF(Overall!$A59&lt;&gt;"",IF(AND(MONTH($N57) &lt;= 9, MONTH($O57) &gt;= 9), IF($R57 &lt;&gt; "", $H57/$R57, ""), ""),"")</f>
        <v>100000</v>
      </c>
      <c r="AB57" s="10">
        <f>IF(Overall!$A59&lt;&gt;"",IF(AND(MONTH($N57) &lt;= 10, MONTH($O57) &gt;= 10), IF($R57 &lt;&gt; "", $H57/$R57, ""), ""),"")</f>
        <v>100000</v>
      </c>
      <c r="AC57" s="10">
        <f>IF(Overall!$A59&lt;&gt;"",IF(AND(MONTH($N57) &lt;= 11, MONTH($O57) &gt;= 11), IF($R57 &lt;&gt; "", $H57/$R57, ""), ""),"")</f>
        <v>100000</v>
      </c>
      <c r="AD57" s="10">
        <f>IF(Overall!$A59&lt;&gt;"",IF(AND(MONTH($N57) &lt;= 12, MONTH($O57) &gt;= 12), IF($R57 &lt;&gt; "", $H57/$R57, ""), ""),"")</f>
        <v>100000</v>
      </c>
      <c r="AF57" s="10" t="str">
        <f ca="1">IFERROR(IF(AND(NOW()&lt;= EOMONTH(DATE(YEAR($O57),1, 1), 0), Overall!$A59&lt;&gt;"", MONTH($N57) &lt;= 1, MONTH($O57) &gt;= 1), IF($R57 &lt;&gt; "", $H57/$R57, ""), ""), "")</f>
        <v/>
      </c>
      <c r="AG57" s="10" t="str">
        <f ca="1">IFERROR(IF(AND(NOW()&lt;= EOMONTH(DATE(YEAR($O57),2, 1), 0), Overall!$A59&lt;&gt;"", MONTH($N57) &lt;= 2, MONTH($O57) &gt;= 2), IF($R57 &lt;&gt; "", $H57/$R57, ""), ""), "")</f>
        <v/>
      </c>
      <c r="AH57" s="10" t="str">
        <f ca="1">IFERROR(IF(AND(NOW()&lt;= EOMONTH(DATE(YEAR($O57),3, 1), 0), Overall!$A59&lt;&gt;"", MONTH($N57) &lt;= 3, MONTH($O57) &gt;= 3), IF($R57 &lt;&gt; "", $H57/$R57, ""), ""), "")</f>
        <v/>
      </c>
      <c r="AI57" s="10" t="str">
        <f ca="1">IFERROR(IF(AND(NOW()&lt;= EOMONTH(DATE(YEAR($O57),4, 1), 0), Overall!$A59&lt;&gt;"", MONTH($N57) &lt;= 4, MONTH($O57) &gt;= 4), IF($R57 &lt;&gt; "", $H57/$R57, ""), ""), "")</f>
        <v/>
      </c>
      <c r="AJ57" s="10" t="str">
        <f ca="1">IFERROR(IF(AND(NOW()&lt;= EOMONTH(DATE(YEAR($O57),5, 1), 0), Overall!$A59&lt;&gt;"", MONTH($N57) &lt;= 5, MONTH($O57) &gt;= 5), IF($R57 &lt;&gt; "", $H57/$R57, ""), ""), "")</f>
        <v/>
      </c>
      <c r="AK57" s="10" t="str">
        <f ca="1">IFERROR(IF(AND(NOW()&lt;= EOMONTH(DATE(YEAR($O57),6, 1), 0), Overall!$A59&lt;&gt;"", MONTH($N57) &lt;= 6, MONTH($O57) &gt;= 6), IF($R57 &lt;&gt; "", $H57/$R57, ""), ""), "")</f>
        <v/>
      </c>
      <c r="AL57" s="10" t="str">
        <f ca="1">IFERROR(IF(AND(NOW()&lt;= EOMONTH(DATE(YEAR($O57),7, 1), 0), Overall!$A59&lt;&gt;"", MONTH($N57) &lt;= 7, MONTH($O57) &gt;= 7), IF($R57 &lt;&gt; "", $H57/$R57, ""), ""), "")</f>
        <v/>
      </c>
      <c r="AM57" s="10" t="str">
        <f ca="1">IFERROR(IF(AND(NOW()&lt;= EOMONTH(DATE(YEAR($O57),8, 1), 0), Overall!$A59&lt;&gt;"", MONTH($N57) &lt;= 8, MONTH($O57) &gt;= 8), IF($R57 &lt;&gt; "", $H57/$R57, ""), ""), "")</f>
        <v/>
      </c>
      <c r="AN57" s="10" t="str">
        <f ca="1">IFERROR(IF(AND(NOW()&lt;= EOMONTH(DATE(YEAR($O57),9, 1), 0), Overall!$A59&lt;&gt;"", MONTH($N57) &lt;= 9, MONTH($O57) &gt;= 9), IF($R57 &lt;&gt; "", $H57/$R57, ""), ""), "")</f>
        <v/>
      </c>
      <c r="AO57" s="10" t="str">
        <f ca="1">IFERROR(IF(AND(NOW()&lt;= EOMONTH(DATE(YEAR($O57),10, 1), 0), Overall!$A59&lt;&gt;"", MONTH($N57) &lt;= 10, MONTH($O57) &gt;= 10), IF($R57 &lt;&gt; "", $H57/$R57, ""), ""), "")</f>
        <v/>
      </c>
      <c r="AP57" s="10" t="str">
        <f ca="1">IFERROR(IF(AND(NOW()&lt;= EOMONTH(DATE(YEAR($O57),11, 1), 0), Overall!$A59&lt;&gt;"", MONTH($N57) &lt;=11, MONTH($O57) &gt;= 11), IF($R57 &lt;&gt; "", $H57/$R57, ""), ""), "")</f>
        <v/>
      </c>
      <c r="AQ57" s="10" t="str">
        <f ca="1">IFERROR(IF(AND(NOW()&lt;= EOMONTH(DATE(YEAR($O57),12, 1), 0), Overall!$A59&lt;&gt;"", MONTH($N57) &lt;= 12, MONTH($O57) &gt;= 12), IF($R57 &lt;&gt; "", $H57/$R57, ""), ""), "")</f>
        <v/>
      </c>
      <c r="AR57" s="16">
        <f t="shared" ca="1" si="1"/>
        <v>0</v>
      </c>
    </row>
    <row r="58" spans="1:44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6">
        <f>IF(Overall!F60&lt;&gt;"",VALUE(Overall!F60),"")</f>
        <v>800000</v>
      </c>
      <c r="I58" s="6">
        <f>IF(Overall!G60&lt;&gt;"",VALUE(Overall!G60),"")</f>
        <v>57</v>
      </c>
      <c r="J58" s="6">
        <f>IF(Overall!H60&lt;&gt;"",VALUE(Overall!H60),"")</f>
        <v>0</v>
      </c>
      <c r="K58" s="6">
        <f>IF(Overall!I60&lt;&gt;"",VALUE(Overall!I60),"")</f>
        <v>2.62</v>
      </c>
      <c r="L58" s="6">
        <f>IF(Overall!J60&lt;&gt;"",VALUE(Overall!J60),"")</f>
        <v>0</v>
      </c>
      <c r="M58" s="6">
        <f>IF(Overall!K60&lt;&gt;"",VALUE(Overall!K60),"")</f>
        <v>2.62</v>
      </c>
      <c r="N58" s="7">
        <f>IF(Overall!L60&lt;&gt;"",DATEVALUE(MID(Overall!L60, FIND(",", Overall!L60) + 2, FIND(" ", Overall!L60) - FIND(",", Overall!L60) - 1) &amp; " " &amp; MID(Overall!L60, FIND(" ", Overall!L60) + 1, FIND(",", Overall!L60, FIND(" ", Overall!L60)) - FIND(" ", Overall!L60) - 1) &amp; ", " &amp; MID(Overall!L60, FIND(",", Overall!L60, FIND(",",Overall!L60) + 1) + 2, LEN(Overall!L60))),"")</f>
        <v>44317</v>
      </c>
      <c r="O58" s="7">
        <f>IF(Overall!M60&lt;&gt;"",DATEVALUE(MID(Overall!M60, FIND(",", Overall!M60) + 2, FIND(" ", Overall!M60) - FIND(",", Overall!M60) - 1) &amp; " " &amp; MID(Overall!M60, FIND(" ", Overall!M60) + 1, FIND(",", Overall!M60, FIND(" ", Overall!M60)) - FIND(" ", Overall!M60) - 1) &amp; ", " &amp; MID(Overall!M60, FIND(",", Overall!M60, FIND(",",Overall!M60) + 1) + 2, LEN(Overall!M60))),"")</f>
        <v>44561</v>
      </c>
      <c r="P58" s="7">
        <f>IF(Overall!N60&lt;&gt;"",DATEVALUE(MID(Overall!N60, FIND(",", Overall!N60) + 2, FIND(" ", Overall!N60) - FIND(",", Overall!N60) - 1) &amp; " " &amp; MID(Overall!N60, FIND(" ", Overall!N60) + 1, FIND(",", Overall!N60, FIND(" ", Overall!N60)) - FIND(" ", Overall!N60) - 1) &amp; ", " &amp; MID(Overall!N60, FIND(",", Overall!N60, FIND(",",Overall!N60) + 1) + 2, LEN(Overall!N60))),"")</f>
        <v>44333</v>
      </c>
      <c r="Q58" s="7">
        <f>IF(Overall!O60&lt;&gt;"",DATEVALUE(MID(Overall!O60, FIND(",", Overall!O60) + 2, FIND(" ", Overall!O60) - FIND(",", Overall!O60) - 1) &amp; " " &amp; MID(Overall!O60, FIND(" ", Overall!O60) + 1, FIND(",", Overall!O60, FIND(" ", Overall!O60)) - FIND(" ", Overall!O60) - 1) &amp; ", " &amp; MID(Overall!O60, FIND(",", Overall!O60, FIND(",",Overall!O60) + 1) + 2, LEN(Overall!O60))),"")</f>
        <v>44309</v>
      </c>
      <c r="R58" s="5">
        <f t="shared" si="0"/>
        <v>8</v>
      </c>
      <c r="S58" s="10" t="str">
        <f>IF(Overall!$A60&lt;&gt;"",IF(AND(MONTH($N58) &lt;= 1, MONTH($O58) &gt;= 1), IF($R58 &lt;&gt; "", $H58/$R58, ""), ""),"")</f>
        <v/>
      </c>
      <c r="T58" s="10" t="str">
        <f>IF(Overall!$A60&lt;&gt;"",IF(AND(MONTH($N58) &lt;= 2, MONTH($O58) &gt;= 2), IF($R58 &lt;&gt; "", $H58/$R58, ""), ""),"")</f>
        <v/>
      </c>
      <c r="U58" s="10" t="str">
        <f>IF(Overall!$A60&lt;&gt;"",IF(AND(MONTH($N58) &lt;= 3, MONTH($O58) &gt;= 3), IF($R58 &lt;&gt; "", $H58/$R58, ""), ""),"")</f>
        <v/>
      </c>
      <c r="V58" s="10" t="str">
        <f>IF(Overall!$A60&lt;&gt;"",IF(AND(MONTH($N58) &lt;= 4, MONTH($O58) &gt;= 4), IF($R58 &lt;&gt; "", $H58/$R58, ""), ""),"")</f>
        <v/>
      </c>
      <c r="W58" s="10">
        <f>IF(Overall!$A60&lt;&gt;"",IF(AND(MONTH($N58) &lt;= 5, MONTH($O58) &gt;= 5), IF($R58 &lt;&gt; "", $H58/$R58, ""), ""),"")</f>
        <v>100000</v>
      </c>
      <c r="X58" s="10">
        <f>IF(Overall!$A60&lt;&gt;"",IF(AND(MONTH($N58) &lt;= 6, MONTH($O58) &gt;= 6), IF($R58 &lt;&gt; "", $H58/$R58, ""), ""),"")</f>
        <v>100000</v>
      </c>
      <c r="Y58" s="10">
        <f>IF(Overall!$A60&lt;&gt;"",IF(AND(MONTH($N58) &lt;= 7, MONTH($O58) &gt;= 7 ), IF($R58 &lt;&gt; "", $H58/$R58, ""), ""),"")</f>
        <v>100000</v>
      </c>
      <c r="Z58" s="10">
        <f>IF(Overall!$A60&lt;&gt;"",IF(AND(MONTH($N58) &lt;= 8, MONTH($O58) &gt;= 8), IF($R58 &lt;&gt; "", $H58/$R58, ""), ""),"")</f>
        <v>100000</v>
      </c>
      <c r="AA58" s="10">
        <f>IF(Overall!$A60&lt;&gt;"",IF(AND(MONTH($N58) &lt;= 9, MONTH($O58) &gt;= 9), IF($R58 &lt;&gt; "", $H58/$R58, ""), ""),"")</f>
        <v>100000</v>
      </c>
      <c r="AB58" s="10">
        <f>IF(Overall!$A60&lt;&gt;"",IF(AND(MONTH($N58) &lt;= 10, MONTH($O58) &gt;= 10), IF($R58 &lt;&gt; "", $H58/$R58, ""), ""),"")</f>
        <v>100000</v>
      </c>
      <c r="AC58" s="10">
        <f>IF(Overall!$A60&lt;&gt;"",IF(AND(MONTH($N58) &lt;= 11, MONTH($O58) &gt;= 11), IF($R58 &lt;&gt; "", $H58/$R58, ""), ""),"")</f>
        <v>100000</v>
      </c>
      <c r="AD58" s="10">
        <f>IF(Overall!$A60&lt;&gt;"",IF(AND(MONTH($N58) &lt;= 12, MONTH($O58) &gt;= 12), IF($R58 &lt;&gt; "", $H58/$R58, ""), ""),"")</f>
        <v>100000</v>
      </c>
      <c r="AF58" s="10" t="str">
        <f ca="1">IFERROR(IF(AND(NOW()&lt;= EOMONTH(DATE(YEAR($O58),1, 1), 0), Overall!$A60&lt;&gt;"", MONTH($N58) &lt;= 1, MONTH($O58) &gt;= 1), IF($R58 &lt;&gt; "", $H58/$R58, ""), ""), "")</f>
        <v/>
      </c>
      <c r="AG58" s="10" t="str">
        <f ca="1">IFERROR(IF(AND(NOW()&lt;= EOMONTH(DATE(YEAR($O58),2, 1), 0), Overall!$A60&lt;&gt;"", MONTH($N58) &lt;= 2, MONTH($O58) &gt;= 2), IF($R58 &lt;&gt; "", $H58/$R58, ""), ""), "")</f>
        <v/>
      </c>
      <c r="AH58" s="10" t="str">
        <f ca="1">IFERROR(IF(AND(NOW()&lt;= EOMONTH(DATE(YEAR($O58),3, 1), 0), Overall!$A60&lt;&gt;"", MONTH($N58) &lt;= 3, MONTH($O58) &gt;= 3), IF($R58 &lt;&gt; "", $H58/$R58, ""), ""), "")</f>
        <v/>
      </c>
      <c r="AI58" s="10" t="str">
        <f ca="1">IFERROR(IF(AND(NOW()&lt;= EOMONTH(DATE(YEAR($O58),4, 1), 0), Overall!$A60&lt;&gt;"", MONTH($N58) &lt;= 4, MONTH($O58) &gt;= 4), IF($R58 &lt;&gt; "", $H58/$R58, ""), ""), "")</f>
        <v/>
      </c>
      <c r="AJ58" s="10" t="str">
        <f ca="1">IFERROR(IF(AND(NOW()&lt;= EOMONTH(DATE(YEAR($O58),5, 1), 0), Overall!$A60&lt;&gt;"", MONTH($N58) &lt;= 5, MONTH($O58) &gt;= 5), IF($R58 &lt;&gt; "", $H58/$R58, ""), ""), "")</f>
        <v/>
      </c>
      <c r="AK58" s="10" t="str">
        <f ca="1">IFERROR(IF(AND(NOW()&lt;= EOMONTH(DATE(YEAR($O58),6, 1), 0), Overall!$A60&lt;&gt;"", MONTH($N58) &lt;= 6, MONTH($O58) &gt;= 6), IF($R58 &lt;&gt; "", $H58/$R58, ""), ""), "")</f>
        <v/>
      </c>
      <c r="AL58" s="10" t="str">
        <f ca="1">IFERROR(IF(AND(NOW()&lt;= EOMONTH(DATE(YEAR($O58),7, 1), 0), Overall!$A60&lt;&gt;"", MONTH($N58) &lt;= 7, MONTH($O58) &gt;= 7), IF($R58 &lt;&gt; "", $H58/$R58, ""), ""), "")</f>
        <v/>
      </c>
      <c r="AM58" s="10" t="str">
        <f ca="1">IFERROR(IF(AND(NOW()&lt;= EOMONTH(DATE(YEAR($O58),8, 1), 0), Overall!$A60&lt;&gt;"", MONTH($N58) &lt;= 8, MONTH($O58) &gt;= 8), IF($R58 &lt;&gt; "", $H58/$R58, ""), ""), "")</f>
        <v/>
      </c>
      <c r="AN58" s="10" t="str">
        <f ca="1">IFERROR(IF(AND(NOW()&lt;= EOMONTH(DATE(YEAR($O58),9, 1), 0), Overall!$A60&lt;&gt;"", MONTH($N58) &lt;= 9, MONTH($O58) &gt;= 9), IF($R58 &lt;&gt; "", $H58/$R58, ""), ""), "")</f>
        <v/>
      </c>
      <c r="AO58" s="10" t="str">
        <f ca="1">IFERROR(IF(AND(NOW()&lt;= EOMONTH(DATE(YEAR($O58),10, 1), 0), Overall!$A60&lt;&gt;"", MONTH($N58) &lt;= 10, MONTH($O58) &gt;= 10), IF($R58 &lt;&gt; "", $H58/$R58, ""), ""), "")</f>
        <v/>
      </c>
      <c r="AP58" s="10" t="str">
        <f ca="1">IFERROR(IF(AND(NOW()&lt;= EOMONTH(DATE(YEAR($O58),11, 1), 0), Overall!$A60&lt;&gt;"", MONTH($N58) &lt;=11, MONTH($O58) &gt;= 11), IF($R58 &lt;&gt; "", $H58/$R58, ""), ""), "")</f>
        <v/>
      </c>
      <c r="AQ58" s="10" t="str">
        <f ca="1">IFERROR(IF(AND(NOW()&lt;= EOMONTH(DATE(YEAR($O58),12, 1), 0), Overall!$A60&lt;&gt;"", MONTH($N58) &lt;= 12, MONTH($O58) &gt;= 12), IF($R58 &lt;&gt; "", $H58/$R58, ""), ""), "")</f>
        <v/>
      </c>
      <c r="AR58" s="16">
        <f t="shared" ca="1" si="1"/>
        <v>0</v>
      </c>
    </row>
    <row r="59" spans="1:44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6">
        <f>IF(Overall!F61&lt;&gt;"",VALUE(Overall!F61),"")</f>
        <v>800000</v>
      </c>
      <c r="I59" s="6">
        <f>IF(Overall!G61&lt;&gt;"",VALUE(Overall!G61),"")</f>
        <v>57</v>
      </c>
      <c r="J59" s="6">
        <f>IF(Overall!H61&lt;&gt;"",VALUE(Overall!H61),"")</f>
        <v>0</v>
      </c>
      <c r="K59" s="6">
        <f>IF(Overall!I61&lt;&gt;"",VALUE(Overall!I61),"")</f>
        <v>2.62</v>
      </c>
      <c r="L59" s="6">
        <f>IF(Overall!J61&lt;&gt;"",VALUE(Overall!J61),"")</f>
        <v>0</v>
      </c>
      <c r="M59" s="6">
        <f>IF(Overall!K61&lt;&gt;"",VALUE(Overall!K61),"")</f>
        <v>2.62</v>
      </c>
      <c r="N59" s="7">
        <f>IF(Overall!L61&lt;&gt;"",DATEVALUE(MID(Overall!L61, FIND(",", Overall!L61) + 2, FIND(" ", Overall!L61) - FIND(",", Overall!L61) - 1) &amp; " " &amp; MID(Overall!L61, FIND(" ", Overall!L61) + 1, FIND(",", Overall!L61, FIND(" ", Overall!L61)) - FIND(" ", Overall!L61) - 1) &amp; ", " &amp; MID(Overall!L61, FIND(",", Overall!L61, FIND(",",Overall!L61) + 1) + 2, LEN(Overall!L61))),"")</f>
        <v>44317</v>
      </c>
      <c r="O59" s="7">
        <f>IF(Overall!M61&lt;&gt;"",DATEVALUE(MID(Overall!M61, FIND(",", Overall!M61) + 2, FIND(" ", Overall!M61) - FIND(",", Overall!M61) - 1) &amp; " " &amp; MID(Overall!M61, FIND(" ", Overall!M61) + 1, FIND(",", Overall!M61, FIND(" ", Overall!M61)) - FIND(" ", Overall!M61) - 1) &amp; ", " &amp; MID(Overall!M61, FIND(",", Overall!M61, FIND(",",Overall!M61) + 1) + 2, LEN(Overall!M61))),"")</f>
        <v>44561</v>
      </c>
      <c r="P59" s="7">
        <f>IF(Overall!N61&lt;&gt;"",DATEVALUE(MID(Overall!N61, FIND(",", Overall!N61) + 2, FIND(" ", Overall!N61) - FIND(",", Overall!N61) - 1) &amp; " " &amp; MID(Overall!N61, FIND(" ", Overall!N61) + 1, FIND(",", Overall!N61, FIND(" ", Overall!N61)) - FIND(" ", Overall!N61) - 1) &amp; ", " &amp; MID(Overall!N61, FIND(",", Overall!N61, FIND(",",Overall!N61) + 1) + 2, LEN(Overall!N61))),"")</f>
        <v>44333</v>
      </c>
      <c r="Q59" s="7">
        <f>IF(Overall!O61&lt;&gt;"",DATEVALUE(MID(Overall!O61, FIND(",", Overall!O61) + 2, FIND(" ", Overall!O61) - FIND(",", Overall!O61) - 1) &amp; " " &amp; MID(Overall!O61, FIND(" ", Overall!O61) + 1, FIND(",", Overall!O61, FIND(" ", Overall!O61)) - FIND(" ", Overall!O61) - 1) &amp; ", " &amp; MID(Overall!O61, FIND(",", Overall!O61, FIND(",",Overall!O61) + 1) + 2, LEN(Overall!O61))),"")</f>
        <v>44309</v>
      </c>
      <c r="R59" s="5">
        <f t="shared" si="0"/>
        <v>8</v>
      </c>
      <c r="S59" s="10" t="str">
        <f>IF(Overall!$A61&lt;&gt;"",IF(AND(MONTH($N59) &lt;= 1, MONTH($O59) &gt;= 1), IF($R59 &lt;&gt; "", $H59/$R59, ""), ""),"")</f>
        <v/>
      </c>
      <c r="T59" s="10" t="str">
        <f>IF(Overall!$A61&lt;&gt;"",IF(AND(MONTH($N59) &lt;= 2, MONTH($O59) &gt;= 2), IF($R59 &lt;&gt; "", $H59/$R59, ""), ""),"")</f>
        <v/>
      </c>
      <c r="U59" s="10" t="str">
        <f>IF(Overall!$A61&lt;&gt;"",IF(AND(MONTH($N59) &lt;= 3, MONTH($O59) &gt;= 3), IF($R59 &lt;&gt; "", $H59/$R59, ""), ""),"")</f>
        <v/>
      </c>
      <c r="V59" s="10" t="str">
        <f>IF(Overall!$A61&lt;&gt;"",IF(AND(MONTH($N59) &lt;= 4, MONTH($O59) &gt;= 4), IF($R59 &lt;&gt; "", $H59/$R59, ""), ""),"")</f>
        <v/>
      </c>
      <c r="W59" s="10">
        <f>IF(Overall!$A61&lt;&gt;"",IF(AND(MONTH($N59) &lt;= 5, MONTH($O59) &gt;= 5), IF($R59 &lt;&gt; "", $H59/$R59, ""), ""),"")</f>
        <v>100000</v>
      </c>
      <c r="X59" s="10">
        <f>IF(Overall!$A61&lt;&gt;"",IF(AND(MONTH($N59) &lt;= 6, MONTH($O59) &gt;= 6), IF($R59 &lt;&gt; "", $H59/$R59, ""), ""),"")</f>
        <v>100000</v>
      </c>
      <c r="Y59" s="10">
        <f>IF(Overall!$A61&lt;&gt;"",IF(AND(MONTH($N59) &lt;= 7, MONTH($O59) &gt;= 7 ), IF($R59 &lt;&gt; "", $H59/$R59, ""), ""),"")</f>
        <v>100000</v>
      </c>
      <c r="Z59" s="10">
        <f>IF(Overall!$A61&lt;&gt;"",IF(AND(MONTH($N59) &lt;= 8, MONTH($O59) &gt;= 8), IF($R59 &lt;&gt; "", $H59/$R59, ""), ""),"")</f>
        <v>100000</v>
      </c>
      <c r="AA59" s="10">
        <f>IF(Overall!$A61&lt;&gt;"",IF(AND(MONTH($N59) &lt;= 9, MONTH($O59) &gt;= 9), IF($R59 &lt;&gt; "", $H59/$R59, ""), ""),"")</f>
        <v>100000</v>
      </c>
      <c r="AB59" s="10">
        <f>IF(Overall!$A61&lt;&gt;"",IF(AND(MONTH($N59) &lt;= 10, MONTH($O59) &gt;= 10), IF($R59 &lt;&gt; "", $H59/$R59, ""), ""),"")</f>
        <v>100000</v>
      </c>
      <c r="AC59" s="10">
        <f>IF(Overall!$A61&lt;&gt;"",IF(AND(MONTH($N59) &lt;= 11, MONTH($O59) &gt;= 11), IF($R59 &lt;&gt; "", $H59/$R59, ""), ""),"")</f>
        <v>100000</v>
      </c>
      <c r="AD59" s="10">
        <f>IF(Overall!$A61&lt;&gt;"",IF(AND(MONTH($N59) &lt;= 12, MONTH($O59) &gt;= 12), IF($R59 &lt;&gt; "", $H59/$R59, ""), ""),"")</f>
        <v>100000</v>
      </c>
      <c r="AF59" s="10" t="str">
        <f ca="1">IFERROR(IF(AND(NOW()&lt;= EOMONTH(DATE(YEAR($O59),1, 1), 0), Overall!$A61&lt;&gt;"", MONTH($N59) &lt;= 1, MONTH($O59) &gt;= 1), IF($R59 &lt;&gt; "", $H59/$R59, ""), ""), "")</f>
        <v/>
      </c>
      <c r="AG59" s="10" t="str">
        <f ca="1">IFERROR(IF(AND(NOW()&lt;= EOMONTH(DATE(YEAR($O59),2, 1), 0), Overall!$A61&lt;&gt;"", MONTH($N59) &lt;= 2, MONTH($O59) &gt;= 2), IF($R59 &lt;&gt; "", $H59/$R59, ""), ""), "")</f>
        <v/>
      </c>
      <c r="AH59" s="10" t="str">
        <f ca="1">IFERROR(IF(AND(NOW()&lt;= EOMONTH(DATE(YEAR($O59),3, 1), 0), Overall!$A61&lt;&gt;"", MONTH($N59) &lt;= 3, MONTH($O59) &gt;= 3), IF($R59 &lt;&gt; "", $H59/$R59, ""), ""), "")</f>
        <v/>
      </c>
      <c r="AI59" s="10" t="str">
        <f ca="1">IFERROR(IF(AND(NOW()&lt;= EOMONTH(DATE(YEAR($O59),4, 1), 0), Overall!$A61&lt;&gt;"", MONTH($N59) &lt;= 4, MONTH($O59) &gt;= 4), IF($R59 &lt;&gt; "", $H59/$R59, ""), ""), "")</f>
        <v/>
      </c>
      <c r="AJ59" s="10" t="str">
        <f ca="1">IFERROR(IF(AND(NOW()&lt;= EOMONTH(DATE(YEAR($O59),5, 1), 0), Overall!$A61&lt;&gt;"", MONTH($N59) &lt;= 5, MONTH($O59) &gt;= 5), IF($R59 &lt;&gt; "", $H59/$R59, ""), ""), "")</f>
        <v/>
      </c>
      <c r="AK59" s="10" t="str">
        <f ca="1">IFERROR(IF(AND(NOW()&lt;= EOMONTH(DATE(YEAR($O59),6, 1), 0), Overall!$A61&lt;&gt;"", MONTH($N59) &lt;= 6, MONTH($O59) &gt;= 6), IF($R59 &lt;&gt; "", $H59/$R59, ""), ""), "")</f>
        <v/>
      </c>
      <c r="AL59" s="10" t="str">
        <f ca="1">IFERROR(IF(AND(NOW()&lt;= EOMONTH(DATE(YEAR($O59),7, 1), 0), Overall!$A61&lt;&gt;"", MONTH($N59) &lt;= 7, MONTH($O59) &gt;= 7), IF($R59 &lt;&gt; "", $H59/$R59, ""), ""), "")</f>
        <v/>
      </c>
      <c r="AM59" s="10" t="str">
        <f ca="1">IFERROR(IF(AND(NOW()&lt;= EOMONTH(DATE(YEAR($O59),8, 1), 0), Overall!$A61&lt;&gt;"", MONTH($N59) &lt;= 8, MONTH($O59) &gt;= 8), IF($R59 &lt;&gt; "", $H59/$R59, ""), ""), "")</f>
        <v/>
      </c>
      <c r="AN59" s="10" t="str">
        <f ca="1">IFERROR(IF(AND(NOW()&lt;= EOMONTH(DATE(YEAR($O59),9, 1), 0), Overall!$A61&lt;&gt;"", MONTH($N59) &lt;= 9, MONTH($O59) &gt;= 9), IF($R59 &lt;&gt; "", $H59/$R59, ""), ""), "")</f>
        <v/>
      </c>
      <c r="AO59" s="10" t="str">
        <f ca="1">IFERROR(IF(AND(NOW()&lt;= EOMONTH(DATE(YEAR($O59),10, 1), 0), Overall!$A61&lt;&gt;"", MONTH($N59) &lt;= 10, MONTH($O59) &gt;= 10), IF($R59 &lt;&gt; "", $H59/$R59, ""), ""), "")</f>
        <v/>
      </c>
      <c r="AP59" s="10" t="str">
        <f ca="1">IFERROR(IF(AND(NOW()&lt;= EOMONTH(DATE(YEAR($O59),11, 1), 0), Overall!$A61&lt;&gt;"", MONTH($N59) &lt;=11, MONTH($O59) &gt;= 11), IF($R59 &lt;&gt; "", $H59/$R59, ""), ""), "")</f>
        <v/>
      </c>
      <c r="AQ59" s="10" t="str">
        <f ca="1">IFERROR(IF(AND(NOW()&lt;= EOMONTH(DATE(YEAR($O59),12, 1), 0), Overall!$A61&lt;&gt;"", MONTH($N59) &lt;= 12, MONTH($O59) &gt;= 12), IF($R59 &lt;&gt; "", $H59/$R59, ""), ""), "")</f>
        <v/>
      </c>
      <c r="AR59" s="16">
        <f t="shared" ca="1" si="1"/>
        <v>0</v>
      </c>
    </row>
    <row r="60" spans="1:44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6">
        <f>IF(Overall!F62&lt;&gt;"",VALUE(Overall!F62),"")</f>
        <v>800000</v>
      </c>
      <c r="I60" s="6">
        <f>IF(Overall!G62&lt;&gt;"",VALUE(Overall!G62),"")</f>
        <v>57</v>
      </c>
      <c r="J60" s="6">
        <f>IF(Overall!H62&lt;&gt;"",VALUE(Overall!H62),"")</f>
        <v>0</v>
      </c>
      <c r="K60" s="6">
        <f>IF(Overall!I62&lt;&gt;"",VALUE(Overall!I62),"")</f>
        <v>2.61</v>
      </c>
      <c r="L60" s="6">
        <f>IF(Overall!J62&lt;&gt;"",VALUE(Overall!J62),"")</f>
        <v>0</v>
      </c>
      <c r="M60" s="6">
        <f>IF(Overall!K62&lt;&gt;"",VALUE(Overall!K62),"")</f>
        <v>2.61</v>
      </c>
      <c r="N60" s="7">
        <f>IF(Overall!L62&lt;&gt;"",DATEVALUE(MID(Overall!L62, FIND(",", Overall!L62) + 2, FIND(" ", Overall!L62) - FIND(",", Overall!L62) - 1) &amp; " " &amp; MID(Overall!L62, FIND(" ", Overall!L62) + 1, FIND(",", Overall!L62, FIND(" ", Overall!L62)) - FIND(" ", Overall!L62) - 1) &amp; ", " &amp; MID(Overall!L62, FIND(",", Overall!L62, FIND(",",Overall!L62) + 1) + 2, LEN(Overall!L62))),"")</f>
        <v>44317</v>
      </c>
      <c r="O60" s="7">
        <f>IF(Overall!M62&lt;&gt;"",DATEVALUE(MID(Overall!M62, FIND(",", Overall!M62) + 2, FIND(" ", Overall!M62) - FIND(",", Overall!M62) - 1) &amp; " " &amp; MID(Overall!M62, FIND(" ", Overall!M62) + 1, FIND(",", Overall!M62, FIND(" ", Overall!M62)) - FIND(" ", Overall!M62) - 1) &amp; ", " &amp; MID(Overall!M62, FIND(",", Overall!M62, FIND(",",Overall!M62) + 1) + 2, LEN(Overall!M62))),"")</f>
        <v>44561</v>
      </c>
      <c r="P60" s="7">
        <f>IF(Overall!N62&lt;&gt;"",DATEVALUE(MID(Overall!N62, FIND(",", Overall!N62) + 2, FIND(" ", Overall!N62) - FIND(",", Overall!N62) - 1) &amp; " " &amp; MID(Overall!N62, FIND(" ", Overall!N62) + 1, FIND(",", Overall!N62, FIND(" ", Overall!N62)) - FIND(" ", Overall!N62) - 1) &amp; ", " &amp; MID(Overall!N62, FIND(",", Overall!N62, FIND(",",Overall!N62) + 1) + 2, LEN(Overall!N62))),"")</f>
        <v>44333</v>
      </c>
      <c r="Q60" s="7">
        <f>IF(Overall!O62&lt;&gt;"",DATEVALUE(MID(Overall!O62, FIND(",", Overall!O62) + 2, FIND(" ", Overall!O62) - FIND(",", Overall!O62) - 1) &amp; " " &amp; MID(Overall!O62, FIND(" ", Overall!O62) + 1, FIND(",", Overall!O62, FIND(" ", Overall!O62)) - FIND(" ", Overall!O62) - 1) &amp; ", " &amp; MID(Overall!O62, FIND(",", Overall!O62, FIND(",",Overall!O62) + 1) + 2, LEN(Overall!O62))),"")</f>
        <v>44309</v>
      </c>
      <c r="R60" s="5">
        <f t="shared" si="0"/>
        <v>8</v>
      </c>
      <c r="S60" s="10" t="str">
        <f>IF(Overall!$A62&lt;&gt;"",IF(AND(MONTH($N60) &lt;= 1, MONTH($O60) &gt;= 1), IF($R60 &lt;&gt; "", $H60/$R60, ""), ""),"")</f>
        <v/>
      </c>
      <c r="T60" s="10" t="str">
        <f>IF(Overall!$A62&lt;&gt;"",IF(AND(MONTH($N60) &lt;= 2, MONTH($O60) &gt;= 2), IF($R60 &lt;&gt; "", $H60/$R60, ""), ""),"")</f>
        <v/>
      </c>
      <c r="U60" s="10" t="str">
        <f>IF(Overall!$A62&lt;&gt;"",IF(AND(MONTH($N60) &lt;= 3, MONTH($O60) &gt;= 3), IF($R60 &lt;&gt; "", $H60/$R60, ""), ""),"")</f>
        <v/>
      </c>
      <c r="V60" s="10" t="str">
        <f>IF(Overall!$A62&lt;&gt;"",IF(AND(MONTH($N60) &lt;= 4, MONTH($O60) &gt;= 4), IF($R60 &lt;&gt; "", $H60/$R60, ""), ""),"")</f>
        <v/>
      </c>
      <c r="W60" s="10">
        <f>IF(Overall!$A62&lt;&gt;"",IF(AND(MONTH($N60) &lt;= 5, MONTH($O60) &gt;= 5), IF($R60 &lt;&gt; "", $H60/$R60, ""), ""),"")</f>
        <v>100000</v>
      </c>
      <c r="X60" s="10">
        <f>IF(Overall!$A62&lt;&gt;"",IF(AND(MONTH($N60) &lt;= 6, MONTH($O60) &gt;= 6), IF($R60 &lt;&gt; "", $H60/$R60, ""), ""),"")</f>
        <v>100000</v>
      </c>
      <c r="Y60" s="10">
        <f>IF(Overall!$A62&lt;&gt;"",IF(AND(MONTH($N60) &lt;= 7, MONTH($O60) &gt;= 7 ), IF($R60 &lt;&gt; "", $H60/$R60, ""), ""),"")</f>
        <v>100000</v>
      </c>
      <c r="Z60" s="10">
        <f>IF(Overall!$A62&lt;&gt;"",IF(AND(MONTH($N60) &lt;= 8, MONTH($O60) &gt;= 8), IF($R60 &lt;&gt; "", $H60/$R60, ""), ""),"")</f>
        <v>100000</v>
      </c>
      <c r="AA60" s="10">
        <f>IF(Overall!$A62&lt;&gt;"",IF(AND(MONTH($N60) &lt;= 9, MONTH($O60) &gt;= 9), IF($R60 &lt;&gt; "", $H60/$R60, ""), ""),"")</f>
        <v>100000</v>
      </c>
      <c r="AB60" s="10">
        <f>IF(Overall!$A62&lt;&gt;"",IF(AND(MONTH($N60) &lt;= 10, MONTH($O60) &gt;= 10), IF($R60 &lt;&gt; "", $H60/$R60, ""), ""),"")</f>
        <v>100000</v>
      </c>
      <c r="AC60" s="10">
        <f>IF(Overall!$A62&lt;&gt;"",IF(AND(MONTH($N60) &lt;= 11, MONTH($O60) &gt;= 11), IF($R60 &lt;&gt; "", $H60/$R60, ""), ""),"")</f>
        <v>100000</v>
      </c>
      <c r="AD60" s="10">
        <f>IF(Overall!$A62&lt;&gt;"",IF(AND(MONTH($N60) &lt;= 12, MONTH($O60) &gt;= 12), IF($R60 &lt;&gt; "", $H60/$R60, ""), ""),"")</f>
        <v>100000</v>
      </c>
      <c r="AF60" s="10" t="str">
        <f ca="1">IFERROR(IF(AND(NOW()&lt;= EOMONTH(DATE(YEAR($O60),1, 1), 0), Overall!$A62&lt;&gt;"", MONTH($N60) &lt;= 1, MONTH($O60) &gt;= 1), IF($R60 &lt;&gt; "", $H60/$R60, ""), ""), "")</f>
        <v/>
      </c>
      <c r="AG60" s="10" t="str">
        <f ca="1">IFERROR(IF(AND(NOW()&lt;= EOMONTH(DATE(YEAR($O60),2, 1), 0), Overall!$A62&lt;&gt;"", MONTH($N60) &lt;= 2, MONTH($O60) &gt;= 2), IF($R60 &lt;&gt; "", $H60/$R60, ""), ""), "")</f>
        <v/>
      </c>
      <c r="AH60" s="10" t="str">
        <f ca="1">IFERROR(IF(AND(NOW()&lt;= EOMONTH(DATE(YEAR($O60),3, 1), 0), Overall!$A62&lt;&gt;"", MONTH($N60) &lt;= 3, MONTH($O60) &gt;= 3), IF($R60 &lt;&gt; "", $H60/$R60, ""), ""), "")</f>
        <v/>
      </c>
      <c r="AI60" s="10" t="str">
        <f ca="1">IFERROR(IF(AND(NOW()&lt;= EOMONTH(DATE(YEAR($O60),4, 1), 0), Overall!$A62&lt;&gt;"", MONTH($N60) &lt;= 4, MONTH($O60) &gt;= 4), IF($R60 &lt;&gt; "", $H60/$R60, ""), ""), "")</f>
        <v/>
      </c>
      <c r="AJ60" s="10" t="str">
        <f ca="1">IFERROR(IF(AND(NOW()&lt;= EOMONTH(DATE(YEAR($O60),5, 1), 0), Overall!$A62&lt;&gt;"", MONTH($N60) &lt;= 5, MONTH($O60) &gt;= 5), IF($R60 &lt;&gt; "", $H60/$R60, ""), ""), "")</f>
        <v/>
      </c>
      <c r="AK60" s="10" t="str">
        <f ca="1">IFERROR(IF(AND(NOW()&lt;= EOMONTH(DATE(YEAR($O60),6, 1), 0), Overall!$A62&lt;&gt;"", MONTH($N60) &lt;= 6, MONTH($O60) &gt;= 6), IF($R60 &lt;&gt; "", $H60/$R60, ""), ""), "")</f>
        <v/>
      </c>
      <c r="AL60" s="10" t="str">
        <f ca="1">IFERROR(IF(AND(NOW()&lt;= EOMONTH(DATE(YEAR($O60),7, 1), 0), Overall!$A62&lt;&gt;"", MONTH($N60) &lt;= 7, MONTH($O60) &gt;= 7), IF($R60 &lt;&gt; "", $H60/$R60, ""), ""), "")</f>
        <v/>
      </c>
      <c r="AM60" s="10" t="str">
        <f ca="1">IFERROR(IF(AND(NOW()&lt;= EOMONTH(DATE(YEAR($O60),8, 1), 0), Overall!$A62&lt;&gt;"", MONTH($N60) &lt;= 8, MONTH($O60) &gt;= 8), IF($R60 &lt;&gt; "", $H60/$R60, ""), ""), "")</f>
        <v/>
      </c>
      <c r="AN60" s="10" t="str">
        <f ca="1">IFERROR(IF(AND(NOW()&lt;= EOMONTH(DATE(YEAR($O60),9, 1), 0), Overall!$A62&lt;&gt;"", MONTH($N60) &lt;= 9, MONTH($O60) &gt;= 9), IF($R60 &lt;&gt; "", $H60/$R60, ""), ""), "")</f>
        <v/>
      </c>
      <c r="AO60" s="10" t="str">
        <f ca="1">IFERROR(IF(AND(NOW()&lt;= EOMONTH(DATE(YEAR($O60),10, 1), 0), Overall!$A62&lt;&gt;"", MONTH($N60) &lt;= 10, MONTH($O60) &gt;= 10), IF($R60 &lt;&gt; "", $H60/$R60, ""), ""), "")</f>
        <v/>
      </c>
      <c r="AP60" s="10" t="str">
        <f ca="1">IFERROR(IF(AND(NOW()&lt;= EOMONTH(DATE(YEAR($O60),11, 1), 0), Overall!$A62&lt;&gt;"", MONTH($N60) &lt;=11, MONTH($O60) &gt;= 11), IF($R60 &lt;&gt; "", $H60/$R60, ""), ""), "")</f>
        <v/>
      </c>
      <c r="AQ60" s="10" t="str">
        <f ca="1">IFERROR(IF(AND(NOW()&lt;= EOMONTH(DATE(YEAR($O60),12, 1), 0), Overall!$A62&lt;&gt;"", MONTH($N60) &lt;= 12, MONTH($O60) &gt;= 12), IF($R60 &lt;&gt; "", $H60/$R60, ""), ""), "")</f>
        <v/>
      </c>
      <c r="AR60" s="16">
        <f t="shared" ca="1" si="1"/>
        <v>0</v>
      </c>
    </row>
    <row r="61" spans="1:44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6">
        <f>IF(Overall!F63&lt;&gt;"",VALUE(Overall!F63),"")</f>
        <v>800000</v>
      </c>
      <c r="I61" s="6">
        <f>IF(Overall!G63&lt;&gt;"",VALUE(Overall!G63),"")</f>
        <v>58</v>
      </c>
      <c r="J61" s="6">
        <f>IF(Overall!H63&lt;&gt;"",VALUE(Overall!H63),"")</f>
        <v>0</v>
      </c>
      <c r="K61" s="6">
        <f>IF(Overall!I63&lt;&gt;"",VALUE(Overall!I63),"")</f>
        <v>2.73</v>
      </c>
      <c r="L61" s="6">
        <f>IF(Overall!J63&lt;&gt;"",VALUE(Overall!J63),"")</f>
        <v>0</v>
      </c>
      <c r="M61" s="6">
        <f>IF(Overall!K63&lt;&gt;"",VALUE(Overall!K63),"")</f>
        <v>2.73</v>
      </c>
      <c r="N61" s="7">
        <f>IF(Overall!L63&lt;&gt;"",DATEVALUE(MID(Overall!L63, FIND(",", Overall!L63) + 2, FIND(" ", Overall!L63) - FIND(",", Overall!L63) - 1) &amp; " " &amp; MID(Overall!L63, FIND(" ", Overall!L63) + 1, FIND(",", Overall!L63, FIND(" ", Overall!L63)) - FIND(" ", Overall!L63) - 1) &amp; ", " &amp; MID(Overall!L63, FIND(",", Overall!L63, FIND(",",Overall!L63) + 1) + 2, LEN(Overall!L63))),"")</f>
        <v>44317</v>
      </c>
      <c r="O61" s="7">
        <f>IF(Overall!M63&lt;&gt;"",DATEVALUE(MID(Overall!M63, FIND(",", Overall!M63) + 2, FIND(" ", Overall!M63) - FIND(",", Overall!M63) - 1) &amp; " " &amp; MID(Overall!M63, FIND(" ", Overall!M63) + 1, FIND(",", Overall!M63, FIND(" ", Overall!M63)) - FIND(" ", Overall!M63) - 1) &amp; ", " &amp; MID(Overall!M63, FIND(",", Overall!M63, FIND(",",Overall!M63) + 1) + 2, LEN(Overall!M63))),"")</f>
        <v>44561</v>
      </c>
      <c r="P61" s="7">
        <f>IF(Overall!N63&lt;&gt;"",DATEVALUE(MID(Overall!N63, FIND(",", Overall!N63) + 2, FIND(" ", Overall!N63) - FIND(",", Overall!N63) - 1) &amp; " " &amp; MID(Overall!N63, FIND(" ", Overall!N63) + 1, FIND(",", Overall!N63, FIND(" ", Overall!N63)) - FIND(" ", Overall!N63) - 1) &amp; ", " &amp; MID(Overall!N63, FIND(",", Overall!N63, FIND(",",Overall!N63) + 1) + 2, LEN(Overall!N63))),"")</f>
        <v>44333</v>
      </c>
      <c r="Q61" s="7">
        <f>IF(Overall!O63&lt;&gt;"",DATEVALUE(MID(Overall!O63, FIND(",", Overall!O63) + 2, FIND(" ", Overall!O63) - FIND(",", Overall!O63) - 1) &amp; " " &amp; MID(Overall!O63, FIND(" ", Overall!O63) + 1, FIND(",", Overall!O63, FIND(" ", Overall!O63)) - FIND(" ", Overall!O63) - 1) &amp; ", " &amp; MID(Overall!O63, FIND(",", Overall!O63, FIND(",",Overall!O63) + 1) + 2, LEN(Overall!O63))),"")</f>
        <v>44309</v>
      </c>
      <c r="R61" s="5">
        <f t="shared" si="0"/>
        <v>8</v>
      </c>
      <c r="S61" s="10" t="str">
        <f>IF(Overall!$A63&lt;&gt;"",IF(AND(MONTH($N61) &lt;= 1, MONTH($O61) &gt;= 1), IF($R61 &lt;&gt; "", $H61/$R61, ""), ""),"")</f>
        <v/>
      </c>
      <c r="T61" s="10" t="str">
        <f>IF(Overall!$A63&lt;&gt;"",IF(AND(MONTH($N61) &lt;= 2, MONTH($O61) &gt;= 2), IF($R61 &lt;&gt; "", $H61/$R61, ""), ""),"")</f>
        <v/>
      </c>
      <c r="U61" s="10" t="str">
        <f>IF(Overall!$A63&lt;&gt;"",IF(AND(MONTH($N61) &lt;= 3, MONTH($O61) &gt;= 3), IF($R61 &lt;&gt; "", $H61/$R61, ""), ""),"")</f>
        <v/>
      </c>
      <c r="V61" s="10" t="str">
        <f>IF(Overall!$A63&lt;&gt;"",IF(AND(MONTH($N61) &lt;= 4, MONTH($O61) &gt;= 4), IF($R61 &lt;&gt; "", $H61/$R61, ""), ""),"")</f>
        <v/>
      </c>
      <c r="W61" s="10">
        <f>IF(Overall!$A63&lt;&gt;"",IF(AND(MONTH($N61) &lt;= 5, MONTH($O61) &gt;= 5), IF($R61 &lt;&gt; "", $H61/$R61, ""), ""),"")</f>
        <v>100000</v>
      </c>
      <c r="X61" s="10">
        <f>IF(Overall!$A63&lt;&gt;"",IF(AND(MONTH($N61) &lt;= 6, MONTH($O61) &gt;= 6), IF($R61 &lt;&gt; "", $H61/$R61, ""), ""),"")</f>
        <v>100000</v>
      </c>
      <c r="Y61" s="10">
        <f>IF(Overall!$A63&lt;&gt;"",IF(AND(MONTH($N61) &lt;= 7, MONTH($O61) &gt;= 7 ), IF($R61 &lt;&gt; "", $H61/$R61, ""), ""),"")</f>
        <v>100000</v>
      </c>
      <c r="Z61" s="10">
        <f>IF(Overall!$A63&lt;&gt;"",IF(AND(MONTH($N61) &lt;= 8, MONTH($O61) &gt;= 8), IF($R61 &lt;&gt; "", $H61/$R61, ""), ""),"")</f>
        <v>100000</v>
      </c>
      <c r="AA61" s="10">
        <f>IF(Overall!$A63&lt;&gt;"",IF(AND(MONTH($N61) &lt;= 9, MONTH($O61) &gt;= 9), IF($R61 &lt;&gt; "", $H61/$R61, ""), ""),"")</f>
        <v>100000</v>
      </c>
      <c r="AB61" s="10">
        <f>IF(Overall!$A63&lt;&gt;"",IF(AND(MONTH($N61) &lt;= 10, MONTH($O61) &gt;= 10), IF($R61 &lt;&gt; "", $H61/$R61, ""), ""),"")</f>
        <v>100000</v>
      </c>
      <c r="AC61" s="10">
        <f>IF(Overall!$A63&lt;&gt;"",IF(AND(MONTH($N61) &lt;= 11, MONTH($O61) &gt;= 11), IF($R61 &lt;&gt; "", $H61/$R61, ""), ""),"")</f>
        <v>100000</v>
      </c>
      <c r="AD61" s="10">
        <f>IF(Overall!$A63&lt;&gt;"",IF(AND(MONTH($N61) &lt;= 12, MONTH($O61) &gt;= 12), IF($R61 &lt;&gt; "", $H61/$R61, ""), ""),"")</f>
        <v>100000</v>
      </c>
      <c r="AF61" s="10" t="str">
        <f ca="1">IFERROR(IF(AND(NOW()&lt;= EOMONTH(DATE(YEAR($O61),1, 1), 0), Overall!$A63&lt;&gt;"", MONTH($N61) &lt;= 1, MONTH($O61) &gt;= 1), IF($R61 &lt;&gt; "", $H61/$R61, ""), ""), "")</f>
        <v/>
      </c>
      <c r="AG61" s="10" t="str">
        <f ca="1">IFERROR(IF(AND(NOW()&lt;= EOMONTH(DATE(YEAR($O61),2, 1), 0), Overall!$A63&lt;&gt;"", MONTH($N61) &lt;= 2, MONTH($O61) &gt;= 2), IF($R61 &lt;&gt; "", $H61/$R61, ""), ""), "")</f>
        <v/>
      </c>
      <c r="AH61" s="10" t="str">
        <f ca="1">IFERROR(IF(AND(NOW()&lt;= EOMONTH(DATE(YEAR($O61),3, 1), 0), Overall!$A63&lt;&gt;"", MONTH($N61) &lt;= 3, MONTH($O61) &gt;= 3), IF($R61 &lt;&gt; "", $H61/$R61, ""), ""), "")</f>
        <v/>
      </c>
      <c r="AI61" s="10" t="str">
        <f ca="1">IFERROR(IF(AND(NOW()&lt;= EOMONTH(DATE(YEAR($O61),4, 1), 0), Overall!$A63&lt;&gt;"", MONTH($N61) &lt;= 4, MONTH($O61) &gt;= 4), IF($R61 &lt;&gt; "", $H61/$R61, ""), ""), "")</f>
        <v/>
      </c>
      <c r="AJ61" s="10" t="str">
        <f ca="1">IFERROR(IF(AND(NOW()&lt;= EOMONTH(DATE(YEAR($O61),5, 1), 0), Overall!$A63&lt;&gt;"", MONTH($N61) &lt;= 5, MONTH($O61) &gt;= 5), IF($R61 &lt;&gt; "", $H61/$R61, ""), ""), "")</f>
        <v/>
      </c>
      <c r="AK61" s="10" t="str">
        <f ca="1">IFERROR(IF(AND(NOW()&lt;= EOMONTH(DATE(YEAR($O61),6, 1), 0), Overall!$A63&lt;&gt;"", MONTH($N61) &lt;= 6, MONTH($O61) &gt;= 6), IF($R61 &lt;&gt; "", $H61/$R61, ""), ""), "")</f>
        <v/>
      </c>
      <c r="AL61" s="10" t="str">
        <f ca="1">IFERROR(IF(AND(NOW()&lt;= EOMONTH(DATE(YEAR($O61),7, 1), 0), Overall!$A63&lt;&gt;"", MONTH($N61) &lt;= 7, MONTH($O61) &gt;= 7), IF($R61 &lt;&gt; "", $H61/$R61, ""), ""), "")</f>
        <v/>
      </c>
      <c r="AM61" s="10" t="str">
        <f ca="1">IFERROR(IF(AND(NOW()&lt;= EOMONTH(DATE(YEAR($O61),8, 1), 0), Overall!$A63&lt;&gt;"", MONTH($N61) &lt;= 8, MONTH($O61) &gt;= 8), IF($R61 &lt;&gt; "", $H61/$R61, ""), ""), "")</f>
        <v/>
      </c>
      <c r="AN61" s="10" t="str">
        <f ca="1">IFERROR(IF(AND(NOW()&lt;= EOMONTH(DATE(YEAR($O61),9, 1), 0), Overall!$A63&lt;&gt;"", MONTH($N61) &lt;= 9, MONTH($O61) &gt;= 9), IF($R61 &lt;&gt; "", $H61/$R61, ""), ""), "")</f>
        <v/>
      </c>
      <c r="AO61" s="10" t="str">
        <f ca="1">IFERROR(IF(AND(NOW()&lt;= EOMONTH(DATE(YEAR($O61),10, 1), 0), Overall!$A63&lt;&gt;"", MONTH($N61) &lt;= 10, MONTH($O61) &gt;= 10), IF($R61 &lt;&gt; "", $H61/$R61, ""), ""), "")</f>
        <v/>
      </c>
      <c r="AP61" s="10" t="str">
        <f ca="1">IFERROR(IF(AND(NOW()&lt;= EOMONTH(DATE(YEAR($O61),11, 1), 0), Overall!$A63&lt;&gt;"", MONTH($N61) &lt;=11, MONTH($O61) &gt;= 11), IF($R61 &lt;&gt; "", $H61/$R61, ""), ""), "")</f>
        <v/>
      </c>
      <c r="AQ61" s="10" t="str">
        <f ca="1">IFERROR(IF(AND(NOW()&lt;= EOMONTH(DATE(YEAR($O61),12, 1), 0), Overall!$A63&lt;&gt;"", MONTH($N61) &lt;= 12, MONTH($O61) &gt;= 12), IF($R61 &lt;&gt; "", $H61/$R61, ""), ""), "")</f>
        <v/>
      </c>
      <c r="AR61" s="16">
        <f t="shared" ca="1" si="1"/>
        <v>0</v>
      </c>
    </row>
    <row r="62" spans="1:44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6">
        <f>IF(Overall!F64&lt;&gt;"",VALUE(Overall!F64),"")</f>
        <v>800000</v>
      </c>
      <c r="I62" s="6">
        <f>IF(Overall!G64&lt;&gt;"",VALUE(Overall!G64),"")</f>
        <v>58</v>
      </c>
      <c r="J62" s="6">
        <f>IF(Overall!H64&lt;&gt;"",VALUE(Overall!H64),"")</f>
        <v>0</v>
      </c>
      <c r="K62" s="6">
        <f>IF(Overall!I64&lt;&gt;"",VALUE(Overall!I64),"")</f>
        <v>2.78</v>
      </c>
      <c r="L62" s="6">
        <f>IF(Overall!J64&lt;&gt;"",VALUE(Overall!J64),"")</f>
        <v>0</v>
      </c>
      <c r="M62" s="6">
        <f>IF(Overall!K64&lt;&gt;"",VALUE(Overall!K64),"")</f>
        <v>2.78</v>
      </c>
      <c r="N62" s="7">
        <f>IF(Overall!L64&lt;&gt;"",DATEVALUE(MID(Overall!L64, FIND(",", Overall!L64) + 2, FIND(" ", Overall!L64) - FIND(",", Overall!L64) - 1) &amp; " " &amp; MID(Overall!L64, FIND(" ", Overall!L64) + 1, FIND(",", Overall!L64, FIND(" ", Overall!L64)) - FIND(" ", Overall!L64) - 1) &amp; ", " &amp; MID(Overall!L64, FIND(",", Overall!L64, FIND(",",Overall!L64) + 1) + 2, LEN(Overall!L64))),"")</f>
        <v>44317</v>
      </c>
      <c r="O62" s="7">
        <f>IF(Overall!M64&lt;&gt;"",DATEVALUE(MID(Overall!M64, FIND(",", Overall!M64) + 2, FIND(" ", Overall!M64) - FIND(",", Overall!M64) - 1) &amp; " " &amp; MID(Overall!M64, FIND(" ", Overall!M64) + 1, FIND(",", Overall!M64, FIND(" ", Overall!M64)) - FIND(" ", Overall!M64) - 1) &amp; ", " &amp; MID(Overall!M64, FIND(",", Overall!M64, FIND(",",Overall!M64) + 1) + 2, LEN(Overall!M64))),"")</f>
        <v>44561</v>
      </c>
      <c r="P62" s="7">
        <f>IF(Overall!N64&lt;&gt;"",DATEVALUE(MID(Overall!N64, FIND(",", Overall!N64) + 2, FIND(" ", Overall!N64) - FIND(",", Overall!N64) - 1) &amp; " " &amp; MID(Overall!N64, FIND(" ", Overall!N64) + 1, FIND(",", Overall!N64, FIND(" ", Overall!N64)) - FIND(" ", Overall!N64) - 1) &amp; ", " &amp; MID(Overall!N64, FIND(",", Overall!N64, FIND(",",Overall!N64) + 1) + 2, LEN(Overall!N64))),"")</f>
        <v>44333</v>
      </c>
      <c r="Q62" s="7">
        <f>IF(Overall!O64&lt;&gt;"",DATEVALUE(MID(Overall!O64, FIND(",", Overall!O64) + 2, FIND(" ", Overall!O64) - FIND(",", Overall!O64) - 1) &amp; " " &amp; MID(Overall!O64, FIND(" ", Overall!O64) + 1, FIND(",", Overall!O64, FIND(" ", Overall!O64)) - FIND(" ", Overall!O64) - 1) &amp; ", " &amp; MID(Overall!O64, FIND(",", Overall!O64, FIND(",",Overall!O64) + 1) + 2, LEN(Overall!O64))),"")</f>
        <v>44309</v>
      </c>
      <c r="R62" s="5">
        <f t="shared" si="0"/>
        <v>8</v>
      </c>
      <c r="S62" s="10" t="str">
        <f>IF(Overall!$A64&lt;&gt;"",IF(AND(MONTH($N62) &lt;= 1, MONTH($O62) &gt;= 1), IF($R62 &lt;&gt; "", $H62/$R62, ""), ""),"")</f>
        <v/>
      </c>
      <c r="T62" s="10" t="str">
        <f>IF(Overall!$A64&lt;&gt;"",IF(AND(MONTH($N62) &lt;= 2, MONTH($O62) &gt;= 2), IF($R62 &lt;&gt; "", $H62/$R62, ""), ""),"")</f>
        <v/>
      </c>
      <c r="U62" s="10" t="str">
        <f>IF(Overall!$A64&lt;&gt;"",IF(AND(MONTH($N62) &lt;= 3, MONTH($O62) &gt;= 3), IF($R62 &lt;&gt; "", $H62/$R62, ""), ""),"")</f>
        <v/>
      </c>
      <c r="V62" s="10" t="str">
        <f>IF(Overall!$A64&lt;&gt;"",IF(AND(MONTH($N62) &lt;= 4, MONTH($O62) &gt;= 4), IF($R62 &lt;&gt; "", $H62/$R62, ""), ""),"")</f>
        <v/>
      </c>
      <c r="W62" s="10">
        <f>IF(Overall!$A64&lt;&gt;"",IF(AND(MONTH($N62) &lt;= 5, MONTH($O62) &gt;= 5), IF($R62 &lt;&gt; "", $H62/$R62, ""), ""),"")</f>
        <v>100000</v>
      </c>
      <c r="X62" s="10">
        <f>IF(Overall!$A64&lt;&gt;"",IF(AND(MONTH($N62) &lt;= 6, MONTH($O62) &gt;= 6), IF($R62 &lt;&gt; "", $H62/$R62, ""), ""),"")</f>
        <v>100000</v>
      </c>
      <c r="Y62" s="10">
        <f>IF(Overall!$A64&lt;&gt;"",IF(AND(MONTH($N62) &lt;= 7, MONTH($O62) &gt;= 7 ), IF($R62 &lt;&gt; "", $H62/$R62, ""), ""),"")</f>
        <v>100000</v>
      </c>
      <c r="Z62" s="10">
        <f>IF(Overall!$A64&lt;&gt;"",IF(AND(MONTH($N62) &lt;= 8, MONTH($O62) &gt;= 8), IF($R62 &lt;&gt; "", $H62/$R62, ""), ""),"")</f>
        <v>100000</v>
      </c>
      <c r="AA62" s="10">
        <f>IF(Overall!$A64&lt;&gt;"",IF(AND(MONTH($N62) &lt;= 9, MONTH($O62) &gt;= 9), IF($R62 &lt;&gt; "", $H62/$R62, ""), ""),"")</f>
        <v>100000</v>
      </c>
      <c r="AB62" s="10">
        <f>IF(Overall!$A64&lt;&gt;"",IF(AND(MONTH($N62) &lt;= 10, MONTH($O62) &gt;= 10), IF($R62 &lt;&gt; "", $H62/$R62, ""), ""),"")</f>
        <v>100000</v>
      </c>
      <c r="AC62" s="10">
        <f>IF(Overall!$A64&lt;&gt;"",IF(AND(MONTH($N62) &lt;= 11, MONTH($O62) &gt;= 11), IF($R62 &lt;&gt; "", $H62/$R62, ""), ""),"")</f>
        <v>100000</v>
      </c>
      <c r="AD62" s="10">
        <f>IF(Overall!$A64&lt;&gt;"",IF(AND(MONTH($N62) &lt;= 12, MONTH($O62) &gt;= 12), IF($R62 &lt;&gt; "", $H62/$R62, ""), ""),"")</f>
        <v>100000</v>
      </c>
      <c r="AF62" s="10" t="str">
        <f ca="1">IFERROR(IF(AND(NOW()&lt;= EOMONTH(DATE(YEAR($O62),1, 1), 0), Overall!$A64&lt;&gt;"", MONTH($N62) &lt;= 1, MONTH($O62) &gt;= 1), IF($R62 &lt;&gt; "", $H62/$R62, ""), ""), "")</f>
        <v/>
      </c>
      <c r="AG62" s="10" t="str">
        <f ca="1">IFERROR(IF(AND(NOW()&lt;= EOMONTH(DATE(YEAR($O62),2, 1), 0), Overall!$A64&lt;&gt;"", MONTH($N62) &lt;= 2, MONTH($O62) &gt;= 2), IF($R62 &lt;&gt; "", $H62/$R62, ""), ""), "")</f>
        <v/>
      </c>
      <c r="AH62" s="10" t="str">
        <f ca="1">IFERROR(IF(AND(NOW()&lt;= EOMONTH(DATE(YEAR($O62),3, 1), 0), Overall!$A64&lt;&gt;"", MONTH($N62) &lt;= 3, MONTH($O62) &gt;= 3), IF($R62 &lt;&gt; "", $H62/$R62, ""), ""), "")</f>
        <v/>
      </c>
      <c r="AI62" s="10" t="str">
        <f ca="1">IFERROR(IF(AND(NOW()&lt;= EOMONTH(DATE(YEAR($O62),4, 1), 0), Overall!$A64&lt;&gt;"", MONTH($N62) &lt;= 4, MONTH($O62) &gt;= 4), IF($R62 &lt;&gt; "", $H62/$R62, ""), ""), "")</f>
        <v/>
      </c>
      <c r="AJ62" s="10" t="str">
        <f ca="1">IFERROR(IF(AND(NOW()&lt;= EOMONTH(DATE(YEAR($O62),5, 1), 0), Overall!$A64&lt;&gt;"", MONTH($N62) &lt;= 5, MONTH($O62) &gt;= 5), IF($R62 &lt;&gt; "", $H62/$R62, ""), ""), "")</f>
        <v/>
      </c>
      <c r="AK62" s="10" t="str">
        <f ca="1">IFERROR(IF(AND(NOW()&lt;= EOMONTH(DATE(YEAR($O62),6, 1), 0), Overall!$A64&lt;&gt;"", MONTH($N62) &lt;= 6, MONTH($O62) &gt;= 6), IF($R62 &lt;&gt; "", $H62/$R62, ""), ""), "")</f>
        <v/>
      </c>
      <c r="AL62" s="10" t="str">
        <f ca="1">IFERROR(IF(AND(NOW()&lt;= EOMONTH(DATE(YEAR($O62),7, 1), 0), Overall!$A64&lt;&gt;"", MONTH($N62) &lt;= 7, MONTH($O62) &gt;= 7), IF($R62 &lt;&gt; "", $H62/$R62, ""), ""), "")</f>
        <v/>
      </c>
      <c r="AM62" s="10" t="str">
        <f ca="1">IFERROR(IF(AND(NOW()&lt;= EOMONTH(DATE(YEAR($O62),8, 1), 0), Overall!$A64&lt;&gt;"", MONTH($N62) &lt;= 8, MONTH($O62) &gt;= 8), IF($R62 &lt;&gt; "", $H62/$R62, ""), ""), "")</f>
        <v/>
      </c>
      <c r="AN62" s="10" t="str">
        <f ca="1">IFERROR(IF(AND(NOW()&lt;= EOMONTH(DATE(YEAR($O62),9, 1), 0), Overall!$A64&lt;&gt;"", MONTH($N62) &lt;= 9, MONTH($O62) &gt;= 9), IF($R62 &lt;&gt; "", $H62/$R62, ""), ""), "")</f>
        <v/>
      </c>
      <c r="AO62" s="10" t="str">
        <f ca="1">IFERROR(IF(AND(NOW()&lt;= EOMONTH(DATE(YEAR($O62),10, 1), 0), Overall!$A64&lt;&gt;"", MONTH($N62) &lt;= 10, MONTH($O62) &gt;= 10), IF($R62 &lt;&gt; "", $H62/$R62, ""), ""), "")</f>
        <v/>
      </c>
      <c r="AP62" s="10" t="str">
        <f ca="1">IFERROR(IF(AND(NOW()&lt;= EOMONTH(DATE(YEAR($O62),11, 1), 0), Overall!$A64&lt;&gt;"", MONTH($N62) &lt;=11, MONTH($O62) &gt;= 11), IF($R62 &lt;&gt; "", $H62/$R62, ""), ""), "")</f>
        <v/>
      </c>
      <c r="AQ62" s="10" t="str">
        <f ca="1">IFERROR(IF(AND(NOW()&lt;= EOMONTH(DATE(YEAR($O62),12, 1), 0), Overall!$A64&lt;&gt;"", MONTH($N62) &lt;= 12, MONTH($O62) &gt;= 12), IF($R62 &lt;&gt; "", $H62/$R62, ""), ""), "")</f>
        <v/>
      </c>
      <c r="AR62" s="16">
        <f t="shared" ca="1" si="1"/>
        <v>0</v>
      </c>
    </row>
    <row r="63" spans="1:44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6">
        <f>IF(Overall!F65&lt;&gt;"",VALUE(Overall!F65),"")</f>
        <v>800000</v>
      </c>
      <c r="I63" s="6">
        <f>IF(Overall!G65&lt;&gt;"",VALUE(Overall!G65),"")</f>
        <v>58</v>
      </c>
      <c r="J63" s="6">
        <f>IF(Overall!H65&lt;&gt;"",VALUE(Overall!H65),"")</f>
        <v>0</v>
      </c>
      <c r="K63" s="6">
        <f>IF(Overall!I65&lt;&gt;"",VALUE(Overall!I65),"")</f>
        <v>2.79</v>
      </c>
      <c r="L63" s="6">
        <f>IF(Overall!J65&lt;&gt;"",VALUE(Overall!J65),"")</f>
        <v>0</v>
      </c>
      <c r="M63" s="6">
        <f>IF(Overall!K65&lt;&gt;"",VALUE(Overall!K65),"")</f>
        <v>2.79</v>
      </c>
      <c r="N63" s="7">
        <f>IF(Overall!L65&lt;&gt;"",DATEVALUE(MID(Overall!L65, FIND(",", Overall!L65) + 2, FIND(" ", Overall!L65) - FIND(",", Overall!L65) - 1) &amp; " " &amp; MID(Overall!L65, FIND(" ", Overall!L65) + 1, FIND(",", Overall!L65, FIND(" ", Overall!L65)) - FIND(" ", Overall!L65) - 1) &amp; ", " &amp; MID(Overall!L65, FIND(",", Overall!L65, FIND(",",Overall!L65) + 1) + 2, LEN(Overall!L65))),"")</f>
        <v>44317</v>
      </c>
      <c r="O63" s="7">
        <f>IF(Overall!M65&lt;&gt;"",DATEVALUE(MID(Overall!M65, FIND(",", Overall!M65) + 2, FIND(" ", Overall!M65) - FIND(",", Overall!M65) - 1) &amp; " " &amp; MID(Overall!M65, FIND(" ", Overall!M65) + 1, FIND(",", Overall!M65, FIND(" ", Overall!M65)) - FIND(" ", Overall!M65) - 1) &amp; ", " &amp; MID(Overall!M65, FIND(",", Overall!M65, FIND(",",Overall!M65) + 1) + 2, LEN(Overall!M65))),"")</f>
        <v>44561</v>
      </c>
      <c r="P63" s="7">
        <f>IF(Overall!N65&lt;&gt;"",DATEVALUE(MID(Overall!N65, FIND(",", Overall!N65) + 2, FIND(" ", Overall!N65) - FIND(",", Overall!N65) - 1) &amp; " " &amp; MID(Overall!N65, FIND(" ", Overall!N65) + 1, FIND(",", Overall!N65, FIND(" ", Overall!N65)) - FIND(" ", Overall!N65) - 1) &amp; ", " &amp; MID(Overall!N65, FIND(",", Overall!N65, FIND(",",Overall!N65) + 1) + 2, LEN(Overall!N65))),"")</f>
        <v>44333</v>
      </c>
      <c r="Q63" s="7">
        <f>IF(Overall!O65&lt;&gt;"",DATEVALUE(MID(Overall!O65, FIND(",", Overall!O65) + 2, FIND(" ", Overall!O65) - FIND(",", Overall!O65) - 1) &amp; " " &amp; MID(Overall!O65, FIND(" ", Overall!O65) + 1, FIND(",", Overall!O65, FIND(" ", Overall!O65)) - FIND(" ", Overall!O65) - 1) &amp; ", " &amp; MID(Overall!O65, FIND(",", Overall!O65, FIND(",",Overall!O65) + 1) + 2, LEN(Overall!O65))),"")</f>
        <v>44309</v>
      </c>
      <c r="R63" s="5">
        <f t="shared" si="0"/>
        <v>8</v>
      </c>
      <c r="S63" s="10" t="str">
        <f>IF(Overall!$A65&lt;&gt;"",IF(AND(MONTH($N63) &lt;= 1, MONTH($O63) &gt;= 1), IF($R63 &lt;&gt; "", $H63/$R63, ""), ""),"")</f>
        <v/>
      </c>
      <c r="T63" s="10" t="str">
        <f>IF(Overall!$A65&lt;&gt;"",IF(AND(MONTH($N63) &lt;= 2, MONTH($O63) &gt;= 2), IF($R63 &lt;&gt; "", $H63/$R63, ""), ""),"")</f>
        <v/>
      </c>
      <c r="U63" s="10" t="str">
        <f>IF(Overall!$A65&lt;&gt;"",IF(AND(MONTH($N63) &lt;= 3, MONTH($O63) &gt;= 3), IF($R63 &lt;&gt; "", $H63/$R63, ""), ""),"")</f>
        <v/>
      </c>
      <c r="V63" s="10" t="str">
        <f>IF(Overall!$A65&lt;&gt;"",IF(AND(MONTH($N63) &lt;= 4, MONTH($O63) &gt;= 4), IF($R63 &lt;&gt; "", $H63/$R63, ""), ""),"")</f>
        <v/>
      </c>
      <c r="W63" s="10">
        <f>IF(Overall!$A65&lt;&gt;"",IF(AND(MONTH($N63) &lt;= 5, MONTH($O63) &gt;= 5), IF($R63 &lt;&gt; "", $H63/$R63, ""), ""),"")</f>
        <v>100000</v>
      </c>
      <c r="X63" s="10">
        <f>IF(Overall!$A65&lt;&gt;"",IF(AND(MONTH($N63) &lt;= 6, MONTH($O63) &gt;= 6), IF($R63 &lt;&gt; "", $H63/$R63, ""), ""),"")</f>
        <v>100000</v>
      </c>
      <c r="Y63" s="10">
        <f>IF(Overall!$A65&lt;&gt;"",IF(AND(MONTH($N63) &lt;= 7, MONTH($O63) &gt;= 7 ), IF($R63 &lt;&gt; "", $H63/$R63, ""), ""),"")</f>
        <v>100000</v>
      </c>
      <c r="Z63" s="10">
        <f>IF(Overall!$A65&lt;&gt;"",IF(AND(MONTH($N63) &lt;= 8, MONTH($O63) &gt;= 8), IF($R63 &lt;&gt; "", $H63/$R63, ""), ""),"")</f>
        <v>100000</v>
      </c>
      <c r="AA63" s="10">
        <f>IF(Overall!$A65&lt;&gt;"",IF(AND(MONTH($N63) &lt;= 9, MONTH($O63) &gt;= 9), IF($R63 &lt;&gt; "", $H63/$R63, ""), ""),"")</f>
        <v>100000</v>
      </c>
      <c r="AB63" s="10">
        <f>IF(Overall!$A65&lt;&gt;"",IF(AND(MONTH($N63) &lt;= 10, MONTH($O63) &gt;= 10), IF($R63 &lt;&gt; "", $H63/$R63, ""), ""),"")</f>
        <v>100000</v>
      </c>
      <c r="AC63" s="10">
        <f>IF(Overall!$A65&lt;&gt;"",IF(AND(MONTH($N63) &lt;= 11, MONTH($O63) &gt;= 11), IF($R63 &lt;&gt; "", $H63/$R63, ""), ""),"")</f>
        <v>100000</v>
      </c>
      <c r="AD63" s="10">
        <f>IF(Overall!$A65&lt;&gt;"",IF(AND(MONTH($N63) &lt;= 12, MONTH($O63) &gt;= 12), IF($R63 &lt;&gt; "", $H63/$R63, ""), ""),"")</f>
        <v>100000</v>
      </c>
      <c r="AF63" s="10" t="str">
        <f ca="1">IFERROR(IF(AND(NOW()&lt;= EOMONTH(DATE(YEAR($O63),1, 1), 0), Overall!$A65&lt;&gt;"", MONTH($N63) &lt;= 1, MONTH($O63) &gt;= 1), IF($R63 &lt;&gt; "", $H63/$R63, ""), ""), "")</f>
        <v/>
      </c>
      <c r="AG63" s="10" t="str">
        <f ca="1">IFERROR(IF(AND(NOW()&lt;= EOMONTH(DATE(YEAR($O63),2, 1), 0), Overall!$A65&lt;&gt;"", MONTH($N63) &lt;= 2, MONTH($O63) &gt;= 2), IF($R63 &lt;&gt; "", $H63/$R63, ""), ""), "")</f>
        <v/>
      </c>
      <c r="AH63" s="10" t="str">
        <f ca="1">IFERROR(IF(AND(NOW()&lt;= EOMONTH(DATE(YEAR($O63),3, 1), 0), Overall!$A65&lt;&gt;"", MONTH($N63) &lt;= 3, MONTH($O63) &gt;= 3), IF($R63 &lt;&gt; "", $H63/$R63, ""), ""), "")</f>
        <v/>
      </c>
      <c r="AI63" s="10" t="str">
        <f ca="1">IFERROR(IF(AND(NOW()&lt;= EOMONTH(DATE(YEAR($O63),4, 1), 0), Overall!$A65&lt;&gt;"", MONTH($N63) &lt;= 4, MONTH($O63) &gt;= 4), IF($R63 &lt;&gt; "", $H63/$R63, ""), ""), "")</f>
        <v/>
      </c>
      <c r="AJ63" s="10" t="str">
        <f ca="1">IFERROR(IF(AND(NOW()&lt;= EOMONTH(DATE(YEAR($O63),5, 1), 0), Overall!$A65&lt;&gt;"", MONTH($N63) &lt;= 5, MONTH($O63) &gt;= 5), IF($R63 &lt;&gt; "", $H63/$R63, ""), ""), "")</f>
        <v/>
      </c>
      <c r="AK63" s="10" t="str">
        <f ca="1">IFERROR(IF(AND(NOW()&lt;= EOMONTH(DATE(YEAR($O63),6, 1), 0), Overall!$A65&lt;&gt;"", MONTH($N63) &lt;= 6, MONTH($O63) &gt;= 6), IF($R63 &lt;&gt; "", $H63/$R63, ""), ""), "")</f>
        <v/>
      </c>
      <c r="AL63" s="10" t="str">
        <f ca="1">IFERROR(IF(AND(NOW()&lt;= EOMONTH(DATE(YEAR($O63),7, 1), 0), Overall!$A65&lt;&gt;"", MONTH($N63) &lt;= 7, MONTH($O63) &gt;= 7), IF($R63 &lt;&gt; "", $H63/$R63, ""), ""), "")</f>
        <v/>
      </c>
      <c r="AM63" s="10" t="str">
        <f ca="1">IFERROR(IF(AND(NOW()&lt;= EOMONTH(DATE(YEAR($O63),8, 1), 0), Overall!$A65&lt;&gt;"", MONTH($N63) &lt;= 8, MONTH($O63) &gt;= 8), IF($R63 &lt;&gt; "", $H63/$R63, ""), ""), "")</f>
        <v/>
      </c>
      <c r="AN63" s="10" t="str">
        <f ca="1">IFERROR(IF(AND(NOW()&lt;= EOMONTH(DATE(YEAR($O63),9, 1), 0), Overall!$A65&lt;&gt;"", MONTH($N63) &lt;= 9, MONTH($O63) &gt;= 9), IF($R63 &lt;&gt; "", $H63/$R63, ""), ""), "")</f>
        <v/>
      </c>
      <c r="AO63" s="10" t="str">
        <f ca="1">IFERROR(IF(AND(NOW()&lt;= EOMONTH(DATE(YEAR($O63),10, 1), 0), Overall!$A65&lt;&gt;"", MONTH($N63) &lt;= 10, MONTH($O63) &gt;= 10), IF($R63 &lt;&gt; "", $H63/$R63, ""), ""), "")</f>
        <v/>
      </c>
      <c r="AP63" s="10" t="str">
        <f ca="1">IFERROR(IF(AND(NOW()&lt;= EOMONTH(DATE(YEAR($O63),11, 1), 0), Overall!$A65&lt;&gt;"", MONTH($N63) &lt;=11, MONTH($O63) &gt;= 11), IF($R63 &lt;&gt; "", $H63/$R63, ""), ""), "")</f>
        <v/>
      </c>
      <c r="AQ63" s="10" t="str">
        <f ca="1">IFERROR(IF(AND(NOW()&lt;= EOMONTH(DATE(YEAR($O63),12, 1), 0), Overall!$A65&lt;&gt;"", MONTH($N63) &lt;= 12, MONTH($O63) &gt;= 12), IF($R63 &lt;&gt; "", $H63/$R63, ""), ""), "")</f>
        <v/>
      </c>
      <c r="AR63" s="16">
        <f t="shared" ca="1" si="1"/>
        <v>0</v>
      </c>
    </row>
    <row r="64" spans="1:44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6">
        <f>IF(Overall!F66&lt;&gt;"",VALUE(Overall!F66),"")</f>
        <v>800000</v>
      </c>
      <c r="I64" s="6">
        <f>IF(Overall!G66&lt;&gt;"",VALUE(Overall!G66),"")</f>
        <v>58</v>
      </c>
      <c r="J64" s="6">
        <f>IF(Overall!H66&lt;&gt;"",VALUE(Overall!H66),"")</f>
        <v>0</v>
      </c>
      <c r="K64" s="6">
        <f>IF(Overall!I66&lt;&gt;"",VALUE(Overall!I66),"")</f>
        <v>2.79</v>
      </c>
      <c r="L64" s="6">
        <f>IF(Overall!J66&lt;&gt;"",VALUE(Overall!J66),"")</f>
        <v>0</v>
      </c>
      <c r="M64" s="6">
        <f>IF(Overall!K66&lt;&gt;"",VALUE(Overall!K66),"")</f>
        <v>2.79</v>
      </c>
      <c r="N64" s="7">
        <f>IF(Overall!L66&lt;&gt;"",DATEVALUE(MID(Overall!L66, FIND(",", Overall!L66) + 2, FIND(" ", Overall!L66) - FIND(",", Overall!L66) - 1) &amp; " " &amp; MID(Overall!L66, FIND(" ", Overall!L66) + 1, FIND(",", Overall!L66, FIND(" ", Overall!L66)) - FIND(" ", Overall!L66) - 1) &amp; ", " &amp; MID(Overall!L66, FIND(",", Overall!L66, FIND(",",Overall!L66) + 1) + 2, LEN(Overall!L66))),"")</f>
        <v>44317</v>
      </c>
      <c r="O64" s="7">
        <f>IF(Overall!M66&lt;&gt;"",DATEVALUE(MID(Overall!M66, FIND(",", Overall!M66) + 2, FIND(" ", Overall!M66) - FIND(",", Overall!M66) - 1) &amp; " " &amp; MID(Overall!M66, FIND(" ", Overall!M66) + 1, FIND(",", Overall!M66, FIND(" ", Overall!M66)) - FIND(" ", Overall!M66) - 1) &amp; ", " &amp; MID(Overall!M66, FIND(",", Overall!M66, FIND(",",Overall!M66) + 1) + 2, LEN(Overall!M66))),"")</f>
        <v>44561</v>
      </c>
      <c r="P64" s="7">
        <f>IF(Overall!N66&lt;&gt;"",DATEVALUE(MID(Overall!N66, FIND(",", Overall!N66) + 2, FIND(" ", Overall!N66) - FIND(",", Overall!N66) - 1) &amp; " " &amp; MID(Overall!N66, FIND(" ", Overall!N66) + 1, FIND(",", Overall!N66, FIND(" ", Overall!N66)) - FIND(" ", Overall!N66) - 1) &amp; ", " &amp; MID(Overall!N66, FIND(",", Overall!N66, FIND(",",Overall!N66) + 1) + 2, LEN(Overall!N66))),"")</f>
        <v>44333</v>
      </c>
      <c r="Q64" s="7">
        <f>IF(Overall!O66&lt;&gt;"",DATEVALUE(MID(Overall!O66, FIND(",", Overall!O66) + 2, FIND(" ", Overall!O66) - FIND(",", Overall!O66) - 1) &amp; " " &amp; MID(Overall!O66, FIND(" ", Overall!O66) + 1, FIND(",", Overall!O66, FIND(" ", Overall!O66)) - FIND(" ", Overall!O66) - 1) &amp; ", " &amp; MID(Overall!O66, FIND(",", Overall!O66, FIND(",",Overall!O66) + 1) + 2, LEN(Overall!O66))),"")</f>
        <v>44309</v>
      </c>
      <c r="R64" s="5">
        <f t="shared" si="0"/>
        <v>8</v>
      </c>
      <c r="S64" s="10" t="str">
        <f>IF(Overall!$A66&lt;&gt;"",IF(AND(MONTH($N64) &lt;= 1, MONTH($O64) &gt;= 1), IF($R64 &lt;&gt; "", $H64/$R64, ""), ""),"")</f>
        <v/>
      </c>
      <c r="T64" s="10" t="str">
        <f>IF(Overall!$A66&lt;&gt;"",IF(AND(MONTH($N64) &lt;= 2, MONTH($O64) &gt;= 2), IF($R64 &lt;&gt; "", $H64/$R64, ""), ""),"")</f>
        <v/>
      </c>
      <c r="U64" s="10" t="str">
        <f>IF(Overall!$A66&lt;&gt;"",IF(AND(MONTH($N64) &lt;= 3, MONTH($O64) &gt;= 3), IF($R64 &lt;&gt; "", $H64/$R64, ""), ""),"")</f>
        <v/>
      </c>
      <c r="V64" s="10" t="str">
        <f>IF(Overall!$A66&lt;&gt;"",IF(AND(MONTH($N64) &lt;= 4, MONTH($O64) &gt;= 4), IF($R64 &lt;&gt; "", $H64/$R64, ""), ""),"")</f>
        <v/>
      </c>
      <c r="W64" s="10">
        <f>IF(Overall!$A66&lt;&gt;"",IF(AND(MONTH($N64) &lt;= 5, MONTH($O64) &gt;= 5), IF($R64 &lt;&gt; "", $H64/$R64, ""), ""),"")</f>
        <v>100000</v>
      </c>
      <c r="X64" s="10">
        <f>IF(Overall!$A66&lt;&gt;"",IF(AND(MONTH($N64) &lt;= 6, MONTH($O64) &gt;= 6), IF($R64 &lt;&gt; "", $H64/$R64, ""), ""),"")</f>
        <v>100000</v>
      </c>
      <c r="Y64" s="10">
        <f>IF(Overall!$A66&lt;&gt;"",IF(AND(MONTH($N64) &lt;= 7, MONTH($O64) &gt;= 7 ), IF($R64 &lt;&gt; "", $H64/$R64, ""), ""),"")</f>
        <v>100000</v>
      </c>
      <c r="Z64" s="10">
        <f>IF(Overall!$A66&lt;&gt;"",IF(AND(MONTH($N64) &lt;= 8, MONTH($O64) &gt;= 8), IF($R64 &lt;&gt; "", $H64/$R64, ""), ""),"")</f>
        <v>100000</v>
      </c>
      <c r="AA64" s="10">
        <f>IF(Overall!$A66&lt;&gt;"",IF(AND(MONTH($N64) &lt;= 9, MONTH($O64) &gt;= 9), IF($R64 &lt;&gt; "", $H64/$R64, ""), ""),"")</f>
        <v>100000</v>
      </c>
      <c r="AB64" s="10">
        <f>IF(Overall!$A66&lt;&gt;"",IF(AND(MONTH($N64) &lt;= 10, MONTH($O64) &gt;= 10), IF($R64 &lt;&gt; "", $H64/$R64, ""), ""),"")</f>
        <v>100000</v>
      </c>
      <c r="AC64" s="10">
        <f>IF(Overall!$A66&lt;&gt;"",IF(AND(MONTH($N64) &lt;= 11, MONTH($O64) &gt;= 11), IF($R64 &lt;&gt; "", $H64/$R64, ""), ""),"")</f>
        <v>100000</v>
      </c>
      <c r="AD64" s="10">
        <f>IF(Overall!$A66&lt;&gt;"",IF(AND(MONTH($N64) &lt;= 12, MONTH($O64) &gt;= 12), IF($R64 &lt;&gt; "", $H64/$R64, ""), ""),"")</f>
        <v>100000</v>
      </c>
      <c r="AF64" s="10" t="str">
        <f ca="1">IFERROR(IF(AND(NOW()&lt;= EOMONTH(DATE(YEAR($O64),1, 1), 0), Overall!$A66&lt;&gt;"", MONTH($N64) &lt;= 1, MONTH($O64) &gt;= 1), IF($R64 &lt;&gt; "", $H64/$R64, ""), ""), "")</f>
        <v/>
      </c>
      <c r="AG64" s="10" t="str">
        <f ca="1">IFERROR(IF(AND(NOW()&lt;= EOMONTH(DATE(YEAR($O64),2, 1), 0), Overall!$A66&lt;&gt;"", MONTH($N64) &lt;= 2, MONTH($O64) &gt;= 2), IF($R64 &lt;&gt; "", $H64/$R64, ""), ""), "")</f>
        <v/>
      </c>
      <c r="AH64" s="10" t="str">
        <f ca="1">IFERROR(IF(AND(NOW()&lt;= EOMONTH(DATE(YEAR($O64),3, 1), 0), Overall!$A66&lt;&gt;"", MONTH($N64) &lt;= 3, MONTH($O64) &gt;= 3), IF($R64 &lt;&gt; "", $H64/$R64, ""), ""), "")</f>
        <v/>
      </c>
      <c r="AI64" s="10" t="str">
        <f ca="1">IFERROR(IF(AND(NOW()&lt;= EOMONTH(DATE(YEAR($O64),4, 1), 0), Overall!$A66&lt;&gt;"", MONTH($N64) &lt;= 4, MONTH($O64) &gt;= 4), IF($R64 &lt;&gt; "", $H64/$R64, ""), ""), "")</f>
        <v/>
      </c>
      <c r="AJ64" s="10" t="str">
        <f ca="1">IFERROR(IF(AND(NOW()&lt;= EOMONTH(DATE(YEAR($O64),5, 1), 0), Overall!$A66&lt;&gt;"", MONTH($N64) &lt;= 5, MONTH($O64) &gt;= 5), IF($R64 &lt;&gt; "", $H64/$R64, ""), ""), "")</f>
        <v/>
      </c>
      <c r="AK64" s="10" t="str">
        <f ca="1">IFERROR(IF(AND(NOW()&lt;= EOMONTH(DATE(YEAR($O64),6, 1), 0), Overall!$A66&lt;&gt;"", MONTH($N64) &lt;= 6, MONTH($O64) &gt;= 6), IF($R64 &lt;&gt; "", $H64/$R64, ""), ""), "")</f>
        <v/>
      </c>
      <c r="AL64" s="10" t="str">
        <f ca="1">IFERROR(IF(AND(NOW()&lt;= EOMONTH(DATE(YEAR($O64),7, 1), 0), Overall!$A66&lt;&gt;"", MONTH($N64) &lt;= 7, MONTH($O64) &gt;= 7), IF($R64 &lt;&gt; "", $H64/$R64, ""), ""), "")</f>
        <v/>
      </c>
      <c r="AM64" s="10" t="str">
        <f ca="1">IFERROR(IF(AND(NOW()&lt;= EOMONTH(DATE(YEAR($O64),8, 1), 0), Overall!$A66&lt;&gt;"", MONTH($N64) &lt;= 8, MONTH($O64) &gt;= 8), IF($R64 &lt;&gt; "", $H64/$R64, ""), ""), "")</f>
        <v/>
      </c>
      <c r="AN64" s="10" t="str">
        <f ca="1">IFERROR(IF(AND(NOW()&lt;= EOMONTH(DATE(YEAR($O64),9, 1), 0), Overall!$A66&lt;&gt;"", MONTH($N64) &lt;= 9, MONTH($O64) &gt;= 9), IF($R64 &lt;&gt; "", $H64/$R64, ""), ""), "")</f>
        <v/>
      </c>
      <c r="AO64" s="10" t="str">
        <f ca="1">IFERROR(IF(AND(NOW()&lt;= EOMONTH(DATE(YEAR($O64),10, 1), 0), Overall!$A66&lt;&gt;"", MONTH($N64) &lt;= 10, MONTH($O64) &gt;= 10), IF($R64 &lt;&gt; "", $H64/$R64, ""), ""), "")</f>
        <v/>
      </c>
      <c r="AP64" s="10" t="str">
        <f ca="1">IFERROR(IF(AND(NOW()&lt;= EOMONTH(DATE(YEAR($O64),11, 1), 0), Overall!$A66&lt;&gt;"", MONTH($N64) &lt;=11, MONTH($O64) &gt;= 11), IF($R64 &lt;&gt; "", $H64/$R64, ""), ""), "")</f>
        <v/>
      </c>
      <c r="AQ64" s="10" t="str">
        <f ca="1">IFERROR(IF(AND(NOW()&lt;= EOMONTH(DATE(YEAR($O64),12, 1), 0), Overall!$A66&lt;&gt;"", MONTH($N64) &lt;= 12, MONTH($O64) &gt;= 12), IF($R64 &lt;&gt; "", $H64/$R64, ""), ""), "")</f>
        <v/>
      </c>
      <c r="AR64" s="16">
        <f t="shared" ca="1" si="1"/>
        <v>0</v>
      </c>
    </row>
    <row r="65" spans="1:44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6">
        <f>IF(Overall!F67&lt;&gt;"",VALUE(Overall!F67),"")</f>
        <v>1600000</v>
      </c>
      <c r="I65" s="6">
        <f>IF(Overall!G67&lt;&gt;"",VALUE(Overall!G67),"")</f>
        <v>57</v>
      </c>
      <c r="J65" s="6">
        <f>IF(Overall!H67&lt;&gt;"",VALUE(Overall!H67),"")</f>
        <v>0</v>
      </c>
      <c r="K65" s="6">
        <f>IF(Overall!I67&lt;&gt;"",VALUE(Overall!I67),"")</f>
        <v>2.63</v>
      </c>
      <c r="L65" s="6">
        <f>IF(Overall!J67&lt;&gt;"",VALUE(Overall!J67),"")</f>
        <v>0</v>
      </c>
      <c r="M65" s="6">
        <f>IF(Overall!K67&lt;&gt;"",VALUE(Overall!K67),"")</f>
        <v>2.63</v>
      </c>
      <c r="N65" s="7">
        <f>IF(Overall!L67&lt;&gt;"",DATEVALUE(MID(Overall!L67, FIND(",", Overall!L67) + 2, FIND(" ", Overall!L67) - FIND(",", Overall!L67) - 1) &amp; " " &amp; MID(Overall!L67, FIND(" ", Overall!L67) + 1, FIND(",", Overall!L67, FIND(" ", Overall!L67)) - FIND(" ", Overall!L67) - 1) &amp; ", " &amp; MID(Overall!L67, FIND(",", Overall!L67, FIND(",",Overall!L67) + 1) + 2, LEN(Overall!L67))),"")</f>
        <v>44317</v>
      </c>
      <c r="O65" s="7">
        <f>IF(Overall!M67&lt;&gt;"",DATEVALUE(MID(Overall!M67, FIND(",", Overall!M67) + 2, FIND(" ", Overall!M67) - FIND(",", Overall!M67) - 1) &amp; " " &amp; MID(Overall!M67, FIND(" ", Overall!M67) + 1, FIND(",", Overall!M67, FIND(" ", Overall!M67)) - FIND(" ", Overall!M67) - 1) &amp; ", " &amp; MID(Overall!M67, FIND(",", Overall!M67, FIND(",",Overall!M67) + 1) + 2, LEN(Overall!M67))),"")</f>
        <v>44561</v>
      </c>
      <c r="P65" s="7">
        <f>IF(Overall!N67&lt;&gt;"",DATEVALUE(MID(Overall!N67, FIND(",", Overall!N67) + 2, FIND(" ", Overall!N67) - FIND(",", Overall!N67) - 1) &amp; " " &amp; MID(Overall!N67, FIND(" ", Overall!N67) + 1, FIND(",", Overall!N67, FIND(" ", Overall!N67)) - FIND(" ", Overall!N67) - 1) &amp; ", " &amp; MID(Overall!N67, FIND(",", Overall!N67, FIND(",",Overall!N67) + 1) + 2, LEN(Overall!N67))),"")</f>
        <v>44333</v>
      </c>
      <c r="Q65" s="7">
        <f>IF(Overall!O67&lt;&gt;"",DATEVALUE(MID(Overall!O67, FIND(",", Overall!O67) + 2, FIND(" ", Overall!O67) - FIND(",", Overall!O67) - 1) &amp; " " &amp; MID(Overall!O67, FIND(" ", Overall!O67) + 1, FIND(",", Overall!O67, FIND(" ", Overall!O67)) - FIND(" ", Overall!O67) - 1) &amp; ", " &amp; MID(Overall!O67, FIND(",", Overall!O67, FIND(",",Overall!O67) + 1) + 2, LEN(Overall!O67))),"")</f>
        <v>44312</v>
      </c>
      <c r="R65" s="5">
        <f t="shared" si="0"/>
        <v>8</v>
      </c>
      <c r="S65" s="10" t="str">
        <f>IF(Overall!$A67&lt;&gt;"",IF(AND(MONTH($N65) &lt;= 1, MONTH($O65) &gt;= 1), IF($R65 &lt;&gt; "", $H65/$R65, ""), ""),"")</f>
        <v/>
      </c>
      <c r="T65" s="10" t="str">
        <f>IF(Overall!$A67&lt;&gt;"",IF(AND(MONTH($N65) &lt;= 2, MONTH($O65) &gt;= 2), IF($R65 &lt;&gt; "", $H65/$R65, ""), ""),"")</f>
        <v/>
      </c>
      <c r="U65" s="10" t="str">
        <f>IF(Overall!$A67&lt;&gt;"",IF(AND(MONTH($N65) &lt;= 3, MONTH($O65) &gt;= 3), IF($R65 &lt;&gt; "", $H65/$R65, ""), ""),"")</f>
        <v/>
      </c>
      <c r="V65" s="10" t="str">
        <f>IF(Overall!$A67&lt;&gt;"",IF(AND(MONTH($N65) &lt;= 4, MONTH($O65) &gt;= 4), IF($R65 &lt;&gt; "", $H65/$R65, ""), ""),"")</f>
        <v/>
      </c>
      <c r="W65" s="10">
        <f>IF(Overall!$A67&lt;&gt;"",IF(AND(MONTH($N65) &lt;= 5, MONTH($O65) &gt;= 5), IF($R65 &lt;&gt; "", $H65/$R65, ""), ""),"")</f>
        <v>200000</v>
      </c>
      <c r="X65" s="10">
        <f>IF(Overall!$A67&lt;&gt;"",IF(AND(MONTH($N65) &lt;= 6, MONTH($O65) &gt;= 6), IF($R65 &lt;&gt; "", $H65/$R65, ""), ""),"")</f>
        <v>200000</v>
      </c>
      <c r="Y65" s="10">
        <f>IF(Overall!$A67&lt;&gt;"",IF(AND(MONTH($N65) &lt;= 7, MONTH($O65) &gt;= 7 ), IF($R65 &lt;&gt; "", $H65/$R65, ""), ""),"")</f>
        <v>200000</v>
      </c>
      <c r="Z65" s="10">
        <f>IF(Overall!$A67&lt;&gt;"",IF(AND(MONTH($N65) &lt;= 8, MONTH($O65) &gt;= 8), IF($R65 &lt;&gt; "", $H65/$R65, ""), ""),"")</f>
        <v>200000</v>
      </c>
      <c r="AA65" s="10">
        <f>IF(Overall!$A67&lt;&gt;"",IF(AND(MONTH($N65) &lt;= 9, MONTH($O65) &gt;= 9), IF($R65 &lt;&gt; "", $H65/$R65, ""), ""),"")</f>
        <v>200000</v>
      </c>
      <c r="AB65" s="10">
        <f>IF(Overall!$A67&lt;&gt;"",IF(AND(MONTH($N65) &lt;= 10, MONTH($O65) &gt;= 10), IF($R65 &lt;&gt; "", $H65/$R65, ""), ""),"")</f>
        <v>200000</v>
      </c>
      <c r="AC65" s="10">
        <f>IF(Overall!$A67&lt;&gt;"",IF(AND(MONTH($N65) &lt;= 11, MONTH($O65) &gt;= 11), IF($R65 &lt;&gt; "", $H65/$R65, ""), ""),"")</f>
        <v>200000</v>
      </c>
      <c r="AD65" s="10">
        <f>IF(Overall!$A67&lt;&gt;"",IF(AND(MONTH($N65) &lt;= 12, MONTH($O65) &gt;= 12), IF($R65 &lt;&gt; "", $H65/$R65, ""), ""),"")</f>
        <v>200000</v>
      </c>
      <c r="AF65" s="10" t="str">
        <f ca="1">IFERROR(IF(AND(NOW()&lt;= EOMONTH(DATE(YEAR($O65),1, 1), 0), Overall!$A67&lt;&gt;"", MONTH($N65) &lt;= 1, MONTH($O65) &gt;= 1), IF($R65 &lt;&gt; "", $H65/$R65, ""), ""), "")</f>
        <v/>
      </c>
      <c r="AG65" s="10" t="str">
        <f ca="1">IFERROR(IF(AND(NOW()&lt;= EOMONTH(DATE(YEAR($O65),2, 1), 0), Overall!$A67&lt;&gt;"", MONTH($N65) &lt;= 2, MONTH($O65) &gt;= 2), IF($R65 &lt;&gt; "", $H65/$R65, ""), ""), "")</f>
        <v/>
      </c>
      <c r="AH65" s="10" t="str">
        <f ca="1">IFERROR(IF(AND(NOW()&lt;= EOMONTH(DATE(YEAR($O65),3, 1), 0), Overall!$A67&lt;&gt;"", MONTH($N65) &lt;= 3, MONTH($O65) &gt;= 3), IF($R65 &lt;&gt; "", $H65/$R65, ""), ""), "")</f>
        <v/>
      </c>
      <c r="AI65" s="10" t="str">
        <f ca="1">IFERROR(IF(AND(NOW()&lt;= EOMONTH(DATE(YEAR($O65),4, 1), 0), Overall!$A67&lt;&gt;"", MONTH($N65) &lt;= 4, MONTH($O65) &gt;= 4), IF($R65 &lt;&gt; "", $H65/$R65, ""), ""), "")</f>
        <v/>
      </c>
      <c r="AJ65" s="10" t="str">
        <f ca="1">IFERROR(IF(AND(NOW()&lt;= EOMONTH(DATE(YEAR($O65),5, 1), 0), Overall!$A67&lt;&gt;"", MONTH($N65) &lt;= 5, MONTH($O65) &gt;= 5), IF($R65 &lt;&gt; "", $H65/$R65, ""), ""), "")</f>
        <v/>
      </c>
      <c r="AK65" s="10" t="str">
        <f ca="1">IFERROR(IF(AND(NOW()&lt;= EOMONTH(DATE(YEAR($O65),6, 1), 0), Overall!$A67&lt;&gt;"", MONTH($N65) &lt;= 6, MONTH($O65) &gt;= 6), IF($R65 &lt;&gt; "", $H65/$R65, ""), ""), "")</f>
        <v/>
      </c>
      <c r="AL65" s="10" t="str">
        <f ca="1">IFERROR(IF(AND(NOW()&lt;= EOMONTH(DATE(YEAR($O65),7, 1), 0), Overall!$A67&lt;&gt;"", MONTH($N65) &lt;= 7, MONTH($O65) &gt;= 7), IF($R65 &lt;&gt; "", $H65/$R65, ""), ""), "")</f>
        <v/>
      </c>
      <c r="AM65" s="10" t="str">
        <f ca="1">IFERROR(IF(AND(NOW()&lt;= EOMONTH(DATE(YEAR($O65),8, 1), 0), Overall!$A67&lt;&gt;"", MONTH($N65) &lt;= 8, MONTH($O65) &gt;= 8), IF($R65 &lt;&gt; "", $H65/$R65, ""), ""), "")</f>
        <v/>
      </c>
      <c r="AN65" s="10" t="str">
        <f ca="1">IFERROR(IF(AND(NOW()&lt;= EOMONTH(DATE(YEAR($O65),9, 1), 0), Overall!$A67&lt;&gt;"", MONTH($N65) &lt;= 9, MONTH($O65) &gt;= 9), IF($R65 &lt;&gt; "", $H65/$R65, ""), ""), "")</f>
        <v/>
      </c>
      <c r="AO65" s="10" t="str">
        <f ca="1">IFERROR(IF(AND(NOW()&lt;= EOMONTH(DATE(YEAR($O65),10, 1), 0), Overall!$A67&lt;&gt;"", MONTH($N65) &lt;= 10, MONTH($O65) &gt;= 10), IF($R65 &lt;&gt; "", $H65/$R65, ""), ""), "")</f>
        <v/>
      </c>
      <c r="AP65" s="10" t="str">
        <f ca="1">IFERROR(IF(AND(NOW()&lt;= EOMONTH(DATE(YEAR($O65),11, 1), 0), Overall!$A67&lt;&gt;"", MONTH($N65) &lt;=11, MONTH($O65) &gt;= 11), IF($R65 &lt;&gt; "", $H65/$R65, ""), ""), "")</f>
        <v/>
      </c>
      <c r="AQ65" s="10" t="str">
        <f ca="1">IFERROR(IF(AND(NOW()&lt;= EOMONTH(DATE(YEAR($O65),12, 1), 0), Overall!$A67&lt;&gt;"", MONTH($N65) &lt;= 12, MONTH($O65) &gt;= 12), IF($R65 &lt;&gt; "", $H65/$R65, ""), ""), "")</f>
        <v/>
      </c>
      <c r="AR65" s="16">
        <f t="shared" ca="1" si="1"/>
        <v>0</v>
      </c>
    </row>
    <row r="66" spans="1:44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6">
        <f>IF(Overall!F68&lt;&gt;"",VALUE(Overall!F68),"")</f>
        <v>800000</v>
      </c>
      <c r="I66" s="6">
        <f>IF(Overall!G68&lt;&gt;"",VALUE(Overall!G68),"")</f>
        <v>57</v>
      </c>
      <c r="J66" s="6">
        <f>IF(Overall!H68&lt;&gt;"",VALUE(Overall!H68),"")</f>
        <v>0</v>
      </c>
      <c r="K66" s="6">
        <f>IF(Overall!I68&lt;&gt;"",VALUE(Overall!I68),"")</f>
        <v>2.62</v>
      </c>
      <c r="L66" s="6">
        <f>IF(Overall!J68&lt;&gt;"",VALUE(Overall!J68),"")</f>
        <v>0</v>
      </c>
      <c r="M66" s="6">
        <f>IF(Overall!K68&lt;&gt;"",VALUE(Overall!K68),"")</f>
        <v>2.62</v>
      </c>
      <c r="N66" s="7">
        <f>IF(Overall!L68&lt;&gt;"",DATEVALUE(MID(Overall!L68, FIND(",", Overall!L68) + 2, FIND(" ", Overall!L68) - FIND(",", Overall!L68) - 1) &amp; " " &amp; MID(Overall!L68, FIND(" ", Overall!L68) + 1, FIND(",", Overall!L68, FIND(" ", Overall!L68)) - FIND(" ", Overall!L68) - 1) &amp; ", " &amp; MID(Overall!L68, FIND(",", Overall!L68, FIND(",",Overall!L68) + 1) + 2, LEN(Overall!L68))),"")</f>
        <v>44317</v>
      </c>
      <c r="O66" s="7">
        <f>IF(Overall!M68&lt;&gt;"",DATEVALUE(MID(Overall!M68, FIND(",", Overall!M68) + 2, FIND(" ", Overall!M68) - FIND(",", Overall!M68) - 1) &amp; " " &amp; MID(Overall!M68, FIND(" ", Overall!M68) + 1, FIND(",", Overall!M68, FIND(" ", Overall!M68)) - FIND(" ", Overall!M68) - 1) &amp; ", " &amp; MID(Overall!M68, FIND(",", Overall!M68, FIND(",",Overall!M68) + 1) + 2, LEN(Overall!M68))),"")</f>
        <v>44561</v>
      </c>
      <c r="P66" s="7">
        <f>IF(Overall!N68&lt;&gt;"",DATEVALUE(MID(Overall!N68, FIND(",", Overall!N68) + 2, FIND(" ", Overall!N68) - FIND(",", Overall!N68) - 1) &amp; " " &amp; MID(Overall!N68, FIND(" ", Overall!N68) + 1, FIND(",", Overall!N68, FIND(" ", Overall!N68)) - FIND(" ", Overall!N68) - 1) &amp; ", " &amp; MID(Overall!N68, FIND(",", Overall!N68, FIND(",",Overall!N68) + 1) + 2, LEN(Overall!N68))),"")</f>
        <v>44333</v>
      </c>
      <c r="Q66" s="7">
        <f>IF(Overall!O68&lt;&gt;"",DATEVALUE(MID(Overall!O68, FIND(",", Overall!O68) + 2, FIND(" ", Overall!O68) - FIND(",", Overall!O68) - 1) &amp; " " &amp; MID(Overall!O68, FIND(" ", Overall!O68) + 1, FIND(",", Overall!O68, FIND(" ", Overall!O68)) - FIND(" ", Overall!O68) - 1) &amp; ", " &amp; MID(Overall!O68, FIND(",", Overall!O68, FIND(",",Overall!O68) + 1) + 2, LEN(Overall!O68))),"")</f>
        <v>44312</v>
      </c>
      <c r="R66" s="5">
        <f t="shared" si="0"/>
        <v>8</v>
      </c>
      <c r="S66" s="10" t="str">
        <f>IF(Overall!$A68&lt;&gt;"",IF(AND(MONTH($N66) &lt;= 1, MONTH($O66) &gt;= 1), IF($R66 &lt;&gt; "", $H66/$R66, ""), ""),"")</f>
        <v/>
      </c>
      <c r="T66" s="10" t="str">
        <f>IF(Overall!$A68&lt;&gt;"",IF(AND(MONTH($N66) &lt;= 2, MONTH($O66) &gt;= 2), IF($R66 &lt;&gt; "", $H66/$R66, ""), ""),"")</f>
        <v/>
      </c>
      <c r="U66" s="10" t="str">
        <f>IF(Overall!$A68&lt;&gt;"",IF(AND(MONTH($N66) &lt;= 3, MONTH($O66) &gt;= 3), IF($R66 &lt;&gt; "", $H66/$R66, ""), ""),"")</f>
        <v/>
      </c>
      <c r="V66" s="10" t="str">
        <f>IF(Overall!$A68&lt;&gt;"",IF(AND(MONTH($N66) &lt;= 4, MONTH($O66) &gt;= 4), IF($R66 &lt;&gt; "", $H66/$R66, ""), ""),"")</f>
        <v/>
      </c>
      <c r="W66" s="10">
        <f>IF(Overall!$A68&lt;&gt;"",IF(AND(MONTH($N66) &lt;= 5, MONTH($O66) &gt;= 5), IF($R66 &lt;&gt; "", $H66/$R66, ""), ""),"")</f>
        <v>100000</v>
      </c>
      <c r="X66" s="10">
        <f>IF(Overall!$A68&lt;&gt;"",IF(AND(MONTH($N66) &lt;= 6, MONTH($O66) &gt;= 6), IF($R66 &lt;&gt; "", $H66/$R66, ""), ""),"")</f>
        <v>100000</v>
      </c>
      <c r="Y66" s="10">
        <f>IF(Overall!$A68&lt;&gt;"",IF(AND(MONTH($N66) &lt;= 7, MONTH($O66) &gt;= 7 ), IF($R66 &lt;&gt; "", $H66/$R66, ""), ""),"")</f>
        <v>100000</v>
      </c>
      <c r="Z66" s="10">
        <f>IF(Overall!$A68&lt;&gt;"",IF(AND(MONTH($N66) &lt;= 8, MONTH($O66) &gt;= 8), IF($R66 &lt;&gt; "", $H66/$R66, ""), ""),"")</f>
        <v>100000</v>
      </c>
      <c r="AA66" s="10">
        <f>IF(Overall!$A68&lt;&gt;"",IF(AND(MONTH($N66) &lt;= 9, MONTH($O66) &gt;= 9), IF($R66 &lt;&gt; "", $H66/$R66, ""), ""),"")</f>
        <v>100000</v>
      </c>
      <c r="AB66" s="10">
        <f>IF(Overall!$A68&lt;&gt;"",IF(AND(MONTH($N66) &lt;= 10, MONTH($O66) &gt;= 10), IF($R66 &lt;&gt; "", $H66/$R66, ""), ""),"")</f>
        <v>100000</v>
      </c>
      <c r="AC66" s="10">
        <f>IF(Overall!$A68&lt;&gt;"",IF(AND(MONTH($N66) &lt;= 11, MONTH($O66) &gt;= 11), IF($R66 &lt;&gt; "", $H66/$R66, ""), ""),"")</f>
        <v>100000</v>
      </c>
      <c r="AD66" s="10">
        <f>IF(Overall!$A68&lt;&gt;"",IF(AND(MONTH($N66) &lt;= 12, MONTH($O66) &gt;= 12), IF($R66 &lt;&gt; "", $H66/$R66, ""), ""),"")</f>
        <v>100000</v>
      </c>
      <c r="AF66" s="10" t="str">
        <f ca="1">IFERROR(IF(AND(NOW()&lt;= EOMONTH(DATE(YEAR($O66),1, 1), 0), Overall!$A68&lt;&gt;"", MONTH($N66) &lt;= 1, MONTH($O66) &gt;= 1), IF($R66 &lt;&gt; "", $H66/$R66, ""), ""), "")</f>
        <v/>
      </c>
      <c r="AG66" s="10" t="str">
        <f ca="1">IFERROR(IF(AND(NOW()&lt;= EOMONTH(DATE(YEAR($O66),2, 1), 0), Overall!$A68&lt;&gt;"", MONTH($N66) &lt;= 2, MONTH($O66) &gt;= 2), IF($R66 &lt;&gt; "", $H66/$R66, ""), ""), "")</f>
        <v/>
      </c>
      <c r="AH66" s="10" t="str">
        <f ca="1">IFERROR(IF(AND(NOW()&lt;= EOMONTH(DATE(YEAR($O66),3, 1), 0), Overall!$A68&lt;&gt;"", MONTH($N66) &lt;= 3, MONTH($O66) &gt;= 3), IF($R66 &lt;&gt; "", $H66/$R66, ""), ""), "")</f>
        <v/>
      </c>
      <c r="AI66" s="10" t="str">
        <f ca="1">IFERROR(IF(AND(NOW()&lt;= EOMONTH(DATE(YEAR($O66),4, 1), 0), Overall!$A68&lt;&gt;"", MONTH($N66) &lt;= 4, MONTH($O66) &gt;= 4), IF($R66 &lt;&gt; "", $H66/$R66, ""), ""), "")</f>
        <v/>
      </c>
      <c r="AJ66" s="10" t="str">
        <f ca="1">IFERROR(IF(AND(NOW()&lt;= EOMONTH(DATE(YEAR($O66),5, 1), 0), Overall!$A68&lt;&gt;"", MONTH($N66) &lt;= 5, MONTH($O66) &gt;= 5), IF($R66 &lt;&gt; "", $H66/$R66, ""), ""), "")</f>
        <v/>
      </c>
      <c r="AK66" s="10" t="str">
        <f ca="1">IFERROR(IF(AND(NOW()&lt;= EOMONTH(DATE(YEAR($O66),6, 1), 0), Overall!$A68&lt;&gt;"", MONTH($N66) &lt;= 6, MONTH($O66) &gt;= 6), IF($R66 &lt;&gt; "", $H66/$R66, ""), ""), "")</f>
        <v/>
      </c>
      <c r="AL66" s="10" t="str">
        <f ca="1">IFERROR(IF(AND(NOW()&lt;= EOMONTH(DATE(YEAR($O66),7, 1), 0), Overall!$A68&lt;&gt;"", MONTH($N66) &lt;= 7, MONTH($O66) &gt;= 7), IF($R66 &lt;&gt; "", $H66/$R66, ""), ""), "")</f>
        <v/>
      </c>
      <c r="AM66" s="10" t="str">
        <f ca="1">IFERROR(IF(AND(NOW()&lt;= EOMONTH(DATE(YEAR($O66),8, 1), 0), Overall!$A68&lt;&gt;"", MONTH($N66) &lt;= 8, MONTH($O66) &gt;= 8), IF($R66 &lt;&gt; "", $H66/$R66, ""), ""), "")</f>
        <v/>
      </c>
      <c r="AN66" s="10" t="str">
        <f ca="1">IFERROR(IF(AND(NOW()&lt;= EOMONTH(DATE(YEAR($O66),9, 1), 0), Overall!$A68&lt;&gt;"", MONTH($N66) &lt;= 9, MONTH($O66) &gt;= 9), IF($R66 &lt;&gt; "", $H66/$R66, ""), ""), "")</f>
        <v/>
      </c>
      <c r="AO66" s="10" t="str">
        <f ca="1">IFERROR(IF(AND(NOW()&lt;= EOMONTH(DATE(YEAR($O66),10, 1), 0), Overall!$A68&lt;&gt;"", MONTH($N66) &lt;= 10, MONTH($O66) &gt;= 10), IF($R66 &lt;&gt; "", $H66/$R66, ""), ""), "")</f>
        <v/>
      </c>
      <c r="AP66" s="10" t="str">
        <f ca="1">IFERROR(IF(AND(NOW()&lt;= EOMONTH(DATE(YEAR($O66),11, 1), 0), Overall!$A68&lt;&gt;"", MONTH($N66) &lt;=11, MONTH($O66) &gt;= 11), IF($R66 &lt;&gt; "", $H66/$R66, ""), ""), "")</f>
        <v/>
      </c>
      <c r="AQ66" s="10" t="str">
        <f ca="1">IFERROR(IF(AND(NOW()&lt;= EOMONTH(DATE(YEAR($O66),12, 1), 0), Overall!$A68&lt;&gt;"", MONTH($N66) &lt;= 12, MONTH($O66) &gt;= 12), IF($R66 &lt;&gt; "", $H66/$R66, ""), ""), "")</f>
        <v/>
      </c>
      <c r="AR66" s="16">
        <f t="shared" ca="1" si="1"/>
        <v>0</v>
      </c>
    </row>
    <row r="67" spans="1:44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6">
        <f>IF(Overall!F69&lt;&gt;"",VALUE(Overall!F69),"")</f>
        <v>800000</v>
      </c>
      <c r="I67" s="6">
        <f>IF(Overall!G69&lt;&gt;"",VALUE(Overall!G69),"")</f>
        <v>57</v>
      </c>
      <c r="J67" s="6">
        <f>IF(Overall!H69&lt;&gt;"",VALUE(Overall!H69),"")</f>
        <v>0</v>
      </c>
      <c r="K67" s="6">
        <f>IF(Overall!I69&lt;&gt;"",VALUE(Overall!I69),"")</f>
        <v>2.74</v>
      </c>
      <c r="L67" s="6">
        <f>IF(Overall!J69&lt;&gt;"",VALUE(Overall!J69),"")</f>
        <v>0</v>
      </c>
      <c r="M67" s="6">
        <f>IF(Overall!K69&lt;&gt;"",VALUE(Overall!K69),"")</f>
        <v>2.74</v>
      </c>
      <c r="N67" s="7">
        <f>IF(Overall!L69&lt;&gt;"",DATEVALUE(MID(Overall!L69, FIND(",", Overall!L69) + 2, FIND(" ", Overall!L69) - FIND(",", Overall!L69) - 1) &amp; " " &amp; MID(Overall!L69, FIND(" ", Overall!L69) + 1, FIND(",", Overall!L69, FIND(" ", Overall!L69)) - FIND(" ", Overall!L69) - 1) &amp; ", " &amp; MID(Overall!L69, FIND(",", Overall!L69, FIND(",",Overall!L69) + 1) + 2, LEN(Overall!L69))),"")</f>
        <v>44317</v>
      </c>
      <c r="O67" s="7">
        <f>IF(Overall!M69&lt;&gt;"",DATEVALUE(MID(Overall!M69, FIND(",", Overall!M69) + 2, FIND(" ", Overall!M69) - FIND(",", Overall!M69) - 1) &amp; " " &amp; MID(Overall!M69, FIND(" ", Overall!M69) + 1, FIND(",", Overall!M69, FIND(" ", Overall!M69)) - FIND(" ", Overall!M69) - 1) &amp; ", " &amp; MID(Overall!M69, FIND(",", Overall!M69, FIND(",",Overall!M69) + 1) + 2, LEN(Overall!M69))),"")</f>
        <v>44561</v>
      </c>
      <c r="P67" s="7">
        <f>IF(Overall!N69&lt;&gt;"",DATEVALUE(MID(Overall!N69, FIND(",", Overall!N69) + 2, FIND(" ", Overall!N69) - FIND(",", Overall!N69) - 1) &amp; " " &amp; MID(Overall!N69, FIND(" ", Overall!N69) + 1, FIND(",", Overall!N69, FIND(" ", Overall!N69)) - FIND(" ", Overall!N69) - 1) &amp; ", " &amp; MID(Overall!N69, FIND(",", Overall!N69, FIND(",",Overall!N69) + 1) + 2, LEN(Overall!N69))),"")</f>
        <v>44333</v>
      </c>
      <c r="Q67" s="7">
        <f>IF(Overall!O69&lt;&gt;"",DATEVALUE(MID(Overall!O69, FIND(",", Overall!O69) + 2, FIND(" ", Overall!O69) - FIND(",", Overall!O69) - 1) &amp; " " &amp; MID(Overall!O69, FIND(" ", Overall!O69) + 1, FIND(",", Overall!O69, FIND(" ", Overall!O69)) - FIND(" ", Overall!O69) - 1) &amp; ", " &amp; MID(Overall!O69, FIND(",", Overall!O69, FIND(",",Overall!O69) + 1) + 2, LEN(Overall!O69))),"")</f>
        <v>44312</v>
      </c>
      <c r="R67" s="5">
        <f t="shared" ref="R67:R130" si="2">IF(AND(N67&lt;&gt;"", O67&lt;&gt;""), DATEDIF(N67, O67, "M") + 1, "")</f>
        <v>8</v>
      </c>
      <c r="S67" s="10" t="str">
        <f>IF(Overall!$A69&lt;&gt;"",IF(AND(MONTH($N67) &lt;= 1, MONTH($O67) &gt;= 1), IF($R67 &lt;&gt; "", $H67/$R67, ""), ""),"")</f>
        <v/>
      </c>
      <c r="T67" s="10" t="str">
        <f>IF(Overall!$A69&lt;&gt;"",IF(AND(MONTH($N67) &lt;= 2, MONTH($O67) &gt;= 2), IF($R67 &lt;&gt; "", $H67/$R67, ""), ""),"")</f>
        <v/>
      </c>
      <c r="U67" s="10" t="str">
        <f>IF(Overall!$A69&lt;&gt;"",IF(AND(MONTH($N67) &lt;= 3, MONTH($O67) &gt;= 3), IF($R67 &lt;&gt; "", $H67/$R67, ""), ""),"")</f>
        <v/>
      </c>
      <c r="V67" s="10" t="str">
        <f>IF(Overall!$A69&lt;&gt;"",IF(AND(MONTH($N67) &lt;= 4, MONTH($O67) &gt;= 4), IF($R67 &lt;&gt; "", $H67/$R67, ""), ""),"")</f>
        <v/>
      </c>
      <c r="W67" s="10">
        <f>IF(Overall!$A69&lt;&gt;"",IF(AND(MONTH($N67) &lt;= 5, MONTH($O67) &gt;= 5), IF($R67 &lt;&gt; "", $H67/$R67, ""), ""),"")</f>
        <v>100000</v>
      </c>
      <c r="X67" s="10">
        <f>IF(Overall!$A69&lt;&gt;"",IF(AND(MONTH($N67) &lt;= 6, MONTH($O67) &gt;= 6), IF($R67 &lt;&gt; "", $H67/$R67, ""), ""),"")</f>
        <v>100000</v>
      </c>
      <c r="Y67" s="10">
        <f>IF(Overall!$A69&lt;&gt;"",IF(AND(MONTH($N67) &lt;= 7, MONTH($O67) &gt;= 7 ), IF($R67 &lt;&gt; "", $H67/$R67, ""), ""),"")</f>
        <v>100000</v>
      </c>
      <c r="Z67" s="10">
        <f>IF(Overall!$A69&lt;&gt;"",IF(AND(MONTH($N67) &lt;= 8, MONTH($O67) &gt;= 8), IF($R67 &lt;&gt; "", $H67/$R67, ""), ""),"")</f>
        <v>100000</v>
      </c>
      <c r="AA67" s="10">
        <f>IF(Overall!$A69&lt;&gt;"",IF(AND(MONTH($N67) &lt;= 9, MONTH($O67) &gt;= 9), IF($R67 &lt;&gt; "", $H67/$R67, ""), ""),"")</f>
        <v>100000</v>
      </c>
      <c r="AB67" s="10">
        <f>IF(Overall!$A69&lt;&gt;"",IF(AND(MONTH($N67) &lt;= 10, MONTH($O67) &gt;= 10), IF($R67 &lt;&gt; "", $H67/$R67, ""), ""),"")</f>
        <v>100000</v>
      </c>
      <c r="AC67" s="10">
        <f>IF(Overall!$A69&lt;&gt;"",IF(AND(MONTH($N67) &lt;= 11, MONTH($O67) &gt;= 11), IF($R67 &lt;&gt; "", $H67/$R67, ""), ""),"")</f>
        <v>100000</v>
      </c>
      <c r="AD67" s="10">
        <f>IF(Overall!$A69&lt;&gt;"",IF(AND(MONTH($N67) &lt;= 12, MONTH($O67) &gt;= 12), IF($R67 &lt;&gt; "", $H67/$R67, ""), ""),"")</f>
        <v>100000</v>
      </c>
      <c r="AF67" s="10" t="str">
        <f ca="1">IFERROR(IF(AND(NOW()&lt;= EOMONTH(DATE(YEAR($O67),1, 1), 0), Overall!$A69&lt;&gt;"", MONTH($N67) &lt;= 1, MONTH($O67) &gt;= 1), IF($R67 &lt;&gt; "", $H67/$R67, ""), ""), "")</f>
        <v/>
      </c>
      <c r="AG67" s="10" t="str">
        <f ca="1">IFERROR(IF(AND(NOW()&lt;= EOMONTH(DATE(YEAR($O67),2, 1), 0), Overall!$A69&lt;&gt;"", MONTH($N67) &lt;= 2, MONTH($O67) &gt;= 2), IF($R67 &lt;&gt; "", $H67/$R67, ""), ""), "")</f>
        <v/>
      </c>
      <c r="AH67" s="10" t="str">
        <f ca="1">IFERROR(IF(AND(NOW()&lt;= EOMONTH(DATE(YEAR($O67),3, 1), 0), Overall!$A69&lt;&gt;"", MONTH($N67) &lt;= 3, MONTH($O67) &gt;= 3), IF($R67 &lt;&gt; "", $H67/$R67, ""), ""), "")</f>
        <v/>
      </c>
      <c r="AI67" s="10" t="str">
        <f ca="1">IFERROR(IF(AND(NOW()&lt;= EOMONTH(DATE(YEAR($O67),4, 1), 0), Overall!$A69&lt;&gt;"", MONTH($N67) &lt;= 4, MONTH($O67) &gt;= 4), IF($R67 &lt;&gt; "", $H67/$R67, ""), ""), "")</f>
        <v/>
      </c>
      <c r="AJ67" s="10" t="str">
        <f ca="1">IFERROR(IF(AND(NOW()&lt;= EOMONTH(DATE(YEAR($O67),5, 1), 0), Overall!$A69&lt;&gt;"", MONTH($N67) &lt;= 5, MONTH($O67) &gt;= 5), IF($R67 &lt;&gt; "", $H67/$R67, ""), ""), "")</f>
        <v/>
      </c>
      <c r="AK67" s="10" t="str">
        <f ca="1">IFERROR(IF(AND(NOW()&lt;= EOMONTH(DATE(YEAR($O67),6, 1), 0), Overall!$A69&lt;&gt;"", MONTH($N67) &lt;= 6, MONTH($O67) &gt;= 6), IF($R67 &lt;&gt; "", $H67/$R67, ""), ""), "")</f>
        <v/>
      </c>
      <c r="AL67" s="10" t="str">
        <f ca="1">IFERROR(IF(AND(NOW()&lt;= EOMONTH(DATE(YEAR($O67),7, 1), 0), Overall!$A69&lt;&gt;"", MONTH($N67) &lt;= 7, MONTH($O67) &gt;= 7), IF($R67 &lt;&gt; "", $H67/$R67, ""), ""), "")</f>
        <v/>
      </c>
      <c r="AM67" s="10" t="str">
        <f ca="1">IFERROR(IF(AND(NOW()&lt;= EOMONTH(DATE(YEAR($O67),8, 1), 0), Overall!$A69&lt;&gt;"", MONTH($N67) &lt;= 8, MONTH($O67) &gt;= 8), IF($R67 &lt;&gt; "", $H67/$R67, ""), ""), "")</f>
        <v/>
      </c>
      <c r="AN67" s="10" t="str">
        <f ca="1">IFERROR(IF(AND(NOW()&lt;= EOMONTH(DATE(YEAR($O67),9, 1), 0), Overall!$A69&lt;&gt;"", MONTH($N67) &lt;= 9, MONTH($O67) &gt;= 9), IF($R67 &lt;&gt; "", $H67/$R67, ""), ""), "")</f>
        <v/>
      </c>
      <c r="AO67" s="10" t="str">
        <f ca="1">IFERROR(IF(AND(NOW()&lt;= EOMONTH(DATE(YEAR($O67),10, 1), 0), Overall!$A69&lt;&gt;"", MONTH($N67) &lt;= 10, MONTH($O67) &gt;= 10), IF($R67 &lt;&gt; "", $H67/$R67, ""), ""), "")</f>
        <v/>
      </c>
      <c r="AP67" s="10" t="str">
        <f ca="1">IFERROR(IF(AND(NOW()&lt;= EOMONTH(DATE(YEAR($O67),11, 1), 0), Overall!$A69&lt;&gt;"", MONTH($N67) &lt;=11, MONTH($O67) &gt;= 11), IF($R67 &lt;&gt; "", $H67/$R67, ""), ""), "")</f>
        <v/>
      </c>
      <c r="AQ67" s="10" t="str">
        <f ca="1">IFERROR(IF(AND(NOW()&lt;= EOMONTH(DATE(YEAR($O67),12, 1), 0), Overall!$A69&lt;&gt;"", MONTH($N67) &lt;= 12, MONTH($O67) &gt;= 12), IF($R67 &lt;&gt; "", $H67/$R67, ""), ""), "")</f>
        <v/>
      </c>
      <c r="AR67" s="16">
        <f t="shared" ref="AR67:AR130" ca="1" si="3">SUM(AF67:AQ67)</f>
        <v>0</v>
      </c>
    </row>
    <row r="68" spans="1:44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6">
        <f>IF(Overall!F70&lt;&gt;"",VALUE(Overall!F70),"")</f>
        <v>800000</v>
      </c>
      <c r="I68" s="6">
        <f>IF(Overall!G70&lt;&gt;"",VALUE(Overall!G70),"")</f>
        <v>57</v>
      </c>
      <c r="J68" s="6">
        <f>IF(Overall!H70&lt;&gt;"",VALUE(Overall!H70),"")</f>
        <v>0</v>
      </c>
      <c r="K68" s="6">
        <f>IF(Overall!I70&lt;&gt;"",VALUE(Overall!I70),"")</f>
        <v>2.74</v>
      </c>
      <c r="L68" s="6">
        <f>IF(Overall!J70&lt;&gt;"",VALUE(Overall!J70),"")</f>
        <v>0</v>
      </c>
      <c r="M68" s="6">
        <f>IF(Overall!K70&lt;&gt;"",VALUE(Overall!K70),"")</f>
        <v>2.74</v>
      </c>
      <c r="N68" s="7">
        <f>IF(Overall!L70&lt;&gt;"",DATEVALUE(MID(Overall!L70, FIND(",", Overall!L70) + 2, FIND(" ", Overall!L70) - FIND(",", Overall!L70) - 1) &amp; " " &amp; MID(Overall!L70, FIND(" ", Overall!L70) + 1, FIND(",", Overall!L70, FIND(" ", Overall!L70)) - FIND(" ", Overall!L70) - 1) &amp; ", " &amp; MID(Overall!L70, FIND(",", Overall!L70, FIND(",",Overall!L70) + 1) + 2, LEN(Overall!L70))),"")</f>
        <v>44317</v>
      </c>
      <c r="O68" s="7">
        <f>IF(Overall!M70&lt;&gt;"",DATEVALUE(MID(Overall!M70, FIND(",", Overall!M70) + 2, FIND(" ", Overall!M70) - FIND(",", Overall!M70) - 1) &amp; " " &amp; MID(Overall!M70, FIND(" ", Overall!M70) + 1, FIND(",", Overall!M70, FIND(" ", Overall!M70)) - FIND(" ", Overall!M70) - 1) &amp; ", " &amp; MID(Overall!M70, FIND(",", Overall!M70, FIND(",",Overall!M70) + 1) + 2, LEN(Overall!M70))),"")</f>
        <v>44561</v>
      </c>
      <c r="P68" s="7">
        <f>IF(Overall!N70&lt;&gt;"",DATEVALUE(MID(Overall!N70, FIND(",", Overall!N70) + 2, FIND(" ", Overall!N70) - FIND(",", Overall!N70) - 1) &amp; " " &amp; MID(Overall!N70, FIND(" ", Overall!N70) + 1, FIND(",", Overall!N70, FIND(" ", Overall!N70)) - FIND(" ", Overall!N70) - 1) &amp; ", " &amp; MID(Overall!N70, FIND(",", Overall!N70, FIND(",",Overall!N70) + 1) + 2, LEN(Overall!N70))),"")</f>
        <v>44333</v>
      </c>
      <c r="Q68" s="7">
        <f>IF(Overall!O70&lt;&gt;"",DATEVALUE(MID(Overall!O70, FIND(",", Overall!O70) + 2, FIND(" ", Overall!O70) - FIND(",", Overall!O70) - 1) &amp; " " &amp; MID(Overall!O70, FIND(" ", Overall!O70) + 1, FIND(",", Overall!O70, FIND(" ", Overall!O70)) - FIND(" ", Overall!O70) - 1) &amp; ", " &amp; MID(Overall!O70, FIND(",", Overall!O70, FIND(",",Overall!O70) + 1) + 2, LEN(Overall!O70))),"")</f>
        <v>44312</v>
      </c>
      <c r="R68" s="5">
        <f t="shared" si="2"/>
        <v>8</v>
      </c>
      <c r="S68" s="10" t="str">
        <f>IF(Overall!$A70&lt;&gt;"",IF(AND(MONTH($N68) &lt;= 1, MONTH($O68) &gt;= 1), IF($R68 &lt;&gt; "", $H68/$R68, ""), ""),"")</f>
        <v/>
      </c>
      <c r="T68" s="10" t="str">
        <f>IF(Overall!$A70&lt;&gt;"",IF(AND(MONTH($N68) &lt;= 2, MONTH($O68) &gt;= 2), IF($R68 &lt;&gt; "", $H68/$R68, ""), ""),"")</f>
        <v/>
      </c>
      <c r="U68" s="10" t="str">
        <f>IF(Overall!$A70&lt;&gt;"",IF(AND(MONTH($N68) &lt;= 3, MONTH($O68) &gt;= 3), IF($R68 &lt;&gt; "", $H68/$R68, ""), ""),"")</f>
        <v/>
      </c>
      <c r="V68" s="10" t="str">
        <f>IF(Overall!$A70&lt;&gt;"",IF(AND(MONTH($N68) &lt;= 4, MONTH($O68) &gt;= 4), IF($R68 &lt;&gt; "", $H68/$R68, ""), ""),"")</f>
        <v/>
      </c>
      <c r="W68" s="10">
        <f>IF(Overall!$A70&lt;&gt;"",IF(AND(MONTH($N68) &lt;= 5, MONTH($O68) &gt;= 5), IF($R68 &lt;&gt; "", $H68/$R68, ""), ""),"")</f>
        <v>100000</v>
      </c>
      <c r="X68" s="10">
        <f>IF(Overall!$A70&lt;&gt;"",IF(AND(MONTH($N68) &lt;= 6, MONTH($O68) &gt;= 6), IF($R68 &lt;&gt; "", $H68/$R68, ""), ""),"")</f>
        <v>100000</v>
      </c>
      <c r="Y68" s="10">
        <f>IF(Overall!$A70&lt;&gt;"",IF(AND(MONTH($N68) &lt;= 7, MONTH($O68) &gt;= 7 ), IF($R68 &lt;&gt; "", $H68/$R68, ""), ""),"")</f>
        <v>100000</v>
      </c>
      <c r="Z68" s="10">
        <f>IF(Overall!$A70&lt;&gt;"",IF(AND(MONTH($N68) &lt;= 8, MONTH($O68) &gt;= 8), IF($R68 &lt;&gt; "", $H68/$R68, ""), ""),"")</f>
        <v>100000</v>
      </c>
      <c r="AA68" s="10">
        <f>IF(Overall!$A70&lt;&gt;"",IF(AND(MONTH($N68) &lt;= 9, MONTH($O68) &gt;= 9), IF($R68 &lt;&gt; "", $H68/$R68, ""), ""),"")</f>
        <v>100000</v>
      </c>
      <c r="AB68" s="10">
        <f>IF(Overall!$A70&lt;&gt;"",IF(AND(MONTH($N68) &lt;= 10, MONTH($O68) &gt;= 10), IF($R68 &lt;&gt; "", $H68/$R68, ""), ""),"")</f>
        <v>100000</v>
      </c>
      <c r="AC68" s="10">
        <f>IF(Overall!$A70&lt;&gt;"",IF(AND(MONTH($N68) &lt;= 11, MONTH($O68) &gt;= 11), IF($R68 &lt;&gt; "", $H68/$R68, ""), ""),"")</f>
        <v>100000</v>
      </c>
      <c r="AD68" s="10">
        <f>IF(Overall!$A70&lt;&gt;"",IF(AND(MONTH($N68) &lt;= 12, MONTH($O68) &gt;= 12), IF($R68 &lt;&gt; "", $H68/$R68, ""), ""),"")</f>
        <v>100000</v>
      </c>
      <c r="AF68" s="10" t="str">
        <f ca="1">IFERROR(IF(AND(NOW()&lt;= EOMONTH(DATE(YEAR($O68),1, 1), 0), Overall!$A70&lt;&gt;"", MONTH($N68) &lt;= 1, MONTH($O68) &gt;= 1), IF($R68 &lt;&gt; "", $H68/$R68, ""), ""), "")</f>
        <v/>
      </c>
      <c r="AG68" s="10" t="str">
        <f ca="1">IFERROR(IF(AND(NOW()&lt;= EOMONTH(DATE(YEAR($O68),2, 1), 0), Overall!$A70&lt;&gt;"", MONTH($N68) &lt;= 2, MONTH($O68) &gt;= 2), IF($R68 &lt;&gt; "", $H68/$R68, ""), ""), "")</f>
        <v/>
      </c>
      <c r="AH68" s="10" t="str">
        <f ca="1">IFERROR(IF(AND(NOW()&lt;= EOMONTH(DATE(YEAR($O68),3, 1), 0), Overall!$A70&lt;&gt;"", MONTH($N68) &lt;= 3, MONTH($O68) &gt;= 3), IF($R68 &lt;&gt; "", $H68/$R68, ""), ""), "")</f>
        <v/>
      </c>
      <c r="AI68" s="10" t="str">
        <f ca="1">IFERROR(IF(AND(NOW()&lt;= EOMONTH(DATE(YEAR($O68),4, 1), 0), Overall!$A70&lt;&gt;"", MONTH($N68) &lt;= 4, MONTH($O68) &gt;= 4), IF($R68 &lt;&gt; "", $H68/$R68, ""), ""), "")</f>
        <v/>
      </c>
      <c r="AJ68" s="10" t="str">
        <f ca="1">IFERROR(IF(AND(NOW()&lt;= EOMONTH(DATE(YEAR($O68),5, 1), 0), Overall!$A70&lt;&gt;"", MONTH($N68) &lt;= 5, MONTH($O68) &gt;= 5), IF($R68 &lt;&gt; "", $H68/$R68, ""), ""), "")</f>
        <v/>
      </c>
      <c r="AK68" s="10" t="str">
        <f ca="1">IFERROR(IF(AND(NOW()&lt;= EOMONTH(DATE(YEAR($O68),6, 1), 0), Overall!$A70&lt;&gt;"", MONTH($N68) &lt;= 6, MONTH($O68) &gt;= 6), IF($R68 &lt;&gt; "", $H68/$R68, ""), ""), "")</f>
        <v/>
      </c>
      <c r="AL68" s="10" t="str">
        <f ca="1">IFERROR(IF(AND(NOW()&lt;= EOMONTH(DATE(YEAR($O68),7, 1), 0), Overall!$A70&lt;&gt;"", MONTH($N68) &lt;= 7, MONTH($O68) &gt;= 7), IF($R68 &lt;&gt; "", $H68/$R68, ""), ""), "")</f>
        <v/>
      </c>
      <c r="AM68" s="10" t="str">
        <f ca="1">IFERROR(IF(AND(NOW()&lt;= EOMONTH(DATE(YEAR($O68),8, 1), 0), Overall!$A70&lt;&gt;"", MONTH($N68) &lt;= 8, MONTH($O68) &gt;= 8), IF($R68 &lt;&gt; "", $H68/$R68, ""), ""), "")</f>
        <v/>
      </c>
      <c r="AN68" s="10" t="str">
        <f ca="1">IFERROR(IF(AND(NOW()&lt;= EOMONTH(DATE(YEAR($O68),9, 1), 0), Overall!$A70&lt;&gt;"", MONTH($N68) &lt;= 9, MONTH($O68) &gt;= 9), IF($R68 &lt;&gt; "", $H68/$R68, ""), ""), "")</f>
        <v/>
      </c>
      <c r="AO68" s="10" t="str">
        <f ca="1">IFERROR(IF(AND(NOW()&lt;= EOMONTH(DATE(YEAR($O68),10, 1), 0), Overall!$A70&lt;&gt;"", MONTH($N68) &lt;= 10, MONTH($O68) &gt;= 10), IF($R68 &lt;&gt; "", $H68/$R68, ""), ""), "")</f>
        <v/>
      </c>
      <c r="AP68" s="10" t="str">
        <f ca="1">IFERROR(IF(AND(NOW()&lt;= EOMONTH(DATE(YEAR($O68),11, 1), 0), Overall!$A70&lt;&gt;"", MONTH($N68) &lt;=11, MONTH($O68) &gt;= 11), IF($R68 &lt;&gt; "", $H68/$R68, ""), ""), "")</f>
        <v/>
      </c>
      <c r="AQ68" s="10" t="str">
        <f ca="1">IFERROR(IF(AND(NOW()&lt;= EOMONTH(DATE(YEAR($O68),12, 1), 0), Overall!$A70&lt;&gt;"", MONTH($N68) &lt;= 12, MONTH($O68) &gt;= 12), IF($R68 &lt;&gt; "", $H68/$R68, ""), ""), "")</f>
        <v/>
      </c>
      <c r="AR68" s="16">
        <f t="shared" ca="1" si="3"/>
        <v>0</v>
      </c>
    </row>
    <row r="69" spans="1:44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6">
        <f>IF(Overall!F71&lt;&gt;"",VALUE(Overall!F71),"")</f>
        <v>1200000</v>
      </c>
      <c r="I69" s="6">
        <f>IF(Overall!G71&lt;&gt;"",VALUE(Overall!G71),"")</f>
        <v>57</v>
      </c>
      <c r="J69" s="6">
        <f>IF(Overall!H71&lt;&gt;"",VALUE(Overall!H71),"")</f>
        <v>0</v>
      </c>
      <c r="K69" s="6">
        <f>IF(Overall!I71&lt;&gt;"",VALUE(Overall!I71),"")</f>
        <v>2.73</v>
      </c>
      <c r="L69" s="6">
        <f>IF(Overall!J71&lt;&gt;"",VALUE(Overall!J71),"")</f>
        <v>0</v>
      </c>
      <c r="M69" s="6">
        <f>IF(Overall!K71&lt;&gt;"",VALUE(Overall!K71),"")</f>
        <v>2.73</v>
      </c>
      <c r="N69" s="7">
        <f>IF(Overall!L71&lt;&gt;"",DATEVALUE(MID(Overall!L71, FIND(",", Overall!L71) + 2, FIND(" ", Overall!L71) - FIND(",", Overall!L71) - 1) &amp; " " &amp; MID(Overall!L71, FIND(" ", Overall!L71) + 1, FIND(",", Overall!L71, FIND(" ", Overall!L71)) - FIND(" ", Overall!L71) - 1) &amp; ", " &amp; MID(Overall!L71, FIND(",", Overall!L71, FIND(",",Overall!L71) + 1) + 2, LEN(Overall!L71))),"")</f>
        <v>44317</v>
      </c>
      <c r="O69" s="7">
        <f>IF(Overall!M71&lt;&gt;"",DATEVALUE(MID(Overall!M71, FIND(",", Overall!M71) + 2, FIND(" ", Overall!M71) - FIND(",", Overall!M71) - 1) &amp; " " &amp; MID(Overall!M71, FIND(" ", Overall!M71) + 1, FIND(",", Overall!M71, FIND(" ", Overall!M71)) - FIND(" ", Overall!M71) - 1) &amp; ", " &amp; MID(Overall!M71, FIND(",", Overall!M71, FIND(",",Overall!M71) + 1) + 2, LEN(Overall!M71))),"")</f>
        <v>44561</v>
      </c>
      <c r="P69" s="7">
        <f>IF(Overall!N71&lt;&gt;"",DATEVALUE(MID(Overall!N71, FIND(",", Overall!N71) + 2, FIND(" ", Overall!N71) - FIND(",", Overall!N71) - 1) &amp; " " &amp; MID(Overall!N71, FIND(" ", Overall!N71) + 1, FIND(",", Overall!N71, FIND(" ", Overall!N71)) - FIND(" ", Overall!N71) - 1) &amp; ", " &amp; MID(Overall!N71, FIND(",", Overall!N71, FIND(",",Overall!N71) + 1) + 2, LEN(Overall!N71))),"")</f>
        <v>44333</v>
      </c>
      <c r="Q69" s="7">
        <f>IF(Overall!O71&lt;&gt;"",DATEVALUE(MID(Overall!O71, FIND(",", Overall!O71) + 2, FIND(" ", Overall!O71) - FIND(",", Overall!O71) - 1) &amp; " " &amp; MID(Overall!O71, FIND(" ", Overall!O71) + 1, FIND(",", Overall!O71, FIND(" ", Overall!O71)) - FIND(" ", Overall!O71) - 1) &amp; ", " &amp; MID(Overall!O71, FIND(",", Overall!O71, FIND(",",Overall!O71) + 1) + 2, LEN(Overall!O71))),"")</f>
        <v>44312</v>
      </c>
      <c r="R69" s="5">
        <f t="shared" si="2"/>
        <v>8</v>
      </c>
      <c r="S69" s="10" t="str">
        <f>IF(Overall!$A71&lt;&gt;"",IF(AND(MONTH($N69) &lt;= 1, MONTH($O69) &gt;= 1), IF($R69 &lt;&gt; "", $H69/$R69, ""), ""),"")</f>
        <v/>
      </c>
      <c r="T69" s="10" t="str">
        <f>IF(Overall!$A71&lt;&gt;"",IF(AND(MONTH($N69) &lt;= 2, MONTH($O69) &gt;= 2), IF($R69 &lt;&gt; "", $H69/$R69, ""), ""),"")</f>
        <v/>
      </c>
      <c r="U69" s="10" t="str">
        <f>IF(Overall!$A71&lt;&gt;"",IF(AND(MONTH($N69) &lt;= 3, MONTH($O69) &gt;= 3), IF($R69 &lt;&gt; "", $H69/$R69, ""), ""),"")</f>
        <v/>
      </c>
      <c r="V69" s="10" t="str">
        <f>IF(Overall!$A71&lt;&gt;"",IF(AND(MONTH($N69) &lt;= 4, MONTH($O69) &gt;= 4), IF($R69 &lt;&gt; "", $H69/$R69, ""), ""),"")</f>
        <v/>
      </c>
      <c r="W69" s="10">
        <f>IF(Overall!$A71&lt;&gt;"",IF(AND(MONTH($N69) &lt;= 5, MONTH($O69) &gt;= 5), IF($R69 &lt;&gt; "", $H69/$R69, ""), ""),"")</f>
        <v>150000</v>
      </c>
      <c r="X69" s="10">
        <f>IF(Overall!$A71&lt;&gt;"",IF(AND(MONTH($N69) &lt;= 6, MONTH($O69) &gt;= 6), IF($R69 &lt;&gt; "", $H69/$R69, ""), ""),"")</f>
        <v>150000</v>
      </c>
      <c r="Y69" s="10">
        <f>IF(Overall!$A71&lt;&gt;"",IF(AND(MONTH($N69) &lt;= 7, MONTH($O69) &gt;= 7 ), IF($R69 &lt;&gt; "", $H69/$R69, ""), ""),"")</f>
        <v>150000</v>
      </c>
      <c r="Z69" s="10">
        <f>IF(Overall!$A71&lt;&gt;"",IF(AND(MONTH($N69) &lt;= 8, MONTH($O69) &gt;= 8), IF($R69 &lt;&gt; "", $H69/$R69, ""), ""),"")</f>
        <v>150000</v>
      </c>
      <c r="AA69" s="10">
        <f>IF(Overall!$A71&lt;&gt;"",IF(AND(MONTH($N69) &lt;= 9, MONTH($O69) &gt;= 9), IF($R69 &lt;&gt; "", $H69/$R69, ""), ""),"")</f>
        <v>150000</v>
      </c>
      <c r="AB69" s="10">
        <f>IF(Overall!$A71&lt;&gt;"",IF(AND(MONTH($N69) &lt;= 10, MONTH($O69) &gt;= 10), IF($R69 &lt;&gt; "", $H69/$R69, ""), ""),"")</f>
        <v>150000</v>
      </c>
      <c r="AC69" s="10">
        <f>IF(Overall!$A71&lt;&gt;"",IF(AND(MONTH($N69) &lt;= 11, MONTH($O69) &gt;= 11), IF($R69 &lt;&gt; "", $H69/$R69, ""), ""),"")</f>
        <v>150000</v>
      </c>
      <c r="AD69" s="10">
        <f>IF(Overall!$A71&lt;&gt;"",IF(AND(MONTH($N69) &lt;= 12, MONTH($O69) &gt;= 12), IF($R69 &lt;&gt; "", $H69/$R69, ""), ""),"")</f>
        <v>150000</v>
      </c>
      <c r="AF69" s="10" t="str">
        <f ca="1">IFERROR(IF(AND(NOW()&lt;= EOMONTH(DATE(YEAR($O69),1, 1), 0), Overall!$A71&lt;&gt;"", MONTH($N69) &lt;= 1, MONTH($O69) &gt;= 1), IF($R69 &lt;&gt; "", $H69/$R69, ""), ""), "")</f>
        <v/>
      </c>
      <c r="AG69" s="10" t="str">
        <f ca="1">IFERROR(IF(AND(NOW()&lt;= EOMONTH(DATE(YEAR($O69),2, 1), 0), Overall!$A71&lt;&gt;"", MONTH($N69) &lt;= 2, MONTH($O69) &gt;= 2), IF($R69 &lt;&gt; "", $H69/$R69, ""), ""), "")</f>
        <v/>
      </c>
      <c r="AH69" s="10" t="str">
        <f ca="1">IFERROR(IF(AND(NOW()&lt;= EOMONTH(DATE(YEAR($O69),3, 1), 0), Overall!$A71&lt;&gt;"", MONTH($N69) &lt;= 3, MONTH($O69) &gt;= 3), IF($R69 &lt;&gt; "", $H69/$R69, ""), ""), "")</f>
        <v/>
      </c>
      <c r="AI69" s="10" t="str">
        <f ca="1">IFERROR(IF(AND(NOW()&lt;= EOMONTH(DATE(YEAR($O69),4, 1), 0), Overall!$A71&lt;&gt;"", MONTH($N69) &lt;= 4, MONTH($O69) &gt;= 4), IF($R69 &lt;&gt; "", $H69/$R69, ""), ""), "")</f>
        <v/>
      </c>
      <c r="AJ69" s="10" t="str">
        <f ca="1">IFERROR(IF(AND(NOW()&lt;= EOMONTH(DATE(YEAR($O69),5, 1), 0), Overall!$A71&lt;&gt;"", MONTH($N69) &lt;= 5, MONTH($O69) &gt;= 5), IF($R69 &lt;&gt; "", $H69/$R69, ""), ""), "")</f>
        <v/>
      </c>
      <c r="AK69" s="10" t="str">
        <f ca="1">IFERROR(IF(AND(NOW()&lt;= EOMONTH(DATE(YEAR($O69),6, 1), 0), Overall!$A71&lt;&gt;"", MONTH($N69) &lt;= 6, MONTH($O69) &gt;= 6), IF($R69 &lt;&gt; "", $H69/$R69, ""), ""), "")</f>
        <v/>
      </c>
      <c r="AL69" s="10" t="str">
        <f ca="1">IFERROR(IF(AND(NOW()&lt;= EOMONTH(DATE(YEAR($O69),7, 1), 0), Overall!$A71&lt;&gt;"", MONTH($N69) &lt;= 7, MONTH($O69) &gt;= 7), IF($R69 &lt;&gt; "", $H69/$R69, ""), ""), "")</f>
        <v/>
      </c>
      <c r="AM69" s="10" t="str">
        <f ca="1">IFERROR(IF(AND(NOW()&lt;= EOMONTH(DATE(YEAR($O69),8, 1), 0), Overall!$A71&lt;&gt;"", MONTH($N69) &lt;= 8, MONTH($O69) &gt;= 8), IF($R69 &lt;&gt; "", $H69/$R69, ""), ""), "")</f>
        <v/>
      </c>
      <c r="AN69" s="10" t="str">
        <f ca="1">IFERROR(IF(AND(NOW()&lt;= EOMONTH(DATE(YEAR($O69),9, 1), 0), Overall!$A71&lt;&gt;"", MONTH($N69) &lt;= 9, MONTH($O69) &gt;= 9), IF($R69 &lt;&gt; "", $H69/$R69, ""), ""), "")</f>
        <v/>
      </c>
      <c r="AO69" s="10" t="str">
        <f ca="1">IFERROR(IF(AND(NOW()&lt;= EOMONTH(DATE(YEAR($O69),10, 1), 0), Overall!$A71&lt;&gt;"", MONTH($N69) &lt;= 10, MONTH($O69) &gt;= 10), IF($R69 &lt;&gt; "", $H69/$R69, ""), ""), "")</f>
        <v/>
      </c>
      <c r="AP69" s="10" t="str">
        <f ca="1">IFERROR(IF(AND(NOW()&lt;= EOMONTH(DATE(YEAR($O69),11, 1), 0), Overall!$A71&lt;&gt;"", MONTH($N69) &lt;=11, MONTH($O69) &gt;= 11), IF($R69 &lt;&gt; "", $H69/$R69, ""), ""), "")</f>
        <v/>
      </c>
      <c r="AQ69" s="10" t="str">
        <f ca="1">IFERROR(IF(AND(NOW()&lt;= EOMONTH(DATE(YEAR($O69),12, 1), 0), Overall!$A71&lt;&gt;"", MONTH($N69) &lt;= 12, MONTH($O69) &gt;= 12), IF($R69 &lt;&gt; "", $H69/$R69, ""), ""), "")</f>
        <v/>
      </c>
      <c r="AR69" s="16">
        <f t="shared" ca="1" si="3"/>
        <v>0</v>
      </c>
    </row>
    <row r="70" spans="1:44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6">
        <f>IF(Overall!F72&lt;&gt;"",VALUE(Overall!F72),"")</f>
        <v>800000</v>
      </c>
      <c r="I70" s="6">
        <f>IF(Overall!G72&lt;&gt;"",VALUE(Overall!G72),"")</f>
        <v>57</v>
      </c>
      <c r="J70" s="6">
        <f>IF(Overall!H72&lt;&gt;"",VALUE(Overall!H72),"")</f>
        <v>0</v>
      </c>
      <c r="K70" s="6">
        <f>IF(Overall!I72&lt;&gt;"",VALUE(Overall!I72),"")</f>
        <v>2.71</v>
      </c>
      <c r="L70" s="6">
        <f>IF(Overall!J72&lt;&gt;"",VALUE(Overall!J72),"")</f>
        <v>0</v>
      </c>
      <c r="M70" s="6">
        <f>IF(Overall!K72&lt;&gt;"",VALUE(Overall!K72),"")</f>
        <v>2.71</v>
      </c>
      <c r="N70" s="7">
        <f>IF(Overall!L72&lt;&gt;"",DATEVALUE(MID(Overall!L72, FIND(",", Overall!L72) + 2, FIND(" ", Overall!L72) - FIND(",", Overall!L72) - 1) &amp; " " &amp; MID(Overall!L72, FIND(" ", Overall!L72) + 1, FIND(",", Overall!L72, FIND(" ", Overall!L72)) - FIND(" ", Overall!L72) - 1) &amp; ", " &amp; MID(Overall!L72, FIND(",", Overall!L72, FIND(",",Overall!L72) + 1) + 2, LEN(Overall!L72))),"")</f>
        <v>44317</v>
      </c>
      <c r="O70" s="7">
        <f>IF(Overall!M72&lt;&gt;"",DATEVALUE(MID(Overall!M72, FIND(",", Overall!M72) + 2, FIND(" ", Overall!M72) - FIND(",", Overall!M72) - 1) &amp; " " &amp; MID(Overall!M72, FIND(" ", Overall!M72) + 1, FIND(",", Overall!M72, FIND(" ", Overall!M72)) - FIND(" ", Overall!M72) - 1) &amp; ", " &amp; MID(Overall!M72, FIND(",", Overall!M72, FIND(",",Overall!M72) + 1) + 2, LEN(Overall!M72))),"")</f>
        <v>44561</v>
      </c>
      <c r="P70" s="7">
        <f>IF(Overall!N72&lt;&gt;"",DATEVALUE(MID(Overall!N72, FIND(",", Overall!N72) + 2, FIND(" ", Overall!N72) - FIND(",", Overall!N72) - 1) &amp; " " &amp; MID(Overall!N72, FIND(" ", Overall!N72) + 1, FIND(",", Overall!N72, FIND(" ", Overall!N72)) - FIND(" ", Overall!N72) - 1) &amp; ", " &amp; MID(Overall!N72, FIND(",", Overall!N72, FIND(",",Overall!N72) + 1) + 2, LEN(Overall!N72))),"")</f>
        <v>44333</v>
      </c>
      <c r="Q70" s="7">
        <f>IF(Overall!O72&lt;&gt;"",DATEVALUE(MID(Overall!O72, FIND(",", Overall!O72) + 2, FIND(" ", Overall!O72) - FIND(",", Overall!O72) - 1) &amp; " " &amp; MID(Overall!O72, FIND(" ", Overall!O72) + 1, FIND(",", Overall!O72, FIND(" ", Overall!O72)) - FIND(" ", Overall!O72) - 1) &amp; ", " &amp; MID(Overall!O72, FIND(",", Overall!O72, FIND(",",Overall!O72) + 1) + 2, LEN(Overall!O72))),"")</f>
        <v>44312</v>
      </c>
      <c r="R70" s="5">
        <f t="shared" si="2"/>
        <v>8</v>
      </c>
      <c r="S70" s="10" t="str">
        <f>IF(Overall!$A72&lt;&gt;"",IF(AND(MONTH($N70) &lt;= 1, MONTH($O70) &gt;= 1), IF($R70 &lt;&gt; "", $H70/$R70, ""), ""),"")</f>
        <v/>
      </c>
      <c r="T70" s="10" t="str">
        <f>IF(Overall!$A72&lt;&gt;"",IF(AND(MONTH($N70) &lt;= 2, MONTH($O70) &gt;= 2), IF($R70 &lt;&gt; "", $H70/$R70, ""), ""),"")</f>
        <v/>
      </c>
      <c r="U70" s="10" t="str">
        <f>IF(Overall!$A72&lt;&gt;"",IF(AND(MONTH($N70) &lt;= 3, MONTH($O70) &gt;= 3), IF($R70 &lt;&gt; "", $H70/$R70, ""), ""),"")</f>
        <v/>
      </c>
      <c r="V70" s="10" t="str">
        <f>IF(Overall!$A72&lt;&gt;"",IF(AND(MONTH($N70) &lt;= 4, MONTH($O70) &gt;= 4), IF($R70 &lt;&gt; "", $H70/$R70, ""), ""),"")</f>
        <v/>
      </c>
      <c r="W70" s="10">
        <f>IF(Overall!$A72&lt;&gt;"",IF(AND(MONTH($N70) &lt;= 5, MONTH($O70) &gt;= 5), IF($R70 &lt;&gt; "", $H70/$R70, ""), ""),"")</f>
        <v>100000</v>
      </c>
      <c r="X70" s="10">
        <f>IF(Overall!$A72&lt;&gt;"",IF(AND(MONTH($N70) &lt;= 6, MONTH($O70) &gt;= 6), IF($R70 &lt;&gt; "", $H70/$R70, ""), ""),"")</f>
        <v>100000</v>
      </c>
      <c r="Y70" s="10">
        <f>IF(Overall!$A72&lt;&gt;"",IF(AND(MONTH($N70) &lt;= 7, MONTH($O70) &gt;= 7 ), IF($R70 &lt;&gt; "", $H70/$R70, ""), ""),"")</f>
        <v>100000</v>
      </c>
      <c r="Z70" s="10">
        <f>IF(Overall!$A72&lt;&gt;"",IF(AND(MONTH($N70) &lt;= 8, MONTH($O70) &gt;= 8), IF($R70 &lt;&gt; "", $H70/$R70, ""), ""),"")</f>
        <v>100000</v>
      </c>
      <c r="AA70" s="10">
        <f>IF(Overall!$A72&lt;&gt;"",IF(AND(MONTH($N70) &lt;= 9, MONTH($O70) &gt;= 9), IF($R70 &lt;&gt; "", $H70/$R70, ""), ""),"")</f>
        <v>100000</v>
      </c>
      <c r="AB70" s="10">
        <f>IF(Overall!$A72&lt;&gt;"",IF(AND(MONTH($N70) &lt;= 10, MONTH($O70) &gt;= 10), IF($R70 &lt;&gt; "", $H70/$R70, ""), ""),"")</f>
        <v>100000</v>
      </c>
      <c r="AC70" s="10">
        <f>IF(Overall!$A72&lt;&gt;"",IF(AND(MONTH($N70) &lt;= 11, MONTH($O70) &gt;= 11), IF($R70 &lt;&gt; "", $H70/$R70, ""), ""),"")</f>
        <v>100000</v>
      </c>
      <c r="AD70" s="10">
        <f>IF(Overall!$A72&lt;&gt;"",IF(AND(MONTH($N70) &lt;= 12, MONTH($O70) &gt;= 12), IF($R70 &lt;&gt; "", $H70/$R70, ""), ""),"")</f>
        <v>100000</v>
      </c>
      <c r="AF70" s="10" t="str">
        <f ca="1">IFERROR(IF(AND(NOW()&lt;= EOMONTH(DATE(YEAR($O70),1, 1), 0), Overall!$A72&lt;&gt;"", MONTH($N70) &lt;= 1, MONTH($O70) &gt;= 1), IF($R70 &lt;&gt; "", $H70/$R70, ""), ""), "")</f>
        <v/>
      </c>
      <c r="AG70" s="10" t="str">
        <f ca="1">IFERROR(IF(AND(NOW()&lt;= EOMONTH(DATE(YEAR($O70),2, 1), 0), Overall!$A72&lt;&gt;"", MONTH($N70) &lt;= 2, MONTH($O70) &gt;= 2), IF($R70 &lt;&gt; "", $H70/$R70, ""), ""), "")</f>
        <v/>
      </c>
      <c r="AH70" s="10" t="str">
        <f ca="1">IFERROR(IF(AND(NOW()&lt;= EOMONTH(DATE(YEAR($O70),3, 1), 0), Overall!$A72&lt;&gt;"", MONTH($N70) &lt;= 3, MONTH($O70) &gt;= 3), IF($R70 &lt;&gt; "", $H70/$R70, ""), ""), "")</f>
        <v/>
      </c>
      <c r="AI70" s="10" t="str">
        <f ca="1">IFERROR(IF(AND(NOW()&lt;= EOMONTH(DATE(YEAR($O70),4, 1), 0), Overall!$A72&lt;&gt;"", MONTH($N70) &lt;= 4, MONTH($O70) &gt;= 4), IF($R70 &lt;&gt; "", $H70/$R70, ""), ""), "")</f>
        <v/>
      </c>
      <c r="AJ70" s="10" t="str">
        <f ca="1">IFERROR(IF(AND(NOW()&lt;= EOMONTH(DATE(YEAR($O70),5, 1), 0), Overall!$A72&lt;&gt;"", MONTH($N70) &lt;= 5, MONTH($O70) &gt;= 5), IF($R70 &lt;&gt; "", $H70/$R70, ""), ""), "")</f>
        <v/>
      </c>
      <c r="AK70" s="10" t="str">
        <f ca="1">IFERROR(IF(AND(NOW()&lt;= EOMONTH(DATE(YEAR($O70),6, 1), 0), Overall!$A72&lt;&gt;"", MONTH($N70) &lt;= 6, MONTH($O70) &gt;= 6), IF($R70 &lt;&gt; "", $H70/$R70, ""), ""), "")</f>
        <v/>
      </c>
      <c r="AL70" s="10" t="str">
        <f ca="1">IFERROR(IF(AND(NOW()&lt;= EOMONTH(DATE(YEAR($O70),7, 1), 0), Overall!$A72&lt;&gt;"", MONTH($N70) &lt;= 7, MONTH($O70) &gt;= 7), IF($R70 &lt;&gt; "", $H70/$R70, ""), ""), "")</f>
        <v/>
      </c>
      <c r="AM70" s="10" t="str">
        <f ca="1">IFERROR(IF(AND(NOW()&lt;= EOMONTH(DATE(YEAR($O70),8, 1), 0), Overall!$A72&lt;&gt;"", MONTH($N70) &lt;= 8, MONTH($O70) &gt;= 8), IF($R70 &lt;&gt; "", $H70/$R70, ""), ""), "")</f>
        <v/>
      </c>
      <c r="AN70" s="10" t="str">
        <f ca="1">IFERROR(IF(AND(NOW()&lt;= EOMONTH(DATE(YEAR($O70),9, 1), 0), Overall!$A72&lt;&gt;"", MONTH($N70) &lt;= 9, MONTH($O70) &gt;= 9), IF($R70 &lt;&gt; "", $H70/$R70, ""), ""), "")</f>
        <v/>
      </c>
      <c r="AO70" s="10" t="str">
        <f ca="1">IFERROR(IF(AND(NOW()&lt;= EOMONTH(DATE(YEAR($O70),10, 1), 0), Overall!$A72&lt;&gt;"", MONTH($N70) &lt;= 10, MONTH($O70) &gt;= 10), IF($R70 &lt;&gt; "", $H70/$R70, ""), ""), "")</f>
        <v/>
      </c>
      <c r="AP70" s="10" t="str">
        <f ca="1">IFERROR(IF(AND(NOW()&lt;= EOMONTH(DATE(YEAR($O70),11, 1), 0), Overall!$A72&lt;&gt;"", MONTH($N70) &lt;=11, MONTH($O70) &gt;= 11), IF($R70 &lt;&gt; "", $H70/$R70, ""), ""), "")</f>
        <v/>
      </c>
      <c r="AQ70" s="10" t="str">
        <f ca="1">IFERROR(IF(AND(NOW()&lt;= EOMONTH(DATE(YEAR($O70),12, 1), 0), Overall!$A72&lt;&gt;"", MONTH($N70) &lt;= 12, MONTH($O70) &gt;= 12), IF($R70 &lt;&gt; "", $H70/$R70, ""), ""), "")</f>
        <v/>
      </c>
      <c r="AR70" s="16">
        <f t="shared" ca="1" si="3"/>
        <v>0</v>
      </c>
    </row>
    <row r="71" spans="1:44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6">
        <f>IF(Overall!F73&lt;&gt;"",VALUE(Overall!F73),"")</f>
        <v>800000</v>
      </c>
      <c r="I71" s="6">
        <f>IF(Overall!G73&lt;&gt;"",VALUE(Overall!G73),"")</f>
        <v>57</v>
      </c>
      <c r="J71" s="6">
        <f>IF(Overall!H73&lt;&gt;"",VALUE(Overall!H73),"")</f>
        <v>0</v>
      </c>
      <c r="K71" s="6">
        <f>IF(Overall!I73&lt;&gt;"",VALUE(Overall!I73),"")</f>
        <v>2.71</v>
      </c>
      <c r="L71" s="6">
        <f>IF(Overall!J73&lt;&gt;"",VALUE(Overall!J73),"")</f>
        <v>0</v>
      </c>
      <c r="M71" s="6">
        <f>IF(Overall!K73&lt;&gt;"",VALUE(Overall!K73),"")</f>
        <v>2.71</v>
      </c>
      <c r="N71" s="7">
        <f>IF(Overall!L73&lt;&gt;"",DATEVALUE(MID(Overall!L73, FIND(",", Overall!L73) + 2, FIND(" ", Overall!L73) - FIND(",", Overall!L73) - 1) &amp; " " &amp; MID(Overall!L73, FIND(" ", Overall!L73) + 1, FIND(",", Overall!L73, FIND(" ", Overall!L73)) - FIND(" ", Overall!L73) - 1) &amp; ", " &amp; MID(Overall!L73, FIND(",", Overall!L73, FIND(",",Overall!L73) + 1) + 2, LEN(Overall!L73))),"")</f>
        <v>44317</v>
      </c>
      <c r="O71" s="7">
        <f>IF(Overall!M73&lt;&gt;"",DATEVALUE(MID(Overall!M73, FIND(",", Overall!M73) + 2, FIND(" ", Overall!M73) - FIND(",", Overall!M73) - 1) &amp; " " &amp; MID(Overall!M73, FIND(" ", Overall!M73) + 1, FIND(",", Overall!M73, FIND(" ", Overall!M73)) - FIND(" ", Overall!M73) - 1) &amp; ", " &amp; MID(Overall!M73, FIND(",", Overall!M73, FIND(",",Overall!M73) + 1) + 2, LEN(Overall!M73))),"")</f>
        <v>44561</v>
      </c>
      <c r="P71" s="7">
        <f>IF(Overall!N73&lt;&gt;"",DATEVALUE(MID(Overall!N73, FIND(",", Overall!N73) + 2, FIND(" ", Overall!N73) - FIND(",", Overall!N73) - 1) &amp; " " &amp; MID(Overall!N73, FIND(" ", Overall!N73) + 1, FIND(",", Overall!N73, FIND(" ", Overall!N73)) - FIND(" ", Overall!N73) - 1) &amp; ", " &amp; MID(Overall!N73, FIND(",", Overall!N73, FIND(",",Overall!N73) + 1) + 2, LEN(Overall!N73))),"")</f>
        <v>44333</v>
      </c>
      <c r="Q71" s="7">
        <f>IF(Overall!O73&lt;&gt;"",DATEVALUE(MID(Overall!O73, FIND(",", Overall!O73) + 2, FIND(" ", Overall!O73) - FIND(",", Overall!O73) - 1) &amp; " " &amp; MID(Overall!O73, FIND(" ", Overall!O73) + 1, FIND(",", Overall!O73, FIND(" ", Overall!O73)) - FIND(" ", Overall!O73) - 1) &amp; ", " &amp; MID(Overall!O73, FIND(",", Overall!O73, FIND(",",Overall!O73) + 1) + 2, LEN(Overall!O73))),"")</f>
        <v>44312</v>
      </c>
      <c r="R71" s="5">
        <f t="shared" si="2"/>
        <v>8</v>
      </c>
      <c r="S71" s="10" t="str">
        <f>IF(Overall!$A73&lt;&gt;"",IF(AND(MONTH($N71) &lt;= 1, MONTH($O71) &gt;= 1), IF($R71 &lt;&gt; "", $H71/$R71, ""), ""),"")</f>
        <v/>
      </c>
      <c r="T71" s="10" t="str">
        <f>IF(Overall!$A73&lt;&gt;"",IF(AND(MONTH($N71) &lt;= 2, MONTH($O71) &gt;= 2), IF($R71 &lt;&gt; "", $H71/$R71, ""), ""),"")</f>
        <v/>
      </c>
      <c r="U71" s="10" t="str">
        <f>IF(Overall!$A73&lt;&gt;"",IF(AND(MONTH($N71) &lt;= 3, MONTH($O71) &gt;= 3), IF($R71 &lt;&gt; "", $H71/$R71, ""), ""),"")</f>
        <v/>
      </c>
      <c r="V71" s="10" t="str">
        <f>IF(Overall!$A73&lt;&gt;"",IF(AND(MONTH($N71) &lt;= 4, MONTH($O71) &gt;= 4), IF($R71 &lt;&gt; "", $H71/$R71, ""), ""),"")</f>
        <v/>
      </c>
      <c r="W71" s="10">
        <f>IF(Overall!$A73&lt;&gt;"",IF(AND(MONTH($N71) &lt;= 5, MONTH($O71) &gt;= 5), IF($R71 &lt;&gt; "", $H71/$R71, ""), ""),"")</f>
        <v>100000</v>
      </c>
      <c r="X71" s="10">
        <f>IF(Overall!$A73&lt;&gt;"",IF(AND(MONTH($N71) &lt;= 6, MONTH($O71) &gt;= 6), IF($R71 &lt;&gt; "", $H71/$R71, ""), ""),"")</f>
        <v>100000</v>
      </c>
      <c r="Y71" s="10">
        <f>IF(Overall!$A73&lt;&gt;"",IF(AND(MONTH($N71) &lt;= 7, MONTH($O71) &gt;= 7 ), IF($R71 &lt;&gt; "", $H71/$R71, ""), ""),"")</f>
        <v>100000</v>
      </c>
      <c r="Z71" s="10">
        <f>IF(Overall!$A73&lt;&gt;"",IF(AND(MONTH($N71) &lt;= 8, MONTH($O71) &gt;= 8), IF($R71 &lt;&gt; "", $H71/$R71, ""), ""),"")</f>
        <v>100000</v>
      </c>
      <c r="AA71" s="10">
        <f>IF(Overall!$A73&lt;&gt;"",IF(AND(MONTH($N71) &lt;= 9, MONTH($O71) &gt;= 9), IF($R71 &lt;&gt; "", $H71/$R71, ""), ""),"")</f>
        <v>100000</v>
      </c>
      <c r="AB71" s="10">
        <f>IF(Overall!$A73&lt;&gt;"",IF(AND(MONTH($N71) &lt;= 10, MONTH($O71) &gt;= 10), IF($R71 &lt;&gt; "", $H71/$R71, ""), ""),"")</f>
        <v>100000</v>
      </c>
      <c r="AC71" s="10">
        <f>IF(Overall!$A73&lt;&gt;"",IF(AND(MONTH($N71) &lt;= 11, MONTH($O71) &gt;= 11), IF($R71 &lt;&gt; "", $H71/$R71, ""), ""),"")</f>
        <v>100000</v>
      </c>
      <c r="AD71" s="10">
        <f>IF(Overall!$A73&lt;&gt;"",IF(AND(MONTH($N71) &lt;= 12, MONTH($O71) &gt;= 12), IF($R71 &lt;&gt; "", $H71/$R71, ""), ""),"")</f>
        <v>100000</v>
      </c>
      <c r="AF71" s="10" t="str">
        <f ca="1">IFERROR(IF(AND(NOW()&lt;= EOMONTH(DATE(YEAR($O71),1, 1), 0), Overall!$A73&lt;&gt;"", MONTH($N71) &lt;= 1, MONTH($O71) &gt;= 1), IF($R71 &lt;&gt; "", $H71/$R71, ""), ""), "")</f>
        <v/>
      </c>
      <c r="AG71" s="10" t="str">
        <f ca="1">IFERROR(IF(AND(NOW()&lt;= EOMONTH(DATE(YEAR($O71),2, 1), 0), Overall!$A73&lt;&gt;"", MONTH($N71) &lt;= 2, MONTH($O71) &gt;= 2), IF($R71 &lt;&gt; "", $H71/$R71, ""), ""), "")</f>
        <v/>
      </c>
      <c r="AH71" s="10" t="str">
        <f ca="1">IFERROR(IF(AND(NOW()&lt;= EOMONTH(DATE(YEAR($O71),3, 1), 0), Overall!$A73&lt;&gt;"", MONTH($N71) &lt;= 3, MONTH($O71) &gt;= 3), IF($R71 &lt;&gt; "", $H71/$R71, ""), ""), "")</f>
        <v/>
      </c>
      <c r="AI71" s="10" t="str">
        <f ca="1">IFERROR(IF(AND(NOW()&lt;= EOMONTH(DATE(YEAR($O71),4, 1), 0), Overall!$A73&lt;&gt;"", MONTH($N71) &lt;= 4, MONTH($O71) &gt;= 4), IF($R71 &lt;&gt; "", $H71/$R71, ""), ""), "")</f>
        <v/>
      </c>
      <c r="AJ71" s="10" t="str">
        <f ca="1">IFERROR(IF(AND(NOW()&lt;= EOMONTH(DATE(YEAR($O71),5, 1), 0), Overall!$A73&lt;&gt;"", MONTH($N71) &lt;= 5, MONTH($O71) &gt;= 5), IF($R71 &lt;&gt; "", $H71/$R71, ""), ""), "")</f>
        <v/>
      </c>
      <c r="AK71" s="10" t="str">
        <f ca="1">IFERROR(IF(AND(NOW()&lt;= EOMONTH(DATE(YEAR($O71),6, 1), 0), Overall!$A73&lt;&gt;"", MONTH($N71) &lt;= 6, MONTH($O71) &gt;= 6), IF($R71 &lt;&gt; "", $H71/$R71, ""), ""), "")</f>
        <v/>
      </c>
      <c r="AL71" s="10" t="str">
        <f ca="1">IFERROR(IF(AND(NOW()&lt;= EOMONTH(DATE(YEAR($O71),7, 1), 0), Overall!$A73&lt;&gt;"", MONTH($N71) &lt;= 7, MONTH($O71) &gt;= 7), IF($R71 &lt;&gt; "", $H71/$R71, ""), ""), "")</f>
        <v/>
      </c>
      <c r="AM71" s="10" t="str">
        <f ca="1">IFERROR(IF(AND(NOW()&lt;= EOMONTH(DATE(YEAR($O71),8, 1), 0), Overall!$A73&lt;&gt;"", MONTH($N71) &lt;= 8, MONTH($O71) &gt;= 8), IF($R71 &lt;&gt; "", $H71/$R71, ""), ""), "")</f>
        <v/>
      </c>
      <c r="AN71" s="10" t="str">
        <f ca="1">IFERROR(IF(AND(NOW()&lt;= EOMONTH(DATE(YEAR($O71),9, 1), 0), Overall!$A73&lt;&gt;"", MONTH($N71) &lt;= 9, MONTH($O71) &gt;= 9), IF($R71 &lt;&gt; "", $H71/$R71, ""), ""), "")</f>
        <v/>
      </c>
      <c r="AO71" s="10" t="str">
        <f ca="1">IFERROR(IF(AND(NOW()&lt;= EOMONTH(DATE(YEAR($O71),10, 1), 0), Overall!$A73&lt;&gt;"", MONTH($N71) &lt;= 10, MONTH($O71) &gt;= 10), IF($R71 &lt;&gt; "", $H71/$R71, ""), ""), "")</f>
        <v/>
      </c>
      <c r="AP71" s="10" t="str">
        <f ca="1">IFERROR(IF(AND(NOW()&lt;= EOMONTH(DATE(YEAR($O71),11, 1), 0), Overall!$A73&lt;&gt;"", MONTH($N71) &lt;=11, MONTH($O71) &gt;= 11), IF($R71 &lt;&gt; "", $H71/$R71, ""), ""), "")</f>
        <v/>
      </c>
      <c r="AQ71" s="10" t="str">
        <f ca="1">IFERROR(IF(AND(NOW()&lt;= EOMONTH(DATE(YEAR($O71),12, 1), 0), Overall!$A73&lt;&gt;"", MONTH($N71) &lt;= 12, MONTH($O71) &gt;= 12), IF($R71 &lt;&gt; "", $H71/$R71, ""), ""), "")</f>
        <v/>
      </c>
      <c r="AR71" s="16">
        <f t="shared" ca="1" si="3"/>
        <v>0</v>
      </c>
    </row>
    <row r="72" spans="1:44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6">
        <f>IF(Overall!F74&lt;&gt;"",VALUE(Overall!F74),"")</f>
        <v>800000</v>
      </c>
      <c r="I72" s="6">
        <f>IF(Overall!G74&lt;&gt;"",VALUE(Overall!G74),"")</f>
        <v>57</v>
      </c>
      <c r="J72" s="6">
        <f>IF(Overall!H74&lt;&gt;"",VALUE(Overall!H74),"")</f>
        <v>0</v>
      </c>
      <c r="K72" s="6">
        <f>IF(Overall!I74&lt;&gt;"",VALUE(Overall!I74),"")</f>
        <v>2.71</v>
      </c>
      <c r="L72" s="6">
        <f>IF(Overall!J74&lt;&gt;"",VALUE(Overall!J74),"")</f>
        <v>0</v>
      </c>
      <c r="M72" s="6">
        <f>IF(Overall!K74&lt;&gt;"",VALUE(Overall!K74),"")</f>
        <v>2.71</v>
      </c>
      <c r="N72" s="7">
        <f>IF(Overall!L74&lt;&gt;"",DATEVALUE(MID(Overall!L74, FIND(",", Overall!L74) + 2, FIND(" ", Overall!L74) - FIND(",", Overall!L74) - 1) &amp; " " &amp; MID(Overall!L74, FIND(" ", Overall!L74) + 1, FIND(",", Overall!L74, FIND(" ", Overall!L74)) - FIND(" ", Overall!L74) - 1) &amp; ", " &amp; MID(Overall!L74, FIND(",", Overall!L74, FIND(",",Overall!L74) + 1) + 2, LEN(Overall!L74))),"")</f>
        <v>44317</v>
      </c>
      <c r="O72" s="7">
        <f>IF(Overall!M74&lt;&gt;"",DATEVALUE(MID(Overall!M74, FIND(",", Overall!M74) + 2, FIND(" ", Overall!M74) - FIND(",", Overall!M74) - 1) &amp; " " &amp; MID(Overall!M74, FIND(" ", Overall!M74) + 1, FIND(",", Overall!M74, FIND(" ", Overall!M74)) - FIND(" ", Overall!M74) - 1) &amp; ", " &amp; MID(Overall!M74, FIND(",", Overall!M74, FIND(",",Overall!M74) + 1) + 2, LEN(Overall!M74))),"")</f>
        <v>44561</v>
      </c>
      <c r="P72" s="7">
        <f>IF(Overall!N74&lt;&gt;"",DATEVALUE(MID(Overall!N74, FIND(",", Overall!N74) + 2, FIND(" ", Overall!N74) - FIND(",", Overall!N74) - 1) &amp; " " &amp; MID(Overall!N74, FIND(" ", Overall!N74) + 1, FIND(",", Overall!N74, FIND(" ", Overall!N74)) - FIND(" ", Overall!N74) - 1) &amp; ", " &amp; MID(Overall!N74, FIND(",", Overall!N74, FIND(",",Overall!N74) + 1) + 2, LEN(Overall!N74))),"")</f>
        <v>44333</v>
      </c>
      <c r="Q72" s="7">
        <f>IF(Overall!O74&lt;&gt;"",DATEVALUE(MID(Overall!O74, FIND(",", Overall!O74) + 2, FIND(" ", Overall!O74) - FIND(",", Overall!O74) - 1) &amp; " " &amp; MID(Overall!O74, FIND(" ", Overall!O74) + 1, FIND(",", Overall!O74, FIND(" ", Overall!O74)) - FIND(" ", Overall!O74) - 1) &amp; ", " &amp; MID(Overall!O74, FIND(",", Overall!O74, FIND(",",Overall!O74) + 1) + 2, LEN(Overall!O74))),"")</f>
        <v>44312</v>
      </c>
      <c r="R72" s="5">
        <f t="shared" si="2"/>
        <v>8</v>
      </c>
      <c r="S72" s="10" t="str">
        <f>IF(Overall!$A74&lt;&gt;"",IF(AND(MONTH($N72) &lt;= 1, MONTH($O72) &gt;= 1), IF($R72 &lt;&gt; "", $H72/$R72, ""), ""),"")</f>
        <v/>
      </c>
      <c r="T72" s="10" t="str">
        <f>IF(Overall!$A74&lt;&gt;"",IF(AND(MONTH($N72) &lt;= 2, MONTH($O72) &gt;= 2), IF($R72 &lt;&gt; "", $H72/$R72, ""), ""),"")</f>
        <v/>
      </c>
      <c r="U72" s="10" t="str">
        <f>IF(Overall!$A74&lt;&gt;"",IF(AND(MONTH($N72) &lt;= 3, MONTH($O72) &gt;= 3), IF($R72 &lt;&gt; "", $H72/$R72, ""), ""),"")</f>
        <v/>
      </c>
      <c r="V72" s="10" t="str">
        <f>IF(Overall!$A74&lt;&gt;"",IF(AND(MONTH($N72) &lt;= 4, MONTH($O72) &gt;= 4), IF($R72 &lt;&gt; "", $H72/$R72, ""), ""),"")</f>
        <v/>
      </c>
      <c r="W72" s="10">
        <f>IF(Overall!$A74&lt;&gt;"",IF(AND(MONTH($N72) &lt;= 5, MONTH($O72) &gt;= 5), IF($R72 &lt;&gt; "", $H72/$R72, ""), ""),"")</f>
        <v>100000</v>
      </c>
      <c r="X72" s="10">
        <f>IF(Overall!$A74&lt;&gt;"",IF(AND(MONTH($N72) &lt;= 6, MONTH($O72) &gt;= 6), IF($R72 &lt;&gt; "", $H72/$R72, ""), ""),"")</f>
        <v>100000</v>
      </c>
      <c r="Y72" s="10">
        <f>IF(Overall!$A74&lt;&gt;"",IF(AND(MONTH($N72) &lt;= 7, MONTH($O72) &gt;= 7 ), IF($R72 &lt;&gt; "", $H72/$R72, ""), ""),"")</f>
        <v>100000</v>
      </c>
      <c r="Z72" s="10">
        <f>IF(Overall!$A74&lt;&gt;"",IF(AND(MONTH($N72) &lt;= 8, MONTH($O72) &gt;= 8), IF($R72 &lt;&gt; "", $H72/$R72, ""), ""),"")</f>
        <v>100000</v>
      </c>
      <c r="AA72" s="10">
        <f>IF(Overall!$A74&lt;&gt;"",IF(AND(MONTH($N72) &lt;= 9, MONTH($O72) &gt;= 9), IF($R72 &lt;&gt; "", $H72/$R72, ""), ""),"")</f>
        <v>100000</v>
      </c>
      <c r="AB72" s="10">
        <f>IF(Overall!$A74&lt;&gt;"",IF(AND(MONTH($N72) &lt;= 10, MONTH($O72) &gt;= 10), IF($R72 &lt;&gt; "", $H72/$R72, ""), ""),"")</f>
        <v>100000</v>
      </c>
      <c r="AC72" s="10">
        <f>IF(Overall!$A74&lt;&gt;"",IF(AND(MONTH($N72) &lt;= 11, MONTH($O72) &gt;= 11), IF($R72 &lt;&gt; "", $H72/$R72, ""), ""),"")</f>
        <v>100000</v>
      </c>
      <c r="AD72" s="10">
        <f>IF(Overall!$A74&lt;&gt;"",IF(AND(MONTH($N72) &lt;= 12, MONTH($O72) &gt;= 12), IF($R72 &lt;&gt; "", $H72/$R72, ""), ""),"")</f>
        <v>100000</v>
      </c>
      <c r="AF72" s="10" t="str">
        <f ca="1">IFERROR(IF(AND(NOW()&lt;= EOMONTH(DATE(YEAR($O72),1, 1), 0), Overall!$A74&lt;&gt;"", MONTH($N72) &lt;= 1, MONTH($O72) &gt;= 1), IF($R72 &lt;&gt; "", $H72/$R72, ""), ""), "")</f>
        <v/>
      </c>
      <c r="AG72" s="10" t="str">
        <f ca="1">IFERROR(IF(AND(NOW()&lt;= EOMONTH(DATE(YEAR($O72),2, 1), 0), Overall!$A74&lt;&gt;"", MONTH($N72) &lt;= 2, MONTH($O72) &gt;= 2), IF($R72 &lt;&gt; "", $H72/$R72, ""), ""), "")</f>
        <v/>
      </c>
      <c r="AH72" s="10" t="str">
        <f ca="1">IFERROR(IF(AND(NOW()&lt;= EOMONTH(DATE(YEAR($O72),3, 1), 0), Overall!$A74&lt;&gt;"", MONTH($N72) &lt;= 3, MONTH($O72) &gt;= 3), IF($R72 &lt;&gt; "", $H72/$R72, ""), ""), "")</f>
        <v/>
      </c>
      <c r="AI72" s="10" t="str">
        <f ca="1">IFERROR(IF(AND(NOW()&lt;= EOMONTH(DATE(YEAR($O72),4, 1), 0), Overall!$A74&lt;&gt;"", MONTH($N72) &lt;= 4, MONTH($O72) &gt;= 4), IF($R72 &lt;&gt; "", $H72/$R72, ""), ""), "")</f>
        <v/>
      </c>
      <c r="AJ72" s="10" t="str">
        <f ca="1">IFERROR(IF(AND(NOW()&lt;= EOMONTH(DATE(YEAR($O72),5, 1), 0), Overall!$A74&lt;&gt;"", MONTH($N72) &lt;= 5, MONTH($O72) &gt;= 5), IF($R72 &lt;&gt; "", $H72/$R72, ""), ""), "")</f>
        <v/>
      </c>
      <c r="AK72" s="10" t="str">
        <f ca="1">IFERROR(IF(AND(NOW()&lt;= EOMONTH(DATE(YEAR($O72),6, 1), 0), Overall!$A74&lt;&gt;"", MONTH($N72) &lt;= 6, MONTH($O72) &gt;= 6), IF($R72 &lt;&gt; "", $H72/$R72, ""), ""), "")</f>
        <v/>
      </c>
      <c r="AL72" s="10" t="str">
        <f ca="1">IFERROR(IF(AND(NOW()&lt;= EOMONTH(DATE(YEAR($O72),7, 1), 0), Overall!$A74&lt;&gt;"", MONTH($N72) &lt;= 7, MONTH($O72) &gt;= 7), IF($R72 &lt;&gt; "", $H72/$R72, ""), ""), "")</f>
        <v/>
      </c>
      <c r="AM72" s="10" t="str">
        <f ca="1">IFERROR(IF(AND(NOW()&lt;= EOMONTH(DATE(YEAR($O72),8, 1), 0), Overall!$A74&lt;&gt;"", MONTH($N72) &lt;= 8, MONTH($O72) &gt;= 8), IF($R72 &lt;&gt; "", $H72/$R72, ""), ""), "")</f>
        <v/>
      </c>
      <c r="AN72" s="10" t="str">
        <f ca="1">IFERROR(IF(AND(NOW()&lt;= EOMONTH(DATE(YEAR($O72),9, 1), 0), Overall!$A74&lt;&gt;"", MONTH($N72) &lt;= 9, MONTH($O72) &gt;= 9), IF($R72 &lt;&gt; "", $H72/$R72, ""), ""), "")</f>
        <v/>
      </c>
      <c r="AO72" s="10" t="str">
        <f ca="1">IFERROR(IF(AND(NOW()&lt;= EOMONTH(DATE(YEAR($O72),10, 1), 0), Overall!$A74&lt;&gt;"", MONTH($N72) &lt;= 10, MONTH($O72) &gt;= 10), IF($R72 &lt;&gt; "", $H72/$R72, ""), ""), "")</f>
        <v/>
      </c>
      <c r="AP72" s="10" t="str">
        <f ca="1">IFERROR(IF(AND(NOW()&lt;= EOMONTH(DATE(YEAR($O72),11, 1), 0), Overall!$A74&lt;&gt;"", MONTH($N72) &lt;=11, MONTH($O72) &gt;= 11), IF($R72 &lt;&gt; "", $H72/$R72, ""), ""), "")</f>
        <v/>
      </c>
      <c r="AQ72" s="10" t="str">
        <f ca="1">IFERROR(IF(AND(NOW()&lt;= EOMONTH(DATE(YEAR($O72),12, 1), 0), Overall!$A74&lt;&gt;"", MONTH($N72) &lt;= 12, MONTH($O72) &gt;= 12), IF($R72 &lt;&gt; "", $H72/$R72, ""), ""), "")</f>
        <v/>
      </c>
      <c r="AR72" s="16">
        <f t="shared" ca="1" si="3"/>
        <v>0</v>
      </c>
    </row>
    <row r="73" spans="1:44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6">
        <f>IF(Overall!F75&lt;&gt;"",VALUE(Overall!F75),"")</f>
        <v>2400000</v>
      </c>
      <c r="I73" s="6">
        <f>IF(Overall!G75&lt;&gt;"",VALUE(Overall!G75),"")</f>
        <v>57</v>
      </c>
      <c r="J73" s="6">
        <f>IF(Overall!H75&lt;&gt;"",VALUE(Overall!H75),"")</f>
        <v>0</v>
      </c>
      <c r="K73" s="6">
        <f>IF(Overall!I75&lt;&gt;"",VALUE(Overall!I75),"")</f>
        <v>2.68</v>
      </c>
      <c r="L73" s="6">
        <f>IF(Overall!J75&lt;&gt;"",VALUE(Overall!J75),"")</f>
        <v>0</v>
      </c>
      <c r="M73" s="6">
        <f>IF(Overall!K75&lt;&gt;"",VALUE(Overall!K75),"")</f>
        <v>2.68</v>
      </c>
      <c r="N73" s="7">
        <f>IF(Overall!L75&lt;&gt;"",DATEVALUE(MID(Overall!L75, FIND(",", Overall!L75) + 2, FIND(" ", Overall!L75) - FIND(",", Overall!L75) - 1) &amp; " " &amp; MID(Overall!L75, FIND(" ", Overall!L75) + 1, FIND(",", Overall!L75, FIND(" ", Overall!L75)) - FIND(" ", Overall!L75) - 1) &amp; ", " &amp; MID(Overall!L75, FIND(",", Overall!L75, FIND(",",Overall!L75) + 1) + 2, LEN(Overall!L75))),"")</f>
        <v>44317</v>
      </c>
      <c r="O73" s="7">
        <f>IF(Overall!M75&lt;&gt;"",DATEVALUE(MID(Overall!M75, FIND(",", Overall!M75) + 2, FIND(" ", Overall!M75) - FIND(",", Overall!M75) - 1) &amp; " " &amp; MID(Overall!M75, FIND(" ", Overall!M75) + 1, FIND(",", Overall!M75, FIND(" ", Overall!M75)) - FIND(" ", Overall!M75) - 1) &amp; ", " &amp; MID(Overall!M75, FIND(",", Overall!M75, FIND(",",Overall!M75) + 1) + 2, LEN(Overall!M75))),"")</f>
        <v>44561</v>
      </c>
      <c r="P73" s="7">
        <f>IF(Overall!N75&lt;&gt;"",DATEVALUE(MID(Overall!N75, FIND(",", Overall!N75) + 2, FIND(" ", Overall!N75) - FIND(",", Overall!N75) - 1) &amp; " " &amp; MID(Overall!N75, FIND(" ", Overall!N75) + 1, FIND(",", Overall!N75, FIND(" ", Overall!N75)) - FIND(" ", Overall!N75) - 1) &amp; ", " &amp; MID(Overall!N75, FIND(",", Overall!N75, FIND(",",Overall!N75) + 1) + 2, LEN(Overall!N75))),"")</f>
        <v>44333</v>
      </c>
      <c r="Q73" s="7">
        <f>IF(Overall!O75&lt;&gt;"",DATEVALUE(MID(Overall!O75, FIND(",", Overall!O75) + 2, FIND(" ", Overall!O75) - FIND(",", Overall!O75) - 1) &amp; " " &amp; MID(Overall!O75, FIND(" ", Overall!O75) + 1, FIND(",", Overall!O75, FIND(" ", Overall!O75)) - FIND(" ", Overall!O75) - 1) &amp; ", " &amp; MID(Overall!O75, FIND(",", Overall!O75, FIND(",",Overall!O75) + 1) + 2, LEN(Overall!O75))),"")</f>
        <v>44312</v>
      </c>
      <c r="R73" s="5">
        <f t="shared" si="2"/>
        <v>8</v>
      </c>
      <c r="S73" s="10" t="str">
        <f>IF(Overall!$A75&lt;&gt;"",IF(AND(MONTH($N73) &lt;= 1, MONTH($O73) &gt;= 1), IF($R73 &lt;&gt; "", $H73/$R73, ""), ""),"")</f>
        <v/>
      </c>
      <c r="T73" s="10" t="str">
        <f>IF(Overall!$A75&lt;&gt;"",IF(AND(MONTH($N73) &lt;= 2, MONTH($O73) &gt;= 2), IF($R73 &lt;&gt; "", $H73/$R73, ""), ""),"")</f>
        <v/>
      </c>
      <c r="U73" s="10" t="str">
        <f>IF(Overall!$A75&lt;&gt;"",IF(AND(MONTH($N73) &lt;= 3, MONTH($O73) &gt;= 3), IF($R73 &lt;&gt; "", $H73/$R73, ""), ""),"")</f>
        <v/>
      </c>
      <c r="V73" s="10" t="str">
        <f>IF(Overall!$A75&lt;&gt;"",IF(AND(MONTH($N73) &lt;= 4, MONTH($O73) &gt;= 4), IF($R73 &lt;&gt; "", $H73/$R73, ""), ""),"")</f>
        <v/>
      </c>
      <c r="W73" s="10">
        <f>IF(Overall!$A75&lt;&gt;"",IF(AND(MONTH($N73) &lt;= 5, MONTH($O73) &gt;= 5), IF($R73 &lt;&gt; "", $H73/$R73, ""), ""),"")</f>
        <v>300000</v>
      </c>
      <c r="X73" s="10">
        <f>IF(Overall!$A75&lt;&gt;"",IF(AND(MONTH($N73) &lt;= 6, MONTH($O73) &gt;= 6), IF($R73 &lt;&gt; "", $H73/$R73, ""), ""),"")</f>
        <v>300000</v>
      </c>
      <c r="Y73" s="10">
        <f>IF(Overall!$A75&lt;&gt;"",IF(AND(MONTH($N73) &lt;= 7, MONTH($O73) &gt;= 7 ), IF($R73 &lt;&gt; "", $H73/$R73, ""), ""),"")</f>
        <v>300000</v>
      </c>
      <c r="Z73" s="10">
        <f>IF(Overall!$A75&lt;&gt;"",IF(AND(MONTH($N73) &lt;= 8, MONTH($O73) &gt;= 8), IF($R73 &lt;&gt; "", $H73/$R73, ""), ""),"")</f>
        <v>300000</v>
      </c>
      <c r="AA73" s="10">
        <f>IF(Overall!$A75&lt;&gt;"",IF(AND(MONTH($N73) &lt;= 9, MONTH($O73) &gt;= 9), IF($R73 &lt;&gt; "", $H73/$R73, ""), ""),"")</f>
        <v>300000</v>
      </c>
      <c r="AB73" s="10">
        <f>IF(Overall!$A75&lt;&gt;"",IF(AND(MONTH($N73) &lt;= 10, MONTH($O73) &gt;= 10), IF($R73 &lt;&gt; "", $H73/$R73, ""), ""),"")</f>
        <v>300000</v>
      </c>
      <c r="AC73" s="10">
        <f>IF(Overall!$A75&lt;&gt;"",IF(AND(MONTH($N73) &lt;= 11, MONTH($O73) &gt;= 11), IF($R73 &lt;&gt; "", $H73/$R73, ""), ""),"")</f>
        <v>300000</v>
      </c>
      <c r="AD73" s="10">
        <f>IF(Overall!$A75&lt;&gt;"",IF(AND(MONTH($N73) &lt;= 12, MONTH($O73) &gt;= 12), IF($R73 &lt;&gt; "", $H73/$R73, ""), ""),"")</f>
        <v>300000</v>
      </c>
      <c r="AF73" s="10" t="str">
        <f ca="1">IFERROR(IF(AND(NOW()&lt;= EOMONTH(DATE(YEAR($O73),1, 1), 0), Overall!$A75&lt;&gt;"", MONTH($N73) &lt;= 1, MONTH($O73) &gt;= 1), IF($R73 &lt;&gt; "", $H73/$R73, ""), ""), "")</f>
        <v/>
      </c>
      <c r="AG73" s="10" t="str">
        <f ca="1">IFERROR(IF(AND(NOW()&lt;= EOMONTH(DATE(YEAR($O73),2, 1), 0), Overall!$A75&lt;&gt;"", MONTH($N73) &lt;= 2, MONTH($O73) &gt;= 2), IF($R73 &lt;&gt; "", $H73/$R73, ""), ""), "")</f>
        <v/>
      </c>
      <c r="AH73" s="10" t="str">
        <f ca="1">IFERROR(IF(AND(NOW()&lt;= EOMONTH(DATE(YEAR($O73),3, 1), 0), Overall!$A75&lt;&gt;"", MONTH($N73) &lt;= 3, MONTH($O73) &gt;= 3), IF($R73 &lt;&gt; "", $H73/$R73, ""), ""), "")</f>
        <v/>
      </c>
      <c r="AI73" s="10" t="str">
        <f ca="1">IFERROR(IF(AND(NOW()&lt;= EOMONTH(DATE(YEAR($O73),4, 1), 0), Overall!$A75&lt;&gt;"", MONTH($N73) &lt;= 4, MONTH($O73) &gt;= 4), IF($R73 &lt;&gt; "", $H73/$R73, ""), ""), "")</f>
        <v/>
      </c>
      <c r="AJ73" s="10" t="str">
        <f ca="1">IFERROR(IF(AND(NOW()&lt;= EOMONTH(DATE(YEAR($O73),5, 1), 0), Overall!$A75&lt;&gt;"", MONTH($N73) &lt;= 5, MONTH($O73) &gt;= 5), IF($R73 &lt;&gt; "", $H73/$R73, ""), ""), "")</f>
        <v/>
      </c>
      <c r="AK73" s="10" t="str">
        <f ca="1">IFERROR(IF(AND(NOW()&lt;= EOMONTH(DATE(YEAR($O73),6, 1), 0), Overall!$A75&lt;&gt;"", MONTH($N73) &lt;= 6, MONTH($O73) &gt;= 6), IF($R73 &lt;&gt; "", $H73/$R73, ""), ""), "")</f>
        <v/>
      </c>
      <c r="AL73" s="10" t="str">
        <f ca="1">IFERROR(IF(AND(NOW()&lt;= EOMONTH(DATE(YEAR($O73),7, 1), 0), Overall!$A75&lt;&gt;"", MONTH($N73) &lt;= 7, MONTH($O73) &gt;= 7), IF($R73 &lt;&gt; "", $H73/$R73, ""), ""), "")</f>
        <v/>
      </c>
      <c r="AM73" s="10" t="str">
        <f ca="1">IFERROR(IF(AND(NOW()&lt;= EOMONTH(DATE(YEAR($O73),8, 1), 0), Overall!$A75&lt;&gt;"", MONTH($N73) &lt;= 8, MONTH($O73) &gt;= 8), IF($R73 &lt;&gt; "", $H73/$R73, ""), ""), "")</f>
        <v/>
      </c>
      <c r="AN73" s="10" t="str">
        <f ca="1">IFERROR(IF(AND(NOW()&lt;= EOMONTH(DATE(YEAR($O73),9, 1), 0), Overall!$A75&lt;&gt;"", MONTH($N73) &lt;= 9, MONTH($O73) &gt;= 9), IF($R73 &lt;&gt; "", $H73/$R73, ""), ""), "")</f>
        <v/>
      </c>
      <c r="AO73" s="10" t="str">
        <f ca="1">IFERROR(IF(AND(NOW()&lt;= EOMONTH(DATE(YEAR($O73),10, 1), 0), Overall!$A75&lt;&gt;"", MONTH($N73) &lt;= 10, MONTH($O73) &gt;= 10), IF($R73 &lt;&gt; "", $H73/$R73, ""), ""), "")</f>
        <v/>
      </c>
      <c r="AP73" s="10" t="str">
        <f ca="1">IFERROR(IF(AND(NOW()&lt;= EOMONTH(DATE(YEAR($O73),11, 1), 0), Overall!$A75&lt;&gt;"", MONTH($N73) &lt;=11, MONTH($O73) &gt;= 11), IF($R73 &lt;&gt; "", $H73/$R73, ""), ""), "")</f>
        <v/>
      </c>
      <c r="AQ73" s="10" t="str">
        <f ca="1">IFERROR(IF(AND(NOW()&lt;= EOMONTH(DATE(YEAR($O73),12, 1), 0), Overall!$A75&lt;&gt;"", MONTH($N73) &lt;= 12, MONTH($O73) &gt;= 12), IF($R73 &lt;&gt; "", $H73/$R73, ""), ""), "")</f>
        <v/>
      </c>
      <c r="AR73" s="16">
        <f t="shared" ca="1" si="3"/>
        <v>0</v>
      </c>
    </row>
    <row r="74" spans="1:44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6">
        <f>IF(Overall!F76&lt;&gt;"",VALUE(Overall!F76),"")</f>
        <v>1200000</v>
      </c>
      <c r="I74" s="6">
        <f>IF(Overall!G76&lt;&gt;"",VALUE(Overall!G76),"")</f>
        <v>57</v>
      </c>
      <c r="J74" s="6">
        <f>IF(Overall!H76&lt;&gt;"",VALUE(Overall!H76),"")</f>
        <v>0</v>
      </c>
      <c r="K74" s="6">
        <f>IF(Overall!I76&lt;&gt;"",VALUE(Overall!I76),"")</f>
        <v>2.7</v>
      </c>
      <c r="L74" s="6">
        <f>IF(Overall!J76&lt;&gt;"",VALUE(Overall!J76),"")</f>
        <v>0</v>
      </c>
      <c r="M74" s="6">
        <f>IF(Overall!K76&lt;&gt;"",VALUE(Overall!K76),"")</f>
        <v>2.7</v>
      </c>
      <c r="N74" s="7">
        <f>IF(Overall!L76&lt;&gt;"",DATEVALUE(MID(Overall!L76, FIND(",", Overall!L76) + 2, FIND(" ", Overall!L76) - FIND(",", Overall!L76) - 1) &amp; " " &amp; MID(Overall!L76, FIND(" ", Overall!L76) + 1, FIND(",", Overall!L76, FIND(" ", Overall!L76)) - FIND(" ", Overall!L76) - 1) &amp; ", " &amp; MID(Overall!L76, FIND(",", Overall!L76, FIND(",",Overall!L76) + 1) + 2, LEN(Overall!L76))),"")</f>
        <v>44317</v>
      </c>
      <c r="O74" s="7">
        <f>IF(Overall!M76&lt;&gt;"",DATEVALUE(MID(Overall!M76, FIND(",", Overall!M76) + 2, FIND(" ", Overall!M76) - FIND(",", Overall!M76) - 1) &amp; " " &amp; MID(Overall!M76, FIND(" ", Overall!M76) + 1, FIND(",", Overall!M76, FIND(" ", Overall!M76)) - FIND(" ", Overall!M76) - 1) &amp; ", " &amp; MID(Overall!M76, FIND(",", Overall!M76, FIND(",",Overall!M76) + 1) + 2, LEN(Overall!M76))),"")</f>
        <v>44561</v>
      </c>
      <c r="P74" s="7">
        <f>IF(Overall!N76&lt;&gt;"",DATEVALUE(MID(Overall!N76, FIND(",", Overall!N76) + 2, FIND(" ", Overall!N76) - FIND(",", Overall!N76) - 1) &amp; " " &amp; MID(Overall!N76, FIND(" ", Overall!N76) + 1, FIND(",", Overall!N76, FIND(" ", Overall!N76)) - FIND(" ", Overall!N76) - 1) &amp; ", " &amp; MID(Overall!N76, FIND(",", Overall!N76, FIND(",",Overall!N76) + 1) + 2, LEN(Overall!N76))),"")</f>
        <v>44333</v>
      </c>
      <c r="Q74" s="7">
        <f>IF(Overall!O76&lt;&gt;"",DATEVALUE(MID(Overall!O76, FIND(",", Overall!O76) + 2, FIND(" ", Overall!O76) - FIND(",", Overall!O76) - 1) &amp; " " &amp; MID(Overall!O76, FIND(" ", Overall!O76) + 1, FIND(",", Overall!O76, FIND(" ", Overall!O76)) - FIND(" ", Overall!O76) - 1) &amp; ", " &amp; MID(Overall!O76, FIND(",", Overall!O76, FIND(",",Overall!O76) + 1) + 2, LEN(Overall!O76))),"")</f>
        <v>44312</v>
      </c>
      <c r="R74" s="5">
        <f t="shared" si="2"/>
        <v>8</v>
      </c>
      <c r="S74" s="10" t="str">
        <f>IF(Overall!$A76&lt;&gt;"",IF(AND(MONTH($N74) &lt;= 1, MONTH($O74) &gt;= 1), IF($R74 &lt;&gt; "", $H74/$R74, ""), ""),"")</f>
        <v/>
      </c>
      <c r="T74" s="10" t="str">
        <f>IF(Overall!$A76&lt;&gt;"",IF(AND(MONTH($N74) &lt;= 2, MONTH($O74) &gt;= 2), IF($R74 &lt;&gt; "", $H74/$R74, ""), ""),"")</f>
        <v/>
      </c>
      <c r="U74" s="10" t="str">
        <f>IF(Overall!$A76&lt;&gt;"",IF(AND(MONTH($N74) &lt;= 3, MONTH($O74) &gt;= 3), IF($R74 &lt;&gt; "", $H74/$R74, ""), ""),"")</f>
        <v/>
      </c>
      <c r="V74" s="10" t="str">
        <f>IF(Overall!$A76&lt;&gt;"",IF(AND(MONTH($N74) &lt;= 4, MONTH($O74) &gt;= 4), IF($R74 &lt;&gt; "", $H74/$R74, ""), ""),"")</f>
        <v/>
      </c>
      <c r="W74" s="10">
        <f>IF(Overall!$A76&lt;&gt;"",IF(AND(MONTH($N74) &lt;= 5, MONTH($O74) &gt;= 5), IF($R74 &lt;&gt; "", $H74/$R74, ""), ""),"")</f>
        <v>150000</v>
      </c>
      <c r="X74" s="10">
        <f>IF(Overall!$A76&lt;&gt;"",IF(AND(MONTH($N74) &lt;= 6, MONTH($O74) &gt;= 6), IF($R74 &lt;&gt; "", $H74/$R74, ""), ""),"")</f>
        <v>150000</v>
      </c>
      <c r="Y74" s="10">
        <f>IF(Overall!$A76&lt;&gt;"",IF(AND(MONTH($N74) &lt;= 7, MONTH($O74) &gt;= 7 ), IF($R74 &lt;&gt; "", $H74/$R74, ""), ""),"")</f>
        <v>150000</v>
      </c>
      <c r="Z74" s="10">
        <f>IF(Overall!$A76&lt;&gt;"",IF(AND(MONTH($N74) &lt;= 8, MONTH($O74) &gt;= 8), IF($R74 &lt;&gt; "", $H74/$R74, ""), ""),"")</f>
        <v>150000</v>
      </c>
      <c r="AA74" s="10">
        <f>IF(Overall!$A76&lt;&gt;"",IF(AND(MONTH($N74) &lt;= 9, MONTH($O74) &gt;= 9), IF($R74 &lt;&gt; "", $H74/$R74, ""), ""),"")</f>
        <v>150000</v>
      </c>
      <c r="AB74" s="10">
        <f>IF(Overall!$A76&lt;&gt;"",IF(AND(MONTH($N74) &lt;= 10, MONTH($O74) &gt;= 10), IF($R74 &lt;&gt; "", $H74/$R74, ""), ""),"")</f>
        <v>150000</v>
      </c>
      <c r="AC74" s="10">
        <f>IF(Overall!$A76&lt;&gt;"",IF(AND(MONTH($N74) &lt;= 11, MONTH($O74) &gt;= 11), IF($R74 &lt;&gt; "", $H74/$R74, ""), ""),"")</f>
        <v>150000</v>
      </c>
      <c r="AD74" s="10">
        <f>IF(Overall!$A76&lt;&gt;"",IF(AND(MONTH($N74) &lt;= 12, MONTH($O74) &gt;= 12), IF($R74 &lt;&gt; "", $H74/$R74, ""), ""),"")</f>
        <v>150000</v>
      </c>
      <c r="AF74" s="10" t="str">
        <f ca="1">IFERROR(IF(AND(NOW()&lt;= EOMONTH(DATE(YEAR($O74),1, 1), 0), Overall!$A76&lt;&gt;"", MONTH($N74) &lt;= 1, MONTH($O74) &gt;= 1), IF($R74 &lt;&gt; "", $H74/$R74, ""), ""), "")</f>
        <v/>
      </c>
      <c r="AG74" s="10" t="str">
        <f ca="1">IFERROR(IF(AND(NOW()&lt;= EOMONTH(DATE(YEAR($O74),2, 1), 0), Overall!$A76&lt;&gt;"", MONTH($N74) &lt;= 2, MONTH($O74) &gt;= 2), IF($R74 &lt;&gt; "", $H74/$R74, ""), ""), "")</f>
        <v/>
      </c>
      <c r="AH74" s="10" t="str">
        <f ca="1">IFERROR(IF(AND(NOW()&lt;= EOMONTH(DATE(YEAR($O74),3, 1), 0), Overall!$A76&lt;&gt;"", MONTH($N74) &lt;= 3, MONTH($O74) &gt;= 3), IF($R74 &lt;&gt; "", $H74/$R74, ""), ""), "")</f>
        <v/>
      </c>
      <c r="AI74" s="10" t="str">
        <f ca="1">IFERROR(IF(AND(NOW()&lt;= EOMONTH(DATE(YEAR($O74),4, 1), 0), Overall!$A76&lt;&gt;"", MONTH($N74) &lt;= 4, MONTH($O74) &gt;= 4), IF($R74 &lt;&gt; "", $H74/$R74, ""), ""), "")</f>
        <v/>
      </c>
      <c r="AJ74" s="10" t="str">
        <f ca="1">IFERROR(IF(AND(NOW()&lt;= EOMONTH(DATE(YEAR($O74),5, 1), 0), Overall!$A76&lt;&gt;"", MONTH($N74) &lt;= 5, MONTH($O74) &gt;= 5), IF($R74 &lt;&gt; "", $H74/$R74, ""), ""), "")</f>
        <v/>
      </c>
      <c r="AK74" s="10" t="str">
        <f ca="1">IFERROR(IF(AND(NOW()&lt;= EOMONTH(DATE(YEAR($O74),6, 1), 0), Overall!$A76&lt;&gt;"", MONTH($N74) &lt;= 6, MONTH($O74) &gt;= 6), IF($R74 &lt;&gt; "", $H74/$R74, ""), ""), "")</f>
        <v/>
      </c>
      <c r="AL74" s="10" t="str">
        <f ca="1">IFERROR(IF(AND(NOW()&lt;= EOMONTH(DATE(YEAR($O74),7, 1), 0), Overall!$A76&lt;&gt;"", MONTH($N74) &lt;= 7, MONTH($O74) &gt;= 7), IF($R74 &lt;&gt; "", $H74/$R74, ""), ""), "")</f>
        <v/>
      </c>
      <c r="AM74" s="10" t="str">
        <f ca="1">IFERROR(IF(AND(NOW()&lt;= EOMONTH(DATE(YEAR($O74),8, 1), 0), Overall!$A76&lt;&gt;"", MONTH($N74) &lt;= 8, MONTH($O74) &gt;= 8), IF($R74 &lt;&gt; "", $H74/$R74, ""), ""), "")</f>
        <v/>
      </c>
      <c r="AN74" s="10" t="str">
        <f ca="1">IFERROR(IF(AND(NOW()&lt;= EOMONTH(DATE(YEAR($O74),9, 1), 0), Overall!$A76&lt;&gt;"", MONTH($N74) &lt;= 9, MONTH($O74) &gt;= 9), IF($R74 &lt;&gt; "", $H74/$R74, ""), ""), "")</f>
        <v/>
      </c>
      <c r="AO74" s="10" t="str">
        <f ca="1">IFERROR(IF(AND(NOW()&lt;= EOMONTH(DATE(YEAR($O74),10, 1), 0), Overall!$A76&lt;&gt;"", MONTH($N74) &lt;= 10, MONTH($O74) &gt;= 10), IF($R74 &lt;&gt; "", $H74/$R74, ""), ""), "")</f>
        <v/>
      </c>
      <c r="AP74" s="10" t="str">
        <f ca="1">IFERROR(IF(AND(NOW()&lt;= EOMONTH(DATE(YEAR($O74),11, 1), 0), Overall!$A76&lt;&gt;"", MONTH($N74) &lt;=11, MONTH($O74) &gt;= 11), IF($R74 &lt;&gt; "", $H74/$R74, ""), ""), "")</f>
        <v/>
      </c>
      <c r="AQ74" s="10" t="str">
        <f ca="1">IFERROR(IF(AND(NOW()&lt;= EOMONTH(DATE(YEAR($O74),12, 1), 0), Overall!$A76&lt;&gt;"", MONTH($N74) &lt;= 12, MONTH($O74) &gt;= 12), IF($R74 &lt;&gt; "", $H74/$R74, ""), ""), "")</f>
        <v/>
      </c>
      <c r="AR74" s="16">
        <f t="shared" ca="1" si="3"/>
        <v>0</v>
      </c>
    </row>
    <row r="75" spans="1:44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6">
        <f>IF(Overall!F77&lt;&gt;"",VALUE(Overall!F77),"")</f>
        <v>1600000</v>
      </c>
      <c r="I75" s="6">
        <f>IF(Overall!G77&lt;&gt;"",VALUE(Overall!G77),"")</f>
        <v>59</v>
      </c>
      <c r="J75" s="6">
        <f>IF(Overall!H77&lt;&gt;"",VALUE(Overall!H77),"")</f>
        <v>0</v>
      </c>
      <c r="K75" s="6">
        <f>IF(Overall!I77&lt;&gt;"",VALUE(Overall!I77),"")</f>
        <v>3.11</v>
      </c>
      <c r="L75" s="6">
        <f>IF(Overall!J77&lt;&gt;"",VALUE(Overall!J77),"")</f>
        <v>0</v>
      </c>
      <c r="M75" s="6">
        <f>IF(Overall!K77&lt;&gt;"",VALUE(Overall!K77),"")</f>
        <v>3.11</v>
      </c>
      <c r="N75" s="7">
        <f>IF(Overall!L77&lt;&gt;"",DATEVALUE(MID(Overall!L77, FIND(",", Overall!L77) + 2, FIND(" ", Overall!L77) - FIND(",", Overall!L77) - 1) &amp; " " &amp; MID(Overall!L77, FIND(" ", Overall!L77) + 1, FIND(",", Overall!L77, FIND(" ", Overall!L77)) - FIND(" ", Overall!L77) - 1) &amp; ", " &amp; MID(Overall!L77, FIND(",", Overall!L77, FIND(",",Overall!L77) + 1) + 2, LEN(Overall!L77))),"")</f>
        <v>44317</v>
      </c>
      <c r="O75" s="7">
        <f>IF(Overall!M77&lt;&gt;"",DATEVALUE(MID(Overall!M77, FIND(",", Overall!M77) + 2, FIND(" ", Overall!M77) - FIND(",", Overall!M77) - 1) &amp; " " &amp; MID(Overall!M77, FIND(" ", Overall!M77) + 1, FIND(",", Overall!M77, FIND(" ", Overall!M77)) - FIND(" ", Overall!M77) - 1) &amp; ", " &amp; MID(Overall!M77, FIND(",", Overall!M77, FIND(",",Overall!M77) + 1) + 2, LEN(Overall!M77))),"")</f>
        <v>44561</v>
      </c>
      <c r="P75" s="7">
        <f>IF(Overall!N77&lt;&gt;"",DATEVALUE(MID(Overall!N77, FIND(",", Overall!N77) + 2, FIND(" ", Overall!N77) - FIND(",", Overall!N77) - 1) &amp; " " &amp; MID(Overall!N77, FIND(" ", Overall!N77) + 1, FIND(",", Overall!N77, FIND(" ", Overall!N77)) - FIND(" ", Overall!N77) - 1) &amp; ", " &amp; MID(Overall!N77, FIND(",", Overall!N77, FIND(",",Overall!N77) + 1) + 2, LEN(Overall!N77))),"")</f>
        <v>44333</v>
      </c>
      <c r="Q75" s="7">
        <f>IF(Overall!O77&lt;&gt;"",DATEVALUE(MID(Overall!O77, FIND(",", Overall!O77) + 2, FIND(" ", Overall!O77) - FIND(",", Overall!O77) - 1) &amp; " " &amp; MID(Overall!O77, FIND(" ", Overall!O77) + 1, FIND(",", Overall!O77, FIND(" ", Overall!O77)) - FIND(" ", Overall!O77) - 1) &amp; ", " &amp; MID(Overall!O77, FIND(",", Overall!O77, FIND(",",Overall!O77) + 1) + 2, LEN(Overall!O77))),"")</f>
        <v>44312</v>
      </c>
      <c r="R75" s="5">
        <f t="shared" si="2"/>
        <v>8</v>
      </c>
      <c r="S75" s="10" t="str">
        <f>IF(Overall!$A77&lt;&gt;"",IF(AND(MONTH($N75) &lt;= 1, MONTH($O75) &gt;= 1), IF($R75 &lt;&gt; "", $H75/$R75, ""), ""),"")</f>
        <v/>
      </c>
      <c r="T75" s="10" t="str">
        <f>IF(Overall!$A77&lt;&gt;"",IF(AND(MONTH($N75) &lt;= 2, MONTH($O75) &gt;= 2), IF($R75 &lt;&gt; "", $H75/$R75, ""), ""),"")</f>
        <v/>
      </c>
      <c r="U75" s="10" t="str">
        <f>IF(Overall!$A77&lt;&gt;"",IF(AND(MONTH($N75) &lt;= 3, MONTH($O75) &gt;= 3), IF($R75 &lt;&gt; "", $H75/$R75, ""), ""),"")</f>
        <v/>
      </c>
      <c r="V75" s="10" t="str">
        <f>IF(Overall!$A77&lt;&gt;"",IF(AND(MONTH($N75) &lt;= 4, MONTH($O75) &gt;= 4), IF($R75 &lt;&gt; "", $H75/$R75, ""), ""),"")</f>
        <v/>
      </c>
      <c r="W75" s="10">
        <f>IF(Overall!$A77&lt;&gt;"",IF(AND(MONTH($N75) &lt;= 5, MONTH($O75) &gt;= 5), IF($R75 &lt;&gt; "", $H75/$R75, ""), ""),"")</f>
        <v>200000</v>
      </c>
      <c r="X75" s="10">
        <f>IF(Overall!$A77&lt;&gt;"",IF(AND(MONTH($N75) &lt;= 6, MONTH($O75) &gt;= 6), IF($R75 &lt;&gt; "", $H75/$R75, ""), ""),"")</f>
        <v>200000</v>
      </c>
      <c r="Y75" s="10">
        <f>IF(Overall!$A77&lt;&gt;"",IF(AND(MONTH($N75) &lt;= 7, MONTH($O75) &gt;= 7 ), IF($R75 &lt;&gt; "", $H75/$R75, ""), ""),"")</f>
        <v>200000</v>
      </c>
      <c r="Z75" s="10">
        <f>IF(Overall!$A77&lt;&gt;"",IF(AND(MONTH($N75) &lt;= 8, MONTH($O75) &gt;= 8), IF($R75 &lt;&gt; "", $H75/$R75, ""), ""),"")</f>
        <v>200000</v>
      </c>
      <c r="AA75" s="10">
        <f>IF(Overall!$A77&lt;&gt;"",IF(AND(MONTH($N75) &lt;= 9, MONTH($O75) &gt;= 9), IF($R75 &lt;&gt; "", $H75/$R75, ""), ""),"")</f>
        <v>200000</v>
      </c>
      <c r="AB75" s="10">
        <f>IF(Overall!$A77&lt;&gt;"",IF(AND(MONTH($N75) &lt;= 10, MONTH($O75) &gt;= 10), IF($R75 &lt;&gt; "", $H75/$R75, ""), ""),"")</f>
        <v>200000</v>
      </c>
      <c r="AC75" s="10">
        <f>IF(Overall!$A77&lt;&gt;"",IF(AND(MONTH($N75) &lt;= 11, MONTH($O75) &gt;= 11), IF($R75 &lt;&gt; "", $H75/$R75, ""), ""),"")</f>
        <v>200000</v>
      </c>
      <c r="AD75" s="10">
        <f>IF(Overall!$A77&lt;&gt;"",IF(AND(MONTH($N75) &lt;= 12, MONTH($O75) &gt;= 12), IF($R75 &lt;&gt; "", $H75/$R75, ""), ""),"")</f>
        <v>200000</v>
      </c>
      <c r="AF75" s="10" t="str">
        <f ca="1">IFERROR(IF(AND(NOW()&lt;= EOMONTH(DATE(YEAR($O75),1, 1), 0), Overall!$A77&lt;&gt;"", MONTH($N75) &lt;= 1, MONTH($O75) &gt;= 1), IF($R75 &lt;&gt; "", $H75/$R75, ""), ""), "")</f>
        <v/>
      </c>
      <c r="AG75" s="10" t="str">
        <f ca="1">IFERROR(IF(AND(NOW()&lt;= EOMONTH(DATE(YEAR($O75),2, 1), 0), Overall!$A77&lt;&gt;"", MONTH($N75) &lt;= 2, MONTH($O75) &gt;= 2), IF($R75 &lt;&gt; "", $H75/$R75, ""), ""), "")</f>
        <v/>
      </c>
      <c r="AH75" s="10" t="str">
        <f ca="1">IFERROR(IF(AND(NOW()&lt;= EOMONTH(DATE(YEAR($O75),3, 1), 0), Overall!$A77&lt;&gt;"", MONTH($N75) &lt;= 3, MONTH($O75) &gt;= 3), IF($R75 &lt;&gt; "", $H75/$R75, ""), ""), "")</f>
        <v/>
      </c>
      <c r="AI75" s="10" t="str">
        <f ca="1">IFERROR(IF(AND(NOW()&lt;= EOMONTH(DATE(YEAR($O75),4, 1), 0), Overall!$A77&lt;&gt;"", MONTH($N75) &lt;= 4, MONTH($O75) &gt;= 4), IF($R75 &lt;&gt; "", $H75/$R75, ""), ""), "")</f>
        <v/>
      </c>
      <c r="AJ75" s="10" t="str">
        <f ca="1">IFERROR(IF(AND(NOW()&lt;= EOMONTH(DATE(YEAR($O75),5, 1), 0), Overall!$A77&lt;&gt;"", MONTH($N75) &lt;= 5, MONTH($O75) &gt;= 5), IF($R75 &lt;&gt; "", $H75/$R75, ""), ""), "")</f>
        <v/>
      </c>
      <c r="AK75" s="10" t="str">
        <f ca="1">IFERROR(IF(AND(NOW()&lt;= EOMONTH(DATE(YEAR($O75),6, 1), 0), Overall!$A77&lt;&gt;"", MONTH($N75) &lt;= 6, MONTH($O75) &gt;= 6), IF($R75 &lt;&gt; "", $H75/$R75, ""), ""), "")</f>
        <v/>
      </c>
      <c r="AL75" s="10" t="str">
        <f ca="1">IFERROR(IF(AND(NOW()&lt;= EOMONTH(DATE(YEAR($O75),7, 1), 0), Overall!$A77&lt;&gt;"", MONTH($N75) &lt;= 7, MONTH($O75) &gt;= 7), IF($R75 &lt;&gt; "", $H75/$R75, ""), ""), "")</f>
        <v/>
      </c>
      <c r="AM75" s="10" t="str">
        <f ca="1">IFERROR(IF(AND(NOW()&lt;= EOMONTH(DATE(YEAR($O75),8, 1), 0), Overall!$A77&lt;&gt;"", MONTH($N75) &lt;= 8, MONTH($O75) &gt;= 8), IF($R75 &lt;&gt; "", $H75/$R75, ""), ""), "")</f>
        <v/>
      </c>
      <c r="AN75" s="10" t="str">
        <f ca="1">IFERROR(IF(AND(NOW()&lt;= EOMONTH(DATE(YEAR($O75),9, 1), 0), Overall!$A77&lt;&gt;"", MONTH($N75) &lt;= 9, MONTH($O75) &gt;= 9), IF($R75 &lt;&gt; "", $H75/$R75, ""), ""), "")</f>
        <v/>
      </c>
      <c r="AO75" s="10" t="str">
        <f ca="1">IFERROR(IF(AND(NOW()&lt;= EOMONTH(DATE(YEAR($O75),10, 1), 0), Overall!$A77&lt;&gt;"", MONTH($N75) &lt;= 10, MONTH($O75) &gt;= 10), IF($R75 &lt;&gt; "", $H75/$R75, ""), ""), "")</f>
        <v/>
      </c>
      <c r="AP75" s="10" t="str">
        <f ca="1">IFERROR(IF(AND(NOW()&lt;= EOMONTH(DATE(YEAR($O75),11, 1), 0), Overall!$A77&lt;&gt;"", MONTH($N75) &lt;=11, MONTH($O75) &gt;= 11), IF($R75 &lt;&gt; "", $H75/$R75, ""), ""), "")</f>
        <v/>
      </c>
      <c r="AQ75" s="10" t="str">
        <f ca="1">IFERROR(IF(AND(NOW()&lt;= EOMONTH(DATE(YEAR($O75),12, 1), 0), Overall!$A77&lt;&gt;"", MONTH($N75) &lt;= 12, MONTH($O75) &gt;= 12), IF($R75 &lt;&gt; "", $H75/$R75, ""), ""), "")</f>
        <v/>
      </c>
      <c r="AR75" s="16">
        <f t="shared" ca="1" si="3"/>
        <v>0</v>
      </c>
    </row>
    <row r="76" spans="1:44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6">
        <f>IF(Overall!F78&lt;&gt;"",VALUE(Overall!F78),"")</f>
        <v>1600000</v>
      </c>
      <c r="I76" s="6">
        <f>IF(Overall!G78&lt;&gt;"",VALUE(Overall!G78),"")</f>
        <v>59</v>
      </c>
      <c r="J76" s="6">
        <f>IF(Overall!H78&lt;&gt;"",VALUE(Overall!H78),"")</f>
        <v>0</v>
      </c>
      <c r="K76" s="6">
        <f>IF(Overall!I78&lt;&gt;"",VALUE(Overall!I78),"")</f>
        <v>3.09</v>
      </c>
      <c r="L76" s="6">
        <f>IF(Overall!J78&lt;&gt;"",VALUE(Overall!J78),"")</f>
        <v>0</v>
      </c>
      <c r="M76" s="6">
        <f>IF(Overall!K78&lt;&gt;"",VALUE(Overall!K78),"")</f>
        <v>3.09</v>
      </c>
      <c r="N76" s="7">
        <f>IF(Overall!L78&lt;&gt;"",DATEVALUE(MID(Overall!L78, FIND(",", Overall!L78) + 2, FIND(" ", Overall!L78) - FIND(",", Overall!L78) - 1) &amp; " " &amp; MID(Overall!L78, FIND(" ", Overall!L78) + 1, FIND(",", Overall!L78, FIND(" ", Overall!L78)) - FIND(" ", Overall!L78) - 1) &amp; ", " &amp; MID(Overall!L78, FIND(",", Overall!L78, FIND(",",Overall!L78) + 1) + 2, LEN(Overall!L78))),"")</f>
        <v>44317</v>
      </c>
      <c r="O76" s="7">
        <f>IF(Overall!M78&lt;&gt;"",DATEVALUE(MID(Overall!M78, FIND(",", Overall!M78) + 2, FIND(" ", Overall!M78) - FIND(",", Overall!M78) - 1) &amp; " " &amp; MID(Overall!M78, FIND(" ", Overall!M78) + 1, FIND(",", Overall!M78, FIND(" ", Overall!M78)) - FIND(" ", Overall!M78) - 1) &amp; ", " &amp; MID(Overall!M78, FIND(",", Overall!M78, FIND(",",Overall!M78) + 1) + 2, LEN(Overall!M78))),"")</f>
        <v>44561</v>
      </c>
      <c r="P76" s="7">
        <f>IF(Overall!N78&lt;&gt;"",DATEVALUE(MID(Overall!N78, FIND(",", Overall!N78) + 2, FIND(" ", Overall!N78) - FIND(",", Overall!N78) - 1) &amp; " " &amp; MID(Overall!N78, FIND(" ", Overall!N78) + 1, FIND(",", Overall!N78, FIND(" ", Overall!N78)) - FIND(" ", Overall!N78) - 1) &amp; ", " &amp; MID(Overall!N78, FIND(",", Overall!N78, FIND(",",Overall!N78) + 1) + 2, LEN(Overall!N78))),"")</f>
        <v>44333</v>
      </c>
      <c r="Q76" s="7">
        <f>IF(Overall!O78&lt;&gt;"",DATEVALUE(MID(Overall!O78, FIND(",", Overall!O78) + 2, FIND(" ", Overall!O78) - FIND(",", Overall!O78) - 1) &amp; " " &amp; MID(Overall!O78, FIND(" ", Overall!O78) + 1, FIND(",", Overall!O78, FIND(" ", Overall!O78)) - FIND(" ", Overall!O78) - 1) &amp; ", " &amp; MID(Overall!O78, FIND(",", Overall!O78, FIND(",",Overall!O78) + 1) + 2, LEN(Overall!O78))),"")</f>
        <v>44312</v>
      </c>
      <c r="R76" s="5">
        <f t="shared" si="2"/>
        <v>8</v>
      </c>
      <c r="S76" s="10" t="str">
        <f>IF(Overall!$A78&lt;&gt;"",IF(AND(MONTH($N76) &lt;= 1, MONTH($O76) &gt;= 1), IF($R76 &lt;&gt; "", $H76/$R76, ""), ""),"")</f>
        <v/>
      </c>
      <c r="T76" s="10" t="str">
        <f>IF(Overall!$A78&lt;&gt;"",IF(AND(MONTH($N76) &lt;= 2, MONTH($O76) &gt;= 2), IF($R76 &lt;&gt; "", $H76/$R76, ""), ""),"")</f>
        <v/>
      </c>
      <c r="U76" s="10" t="str">
        <f>IF(Overall!$A78&lt;&gt;"",IF(AND(MONTH($N76) &lt;= 3, MONTH($O76) &gt;= 3), IF($R76 &lt;&gt; "", $H76/$R76, ""), ""),"")</f>
        <v/>
      </c>
      <c r="V76" s="10" t="str">
        <f>IF(Overall!$A78&lt;&gt;"",IF(AND(MONTH($N76) &lt;= 4, MONTH($O76) &gt;= 4), IF($R76 &lt;&gt; "", $H76/$R76, ""), ""),"")</f>
        <v/>
      </c>
      <c r="W76" s="10">
        <f>IF(Overall!$A78&lt;&gt;"",IF(AND(MONTH($N76) &lt;= 5, MONTH($O76) &gt;= 5), IF($R76 &lt;&gt; "", $H76/$R76, ""), ""),"")</f>
        <v>200000</v>
      </c>
      <c r="X76" s="10">
        <f>IF(Overall!$A78&lt;&gt;"",IF(AND(MONTH($N76) &lt;= 6, MONTH($O76) &gt;= 6), IF($R76 &lt;&gt; "", $H76/$R76, ""), ""),"")</f>
        <v>200000</v>
      </c>
      <c r="Y76" s="10">
        <f>IF(Overall!$A78&lt;&gt;"",IF(AND(MONTH($N76) &lt;= 7, MONTH($O76) &gt;= 7 ), IF($R76 &lt;&gt; "", $H76/$R76, ""), ""),"")</f>
        <v>200000</v>
      </c>
      <c r="Z76" s="10">
        <f>IF(Overall!$A78&lt;&gt;"",IF(AND(MONTH($N76) &lt;= 8, MONTH($O76) &gt;= 8), IF($R76 &lt;&gt; "", $H76/$R76, ""), ""),"")</f>
        <v>200000</v>
      </c>
      <c r="AA76" s="10">
        <f>IF(Overall!$A78&lt;&gt;"",IF(AND(MONTH($N76) &lt;= 9, MONTH($O76) &gt;= 9), IF($R76 &lt;&gt; "", $H76/$R76, ""), ""),"")</f>
        <v>200000</v>
      </c>
      <c r="AB76" s="10">
        <f>IF(Overall!$A78&lt;&gt;"",IF(AND(MONTH($N76) &lt;= 10, MONTH($O76) &gt;= 10), IF($R76 &lt;&gt; "", $H76/$R76, ""), ""),"")</f>
        <v>200000</v>
      </c>
      <c r="AC76" s="10">
        <f>IF(Overall!$A78&lt;&gt;"",IF(AND(MONTH($N76) &lt;= 11, MONTH($O76) &gt;= 11), IF($R76 &lt;&gt; "", $H76/$R76, ""), ""),"")</f>
        <v>200000</v>
      </c>
      <c r="AD76" s="10">
        <f>IF(Overall!$A78&lt;&gt;"",IF(AND(MONTH($N76) &lt;= 12, MONTH($O76) &gt;= 12), IF($R76 &lt;&gt; "", $H76/$R76, ""), ""),"")</f>
        <v>200000</v>
      </c>
      <c r="AF76" s="10" t="str">
        <f ca="1">IFERROR(IF(AND(NOW()&lt;= EOMONTH(DATE(YEAR($O76),1, 1), 0), Overall!$A78&lt;&gt;"", MONTH($N76) &lt;= 1, MONTH($O76) &gt;= 1), IF($R76 &lt;&gt; "", $H76/$R76, ""), ""), "")</f>
        <v/>
      </c>
      <c r="AG76" s="10" t="str">
        <f ca="1">IFERROR(IF(AND(NOW()&lt;= EOMONTH(DATE(YEAR($O76),2, 1), 0), Overall!$A78&lt;&gt;"", MONTH($N76) &lt;= 2, MONTH($O76) &gt;= 2), IF($R76 &lt;&gt; "", $H76/$R76, ""), ""), "")</f>
        <v/>
      </c>
      <c r="AH76" s="10" t="str">
        <f ca="1">IFERROR(IF(AND(NOW()&lt;= EOMONTH(DATE(YEAR($O76),3, 1), 0), Overall!$A78&lt;&gt;"", MONTH($N76) &lt;= 3, MONTH($O76) &gt;= 3), IF($R76 &lt;&gt; "", $H76/$R76, ""), ""), "")</f>
        <v/>
      </c>
      <c r="AI76" s="10" t="str">
        <f ca="1">IFERROR(IF(AND(NOW()&lt;= EOMONTH(DATE(YEAR($O76),4, 1), 0), Overall!$A78&lt;&gt;"", MONTH($N76) &lt;= 4, MONTH($O76) &gt;= 4), IF($R76 &lt;&gt; "", $H76/$R76, ""), ""), "")</f>
        <v/>
      </c>
      <c r="AJ76" s="10" t="str">
        <f ca="1">IFERROR(IF(AND(NOW()&lt;= EOMONTH(DATE(YEAR($O76),5, 1), 0), Overall!$A78&lt;&gt;"", MONTH($N76) &lt;= 5, MONTH($O76) &gt;= 5), IF($R76 &lt;&gt; "", $H76/$R76, ""), ""), "")</f>
        <v/>
      </c>
      <c r="AK76" s="10" t="str">
        <f ca="1">IFERROR(IF(AND(NOW()&lt;= EOMONTH(DATE(YEAR($O76),6, 1), 0), Overall!$A78&lt;&gt;"", MONTH($N76) &lt;= 6, MONTH($O76) &gt;= 6), IF($R76 &lt;&gt; "", $H76/$R76, ""), ""), "")</f>
        <v/>
      </c>
      <c r="AL76" s="10" t="str">
        <f ca="1">IFERROR(IF(AND(NOW()&lt;= EOMONTH(DATE(YEAR($O76),7, 1), 0), Overall!$A78&lt;&gt;"", MONTH($N76) &lt;= 7, MONTH($O76) &gt;= 7), IF($R76 &lt;&gt; "", $H76/$R76, ""), ""), "")</f>
        <v/>
      </c>
      <c r="AM76" s="10" t="str">
        <f ca="1">IFERROR(IF(AND(NOW()&lt;= EOMONTH(DATE(YEAR($O76),8, 1), 0), Overall!$A78&lt;&gt;"", MONTH($N76) &lt;= 8, MONTH($O76) &gt;= 8), IF($R76 &lt;&gt; "", $H76/$R76, ""), ""), "")</f>
        <v/>
      </c>
      <c r="AN76" s="10" t="str">
        <f ca="1">IFERROR(IF(AND(NOW()&lt;= EOMONTH(DATE(YEAR($O76),9, 1), 0), Overall!$A78&lt;&gt;"", MONTH($N76) &lt;= 9, MONTH($O76) &gt;= 9), IF($R76 &lt;&gt; "", $H76/$R76, ""), ""), "")</f>
        <v/>
      </c>
      <c r="AO76" s="10" t="str">
        <f ca="1">IFERROR(IF(AND(NOW()&lt;= EOMONTH(DATE(YEAR($O76),10, 1), 0), Overall!$A78&lt;&gt;"", MONTH($N76) &lt;= 10, MONTH($O76) &gt;= 10), IF($R76 &lt;&gt; "", $H76/$R76, ""), ""), "")</f>
        <v/>
      </c>
      <c r="AP76" s="10" t="str">
        <f ca="1">IFERROR(IF(AND(NOW()&lt;= EOMONTH(DATE(YEAR($O76),11, 1), 0), Overall!$A78&lt;&gt;"", MONTH($N76) &lt;=11, MONTH($O76) &gt;= 11), IF($R76 &lt;&gt; "", $H76/$R76, ""), ""), "")</f>
        <v/>
      </c>
      <c r="AQ76" s="10" t="str">
        <f ca="1">IFERROR(IF(AND(NOW()&lt;= EOMONTH(DATE(YEAR($O76),12, 1), 0), Overall!$A78&lt;&gt;"", MONTH($N76) &lt;= 12, MONTH($O76) &gt;= 12), IF($R76 &lt;&gt; "", $H76/$R76, ""), ""), "")</f>
        <v/>
      </c>
      <c r="AR76" s="16">
        <f t="shared" ca="1" si="3"/>
        <v>0</v>
      </c>
    </row>
    <row r="77" spans="1:44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6">
        <f>IF(Overall!F79&lt;&gt;"",VALUE(Overall!F79),"")</f>
        <v>1600000</v>
      </c>
      <c r="I77" s="6">
        <f>IF(Overall!G79&lt;&gt;"",VALUE(Overall!G79),"")</f>
        <v>59</v>
      </c>
      <c r="J77" s="6">
        <f>IF(Overall!H79&lt;&gt;"",VALUE(Overall!H79),"")</f>
        <v>0</v>
      </c>
      <c r="K77" s="6">
        <f>IF(Overall!I79&lt;&gt;"",VALUE(Overall!I79),"")</f>
        <v>3.09</v>
      </c>
      <c r="L77" s="6">
        <f>IF(Overall!J79&lt;&gt;"",VALUE(Overall!J79),"")</f>
        <v>0</v>
      </c>
      <c r="M77" s="6">
        <f>IF(Overall!K79&lt;&gt;"",VALUE(Overall!K79),"")</f>
        <v>3.09</v>
      </c>
      <c r="N77" s="7">
        <f>IF(Overall!L79&lt;&gt;"",DATEVALUE(MID(Overall!L79, FIND(",", Overall!L79) + 2, FIND(" ", Overall!L79) - FIND(",", Overall!L79) - 1) &amp; " " &amp; MID(Overall!L79, FIND(" ", Overall!L79) + 1, FIND(",", Overall!L79, FIND(" ", Overall!L79)) - FIND(" ", Overall!L79) - 1) &amp; ", " &amp; MID(Overall!L79, FIND(",", Overall!L79, FIND(",",Overall!L79) + 1) + 2, LEN(Overall!L79))),"")</f>
        <v>44317</v>
      </c>
      <c r="O77" s="7">
        <f>IF(Overall!M79&lt;&gt;"",DATEVALUE(MID(Overall!M79, FIND(",", Overall!M79) + 2, FIND(" ", Overall!M79) - FIND(",", Overall!M79) - 1) &amp; " " &amp; MID(Overall!M79, FIND(" ", Overall!M79) + 1, FIND(",", Overall!M79, FIND(" ", Overall!M79)) - FIND(" ", Overall!M79) - 1) &amp; ", " &amp; MID(Overall!M79, FIND(",", Overall!M79, FIND(",",Overall!M79) + 1) + 2, LEN(Overall!M79))),"")</f>
        <v>44561</v>
      </c>
      <c r="P77" s="7">
        <f>IF(Overall!N79&lt;&gt;"",DATEVALUE(MID(Overall!N79, FIND(",", Overall!N79) + 2, FIND(" ", Overall!N79) - FIND(",", Overall!N79) - 1) &amp; " " &amp; MID(Overall!N79, FIND(" ", Overall!N79) + 1, FIND(",", Overall!N79, FIND(" ", Overall!N79)) - FIND(" ", Overall!N79) - 1) &amp; ", " &amp; MID(Overall!N79, FIND(",", Overall!N79, FIND(",",Overall!N79) + 1) + 2, LEN(Overall!N79))),"")</f>
        <v>44333</v>
      </c>
      <c r="Q77" s="7">
        <f>IF(Overall!O79&lt;&gt;"",DATEVALUE(MID(Overall!O79, FIND(",", Overall!O79) + 2, FIND(" ", Overall!O79) - FIND(",", Overall!O79) - 1) &amp; " " &amp; MID(Overall!O79, FIND(" ", Overall!O79) + 1, FIND(",", Overall!O79, FIND(" ", Overall!O79)) - FIND(" ", Overall!O79) - 1) &amp; ", " &amp; MID(Overall!O79, FIND(",", Overall!O79, FIND(",",Overall!O79) + 1) + 2, LEN(Overall!O79))),"")</f>
        <v>44312</v>
      </c>
      <c r="R77" s="5">
        <f t="shared" si="2"/>
        <v>8</v>
      </c>
      <c r="S77" s="10" t="str">
        <f>IF(Overall!$A79&lt;&gt;"",IF(AND(MONTH($N77) &lt;= 1, MONTH($O77) &gt;= 1), IF($R77 &lt;&gt; "", $H77/$R77, ""), ""),"")</f>
        <v/>
      </c>
      <c r="T77" s="10" t="str">
        <f>IF(Overall!$A79&lt;&gt;"",IF(AND(MONTH($N77) &lt;= 2, MONTH($O77) &gt;= 2), IF($R77 &lt;&gt; "", $H77/$R77, ""), ""),"")</f>
        <v/>
      </c>
      <c r="U77" s="10" t="str">
        <f>IF(Overall!$A79&lt;&gt;"",IF(AND(MONTH($N77) &lt;= 3, MONTH($O77) &gt;= 3), IF($R77 &lt;&gt; "", $H77/$R77, ""), ""),"")</f>
        <v/>
      </c>
      <c r="V77" s="10" t="str">
        <f>IF(Overall!$A79&lt;&gt;"",IF(AND(MONTH($N77) &lt;= 4, MONTH($O77) &gt;= 4), IF($R77 &lt;&gt; "", $H77/$R77, ""), ""),"")</f>
        <v/>
      </c>
      <c r="W77" s="10">
        <f>IF(Overall!$A79&lt;&gt;"",IF(AND(MONTH($N77) &lt;= 5, MONTH($O77) &gt;= 5), IF($R77 &lt;&gt; "", $H77/$R77, ""), ""),"")</f>
        <v>200000</v>
      </c>
      <c r="X77" s="10">
        <f>IF(Overall!$A79&lt;&gt;"",IF(AND(MONTH($N77) &lt;= 6, MONTH($O77) &gt;= 6), IF($R77 &lt;&gt; "", $H77/$R77, ""), ""),"")</f>
        <v>200000</v>
      </c>
      <c r="Y77" s="10">
        <f>IF(Overall!$A79&lt;&gt;"",IF(AND(MONTH($N77) &lt;= 7, MONTH($O77) &gt;= 7 ), IF($R77 &lt;&gt; "", $H77/$R77, ""), ""),"")</f>
        <v>200000</v>
      </c>
      <c r="Z77" s="10">
        <f>IF(Overall!$A79&lt;&gt;"",IF(AND(MONTH($N77) &lt;= 8, MONTH($O77) &gt;= 8), IF($R77 &lt;&gt; "", $H77/$R77, ""), ""),"")</f>
        <v>200000</v>
      </c>
      <c r="AA77" s="10">
        <f>IF(Overall!$A79&lt;&gt;"",IF(AND(MONTH($N77) &lt;= 9, MONTH($O77) &gt;= 9), IF($R77 &lt;&gt; "", $H77/$R77, ""), ""),"")</f>
        <v>200000</v>
      </c>
      <c r="AB77" s="10">
        <f>IF(Overall!$A79&lt;&gt;"",IF(AND(MONTH($N77) &lt;= 10, MONTH($O77) &gt;= 10), IF($R77 &lt;&gt; "", $H77/$R77, ""), ""),"")</f>
        <v>200000</v>
      </c>
      <c r="AC77" s="10">
        <f>IF(Overall!$A79&lt;&gt;"",IF(AND(MONTH($N77) &lt;= 11, MONTH($O77) &gt;= 11), IF($R77 &lt;&gt; "", $H77/$R77, ""), ""),"")</f>
        <v>200000</v>
      </c>
      <c r="AD77" s="10">
        <f>IF(Overall!$A79&lt;&gt;"",IF(AND(MONTH($N77) &lt;= 12, MONTH($O77) &gt;= 12), IF($R77 &lt;&gt; "", $H77/$R77, ""), ""),"")</f>
        <v>200000</v>
      </c>
      <c r="AF77" s="10" t="str">
        <f ca="1">IFERROR(IF(AND(NOW()&lt;= EOMONTH(DATE(YEAR($O77),1, 1), 0), Overall!$A79&lt;&gt;"", MONTH($N77) &lt;= 1, MONTH($O77) &gt;= 1), IF($R77 &lt;&gt; "", $H77/$R77, ""), ""), "")</f>
        <v/>
      </c>
      <c r="AG77" s="10" t="str">
        <f ca="1">IFERROR(IF(AND(NOW()&lt;= EOMONTH(DATE(YEAR($O77),2, 1), 0), Overall!$A79&lt;&gt;"", MONTH($N77) &lt;= 2, MONTH($O77) &gt;= 2), IF($R77 &lt;&gt; "", $H77/$R77, ""), ""), "")</f>
        <v/>
      </c>
      <c r="AH77" s="10" t="str">
        <f ca="1">IFERROR(IF(AND(NOW()&lt;= EOMONTH(DATE(YEAR($O77),3, 1), 0), Overall!$A79&lt;&gt;"", MONTH($N77) &lt;= 3, MONTH($O77) &gt;= 3), IF($R77 &lt;&gt; "", $H77/$R77, ""), ""), "")</f>
        <v/>
      </c>
      <c r="AI77" s="10" t="str">
        <f ca="1">IFERROR(IF(AND(NOW()&lt;= EOMONTH(DATE(YEAR($O77),4, 1), 0), Overall!$A79&lt;&gt;"", MONTH($N77) &lt;= 4, MONTH($O77) &gt;= 4), IF($R77 &lt;&gt; "", $H77/$R77, ""), ""), "")</f>
        <v/>
      </c>
      <c r="AJ77" s="10" t="str">
        <f ca="1">IFERROR(IF(AND(NOW()&lt;= EOMONTH(DATE(YEAR($O77),5, 1), 0), Overall!$A79&lt;&gt;"", MONTH($N77) &lt;= 5, MONTH($O77) &gt;= 5), IF($R77 &lt;&gt; "", $H77/$R77, ""), ""), "")</f>
        <v/>
      </c>
      <c r="AK77" s="10" t="str">
        <f ca="1">IFERROR(IF(AND(NOW()&lt;= EOMONTH(DATE(YEAR($O77),6, 1), 0), Overall!$A79&lt;&gt;"", MONTH($N77) &lt;= 6, MONTH($O77) &gt;= 6), IF($R77 &lt;&gt; "", $H77/$R77, ""), ""), "")</f>
        <v/>
      </c>
      <c r="AL77" s="10" t="str">
        <f ca="1">IFERROR(IF(AND(NOW()&lt;= EOMONTH(DATE(YEAR($O77),7, 1), 0), Overall!$A79&lt;&gt;"", MONTH($N77) &lt;= 7, MONTH($O77) &gt;= 7), IF($R77 &lt;&gt; "", $H77/$R77, ""), ""), "")</f>
        <v/>
      </c>
      <c r="AM77" s="10" t="str">
        <f ca="1">IFERROR(IF(AND(NOW()&lt;= EOMONTH(DATE(YEAR($O77),8, 1), 0), Overall!$A79&lt;&gt;"", MONTH($N77) &lt;= 8, MONTH($O77) &gt;= 8), IF($R77 &lt;&gt; "", $H77/$R77, ""), ""), "")</f>
        <v/>
      </c>
      <c r="AN77" s="10" t="str">
        <f ca="1">IFERROR(IF(AND(NOW()&lt;= EOMONTH(DATE(YEAR($O77),9, 1), 0), Overall!$A79&lt;&gt;"", MONTH($N77) &lt;= 9, MONTH($O77) &gt;= 9), IF($R77 &lt;&gt; "", $H77/$R77, ""), ""), "")</f>
        <v/>
      </c>
      <c r="AO77" s="10" t="str">
        <f ca="1">IFERROR(IF(AND(NOW()&lt;= EOMONTH(DATE(YEAR($O77),10, 1), 0), Overall!$A79&lt;&gt;"", MONTH($N77) &lt;= 10, MONTH($O77) &gt;= 10), IF($R77 &lt;&gt; "", $H77/$R77, ""), ""), "")</f>
        <v/>
      </c>
      <c r="AP77" s="10" t="str">
        <f ca="1">IFERROR(IF(AND(NOW()&lt;= EOMONTH(DATE(YEAR($O77),11, 1), 0), Overall!$A79&lt;&gt;"", MONTH($N77) &lt;=11, MONTH($O77) &gt;= 11), IF($R77 &lt;&gt; "", $H77/$R77, ""), ""), "")</f>
        <v/>
      </c>
      <c r="AQ77" s="10" t="str">
        <f ca="1">IFERROR(IF(AND(NOW()&lt;= EOMONTH(DATE(YEAR($O77),12, 1), 0), Overall!$A79&lt;&gt;"", MONTH($N77) &lt;= 12, MONTH($O77) &gt;= 12), IF($R77 &lt;&gt; "", $H77/$R77, ""), ""), "")</f>
        <v/>
      </c>
      <c r="AR77" s="16">
        <f t="shared" ca="1" si="3"/>
        <v>0</v>
      </c>
    </row>
    <row r="78" spans="1:44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6">
        <f>IF(Overall!F80&lt;&gt;"",VALUE(Overall!F80),"")</f>
        <v>800000</v>
      </c>
      <c r="I78" s="6">
        <f>IF(Overall!G80&lt;&gt;"",VALUE(Overall!G80),"")</f>
        <v>59</v>
      </c>
      <c r="J78" s="6">
        <f>IF(Overall!H80&lt;&gt;"",VALUE(Overall!H80),"")</f>
        <v>0</v>
      </c>
      <c r="K78" s="6">
        <f>IF(Overall!I80&lt;&gt;"",VALUE(Overall!I80),"")</f>
        <v>3.09</v>
      </c>
      <c r="L78" s="6">
        <f>IF(Overall!J80&lt;&gt;"",VALUE(Overall!J80),"")</f>
        <v>0</v>
      </c>
      <c r="M78" s="6">
        <f>IF(Overall!K80&lt;&gt;"",VALUE(Overall!K80),"")</f>
        <v>3.09</v>
      </c>
      <c r="N78" s="7">
        <f>IF(Overall!L80&lt;&gt;"",DATEVALUE(MID(Overall!L80, FIND(",", Overall!L80) + 2, FIND(" ", Overall!L80) - FIND(",", Overall!L80) - 1) &amp; " " &amp; MID(Overall!L80, FIND(" ", Overall!L80) + 1, FIND(",", Overall!L80, FIND(" ", Overall!L80)) - FIND(" ", Overall!L80) - 1) &amp; ", " &amp; MID(Overall!L80, FIND(",", Overall!L80, FIND(",",Overall!L80) + 1) + 2, LEN(Overall!L80))),"")</f>
        <v>44317</v>
      </c>
      <c r="O78" s="7">
        <f>IF(Overall!M80&lt;&gt;"",DATEVALUE(MID(Overall!M80, FIND(",", Overall!M80) + 2, FIND(" ", Overall!M80) - FIND(",", Overall!M80) - 1) &amp; " " &amp; MID(Overall!M80, FIND(" ", Overall!M80) + 1, FIND(",", Overall!M80, FIND(" ", Overall!M80)) - FIND(" ", Overall!M80) - 1) &amp; ", " &amp; MID(Overall!M80, FIND(",", Overall!M80, FIND(",",Overall!M80) + 1) + 2, LEN(Overall!M80))),"")</f>
        <v>44561</v>
      </c>
      <c r="P78" s="7">
        <f>IF(Overall!N80&lt;&gt;"",DATEVALUE(MID(Overall!N80, FIND(",", Overall!N80) + 2, FIND(" ", Overall!N80) - FIND(",", Overall!N80) - 1) &amp; " " &amp; MID(Overall!N80, FIND(" ", Overall!N80) + 1, FIND(",", Overall!N80, FIND(" ", Overall!N80)) - FIND(" ", Overall!N80) - 1) &amp; ", " &amp; MID(Overall!N80, FIND(",", Overall!N80, FIND(",",Overall!N80) + 1) + 2, LEN(Overall!N80))),"")</f>
        <v>44333</v>
      </c>
      <c r="Q78" s="7">
        <f>IF(Overall!O80&lt;&gt;"",DATEVALUE(MID(Overall!O80, FIND(",", Overall!O80) + 2, FIND(" ", Overall!O80) - FIND(",", Overall!O80) - 1) &amp; " " &amp; MID(Overall!O80, FIND(" ", Overall!O80) + 1, FIND(",", Overall!O80, FIND(" ", Overall!O80)) - FIND(" ", Overall!O80) - 1) &amp; ", " &amp; MID(Overall!O80, FIND(",", Overall!O80, FIND(",",Overall!O80) + 1) + 2, LEN(Overall!O80))),"")</f>
        <v>44312</v>
      </c>
      <c r="R78" s="5">
        <f t="shared" si="2"/>
        <v>8</v>
      </c>
      <c r="S78" s="10" t="str">
        <f>IF(Overall!$A80&lt;&gt;"",IF(AND(MONTH($N78) &lt;= 1, MONTH($O78) &gt;= 1), IF($R78 &lt;&gt; "", $H78/$R78, ""), ""),"")</f>
        <v/>
      </c>
      <c r="T78" s="10" t="str">
        <f>IF(Overall!$A80&lt;&gt;"",IF(AND(MONTH($N78) &lt;= 2, MONTH($O78) &gt;= 2), IF($R78 &lt;&gt; "", $H78/$R78, ""), ""),"")</f>
        <v/>
      </c>
      <c r="U78" s="10" t="str">
        <f>IF(Overall!$A80&lt;&gt;"",IF(AND(MONTH($N78) &lt;= 3, MONTH($O78) &gt;= 3), IF($R78 &lt;&gt; "", $H78/$R78, ""), ""),"")</f>
        <v/>
      </c>
      <c r="V78" s="10" t="str">
        <f>IF(Overall!$A80&lt;&gt;"",IF(AND(MONTH($N78) &lt;= 4, MONTH($O78) &gt;= 4), IF($R78 &lt;&gt; "", $H78/$R78, ""), ""),"")</f>
        <v/>
      </c>
      <c r="W78" s="10">
        <f>IF(Overall!$A80&lt;&gt;"",IF(AND(MONTH($N78) &lt;= 5, MONTH($O78) &gt;= 5), IF($R78 &lt;&gt; "", $H78/$R78, ""), ""),"")</f>
        <v>100000</v>
      </c>
      <c r="X78" s="10">
        <f>IF(Overall!$A80&lt;&gt;"",IF(AND(MONTH($N78) &lt;= 6, MONTH($O78) &gt;= 6), IF($R78 &lt;&gt; "", $H78/$R78, ""), ""),"")</f>
        <v>100000</v>
      </c>
      <c r="Y78" s="10">
        <f>IF(Overall!$A80&lt;&gt;"",IF(AND(MONTH($N78) &lt;= 7, MONTH($O78) &gt;= 7 ), IF($R78 &lt;&gt; "", $H78/$R78, ""), ""),"")</f>
        <v>100000</v>
      </c>
      <c r="Z78" s="10">
        <f>IF(Overall!$A80&lt;&gt;"",IF(AND(MONTH($N78) &lt;= 8, MONTH($O78) &gt;= 8), IF($R78 &lt;&gt; "", $H78/$R78, ""), ""),"")</f>
        <v>100000</v>
      </c>
      <c r="AA78" s="10">
        <f>IF(Overall!$A80&lt;&gt;"",IF(AND(MONTH($N78) &lt;= 9, MONTH($O78) &gt;= 9), IF($R78 &lt;&gt; "", $H78/$R78, ""), ""),"")</f>
        <v>100000</v>
      </c>
      <c r="AB78" s="10">
        <f>IF(Overall!$A80&lt;&gt;"",IF(AND(MONTH($N78) &lt;= 10, MONTH($O78) &gt;= 10), IF($R78 &lt;&gt; "", $H78/$R78, ""), ""),"")</f>
        <v>100000</v>
      </c>
      <c r="AC78" s="10">
        <f>IF(Overall!$A80&lt;&gt;"",IF(AND(MONTH($N78) &lt;= 11, MONTH($O78) &gt;= 11), IF($R78 &lt;&gt; "", $H78/$R78, ""), ""),"")</f>
        <v>100000</v>
      </c>
      <c r="AD78" s="10">
        <f>IF(Overall!$A80&lt;&gt;"",IF(AND(MONTH($N78) &lt;= 12, MONTH($O78) &gt;= 12), IF($R78 &lt;&gt; "", $H78/$R78, ""), ""),"")</f>
        <v>100000</v>
      </c>
      <c r="AF78" s="10" t="str">
        <f ca="1">IFERROR(IF(AND(NOW()&lt;= EOMONTH(DATE(YEAR($O78),1, 1), 0), Overall!$A80&lt;&gt;"", MONTH($N78) &lt;= 1, MONTH($O78) &gt;= 1), IF($R78 &lt;&gt; "", $H78/$R78, ""), ""), "")</f>
        <v/>
      </c>
      <c r="AG78" s="10" t="str">
        <f ca="1">IFERROR(IF(AND(NOW()&lt;= EOMONTH(DATE(YEAR($O78),2, 1), 0), Overall!$A80&lt;&gt;"", MONTH($N78) &lt;= 2, MONTH($O78) &gt;= 2), IF($R78 &lt;&gt; "", $H78/$R78, ""), ""), "")</f>
        <v/>
      </c>
      <c r="AH78" s="10" t="str">
        <f ca="1">IFERROR(IF(AND(NOW()&lt;= EOMONTH(DATE(YEAR($O78),3, 1), 0), Overall!$A80&lt;&gt;"", MONTH($N78) &lt;= 3, MONTH($O78) &gt;= 3), IF($R78 &lt;&gt; "", $H78/$R78, ""), ""), "")</f>
        <v/>
      </c>
      <c r="AI78" s="10" t="str">
        <f ca="1">IFERROR(IF(AND(NOW()&lt;= EOMONTH(DATE(YEAR($O78),4, 1), 0), Overall!$A80&lt;&gt;"", MONTH($N78) &lt;= 4, MONTH($O78) &gt;= 4), IF($R78 &lt;&gt; "", $H78/$R78, ""), ""), "")</f>
        <v/>
      </c>
      <c r="AJ78" s="10" t="str">
        <f ca="1">IFERROR(IF(AND(NOW()&lt;= EOMONTH(DATE(YEAR($O78),5, 1), 0), Overall!$A80&lt;&gt;"", MONTH($N78) &lt;= 5, MONTH($O78) &gt;= 5), IF($R78 &lt;&gt; "", $H78/$R78, ""), ""), "")</f>
        <v/>
      </c>
      <c r="AK78" s="10" t="str">
        <f ca="1">IFERROR(IF(AND(NOW()&lt;= EOMONTH(DATE(YEAR($O78),6, 1), 0), Overall!$A80&lt;&gt;"", MONTH($N78) &lt;= 6, MONTH($O78) &gt;= 6), IF($R78 &lt;&gt; "", $H78/$R78, ""), ""), "")</f>
        <v/>
      </c>
      <c r="AL78" s="10" t="str">
        <f ca="1">IFERROR(IF(AND(NOW()&lt;= EOMONTH(DATE(YEAR($O78),7, 1), 0), Overall!$A80&lt;&gt;"", MONTH($N78) &lt;= 7, MONTH($O78) &gt;= 7), IF($R78 &lt;&gt; "", $H78/$R78, ""), ""), "")</f>
        <v/>
      </c>
      <c r="AM78" s="10" t="str">
        <f ca="1">IFERROR(IF(AND(NOW()&lt;= EOMONTH(DATE(YEAR($O78),8, 1), 0), Overall!$A80&lt;&gt;"", MONTH($N78) &lt;= 8, MONTH($O78) &gt;= 8), IF($R78 &lt;&gt; "", $H78/$R78, ""), ""), "")</f>
        <v/>
      </c>
      <c r="AN78" s="10" t="str">
        <f ca="1">IFERROR(IF(AND(NOW()&lt;= EOMONTH(DATE(YEAR($O78),9, 1), 0), Overall!$A80&lt;&gt;"", MONTH($N78) &lt;= 9, MONTH($O78) &gt;= 9), IF($R78 &lt;&gt; "", $H78/$R78, ""), ""), "")</f>
        <v/>
      </c>
      <c r="AO78" s="10" t="str">
        <f ca="1">IFERROR(IF(AND(NOW()&lt;= EOMONTH(DATE(YEAR($O78),10, 1), 0), Overall!$A80&lt;&gt;"", MONTH($N78) &lt;= 10, MONTH($O78) &gt;= 10), IF($R78 &lt;&gt; "", $H78/$R78, ""), ""), "")</f>
        <v/>
      </c>
      <c r="AP78" s="10" t="str">
        <f ca="1">IFERROR(IF(AND(NOW()&lt;= EOMONTH(DATE(YEAR($O78),11, 1), 0), Overall!$A80&lt;&gt;"", MONTH($N78) &lt;=11, MONTH($O78) &gt;= 11), IF($R78 &lt;&gt; "", $H78/$R78, ""), ""), "")</f>
        <v/>
      </c>
      <c r="AQ78" s="10" t="str">
        <f ca="1">IFERROR(IF(AND(NOW()&lt;= EOMONTH(DATE(YEAR($O78),12, 1), 0), Overall!$A80&lt;&gt;"", MONTH($N78) &lt;= 12, MONTH($O78) &gt;= 12), IF($R78 &lt;&gt; "", $H78/$R78, ""), ""), "")</f>
        <v/>
      </c>
      <c r="AR78" s="16">
        <f t="shared" ca="1" si="3"/>
        <v>0</v>
      </c>
    </row>
    <row r="79" spans="1:44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6">
        <f>IF(Overall!F81&lt;&gt;"",VALUE(Overall!F81),"")</f>
        <v>800000</v>
      </c>
      <c r="I79" s="6">
        <f>IF(Overall!G81&lt;&gt;"",VALUE(Overall!G81),"")</f>
        <v>59</v>
      </c>
      <c r="J79" s="6">
        <f>IF(Overall!H81&lt;&gt;"",VALUE(Overall!H81),"")</f>
        <v>0</v>
      </c>
      <c r="K79" s="6">
        <f>IF(Overall!I81&lt;&gt;"",VALUE(Overall!I81),"")</f>
        <v>2.93</v>
      </c>
      <c r="L79" s="6">
        <f>IF(Overall!J81&lt;&gt;"",VALUE(Overall!J81),"")</f>
        <v>0</v>
      </c>
      <c r="M79" s="6">
        <f>IF(Overall!K81&lt;&gt;"",VALUE(Overall!K81),"")</f>
        <v>2.93</v>
      </c>
      <c r="N79" s="7">
        <f>IF(Overall!L81&lt;&gt;"",DATEVALUE(MID(Overall!L81, FIND(",", Overall!L81) + 2, FIND(" ", Overall!L81) - FIND(",", Overall!L81) - 1) &amp; " " &amp; MID(Overall!L81, FIND(" ", Overall!L81) + 1, FIND(",", Overall!L81, FIND(" ", Overall!L81)) - FIND(" ", Overall!L81) - 1) &amp; ", " &amp; MID(Overall!L81, FIND(",", Overall!L81, FIND(",",Overall!L81) + 1) + 2, LEN(Overall!L81))),"")</f>
        <v>44317</v>
      </c>
      <c r="O79" s="7">
        <f>IF(Overall!M81&lt;&gt;"",DATEVALUE(MID(Overall!M81, FIND(",", Overall!M81) + 2, FIND(" ", Overall!M81) - FIND(",", Overall!M81) - 1) &amp; " " &amp; MID(Overall!M81, FIND(" ", Overall!M81) + 1, FIND(",", Overall!M81, FIND(" ", Overall!M81)) - FIND(" ", Overall!M81) - 1) &amp; ", " &amp; MID(Overall!M81, FIND(",", Overall!M81, FIND(",",Overall!M81) + 1) + 2, LEN(Overall!M81))),"")</f>
        <v>44561</v>
      </c>
      <c r="P79" s="7">
        <f>IF(Overall!N81&lt;&gt;"",DATEVALUE(MID(Overall!N81, FIND(",", Overall!N81) + 2, FIND(" ", Overall!N81) - FIND(",", Overall!N81) - 1) &amp; " " &amp; MID(Overall!N81, FIND(" ", Overall!N81) + 1, FIND(",", Overall!N81, FIND(" ", Overall!N81)) - FIND(" ", Overall!N81) - 1) &amp; ", " &amp; MID(Overall!N81, FIND(",", Overall!N81, FIND(",",Overall!N81) + 1) + 2, LEN(Overall!N81))),"")</f>
        <v>44333</v>
      </c>
      <c r="Q79" s="7">
        <f>IF(Overall!O81&lt;&gt;"",DATEVALUE(MID(Overall!O81, FIND(",", Overall!O81) + 2, FIND(" ", Overall!O81) - FIND(",", Overall!O81) - 1) &amp; " " &amp; MID(Overall!O81, FIND(" ", Overall!O81) + 1, FIND(",", Overall!O81, FIND(" ", Overall!O81)) - FIND(" ", Overall!O81) - 1) &amp; ", " &amp; MID(Overall!O81, FIND(",", Overall!O81, FIND(",",Overall!O81) + 1) + 2, LEN(Overall!O81))),"")</f>
        <v>44313</v>
      </c>
      <c r="R79" s="5">
        <f t="shared" si="2"/>
        <v>8</v>
      </c>
      <c r="S79" s="10" t="str">
        <f>IF(Overall!$A81&lt;&gt;"",IF(AND(MONTH($N79) &lt;= 1, MONTH($O79) &gt;= 1), IF($R79 &lt;&gt; "", $H79/$R79, ""), ""),"")</f>
        <v/>
      </c>
      <c r="T79" s="10" t="str">
        <f>IF(Overall!$A81&lt;&gt;"",IF(AND(MONTH($N79) &lt;= 2, MONTH($O79) &gt;= 2), IF($R79 &lt;&gt; "", $H79/$R79, ""), ""),"")</f>
        <v/>
      </c>
      <c r="U79" s="10" t="str">
        <f>IF(Overall!$A81&lt;&gt;"",IF(AND(MONTH($N79) &lt;= 3, MONTH($O79) &gt;= 3), IF($R79 &lt;&gt; "", $H79/$R79, ""), ""),"")</f>
        <v/>
      </c>
      <c r="V79" s="10" t="str">
        <f>IF(Overall!$A81&lt;&gt;"",IF(AND(MONTH($N79) &lt;= 4, MONTH($O79) &gt;= 4), IF($R79 &lt;&gt; "", $H79/$R79, ""), ""),"")</f>
        <v/>
      </c>
      <c r="W79" s="10">
        <f>IF(Overall!$A81&lt;&gt;"",IF(AND(MONTH($N79) &lt;= 5, MONTH($O79) &gt;= 5), IF($R79 &lt;&gt; "", $H79/$R79, ""), ""),"")</f>
        <v>100000</v>
      </c>
      <c r="X79" s="10">
        <f>IF(Overall!$A81&lt;&gt;"",IF(AND(MONTH($N79) &lt;= 6, MONTH($O79) &gt;= 6), IF($R79 &lt;&gt; "", $H79/$R79, ""), ""),"")</f>
        <v>100000</v>
      </c>
      <c r="Y79" s="10">
        <f>IF(Overall!$A81&lt;&gt;"",IF(AND(MONTH($N79) &lt;= 7, MONTH($O79) &gt;= 7 ), IF($R79 &lt;&gt; "", $H79/$R79, ""), ""),"")</f>
        <v>100000</v>
      </c>
      <c r="Z79" s="10">
        <f>IF(Overall!$A81&lt;&gt;"",IF(AND(MONTH($N79) &lt;= 8, MONTH($O79) &gt;= 8), IF($R79 &lt;&gt; "", $H79/$R79, ""), ""),"")</f>
        <v>100000</v>
      </c>
      <c r="AA79" s="10">
        <f>IF(Overall!$A81&lt;&gt;"",IF(AND(MONTH($N79) &lt;= 9, MONTH($O79) &gt;= 9), IF($R79 &lt;&gt; "", $H79/$R79, ""), ""),"")</f>
        <v>100000</v>
      </c>
      <c r="AB79" s="10">
        <f>IF(Overall!$A81&lt;&gt;"",IF(AND(MONTH($N79) &lt;= 10, MONTH($O79) &gt;= 10), IF($R79 &lt;&gt; "", $H79/$R79, ""), ""),"")</f>
        <v>100000</v>
      </c>
      <c r="AC79" s="10">
        <f>IF(Overall!$A81&lt;&gt;"",IF(AND(MONTH($N79) &lt;= 11, MONTH($O79) &gt;= 11), IF($R79 &lt;&gt; "", $H79/$R79, ""), ""),"")</f>
        <v>100000</v>
      </c>
      <c r="AD79" s="10">
        <f>IF(Overall!$A81&lt;&gt;"",IF(AND(MONTH($N79) &lt;= 12, MONTH($O79) &gt;= 12), IF($R79 &lt;&gt; "", $H79/$R79, ""), ""),"")</f>
        <v>100000</v>
      </c>
      <c r="AF79" s="10" t="str">
        <f ca="1">IFERROR(IF(AND(NOW()&lt;= EOMONTH(DATE(YEAR($O79),1, 1), 0), Overall!$A81&lt;&gt;"", MONTH($N79) &lt;= 1, MONTH($O79) &gt;= 1), IF($R79 &lt;&gt; "", $H79/$R79, ""), ""), "")</f>
        <v/>
      </c>
      <c r="AG79" s="10" t="str">
        <f ca="1">IFERROR(IF(AND(NOW()&lt;= EOMONTH(DATE(YEAR($O79),2, 1), 0), Overall!$A81&lt;&gt;"", MONTH($N79) &lt;= 2, MONTH($O79) &gt;= 2), IF($R79 &lt;&gt; "", $H79/$R79, ""), ""), "")</f>
        <v/>
      </c>
      <c r="AH79" s="10" t="str">
        <f ca="1">IFERROR(IF(AND(NOW()&lt;= EOMONTH(DATE(YEAR($O79),3, 1), 0), Overall!$A81&lt;&gt;"", MONTH($N79) &lt;= 3, MONTH($O79) &gt;= 3), IF($R79 &lt;&gt; "", $H79/$R79, ""), ""), "")</f>
        <v/>
      </c>
      <c r="AI79" s="10" t="str">
        <f ca="1">IFERROR(IF(AND(NOW()&lt;= EOMONTH(DATE(YEAR($O79),4, 1), 0), Overall!$A81&lt;&gt;"", MONTH($N79) &lt;= 4, MONTH($O79) &gt;= 4), IF($R79 &lt;&gt; "", $H79/$R79, ""), ""), "")</f>
        <v/>
      </c>
      <c r="AJ79" s="10" t="str">
        <f ca="1">IFERROR(IF(AND(NOW()&lt;= EOMONTH(DATE(YEAR($O79),5, 1), 0), Overall!$A81&lt;&gt;"", MONTH($N79) &lt;= 5, MONTH($O79) &gt;= 5), IF($R79 &lt;&gt; "", $H79/$R79, ""), ""), "")</f>
        <v/>
      </c>
      <c r="AK79" s="10" t="str">
        <f ca="1">IFERROR(IF(AND(NOW()&lt;= EOMONTH(DATE(YEAR($O79),6, 1), 0), Overall!$A81&lt;&gt;"", MONTH($N79) &lt;= 6, MONTH($O79) &gt;= 6), IF($R79 &lt;&gt; "", $H79/$R79, ""), ""), "")</f>
        <v/>
      </c>
      <c r="AL79" s="10" t="str">
        <f ca="1">IFERROR(IF(AND(NOW()&lt;= EOMONTH(DATE(YEAR($O79),7, 1), 0), Overall!$A81&lt;&gt;"", MONTH($N79) &lt;= 7, MONTH($O79) &gt;= 7), IF($R79 &lt;&gt; "", $H79/$R79, ""), ""), "")</f>
        <v/>
      </c>
      <c r="AM79" s="10" t="str">
        <f ca="1">IFERROR(IF(AND(NOW()&lt;= EOMONTH(DATE(YEAR($O79),8, 1), 0), Overall!$A81&lt;&gt;"", MONTH($N79) &lt;= 8, MONTH($O79) &gt;= 8), IF($R79 &lt;&gt; "", $H79/$R79, ""), ""), "")</f>
        <v/>
      </c>
      <c r="AN79" s="10" t="str">
        <f ca="1">IFERROR(IF(AND(NOW()&lt;= EOMONTH(DATE(YEAR($O79),9, 1), 0), Overall!$A81&lt;&gt;"", MONTH($N79) &lt;= 9, MONTH($O79) &gt;= 9), IF($R79 &lt;&gt; "", $H79/$R79, ""), ""), "")</f>
        <v/>
      </c>
      <c r="AO79" s="10" t="str">
        <f ca="1">IFERROR(IF(AND(NOW()&lt;= EOMONTH(DATE(YEAR($O79),10, 1), 0), Overall!$A81&lt;&gt;"", MONTH($N79) &lt;= 10, MONTH($O79) &gt;= 10), IF($R79 &lt;&gt; "", $H79/$R79, ""), ""), "")</f>
        <v/>
      </c>
      <c r="AP79" s="10" t="str">
        <f ca="1">IFERROR(IF(AND(NOW()&lt;= EOMONTH(DATE(YEAR($O79),11, 1), 0), Overall!$A81&lt;&gt;"", MONTH($N79) &lt;=11, MONTH($O79) &gt;= 11), IF($R79 &lt;&gt; "", $H79/$R79, ""), ""), "")</f>
        <v/>
      </c>
      <c r="AQ79" s="10" t="str">
        <f ca="1">IFERROR(IF(AND(NOW()&lt;= EOMONTH(DATE(YEAR($O79),12, 1), 0), Overall!$A81&lt;&gt;"", MONTH($N79) &lt;= 12, MONTH($O79) &gt;= 12), IF($R79 &lt;&gt; "", $H79/$R79, ""), ""), "")</f>
        <v/>
      </c>
      <c r="AR79" s="16">
        <f t="shared" ca="1" si="3"/>
        <v>0</v>
      </c>
    </row>
    <row r="80" spans="1:44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6">
        <f>IF(Overall!F82&lt;&gt;"",VALUE(Overall!F82),"")</f>
        <v>1600000</v>
      </c>
      <c r="I80" s="6">
        <f>IF(Overall!G82&lt;&gt;"",VALUE(Overall!G82),"")</f>
        <v>59</v>
      </c>
      <c r="J80" s="6">
        <f>IF(Overall!H82&lt;&gt;"",VALUE(Overall!H82),"")</f>
        <v>0</v>
      </c>
      <c r="K80" s="6">
        <f>IF(Overall!I82&lt;&gt;"",VALUE(Overall!I82),"")</f>
        <v>2.94</v>
      </c>
      <c r="L80" s="6">
        <f>IF(Overall!J82&lt;&gt;"",VALUE(Overall!J82),"")</f>
        <v>0</v>
      </c>
      <c r="M80" s="6">
        <f>IF(Overall!K82&lt;&gt;"",VALUE(Overall!K82),"")</f>
        <v>2.94</v>
      </c>
      <c r="N80" s="7">
        <f>IF(Overall!L82&lt;&gt;"",DATEVALUE(MID(Overall!L82, FIND(",", Overall!L82) + 2, FIND(" ", Overall!L82) - FIND(",", Overall!L82) - 1) &amp; " " &amp; MID(Overall!L82, FIND(" ", Overall!L82) + 1, FIND(",", Overall!L82, FIND(" ", Overall!L82)) - FIND(" ", Overall!L82) - 1) &amp; ", " &amp; MID(Overall!L82, FIND(",", Overall!L82, FIND(",",Overall!L82) + 1) + 2, LEN(Overall!L82))),"")</f>
        <v>44317</v>
      </c>
      <c r="O80" s="7">
        <f>IF(Overall!M82&lt;&gt;"",DATEVALUE(MID(Overall!M82, FIND(",", Overall!M82) + 2, FIND(" ", Overall!M82) - FIND(",", Overall!M82) - 1) &amp; " " &amp; MID(Overall!M82, FIND(" ", Overall!M82) + 1, FIND(",", Overall!M82, FIND(" ", Overall!M82)) - FIND(" ", Overall!M82) - 1) &amp; ", " &amp; MID(Overall!M82, FIND(",", Overall!M82, FIND(",",Overall!M82) + 1) + 2, LEN(Overall!M82))),"")</f>
        <v>44561</v>
      </c>
      <c r="P80" s="7">
        <f>IF(Overall!N82&lt;&gt;"",DATEVALUE(MID(Overall!N82, FIND(",", Overall!N82) + 2, FIND(" ", Overall!N82) - FIND(",", Overall!N82) - 1) &amp; " " &amp; MID(Overall!N82, FIND(" ", Overall!N82) + 1, FIND(",", Overall!N82, FIND(" ", Overall!N82)) - FIND(" ", Overall!N82) - 1) &amp; ", " &amp; MID(Overall!N82, FIND(",", Overall!N82, FIND(",",Overall!N82) + 1) + 2, LEN(Overall!N82))),"")</f>
        <v>44333</v>
      </c>
      <c r="Q80" s="7">
        <f>IF(Overall!O82&lt;&gt;"",DATEVALUE(MID(Overall!O82, FIND(",", Overall!O82) + 2, FIND(" ", Overall!O82) - FIND(",", Overall!O82) - 1) &amp; " " &amp; MID(Overall!O82, FIND(" ", Overall!O82) + 1, FIND(",", Overall!O82, FIND(" ", Overall!O82)) - FIND(" ", Overall!O82) - 1) &amp; ", " &amp; MID(Overall!O82, FIND(",", Overall!O82, FIND(",",Overall!O82) + 1) + 2, LEN(Overall!O82))),"")</f>
        <v>44313</v>
      </c>
      <c r="R80" s="5">
        <f t="shared" si="2"/>
        <v>8</v>
      </c>
      <c r="S80" s="10" t="str">
        <f>IF(Overall!$A82&lt;&gt;"",IF(AND(MONTH($N80) &lt;= 1, MONTH($O80) &gt;= 1), IF($R80 &lt;&gt; "", $H80/$R80, ""), ""),"")</f>
        <v/>
      </c>
      <c r="T80" s="10" t="str">
        <f>IF(Overall!$A82&lt;&gt;"",IF(AND(MONTH($N80) &lt;= 2, MONTH($O80) &gt;= 2), IF($R80 &lt;&gt; "", $H80/$R80, ""), ""),"")</f>
        <v/>
      </c>
      <c r="U80" s="10" t="str">
        <f>IF(Overall!$A82&lt;&gt;"",IF(AND(MONTH($N80) &lt;= 3, MONTH($O80) &gt;= 3), IF($R80 &lt;&gt; "", $H80/$R80, ""), ""),"")</f>
        <v/>
      </c>
      <c r="V80" s="10" t="str">
        <f>IF(Overall!$A82&lt;&gt;"",IF(AND(MONTH($N80) &lt;= 4, MONTH($O80) &gt;= 4), IF($R80 &lt;&gt; "", $H80/$R80, ""), ""),"")</f>
        <v/>
      </c>
      <c r="W80" s="10">
        <f>IF(Overall!$A82&lt;&gt;"",IF(AND(MONTH($N80) &lt;= 5, MONTH($O80) &gt;= 5), IF($R80 &lt;&gt; "", $H80/$R80, ""), ""),"")</f>
        <v>200000</v>
      </c>
      <c r="X80" s="10">
        <f>IF(Overall!$A82&lt;&gt;"",IF(AND(MONTH($N80) &lt;= 6, MONTH($O80) &gt;= 6), IF($R80 &lt;&gt; "", $H80/$R80, ""), ""),"")</f>
        <v>200000</v>
      </c>
      <c r="Y80" s="10">
        <f>IF(Overall!$A82&lt;&gt;"",IF(AND(MONTH($N80) &lt;= 7, MONTH($O80) &gt;= 7 ), IF($R80 &lt;&gt; "", $H80/$R80, ""), ""),"")</f>
        <v>200000</v>
      </c>
      <c r="Z80" s="10">
        <f>IF(Overall!$A82&lt;&gt;"",IF(AND(MONTH($N80) &lt;= 8, MONTH($O80) &gt;= 8), IF($R80 &lt;&gt; "", $H80/$R80, ""), ""),"")</f>
        <v>200000</v>
      </c>
      <c r="AA80" s="10">
        <f>IF(Overall!$A82&lt;&gt;"",IF(AND(MONTH($N80) &lt;= 9, MONTH($O80) &gt;= 9), IF($R80 &lt;&gt; "", $H80/$R80, ""), ""),"")</f>
        <v>200000</v>
      </c>
      <c r="AB80" s="10">
        <f>IF(Overall!$A82&lt;&gt;"",IF(AND(MONTH($N80) &lt;= 10, MONTH($O80) &gt;= 10), IF($R80 &lt;&gt; "", $H80/$R80, ""), ""),"")</f>
        <v>200000</v>
      </c>
      <c r="AC80" s="10">
        <f>IF(Overall!$A82&lt;&gt;"",IF(AND(MONTH($N80) &lt;= 11, MONTH($O80) &gt;= 11), IF($R80 &lt;&gt; "", $H80/$R80, ""), ""),"")</f>
        <v>200000</v>
      </c>
      <c r="AD80" s="10">
        <f>IF(Overall!$A82&lt;&gt;"",IF(AND(MONTH($N80) &lt;= 12, MONTH($O80) &gt;= 12), IF($R80 &lt;&gt; "", $H80/$R80, ""), ""),"")</f>
        <v>200000</v>
      </c>
      <c r="AF80" s="10" t="str">
        <f ca="1">IFERROR(IF(AND(NOW()&lt;= EOMONTH(DATE(YEAR($O80),1, 1), 0), Overall!$A82&lt;&gt;"", MONTH($N80) &lt;= 1, MONTH($O80) &gt;= 1), IF($R80 &lt;&gt; "", $H80/$R80, ""), ""), "")</f>
        <v/>
      </c>
      <c r="AG80" s="10" t="str">
        <f ca="1">IFERROR(IF(AND(NOW()&lt;= EOMONTH(DATE(YEAR($O80),2, 1), 0), Overall!$A82&lt;&gt;"", MONTH($N80) &lt;= 2, MONTH($O80) &gt;= 2), IF($R80 &lt;&gt; "", $H80/$R80, ""), ""), "")</f>
        <v/>
      </c>
      <c r="AH80" s="10" t="str">
        <f ca="1">IFERROR(IF(AND(NOW()&lt;= EOMONTH(DATE(YEAR($O80),3, 1), 0), Overall!$A82&lt;&gt;"", MONTH($N80) &lt;= 3, MONTH($O80) &gt;= 3), IF($R80 &lt;&gt; "", $H80/$R80, ""), ""), "")</f>
        <v/>
      </c>
      <c r="AI80" s="10" t="str">
        <f ca="1">IFERROR(IF(AND(NOW()&lt;= EOMONTH(DATE(YEAR($O80),4, 1), 0), Overall!$A82&lt;&gt;"", MONTH($N80) &lt;= 4, MONTH($O80) &gt;= 4), IF($R80 &lt;&gt; "", $H80/$R80, ""), ""), "")</f>
        <v/>
      </c>
      <c r="AJ80" s="10" t="str">
        <f ca="1">IFERROR(IF(AND(NOW()&lt;= EOMONTH(DATE(YEAR($O80),5, 1), 0), Overall!$A82&lt;&gt;"", MONTH($N80) &lt;= 5, MONTH($O80) &gt;= 5), IF($R80 &lt;&gt; "", $H80/$R80, ""), ""), "")</f>
        <v/>
      </c>
      <c r="AK80" s="10" t="str">
        <f ca="1">IFERROR(IF(AND(NOW()&lt;= EOMONTH(DATE(YEAR($O80),6, 1), 0), Overall!$A82&lt;&gt;"", MONTH($N80) &lt;= 6, MONTH($O80) &gt;= 6), IF($R80 &lt;&gt; "", $H80/$R80, ""), ""), "")</f>
        <v/>
      </c>
      <c r="AL80" s="10" t="str">
        <f ca="1">IFERROR(IF(AND(NOW()&lt;= EOMONTH(DATE(YEAR($O80),7, 1), 0), Overall!$A82&lt;&gt;"", MONTH($N80) &lt;= 7, MONTH($O80) &gt;= 7), IF($R80 &lt;&gt; "", $H80/$R80, ""), ""), "")</f>
        <v/>
      </c>
      <c r="AM80" s="10" t="str">
        <f ca="1">IFERROR(IF(AND(NOW()&lt;= EOMONTH(DATE(YEAR($O80),8, 1), 0), Overall!$A82&lt;&gt;"", MONTH($N80) &lt;= 8, MONTH($O80) &gt;= 8), IF($R80 &lt;&gt; "", $H80/$R80, ""), ""), "")</f>
        <v/>
      </c>
      <c r="AN80" s="10" t="str">
        <f ca="1">IFERROR(IF(AND(NOW()&lt;= EOMONTH(DATE(YEAR($O80),9, 1), 0), Overall!$A82&lt;&gt;"", MONTH($N80) &lt;= 9, MONTH($O80) &gt;= 9), IF($R80 &lt;&gt; "", $H80/$R80, ""), ""), "")</f>
        <v/>
      </c>
      <c r="AO80" s="10" t="str">
        <f ca="1">IFERROR(IF(AND(NOW()&lt;= EOMONTH(DATE(YEAR($O80),10, 1), 0), Overall!$A82&lt;&gt;"", MONTH($N80) &lt;= 10, MONTH($O80) &gt;= 10), IF($R80 &lt;&gt; "", $H80/$R80, ""), ""), "")</f>
        <v/>
      </c>
      <c r="AP80" s="10" t="str">
        <f ca="1">IFERROR(IF(AND(NOW()&lt;= EOMONTH(DATE(YEAR($O80),11, 1), 0), Overall!$A82&lt;&gt;"", MONTH($N80) &lt;=11, MONTH($O80) &gt;= 11), IF($R80 &lt;&gt; "", $H80/$R80, ""), ""), "")</f>
        <v/>
      </c>
      <c r="AQ80" s="10" t="str">
        <f ca="1">IFERROR(IF(AND(NOW()&lt;= EOMONTH(DATE(YEAR($O80),12, 1), 0), Overall!$A82&lt;&gt;"", MONTH($N80) &lt;= 12, MONTH($O80) &gt;= 12), IF($R80 &lt;&gt; "", $H80/$R80, ""), ""), "")</f>
        <v/>
      </c>
      <c r="AR80" s="16">
        <f t="shared" ca="1" si="3"/>
        <v>0</v>
      </c>
    </row>
    <row r="81" spans="1:44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6">
        <f>IF(Overall!F83&lt;&gt;"",VALUE(Overall!F83),"")</f>
        <v>1600000</v>
      </c>
      <c r="I81" s="6">
        <f>IF(Overall!G83&lt;&gt;"",VALUE(Overall!G83),"")</f>
        <v>59</v>
      </c>
      <c r="J81" s="6">
        <f>IF(Overall!H83&lt;&gt;"",VALUE(Overall!H83),"")</f>
        <v>0</v>
      </c>
      <c r="K81" s="6">
        <f>IF(Overall!I83&lt;&gt;"",VALUE(Overall!I83),"")</f>
        <v>2.94</v>
      </c>
      <c r="L81" s="6">
        <f>IF(Overall!J83&lt;&gt;"",VALUE(Overall!J83),"")</f>
        <v>0</v>
      </c>
      <c r="M81" s="6">
        <f>IF(Overall!K83&lt;&gt;"",VALUE(Overall!K83),"")</f>
        <v>2.94</v>
      </c>
      <c r="N81" s="7">
        <f>IF(Overall!L83&lt;&gt;"",DATEVALUE(MID(Overall!L83, FIND(",", Overall!L83) + 2, FIND(" ", Overall!L83) - FIND(",", Overall!L83) - 1) &amp; " " &amp; MID(Overall!L83, FIND(" ", Overall!L83) + 1, FIND(",", Overall!L83, FIND(" ", Overall!L83)) - FIND(" ", Overall!L83) - 1) &amp; ", " &amp; MID(Overall!L83, FIND(",", Overall!L83, FIND(",",Overall!L83) + 1) + 2, LEN(Overall!L83))),"")</f>
        <v>44317</v>
      </c>
      <c r="O81" s="7">
        <f>IF(Overall!M83&lt;&gt;"",DATEVALUE(MID(Overall!M83, FIND(",", Overall!M83) + 2, FIND(" ", Overall!M83) - FIND(",", Overall!M83) - 1) &amp; " " &amp; MID(Overall!M83, FIND(" ", Overall!M83) + 1, FIND(",", Overall!M83, FIND(" ", Overall!M83)) - FIND(" ", Overall!M83) - 1) &amp; ", " &amp; MID(Overall!M83, FIND(",", Overall!M83, FIND(",",Overall!M83) + 1) + 2, LEN(Overall!M83))),"")</f>
        <v>44561</v>
      </c>
      <c r="P81" s="7">
        <f>IF(Overall!N83&lt;&gt;"",DATEVALUE(MID(Overall!N83, FIND(",", Overall!N83) + 2, FIND(" ", Overall!N83) - FIND(",", Overall!N83) - 1) &amp; " " &amp; MID(Overall!N83, FIND(" ", Overall!N83) + 1, FIND(",", Overall!N83, FIND(" ", Overall!N83)) - FIND(" ", Overall!N83) - 1) &amp; ", " &amp; MID(Overall!N83, FIND(",", Overall!N83, FIND(",",Overall!N83) + 1) + 2, LEN(Overall!N83))),"")</f>
        <v>44333</v>
      </c>
      <c r="Q81" s="7">
        <f>IF(Overall!O83&lt;&gt;"",DATEVALUE(MID(Overall!O83, FIND(",", Overall!O83) + 2, FIND(" ", Overall!O83) - FIND(",", Overall!O83) - 1) &amp; " " &amp; MID(Overall!O83, FIND(" ", Overall!O83) + 1, FIND(",", Overall!O83, FIND(" ", Overall!O83)) - FIND(" ", Overall!O83) - 1) &amp; ", " &amp; MID(Overall!O83, FIND(",", Overall!O83, FIND(",",Overall!O83) + 1) + 2, LEN(Overall!O83))),"")</f>
        <v>44313</v>
      </c>
      <c r="R81" s="5">
        <f t="shared" si="2"/>
        <v>8</v>
      </c>
      <c r="S81" s="10" t="str">
        <f>IF(Overall!$A83&lt;&gt;"",IF(AND(MONTH($N81) &lt;= 1, MONTH($O81) &gt;= 1), IF($R81 &lt;&gt; "", $H81/$R81, ""), ""),"")</f>
        <v/>
      </c>
      <c r="T81" s="10" t="str">
        <f>IF(Overall!$A83&lt;&gt;"",IF(AND(MONTH($N81) &lt;= 2, MONTH($O81) &gt;= 2), IF($R81 &lt;&gt; "", $H81/$R81, ""), ""),"")</f>
        <v/>
      </c>
      <c r="U81" s="10" t="str">
        <f>IF(Overall!$A83&lt;&gt;"",IF(AND(MONTH($N81) &lt;= 3, MONTH($O81) &gt;= 3), IF($R81 &lt;&gt; "", $H81/$R81, ""), ""),"")</f>
        <v/>
      </c>
      <c r="V81" s="10" t="str">
        <f>IF(Overall!$A83&lt;&gt;"",IF(AND(MONTH($N81) &lt;= 4, MONTH($O81) &gt;= 4), IF($R81 &lt;&gt; "", $H81/$R81, ""), ""),"")</f>
        <v/>
      </c>
      <c r="W81" s="10">
        <f>IF(Overall!$A83&lt;&gt;"",IF(AND(MONTH($N81) &lt;= 5, MONTH($O81) &gt;= 5), IF($R81 &lt;&gt; "", $H81/$R81, ""), ""),"")</f>
        <v>200000</v>
      </c>
      <c r="X81" s="10">
        <f>IF(Overall!$A83&lt;&gt;"",IF(AND(MONTH($N81) &lt;= 6, MONTH($O81) &gt;= 6), IF($R81 &lt;&gt; "", $H81/$R81, ""), ""),"")</f>
        <v>200000</v>
      </c>
      <c r="Y81" s="10">
        <f>IF(Overall!$A83&lt;&gt;"",IF(AND(MONTH($N81) &lt;= 7, MONTH($O81) &gt;= 7 ), IF($R81 &lt;&gt; "", $H81/$R81, ""), ""),"")</f>
        <v>200000</v>
      </c>
      <c r="Z81" s="10">
        <f>IF(Overall!$A83&lt;&gt;"",IF(AND(MONTH($N81) &lt;= 8, MONTH($O81) &gt;= 8), IF($R81 &lt;&gt; "", $H81/$R81, ""), ""),"")</f>
        <v>200000</v>
      </c>
      <c r="AA81" s="10">
        <f>IF(Overall!$A83&lt;&gt;"",IF(AND(MONTH($N81) &lt;= 9, MONTH($O81) &gt;= 9), IF($R81 &lt;&gt; "", $H81/$R81, ""), ""),"")</f>
        <v>200000</v>
      </c>
      <c r="AB81" s="10">
        <f>IF(Overall!$A83&lt;&gt;"",IF(AND(MONTH($N81) &lt;= 10, MONTH($O81) &gt;= 10), IF($R81 &lt;&gt; "", $H81/$R81, ""), ""),"")</f>
        <v>200000</v>
      </c>
      <c r="AC81" s="10">
        <f>IF(Overall!$A83&lt;&gt;"",IF(AND(MONTH($N81) &lt;= 11, MONTH($O81) &gt;= 11), IF($R81 &lt;&gt; "", $H81/$R81, ""), ""),"")</f>
        <v>200000</v>
      </c>
      <c r="AD81" s="10">
        <f>IF(Overall!$A83&lt;&gt;"",IF(AND(MONTH($N81) &lt;= 12, MONTH($O81) &gt;= 12), IF($R81 &lt;&gt; "", $H81/$R81, ""), ""),"")</f>
        <v>200000</v>
      </c>
      <c r="AF81" s="10" t="str">
        <f ca="1">IFERROR(IF(AND(NOW()&lt;= EOMONTH(DATE(YEAR($O81),1, 1), 0), Overall!$A83&lt;&gt;"", MONTH($N81) &lt;= 1, MONTH($O81) &gt;= 1), IF($R81 &lt;&gt; "", $H81/$R81, ""), ""), "")</f>
        <v/>
      </c>
      <c r="AG81" s="10" t="str">
        <f ca="1">IFERROR(IF(AND(NOW()&lt;= EOMONTH(DATE(YEAR($O81),2, 1), 0), Overall!$A83&lt;&gt;"", MONTH($N81) &lt;= 2, MONTH($O81) &gt;= 2), IF($R81 &lt;&gt; "", $H81/$R81, ""), ""), "")</f>
        <v/>
      </c>
      <c r="AH81" s="10" t="str">
        <f ca="1">IFERROR(IF(AND(NOW()&lt;= EOMONTH(DATE(YEAR($O81),3, 1), 0), Overall!$A83&lt;&gt;"", MONTH($N81) &lt;= 3, MONTH($O81) &gt;= 3), IF($R81 &lt;&gt; "", $H81/$R81, ""), ""), "")</f>
        <v/>
      </c>
      <c r="AI81" s="10" t="str">
        <f ca="1">IFERROR(IF(AND(NOW()&lt;= EOMONTH(DATE(YEAR($O81),4, 1), 0), Overall!$A83&lt;&gt;"", MONTH($N81) &lt;= 4, MONTH($O81) &gt;= 4), IF($R81 &lt;&gt; "", $H81/$R81, ""), ""), "")</f>
        <v/>
      </c>
      <c r="AJ81" s="10" t="str">
        <f ca="1">IFERROR(IF(AND(NOW()&lt;= EOMONTH(DATE(YEAR($O81),5, 1), 0), Overall!$A83&lt;&gt;"", MONTH($N81) &lt;= 5, MONTH($O81) &gt;= 5), IF($R81 &lt;&gt; "", $H81/$R81, ""), ""), "")</f>
        <v/>
      </c>
      <c r="AK81" s="10" t="str">
        <f ca="1">IFERROR(IF(AND(NOW()&lt;= EOMONTH(DATE(YEAR($O81),6, 1), 0), Overall!$A83&lt;&gt;"", MONTH($N81) &lt;= 6, MONTH($O81) &gt;= 6), IF($R81 &lt;&gt; "", $H81/$R81, ""), ""), "")</f>
        <v/>
      </c>
      <c r="AL81" s="10" t="str">
        <f ca="1">IFERROR(IF(AND(NOW()&lt;= EOMONTH(DATE(YEAR($O81),7, 1), 0), Overall!$A83&lt;&gt;"", MONTH($N81) &lt;= 7, MONTH($O81) &gt;= 7), IF($R81 &lt;&gt; "", $H81/$R81, ""), ""), "")</f>
        <v/>
      </c>
      <c r="AM81" s="10" t="str">
        <f ca="1">IFERROR(IF(AND(NOW()&lt;= EOMONTH(DATE(YEAR($O81),8, 1), 0), Overall!$A83&lt;&gt;"", MONTH($N81) &lt;= 8, MONTH($O81) &gt;= 8), IF($R81 &lt;&gt; "", $H81/$R81, ""), ""), "")</f>
        <v/>
      </c>
      <c r="AN81" s="10" t="str">
        <f ca="1">IFERROR(IF(AND(NOW()&lt;= EOMONTH(DATE(YEAR($O81),9, 1), 0), Overall!$A83&lt;&gt;"", MONTH($N81) &lt;= 9, MONTH($O81) &gt;= 9), IF($R81 &lt;&gt; "", $H81/$R81, ""), ""), "")</f>
        <v/>
      </c>
      <c r="AO81" s="10" t="str">
        <f ca="1">IFERROR(IF(AND(NOW()&lt;= EOMONTH(DATE(YEAR($O81),10, 1), 0), Overall!$A83&lt;&gt;"", MONTH($N81) &lt;= 10, MONTH($O81) &gt;= 10), IF($R81 &lt;&gt; "", $H81/$R81, ""), ""), "")</f>
        <v/>
      </c>
      <c r="AP81" s="10" t="str">
        <f ca="1">IFERROR(IF(AND(NOW()&lt;= EOMONTH(DATE(YEAR($O81),11, 1), 0), Overall!$A83&lt;&gt;"", MONTH($N81) &lt;=11, MONTH($O81) &gt;= 11), IF($R81 &lt;&gt; "", $H81/$R81, ""), ""), "")</f>
        <v/>
      </c>
      <c r="AQ81" s="10" t="str">
        <f ca="1">IFERROR(IF(AND(NOW()&lt;= EOMONTH(DATE(YEAR($O81),12, 1), 0), Overall!$A83&lt;&gt;"", MONTH($N81) &lt;= 12, MONTH($O81) &gt;= 12), IF($R81 &lt;&gt; "", $H81/$R81, ""), ""), "")</f>
        <v/>
      </c>
      <c r="AR81" s="16">
        <f t="shared" ca="1" si="3"/>
        <v>0</v>
      </c>
    </row>
    <row r="82" spans="1:44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6">
        <f>IF(Overall!F84&lt;&gt;"",VALUE(Overall!F84),"")</f>
        <v>1600000</v>
      </c>
      <c r="I82" s="6">
        <f>IF(Overall!G84&lt;&gt;"",VALUE(Overall!G84),"")</f>
        <v>59</v>
      </c>
      <c r="J82" s="6">
        <f>IF(Overall!H84&lt;&gt;"",VALUE(Overall!H84),"")</f>
        <v>0</v>
      </c>
      <c r="K82" s="6">
        <f>IF(Overall!I84&lt;&gt;"",VALUE(Overall!I84),"")</f>
        <v>2.91</v>
      </c>
      <c r="L82" s="6">
        <f>IF(Overall!J84&lt;&gt;"",VALUE(Overall!J84),"")</f>
        <v>0</v>
      </c>
      <c r="M82" s="6">
        <f>IF(Overall!K84&lt;&gt;"",VALUE(Overall!K84),"")</f>
        <v>2.91</v>
      </c>
      <c r="N82" s="7">
        <f>IF(Overall!L84&lt;&gt;"",DATEVALUE(MID(Overall!L84, FIND(",", Overall!L84) + 2, FIND(" ", Overall!L84) - FIND(",", Overall!L84) - 1) &amp; " " &amp; MID(Overall!L84, FIND(" ", Overall!L84) + 1, FIND(",", Overall!L84, FIND(" ", Overall!L84)) - FIND(" ", Overall!L84) - 1) &amp; ", " &amp; MID(Overall!L84, FIND(",", Overall!L84, FIND(",",Overall!L84) + 1) + 2, LEN(Overall!L84))),"")</f>
        <v>44317</v>
      </c>
      <c r="O82" s="7">
        <f>IF(Overall!M84&lt;&gt;"",DATEVALUE(MID(Overall!M84, FIND(",", Overall!M84) + 2, FIND(" ", Overall!M84) - FIND(",", Overall!M84) - 1) &amp; " " &amp; MID(Overall!M84, FIND(" ", Overall!M84) + 1, FIND(",", Overall!M84, FIND(" ", Overall!M84)) - FIND(" ", Overall!M84) - 1) &amp; ", " &amp; MID(Overall!M84, FIND(",", Overall!M84, FIND(",",Overall!M84) + 1) + 2, LEN(Overall!M84))),"")</f>
        <v>44561</v>
      </c>
      <c r="P82" s="7">
        <f>IF(Overall!N84&lt;&gt;"",DATEVALUE(MID(Overall!N84, FIND(",", Overall!N84) + 2, FIND(" ", Overall!N84) - FIND(",", Overall!N84) - 1) &amp; " " &amp; MID(Overall!N84, FIND(" ", Overall!N84) + 1, FIND(",", Overall!N84, FIND(" ", Overall!N84)) - FIND(" ", Overall!N84) - 1) &amp; ", " &amp; MID(Overall!N84, FIND(",", Overall!N84, FIND(",",Overall!N84) + 1) + 2, LEN(Overall!N84))),"")</f>
        <v>44333</v>
      </c>
      <c r="Q82" s="7">
        <f>IF(Overall!O84&lt;&gt;"",DATEVALUE(MID(Overall!O84, FIND(",", Overall!O84) + 2, FIND(" ", Overall!O84) - FIND(",", Overall!O84) - 1) &amp; " " &amp; MID(Overall!O84, FIND(" ", Overall!O84) + 1, FIND(",", Overall!O84, FIND(" ", Overall!O84)) - FIND(" ", Overall!O84) - 1) &amp; ", " &amp; MID(Overall!O84, FIND(",", Overall!O84, FIND(",",Overall!O84) + 1) + 2, LEN(Overall!O84))),"")</f>
        <v>44313</v>
      </c>
      <c r="R82" s="5">
        <f t="shared" si="2"/>
        <v>8</v>
      </c>
      <c r="S82" s="10" t="str">
        <f>IF(Overall!$A84&lt;&gt;"",IF(AND(MONTH($N82) &lt;= 1, MONTH($O82) &gt;= 1), IF($R82 &lt;&gt; "", $H82/$R82, ""), ""),"")</f>
        <v/>
      </c>
      <c r="T82" s="10" t="str">
        <f>IF(Overall!$A84&lt;&gt;"",IF(AND(MONTH($N82) &lt;= 2, MONTH($O82) &gt;= 2), IF($R82 &lt;&gt; "", $H82/$R82, ""), ""),"")</f>
        <v/>
      </c>
      <c r="U82" s="10" t="str">
        <f>IF(Overall!$A84&lt;&gt;"",IF(AND(MONTH($N82) &lt;= 3, MONTH($O82) &gt;= 3), IF($R82 &lt;&gt; "", $H82/$R82, ""), ""),"")</f>
        <v/>
      </c>
      <c r="V82" s="10" t="str">
        <f>IF(Overall!$A84&lt;&gt;"",IF(AND(MONTH($N82) &lt;= 4, MONTH($O82) &gt;= 4), IF($R82 &lt;&gt; "", $H82/$R82, ""), ""),"")</f>
        <v/>
      </c>
      <c r="W82" s="10">
        <f>IF(Overall!$A84&lt;&gt;"",IF(AND(MONTH($N82) &lt;= 5, MONTH($O82) &gt;= 5), IF($R82 &lt;&gt; "", $H82/$R82, ""), ""),"")</f>
        <v>200000</v>
      </c>
      <c r="X82" s="10">
        <f>IF(Overall!$A84&lt;&gt;"",IF(AND(MONTH($N82) &lt;= 6, MONTH($O82) &gt;= 6), IF($R82 &lt;&gt; "", $H82/$R82, ""), ""),"")</f>
        <v>200000</v>
      </c>
      <c r="Y82" s="10">
        <f>IF(Overall!$A84&lt;&gt;"",IF(AND(MONTH($N82) &lt;= 7, MONTH($O82) &gt;= 7 ), IF($R82 &lt;&gt; "", $H82/$R82, ""), ""),"")</f>
        <v>200000</v>
      </c>
      <c r="Z82" s="10">
        <f>IF(Overall!$A84&lt;&gt;"",IF(AND(MONTH($N82) &lt;= 8, MONTH($O82) &gt;= 8), IF($R82 &lt;&gt; "", $H82/$R82, ""), ""),"")</f>
        <v>200000</v>
      </c>
      <c r="AA82" s="10">
        <f>IF(Overall!$A84&lt;&gt;"",IF(AND(MONTH($N82) &lt;= 9, MONTH($O82) &gt;= 9), IF($R82 &lt;&gt; "", $H82/$R82, ""), ""),"")</f>
        <v>200000</v>
      </c>
      <c r="AB82" s="10">
        <f>IF(Overall!$A84&lt;&gt;"",IF(AND(MONTH($N82) &lt;= 10, MONTH($O82) &gt;= 10), IF($R82 &lt;&gt; "", $H82/$R82, ""), ""),"")</f>
        <v>200000</v>
      </c>
      <c r="AC82" s="10">
        <f>IF(Overall!$A84&lt;&gt;"",IF(AND(MONTH($N82) &lt;= 11, MONTH($O82) &gt;= 11), IF($R82 &lt;&gt; "", $H82/$R82, ""), ""),"")</f>
        <v>200000</v>
      </c>
      <c r="AD82" s="10">
        <f>IF(Overall!$A84&lt;&gt;"",IF(AND(MONTH($N82) &lt;= 12, MONTH($O82) &gt;= 12), IF($R82 &lt;&gt; "", $H82/$R82, ""), ""),"")</f>
        <v>200000</v>
      </c>
      <c r="AF82" s="10" t="str">
        <f ca="1">IFERROR(IF(AND(NOW()&lt;= EOMONTH(DATE(YEAR($O82),1, 1), 0), Overall!$A84&lt;&gt;"", MONTH($N82) &lt;= 1, MONTH($O82) &gt;= 1), IF($R82 &lt;&gt; "", $H82/$R82, ""), ""), "")</f>
        <v/>
      </c>
      <c r="AG82" s="10" t="str">
        <f ca="1">IFERROR(IF(AND(NOW()&lt;= EOMONTH(DATE(YEAR($O82),2, 1), 0), Overall!$A84&lt;&gt;"", MONTH($N82) &lt;= 2, MONTH($O82) &gt;= 2), IF($R82 &lt;&gt; "", $H82/$R82, ""), ""), "")</f>
        <v/>
      </c>
      <c r="AH82" s="10" t="str">
        <f ca="1">IFERROR(IF(AND(NOW()&lt;= EOMONTH(DATE(YEAR($O82),3, 1), 0), Overall!$A84&lt;&gt;"", MONTH($N82) &lt;= 3, MONTH($O82) &gt;= 3), IF($R82 &lt;&gt; "", $H82/$R82, ""), ""), "")</f>
        <v/>
      </c>
      <c r="AI82" s="10" t="str">
        <f ca="1">IFERROR(IF(AND(NOW()&lt;= EOMONTH(DATE(YEAR($O82),4, 1), 0), Overall!$A84&lt;&gt;"", MONTH($N82) &lt;= 4, MONTH($O82) &gt;= 4), IF($R82 &lt;&gt; "", $H82/$R82, ""), ""), "")</f>
        <v/>
      </c>
      <c r="AJ82" s="10" t="str">
        <f ca="1">IFERROR(IF(AND(NOW()&lt;= EOMONTH(DATE(YEAR($O82),5, 1), 0), Overall!$A84&lt;&gt;"", MONTH($N82) &lt;= 5, MONTH($O82) &gt;= 5), IF($R82 &lt;&gt; "", $H82/$R82, ""), ""), "")</f>
        <v/>
      </c>
      <c r="AK82" s="10" t="str">
        <f ca="1">IFERROR(IF(AND(NOW()&lt;= EOMONTH(DATE(YEAR($O82),6, 1), 0), Overall!$A84&lt;&gt;"", MONTH($N82) &lt;= 6, MONTH($O82) &gt;= 6), IF($R82 &lt;&gt; "", $H82/$R82, ""), ""), "")</f>
        <v/>
      </c>
      <c r="AL82" s="10" t="str">
        <f ca="1">IFERROR(IF(AND(NOW()&lt;= EOMONTH(DATE(YEAR($O82),7, 1), 0), Overall!$A84&lt;&gt;"", MONTH($N82) &lt;= 7, MONTH($O82) &gt;= 7), IF($R82 &lt;&gt; "", $H82/$R82, ""), ""), "")</f>
        <v/>
      </c>
      <c r="AM82" s="10" t="str">
        <f ca="1">IFERROR(IF(AND(NOW()&lt;= EOMONTH(DATE(YEAR($O82),8, 1), 0), Overall!$A84&lt;&gt;"", MONTH($N82) &lt;= 8, MONTH($O82) &gt;= 8), IF($R82 &lt;&gt; "", $H82/$R82, ""), ""), "")</f>
        <v/>
      </c>
      <c r="AN82" s="10" t="str">
        <f ca="1">IFERROR(IF(AND(NOW()&lt;= EOMONTH(DATE(YEAR($O82),9, 1), 0), Overall!$A84&lt;&gt;"", MONTH($N82) &lt;= 9, MONTH($O82) &gt;= 9), IF($R82 &lt;&gt; "", $H82/$R82, ""), ""), "")</f>
        <v/>
      </c>
      <c r="AO82" s="10" t="str">
        <f ca="1">IFERROR(IF(AND(NOW()&lt;= EOMONTH(DATE(YEAR($O82),10, 1), 0), Overall!$A84&lt;&gt;"", MONTH($N82) &lt;= 10, MONTH($O82) &gt;= 10), IF($R82 &lt;&gt; "", $H82/$R82, ""), ""), "")</f>
        <v/>
      </c>
      <c r="AP82" s="10" t="str">
        <f ca="1">IFERROR(IF(AND(NOW()&lt;= EOMONTH(DATE(YEAR($O82),11, 1), 0), Overall!$A84&lt;&gt;"", MONTH($N82) &lt;=11, MONTH($O82) &gt;= 11), IF($R82 &lt;&gt; "", $H82/$R82, ""), ""), "")</f>
        <v/>
      </c>
      <c r="AQ82" s="10" t="str">
        <f ca="1">IFERROR(IF(AND(NOW()&lt;= EOMONTH(DATE(YEAR($O82),12, 1), 0), Overall!$A84&lt;&gt;"", MONTH($N82) &lt;= 12, MONTH($O82) &gt;= 12), IF($R82 &lt;&gt; "", $H82/$R82, ""), ""), "")</f>
        <v/>
      </c>
      <c r="AR82" s="16">
        <f t="shared" ca="1" si="3"/>
        <v>0</v>
      </c>
    </row>
    <row r="83" spans="1:44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6">
        <f>IF(Overall!F85&lt;&gt;"",VALUE(Overall!F85),"")</f>
        <v>800000</v>
      </c>
      <c r="I83" s="6">
        <f>IF(Overall!G85&lt;&gt;"",VALUE(Overall!G85),"")</f>
        <v>59</v>
      </c>
      <c r="J83" s="6">
        <f>IF(Overall!H85&lt;&gt;"",VALUE(Overall!H85),"")</f>
        <v>0</v>
      </c>
      <c r="K83" s="6">
        <f>IF(Overall!I85&lt;&gt;"",VALUE(Overall!I85),"")</f>
        <v>2.9</v>
      </c>
      <c r="L83" s="6">
        <f>IF(Overall!J85&lt;&gt;"",VALUE(Overall!J85),"")</f>
        <v>0</v>
      </c>
      <c r="M83" s="6">
        <f>IF(Overall!K85&lt;&gt;"",VALUE(Overall!K85),"")</f>
        <v>2.9</v>
      </c>
      <c r="N83" s="7">
        <f>IF(Overall!L85&lt;&gt;"",DATEVALUE(MID(Overall!L85, FIND(",", Overall!L85) + 2, FIND(" ", Overall!L85) - FIND(",", Overall!L85) - 1) &amp; " " &amp; MID(Overall!L85, FIND(" ", Overall!L85) + 1, FIND(",", Overall!L85, FIND(" ", Overall!L85)) - FIND(" ", Overall!L85) - 1) &amp; ", " &amp; MID(Overall!L85, FIND(",", Overall!L85, FIND(",",Overall!L85) + 1) + 2, LEN(Overall!L85))),"")</f>
        <v>44317</v>
      </c>
      <c r="O83" s="7">
        <f>IF(Overall!M85&lt;&gt;"",DATEVALUE(MID(Overall!M85, FIND(",", Overall!M85) + 2, FIND(" ", Overall!M85) - FIND(",", Overall!M85) - 1) &amp; " " &amp; MID(Overall!M85, FIND(" ", Overall!M85) + 1, FIND(",", Overall!M85, FIND(" ", Overall!M85)) - FIND(" ", Overall!M85) - 1) &amp; ", " &amp; MID(Overall!M85, FIND(",", Overall!M85, FIND(",",Overall!M85) + 1) + 2, LEN(Overall!M85))),"")</f>
        <v>44561</v>
      </c>
      <c r="P83" s="7">
        <f>IF(Overall!N85&lt;&gt;"",DATEVALUE(MID(Overall!N85, FIND(",", Overall!N85) + 2, FIND(" ", Overall!N85) - FIND(",", Overall!N85) - 1) &amp; " " &amp; MID(Overall!N85, FIND(" ", Overall!N85) + 1, FIND(",", Overall!N85, FIND(" ", Overall!N85)) - FIND(" ", Overall!N85) - 1) &amp; ", " &amp; MID(Overall!N85, FIND(",", Overall!N85, FIND(",",Overall!N85) + 1) + 2, LEN(Overall!N85))),"")</f>
        <v>44333</v>
      </c>
      <c r="Q83" s="7">
        <f>IF(Overall!O85&lt;&gt;"",DATEVALUE(MID(Overall!O85, FIND(",", Overall!O85) + 2, FIND(" ", Overall!O85) - FIND(",", Overall!O85) - 1) &amp; " " &amp; MID(Overall!O85, FIND(" ", Overall!O85) + 1, FIND(",", Overall!O85, FIND(" ", Overall!O85)) - FIND(" ", Overall!O85) - 1) &amp; ", " &amp; MID(Overall!O85, FIND(",", Overall!O85, FIND(",",Overall!O85) + 1) + 2, LEN(Overall!O85))),"")</f>
        <v>44313</v>
      </c>
      <c r="R83" s="5">
        <f t="shared" si="2"/>
        <v>8</v>
      </c>
      <c r="S83" s="10" t="str">
        <f>IF(Overall!$A85&lt;&gt;"",IF(AND(MONTH($N83) &lt;= 1, MONTH($O83) &gt;= 1), IF($R83 &lt;&gt; "", $H83/$R83, ""), ""),"")</f>
        <v/>
      </c>
      <c r="T83" s="10" t="str">
        <f>IF(Overall!$A85&lt;&gt;"",IF(AND(MONTH($N83) &lt;= 2, MONTH($O83) &gt;= 2), IF($R83 &lt;&gt; "", $H83/$R83, ""), ""),"")</f>
        <v/>
      </c>
      <c r="U83" s="10" t="str">
        <f>IF(Overall!$A85&lt;&gt;"",IF(AND(MONTH($N83) &lt;= 3, MONTH($O83) &gt;= 3), IF($R83 &lt;&gt; "", $H83/$R83, ""), ""),"")</f>
        <v/>
      </c>
      <c r="V83" s="10" t="str">
        <f>IF(Overall!$A85&lt;&gt;"",IF(AND(MONTH($N83) &lt;= 4, MONTH($O83) &gt;= 4), IF($R83 &lt;&gt; "", $H83/$R83, ""), ""),"")</f>
        <v/>
      </c>
      <c r="W83" s="10">
        <f>IF(Overall!$A85&lt;&gt;"",IF(AND(MONTH($N83) &lt;= 5, MONTH($O83) &gt;= 5), IF($R83 &lt;&gt; "", $H83/$R83, ""), ""),"")</f>
        <v>100000</v>
      </c>
      <c r="X83" s="10">
        <f>IF(Overall!$A85&lt;&gt;"",IF(AND(MONTH($N83) &lt;= 6, MONTH($O83) &gt;= 6), IF($R83 &lt;&gt; "", $H83/$R83, ""), ""),"")</f>
        <v>100000</v>
      </c>
      <c r="Y83" s="10">
        <f>IF(Overall!$A85&lt;&gt;"",IF(AND(MONTH($N83) &lt;= 7, MONTH($O83) &gt;= 7 ), IF($R83 &lt;&gt; "", $H83/$R83, ""), ""),"")</f>
        <v>100000</v>
      </c>
      <c r="Z83" s="10">
        <f>IF(Overall!$A85&lt;&gt;"",IF(AND(MONTH($N83) &lt;= 8, MONTH($O83) &gt;= 8), IF($R83 &lt;&gt; "", $H83/$R83, ""), ""),"")</f>
        <v>100000</v>
      </c>
      <c r="AA83" s="10">
        <f>IF(Overall!$A85&lt;&gt;"",IF(AND(MONTH($N83) &lt;= 9, MONTH($O83) &gt;= 9), IF($R83 &lt;&gt; "", $H83/$R83, ""), ""),"")</f>
        <v>100000</v>
      </c>
      <c r="AB83" s="10">
        <f>IF(Overall!$A85&lt;&gt;"",IF(AND(MONTH($N83) &lt;= 10, MONTH($O83) &gt;= 10), IF($R83 &lt;&gt; "", $H83/$R83, ""), ""),"")</f>
        <v>100000</v>
      </c>
      <c r="AC83" s="10">
        <f>IF(Overall!$A85&lt;&gt;"",IF(AND(MONTH($N83) &lt;= 11, MONTH($O83) &gt;= 11), IF($R83 &lt;&gt; "", $H83/$R83, ""), ""),"")</f>
        <v>100000</v>
      </c>
      <c r="AD83" s="10">
        <f>IF(Overall!$A85&lt;&gt;"",IF(AND(MONTH($N83) &lt;= 12, MONTH($O83) &gt;= 12), IF($R83 &lt;&gt; "", $H83/$R83, ""), ""),"")</f>
        <v>100000</v>
      </c>
      <c r="AF83" s="10" t="str">
        <f ca="1">IFERROR(IF(AND(NOW()&lt;= EOMONTH(DATE(YEAR($O83),1, 1), 0), Overall!$A85&lt;&gt;"", MONTH($N83) &lt;= 1, MONTH($O83) &gt;= 1), IF($R83 &lt;&gt; "", $H83/$R83, ""), ""), "")</f>
        <v/>
      </c>
      <c r="AG83" s="10" t="str">
        <f ca="1">IFERROR(IF(AND(NOW()&lt;= EOMONTH(DATE(YEAR($O83),2, 1), 0), Overall!$A85&lt;&gt;"", MONTH($N83) &lt;= 2, MONTH($O83) &gt;= 2), IF($R83 &lt;&gt; "", $H83/$R83, ""), ""), "")</f>
        <v/>
      </c>
      <c r="AH83" s="10" t="str">
        <f ca="1">IFERROR(IF(AND(NOW()&lt;= EOMONTH(DATE(YEAR($O83),3, 1), 0), Overall!$A85&lt;&gt;"", MONTH($N83) &lt;= 3, MONTH($O83) &gt;= 3), IF($R83 &lt;&gt; "", $H83/$R83, ""), ""), "")</f>
        <v/>
      </c>
      <c r="AI83" s="10" t="str">
        <f ca="1">IFERROR(IF(AND(NOW()&lt;= EOMONTH(DATE(YEAR($O83),4, 1), 0), Overall!$A85&lt;&gt;"", MONTH($N83) &lt;= 4, MONTH($O83) &gt;= 4), IF($R83 &lt;&gt; "", $H83/$R83, ""), ""), "")</f>
        <v/>
      </c>
      <c r="AJ83" s="10" t="str">
        <f ca="1">IFERROR(IF(AND(NOW()&lt;= EOMONTH(DATE(YEAR($O83),5, 1), 0), Overall!$A85&lt;&gt;"", MONTH($N83) &lt;= 5, MONTH($O83) &gt;= 5), IF($R83 &lt;&gt; "", $H83/$R83, ""), ""), "")</f>
        <v/>
      </c>
      <c r="AK83" s="10" t="str">
        <f ca="1">IFERROR(IF(AND(NOW()&lt;= EOMONTH(DATE(YEAR($O83),6, 1), 0), Overall!$A85&lt;&gt;"", MONTH($N83) &lt;= 6, MONTH($O83) &gt;= 6), IF($R83 &lt;&gt; "", $H83/$R83, ""), ""), "")</f>
        <v/>
      </c>
      <c r="AL83" s="10" t="str">
        <f ca="1">IFERROR(IF(AND(NOW()&lt;= EOMONTH(DATE(YEAR($O83),7, 1), 0), Overall!$A85&lt;&gt;"", MONTH($N83) &lt;= 7, MONTH($O83) &gt;= 7), IF($R83 &lt;&gt; "", $H83/$R83, ""), ""), "")</f>
        <v/>
      </c>
      <c r="AM83" s="10" t="str">
        <f ca="1">IFERROR(IF(AND(NOW()&lt;= EOMONTH(DATE(YEAR($O83),8, 1), 0), Overall!$A85&lt;&gt;"", MONTH($N83) &lt;= 8, MONTH($O83) &gt;= 8), IF($R83 &lt;&gt; "", $H83/$R83, ""), ""), "")</f>
        <v/>
      </c>
      <c r="AN83" s="10" t="str">
        <f ca="1">IFERROR(IF(AND(NOW()&lt;= EOMONTH(DATE(YEAR($O83),9, 1), 0), Overall!$A85&lt;&gt;"", MONTH($N83) &lt;= 9, MONTH($O83) &gt;= 9), IF($R83 &lt;&gt; "", $H83/$R83, ""), ""), "")</f>
        <v/>
      </c>
      <c r="AO83" s="10" t="str">
        <f ca="1">IFERROR(IF(AND(NOW()&lt;= EOMONTH(DATE(YEAR($O83),10, 1), 0), Overall!$A85&lt;&gt;"", MONTH($N83) &lt;= 10, MONTH($O83) &gt;= 10), IF($R83 &lt;&gt; "", $H83/$R83, ""), ""), "")</f>
        <v/>
      </c>
      <c r="AP83" s="10" t="str">
        <f ca="1">IFERROR(IF(AND(NOW()&lt;= EOMONTH(DATE(YEAR($O83),11, 1), 0), Overall!$A85&lt;&gt;"", MONTH($N83) &lt;=11, MONTH($O83) &gt;= 11), IF($R83 &lt;&gt; "", $H83/$R83, ""), ""), "")</f>
        <v/>
      </c>
      <c r="AQ83" s="10" t="str">
        <f ca="1">IFERROR(IF(AND(NOW()&lt;= EOMONTH(DATE(YEAR($O83),12, 1), 0), Overall!$A85&lt;&gt;"", MONTH($N83) &lt;= 12, MONTH($O83) &gt;= 12), IF($R83 &lt;&gt; "", $H83/$R83, ""), ""), "")</f>
        <v/>
      </c>
      <c r="AR83" s="16">
        <f t="shared" ca="1" si="3"/>
        <v>0</v>
      </c>
    </row>
    <row r="84" spans="1:44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6">
        <f>IF(Overall!F86&lt;&gt;"",VALUE(Overall!F86),"")</f>
        <v>1600000</v>
      </c>
      <c r="I84" s="6">
        <f>IF(Overall!G86&lt;&gt;"",VALUE(Overall!G86),"")</f>
        <v>59</v>
      </c>
      <c r="J84" s="6">
        <f>IF(Overall!H86&lt;&gt;"",VALUE(Overall!H86),"")</f>
        <v>0</v>
      </c>
      <c r="K84" s="6">
        <f>IF(Overall!I86&lt;&gt;"",VALUE(Overall!I86),"")</f>
        <v>2.94</v>
      </c>
      <c r="L84" s="6">
        <f>IF(Overall!J86&lt;&gt;"",VALUE(Overall!J86),"")</f>
        <v>0</v>
      </c>
      <c r="M84" s="6">
        <f>IF(Overall!K86&lt;&gt;"",VALUE(Overall!K86),"")</f>
        <v>2.94</v>
      </c>
      <c r="N84" s="7">
        <f>IF(Overall!L86&lt;&gt;"",DATEVALUE(MID(Overall!L86, FIND(",", Overall!L86) + 2, FIND(" ", Overall!L86) - FIND(",", Overall!L86) - 1) &amp; " " &amp; MID(Overall!L86, FIND(" ", Overall!L86) + 1, FIND(",", Overall!L86, FIND(" ", Overall!L86)) - FIND(" ", Overall!L86) - 1) &amp; ", " &amp; MID(Overall!L86, FIND(",", Overall!L86, FIND(",",Overall!L86) + 1) + 2, LEN(Overall!L86))),"")</f>
        <v>44317</v>
      </c>
      <c r="O84" s="7">
        <f>IF(Overall!M86&lt;&gt;"",DATEVALUE(MID(Overall!M86, FIND(",", Overall!M86) + 2, FIND(" ", Overall!M86) - FIND(",", Overall!M86) - 1) &amp; " " &amp; MID(Overall!M86, FIND(" ", Overall!M86) + 1, FIND(",", Overall!M86, FIND(" ", Overall!M86)) - FIND(" ", Overall!M86) - 1) &amp; ", " &amp; MID(Overall!M86, FIND(",", Overall!M86, FIND(",",Overall!M86) + 1) + 2, LEN(Overall!M86))),"")</f>
        <v>44561</v>
      </c>
      <c r="P84" s="7">
        <f>IF(Overall!N86&lt;&gt;"",DATEVALUE(MID(Overall!N86, FIND(",", Overall!N86) + 2, FIND(" ", Overall!N86) - FIND(",", Overall!N86) - 1) &amp; " " &amp; MID(Overall!N86, FIND(" ", Overall!N86) + 1, FIND(",", Overall!N86, FIND(" ", Overall!N86)) - FIND(" ", Overall!N86) - 1) &amp; ", " &amp; MID(Overall!N86, FIND(",", Overall!N86, FIND(",",Overall!N86) + 1) + 2, LEN(Overall!N86))),"")</f>
        <v>44333</v>
      </c>
      <c r="Q84" s="7">
        <f>IF(Overall!O86&lt;&gt;"",DATEVALUE(MID(Overall!O86, FIND(",", Overall!O86) + 2, FIND(" ", Overall!O86) - FIND(",", Overall!O86) - 1) &amp; " " &amp; MID(Overall!O86, FIND(" ", Overall!O86) + 1, FIND(",", Overall!O86, FIND(" ", Overall!O86)) - FIND(" ", Overall!O86) - 1) &amp; ", " &amp; MID(Overall!O86, FIND(",", Overall!O86, FIND(",",Overall!O86) + 1) + 2, LEN(Overall!O86))),"")</f>
        <v>44313</v>
      </c>
      <c r="R84" s="5">
        <f t="shared" si="2"/>
        <v>8</v>
      </c>
      <c r="S84" s="10" t="str">
        <f>IF(Overall!$A86&lt;&gt;"",IF(AND(MONTH($N84) &lt;= 1, MONTH($O84) &gt;= 1), IF($R84 &lt;&gt; "", $H84/$R84, ""), ""),"")</f>
        <v/>
      </c>
      <c r="T84" s="10" t="str">
        <f>IF(Overall!$A86&lt;&gt;"",IF(AND(MONTH($N84) &lt;= 2, MONTH($O84) &gt;= 2), IF($R84 &lt;&gt; "", $H84/$R84, ""), ""),"")</f>
        <v/>
      </c>
      <c r="U84" s="10" t="str">
        <f>IF(Overall!$A86&lt;&gt;"",IF(AND(MONTH($N84) &lt;= 3, MONTH($O84) &gt;= 3), IF($R84 &lt;&gt; "", $H84/$R84, ""), ""),"")</f>
        <v/>
      </c>
      <c r="V84" s="10" t="str">
        <f>IF(Overall!$A86&lt;&gt;"",IF(AND(MONTH($N84) &lt;= 4, MONTH($O84) &gt;= 4), IF($R84 &lt;&gt; "", $H84/$R84, ""), ""),"")</f>
        <v/>
      </c>
      <c r="W84" s="10">
        <f>IF(Overall!$A86&lt;&gt;"",IF(AND(MONTH($N84) &lt;= 5, MONTH($O84) &gt;= 5), IF($R84 &lt;&gt; "", $H84/$R84, ""), ""),"")</f>
        <v>200000</v>
      </c>
      <c r="X84" s="10">
        <f>IF(Overall!$A86&lt;&gt;"",IF(AND(MONTH($N84) &lt;= 6, MONTH($O84) &gt;= 6), IF($R84 &lt;&gt; "", $H84/$R84, ""), ""),"")</f>
        <v>200000</v>
      </c>
      <c r="Y84" s="10">
        <f>IF(Overall!$A86&lt;&gt;"",IF(AND(MONTH($N84) &lt;= 7, MONTH($O84) &gt;= 7 ), IF($R84 &lt;&gt; "", $H84/$R84, ""), ""),"")</f>
        <v>200000</v>
      </c>
      <c r="Z84" s="10">
        <f>IF(Overall!$A86&lt;&gt;"",IF(AND(MONTH($N84) &lt;= 8, MONTH($O84) &gt;= 8), IF($R84 &lt;&gt; "", $H84/$R84, ""), ""),"")</f>
        <v>200000</v>
      </c>
      <c r="AA84" s="10">
        <f>IF(Overall!$A86&lt;&gt;"",IF(AND(MONTH($N84) &lt;= 9, MONTH($O84) &gt;= 9), IF($R84 &lt;&gt; "", $H84/$R84, ""), ""),"")</f>
        <v>200000</v>
      </c>
      <c r="AB84" s="10">
        <f>IF(Overall!$A86&lt;&gt;"",IF(AND(MONTH($N84) &lt;= 10, MONTH($O84) &gt;= 10), IF($R84 &lt;&gt; "", $H84/$R84, ""), ""),"")</f>
        <v>200000</v>
      </c>
      <c r="AC84" s="10">
        <f>IF(Overall!$A86&lt;&gt;"",IF(AND(MONTH($N84) &lt;= 11, MONTH($O84) &gt;= 11), IF($R84 &lt;&gt; "", $H84/$R84, ""), ""),"")</f>
        <v>200000</v>
      </c>
      <c r="AD84" s="10">
        <f>IF(Overall!$A86&lt;&gt;"",IF(AND(MONTH($N84) &lt;= 12, MONTH($O84) &gt;= 12), IF($R84 &lt;&gt; "", $H84/$R84, ""), ""),"")</f>
        <v>200000</v>
      </c>
      <c r="AF84" s="10" t="str">
        <f ca="1">IFERROR(IF(AND(NOW()&lt;= EOMONTH(DATE(YEAR($O84),1, 1), 0), Overall!$A86&lt;&gt;"", MONTH($N84) &lt;= 1, MONTH($O84) &gt;= 1), IF($R84 &lt;&gt; "", $H84/$R84, ""), ""), "")</f>
        <v/>
      </c>
      <c r="AG84" s="10" t="str">
        <f ca="1">IFERROR(IF(AND(NOW()&lt;= EOMONTH(DATE(YEAR($O84),2, 1), 0), Overall!$A86&lt;&gt;"", MONTH($N84) &lt;= 2, MONTH($O84) &gt;= 2), IF($R84 &lt;&gt; "", $H84/$R84, ""), ""), "")</f>
        <v/>
      </c>
      <c r="AH84" s="10" t="str">
        <f ca="1">IFERROR(IF(AND(NOW()&lt;= EOMONTH(DATE(YEAR($O84),3, 1), 0), Overall!$A86&lt;&gt;"", MONTH($N84) &lt;= 3, MONTH($O84) &gt;= 3), IF($R84 &lt;&gt; "", $H84/$R84, ""), ""), "")</f>
        <v/>
      </c>
      <c r="AI84" s="10" t="str">
        <f ca="1">IFERROR(IF(AND(NOW()&lt;= EOMONTH(DATE(YEAR($O84),4, 1), 0), Overall!$A86&lt;&gt;"", MONTH($N84) &lt;= 4, MONTH($O84) &gt;= 4), IF($R84 &lt;&gt; "", $H84/$R84, ""), ""), "")</f>
        <v/>
      </c>
      <c r="AJ84" s="10" t="str">
        <f ca="1">IFERROR(IF(AND(NOW()&lt;= EOMONTH(DATE(YEAR($O84),5, 1), 0), Overall!$A86&lt;&gt;"", MONTH($N84) &lt;= 5, MONTH($O84) &gt;= 5), IF($R84 &lt;&gt; "", $H84/$R84, ""), ""), "")</f>
        <v/>
      </c>
      <c r="AK84" s="10" t="str">
        <f ca="1">IFERROR(IF(AND(NOW()&lt;= EOMONTH(DATE(YEAR($O84),6, 1), 0), Overall!$A86&lt;&gt;"", MONTH($N84) &lt;= 6, MONTH($O84) &gt;= 6), IF($R84 &lt;&gt; "", $H84/$R84, ""), ""), "")</f>
        <v/>
      </c>
      <c r="AL84" s="10" t="str">
        <f ca="1">IFERROR(IF(AND(NOW()&lt;= EOMONTH(DATE(YEAR($O84),7, 1), 0), Overall!$A86&lt;&gt;"", MONTH($N84) &lt;= 7, MONTH($O84) &gt;= 7), IF($R84 &lt;&gt; "", $H84/$R84, ""), ""), "")</f>
        <v/>
      </c>
      <c r="AM84" s="10" t="str">
        <f ca="1">IFERROR(IF(AND(NOW()&lt;= EOMONTH(DATE(YEAR($O84),8, 1), 0), Overall!$A86&lt;&gt;"", MONTH($N84) &lt;= 8, MONTH($O84) &gt;= 8), IF($R84 &lt;&gt; "", $H84/$R84, ""), ""), "")</f>
        <v/>
      </c>
      <c r="AN84" s="10" t="str">
        <f ca="1">IFERROR(IF(AND(NOW()&lt;= EOMONTH(DATE(YEAR($O84),9, 1), 0), Overall!$A86&lt;&gt;"", MONTH($N84) &lt;= 9, MONTH($O84) &gt;= 9), IF($R84 &lt;&gt; "", $H84/$R84, ""), ""), "")</f>
        <v/>
      </c>
      <c r="AO84" s="10" t="str">
        <f ca="1">IFERROR(IF(AND(NOW()&lt;= EOMONTH(DATE(YEAR($O84),10, 1), 0), Overall!$A86&lt;&gt;"", MONTH($N84) &lt;= 10, MONTH($O84) &gt;= 10), IF($R84 &lt;&gt; "", $H84/$R84, ""), ""), "")</f>
        <v/>
      </c>
      <c r="AP84" s="10" t="str">
        <f ca="1">IFERROR(IF(AND(NOW()&lt;= EOMONTH(DATE(YEAR($O84),11, 1), 0), Overall!$A86&lt;&gt;"", MONTH($N84) &lt;=11, MONTH($O84) &gt;= 11), IF($R84 &lt;&gt; "", $H84/$R84, ""), ""), "")</f>
        <v/>
      </c>
      <c r="AQ84" s="10" t="str">
        <f ca="1">IFERROR(IF(AND(NOW()&lt;= EOMONTH(DATE(YEAR($O84),12, 1), 0), Overall!$A86&lt;&gt;"", MONTH($N84) &lt;= 12, MONTH($O84) &gt;= 12), IF($R84 &lt;&gt; "", $H84/$R84, ""), ""), "")</f>
        <v/>
      </c>
      <c r="AR84" s="16">
        <f t="shared" ca="1" si="3"/>
        <v>0</v>
      </c>
    </row>
    <row r="85" spans="1:44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6">
        <f>IF(Overall!F87&lt;&gt;"",VALUE(Overall!F87),"")</f>
        <v>1600000</v>
      </c>
      <c r="I85" s="6">
        <f>IF(Overall!G87&lt;&gt;"",VALUE(Overall!G87),"")</f>
        <v>59</v>
      </c>
      <c r="J85" s="6">
        <f>IF(Overall!H87&lt;&gt;"",VALUE(Overall!H87),"")</f>
        <v>0</v>
      </c>
      <c r="K85" s="6">
        <f>IF(Overall!I87&lt;&gt;"",VALUE(Overall!I87),"")</f>
        <v>2.91</v>
      </c>
      <c r="L85" s="6">
        <f>IF(Overall!J87&lt;&gt;"",VALUE(Overall!J87),"")</f>
        <v>0</v>
      </c>
      <c r="M85" s="6">
        <f>IF(Overall!K87&lt;&gt;"",VALUE(Overall!K87),"")</f>
        <v>2.91</v>
      </c>
      <c r="N85" s="7">
        <f>IF(Overall!L87&lt;&gt;"",DATEVALUE(MID(Overall!L87, FIND(",", Overall!L87) + 2, FIND(" ", Overall!L87) - FIND(",", Overall!L87) - 1) &amp; " " &amp; MID(Overall!L87, FIND(" ", Overall!L87) + 1, FIND(",", Overall!L87, FIND(" ", Overall!L87)) - FIND(" ", Overall!L87) - 1) &amp; ", " &amp; MID(Overall!L87, FIND(",", Overall!L87, FIND(",",Overall!L87) + 1) + 2, LEN(Overall!L87))),"")</f>
        <v>44317</v>
      </c>
      <c r="O85" s="7">
        <f>IF(Overall!M87&lt;&gt;"",DATEVALUE(MID(Overall!M87, FIND(",", Overall!M87) + 2, FIND(" ", Overall!M87) - FIND(",", Overall!M87) - 1) &amp; " " &amp; MID(Overall!M87, FIND(" ", Overall!M87) + 1, FIND(",", Overall!M87, FIND(" ", Overall!M87)) - FIND(" ", Overall!M87) - 1) &amp; ", " &amp; MID(Overall!M87, FIND(",", Overall!M87, FIND(",",Overall!M87) + 1) + 2, LEN(Overall!M87))),"")</f>
        <v>44561</v>
      </c>
      <c r="P85" s="7">
        <f>IF(Overall!N87&lt;&gt;"",DATEVALUE(MID(Overall!N87, FIND(",", Overall!N87) + 2, FIND(" ", Overall!N87) - FIND(",", Overall!N87) - 1) &amp; " " &amp; MID(Overall!N87, FIND(" ", Overall!N87) + 1, FIND(",", Overall!N87, FIND(" ", Overall!N87)) - FIND(" ", Overall!N87) - 1) &amp; ", " &amp; MID(Overall!N87, FIND(",", Overall!N87, FIND(",",Overall!N87) + 1) + 2, LEN(Overall!N87))),"")</f>
        <v>44333</v>
      </c>
      <c r="Q85" s="7">
        <f>IF(Overall!O87&lt;&gt;"",DATEVALUE(MID(Overall!O87, FIND(",", Overall!O87) + 2, FIND(" ", Overall!O87) - FIND(",", Overall!O87) - 1) &amp; " " &amp; MID(Overall!O87, FIND(" ", Overall!O87) + 1, FIND(",", Overall!O87, FIND(" ", Overall!O87)) - FIND(" ", Overall!O87) - 1) &amp; ", " &amp; MID(Overall!O87, FIND(",", Overall!O87, FIND(",",Overall!O87) + 1) + 2, LEN(Overall!O87))),"")</f>
        <v>44313</v>
      </c>
      <c r="R85" s="5">
        <f t="shared" si="2"/>
        <v>8</v>
      </c>
      <c r="S85" s="10" t="str">
        <f>IF(Overall!$A87&lt;&gt;"",IF(AND(MONTH($N85) &lt;= 1, MONTH($O85) &gt;= 1), IF($R85 &lt;&gt; "", $H85/$R85, ""), ""),"")</f>
        <v/>
      </c>
      <c r="T85" s="10" t="str">
        <f>IF(Overall!$A87&lt;&gt;"",IF(AND(MONTH($N85) &lt;= 2, MONTH($O85) &gt;= 2), IF($R85 &lt;&gt; "", $H85/$R85, ""), ""),"")</f>
        <v/>
      </c>
      <c r="U85" s="10" t="str">
        <f>IF(Overall!$A87&lt;&gt;"",IF(AND(MONTH($N85) &lt;= 3, MONTH($O85) &gt;= 3), IF($R85 &lt;&gt; "", $H85/$R85, ""), ""),"")</f>
        <v/>
      </c>
      <c r="V85" s="10" t="str">
        <f>IF(Overall!$A87&lt;&gt;"",IF(AND(MONTH($N85) &lt;= 4, MONTH($O85) &gt;= 4), IF($R85 &lt;&gt; "", $H85/$R85, ""), ""),"")</f>
        <v/>
      </c>
      <c r="W85" s="10">
        <f>IF(Overall!$A87&lt;&gt;"",IF(AND(MONTH($N85) &lt;= 5, MONTH($O85) &gt;= 5), IF($R85 &lt;&gt; "", $H85/$R85, ""), ""),"")</f>
        <v>200000</v>
      </c>
      <c r="X85" s="10">
        <f>IF(Overall!$A87&lt;&gt;"",IF(AND(MONTH($N85) &lt;= 6, MONTH($O85) &gt;= 6), IF($R85 &lt;&gt; "", $H85/$R85, ""), ""),"")</f>
        <v>200000</v>
      </c>
      <c r="Y85" s="10">
        <f>IF(Overall!$A87&lt;&gt;"",IF(AND(MONTH($N85) &lt;= 7, MONTH($O85) &gt;= 7 ), IF($R85 &lt;&gt; "", $H85/$R85, ""), ""),"")</f>
        <v>200000</v>
      </c>
      <c r="Z85" s="10">
        <f>IF(Overall!$A87&lt;&gt;"",IF(AND(MONTH($N85) &lt;= 8, MONTH($O85) &gt;= 8), IF($R85 &lt;&gt; "", $H85/$R85, ""), ""),"")</f>
        <v>200000</v>
      </c>
      <c r="AA85" s="10">
        <f>IF(Overall!$A87&lt;&gt;"",IF(AND(MONTH($N85) &lt;= 9, MONTH($O85) &gt;= 9), IF($R85 &lt;&gt; "", $H85/$R85, ""), ""),"")</f>
        <v>200000</v>
      </c>
      <c r="AB85" s="10">
        <f>IF(Overall!$A87&lt;&gt;"",IF(AND(MONTH($N85) &lt;= 10, MONTH($O85) &gt;= 10), IF($R85 &lt;&gt; "", $H85/$R85, ""), ""),"")</f>
        <v>200000</v>
      </c>
      <c r="AC85" s="10">
        <f>IF(Overall!$A87&lt;&gt;"",IF(AND(MONTH($N85) &lt;= 11, MONTH($O85) &gt;= 11), IF($R85 &lt;&gt; "", $H85/$R85, ""), ""),"")</f>
        <v>200000</v>
      </c>
      <c r="AD85" s="10">
        <f>IF(Overall!$A87&lt;&gt;"",IF(AND(MONTH($N85) &lt;= 12, MONTH($O85) &gt;= 12), IF($R85 &lt;&gt; "", $H85/$R85, ""), ""),"")</f>
        <v>200000</v>
      </c>
      <c r="AF85" s="10" t="str">
        <f ca="1">IFERROR(IF(AND(NOW()&lt;= EOMONTH(DATE(YEAR($O85),1, 1), 0), Overall!$A87&lt;&gt;"", MONTH($N85) &lt;= 1, MONTH($O85) &gt;= 1), IF($R85 &lt;&gt; "", $H85/$R85, ""), ""), "")</f>
        <v/>
      </c>
      <c r="AG85" s="10" t="str">
        <f ca="1">IFERROR(IF(AND(NOW()&lt;= EOMONTH(DATE(YEAR($O85),2, 1), 0), Overall!$A87&lt;&gt;"", MONTH($N85) &lt;= 2, MONTH($O85) &gt;= 2), IF($R85 &lt;&gt; "", $H85/$R85, ""), ""), "")</f>
        <v/>
      </c>
      <c r="AH85" s="10" t="str">
        <f ca="1">IFERROR(IF(AND(NOW()&lt;= EOMONTH(DATE(YEAR($O85),3, 1), 0), Overall!$A87&lt;&gt;"", MONTH($N85) &lt;= 3, MONTH($O85) &gt;= 3), IF($R85 &lt;&gt; "", $H85/$R85, ""), ""), "")</f>
        <v/>
      </c>
      <c r="AI85" s="10" t="str">
        <f ca="1">IFERROR(IF(AND(NOW()&lt;= EOMONTH(DATE(YEAR($O85),4, 1), 0), Overall!$A87&lt;&gt;"", MONTH($N85) &lt;= 4, MONTH($O85) &gt;= 4), IF($R85 &lt;&gt; "", $H85/$R85, ""), ""), "")</f>
        <v/>
      </c>
      <c r="AJ85" s="10" t="str">
        <f ca="1">IFERROR(IF(AND(NOW()&lt;= EOMONTH(DATE(YEAR($O85),5, 1), 0), Overall!$A87&lt;&gt;"", MONTH($N85) &lt;= 5, MONTH($O85) &gt;= 5), IF($R85 &lt;&gt; "", $H85/$R85, ""), ""), "")</f>
        <v/>
      </c>
      <c r="AK85" s="10" t="str">
        <f ca="1">IFERROR(IF(AND(NOW()&lt;= EOMONTH(DATE(YEAR($O85),6, 1), 0), Overall!$A87&lt;&gt;"", MONTH($N85) &lt;= 6, MONTH($O85) &gt;= 6), IF($R85 &lt;&gt; "", $H85/$R85, ""), ""), "")</f>
        <v/>
      </c>
      <c r="AL85" s="10" t="str">
        <f ca="1">IFERROR(IF(AND(NOW()&lt;= EOMONTH(DATE(YEAR($O85),7, 1), 0), Overall!$A87&lt;&gt;"", MONTH($N85) &lt;= 7, MONTH($O85) &gt;= 7), IF($R85 &lt;&gt; "", $H85/$R85, ""), ""), "")</f>
        <v/>
      </c>
      <c r="AM85" s="10" t="str">
        <f ca="1">IFERROR(IF(AND(NOW()&lt;= EOMONTH(DATE(YEAR($O85),8, 1), 0), Overall!$A87&lt;&gt;"", MONTH($N85) &lt;= 8, MONTH($O85) &gt;= 8), IF($R85 &lt;&gt; "", $H85/$R85, ""), ""), "")</f>
        <v/>
      </c>
      <c r="AN85" s="10" t="str">
        <f ca="1">IFERROR(IF(AND(NOW()&lt;= EOMONTH(DATE(YEAR($O85),9, 1), 0), Overall!$A87&lt;&gt;"", MONTH($N85) &lt;= 9, MONTH($O85) &gt;= 9), IF($R85 &lt;&gt; "", $H85/$R85, ""), ""), "")</f>
        <v/>
      </c>
      <c r="AO85" s="10" t="str">
        <f ca="1">IFERROR(IF(AND(NOW()&lt;= EOMONTH(DATE(YEAR($O85),10, 1), 0), Overall!$A87&lt;&gt;"", MONTH($N85) &lt;= 10, MONTH($O85) &gt;= 10), IF($R85 &lt;&gt; "", $H85/$R85, ""), ""), "")</f>
        <v/>
      </c>
      <c r="AP85" s="10" t="str">
        <f ca="1">IFERROR(IF(AND(NOW()&lt;= EOMONTH(DATE(YEAR($O85),11, 1), 0), Overall!$A87&lt;&gt;"", MONTH($N85) &lt;=11, MONTH($O85) &gt;= 11), IF($R85 &lt;&gt; "", $H85/$R85, ""), ""), "")</f>
        <v/>
      </c>
      <c r="AQ85" s="10" t="str">
        <f ca="1">IFERROR(IF(AND(NOW()&lt;= EOMONTH(DATE(YEAR($O85),12, 1), 0), Overall!$A87&lt;&gt;"", MONTH($N85) &lt;= 12, MONTH($O85) &gt;= 12), IF($R85 &lt;&gt; "", $H85/$R85, ""), ""), "")</f>
        <v/>
      </c>
      <c r="AR85" s="16">
        <f t="shared" ca="1" si="3"/>
        <v>0</v>
      </c>
    </row>
    <row r="86" spans="1:44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6">
        <f>IF(Overall!F88&lt;&gt;"",VALUE(Overall!F88),"")</f>
        <v>640000</v>
      </c>
      <c r="I86" s="6">
        <f>IF(Overall!G88&lt;&gt;"",VALUE(Overall!G88),"")</f>
        <v>59</v>
      </c>
      <c r="J86" s="6">
        <f>IF(Overall!H88&lt;&gt;"",VALUE(Overall!H88),"")</f>
        <v>0</v>
      </c>
      <c r="K86" s="6">
        <f>IF(Overall!I88&lt;&gt;"",VALUE(Overall!I88),"")</f>
        <v>2.91</v>
      </c>
      <c r="L86" s="6">
        <f>IF(Overall!J88&lt;&gt;"",VALUE(Overall!J88),"")</f>
        <v>0</v>
      </c>
      <c r="M86" s="6">
        <f>IF(Overall!K88&lt;&gt;"",VALUE(Overall!K88),"")</f>
        <v>2.91</v>
      </c>
      <c r="N86" s="7">
        <f>IF(Overall!L88&lt;&gt;"",DATEVALUE(MID(Overall!L88, FIND(",", Overall!L88) + 2, FIND(" ", Overall!L88) - FIND(",", Overall!L88) - 1) &amp; " " &amp; MID(Overall!L88, FIND(" ", Overall!L88) + 1, FIND(",", Overall!L88, FIND(" ", Overall!L88)) - FIND(" ", Overall!L88) - 1) &amp; ", " &amp; MID(Overall!L88, FIND(",", Overall!L88, FIND(",",Overall!L88) + 1) + 2, LEN(Overall!L88))),"")</f>
        <v>44317</v>
      </c>
      <c r="O86" s="7">
        <f>IF(Overall!M88&lt;&gt;"",DATEVALUE(MID(Overall!M88, FIND(",", Overall!M88) + 2, FIND(" ", Overall!M88) - FIND(",", Overall!M88) - 1) &amp; " " &amp; MID(Overall!M88, FIND(" ", Overall!M88) + 1, FIND(",", Overall!M88, FIND(" ", Overall!M88)) - FIND(" ", Overall!M88) - 1) &amp; ", " &amp; MID(Overall!M88, FIND(",", Overall!M88, FIND(",",Overall!M88) + 1) + 2, LEN(Overall!M88))),"")</f>
        <v>44561</v>
      </c>
      <c r="P86" s="7">
        <f>IF(Overall!N88&lt;&gt;"",DATEVALUE(MID(Overall!N88, FIND(",", Overall!N88) + 2, FIND(" ", Overall!N88) - FIND(",", Overall!N88) - 1) &amp; " " &amp; MID(Overall!N88, FIND(" ", Overall!N88) + 1, FIND(",", Overall!N88, FIND(" ", Overall!N88)) - FIND(" ", Overall!N88) - 1) &amp; ", " &amp; MID(Overall!N88, FIND(",", Overall!N88, FIND(",",Overall!N88) + 1) + 2, LEN(Overall!N88))),"")</f>
        <v>44333</v>
      </c>
      <c r="Q86" s="7">
        <f>IF(Overall!O88&lt;&gt;"",DATEVALUE(MID(Overall!O88, FIND(",", Overall!O88) + 2, FIND(" ", Overall!O88) - FIND(",", Overall!O88) - 1) &amp; " " &amp; MID(Overall!O88, FIND(" ", Overall!O88) + 1, FIND(",", Overall!O88, FIND(" ", Overall!O88)) - FIND(" ", Overall!O88) - 1) &amp; ", " &amp; MID(Overall!O88, FIND(",", Overall!O88, FIND(",",Overall!O88) + 1) + 2, LEN(Overall!O88))),"")</f>
        <v>44313</v>
      </c>
      <c r="R86" s="5">
        <f t="shared" si="2"/>
        <v>8</v>
      </c>
      <c r="S86" s="10" t="str">
        <f>IF(Overall!$A88&lt;&gt;"",IF(AND(MONTH($N86) &lt;= 1, MONTH($O86) &gt;= 1), IF($R86 &lt;&gt; "", $H86/$R86, ""), ""),"")</f>
        <v/>
      </c>
      <c r="T86" s="10" t="str">
        <f>IF(Overall!$A88&lt;&gt;"",IF(AND(MONTH($N86) &lt;= 2, MONTH($O86) &gt;= 2), IF($R86 &lt;&gt; "", $H86/$R86, ""), ""),"")</f>
        <v/>
      </c>
      <c r="U86" s="10" t="str">
        <f>IF(Overall!$A88&lt;&gt;"",IF(AND(MONTH($N86) &lt;= 3, MONTH($O86) &gt;= 3), IF($R86 &lt;&gt; "", $H86/$R86, ""), ""),"")</f>
        <v/>
      </c>
      <c r="V86" s="10" t="str">
        <f>IF(Overall!$A88&lt;&gt;"",IF(AND(MONTH($N86) &lt;= 4, MONTH($O86) &gt;= 4), IF($R86 &lt;&gt; "", $H86/$R86, ""), ""),"")</f>
        <v/>
      </c>
      <c r="W86" s="10">
        <f>IF(Overall!$A88&lt;&gt;"",IF(AND(MONTH($N86) &lt;= 5, MONTH($O86) &gt;= 5), IF($R86 &lt;&gt; "", $H86/$R86, ""), ""),"")</f>
        <v>80000</v>
      </c>
      <c r="X86" s="10">
        <f>IF(Overall!$A88&lt;&gt;"",IF(AND(MONTH($N86) &lt;= 6, MONTH($O86) &gt;= 6), IF($R86 &lt;&gt; "", $H86/$R86, ""), ""),"")</f>
        <v>80000</v>
      </c>
      <c r="Y86" s="10">
        <f>IF(Overall!$A88&lt;&gt;"",IF(AND(MONTH($N86) &lt;= 7, MONTH($O86) &gt;= 7 ), IF($R86 &lt;&gt; "", $H86/$R86, ""), ""),"")</f>
        <v>80000</v>
      </c>
      <c r="Z86" s="10">
        <f>IF(Overall!$A88&lt;&gt;"",IF(AND(MONTH($N86) &lt;= 8, MONTH($O86) &gt;= 8), IF($R86 &lt;&gt; "", $H86/$R86, ""), ""),"")</f>
        <v>80000</v>
      </c>
      <c r="AA86" s="10">
        <f>IF(Overall!$A88&lt;&gt;"",IF(AND(MONTH($N86) &lt;= 9, MONTH($O86) &gt;= 9), IF($R86 &lt;&gt; "", $H86/$R86, ""), ""),"")</f>
        <v>80000</v>
      </c>
      <c r="AB86" s="10">
        <f>IF(Overall!$A88&lt;&gt;"",IF(AND(MONTH($N86) &lt;= 10, MONTH($O86) &gt;= 10), IF($R86 &lt;&gt; "", $H86/$R86, ""), ""),"")</f>
        <v>80000</v>
      </c>
      <c r="AC86" s="10">
        <f>IF(Overall!$A88&lt;&gt;"",IF(AND(MONTH($N86) &lt;= 11, MONTH($O86) &gt;= 11), IF($R86 &lt;&gt; "", $H86/$R86, ""), ""),"")</f>
        <v>80000</v>
      </c>
      <c r="AD86" s="10">
        <f>IF(Overall!$A88&lt;&gt;"",IF(AND(MONTH($N86) &lt;= 12, MONTH($O86) &gt;= 12), IF($R86 &lt;&gt; "", $H86/$R86, ""), ""),"")</f>
        <v>80000</v>
      </c>
      <c r="AF86" s="10" t="str">
        <f ca="1">IFERROR(IF(AND(NOW()&lt;= EOMONTH(DATE(YEAR($O86),1, 1), 0), Overall!$A88&lt;&gt;"", MONTH($N86) &lt;= 1, MONTH($O86) &gt;= 1), IF($R86 &lt;&gt; "", $H86/$R86, ""), ""), "")</f>
        <v/>
      </c>
      <c r="AG86" s="10" t="str">
        <f ca="1">IFERROR(IF(AND(NOW()&lt;= EOMONTH(DATE(YEAR($O86),2, 1), 0), Overall!$A88&lt;&gt;"", MONTH($N86) &lt;= 2, MONTH($O86) &gt;= 2), IF($R86 &lt;&gt; "", $H86/$R86, ""), ""), "")</f>
        <v/>
      </c>
      <c r="AH86" s="10" t="str">
        <f ca="1">IFERROR(IF(AND(NOW()&lt;= EOMONTH(DATE(YEAR($O86),3, 1), 0), Overall!$A88&lt;&gt;"", MONTH($N86) &lt;= 3, MONTH($O86) &gt;= 3), IF($R86 &lt;&gt; "", $H86/$R86, ""), ""), "")</f>
        <v/>
      </c>
      <c r="AI86" s="10" t="str">
        <f ca="1">IFERROR(IF(AND(NOW()&lt;= EOMONTH(DATE(YEAR($O86),4, 1), 0), Overall!$A88&lt;&gt;"", MONTH($N86) &lt;= 4, MONTH($O86) &gt;= 4), IF($R86 &lt;&gt; "", $H86/$R86, ""), ""), "")</f>
        <v/>
      </c>
      <c r="AJ86" s="10" t="str">
        <f ca="1">IFERROR(IF(AND(NOW()&lt;= EOMONTH(DATE(YEAR($O86),5, 1), 0), Overall!$A88&lt;&gt;"", MONTH($N86) &lt;= 5, MONTH($O86) &gt;= 5), IF($R86 &lt;&gt; "", $H86/$R86, ""), ""), "")</f>
        <v/>
      </c>
      <c r="AK86" s="10" t="str">
        <f ca="1">IFERROR(IF(AND(NOW()&lt;= EOMONTH(DATE(YEAR($O86),6, 1), 0), Overall!$A88&lt;&gt;"", MONTH($N86) &lt;= 6, MONTH($O86) &gt;= 6), IF($R86 &lt;&gt; "", $H86/$R86, ""), ""), "")</f>
        <v/>
      </c>
      <c r="AL86" s="10" t="str">
        <f ca="1">IFERROR(IF(AND(NOW()&lt;= EOMONTH(DATE(YEAR($O86),7, 1), 0), Overall!$A88&lt;&gt;"", MONTH($N86) &lt;= 7, MONTH($O86) &gt;= 7), IF($R86 &lt;&gt; "", $H86/$R86, ""), ""), "")</f>
        <v/>
      </c>
      <c r="AM86" s="10" t="str">
        <f ca="1">IFERROR(IF(AND(NOW()&lt;= EOMONTH(DATE(YEAR($O86),8, 1), 0), Overall!$A88&lt;&gt;"", MONTH($N86) &lt;= 8, MONTH($O86) &gt;= 8), IF($R86 &lt;&gt; "", $H86/$R86, ""), ""), "")</f>
        <v/>
      </c>
      <c r="AN86" s="10" t="str">
        <f ca="1">IFERROR(IF(AND(NOW()&lt;= EOMONTH(DATE(YEAR($O86),9, 1), 0), Overall!$A88&lt;&gt;"", MONTH($N86) &lt;= 9, MONTH($O86) &gt;= 9), IF($R86 &lt;&gt; "", $H86/$R86, ""), ""), "")</f>
        <v/>
      </c>
      <c r="AO86" s="10" t="str">
        <f ca="1">IFERROR(IF(AND(NOW()&lt;= EOMONTH(DATE(YEAR($O86),10, 1), 0), Overall!$A88&lt;&gt;"", MONTH($N86) &lt;= 10, MONTH($O86) &gt;= 10), IF($R86 &lt;&gt; "", $H86/$R86, ""), ""), "")</f>
        <v/>
      </c>
      <c r="AP86" s="10" t="str">
        <f ca="1">IFERROR(IF(AND(NOW()&lt;= EOMONTH(DATE(YEAR($O86),11, 1), 0), Overall!$A88&lt;&gt;"", MONTH($N86) &lt;=11, MONTH($O86) &gt;= 11), IF($R86 &lt;&gt; "", $H86/$R86, ""), ""), "")</f>
        <v/>
      </c>
      <c r="AQ86" s="10" t="str">
        <f ca="1">IFERROR(IF(AND(NOW()&lt;= EOMONTH(DATE(YEAR($O86),12, 1), 0), Overall!$A88&lt;&gt;"", MONTH($N86) &lt;= 12, MONTH($O86) &gt;= 12), IF($R86 &lt;&gt; "", $H86/$R86, ""), ""), "")</f>
        <v/>
      </c>
      <c r="AR86" s="16">
        <f t="shared" ca="1" si="3"/>
        <v>0</v>
      </c>
    </row>
    <row r="87" spans="1:44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6">
        <f>IF(Overall!F89&lt;&gt;"",VALUE(Overall!F89),"")</f>
        <v>800000</v>
      </c>
      <c r="I87" s="6">
        <f>IF(Overall!G89&lt;&gt;"",VALUE(Overall!G89),"")</f>
        <v>59</v>
      </c>
      <c r="J87" s="6">
        <f>IF(Overall!H89&lt;&gt;"",VALUE(Overall!H89),"")</f>
        <v>0</v>
      </c>
      <c r="K87" s="6">
        <f>IF(Overall!I89&lt;&gt;"",VALUE(Overall!I89),"")</f>
        <v>2.91</v>
      </c>
      <c r="L87" s="6">
        <f>IF(Overall!J89&lt;&gt;"",VALUE(Overall!J89),"")</f>
        <v>0</v>
      </c>
      <c r="M87" s="6">
        <f>IF(Overall!K89&lt;&gt;"",VALUE(Overall!K89),"")</f>
        <v>2.91</v>
      </c>
      <c r="N87" s="7">
        <f>IF(Overall!L89&lt;&gt;"",DATEVALUE(MID(Overall!L89, FIND(",", Overall!L89) + 2, FIND(" ", Overall!L89) - FIND(",", Overall!L89) - 1) &amp; " " &amp; MID(Overall!L89, FIND(" ", Overall!L89) + 1, FIND(",", Overall!L89, FIND(" ", Overall!L89)) - FIND(" ", Overall!L89) - 1) &amp; ", " &amp; MID(Overall!L89, FIND(",", Overall!L89, FIND(",",Overall!L89) + 1) + 2, LEN(Overall!L89))),"")</f>
        <v>44317</v>
      </c>
      <c r="O87" s="7">
        <f>IF(Overall!M89&lt;&gt;"",DATEVALUE(MID(Overall!M89, FIND(",", Overall!M89) + 2, FIND(" ", Overall!M89) - FIND(",", Overall!M89) - 1) &amp; " " &amp; MID(Overall!M89, FIND(" ", Overall!M89) + 1, FIND(",", Overall!M89, FIND(" ", Overall!M89)) - FIND(" ", Overall!M89) - 1) &amp; ", " &amp; MID(Overall!M89, FIND(",", Overall!M89, FIND(",",Overall!M89) + 1) + 2, LEN(Overall!M89))),"")</f>
        <v>44561</v>
      </c>
      <c r="P87" s="7">
        <f>IF(Overall!N89&lt;&gt;"",DATEVALUE(MID(Overall!N89, FIND(",", Overall!N89) + 2, FIND(" ", Overall!N89) - FIND(",", Overall!N89) - 1) &amp; " " &amp; MID(Overall!N89, FIND(" ", Overall!N89) + 1, FIND(",", Overall!N89, FIND(" ", Overall!N89)) - FIND(" ", Overall!N89) - 1) &amp; ", " &amp; MID(Overall!N89, FIND(",", Overall!N89, FIND(",",Overall!N89) + 1) + 2, LEN(Overall!N89))),"")</f>
        <v>44333</v>
      </c>
      <c r="Q87" s="7">
        <f>IF(Overall!O89&lt;&gt;"",DATEVALUE(MID(Overall!O89, FIND(",", Overall!O89) + 2, FIND(" ", Overall!O89) - FIND(",", Overall!O89) - 1) &amp; " " &amp; MID(Overall!O89, FIND(" ", Overall!O89) + 1, FIND(",", Overall!O89, FIND(" ", Overall!O89)) - FIND(" ", Overall!O89) - 1) &amp; ", " &amp; MID(Overall!O89, FIND(",", Overall!O89, FIND(",",Overall!O89) + 1) + 2, LEN(Overall!O89))),"")</f>
        <v>44313</v>
      </c>
      <c r="R87" s="5">
        <f t="shared" si="2"/>
        <v>8</v>
      </c>
      <c r="S87" s="10" t="str">
        <f>IF(Overall!$A89&lt;&gt;"",IF(AND(MONTH($N87) &lt;= 1, MONTH($O87) &gt;= 1), IF($R87 &lt;&gt; "", $H87/$R87, ""), ""),"")</f>
        <v/>
      </c>
      <c r="T87" s="10" t="str">
        <f>IF(Overall!$A89&lt;&gt;"",IF(AND(MONTH($N87) &lt;= 2, MONTH($O87) &gt;= 2), IF($R87 &lt;&gt; "", $H87/$R87, ""), ""),"")</f>
        <v/>
      </c>
      <c r="U87" s="10" t="str">
        <f>IF(Overall!$A89&lt;&gt;"",IF(AND(MONTH($N87) &lt;= 3, MONTH($O87) &gt;= 3), IF($R87 &lt;&gt; "", $H87/$R87, ""), ""),"")</f>
        <v/>
      </c>
      <c r="V87" s="10" t="str">
        <f>IF(Overall!$A89&lt;&gt;"",IF(AND(MONTH($N87) &lt;= 4, MONTH($O87) &gt;= 4), IF($R87 &lt;&gt; "", $H87/$R87, ""), ""),"")</f>
        <v/>
      </c>
      <c r="W87" s="10">
        <f>IF(Overall!$A89&lt;&gt;"",IF(AND(MONTH($N87) &lt;= 5, MONTH($O87) &gt;= 5), IF($R87 &lt;&gt; "", $H87/$R87, ""), ""),"")</f>
        <v>100000</v>
      </c>
      <c r="X87" s="10">
        <f>IF(Overall!$A89&lt;&gt;"",IF(AND(MONTH($N87) &lt;= 6, MONTH($O87) &gt;= 6), IF($R87 &lt;&gt; "", $H87/$R87, ""), ""),"")</f>
        <v>100000</v>
      </c>
      <c r="Y87" s="10">
        <f>IF(Overall!$A89&lt;&gt;"",IF(AND(MONTH($N87) &lt;= 7, MONTH($O87) &gt;= 7 ), IF($R87 &lt;&gt; "", $H87/$R87, ""), ""),"")</f>
        <v>100000</v>
      </c>
      <c r="Z87" s="10">
        <f>IF(Overall!$A89&lt;&gt;"",IF(AND(MONTH($N87) &lt;= 8, MONTH($O87) &gt;= 8), IF($R87 &lt;&gt; "", $H87/$R87, ""), ""),"")</f>
        <v>100000</v>
      </c>
      <c r="AA87" s="10">
        <f>IF(Overall!$A89&lt;&gt;"",IF(AND(MONTH($N87) &lt;= 9, MONTH($O87) &gt;= 9), IF($R87 &lt;&gt; "", $H87/$R87, ""), ""),"")</f>
        <v>100000</v>
      </c>
      <c r="AB87" s="10">
        <f>IF(Overall!$A89&lt;&gt;"",IF(AND(MONTH($N87) &lt;= 10, MONTH($O87) &gt;= 10), IF($R87 &lt;&gt; "", $H87/$R87, ""), ""),"")</f>
        <v>100000</v>
      </c>
      <c r="AC87" s="10">
        <f>IF(Overall!$A89&lt;&gt;"",IF(AND(MONTH($N87) &lt;= 11, MONTH($O87) &gt;= 11), IF($R87 &lt;&gt; "", $H87/$R87, ""), ""),"")</f>
        <v>100000</v>
      </c>
      <c r="AD87" s="10">
        <f>IF(Overall!$A89&lt;&gt;"",IF(AND(MONTH($N87) &lt;= 12, MONTH($O87) &gt;= 12), IF($R87 &lt;&gt; "", $H87/$R87, ""), ""),"")</f>
        <v>100000</v>
      </c>
      <c r="AF87" s="10" t="str">
        <f ca="1">IFERROR(IF(AND(NOW()&lt;= EOMONTH(DATE(YEAR($O87),1, 1), 0), Overall!$A89&lt;&gt;"", MONTH($N87) &lt;= 1, MONTH($O87) &gt;= 1), IF($R87 &lt;&gt; "", $H87/$R87, ""), ""), "")</f>
        <v/>
      </c>
      <c r="AG87" s="10" t="str">
        <f ca="1">IFERROR(IF(AND(NOW()&lt;= EOMONTH(DATE(YEAR($O87),2, 1), 0), Overall!$A89&lt;&gt;"", MONTH($N87) &lt;= 2, MONTH($O87) &gt;= 2), IF($R87 &lt;&gt; "", $H87/$R87, ""), ""), "")</f>
        <v/>
      </c>
      <c r="AH87" s="10" t="str">
        <f ca="1">IFERROR(IF(AND(NOW()&lt;= EOMONTH(DATE(YEAR($O87),3, 1), 0), Overall!$A89&lt;&gt;"", MONTH($N87) &lt;= 3, MONTH($O87) &gt;= 3), IF($R87 &lt;&gt; "", $H87/$R87, ""), ""), "")</f>
        <v/>
      </c>
      <c r="AI87" s="10" t="str">
        <f ca="1">IFERROR(IF(AND(NOW()&lt;= EOMONTH(DATE(YEAR($O87),4, 1), 0), Overall!$A89&lt;&gt;"", MONTH($N87) &lt;= 4, MONTH($O87) &gt;= 4), IF($R87 &lt;&gt; "", $H87/$R87, ""), ""), "")</f>
        <v/>
      </c>
      <c r="AJ87" s="10" t="str">
        <f ca="1">IFERROR(IF(AND(NOW()&lt;= EOMONTH(DATE(YEAR($O87),5, 1), 0), Overall!$A89&lt;&gt;"", MONTH($N87) &lt;= 5, MONTH($O87) &gt;= 5), IF($R87 &lt;&gt; "", $H87/$R87, ""), ""), "")</f>
        <v/>
      </c>
      <c r="AK87" s="10" t="str">
        <f ca="1">IFERROR(IF(AND(NOW()&lt;= EOMONTH(DATE(YEAR($O87),6, 1), 0), Overall!$A89&lt;&gt;"", MONTH($N87) &lt;= 6, MONTH($O87) &gt;= 6), IF($R87 &lt;&gt; "", $H87/$R87, ""), ""), "")</f>
        <v/>
      </c>
      <c r="AL87" s="10" t="str">
        <f ca="1">IFERROR(IF(AND(NOW()&lt;= EOMONTH(DATE(YEAR($O87),7, 1), 0), Overall!$A89&lt;&gt;"", MONTH($N87) &lt;= 7, MONTH($O87) &gt;= 7), IF($R87 &lt;&gt; "", $H87/$R87, ""), ""), "")</f>
        <v/>
      </c>
      <c r="AM87" s="10" t="str">
        <f ca="1">IFERROR(IF(AND(NOW()&lt;= EOMONTH(DATE(YEAR($O87),8, 1), 0), Overall!$A89&lt;&gt;"", MONTH($N87) &lt;= 8, MONTH($O87) &gt;= 8), IF($R87 &lt;&gt; "", $H87/$R87, ""), ""), "")</f>
        <v/>
      </c>
      <c r="AN87" s="10" t="str">
        <f ca="1">IFERROR(IF(AND(NOW()&lt;= EOMONTH(DATE(YEAR($O87),9, 1), 0), Overall!$A89&lt;&gt;"", MONTH($N87) &lt;= 9, MONTH($O87) &gt;= 9), IF($R87 &lt;&gt; "", $H87/$R87, ""), ""), "")</f>
        <v/>
      </c>
      <c r="AO87" s="10" t="str">
        <f ca="1">IFERROR(IF(AND(NOW()&lt;= EOMONTH(DATE(YEAR($O87),10, 1), 0), Overall!$A89&lt;&gt;"", MONTH($N87) &lt;= 10, MONTH($O87) &gt;= 10), IF($R87 &lt;&gt; "", $H87/$R87, ""), ""), "")</f>
        <v/>
      </c>
      <c r="AP87" s="10" t="str">
        <f ca="1">IFERROR(IF(AND(NOW()&lt;= EOMONTH(DATE(YEAR($O87),11, 1), 0), Overall!$A89&lt;&gt;"", MONTH($N87) &lt;=11, MONTH($O87) &gt;= 11), IF($R87 &lt;&gt; "", $H87/$R87, ""), ""), "")</f>
        <v/>
      </c>
      <c r="AQ87" s="10" t="str">
        <f ca="1">IFERROR(IF(AND(NOW()&lt;= EOMONTH(DATE(YEAR($O87),12, 1), 0), Overall!$A89&lt;&gt;"", MONTH($N87) &lt;= 12, MONTH($O87) &gt;= 12), IF($R87 &lt;&gt; "", $H87/$R87, ""), ""), "")</f>
        <v/>
      </c>
      <c r="AR87" s="16">
        <f t="shared" ca="1" si="3"/>
        <v>0</v>
      </c>
    </row>
    <row r="88" spans="1:44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6">
        <f>IF(Overall!F90&lt;&gt;"",VALUE(Overall!F90),"")</f>
        <v>1600000</v>
      </c>
      <c r="I88" s="6">
        <f>IF(Overall!G90&lt;&gt;"",VALUE(Overall!G90),"")</f>
        <v>59</v>
      </c>
      <c r="J88" s="6">
        <f>IF(Overall!H90&lt;&gt;"",VALUE(Overall!H90),"")</f>
        <v>0</v>
      </c>
      <c r="K88" s="6">
        <f>IF(Overall!I90&lt;&gt;"",VALUE(Overall!I90),"")</f>
        <v>2.92</v>
      </c>
      <c r="L88" s="6">
        <f>IF(Overall!J90&lt;&gt;"",VALUE(Overall!J90),"")</f>
        <v>0</v>
      </c>
      <c r="M88" s="6">
        <f>IF(Overall!K90&lt;&gt;"",VALUE(Overall!K90),"")</f>
        <v>2.92</v>
      </c>
      <c r="N88" s="7">
        <f>IF(Overall!L90&lt;&gt;"",DATEVALUE(MID(Overall!L90, FIND(",", Overall!L90) + 2, FIND(" ", Overall!L90) - FIND(",", Overall!L90) - 1) &amp; " " &amp; MID(Overall!L90, FIND(" ", Overall!L90) + 1, FIND(",", Overall!L90, FIND(" ", Overall!L90)) - FIND(" ", Overall!L90) - 1) &amp; ", " &amp; MID(Overall!L90, FIND(",", Overall!L90, FIND(",",Overall!L90) + 1) + 2, LEN(Overall!L90))),"")</f>
        <v>44317</v>
      </c>
      <c r="O88" s="7">
        <f>IF(Overall!M90&lt;&gt;"",DATEVALUE(MID(Overall!M90, FIND(",", Overall!M90) + 2, FIND(" ", Overall!M90) - FIND(",", Overall!M90) - 1) &amp; " " &amp; MID(Overall!M90, FIND(" ", Overall!M90) + 1, FIND(",", Overall!M90, FIND(" ", Overall!M90)) - FIND(" ", Overall!M90) - 1) &amp; ", " &amp; MID(Overall!M90, FIND(",", Overall!M90, FIND(",",Overall!M90) + 1) + 2, LEN(Overall!M90))),"")</f>
        <v>44561</v>
      </c>
      <c r="P88" s="7">
        <f>IF(Overall!N90&lt;&gt;"",DATEVALUE(MID(Overall!N90, FIND(",", Overall!N90) + 2, FIND(" ", Overall!N90) - FIND(",", Overall!N90) - 1) &amp; " " &amp; MID(Overall!N90, FIND(" ", Overall!N90) + 1, FIND(",", Overall!N90, FIND(" ", Overall!N90)) - FIND(" ", Overall!N90) - 1) &amp; ", " &amp; MID(Overall!N90, FIND(",", Overall!N90, FIND(",",Overall!N90) + 1) + 2, LEN(Overall!N90))),"")</f>
        <v>44333</v>
      </c>
      <c r="Q88" s="7">
        <f>IF(Overall!O90&lt;&gt;"",DATEVALUE(MID(Overall!O90, FIND(",", Overall!O90) + 2, FIND(" ", Overall!O90) - FIND(",", Overall!O90) - 1) &amp; " " &amp; MID(Overall!O90, FIND(" ", Overall!O90) + 1, FIND(",", Overall!O90, FIND(" ", Overall!O90)) - FIND(" ", Overall!O90) - 1) &amp; ", " &amp; MID(Overall!O90, FIND(",", Overall!O90, FIND(",",Overall!O90) + 1) + 2, LEN(Overall!O90))),"")</f>
        <v>44314</v>
      </c>
      <c r="R88" s="5">
        <f t="shared" si="2"/>
        <v>8</v>
      </c>
      <c r="S88" s="10" t="str">
        <f>IF(Overall!$A90&lt;&gt;"",IF(AND(MONTH($N88) &lt;= 1, MONTH($O88) &gt;= 1), IF($R88 &lt;&gt; "", $H88/$R88, ""), ""),"")</f>
        <v/>
      </c>
      <c r="T88" s="10" t="str">
        <f>IF(Overall!$A90&lt;&gt;"",IF(AND(MONTH($N88) &lt;= 2, MONTH($O88) &gt;= 2), IF($R88 &lt;&gt; "", $H88/$R88, ""), ""),"")</f>
        <v/>
      </c>
      <c r="U88" s="10" t="str">
        <f>IF(Overall!$A90&lt;&gt;"",IF(AND(MONTH($N88) &lt;= 3, MONTH($O88) &gt;= 3), IF($R88 &lt;&gt; "", $H88/$R88, ""), ""),"")</f>
        <v/>
      </c>
      <c r="V88" s="10" t="str">
        <f>IF(Overall!$A90&lt;&gt;"",IF(AND(MONTH($N88) &lt;= 4, MONTH($O88) &gt;= 4), IF($R88 &lt;&gt; "", $H88/$R88, ""), ""),"")</f>
        <v/>
      </c>
      <c r="W88" s="10">
        <f>IF(Overall!$A90&lt;&gt;"",IF(AND(MONTH($N88) &lt;= 5, MONTH($O88) &gt;= 5), IF($R88 &lt;&gt; "", $H88/$R88, ""), ""),"")</f>
        <v>200000</v>
      </c>
      <c r="X88" s="10">
        <f>IF(Overall!$A90&lt;&gt;"",IF(AND(MONTH($N88) &lt;= 6, MONTH($O88) &gt;= 6), IF($R88 &lt;&gt; "", $H88/$R88, ""), ""),"")</f>
        <v>200000</v>
      </c>
      <c r="Y88" s="10">
        <f>IF(Overall!$A90&lt;&gt;"",IF(AND(MONTH($N88) &lt;= 7, MONTH($O88) &gt;= 7 ), IF($R88 &lt;&gt; "", $H88/$R88, ""), ""),"")</f>
        <v>200000</v>
      </c>
      <c r="Z88" s="10">
        <f>IF(Overall!$A90&lt;&gt;"",IF(AND(MONTH($N88) &lt;= 8, MONTH($O88) &gt;= 8), IF($R88 &lt;&gt; "", $H88/$R88, ""), ""),"")</f>
        <v>200000</v>
      </c>
      <c r="AA88" s="10">
        <f>IF(Overall!$A90&lt;&gt;"",IF(AND(MONTH($N88) &lt;= 9, MONTH($O88) &gt;= 9), IF($R88 &lt;&gt; "", $H88/$R88, ""), ""),"")</f>
        <v>200000</v>
      </c>
      <c r="AB88" s="10">
        <f>IF(Overall!$A90&lt;&gt;"",IF(AND(MONTH($N88) &lt;= 10, MONTH($O88) &gt;= 10), IF($R88 &lt;&gt; "", $H88/$R88, ""), ""),"")</f>
        <v>200000</v>
      </c>
      <c r="AC88" s="10">
        <f>IF(Overall!$A90&lt;&gt;"",IF(AND(MONTH($N88) &lt;= 11, MONTH($O88) &gt;= 11), IF($R88 &lt;&gt; "", $H88/$R88, ""), ""),"")</f>
        <v>200000</v>
      </c>
      <c r="AD88" s="10">
        <f>IF(Overall!$A90&lt;&gt;"",IF(AND(MONTH($N88) &lt;= 12, MONTH($O88) &gt;= 12), IF($R88 &lt;&gt; "", $H88/$R88, ""), ""),"")</f>
        <v>200000</v>
      </c>
      <c r="AF88" s="10" t="str">
        <f ca="1">IFERROR(IF(AND(NOW()&lt;= EOMONTH(DATE(YEAR($O88),1, 1), 0), Overall!$A90&lt;&gt;"", MONTH($N88) &lt;= 1, MONTH($O88) &gt;= 1), IF($R88 &lt;&gt; "", $H88/$R88, ""), ""), "")</f>
        <v/>
      </c>
      <c r="AG88" s="10" t="str">
        <f ca="1">IFERROR(IF(AND(NOW()&lt;= EOMONTH(DATE(YEAR($O88),2, 1), 0), Overall!$A90&lt;&gt;"", MONTH($N88) &lt;= 2, MONTH($O88) &gt;= 2), IF($R88 &lt;&gt; "", $H88/$R88, ""), ""), "")</f>
        <v/>
      </c>
      <c r="AH88" s="10" t="str">
        <f ca="1">IFERROR(IF(AND(NOW()&lt;= EOMONTH(DATE(YEAR($O88),3, 1), 0), Overall!$A90&lt;&gt;"", MONTH($N88) &lt;= 3, MONTH($O88) &gt;= 3), IF($R88 &lt;&gt; "", $H88/$R88, ""), ""), "")</f>
        <v/>
      </c>
      <c r="AI88" s="10" t="str">
        <f ca="1">IFERROR(IF(AND(NOW()&lt;= EOMONTH(DATE(YEAR($O88),4, 1), 0), Overall!$A90&lt;&gt;"", MONTH($N88) &lt;= 4, MONTH($O88) &gt;= 4), IF($R88 &lt;&gt; "", $H88/$R88, ""), ""), "")</f>
        <v/>
      </c>
      <c r="AJ88" s="10" t="str">
        <f ca="1">IFERROR(IF(AND(NOW()&lt;= EOMONTH(DATE(YEAR($O88),5, 1), 0), Overall!$A90&lt;&gt;"", MONTH($N88) &lt;= 5, MONTH($O88) &gt;= 5), IF($R88 &lt;&gt; "", $H88/$R88, ""), ""), "")</f>
        <v/>
      </c>
      <c r="AK88" s="10" t="str">
        <f ca="1">IFERROR(IF(AND(NOW()&lt;= EOMONTH(DATE(YEAR($O88),6, 1), 0), Overall!$A90&lt;&gt;"", MONTH($N88) &lt;= 6, MONTH($O88) &gt;= 6), IF($R88 &lt;&gt; "", $H88/$R88, ""), ""), "")</f>
        <v/>
      </c>
      <c r="AL88" s="10" t="str">
        <f ca="1">IFERROR(IF(AND(NOW()&lt;= EOMONTH(DATE(YEAR($O88),7, 1), 0), Overall!$A90&lt;&gt;"", MONTH($N88) &lt;= 7, MONTH($O88) &gt;= 7), IF($R88 &lt;&gt; "", $H88/$R88, ""), ""), "")</f>
        <v/>
      </c>
      <c r="AM88" s="10" t="str">
        <f ca="1">IFERROR(IF(AND(NOW()&lt;= EOMONTH(DATE(YEAR($O88),8, 1), 0), Overall!$A90&lt;&gt;"", MONTH($N88) &lt;= 8, MONTH($O88) &gt;= 8), IF($R88 &lt;&gt; "", $H88/$R88, ""), ""), "")</f>
        <v/>
      </c>
      <c r="AN88" s="10" t="str">
        <f ca="1">IFERROR(IF(AND(NOW()&lt;= EOMONTH(DATE(YEAR($O88),9, 1), 0), Overall!$A90&lt;&gt;"", MONTH($N88) &lt;= 9, MONTH($O88) &gt;= 9), IF($R88 &lt;&gt; "", $H88/$R88, ""), ""), "")</f>
        <v/>
      </c>
      <c r="AO88" s="10" t="str">
        <f ca="1">IFERROR(IF(AND(NOW()&lt;= EOMONTH(DATE(YEAR($O88),10, 1), 0), Overall!$A90&lt;&gt;"", MONTH($N88) &lt;= 10, MONTH($O88) &gt;= 10), IF($R88 &lt;&gt; "", $H88/$R88, ""), ""), "")</f>
        <v/>
      </c>
      <c r="AP88" s="10" t="str">
        <f ca="1">IFERROR(IF(AND(NOW()&lt;= EOMONTH(DATE(YEAR($O88),11, 1), 0), Overall!$A90&lt;&gt;"", MONTH($N88) &lt;=11, MONTH($O88) &gt;= 11), IF($R88 &lt;&gt; "", $H88/$R88, ""), ""), "")</f>
        <v/>
      </c>
      <c r="AQ88" s="10" t="str">
        <f ca="1">IFERROR(IF(AND(NOW()&lt;= EOMONTH(DATE(YEAR($O88),12, 1), 0), Overall!$A90&lt;&gt;"", MONTH($N88) &lt;= 12, MONTH($O88) &gt;= 12), IF($R88 &lt;&gt; "", $H88/$R88, ""), ""), "")</f>
        <v/>
      </c>
      <c r="AR88" s="16">
        <f t="shared" ca="1" si="3"/>
        <v>0</v>
      </c>
    </row>
    <row r="89" spans="1:44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6">
        <f>IF(Overall!F91&lt;&gt;"",VALUE(Overall!F91),"")</f>
        <v>1600000</v>
      </c>
      <c r="I89" s="6">
        <f>IF(Overall!G91&lt;&gt;"",VALUE(Overall!G91),"")</f>
        <v>59</v>
      </c>
      <c r="J89" s="6">
        <f>IF(Overall!H91&lt;&gt;"",VALUE(Overall!H91),"")</f>
        <v>0</v>
      </c>
      <c r="K89" s="6">
        <f>IF(Overall!I91&lt;&gt;"",VALUE(Overall!I91),"")</f>
        <v>2.92</v>
      </c>
      <c r="L89" s="6">
        <f>IF(Overall!J91&lt;&gt;"",VALUE(Overall!J91),"")</f>
        <v>0</v>
      </c>
      <c r="M89" s="6">
        <f>IF(Overall!K91&lt;&gt;"",VALUE(Overall!K91),"")</f>
        <v>2.92</v>
      </c>
      <c r="N89" s="7">
        <f>IF(Overall!L91&lt;&gt;"",DATEVALUE(MID(Overall!L91, FIND(",", Overall!L91) + 2, FIND(" ", Overall!L91) - FIND(",", Overall!L91) - 1) &amp; " " &amp; MID(Overall!L91, FIND(" ", Overall!L91) + 1, FIND(",", Overall!L91, FIND(" ", Overall!L91)) - FIND(" ", Overall!L91) - 1) &amp; ", " &amp; MID(Overall!L91, FIND(",", Overall!L91, FIND(",",Overall!L91) + 1) + 2, LEN(Overall!L91))),"")</f>
        <v>44317</v>
      </c>
      <c r="O89" s="7">
        <f>IF(Overall!M91&lt;&gt;"",DATEVALUE(MID(Overall!M91, FIND(",", Overall!M91) + 2, FIND(" ", Overall!M91) - FIND(",", Overall!M91) - 1) &amp; " " &amp; MID(Overall!M91, FIND(" ", Overall!M91) + 1, FIND(",", Overall!M91, FIND(" ", Overall!M91)) - FIND(" ", Overall!M91) - 1) &amp; ", " &amp; MID(Overall!M91, FIND(",", Overall!M91, FIND(",",Overall!M91) + 1) + 2, LEN(Overall!M91))),"")</f>
        <v>44561</v>
      </c>
      <c r="P89" s="7">
        <f>IF(Overall!N91&lt;&gt;"",DATEVALUE(MID(Overall!N91, FIND(",", Overall!N91) + 2, FIND(" ", Overall!N91) - FIND(",", Overall!N91) - 1) &amp; " " &amp; MID(Overall!N91, FIND(" ", Overall!N91) + 1, FIND(",", Overall!N91, FIND(" ", Overall!N91)) - FIND(" ", Overall!N91) - 1) &amp; ", " &amp; MID(Overall!N91, FIND(",", Overall!N91, FIND(",",Overall!N91) + 1) + 2, LEN(Overall!N91))),"")</f>
        <v>44333</v>
      </c>
      <c r="Q89" s="7">
        <f>IF(Overall!O91&lt;&gt;"",DATEVALUE(MID(Overall!O91, FIND(",", Overall!O91) + 2, FIND(" ", Overall!O91) - FIND(",", Overall!O91) - 1) &amp; " " &amp; MID(Overall!O91, FIND(" ", Overall!O91) + 1, FIND(",", Overall!O91, FIND(" ", Overall!O91)) - FIND(" ", Overall!O91) - 1) &amp; ", " &amp; MID(Overall!O91, FIND(",", Overall!O91, FIND(",",Overall!O91) + 1) + 2, LEN(Overall!O91))),"")</f>
        <v>44313</v>
      </c>
      <c r="R89" s="5">
        <f t="shared" si="2"/>
        <v>8</v>
      </c>
      <c r="S89" s="10" t="str">
        <f>IF(Overall!$A91&lt;&gt;"",IF(AND(MONTH($N89) &lt;= 1, MONTH($O89) &gt;= 1), IF($R89 &lt;&gt; "", $H89/$R89, ""), ""),"")</f>
        <v/>
      </c>
      <c r="T89" s="10" t="str">
        <f>IF(Overall!$A91&lt;&gt;"",IF(AND(MONTH($N89) &lt;= 2, MONTH($O89) &gt;= 2), IF($R89 &lt;&gt; "", $H89/$R89, ""), ""),"")</f>
        <v/>
      </c>
      <c r="U89" s="10" t="str">
        <f>IF(Overall!$A91&lt;&gt;"",IF(AND(MONTH($N89) &lt;= 3, MONTH($O89) &gt;= 3), IF($R89 &lt;&gt; "", $H89/$R89, ""), ""),"")</f>
        <v/>
      </c>
      <c r="V89" s="10" t="str">
        <f>IF(Overall!$A91&lt;&gt;"",IF(AND(MONTH($N89) &lt;= 4, MONTH($O89) &gt;= 4), IF($R89 &lt;&gt; "", $H89/$R89, ""), ""),"")</f>
        <v/>
      </c>
      <c r="W89" s="10">
        <f>IF(Overall!$A91&lt;&gt;"",IF(AND(MONTH($N89) &lt;= 5, MONTH($O89) &gt;= 5), IF($R89 &lt;&gt; "", $H89/$R89, ""), ""),"")</f>
        <v>200000</v>
      </c>
      <c r="X89" s="10">
        <f>IF(Overall!$A91&lt;&gt;"",IF(AND(MONTH($N89) &lt;= 6, MONTH($O89) &gt;= 6), IF($R89 &lt;&gt; "", $H89/$R89, ""), ""),"")</f>
        <v>200000</v>
      </c>
      <c r="Y89" s="10">
        <f>IF(Overall!$A91&lt;&gt;"",IF(AND(MONTH($N89) &lt;= 7, MONTH($O89) &gt;= 7 ), IF($R89 &lt;&gt; "", $H89/$R89, ""), ""),"")</f>
        <v>200000</v>
      </c>
      <c r="Z89" s="10">
        <f>IF(Overall!$A91&lt;&gt;"",IF(AND(MONTH($N89) &lt;= 8, MONTH($O89) &gt;= 8), IF($R89 &lt;&gt; "", $H89/$R89, ""), ""),"")</f>
        <v>200000</v>
      </c>
      <c r="AA89" s="10">
        <f>IF(Overall!$A91&lt;&gt;"",IF(AND(MONTH($N89) &lt;= 9, MONTH($O89) &gt;= 9), IF($R89 &lt;&gt; "", $H89/$R89, ""), ""),"")</f>
        <v>200000</v>
      </c>
      <c r="AB89" s="10">
        <f>IF(Overall!$A91&lt;&gt;"",IF(AND(MONTH($N89) &lt;= 10, MONTH($O89) &gt;= 10), IF($R89 &lt;&gt; "", $H89/$R89, ""), ""),"")</f>
        <v>200000</v>
      </c>
      <c r="AC89" s="10">
        <f>IF(Overall!$A91&lt;&gt;"",IF(AND(MONTH($N89) &lt;= 11, MONTH($O89) &gt;= 11), IF($R89 &lt;&gt; "", $H89/$R89, ""), ""),"")</f>
        <v>200000</v>
      </c>
      <c r="AD89" s="10">
        <f>IF(Overall!$A91&lt;&gt;"",IF(AND(MONTH($N89) &lt;= 12, MONTH($O89) &gt;= 12), IF($R89 &lt;&gt; "", $H89/$R89, ""), ""),"")</f>
        <v>200000</v>
      </c>
      <c r="AF89" s="10" t="str">
        <f ca="1">IFERROR(IF(AND(NOW()&lt;= EOMONTH(DATE(YEAR($O89),1, 1), 0), Overall!$A91&lt;&gt;"", MONTH($N89) &lt;= 1, MONTH($O89) &gt;= 1), IF($R89 &lt;&gt; "", $H89/$R89, ""), ""), "")</f>
        <v/>
      </c>
      <c r="AG89" s="10" t="str">
        <f ca="1">IFERROR(IF(AND(NOW()&lt;= EOMONTH(DATE(YEAR($O89),2, 1), 0), Overall!$A91&lt;&gt;"", MONTH($N89) &lt;= 2, MONTH($O89) &gt;= 2), IF($R89 &lt;&gt; "", $H89/$R89, ""), ""), "")</f>
        <v/>
      </c>
      <c r="AH89" s="10" t="str">
        <f ca="1">IFERROR(IF(AND(NOW()&lt;= EOMONTH(DATE(YEAR($O89),3, 1), 0), Overall!$A91&lt;&gt;"", MONTH($N89) &lt;= 3, MONTH($O89) &gt;= 3), IF($R89 &lt;&gt; "", $H89/$R89, ""), ""), "")</f>
        <v/>
      </c>
      <c r="AI89" s="10" t="str">
        <f ca="1">IFERROR(IF(AND(NOW()&lt;= EOMONTH(DATE(YEAR($O89),4, 1), 0), Overall!$A91&lt;&gt;"", MONTH($N89) &lt;= 4, MONTH($O89) &gt;= 4), IF($R89 &lt;&gt; "", $H89/$R89, ""), ""), "")</f>
        <v/>
      </c>
      <c r="AJ89" s="10" t="str">
        <f ca="1">IFERROR(IF(AND(NOW()&lt;= EOMONTH(DATE(YEAR($O89),5, 1), 0), Overall!$A91&lt;&gt;"", MONTH($N89) &lt;= 5, MONTH($O89) &gt;= 5), IF($R89 &lt;&gt; "", $H89/$R89, ""), ""), "")</f>
        <v/>
      </c>
      <c r="AK89" s="10" t="str">
        <f ca="1">IFERROR(IF(AND(NOW()&lt;= EOMONTH(DATE(YEAR($O89),6, 1), 0), Overall!$A91&lt;&gt;"", MONTH($N89) &lt;= 6, MONTH($O89) &gt;= 6), IF($R89 &lt;&gt; "", $H89/$R89, ""), ""), "")</f>
        <v/>
      </c>
      <c r="AL89" s="10" t="str">
        <f ca="1">IFERROR(IF(AND(NOW()&lt;= EOMONTH(DATE(YEAR($O89),7, 1), 0), Overall!$A91&lt;&gt;"", MONTH($N89) &lt;= 7, MONTH($O89) &gt;= 7), IF($R89 &lt;&gt; "", $H89/$R89, ""), ""), "")</f>
        <v/>
      </c>
      <c r="AM89" s="10" t="str">
        <f ca="1">IFERROR(IF(AND(NOW()&lt;= EOMONTH(DATE(YEAR($O89),8, 1), 0), Overall!$A91&lt;&gt;"", MONTH($N89) &lt;= 8, MONTH($O89) &gt;= 8), IF($R89 &lt;&gt; "", $H89/$R89, ""), ""), "")</f>
        <v/>
      </c>
      <c r="AN89" s="10" t="str">
        <f ca="1">IFERROR(IF(AND(NOW()&lt;= EOMONTH(DATE(YEAR($O89),9, 1), 0), Overall!$A91&lt;&gt;"", MONTH($N89) &lt;= 9, MONTH($O89) &gt;= 9), IF($R89 &lt;&gt; "", $H89/$R89, ""), ""), "")</f>
        <v/>
      </c>
      <c r="AO89" s="10" t="str">
        <f ca="1">IFERROR(IF(AND(NOW()&lt;= EOMONTH(DATE(YEAR($O89),10, 1), 0), Overall!$A91&lt;&gt;"", MONTH($N89) &lt;= 10, MONTH($O89) &gt;= 10), IF($R89 &lt;&gt; "", $H89/$R89, ""), ""), "")</f>
        <v/>
      </c>
      <c r="AP89" s="10" t="str">
        <f ca="1">IFERROR(IF(AND(NOW()&lt;= EOMONTH(DATE(YEAR($O89),11, 1), 0), Overall!$A91&lt;&gt;"", MONTH($N89) &lt;=11, MONTH($O89) &gt;= 11), IF($R89 &lt;&gt; "", $H89/$R89, ""), ""), "")</f>
        <v/>
      </c>
      <c r="AQ89" s="10" t="str">
        <f ca="1">IFERROR(IF(AND(NOW()&lt;= EOMONTH(DATE(YEAR($O89),12, 1), 0), Overall!$A91&lt;&gt;"", MONTH($N89) &lt;= 12, MONTH($O89) &gt;= 12), IF($R89 &lt;&gt; "", $H89/$R89, ""), ""), "")</f>
        <v/>
      </c>
      <c r="AR89" s="16">
        <f t="shared" ca="1" si="3"/>
        <v>0</v>
      </c>
    </row>
    <row r="90" spans="1:44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6">
        <f>IF(Overall!F92&lt;&gt;"",VALUE(Overall!F92),"")</f>
        <v>800000</v>
      </c>
      <c r="I90" s="6">
        <f>IF(Overall!G92&lt;&gt;"",VALUE(Overall!G92),"")</f>
        <v>59</v>
      </c>
      <c r="J90" s="6">
        <f>IF(Overall!H92&lt;&gt;"",VALUE(Overall!H92),"")</f>
        <v>0</v>
      </c>
      <c r="K90" s="6">
        <f>IF(Overall!I92&lt;&gt;"",VALUE(Overall!I92),"")</f>
        <v>2.9</v>
      </c>
      <c r="L90" s="6">
        <f>IF(Overall!J92&lt;&gt;"",VALUE(Overall!J92),"")</f>
        <v>0</v>
      </c>
      <c r="M90" s="6">
        <f>IF(Overall!K92&lt;&gt;"",VALUE(Overall!K92),"")</f>
        <v>2.9</v>
      </c>
      <c r="N90" s="7">
        <f>IF(Overall!L92&lt;&gt;"",DATEVALUE(MID(Overall!L92, FIND(",", Overall!L92) + 2, FIND(" ", Overall!L92) - FIND(",", Overall!L92) - 1) &amp; " " &amp; MID(Overall!L92, FIND(" ", Overall!L92) + 1, FIND(",", Overall!L92, FIND(" ", Overall!L92)) - FIND(" ", Overall!L92) - 1) &amp; ", " &amp; MID(Overall!L92, FIND(",", Overall!L92, FIND(",",Overall!L92) + 1) + 2, LEN(Overall!L92))),"")</f>
        <v>44317</v>
      </c>
      <c r="O90" s="7">
        <f>IF(Overall!M92&lt;&gt;"",DATEVALUE(MID(Overall!M92, FIND(",", Overall!M92) + 2, FIND(" ", Overall!M92) - FIND(",", Overall!M92) - 1) &amp; " " &amp; MID(Overall!M92, FIND(" ", Overall!M92) + 1, FIND(",", Overall!M92, FIND(" ", Overall!M92)) - FIND(" ", Overall!M92) - 1) &amp; ", " &amp; MID(Overall!M92, FIND(",", Overall!M92, FIND(",",Overall!M92) + 1) + 2, LEN(Overall!M92))),"")</f>
        <v>44561</v>
      </c>
      <c r="P90" s="7">
        <f>IF(Overall!N92&lt;&gt;"",DATEVALUE(MID(Overall!N92, FIND(",", Overall!N92) + 2, FIND(" ", Overall!N92) - FIND(",", Overall!N92) - 1) &amp; " " &amp; MID(Overall!N92, FIND(" ", Overall!N92) + 1, FIND(",", Overall!N92, FIND(" ", Overall!N92)) - FIND(" ", Overall!N92) - 1) &amp; ", " &amp; MID(Overall!N92, FIND(",", Overall!N92, FIND(",",Overall!N92) + 1) + 2, LEN(Overall!N92))),"")</f>
        <v>44333</v>
      </c>
      <c r="Q90" s="7">
        <f>IF(Overall!O92&lt;&gt;"",DATEVALUE(MID(Overall!O92, FIND(",", Overall!O92) + 2, FIND(" ", Overall!O92) - FIND(",", Overall!O92) - 1) &amp; " " &amp; MID(Overall!O92, FIND(" ", Overall!O92) + 1, FIND(",", Overall!O92, FIND(" ", Overall!O92)) - FIND(" ", Overall!O92) - 1) &amp; ", " &amp; MID(Overall!O92, FIND(",", Overall!O92, FIND(",",Overall!O92) + 1) + 2, LEN(Overall!O92))),"")</f>
        <v>44313</v>
      </c>
      <c r="R90" s="5">
        <f t="shared" si="2"/>
        <v>8</v>
      </c>
      <c r="S90" s="10" t="str">
        <f>IF(Overall!$A92&lt;&gt;"",IF(AND(MONTH($N90) &lt;= 1, MONTH($O90) &gt;= 1), IF($R90 &lt;&gt; "", $H90/$R90, ""), ""),"")</f>
        <v/>
      </c>
      <c r="T90" s="10" t="str">
        <f>IF(Overall!$A92&lt;&gt;"",IF(AND(MONTH($N90) &lt;= 2, MONTH($O90) &gt;= 2), IF($R90 &lt;&gt; "", $H90/$R90, ""), ""),"")</f>
        <v/>
      </c>
      <c r="U90" s="10" t="str">
        <f>IF(Overall!$A92&lt;&gt;"",IF(AND(MONTH($N90) &lt;= 3, MONTH($O90) &gt;= 3), IF($R90 &lt;&gt; "", $H90/$R90, ""), ""),"")</f>
        <v/>
      </c>
      <c r="V90" s="10" t="str">
        <f>IF(Overall!$A92&lt;&gt;"",IF(AND(MONTH($N90) &lt;= 4, MONTH($O90) &gt;= 4), IF($R90 &lt;&gt; "", $H90/$R90, ""), ""),"")</f>
        <v/>
      </c>
      <c r="W90" s="10">
        <f>IF(Overall!$A92&lt;&gt;"",IF(AND(MONTH($N90) &lt;= 5, MONTH($O90) &gt;= 5), IF($R90 &lt;&gt; "", $H90/$R90, ""), ""),"")</f>
        <v>100000</v>
      </c>
      <c r="X90" s="10">
        <f>IF(Overall!$A92&lt;&gt;"",IF(AND(MONTH($N90) &lt;= 6, MONTH($O90) &gt;= 6), IF($R90 &lt;&gt; "", $H90/$R90, ""), ""),"")</f>
        <v>100000</v>
      </c>
      <c r="Y90" s="10">
        <f>IF(Overall!$A92&lt;&gt;"",IF(AND(MONTH($N90) &lt;= 7, MONTH($O90) &gt;= 7 ), IF($R90 &lt;&gt; "", $H90/$R90, ""), ""),"")</f>
        <v>100000</v>
      </c>
      <c r="Z90" s="10">
        <f>IF(Overall!$A92&lt;&gt;"",IF(AND(MONTH($N90) &lt;= 8, MONTH($O90) &gt;= 8), IF($R90 &lt;&gt; "", $H90/$R90, ""), ""),"")</f>
        <v>100000</v>
      </c>
      <c r="AA90" s="10">
        <f>IF(Overall!$A92&lt;&gt;"",IF(AND(MONTH($N90) &lt;= 9, MONTH($O90) &gt;= 9), IF($R90 &lt;&gt; "", $H90/$R90, ""), ""),"")</f>
        <v>100000</v>
      </c>
      <c r="AB90" s="10">
        <f>IF(Overall!$A92&lt;&gt;"",IF(AND(MONTH($N90) &lt;= 10, MONTH($O90) &gt;= 10), IF($R90 &lt;&gt; "", $H90/$R90, ""), ""),"")</f>
        <v>100000</v>
      </c>
      <c r="AC90" s="10">
        <f>IF(Overall!$A92&lt;&gt;"",IF(AND(MONTH($N90) &lt;= 11, MONTH($O90) &gt;= 11), IF($R90 &lt;&gt; "", $H90/$R90, ""), ""),"")</f>
        <v>100000</v>
      </c>
      <c r="AD90" s="10">
        <f>IF(Overall!$A92&lt;&gt;"",IF(AND(MONTH($N90) &lt;= 12, MONTH($O90) &gt;= 12), IF($R90 &lt;&gt; "", $H90/$R90, ""), ""),"")</f>
        <v>100000</v>
      </c>
      <c r="AF90" s="10" t="str">
        <f ca="1">IFERROR(IF(AND(NOW()&lt;= EOMONTH(DATE(YEAR($O90),1, 1), 0), Overall!$A92&lt;&gt;"", MONTH($N90) &lt;= 1, MONTH($O90) &gt;= 1), IF($R90 &lt;&gt; "", $H90/$R90, ""), ""), "")</f>
        <v/>
      </c>
      <c r="AG90" s="10" t="str">
        <f ca="1">IFERROR(IF(AND(NOW()&lt;= EOMONTH(DATE(YEAR($O90),2, 1), 0), Overall!$A92&lt;&gt;"", MONTH($N90) &lt;= 2, MONTH($O90) &gt;= 2), IF($R90 &lt;&gt; "", $H90/$R90, ""), ""), "")</f>
        <v/>
      </c>
      <c r="AH90" s="10" t="str">
        <f ca="1">IFERROR(IF(AND(NOW()&lt;= EOMONTH(DATE(YEAR($O90),3, 1), 0), Overall!$A92&lt;&gt;"", MONTH($N90) &lt;= 3, MONTH($O90) &gt;= 3), IF($R90 &lt;&gt; "", $H90/$R90, ""), ""), "")</f>
        <v/>
      </c>
      <c r="AI90" s="10" t="str">
        <f ca="1">IFERROR(IF(AND(NOW()&lt;= EOMONTH(DATE(YEAR($O90),4, 1), 0), Overall!$A92&lt;&gt;"", MONTH($N90) &lt;= 4, MONTH($O90) &gt;= 4), IF($R90 &lt;&gt; "", $H90/$R90, ""), ""), "")</f>
        <v/>
      </c>
      <c r="AJ90" s="10" t="str">
        <f ca="1">IFERROR(IF(AND(NOW()&lt;= EOMONTH(DATE(YEAR($O90),5, 1), 0), Overall!$A92&lt;&gt;"", MONTH($N90) &lt;= 5, MONTH($O90) &gt;= 5), IF($R90 &lt;&gt; "", $H90/$R90, ""), ""), "")</f>
        <v/>
      </c>
      <c r="AK90" s="10" t="str">
        <f ca="1">IFERROR(IF(AND(NOW()&lt;= EOMONTH(DATE(YEAR($O90),6, 1), 0), Overall!$A92&lt;&gt;"", MONTH($N90) &lt;= 6, MONTH($O90) &gt;= 6), IF($R90 &lt;&gt; "", $H90/$R90, ""), ""), "")</f>
        <v/>
      </c>
      <c r="AL90" s="10" t="str">
        <f ca="1">IFERROR(IF(AND(NOW()&lt;= EOMONTH(DATE(YEAR($O90),7, 1), 0), Overall!$A92&lt;&gt;"", MONTH($N90) &lt;= 7, MONTH($O90) &gt;= 7), IF($R90 &lt;&gt; "", $H90/$R90, ""), ""), "")</f>
        <v/>
      </c>
      <c r="AM90" s="10" t="str">
        <f ca="1">IFERROR(IF(AND(NOW()&lt;= EOMONTH(DATE(YEAR($O90),8, 1), 0), Overall!$A92&lt;&gt;"", MONTH($N90) &lt;= 8, MONTH($O90) &gt;= 8), IF($R90 &lt;&gt; "", $H90/$R90, ""), ""), "")</f>
        <v/>
      </c>
      <c r="AN90" s="10" t="str">
        <f ca="1">IFERROR(IF(AND(NOW()&lt;= EOMONTH(DATE(YEAR($O90),9, 1), 0), Overall!$A92&lt;&gt;"", MONTH($N90) &lt;= 9, MONTH($O90) &gt;= 9), IF($R90 &lt;&gt; "", $H90/$R90, ""), ""), "")</f>
        <v/>
      </c>
      <c r="AO90" s="10" t="str">
        <f ca="1">IFERROR(IF(AND(NOW()&lt;= EOMONTH(DATE(YEAR($O90),10, 1), 0), Overall!$A92&lt;&gt;"", MONTH($N90) &lt;= 10, MONTH($O90) &gt;= 10), IF($R90 &lt;&gt; "", $H90/$R90, ""), ""), "")</f>
        <v/>
      </c>
      <c r="AP90" s="10" t="str">
        <f ca="1">IFERROR(IF(AND(NOW()&lt;= EOMONTH(DATE(YEAR($O90),11, 1), 0), Overall!$A92&lt;&gt;"", MONTH($N90) &lt;=11, MONTH($O90) &gt;= 11), IF($R90 &lt;&gt; "", $H90/$R90, ""), ""), "")</f>
        <v/>
      </c>
      <c r="AQ90" s="10" t="str">
        <f ca="1">IFERROR(IF(AND(NOW()&lt;= EOMONTH(DATE(YEAR($O90),12, 1), 0), Overall!$A92&lt;&gt;"", MONTH($N90) &lt;= 12, MONTH($O90) &gt;= 12), IF($R90 &lt;&gt; "", $H90/$R90, ""), ""), "")</f>
        <v/>
      </c>
      <c r="AR90" s="16">
        <f t="shared" ca="1" si="3"/>
        <v>0</v>
      </c>
    </row>
    <row r="91" spans="1:44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6">
        <f>IF(Overall!F93&lt;&gt;"",VALUE(Overall!F93),"")</f>
        <v>1600000</v>
      </c>
      <c r="I91" s="6">
        <f>IF(Overall!G93&lt;&gt;"",VALUE(Overall!G93),"")</f>
        <v>59</v>
      </c>
      <c r="J91" s="6">
        <f>IF(Overall!H93&lt;&gt;"",VALUE(Overall!H93),"")</f>
        <v>0</v>
      </c>
      <c r="K91" s="6">
        <f>IF(Overall!I93&lt;&gt;"",VALUE(Overall!I93),"")</f>
        <v>2.77</v>
      </c>
      <c r="L91" s="6">
        <f>IF(Overall!J93&lt;&gt;"",VALUE(Overall!J93),"")</f>
        <v>0</v>
      </c>
      <c r="M91" s="6">
        <f>IF(Overall!K93&lt;&gt;"",VALUE(Overall!K93),"")</f>
        <v>2.77</v>
      </c>
      <c r="N91" s="7">
        <f>IF(Overall!L93&lt;&gt;"",DATEVALUE(MID(Overall!L93, FIND(",", Overall!L93) + 2, FIND(" ", Overall!L93) - FIND(",", Overall!L93) - 1) &amp; " " &amp; MID(Overall!L93, FIND(" ", Overall!L93) + 1, FIND(",", Overall!L93, FIND(" ", Overall!L93)) - FIND(" ", Overall!L93) - 1) &amp; ", " &amp; MID(Overall!L93, FIND(",", Overall!L93, FIND(",",Overall!L93) + 1) + 2, LEN(Overall!L93))),"")</f>
        <v>44317</v>
      </c>
      <c r="O91" s="7">
        <f>IF(Overall!M93&lt;&gt;"",DATEVALUE(MID(Overall!M93, FIND(",", Overall!M93) + 2, FIND(" ", Overall!M93) - FIND(",", Overall!M93) - 1) &amp; " " &amp; MID(Overall!M93, FIND(" ", Overall!M93) + 1, FIND(",", Overall!M93, FIND(" ", Overall!M93)) - FIND(" ", Overall!M93) - 1) &amp; ", " &amp; MID(Overall!M93, FIND(",", Overall!M93, FIND(",",Overall!M93) + 1) + 2, LEN(Overall!M93))),"")</f>
        <v>44561</v>
      </c>
      <c r="P91" s="7">
        <f>IF(Overall!N93&lt;&gt;"",DATEVALUE(MID(Overall!N93, FIND(",", Overall!N93) + 2, FIND(" ", Overall!N93) - FIND(",", Overall!N93) - 1) &amp; " " &amp; MID(Overall!N93, FIND(" ", Overall!N93) + 1, FIND(",", Overall!N93, FIND(" ", Overall!N93)) - FIND(" ", Overall!N93) - 1) &amp; ", " &amp; MID(Overall!N93, FIND(",", Overall!N93, FIND(",",Overall!N93) + 1) + 2, LEN(Overall!N93))),"")</f>
        <v>44336</v>
      </c>
      <c r="Q91" s="7">
        <f>IF(Overall!O93&lt;&gt;"",DATEVALUE(MID(Overall!O93, FIND(",", Overall!O93) + 2, FIND(" ", Overall!O93) - FIND(",", Overall!O93) - 1) &amp; " " &amp; MID(Overall!O93, FIND(" ", Overall!O93) + 1, FIND(",", Overall!O93, FIND(" ", Overall!O93)) - FIND(" ", Overall!O93) - 1) &amp; ", " &amp; MID(Overall!O93, FIND(",", Overall!O93, FIND(",",Overall!O93) + 1) + 2, LEN(Overall!O93))),"")</f>
        <v>44314</v>
      </c>
      <c r="R91" s="5">
        <f t="shared" si="2"/>
        <v>8</v>
      </c>
      <c r="S91" s="10" t="str">
        <f>IF(Overall!$A93&lt;&gt;"",IF(AND(MONTH($N91) &lt;= 1, MONTH($O91) &gt;= 1), IF($R91 &lt;&gt; "", $H91/$R91, ""), ""),"")</f>
        <v/>
      </c>
      <c r="T91" s="10" t="str">
        <f>IF(Overall!$A93&lt;&gt;"",IF(AND(MONTH($N91) &lt;= 2, MONTH($O91) &gt;= 2), IF($R91 &lt;&gt; "", $H91/$R91, ""), ""),"")</f>
        <v/>
      </c>
      <c r="U91" s="10" t="str">
        <f>IF(Overall!$A93&lt;&gt;"",IF(AND(MONTH($N91) &lt;= 3, MONTH($O91) &gt;= 3), IF($R91 &lt;&gt; "", $H91/$R91, ""), ""),"")</f>
        <v/>
      </c>
      <c r="V91" s="10" t="str">
        <f>IF(Overall!$A93&lt;&gt;"",IF(AND(MONTH($N91) &lt;= 4, MONTH($O91) &gt;= 4), IF($R91 &lt;&gt; "", $H91/$R91, ""), ""),"")</f>
        <v/>
      </c>
      <c r="W91" s="10">
        <f>IF(Overall!$A93&lt;&gt;"",IF(AND(MONTH($N91) &lt;= 5, MONTH($O91) &gt;= 5), IF($R91 &lt;&gt; "", $H91/$R91, ""), ""),"")</f>
        <v>200000</v>
      </c>
      <c r="X91" s="10">
        <f>IF(Overall!$A93&lt;&gt;"",IF(AND(MONTH($N91) &lt;= 6, MONTH($O91) &gt;= 6), IF($R91 &lt;&gt; "", $H91/$R91, ""), ""),"")</f>
        <v>200000</v>
      </c>
      <c r="Y91" s="10">
        <f>IF(Overall!$A93&lt;&gt;"",IF(AND(MONTH($N91) &lt;= 7, MONTH($O91) &gt;= 7 ), IF($R91 &lt;&gt; "", $H91/$R91, ""), ""),"")</f>
        <v>200000</v>
      </c>
      <c r="Z91" s="10">
        <f>IF(Overall!$A93&lt;&gt;"",IF(AND(MONTH($N91) &lt;= 8, MONTH($O91) &gt;= 8), IF($R91 &lt;&gt; "", $H91/$R91, ""), ""),"")</f>
        <v>200000</v>
      </c>
      <c r="AA91" s="10">
        <f>IF(Overall!$A93&lt;&gt;"",IF(AND(MONTH($N91) &lt;= 9, MONTH($O91) &gt;= 9), IF($R91 &lt;&gt; "", $H91/$R91, ""), ""),"")</f>
        <v>200000</v>
      </c>
      <c r="AB91" s="10">
        <f>IF(Overall!$A93&lt;&gt;"",IF(AND(MONTH($N91) &lt;= 10, MONTH($O91) &gt;= 10), IF($R91 &lt;&gt; "", $H91/$R91, ""), ""),"")</f>
        <v>200000</v>
      </c>
      <c r="AC91" s="10">
        <f>IF(Overall!$A93&lt;&gt;"",IF(AND(MONTH($N91) &lt;= 11, MONTH($O91) &gt;= 11), IF($R91 &lt;&gt; "", $H91/$R91, ""), ""),"")</f>
        <v>200000</v>
      </c>
      <c r="AD91" s="10">
        <f>IF(Overall!$A93&lt;&gt;"",IF(AND(MONTH($N91) &lt;= 12, MONTH($O91) &gt;= 12), IF($R91 &lt;&gt; "", $H91/$R91, ""), ""),"")</f>
        <v>200000</v>
      </c>
      <c r="AF91" s="10" t="str">
        <f ca="1">IFERROR(IF(AND(NOW()&lt;= EOMONTH(DATE(YEAR($O91),1, 1), 0), Overall!$A93&lt;&gt;"", MONTH($N91) &lt;= 1, MONTH($O91) &gt;= 1), IF($R91 &lt;&gt; "", $H91/$R91, ""), ""), "")</f>
        <v/>
      </c>
      <c r="AG91" s="10" t="str">
        <f ca="1">IFERROR(IF(AND(NOW()&lt;= EOMONTH(DATE(YEAR($O91),2, 1), 0), Overall!$A93&lt;&gt;"", MONTH($N91) &lt;= 2, MONTH($O91) &gt;= 2), IF($R91 &lt;&gt; "", $H91/$R91, ""), ""), "")</f>
        <v/>
      </c>
      <c r="AH91" s="10" t="str">
        <f ca="1">IFERROR(IF(AND(NOW()&lt;= EOMONTH(DATE(YEAR($O91),3, 1), 0), Overall!$A93&lt;&gt;"", MONTH($N91) &lt;= 3, MONTH($O91) &gt;= 3), IF($R91 &lt;&gt; "", $H91/$R91, ""), ""), "")</f>
        <v/>
      </c>
      <c r="AI91" s="10" t="str">
        <f ca="1">IFERROR(IF(AND(NOW()&lt;= EOMONTH(DATE(YEAR($O91),4, 1), 0), Overall!$A93&lt;&gt;"", MONTH($N91) &lt;= 4, MONTH($O91) &gt;= 4), IF($R91 &lt;&gt; "", $H91/$R91, ""), ""), "")</f>
        <v/>
      </c>
      <c r="AJ91" s="10" t="str">
        <f ca="1">IFERROR(IF(AND(NOW()&lt;= EOMONTH(DATE(YEAR($O91),5, 1), 0), Overall!$A93&lt;&gt;"", MONTH($N91) &lt;= 5, MONTH($O91) &gt;= 5), IF($R91 &lt;&gt; "", $H91/$R91, ""), ""), "")</f>
        <v/>
      </c>
      <c r="AK91" s="10" t="str">
        <f ca="1">IFERROR(IF(AND(NOW()&lt;= EOMONTH(DATE(YEAR($O91),6, 1), 0), Overall!$A93&lt;&gt;"", MONTH($N91) &lt;= 6, MONTH($O91) &gt;= 6), IF($R91 &lt;&gt; "", $H91/$R91, ""), ""), "")</f>
        <v/>
      </c>
      <c r="AL91" s="10" t="str">
        <f ca="1">IFERROR(IF(AND(NOW()&lt;= EOMONTH(DATE(YEAR($O91),7, 1), 0), Overall!$A93&lt;&gt;"", MONTH($N91) &lt;= 7, MONTH($O91) &gt;= 7), IF($R91 &lt;&gt; "", $H91/$R91, ""), ""), "")</f>
        <v/>
      </c>
      <c r="AM91" s="10" t="str">
        <f ca="1">IFERROR(IF(AND(NOW()&lt;= EOMONTH(DATE(YEAR($O91),8, 1), 0), Overall!$A93&lt;&gt;"", MONTH($N91) &lt;= 8, MONTH($O91) &gt;= 8), IF($R91 &lt;&gt; "", $H91/$R91, ""), ""), "")</f>
        <v/>
      </c>
      <c r="AN91" s="10" t="str">
        <f ca="1">IFERROR(IF(AND(NOW()&lt;= EOMONTH(DATE(YEAR($O91),9, 1), 0), Overall!$A93&lt;&gt;"", MONTH($N91) &lt;= 9, MONTH($O91) &gt;= 9), IF($R91 &lt;&gt; "", $H91/$R91, ""), ""), "")</f>
        <v/>
      </c>
      <c r="AO91" s="10" t="str">
        <f ca="1">IFERROR(IF(AND(NOW()&lt;= EOMONTH(DATE(YEAR($O91),10, 1), 0), Overall!$A93&lt;&gt;"", MONTH($N91) &lt;= 10, MONTH($O91) &gt;= 10), IF($R91 &lt;&gt; "", $H91/$R91, ""), ""), "")</f>
        <v/>
      </c>
      <c r="AP91" s="10" t="str">
        <f ca="1">IFERROR(IF(AND(NOW()&lt;= EOMONTH(DATE(YEAR($O91),11, 1), 0), Overall!$A93&lt;&gt;"", MONTH($N91) &lt;=11, MONTH($O91) &gt;= 11), IF($R91 &lt;&gt; "", $H91/$R91, ""), ""), "")</f>
        <v/>
      </c>
      <c r="AQ91" s="10" t="str">
        <f ca="1">IFERROR(IF(AND(NOW()&lt;= EOMONTH(DATE(YEAR($O91),12, 1), 0), Overall!$A93&lt;&gt;"", MONTH($N91) &lt;= 12, MONTH($O91) &gt;= 12), IF($R91 &lt;&gt; "", $H91/$R91, ""), ""), "")</f>
        <v/>
      </c>
      <c r="AR91" s="16">
        <f t="shared" ca="1" si="3"/>
        <v>0</v>
      </c>
    </row>
    <row r="92" spans="1:44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6">
        <f>IF(Overall!F94&lt;&gt;"",VALUE(Overall!F94),"")</f>
        <v>1600000</v>
      </c>
      <c r="I92" s="6">
        <f>IF(Overall!G94&lt;&gt;"",VALUE(Overall!G94),"")</f>
        <v>59</v>
      </c>
      <c r="J92" s="6">
        <f>IF(Overall!H94&lt;&gt;"",VALUE(Overall!H94),"")</f>
        <v>0</v>
      </c>
      <c r="K92" s="6">
        <f>IF(Overall!I94&lt;&gt;"",VALUE(Overall!I94),"")</f>
        <v>2.77</v>
      </c>
      <c r="L92" s="6">
        <f>IF(Overall!J94&lt;&gt;"",VALUE(Overall!J94),"")</f>
        <v>0</v>
      </c>
      <c r="M92" s="6">
        <f>IF(Overall!K94&lt;&gt;"",VALUE(Overall!K94),"")</f>
        <v>2.77</v>
      </c>
      <c r="N92" s="7">
        <f>IF(Overall!L94&lt;&gt;"",DATEVALUE(MID(Overall!L94, FIND(",", Overall!L94) + 2, FIND(" ", Overall!L94) - FIND(",", Overall!L94) - 1) &amp; " " &amp; MID(Overall!L94, FIND(" ", Overall!L94) + 1, FIND(",", Overall!L94, FIND(" ", Overall!L94)) - FIND(" ", Overall!L94) - 1) &amp; ", " &amp; MID(Overall!L94, FIND(",", Overall!L94, FIND(",",Overall!L94) + 1) + 2, LEN(Overall!L94))),"")</f>
        <v>44317</v>
      </c>
      <c r="O92" s="7">
        <f>IF(Overall!M94&lt;&gt;"",DATEVALUE(MID(Overall!M94, FIND(",", Overall!M94) + 2, FIND(" ", Overall!M94) - FIND(",", Overall!M94) - 1) &amp; " " &amp; MID(Overall!M94, FIND(" ", Overall!M94) + 1, FIND(",", Overall!M94, FIND(" ", Overall!M94)) - FIND(" ", Overall!M94) - 1) &amp; ", " &amp; MID(Overall!M94, FIND(",", Overall!M94, FIND(",",Overall!M94) + 1) + 2, LEN(Overall!M94))),"")</f>
        <v>44561</v>
      </c>
      <c r="P92" s="7">
        <f>IF(Overall!N94&lt;&gt;"",DATEVALUE(MID(Overall!N94, FIND(",", Overall!N94) + 2, FIND(" ", Overall!N94) - FIND(",", Overall!N94) - 1) &amp; " " &amp; MID(Overall!N94, FIND(" ", Overall!N94) + 1, FIND(",", Overall!N94, FIND(" ", Overall!N94)) - FIND(" ", Overall!N94) - 1) &amp; ", " &amp; MID(Overall!N94, FIND(",", Overall!N94, FIND(",",Overall!N94) + 1) + 2, LEN(Overall!N94))),"")</f>
        <v>44336</v>
      </c>
      <c r="Q92" s="7">
        <f>IF(Overall!O94&lt;&gt;"",DATEVALUE(MID(Overall!O94, FIND(",", Overall!O94) + 2, FIND(" ", Overall!O94) - FIND(",", Overall!O94) - 1) &amp; " " &amp; MID(Overall!O94, FIND(" ", Overall!O94) + 1, FIND(",", Overall!O94, FIND(" ", Overall!O94)) - FIND(" ", Overall!O94) - 1) &amp; ", " &amp; MID(Overall!O94, FIND(",", Overall!O94, FIND(",",Overall!O94) + 1) + 2, LEN(Overall!O94))),"")</f>
        <v>44314</v>
      </c>
      <c r="R92" s="5">
        <f t="shared" si="2"/>
        <v>8</v>
      </c>
      <c r="S92" s="10" t="str">
        <f>IF(Overall!$A94&lt;&gt;"",IF(AND(MONTH($N92) &lt;= 1, MONTH($O92) &gt;= 1), IF($R92 &lt;&gt; "", $H92/$R92, ""), ""),"")</f>
        <v/>
      </c>
      <c r="T92" s="10" t="str">
        <f>IF(Overall!$A94&lt;&gt;"",IF(AND(MONTH($N92) &lt;= 2, MONTH($O92) &gt;= 2), IF($R92 &lt;&gt; "", $H92/$R92, ""), ""),"")</f>
        <v/>
      </c>
      <c r="U92" s="10" t="str">
        <f>IF(Overall!$A94&lt;&gt;"",IF(AND(MONTH($N92) &lt;= 3, MONTH($O92) &gt;= 3), IF($R92 &lt;&gt; "", $H92/$R92, ""), ""),"")</f>
        <v/>
      </c>
      <c r="V92" s="10" t="str">
        <f>IF(Overall!$A94&lt;&gt;"",IF(AND(MONTH($N92) &lt;= 4, MONTH($O92) &gt;= 4), IF($R92 &lt;&gt; "", $H92/$R92, ""), ""),"")</f>
        <v/>
      </c>
      <c r="W92" s="10">
        <f>IF(Overall!$A94&lt;&gt;"",IF(AND(MONTH($N92) &lt;= 5, MONTH($O92) &gt;= 5), IF($R92 &lt;&gt; "", $H92/$R92, ""), ""),"")</f>
        <v>200000</v>
      </c>
      <c r="X92" s="10">
        <f>IF(Overall!$A94&lt;&gt;"",IF(AND(MONTH($N92) &lt;= 6, MONTH($O92) &gt;= 6), IF($R92 &lt;&gt; "", $H92/$R92, ""), ""),"")</f>
        <v>200000</v>
      </c>
      <c r="Y92" s="10">
        <f>IF(Overall!$A94&lt;&gt;"",IF(AND(MONTH($N92) &lt;= 7, MONTH($O92) &gt;= 7 ), IF($R92 &lt;&gt; "", $H92/$R92, ""), ""),"")</f>
        <v>200000</v>
      </c>
      <c r="Z92" s="10">
        <f>IF(Overall!$A94&lt;&gt;"",IF(AND(MONTH($N92) &lt;= 8, MONTH($O92) &gt;= 8), IF($R92 &lt;&gt; "", $H92/$R92, ""), ""),"")</f>
        <v>200000</v>
      </c>
      <c r="AA92" s="10">
        <f>IF(Overall!$A94&lt;&gt;"",IF(AND(MONTH($N92) &lt;= 9, MONTH($O92) &gt;= 9), IF($R92 &lt;&gt; "", $H92/$R92, ""), ""),"")</f>
        <v>200000</v>
      </c>
      <c r="AB92" s="10">
        <f>IF(Overall!$A94&lt;&gt;"",IF(AND(MONTH($N92) &lt;= 10, MONTH($O92) &gt;= 10), IF($R92 &lt;&gt; "", $H92/$R92, ""), ""),"")</f>
        <v>200000</v>
      </c>
      <c r="AC92" s="10">
        <f>IF(Overall!$A94&lt;&gt;"",IF(AND(MONTH($N92) &lt;= 11, MONTH($O92) &gt;= 11), IF($R92 &lt;&gt; "", $H92/$R92, ""), ""),"")</f>
        <v>200000</v>
      </c>
      <c r="AD92" s="10">
        <f>IF(Overall!$A94&lt;&gt;"",IF(AND(MONTH($N92) &lt;= 12, MONTH($O92) &gt;= 12), IF($R92 &lt;&gt; "", $H92/$R92, ""), ""),"")</f>
        <v>200000</v>
      </c>
      <c r="AF92" s="10" t="str">
        <f ca="1">IFERROR(IF(AND(NOW()&lt;= EOMONTH(DATE(YEAR($O92),1, 1), 0), Overall!$A94&lt;&gt;"", MONTH($N92) &lt;= 1, MONTH($O92) &gt;= 1), IF($R92 &lt;&gt; "", $H92/$R92, ""), ""), "")</f>
        <v/>
      </c>
      <c r="AG92" s="10" t="str">
        <f ca="1">IFERROR(IF(AND(NOW()&lt;= EOMONTH(DATE(YEAR($O92),2, 1), 0), Overall!$A94&lt;&gt;"", MONTH($N92) &lt;= 2, MONTH($O92) &gt;= 2), IF($R92 &lt;&gt; "", $H92/$R92, ""), ""), "")</f>
        <v/>
      </c>
      <c r="AH92" s="10" t="str">
        <f ca="1">IFERROR(IF(AND(NOW()&lt;= EOMONTH(DATE(YEAR($O92),3, 1), 0), Overall!$A94&lt;&gt;"", MONTH($N92) &lt;= 3, MONTH($O92) &gt;= 3), IF($R92 &lt;&gt; "", $H92/$R92, ""), ""), "")</f>
        <v/>
      </c>
      <c r="AI92" s="10" t="str">
        <f ca="1">IFERROR(IF(AND(NOW()&lt;= EOMONTH(DATE(YEAR($O92),4, 1), 0), Overall!$A94&lt;&gt;"", MONTH($N92) &lt;= 4, MONTH($O92) &gt;= 4), IF($R92 &lt;&gt; "", $H92/$R92, ""), ""), "")</f>
        <v/>
      </c>
      <c r="AJ92" s="10" t="str">
        <f ca="1">IFERROR(IF(AND(NOW()&lt;= EOMONTH(DATE(YEAR($O92),5, 1), 0), Overall!$A94&lt;&gt;"", MONTH($N92) &lt;= 5, MONTH($O92) &gt;= 5), IF($R92 &lt;&gt; "", $H92/$R92, ""), ""), "")</f>
        <v/>
      </c>
      <c r="AK92" s="10" t="str">
        <f ca="1">IFERROR(IF(AND(NOW()&lt;= EOMONTH(DATE(YEAR($O92),6, 1), 0), Overall!$A94&lt;&gt;"", MONTH($N92) &lt;= 6, MONTH($O92) &gt;= 6), IF($R92 &lt;&gt; "", $H92/$R92, ""), ""), "")</f>
        <v/>
      </c>
      <c r="AL92" s="10" t="str">
        <f ca="1">IFERROR(IF(AND(NOW()&lt;= EOMONTH(DATE(YEAR($O92),7, 1), 0), Overall!$A94&lt;&gt;"", MONTH($N92) &lt;= 7, MONTH($O92) &gt;= 7), IF($R92 &lt;&gt; "", $H92/$R92, ""), ""), "")</f>
        <v/>
      </c>
      <c r="AM92" s="10" t="str">
        <f ca="1">IFERROR(IF(AND(NOW()&lt;= EOMONTH(DATE(YEAR($O92),8, 1), 0), Overall!$A94&lt;&gt;"", MONTH($N92) &lt;= 8, MONTH($O92) &gt;= 8), IF($R92 &lt;&gt; "", $H92/$R92, ""), ""), "")</f>
        <v/>
      </c>
      <c r="AN92" s="10" t="str">
        <f ca="1">IFERROR(IF(AND(NOW()&lt;= EOMONTH(DATE(YEAR($O92),9, 1), 0), Overall!$A94&lt;&gt;"", MONTH($N92) &lt;= 9, MONTH($O92) &gt;= 9), IF($R92 &lt;&gt; "", $H92/$R92, ""), ""), "")</f>
        <v/>
      </c>
      <c r="AO92" s="10" t="str">
        <f ca="1">IFERROR(IF(AND(NOW()&lt;= EOMONTH(DATE(YEAR($O92),10, 1), 0), Overall!$A94&lt;&gt;"", MONTH($N92) &lt;= 10, MONTH($O92) &gt;= 10), IF($R92 &lt;&gt; "", $H92/$R92, ""), ""), "")</f>
        <v/>
      </c>
      <c r="AP92" s="10" t="str">
        <f ca="1">IFERROR(IF(AND(NOW()&lt;= EOMONTH(DATE(YEAR($O92),11, 1), 0), Overall!$A94&lt;&gt;"", MONTH($N92) &lt;=11, MONTH($O92) &gt;= 11), IF($R92 &lt;&gt; "", $H92/$R92, ""), ""), "")</f>
        <v/>
      </c>
      <c r="AQ92" s="10" t="str">
        <f ca="1">IFERROR(IF(AND(NOW()&lt;= EOMONTH(DATE(YEAR($O92),12, 1), 0), Overall!$A94&lt;&gt;"", MONTH($N92) &lt;= 12, MONTH($O92) &gt;= 12), IF($R92 &lt;&gt; "", $H92/$R92, ""), ""), "")</f>
        <v/>
      </c>
      <c r="AR92" s="16">
        <f t="shared" ca="1" si="3"/>
        <v>0</v>
      </c>
    </row>
    <row r="93" spans="1:44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6">
        <f>IF(Overall!F95&lt;&gt;"",VALUE(Overall!F95),"")</f>
        <v>800000</v>
      </c>
      <c r="I93" s="6">
        <f>IF(Overall!G95&lt;&gt;"",VALUE(Overall!G95),"")</f>
        <v>59</v>
      </c>
      <c r="J93" s="6">
        <f>IF(Overall!H95&lt;&gt;"",VALUE(Overall!H95),"")</f>
        <v>0</v>
      </c>
      <c r="K93" s="6">
        <f>IF(Overall!I95&lt;&gt;"",VALUE(Overall!I95),"")</f>
        <v>2.78</v>
      </c>
      <c r="L93" s="6">
        <f>IF(Overall!J95&lt;&gt;"",VALUE(Overall!J95),"")</f>
        <v>0</v>
      </c>
      <c r="M93" s="6">
        <f>IF(Overall!K95&lt;&gt;"",VALUE(Overall!K95),"")</f>
        <v>2.78</v>
      </c>
      <c r="N93" s="7">
        <f>IF(Overall!L95&lt;&gt;"",DATEVALUE(MID(Overall!L95, FIND(",", Overall!L95) + 2, FIND(" ", Overall!L95) - FIND(",", Overall!L95) - 1) &amp; " " &amp; MID(Overall!L95, FIND(" ", Overall!L95) + 1, FIND(",", Overall!L95, FIND(" ", Overall!L95)) - FIND(" ", Overall!L95) - 1) &amp; ", " &amp; MID(Overall!L95, FIND(",", Overall!L95, FIND(",",Overall!L95) + 1) + 2, LEN(Overall!L95))),"")</f>
        <v>44317</v>
      </c>
      <c r="O93" s="7">
        <f>IF(Overall!M95&lt;&gt;"",DATEVALUE(MID(Overall!M95, FIND(",", Overall!M95) + 2, FIND(" ", Overall!M95) - FIND(",", Overall!M95) - 1) &amp; " " &amp; MID(Overall!M95, FIND(" ", Overall!M95) + 1, FIND(",", Overall!M95, FIND(" ", Overall!M95)) - FIND(" ", Overall!M95) - 1) &amp; ", " &amp; MID(Overall!M95, FIND(",", Overall!M95, FIND(",",Overall!M95) + 1) + 2, LEN(Overall!M95))),"")</f>
        <v>44561</v>
      </c>
      <c r="P93" s="7">
        <f>IF(Overall!N95&lt;&gt;"",DATEVALUE(MID(Overall!N95, FIND(",", Overall!N95) + 2, FIND(" ", Overall!N95) - FIND(",", Overall!N95) - 1) &amp; " " &amp; MID(Overall!N95, FIND(" ", Overall!N95) + 1, FIND(",", Overall!N95, FIND(" ", Overall!N95)) - FIND(" ", Overall!N95) - 1) &amp; ", " &amp; MID(Overall!N95, FIND(",", Overall!N95, FIND(",",Overall!N95) + 1) + 2, LEN(Overall!N95))),"")</f>
        <v>44336</v>
      </c>
      <c r="Q93" s="7">
        <f>IF(Overall!O95&lt;&gt;"",DATEVALUE(MID(Overall!O95, FIND(",", Overall!O95) + 2, FIND(" ", Overall!O95) - FIND(",", Overall!O95) - 1) &amp; " " &amp; MID(Overall!O95, FIND(" ", Overall!O95) + 1, FIND(",", Overall!O95, FIND(" ", Overall!O95)) - FIND(" ", Overall!O95) - 1) &amp; ", " &amp; MID(Overall!O95, FIND(",", Overall!O95, FIND(",",Overall!O95) + 1) + 2, LEN(Overall!O95))),"")</f>
        <v>44314</v>
      </c>
      <c r="R93" s="5">
        <f t="shared" si="2"/>
        <v>8</v>
      </c>
      <c r="S93" s="10" t="str">
        <f>IF(Overall!$A95&lt;&gt;"",IF(AND(MONTH($N93) &lt;= 1, MONTH($O93) &gt;= 1), IF($R93 &lt;&gt; "", $H93/$R93, ""), ""),"")</f>
        <v/>
      </c>
      <c r="T93" s="10" t="str">
        <f>IF(Overall!$A95&lt;&gt;"",IF(AND(MONTH($N93) &lt;= 2, MONTH($O93) &gt;= 2), IF($R93 &lt;&gt; "", $H93/$R93, ""), ""),"")</f>
        <v/>
      </c>
      <c r="U93" s="10" t="str">
        <f>IF(Overall!$A95&lt;&gt;"",IF(AND(MONTH($N93) &lt;= 3, MONTH($O93) &gt;= 3), IF($R93 &lt;&gt; "", $H93/$R93, ""), ""),"")</f>
        <v/>
      </c>
      <c r="V93" s="10" t="str">
        <f>IF(Overall!$A95&lt;&gt;"",IF(AND(MONTH($N93) &lt;= 4, MONTH($O93) &gt;= 4), IF($R93 &lt;&gt; "", $H93/$R93, ""), ""),"")</f>
        <v/>
      </c>
      <c r="W93" s="10">
        <f>IF(Overall!$A95&lt;&gt;"",IF(AND(MONTH($N93) &lt;= 5, MONTH($O93) &gt;= 5), IF($R93 &lt;&gt; "", $H93/$R93, ""), ""),"")</f>
        <v>100000</v>
      </c>
      <c r="X93" s="10">
        <f>IF(Overall!$A95&lt;&gt;"",IF(AND(MONTH($N93) &lt;= 6, MONTH($O93) &gt;= 6), IF($R93 &lt;&gt; "", $H93/$R93, ""), ""),"")</f>
        <v>100000</v>
      </c>
      <c r="Y93" s="10">
        <f>IF(Overall!$A95&lt;&gt;"",IF(AND(MONTH($N93) &lt;= 7, MONTH($O93) &gt;= 7 ), IF($R93 &lt;&gt; "", $H93/$R93, ""), ""),"")</f>
        <v>100000</v>
      </c>
      <c r="Z93" s="10">
        <f>IF(Overall!$A95&lt;&gt;"",IF(AND(MONTH($N93) &lt;= 8, MONTH($O93) &gt;= 8), IF($R93 &lt;&gt; "", $H93/$R93, ""), ""),"")</f>
        <v>100000</v>
      </c>
      <c r="AA93" s="10">
        <f>IF(Overall!$A95&lt;&gt;"",IF(AND(MONTH($N93) &lt;= 9, MONTH($O93) &gt;= 9), IF($R93 &lt;&gt; "", $H93/$R93, ""), ""),"")</f>
        <v>100000</v>
      </c>
      <c r="AB93" s="10">
        <f>IF(Overall!$A95&lt;&gt;"",IF(AND(MONTH($N93) &lt;= 10, MONTH($O93) &gt;= 10), IF($R93 &lt;&gt; "", $H93/$R93, ""), ""),"")</f>
        <v>100000</v>
      </c>
      <c r="AC93" s="10">
        <f>IF(Overall!$A95&lt;&gt;"",IF(AND(MONTH($N93) &lt;= 11, MONTH($O93) &gt;= 11), IF($R93 &lt;&gt; "", $H93/$R93, ""), ""),"")</f>
        <v>100000</v>
      </c>
      <c r="AD93" s="10">
        <f>IF(Overall!$A95&lt;&gt;"",IF(AND(MONTH($N93) &lt;= 12, MONTH($O93) &gt;= 12), IF($R93 &lt;&gt; "", $H93/$R93, ""), ""),"")</f>
        <v>100000</v>
      </c>
      <c r="AF93" s="10" t="str">
        <f ca="1">IFERROR(IF(AND(NOW()&lt;= EOMONTH(DATE(YEAR($O93),1, 1), 0), Overall!$A95&lt;&gt;"", MONTH($N93) &lt;= 1, MONTH($O93) &gt;= 1), IF($R93 &lt;&gt; "", $H93/$R93, ""), ""), "")</f>
        <v/>
      </c>
      <c r="AG93" s="10" t="str">
        <f ca="1">IFERROR(IF(AND(NOW()&lt;= EOMONTH(DATE(YEAR($O93),2, 1), 0), Overall!$A95&lt;&gt;"", MONTH($N93) &lt;= 2, MONTH($O93) &gt;= 2), IF($R93 &lt;&gt; "", $H93/$R93, ""), ""), "")</f>
        <v/>
      </c>
      <c r="AH93" s="10" t="str">
        <f ca="1">IFERROR(IF(AND(NOW()&lt;= EOMONTH(DATE(YEAR($O93),3, 1), 0), Overall!$A95&lt;&gt;"", MONTH($N93) &lt;= 3, MONTH($O93) &gt;= 3), IF($R93 &lt;&gt; "", $H93/$R93, ""), ""), "")</f>
        <v/>
      </c>
      <c r="AI93" s="10" t="str">
        <f ca="1">IFERROR(IF(AND(NOW()&lt;= EOMONTH(DATE(YEAR($O93),4, 1), 0), Overall!$A95&lt;&gt;"", MONTH($N93) &lt;= 4, MONTH($O93) &gt;= 4), IF($R93 &lt;&gt; "", $H93/$R93, ""), ""), "")</f>
        <v/>
      </c>
      <c r="AJ93" s="10" t="str">
        <f ca="1">IFERROR(IF(AND(NOW()&lt;= EOMONTH(DATE(YEAR($O93),5, 1), 0), Overall!$A95&lt;&gt;"", MONTH($N93) &lt;= 5, MONTH($O93) &gt;= 5), IF($R93 &lt;&gt; "", $H93/$R93, ""), ""), "")</f>
        <v/>
      </c>
      <c r="AK93" s="10" t="str">
        <f ca="1">IFERROR(IF(AND(NOW()&lt;= EOMONTH(DATE(YEAR($O93),6, 1), 0), Overall!$A95&lt;&gt;"", MONTH($N93) &lt;= 6, MONTH($O93) &gt;= 6), IF($R93 &lt;&gt; "", $H93/$R93, ""), ""), "")</f>
        <v/>
      </c>
      <c r="AL93" s="10" t="str">
        <f ca="1">IFERROR(IF(AND(NOW()&lt;= EOMONTH(DATE(YEAR($O93),7, 1), 0), Overall!$A95&lt;&gt;"", MONTH($N93) &lt;= 7, MONTH($O93) &gt;= 7), IF($R93 &lt;&gt; "", $H93/$R93, ""), ""), "")</f>
        <v/>
      </c>
      <c r="AM93" s="10" t="str">
        <f ca="1">IFERROR(IF(AND(NOW()&lt;= EOMONTH(DATE(YEAR($O93),8, 1), 0), Overall!$A95&lt;&gt;"", MONTH($N93) &lt;= 8, MONTH($O93) &gt;= 8), IF($R93 &lt;&gt; "", $H93/$R93, ""), ""), "")</f>
        <v/>
      </c>
      <c r="AN93" s="10" t="str">
        <f ca="1">IFERROR(IF(AND(NOW()&lt;= EOMONTH(DATE(YEAR($O93),9, 1), 0), Overall!$A95&lt;&gt;"", MONTH($N93) &lt;= 9, MONTH($O93) &gt;= 9), IF($R93 &lt;&gt; "", $H93/$R93, ""), ""), "")</f>
        <v/>
      </c>
      <c r="AO93" s="10" t="str">
        <f ca="1">IFERROR(IF(AND(NOW()&lt;= EOMONTH(DATE(YEAR($O93),10, 1), 0), Overall!$A95&lt;&gt;"", MONTH($N93) &lt;= 10, MONTH($O93) &gt;= 10), IF($R93 &lt;&gt; "", $H93/$R93, ""), ""), "")</f>
        <v/>
      </c>
      <c r="AP93" s="10" t="str">
        <f ca="1">IFERROR(IF(AND(NOW()&lt;= EOMONTH(DATE(YEAR($O93),11, 1), 0), Overall!$A95&lt;&gt;"", MONTH($N93) &lt;=11, MONTH($O93) &gt;= 11), IF($R93 &lt;&gt; "", $H93/$R93, ""), ""), "")</f>
        <v/>
      </c>
      <c r="AQ93" s="10" t="str">
        <f ca="1">IFERROR(IF(AND(NOW()&lt;= EOMONTH(DATE(YEAR($O93),12, 1), 0), Overall!$A95&lt;&gt;"", MONTH($N93) &lt;= 12, MONTH($O93) &gt;= 12), IF($R93 &lt;&gt; "", $H93/$R93, ""), ""), "")</f>
        <v/>
      </c>
      <c r="AR93" s="16">
        <f t="shared" ca="1" si="3"/>
        <v>0</v>
      </c>
    </row>
    <row r="94" spans="1:44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6">
        <f>IF(Overall!F96&lt;&gt;"",VALUE(Overall!F96),"")</f>
        <v>800000</v>
      </c>
      <c r="I94" s="6">
        <f>IF(Overall!G96&lt;&gt;"",VALUE(Overall!G96),"")</f>
        <v>59</v>
      </c>
      <c r="J94" s="6">
        <f>IF(Overall!H96&lt;&gt;"",VALUE(Overall!H96),"")</f>
        <v>0</v>
      </c>
      <c r="K94" s="6">
        <f>IF(Overall!I96&lt;&gt;"",VALUE(Overall!I96),"")</f>
        <v>2.78</v>
      </c>
      <c r="L94" s="6">
        <f>IF(Overall!J96&lt;&gt;"",VALUE(Overall!J96),"")</f>
        <v>0</v>
      </c>
      <c r="M94" s="6">
        <f>IF(Overall!K96&lt;&gt;"",VALUE(Overall!K96),"")</f>
        <v>2.78</v>
      </c>
      <c r="N94" s="7">
        <f>IF(Overall!L96&lt;&gt;"",DATEVALUE(MID(Overall!L96, FIND(",", Overall!L96) + 2, FIND(" ", Overall!L96) - FIND(",", Overall!L96) - 1) &amp; " " &amp; MID(Overall!L96, FIND(" ", Overall!L96) + 1, FIND(",", Overall!L96, FIND(" ", Overall!L96)) - FIND(" ", Overall!L96) - 1) &amp; ", " &amp; MID(Overall!L96, FIND(",", Overall!L96, FIND(",",Overall!L96) + 1) + 2, LEN(Overall!L96))),"")</f>
        <v>44317</v>
      </c>
      <c r="O94" s="7">
        <f>IF(Overall!M96&lt;&gt;"",DATEVALUE(MID(Overall!M96, FIND(",", Overall!M96) + 2, FIND(" ", Overall!M96) - FIND(",", Overall!M96) - 1) &amp; " " &amp; MID(Overall!M96, FIND(" ", Overall!M96) + 1, FIND(",", Overall!M96, FIND(" ", Overall!M96)) - FIND(" ", Overall!M96) - 1) &amp; ", " &amp; MID(Overall!M96, FIND(",", Overall!M96, FIND(",",Overall!M96) + 1) + 2, LEN(Overall!M96))),"")</f>
        <v>44561</v>
      </c>
      <c r="P94" s="7">
        <f>IF(Overall!N96&lt;&gt;"",DATEVALUE(MID(Overall!N96, FIND(",", Overall!N96) + 2, FIND(" ", Overall!N96) - FIND(",", Overall!N96) - 1) &amp; " " &amp; MID(Overall!N96, FIND(" ", Overall!N96) + 1, FIND(",", Overall!N96, FIND(" ", Overall!N96)) - FIND(" ", Overall!N96) - 1) &amp; ", " &amp; MID(Overall!N96, FIND(",", Overall!N96, FIND(",",Overall!N96) + 1) + 2, LEN(Overall!N96))),"")</f>
        <v>44336</v>
      </c>
      <c r="Q94" s="7">
        <f>IF(Overall!O96&lt;&gt;"",DATEVALUE(MID(Overall!O96, FIND(",", Overall!O96) + 2, FIND(" ", Overall!O96) - FIND(",", Overall!O96) - 1) &amp; " " &amp; MID(Overall!O96, FIND(" ", Overall!O96) + 1, FIND(",", Overall!O96, FIND(" ", Overall!O96)) - FIND(" ", Overall!O96) - 1) &amp; ", " &amp; MID(Overall!O96, FIND(",", Overall!O96, FIND(",",Overall!O96) + 1) + 2, LEN(Overall!O96))),"")</f>
        <v>44314</v>
      </c>
      <c r="R94" s="5">
        <f t="shared" si="2"/>
        <v>8</v>
      </c>
      <c r="S94" s="10" t="str">
        <f>IF(Overall!$A96&lt;&gt;"",IF(AND(MONTH($N94) &lt;= 1, MONTH($O94) &gt;= 1), IF($R94 &lt;&gt; "", $H94/$R94, ""), ""),"")</f>
        <v/>
      </c>
      <c r="T94" s="10" t="str">
        <f>IF(Overall!$A96&lt;&gt;"",IF(AND(MONTH($N94) &lt;= 2, MONTH($O94) &gt;= 2), IF($R94 &lt;&gt; "", $H94/$R94, ""), ""),"")</f>
        <v/>
      </c>
      <c r="U94" s="10" t="str">
        <f>IF(Overall!$A96&lt;&gt;"",IF(AND(MONTH($N94) &lt;= 3, MONTH($O94) &gt;= 3), IF($R94 &lt;&gt; "", $H94/$R94, ""), ""),"")</f>
        <v/>
      </c>
      <c r="V94" s="10" t="str">
        <f>IF(Overall!$A96&lt;&gt;"",IF(AND(MONTH($N94) &lt;= 4, MONTH($O94) &gt;= 4), IF($R94 &lt;&gt; "", $H94/$R94, ""), ""),"")</f>
        <v/>
      </c>
      <c r="W94" s="10">
        <f>IF(Overall!$A96&lt;&gt;"",IF(AND(MONTH($N94) &lt;= 5, MONTH($O94) &gt;= 5), IF($R94 &lt;&gt; "", $H94/$R94, ""), ""),"")</f>
        <v>100000</v>
      </c>
      <c r="X94" s="10">
        <f>IF(Overall!$A96&lt;&gt;"",IF(AND(MONTH($N94) &lt;= 6, MONTH($O94) &gt;= 6), IF($R94 &lt;&gt; "", $H94/$R94, ""), ""),"")</f>
        <v>100000</v>
      </c>
      <c r="Y94" s="10">
        <f>IF(Overall!$A96&lt;&gt;"",IF(AND(MONTH($N94) &lt;= 7, MONTH($O94) &gt;= 7 ), IF($R94 &lt;&gt; "", $H94/$R94, ""), ""),"")</f>
        <v>100000</v>
      </c>
      <c r="Z94" s="10">
        <f>IF(Overall!$A96&lt;&gt;"",IF(AND(MONTH($N94) &lt;= 8, MONTH($O94) &gt;= 8), IF($R94 &lt;&gt; "", $H94/$R94, ""), ""),"")</f>
        <v>100000</v>
      </c>
      <c r="AA94" s="10">
        <f>IF(Overall!$A96&lt;&gt;"",IF(AND(MONTH($N94) &lt;= 9, MONTH($O94) &gt;= 9), IF($R94 &lt;&gt; "", $H94/$R94, ""), ""),"")</f>
        <v>100000</v>
      </c>
      <c r="AB94" s="10">
        <f>IF(Overall!$A96&lt;&gt;"",IF(AND(MONTH($N94) &lt;= 10, MONTH($O94) &gt;= 10), IF($R94 &lt;&gt; "", $H94/$R94, ""), ""),"")</f>
        <v>100000</v>
      </c>
      <c r="AC94" s="10">
        <f>IF(Overall!$A96&lt;&gt;"",IF(AND(MONTH($N94) &lt;= 11, MONTH($O94) &gt;= 11), IF($R94 &lt;&gt; "", $H94/$R94, ""), ""),"")</f>
        <v>100000</v>
      </c>
      <c r="AD94" s="10">
        <f>IF(Overall!$A96&lt;&gt;"",IF(AND(MONTH($N94) &lt;= 12, MONTH($O94) &gt;= 12), IF($R94 &lt;&gt; "", $H94/$R94, ""), ""),"")</f>
        <v>100000</v>
      </c>
      <c r="AF94" s="10" t="str">
        <f ca="1">IFERROR(IF(AND(NOW()&lt;= EOMONTH(DATE(YEAR($O94),1, 1), 0), Overall!$A96&lt;&gt;"", MONTH($N94) &lt;= 1, MONTH($O94) &gt;= 1), IF($R94 &lt;&gt; "", $H94/$R94, ""), ""), "")</f>
        <v/>
      </c>
      <c r="AG94" s="10" t="str">
        <f ca="1">IFERROR(IF(AND(NOW()&lt;= EOMONTH(DATE(YEAR($O94),2, 1), 0), Overall!$A96&lt;&gt;"", MONTH($N94) &lt;= 2, MONTH($O94) &gt;= 2), IF($R94 &lt;&gt; "", $H94/$R94, ""), ""), "")</f>
        <v/>
      </c>
      <c r="AH94" s="10" t="str">
        <f ca="1">IFERROR(IF(AND(NOW()&lt;= EOMONTH(DATE(YEAR($O94),3, 1), 0), Overall!$A96&lt;&gt;"", MONTH($N94) &lt;= 3, MONTH($O94) &gt;= 3), IF($R94 &lt;&gt; "", $H94/$R94, ""), ""), "")</f>
        <v/>
      </c>
      <c r="AI94" s="10" t="str">
        <f ca="1">IFERROR(IF(AND(NOW()&lt;= EOMONTH(DATE(YEAR($O94),4, 1), 0), Overall!$A96&lt;&gt;"", MONTH($N94) &lt;= 4, MONTH($O94) &gt;= 4), IF($R94 &lt;&gt; "", $H94/$R94, ""), ""), "")</f>
        <v/>
      </c>
      <c r="AJ94" s="10" t="str">
        <f ca="1">IFERROR(IF(AND(NOW()&lt;= EOMONTH(DATE(YEAR($O94),5, 1), 0), Overall!$A96&lt;&gt;"", MONTH($N94) &lt;= 5, MONTH($O94) &gt;= 5), IF($R94 &lt;&gt; "", $H94/$R94, ""), ""), "")</f>
        <v/>
      </c>
      <c r="AK94" s="10" t="str">
        <f ca="1">IFERROR(IF(AND(NOW()&lt;= EOMONTH(DATE(YEAR($O94),6, 1), 0), Overall!$A96&lt;&gt;"", MONTH($N94) &lt;= 6, MONTH($O94) &gt;= 6), IF($R94 &lt;&gt; "", $H94/$R94, ""), ""), "")</f>
        <v/>
      </c>
      <c r="AL94" s="10" t="str">
        <f ca="1">IFERROR(IF(AND(NOW()&lt;= EOMONTH(DATE(YEAR($O94),7, 1), 0), Overall!$A96&lt;&gt;"", MONTH($N94) &lt;= 7, MONTH($O94) &gt;= 7), IF($R94 &lt;&gt; "", $H94/$R94, ""), ""), "")</f>
        <v/>
      </c>
      <c r="AM94" s="10" t="str">
        <f ca="1">IFERROR(IF(AND(NOW()&lt;= EOMONTH(DATE(YEAR($O94),8, 1), 0), Overall!$A96&lt;&gt;"", MONTH($N94) &lt;= 8, MONTH($O94) &gt;= 8), IF($R94 &lt;&gt; "", $H94/$R94, ""), ""), "")</f>
        <v/>
      </c>
      <c r="AN94" s="10" t="str">
        <f ca="1">IFERROR(IF(AND(NOW()&lt;= EOMONTH(DATE(YEAR($O94),9, 1), 0), Overall!$A96&lt;&gt;"", MONTH($N94) &lt;= 9, MONTH($O94) &gt;= 9), IF($R94 &lt;&gt; "", $H94/$R94, ""), ""), "")</f>
        <v/>
      </c>
      <c r="AO94" s="10" t="str">
        <f ca="1">IFERROR(IF(AND(NOW()&lt;= EOMONTH(DATE(YEAR($O94),10, 1), 0), Overall!$A96&lt;&gt;"", MONTH($N94) &lt;= 10, MONTH($O94) &gt;= 10), IF($R94 &lt;&gt; "", $H94/$R94, ""), ""), "")</f>
        <v/>
      </c>
      <c r="AP94" s="10" t="str">
        <f ca="1">IFERROR(IF(AND(NOW()&lt;= EOMONTH(DATE(YEAR($O94),11, 1), 0), Overall!$A96&lt;&gt;"", MONTH($N94) &lt;=11, MONTH($O94) &gt;= 11), IF($R94 &lt;&gt; "", $H94/$R94, ""), ""), "")</f>
        <v/>
      </c>
      <c r="AQ94" s="10" t="str">
        <f ca="1">IFERROR(IF(AND(NOW()&lt;= EOMONTH(DATE(YEAR($O94),12, 1), 0), Overall!$A96&lt;&gt;"", MONTH($N94) &lt;= 12, MONTH($O94) &gt;= 12), IF($R94 &lt;&gt; "", $H94/$R94, ""), ""), "")</f>
        <v/>
      </c>
      <c r="AR94" s="16">
        <f t="shared" ca="1" si="3"/>
        <v>0</v>
      </c>
    </row>
    <row r="95" spans="1:44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6">
        <f>IF(Overall!F97&lt;&gt;"",VALUE(Overall!F97),"")</f>
        <v>800000</v>
      </c>
      <c r="I95" s="6">
        <f>IF(Overall!G97&lt;&gt;"",VALUE(Overall!G97),"")</f>
        <v>59</v>
      </c>
      <c r="J95" s="6">
        <f>IF(Overall!H97&lt;&gt;"",VALUE(Overall!H97),"")</f>
        <v>0</v>
      </c>
      <c r="K95" s="6">
        <f>IF(Overall!I97&lt;&gt;"",VALUE(Overall!I97),"")</f>
        <v>2.77</v>
      </c>
      <c r="L95" s="6">
        <f>IF(Overall!J97&lt;&gt;"",VALUE(Overall!J97),"")</f>
        <v>0</v>
      </c>
      <c r="M95" s="6">
        <f>IF(Overall!K97&lt;&gt;"",VALUE(Overall!K97),"")</f>
        <v>2.77</v>
      </c>
      <c r="N95" s="7">
        <f>IF(Overall!L97&lt;&gt;"",DATEVALUE(MID(Overall!L97, FIND(",", Overall!L97) + 2, FIND(" ", Overall!L97) - FIND(",", Overall!L97) - 1) &amp; " " &amp; MID(Overall!L97, FIND(" ", Overall!L97) + 1, FIND(",", Overall!L97, FIND(" ", Overall!L97)) - FIND(" ", Overall!L97) - 1) &amp; ", " &amp; MID(Overall!L97, FIND(",", Overall!L97, FIND(",",Overall!L97) + 1) + 2, LEN(Overall!L97))),"")</f>
        <v>44317</v>
      </c>
      <c r="O95" s="7">
        <f>IF(Overall!M97&lt;&gt;"",DATEVALUE(MID(Overall!M97, FIND(",", Overall!M97) + 2, FIND(" ", Overall!M97) - FIND(",", Overall!M97) - 1) &amp; " " &amp; MID(Overall!M97, FIND(" ", Overall!M97) + 1, FIND(",", Overall!M97, FIND(" ", Overall!M97)) - FIND(" ", Overall!M97) - 1) &amp; ", " &amp; MID(Overall!M97, FIND(",", Overall!M97, FIND(",",Overall!M97) + 1) + 2, LEN(Overall!M97))),"")</f>
        <v>44561</v>
      </c>
      <c r="P95" s="7">
        <f>IF(Overall!N97&lt;&gt;"",DATEVALUE(MID(Overall!N97, FIND(",", Overall!N97) + 2, FIND(" ", Overall!N97) - FIND(",", Overall!N97) - 1) &amp; " " &amp; MID(Overall!N97, FIND(" ", Overall!N97) + 1, FIND(",", Overall!N97, FIND(" ", Overall!N97)) - FIND(" ", Overall!N97) - 1) &amp; ", " &amp; MID(Overall!N97, FIND(",", Overall!N97, FIND(",",Overall!N97) + 1) + 2, LEN(Overall!N97))),"")</f>
        <v>44336</v>
      </c>
      <c r="Q95" s="7">
        <f>IF(Overall!O97&lt;&gt;"",DATEVALUE(MID(Overall!O97, FIND(",", Overall!O97) + 2, FIND(" ", Overall!O97) - FIND(",", Overall!O97) - 1) &amp; " " &amp; MID(Overall!O97, FIND(" ", Overall!O97) + 1, FIND(",", Overall!O97, FIND(" ", Overall!O97)) - FIND(" ", Overall!O97) - 1) &amp; ", " &amp; MID(Overall!O97, FIND(",", Overall!O97, FIND(",",Overall!O97) + 1) + 2, LEN(Overall!O97))),"")</f>
        <v>44314</v>
      </c>
      <c r="R95" s="5">
        <f t="shared" si="2"/>
        <v>8</v>
      </c>
      <c r="S95" s="10" t="str">
        <f>IF(Overall!$A97&lt;&gt;"",IF(AND(MONTH($N95) &lt;= 1, MONTH($O95) &gt;= 1), IF($R95 &lt;&gt; "", $H95/$R95, ""), ""),"")</f>
        <v/>
      </c>
      <c r="T95" s="10" t="str">
        <f>IF(Overall!$A97&lt;&gt;"",IF(AND(MONTH($N95) &lt;= 2, MONTH($O95) &gt;= 2), IF($R95 &lt;&gt; "", $H95/$R95, ""), ""),"")</f>
        <v/>
      </c>
      <c r="U95" s="10" t="str">
        <f>IF(Overall!$A97&lt;&gt;"",IF(AND(MONTH($N95) &lt;= 3, MONTH($O95) &gt;= 3), IF($R95 &lt;&gt; "", $H95/$R95, ""), ""),"")</f>
        <v/>
      </c>
      <c r="V95" s="10" t="str">
        <f>IF(Overall!$A97&lt;&gt;"",IF(AND(MONTH($N95) &lt;= 4, MONTH($O95) &gt;= 4), IF($R95 &lt;&gt; "", $H95/$R95, ""), ""),"")</f>
        <v/>
      </c>
      <c r="W95" s="10">
        <f>IF(Overall!$A97&lt;&gt;"",IF(AND(MONTH($N95) &lt;= 5, MONTH($O95) &gt;= 5), IF($R95 &lt;&gt; "", $H95/$R95, ""), ""),"")</f>
        <v>100000</v>
      </c>
      <c r="X95" s="10">
        <f>IF(Overall!$A97&lt;&gt;"",IF(AND(MONTH($N95) &lt;= 6, MONTH($O95) &gt;= 6), IF($R95 &lt;&gt; "", $H95/$R95, ""), ""),"")</f>
        <v>100000</v>
      </c>
      <c r="Y95" s="10">
        <f>IF(Overall!$A97&lt;&gt;"",IF(AND(MONTH($N95) &lt;= 7, MONTH($O95) &gt;= 7 ), IF($R95 &lt;&gt; "", $H95/$R95, ""), ""),"")</f>
        <v>100000</v>
      </c>
      <c r="Z95" s="10">
        <f>IF(Overall!$A97&lt;&gt;"",IF(AND(MONTH($N95) &lt;= 8, MONTH($O95) &gt;= 8), IF($R95 &lt;&gt; "", $H95/$R95, ""), ""),"")</f>
        <v>100000</v>
      </c>
      <c r="AA95" s="10">
        <f>IF(Overall!$A97&lt;&gt;"",IF(AND(MONTH($N95) &lt;= 9, MONTH($O95) &gt;= 9), IF($R95 &lt;&gt; "", $H95/$R95, ""), ""),"")</f>
        <v>100000</v>
      </c>
      <c r="AB95" s="10">
        <f>IF(Overall!$A97&lt;&gt;"",IF(AND(MONTH($N95) &lt;= 10, MONTH($O95) &gt;= 10), IF($R95 &lt;&gt; "", $H95/$R95, ""), ""),"")</f>
        <v>100000</v>
      </c>
      <c r="AC95" s="10">
        <f>IF(Overall!$A97&lt;&gt;"",IF(AND(MONTH($N95) &lt;= 11, MONTH($O95) &gt;= 11), IF($R95 &lt;&gt; "", $H95/$R95, ""), ""),"")</f>
        <v>100000</v>
      </c>
      <c r="AD95" s="10">
        <f>IF(Overall!$A97&lt;&gt;"",IF(AND(MONTH($N95) &lt;= 12, MONTH($O95) &gt;= 12), IF($R95 &lt;&gt; "", $H95/$R95, ""), ""),"")</f>
        <v>100000</v>
      </c>
      <c r="AF95" s="10" t="str">
        <f ca="1">IFERROR(IF(AND(NOW()&lt;= EOMONTH(DATE(YEAR($O95),1, 1), 0), Overall!$A97&lt;&gt;"", MONTH($N95) &lt;= 1, MONTH($O95) &gt;= 1), IF($R95 &lt;&gt; "", $H95/$R95, ""), ""), "")</f>
        <v/>
      </c>
      <c r="AG95" s="10" t="str">
        <f ca="1">IFERROR(IF(AND(NOW()&lt;= EOMONTH(DATE(YEAR($O95),2, 1), 0), Overall!$A97&lt;&gt;"", MONTH($N95) &lt;= 2, MONTH($O95) &gt;= 2), IF($R95 &lt;&gt; "", $H95/$R95, ""), ""), "")</f>
        <v/>
      </c>
      <c r="AH95" s="10" t="str">
        <f ca="1">IFERROR(IF(AND(NOW()&lt;= EOMONTH(DATE(YEAR($O95),3, 1), 0), Overall!$A97&lt;&gt;"", MONTH($N95) &lt;= 3, MONTH($O95) &gt;= 3), IF($R95 &lt;&gt; "", $H95/$R95, ""), ""), "")</f>
        <v/>
      </c>
      <c r="AI95" s="10" t="str">
        <f ca="1">IFERROR(IF(AND(NOW()&lt;= EOMONTH(DATE(YEAR($O95),4, 1), 0), Overall!$A97&lt;&gt;"", MONTH($N95) &lt;= 4, MONTH($O95) &gt;= 4), IF($R95 &lt;&gt; "", $H95/$R95, ""), ""), "")</f>
        <v/>
      </c>
      <c r="AJ95" s="10" t="str">
        <f ca="1">IFERROR(IF(AND(NOW()&lt;= EOMONTH(DATE(YEAR($O95),5, 1), 0), Overall!$A97&lt;&gt;"", MONTH($N95) &lt;= 5, MONTH($O95) &gt;= 5), IF($R95 &lt;&gt; "", $H95/$R95, ""), ""), "")</f>
        <v/>
      </c>
      <c r="AK95" s="10" t="str">
        <f ca="1">IFERROR(IF(AND(NOW()&lt;= EOMONTH(DATE(YEAR($O95),6, 1), 0), Overall!$A97&lt;&gt;"", MONTH($N95) &lt;= 6, MONTH($O95) &gt;= 6), IF($R95 &lt;&gt; "", $H95/$R95, ""), ""), "")</f>
        <v/>
      </c>
      <c r="AL95" s="10" t="str">
        <f ca="1">IFERROR(IF(AND(NOW()&lt;= EOMONTH(DATE(YEAR($O95),7, 1), 0), Overall!$A97&lt;&gt;"", MONTH($N95) &lt;= 7, MONTH($O95) &gt;= 7), IF($R95 &lt;&gt; "", $H95/$R95, ""), ""), "")</f>
        <v/>
      </c>
      <c r="AM95" s="10" t="str">
        <f ca="1">IFERROR(IF(AND(NOW()&lt;= EOMONTH(DATE(YEAR($O95),8, 1), 0), Overall!$A97&lt;&gt;"", MONTH($N95) &lt;= 8, MONTH($O95) &gt;= 8), IF($R95 &lt;&gt; "", $H95/$R95, ""), ""), "")</f>
        <v/>
      </c>
      <c r="AN95" s="10" t="str">
        <f ca="1">IFERROR(IF(AND(NOW()&lt;= EOMONTH(DATE(YEAR($O95),9, 1), 0), Overall!$A97&lt;&gt;"", MONTH($N95) &lt;= 9, MONTH($O95) &gt;= 9), IF($R95 &lt;&gt; "", $H95/$R95, ""), ""), "")</f>
        <v/>
      </c>
      <c r="AO95" s="10" t="str">
        <f ca="1">IFERROR(IF(AND(NOW()&lt;= EOMONTH(DATE(YEAR($O95),10, 1), 0), Overall!$A97&lt;&gt;"", MONTH($N95) &lt;= 10, MONTH($O95) &gt;= 10), IF($R95 &lt;&gt; "", $H95/$R95, ""), ""), "")</f>
        <v/>
      </c>
      <c r="AP95" s="10" t="str">
        <f ca="1">IFERROR(IF(AND(NOW()&lt;= EOMONTH(DATE(YEAR($O95),11, 1), 0), Overall!$A97&lt;&gt;"", MONTH($N95) &lt;=11, MONTH($O95) &gt;= 11), IF($R95 &lt;&gt; "", $H95/$R95, ""), ""), "")</f>
        <v/>
      </c>
      <c r="AQ95" s="10" t="str">
        <f ca="1">IFERROR(IF(AND(NOW()&lt;= EOMONTH(DATE(YEAR($O95),12, 1), 0), Overall!$A97&lt;&gt;"", MONTH($N95) &lt;= 12, MONTH($O95) &gt;= 12), IF($R95 &lt;&gt; "", $H95/$R95, ""), ""), "")</f>
        <v/>
      </c>
      <c r="AR95" s="16">
        <f t="shared" ca="1" si="3"/>
        <v>0</v>
      </c>
    </row>
    <row r="96" spans="1:44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6">
        <f>IF(Overall!F98&lt;&gt;"",VALUE(Overall!F98),"")</f>
        <v>800000</v>
      </c>
      <c r="I96" s="6">
        <f>IF(Overall!G98&lt;&gt;"",VALUE(Overall!G98),"")</f>
        <v>59</v>
      </c>
      <c r="J96" s="6">
        <f>IF(Overall!H98&lt;&gt;"",VALUE(Overall!H98),"")</f>
        <v>0</v>
      </c>
      <c r="K96" s="6">
        <f>IF(Overall!I98&lt;&gt;"",VALUE(Overall!I98),"")</f>
        <v>2.78</v>
      </c>
      <c r="L96" s="6">
        <f>IF(Overall!J98&lt;&gt;"",VALUE(Overall!J98),"")</f>
        <v>0</v>
      </c>
      <c r="M96" s="6">
        <f>IF(Overall!K98&lt;&gt;"",VALUE(Overall!K98),"")</f>
        <v>2.78</v>
      </c>
      <c r="N96" s="7">
        <f>IF(Overall!L98&lt;&gt;"",DATEVALUE(MID(Overall!L98, FIND(",", Overall!L98) + 2, FIND(" ", Overall!L98) - FIND(",", Overall!L98) - 1) &amp; " " &amp; MID(Overall!L98, FIND(" ", Overall!L98) + 1, FIND(",", Overall!L98, FIND(" ", Overall!L98)) - FIND(" ", Overall!L98) - 1) &amp; ", " &amp; MID(Overall!L98, FIND(",", Overall!L98, FIND(",",Overall!L98) + 1) + 2, LEN(Overall!L98))),"")</f>
        <v>44317</v>
      </c>
      <c r="O96" s="7">
        <f>IF(Overall!M98&lt;&gt;"",DATEVALUE(MID(Overall!M98, FIND(",", Overall!M98) + 2, FIND(" ", Overall!M98) - FIND(",", Overall!M98) - 1) &amp; " " &amp; MID(Overall!M98, FIND(" ", Overall!M98) + 1, FIND(",", Overall!M98, FIND(" ", Overall!M98)) - FIND(" ", Overall!M98) - 1) &amp; ", " &amp; MID(Overall!M98, FIND(",", Overall!M98, FIND(",",Overall!M98) + 1) + 2, LEN(Overall!M98))),"")</f>
        <v>44561</v>
      </c>
      <c r="P96" s="7">
        <f>IF(Overall!N98&lt;&gt;"",DATEVALUE(MID(Overall!N98, FIND(",", Overall!N98) + 2, FIND(" ", Overall!N98) - FIND(",", Overall!N98) - 1) &amp; " " &amp; MID(Overall!N98, FIND(" ", Overall!N98) + 1, FIND(",", Overall!N98, FIND(" ", Overall!N98)) - FIND(" ", Overall!N98) - 1) &amp; ", " &amp; MID(Overall!N98, FIND(",", Overall!N98, FIND(",",Overall!N98) + 1) + 2, LEN(Overall!N98))),"")</f>
        <v>44336</v>
      </c>
      <c r="Q96" s="7">
        <f>IF(Overall!O98&lt;&gt;"",DATEVALUE(MID(Overall!O98, FIND(",", Overall!O98) + 2, FIND(" ", Overall!O98) - FIND(",", Overall!O98) - 1) &amp; " " &amp; MID(Overall!O98, FIND(" ", Overall!O98) + 1, FIND(",", Overall!O98, FIND(" ", Overall!O98)) - FIND(" ", Overall!O98) - 1) &amp; ", " &amp; MID(Overall!O98, FIND(",", Overall!O98, FIND(",",Overall!O98) + 1) + 2, LEN(Overall!O98))),"")</f>
        <v>44314</v>
      </c>
      <c r="R96" s="5">
        <f t="shared" si="2"/>
        <v>8</v>
      </c>
      <c r="S96" s="10" t="str">
        <f>IF(Overall!$A98&lt;&gt;"",IF(AND(MONTH($N96) &lt;= 1, MONTH($O96) &gt;= 1), IF($R96 &lt;&gt; "", $H96/$R96, ""), ""),"")</f>
        <v/>
      </c>
      <c r="T96" s="10" t="str">
        <f>IF(Overall!$A98&lt;&gt;"",IF(AND(MONTH($N96) &lt;= 2, MONTH($O96) &gt;= 2), IF($R96 &lt;&gt; "", $H96/$R96, ""), ""),"")</f>
        <v/>
      </c>
      <c r="U96" s="10" t="str">
        <f>IF(Overall!$A98&lt;&gt;"",IF(AND(MONTH($N96) &lt;= 3, MONTH($O96) &gt;= 3), IF($R96 &lt;&gt; "", $H96/$R96, ""), ""),"")</f>
        <v/>
      </c>
      <c r="V96" s="10" t="str">
        <f>IF(Overall!$A98&lt;&gt;"",IF(AND(MONTH($N96) &lt;= 4, MONTH($O96) &gt;= 4), IF($R96 &lt;&gt; "", $H96/$R96, ""), ""),"")</f>
        <v/>
      </c>
      <c r="W96" s="10">
        <f>IF(Overall!$A98&lt;&gt;"",IF(AND(MONTH($N96) &lt;= 5, MONTH($O96) &gt;= 5), IF($R96 &lt;&gt; "", $H96/$R96, ""), ""),"")</f>
        <v>100000</v>
      </c>
      <c r="X96" s="10">
        <f>IF(Overall!$A98&lt;&gt;"",IF(AND(MONTH($N96) &lt;= 6, MONTH($O96) &gt;= 6), IF($R96 &lt;&gt; "", $H96/$R96, ""), ""),"")</f>
        <v>100000</v>
      </c>
      <c r="Y96" s="10">
        <f>IF(Overall!$A98&lt;&gt;"",IF(AND(MONTH($N96) &lt;= 7, MONTH($O96) &gt;= 7 ), IF($R96 &lt;&gt; "", $H96/$R96, ""), ""),"")</f>
        <v>100000</v>
      </c>
      <c r="Z96" s="10">
        <f>IF(Overall!$A98&lt;&gt;"",IF(AND(MONTH($N96) &lt;= 8, MONTH($O96) &gt;= 8), IF($R96 &lt;&gt; "", $H96/$R96, ""), ""),"")</f>
        <v>100000</v>
      </c>
      <c r="AA96" s="10">
        <f>IF(Overall!$A98&lt;&gt;"",IF(AND(MONTH($N96) &lt;= 9, MONTH($O96) &gt;= 9), IF($R96 &lt;&gt; "", $H96/$R96, ""), ""),"")</f>
        <v>100000</v>
      </c>
      <c r="AB96" s="10">
        <f>IF(Overall!$A98&lt;&gt;"",IF(AND(MONTH($N96) &lt;= 10, MONTH($O96) &gt;= 10), IF($R96 &lt;&gt; "", $H96/$R96, ""), ""),"")</f>
        <v>100000</v>
      </c>
      <c r="AC96" s="10">
        <f>IF(Overall!$A98&lt;&gt;"",IF(AND(MONTH($N96) &lt;= 11, MONTH($O96) &gt;= 11), IF($R96 &lt;&gt; "", $H96/$R96, ""), ""),"")</f>
        <v>100000</v>
      </c>
      <c r="AD96" s="10">
        <f>IF(Overall!$A98&lt;&gt;"",IF(AND(MONTH($N96) &lt;= 12, MONTH($O96) &gt;= 12), IF($R96 &lt;&gt; "", $H96/$R96, ""), ""),"")</f>
        <v>100000</v>
      </c>
      <c r="AF96" s="10" t="str">
        <f ca="1">IFERROR(IF(AND(NOW()&lt;= EOMONTH(DATE(YEAR($O96),1, 1), 0), Overall!$A98&lt;&gt;"", MONTH($N96) &lt;= 1, MONTH($O96) &gt;= 1), IF($R96 &lt;&gt; "", $H96/$R96, ""), ""), "")</f>
        <v/>
      </c>
      <c r="AG96" s="10" t="str">
        <f ca="1">IFERROR(IF(AND(NOW()&lt;= EOMONTH(DATE(YEAR($O96),2, 1), 0), Overall!$A98&lt;&gt;"", MONTH($N96) &lt;= 2, MONTH($O96) &gt;= 2), IF($R96 &lt;&gt; "", $H96/$R96, ""), ""), "")</f>
        <v/>
      </c>
      <c r="AH96" s="10" t="str">
        <f ca="1">IFERROR(IF(AND(NOW()&lt;= EOMONTH(DATE(YEAR($O96),3, 1), 0), Overall!$A98&lt;&gt;"", MONTH($N96) &lt;= 3, MONTH($O96) &gt;= 3), IF($R96 &lt;&gt; "", $H96/$R96, ""), ""), "")</f>
        <v/>
      </c>
      <c r="AI96" s="10" t="str">
        <f ca="1">IFERROR(IF(AND(NOW()&lt;= EOMONTH(DATE(YEAR($O96),4, 1), 0), Overall!$A98&lt;&gt;"", MONTH($N96) &lt;= 4, MONTH($O96) &gt;= 4), IF($R96 &lt;&gt; "", $H96/$R96, ""), ""), "")</f>
        <v/>
      </c>
      <c r="AJ96" s="10" t="str">
        <f ca="1">IFERROR(IF(AND(NOW()&lt;= EOMONTH(DATE(YEAR($O96),5, 1), 0), Overall!$A98&lt;&gt;"", MONTH($N96) &lt;= 5, MONTH($O96) &gt;= 5), IF($R96 &lt;&gt; "", $H96/$R96, ""), ""), "")</f>
        <v/>
      </c>
      <c r="AK96" s="10" t="str">
        <f ca="1">IFERROR(IF(AND(NOW()&lt;= EOMONTH(DATE(YEAR($O96),6, 1), 0), Overall!$A98&lt;&gt;"", MONTH($N96) &lt;= 6, MONTH($O96) &gt;= 6), IF($R96 &lt;&gt; "", $H96/$R96, ""), ""), "")</f>
        <v/>
      </c>
      <c r="AL96" s="10" t="str">
        <f ca="1">IFERROR(IF(AND(NOW()&lt;= EOMONTH(DATE(YEAR($O96),7, 1), 0), Overall!$A98&lt;&gt;"", MONTH($N96) &lt;= 7, MONTH($O96) &gt;= 7), IF($R96 &lt;&gt; "", $H96/$R96, ""), ""), "")</f>
        <v/>
      </c>
      <c r="AM96" s="10" t="str">
        <f ca="1">IFERROR(IF(AND(NOW()&lt;= EOMONTH(DATE(YEAR($O96),8, 1), 0), Overall!$A98&lt;&gt;"", MONTH($N96) &lt;= 8, MONTH($O96) &gt;= 8), IF($R96 &lt;&gt; "", $H96/$R96, ""), ""), "")</f>
        <v/>
      </c>
      <c r="AN96" s="10" t="str">
        <f ca="1">IFERROR(IF(AND(NOW()&lt;= EOMONTH(DATE(YEAR($O96),9, 1), 0), Overall!$A98&lt;&gt;"", MONTH($N96) &lt;= 9, MONTH($O96) &gt;= 9), IF($R96 &lt;&gt; "", $H96/$R96, ""), ""), "")</f>
        <v/>
      </c>
      <c r="AO96" s="10" t="str">
        <f ca="1">IFERROR(IF(AND(NOW()&lt;= EOMONTH(DATE(YEAR($O96),10, 1), 0), Overall!$A98&lt;&gt;"", MONTH($N96) &lt;= 10, MONTH($O96) &gt;= 10), IF($R96 &lt;&gt; "", $H96/$R96, ""), ""), "")</f>
        <v/>
      </c>
      <c r="AP96" s="10" t="str">
        <f ca="1">IFERROR(IF(AND(NOW()&lt;= EOMONTH(DATE(YEAR($O96),11, 1), 0), Overall!$A98&lt;&gt;"", MONTH($N96) &lt;=11, MONTH($O96) &gt;= 11), IF($R96 &lt;&gt; "", $H96/$R96, ""), ""), "")</f>
        <v/>
      </c>
      <c r="AQ96" s="10" t="str">
        <f ca="1">IFERROR(IF(AND(NOW()&lt;= EOMONTH(DATE(YEAR($O96),12, 1), 0), Overall!$A98&lt;&gt;"", MONTH($N96) &lt;= 12, MONTH($O96) &gt;= 12), IF($R96 &lt;&gt; "", $H96/$R96, ""), ""), "")</f>
        <v/>
      </c>
      <c r="AR96" s="16">
        <f t="shared" ca="1" si="3"/>
        <v>0</v>
      </c>
    </row>
    <row r="97" spans="1:44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6">
        <f>IF(Overall!F99&lt;&gt;"",VALUE(Overall!F99),"")</f>
        <v>800000</v>
      </c>
      <c r="I97" s="6">
        <f>IF(Overall!G99&lt;&gt;"",VALUE(Overall!G99),"")</f>
        <v>59</v>
      </c>
      <c r="J97" s="6">
        <f>IF(Overall!H99&lt;&gt;"",VALUE(Overall!H99),"")</f>
        <v>0</v>
      </c>
      <c r="K97" s="6">
        <f>IF(Overall!I99&lt;&gt;"",VALUE(Overall!I99),"")</f>
        <v>2.78</v>
      </c>
      <c r="L97" s="6">
        <f>IF(Overall!J99&lt;&gt;"",VALUE(Overall!J99),"")</f>
        <v>0</v>
      </c>
      <c r="M97" s="6">
        <f>IF(Overall!K99&lt;&gt;"",VALUE(Overall!K99),"")</f>
        <v>2.78</v>
      </c>
      <c r="N97" s="7">
        <f>IF(Overall!L99&lt;&gt;"",DATEVALUE(MID(Overall!L99, FIND(",", Overall!L99) + 2, FIND(" ", Overall!L99) - FIND(",", Overall!L99) - 1) &amp; " " &amp; MID(Overall!L99, FIND(" ", Overall!L99) + 1, FIND(",", Overall!L99, FIND(" ", Overall!L99)) - FIND(" ", Overall!L99) - 1) &amp; ", " &amp; MID(Overall!L99, FIND(",", Overall!L99, FIND(",",Overall!L99) + 1) + 2, LEN(Overall!L99))),"")</f>
        <v>44317</v>
      </c>
      <c r="O97" s="7">
        <f>IF(Overall!M99&lt;&gt;"",DATEVALUE(MID(Overall!M99, FIND(",", Overall!M99) + 2, FIND(" ", Overall!M99) - FIND(",", Overall!M99) - 1) &amp; " " &amp; MID(Overall!M99, FIND(" ", Overall!M99) + 1, FIND(",", Overall!M99, FIND(" ", Overall!M99)) - FIND(" ", Overall!M99) - 1) &amp; ", " &amp; MID(Overall!M99, FIND(",", Overall!M99, FIND(",",Overall!M99) + 1) + 2, LEN(Overall!M99))),"")</f>
        <v>44561</v>
      </c>
      <c r="P97" s="7">
        <f>IF(Overall!N99&lt;&gt;"",DATEVALUE(MID(Overall!N99, FIND(",", Overall!N99) + 2, FIND(" ", Overall!N99) - FIND(",", Overall!N99) - 1) &amp; " " &amp; MID(Overall!N99, FIND(" ", Overall!N99) + 1, FIND(",", Overall!N99, FIND(" ", Overall!N99)) - FIND(" ", Overall!N99) - 1) &amp; ", " &amp; MID(Overall!N99, FIND(",", Overall!N99, FIND(",",Overall!N99) + 1) + 2, LEN(Overall!N99))),"")</f>
        <v>44336</v>
      </c>
      <c r="Q97" s="7">
        <f>IF(Overall!O99&lt;&gt;"",DATEVALUE(MID(Overall!O99, FIND(",", Overall!O99) + 2, FIND(" ", Overall!O99) - FIND(",", Overall!O99) - 1) &amp; " " &amp; MID(Overall!O99, FIND(" ", Overall!O99) + 1, FIND(",", Overall!O99, FIND(" ", Overall!O99)) - FIND(" ", Overall!O99) - 1) &amp; ", " &amp; MID(Overall!O99, FIND(",", Overall!O99, FIND(",",Overall!O99) + 1) + 2, LEN(Overall!O99))),"")</f>
        <v>44314</v>
      </c>
      <c r="R97" s="5">
        <f t="shared" si="2"/>
        <v>8</v>
      </c>
      <c r="S97" s="10" t="str">
        <f>IF(Overall!$A99&lt;&gt;"",IF(AND(MONTH($N97) &lt;= 1, MONTH($O97) &gt;= 1), IF($R97 &lt;&gt; "", $H97/$R97, ""), ""),"")</f>
        <v/>
      </c>
      <c r="T97" s="10" t="str">
        <f>IF(Overall!$A99&lt;&gt;"",IF(AND(MONTH($N97) &lt;= 2, MONTH($O97) &gt;= 2), IF($R97 &lt;&gt; "", $H97/$R97, ""), ""),"")</f>
        <v/>
      </c>
      <c r="U97" s="10" t="str">
        <f>IF(Overall!$A99&lt;&gt;"",IF(AND(MONTH($N97) &lt;= 3, MONTH($O97) &gt;= 3), IF($R97 &lt;&gt; "", $H97/$R97, ""), ""),"")</f>
        <v/>
      </c>
      <c r="V97" s="10" t="str">
        <f>IF(Overall!$A99&lt;&gt;"",IF(AND(MONTH($N97) &lt;= 4, MONTH($O97) &gt;= 4), IF($R97 &lt;&gt; "", $H97/$R97, ""), ""),"")</f>
        <v/>
      </c>
      <c r="W97" s="10">
        <f>IF(Overall!$A99&lt;&gt;"",IF(AND(MONTH($N97) &lt;= 5, MONTH($O97) &gt;= 5), IF($R97 &lt;&gt; "", $H97/$R97, ""), ""),"")</f>
        <v>100000</v>
      </c>
      <c r="X97" s="10">
        <f>IF(Overall!$A99&lt;&gt;"",IF(AND(MONTH($N97) &lt;= 6, MONTH($O97) &gt;= 6), IF($R97 &lt;&gt; "", $H97/$R97, ""), ""),"")</f>
        <v>100000</v>
      </c>
      <c r="Y97" s="10">
        <f>IF(Overall!$A99&lt;&gt;"",IF(AND(MONTH($N97) &lt;= 7, MONTH($O97) &gt;= 7 ), IF($R97 &lt;&gt; "", $H97/$R97, ""), ""),"")</f>
        <v>100000</v>
      </c>
      <c r="Z97" s="10">
        <f>IF(Overall!$A99&lt;&gt;"",IF(AND(MONTH($N97) &lt;= 8, MONTH($O97) &gt;= 8), IF($R97 &lt;&gt; "", $H97/$R97, ""), ""),"")</f>
        <v>100000</v>
      </c>
      <c r="AA97" s="10">
        <f>IF(Overall!$A99&lt;&gt;"",IF(AND(MONTH($N97) &lt;= 9, MONTH($O97) &gt;= 9), IF($R97 &lt;&gt; "", $H97/$R97, ""), ""),"")</f>
        <v>100000</v>
      </c>
      <c r="AB97" s="10">
        <f>IF(Overall!$A99&lt;&gt;"",IF(AND(MONTH($N97) &lt;= 10, MONTH($O97) &gt;= 10), IF($R97 &lt;&gt; "", $H97/$R97, ""), ""),"")</f>
        <v>100000</v>
      </c>
      <c r="AC97" s="10">
        <f>IF(Overall!$A99&lt;&gt;"",IF(AND(MONTH($N97) &lt;= 11, MONTH($O97) &gt;= 11), IF($R97 &lt;&gt; "", $H97/$R97, ""), ""),"")</f>
        <v>100000</v>
      </c>
      <c r="AD97" s="10">
        <f>IF(Overall!$A99&lt;&gt;"",IF(AND(MONTH($N97) &lt;= 12, MONTH($O97) &gt;= 12), IF($R97 &lt;&gt; "", $H97/$R97, ""), ""),"")</f>
        <v>100000</v>
      </c>
      <c r="AF97" s="10" t="str">
        <f ca="1">IFERROR(IF(AND(NOW()&lt;= EOMONTH(DATE(YEAR($O97),1, 1), 0), Overall!$A99&lt;&gt;"", MONTH($N97) &lt;= 1, MONTH($O97) &gt;= 1), IF($R97 &lt;&gt; "", $H97/$R97, ""), ""), "")</f>
        <v/>
      </c>
      <c r="AG97" s="10" t="str">
        <f ca="1">IFERROR(IF(AND(NOW()&lt;= EOMONTH(DATE(YEAR($O97),2, 1), 0), Overall!$A99&lt;&gt;"", MONTH($N97) &lt;= 2, MONTH($O97) &gt;= 2), IF($R97 &lt;&gt; "", $H97/$R97, ""), ""), "")</f>
        <v/>
      </c>
      <c r="AH97" s="10" t="str">
        <f ca="1">IFERROR(IF(AND(NOW()&lt;= EOMONTH(DATE(YEAR($O97),3, 1), 0), Overall!$A99&lt;&gt;"", MONTH($N97) &lt;= 3, MONTH($O97) &gt;= 3), IF($R97 &lt;&gt; "", $H97/$R97, ""), ""), "")</f>
        <v/>
      </c>
      <c r="AI97" s="10" t="str">
        <f ca="1">IFERROR(IF(AND(NOW()&lt;= EOMONTH(DATE(YEAR($O97),4, 1), 0), Overall!$A99&lt;&gt;"", MONTH($N97) &lt;= 4, MONTH($O97) &gt;= 4), IF($R97 &lt;&gt; "", $H97/$R97, ""), ""), "")</f>
        <v/>
      </c>
      <c r="AJ97" s="10" t="str">
        <f ca="1">IFERROR(IF(AND(NOW()&lt;= EOMONTH(DATE(YEAR($O97),5, 1), 0), Overall!$A99&lt;&gt;"", MONTH($N97) &lt;= 5, MONTH($O97) &gt;= 5), IF($R97 &lt;&gt; "", $H97/$R97, ""), ""), "")</f>
        <v/>
      </c>
      <c r="AK97" s="10" t="str">
        <f ca="1">IFERROR(IF(AND(NOW()&lt;= EOMONTH(DATE(YEAR($O97),6, 1), 0), Overall!$A99&lt;&gt;"", MONTH($N97) &lt;= 6, MONTH($O97) &gt;= 6), IF($R97 &lt;&gt; "", $H97/$R97, ""), ""), "")</f>
        <v/>
      </c>
      <c r="AL97" s="10" t="str">
        <f ca="1">IFERROR(IF(AND(NOW()&lt;= EOMONTH(DATE(YEAR($O97),7, 1), 0), Overall!$A99&lt;&gt;"", MONTH($N97) &lt;= 7, MONTH($O97) &gt;= 7), IF($R97 &lt;&gt; "", $H97/$R97, ""), ""), "")</f>
        <v/>
      </c>
      <c r="AM97" s="10" t="str">
        <f ca="1">IFERROR(IF(AND(NOW()&lt;= EOMONTH(DATE(YEAR($O97),8, 1), 0), Overall!$A99&lt;&gt;"", MONTH($N97) &lt;= 8, MONTH($O97) &gt;= 8), IF($R97 &lt;&gt; "", $H97/$R97, ""), ""), "")</f>
        <v/>
      </c>
      <c r="AN97" s="10" t="str">
        <f ca="1">IFERROR(IF(AND(NOW()&lt;= EOMONTH(DATE(YEAR($O97),9, 1), 0), Overall!$A99&lt;&gt;"", MONTH($N97) &lt;= 9, MONTH($O97) &gt;= 9), IF($R97 &lt;&gt; "", $H97/$R97, ""), ""), "")</f>
        <v/>
      </c>
      <c r="AO97" s="10" t="str">
        <f ca="1">IFERROR(IF(AND(NOW()&lt;= EOMONTH(DATE(YEAR($O97),10, 1), 0), Overall!$A99&lt;&gt;"", MONTH($N97) &lt;= 10, MONTH($O97) &gt;= 10), IF($R97 &lt;&gt; "", $H97/$R97, ""), ""), "")</f>
        <v/>
      </c>
      <c r="AP97" s="10" t="str">
        <f ca="1">IFERROR(IF(AND(NOW()&lt;= EOMONTH(DATE(YEAR($O97),11, 1), 0), Overall!$A99&lt;&gt;"", MONTH($N97) &lt;=11, MONTH($O97) &gt;= 11), IF($R97 &lt;&gt; "", $H97/$R97, ""), ""), "")</f>
        <v/>
      </c>
      <c r="AQ97" s="10" t="str">
        <f ca="1">IFERROR(IF(AND(NOW()&lt;= EOMONTH(DATE(YEAR($O97),12, 1), 0), Overall!$A99&lt;&gt;"", MONTH($N97) &lt;= 12, MONTH($O97) &gt;= 12), IF($R97 &lt;&gt; "", $H97/$R97, ""), ""), "")</f>
        <v/>
      </c>
      <c r="AR97" s="16">
        <f t="shared" ca="1" si="3"/>
        <v>0</v>
      </c>
    </row>
    <row r="98" spans="1:44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6">
        <f>IF(Overall!F100&lt;&gt;"",VALUE(Overall!F100),"")</f>
        <v>1600000</v>
      </c>
      <c r="I98" s="6">
        <f>IF(Overall!G100&lt;&gt;"",VALUE(Overall!G100),"")</f>
        <v>59</v>
      </c>
      <c r="J98" s="6">
        <f>IF(Overall!H100&lt;&gt;"",VALUE(Overall!H100),"")</f>
        <v>0</v>
      </c>
      <c r="K98" s="6">
        <f>IF(Overall!I100&lt;&gt;"",VALUE(Overall!I100),"")</f>
        <v>2.7</v>
      </c>
      <c r="L98" s="6">
        <f>IF(Overall!J100&lt;&gt;"",VALUE(Overall!J100),"")</f>
        <v>0</v>
      </c>
      <c r="M98" s="6">
        <f>IF(Overall!K100&lt;&gt;"",VALUE(Overall!K100),"")</f>
        <v>2.7</v>
      </c>
      <c r="N98" s="7">
        <f>IF(Overall!L100&lt;&gt;"",DATEVALUE(MID(Overall!L100, FIND(",", Overall!L100) + 2, FIND(" ", Overall!L100) - FIND(",", Overall!L100) - 1) &amp; " " &amp; MID(Overall!L100, FIND(" ", Overall!L100) + 1, FIND(",", Overall!L100, FIND(" ", Overall!L100)) - FIND(" ", Overall!L100) - 1) &amp; ", " &amp; MID(Overall!L100, FIND(",", Overall!L100, FIND(",",Overall!L100) + 1) + 2, LEN(Overall!L100))),"")</f>
        <v>44317</v>
      </c>
      <c r="O98" s="7">
        <f>IF(Overall!M100&lt;&gt;"",DATEVALUE(MID(Overall!M100, FIND(",", Overall!M100) + 2, FIND(" ", Overall!M100) - FIND(",", Overall!M100) - 1) &amp; " " &amp; MID(Overall!M100, FIND(" ", Overall!M100) + 1, FIND(",", Overall!M100, FIND(" ", Overall!M100)) - FIND(" ", Overall!M100) - 1) &amp; ", " &amp; MID(Overall!M100, FIND(",", Overall!M100, FIND(",",Overall!M100) + 1) + 2, LEN(Overall!M100))),"")</f>
        <v>44561</v>
      </c>
      <c r="P98" s="7">
        <f>IF(Overall!N100&lt;&gt;"",DATEVALUE(MID(Overall!N100, FIND(",", Overall!N100) + 2, FIND(" ", Overall!N100) - FIND(",", Overall!N100) - 1) &amp; " " &amp; MID(Overall!N100, FIND(" ", Overall!N100) + 1, FIND(",", Overall!N100, FIND(" ", Overall!N100)) - FIND(" ", Overall!N100) - 1) &amp; ", " &amp; MID(Overall!N100, FIND(",", Overall!N100, FIND(",",Overall!N100) + 1) + 2, LEN(Overall!N100))),"")</f>
        <v>44336</v>
      </c>
      <c r="Q98" s="7">
        <f>IF(Overall!O100&lt;&gt;"",DATEVALUE(MID(Overall!O100, FIND(",", Overall!O100) + 2, FIND(" ", Overall!O100) - FIND(",", Overall!O100) - 1) &amp; " " &amp; MID(Overall!O100, FIND(" ", Overall!O100) + 1, FIND(",", Overall!O100, FIND(" ", Overall!O100)) - FIND(" ", Overall!O100) - 1) &amp; ", " &amp; MID(Overall!O100, FIND(",", Overall!O100, FIND(",",Overall!O100) + 1) + 2, LEN(Overall!O100))),"")</f>
        <v>44314</v>
      </c>
      <c r="R98" s="5">
        <f t="shared" si="2"/>
        <v>8</v>
      </c>
      <c r="S98" s="10" t="str">
        <f>IF(Overall!$A100&lt;&gt;"",IF(AND(MONTH($N98) &lt;= 1, MONTH($O98) &gt;= 1), IF($R98 &lt;&gt; "", $H98/$R98, ""), ""),"")</f>
        <v/>
      </c>
      <c r="T98" s="10" t="str">
        <f>IF(Overall!$A100&lt;&gt;"",IF(AND(MONTH($N98) &lt;= 2, MONTH($O98) &gt;= 2), IF($R98 &lt;&gt; "", $H98/$R98, ""), ""),"")</f>
        <v/>
      </c>
      <c r="U98" s="10" t="str">
        <f>IF(Overall!$A100&lt;&gt;"",IF(AND(MONTH($N98) &lt;= 3, MONTH($O98) &gt;= 3), IF($R98 &lt;&gt; "", $H98/$R98, ""), ""),"")</f>
        <v/>
      </c>
      <c r="V98" s="10" t="str">
        <f>IF(Overall!$A100&lt;&gt;"",IF(AND(MONTH($N98) &lt;= 4, MONTH($O98) &gt;= 4), IF($R98 &lt;&gt; "", $H98/$R98, ""), ""),"")</f>
        <v/>
      </c>
      <c r="W98" s="10">
        <f>IF(Overall!$A100&lt;&gt;"",IF(AND(MONTH($N98) &lt;= 5, MONTH($O98) &gt;= 5), IF($R98 &lt;&gt; "", $H98/$R98, ""), ""),"")</f>
        <v>200000</v>
      </c>
      <c r="X98" s="10">
        <f>IF(Overall!$A100&lt;&gt;"",IF(AND(MONTH($N98) &lt;= 6, MONTH($O98) &gt;= 6), IF($R98 &lt;&gt; "", $H98/$R98, ""), ""),"")</f>
        <v>200000</v>
      </c>
      <c r="Y98" s="10">
        <f>IF(Overall!$A100&lt;&gt;"",IF(AND(MONTH($N98) &lt;= 7, MONTH($O98) &gt;= 7 ), IF($R98 &lt;&gt; "", $H98/$R98, ""), ""),"")</f>
        <v>200000</v>
      </c>
      <c r="Z98" s="10">
        <f>IF(Overall!$A100&lt;&gt;"",IF(AND(MONTH($N98) &lt;= 8, MONTH($O98) &gt;= 8), IF($R98 &lt;&gt; "", $H98/$R98, ""), ""),"")</f>
        <v>200000</v>
      </c>
      <c r="AA98" s="10">
        <f>IF(Overall!$A100&lt;&gt;"",IF(AND(MONTH($N98) &lt;= 9, MONTH($O98) &gt;= 9), IF($R98 &lt;&gt; "", $H98/$R98, ""), ""),"")</f>
        <v>200000</v>
      </c>
      <c r="AB98" s="10">
        <f>IF(Overall!$A100&lt;&gt;"",IF(AND(MONTH($N98) &lt;= 10, MONTH($O98) &gt;= 10), IF($R98 &lt;&gt; "", $H98/$R98, ""), ""),"")</f>
        <v>200000</v>
      </c>
      <c r="AC98" s="10">
        <f>IF(Overall!$A100&lt;&gt;"",IF(AND(MONTH($N98) &lt;= 11, MONTH($O98) &gt;= 11), IF($R98 &lt;&gt; "", $H98/$R98, ""), ""),"")</f>
        <v>200000</v>
      </c>
      <c r="AD98" s="10">
        <f>IF(Overall!$A100&lt;&gt;"",IF(AND(MONTH($N98) &lt;= 12, MONTH($O98) &gt;= 12), IF($R98 &lt;&gt; "", $H98/$R98, ""), ""),"")</f>
        <v>200000</v>
      </c>
      <c r="AF98" s="10" t="str">
        <f ca="1">IFERROR(IF(AND(NOW()&lt;= EOMONTH(DATE(YEAR($O98),1, 1), 0), Overall!$A100&lt;&gt;"", MONTH($N98) &lt;= 1, MONTH($O98) &gt;= 1), IF($R98 &lt;&gt; "", $H98/$R98, ""), ""), "")</f>
        <v/>
      </c>
      <c r="AG98" s="10" t="str">
        <f ca="1">IFERROR(IF(AND(NOW()&lt;= EOMONTH(DATE(YEAR($O98),2, 1), 0), Overall!$A100&lt;&gt;"", MONTH($N98) &lt;= 2, MONTH($O98) &gt;= 2), IF($R98 &lt;&gt; "", $H98/$R98, ""), ""), "")</f>
        <v/>
      </c>
      <c r="AH98" s="10" t="str">
        <f ca="1">IFERROR(IF(AND(NOW()&lt;= EOMONTH(DATE(YEAR($O98),3, 1), 0), Overall!$A100&lt;&gt;"", MONTH($N98) &lt;= 3, MONTH($O98) &gt;= 3), IF($R98 &lt;&gt; "", $H98/$R98, ""), ""), "")</f>
        <v/>
      </c>
      <c r="AI98" s="10" t="str">
        <f ca="1">IFERROR(IF(AND(NOW()&lt;= EOMONTH(DATE(YEAR($O98),4, 1), 0), Overall!$A100&lt;&gt;"", MONTH($N98) &lt;= 4, MONTH($O98) &gt;= 4), IF($R98 &lt;&gt; "", $H98/$R98, ""), ""), "")</f>
        <v/>
      </c>
      <c r="AJ98" s="10" t="str">
        <f ca="1">IFERROR(IF(AND(NOW()&lt;= EOMONTH(DATE(YEAR($O98),5, 1), 0), Overall!$A100&lt;&gt;"", MONTH($N98) &lt;= 5, MONTH($O98) &gt;= 5), IF($R98 &lt;&gt; "", $H98/$R98, ""), ""), "")</f>
        <v/>
      </c>
      <c r="AK98" s="10" t="str">
        <f ca="1">IFERROR(IF(AND(NOW()&lt;= EOMONTH(DATE(YEAR($O98),6, 1), 0), Overall!$A100&lt;&gt;"", MONTH($N98) &lt;= 6, MONTH($O98) &gt;= 6), IF($R98 &lt;&gt; "", $H98/$R98, ""), ""), "")</f>
        <v/>
      </c>
      <c r="AL98" s="10" t="str">
        <f ca="1">IFERROR(IF(AND(NOW()&lt;= EOMONTH(DATE(YEAR($O98),7, 1), 0), Overall!$A100&lt;&gt;"", MONTH($N98) &lt;= 7, MONTH($O98) &gt;= 7), IF($R98 &lt;&gt; "", $H98/$R98, ""), ""), "")</f>
        <v/>
      </c>
      <c r="AM98" s="10" t="str">
        <f ca="1">IFERROR(IF(AND(NOW()&lt;= EOMONTH(DATE(YEAR($O98),8, 1), 0), Overall!$A100&lt;&gt;"", MONTH($N98) &lt;= 8, MONTH($O98) &gt;= 8), IF($R98 &lt;&gt; "", $H98/$R98, ""), ""), "")</f>
        <v/>
      </c>
      <c r="AN98" s="10" t="str">
        <f ca="1">IFERROR(IF(AND(NOW()&lt;= EOMONTH(DATE(YEAR($O98),9, 1), 0), Overall!$A100&lt;&gt;"", MONTH($N98) &lt;= 9, MONTH($O98) &gt;= 9), IF($R98 &lt;&gt; "", $H98/$R98, ""), ""), "")</f>
        <v/>
      </c>
      <c r="AO98" s="10" t="str">
        <f ca="1">IFERROR(IF(AND(NOW()&lt;= EOMONTH(DATE(YEAR($O98),10, 1), 0), Overall!$A100&lt;&gt;"", MONTH($N98) &lt;= 10, MONTH($O98) &gt;= 10), IF($R98 &lt;&gt; "", $H98/$R98, ""), ""), "")</f>
        <v/>
      </c>
      <c r="AP98" s="10" t="str">
        <f ca="1">IFERROR(IF(AND(NOW()&lt;= EOMONTH(DATE(YEAR($O98),11, 1), 0), Overall!$A100&lt;&gt;"", MONTH($N98) &lt;=11, MONTH($O98) &gt;= 11), IF($R98 &lt;&gt; "", $H98/$R98, ""), ""), "")</f>
        <v/>
      </c>
      <c r="AQ98" s="10" t="str">
        <f ca="1">IFERROR(IF(AND(NOW()&lt;= EOMONTH(DATE(YEAR($O98),12, 1), 0), Overall!$A100&lt;&gt;"", MONTH($N98) &lt;= 12, MONTH($O98) &gt;= 12), IF($R98 &lt;&gt; "", $H98/$R98, ""), ""), "")</f>
        <v/>
      </c>
      <c r="AR98" s="16">
        <f t="shared" ca="1" si="3"/>
        <v>0</v>
      </c>
    </row>
    <row r="99" spans="1:44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6">
        <f>IF(Overall!F101&lt;&gt;"",VALUE(Overall!F101),"")</f>
        <v>800000</v>
      </c>
      <c r="I99" s="6">
        <f>IF(Overall!G101&lt;&gt;"",VALUE(Overall!G101),"")</f>
        <v>59</v>
      </c>
      <c r="J99" s="6">
        <f>IF(Overall!H101&lt;&gt;"",VALUE(Overall!H101),"")</f>
        <v>0</v>
      </c>
      <c r="K99" s="6">
        <f>IF(Overall!I101&lt;&gt;"",VALUE(Overall!I101),"")</f>
        <v>2.69</v>
      </c>
      <c r="L99" s="6">
        <f>IF(Overall!J101&lt;&gt;"",VALUE(Overall!J101),"")</f>
        <v>0</v>
      </c>
      <c r="M99" s="6">
        <f>IF(Overall!K101&lt;&gt;"",VALUE(Overall!K101),"")</f>
        <v>2.69</v>
      </c>
      <c r="N99" s="7">
        <f>IF(Overall!L101&lt;&gt;"",DATEVALUE(MID(Overall!L101, FIND(",", Overall!L101) + 2, FIND(" ", Overall!L101) - FIND(",", Overall!L101) - 1) &amp; " " &amp; MID(Overall!L101, FIND(" ", Overall!L101) + 1, FIND(",", Overall!L101, FIND(" ", Overall!L101)) - FIND(" ", Overall!L101) - 1) &amp; ", " &amp; MID(Overall!L101, FIND(",", Overall!L101, FIND(",",Overall!L101) + 1) + 2, LEN(Overall!L101))),"")</f>
        <v>44317</v>
      </c>
      <c r="O99" s="7">
        <f>IF(Overall!M101&lt;&gt;"",DATEVALUE(MID(Overall!M101, FIND(",", Overall!M101) + 2, FIND(" ", Overall!M101) - FIND(",", Overall!M101) - 1) &amp; " " &amp; MID(Overall!M101, FIND(" ", Overall!M101) + 1, FIND(",", Overall!M101, FIND(" ", Overall!M101)) - FIND(" ", Overall!M101) - 1) &amp; ", " &amp; MID(Overall!M101, FIND(",", Overall!M101, FIND(",",Overall!M101) + 1) + 2, LEN(Overall!M101))),"")</f>
        <v>44561</v>
      </c>
      <c r="P99" s="7">
        <f>IF(Overall!N101&lt;&gt;"",DATEVALUE(MID(Overall!N101, FIND(",", Overall!N101) + 2, FIND(" ", Overall!N101) - FIND(",", Overall!N101) - 1) &amp; " " &amp; MID(Overall!N101, FIND(" ", Overall!N101) + 1, FIND(",", Overall!N101, FIND(" ", Overall!N101)) - FIND(" ", Overall!N101) - 1) &amp; ", " &amp; MID(Overall!N101, FIND(",", Overall!N101, FIND(",",Overall!N101) + 1) + 2, LEN(Overall!N101))),"")</f>
        <v>44336</v>
      </c>
      <c r="Q99" s="7">
        <f>IF(Overall!O101&lt;&gt;"",DATEVALUE(MID(Overall!O101, FIND(",", Overall!O101) + 2, FIND(" ", Overall!O101) - FIND(",", Overall!O101) - 1) &amp; " " &amp; MID(Overall!O101, FIND(" ", Overall!O101) + 1, FIND(",", Overall!O101, FIND(" ", Overall!O101)) - FIND(" ", Overall!O101) - 1) &amp; ", " &amp; MID(Overall!O101, FIND(",", Overall!O101, FIND(",",Overall!O101) + 1) + 2, LEN(Overall!O101))),"")</f>
        <v>44314</v>
      </c>
      <c r="R99" s="5">
        <f t="shared" si="2"/>
        <v>8</v>
      </c>
      <c r="S99" s="10" t="str">
        <f>IF(Overall!$A101&lt;&gt;"",IF(AND(MONTH($N99) &lt;= 1, MONTH($O99) &gt;= 1), IF($R99 &lt;&gt; "", $H99/$R99, ""), ""),"")</f>
        <v/>
      </c>
      <c r="T99" s="10" t="str">
        <f>IF(Overall!$A101&lt;&gt;"",IF(AND(MONTH($N99) &lt;= 2, MONTH($O99) &gt;= 2), IF($R99 &lt;&gt; "", $H99/$R99, ""), ""),"")</f>
        <v/>
      </c>
      <c r="U99" s="10" t="str">
        <f>IF(Overall!$A101&lt;&gt;"",IF(AND(MONTH($N99) &lt;= 3, MONTH($O99) &gt;= 3), IF($R99 &lt;&gt; "", $H99/$R99, ""), ""),"")</f>
        <v/>
      </c>
      <c r="V99" s="10" t="str">
        <f>IF(Overall!$A101&lt;&gt;"",IF(AND(MONTH($N99) &lt;= 4, MONTH($O99) &gt;= 4), IF($R99 &lt;&gt; "", $H99/$R99, ""), ""),"")</f>
        <v/>
      </c>
      <c r="W99" s="10">
        <f>IF(Overall!$A101&lt;&gt;"",IF(AND(MONTH($N99) &lt;= 5, MONTH($O99) &gt;= 5), IF($R99 &lt;&gt; "", $H99/$R99, ""), ""),"")</f>
        <v>100000</v>
      </c>
      <c r="X99" s="10">
        <f>IF(Overall!$A101&lt;&gt;"",IF(AND(MONTH($N99) &lt;= 6, MONTH($O99) &gt;= 6), IF($R99 &lt;&gt; "", $H99/$R99, ""), ""),"")</f>
        <v>100000</v>
      </c>
      <c r="Y99" s="10">
        <f>IF(Overall!$A101&lt;&gt;"",IF(AND(MONTH($N99) &lt;= 7, MONTH($O99) &gt;= 7 ), IF($R99 &lt;&gt; "", $H99/$R99, ""), ""),"")</f>
        <v>100000</v>
      </c>
      <c r="Z99" s="10">
        <f>IF(Overall!$A101&lt;&gt;"",IF(AND(MONTH($N99) &lt;= 8, MONTH($O99) &gt;= 8), IF($R99 &lt;&gt; "", $H99/$R99, ""), ""),"")</f>
        <v>100000</v>
      </c>
      <c r="AA99" s="10">
        <f>IF(Overall!$A101&lt;&gt;"",IF(AND(MONTH($N99) &lt;= 9, MONTH($O99) &gt;= 9), IF($R99 &lt;&gt; "", $H99/$R99, ""), ""),"")</f>
        <v>100000</v>
      </c>
      <c r="AB99" s="10">
        <f>IF(Overall!$A101&lt;&gt;"",IF(AND(MONTH($N99) &lt;= 10, MONTH($O99) &gt;= 10), IF($R99 &lt;&gt; "", $H99/$R99, ""), ""),"")</f>
        <v>100000</v>
      </c>
      <c r="AC99" s="10">
        <f>IF(Overall!$A101&lt;&gt;"",IF(AND(MONTH($N99) &lt;= 11, MONTH($O99) &gt;= 11), IF($R99 &lt;&gt; "", $H99/$R99, ""), ""),"")</f>
        <v>100000</v>
      </c>
      <c r="AD99" s="10">
        <f>IF(Overall!$A101&lt;&gt;"",IF(AND(MONTH($N99) &lt;= 12, MONTH($O99) &gt;= 12), IF($R99 &lt;&gt; "", $H99/$R99, ""), ""),"")</f>
        <v>100000</v>
      </c>
      <c r="AF99" s="10" t="str">
        <f ca="1">IFERROR(IF(AND(NOW()&lt;= EOMONTH(DATE(YEAR($O99),1, 1), 0), Overall!$A101&lt;&gt;"", MONTH($N99) &lt;= 1, MONTH($O99) &gt;= 1), IF($R99 &lt;&gt; "", $H99/$R99, ""), ""), "")</f>
        <v/>
      </c>
      <c r="AG99" s="10" t="str">
        <f ca="1">IFERROR(IF(AND(NOW()&lt;= EOMONTH(DATE(YEAR($O99),2, 1), 0), Overall!$A101&lt;&gt;"", MONTH($N99) &lt;= 2, MONTH($O99) &gt;= 2), IF($R99 &lt;&gt; "", $H99/$R99, ""), ""), "")</f>
        <v/>
      </c>
      <c r="AH99" s="10" t="str">
        <f ca="1">IFERROR(IF(AND(NOW()&lt;= EOMONTH(DATE(YEAR($O99),3, 1), 0), Overall!$A101&lt;&gt;"", MONTH($N99) &lt;= 3, MONTH($O99) &gt;= 3), IF($R99 &lt;&gt; "", $H99/$R99, ""), ""), "")</f>
        <v/>
      </c>
      <c r="AI99" s="10" t="str">
        <f ca="1">IFERROR(IF(AND(NOW()&lt;= EOMONTH(DATE(YEAR($O99),4, 1), 0), Overall!$A101&lt;&gt;"", MONTH($N99) &lt;= 4, MONTH($O99) &gt;= 4), IF($R99 &lt;&gt; "", $H99/$R99, ""), ""), "")</f>
        <v/>
      </c>
      <c r="AJ99" s="10" t="str">
        <f ca="1">IFERROR(IF(AND(NOW()&lt;= EOMONTH(DATE(YEAR($O99),5, 1), 0), Overall!$A101&lt;&gt;"", MONTH($N99) &lt;= 5, MONTH($O99) &gt;= 5), IF($R99 &lt;&gt; "", $H99/$R99, ""), ""), "")</f>
        <v/>
      </c>
      <c r="AK99" s="10" t="str">
        <f ca="1">IFERROR(IF(AND(NOW()&lt;= EOMONTH(DATE(YEAR($O99),6, 1), 0), Overall!$A101&lt;&gt;"", MONTH($N99) &lt;= 6, MONTH($O99) &gt;= 6), IF($R99 &lt;&gt; "", $H99/$R99, ""), ""), "")</f>
        <v/>
      </c>
      <c r="AL99" s="10" t="str">
        <f ca="1">IFERROR(IF(AND(NOW()&lt;= EOMONTH(DATE(YEAR($O99),7, 1), 0), Overall!$A101&lt;&gt;"", MONTH($N99) &lt;= 7, MONTH($O99) &gt;= 7), IF($R99 &lt;&gt; "", $H99/$R99, ""), ""), "")</f>
        <v/>
      </c>
      <c r="AM99" s="10" t="str">
        <f ca="1">IFERROR(IF(AND(NOW()&lt;= EOMONTH(DATE(YEAR($O99),8, 1), 0), Overall!$A101&lt;&gt;"", MONTH($N99) &lt;= 8, MONTH($O99) &gt;= 8), IF($R99 &lt;&gt; "", $H99/$R99, ""), ""), "")</f>
        <v/>
      </c>
      <c r="AN99" s="10" t="str">
        <f ca="1">IFERROR(IF(AND(NOW()&lt;= EOMONTH(DATE(YEAR($O99),9, 1), 0), Overall!$A101&lt;&gt;"", MONTH($N99) &lt;= 9, MONTH($O99) &gt;= 9), IF($R99 &lt;&gt; "", $H99/$R99, ""), ""), "")</f>
        <v/>
      </c>
      <c r="AO99" s="10" t="str">
        <f ca="1">IFERROR(IF(AND(NOW()&lt;= EOMONTH(DATE(YEAR($O99),10, 1), 0), Overall!$A101&lt;&gt;"", MONTH($N99) &lt;= 10, MONTH($O99) &gt;= 10), IF($R99 &lt;&gt; "", $H99/$R99, ""), ""), "")</f>
        <v/>
      </c>
      <c r="AP99" s="10" t="str">
        <f ca="1">IFERROR(IF(AND(NOW()&lt;= EOMONTH(DATE(YEAR($O99),11, 1), 0), Overall!$A101&lt;&gt;"", MONTH($N99) &lt;=11, MONTH($O99) &gt;= 11), IF($R99 &lt;&gt; "", $H99/$R99, ""), ""), "")</f>
        <v/>
      </c>
      <c r="AQ99" s="10" t="str">
        <f ca="1">IFERROR(IF(AND(NOW()&lt;= EOMONTH(DATE(YEAR($O99),12, 1), 0), Overall!$A101&lt;&gt;"", MONTH($N99) &lt;= 12, MONTH($O99) &gt;= 12), IF($R99 &lt;&gt; "", $H99/$R99, ""), ""), "")</f>
        <v/>
      </c>
      <c r="AR99" s="16">
        <f t="shared" ca="1" si="3"/>
        <v>0</v>
      </c>
    </row>
    <row r="100" spans="1:44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6">
        <f>IF(Overall!F102&lt;&gt;"",VALUE(Overall!F102),"")</f>
        <v>800000</v>
      </c>
      <c r="I100" s="6">
        <f>IF(Overall!G102&lt;&gt;"",VALUE(Overall!G102),"")</f>
        <v>59</v>
      </c>
      <c r="J100" s="6">
        <f>IF(Overall!H102&lt;&gt;"",VALUE(Overall!H102),"")</f>
        <v>0</v>
      </c>
      <c r="K100" s="6">
        <f>IF(Overall!I102&lt;&gt;"",VALUE(Overall!I102),"")</f>
        <v>2.7</v>
      </c>
      <c r="L100" s="6">
        <f>IF(Overall!J102&lt;&gt;"",VALUE(Overall!J102),"")</f>
        <v>0</v>
      </c>
      <c r="M100" s="6">
        <f>IF(Overall!K102&lt;&gt;"",VALUE(Overall!K102),"")</f>
        <v>2.7</v>
      </c>
      <c r="N100" s="7">
        <f>IF(Overall!L102&lt;&gt;"",DATEVALUE(MID(Overall!L102, FIND(",", Overall!L102) + 2, FIND(" ", Overall!L102) - FIND(",", Overall!L102) - 1) &amp; " " &amp; MID(Overall!L102, FIND(" ", Overall!L102) + 1, FIND(",", Overall!L102, FIND(" ", Overall!L102)) - FIND(" ", Overall!L102) - 1) &amp; ", " &amp; MID(Overall!L102, FIND(",", Overall!L102, FIND(",",Overall!L102) + 1) + 2, LEN(Overall!L102))),"")</f>
        <v>44317</v>
      </c>
      <c r="O100" s="7">
        <f>IF(Overall!M102&lt;&gt;"",DATEVALUE(MID(Overall!M102, FIND(",", Overall!M102) + 2, FIND(" ", Overall!M102) - FIND(",", Overall!M102) - 1) &amp; " " &amp; MID(Overall!M102, FIND(" ", Overall!M102) + 1, FIND(",", Overall!M102, FIND(" ", Overall!M102)) - FIND(" ", Overall!M102) - 1) &amp; ", " &amp; MID(Overall!M102, FIND(",", Overall!M102, FIND(",",Overall!M102) + 1) + 2, LEN(Overall!M102))),"")</f>
        <v>44561</v>
      </c>
      <c r="P100" s="7">
        <f>IF(Overall!N102&lt;&gt;"",DATEVALUE(MID(Overall!N102, FIND(",", Overall!N102) + 2, FIND(" ", Overall!N102) - FIND(",", Overall!N102) - 1) &amp; " " &amp; MID(Overall!N102, FIND(" ", Overall!N102) + 1, FIND(",", Overall!N102, FIND(" ", Overall!N102)) - FIND(" ", Overall!N102) - 1) &amp; ", " &amp; MID(Overall!N102, FIND(",", Overall!N102, FIND(",",Overall!N102) + 1) + 2, LEN(Overall!N102))),"")</f>
        <v>44336</v>
      </c>
      <c r="Q100" s="7">
        <f>IF(Overall!O102&lt;&gt;"",DATEVALUE(MID(Overall!O102, FIND(",", Overall!O102) + 2, FIND(" ", Overall!O102) - FIND(",", Overall!O102) - 1) &amp; " " &amp; MID(Overall!O102, FIND(" ", Overall!O102) + 1, FIND(",", Overall!O102, FIND(" ", Overall!O102)) - FIND(" ", Overall!O102) - 1) &amp; ", " &amp; MID(Overall!O102, FIND(",", Overall!O102, FIND(",",Overall!O102) + 1) + 2, LEN(Overall!O102))),"")</f>
        <v>44314</v>
      </c>
      <c r="R100" s="5">
        <f t="shared" si="2"/>
        <v>8</v>
      </c>
      <c r="S100" s="10" t="str">
        <f>IF(Overall!$A102&lt;&gt;"",IF(AND(MONTH($N100) &lt;= 1, MONTH($O100) &gt;= 1), IF($R100 &lt;&gt; "", $H100/$R100, ""), ""),"")</f>
        <v/>
      </c>
      <c r="T100" s="10" t="str">
        <f>IF(Overall!$A102&lt;&gt;"",IF(AND(MONTH($N100) &lt;= 2, MONTH($O100) &gt;= 2), IF($R100 &lt;&gt; "", $H100/$R100, ""), ""),"")</f>
        <v/>
      </c>
      <c r="U100" s="10" t="str">
        <f>IF(Overall!$A102&lt;&gt;"",IF(AND(MONTH($N100) &lt;= 3, MONTH($O100) &gt;= 3), IF($R100 &lt;&gt; "", $H100/$R100, ""), ""),"")</f>
        <v/>
      </c>
      <c r="V100" s="10" t="str">
        <f>IF(Overall!$A102&lt;&gt;"",IF(AND(MONTH($N100) &lt;= 4, MONTH($O100) &gt;= 4), IF($R100 &lt;&gt; "", $H100/$R100, ""), ""),"")</f>
        <v/>
      </c>
      <c r="W100" s="10">
        <f>IF(Overall!$A102&lt;&gt;"",IF(AND(MONTH($N100) &lt;= 5, MONTH($O100) &gt;= 5), IF($R100 &lt;&gt; "", $H100/$R100, ""), ""),"")</f>
        <v>100000</v>
      </c>
      <c r="X100" s="10">
        <f>IF(Overall!$A102&lt;&gt;"",IF(AND(MONTH($N100) &lt;= 6, MONTH($O100) &gt;= 6), IF($R100 &lt;&gt; "", $H100/$R100, ""), ""),"")</f>
        <v>100000</v>
      </c>
      <c r="Y100" s="10">
        <f>IF(Overall!$A102&lt;&gt;"",IF(AND(MONTH($N100) &lt;= 7, MONTH($O100) &gt;= 7 ), IF($R100 &lt;&gt; "", $H100/$R100, ""), ""),"")</f>
        <v>100000</v>
      </c>
      <c r="Z100" s="10">
        <f>IF(Overall!$A102&lt;&gt;"",IF(AND(MONTH($N100) &lt;= 8, MONTH($O100) &gt;= 8), IF($R100 &lt;&gt; "", $H100/$R100, ""), ""),"")</f>
        <v>100000</v>
      </c>
      <c r="AA100" s="10">
        <f>IF(Overall!$A102&lt;&gt;"",IF(AND(MONTH($N100) &lt;= 9, MONTH($O100) &gt;= 9), IF($R100 &lt;&gt; "", $H100/$R100, ""), ""),"")</f>
        <v>100000</v>
      </c>
      <c r="AB100" s="10">
        <f>IF(Overall!$A102&lt;&gt;"",IF(AND(MONTH($N100) &lt;= 10, MONTH($O100) &gt;= 10), IF($R100 &lt;&gt; "", $H100/$R100, ""), ""),"")</f>
        <v>100000</v>
      </c>
      <c r="AC100" s="10">
        <f>IF(Overall!$A102&lt;&gt;"",IF(AND(MONTH($N100) &lt;= 11, MONTH($O100) &gt;= 11), IF($R100 &lt;&gt; "", $H100/$R100, ""), ""),"")</f>
        <v>100000</v>
      </c>
      <c r="AD100" s="10">
        <f>IF(Overall!$A102&lt;&gt;"",IF(AND(MONTH($N100) &lt;= 12, MONTH($O100) &gt;= 12), IF($R100 &lt;&gt; "", $H100/$R100, ""), ""),"")</f>
        <v>100000</v>
      </c>
      <c r="AF100" s="10" t="str">
        <f ca="1">IFERROR(IF(AND(NOW()&lt;= EOMONTH(DATE(YEAR($O100),1, 1), 0), Overall!$A102&lt;&gt;"", MONTH($N100) &lt;= 1, MONTH($O100) &gt;= 1), IF($R100 &lt;&gt; "", $H100/$R100, ""), ""), "")</f>
        <v/>
      </c>
      <c r="AG100" s="10" t="str">
        <f ca="1">IFERROR(IF(AND(NOW()&lt;= EOMONTH(DATE(YEAR($O100),2, 1), 0), Overall!$A102&lt;&gt;"", MONTH($N100) &lt;= 2, MONTH($O100) &gt;= 2), IF($R100 &lt;&gt; "", $H100/$R100, ""), ""), "")</f>
        <v/>
      </c>
      <c r="AH100" s="10" t="str">
        <f ca="1">IFERROR(IF(AND(NOW()&lt;= EOMONTH(DATE(YEAR($O100),3, 1), 0), Overall!$A102&lt;&gt;"", MONTH($N100) &lt;= 3, MONTH($O100) &gt;= 3), IF($R100 &lt;&gt; "", $H100/$R100, ""), ""), "")</f>
        <v/>
      </c>
      <c r="AI100" s="10" t="str">
        <f ca="1">IFERROR(IF(AND(NOW()&lt;= EOMONTH(DATE(YEAR($O100),4, 1), 0), Overall!$A102&lt;&gt;"", MONTH($N100) &lt;= 4, MONTH($O100) &gt;= 4), IF($R100 &lt;&gt; "", $H100/$R100, ""), ""), "")</f>
        <v/>
      </c>
      <c r="AJ100" s="10" t="str">
        <f ca="1">IFERROR(IF(AND(NOW()&lt;= EOMONTH(DATE(YEAR($O100),5, 1), 0), Overall!$A102&lt;&gt;"", MONTH($N100) &lt;= 5, MONTH($O100) &gt;= 5), IF($R100 &lt;&gt; "", $H100/$R100, ""), ""), "")</f>
        <v/>
      </c>
      <c r="AK100" s="10" t="str">
        <f ca="1">IFERROR(IF(AND(NOW()&lt;= EOMONTH(DATE(YEAR($O100),6, 1), 0), Overall!$A102&lt;&gt;"", MONTH($N100) &lt;= 6, MONTH($O100) &gt;= 6), IF($R100 &lt;&gt; "", $H100/$R100, ""), ""), "")</f>
        <v/>
      </c>
      <c r="AL100" s="10" t="str">
        <f ca="1">IFERROR(IF(AND(NOW()&lt;= EOMONTH(DATE(YEAR($O100),7, 1), 0), Overall!$A102&lt;&gt;"", MONTH($N100) &lt;= 7, MONTH($O100) &gt;= 7), IF($R100 &lt;&gt; "", $H100/$R100, ""), ""), "")</f>
        <v/>
      </c>
      <c r="AM100" s="10" t="str">
        <f ca="1">IFERROR(IF(AND(NOW()&lt;= EOMONTH(DATE(YEAR($O100),8, 1), 0), Overall!$A102&lt;&gt;"", MONTH($N100) &lt;= 8, MONTH($O100) &gt;= 8), IF($R100 &lt;&gt; "", $H100/$R100, ""), ""), "")</f>
        <v/>
      </c>
      <c r="AN100" s="10" t="str">
        <f ca="1">IFERROR(IF(AND(NOW()&lt;= EOMONTH(DATE(YEAR($O100),9, 1), 0), Overall!$A102&lt;&gt;"", MONTH($N100) &lt;= 9, MONTH($O100) &gt;= 9), IF($R100 &lt;&gt; "", $H100/$R100, ""), ""), "")</f>
        <v/>
      </c>
      <c r="AO100" s="10" t="str">
        <f ca="1">IFERROR(IF(AND(NOW()&lt;= EOMONTH(DATE(YEAR($O100),10, 1), 0), Overall!$A102&lt;&gt;"", MONTH($N100) &lt;= 10, MONTH($O100) &gt;= 10), IF($R100 &lt;&gt; "", $H100/$R100, ""), ""), "")</f>
        <v/>
      </c>
      <c r="AP100" s="10" t="str">
        <f ca="1">IFERROR(IF(AND(NOW()&lt;= EOMONTH(DATE(YEAR($O100),11, 1), 0), Overall!$A102&lt;&gt;"", MONTH($N100) &lt;=11, MONTH($O100) &gt;= 11), IF($R100 &lt;&gt; "", $H100/$R100, ""), ""), "")</f>
        <v/>
      </c>
      <c r="AQ100" s="10" t="str">
        <f ca="1">IFERROR(IF(AND(NOW()&lt;= EOMONTH(DATE(YEAR($O100),12, 1), 0), Overall!$A102&lt;&gt;"", MONTH($N100) &lt;= 12, MONTH($O100) &gt;= 12), IF($R100 &lt;&gt; "", $H100/$R100, ""), ""), "")</f>
        <v/>
      </c>
      <c r="AR100" s="16">
        <f t="shared" ca="1" si="3"/>
        <v>0</v>
      </c>
    </row>
    <row r="101" spans="1:44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6">
        <f>IF(Overall!F103&lt;&gt;"",VALUE(Overall!F103),"")</f>
        <v>800000</v>
      </c>
      <c r="I101" s="6">
        <f>IF(Overall!G103&lt;&gt;"",VALUE(Overall!G103),"")</f>
        <v>60</v>
      </c>
      <c r="J101" s="6">
        <f>IF(Overall!H103&lt;&gt;"",VALUE(Overall!H103),"")</f>
        <v>0</v>
      </c>
      <c r="K101" s="6">
        <f>IF(Overall!I103&lt;&gt;"",VALUE(Overall!I103),"")</f>
        <v>3</v>
      </c>
      <c r="L101" s="6">
        <f>IF(Overall!J103&lt;&gt;"",VALUE(Overall!J103),"")</f>
        <v>0</v>
      </c>
      <c r="M101" s="6">
        <f>IF(Overall!K103&lt;&gt;"",VALUE(Overall!K103),"")</f>
        <v>3</v>
      </c>
      <c r="N101" s="7">
        <f>IF(Overall!L103&lt;&gt;"",DATEVALUE(MID(Overall!L103, FIND(",", Overall!L103) + 2, FIND(" ", Overall!L103) - FIND(",", Overall!L103) - 1) &amp; " " &amp; MID(Overall!L103, FIND(" ", Overall!L103) + 1, FIND(",", Overall!L103, FIND(" ", Overall!L103)) - FIND(" ", Overall!L103) - 1) &amp; ", " &amp; MID(Overall!L103, FIND(",", Overall!L103, FIND(",",Overall!L103) + 1) + 2, LEN(Overall!L103))),"")</f>
        <v>44317</v>
      </c>
      <c r="O101" s="7">
        <f>IF(Overall!M103&lt;&gt;"",DATEVALUE(MID(Overall!M103, FIND(",", Overall!M103) + 2, FIND(" ", Overall!M103) - FIND(",", Overall!M103) - 1) &amp; " " &amp; MID(Overall!M103, FIND(" ", Overall!M103) + 1, FIND(",", Overall!M103, FIND(" ", Overall!M103)) - FIND(" ", Overall!M103) - 1) &amp; ", " &amp; MID(Overall!M103, FIND(",", Overall!M103, FIND(",",Overall!M103) + 1) + 2, LEN(Overall!M103))),"")</f>
        <v>44561</v>
      </c>
      <c r="P101" s="7">
        <f>IF(Overall!N103&lt;&gt;"",DATEVALUE(MID(Overall!N103, FIND(",", Overall!N103) + 2, FIND(" ", Overall!N103) - FIND(",", Overall!N103) - 1) &amp; " " &amp; MID(Overall!N103, FIND(" ", Overall!N103) + 1, FIND(",", Overall!N103, FIND(" ", Overall!N103)) - FIND(" ", Overall!N103) - 1) &amp; ", " &amp; MID(Overall!N103, FIND(",", Overall!N103, FIND(",",Overall!N103) + 1) + 2, LEN(Overall!N103))),"")</f>
        <v>44336</v>
      </c>
      <c r="Q101" s="7">
        <f>IF(Overall!O103&lt;&gt;"",DATEVALUE(MID(Overall!O103, FIND(",", Overall!O103) + 2, FIND(" ", Overall!O103) - FIND(",", Overall!O103) - 1) &amp; " " &amp; MID(Overall!O103, FIND(" ", Overall!O103) + 1, FIND(",", Overall!O103, FIND(" ", Overall!O103)) - FIND(" ", Overall!O103) - 1) &amp; ", " &amp; MID(Overall!O103, FIND(",", Overall!O103, FIND(",",Overall!O103) + 1) + 2, LEN(Overall!O103))),"")</f>
        <v>44314</v>
      </c>
      <c r="R101" s="5">
        <f t="shared" si="2"/>
        <v>8</v>
      </c>
      <c r="S101" s="10" t="str">
        <f>IF(Overall!$A103&lt;&gt;"",IF(AND(MONTH($N101) &lt;= 1, MONTH($O101) &gt;= 1), IF($R101 &lt;&gt; "", $H101/$R101, ""), ""),"")</f>
        <v/>
      </c>
      <c r="T101" s="10" t="str">
        <f>IF(Overall!$A103&lt;&gt;"",IF(AND(MONTH($N101) &lt;= 2, MONTH($O101) &gt;= 2), IF($R101 &lt;&gt; "", $H101/$R101, ""), ""),"")</f>
        <v/>
      </c>
      <c r="U101" s="10" t="str">
        <f>IF(Overall!$A103&lt;&gt;"",IF(AND(MONTH($N101) &lt;= 3, MONTH($O101) &gt;= 3), IF($R101 &lt;&gt; "", $H101/$R101, ""), ""),"")</f>
        <v/>
      </c>
      <c r="V101" s="10" t="str">
        <f>IF(Overall!$A103&lt;&gt;"",IF(AND(MONTH($N101) &lt;= 4, MONTH($O101) &gt;= 4), IF($R101 &lt;&gt; "", $H101/$R101, ""), ""),"")</f>
        <v/>
      </c>
      <c r="W101" s="10">
        <f>IF(Overall!$A103&lt;&gt;"",IF(AND(MONTH($N101) &lt;= 5, MONTH($O101) &gt;= 5), IF($R101 &lt;&gt; "", $H101/$R101, ""), ""),"")</f>
        <v>100000</v>
      </c>
      <c r="X101" s="10">
        <f>IF(Overall!$A103&lt;&gt;"",IF(AND(MONTH($N101) &lt;= 6, MONTH($O101) &gt;= 6), IF($R101 &lt;&gt; "", $H101/$R101, ""), ""),"")</f>
        <v>100000</v>
      </c>
      <c r="Y101" s="10">
        <f>IF(Overall!$A103&lt;&gt;"",IF(AND(MONTH($N101) &lt;= 7, MONTH($O101) &gt;= 7 ), IF($R101 &lt;&gt; "", $H101/$R101, ""), ""),"")</f>
        <v>100000</v>
      </c>
      <c r="Z101" s="10">
        <f>IF(Overall!$A103&lt;&gt;"",IF(AND(MONTH($N101) &lt;= 8, MONTH($O101) &gt;= 8), IF($R101 &lt;&gt; "", $H101/$R101, ""), ""),"")</f>
        <v>100000</v>
      </c>
      <c r="AA101" s="10">
        <f>IF(Overall!$A103&lt;&gt;"",IF(AND(MONTH($N101) &lt;= 9, MONTH($O101) &gt;= 9), IF($R101 &lt;&gt; "", $H101/$R101, ""), ""),"")</f>
        <v>100000</v>
      </c>
      <c r="AB101" s="10">
        <f>IF(Overall!$A103&lt;&gt;"",IF(AND(MONTH($N101) &lt;= 10, MONTH($O101) &gt;= 10), IF($R101 &lt;&gt; "", $H101/$R101, ""), ""),"")</f>
        <v>100000</v>
      </c>
      <c r="AC101" s="10">
        <f>IF(Overall!$A103&lt;&gt;"",IF(AND(MONTH($N101) &lt;= 11, MONTH($O101) &gt;= 11), IF($R101 &lt;&gt; "", $H101/$R101, ""), ""),"")</f>
        <v>100000</v>
      </c>
      <c r="AD101" s="10">
        <f>IF(Overall!$A103&lt;&gt;"",IF(AND(MONTH($N101) &lt;= 12, MONTH($O101) &gt;= 12), IF($R101 &lt;&gt; "", $H101/$R101, ""), ""),"")</f>
        <v>100000</v>
      </c>
      <c r="AF101" s="10" t="str">
        <f ca="1">IFERROR(IF(AND(NOW()&lt;= EOMONTH(DATE(YEAR($O101),1, 1), 0), Overall!$A103&lt;&gt;"", MONTH($N101) &lt;= 1, MONTH($O101) &gt;= 1), IF($R101 &lt;&gt; "", $H101/$R101, ""), ""), "")</f>
        <v/>
      </c>
      <c r="AG101" s="10" t="str">
        <f ca="1">IFERROR(IF(AND(NOW()&lt;= EOMONTH(DATE(YEAR($O101),2, 1), 0), Overall!$A103&lt;&gt;"", MONTH($N101) &lt;= 2, MONTH($O101) &gt;= 2), IF($R101 &lt;&gt; "", $H101/$R101, ""), ""), "")</f>
        <v/>
      </c>
      <c r="AH101" s="10" t="str">
        <f ca="1">IFERROR(IF(AND(NOW()&lt;= EOMONTH(DATE(YEAR($O101),3, 1), 0), Overall!$A103&lt;&gt;"", MONTH($N101) &lt;= 3, MONTH($O101) &gt;= 3), IF($R101 &lt;&gt; "", $H101/$R101, ""), ""), "")</f>
        <v/>
      </c>
      <c r="AI101" s="10" t="str">
        <f ca="1">IFERROR(IF(AND(NOW()&lt;= EOMONTH(DATE(YEAR($O101),4, 1), 0), Overall!$A103&lt;&gt;"", MONTH($N101) &lt;= 4, MONTH($O101) &gt;= 4), IF($R101 &lt;&gt; "", $H101/$R101, ""), ""), "")</f>
        <v/>
      </c>
      <c r="AJ101" s="10" t="str">
        <f ca="1">IFERROR(IF(AND(NOW()&lt;= EOMONTH(DATE(YEAR($O101),5, 1), 0), Overall!$A103&lt;&gt;"", MONTH($N101) &lt;= 5, MONTH($O101) &gt;= 5), IF($R101 &lt;&gt; "", $H101/$R101, ""), ""), "")</f>
        <v/>
      </c>
      <c r="AK101" s="10" t="str">
        <f ca="1">IFERROR(IF(AND(NOW()&lt;= EOMONTH(DATE(YEAR($O101),6, 1), 0), Overall!$A103&lt;&gt;"", MONTH($N101) &lt;= 6, MONTH($O101) &gt;= 6), IF($R101 &lt;&gt; "", $H101/$R101, ""), ""), "")</f>
        <v/>
      </c>
      <c r="AL101" s="10" t="str">
        <f ca="1">IFERROR(IF(AND(NOW()&lt;= EOMONTH(DATE(YEAR($O101),7, 1), 0), Overall!$A103&lt;&gt;"", MONTH($N101) &lt;= 7, MONTH($O101) &gt;= 7), IF($R101 &lt;&gt; "", $H101/$R101, ""), ""), "")</f>
        <v/>
      </c>
      <c r="AM101" s="10" t="str">
        <f ca="1">IFERROR(IF(AND(NOW()&lt;= EOMONTH(DATE(YEAR($O101),8, 1), 0), Overall!$A103&lt;&gt;"", MONTH($N101) &lt;= 8, MONTH($O101) &gt;= 8), IF($R101 &lt;&gt; "", $H101/$R101, ""), ""), "")</f>
        <v/>
      </c>
      <c r="AN101" s="10" t="str">
        <f ca="1">IFERROR(IF(AND(NOW()&lt;= EOMONTH(DATE(YEAR($O101),9, 1), 0), Overall!$A103&lt;&gt;"", MONTH($N101) &lt;= 9, MONTH($O101) &gt;= 9), IF($R101 &lt;&gt; "", $H101/$R101, ""), ""), "")</f>
        <v/>
      </c>
      <c r="AO101" s="10" t="str">
        <f ca="1">IFERROR(IF(AND(NOW()&lt;= EOMONTH(DATE(YEAR($O101),10, 1), 0), Overall!$A103&lt;&gt;"", MONTH($N101) &lt;= 10, MONTH($O101) &gt;= 10), IF($R101 &lt;&gt; "", $H101/$R101, ""), ""), "")</f>
        <v/>
      </c>
      <c r="AP101" s="10" t="str">
        <f ca="1">IFERROR(IF(AND(NOW()&lt;= EOMONTH(DATE(YEAR($O101),11, 1), 0), Overall!$A103&lt;&gt;"", MONTH($N101) &lt;=11, MONTH($O101) &gt;= 11), IF($R101 &lt;&gt; "", $H101/$R101, ""), ""), "")</f>
        <v/>
      </c>
      <c r="AQ101" s="10" t="str">
        <f ca="1">IFERROR(IF(AND(NOW()&lt;= EOMONTH(DATE(YEAR($O101),12, 1), 0), Overall!$A103&lt;&gt;"", MONTH($N101) &lt;= 12, MONTH($O101) &gt;= 12), IF($R101 &lt;&gt; "", $H101/$R101, ""), ""), "")</f>
        <v/>
      </c>
      <c r="AR101" s="16">
        <f t="shared" ca="1" si="3"/>
        <v>0</v>
      </c>
    </row>
    <row r="102" spans="1:44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6">
        <f>IF(Overall!F104&lt;&gt;"",VALUE(Overall!F104),"")</f>
        <v>1600000</v>
      </c>
      <c r="I102" s="6">
        <f>IF(Overall!G104&lt;&gt;"",VALUE(Overall!G104),"")</f>
        <v>59</v>
      </c>
      <c r="J102" s="6">
        <f>IF(Overall!H104&lt;&gt;"",VALUE(Overall!H104),"")</f>
        <v>0</v>
      </c>
      <c r="K102" s="6">
        <f>IF(Overall!I104&lt;&gt;"",VALUE(Overall!I104),"")</f>
        <v>2.69</v>
      </c>
      <c r="L102" s="6">
        <f>IF(Overall!J104&lt;&gt;"",VALUE(Overall!J104),"")</f>
        <v>0</v>
      </c>
      <c r="M102" s="6">
        <f>IF(Overall!K104&lt;&gt;"",VALUE(Overall!K104),"")</f>
        <v>2.69</v>
      </c>
      <c r="N102" s="7">
        <f>IF(Overall!L104&lt;&gt;"",DATEVALUE(MID(Overall!L104, FIND(",", Overall!L104) + 2, FIND(" ", Overall!L104) - FIND(",", Overall!L104) - 1) &amp; " " &amp; MID(Overall!L104, FIND(" ", Overall!L104) + 1, FIND(",", Overall!L104, FIND(" ", Overall!L104)) - FIND(" ", Overall!L104) - 1) &amp; ", " &amp; MID(Overall!L104, FIND(",", Overall!L104, FIND(",",Overall!L104) + 1) + 2, LEN(Overall!L104))),"")</f>
        <v>44317</v>
      </c>
      <c r="O102" s="7">
        <f>IF(Overall!M104&lt;&gt;"",DATEVALUE(MID(Overall!M104, FIND(",", Overall!M104) + 2, FIND(" ", Overall!M104) - FIND(",", Overall!M104) - 1) &amp; " " &amp; MID(Overall!M104, FIND(" ", Overall!M104) + 1, FIND(",", Overall!M104, FIND(" ", Overall!M104)) - FIND(" ", Overall!M104) - 1) &amp; ", " &amp; MID(Overall!M104, FIND(",", Overall!M104, FIND(",",Overall!M104) + 1) + 2, LEN(Overall!M104))),"")</f>
        <v>44561</v>
      </c>
      <c r="P102" s="7">
        <f>IF(Overall!N104&lt;&gt;"",DATEVALUE(MID(Overall!N104, FIND(",", Overall!N104) + 2, FIND(" ", Overall!N104) - FIND(",", Overall!N104) - 1) &amp; " " &amp; MID(Overall!N104, FIND(" ", Overall!N104) + 1, FIND(",", Overall!N104, FIND(" ", Overall!N104)) - FIND(" ", Overall!N104) - 1) &amp; ", " &amp; MID(Overall!N104, FIND(",", Overall!N104, FIND(",",Overall!N104) + 1) + 2, LEN(Overall!N104))),"")</f>
        <v>44336</v>
      </c>
      <c r="Q102" s="7">
        <f>IF(Overall!O104&lt;&gt;"",DATEVALUE(MID(Overall!O104, FIND(",", Overall!O104) + 2, FIND(" ", Overall!O104) - FIND(",", Overall!O104) - 1) &amp; " " &amp; MID(Overall!O104, FIND(" ", Overall!O104) + 1, FIND(",", Overall!O104, FIND(" ", Overall!O104)) - FIND(" ", Overall!O104) - 1) &amp; ", " &amp; MID(Overall!O104, FIND(",", Overall!O104, FIND(",",Overall!O104) + 1) + 2, LEN(Overall!O104))),"")</f>
        <v>44314</v>
      </c>
      <c r="R102" s="5">
        <f t="shared" si="2"/>
        <v>8</v>
      </c>
      <c r="S102" s="10" t="str">
        <f>IF(Overall!$A104&lt;&gt;"",IF(AND(MONTH($N102) &lt;= 1, MONTH($O102) &gt;= 1), IF($R102 &lt;&gt; "", $H102/$R102, ""), ""),"")</f>
        <v/>
      </c>
      <c r="T102" s="10" t="str">
        <f>IF(Overall!$A104&lt;&gt;"",IF(AND(MONTH($N102) &lt;= 2, MONTH($O102) &gt;= 2), IF($R102 &lt;&gt; "", $H102/$R102, ""), ""),"")</f>
        <v/>
      </c>
      <c r="U102" s="10" t="str">
        <f>IF(Overall!$A104&lt;&gt;"",IF(AND(MONTH($N102) &lt;= 3, MONTH($O102) &gt;= 3), IF($R102 &lt;&gt; "", $H102/$R102, ""), ""),"")</f>
        <v/>
      </c>
      <c r="V102" s="10" t="str">
        <f>IF(Overall!$A104&lt;&gt;"",IF(AND(MONTH($N102) &lt;= 4, MONTH($O102) &gt;= 4), IF($R102 &lt;&gt; "", $H102/$R102, ""), ""),"")</f>
        <v/>
      </c>
      <c r="W102" s="10">
        <f>IF(Overall!$A104&lt;&gt;"",IF(AND(MONTH($N102) &lt;= 5, MONTH($O102) &gt;= 5), IF($R102 &lt;&gt; "", $H102/$R102, ""), ""),"")</f>
        <v>200000</v>
      </c>
      <c r="X102" s="10">
        <f>IF(Overall!$A104&lt;&gt;"",IF(AND(MONTH($N102) &lt;= 6, MONTH($O102) &gt;= 6), IF($R102 &lt;&gt; "", $H102/$R102, ""), ""),"")</f>
        <v>200000</v>
      </c>
      <c r="Y102" s="10">
        <f>IF(Overall!$A104&lt;&gt;"",IF(AND(MONTH($N102) &lt;= 7, MONTH($O102) &gt;= 7 ), IF($R102 &lt;&gt; "", $H102/$R102, ""), ""),"")</f>
        <v>200000</v>
      </c>
      <c r="Z102" s="10">
        <f>IF(Overall!$A104&lt;&gt;"",IF(AND(MONTH($N102) &lt;= 8, MONTH($O102) &gt;= 8), IF($R102 &lt;&gt; "", $H102/$R102, ""), ""),"")</f>
        <v>200000</v>
      </c>
      <c r="AA102" s="10">
        <f>IF(Overall!$A104&lt;&gt;"",IF(AND(MONTH($N102) &lt;= 9, MONTH($O102) &gt;= 9), IF($R102 &lt;&gt; "", $H102/$R102, ""), ""),"")</f>
        <v>200000</v>
      </c>
      <c r="AB102" s="10">
        <f>IF(Overall!$A104&lt;&gt;"",IF(AND(MONTH($N102) &lt;= 10, MONTH($O102) &gt;= 10), IF($R102 &lt;&gt; "", $H102/$R102, ""), ""),"")</f>
        <v>200000</v>
      </c>
      <c r="AC102" s="10">
        <f>IF(Overall!$A104&lt;&gt;"",IF(AND(MONTH($N102) &lt;= 11, MONTH($O102) &gt;= 11), IF($R102 &lt;&gt; "", $H102/$R102, ""), ""),"")</f>
        <v>200000</v>
      </c>
      <c r="AD102" s="10">
        <f>IF(Overall!$A104&lt;&gt;"",IF(AND(MONTH($N102) &lt;= 12, MONTH($O102) &gt;= 12), IF($R102 &lt;&gt; "", $H102/$R102, ""), ""),"")</f>
        <v>200000</v>
      </c>
      <c r="AF102" s="10" t="str">
        <f ca="1">IFERROR(IF(AND(NOW()&lt;= EOMONTH(DATE(YEAR($O102),1, 1), 0), Overall!$A104&lt;&gt;"", MONTH($N102) &lt;= 1, MONTH($O102) &gt;= 1), IF($R102 &lt;&gt; "", $H102/$R102, ""), ""), "")</f>
        <v/>
      </c>
      <c r="AG102" s="10" t="str">
        <f ca="1">IFERROR(IF(AND(NOW()&lt;= EOMONTH(DATE(YEAR($O102),2, 1), 0), Overall!$A104&lt;&gt;"", MONTH($N102) &lt;= 2, MONTH($O102) &gt;= 2), IF($R102 &lt;&gt; "", $H102/$R102, ""), ""), "")</f>
        <v/>
      </c>
      <c r="AH102" s="10" t="str">
        <f ca="1">IFERROR(IF(AND(NOW()&lt;= EOMONTH(DATE(YEAR($O102),3, 1), 0), Overall!$A104&lt;&gt;"", MONTH($N102) &lt;= 3, MONTH($O102) &gt;= 3), IF($R102 &lt;&gt; "", $H102/$R102, ""), ""), "")</f>
        <v/>
      </c>
      <c r="AI102" s="10" t="str">
        <f ca="1">IFERROR(IF(AND(NOW()&lt;= EOMONTH(DATE(YEAR($O102),4, 1), 0), Overall!$A104&lt;&gt;"", MONTH($N102) &lt;= 4, MONTH($O102) &gt;= 4), IF($R102 &lt;&gt; "", $H102/$R102, ""), ""), "")</f>
        <v/>
      </c>
      <c r="AJ102" s="10" t="str">
        <f ca="1">IFERROR(IF(AND(NOW()&lt;= EOMONTH(DATE(YEAR($O102),5, 1), 0), Overall!$A104&lt;&gt;"", MONTH($N102) &lt;= 5, MONTH($O102) &gt;= 5), IF($R102 &lt;&gt; "", $H102/$R102, ""), ""), "")</f>
        <v/>
      </c>
      <c r="AK102" s="10" t="str">
        <f ca="1">IFERROR(IF(AND(NOW()&lt;= EOMONTH(DATE(YEAR($O102),6, 1), 0), Overall!$A104&lt;&gt;"", MONTH($N102) &lt;= 6, MONTH($O102) &gt;= 6), IF($R102 &lt;&gt; "", $H102/$R102, ""), ""), "")</f>
        <v/>
      </c>
      <c r="AL102" s="10" t="str">
        <f ca="1">IFERROR(IF(AND(NOW()&lt;= EOMONTH(DATE(YEAR($O102),7, 1), 0), Overall!$A104&lt;&gt;"", MONTH($N102) &lt;= 7, MONTH($O102) &gt;= 7), IF($R102 &lt;&gt; "", $H102/$R102, ""), ""), "")</f>
        <v/>
      </c>
      <c r="AM102" s="10" t="str">
        <f ca="1">IFERROR(IF(AND(NOW()&lt;= EOMONTH(DATE(YEAR($O102),8, 1), 0), Overall!$A104&lt;&gt;"", MONTH($N102) &lt;= 8, MONTH($O102) &gt;= 8), IF($R102 &lt;&gt; "", $H102/$R102, ""), ""), "")</f>
        <v/>
      </c>
      <c r="AN102" s="10" t="str">
        <f ca="1">IFERROR(IF(AND(NOW()&lt;= EOMONTH(DATE(YEAR($O102),9, 1), 0), Overall!$A104&lt;&gt;"", MONTH($N102) &lt;= 9, MONTH($O102) &gt;= 9), IF($R102 &lt;&gt; "", $H102/$R102, ""), ""), "")</f>
        <v/>
      </c>
      <c r="AO102" s="10" t="str">
        <f ca="1">IFERROR(IF(AND(NOW()&lt;= EOMONTH(DATE(YEAR($O102),10, 1), 0), Overall!$A104&lt;&gt;"", MONTH($N102) &lt;= 10, MONTH($O102) &gt;= 10), IF($R102 &lt;&gt; "", $H102/$R102, ""), ""), "")</f>
        <v/>
      </c>
      <c r="AP102" s="10" t="str">
        <f ca="1">IFERROR(IF(AND(NOW()&lt;= EOMONTH(DATE(YEAR($O102),11, 1), 0), Overall!$A104&lt;&gt;"", MONTH($N102) &lt;=11, MONTH($O102) &gt;= 11), IF($R102 &lt;&gt; "", $H102/$R102, ""), ""), "")</f>
        <v/>
      </c>
      <c r="AQ102" s="10" t="str">
        <f ca="1">IFERROR(IF(AND(NOW()&lt;= EOMONTH(DATE(YEAR($O102),12, 1), 0), Overall!$A104&lt;&gt;"", MONTH($N102) &lt;= 12, MONTH($O102) &gt;= 12), IF($R102 &lt;&gt; "", $H102/$R102, ""), ""), "")</f>
        <v/>
      </c>
      <c r="AR102" s="16">
        <f t="shared" ca="1" si="3"/>
        <v>0</v>
      </c>
    </row>
    <row r="103" spans="1:44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6">
        <f>IF(Overall!F105&lt;&gt;"",VALUE(Overall!F105),"")</f>
        <v>1600000</v>
      </c>
      <c r="I103" s="6">
        <f>IF(Overall!G105&lt;&gt;"",VALUE(Overall!G105),"")</f>
        <v>60</v>
      </c>
      <c r="J103" s="6">
        <f>IF(Overall!H105&lt;&gt;"",VALUE(Overall!H105),"")</f>
        <v>0</v>
      </c>
      <c r="K103" s="6">
        <f>IF(Overall!I105&lt;&gt;"",VALUE(Overall!I105),"")</f>
        <v>2.97</v>
      </c>
      <c r="L103" s="6">
        <f>IF(Overall!J105&lt;&gt;"",VALUE(Overall!J105),"")</f>
        <v>0</v>
      </c>
      <c r="M103" s="6">
        <f>IF(Overall!K105&lt;&gt;"",VALUE(Overall!K105),"")</f>
        <v>2.97</v>
      </c>
      <c r="N103" s="7">
        <f>IF(Overall!L105&lt;&gt;"",DATEVALUE(MID(Overall!L105, FIND(",", Overall!L105) + 2, FIND(" ", Overall!L105) - FIND(",", Overall!L105) - 1) &amp; " " &amp; MID(Overall!L105, FIND(" ", Overall!L105) + 1, FIND(",", Overall!L105, FIND(" ", Overall!L105)) - FIND(" ", Overall!L105) - 1) &amp; ", " &amp; MID(Overall!L105, FIND(",", Overall!L105, FIND(",",Overall!L105) + 1) + 2, LEN(Overall!L105))),"")</f>
        <v>44317</v>
      </c>
      <c r="O103" s="7">
        <f>IF(Overall!M105&lt;&gt;"",DATEVALUE(MID(Overall!M105, FIND(",", Overall!M105) + 2, FIND(" ", Overall!M105) - FIND(",", Overall!M105) - 1) &amp; " " &amp; MID(Overall!M105, FIND(" ", Overall!M105) + 1, FIND(",", Overall!M105, FIND(" ", Overall!M105)) - FIND(" ", Overall!M105) - 1) &amp; ", " &amp; MID(Overall!M105, FIND(",", Overall!M105, FIND(",",Overall!M105) + 1) + 2, LEN(Overall!M105))),"")</f>
        <v>44561</v>
      </c>
      <c r="P103" s="7">
        <f>IF(Overall!N105&lt;&gt;"",DATEVALUE(MID(Overall!N105, FIND(",", Overall!N105) + 2, FIND(" ", Overall!N105) - FIND(",", Overall!N105) - 1) &amp; " " &amp; MID(Overall!N105, FIND(" ", Overall!N105) + 1, FIND(",", Overall!N105, FIND(" ", Overall!N105)) - FIND(" ", Overall!N105) - 1) &amp; ", " &amp; MID(Overall!N105, FIND(",", Overall!N105, FIND(",",Overall!N105) + 1) + 2, LEN(Overall!N105))),"")</f>
        <v>44336</v>
      </c>
      <c r="Q103" s="7">
        <f>IF(Overall!O105&lt;&gt;"",DATEVALUE(MID(Overall!O105, FIND(",", Overall!O105) + 2, FIND(" ", Overall!O105) - FIND(",", Overall!O105) - 1) &amp; " " &amp; MID(Overall!O105, FIND(" ", Overall!O105) + 1, FIND(",", Overall!O105, FIND(" ", Overall!O105)) - FIND(" ", Overall!O105) - 1) &amp; ", " &amp; MID(Overall!O105, FIND(",", Overall!O105, FIND(",",Overall!O105) + 1) + 2, LEN(Overall!O105))),"")</f>
        <v>44314</v>
      </c>
      <c r="R103" s="5">
        <f t="shared" si="2"/>
        <v>8</v>
      </c>
      <c r="S103" s="10" t="str">
        <f>IF(Overall!$A105&lt;&gt;"",IF(AND(MONTH($N103) &lt;= 1, MONTH($O103) &gt;= 1), IF($R103 &lt;&gt; "", $H103/$R103, ""), ""),"")</f>
        <v/>
      </c>
      <c r="T103" s="10" t="str">
        <f>IF(Overall!$A105&lt;&gt;"",IF(AND(MONTH($N103) &lt;= 2, MONTH($O103) &gt;= 2), IF($R103 &lt;&gt; "", $H103/$R103, ""), ""),"")</f>
        <v/>
      </c>
      <c r="U103" s="10" t="str">
        <f>IF(Overall!$A105&lt;&gt;"",IF(AND(MONTH($N103) &lt;= 3, MONTH($O103) &gt;= 3), IF($R103 &lt;&gt; "", $H103/$R103, ""), ""),"")</f>
        <v/>
      </c>
      <c r="V103" s="10" t="str">
        <f>IF(Overall!$A105&lt;&gt;"",IF(AND(MONTH($N103) &lt;= 4, MONTH($O103) &gt;= 4), IF($R103 &lt;&gt; "", $H103/$R103, ""), ""),"")</f>
        <v/>
      </c>
      <c r="W103" s="10">
        <f>IF(Overall!$A105&lt;&gt;"",IF(AND(MONTH($N103) &lt;= 5, MONTH($O103) &gt;= 5), IF($R103 &lt;&gt; "", $H103/$R103, ""), ""),"")</f>
        <v>200000</v>
      </c>
      <c r="X103" s="10">
        <f>IF(Overall!$A105&lt;&gt;"",IF(AND(MONTH($N103) &lt;= 6, MONTH($O103) &gt;= 6), IF($R103 &lt;&gt; "", $H103/$R103, ""), ""),"")</f>
        <v>200000</v>
      </c>
      <c r="Y103" s="10">
        <f>IF(Overall!$A105&lt;&gt;"",IF(AND(MONTH($N103) &lt;= 7, MONTH($O103) &gt;= 7 ), IF($R103 &lt;&gt; "", $H103/$R103, ""), ""),"")</f>
        <v>200000</v>
      </c>
      <c r="Z103" s="10">
        <f>IF(Overall!$A105&lt;&gt;"",IF(AND(MONTH($N103) &lt;= 8, MONTH($O103) &gt;= 8), IF($R103 &lt;&gt; "", $H103/$R103, ""), ""),"")</f>
        <v>200000</v>
      </c>
      <c r="AA103" s="10">
        <f>IF(Overall!$A105&lt;&gt;"",IF(AND(MONTH($N103) &lt;= 9, MONTH($O103) &gt;= 9), IF($R103 &lt;&gt; "", $H103/$R103, ""), ""),"")</f>
        <v>200000</v>
      </c>
      <c r="AB103" s="10">
        <f>IF(Overall!$A105&lt;&gt;"",IF(AND(MONTH($N103) &lt;= 10, MONTH($O103) &gt;= 10), IF($R103 &lt;&gt; "", $H103/$R103, ""), ""),"")</f>
        <v>200000</v>
      </c>
      <c r="AC103" s="10">
        <f>IF(Overall!$A105&lt;&gt;"",IF(AND(MONTH($N103) &lt;= 11, MONTH($O103) &gt;= 11), IF($R103 &lt;&gt; "", $H103/$R103, ""), ""),"")</f>
        <v>200000</v>
      </c>
      <c r="AD103" s="10">
        <f>IF(Overall!$A105&lt;&gt;"",IF(AND(MONTH($N103) &lt;= 12, MONTH($O103) &gt;= 12), IF($R103 &lt;&gt; "", $H103/$R103, ""), ""),"")</f>
        <v>200000</v>
      </c>
      <c r="AF103" s="10" t="str">
        <f ca="1">IFERROR(IF(AND(NOW()&lt;= EOMONTH(DATE(YEAR($O103),1, 1), 0), Overall!$A105&lt;&gt;"", MONTH($N103) &lt;= 1, MONTH($O103) &gt;= 1), IF($R103 &lt;&gt; "", $H103/$R103, ""), ""), "")</f>
        <v/>
      </c>
      <c r="AG103" s="10" t="str">
        <f ca="1">IFERROR(IF(AND(NOW()&lt;= EOMONTH(DATE(YEAR($O103),2, 1), 0), Overall!$A105&lt;&gt;"", MONTH($N103) &lt;= 2, MONTH($O103) &gt;= 2), IF($R103 &lt;&gt; "", $H103/$R103, ""), ""), "")</f>
        <v/>
      </c>
      <c r="AH103" s="10" t="str">
        <f ca="1">IFERROR(IF(AND(NOW()&lt;= EOMONTH(DATE(YEAR($O103),3, 1), 0), Overall!$A105&lt;&gt;"", MONTH($N103) &lt;= 3, MONTH($O103) &gt;= 3), IF($R103 &lt;&gt; "", $H103/$R103, ""), ""), "")</f>
        <v/>
      </c>
      <c r="AI103" s="10" t="str">
        <f ca="1">IFERROR(IF(AND(NOW()&lt;= EOMONTH(DATE(YEAR($O103),4, 1), 0), Overall!$A105&lt;&gt;"", MONTH($N103) &lt;= 4, MONTH($O103) &gt;= 4), IF($R103 &lt;&gt; "", $H103/$R103, ""), ""), "")</f>
        <v/>
      </c>
      <c r="AJ103" s="10" t="str">
        <f ca="1">IFERROR(IF(AND(NOW()&lt;= EOMONTH(DATE(YEAR($O103),5, 1), 0), Overall!$A105&lt;&gt;"", MONTH($N103) &lt;= 5, MONTH($O103) &gt;= 5), IF($R103 &lt;&gt; "", $H103/$R103, ""), ""), "")</f>
        <v/>
      </c>
      <c r="AK103" s="10" t="str">
        <f ca="1">IFERROR(IF(AND(NOW()&lt;= EOMONTH(DATE(YEAR($O103),6, 1), 0), Overall!$A105&lt;&gt;"", MONTH($N103) &lt;= 6, MONTH($O103) &gt;= 6), IF($R103 &lt;&gt; "", $H103/$R103, ""), ""), "")</f>
        <v/>
      </c>
      <c r="AL103" s="10" t="str">
        <f ca="1">IFERROR(IF(AND(NOW()&lt;= EOMONTH(DATE(YEAR($O103),7, 1), 0), Overall!$A105&lt;&gt;"", MONTH($N103) &lt;= 7, MONTH($O103) &gt;= 7), IF($R103 &lt;&gt; "", $H103/$R103, ""), ""), "")</f>
        <v/>
      </c>
      <c r="AM103" s="10" t="str">
        <f ca="1">IFERROR(IF(AND(NOW()&lt;= EOMONTH(DATE(YEAR($O103),8, 1), 0), Overall!$A105&lt;&gt;"", MONTH($N103) &lt;= 8, MONTH($O103) &gt;= 8), IF($R103 &lt;&gt; "", $H103/$R103, ""), ""), "")</f>
        <v/>
      </c>
      <c r="AN103" s="10" t="str">
        <f ca="1">IFERROR(IF(AND(NOW()&lt;= EOMONTH(DATE(YEAR($O103),9, 1), 0), Overall!$A105&lt;&gt;"", MONTH($N103) &lt;= 9, MONTH($O103) &gt;= 9), IF($R103 &lt;&gt; "", $H103/$R103, ""), ""), "")</f>
        <v/>
      </c>
      <c r="AO103" s="10" t="str">
        <f ca="1">IFERROR(IF(AND(NOW()&lt;= EOMONTH(DATE(YEAR($O103),10, 1), 0), Overall!$A105&lt;&gt;"", MONTH($N103) &lt;= 10, MONTH($O103) &gt;= 10), IF($R103 &lt;&gt; "", $H103/$R103, ""), ""), "")</f>
        <v/>
      </c>
      <c r="AP103" s="10" t="str">
        <f ca="1">IFERROR(IF(AND(NOW()&lt;= EOMONTH(DATE(YEAR($O103),11, 1), 0), Overall!$A105&lt;&gt;"", MONTH($N103) &lt;=11, MONTH($O103) &gt;= 11), IF($R103 &lt;&gt; "", $H103/$R103, ""), ""), "")</f>
        <v/>
      </c>
      <c r="AQ103" s="10" t="str">
        <f ca="1">IFERROR(IF(AND(NOW()&lt;= EOMONTH(DATE(YEAR($O103),12, 1), 0), Overall!$A105&lt;&gt;"", MONTH($N103) &lt;= 12, MONTH($O103) &gt;= 12), IF($R103 &lt;&gt; "", $H103/$R103, ""), ""), "")</f>
        <v/>
      </c>
      <c r="AR103" s="16">
        <f t="shared" ca="1" si="3"/>
        <v>0</v>
      </c>
    </row>
    <row r="104" spans="1:44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6">
        <f>IF(Overall!F106&lt;&gt;"",VALUE(Overall!F106),"")</f>
        <v>1600000</v>
      </c>
      <c r="I104" s="6">
        <f>IF(Overall!G106&lt;&gt;"",VALUE(Overall!G106),"")</f>
        <v>60</v>
      </c>
      <c r="J104" s="6">
        <f>IF(Overall!H106&lt;&gt;"",VALUE(Overall!H106),"")</f>
        <v>0</v>
      </c>
      <c r="K104" s="6">
        <f>IF(Overall!I106&lt;&gt;"",VALUE(Overall!I106),"")</f>
        <v>2.94</v>
      </c>
      <c r="L104" s="6">
        <f>IF(Overall!J106&lt;&gt;"",VALUE(Overall!J106),"")</f>
        <v>0</v>
      </c>
      <c r="M104" s="6">
        <f>IF(Overall!K106&lt;&gt;"",VALUE(Overall!K106),"")</f>
        <v>2.94</v>
      </c>
      <c r="N104" s="7">
        <f>IF(Overall!L106&lt;&gt;"",DATEVALUE(MID(Overall!L106, FIND(",", Overall!L106) + 2, FIND(" ", Overall!L106) - FIND(",", Overall!L106) - 1) &amp; " " &amp; MID(Overall!L106, FIND(" ", Overall!L106) + 1, FIND(",", Overall!L106, FIND(" ", Overall!L106)) - FIND(" ", Overall!L106) - 1) &amp; ", " &amp; MID(Overall!L106, FIND(",", Overall!L106, FIND(",",Overall!L106) + 1) + 2, LEN(Overall!L106))),"")</f>
        <v>44317</v>
      </c>
      <c r="O104" s="7">
        <f>IF(Overall!M106&lt;&gt;"",DATEVALUE(MID(Overall!M106, FIND(",", Overall!M106) + 2, FIND(" ", Overall!M106) - FIND(",", Overall!M106) - 1) &amp; " " &amp; MID(Overall!M106, FIND(" ", Overall!M106) + 1, FIND(",", Overall!M106, FIND(" ", Overall!M106)) - FIND(" ", Overall!M106) - 1) &amp; ", " &amp; MID(Overall!M106, FIND(",", Overall!M106, FIND(",",Overall!M106) + 1) + 2, LEN(Overall!M106))),"")</f>
        <v>44561</v>
      </c>
      <c r="P104" s="7">
        <f>IF(Overall!N106&lt;&gt;"",DATEVALUE(MID(Overall!N106, FIND(",", Overall!N106) + 2, FIND(" ", Overall!N106) - FIND(",", Overall!N106) - 1) &amp; " " &amp; MID(Overall!N106, FIND(" ", Overall!N106) + 1, FIND(",", Overall!N106, FIND(" ", Overall!N106)) - FIND(" ", Overall!N106) - 1) &amp; ", " &amp; MID(Overall!N106, FIND(",", Overall!N106, FIND(",",Overall!N106) + 1) + 2, LEN(Overall!N106))),"")</f>
        <v>44336</v>
      </c>
      <c r="Q104" s="7">
        <f>IF(Overall!O106&lt;&gt;"",DATEVALUE(MID(Overall!O106, FIND(",", Overall!O106) + 2, FIND(" ", Overall!O106) - FIND(",", Overall!O106) - 1) &amp; " " &amp; MID(Overall!O106, FIND(" ", Overall!O106) + 1, FIND(",", Overall!O106, FIND(" ", Overall!O106)) - FIND(" ", Overall!O106) - 1) &amp; ", " &amp; MID(Overall!O106, FIND(",", Overall!O106, FIND(",",Overall!O106) + 1) + 2, LEN(Overall!O106))),"")</f>
        <v>44314</v>
      </c>
      <c r="R104" s="5">
        <f t="shared" si="2"/>
        <v>8</v>
      </c>
      <c r="S104" s="10" t="str">
        <f>IF(Overall!$A106&lt;&gt;"",IF(AND(MONTH($N104) &lt;= 1, MONTH($O104) &gt;= 1), IF($R104 &lt;&gt; "", $H104/$R104, ""), ""),"")</f>
        <v/>
      </c>
      <c r="T104" s="10" t="str">
        <f>IF(Overall!$A106&lt;&gt;"",IF(AND(MONTH($N104) &lt;= 2, MONTH($O104) &gt;= 2), IF($R104 &lt;&gt; "", $H104/$R104, ""), ""),"")</f>
        <v/>
      </c>
      <c r="U104" s="10" t="str">
        <f>IF(Overall!$A106&lt;&gt;"",IF(AND(MONTH($N104) &lt;= 3, MONTH($O104) &gt;= 3), IF($R104 &lt;&gt; "", $H104/$R104, ""), ""),"")</f>
        <v/>
      </c>
      <c r="V104" s="10" t="str">
        <f>IF(Overall!$A106&lt;&gt;"",IF(AND(MONTH($N104) &lt;= 4, MONTH($O104) &gt;= 4), IF($R104 &lt;&gt; "", $H104/$R104, ""), ""),"")</f>
        <v/>
      </c>
      <c r="W104" s="10">
        <f>IF(Overall!$A106&lt;&gt;"",IF(AND(MONTH($N104) &lt;= 5, MONTH($O104) &gt;= 5), IF($R104 &lt;&gt; "", $H104/$R104, ""), ""),"")</f>
        <v>200000</v>
      </c>
      <c r="X104" s="10">
        <f>IF(Overall!$A106&lt;&gt;"",IF(AND(MONTH($N104) &lt;= 6, MONTH($O104) &gt;= 6), IF($R104 &lt;&gt; "", $H104/$R104, ""), ""),"")</f>
        <v>200000</v>
      </c>
      <c r="Y104" s="10">
        <f>IF(Overall!$A106&lt;&gt;"",IF(AND(MONTH($N104) &lt;= 7, MONTH($O104) &gt;= 7 ), IF($R104 &lt;&gt; "", $H104/$R104, ""), ""),"")</f>
        <v>200000</v>
      </c>
      <c r="Z104" s="10">
        <f>IF(Overall!$A106&lt;&gt;"",IF(AND(MONTH($N104) &lt;= 8, MONTH($O104) &gt;= 8), IF($R104 &lt;&gt; "", $H104/$R104, ""), ""),"")</f>
        <v>200000</v>
      </c>
      <c r="AA104" s="10">
        <f>IF(Overall!$A106&lt;&gt;"",IF(AND(MONTH($N104) &lt;= 9, MONTH($O104) &gt;= 9), IF($R104 &lt;&gt; "", $H104/$R104, ""), ""),"")</f>
        <v>200000</v>
      </c>
      <c r="AB104" s="10">
        <f>IF(Overall!$A106&lt;&gt;"",IF(AND(MONTH($N104) &lt;= 10, MONTH($O104) &gt;= 10), IF($R104 &lt;&gt; "", $H104/$R104, ""), ""),"")</f>
        <v>200000</v>
      </c>
      <c r="AC104" s="10">
        <f>IF(Overall!$A106&lt;&gt;"",IF(AND(MONTH($N104) &lt;= 11, MONTH($O104) &gt;= 11), IF($R104 &lt;&gt; "", $H104/$R104, ""), ""),"")</f>
        <v>200000</v>
      </c>
      <c r="AD104" s="10">
        <f>IF(Overall!$A106&lt;&gt;"",IF(AND(MONTH($N104) &lt;= 12, MONTH($O104) &gt;= 12), IF($R104 &lt;&gt; "", $H104/$R104, ""), ""),"")</f>
        <v>200000</v>
      </c>
      <c r="AF104" s="10" t="str">
        <f ca="1">IFERROR(IF(AND(NOW()&lt;= EOMONTH(DATE(YEAR($O104),1, 1), 0), Overall!$A106&lt;&gt;"", MONTH($N104) &lt;= 1, MONTH($O104) &gt;= 1), IF($R104 &lt;&gt; "", $H104/$R104, ""), ""), "")</f>
        <v/>
      </c>
      <c r="AG104" s="10" t="str">
        <f ca="1">IFERROR(IF(AND(NOW()&lt;= EOMONTH(DATE(YEAR($O104),2, 1), 0), Overall!$A106&lt;&gt;"", MONTH($N104) &lt;= 2, MONTH($O104) &gt;= 2), IF($R104 &lt;&gt; "", $H104/$R104, ""), ""), "")</f>
        <v/>
      </c>
      <c r="AH104" s="10" t="str">
        <f ca="1">IFERROR(IF(AND(NOW()&lt;= EOMONTH(DATE(YEAR($O104),3, 1), 0), Overall!$A106&lt;&gt;"", MONTH($N104) &lt;= 3, MONTH($O104) &gt;= 3), IF($R104 &lt;&gt; "", $H104/$R104, ""), ""), "")</f>
        <v/>
      </c>
      <c r="AI104" s="10" t="str">
        <f ca="1">IFERROR(IF(AND(NOW()&lt;= EOMONTH(DATE(YEAR($O104),4, 1), 0), Overall!$A106&lt;&gt;"", MONTH($N104) &lt;= 4, MONTH($O104) &gt;= 4), IF($R104 &lt;&gt; "", $H104/$R104, ""), ""), "")</f>
        <v/>
      </c>
      <c r="AJ104" s="10" t="str">
        <f ca="1">IFERROR(IF(AND(NOW()&lt;= EOMONTH(DATE(YEAR($O104),5, 1), 0), Overall!$A106&lt;&gt;"", MONTH($N104) &lt;= 5, MONTH($O104) &gt;= 5), IF($R104 &lt;&gt; "", $H104/$R104, ""), ""), "")</f>
        <v/>
      </c>
      <c r="AK104" s="10" t="str">
        <f ca="1">IFERROR(IF(AND(NOW()&lt;= EOMONTH(DATE(YEAR($O104),6, 1), 0), Overall!$A106&lt;&gt;"", MONTH($N104) &lt;= 6, MONTH($O104) &gt;= 6), IF($R104 &lt;&gt; "", $H104/$R104, ""), ""), "")</f>
        <v/>
      </c>
      <c r="AL104" s="10" t="str">
        <f ca="1">IFERROR(IF(AND(NOW()&lt;= EOMONTH(DATE(YEAR($O104),7, 1), 0), Overall!$A106&lt;&gt;"", MONTH($N104) &lt;= 7, MONTH($O104) &gt;= 7), IF($R104 &lt;&gt; "", $H104/$R104, ""), ""), "")</f>
        <v/>
      </c>
      <c r="AM104" s="10" t="str">
        <f ca="1">IFERROR(IF(AND(NOW()&lt;= EOMONTH(DATE(YEAR($O104),8, 1), 0), Overall!$A106&lt;&gt;"", MONTH($N104) &lt;= 8, MONTH($O104) &gt;= 8), IF($R104 &lt;&gt; "", $H104/$R104, ""), ""), "")</f>
        <v/>
      </c>
      <c r="AN104" s="10" t="str">
        <f ca="1">IFERROR(IF(AND(NOW()&lt;= EOMONTH(DATE(YEAR($O104),9, 1), 0), Overall!$A106&lt;&gt;"", MONTH($N104) &lt;= 9, MONTH($O104) &gt;= 9), IF($R104 &lt;&gt; "", $H104/$R104, ""), ""), "")</f>
        <v/>
      </c>
      <c r="AO104" s="10" t="str">
        <f ca="1">IFERROR(IF(AND(NOW()&lt;= EOMONTH(DATE(YEAR($O104),10, 1), 0), Overall!$A106&lt;&gt;"", MONTH($N104) &lt;= 10, MONTH($O104) &gt;= 10), IF($R104 &lt;&gt; "", $H104/$R104, ""), ""), "")</f>
        <v/>
      </c>
      <c r="AP104" s="10" t="str">
        <f ca="1">IFERROR(IF(AND(NOW()&lt;= EOMONTH(DATE(YEAR($O104),11, 1), 0), Overall!$A106&lt;&gt;"", MONTH($N104) &lt;=11, MONTH($O104) &gt;= 11), IF($R104 &lt;&gt; "", $H104/$R104, ""), ""), "")</f>
        <v/>
      </c>
      <c r="AQ104" s="10" t="str">
        <f ca="1">IFERROR(IF(AND(NOW()&lt;= EOMONTH(DATE(YEAR($O104),12, 1), 0), Overall!$A106&lt;&gt;"", MONTH($N104) &lt;= 12, MONTH($O104) &gt;= 12), IF($R104 &lt;&gt; "", $H104/$R104, ""), ""), "")</f>
        <v/>
      </c>
      <c r="AR104" s="16">
        <f t="shared" ca="1" si="3"/>
        <v>0</v>
      </c>
    </row>
    <row r="105" spans="1:44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6">
        <f>IF(Overall!F107&lt;&gt;"",VALUE(Overall!F107),"")</f>
        <v>1600000</v>
      </c>
      <c r="I105" s="6">
        <f>IF(Overall!G107&lt;&gt;"",VALUE(Overall!G107),"")</f>
        <v>60</v>
      </c>
      <c r="J105" s="6">
        <f>IF(Overall!H107&lt;&gt;"",VALUE(Overall!H107),"")</f>
        <v>0</v>
      </c>
      <c r="K105" s="6">
        <f>IF(Overall!I107&lt;&gt;"",VALUE(Overall!I107),"")</f>
        <v>2.99</v>
      </c>
      <c r="L105" s="6">
        <f>IF(Overall!J107&lt;&gt;"",VALUE(Overall!J107),"")</f>
        <v>0</v>
      </c>
      <c r="M105" s="6">
        <f>IF(Overall!K107&lt;&gt;"",VALUE(Overall!K107),"")</f>
        <v>2.99</v>
      </c>
      <c r="N105" s="7">
        <f>IF(Overall!L107&lt;&gt;"",DATEVALUE(MID(Overall!L107, FIND(",", Overall!L107) + 2, FIND(" ", Overall!L107) - FIND(",", Overall!L107) - 1) &amp; " " &amp; MID(Overall!L107, FIND(" ", Overall!L107) + 1, FIND(",", Overall!L107, FIND(" ", Overall!L107)) - FIND(" ", Overall!L107) - 1) &amp; ", " &amp; MID(Overall!L107, FIND(",", Overall!L107, FIND(",",Overall!L107) + 1) + 2, LEN(Overall!L107))),"")</f>
        <v>44317</v>
      </c>
      <c r="O105" s="7">
        <f>IF(Overall!M107&lt;&gt;"",DATEVALUE(MID(Overall!M107, FIND(",", Overall!M107) + 2, FIND(" ", Overall!M107) - FIND(",", Overall!M107) - 1) &amp; " " &amp; MID(Overall!M107, FIND(" ", Overall!M107) + 1, FIND(",", Overall!M107, FIND(" ", Overall!M107)) - FIND(" ", Overall!M107) - 1) &amp; ", " &amp; MID(Overall!M107, FIND(",", Overall!M107, FIND(",",Overall!M107) + 1) + 2, LEN(Overall!M107))),"")</f>
        <v>44561</v>
      </c>
      <c r="P105" s="7">
        <f>IF(Overall!N107&lt;&gt;"",DATEVALUE(MID(Overall!N107, FIND(",", Overall!N107) + 2, FIND(" ", Overall!N107) - FIND(",", Overall!N107) - 1) &amp; " " &amp; MID(Overall!N107, FIND(" ", Overall!N107) + 1, FIND(",", Overall!N107, FIND(" ", Overall!N107)) - FIND(" ", Overall!N107) - 1) &amp; ", " &amp; MID(Overall!N107, FIND(",", Overall!N107, FIND(",",Overall!N107) + 1) + 2, LEN(Overall!N107))),"")</f>
        <v>44336</v>
      </c>
      <c r="Q105" s="7">
        <f>IF(Overall!O107&lt;&gt;"",DATEVALUE(MID(Overall!O107, FIND(",", Overall!O107) + 2, FIND(" ", Overall!O107) - FIND(",", Overall!O107) - 1) &amp; " " &amp; MID(Overall!O107, FIND(" ", Overall!O107) + 1, FIND(",", Overall!O107, FIND(" ", Overall!O107)) - FIND(" ", Overall!O107) - 1) &amp; ", " &amp; MID(Overall!O107, FIND(",", Overall!O107, FIND(",",Overall!O107) + 1) + 2, LEN(Overall!O107))),"")</f>
        <v>44314</v>
      </c>
      <c r="R105" s="5">
        <f t="shared" si="2"/>
        <v>8</v>
      </c>
      <c r="S105" s="10" t="str">
        <f>IF(Overall!$A107&lt;&gt;"",IF(AND(MONTH($N105) &lt;= 1, MONTH($O105) &gt;= 1), IF($R105 &lt;&gt; "", $H105/$R105, ""), ""),"")</f>
        <v/>
      </c>
      <c r="T105" s="10" t="str">
        <f>IF(Overall!$A107&lt;&gt;"",IF(AND(MONTH($N105) &lt;= 2, MONTH($O105) &gt;= 2), IF($R105 &lt;&gt; "", $H105/$R105, ""), ""),"")</f>
        <v/>
      </c>
      <c r="U105" s="10" t="str">
        <f>IF(Overall!$A107&lt;&gt;"",IF(AND(MONTH($N105) &lt;= 3, MONTH($O105) &gt;= 3), IF($R105 &lt;&gt; "", $H105/$R105, ""), ""),"")</f>
        <v/>
      </c>
      <c r="V105" s="10" t="str">
        <f>IF(Overall!$A107&lt;&gt;"",IF(AND(MONTH($N105) &lt;= 4, MONTH($O105) &gt;= 4), IF($R105 &lt;&gt; "", $H105/$R105, ""), ""),"")</f>
        <v/>
      </c>
      <c r="W105" s="10">
        <f>IF(Overall!$A107&lt;&gt;"",IF(AND(MONTH($N105) &lt;= 5, MONTH($O105) &gt;= 5), IF($R105 &lt;&gt; "", $H105/$R105, ""), ""),"")</f>
        <v>200000</v>
      </c>
      <c r="X105" s="10">
        <f>IF(Overall!$A107&lt;&gt;"",IF(AND(MONTH($N105) &lt;= 6, MONTH($O105) &gt;= 6), IF($R105 &lt;&gt; "", $H105/$R105, ""), ""),"")</f>
        <v>200000</v>
      </c>
      <c r="Y105" s="10">
        <f>IF(Overall!$A107&lt;&gt;"",IF(AND(MONTH($N105) &lt;= 7, MONTH($O105) &gt;= 7 ), IF($R105 &lt;&gt; "", $H105/$R105, ""), ""),"")</f>
        <v>200000</v>
      </c>
      <c r="Z105" s="10">
        <f>IF(Overall!$A107&lt;&gt;"",IF(AND(MONTH($N105) &lt;= 8, MONTH($O105) &gt;= 8), IF($R105 &lt;&gt; "", $H105/$R105, ""), ""),"")</f>
        <v>200000</v>
      </c>
      <c r="AA105" s="10">
        <f>IF(Overall!$A107&lt;&gt;"",IF(AND(MONTH($N105) &lt;= 9, MONTH($O105) &gt;= 9), IF($R105 &lt;&gt; "", $H105/$R105, ""), ""),"")</f>
        <v>200000</v>
      </c>
      <c r="AB105" s="10">
        <f>IF(Overall!$A107&lt;&gt;"",IF(AND(MONTH($N105) &lt;= 10, MONTH($O105) &gt;= 10), IF($R105 &lt;&gt; "", $H105/$R105, ""), ""),"")</f>
        <v>200000</v>
      </c>
      <c r="AC105" s="10">
        <f>IF(Overall!$A107&lt;&gt;"",IF(AND(MONTH($N105) &lt;= 11, MONTH($O105) &gt;= 11), IF($R105 &lt;&gt; "", $H105/$R105, ""), ""),"")</f>
        <v>200000</v>
      </c>
      <c r="AD105" s="10">
        <f>IF(Overall!$A107&lt;&gt;"",IF(AND(MONTH($N105) &lt;= 12, MONTH($O105) &gt;= 12), IF($R105 &lt;&gt; "", $H105/$R105, ""), ""),"")</f>
        <v>200000</v>
      </c>
      <c r="AF105" s="10" t="str">
        <f ca="1">IFERROR(IF(AND(NOW()&lt;= EOMONTH(DATE(YEAR($O105),1, 1), 0), Overall!$A107&lt;&gt;"", MONTH($N105) &lt;= 1, MONTH($O105) &gt;= 1), IF($R105 &lt;&gt; "", $H105/$R105, ""), ""), "")</f>
        <v/>
      </c>
      <c r="AG105" s="10" t="str">
        <f ca="1">IFERROR(IF(AND(NOW()&lt;= EOMONTH(DATE(YEAR($O105),2, 1), 0), Overall!$A107&lt;&gt;"", MONTH($N105) &lt;= 2, MONTH($O105) &gt;= 2), IF($R105 &lt;&gt; "", $H105/$R105, ""), ""), "")</f>
        <v/>
      </c>
      <c r="AH105" s="10" t="str">
        <f ca="1">IFERROR(IF(AND(NOW()&lt;= EOMONTH(DATE(YEAR($O105),3, 1), 0), Overall!$A107&lt;&gt;"", MONTH($N105) &lt;= 3, MONTH($O105) &gt;= 3), IF($R105 &lt;&gt; "", $H105/$R105, ""), ""), "")</f>
        <v/>
      </c>
      <c r="AI105" s="10" t="str">
        <f ca="1">IFERROR(IF(AND(NOW()&lt;= EOMONTH(DATE(YEAR($O105),4, 1), 0), Overall!$A107&lt;&gt;"", MONTH($N105) &lt;= 4, MONTH($O105) &gt;= 4), IF($R105 &lt;&gt; "", $H105/$R105, ""), ""), "")</f>
        <v/>
      </c>
      <c r="AJ105" s="10" t="str">
        <f ca="1">IFERROR(IF(AND(NOW()&lt;= EOMONTH(DATE(YEAR($O105),5, 1), 0), Overall!$A107&lt;&gt;"", MONTH($N105) &lt;= 5, MONTH($O105) &gt;= 5), IF($R105 &lt;&gt; "", $H105/$R105, ""), ""), "")</f>
        <v/>
      </c>
      <c r="AK105" s="10" t="str">
        <f ca="1">IFERROR(IF(AND(NOW()&lt;= EOMONTH(DATE(YEAR($O105),6, 1), 0), Overall!$A107&lt;&gt;"", MONTH($N105) &lt;= 6, MONTH($O105) &gt;= 6), IF($R105 &lt;&gt; "", $H105/$R105, ""), ""), "")</f>
        <v/>
      </c>
      <c r="AL105" s="10" t="str">
        <f ca="1">IFERROR(IF(AND(NOW()&lt;= EOMONTH(DATE(YEAR($O105),7, 1), 0), Overall!$A107&lt;&gt;"", MONTH($N105) &lt;= 7, MONTH($O105) &gt;= 7), IF($R105 &lt;&gt; "", $H105/$R105, ""), ""), "")</f>
        <v/>
      </c>
      <c r="AM105" s="10" t="str">
        <f ca="1">IFERROR(IF(AND(NOW()&lt;= EOMONTH(DATE(YEAR($O105),8, 1), 0), Overall!$A107&lt;&gt;"", MONTH($N105) &lt;= 8, MONTH($O105) &gt;= 8), IF($R105 &lt;&gt; "", $H105/$R105, ""), ""), "")</f>
        <v/>
      </c>
      <c r="AN105" s="10" t="str">
        <f ca="1">IFERROR(IF(AND(NOW()&lt;= EOMONTH(DATE(YEAR($O105),9, 1), 0), Overall!$A107&lt;&gt;"", MONTH($N105) &lt;= 9, MONTH($O105) &gt;= 9), IF($R105 &lt;&gt; "", $H105/$R105, ""), ""), "")</f>
        <v/>
      </c>
      <c r="AO105" s="10" t="str">
        <f ca="1">IFERROR(IF(AND(NOW()&lt;= EOMONTH(DATE(YEAR($O105),10, 1), 0), Overall!$A107&lt;&gt;"", MONTH($N105) &lt;= 10, MONTH($O105) &gt;= 10), IF($R105 &lt;&gt; "", $H105/$R105, ""), ""), "")</f>
        <v/>
      </c>
      <c r="AP105" s="10" t="str">
        <f ca="1">IFERROR(IF(AND(NOW()&lt;= EOMONTH(DATE(YEAR($O105),11, 1), 0), Overall!$A107&lt;&gt;"", MONTH($N105) &lt;=11, MONTH($O105) &gt;= 11), IF($R105 &lt;&gt; "", $H105/$R105, ""), ""), "")</f>
        <v/>
      </c>
      <c r="AQ105" s="10" t="str">
        <f ca="1">IFERROR(IF(AND(NOW()&lt;= EOMONTH(DATE(YEAR($O105),12, 1), 0), Overall!$A107&lt;&gt;"", MONTH($N105) &lt;= 12, MONTH($O105) &gt;= 12), IF($R105 &lt;&gt; "", $H105/$R105, ""), ""), "")</f>
        <v/>
      </c>
      <c r="AR105" s="16">
        <f t="shared" ca="1" si="3"/>
        <v>0</v>
      </c>
    </row>
    <row r="106" spans="1:44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6">
        <f>IF(Overall!F108&lt;&gt;"",VALUE(Overall!F108),"")</f>
        <v>1600000</v>
      </c>
      <c r="I106" s="6">
        <f>IF(Overall!G108&lt;&gt;"",VALUE(Overall!G108),"")</f>
        <v>60</v>
      </c>
      <c r="J106" s="6">
        <f>IF(Overall!H108&lt;&gt;"",VALUE(Overall!H108),"")</f>
        <v>0</v>
      </c>
      <c r="K106" s="6">
        <f>IF(Overall!I108&lt;&gt;"",VALUE(Overall!I108),"")</f>
        <v>2.98</v>
      </c>
      <c r="L106" s="6">
        <f>IF(Overall!J108&lt;&gt;"",VALUE(Overall!J108),"")</f>
        <v>0</v>
      </c>
      <c r="M106" s="6">
        <f>IF(Overall!K108&lt;&gt;"",VALUE(Overall!K108),"")</f>
        <v>2.98</v>
      </c>
      <c r="N106" s="7">
        <f>IF(Overall!L108&lt;&gt;"",DATEVALUE(MID(Overall!L108, FIND(",", Overall!L108) + 2, FIND(" ", Overall!L108) - FIND(",", Overall!L108) - 1) &amp; " " &amp; MID(Overall!L108, FIND(" ", Overall!L108) + 1, FIND(",", Overall!L108, FIND(" ", Overall!L108)) - FIND(" ", Overall!L108) - 1) &amp; ", " &amp; MID(Overall!L108, FIND(",", Overall!L108, FIND(",",Overall!L108) + 1) + 2, LEN(Overall!L108))),"")</f>
        <v>44317</v>
      </c>
      <c r="O106" s="7">
        <f>IF(Overall!M108&lt;&gt;"",DATEVALUE(MID(Overall!M108, FIND(",", Overall!M108) + 2, FIND(" ", Overall!M108) - FIND(",", Overall!M108) - 1) &amp; " " &amp; MID(Overall!M108, FIND(" ", Overall!M108) + 1, FIND(",", Overall!M108, FIND(" ", Overall!M108)) - FIND(" ", Overall!M108) - 1) &amp; ", " &amp; MID(Overall!M108, FIND(",", Overall!M108, FIND(",",Overall!M108) + 1) + 2, LEN(Overall!M108))),"")</f>
        <v>44561</v>
      </c>
      <c r="P106" s="7">
        <f>IF(Overall!N108&lt;&gt;"",DATEVALUE(MID(Overall!N108, FIND(",", Overall!N108) + 2, FIND(" ", Overall!N108) - FIND(",", Overall!N108) - 1) &amp; " " &amp; MID(Overall!N108, FIND(" ", Overall!N108) + 1, FIND(",", Overall!N108, FIND(" ", Overall!N108)) - FIND(" ", Overall!N108) - 1) &amp; ", " &amp; MID(Overall!N108, FIND(",", Overall!N108, FIND(",",Overall!N108) + 1) + 2, LEN(Overall!N108))),"")</f>
        <v>44336</v>
      </c>
      <c r="Q106" s="7">
        <f>IF(Overall!O108&lt;&gt;"",DATEVALUE(MID(Overall!O108, FIND(",", Overall!O108) + 2, FIND(" ", Overall!O108) - FIND(",", Overall!O108) - 1) &amp; " " &amp; MID(Overall!O108, FIND(" ", Overall!O108) + 1, FIND(",", Overall!O108, FIND(" ", Overall!O108)) - FIND(" ", Overall!O108) - 1) &amp; ", " &amp; MID(Overall!O108, FIND(",", Overall!O108, FIND(",",Overall!O108) + 1) + 2, LEN(Overall!O108))),"")</f>
        <v>44314</v>
      </c>
      <c r="R106" s="5">
        <f t="shared" si="2"/>
        <v>8</v>
      </c>
      <c r="S106" s="10" t="str">
        <f>IF(Overall!$A108&lt;&gt;"",IF(AND(MONTH($N106) &lt;= 1, MONTH($O106) &gt;= 1), IF($R106 &lt;&gt; "", $H106/$R106, ""), ""),"")</f>
        <v/>
      </c>
      <c r="T106" s="10" t="str">
        <f>IF(Overall!$A108&lt;&gt;"",IF(AND(MONTH($N106) &lt;= 2, MONTH($O106) &gt;= 2), IF($R106 &lt;&gt; "", $H106/$R106, ""), ""),"")</f>
        <v/>
      </c>
      <c r="U106" s="10" t="str">
        <f>IF(Overall!$A108&lt;&gt;"",IF(AND(MONTH($N106) &lt;= 3, MONTH($O106) &gt;= 3), IF($R106 &lt;&gt; "", $H106/$R106, ""), ""),"")</f>
        <v/>
      </c>
      <c r="V106" s="10" t="str">
        <f>IF(Overall!$A108&lt;&gt;"",IF(AND(MONTH($N106) &lt;= 4, MONTH($O106) &gt;= 4), IF($R106 &lt;&gt; "", $H106/$R106, ""), ""),"")</f>
        <v/>
      </c>
      <c r="W106" s="10">
        <f>IF(Overall!$A108&lt;&gt;"",IF(AND(MONTH($N106) &lt;= 5, MONTH($O106) &gt;= 5), IF($R106 &lt;&gt; "", $H106/$R106, ""), ""),"")</f>
        <v>200000</v>
      </c>
      <c r="X106" s="10">
        <f>IF(Overall!$A108&lt;&gt;"",IF(AND(MONTH($N106) &lt;= 6, MONTH($O106) &gt;= 6), IF($R106 &lt;&gt; "", $H106/$R106, ""), ""),"")</f>
        <v>200000</v>
      </c>
      <c r="Y106" s="10">
        <f>IF(Overall!$A108&lt;&gt;"",IF(AND(MONTH($N106) &lt;= 7, MONTH($O106) &gt;= 7 ), IF($R106 &lt;&gt; "", $H106/$R106, ""), ""),"")</f>
        <v>200000</v>
      </c>
      <c r="Z106" s="10">
        <f>IF(Overall!$A108&lt;&gt;"",IF(AND(MONTH($N106) &lt;= 8, MONTH($O106) &gt;= 8), IF($R106 &lt;&gt; "", $H106/$R106, ""), ""),"")</f>
        <v>200000</v>
      </c>
      <c r="AA106" s="10">
        <f>IF(Overall!$A108&lt;&gt;"",IF(AND(MONTH($N106) &lt;= 9, MONTH($O106) &gt;= 9), IF($R106 &lt;&gt; "", $H106/$R106, ""), ""),"")</f>
        <v>200000</v>
      </c>
      <c r="AB106" s="10">
        <f>IF(Overall!$A108&lt;&gt;"",IF(AND(MONTH($N106) &lt;= 10, MONTH($O106) &gt;= 10), IF($R106 &lt;&gt; "", $H106/$R106, ""), ""),"")</f>
        <v>200000</v>
      </c>
      <c r="AC106" s="10">
        <f>IF(Overall!$A108&lt;&gt;"",IF(AND(MONTH($N106) &lt;= 11, MONTH($O106) &gt;= 11), IF($R106 &lt;&gt; "", $H106/$R106, ""), ""),"")</f>
        <v>200000</v>
      </c>
      <c r="AD106" s="10">
        <f>IF(Overall!$A108&lt;&gt;"",IF(AND(MONTH($N106) &lt;= 12, MONTH($O106) &gt;= 12), IF($R106 &lt;&gt; "", $H106/$R106, ""), ""),"")</f>
        <v>200000</v>
      </c>
      <c r="AF106" s="10" t="str">
        <f ca="1">IFERROR(IF(AND(NOW()&lt;= EOMONTH(DATE(YEAR($O106),1, 1), 0), Overall!$A108&lt;&gt;"", MONTH($N106) &lt;= 1, MONTH($O106) &gt;= 1), IF($R106 &lt;&gt; "", $H106/$R106, ""), ""), "")</f>
        <v/>
      </c>
      <c r="AG106" s="10" t="str">
        <f ca="1">IFERROR(IF(AND(NOW()&lt;= EOMONTH(DATE(YEAR($O106),2, 1), 0), Overall!$A108&lt;&gt;"", MONTH($N106) &lt;= 2, MONTH($O106) &gt;= 2), IF($R106 &lt;&gt; "", $H106/$R106, ""), ""), "")</f>
        <v/>
      </c>
      <c r="AH106" s="10" t="str">
        <f ca="1">IFERROR(IF(AND(NOW()&lt;= EOMONTH(DATE(YEAR($O106),3, 1), 0), Overall!$A108&lt;&gt;"", MONTH($N106) &lt;= 3, MONTH($O106) &gt;= 3), IF($R106 &lt;&gt; "", $H106/$R106, ""), ""), "")</f>
        <v/>
      </c>
      <c r="AI106" s="10" t="str">
        <f ca="1">IFERROR(IF(AND(NOW()&lt;= EOMONTH(DATE(YEAR($O106),4, 1), 0), Overall!$A108&lt;&gt;"", MONTH($N106) &lt;= 4, MONTH($O106) &gt;= 4), IF($R106 &lt;&gt; "", $H106/$R106, ""), ""), "")</f>
        <v/>
      </c>
      <c r="AJ106" s="10" t="str">
        <f ca="1">IFERROR(IF(AND(NOW()&lt;= EOMONTH(DATE(YEAR($O106),5, 1), 0), Overall!$A108&lt;&gt;"", MONTH($N106) &lt;= 5, MONTH($O106) &gt;= 5), IF($R106 &lt;&gt; "", $H106/$R106, ""), ""), "")</f>
        <v/>
      </c>
      <c r="AK106" s="10" t="str">
        <f ca="1">IFERROR(IF(AND(NOW()&lt;= EOMONTH(DATE(YEAR($O106),6, 1), 0), Overall!$A108&lt;&gt;"", MONTH($N106) &lt;= 6, MONTH($O106) &gt;= 6), IF($R106 &lt;&gt; "", $H106/$R106, ""), ""), "")</f>
        <v/>
      </c>
      <c r="AL106" s="10" t="str">
        <f ca="1">IFERROR(IF(AND(NOW()&lt;= EOMONTH(DATE(YEAR($O106),7, 1), 0), Overall!$A108&lt;&gt;"", MONTH($N106) &lt;= 7, MONTH($O106) &gt;= 7), IF($R106 &lt;&gt; "", $H106/$R106, ""), ""), "")</f>
        <v/>
      </c>
      <c r="AM106" s="10" t="str">
        <f ca="1">IFERROR(IF(AND(NOW()&lt;= EOMONTH(DATE(YEAR($O106),8, 1), 0), Overall!$A108&lt;&gt;"", MONTH($N106) &lt;= 8, MONTH($O106) &gt;= 8), IF($R106 &lt;&gt; "", $H106/$R106, ""), ""), "")</f>
        <v/>
      </c>
      <c r="AN106" s="10" t="str">
        <f ca="1">IFERROR(IF(AND(NOW()&lt;= EOMONTH(DATE(YEAR($O106),9, 1), 0), Overall!$A108&lt;&gt;"", MONTH($N106) &lt;= 9, MONTH($O106) &gt;= 9), IF($R106 &lt;&gt; "", $H106/$R106, ""), ""), "")</f>
        <v/>
      </c>
      <c r="AO106" s="10" t="str">
        <f ca="1">IFERROR(IF(AND(NOW()&lt;= EOMONTH(DATE(YEAR($O106),10, 1), 0), Overall!$A108&lt;&gt;"", MONTH($N106) &lt;= 10, MONTH($O106) &gt;= 10), IF($R106 &lt;&gt; "", $H106/$R106, ""), ""), "")</f>
        <v/>
      </c>
      <c r="AP106" s="10" t="str">
        <f ca="1">IFERROR(IF(AND(NOW()&lt;= EOMONTH(DATE(YEAR($O106),11, 1), 0), Overall!$A108&lt;&gt;"", MONTH($N106) &lt;=11, MONTH($O106) &gt;= 11), IF($R106 &lt;&gt; "", $H106/$R106, ""), ""), "")</f>
        <v/>
      </c>
      <c r="AQ106" s="10" t="str">
        <f ca="1">IFERROR(IF(AND(NOW()&lt;= EOMONTH(DATE(YEAR($O106),12, 1), 0), Overall!$A108&lt;&gt;"", MONTH($N106) &lt;= 12, MONTH($O106) &gt;= 12), IF($R106 &lt;&gt; "", $H106/$R106, ""), ""), "")</f>
        <v/>
      </c>
      <c r="AR106" s="16">
        <f t="shared" ca="1" si="3"/>
        <v>0</v>
      </c>
    </row>
    <row r="107" spans="1:44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6">
        <f>IF(Overall!F109&lt;&gt;"",VALUE(Overall!F109),"")</f>
        <v>800000</v>
      </c>
      <c r="I107" s="6">
        <f>IF(Overall!G109&lt;&gt;"",VALUE(Overall!G109),"")</f>
        <v>60</v>
      </c>
      <c r="J107" s="6">
        <f>IF(Overall!H109&lt;&gt;"",VALUE(Overall!H109),"")</f>
        <v>0</v>
      </c>
      <c r="K107" s="6">
        <f>IF(Overall!I109&lt;&gt;"",VALUE(Overall!I109),"")</f>
        <v>2.96</v>
      </c>
      <c r="L107" s="6">
        <f>IF(Overall!J109&lt;&gt;"",VALUE(Overall!J109),"")</f>
        <v>0</v>
      </c>
      <c r="M107" s="6">
        <f>IF(Overall!K109&lt;&gt;"",VALUE(Overall!K109),"")</f>
        <v>2.96</v>
      </c>
      <c r="N107" s="7">
        <f>IF(Overall!L109&lt;&gt;"",DATEVALUE(MID(Overall!L109, FIND(",", Overall!L109) + 2, FIND(" ", Overall!L109) - FIND(",", Overall!L109) - 1) &amp; " " &amp; MID(Overall!L109, FIND(" ", Overall!L109) + 1, FIND(",", Overall!L109, FIND(" ", Overall!L109)) - FIND(" ", Overall!L109) - 1) &amp; ", " &amp; MID(Overall!L109, FIND(",", Overall!L109, FIND(",",Overall!L109) + 1) + 2, LEN(Overall!L109))),"")</f>
        <v>44317</v>
      </c>
      <c r="O107" s="7">
        <f>IF(Overall!M109&lt;&gt;"",DATEVALUE(MID(Overall!M109, FIND(",", Overall!M109) + 2, FIND(" ", Overall!M109) - FIND(",", Overall!M109) - 1) &amp; " " &amp; MID(Overall!M109, FIND(" ", Overall!M109) + 1, FIND(",", Overall!M109, FIND(" ", Overall!M109)) - FIND(" ", Overall!M109) - 1) &amp; ", " &amp; MID(Overall!M109, FIND(",", Overall!M109, FIND(",",Overall!M109) + 1) + 2, LEN(Overall!M109))),"")</f>
        <v>44561</v>
      </c>
      <c r="P107" s="7">
        <f>IF(Overall!N109&lt;&gt;"",DATEVALUE(MID(Overall!N109, FIND(",", Overall!N109) + 2, FIND(" ", Overall!N109) - FIND(",", Overall!N109) - 1) &amp; " " &amp; MID(Overall!N109, FIND(" ", Overall!N109) + 1, FIND(",", Overall!N109, FIND(" ", Overall!N109)) - FIND(" ", Overall!N109) - 1) &amp; ", " &amp; MID(Overall!N109, FIND(",", Overall!N109, FIND(",",Overall!N109) + 1) + 2, LEN(Overall!N109))),"")</f>
        <v>44336</v>
      </c>
      <c r="Q107" s="7">
        <f>IF(Overall!O109&lt;&gt;"",DATEVALUE(MID(Overall!O109, FIND(",", Overall!O109) + 2, FIND(" ", Overall!O109) - FIND(",", Overall!O109) - 1) &amp; " " &amp; MID(Overall!O109, FIND(" ", Overall!O109) + 1, FIND(",", Overall!O109, FIND(" ", Overall!O109)) - FIND(" ", Overall!O109) - 1) &amp; ", " &amp; MID(Overall!O109, FIND(",", Overall!O109, FIND(",",Overall!O109) + 1) + 2, LEN(Overall!O109))),"")</f>
        <v>44314</v>
      </c>
      <c r="R107" s="5">
        <f t="shared" si="2"/>
        <v>8</v>
      </c>
      <c r="S107" s="10" t="str">
        <f>IF(Overall!$A109&lt;&gt;"",IF(AND(MONTH($N107) &lt;= 1, MONTH($O107) &gt;= 1), IF($R107 &lt;&gt; "", $H107/$R107, ""), ""),"")</f>
        <v/>
      </c>
      <c r="T107" s="10" t="str">
        <f>IF(Overall!$A109&lt;&gt;"",IF(AND(MONTH($N107) &lt;= 2, MONTH($O107) &gt;= 2), IF($R107 &lt;&gt; "", $H107/$R107, ""), ""),"")</f>
        <v/>
      </c>
      <c r="U107" s="10" t="str">
        <f>IF(Overall!$A109&lt;&gt;"",IF(AND(MONTH($N107) &lt;= 3, MONTH($O107) &gt;= 3), IF($R107 &lt;&gt; "", $H107/$R107, ""), ""),"")</f>
        <v/>
      </c>
      <c r="V107" s="10" t="str">
        <f>IF(Overall!$A109&lt;&gt;"",IF(AND(MONTH($N107) &lt;= 4, MONTH($O107) &gt;= 4), IF($R107 &lt;&gt; "", $H107/$R107, ""), ""),"")</f>
        <v/>
      </c>
      <c r="W107" s="10">
        <f>IF(Overall!$A109&lt;&gt;"",IF(AND(MONTH($N107) &lt;= 5, MONTH($O107) &gt;= 5), IF($R107 &lt;&gt; "", $H107/$R107, ""), ""),"")</f>
        <v>100000</v>
      </c>
      <c r="X107" s="10">
        <f>IF(Overall!$A109&lt;&gt;"",IF(AND(MONTH($N107) &lt;= 6, MONTH($O107) &gt;= 6), IF($R107 &lt;&gt; "", $H107/$R107, ""), ""),"")</f>
        <v>100000</v>
      </c>
      <c r="Y107" s="10">
        <f>IF(Overall!$A109&lt;&gt;"",IF(AND(MONTH($N107) &lt;= 7, MONTH($O107) &gt;= 7 ), IF($R107 &lt;&gt; "", $H107/$R107, ""), ""),"")</f>
        <v>100000</v>
      </c>
      <c r="Z107" s="10">
        <f>IF(Overall!$A109&lt;&gt;"",IF(AND(MONTH($N107) &lt;= 8, MONTH($O107) &gt;= 8), IF($R107 &lt;&gt; "", $H107/$R107, ""), ""),"")</f>
        <v>100000</v>
      </c>
      <c r="AA107" s="10">
        <f>IF(Overall!$A109&lt;&gt;"",IF(AND(MONTH($N107) &lt;= 9, MONTH($O107) &gt;= 9), IF($R107 &lt;&gt; "", $H107/$R107, ""), ""),"")</f>
        <v>100000</v>
      </c>
      <c r="AB107" s="10">
        <f>IF(Overall!$A109&lt;&gt;"",IF(AND(MONTH($N107) &lt;= 10, MONTH($O107) &gt;= 10), IF($R107 &lt;&gt; "", $H107/$R107, ""), ""),"")</f>
        <v>100000</v>
      </c>
      <c r="AC107" s="10">
        <f>IF(Overall!$A109&lt;&gt;"",IF(AND(MONTH($N107) &lt;= 11, MONTH($O107) &gt;= 11), IF($R107 &lt;&gt; "", $H107/$R107, ""), ""),"")</f>
        <v>100000</v>
      </c>
      <c r="AD107" s="10">
        <f>IF(Overall!$A109&lt;&gt;"",IF(AND(MONTH($N107) &lt;= 12, MONTH($O107) &gt;= 12), IF($R107 &lt;&gt; "", $H107/$R107, ""), ""),"")</f>
        <v>100000</v>
      </c>
      <c r="AF107" s="10" t="str">
        <f ca="1">IFERROR(IF(AND(NOW()&lt;= EOMONTH(DATE(YEAR($O107),1, 1), 0), Overall!$A109&lt;&gt;"", MONTH($N107) &lt;= 1, MONTH($O107) &gt;= 1), IF($R107 &lt;&gt; "", $H107/$R107, ""), ""), "")</f>
        <v/>
      </c>
      <c r="AG107" s="10" t="str">
        <f ca="1">IFERROR(IF(AND(NOW()&lt;= EOMONTH(DATE(YEAR($O107),2, 1), 0), Overall!$A109&lt;&gt;"", MONTH($N107) &lt;= 2, MONTH($O107) &gt;= 2), IF($R107 &lt;&gt; "", $H107/$R107, ""), ""), "")</f>
        <v/>
      </c>
      <c r="AH107" s="10" t="str">
        <f ca="1">IFERROR(IF(AND(NOW()&lt;= EOMONTH(DATE(YEAR($O107),3, 1), 0), Overall!$A109&lt;&gt;"", MONTH($N107) &lt;= 3, MONTH($O107) &gt;= 3), IF($R107 &lt;&gt; "", $H107/$R107, ""), ""), "")</f>
        <v/>
      </c>
      <c r="AI107" s="10" t="str">
        <f ca="1">IFERROR(IF(AND(NOW()&lt;= EOMONTH(DATE(YEAR($O107),4, 1), 0), Overall!$A109&lt;&gt;"", MONTH($N107) &lt;= 4, MONTH($O107) &gt;= 4), IF($R107 &lt;&gt; "", $H107/$R107, ""), ""), "")</f>
        <v/>
      </c>
      <c r="AJ107" s="10" t="str">
        <f ca="1">IFERROR(IF(AND(NOW()&lt;= EOMONTH(DATE(YEAR($O107),5, 1), 0), Overall!$A109&lt;&gt;"", MONTH($N107) &lt;= 5, MONTH($O107) &gt;= 5), IF($R107 &lt;&gt; "", $H107/$R107, ""), ""), "")</f>
        <v/>
      </c>
      <c r="AK107" s="10" t="str">
        <f ca="1">IFERROR(IF(AND(NOW()&lt;= EOMONTH(DATE(YEAR($O107),6, 1), 0), Overall!$A109&lt;&gt;"", MONTH($N107) &lt;= 6, MONTH($O107) &gt;= 6), IF($R107 &lt;&gt; "", $H107/$R107, ""), ""), "")</f>
        <v/>
      </c>
      <c r="AL107" s="10" t="str">
        <f ca="1">IFERROR(IF(AND(NOW()&lt;= EOMONTH(DATE(YEAR($O107),7, 1), 0), Overall!$A109&lt;&gt;"", MONTH($N107) &lt;= 7, MONTH($O107) &gt;= 7), IF($R107 &lt;&gt; "", $H107/$R107, ""), ""), "")</f>
        <v/>
      </c>
      <c r="AM107" s="10" t="str">
        <f ca="1">IFERROR(IF(AND(NOW()&lt;= EOMONTH(DATE(YEAR($O107),8, 1), 0), Overall!$A109&lt;&gt;"", MONTH($N107) &lt;= 8, MONTH($O107) &gt;= 8), IF($R107 &lt;&gt; "", $H107/$R107, ""), ""), "")</f>
        <v/>
      </c>
      <c r="AN107" s="10" t="str">
        <f ca="1">IFERROR(IF(AND(NOW()&lt;= EOMONTH(DATE(YEAR($O107),9, 1), 0), Overall!$A109&lt;&gt;"", MONTH($N107) &lt;= 9, MONTH($O107) &gt;= 9), IF($R107 &lt;&gt; "", $H107/$R107, ""), ""), "")</f>
        <v/>
      </c>
      <c r="AO107" s="10" t="str">
        <f ca="1">IFERROR(IF(AND(NOW()&lt;= EOMONTH(DATE(YEAR($O107),10, 1), 0), Overall!$A109&lt;&gt;"", MONTH($N107) &lt;= 10, MONTH($O107) &gt;= 10), IF($R107 &lt;&gt; "", $H107/$R107, ""), ""), "")</f>
        <v/>
      </c>
      <c r="AP107" s="10" t="str">
        <f ca="1">IFERROR(IF(AND(NOW()&lt;= EOMONTH(DATE(YEAR($O107),11, 1), 0), Overall!$A109&lt;&gt;"", MONTH($N107) &lt;=11, MONTH($O107) &gt;= 11), IF($R107 &lt;&gt; "", $H107/$R107, ""), ""), "")</f>
        <v/>
      </c>
      <c r="AQ107" s="10" t="str">
        <f ca="1">IFERROR(IF(AND(NOW()&lt;= EOMONTH(DATE(YEAR($O107),12, 1), 0), Overall!$A109&lt;&gt;"", MONTH($N107) &lt;= 12, MONTH($O107) &gt;= 12), IF($R107 &lt;&gt; "", $H107/$R107, ""), ""), "")</f>
        <v/>
      </c>
      <c r="AR107" s="16">
        <f t="shared" ca="1" si="3"/>
        <v>0</v>
      </c>
    </row>
    <row r="108" spans="1:44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6">
        <f>IF(Overall!F110&lt;&gt;"",VALUE(Overall!F110),"")</f>
        <v>1600000</v>
      </c>
      <c r="I108" s="6">
        <f>IF(Overall!G110&lt;&gt;"",VALUE(Overall!G110),"")</f>
        <v>60</v>
      </c>
      <c r="J108" s="6">
        <f>IF(Overall!H110&lt;&gt;"",VALUE(Overall!H110),"")</f>
        <v>0</v>
      </c>
      <c r="K108" s="6">
        <f>IF(Overall!I110&lt;&gt;"",VALUE(Overall!I110),"")</f>
        <v>2.96</v>
      </c>
      <c r="L108" s="6">
        <f>IF(Overall!J110&lt;&gt;"",VALUE(Overall!J110),"")</f>
        <v>0</v>
      </c>
      <c r="M108" s="6">
        <f>IF(Overall!K110&lt;&gt;"",VALUE(Overall!K110),"")</f>
        <v>2.96</v>
      </c>
      <c r="N108" s="7">
        <f>IF(Overall!L110&lt;&gt;"",DATEVALUE(MID(Overall!L110, FIND(",", Overall!L110) + 2, FIND(" ", Overall!L110) - FIND(",", Overall!L110) - 1) &amp; " " &amp; MID(Overall!L110, FIND(" ", Overall!L110) + 1, FIND(",", Overall!L110, FIND(" ", Overall!L110)) - FIND(" ", Overall!L110) - 1) &amp; ", " &amp; MID(Overall!L110, FIND(",", Overall!L110, FIND(",",Overall!L110) + 1) + 2, LEN(Overall!L110))),"")</f>
        <v>44317</v>
      </c>
      <c r="O108" s="7">
        <f>IF(Overall!M110&lt;&gt;"",DATEVALUE(MID(Overall!M110, FIND(",", Overall!M110) + 2, FIND(" ", Overall!M110) - FIND(",", Overall!M110) - 1) &amp; " " &amp; MID(Overall!M110, FIND(" ", Overall!M110) + 1, FIND(",", Overall!M110, FIND(" ", Overall!M110)) - FIND(" ", Overall!M110) - 1) &amp; ", " &amp; MID(Overall!M110, FIND(",", Overall!M110, FIND(",",Overall!M110) + 1) + 2, LEN(Overall!M110))),"")</f>
        <v>44561</v>
      </c>
      <c r="P108" s="7">
        <f>IF(Overall!N110&lt;&gt;"",DATEVALUE(MID(Overall!N110, FIND(",", Overall!N110) + 2, FIND(" ", Overall!N110) - FIND(",", Overall!N110) - 1) &amp; " " &amp; MID(Overall!N110, FIND(" ", Overall!N110) + 1, FIND(",", Overall!N110, FIND(" ", Overall!N110)) - FIND(" ", Overall!N110) - 1) &amp; ", " &amp; MID(Overall!N110, FIND(",", Overall!N110, FIND(",",Overall!N110) + 1) + 2, LEN(Overall!N110))),"")</f>
        <v>44336</v>
      </c>
      <c r="Q108" s="7">
        <f>IF(Overall!O110&lt;&gt;"",DATEVALUE(MID(Overall!O110, FIND(",", Overall!O110) + 2, FIND(" ", Overall!O110) - FIND(",", Overall!O110) - 1) &amp; " " &amp; MID(Overall!O110, FIND(" ", Overall!O110) + 1, FIND(",", Overall!O110, FIND(" ", Overall!O110)) - FIND(" ", Overall!O110) - 1) &amp; ", " &amp; MID(Overall!O110, FIND(",", Overall!O110, FIND(",",Overall!O110) + 1) + 2, LEN(Overall!O110))),"")</f>
        <v>44314</v>
      </c>
      <c r="R108" s="5">
        <f t="shared" si="2"/>
        <v>8</v>
      </c>
      <c r="S108" s="10" t="str">
        <f>IF(Overall!$A110&lt;&gt;"",IF(AND(MONTH($N108) &lt;= 1, MONTH($O108) &gt;= 1), IF($R108 &lt;&gt; "", $H108/$R108, ""), ""),"")</f>
        <v/>
      </c>
      <c r="T108" s="10" t="str">
        <f>IF(Overall!$A110&lt;&gt;"",IF(AND(MONTH($N108) &lt;= 2, MONTH($O108) &gt;= 2), IF($R108 &lt;&gt; "", $H108/$R108, ""), ""),"")</f>
        <v/>
      </c>
      <c r="U108" s="10" t="str">
        <f>IF(Overall!$A110&lt;&gt;"",IF(AND(MONTH($N108) &lt;= 3, MONTH($O108) &gt;= 3), IF($R108 &lt;&gt; "", $H108/$R108, ""), ""),"")</f>
        <v/>
      </c>
      <c r="V108" s="10" t="str">
        <f>IF(Overall!$A110&lt;&gt;"",IF(AND(MONTH($N108) &lt;= 4, MONTH($O108) &gt;= 4), IF($R108 &lt;&gt; "", $H108/$R108, ""), ""),"")</f>
        <v/>
      </c>
      <c r="W108" s="10">
        <f>IF(Overall!$A110&lt;&gt;"",IF(AND(MONTH($N108) &lt;= 5, MONTH($O108) &gt;= 5), IF($R108 &lt;&gt; "", $H108/$R108, ""), ""),"")</f>
        <v>200000</v>
      </c>
      <c r="X108" s="10">
        <f>IF(Overall!$A110&lt;&gt;"",IF(AND(MONTH($N108) &lt;= 6, MONTH($O108) &gt;= 6), IF($R108 &lt;&gt; "", $H108/$R108, ""), ""),"")</f>
        <v>200000</v>
      </c>
      <c r="Y108" s="10">
        <f>IF(Overall!$A110&lt;&gt;"",IF(AND(MONTH($N108) &lt;= 7, MONTH($O108) &gt;= 7 ), IF($R108 &lt;&gt; "", $H108/$R108, ""), ""),"")</f>
        <v>200000</v>
      </c>
      <c r="Z108" s="10">
        <f>IF(Overall!$A110&lt;&gt;"",IF(AND(MONTH($N108) &lt;= 8, MONTH($O108) &gt;= 8), IF($R108 &lt;&gt; "", $H108/$R108, ""), ""),"")</f>
        <v>200000</v>
      </c>
      <c r="AA108" s="10">
        <f>IF(Overall!$A110&lt;&gt;"",IF(AND(MONTH($N108) &lt;= 9, MONTH($O108) &gt;= 9), IF($R108 &lt;&gt; "", $H108/$R108, ""), ""),"")</f>
        <v>200000</v>
      </c>
      <c r="AB108" s="10">
        <f>IF(Overall!$A110&lt;&gt;"",IF(AND(MONTH($N108) &lt;= 10, MONTH($O108) &gt;= 10), IF($R108 &lt;&gt; "", $H108/$R108, ""), ""),"")</f>
        <v>200000</v>
      </c>
      <c r="AC108" s="10">
        <f>IF(Overall!$A110&lt;&gt;"",IF(AND(MONTH($N108) &lt;= 11, MONTH($O108) &gt;= 11), IF($R108 &lt;&gt; "", $H108/$R108, ""), ""),"")</f>
        <v>200000</v>
      </c>
      <c r="AD108" s="10">
        <f>IF(Overall!$A110&lt;&gt;"",IF(AND(MONTH($N108) &lt;= 12, MONTH($O108) &gt;= 12), IF($R108 &lt;&gt; "", $H108/$R108, ""), ""),"")</f>
        <v>200000</v>
      </c>
      <c r="AF108" s="10" t="str">
        <f ca="1">IFERROR(IF(AND(NOW()&lt;= EOMONTH(DATE(YEAR($O108),1, 1), 0), Overall!$A110&lt;&gt;"", MONTH($N108) &lt;= 1, MONTH($O108) &gt;= 1), IF($R108 &lt;&gt; "", $H108/$R108, ""), ""), "")</f>
        <v/>
      </c>
      <c r="AG108" s="10" t="str">
        <f ca="1">IFERROR(IF(AND(NOW()&lt;= EOMONTH(DATE(YEAR($O108),2, 1), 0), Overall!$A110&lt;&gt;"", MONTH($N108) &lt;= 2, MONTH($O108) &gt;= 2), IF($R108 &lt;&gt; "", $H108/$R108, ""), ""), "")</f>
        <v/>
      </c>
      <c r="AH108" s="10" t="str">
        <f ca="1">IFERROR(IF(AND(NOW()&lt;= EOMONTH(DATE(YEAR($O108),3, 1), 0), Overall!$A110&lt;&gt;"", MONTH($N108) &lt;= 3, MONTH($O108) &gt;= 3), IF($R108 &lt;&gt; "", $H108/$R108, ""), ""), "")</f>
        <v/>
      </c>
      <c r="AI108" s="10" t="str">
        <f ca="1">IFERROR(IF(AND(NOW()&lt;= EOMONTH(DATE(YEAR($O108),4, 1), 0), Overall!$A110&lt;&gt;"", MONTH($N108) &lt;= 4, MONTH($O108) &gt;= 4), IF($R108 &lt;&gt; "", $H108/$R108, ""), ""), "")</f>
        <v/>
      </c>
      <c r="AJ108" s="10" t="str">
        <f ca="1">IFERROR(IF(AND(NOW()&lt;= EOMONTH(DATE(YEAR($O108),5, 1), 0), Overall!$A110&lt;&gt;"", MONTH($N108) &lt;= 5, MONTH($O108) &gt;= 5), IF($R108 &lt;&gt; "", $H108/$R108, ""), ""), "")</f>
        <v/>
      </c>
      <c r="AK108" s="10" t="str">
        <f ca="1">IFERROR(IF(AND(NOW()&lt;= EOMONTH(DATE(YEAR($O108),6, 1), 0), Overall!$A110&lt;&gt;"", MONTH($N108) &lt;= 6, MONTH($O108) &gt;= 6), IF($R108 &lt;&gt; "", $H108/$R108, ""), ""), "")</f>
        <v/>
      </c>
      <c r="AL108" s="10" t="str">
        <f ca="1">IFERROR(IF(AND(NOW()&lt;= EOMONTH(DATE(YEAR($O108),7, 1), 0), Overall!$A110&lt;&gt;"", MONTH($N108) &lt;= 7, MONTH($O108) &gt;= 7), IF($R108 &lt;&gt; "", $H108/$R108, ""), ""), "")</f>
        <v/>
      </c>
      <c r="AM108" s="10" t="str">
        <f ca="1">IFERROR(IF(AND(NOW()&lt;= EOMONTH(DATE(YEAR($O108),8, 1), 0), Overall!$A110&lt;&gt;"", MONTH($N108) &lt;= 8, MONTH($O108) &gt;= 8), IF($R108 &lt;&gt; "", $H108/$R108, ""), ""), "")</f>
        <v/>
      </c>
      <c r="AN108" s="10" t="str">
        <f ca="1">IFERROR(IF(AND(NOW()&lt;= EOMONTH(DATE(YEAR($O108),9, 1), 0), Overall!$A110&lt;&gt;"", MONTH($N108) &lt;= 9, MONTH($O108) &gt;= 9), IF($R108 &lt;&gt; "", $H108/$R108, ""), ""), "")</f>
        <v/>
      </c>
      <c r="AO108" s="10" t="str">
        <f ca="1">IFERROR(IF(AND(NOW()&lt;= EOMONTH(DATE(YEAR($O108),10, 1), 0), Overall!$A110&lt;&gt;"", MONTH($N108) &lt;= 10, MONTH($O108) &gt;= 10), IF($R108 &lt;&gt; "", $H108/$R108, ""), ""), "")</f>
        <v/>
      </c>
      <c r="AP108" s="10" t="str">
        <f ca="1">IFERROR(IF(AND(NOW()&lt;= EOMONTH(DATE(YEAR($O108),11, 1), 0), Overall!$A110&lt;&gt;"", MONTH($N108) &lt;=11, MONTH($O108) &gt;= 11), IF($R108 &lt;&gt; "", $H108/$R108, ""), ""), "")</f>
        <v/>
      </c>
      <c r="AQ108" s="10" t="str">
        <f ca="1">IFERROR(IF(AND(NOW()&lt;= EOMONTH(DATE(YEAR($O108),12, 1), 0), Overall!$A110&lt;&gt;"", MONTH($N108) &lt;= 12, MONTH($O108) &gt;= 12), IF($R108 &lt;&gt; "", $H108/$R108, ""), ""), "")</f>
        <v/>
      </c>
      <c r="AR108" s="16">
        <f t="shared" ca="1" si="3"/>
        <v>0</v>
      </c>
    </row>
    <row r="109" spans="1:44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6">
        <f>IF(Overall!F111&lt;&gt;"",VALUE(Overall!F111),"")</f>
        <v>800000</v>
      </c>
      <c r="I109" s="6">
        <f>IF(Overall!G111&lt;&gt;"",VALUE(Overall!G111),"")</f>
        <v>60</v>
      </c>
      <c r="J109" s="6">
        <f>IF(Overall!H111&lt;&gt;"",VALUE(Overall!H111),"")</f>
        <v>0</v>
      </c>
      <c r="K109" s="6">
        <f>IF(Overall!I111&lt;&gt;"",VALUE(Overall!I111),"")</f>
        <v>2.95</v>
      </c>
      <c r="L109" s="6">
        <f>IF(Overall!J111&lt;&gt;"",VALUE(Overall!J111),"")</f>
        <v>0</v>
      </c>
      <c r="M109" s="6">
        <f>IF(Overall!K111&lt;&gt;"",VALUE(Overall!K111),"")</f>
        <v>2.95</v>
      </c>
      <c r="N109" s="7">
        <f>IF(Overall!L111&lt;&gt;"",DATEVALUE(MID(Overall!L111, FIND(",", Overall!L111) + 2, FIND(" ", Overall!L111) - FIND(",", Overall!L111) - 1) &amp; " " &amp; MID(Overall!L111, FIND(" ", Overall!L111) + 1, FIND(",", Overall!L111, FIND(" ", Overall!L111)) - FIND(" ", Overall!L111) - 1) &amp; ", " &amp; MID(Overall!L111, FIND(",", Overall!L111, FIND(",",Overall!L111) + 1) + 2, LEN(Overall!L111))),"")</f>
        <v>44317</v>
      </c>
      <c r="O109" s="7">
        <f>IF(Overall!M111&lt;&gt;"",DATEVALUE(MID(Overall!M111, FIND(",", Overall!M111) + 2, FIND(" ", Overall!M111) - FIND(",", Overall!M111) - 1) &amp; " " &amp; MID(Overall!M111, FIND(" ", Overall!M111) + 1, FIND(",", Overall!M111, FIND(" ", Overall!M111)) - FIND(" ", Overall!M111) - 1) &amp; ", " &amp; MID(Overall!M111, FIND(",", Overall!M111, FIND(",",Overall!M111) + 1) + 2, LEN(Overall!M111))),"")</f>
        <v>44561</v>
      </c>
      <c r="P109" s="7">
        <f>IF(Overall!N111&lt;&gt;"",DATEVALUE(MID(Overall!N111, FIND(",", Overall!N111) + 2, FIND(" ", Overall!N111) - FIND(",", Overall!N111) - 1) &amp; " " &amp; MID(Overall!N111, FIND(" ", Overall!N111) + 1, FIND(",", Overall!N111, FIND(" ", Overall!N111)) - FIND(" ", Overall!N111) - 1) &amp; ", " &amp; MID(Overall!N111, FIND(",", Overall!N111, FIND(",",Overall!N111) + 1) + 2, LEN(Overall!N111))),"")</f>
        <v>44336</v>
      </c>
      <c r="Q109" s="7">
        <f>IF(Overall!O111&lt;&gt;"",DATEVALUE(MID(Overall!O111, FIND(",", Overall!O111) + 2, FIND(" ", Overall!O111) - FIND(",", Overall!O111) - 1) &amp; " " &amp; MID(Overall!O111, FIND(" ", Overall!O111) + 1, FIND(",", Overall!O111, FIND(" ", Overall!O111)) - FIND(" ", Overall!O111) - 1) &amp; ", " &amp; MID(Overall!O111, FIND(",", Overall!O111, FIND(",",Overall!O111) + 1) + 2, LEN(Overall!O111))),"")</f>
        <v>44314</v>
      </c>
      <c r="R109" s="5">
        <f t="shared" si="2"/>
        <v>8</v>
      </c>
      <c r="S109" s="10" t="str">
        <f>IF(Overall!$A111&lt;&gt;"",IF(AND(MONTH($N109) &lt;= 1, MONTH($O109) &gt;= 1), IF($R109 &lt;&gt; "", $H109/$R109, ""), ""),"")</f>
        <v/>
      </c>
      <c r="T109" s="10" t="str">
        <f>IF(Overall!$A111&lt;&gt;"",IF(AND(MONTH($N109) &lt;= 2, MONTH($O109) &gt;= 2), IF($R109 &lt;&gt; "", $H109/$R109, ""), ""),"")</f>
        <v/>
      </c>
      <c r="U109" s="10" t="str">
        <f>IF(Overall!$A111&lt;&gt;"",IF(AND(MONTH($N109) &lt;= 3, MONTH($O109) &gt;= 3), IF($R109 &lt;&gt; "", $H109/$R109, ""), ""),"")</f>
        <v/>
      </c>
      <c r="V109" s="10" t="str">
        <f>IF(Overall!$A111&lt;&gt;"",IF(AND(MONTH($N109) &lt;= 4, MONTH($O109) &gt;= 4), IF($R109 &lt;&gt; "", $H109/$R109, ""), ""),"")</f>
        <v/>
      </c>
      <c r="W109" s="10">
        <f>IF(Overall!$A111&lt;&gt;"",IF(AND(MONTH($N109) &lt;= 5, MONTH($O109) &gt;= 5), IF($R109 &lt;&gt; "", $H109/$R109, ""), ""),"")</f>
        <v>100000</v>
      </c>
      <c r="X109" s="10">
        <f>IF(Overall!$A111&lt;&gt;"",IF(AND(MONTH($N109) &lt;= 6, MONTH($O109) &gt;= 6), IF($R109 &lt;&gt; "", $H109/$R109, ""), ""),"")</f>
        <v>100000</v>
      </c>
      <c r="Y109" s="10">
        <f>IF(Overall!$A111&lt;&gt;"",IF(AND(MONTH($N109) &lt;= 7, MONTH($O109) &gt;= 7 ), IF($R109 &lt;&gt; "", $H109/$R109, ""), ""),"")</f>
        <v>100000</v>
      </c>
      <c r="Z109" s="10">
        <f>IF(Overall!$A111&lt;&gt;"",IF(AND(MONTH($N109) &lt;= 8, MONTH($O109) &gt;= 8), IF($R109 &lt;&gt; "", $H109/$R109, ""), ""),"")</f>
        <v>100000</v>
      </c>
      <c r="AA109" s="10">
        <f>IF(Overall!$A111&lt;&gt;"",IF(AND(MONTH($N109) &lt;= 9, MONTH($O109) &gt;= 9), IF($R109 &lt;&gt; "", $H109/$R109, ""), ""),"")</f>
        <v>100000</v>
      </c>
      <c r="AB109" s="10">
        <f>IF(Overall!$A111&lt;&gt;"",IF(AND(MONTH($N109) &lt;= 10, MONTH($O109) &gt;= 10), IF($R109 &lt;&gt; "", $H109/$R109, ""), ""),"")</f>
        <v>100000</v>
      </c>
      <c r="AC109" s="10">
        <f>IF(Overall!$A111&lt;&gt;"",IF(AND(MONTH($N109) &lt;= 11, MONTH($O109) &gt;= 11), IF($R109 &lt;&gt; "", $H109/$R109, ""), ""),"")</f>
        <v>100000</v>
      </c>
      <c r="AD109" s="10">
        <f>IF(Overall!$A111&lt;&gt;"",IF(AND(MONTH($N109) &lt;= 12, MONTH($O109) &gt;= 12), IF($R109 &lt;&gt; "", $H109/$R109, ""), ""),"")</f>
        <v>100000</v>
      </c>
      <c r="AF109" s="10" t="str">
        <f ca="1">IFERROR(IF(AND(NOW()&lt;= EOMONTH(DATE(YEAR($O109),1, 1), 0), Overall!$A111&lt;&gt;"", MONTH($N109) &lt;= 1, MONTH($O109) &gt;= 1), IF($R109 &lt;&gt; "", $H109/$R109, ""), ""), "")</f>
        <v/>
      </c>
      <c r="AG109" s="10" t="str">
        <f ca="1">IFERROR(IF(AND(NOW()&lt;= EOMONTH(DATE(YEAR($O109),2, 1), 0), Overall!$A111&lt;&gt;"", MONTH($N109) &lt;= 2, MONTH($O109) &gt;= 2), IF($R109 &lt;&gt; "", $H109/$R109, ""), ""), "")</f>
        <v/>
      </c>
      <c r="AH109" s="10" t="str">
        <f ca="1">IFERROR(IF(AND(NOW()&lt;= EOMONTH(DATE(YEAR($O109),3, 1), 0), Overall!$A111&lt;&gt;"", MONTH($N109) &lt;= 3, MONTH($O109) &gt;= 3), IF($R109 &lt;&gt; "", $H109/$R109, ""), ""), "")</f>
        <v/>
      </c>
      <c r="AI109" s="10" t="str">
        <f ca="1">IFERROR(IF(AND(NOW()&lt;= EOMONTH(DATE(YEAR($O109),4, 1), 0), Overall!$A111&lt;&gt;"", MONTH($N109) &lt;= 4, MONTH($O109) &gt;= 4), IF($R109 &lt;&gt; "", $H109/$R109, ""), ""), "")</f>
        <v/>
      </c>
      <c r="AJ109" s="10" t="str">
        <f ca="1">IFERROR(IF(AND(NOW()&lt;= EOMONTH(DATE(YEAR($O109),5, 1), 0), Overall!$A111&lt;&gt;"", MONTH($N109) &lt;= 5, MONTH($O109) &gt;= 5), IF($R109 &lt;&gt; "", $H109/$R109, ""), ""), "")</f>
        <v/>
      </c>
      <c r="AK109" s="10" t="str">
        <f ca="1">IFERROR(IF(AND(NOW()&lt;= EOMONTH(DATE(YEAR($O109),6, 1), 0), Overall!$A111&lt;&gt;"", MONTH($N109) &lt;= 6, MONTH($O109) &gt;= 6), IF($R109 &lt;&gt; "", $H109/$R109, ""), ""), "")</f>
        <v/>
      </c>
      <c r="AL109" s="10" t="str">
        <f ca="1">IFERROR(IF(AND(NOW()&lt;= EOMONTH(DATE(YEAR($O109),7, 1), 0), Overall!$A111&lt;&gt;"", MONTH($N109) &lt;= 7, MONTH($O109) &gt;= 7), IF($R109 &lt;&gt; "", $H109/$R109, ""), ""), "")</f>
        <v/>
      </c>
      <c r="AM109" s="10" t="str">
        <f ca="1">IFERROR(IF(AND(NOW()&lt;= EOMONTH(DATE(YEAR($O109),8, 1), 0), Overall!$A111&lt;&gt;"", MONTH($N109) &lt;= 8, MONTH($O109) &gt;= 8), IF($R109 &lt;&gt; "", $H109/$R109, ""), ""), "")</f>
        <v/>
      </c>
      <c r="AN109" s="10" t="str">
        <f ca="1">IFERROR(IF(AND(NOW()&lt;= EOMONTH(DATE(YEAR($O109),9, 1), 0), Overall!$A111&lt;&gt;"", MONTH($N109) &lt;= 9, MONTH($O109) &gt;= 9), IF($R109 &lt;&gt; "", $H109/$R109, ""), ""), "")</f>
        <v/>
      </c>
      <c r="AO109" s="10" t="str">
        <f ca="1">IFERROR(IF(AND(NOW()&lt;= EOMONTH(DATE(YEAR($O109),10, 1), 0), Overall!$A111&lt;&gt;"", MONTH($N109) &lt;= 10, MONTH($O109) &gt;= 10), IF($R109 &lt;&gt; "", $H109/$R109, ""), ""), "")</f>
        <v/>
      </c>
      <c r="AP109" s="10" t="str">
        <f ca="1">IFERROR(IF(AND(NOW()&lt;= EOMONTH(DATE(YEAR($O109),11, 1), 0), Overall!$A111&lt;&gt;"", MONTH($N109) &lt;=11, MONTH($O109) &gt;= 11), IF($R109 &lt;&gt; "", $H109/$R109, ""), ""), "")</f>
        <v/>
      </c>
      <c r="AQ109" s="10" t="str">
        <f ca="1">IFERROR(IF(AND(NOW()&lt;= EOMONTH(DATE(YEAR($O109),12, 1), 0), Overall!$A111&lt;&gt;"", MONTH($N109) &lt;= 12, MONTH($O109) &gt;= 12), IF($R109 &lt;&gt; "", $H109/$R109, ""), ""), "")</f>
        <v/>
      </c>
      <c r="AR109" s="16">
        <f t="shared" ca="1" si="3"/>
        <v>0</v>
      </c>
    </row>
    <row r="110" spans="1:44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6">
        <f>IF(Overall!F112&lt;&gt;"",VALUE(Overall!F112),"")</f>
        <v>800000</v>
      </c>
      <c r="I110" s="6">
        <f>IF(Overall!G112&lt;&gt;"",VALUE(Overall!G112),"")</f>
        <v>60</v>
      </c>
      <c r="J110" s="6">
        <f>IF(Overall!H112&lt;&gt;"",VALUE(Overall!H112),"")</f>
        <v>0</v>
      </c>
      <c r="K110" s="6">
        <f>IF(Overall!I112&lt;&gt;"",VALUE(Overall!I112),"")</f>
        <v>2.94</v>
      </c>
      <c r="L110" s="6">
        <f>IF(Overall!J112&lt;&gt;"",VALUE(Overall!J112),"")</f>
        <v>0</v>
      </c>
      <c r="M110" s="6">
        <f>IF(Overall!K112&lt;&gt;"",VALUE(Overall!K112),"")</f>
        <v>2.94</v>
      </c>
      <c r="N110" s="7">
        <f>IF(Overall!L112&lt;&gt;"",DATEVALUE(MID(Overall!L112, FIND(",", Overall!L112) + 2, FIND(" ", Overall!L112) - FIND(",", Overall!L112) - 1) &amp; " " &amp; MID(Overall!L112, FIND(" ", Overall!L112) + 1, FIND(",", Overall!L112, FIND(" ", Overall!L112)) - FIND(" ", Overall!L112) - 1) &amp; ", " &amp; MID(Overall!L112, FIND(",", Overall!L112, FIND(",",Overall!L112) + 1) + 2, LEN(Overall!L112))),"")</f>
        <v>44317</v>
      </c>
      <c r="O110" s="7">
        <f>IF(Overall!M112&lt;&gt;"",DATEVALUE(MID(Overall!M112, FIND(",", Overall!M112) + 2, FIND(" ", Overall!M112) - FIND(",", Overall!M112) - 1) &amp; " " &amp; MID(Overall!M112, FIND(" ", Overall!M112) + 1, FIND(",", Overall!M112, FIND(" ", Overall!M112)) - FIND(" ", Overall!M112) - 1) &amp; ", " &amp; MID(Overall!M112, FIND(",", Overall!M112, FIND(",",Overall!M112) + 1) + 2, LEN(Overall!M112))),"")</f>
        <v>44561</v>
      </c>
      <c r="P110" s="7">
        <f>IF(Overall!N112&lt;&gt;"",DATEVALUE(MID(Overall!N112, FIND(",", Overall!N112) + 2, FIND(" ", Overall!N112) - FIND(",", Overall!N112) - 1) &amp; " " &amp; MID(Overall!N112, FIND(" ", Overall!N112) + 1, FIND(",", Overall!N112, FIND(" ", Overall!N112)) - FIND(" ", Overall!N112) - 1) &amp; ", " &amp; MID(Overall!N112, FIND(",", Overall!N112, FIND(",",Overall!N112) + 1) + 2, LEN(Overall!N112))),"")</f>
        <v>44336</v>
      </c>
      <c r="Q110" s="7">
        <f>IF(Overall!O112&lt;&gt;"",DATEVALUE(MID(Overall!O112, FIND(",", Overall!O112) + 2, FIND(" ", Overall!O112) - FIND(",", Overall!O112) - 1) &amp; " " &amp; MID(Overall!O112, FIND(" ", Overall!O112) + 1, FIND(",", Overall!O112, FIND(" ", Overall!O112)) - FIND(" ", Overall!O112) - 1) &amp; ", " &amp; MID(Overall!O112, FIND(",", Overall!O112, FIND(",",Overall!O112) + 1) + 2, LEN(Overall!O112))),"")</f>
        <v>44314</v>
      </c>
      <c r="R110" s="5">
        <f t="shared" si="2"/>
        <v>8</v>
      </c>
      <c r="S110" s="10" t="str">
        <f>IF(Overall!$A112&lt;&gt;"",IF(AND(MONTH($N110) &lt;= 1, MONTH($O110) &gt;= 1), IF($R110 &lt;&gt; "", $H110/$R110, ""), ""),"")</f>
        <v/>
      </c>
      <c r="T110" s="10" t="str">
        <f>IF(Overall!$A112&lt;&gt;"",IF(AND(MONTH($N110) &lt;= 2, MONTH($O110) &gt;= 2), IF($R110 &lt;&gt; "", $H110/$R110, ""), ""),"")</f>
        <v/>
      </c>
      <c r="U110" s="10" t="str">
        <f>IF(Overall!$A112&lt;&gt;"",IF(AND(MONTH($N110) &lt;= 3, MONTH($O110) &gt;= 3), IF($R110 &lt;&gt; "", $H110/$R110, ""), ""),"")</f>
        <v/>
      </c>
      <c r="V110" s="10" t="str">
        <f>IF(Overall!$A112&lt;&gt;"",IF(AND(MONTH($N110) &lt;= 4, MONTH($O110) &gt;= 4), IF($R110 &lt;&gt; "", $H110/$R110, ""), ""),"")</f>
        <v/>
      </c>
      <c r="W110" s="10">
        <f>IF(Overall!$A112&lt;&gt;"",IF(AND(MONTH($N110) &lt;= 5, MONTH($O110) &gt;= 5), IF($R110 &lt;&gt; "", $H110/$R110, ""), ""),"")</f>
        <v>100000</v>
      </c>
      <c r="X110" s="10">
        <f>IF(Overall!$A112&lt;&gt;"",IF(AND(MONTH($N110) &lt;= 6, MONTH($O110) &gt;= 6), IF($R110 &lt;&gt; "", $H110/$R110, ""), ""),"")</f>
        <v>100000</v>
      </c>
      <c r="Y110" s="10">
        <f>IF(Overall!$A112&lt;&gt;"",IF(AND(MONTH($N110) &lt;= 7, MONTH($O110) &gt;= 7 ), IF($R110 &lt;&gt; "", $H110/$R110, ""), ""),"")</f>
        <v>100000</v>
      </c>
      <c r="Z110" s="10">
        <f>IF(Overall!$A112&lt;&gt;"",IF(AND(MONTH($N110) &lt;= 8, MONTH($O110) &gt;= 8), IF($R110 &lt;&gt; "", $H110/$R110, ""), ""),"")</f>
        <v>100000</v>
      </c>
      <c r="AA110" s="10">
        <f>IF(Overall!$A112&lt;&gt;"",IF(AND(MONTH($N110) &lt;= 9, MONTH($O110) &gt;= 9), IF($R110 &lt;&gt; "", $H110/$R110, ""), ""),"")</f>
        <v>100000</v>
      </c>
      <c r="AB110" s="10">
        <f>IF(Overall!$A112&lt;&gt;"",IF(AND(MONTH($N110) &lt;= 10, MONTH($O110) &gt;= 10), IF($R110 &lt;&gt; "", $H110/$R110, ""), ""),"")</f>
        <v>100000</v>
      </c>
      <c r="AC110" s="10">
        <f>IF(Overall!$A112&lt;&gt;"",IF(AND(MONTH($N110) &lt;= 11, MONTH($O110) &gt;= 11), IF($R110 &lt;&gt; "", $H110/$R110, ""), ""),"")</f>
        <v>100000</v>
      </c>
      <c r="AD110" s="10">
        <f>IF(Overall!$A112&lt;&gt;"",IF(AND(MONTH($N110) &lt;= 12, MONTH($O110) &gt;= 12), IF($R110 &lt;&gt; "", $H110/$R110, ""), ""),"")</f>
        <v>100000</v>
      </c>
      <c r="AF110" s="10" t="str">
        <f ca="1">IFERROR(IF(AND(NOW()&lt;= EOMONTH(DATE(YEAR($O110),1, 1), 0), Overall!$A112&lt;&gt;"", MONTH($N110) &lt;= 1, MONTH($O110) &gt;= 1), IF($R110 &lt;&gt; "", $H110/$R110, ""), ""), "")</f>
        <v/>
      </c>
      <c r="AG110" s="10" t="str">
        <f ca="1">IFERROR(IF(AND(NOW()&lt;= EOMONTH(DATE(YEAR($O110),2, 1), 0), Overall!$A112&lt;&gt;"", MONTH($N110) &lt;= 2, MONTH($O110) &gt;= 2), IF($R110 &lt;&gt; "", $H110/$R110, ""), ""), "")</f>
        <v/>
      </c>
      <c r="AH110" s="10" t="str">
        <f ca="1">IFERROR(IF(AND(NOW()&lt;= EOMONTH(DATE(YEAR($O110),3, 1), 0), Overall!$A112&lt;&gt;"", MONTH($N110) &lt;= 3, MONTH($O110) &gt;= 3), IF($R110 &lt;&gt; "", $H110/$R110, ""), ""), "")</f>
        <v/>
      </c>
      <c r="AI110" s="10" t="str">
        <f ca="1">IFERROR(IF(AND(NOW()&lt;= EOMONTH(DATE(YEAR($O110),4, 1), 0), Overall!$A112&lt;&gt;"", MONTH($N110) &lt;= 4, MONTH($O110) &gt;= 4), IF($R110 &lt;&gt; "", $H110/$R110, ""), ""), "")</f>
        <v/>
      </c>
      <c r="AJ110" s="10" t="str">
        <f ca="1">IFERROR(IF(AND(NOW()&lt;= EOMONTH(DATE(YEAR($O110),5, 1), 0), Overall!$A112&lt;&gt;"", MONTH($N110) &lt;= 5, MONTH($O110) &gt;= 5), IF($R110 &lt;&gt; "", $H110/$R110, ""), ""), "")</f>
        <v/>
      </c>
      <c r="AK110" s="10" t="str">
        <f ca="1">IFERROR(IF(AND(NOW()&lt;= EOMONTH(DATE(YEAR($O110),6, 1), 0), Overall!$A112&lt;&gt;"", MONTH($N110) &lt;= 6, MONTH($O110) &gt;= 6), IF($R110 &lt;&gt; "", $H110/$R110, ""), ""), "")</f>
        <v/>
      </c>
      <c r="AL110" s="10" t="str">
        <f ca="1">IFERROR(IF(AND(NOW()&lt;= EOMONTH(DATE(YEAR($O110),7, 1), 0), Overall!$A112&lt;&gt;"", MONTH($N110) &lt;= 7, MONTH($O110) &gt;= 7), IF($R110 &lt;&gt; "", $H110/$R110, ""), ""), "")</f>
        <v/>
      </c>
      <c r="AM110" s="10" t="str">
        <f ca="1">IFERROR(IF(AND(NOW()&lt;= EOMONTH(DATE(YEAR($O110),8, 1), 0), Overall!$A112&lt;&gt;"", MONTH($N110) &lt;= 8, MONTH($O110) &gt;= 8), IF($R110 &lt;&gt; "", $H110/$R110, ""), ""), "")</f>
        <v/>
      </c>
      <c r="AN110" s="10" t="str">
        <f ca="1">IFERROR(IF(AND(NOW()&lt;= EOMONTH(DATE(YEAR($O110),9, 1), 0), Overall!$A112&lt;&gt;"", MONTH($N110) &lt;= 9, MONTH($O110) &gt;= 9), IF($R110 &lt;&gt; "", $H110/$R110, ""), ""), "")</f>
        <v/>
      </c>
      <c r="AO110" s="10" t="str">
        <f ca="1">IFERROR(IF(AND(NOW()&lt;= EOMONTH(DATE(YEAR($O110),10, 1), 0), Overall!$A112&lt;&gt;"", MONTH($N110) &lt;= 10, MONTH($O110) &gt;= 10), IF($R110 &lt;&gt; "", $H110/$R110, ""), ""), "")</f>
        <v/>
      </c>
      <c r="AP110" s="10" t="str">
        <f ca="1">IFERROR(IF(AND(NOW()&lt;= EOMONTH(DATE(YEAR($O110),11, 1), 0), Overall!$A112&lt;&gt;"", MONTH($N110) &lt;=11, MONTH($O110) &gt;= 11), IF($R110 &lt;&gt; "", $H110/$R110, ""), ""), "")</f>
        <v/>
      </c>
      <c r="AQ110" s="10" t="str">
        <f ca="1">IFERROR(IF(AND(NOW()&lt;= EOMONTH(DATE(YEAR($O110),12, 1), 0), Overall!$A112&lt;&gt;"", MONTH($N110) &lt;= 12, MONTH($O110) &gt;= 12), IF($R110 &lt;&gt; "", $H110/$R110, ""), ""), "")</f>
        <v/>
      </c>
      <c r="AR110" s="16">
        <f t="shared" ca="1" si="3"/>
        <v>0</v>
      </c>
    </row>
    <row r="111" spans="1:44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6">
        <f>IF(Overall!F113&lt;&gt;"",VALUE(Overall!F113),"")</f>
        <v>500000</v>
      </c>
      <c r="I111" s="6">
        <f>IF(Overall!G113&lt;&gt;"",VALUE(Overall!G113),"")</f>
        <v>60</v>
      </c>
      <c r="J111" s="6">
        <f>IF(Overall!H113&lt;&gt;"",VALUE(Overall!H113),"")</f>
        <v>0</v>
      </c>
      <c r="K111" s="6">
        <f>IF(Overall!I113&lt;&gt;"",VALUE(Overall!I113),"")</f>
        <v>2.91</v>
      </c>
      <c r="L111" s="6">
        <f>IF(Overall!J113&lt;&gt;"",VALUE(Overall!J113),"")</f>
        <v>0</v>
      </c>
      <c r="M111" s="6">
        <f>IF(Overall!K113&lt;&gt;"",VALUE(Overall!K113),"")</f>
        <v>2.91</v>
      </c>
      <c r="N111" s="7">
        <f>IF(Overall!L113&lt;&gt;"",DATEVALUE(MID(Overall!L113, FIND(",", Overall!L113) + 2, FIND(" ", Overall!L113) - FIND(",", Overall!L113) - 1) &amp; " " &amp; MID(Overall!L113, FIND(" ", Overall!L113) + 1, FIND(",", Overall!L113, FIND(" ", Overall!L113)) - FIND(" ", Overall!L113) - 1) &amp; ", " &amp; MID(Overall!L113, FIND(",", Overall!L113, FIND(",",Overall!L113) + 1) + 2, LEN(Overall!L113))),"")</f>
        <v>44317</v>
      </c>
      <c r="O111" s="7">
        <f>IF(Overall!M113&lt;&gt;"",DATEVALUE(MID(Overall!M113, FIND(",", Overall!M113) + 2, FIND(" ", Overall!M113) - FIND(",", Overall!M113) - 1) &amp; " " &amp; MID(Overall!M113, FIND(" ", Overall!M113) + 1, FIND(",", Overall!M113, FIND(" ", Overall!M113)) - FIND(" ", Overall!M113) - 1) &amp; ", " &amp; MID(Overall!M113, FIND(",", Overall!M113, FIND(",",Overall!M113) + 1) + 2, LEN(Overall!M113))),"")</f>
        <v>44561</v>
      </c>
      <c r="P111" s="7">
        <f>IF(Overall!N113&lt;&gt;"",DATEVALUE(MID(Overall!N113, FIND(",", Overall!N113) + 2, FIND(" ", Overall!N113) - FIND(",", Overall!N113) - 1) &amp; " " &amp; MID(Overall!N113, FIND(" ", Overall!N113) + 1, FIND(",", Overall!N113, FIND(" ", Overall!N113)) - FIND(" ", Overall!N113) - 1) &amp; ", " &amp; MID(Overall!N113, FIND(",", Overall!N113, FIND(",",Overall!N113) + 1) + 2, LEN(Overall!N113))),"")</f>
        <v>44336</v>
      </c>
      <c r="Q111" s="7">
        <f>IF(Overall!O113&lt;&gt;"",DATEVALUE(MID(Overall!O113, FIND(",", Overall!O113) + 2, FIND(" ", Overall!O113) - FIND(",", Overall!O113) - 1) &amp; " " &amp; MID(Overall!O113, FIND(" ", Overall!O113) + 1, FIND(",", Overall!O113, FIND(" ", Overall!O113)) - FIND(" ", Overall!O113) - 1) &amp; ", " &amp; MID(Overall!O113, FIND(",", Overall!O113, FIND(",",Overall!O113) + 1) + 2, LEN(Overall!O113))),"")</f>
        <v>44314</v>
      </c>
      <c r="R111" s="5">
        <f t="shared" si="2"/>
        <v>8</v>
      </c>
      <c r="S111" s="10" t="str">
        <f>IF(Overall!$A113&lt;&gt;"",IF(AND(MONTH($N111) &lt;= 1, MONTH($O111) &gt;= 1), IF($R111 &lt;&gt; "", $H111/$R111, ""), ""),"")</f>
        <v/>
      </c>
      <c r="T111" s="10" t="str">
        <f>IF(Overall!$A113&lt;&gt;"",IF(AND(MONTH($N111) &lt;= 2, MONTH($O111) &gt;= 2), IF($R111 &lt;&gt; "", $H111/$R111, ""), ""),"")</f>
        <v/>
      </c>
      <c r="U111" s="10" t="str">
        <f>IF(Overall!$A113&lt;&gt;"",IF(AND(MONTH($N111) &lt;= 3, MONTH($O111) &gt;= 3), IF($R111 &lt;&gt; "", $H111/$R111, ""), ""),"")</f>
        <v/>
      </c>
      <c r="V111" s="10" t="str">
        <f>IF(Overall!$A113&lt;&gt;"",IF(AND(MONTH($N111) &lt;= 4, MONTH($O111) &gt;= 4), IF($R111 &lt;&gt; "", $H111/$R111, ""), ""),"")</f>
        <v/>
      </c>
      <c r="W111" s="10">
        <f>IF(Overall!$A113&lt;&gt;"",IF(AND(MONTH($N111) &lt;= 5, MONTH($O111) &gt;= 5), IF($R111 &lt;&gt; "", $H111/$R111, ""), ""),"")</f>
        <v>62500</v>
      </c>
      <c r="X111" s="10">
        <f>IF(Overall!$A113&lt;&gt;"",IF(AND(MONTH($N111) &lt;= 6, MONTH($O111) &gt;= 6), IF($R111 &lt;&gt; "", $H111/$R111, ""), ""),"")</f>
        <v>62500</v>
      </c>
      <c r="Y111" s="10">
        <f>IF(Overall!$A113&lt;&gt;"",IF(AND(MONTH($N111) &lt;= 7, MONTH($O111) &gt;= 7 ), IF($R111 &lt;&gt; "", $H111/$R111, ""), ""),"")</f>
        <v>62500</v>
      </c>
      <c r="Z111" s="10">
        <f>IF(Overall!$A113&lt;&gt;"",IF(AND(MONTH($N111) &lt;= 8, MONTH($O111) &gt;= 8), IF($R111 &lt;&gt; "", $H111/$R111, ""), ""),"")</f>
        <v>62500</v>
      </c>
      <c r="AA111" s="10">
        <f>IF(Overall!$A113&lt;&gt;"",IF(AND(MONTH($N111) &lt;= 9, MONTH($O111) &gt;= 9), IF($R111 &lt;&gt; "", $H111/$R111, ""), ""),"")</f>
        <v>62500</v>
      </c>
      <c r="AB111" s="10">
        <f>IF(Overall!$A113&lt;&gt;"",IF(AND(MONTH($N111) &lt;= 10, MONTH($O111) &gt;= 10), IF($R111 &lt;&gt; "", $H111/$R111, ""), ""),"")</f>
        <v>62500</v>
      </c>
      <c r="AC111" s="10">
        <f>IF(Overall!$A113&lt;&gt;"",IF(AND(MONTH($N111) &lt;= 11, MONTH($O111) &gt;= 11), IF($R111 &lt;&gt; "", $H111/$R111, ""), ""),"")</f>
        <v>62500</v>
      </c>
      <c r="AD111" s="10">
        <f>IF(Overall!$A113&lt;&gt;"",IF(AND(MONTH($N111) &lt;= 12, MONTH($O111) &gt;= 12), IF($R111 &lt;&gt; "", $H111/$R111, ""), ""),"")</f>
        <v>62500</v>
      </c>
      <c r="AF111" s="10" t="str">
        <f ca="1">IFERROR(IF(AND(NOW()&lt;= EOMONTH(DATE(YEAR($O111),1, 1), 0), Overall!$A113&lt;&gt;"", MONTH($N111) &lt;= 1, MONTH($O111) &gt;= 1), IF($R111 &lt;&gt; "", $H111/$R111, ""), ""), "")</f>
        <v/>
      </c>
      <c r="AG111" s="10" t="str">
        <f ca="1">IFERROR(IF(AND(NOW()&lt;= EOMONTH(DATE(YEAR($O111),2, 1), 0), Overall!$A113&lt;&gt;"", MONTH($N111) &lt;= 2, MONTH($O111) &gt;= 2), IF($R111 &lt;&gt; "", $H111/$R111, ""), ""), "")</f>
        <v/>
      </c>
      <c r="AH111" s="10" t="str">
        <f ca="1">IFERROR(IF(AND(NOW()&lt;= EOMONTH(DATE(YEAR($O111),3, 1), 0), Overall!$A113&lt;&gt;"", MONTH($N111) &lt;= 3, MONTH($O111) &gt;= 3), IF($R111 &lt;&gt; "", $H111/$R111, ""), ""), "")</f>
        <v/>
      </c>
      <c r="AI111" s="10" t="str">
        <f ca="1">IFERROR(IF(AND(NOW()&lt;= EOMONTH(DATE(YEAR($O111),4, 1), 0), Overall!$A113&lt;&gt;"", MONTH($N111) &lt;= 4, MONTH($O111) &gt;= 4), IF($R111 &lt;&gt; "", $H111/$R111, ""), ""), "")</f>
        <v/>
      </c>
      <c r="AJ111" s="10" t="str">
        <f ca="1">IFERROR(IF(AND(NOW()&lt;= EOMONTH(DATE(YEAR($O111),5, 1), 0), Overall!$A113&lt;&gt;"", MONTH($N111) &lt;= 5, MONTH($O111) &gt;= 5), IF($R111 &lt;&gt; "", $H111/$R111, ""), ""), "")</f>
        <v/>
      </c>
      <c r="AK111" s="10" t="str">
        <f ca="1">IFERROR(IF(AND(NOW()&lt;= EOMONTH(DATE(YEAR($O111),6, 1), 0), Overall!$A113&lt;&gt;"", MONTH($N111) &lt;= 6, MONTH($O111) &gt;= 6), IF($R111 &lt;&gt; "", $H111/$R111, ""), ""), "")</f>
        <v/>
      </c>
      <c r="AL111" s="10" t="str">
        <f ca="1">IFERROR(IF(AND(NOW()&lt;= EOMONTH(DATE(YEAR($O111),7, 1), 0), Overall!$A113&lt;&gt;"", MONTH($N111) &lt;= 7, MONTH($O111) &gt;= 7), IF($R111 &lt;&gt; "", $H111/$R111, ""), ""), "")</f>
        <v/>
      </c>
      <c r="AM111" s="10" t="str">
        <f ca="1">IFERROR(IF(AND(NOW()&lt;= EOMONTH(DATE(YEAR($O111),8, 1), 0), Overall!$A113&lt;&gt;"", MONTH($N111) &lt;= 8, MONTH($O111) &gt;= 8), IF($R111 &lt;&gt; "", $H111/$R111, ""), ""), "")</f>
        <v/>
      </c>
      <c r="AN111" s="10" t="str">
        <f ca="1">IFERROR(IF(AND(NOW()&lt;= EOMONTH(DATE(YEAR($O111),9, 1), 0), Overall!$A113&lt;&gt;"", MONTH($N111) &lt;= 9, MONTH($O111) &gt;= 9), IF($R111 &lt;&gt; "", $H111/$R111, ""), ""), "")</f>
        <v/>
      </c>
      <c r="AO111" s="10" t="str">
        <f ca="1">IFERROR(IF(AND(NOW()&lt;= EOMONTH(DATE(YEAR($O111),10, 1), 0), Overall!$A113&lt;&gt;"", MONTH($N111) &lt;= 10, MONTH($O111) &gt;= 10), IF($R111 &lt;&gt; "", $H111/$R111, ""), ""), "")</f>
        <v/>
      </c>
      <c r="AP111" s="10" t="str">
        <f ca="1">IFERROR(IF(AND(NOW()&lt;= EOMONTH(DATE(YEAR($O111),11, 1), 0), Overall!$A113&lt;&gt;"", MONTH($N111) &lt;=11, MONTH($O111) &gt;= 11), IF($R111 &lt;&gt; "", $H111/$R111, ""), ""), "")</f>
        <v/>
      </c>
      <c r="AQ111" s="10" t="str">
        <f ca="1">IFERROR(IF(AND(NOW()&lt;= EOMONTH(DATE(YEAR($O111),12, 1), 0), Overall!$A113&lt;&gt;"", MONTH($N111) &lt;= 12, MONTH($O111) &gt;= 12), IF($R111 &lt;&gt; "", $H111/$R111, ""), ""), "")</f>
        <v/>
      </c>
      <c r="AR111" s="16">
        <f t="shared" ca="1" si="3"/>
        <v>0</v>
      </c>
    </row>
    <row r="112" spans="1:44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6">
        <f>IF(Overall!F114&lt;&gt;"",VALUE(Overall!F114),"")</f>
        <v>1600000</v>
      </c>
      <c r="I112" s="6">
        <f>IF(Overall!G114&lt;&gt;"",VALUE(Overall!G114),"")</f>
        <v>60</v>
      </c>
      <c r="J112" s="6">
        <f>IF(Overall!H114&lt;&gt;"",VALUE(Overall!H114),"")</f>
        <v>0</v>
      </c>
      <c r="K112" s="6">
        <f>IF(Overall!I114&lt;&gt;"",VALUE(Overall!I114),"")</f>
        <v>2.87</v>
      </c>
      <c r="L112" s="6">
        <f>IF(Overall!J114&lt;&gt;"",VALUE(Overall!J114),"")</f>
        <v>0</v>
      </c>
      <c r="M112" s="6">
        <f>IF(Overall!K114&lt;&gt;"",VALUE(Overall!K114),"")</f>
        <v>2.87</v>
      </c>
      <c r="N112" s="7">
        <f>IF(Overall!L114&lt;&gt;"",DATEVALUE(MID(Overall!L114, FIND(",", Overall!L114) + 2, FIND(" ", Overall!L114) - FIND(",", Overall!L114) - 1) &amp; " " &amp; MID(Overall!L114, FIND(" ", Overall!L114) + 1, FIND(",", Overall!L114, FIND(" ", Overall!L114)) - FIND(" ", Overall!L114) - 1) &amp; ", " &amp; MID(Overall!L114, FIND(",", Overall!L114, FIND(",",Overall!L114) + 1) + 2, LEN(Overall!L114))),"")</f>
        <v>44317</v>
      </c>
      <c r="O112" s="7">
        <f>IF(Overall!M114&lt;&gt;"",DATEVALUE(MID(Overall!M114, FIND(",", Overall!M114) + 2, FIND(" ", Overall!M114) - FIND(",", Overall!M114) - 1) &amp; " " &amp; MID(Overall!M114, FIND(" ", Overall!M114) + 1, FIND(",", Overall!M114, FIND(" ", Overall!M114)) - FIND(" ", Overall!M114) - 1) &amp; ", " &amp; MID(Overall!M114, FIND(",", Overall!M114, FIND(",",Overall!M114) + 1) + 2, LEN(Overall!M114))),"")</f>
        <v>44561</v>
      </c>
      <c r="P112" s="7">
        <f>IF(Overall!N114&lt;&gt;"",DATEVALUE(MID(Overall!N114, FIND(",", Overall!N114) + 2, FIND(" ", Overall!N114) - FIND(",", Overall!N114) - 1) &amp; " " &amp; MID(Overall!N114, FIND(" ", Overall!N114) + 1, FIND(",", Overall!N114, FIND(" ", Overall!N114)) - FIND(" ", Overall!N114) - 1) &amp; ", " &amp; MID(Overall!N114, FIND(",", Overall!N114, FIND(",",Overall!N114) + 1) + 2, LEN(Overall!N114))),"")</f>
        <v>44336</v>
      </c>
      <c r="Q112" s="7">
        <f>IF(Overall!O114&lt;&gt;"",DATEVALUE(MID(Overall!O114, FIND(",", Overall!O114) + 2, FIND(" ", Overall!O114) - FIND(",", Overall!O114) - 1) &amp; " " &amp; MID(Overall!O114, FIND(" ", Overall!O114) + 1, FIND(",", Overall!O114, FIND(" ", Overall!O114)) - FIND(" ", Overall!O114) - 1) &amp; ", " &amp; MID(Overall!O114, FIND(",", Overall!O114, FIND(",",Overall!O114) + 1) + 2, LEN(Overall!O114))),"")</f>
        <v>44314</v>
      </c>
      <c r="R112" s="5">
        <f t="shared" si="2"/>
        <v>8</v>
      </c>
      <c r="S112" s="10" t="str">
        <f>IF(Overall!$A114&lt;&gt;"",IF(AND(MONTH($N112) &lt;= 1, MONTH($O112) &gt;= 1), IF($R112 &lt;&gt; "", $H112/$R112, ""), ""),"")</f>
        <v/>
      </c>
      <c r="T112" s="10" t="str">
        <f>IF(Overall!$A114&lt;&gt;"",IF(AND(MONTH($N112) &lt;= 2, MONTH($O112) &gt;= 2), IF($R112 &lt;&gt; "", $H112/$R112, ""), ""),"")</f>
        <v/>
      </c>
      <c r="U112" s="10" t="str">
        <f>IF(Overall!$A114&lt;&gt;"",IF(AND(MONTH($N112) &lt;= 3, MONTH($O112) &gt;= 3), IF($R112 &lt;&gt; "", $H112/$R112, ""), ""),"")</f>
        <v/>
      </c>
      <c r="V112" s="10" t="str">
        <f>IF(Overall!$A114&lt;&gt;"",IF(AND(MONTH($N112) &lt;= 4, MONTH($O112) &gt;= 4), IF($R112 &lt;&gt; "", $H112/$R112, ""), ""),"")</f>
        <v/>
      </c>
      <c r="W112" s="10">
        <f>IF(Overall!$A114&lt;&gt;"",IF(AND(MONTH($N112) &lt;= 5, MONTH($O112) &gt;= 5), IF($R112 &lt;&gt; "", $H112/$R112, ""), ""),"")</f>
        <v>200000</v>
      </c>
      <c r="X112" s="10">
        <f>IF(Overall!$A114&lt;&gt;"",IF(AND(MONTH($N112) &lt;= 6, MONTH($O112) &gt;= 6), IF($R112 &lt;&gt; "", $H112/$R112, ""), ""),"")</f>
        <v>200000</v>
      </c>
      <c r="Y112" s="10">
        <f>IF(Overall!$A114&lt;&gt;"",IF(AND(MONTH($N112) &lt;= 7, MONTH($O112) &gt;= 7 ), IF($R112 &lt;&gt; "", $H112/$R112, ""), ""),"")</f>
        <v>200000</v>
      </c>
      <c r="Z112" s="10">
        <f>IF(Overall!$A114&lt;&gt;"",IF(AND(MONTH($N112) &lt;= 8, MONTH($O112) &gt;= 8), IF($R112 &lt;&gt; "", $H112/$R112, ""), ""),"")</f>
        <v>200000</v>
      </c>
      <c r="AA112" s="10">
        <f>IF(Overall!$A114&lt;&gt;"",IF(AND(MONTH($N112) &lt;= 9, MONTH($O112) &gt;= 9), IF($R112 &lt;&gt; "", $H112/$R112, ""), ""),"")</f>
        <v>200000</v>
      </c>
      <c r="AB112" s="10">
        <f>IF(Overall!$A114&lt;&gt;"",IF(AND(MONTH($N112) &lt;= 10, MONTH($O112) &gt;= 10), IF($R112 &lt;&gt; "", $H112/$R112, ""), ""),"")</f>
        <v>200000</v>
      </c>
      <c r="AC112" s="10">
        <f>IF(Overall!$A114&lt;&gt;"",IF(AND(MONTH($N112) &lt;= 11, MONTH($O112) &gt;= 11), IF($R112 &lt;&gt; "", $H112/$R112, ""), ""),"")</f>
        <v>200000</v>
      </c>
      <c r="AD112" s="10">
        <f>IF(Overall!$A114&lt;&gt;"",IF(AND(MONTH($N112) &lt;= 12, MONTH($O112) &gt;= 12), IF($R112 &lt;&gt; "", $H112/$R112, ""), ""),"")</f>
        <v>200000</v>
      </c>
      <c r="AF112" s="10" t="str">
        <f ca="1">IFERROR(IF(AND(NOW()&lt;= EOMONTH(DATE(YEAR($O112),1, 1), 0), Overall!$A114&lt;&gt;"", MONTH($N112) &lt;= 1, MONTH($O112) &gt;= 1), IF($R112 &lt;&gt; "", $H112/$R112, ""), ""), "")</f>
        <v/>
      </c>
      <c r="AG112" s="10" t="str">
        <f ca="1">IFERROR(IF(AND(NOW()&lt;= EOMONTH(DATE(YEAR($O112),2, 1), 0), Overall!$A114&lt;&gt;"", MONTH($N112) &lt;= 2, MONTH($O112) &gt;= 2), IF($R112 &lt;&gt; "", $H112/$R112, ""), ""), "")</f>
        <v/>
      </c>
      <c r="AH112" s="10" t="str">
        <f ca="1">IFERROR(IF(AND(NOW()&lt;= EOMONTH(DATE(YEAR($O112),3, 1), 0), Overall!$A114&lt;&gt;"", MONTH($N112) &lt;= 3, MONTH($O112) &gt;= 3), IF($R112 &lt;&gt; "", $H112/$R112, ""), ""), "")</f>
        <v/>
      </c>
      <c r="AI112" s="10" t="str">
        <f ca="1">IFERROR(IF(AND(NOW()&lt;= EOMONTH(DATE(YEAR($O112),4, 1), 0), Overall!$A114&lt;&gt;"", MONTH($N112) &lt;= 4, MONTH($O112) &gt;= 4), IF($R112 &lt;&gt; "", $H112/$R112, ""), ""), "")</f>
        <v/>
      </c>
      <c r="AJ112" s="10" t="str">
        <f ca="1">IFERROR(IF(AND(NOW()&lt;= EOMONTH(DATE(YEAR($O112),5, 1), 0), Overall!$A114&lt;&gt;"", MONTH($N112) &lt;= 5, MONTH($O112) &gt;= 5), IF($R112 &lt;&gt; "", $H112/$R112, ""), ""), "")</f>
        <v/>
      </c>
      <c r="AK112" s="10" t="str">
        <f ca="1">IFERROR(IF(AND(NOW()&lt;= EOMONTH(DATE(YEAR($O112),6, 1), 0), Overall!$A114&lt;&gt;"", MONTH($N112) &lt;= 6, MONTH($O112) &gt;= 6), IF($R112 &lt;&gt; "", $H112/$R112, ""), ""), "")</f>
        <v/>
      </c>
      <c r="AL112" s="10" t="str">
        <f ca="1">IFERROR(IF(AND(NOW()&lt;= EOMONTH(DATE(YEAR($O112),7, 1), 0), Overall!$A114&lt;&gt;"", MONTH($N112) &lt;= 7, MONTH($O112) &gt;= 7), IF($R112 &lt;&gt; "", $H112/$R112, ""), ""), "")</f>
        <v/>
      </c>
      <c r="AM112" s="10" t="str">
        <f ca="1">IFERROR(IF(AND(NOW()&lt;= EOMONTH(DATE(YEAR($O112),8, 1), 0), Overall!$A114&lt;&gt;"", MONTH($N112) &lt;= 8, MONTH($O112) &gt;= 8), IF($R112 &lt;&gt; "", $H112/$R112, ""), ""), "")</f>
        <v/>
      </c>
      <c r="AN112" s="10" t="str">
        <f ca="1">IFERROR(IF(AND(NOW()&lt;= EOMONTH(DATE(YEAR($O112),9, 1), 0), Overall!$A114&lt;&gt;"", MONTH($N112) &lt;= 9, MONTH($O112) &gt;= 9), IF($R112 &lt;&gt; "", $H112/$R112, ""), ""), "")</f>
        <v/>
      </c>
      <c r="AO112" s="10" t="str">
        <f ca="1">IFERROR(IF(AND(NOW()&lt;= EOMONTH(DATE(YEAR($O112),10, 1), 0), Overall!$A114&lt;&gt;"", MONTH($N112) &lt;= 10, MONTH($O112) &gt;= 10), IF($R112 &lt;&gt; "", $H112/$R112, ""), ""), "")</f>
        <v/>
      </c>
      <c r="AP112" s="10" t="str">
        <f ca="1">IFERROR(IF(AND(NOW()&lt;= EOMONTH(DATE(YEAR($O112),11, 1), 0), Overall!$A114&lt;&gt;"", MONTH($N112) &lt;=11, MONTH($O112) &gt;= 11), IF($R112 &lt;&gt; "", $H112/$R112, ""), ""), "")</f>
        <v/>
      </c>
      <c r="AQ112" s="10" t="str">
        <f ca="1">IFERROR(IF(AND(NOW()&lt;= EOMONTH(DATE(YEAR($O112),12, 1), 0), Overall!$A114&lt;&gt;"", MONTH($N112) &lt;= 12, MONTH($O112) &gt;= 12), IF($R112 &lt;&gt; "", $H112/$R112, ""), ""), "")</f>
        <v/>
      </c>
      <c r="AR112" s="16">
        <f t="shared" ca="1" si="3"/>
        <v>0</v>
      </c>
    </row>
    <row r="113" spans="1:44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6">
        <f>IF(Overall!F115&lt;&gt;"",VALUE(Overall!F115),"")</f>
        <v>500000</v>
      </c>
      <c r="I113" s="6">
        <f>IF(Overall!G115&lt;&gt;"",VALUE(Overall!G115),"")</f>
        <v>60</v>
      </c>
      <c r="J113" s="6">
        <f>IF(Overall!H115&lt;&gt;"",VALUE(Overall!H115),"")</f>
        <v>0</v>
      </c>
      <c r="K113" s="6">
        <f>IF(Overall!I115&lt;&gt;"",VALUE(Overall!I115),"")</f>
        <v>2.9</v>
      </c>
      <c r="L113" s="6">
        <f>IF(Overall!J115&lt;&gt;"",VALUE(Overall!J115),"")</f>
        <v>0</v>
      </c>
      <c r="M113" s="6">
        <f>IF(Overall!K115&lt;&gt;"",VALUE(Overall!K115),"")</f>
        <v>2.9</v>
      </c>
      <c r="N113" s="7">
        <f>IF(Overall!L115&lt;&gt;"",DATEVALUE(MID(Overall!L115, FIND(",", Overall!L115) + 2, FIND(" ", Overall!L115) - FIND(",", Overall!L115) - 1) &amp; " " &amp; MID(Overall!L115, FIND(" ", Overall!L115) + 1, FIND(",", Overall!L115, FIND(" ", Overall!L115)) - FIND(" ", Overall!L115) - 1) &amp; ", " &amp; MID(Overall!L115, FIND(",", Overall!L115, FIND(",",Overall!L115) + 1) + 2, LEN(Overall!L115))),"")</f>
        <v>44317</v>
      </c>
      <c r="O113" s="7">
        <f>IF(Overall!M115&lt;&gt;"",DATEVALUE(MID(Overall!M115, FIND(",", Overall!M115) + 2, FIND(" ", Overall!M115) - FIND(",", Overall!M115) - 1) &amp; " " &amp; MID(Overall!M115, FIND(" ", Overall!M115) + 1, FIND(",", Overall!M115, FIND(" ", Overall!M115)) - FIND(" ", Overall!M115) - 1) &amp; ", " &amp; MID(Overall!M115, FIND(",", Overall!M115, FIND(",",Overall!M115) + 1) + 2, LEN(Overall!M115))),"")</f>
        <v>44561</v>
      </c>
      <c r="P113" s="7">
        <f>IF(Overall!N115&lt;&gt;"",DATEVALUE(MID(Overall!N115, FIND(",", Overall!N115) + 2, FIND(" ", Overall!N115) - FIND(",", Overall!N115) - 1) &amp; " " &amp; MID(Overall!N115, FIND(" ", Overall!N115) + 1, FIND(",", Overall!N115, FIND(" ", Overall!N115)) - FIND(" ", Overall!N115) - 1) &amp; ", " &amp; MID(Overall!N115, FIND(",", Overall!N115, FIND(",",Overall!N115) + 1) + 2, LEN(Overall!N115))),"")</f>
        <v>44337</v>
      </c>
      <c r="Q113" s="7">
        <f>IF(Overall!O115&lt;&gt;"",DATEVALUE(MID(Overall!O115, FIND(",", Overall!O115) + 2, FIND(" ", Overall!O115) - FIND(",", Overall!O115) - 1) &amp; " " &amp; MID(Overall!O115, FIND(" ", Overall!O115) + 1, FIND(",", Overall!O115, FIND(" ", Overall!O115)) - FIND(" ", Overall!O115) - 1) &amp; ", " &amp; MID(Overall!O115, FIND(",", Overall!O115, FIND(",",Overall!O115) + 1) + 2, LEN(Overall!O115))),"")</f>
        <v>44315</v>
      </c>
      <c r="R113" s="5">
        <f t="shared" si="2"/>
        <v>8</v>
      </c>
      <c r="S113" s="10" t="str">
        <f>IF(Overall!$A115&lt;&gt;"",IF(AND(MONTH($N113) &lt;= 1, MONTH($O113) &gt;= 1), IF($R113 &lt;&gt; "", $H113/$R113, ""), ""),"")</f>
        <v/>
      </c>
      <c r="T113" s="10" t="str">
        <f>IF(Overall!$A115&lt;&gt;"",IF(AND(MONTH($N113) &lt;= 2, MONTH($O113) &gt;= 2), IF($R113 &lt;&gt; "", $H113/$R113, ""), ""),"")</f>
        <v/>
      </c>
      <c r="U113" s="10" t="str">
        <f>IF(Overall!$A115&lt;&gt;"",IF(AND(MONTH($N113) &lt;= 3, MONTH($O113) &gt;= 3), IF($R113 &lt;&gt; "", $H113/$R113, ""), ""),"")</f>
        <v/>
      </c>
      <c r="V113" s="10" t="str">
        <f>IF(Overall!$A115&lt;&gt;"",IF(AND(MONTH($N113) &lt;= 4, MONTH($O113) &gt;= 4), IF($R113 &lt;&gt; "", $H113/$R113, ""), ""),"")</f>
        <v/>
      </c>
      <c r="W113" s="10">
        <f>IF(Overall!$A115&lt;&gt;"",IF(AND(MONTH($N113) &lt;= 5, MONTH($O113) &gt;= 5), IF($R113 &lt;&gt; "", $H113/$R113, ""), ""),"")</f>
        <v>62500</v>
      </c>
      <c r="X113" s="10">
        <f>IF(Overall!$A115&lt;&gt;"",IF(AND(MONTH($N113) &lt;= 6, MONTH($O113) &gt;= 6), IF($R113 &lt;&gt; "", $H113/$R113, ""), ""),"")</f>
        <v>62500</v>
      </c>
      <c r="Y113" s="10">
        <f>IF(Overall!$A115&lt;&gt;"",IF(AND(MONTH($N113) &lt;= 7, MONTH($O113) &gt;= 7 ), IF($R113 &lt;&gt; "", $H113/$R113, ""), ""),"")</f>
        <v>62500</v>
      </c>
      <c r="Z113" s="10">
        <f>IF(Overall!$A115&lt;&gt;"",IF(AND(MONTH($N113) &lt;= 8, MONTH($O113) &gt;= 8), IF($R113 &lt;&gt; "", $H113/$R113, ""), ""),"")</f>
        <v>62500</v>
      </c>
      <c r="AA113" s="10">
        <f>IF(Overall!$A115&lt;&gt;"",IF(AND(MONTH($N113) &lt;= 9, MONTH($O113) &gt;= 9), IF($R113 &lt;&gt; "", $H113/$R113, ""), ""),"")</f>
        <v>62500</v>
      </c>
      <c r="AB113" s="10">
        <f>IF(Overall!$A115&lt;&gt;"",IF(AND(MONTH($N113) &lt;= 10, MONTH($O113) &gt;= 10), IF($R113 &lt;&gt; "", $H113/$R113, ""), ""),"")</f>
        <v>62500</v>
      </c>
      <c r="AC113" s="10">
        <f>IF(Overall!$A115&lt;&gt;"",IF(AND(MONTH($N113) &lt;= 11, MONTH($O113) &gt;= 11), IF($R113 &lt;&gt; "", $H113/$R113, ""), ""),"")</f>
        <v>62500</v>
      </c>
      <c r="AD113" s="10">
        <f>IF(Overall!$A115&lt;&gt;"",IF(AND(MONTH($N113) &lt;= 12, MONTH($O113) &gt;= 12), IF($R113 &lt;&gt; "", $H113/$R113, ""), ""),"")</f>
        <v>62500</v>
      </c>
      <c r="AF113" s="10" t="str">
        <f ca="1">IFERROR(IF(AND(NOW()&lt;= EOMONTH(DATE(YEAR($O113),1, 1), 0), Overall!$A115&lt;&gt;"", MONTH($N113) &lt;= 1, MONTH($O113) &gt;= 1), IF($R113 &lt;&gt; "", $H113/$R113, ""), ""), "")</f>
        <v/>
      </c>
      <c r="AG113" s="10" t="str">
        <f ca="1">IFERROR(IF(AND(NOW()&lt;= EOMONTH(DATE(YEAR($O113),2, 1), 0), Overall!$A115&lt;&gt;"", MONTH($N113) &lt;= 2, MONTH($O113) &gt;= 2), IF($R113 &lt;&gt; "", $H113/$R113, ""), ""), "")</f>
        <v/>
      </c>
      <c r="AH113" s="10" t="str">
        <f ca="1">IFERROR(IF(AND(NOW()&lt;= EOMONTH(DATE(YEAR($O113),3, 1), 0), Overall!$A115&lt;&gt;"", MONTH($N113) &lt;= 3, MONTH($O113) &gt;= 3), IF($R113 &lt;&gt; "", $H113/$R113, ""), ""), "")</f>
        <v/>
      </c>
      <c r="AI113" s="10" t="str">
        <f ca="1">IFERROR(IF(AND(NOW()&lt;= EOMONTH(DATE(YEAR($O113),4, 1), 0), Overall!$A115&lt;&gt;"", MONTH($N113) &lt;= 4, MONTH($O113) &gt;= 4), IF($R113 &lt;&gt; "", $H113/$R113, ""), ""), "")</f>
        <v/>
      </c>
      <c r="AJ113" s="10" t="str">
        <f ca="1">IFERROR(IF(AND(NOW()&lt;= EOMONTH(DATE(YEAR($O113),5, 1), 0), Overall!$A115&lt;&gt;"", MONTH($N113) &lt;= 5, MONTH($O113) &gt;= 5), IF($R113 &lt;&gt; "", $H113/$R113, ""), ""), "")</f>
        <v/>
      </c>
      <c r="AK113" s="10" t="str">
        <f ca="1">IFERROR(IF(AND(NOW()&lt;= EOMONTH(DATE(YEAR($O113),6, 1), 0), Overall!$A115&lt;&gt;"", MONTH($N113) &lt;= 6, MONTH($O113) &gt;= 6), IF($R113 &lt;&gt; "", $H113/$R113, ""), ""), "")</f>
        <v/>
      </c>
      <c r="AL113" s="10" t="str">
        <f ca="1">IFERROR(IF(AND(NOW()&lt;= EOMONTH(DATE(YEAR($O113),7, 1), 0), Overall!$A115&lt;&gt;"", MONTH($N113) &lt;= 7, MONTH($O113) &gt;= 7), IF($R113 &lt;&gt; "", $H113/$R113, ""), ""), "")</f>
        <v/>
      </c>
      <c r="AM113" s="10" t="str">
        <f ca="1">IFERROR(IF(AND(NOW()&lt;= EOMONTH(DATE(YEAR($O113),8, 1), 0), Overall!$A115&lt;&gt;"", MONTH($N113) &lt;= 8, MONTH($O113) &gt;= 8), IF($R113 &lt;&gt; "", $H113/$R113, ""), ""), "")</f>
        <v/>
      </c>
      <c r="AN113" s="10" t="str">
        <f ca="1">IFERROR(IF(AND(NOW()&lt;= EOMONTH(DATE(YEAR($O113),9, 1), 0), Overall!$A115&lt;&gt;"", MONTH($N113) &lt;= 9, MONTH($O113) &gt;= 9), IF($R113 &lt;&gt; "", $H113/$R113, ""), ""), "")</f>
        <v/>
      </c>
      <c r="AO113" s="10" t="str">
        <f ca="1">IFERROR(IF(AND(NOW()&lt;= EOMONTH(DATE(YEAR($O113),10, 1), 0), Overall!$A115&lt;&gt;"", MONTH($N113) &lt;= 10, MONTH($O113) &gt;= 10), IF($R113 &lt;&gt; "", $H113/$R113, ""), ""), "")</f>
        <v/>
      </c>
      <c r="AP113" s="10" t="str">
        <f ca="1">IFERROR(IF(AND(NOW()&lt;= EOMONTH(DATE(YEAR($O113),11, 1), 0), Overall!$A115&lt;&gt;"", MONTH($N113) &lt;=11, MONTH($O113) &gt;= 11), IF($R113 &lt;&gt; "", $H113/$R113, ""), ""), "")</f>
        <v/>
      </c>
      <c r="AQ113" s="10" t="str">
        <f ca="1">IFERROR(IF(AND(NOW()&lt;= EOMONTH(DATE(YEAR($O113),12, 1), 0), Overall!$A115&lt;&gt;"", MONTH($N113) &lt;= 12, MONTH($O113) &gt;= 12), IF($R113 &lt;&gt; "", $H113/$R113, ""), ""), "")</f>
        <v/>
      </c>
      <c r="AR113" s="16">
        <f t="shared" ca="1" si="3"/>
        <v>0</v>
      </c>
    </row>
    <row r="114" spans="1:44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6">
        <f>IF(Overall!F116&lt;&gt;"",VALUE(Overall!F116),"")</f>
        <v>800000</v>
      </c>
      <c r="I114" s="6">
        <f>IF(Overall!G116&lt;&gt;"",VALUE(Overall!G116),"")</f>
        <v>60</v>
      </c>
      <c r="J114" s="6">
        <f>IF(Overall!H116&lt;&gt;"",VALUE(Overall!H116),"")</f>
        <v>0</v>
      </c>
      <c r="K114" s="6">
        <f>IF(Overall!I116&lt;&gt;"",VALUE(Overall!I116),"")</f>
        <v>2.87</v>
      </c>
      <c r="L114" s="6">
        <f>IF(Overall!J116&lt;&gt;"",VALUE(Overall!J116),"")</f>
        <v>0</v>
      </c>
      <c r="M114" s="6">
        <f>IF(Overall!K116&lt;&gt;"",VALUE(Overall!K116),"")</f>
        <v>2.87</v>
      </c>
      <c r="N114" s="7">
        <f>IF(Overall!L116&lt;&gt;"",DATEVALUE(MID(Overall!L116, FIND(",", Overall!L116) + 2, FIND(" ", Overall!L116) - FIND(",", Overall!L116) - 1) &amp; " " &amp; MID(Overall!L116, FIND(" ", Overall!L116) + 1, FIND(",", Overall!L116, FIND(" ", Overall!L116)) - FIND(" ", Overall!L116) - 1) &amp; ", " &amp; MID(Overall!L116, FIND(",", Overall!L116, FIND(",",Overall!L116) + 1) + 2, LEN(Overall!L116))),"")</f>
        <v>44317</v>
      </c>
      <c r="O114" s="7">
        <f>IF(Overall!M116&lt;&gt;"",DATEVALUE(MID(Overall!M116, FIND(",", Overall!M116) + 2, FIND(" ", Overall!M116) - FIND(",", Overall!M116) - 1) &amp; " " &amp; MID(Overall!M116, FIND(" ", Overall!M116) + 1, FIND(",", Overall!M116, FIND(" ", Overall!M116)) - FIND(" ", Overall!M116) - 1) &amp; ", " &amp; MID(Overall!M116, FIND(",", Overall!M116, FIND(",",Overall!M116) + 1) + 2, LEN(Overall!M116))),"")</f>
        <v>44561</v>
      </c>
      <c r="P114" s="7">
        <f>IF(Overall!N116&lt;&gt;"",DATEVALUE(MID(Overall!N116, FIND(",", Overall!N116) + 2, FIND(" ", Overall!N116) - FIND(",", Overall!N116) - 1) &amp; " " &amp; MID(Overall!N116, FIND(" ", Overall!N116) + 1, FIND(",", Overall!N116, FIND(" ", Overall!N116)) - FIND(" ", Overall!N116) - 1) &amp; ", " &amp; MID(Overall!N116, FIND(",", Overall!N116, FIND(",",Overall!N116) + 1) + 2, LEN(Overall!N116))),"")</f>
        <v>44337</v>
      </c>
      <c r="Q114" s="7">
        <f>IF(Overall!O116&lt;&gt;"",DATEVALUE(MID(Overall!O116, FIND(",", Overall!O116) + 2, FIND(" ", Overall!O116) - FIND(",", Overall!O116) - 1) &amp; " " &amp; MID(Overall!O116, FIND(" ", Overall!O116) + 1, FIND(",", Overall!O116, FIND(" ", Overall!O116)) - FIND(" ", Overall!O116) - 1) &amp; ", " &amp; MID(Overall!O116, FIND(",", Overall!O116, FIND(",",Overall!O116) + 1) + 2, LEN(Overall!O116))),"")</f>
        <v>44315</v>
      </c>
      <c r="R114" s="5">
        <f t="shared" si="2"/>
        <v>8</v>
      </c>
      <c r="S114" s="10" t="str">
        <f>IF(Overall!$A116&lt;&gt;"",IF(AND(MONTH($N114) &lt;= 1, MONTH($O114) &gt;= 1), IF($R114 &lt;&gt; "", $H114/$R114, ""), ""),"")</f>
        <v/>
      </c>
      <c r="T114" s="10" t="str">
        <f>IF(Overall!$A116&lt;&gt;"",IF(AND(MONTH($N114) &lt;= 2, MONTH($O114) &gt;= 2), IF($R114 &lt;&gt; "", $H114/$R114, ""), ""),"")</f>
        <v/>
      </c>
      <c r="U114" s="10" t="str">
        <f>IF(Overall!$A116&lt;&gt;"",IF(AND(MONTH($N114) &lt;= 3, MONTH($O114) &gt;= 3), IF($R114 &lt;&gt; "", $H114/$R114, ""), ""),"")</f>
        <v/>
      </c>
      <c r="V114" s="10" t="str">
        <f>IF(Overall!$A116&lt;&gt;"",IF(AND(MONTH($N114) &lt;= 4, MONTH($O114) &gt;= 4), IF($R114 &lt;&gt; "", $H114/$R114, ""), ""),"")</f>
        <v/>
      </c>
      <c r="W114" s="10">
        <f>IF(Overall!$A116&lt;&gt;"",IF(AND(MONTH($N114) &lt;= 5, MONTH($O114) &gt;= 5), IF($R114 &lt;&gt; "", $H114/$R114, ""), ""),"")</f>
        <v>100000</v>
      </c>
      <c r="X114" s="10">
        <f>IF(Overall!$A116&lt;&gt;"",IF(AND(MONTH($N114) &lt;= 6, MONTH($O114) &gt;= 6), IF($R114 &lt;&gt; "", $H114/$R114, ""), ""),"")</f>
        <v>100000</v>
      </c>
      <c r="Y114" s="10">
        <f>IF(Overall!$A116&lt;&gt;"",IF(AND(MONTH($N114) &lt;= 7, MONTH($O114) &gt;= 7 ), IF($R114 &lt;&gt; "", $H114/$R114, ""), ""),"")</f>
        <v>100000</v>
      </c>
      <c r="Z114" s="10">
        <f>IF(Overall!$A116&lt;&gt;"",IF(AND(MONTH($N114) &lt;= 8, MONTH($O114) &gt;= 8), IF($R114 &lt;&gt; "", $H114/$R114, ""), ""),"")</f>
        <v>100000</v>
      </c>
      <c r="AA114" s="10">
        <f>IF(Overall!$A116&lt;&gt;"",IF(AND(MONTH($N114) &lt;= 9, MONTH($O114) &gt;= 9), IF($R114 &lt;&gt; "", $H114/$R114, ""), ""),"")</f>
        <v>100000</v>
      </c>
      <c r="AB114" s="10">
        <f>IF(Overall!$A116&lt;&gt;"",IF(AND(MONTH($N114) &lt;= 10, MONTH($O114) &gt;= 10), IF($R114 &lt;&gt; "", $H114/$R114, ""), ""),"")</f>
        <v>100000</v>
      </c>
      <c r="AC114" s="10">
        <f>IF(Overall!$A116&lt;&gt;"",IF(AND(MONTH($N114) &lt;= 11, MONTH($O114) &gt;= 11), IF($R114 &lt;&gt; "", $H114/$R114, ""), ""),"")</f>
        <v>100000</v>
      </c>
      <c r="AD114" s="10">
        <f>IF(Overall!$A116&lt;&gt;"",IF(AND(MONTH($N114) &lt;= 12, MONTH($O114) &gt;= 12), IF($R114 &lt;&gt; "", $H114/$R114, ""), ""),"")</f>
        <v>100000</v>
      </c>
      <c r="AF114" s="10" t="str">
        <f ca="1">IFERROR(IF(AND(NOW()&lt;= EOMONTH(DATE(YEAR($O114),1, 1), 0), Overall!$A116&lt;&gt;"", MONTH($N114) &lt;= 1, MONTH($O114) &gt;= 1), IF($R114 &lt;&gt; "", $H114/$R114, ""), ""), "")</f>
        <v/>
      </c>
      <c r="AG114" s="10" t="str">
        <f ca="1">IFERROR(IF(AND(NOW()&lt;= EOMONTH(DATE(YEAR($O114),2, 1), 0), Overall!$A116&lt;&gt;"", MONTH($N114) &lt;= 2, MONTH($O114) &gt;= 2), IF($R114 &lt;&gt; "", $H114/$R114, ""), ""), "")</f>
        <v/>
      </c>
      <c r="AH114" s="10" t="str">
        <f ca="1">IFERROR(IF(AND(NOW()&lt;= EOMONTH(DATE(YEAR($O114),3, 1), 0), Overall!$A116&lt;&gt;"", MONTH($N114) &lt;= 3, MONTH($O114) &gt;= 3), IF($R114 &lt;&gt; "", $H114/$R114, ""), ""), "")</f>
        <v/>
      </c>
      <c r="AI114" s="10" t="str">
        <f ca="1">IFERROR(IF(AND(NOW()&lt;= EOMONTH(DATE(YEAR($O114),4, 1), 0), Overall!$A116&lt;&gt;"", MONTH($N114) &lt;= 4, MONTH($O114) &gt;= 4), IF($R114 &lt;&gt; "", $H114/$R114, ""), ""), "")</f>
        <v/>
      </c>
      <c r="AJ114" s="10" t="str">
        <f ca="1">IFERROR(IF(AND(NOW()&lt;= EOMONTH(DATE(YEAR($O114),5, 1), 0), Overall!$A116&lt;&gt;"", MONTH($N114) &lt;= 5, MONTH($O114) &gt;= 5), IF($R114 &lt;&gt; "", $H114/$R114, ""), ""), "")</f>
        <v/>
      </c>
      <c r="AK114" s="10" t="str">
        <f ca="1">IFERROR(IF(AND(NOW()&lt;= EOMONTH(DATE(YEAR($O114),6, 1), 0), Overall!$A116&lt;&gt;"", MONTH($N114) &lt;= 6, MONTH($O114) &gt;= 6), IF($R114 &lt;&gt; "", $H114/$R114, ""), ""), "")</f>
        <v/>
      </c>
      <c r="AL114" s="10" t="str">
        <f ca="1">IFERROR(IF(AND(NOW()&lt;= EOMONTH(DATE(YEAR($O114),7, 1), 0), Overall!$A116&lt;&gt;"", MONTH($N114) &lt;= 7, MONTH($O114) &gt;= 7), IF($R114 &lt;&gt; "", $H114/$R114, ""), ""), "")</f>
        <v/>
      </c>
      <c r="AM114" s="10" t="str">
        <f ca="1">IFERROR(IF(AND(NOW()&lt;= EOMONTH(DATE(YEAR($O114),8, 1), 0), Overall!$A116&lt;&gt;"", MONTH($N114) &lt;= 8, MONTH($O114) &gt;= 8), IF($R114 &lt;&gt; "", $H114/$R114, ""), ""), "")</f>
        <v/>
      </c>
      <c r="AN114" s="10" t="str">
        <f ca="1">IFERROR(IF(AND(NOW()&lt;= EOMONTH(DATE(YEAR($O114),9, 1), 0), Overall!$A116&lt;&gt;"", MONTH($N114) &lt;= 9, MONTH($O114) &gt;= 9), IF($R114 &lt;&gt; "", $H114/$R114, ""), ""), "")</f>
        <v/>
      </c>
      <c r="AO114" s="10" t="str">
        <f ca="1">IFERROR(IF(AND(NOW()&lt;= EOMONTH(DATE(YEAR($O114),10, 1), 0), Overall!$A116&lt;&gt;"", MONTH($N114) &lt;= 10, MONTH($O114) &gt;= 10), IF($R114 &lt;&gt; "", $H114/$R114, ""), ""), "")</f>
        <v/>
      </c>
      <c r="AP114" s="10" t="str">
        <f ca="1">IFERROR(IF(AND(NOW()&lt;= EOMONTH(DATE(YEAR($O114),11, 1), 0), Overall!$A116&lt;&gt;"", MONTH($N114) &lt;=11, MONTH($O114) &gt;= 11), IF($R114 &lt;&gt; "", $H114/$R114, ""), ""), "")</f>
        <v/>
      </c>
      <c r="AQ114" s="10" t="str">
        <f ca="1">IFERROR(IF(AND(NOW()&lt;= EOMONTH(DATE(YEAR($O114),12, 1), 0), Overall!$A116&lt;&gt;"", MONTH($N114) &lt;= 12, MONTH($O114) &gt;= 12), IF($R114 &lt;&gt; "", $H114/$R114, ""), ""), "")</f>
        <v/>
      </c>
      <c r="AR114" s="16">
        <f t="shared" ca="1" si="3"/>
        <v>0</v>
      </c>
    </row>
    <row r="115" spans="1:44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6">
        <f>IF(Overall!F117&lt;&gt;"",VALUE(Overall!F117),"")</f>
        <v>1600000</v>
      </c>
      <c r="I115" s="6">
        <f>IF(Overall!G117&lt;&gt;"",VALUE(Overall!G117),"")</f>
        <v>60</v>
      </c>
      <c r="J115" s="6">
        <f>IF(Overall!H117&lt;&gt;"",VALUE(Overall!H117),"")</f>
        <v>0</v>
      </c>
      <c r="K115" s="6">
        <f>IF(Overall!I117&lt;&gt;"",VALUE(Overall!I117),"")</f>
        <v>2.87</v>
      </c>
      <c r="L115" s="6">
        <f>IF(Overall!J117&lt;&gt;"",VALUE(Overall!J117),"")</f>
        <v>0</v>
      </c>
      <c r="M115" s="6">
        <f>IF(Overall!K117&lt;&gt;"",VALUE(Overall!K117),"")</f>
        <v>2.87</v>
      </c>
      <c r="N115" s="7">
        <f>IF(Overall!L117&lt;&gt;"",DATEVALUE(MID(Overall!L117, FIND(",", Overall!L117) + 2, FIND(" ", Overall!L117) - FIND(",", Overall!L117) - 1) &amp; " " &amp; MID(Overall!L117, FIND(" ", Overall!L117) + 1, FIND(",", Overall!L117, FIND(" ", Overall!L117)) - FIND(" ", Overall!L117) - 1) &amp; ", " &amp; MID(Overall!L117, FIND(",", Overall!L117, FIND(",",Overall!L117) + 1) + 2, LEN(Overall!L117))),"")</f>
        <v>44317</v>
      </c>
      <c r="O115" s="7">
        <f>IF(Overall!M117&lt;&gt;"",DATEVALUE(MID(Overall!M117, FIND(",", Overall!M117) + 2, FIND(" ", Overall!M117) - FIND(",", Overall!M117) - 1) &amp; " " &amp; MID(Overall!M117, FIND(" ", Overall!M117) + 1, FIND(",", Overall!M117, FIND(" ", Overall!M117)) - FIND(" ", Overall!M117) - 1) &amp; ", " &amp; MID(Overall!M117, FIND(",", Overall!M117, FIND(",",Overall!M117) + 1) + 2, LEN(Overall!M117))),"")</f>
        <v>44561</v>
      </c>
      <c r="P115" s="7">
        <f>IF(Overall!N117&lt;&gt;"",DATEVALUE(MID(Overall!N117, FIND(",", Overall!N117) + 2, FIND(" ", Overall!N117) - FIND(",", Overall!N117) - 1) &amp; " " &amp; MID(Overall!N117, FIND(" ", Overall!N117) + 1, FIND(",", Overall!N117, FIND(" ", Overall!N117)) - FIND(" ", Overall!N117) - 1) &amp; ", " &amp; MID(Overall!N117, FIND(",", Overall!N117, FIND(",",Overall!N117) + 1) + 2, LEN(Overall!N117))),"")</f>
        <v>44337</v>
      </c>
      <c r="Q115" s="7">
        <f>IF(Overall!O117&lt;&gt;"",DATEVALUE(MID(Overall!O117, FIND(",", Overall!O117) + 2, FIND(" ", Overall!O117) - FIND(",", Overall!O117) - 1) &amp; " " &amp; MID(Overall!O117, FIND(" ", Overall!O117) + 1, FIND(",", Overall!O117, FIND(" ", Overall!O117)) - FIND(" ", Overall!O117) - 1) &amp; ", " &amp; MID(Overall!O117, FIND(",", Overall!O117, FIND(",",Overall!O117) + 1) + 2, LEN(Overall!O117))),"")</f>
        <v>44315</v>
      </c>
      <c r="R115" s="5">
        <f t="shared" si="2"/>
        <v>8</v>
      </c>
      <c r="S115" s="10" t="str">
        <f>IF(Overall!$A117&lt;&gt;"",IF(AND(MONTH($N115) &lt;= 1, MONTH($O115) &gt;= 1), IF($R115 &lt;&gt; "", $H115/$R115, ""), ""),"")</f>
        <v/>
      </c>
      <c r="T115" s="10" t="str">
        <f>IF(Overall!$A117&lt;&gt;"",IF(AND(MONTH($N115) &lt;= 2, MONTH($O115) &gt;= 2), IF($R115 &lt;&gt; "", $H115/$R115, ""), ""),"")</f>
        <v/>
      </c>
      <c r="U115" s="10" t="str">
        <f>IF(Overall!$A117&lt;&gt;"",IF(AND(MONTH($N115) &lt;= 3, MONTH($O115) &gt;= 3), IF($R115 &lt;&gt; "", $H115/$R115, ""), ""),"")</f>
        <v/>
      </c>
      <c r="V115" s="10" t="str">
        <f>IF(Overall!$A117&lt;&gt;"",IF(AND(MONTH($N115) &lt;= 4, MONTH($O115) &gt;= 4), IF($R115 &lt;&gt; "", $H115/$R115, ""), ""),"")</f>
        <v/>
      </c>
      <c r="W115" s="10">
        <f>IF(Overall!$A117&lt;&gt;"",IF(AND(MONTH($N115) &lt;= 5, MONTH($O115) &gt;= 5), IF($R115 &lt;&gt; "", $H115/$R115, ""), ""),"")</f>
        <v>200000</v>
      </c>
      <c r="X115" s="10">
        <f>IF(Overall!$A117&lt;&gt;"",IF(AND(MONTH($N115) &lt;= 6, MONTH($O115) &gt;= 6), IF($R115 &lt;&gt; "", $H115/$R115, ""), ""),"")</f>
        <v>200000</v>
      </c>
      <c r="Y115" s="10">
        <f>IF(Overall!$A117&lt;&gt;"",IF(AND(MONTH($N115) &lt;= 7, MONTH($O115) &gt;= 7 ), IF($R115 &lt;&gt; "", $H115/$R115, ""), ""),"")</f>
        <v>200000</v>
      </c>
      <c r="Z115" s="10">
        <f>IF(Overall!$A117&lt;&gt;"",IF(AND(MONTH($N115) &lt;= 8, MONTH($O115) &gt;= 8), IF($R115 &lt;&gt; "", $H115/$R115, ""), ""),"")</f>
        <v>200000</v>
      </c>
      <c r="AA115" s="10">
        <f>IF(Overall!$A117&lt;&gt;"",IF(AND(MONTH($N115) &lt;= 9, MONTH($O115) &gt;= 9), IF($R115 &lt;&gt; "", $H115/$R115, ""), ""),"")</f>
        <v>200000</v>
      </c>
      <c r="AB115" s="10">
        <f>IF(Overall!$A117&lt;&gt;"",IF(AND(MONTH($N115) &lt;= 10, MONTH($O115) &gt;= 10), IF($R115 &lt;&gt; "", $H115/$R115, ""), ""),"")</f>
        <v>200000</v>
      </c>
      <c r="AC115" s="10">
        <f>IF(Overall!$A117&lt;&gt;"",IF(AND(MONTH($N115) &lt;= 11, MONTH($O115) &gt;= 11), IF($R115 &lt;&gt; "", $H115/$R115, ""), ""),"")</f>
        <v>200000</v>
      </c>
      <c r="AD115" s="10">
        <f>IF(Overall!$A117&lt;&gt;"",IF(AND(MONTH($N115) &lt;= 12, MONTH($O115) &gt;= 12), IF($R115 &lt;&gt; "", $H115/$R115, ""), ""),"")</f>
        <v>200000</v>
      </c>
      <c r="AF115" s="10" t="str">
        <f ca="1">IFERROR(IF(AND(NOW()&lt;= EOMONTH(DATE(YEAR($O115),1, 1), 0), Overall!$A117&lt;&gt;"", MONTH($N115) &lt;= 1, MONTH($O115) &gt;= 1), IF($R115 &lt;&gt; "", $H115/$R115, ""), ""), "")</f>
        <v/>
      </c>
      <c r="AG115" s="10" t="str">
        <f ca="1">IFERROR(IF(AND(NOW()&lt;= EOMONTH(DATE(YEAR($O115),2, 1), 0), Overall!$A117&lt;&gt;"", MONTH($N115) &lt;= 2, MONTH($O115) &gt;= 2), IF($R115 &lt;&gt; "", $H115/$R115, ""), ""), "")</f>
        <v/>
      </c>
      <c r="AH115" s="10" t="str">
        <f ca="1">IFERROR(IF(AND(NOW()&lt;= EOMONTH(DATE(YEAR($O115),3, 1), 0), Overall!$A117&lt;&gt;"", MONTH($N115) &lt;= 3, MONTH($O115) &gt;= 3), IF($R115 &lt;&gt; "", $H115/$R115, ""), ""), "")</f>
        <v/>
      </c>
      <c r="AI115" s="10" t="str">
        <f ca="1">IFERROR(IF(AND(NOW()&lt;= EOMONTH(DATE(YEAR($O115),4, 1), 0), Overall!$A117&lt;&gt;"", MONTH($N115) &lt;= 4, MONTH($O115) &gt;= 4), IF($R115 &lt;&gt; "", $H115/$R115, ""), ""), "")</f>
        <v/>
      </c>
      <c r="AJ115" s="10" t="str">
        <f ca="1">IFERROR(IF(AND(NOW()&lt;= EOMONTH(DATE(YEAR($O115),5, 1), 0), Overall!$A117&lt;&gt;"", MONTH($N115) &lt;= 5, MONTH($O115) &gt;= 5), IF($R115 &lt;&gt; "", $H115/$R115, ""), ""), "")</f>
        <v/>
      </c>
      <c r="AK115" s="10" t="str">
        <f ca="1">IFERROR(IF(AND(NOW()&lt;= EOMONTH(DATE(YEAR($O115),6, 1), 0), Overall!$A117&lt;&gt;"", MONTH($N115) &lt;= 6, MONTH($O115) &gt;= 6), IF($R115 &lt;&gt; "", $H115/$R115, ""), ""), "")</f>
        <v/>
      </c>
      <c r="AL115" s="10" t="str">
        <f ca="1">IFERROR(IF(AND(NOW()&lt;= EOMONTH(DATE(YEAR($O115),7, 1), 0), Overall!$A117&lt;&gt;"", MONTH($N115) &lt;= 7, MONTH($O115) &gt;= 7), IF($R115 &lt;&gt; "", $H115/$R115, ""), ""), "")</f>
        <v/>
      </c>
      <c r="AM115" s="10" t="str">
        <f ca="1">IFERROR(IF(AND(NOW()&lt;= EOMONTH(DATE(YEAR($O115),8, 1), 0), Overall!$A117&lt;&gt;"", MONTH($N115) &lt;= 8, MONTH($O115) &gt;= 8), IF($R115 &lt;&gt; "", $H115/$R115, ""), ""), "")</f>
        <v/>
      </c>
      <c r="AN115" s="10" t="str">
        <f ca="1">IFERROR(IF(AND(NOW()&lt;= EOMONTH(DATE(YEAR($O115),9, 1), 0), Overall!$A117&lt;&gt;"", MONTH($N115) &lt;= 9, MONTH($O115) &gt;= 9), IF($R115 &lt;&gt; "", $H115/$R115, ""), ""), "")</f>
        <v/>
      </c>
      <c r="AO115" s="10" t="str">
        <f ca="1">IFERROR(IF(AND(NOW()&lt;= EOMONTH(DATE(YEAR($O115),10, 1), 0), Overall!$A117&lt;&gt;"", MONTH($N115) &lt;= 10, MONTH($O115) &gt;= 10), IF($R115 &lt;&gt; "", $H115/$R115, ""), ""), "")</f>
        <v/>
      </c>
      <c r="AP115" s="10" t="str">
        <f ca="1">IFERROR(IF(AND(NOW()&lt;= EOMONTH(DATE(YEAR($O115),11, 1), 0), Overall!$A117&lt;&gt;"", MONTH($N115) &lt;=11, MONTH($O115) &gt;= 11), IF($R115 &lt;&gt; "", $H115/$R115, ""), ""), "")</f>
        <v/>
      </c>
      <c r="AQ115" s="10" t="str">
        <f ca="1">IFERROR(IF(AND(NOW()&lt;= EOMONTH(DATE(YEAR($O115),12, 1), 0), Overall!$A117&lt;&gt;"", MONTH($N115) &lt;= 12, MONTH($O115) &gt;= 12), IF($R115 &lt;&gt; "", $H115/$R115, ""), ""), "")</f>
        <v/>
      </c>
      <c r="AR115" s="16">
        <f t="shared" ca="1" si="3"/>
        <v>0</v>
      </c>
    </row>
    <row r="116" spans="1:44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6">
        <f>IF(Overall!F118&lt;&gt;"",VALUE(Overall!F118),"")</f>
        <v>800000</v>
      </c>
      <c r="I116" s="6">
        <f>IF(Overall!G118&lt;&gt;"",VALUE(Overall!G118),"")</f>
        <v>60</v>
      </c>
      <c r="J116" s="6">
        <f>IF(Overall!H118&lt;&gt;"",VALUE(Overall!H118),"")</f>
        <v>0</v>
      </c>
      <c r="K116" s="6">
        <f>IF(Overall!I118&lt;&gt;"",VALUE(Overall!I118),"")</f>
        <v>2.86</v>
      </c>
      <c r="L116" s="6">
        <f>IF(Overall!J118&lt;&gt;"",VALUE(Overall!J118),"")</f>
        <v>0</v>
      </c>
      <c r="M116" s="6">
        <f>IF(Overall!K118&lt;&gt;"",VALUE(Overall!K118),"")</f>
        <v>2.86</v>
      </c>
      <c r="N116" s="7">
        <f>IF(Overall!L118&lt;&gt;"",DATEVALUE(MID(Overall!L118, FIND(",", Overall!L118) + 2, FIND(" ", Overall!L118) - FIND(",", Overall!L118) - 1) &amp; " " &amp; MID(Overall!L118, FIND(" ", Overall!L118) + 1, FIND(",", Overall!L118, FIND(" ", Overall!L118)) - FIND(" ", Overall!L118) - 1) &amp; ", " &amp; MID(Overall!L118, FIND(",", Overall!L118, FIND(",",Overall!L118) + 1) + 2, LEN(Overall!L118))),"")</f>
        <v>44317</v>
      </c>
      <c r="O116" s="7">
        <f>IF(Overall!M118&lt;&gt;"",DATEVALUE(MID(Overall!M118, FIND(",", Overall!M118) + 2, FIND(" ", Overall!M118) - FIND(",", Overall!M118) - 1) &amp; " " &amp; MID(Overall!M118, FIND(" ", Overall!M118) + 1, FIND(",", Overall!M118, FIND(" ", Overall!M118)) - FIND(" ", Overall!M118) - 1) &amp; ", " &amp; MID(Overall!M118, FIND(",", Overall!M118, FIND(",",Overall!M118) + 1) + 2, LEN(Overall!M118))),"")</f>
        <v>44561</v>
      </c>
      <c r="P116" s="7">
        <f>IF(Overall!N118&lt;&gt;"",DATEVALUE(MID(Overall!N118, FIND(",", Overall!N118) + 2, FIND(" ", Overall!N118) - FIND(",", Overall!N118) - 1) &amp; " " &amp; MID(Overall!N118, FIND(" ", Overall!N118) + 1, FIND(",", Overall!N118, FIND(" ", Overall!N118)) - FIND(" ", Overall!N118) - 1) &amp; ", " &amp; MID(Overall!N118, FIND(",", Overall!N118, FIND(",",Overall!N118) + 1) + 2, LEN(Overall!N118))),"")</f>
        <v>44337</v>
      </c>
      <c r="Q116" s="7">
        <f>IF(Overall!O118&lt;&gt;"",DATEVALUE(MID(Overall!O118, FIND(",", Overall!O118) + 2, FIND(" ", Overall!O118) - FIND(",", Overall!O118) - 1) &amp; " " &amp; MID(Overall!O118, FIND(" ", Overall!O118) + 1, FIND(",", Overall!O118, FIND(" ", Overall!O118)) - FIND(" ", Overall!O118) - 1) &amp; ", " &amp; MID(Overall!O118, FIND(",", Overall!O118, FIND(",",Overall!O118) + 1) + 2, LEN(Overall!O118))),"")</f>
        <v>44315</v>
      </c>
      <c r="R116" s="5">
        <f t="shared" si="2"/>
        <v>8</v>
      </c>
      <c r="S116" s="10" t="str">
        <f>IF(Overall!$A118&lt;&gt;"",IF(AND(MONTH($N116) &lt;= 1, MONTH($O116) &gt;= 1), IF($R116 &lt;&gt; "", $H116/$R116, ""), ""),"")</f>
        <v/>
      </c>
      <c r="T116" s="10" t="str">
        <f>IF(Overall!$A118&lt;&gt;"",IF(AND(MONTH($N116) &lt;= 2, MONTH($O116) &gt;= 2), IF($R116 &lt;&gt; "", $H116/$R116, ""), ""),"")</f>
        <v/>
      </c>
      <c r="U116" s="10" t="str">
        <f>IF(Overall!$A118&lt;&gt;"",IF(AND(MONTH($N116) &lt;= 3, MONTH($O116) &gt;= 3), IF($R116 &lt;&gt; "", $H116/$R116, ""), ""),"")</f>
        <v/>
      </c>
      <c r="V116" s="10" t="str">
        <f>IF(Overall!$A118&lt;&gt;"",IF(AND(MONTH($N116) &lt;= 4, MONTH($O116) &gt;= 4), IF($R116 &lt;&gt; "", $H116/$R116, ""), ""),"")</f>
        <v/>
      </c>
      <c r="W116" s="10">
        <f>IF(Overall!$A118&lt;&gt;"",IF(AND(MONTH($N116) &lt;= 5, MONTH($O116) &gt;= 5), IF($R116 &lt;&gt; "", $H116/$R116, ""), ""),"")</f>
        <v>100000</v>
      </c>
      <c r="X116" s="10">
        <f>IF(Overall!$A118&lt;&gt;"",IF(AND(MONTH($N116) &lt;= 6, MONTH($O116) &gt;= 6), IF($R116 &lt;&gt; "", $H116/$R116, ""), ""),"")</f>
        <v>100000</v>
      </c>
      <c r="Y116" s="10">
        <f>IF(Overall!$A118&lt;&gt;"",IF(AND(MONTH($N116) &lt;= 7, MONTH($O116) &gt;= 7 ), IF($R116 &lt;&gt; "", $H116/$R116, ""), ""),"")</f>
        <v>100000</v>
      </c>
      <c r="Z116" s="10">
        <f>IF(Overall!$A118&lt;&gt;"",IF(AND(MONTH($N116) &lt;= 8, MONTH($O116) &gt;= 8), IF($R116 &lt;&gt; "", $H116/$R116, ""), ""),"")</f>
        <v>100000</v>
      </c>
      <c r="AA116" s="10">
        <f>IF(Overall!$A118&lt;&gt;"",IF(AND(MONTH($N116) &lt;= 9, MONTH($O116) &gt;= 9), IF($R116 &lt;&gt; "", $H116/$R116, ""), ""),"")</f>
        <v>100000</v>
      </c>
      <c r="AB116" s="10">
        <f>IF(Overall!$A118&lt;&gt;"",IF(AND(MONTH($N116) &lt;= 10, MONTH($O116) &gt;= 10), IF($R116 &lt;&gt; "", $H116/$R116, ""), ""),"")</f>
        <v>100000</v>
      </c>
      <c r="AC116" s="10">
        <f>IF(Overall!$A118&lt;&gt;"",IF(AND(MONTH($N116) &lt;= 11, MONTH($O116) &gt;= 11), IF($R116 &lt;&gt; "", $H116/$R116, ""), ""),"")</f>
        <v>100000</v>
      </c>
      <c r="AD116" s="10">
        <f>IF(Overall!$A118&lt;&gt;"",IF(AND(MONTH($N116) &lt;= 12, MONTH($O116) &gt;= 12), IF($R116 &lt;&gt; "", $H116/$R116, ""), ""),"")</f>
        <v>100000</v>
      </c>
      <c r="AF116" s="10" t="str">
        <f ca="1">IFERROR(IF(AND(NOW()&lt;= EOMONTH(DATE(YEAR($O116),1, 1), 0), Overall!$A118&lt;&gt;"", MONTH($N116) &lt;= 1, MONTH($O116) &gt;= 1), IF($R116 &lt;&gt; "", $H116/$R116, ""), ""), "")</f>
        <v/>
      </c>
      <c r="AG116" s="10" t="str">
        <f ca="1">IFERROR(IF(AND(NOW()&lt;= EOMONTH(DATE(YEAR($O116),2, 1), 0), Overall!$A118&lt;&gt;"", MONTH($N116) &lt;= 2, MONTH($O116) &gt;= 2), IF($R116 &lt;&gt; "", $H116/$R116, ""), ""), "")</f>
        <v/>
      </c>
      <c r="AH116" s="10" t="str">
        <f ca="1">IFERROR(IF(AND(NOW()&lt;= EOMONTH(DATE(YEAR($O116),3, 1), 0), Overall!$A118&lt;&gt;"", MONTH($N116) &lt;= 3, MONTH($O116) &gt;= 3), IF($R116 &lt;&gt; "", $H116/$R116, ""), ""), "")</f>
        <v/>
      </c>
      <c r="AI116" s="10" t="str">
        <f ca="1">IFERROR(IF(AND(NOW()&lt;= EOMONTH(DATE(YEAR($O116),4, 1), 0), Overall!$A118&lt;&gt;"", MONTH($N116) &lt;= 4, MONTH($O116) &gt;= 4), IF($R116 &lt;&gt; "", $H116/$R116, ""), ""), "")</f>
        <v/>
      </c>
      <c r="AJ116" s="10" t="str">
        <f ca="1">IFERROR(IF(AND(NOW()&lt;= EOMONTH(DATE(YEAR($O116),5, 1), 0), Overall!$A118&lt;&gt;"", MONTH($N116) &lt;= 5, MONTH($O116) &gt;= 5), IF($R116 &lt;&gt; "", $H116/$R116, ""), ""), "")</f>
        <v/>
      </c>
      <c r="AK116" s="10" t="str">
        <f ca="1">IFERROR(IF(AND(NOW()&lt;= EOMONTH(DATE(YEAR($O116),6, 1), 0), Overall!$A118&lt;&gt;"", MONTH($N116) &lt;= 6, MONTH($O116) &gt;= 6), IF($R116 &lt;&gt; "", $H116/$R116, ""), ""), "")</f>
        <v/>
      </c>
      <c r="AL116" s="10" t="str">
        <f ca="1">IFERROR(IF(AND(NOW()&lt;= EOMONTH(DATE(YEAR($O116),7, 1), 0), Overall!$A118&lt;&gt;"", MONTH($N116) &lt;= 7, MONTH($O116) &gt;= 7), IF($R116 &lt;&gt; "", $H116/$R116, ""), ""), "")</f>
        <v/>
      </c>
      <c r="AM116" s="10" t="str">
        <f ca="1">IFERROR(IF(AND(NOW()&lt;= EOMONTH(DATE(YEAR($O116),8, 1), 0), Overall!$A118&lt;&gt;"", MONTH($N116) &lt;= 8, MONTH($O116) &gt;= 8), IF($R116 &lt;&gt; "", $H116/$R116, ""), ""), "")</f>
        <v/>
      </c>
      <c r="AN116" s="10" t="str">
        <f ca="1">IFERROR(IF(AND(NOW()&lt;= EOMONTH(DATE(YEAR($O116),9, 1), 0), Overall!$A118&lt;&gt;"", MONTH($N116) &lt;= 9, MONTH($O116) &gt;= 9), IF($R116 &lt;&gt; "", $H116/$R116, ""), ""), "")</f>
        <v/>
      </c>
      <c r="AO116" s="10" t="str">
        <f ca="1">IFERROR(IF(AND(NOW()&lt;= EOMONTH(DATE(YEAR($O116),10, 1), 0), Overall!$A118&lt;&gt;"", MONTH($N116) &lt;= 10, MONTH($O116) &gt;= 10), IF($R116 &lt;&gt; "", $H116/$R116, ""), ""), "")</f>
        <v/>
      </c>
      <c r="AP116" s="10" t="str">
        <f ca="1">IFERROR(IF(AND(NOW()&lt;= EOMONTH(DATE(YEAR($O116),11, 1), 0), Overall!$A118&lt;&gt;"", MONTH($N116) &lt;=11, MONTH($O116) &gt;= 11), IF($R116 &lt;&gt; "", $H116/$R116, ""), ""), "")</f>
        <v/>
      </c>
      <c r="AQ116" s="10" t="str">
        <f ca="1">IFERROR(IF(AND(NOW()&lt;= EOMONTH(DATE(YEAR($O116),12, 1), 0), Overall!$A118&lt;&gt;"", MONTH($N116) &lt;= 12, MONTH($O116) &gt;= 12), IF($R116 &lt;&gt; "", $H116/$R116, ""), ""), "")</f>
        <v/>
      </c>
      <c r="AR116" s="16">
        <f t="shared" ca="1" si="3"/>
        <v>0</v>
      </c>
    </row>
    <row r="117" spans="1:44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6">
        <f>IF(Overall!F119&lt;&gt;"",VALUE(Overall!F119),"")</f>
        <v>800000</v>
      </c>
      <c r="I117" s="6">
        <f>IF(Overall!G119&lt;&gt;"",VALUE(Overall!G119),"")</f>
        <v>60</v>
      </c>
      <c r="J117" s="6">
        <f>IF(Overall!H119&lt;&gt;"",VALUE(Overall!H119),"")</f>
        <v>0</v>
      </c>
      <c r="K117" s="6">
        <f>IF(Overall!I119&lt;&gt;"",VALUE(Overall!I119),"")</f>
        <v>2.85</v>
      </c>
      <c r="L117" s="6">
        <f>IF(Overall!J119&lt;&gt;"",VALUE(Overall!J119),"")</f>
        <v>0</v>
      </c>
      <c r="M117" s="6">
        <f>IF(Overall!K119&lt;&gt;"",VALUE(Overall!K119),"")</f>
        <v>2.85</v>
      </c>
      <c r="N117" s="7">
        <f>IF(Overall!L119&lt;&gt;"",DATEVALUE(MID(Overall!L119, FIND(",", Overall!L119) + 2, FIND(" ", Overall!L119) - FIND(",", Overall!L119) - 1) &amp; " " &amp; MID(Overall!L119, FIND(" ", Overall!L119) + 1, FIND(",", Overall!L119, FIND(" ", Overall!L119)) - FIND(" ", Overall!L119) - 1) &amp; ", " &amp; MID(Overall!L119, FIND(",", Overall!L119, FIND(",",Overall!L119) + 1) + 2, LEN(Overall!L119))),"")</f>
        <v>44317</v>
      </c>
      <c r="O117" s="7">
        <f>IF(Overall!M119&lt;&gt;"",DATEVALUE(MID(Overall!M119, FIND(",", Overall!M119) + 2, FIND(" ", Overall!M119) - FIND(",", Overall!M119) - 1) &amp; " " &amp; MID(Overall!M119, FIND(" ", Overall!M119) + 1, FIND(",", Overall!M119, FIND(" ", Overall!M119)) - FIND(" ", Overall!M119) - 1) &amp; ", " &amp; MID(Overall!M119, FIND(",", Overall!M119, FIND(",",Overall!M119) + 1) + 2, LEN(Overall!M119))),"")</f>
        <v>44561</v>
      </c>
      <c r="P117" s="7">
        <f>IF(Overall!N119&lt;&gt;"",DATEVALUE(MID(Overall!N119, FIND(",", Overall!N119) + 2, FIND(" ", Overall!N119) - FIND(",", Overall!N119) - 1) &amp; " " &amp; MID(Overall!N119, FIND(" ", Overall!N119) + 1, FIND(",", Overall!N119, FIND(" ", Overall!N119)) - FIND(" ", Overall!N119) - 1) &amp; ", " &amp; MID(Overall!N119, FIND(",", Overall!N119, FIND(",",Overall!N119) + 1) + 2, LEN(Overall!N119))),"")</f>
        <v>44337</v>
      </c>
      <c r="Q117" s="7">
        <f>IF(Overall!O119&lt;&gt;"",DATEVALUE(MID(Overall!O119, FIND(",", Overall!O119) + 2, FIND(" ", Overall!O119) - FIND(",", Overall!O119) - 1) &amp; " " &amp; MID(Overall!O119, FIND(" ", Overall!O119) + 1, FIND(",", Overall!O119, FIND(" ", Overall!O119)) - FIND(" ", Overall!O119) - 1) &amp; ", " &amp; MID(Overall!O119, FIND(",", Overall!O119, FIND(",",Overall!O119) + 1) + 2, LEN(Overall!O119))),"")</f>
        <v>44315</v>
      </c>
      <c r="R117" s="5">
        <f t="shared" si="2"/>
        <v>8</v>
      </c>
      <c r="S117" s="10" t="str">
        <f>IF(Overall!$A119&lt;&gt;"",IF(AND(MONTH($N117) &lt;= 1, MONTH($O117) &gt;= 1), IF($R117 &lt;&gt; "", $H117/$R117, ""), ""),"")</f>
        <v/>
      </c>
      <c r="T117" s="10" t="str">
        <f>IF(Overall!$A119&lt;&gt;"",IF(AND(MONTH($N117) &lt;= 2, MONTH($O117) &gt;= 2), IF($R117 &lt;&gt; "", $H117/$R117, ""), ""),"")</f>
        <v/>
      </c>
      <c r="U117" s="10" t="str">
        <f>IF(Overall!$A119&lt;&gt;"",IF(AND(MONTH($N117) &lt;= 3, MONTH($O117) &gt;= 3), IF($R117 &lt;&gt; "", $H117/$R117, ""), ""),"")</f>
        <v/>
      </c>
      <c r="V117" s="10" t="str">
        <f>IF(Overall!$A119&lt;&gt;"",IF(AND(MONTH($N117) &lt;= 4, MONTH($O117) &gt;= 4), IF($R117 &lt;&gt; "", $H117/$R117, ""), ""),"")</f>
        <v/>
      </c>
      <c r="W117" s="10">
        <f>IF(Overall!$A119&lt;&gt;"",IF(AND(MONTH($N117) &lt;= 5, MONTH($O117) &gt;= 5), IF($R117 &lt;&gt; "", $H117/$R117, ""), ""),"")</f>
        <v>100000</v>
      </c>
      <c r="X117" s="10">
        <f>IF(Overall!$A119&lt;&gt;"",IF(AND(MONTH($N117) &lt;= 6, MONTH($O117) &gt;= 6), IF($R117 &lt;&gt; "", $H117/$R117, ""), ""),"")</f>
        <v>100000</v>
      </c>
      <c r="Y117" s="10">
        <f>IF(Overall!$A119&lt;&gt;"",IF(AND(MONTH($N117) &lt;= 7, MONTH($O117) &gt;= 7 ), IF($R117 &lt;&gt; "", $H117/$R117, ""), ""),"")</f>
        <v>100000</v>
      </c>
      <c r="Z117" s="10">
        <f>IF(Overall!$A119&lt;&gt;"",IF(AND(MONTH($N117) &lt;= 8, MONTH($O117) &gt;= 8), IF($R117 &lt;&gt; "", $H117/$R117, ""), ""),"")</f>
        <v>100000</v>
      </c>
      <c r="AA117" s="10">
        <f>IF(Overall!$A119&lt;&gt;"",IF(AND(MONTH($N117) &lt;= 9, MONTH($O117) &gt;= 9), IF($R117 &lt;&gt; "", $H117/$R117, ""), ""),"")</f>
        <v>100000</v>
      </c>
      <c r="AB117" s="10">
        <f>IF(Overall!$A119&lt;&gt;"",IF(AND(MONTH($N117) &lt;= 10, MONTH($O117) &gt;= 10), IF($R117 &lt;&gt; "", $H117/$R117, ""), ""),"")</f>
        <v>100000</v>
      </c>
      <c r="AC117" s="10">
        <f>IF(Overall!$A119&lt;&gt;"",IF(AND(MONTH($N117) &lt;= 11, MONTH($O117) &gt;= 11), IF($R117 &lt;&gt; "", $H117/$R117, ""), ""),"")</f>
        <v>100000</v>
      </c>
      <c r="AD117" s="10">
        <f>IF(Overall!$A119&lt;&gt;"",IF(AND(MONTH($N117) &lt;= 12, MONTH($O117) &gt;= 12), IF($R117 &lt;&gt; "", $H117/$R117, ""), ""),"")</f>
        <v>100000</v>
      </c>
      <c r="AF117" s="10" t="str">
        <f ca="1">IFERROR(IF(AND(NOW()&lt;= EOMONTH(DATE(YEAR($O117),1, 1), 0), Overall!$A119&lt;&gt;"", MONTH($N117) &lt;= 1, MONTH($O117) &gt;= 1), IF($R117 &lt;&gt; "", $H117/$R117, ""), ""), "")</f>
        <v/>
      </c>
      <c r="AG117" s="10" t="str">
        <f ca="1">IFERROR(IF(AND(NOW()&lt;= EOMONTH(DATE(YEAR($O117),2, 1), 0), Overall!$A119&lt;&gt;"", MONTH($N117) &lt;= 2, MONTH($O117) &gt;= 2), IF($R117 &lt;&gt; "", $H117/$R117, ""), ""), "")</f>
        <v/>
      </c>
      <c r="AH117" s="10" t="str">
        <f ca="1">IFERROR(IF(AND(NOW()&lt;= EOMONTH(DATE(YEAR($O117),3, 1), 0), Overall!$A119&lt;&gt;"", MONTH($N117) &lt;= 3, MONTH($O117) &gt;= 3), IF($R117 &lt;&gt; "", $H117/$R117, ""), ""), "")</f>
        <v/>
      </c>
      <c r="AI117" s="10" t="str">
        <f ca="1">IFERROR(IF(AND(NOW()&lt;= EOMONTH(DATE(YEAR($O117),4, 1), 0), Overall!$A119&lt;&gt;"", MONTH($N117) &lt;= 4, MONTH($O117) &gt;= 4), IF($R117 &lt;&gt; "", $H117/$R117, ""), ""), "")</f>
        <v/>
      </c>
      <c r="AJ117" s="10" t="str">
        <f ca="1">IFERROR(IF(AND(NOW()&lt;= EOMONTH(DATE(YEAR($O117),5, 1), 0), Overall!$A119&lt;&gt;"", MONTH($N117) &lt;= 5, MONTH($O117) &gt;= 5), IF($R117 &lt;&gt; "", $H117/$R117, ""), ""), "")</f>
        <v/>
      </c>
      <c r="AK117" s="10" t="str">
        <f ca="1">IFERROR(IF(AND(NOW()&lt;= EOMONTH(DATE(YEAR($O117),6, 1), 0), Overall!$A119&lt;&gt;"", MONTH($N117) &lt;= 6, MONTH($O117) &gt;= 6), IF($R117 &lt;&gt; "", $H117/$R117, ""), ""), "")</f>
        <v/>
      </c>
      <c r="AL117" s="10" t="str">
        <f ca="1">IFERROR(IF(AND(NOW()&lt;= EOMONTH(DATE(YEAR($O117),7, 1), 0), Overall!$A119&lt;&gt;"", MONTH($N117) &lt;= 7, MONTH($O117) &gt;= 7), IF($R117 &lt;&gt; "", $H117/$R117, ""), ""), "")</f>
        <v/>
      </c>
      <c r="AM117" s="10" t="str">
        <f ca="1">IFERROR(IF(AND(NOW()&lt;= EOMONTH(DATE(YEAR($O117),8, 1), 0), Overall!$A119&lt;&gt;"", MONTH($N117) &lt;= 8, MONTH($O117) &gt;= 8), IF($R117 &lt;&gt; "", $H117/$R117, ""), ""), "")</f>
        <v/>
      </c>
      <c r="AN117" s="10" t="str">
        <f ca="1">IFERROR(IF(AND(NOW()&lt;= EOMONTH(DATE(YEAR($O117),9, 1), 0), Overall!$A119&lt;&gt;"", MONTH($N117) &lt;= 9, MONTH($O117) &gt;= 9), IF($R117 &lt;&gt; "", $H117/$R117, ""), ""), "")</f>
        <v/>
      </c>
      <c r="AO117" s="10" t="str">
        <f ca="1">IFERROR(IF(AND(NOW()&lt;= EOMONTH(DATE(YEAR($O117),10, 1), 0), Overall!$A119&lt;&gt;"", MONTH($N117) &lt;= 10, MONTH($O117) &gt;= 10), IF($R117 &lt;&gt; "", $H117/$R117, ""), ""), "")</f>
        <v/>
      </c>
      <c r="AP117" s="10" t="str">
        <f ca="1">IFERROR(IF(AND(NOW()&lt;= EOMONTH(DATE(YEAR($O117),11, 1), 0), Overall!$A119&lt;&gt;"", MONTH($N117) &lt;=11, MONTH($O117) &gt;= 11), IF($R117 &lt;&gt; "", $H117/$R117, ""), ""), "")</f>
        <v/>
      </c>
      <c r="AQ117" s="10" t="str">
        <f ca="1">IFERROR(IF(AND(NOW()&lt;= EOMONTH(DATE(YEAR($O117),12, 1), 0), Overall!$A119&lt;&gt;"", MONTH($N117) &lt;= 12, MONTH($O117) &gt;= 12), IF($R117 &lt;&gt; "", $H117/$R117, ""), ""), "")</f>
        <v/>
      </c>
      <c r="AR117" s="16">
        <f t="shared" ca="1" si="3"/>
        <v>0</v>
      </c>
    </row>
    <row r="118" spans="1:44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6">
        <f>IF(Overall!F120&lt;&gt;"",VALUE(Overall!F120),"")</f>
        <v>1600000</v>
      </c>
      <c r="I118" s="6">
        <f>IF(Overall!G120&lt;&gt;"",VALUE(Overall!G120),"")</f>
        <v>60</v>
      </c>
      <c r="J118" s="6">
        <f>IF(Overall!H120&lt;&gt;"",VALUE(Overall!H120),"")</f>
        <v>0</v>
      </c>
      <c r="K118" s="6">
        <f>IF(Overall!I120&lt;&gt;"",VALUE(Overall!I120),"")</f>
        <v>2.82</v>
      </c>
      <c r="L118" s="6">
        <f>IF(Overall!J120&lt;&gt;"",VALUE(Overall!J120),"")</f>
        <v>0</v>
      </c>
      <c r="M118" s="6">
        <f>IF(Overall!K120&lt;&gt;"",VALUE(Overall!K120),"")</f>
        <v>2.82</v>
      </c>
      <c r="N118" s="7">
        <f>IF(Overall!L120&lt;&gt;"",DATEVALUE(MID(Overall!L120, FIND(",", Overall!L120) + 2, FIND(" ", Overall!L120) - FIND(",", Overall!L120) - 1) &amp; " " &amp; MID(Overall!L120, FIND(" ", Overall!L120) + 1, FIND(",", Overall!L120, FIND(" ", Overall!L120)) - FIND(" ", Overall!L120) - 1) &amp; ", " &amp; MID(Overall!L120, FIND(",", Overall!L120, FIND(",",Overall!L120) + 1) + 2, LEN(Overall!L120))),"")</f>
        <v>44317</v>
      </c>
      <c r="O118" s="7">
        <f>IF(Overall!M120&lt;&gt;"",DATEVALUE(MID(Overall!M120, FIND(",", Overall!M120) + 2, FIND(" ", Overall!M120) - FIND(",", Overall!M120) - 1) &amp; " " &amp; MID(Overall!M120, FIND(" ", Overall!M120) + 1, FIND(",", Overall!M120, FIND(" ", Overall!M120)) - FIND(" ", Overall!M120) - 1) &amp; ", " &amp; MID(Overall!M120, FIND(",", Overall!M120, FIND(",",Overall!M120) + 1) + 2, LEN(Overall!M120))),"")</f>
        <v>44561</v>
      </c>
      <c r="P118" s="7">
        <f>IF(Overall!N120&lt;&gt;"",DATEVALUE(MID(Overall!N120, FIND(",", Overall!N120) + 2, FIND(" ", Overall!N120) - FIND(",", Overall!N120) - 1) &amp; " " &amp; MID(Overall!N120, FIND(" ", Overall!N120) + 1, FIND(",", Overall!N120, FIND(" ", Overall!N120)) - FIND(" ", Overall!N120) - 1) &amp; ", " &amp; MID(Overall!N120, FIND(",", Overall!N120, FIND(",",Overall!N120) + 1) + 2, LEN(Overall!N120))),"")</f>
        <v>44337</v>
      </c>
      <c r="Q118" s="7">
        <f>IF(Overall!O120&lt;&gt;"",DATEVALUE(MID(Overall!O120, FIND(",", Overall!O120) + 2, FIND(" ", Overall!O120) - FIND(",", Overall!O120) - 1) &amp; " " &amp; MID(Overall!O120, FIND(" ", Overall!O120) + 1, FIND(",", Overall!O120, FIND(" ", Overall!O120)) - FIND(" ", Overall!O120) - 1) &amp; ", " &amp; MID(Overall!O120, FIND(",", Overall!O120, FIND(",",Overall!O120) + 1) + 2, LEN(Overall!O120))),"")</f>
        <v>44315</v>
      </c>
      <c r="R118" s="5">
        <f t="shared" si="2"/>
        <v>8</v>
      </c>
      <c r="S118" s="10" t="str">
        <f>IF(Overall!$A120&lt;&gt;"",IF(AND(MONTH($N118) &lt;= 1, MONTH($O118) &gt;= 1), IF($R118 &lt;&gt; "", $H118/$R118, ""), ""),"")</f>
        <v/>
      </c>
      <c r="T118" s="10" t="str">
        <f>IF(Overall!$A120&lt;&gt;"",IF(AND(MONTH($N118) &lt;= 2, MONTH($O118) &gt;= 2), IF($R118 &lt;&gt; "", $H118/$R118, ""), ""),"")</f>
        <v/>
      </c>
      <c r="U118" s="10" t="str">
        <f>IF(Overall!$A120&lt;&gt;"",IF(AND(MONTH($N118) &lt;= 3, MONTH($O118) &gt;= 3), IF($R118 &lt;&gt; "", $H118/$R118, ""), ""),"")</f>
        <v/>
      </c>
      <c r="V118" s="10" t="str">
        <f>IF(Overall!$A120&lt;&gt;"",IF(AND(MONTH($N118) &lt;= 4, MONTH($O118) &gt;= 4), IF($R118 &lt;&gt; "", $H118/$R118, ""), ""),"")</f>
        <v/>
      </c>
      <c r="W118" s="10">
        <f>IF(Overall!$A120&lt;&gt;"",IF(AND(MONTH($N118) &lt;= 5, MONTH($O118) &gt;= 5), IF($R118 &lt;&gt; "", $H118/$R118, ""), ""),"")</f>
        <v>200000</v>
      </c>
      <c r="X118" s="10">
        <f>IF(Overall!$A120&lt;&gt;"",IF(AND(MONTH($N118) &lt;= 6, MONTH($O118) &gt;= 6), IF($R118 &lt;&gt; "", $H118/$R118, ""), ""),"")</f>
        <v>200000</v>
      </c>
      <c r="Y118" s="10">
        <f>IF(Overall!$A120&lt;&gt;"",IF(AND(MONTH($N118) &lt;= 7, MONTH($O118) &gt;= 7 ), IF($R118 &lt;&gt; "", $H118/$R118, ""), ""),"")</f>
        <v>200000</v>
      </c>
      <c r="Z118" s="10">
        <f>IF(Overall!$A120&lt;&gt;"",IF(AND(MONTH($N118) &lt;= 8, MONTH($O118) &gt;= 8), IF($R118 &lt;&gt; "", $H118/$R118, ""), ""),"")</f>
        <v>200000</v>
      </c>
      <c r="AA118" s="10">
        <f>IF(Overall!$A120&lt;&gt;"",IF(AND(MONTH($N118) &lt;= 9, MONTH($O118) &gt;= 9), IF($R118 &lt;&gt; "", $H118/$R118, ""), ""),"")</f>
        <v>200000</v>
      </c>
      <c r="AB118" s="10">
        <f>IF(Overall!$A120&lt;&gt;"",IF(AND(MONTH($N118) &lt;= 10, MONTH($O118) &gt;= 10), IF($R118 &lt;&gt; "", $H118/$R118, ""), ""),"")</f>
        <v>200000</v>
      </c>
      <c r="AC118" s="10">
        <f>IF(Overall!$A120&lt;&gt;"",IF(AND(MONTH($N118) &lt;= 11, MONTH($O118) &gt;= 11), IF($R118 &lt;&gt; "", $H118/$R118, ""), ""),"")</f>
        <v>200000</v>
      </c>
      <c r="AD118" s="10">
        <f>IF(Overall!$A120&lt;&gt;"",IF(AND(MONTH($N118) &lt;= 12, MONTH($O118) &gt;= 12), IF($R118 &lt;&gt; "", $H118/$R118, ""), ""),"")</f>
        <v>200000</v>
      </c>
      <c r="AF118" s="10" t="str">
        <f ca="1">IFERROR(IF(AND(NOW()&lt;= EOMONTH(DATE(YEAR($O118),1, 1), 0), Overall!$A120&lt;&gt;"", MONTH($N118) &lt;= 1, MONTH($O118) &gt;= 1), IF($R118 &lt;&gt; "", $H118/$R118, ""), ""), "")</f>
        <v/>
      </c>
      <c r="AG118" s="10" t="str">
        <f ca="1">IFERROR(IF(AND(NOW()&lt;= EOMONTH(DATE(YEAR($O118),2, 1), 0), Overall!$A120&lt;&gt;"", MONTH($N118) &lt;= 2, MONTH($O118) &gt;= 2), IF($R118 &lt;&gt; "", $H118/$R118, ""), ""), "")</f>
        <v/>
      </c>
      <c r="AH118" s="10" t="str">
        <f ca="1">IFERROR(IF(AND(NOW()&lt;= EOMONTH(DATE(YEAR($O118),3, 1), 0), Overall!$A120&lt;&gt;"", MONTH($N118) &lt;= 3, MONTH($O118) &gt;= 3), IF($R118 &lt;&gt; "", $H118/$R118, ""), ""), "")</f>
        <v/>
      </c>
      <c r="AI118" s="10" t="str">
        <f ca="1">IFERROR(IF(AND(NOW()&lt;= EOMONTH(DATE(YEAR($O118),4, 1), 0), Overall!$A120&lt;&gt;"", MONTH($N118) &lt;= 4, MONTH($O118) &gt;= 4), IF($R118 &lt;&gt; "", $H118/$R118, ""), ""), "")</f>
        <v/>
      </c>
      <c r="AJ118" s="10" t="str">
        <f ca="1">IFERROR(IF(AND(NOW()&lt;= EOMONTH(DATE(YEAR($O118),5, 1), 0), Overall!$A120&lt;&gt;"", MONTH($N118) &lt;= 5, MONTH($O118) &gt;= 5), IF($R118 &lt;&gt; "", $H118/$R118, ""), ""), "")</f>
        <v/>
      </c>
      <c r="AK118" s="10" t="str">
        <f ca="1">IFERROR(IF(AND(NOW()&lt;= EOMONTH(DATE(YEAR($O118),6, 1), 0), Overall!$A120&lt;&gt;"", MONTH($N118) &lt;= 6, MONTH($O118) &gt;= 6), IF($R118 &lt;&gt; "", $H118/$R118, ""), ""), "")</f>
        <v/>
      </c>
      <c r="AL118" s="10" t="str">
        <f ca="1">IFERROR(IF(AND(NOW()&lt;= EOMONTH(DATE(YEAR($O118),7, 1), 0), Overall!$A120&lt;&gt;"", MONTH($N118) &lt;= 7, MONTH($O118) &gt;= 7), IF($R118 &lt;&gt; "", $H118/$R118, ""), ""), "")</f>
        <v/>
      </c>
      <c r="AM118" s="10" t="str">
        <f ca="1">IFERROR(IF(AND(NOW()&lt;= EOMONTH(DATE(YEAR($O118),8, 1), 0), Overall!$A120&lt;&gt;"", MONTH($N118) &lt;= 8, MONTH($O118) &gt;= 8), IF($R118 &lt;&gt; "", $H118/$R118, ""), ""), "")</f>
        <v/>
      </c>
      <c r="AN118" s="10" t="str">
        <f ca="1">IFERROR(IF(AND(NOW()&lt;= EOMONTH(DATE(YEAR($O118),9, 1), 0), Overall!$A120&lt;&gt;"", MONTH($N118) &lt;= 9, MONTH($O118) &gt;= 9), IF($R118 &lt;&gt; "", $H118/$R118, ""), ""), "")</f>
        <v/>
      </c>
      <c r="AO118" s="10" t="str">
        <f ca="1">IFERROR(IF(AND(NOW()&lt;= EOMONTH(DATE(YEAR($O118),10, 1), 0), Overall!$A120&lt;&gt;"", MONTH($N118) &lt;= 10, MONTH($O118) &gt;= 10), IF($R118 &lt;&gt; "", $H118/$R118, ""), ""), "")</f>
        <v/>
      </c>
      <c r="AP118" s="10" t="str">
        <f ca="1">IFERROR(IF(AND(NOW()&lt;= EOMONTH(DATE(YEAR($O118),11, 1), 0), Overall!$A120&lt;&gt;"", MONTH($N118) &lt;=11, MONTH($O118) &gt;= 11), IF($R118 &lt;&gt; "", $H118/$R118, ""), ""), "")</f>
        <v/>
      </c>
      <c r="AQ118" s="10" t="str">
        <f ca="1">IFERROR(IF(AND(NOW()&lt;= EOMONTH(DATE(YEAR($O118),12, 1), 0), Overall!$A120&lt;&gt;"", MONTH($N118) &lt;= 12, MONTH($O118) &gt;= 12), IF($R118 &lt;&gt; "", $H118/$R118, ""), ""), "")</f>
        <v/>
      </c>
      <c r="AR118" s="16">
        <f t="shared" ca="1" si="3"/>
        <v>0</v>
      </c>
    </row>
    <row r="119" spans="1:44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6">
        <f>IF(Overall!F121&lt;&gt;"",VALUE(Overall!F121),"")</f>
        <v>800000</v>
      </c>
      <c r="I119" s="6">
        <f>IF(Overall!G121&lt;&gt;"",VALUE(Overall!G121),"")</f>
        <v>60</v>
      </c>
      <c r="J119" s="6">
        <f>IF(Overall!H121&lt;&gt;"",VALUE(Overall!H121),"")</f>
        <v>0</v>
      </c>
      <c r="K119" s="6">
        <f>IF(Overall!I121&lt;&gt;"",VALUE(Overall!I121),"")</f>
        <v>2.83</v>
      </c>
      <c r="L119" s="6">
        <f>IF(Overall!J121&lt;&gt;"",VALUE(Overall!J121),"")</f>
        <v>0</v>
      </c>
      <c r="M119" s="6">
        <f>IF(Overall!K121&lt;&gt;"",VALUE(Overall!K121),"")</f>
        <v>2.83</v>
      </c>
      <c r="N119" s="7">
        <f>IF(Overall!L121&lt;&gt;"",DATEVALUE(MID(Overall!L121, FIND(",", Overall!L121) + 2, FIND(" ", Overall!L121) - FIND(",", Overall!L121) - 1) &amp; " " &amp; MID(Overall!L121, FIND(" ", Overall!L121) + 1, FIND(",", Overall!L121, FIND(" ", Overall!L121)) - FIND(" ", Overall!L121) - 1) &amp; ", " &amp; MID(Overall!L121, FIND(",", Overall!L121, FIND(",",Overall!L121) + 1) + 2, LEN(Overall!L121))),"")</f>
        <v>44317</v>
      </c>
      <c r="O119" s="7">
        <f>IF(Overall!M121&lt;&gt;"",DATEVALUE(MID(Overall!M121, FIND(",", Overall!M121) + 2, FIND(" ", Overall!M121) - FIND(",", Overall!M121) - 1) &amp; " " &amp; MID(Overall!M121, FIND(" ", Overall!M121) + 1, FIND(",", Overall!M121, FIND(" ", Overall!M121)) - FIND(" ", Overall!M121) - 1) &amp; ", " &amp; MID(Overall!M121, FIND(",", Overall!M121, FIND(",",Overall!M121) + 1) + 2, LEN(Overall!M121))),"")</f>
        <v>44561</v>
      </c>
      <c r="P119" s="7">
        <f>IF(Overall!N121&lt;&gt;"",DATEVALUE(MID(Overall!N121, FIND(",", Overall!N121) + 2, FIND(" ", Overall!N121) - FIND(",", Overall!N121) - 1) &amp; " " &amp; MID(Overall!N121, FIND(" ", Overall!N121) + 1, FIND(",", Overall!N121, FIND(" ", Overall!N121)) - FIND(" ", Overall!N121) - 1) &amp; ", " &amp; MID(Overall!N121, FIND(",", Overall!N121, FIND(",",Overall!N121) + 1) + 2, LEN(Overall!N121))),"")</f>
        <v>44337</v>
      </c>
      <c r="Q119" s="7">
        <f>IF(Overall!O121&lt;&gt;"",DATEVALUE(MID(Overall!O121, FIND(",", Overall!O121) + 2, FIND(" ", Overall!O121) - FIND(",", Overall!O121) - 1) &amp; " " &amp; MID(Overall!O121, FIND(" ", Overall!O121) + 1, FIND(",", Overall!O121, FIND(" ", Overall!O121)) - FIND(" ", Overall!O121) - 1) &amp; ", " &amp; MID(Overall!O121, FIND(",", Overall!O121, FIND(",",Overall!O121) + 1) + 2, LEN(Overall!O121))),"")</f>
        <v>44315</v>
      </c>
      <c r="R119" s="5">
        <f t="shared" si="2"/>
        <v>8</v>
      </c>
      <c r="S119" s="10" t="str">
        <f>IF(Overall!$A121&lt;&gt;"",IF(AND(MONTH($N119) &lt;= 1, MONTH($O119) &gt;= 1), IF($R119 &lt;&gt; "", $H119/$R119, ""), ""),"")</f>
        <v/>
      </c>
      <c r="T119" s="10" t="str">
        <f>IF(Overall!$A121&lt;&gt;"",IF(AND(MONTH($N119) &lt;= 2, MONTH($O119) &gt;= 2), IF($R119 &lt;&gt; "", $H119/$R119, ""), ""),"")</f>
        <v/>
      </c>
      <c r="U119" s="10" t="str">
        <f>IF(Overall!$A121&lt;&gt;"",IF(AND(MONTH($N119) &lt;= 3, MONTH($O119) &gt;= 3), IF($R119 &lt;&gt; "", $H119/$R119, ""), ""),"")</f>
        <v/>
      </c>
      <c r="V119" s="10" t="str">
        <f>IF(Overall!$A121&lt;&gt;"",IF(AND(MONTH($N119) &lt;= 4, MONTH($O119) &gt;= 4), IF($R119 &lt;&gt; "", $H119/$R119, ""), ""),"")</f>
        <v/>
      </c>
      <c r="W119" s="10">
        <f>IF(Overall!$A121&lt;&gt;"",IF(AND(MONTH($N119) &lt;= 5, MONTH($O119) &gt;= 5), IF($R119 &lt;&gt; "", $H119/$R119, ""), ""),"")</f>
        <v>100000</v>
      </c>
      <c r="X119" s="10">
        <f>IF(Overall!$A121&lt;&gt;"",IF(AND(MONTH($N119) &lt;= 6, MONTH($O119) &gt;= 6), IF($R119 &lt;&gt; "", $H119/$R119, ""), ""),"")</f>
        <v>100000</v>
      </c>
      <c r="Y119" s="10">
        <f>IF(Overall!$A121&lt;&gt;"",IF(AND(MONTH($N119) &lt;= 7, MONTH($O119) &gt;= 7 ), IF($R119 &lt;&gt; "", $H119/$R119, ""), ""),"")</f>
        <v>100000</v>
      </c>
      <c r="Z119" s="10">
        <f>IF(Overall!$A121&lt;&gt;"",IF(AND(MONTH($N119) &lt;= 8, MONTH($O119) &gt;= 8), IF($R119 &lt;&gt; "", $H119/$R119, ""), ""),"")</f>
        <v>100000</v>
      </c>
      <c r="AA119" s="10">
        <f>IF(Overall!$A121&lt;&gt;"",IF(AND(MONTH($N119) &lt;= 9, MONTH($O119) &gt;= 9), IF($R119 &lt;&gt; "", $H119/$R119, ""), ""),"")</f>
        <v>100000</v>
      </c>
      <c r="AB119" s="10">
        <f>IF(Overall!$A121&lt;&gt;"",IF(AND(MONTH($N119) &lt;= 10, MONTH($O119) &gt;= 10), IF($R119 &lt;&gt; "", $H119/$R119, ""), ""),"")</f>
        <v>100000</v>
      </c>
      <c r="AC119" s="10">
        <f>IF(Overall!$A121&lt;&gt;"",IF(AND(MONTH($N119) &lt;= 11, MONTH($O119) &gt;= 11), IF($R119 &lt;&gt; "", $H119/$R119, ""), ""),"")</f>
        <v>100000</v>
      </c>
      <c r="AD119" s="10">
        <f>IF(Overall!$A121&lt;&gt;"",IF(AND(MONTH($N119) &lt;= 12, MONTH($O119) &gt;= 12), IF($R119 &lt;&gt; "", $H119/$R119, ""), ""),"")</f>
        <v>100000</v>
      </c>
      <c r="AF119" s="10" t="str">
        <f ca="1">IFERROR(IF(AND(NOW()&lt;= EOMONTH(DATE(YEAR($O119),1, 1), 0), Overall!$A121&lt;&gt;"", MONTH($N119) &lt;= 1, MONTH($O119) &gt;= 1), IF($R119 &lt;&gt; "", $H119/$R119, ""), ""), "")</f>
        <v/>
      </c>
      <c r="AG119" s="10" t="str">
        <f ca="1">IFERROR(IF(AND(NOW()&lt;= EOMONTH(DATE(YEAR($O119),2, 1), 0), Overall!$A121&lt;&gt;"", MONTH($N119) &lt;= 2, MONTH($O119) &gt;= 2), IF($R119 &lt;&gt; "", $H119/$R119, ""), ""), "")</f>
        <v/>
      </c>
      <c r="AH119" s="10" t="str">
        <f ca="1">IFERROR(IF(AND(NOW()&lt;= EOMONTH(DATE(YEAR($O119),3, 1), 0), Overall!$A121&lt;&gt;"", MONTH($N119) &lt;= 3, MONTH($O119) &gt;= 3), IF($R119 &lt;&gt; "", $H119/$R119, ""), ""), "")</f>
        <v/>
      </c>
      <c r="AI119" s="10" t="str">
        <f ca="1">IFERROR(IF(AND(NOW()&lt;= EOMONTH(DATE(YEAR($O119),4, 1), 0), Overall!$A121&lt;&gt;"", MONTH($N119) &lt;= 4, MONTH($O119) &gt;= 4), IF($R119 &lt;&gt; "", $H119/$R119, ""), ""), "")</f>
        <v/>
      </c>
      <c r="AJ119" s="10" t="str">
        <f ca="1">IFERROR(IF(AND(NOW()&lt;= EOMONTH(DATE(YEAR($O119),5, 1), 0), Overall!$A121&lt;&gt;"", MONTH($N119) &lt;= 5, MONTH($O119) &gt;= 5), IF($R119 &lt;&gt; "", $H119/$R119, ""), ""), "")</f>
        <v/>
      </c>
      <c r="AK119" s="10" t="str">
        <f ca="1">IFERROR(IF(AND(NOW()&lt;= EOMONTH(DATE(YEAR($O119),6, 1), 0), Overall!$A121&lt;&gt;"", MONTH($N119) &lt;= 6, MONTH($O119) &gt;= 6), IF($R119 &lt;&gt; "", $H119/$R119, ""), ""), "")</f>
        <v/>
      </c>
      <c r="AL119" s="10" t="str">
        <f ca="1">IFERROR(IF(AND(NOW()&lt;= EOMONTH(DATE(YEAR($O119),7, 1), 0), Overall!$A121&lt;&gt;"", MONTH($N119) &lt;= 7, MONTH($O119) &gt;= 7), IF($R119 &lt;&gt; "", $H119/$R119, ""), ""), "")</f>
        <v/>
      </c>
      <c r="AM119" s="10" t="str">
        <f ca="1">IFERROR(IF(AND(NOW()&lt;= EOMONTH(DATE(YEAR($O119),8, 1), 0), Overall!$A121&lt;&gt;"", MONTH($N119) &lt;= 8, MONTH($O119) &gt;= 8), IF($R119 &lt;&gt; "", $H119/$R119, ""), ""), "")</f>
        <v/>
      </c>
      <c r="AN119" s="10" t="str">
        <f ca="1">IFERROR(IF(AND(NOW()&lt;= EOMONTH(DATE(YEAR($O119),9, 1), 0), Overall!$A121&lt;&gt;"", MONTH($N119) &lt;= 9, MONTH($O119) &gt;= 9), IF($R119 &lt;&gt; "", $H119/$R119, ""), ""), "")</f>
        <v/>
      </c>
      <c r="AO119" s="10" t="str">
        <f ca="1">IFERROR(IF(AND(NOW()&lt;= EOMONTH(DATE(YEAR($O119),10, 1), 0), Overall!$A121&lt;&gt;"", MONTH($N119) &lt;= 10, MONTH($O119) &gt;= 10), IF($R119 &lt;&gt; "", $H119/$R119, ""), ""), "")</f>
        <v/>
      </c>
      <c r="AP119" s="10" t="str">
        <f ca="1">IFERROR(IF(AND(NOW()&lt;= EOMONTH(DATE(YEAR($O119),11, 1), 0), Overall!$A121&lt;&gt;"", MONTH($N119) &lt;=11, MONTH($O119) &gt;= 11), IF($R119 &lt;&gt; "", $H119/$R119, ""), ""), "")</f>
        <v/>
      </c>
      <c r="AQ119" s="10" t="str">
        <f ca="1">IFERROR(IF(AND(NOW()&lt;= EOMONTH(DATE(YEAR($O119),12, 1), 0), Overall!$A121&lt;&gt;"", MONTH($N119) &lt;= 12, MONTH($O119) &gt;= 12), IF($R119 &lt;&gt; "", $H119/$R119, ""), ""), "")</f>
        <v/>
      </c>
      <c r="AR119" s="16">
        <f t="shared" ca="1" si="3"/>
        <v>0</v>
      </c>
    </row>
    <row r="120" spans="1:44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6">
        <f>IF(Overall!F122&lt;&gt;"",VALUE(Overall!F122),"")</f>
        <v>800000</v>
      </c>
      <c r="I120" s="6">
        <f>IF(Overall!G122&lt;&gt;"",VALUE(Overall!G122),"")</f>
        <v>60</v>
      </c>
      <c r="J120" s="6">
        <f>IF(Overall!H122&lt;&gt;"",VALUE(Overall!H122),"")</f>
        <v>0</v>
      </c>
      <c r="K120" s="6">
        <f>IF(Overall!I122&lt;&gt;"",VALUE(Overall!I122),"")</f>
        <v>2.81</v>
      </c>
      <c r="L120" s="6">
        <f>IF(Overall!J122&lt;&gt;"",VALUE(Overall!J122),"")</f>
        <v>0</v>
      </c>
      <c r="M120" s="6">
        <f>IF(Overall!K122&lt;&gt;"",VALUE(Overall!K122),"")</f>
        <v>2.81</v>
      </c>
      <c r="N120" s="7">
        <f>IF(Overall!L122&lt;&gt;"",DATEVALUE(MID(Overall!L122, FIND(",", Overall!L122) + 2, FIND(" ", Overall!L122) - FIND(",", Overall!L122) - 1) &amp; " " &amp; MID(Overall!L122, FIND(" ", Overall!L122) + 1, FIND(",", Overall!L122, FIND(" ", Overall!L122)) - FIND(" ", Overall!L122) - 1) &amp; ", " &amp; MID(Overall!L122, FIND(",", Overall!L122, FIND(",",Overall!L122) + 1) + 2, LEN(Overall!L122))),"")</f>
        <v>44317</v>
      </c>
      <c r="O120" s="7">
        <f>IF(Overall!M122&lt;&gt;"",DATEVALUE(MID(Overall!M122, FIND(",", Overall!M122) + 2, FIND(" ", Overall!M122) - FIND(",", Overall!M122) - 1) &amp; " " &amp; MID(Overall!M122, FIND(" ", Overall!M122) + 1, FIND(",", Overall!M122, FIND(" ", Overall!M122)) - FIND(" ", Overall!M122) - 1) &amp; ", " &amp; MID(Overall!M122, FIND(",", Overall!M122, FIND(",",Overall!M122) + 1) + 2, LEN(Overall!M122))),"")</f>
        <v>44561</v>
      </c>
      <c r="P120" s="7">
        <f>IF(Overall!N122&lt;&gt;"",DATEVALUE(MID(Overall!N122, FIND(",", Overall!N122) + 2, FIND(" ", Overall!N122) - FIND(",", Overall!N122) - 1) &amp; " " &amp; MID(Overall!N122, FIND(" ", Overall!N122) + 1, FIND(",", Overall!N122, FIND(" ", Overall!N122)) - FIND(" ", Overall!N122) - 1) &amp; ", " &amp; MID(Overall!N122, FIND(",", Overall!N122, FIND(",",Overall!N122) + 1) + 2, LEN(Overall!N122))),"")</f>
        <v>44337</v>
      </c>
      <c r="Q120" s="7">
        <f>IF(Overall!O122&lt;&gt;"",DATEVALUE(MID(Overall!O122, FIND(",", Overall!O122) + 2, FIND(" ", Overall!O122) - FIND(",", Overall!O122) - 1) &amp; " " &amp; MID(Overall!O122, FIND(" ", Overall!O122) + 1, FIND(",", Overall!O122, FIND(" ", Overall!O122)) - FIND(" ", Overall!O122) - 1) &amp; ", " &amp; MID(Overall!O122, FIND(",", Overall!O122, FIND(",",Overall!O122) + 1) + 2, LEN(Overall!O122))),"")</f>
        <v>44315</v>
      </c>
      <c r="R120" s="5">
        <f t="shared" si="2"/>
        <v>8</v>
      </c>
      <c r="S120" s="10" t="str">
        <f>IF(Overall!$A122&lt;&gt;"",IF(AND(MONTH($N120) &lt;= 1, MONTH($O120) &gt;= 1), IF($R120 &lt;&gt; "", $H120/$R120, ""), ""),"")</f>
        <v/>
      </c>
      <c r="T120" s="10" t="str">
        <f>IF(Overall!$A122&lt;&gt;"",IF(AND(MONTH($N120) &lt;= 2, MONTH($O120) &gt;= 2), IF($R120 &lt;&gt; "", $H120/$R120, ""), ""),"")</f>
        <v/>
      </c>
      <c r="U120" s="10" t="str">
        <f>IF(Overall!$A122&lt;&gt;"",IF(AND(MONTH($N120) &lt;= 3, MONTH($O120) &gt;= 3), IF($R120 &lt;&gt; "", $H120/$R120, ""), ""),"")</f>
        <v/>
      </c>
      <c r="V120" s="10" t="str">
        <f>IF(Overall!$A122&lt;&gt;"",IF(AND(MONTH($N120) &lt;= 4, MONTH($O120) &gt;= 4), IF($R120 &lt;&gt; "", $H120/$R120, ""), ""),"")</f>
        <v/>
      </c>
      <c r="W120" s="10">
        <f>IF(Overall!$A122&lt;&gt;"",IF(AND(MONTH($N120) &lt;= 5, MONTH($O120) &gt;= 5), IF($R120 &lt;&gt; "", $H120/$R120, ""), ""),"")</f>
        <v>100000</v>
      </c>
      <c r="X120" s="10">
        <f>IF(Overall!$A122&lt;&gt;"",IF(AND(MONTH($N120) &lt;= 6, MONTH($O120) &gt;= 6), IF($R120 &lt;&gt; "", $H120/$R120, ""), ""),"")</f>
        <v>100000</v>
      </c>
      <c r="Y120" s="10">
        <f>IF(Overall!$A122&lt;&gt;"",IF(AND(MONTH($N120) &lt;= 7, MONTH($O120) &gt;= 7 ), IF($R120 &lt;&gt; "", $H120/$R120, ""), ""),"")</f>
        <v>100000</v>
      </c>
      <c r="Z120" s="10">
        <f>IF(Overall!$A122&lt;&gt;"",IF(AND(MONTH($N120) &lt;= 8, MONTH($O120) &gt;= 8), IF($R120 &lt;&gt; "", $H120/$R120, ""), ""),"")</f>
        <v>100000</v>
      </c>
      <c r="AA120" s="10">
        <f>IF(Overall!$A122&lt;&gt;"",IF(AND(MONTH($N120) &lt;= 9, MONTH($O120) &gt;= 9), IF($R120 &lt;&gt; "", $H120/$R120, ""), ""),"")</f>
        <v>100000</v>
      </c>
      <c r="AB120" s="10">
        <f>IF(Overall!$A122&lt;&gt;"",IF(AND(MONTH($N120) &lt;= 10, MONTH($O120) &gt;= 10), IF($R120 &lt;&gt; "", $H120/$R120, ""), ""),"")</f>
        <v>100000</v>
      </c>
      <c r="AC120" s="10">
        <f>IF(Overall!$A122&lt;&gt;"",IF(AND(MONTH($N120) &lt;= 11, MONTH($O120) &gt;= 11), IF($R120 &lt;&gt; "", $H120/$R120, ""), ""),"")</f>
        <v>100000</v>
      </c>
      <c r="AD120" s="10">
        <f>IF(Overall!$A122&lt;&gt;"",IF(AND(MONTH($N120) &lt;= 12, MONTH($O120) &gt;= 12), IF($R120 &lt;&gt; "", $H120/$R120, ""), ""),"")</f>
        <v>100000</v>
      </c>
      <c r="AF120" s="10" t="str">
        <f ca="1">IFERROR(IF(AND(NOW()&lt;= EOMONTH(DATE(YEAR($O120),1, 1), 0), Overall!$A122&lt;&gt;"", MONTH($N120) &lt;= 1, MONTH($O120) &gt;= 1), IF($R120 &lt;&gt; "", $H120/$R120, ""), ""), "")</f>
        <v/>
      </c>
      <c r="AG120" s="10" t="str">
        <f ca="1">IFERROR(IF(AND(NOW()&lt;= EOMONTH(DATE(YEAR($O120),2, 1), 0), Overall!$A122&lt;&gt;"", MONTH($N120) &lt;= 2, MONTH($O120) &gt;= 2), IF($R120 &lt;&gt; "", $H120/$R120, ""), ""), "")</f>
        <v/>
      </c>
      <c r="AH120" s="10" t="str">
        <f ca="1">IFERROR(IF(AND(NOW()&lt;= EOMONTH(DATE(YEAR($O120),3, 1), 0), Overall!$A122&lt;&gt;"", MONTH($N120) &lt;= 3, MONTH($O120) &gt;= 3), IF($R120 &lt;&gt; "", $H120/$R120, ""), ""), "")</f>
        <v/>
      </c>
      <c r="AI120" s="10" t="str">
        <f ca="1">IFERROR(IF(AND(NOW()&lt;= EOMONTH(DATE(YEAR($O120),4, 1), 0), Overall!$A122&lt;&gt;"", MONTH($N120) &lt;= 4, MONTH($O120) &gt;= 4), IF($R120 &lt;&gt; "", $H120/$R120, ""), ""), "")</f>
        <v/>
      </c>
      <c r="AJ120" s="10" t="str">
        <f ca="1">IFERROR(IF(AND(NOW()&lt;= EOMONTH(DATE(YEAR($O120),5, 1), 0), Overall!$A122&lt;&gt;"", MONTH($N120) &lt;= 5, MONTH($O120) &gt;= 5), IF($R120 &lt;&gt; "", $H120/$R120, ""), ""), "")</f>
        <v/>
      </c>
      <c r="AK120" s="10" t="str">
        <f ca="1">IFERROR(IF(AND(NOW()&lt;= EOMONTH(DATE(YEAR($O120),6, 1), 0), Overall!$A122&lt;&gt;"", MONTH($N120) &lt;= 6, MONTH($O120) &gt;= 6), IF($R120 &lt;&gt; "", $H120/$R120, ""), ""), "")</f>
        <v/>
      </c>
      <c r="AL120" s="10" t="str">
        <f ca="1">IFERROR(IF(AND(NOW()&lt;= EOMONTH(DATE(YEAR($O120),7, 1), 0), Overall!$A122&lt;&gt;"", MONTH($N120) &lt;= 7, MONTH($O120) &gt;= 7), IF($R120 &lt;&gt; "", $H120/$R120, ""), ""), "")</f>
        <v/>
      </c>
      <c r="AM120" s="10" t="str">
        <f ca="1">IFERROR(IF(AND(NOW()&lt;= EOMONTH(DATE(YEAR($O120),8, 1), 0), Overall!$A122&lt;&gt;"", MONTH($N120) &lt;= 8, MONTH($O120) &gt;= 8), IF($R120 &lt;&gt; "", $H120/$R120, ""), ""), "")</f>
        <v/>
      </c>
      <c r="AN120" s="10" t="str">
        <f ca="1">IFERROR(IF(AND(NOW()&lt;= EOMONTH(DATE(YEAR($O120),9, 1), 0), Overall!$A122&lt;&gt;"", MONTH($N120) &lt;= 9, MONTH($O120) &gt;= 9), IF($R120 &lt;&gt; "", $H120/$R120, ""), ""), "")</f>
        <v/>
      </c>
      <c r="AO120" s="10" t="str">
        <f ca="1">IFERROR(IF(AND(NOW()&lt;= EOMONTH(DATE(YEAR($O120),10, 1), 0), Overall!$A122&lt;&gt;"", MONTH($N120) &lt;= 10, MONTH($O120) &gt;= 10), IF($R120 &lt;&gt; "", $H120/$R120, ""), ""), "")</f>
        <v/>
      </c>
      <c r="AP120" s="10" t="str">
        <f ca="1">IFERROR(IF(AND(NOW()&lt;= EOMONTH(DATE(YEAR($O120),11, 1), 0), Overall!$A122&lt;&gt;"", MONTH($N120) &lt;=11, MONTH($O120) &gt;= 11), IF($R120 &lt;&gt; "", $H120/$R120, ""), ""), "")</f>
        <v/>
      </c>
      <c r="AQ120" s="10" t="str">
        <f ca="1">IFERROR(IF(AND(NOW()&lt;= EOMONTH(DATE(YEAR($O120),12, 1), 0), Overall!$A122&lt;&gt;"", MONTH($N120) &lt;= 12, MONTH($O120) &gt;= 12), IF($R120 &lt;&gt; "", $H120/$R120, ""), ""), "")</f>
        <v/>
      </c>
      <c r="AR120" s="16">
        <f t="shared" ca="1" si="3"/>
        <v>0</v>
      </c>
    </row>
    <row r="121" spans="1:44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6">
        <f>IF(Overall!F123&lt;&gt;"",VALUE(Overall!F123),"")</f>
        <v>760000</v>
      </c>
      <c r="I121" s="6">
        <f>IF(Overall!G123&lt;&gt;"",VALUE(Overall!G123),"")</f>
        <v>60</v>
      </c>
      <c r="J121" s="6">
        <f>IF(Overall!H123&lt;&gt;"",VALUE(Overall!H123),"")</f>
        <v>0</v>
      </c>
      <c r="K121" s="6">
        <f>IF(Overall!I123&lt;&gt;"",VALUE(Overall!I123),"")</f>
        <v>2.79</v>
      </c>
      <c r="L121" s="6">
        <f>IF(Overall!J123&lt;&gt;"",VALUE(Overall!J123),"")</f>
        <v>0</v>
      </c>
      <c r="M121" s="6">
        <f>IF(Overall!K123&lt;&gt;"",VALUE(Overall!K123),"")</f>
        <v>2.79</v>
      </c>
      <c r="N121" s="7">
        <f>IF(Overall!L123&lt;&gt;"",DATEVALUE(MID(Overall!L123, FIND(",", Overall!L123) + 2, FIND(" ", Overall!L123) - FIND(",", Overall!L123) - 1) &amp; " " &amp; MID(Overall!L123, FIND(" ", Overall!L123) + 1, FIND(",", Overall!L123, FIND(" ", Overall!L123)) - FIND(" ", Overall!L123) - 1) &amp; ", " &amp; MID(Overall!L123, FIND(",", Overall!L123, FIND(",",Overall!L123) + 1) + 2, LEN(Overall!L123))),"")</f>
        <v>44317</v>
      </c>
      <c r="O121" s="7">
        <f>IF(Overall!M123&lt;&gt;"",DATEVALUE(MID(Overall!M123, FIND(",", Overall!M123) + 2, FIND(" ", Overall!M123) - FIND(",", Overall!M123) - 1) &amp; " " &amp; MID(Overall!M123, FIND(" ", Overall!M123) + 1, FIND(",", Overall!M123, FIND(" ", Overall!M123)) - FIND(" ", Overall!M123) - 1) &amp; ", " &amp; MID(Overall!M123, FIND(",", Overall!M123, FIND(",",Overall!M123) + 1) + 2, LEN(Overall!M123))),"")</f>
        <v>44561</v>
      </c>
      <c r="P121" s="7">
        <f>IF(Overall!N123&lt;&gt;"",DATEVALUE(MID(Overall!N123, FIND(",", Overall!N123) + 2, FIND(" ", Overall!N123) - FIND(",", Overall!N123) - 1) &amp; " " &amp; MID(Overall!N123, FIND(" ", Overall!N123) + 1, FIND(",", Overall!N123, FIND(" ", Overall!N123)) - FIND(" ", Overall!N123) - 1) &amp; ", " &amp; MID(Overall!N123, FIND(",", Overall!N123, FIND(",",Overall!N123) + 1) + 2, LEN(Overall!N123))),"")</f>
        <v>44337</v>
      </c>
      <c r="Q121" s="7">
        <f>IF(Overall!O123&lt;&gt;"",DATEVALUE(MID(Overall!O123, FIND(",", Overall!O123) + 2, FIND(" ", Overall!O123) - FIND(",", Overall!O123) - 1) &amp; " " &amp; MID(Overall!O123, FIND(" ", Overall!O123) + 1, FIND(",", Overall!O123, FIND(" ", Overall!O123)) - FIND(" ", Overall!O123) - 1) &amp; ", " &amp; MID(Overall!O123, FIND(",", Overall!O123, FIND(",",Overall!O123) + 1) + 2, LEN(Overall!O123))),"")</f>
        <v>44315</v>
      </c>
      <c r="R121" s="5">
        <f t="shared" si="2"/>
        <v>8</v>
      </c>
      <c r="S121" s="10" t="str">
        <f>IF(Overall!$A123&lt;&gt;"",IF(AND(MONTH($N121) &lt;= 1, MONTH($O121) &gt;= 1), IF($R121 &lt;&gt; "", $H121/$R121, ""), ""),"")</f>
        <v/>
      </c>
      <c r="T121" s="10" t="str">
        <f>IF(Overall!$A123&lt;&gt;"",IF(AND(MONTH($N121) &lt;= 2, MONTH($O121) &gt;= 2), IF($R121 &lt;&gt; "", $H121/$R121, ""), ""),"")</f>
        <v/>
      </c>
      <c r="U121" s="10" t="str">
        <f>IF(Overall!$A123&lt;&gt;"",IF(AND(MONTH($N121) &lt;= 3, MONTH($O121) &gt;= 3), IF($R121 &lt;&gt; "", $H121/$R121, ""), ""),"")</f>
        <v/>
      </c>
      <c r="V121" s="10" t="str">
        <f>IF(Overall!$A123&lt;&gt;"",IF(AND(MONTH($N121) &lt;= 4, MONTH($O121) &gt;= 4), IF($R121 &lt;&gt; "", $H121/$R121, ""), ""),"")</f>
        <v/>
      </c>
      <c r="W121" s="10">
        <f>IF(Overall!$A123&lt;&gt;"",IF(AND(MONTH($N121) &lt;= 5, MONTH($O121) &gt;= 5), IF($R121 &lt;&gt; "", $H121/$R121, ""), ""),"")</f>
        <v>95000</v>
      </c>
      <c r="X121" s="10">
        <f>IF(Overall!$A123&lt;&gt;"",IF(AND(MONTH($N121) &lt;= 6, MONTH($O121) &gt;= 6), IF($R121 &lt;&gt; "", $H121/$R121, ""), ""),"")</f>
        <v>95000</v>
      </c>
      <c r="Y121" s="10">
        <f>IF(Overall!$A123&lt;&gt;"",IF(AND(MONTH($N121) &lt;= 7, MONTH($O121) &gt;= 7 ), IF($R121 &lt;&gt; "", $H121/$R121, ""), ""),"")</f>
        <v>95000</v>
      </c>
      <c r="Z121" s="10">
        <f>IF(Overall!$A123&lt;&gt;"",IF(AND(MONTH($N121) &lt;= 8, MONTH($O121) &gt;= 8), IF($R121 &lt;&gt; "", $H121/$R121, ""), ""),"")</f>
        <v>95000</v>
      </c>
      <c r="AA121" s="10">
        <f>IF(Overall!$A123&lt;&gt;"",IF(AND(MONTH($N121) &lt;= 9, MONTH($O121) &gt;= 9), IF($R121 &lt;&gt; "", $H121/$R121, ""), ""),"")</f>
        <v>95000</v>
      </c>
      <c r="AB121" s="10">
        <f>IF(Overall!$A123&lt;&gt;"",IF(AND(MONTH($N121) &lt;= 10, MONTH($O121) &gt;= 10), IF($R121 &lt;&gt; "", $H121/$R121, ""), ""),"")</f>
        <v>95000</v>
      </c>
      <c r="AC121" s="10">
        <f>IF(Overall!$A123&lt;&gt;"",IF(AND(MONTH($N121) &lt;= 11, MONTH($O121) &gt;= 11), IF($R121 &lt;&gt; "", $H121/$R121, ""), ""),"")</f>
        <v>95000</v>
      </c>
      <c r="AD121" s="10">
        <f>IF(Overall!$A123&lt;&gt;"",IF(AND(MONTH($N121) &lt;= 12, MONTH($O121) &gt;= 12), IF($R121 &lt;&gt; "", $H121/$R121, ""), ""),"")</f>
        <v>95000</v>
      </c>
      <c r="AF121" s="10" t="str">
        <f ca="1">IFERROR(IF(AND(NOW()&lt;= EOMONTH(DATE(YEAR($O121),1, 1), 0), Overall!$A123&lt;&gt;"", MONTH($N121) &lt;= 1, MONTH($O121) &gt;= 1), IF($R121 &lt;&gt; "", $H121/$R121, ""), ""), "")</f>
        <v/>
      </c>
      <c r="AG121" s="10" t="str">
        <f ca="1">IFERROR(IF(AND(NOW()&lt;= EOMONTH(DATE(YEAR($O121),2, 1), 0), Overall!$A123&lt;&gt;"", MONTH($N121) &lt;= 2, MONTH($O121) &gt;= 2), IF($R121 &lt;&gt; "", $H121/$R121, ""), ""), "")</f>
        <v/>
      </c>
      <c r="AH121" s="10" t="str">
        <f ca="1">IFERROR(IF(AND(NOW()&lt;= EOMONTH(DATE(YEAR($O121),3, 1), 0), Overall!$A123&lt;&gt;"", MONTH($N121) &lt;= 3, MONTH($O121) &gt;= 3), IF($R121 &lt;&gt; "", $H121/$R121, ""), ""), "")</f>
        <v/>
      </c>
      <c r="AI121" s="10" t="str">
        <f ca="1">IFERROR(IF(AND(NOW()&lt;= EOMONTH(DATE(YEAR($O121),4, 1), 0), Overall!$A123&lt;&gt;"", MONTH($N121) &lt;= 4, MONTH($O121) &gt;= 4), IF($R121 &lt;&gt; "", $H121/$R121, ""), ""), "")</f>
        <v/>
      </c>
      <c r="AJ121" s="10" t="str">
        <f ca="1">IFERROR(IF(AND(NOW()&lt;= EOMONTH(DATE(YEAR($O121),5, 1), 0), Overall!$A123&lt;&gt;"", MONTH($N121) &lt;= 5, MONTH($O121) &gt;= 5), IF($R121 &lt;&gt; "", $H121/$R121, ""), ""), "")</f>
        <v/>
      </c>
      <c r="AK121" s="10" t="str">
        <f ca="1">IFERROR(IF(AND(NOW()&lt;= EOMONTH(DATE(YEAR($O121),6, 1), 0), Overall!$A123&lt;&gt;"", MONTH($N121) &lt;= 6, MONTH($O121) &gt;= 6), IF($R121 &lt;&gt; "", $H121/$R121, ""), ""), "")</f>
        <v/>
      </c>
      <c r="AL121" s="10" t="str">
        <f ca="1">IFERROR(IF(AND(NOW()&lt;= EOMONTH(DATE(YEAR($O121),7, 1), 0), Overall!$A123&lt;&gt;"", MONTH($N121) &lt;= 7, MONTH($O121) &gt;= 7), IF($R121 &lt;&gt; "", $H121/$R121, ""), ""), "")</f>
        <v/>
      </c>
      <c r="AM121" s="10" t="str">
        <f ca="1">IFERROR(IF(AND(NOW()&lt;= EOMONTH(DATE(YEAR($O121),8, 1), 0), Overall!$A123&lt;&gt;"", MONTH($N121) &lt;= 8, MONTH($O121) &gt;= 8), IF($R121 &lt;&gt; "", $H121/$R121, ""), ""), "")</f>
        <v/>
      </c>
      <c r="AN121" s="10" t="str">
        <f ca="1">IFERROR(IF(AND(NOW()&lt;= EOMONTH(DATE(YEAR($O121),9, 1), 0), Overall!$A123&lt;&gt;"", MONTH($N121) &lt;= 9, MONTH($O121) &gt;= 9), IF($R121 &lt;&gt; "", $H121/$R121, ""), ""), "")</f>
        <v/>
      </c>
      <c r="AO121" s="10" t="str">
        <f ca="1">IFERROR(IF(AND(NOW()&lt;= EOMONTH(DATE(YEAR($O121),10, 1), 0), Overall!$A123&lt;&gt;"", MONTH($N121) &lt;= 10, MONTH($O121) &gt;= 10), IF($R121 &lt;&gt; "", $H121/$R121, ""), ""), "")</f>
        <v/>
      </c>
      <c r="AP121" s="10" t="str">
        <f ca="1">IFERROR(IF(AND(NOW()&lt;= EOMONTH(DATE(YEAR($O121),11, 1), 0), Overall!$A123&lt;&gt;"", MONTH($N121) &lt;=11, MONTH($O121) &gt;= 11), IF($R121 &lt;&gt; "", $H121/$R121, ""), ""), "")</f>
        <v/>
      </c>
      <c r="AQ121" s="10" t="str">
        <f ca="1">IFERROR(IF(AND(NOW()&lt;= EOMONTH(DATE(YEAR($O121),12, 1), 0), Overall!$A123&lt;&gt;"", MONTH($N121) &lt;= 12, MONTH($O121) &gt;= 12), IF($R121 &lt;&gt; "", $H121/$R121, ""), ""), "")</f>
        <v/>
      </c>
      <c r="AR121" s="16">
        <f t="shared" ca="1" si="3"/>
        <v>0</v>
      </c>
    </row>
    <row r="122" spans="1:44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6">
        <f>IF(Overall!F124&lt;&gt;"",VALUE(Overall!F124),"")</f>
        <v>800000</v>
      </c>
      <c r="I122" s="6">
        <f>IF(Overall!G124&lt;&gt;"",VALUE(Overall!G124),"")</f>
        <v>61</v>
      </c>
      <c r="J122" s="6">
        <f>IF(Overall!H124&lt;&gt;"",VALUE(Overall!H124),"")</f>
        <v>0</v>
      </c>
      <c r="K122" s="6">
        <f>IF(Overall!I124&lt;&gt;"",VALUE(Overall!I124),"")</f>
        <v>3.09</v>
      </c>
      <c r="L122" s="6">
        <f>IF(Overall!J124&lt;&gt;"",VALUE(Overall!J124),"")</f>
        <v>0</v>
      </c>
      <c r="M122" s="6">
        <f>IF(Overall!K124&lt;&gt;"",VALUE(Overall!K124),"")</f>
        <v>3.09</v>
      </c>
      <c r="N122" s="7">
        <f>IF(Overall!L124&lt;&gt;"",DATEVALUE(MID(Overall!L124, FIND(",", Overall!L124) + 2, FIND(" ", Overall!L124) - FIND(",", Overall!L124) - 1) &amp; " " &amp; MID(Overall!L124, FIND(" ", Overall!L124) + 1, FIND(",", Overall!L124, FIND(" ", Overall!L124)) - FIND(" ", Overall!L124) - 1) &amp; ", " &amp; MID(Overall!L124, FIND(",", Overall!L124, FIND(",",Overall!L124) + 1) + 2, LEN(Overall!L124))),"")</f>
        <v>44317</v>
      </c>
      <c r="O122" s="7">
        <f>IF(Overall!M124&lt;&gt;"",DATEVALUE(MID(Overall!M124, FIND(",", Overall!M124) + 2, FIND(" ", Overall!M124) - FIND(",", Overall!M124) - 1) &amp; " " &amp; MID(Overall!M124, FIND(" ", Overall!M124) + 1, FIND(",", Overall!M124, FIND(" ", Overall!M124)) - FIND(" ", Overall!M124) - 1) &amp; ", " &amp; MID(Overall!M124, FIND(",", Overall!M124, FIND(",",Overall!M124) + 1) + 2, LEN(Overall!M124))),"")</f>
        <v>44561</v>
      </c>
      <c r="P122" s="7">
        <f>IF(Overall!N124&lt;&gt;"",DATEVALUE(MID(Overall!N124, FIND(",", Overall!N124) + 2, FIND(" ", Overall!N124) - FIND(",", Overall!N124) - 1) &amp; " " &amp; MID(Overall!N124, FIND(" ", Overall!N124) + 1, FIND(",", Overall!N124, FIND(" ", Overall!N124)) - FIND(" ", Overall!N124) - 1) &amp; ", " &amp; MID(Overall!N124, FIND(",", Overall!N124, FIND(",",Overall!N124) + 1) + 2, LEN(Overall!N124))),"")</f>
        <v>44337</v>
      </c>
      <c r="Q122" s="7">
        <f>IF(Overall!O124&lt;&gt;"",DATEVALUE(MID(Overall!O124, FIND(",", Overall!O124) + 2, FIND(" ", Overall!O124) - FIND(",", Overall!O124) - 1) &amp; " " &amp; MID(Overall!O124, FIND(" ", Overall!O124) + 1, FIND(",", Overall!O124, FIND(" ", Overall!O124)) - FIND(" ", Overall!O124) - 1) &amp; ", " &amp; MID(Overall!O124, FIND(",", Overall!O124, FIND(",",Overall!O124) + 1) + 2, LEN(Overall!O124))),"")</f>
        <v>44315</v>
      </c>
      <c r="R122" s="5">
        <f t="shared" si="2"/>
        <v>8</v>
      </c>
      <c r="S122" s="10" t="str">
        <f>IF(Overall!$A124&lt;&gt;"",IF(AND(MONTH($N122) &lt;= 1, MONTH($O122) &gt;= 1), IF($R122 &lt;&gt; "", $H122/$R122, ""), ""),"")</f>
        <v/>
      </c>
      <c r="T122" s="10" t="str">
        <f>IF(Overall!$A124&lt;&gt;"",IF(AND(MONTH($N122) &lt;= 2, MONTH($O122) &gt;= 2), IF($R122 &lt;&gt; "", $H122/$R122, ""), ""),"")</f>
        <v/>
      </c>
      <c r="U122" s="10" t="str">
        <f>IF(Overall!$A124&lt;&gt;"",IF(AND(MONTH($N122) &lt;= 3, MONTH($O122) &gt;= 3), IF($R122 &lt;&gt; "", $H122/$R122, ""), ""),"")</f>
        <v/>
      </c>
      <c r="V122" s="10" t="str">
        <f>IF(Overall!$A124&lt;&gt;"",IF(AND(MONTH($N122) &lt;= 4, MONTH($O122) &gt;= 4), IF($R122 &lt;&gt; "", $H122/$R122, ""), ""),"")</f>
        <v/>
      </c>
      <c r="W122" s="10">
        <f>IF(Overall!$A124&lt;&gt;"",IF(AND(MONTH($N122) &lt;= 5, MONTH($O122) &gt;= 5), IF($R122 &lt;&gt; "", $H122/$R122, ""), ""),"")</f>
        <v>100000</v>
      </c>
      <c r="X122" s="10">
        <f>IF(Overall!$A124&lt;&gt;"",IF(AND(MONTH($N122) &lt;= 6, MONTH($O122) &gt;= 6), IF($R122 &lt;&gt; "", $H122/$R122, ""), ""),"")</f>
        <v>100000</v>
      </c>
      <c r="Y122" s="10">
        <f>IF(Overall!$A124&lt;&gt;"",IF(AND(MONTH($N122) &lt;= 7, MONTH($O122) &gt;= 7 ), IF($R122 &lt;&gt; "", $H122/$R122, ""), ""),"")</f>
        <v>100000</v>
      </c>
      <c r="Z122" s="10">
        <f>IF(Overall!$A124&lt;&gt;"",IF(AND(MONTH($N122) &lt;= 8, MONTH($O122) &gt;= 8), IF($R122 &lt;&gt; "", $H122/$R122, ""), ""),"")</f>
        <v>100000</v>
      </c>
      <c r="AA122" s="10">
        <f>IF(Overall!$A124&lt;&gt;"",IF(AND(MONTH($N122) &lt;= 9, MONTH($O122) &gt;= 9), IF($R122 &lt;&gt; "", $H122/$R122, ""), ""),"")</f>
        <v>100000</v>
      </c>
      <c r="AB122" s="10">
        <f>IF(Overall!$A124&lt;&gt;"",IF(AND(MONTH($N122) &lt;= 10, MONTH($O122) &gt;= 10), IF($R122 &lt;&gt; "", $H122/$R122, ""), ""),"")</f>
        <v>100000</v>
      </c>
      <c r="AC122" s="10">
        <f>IF(Overall!$A124&lt;&gt;"",IF(AND(MONTH($N122) &lt;= 11, MONTH($O122) &gt;= 11), IF($R122 &lt;&gt; "", $H122/$R122, ""), ""),"")</f>
        <v>100000</v>
      </c>
      <c r="AD122" s="10">
        <f>IF(Overall!$A124&lt;&gt;"",IF(AND(MONTH($N122) &lt;= 12, MONTH($O122) &gt;= 12), IF($R122 &lt;&gt; "", $H122/$R122, ""), ""),"")</f>
        <v>100000</v>
      </c>
      <c r="AF122" s="10" t="str">
        <f ca="1">IFERROR(IF(AND(NOW()&lt;= EOMONTH(DATE(YEAR($O122),1, 1), 0), Overall!$A124&lt;&gt;"", MONTH($N122) &lt;= 1, MONTH($O122) &gt;= 1), IF($R122 &lt;&gt; "", $H122/$R122, ""), ""), "")</f>
        <v/>
      </c>
      <c r="AG122" s="10" t="str">
        <f ca="1">IFERROR(IF(AND(NOW()&lt;= EOMONTH(DATE(YEAR($O122),2, 1), 0), Overall!$A124&lt;&gt;"", MONTH($N122) &lt;= 2, MONTH($O122) &gt;= 2), IF($R122 &lt;&gt; "", $H122/$R122, ""), ""), "")</f>
        <v/>
      </c>
      <c r="AH122" s="10" t="str">
        <f ca="1">IFERROR(IF(AND(NOW()&lt;= EOMONTH(DATE(YEAR($O122),3, 1), 0), Overall!$A124&lt;&gt;"", MONTH($N122) &lt;= 3, MONTH($O122) &gt;= 3), IF($R122 &lt;&gt; "", $H122/$R122, ""), ""), "")</f>
        <v/>
      </c>
      <c r="AI122" s="10" t="str">
        <f ca="1">IFERROR(IF(AND(NOW()&lt;= EOMONTH(DATE(YEAR($O122),4, 1), 0), Overall!$A124&lt;&gt;"", MONTH($N122) &lt;= 4, MONTH($O122) &gt;= 4), IF($R122 &lt;&gt; "", $H122/$R122, ""), ""), "")</f>
        <v/>
      </c>
      <c r="AJ122" s="10" t="str">
        <f ca="1">IFERROR(IF(AND(NOW()&lt;= EOMONTH(DATE(YEAR($O122),5, 1), 0), Overall!$A124&lt;&gt;"", MONTH($N122) &lt;= 5, MONTH($O122) &gt;= 5), IF($R122 &lt;&gt; "", $H122/$R122, ""), ""), "")</f>
        <v/>
      </c>
      <c r="AK122" s="10" t="str">
        <f ca="1">IFERROR(IF(AND(NOW()&lt;= EOMONTH(DATE(YEAR($O122),6, 1), 0), Overall!$A124&lt;&gt;"", MONTH($N122) &lt;= 6, MONTH($O122) &gt;= 6), IF($R122 &lt;&gt; "", $H122/$R122, ""), ""), "")</f>
        <v/>
      </c>
      <c r="AL122" s="10" t="str">
        <f ca="1">IFERROR(IF(AND(NOW()&lt;= EOMONTH(DATE(YEAR($O122),7, 1), 0), Overall!$A124&lt;&gt;"", MONTH($N122) &lt;= 7, MONTH($O122) &gt;= 7), IF($R122 &lt;&gt; "", $H122/$R122, ""), ""), "")</f>
        <v/>
      </c>
      <c r="AM122" s="10" t="str">
        <f ca="1">IFERROR(IF(AND(NOW()&lt;= EOMONTH(DATE(YEAR($O122),8, 1), 0), Overall!$A124&lt;&gt;"", MONTH($N122) &lt;= 8, MONTH($O122) &gt;= 8), IF($R122 &lt;&gt; "", $H122/$R122, ""), ""), "")</f>
        <v/>
      </c>
      <c r="AN122" s="10" t="str">
        <f ca="1">IFERROR(IF(AND(NOW()&lt;= EOMONTH(DATE(YEAR($O122),9, 1), 0), Overall!$A124&lt;&gt;"", MONTH($N122) &lt;= 9, MONTH($O122) &gt;= 9), IF($R122 &lt;&gt; "", $H122/$R122, ""), ""), "")</f>
        <v/>
      </c>
      <c r="AO122" s="10" t="str">
        <f ca="1">IFERROR(IF(AND(NOW()&lt;= EOMONTH(DATE(YEAR($O122),10, 1), 0), Overall!$A124&lt;&gt;"", MONTH($N122) &lt;= 10, MONTH($O122) &gt;= 10), IF($R122 &lt;&gt; "", $H122/$R122, ""), ""), "")</f>
        <v/>
      </c>
      <c r="AP122" s="10" t="str">
        <f ca="1">IFERROR(IF(AND(NOW()&lt;= EOMONTH(DATE(YEAR($O122),11, 1), 0), Overall!$A124&lt;&gt;"", MONTH($N122) &lt;=11, MONTH($O122) &gt;= 11), IF($R122 &lt;&gt; "", $H122/$R122, ""), ""), "")</f>
        <v/>
      </c>
      <c r="AQ122" s="10" t="str">
        <f ca="1">IFERROR(IF(AND(NOW()&lt;= EOMONTH(DATE(YEAR($O122),12, 1), 0), Overall!$A124&lt;&gt;"", MONTH($N122) &lt;= 12, MONTH($O122) &gt;= 12), IF($R122 &lt;&gt; "", $H122/$R122, ""), ""), "")</f>
        <v/>
      </c>
      <c r="AR122" s="16">
        <f t="shared" ca="1" si="3"/>
        <v>0</v>
      </c>
    </row>
    <row r="123" spans="1:44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6">
        <f>IF(Overall!F125&lt;&gt;"",VALUE(Overall!F125),"")</f>
        <v>800000</v>
      </c>
      <c r="I123" s="6">
        <f>IF(Overall!G125&lt;&gt;"",VALUE(Overall!G125),"")</f>
        <v>60</v>
      </c>
      <c r="J123" s="6">
        <f>IF(Overall!H125&lt;&gt;"",VALUE(Overall!H125),"")</f>
        <v>0</v>
      </c>
      <c r="K123" s="6">
        <f>IF(Overall!I125&lt;&gt;"",VALUE(Overall!I125),"")</f>
        <v>2.76</v>
      </c>
      <c r="L123" s="6">
        <f>IF(Overall!J125&lt;&gt;"",VALUE(Overall!J125),"")</f>
        <v>0</v>
      </c>
      <c r="M123" s="6">
        <f>IF(Overall!K125&lt;&gt;"",VALUE(Overall!K125),"")</f>
        <v>2.76</v>
      </c>
      <c r="N123" s="7">
        <f>IF(Overall!L125&lt;&gt;"",DATEVALUE(MID(Overall!L125, FIND(",", Overall!L125) + 2, FIND(" ", Overall!L125) - FIND(",", Overall!L125) - 1) &amp; " " &amp; MID(Overall!L125, FIND(" ", Overall!L125) + 1, FIND(",", Overall!L125, FIND(" ", Overall!L125)) - FIND(" ", Overall!L125) - 1) &amp; ", " &amp; MID(Overall!L125, FIND(",", Overall!L125, FIND(",",Overall!L125) + 1) + 2, LEN(Overall!L125))),"")</f>
        <v>44317</v>
      </c>
      <c r="O123" s="7">
        <f>IF(Overall!M125&lt;&gt;"",DATEVALUE(MID(Overall!M125, FIND(",", Overall!M125) + 2, FIND(" ", Overall!M125) - FIND(",", Overall!M125) - 1) &amp; " " &amp; MID(Overall!M125, FIND(" ", Overall!M125) + 1, FIND(",", Overall!M125, FIND(" ", Overall!M125)) - FIND(" ", Overall!M125) - 1) &amp; ", " &amp; MID(Overall!M125, FIND(",", Overall!M125, FIND(",",Overall!M125) + 1) + 2, LEN(Overall!M125))),"")</f>
        <v>44561</v>
      </c>
      <c r="P123" s="7">
        <f>IF(Overall!N125&lt;&gt;"",DATEVALUE(MID(Overall!N125, FIND(",", Overall!N125) + 2, FIND(" ", Overall!N125) - FIND(",", Overall!N125) - 1) &amp; " " &amp; MID(Overall!N125, FIND(" ", Overall!N125) + 1, FIND(",", Overall!N125, FIND(" ", Overall!N125)) - FIND(" ", Overall!N125) - 1) &amp; ", " &amp; MID(Overall!N125, FIND(",", Overall!N125, FIND(",",Overall!N125) + 1) + 2, LEN(Overall!N125))),"")</f>
        <v>44337</v>
      </c>
      <c r="Q123" s="7">
        <f>IF(Overall!O125&lt;&gt;"",DATEVALUE(MID(Overall!O125, FIND(",", Overall!O125) + 2, FIND(" ", Overall!O125) - FIND(",", Overall!O125) - 1) &amp; " " &amp; MID(Overall!O125, FIND(" ", Overall!O125) + 1, FIND(",", Overall!O125, FIND(" ", Overall!O125)) - FIND(" ", Overall!O125) - 1) &amp; ", " &amp; MID(Overall!O125, FIND(",", Overall!O125, FIND(",",Overall!O125) + 1) + 2, LEN(Overall!O125))),"")</f>
        <v>44315</v>
      </c>
      <c r="R123" s="5">
        <f t="shared" si="2"/>
        <v>8</v>
      </c>
      <c r="S123" s="10" t="str">
        <f>IF(Overall!$A125&lt;&gt;"",IF(AND(MONTH($N123) &lt;= 1, MONTH($O123) &gt;= 1), IF($R123 &lt;&gt; "", $H123/$R123, ""), ""),"")</f>
        <v/>
      </c>
      <c r="T123" s="10" t="str">
        <f>IF(Overall!$A125&lt;&gt;"",IF(AND(MONTH($N123) &lt;= 2, MONTH($O123) &gt;= 2), IF($R123 &lt;&gt; "", $H123/$R123, ""), ""),"")</f>
        <v/>
      </c>
      <c r="U123" s="10" t="str">
        <f>IF(Overall!$A125&lt;&gt;"",IF(AND(MONTH($N123) &lt;= 3, MONTH($O123) &gt;= 3), IF($R123 &lt;&gt; "", $H123/$R123, ""), ""),"")</f>
        <v/>
      </c>
      <c r="V123" s="10" t="str">
        <f>IF(Overall!$A125&lt;&gt;"",IF(AND(MONTH($N123) &lt;= 4, MONTH($O123) &gt;= 4), IF($R123 &lt;&gt; "", $H123/$R123, ""), ""),"")</f>
        <v/>
      </c>
      <c r="W123" s="10">
        <f>IF(Overall!$A125&lt;&gt;"",IF(AND(MONTH($N123) &lt;= 5, MONTH($O123) &gt;= 5), IF($R123 &lt;&gt; "", $H123/$R123, ""), ""),"")</f>
        <v>100000</v>
      </c>
      <c r="X123" s="10">
        <f>IF(Overall!$A125&lt;&gt;"",IF(AND(MONTH($N123) &lt;= 6, MONTH($O123) &gt;= 6), IF($R123 &lt;&gt; "", $H123/$R123, ""), ""),"")</f>
        <v>100000</v>
      </c>
      <c r="Y123" s="10">
        <f>IF(Overall!$A125&lt;&gt;"",IF(AND(MONTH($N123) &lt;= 7, MONTH($O123) &gt;= 7 ), IF($R123 &lt;&gt; "", $H123/$R123, ""), ""),"")</f>
        <v>100000</v>
      </c>
      <c r="Z123" s="10">
        <f>IF(Overall!$A125&lt;&gt;"",IF(AND(MONTH($N123) &lt;= 8, MONTH($O123) &gt;= 8), IF($R123 &lt;&gt; "", $H123/$R123, ""), ""),"")</f>
        <v>100000</v>
      </c>
      <c r="AA123" s="10">
        <f>IF(Overall!$A125&lt;&gt;"",IF(AND(MONTH($N123) &lt;= 9, MONTH($O123) &gt;= 9), IF($R123 &lt;&gt; "", $H123/$R123, ""), ""),"")</f>
        <v>100000</v>
      </c>
      <c r="AB123" s="10">
        <f>IF(Overall!$A125&lt;&gt;"",IF(AND(MONTH($N123) &lt;= 10, MONTH($O123) &gt;= 10), IF($R123 &lt;&gt; "", $H123/$R123, ""), ""),"")</f>
        <v>100000</v>
      </c>
      <c r="AC123" s="10">
        <f>IF(Overall!$A125&lt;&gt;"",IF(AND(MONTH($N123) &lt;= 11, MONTH($O123) &gt;= 11), IF($R123 &lt;&gt; "", $H123/$R123, ""), ""),"")</f>
        <v>100000</v>
      </c>
      <c r="AD123" s="10">
        <f>IF(Overall!$A125&lt;&gt;"",IF(AND(MONTH($N123) &lt;= 12, MONTH($O123) &gt;= 12), IF($R123 &lt;&gt; "", $H123/$R123, ""), ""),"")</f>
        <v>100000</v>
      </c>
      <c r="AF123" s="10" t="str">
        <f ca="1">IFERROR(IF(AND(NOW()&lt;= EOMONTH(DATE(YEAR($O123),1, 1), 0), Overall!$A125&lt;&gt;"", MONTH($N123) &lt;= 1, MONTH($O123) &gt;= 1), IF($R123 &lt;&gt; "", $H123/$R123, ""), ""), "")</f>
        <v/>
      </c>
      <c r="AG123" s="10" t="str">
        <f ca="1">IFERROR(IF(AND(NOW()&lt;= EOMONTH(DATE(YEAR($O123),2, 1), 0), Overall!$A125&lt;&gt;"", MONTH($N123) &lt;= 2, MONTH($O123) &gt;= 2), IF($R123 &lt;&gt; "", $H123/$R123, ""), ""), "")</f>
        <v/>
      </c>
      <c r="AH123" s="10" t="str">
        <f ca="1">IFERROR(IF(AND(NOW()&lt;= EOMONTH(DATE(YEAR($O123),3, 1), 0), Overall!$A125&lt;&gt;"", MONTH($N123) &lt;= 3, MONTH($O123) &gt;= 3), IF($R123 &lt;&gt; "", $H123/$R123, ""), ""), "")</f>
        <v/>
      </c>
      <c r="AI123" s="10" t="str">
        <f ca="1">IFERROR(IF(AND(NOW()&lt;= EOMONTH(DATE(YEAR($O123),4, 1), 0), Overall!$A125&lt;&gt;"", MONTH($N123) &lt;= 4, MONTH($O123) &gt;= 4), IF($R123 &lt;&gt; "", $H123/$R123, ""), ""), "")</f>
        <v/>
      </c>
      <c r="AJ123" s="10" t="str">
        <f ca="1">IFERROR(IF(AND(NOW()&lt;= EOMONTH(DATE(YEAR($O123),5, 1), 0), Overall!$A125&lt;&gt;"", MONTH($N123) &lt;= 5, MONTH($O123) &gt;= 5), IF($R123 &lt;&gt; "", $H123/$R123, ""), ""), "")</f>
        <v/>
      </c>
      <c r="AK123" s="10" t="str">
        <f ca="1">IFERROR(IF(AND(NOW()&lt;= EOMONTH(DATE(YEAR($O123),6, 1), 0), Overall!$A125&lt;&gt;"", MONTH($N123) &lt;= 6, MONTH($O123) &gt;= 6), IF($R123 &lt;&gt; "", $H123/$R123, ""), ""), "")</f>
        <v/>
      </c>
      <c r="AL123" s="10" t="str">
        <f ca="1">IFERROR(IF(AND(NOW()&lt;= EOMONTH(DATE(YEAR($O123),7, 1), 0), Overall!$A125&lt;&gt;"", MONTH($N123) &lt;= 7, MONTH($O123) &gt;= 7), IF($R123 &lt;&gt; "", $H123/$R123, ""), ""), "")</f>
        <v/>
      </c>
      <c r="AM123" s="10" t="str">
        <f ca="1">IFERROR(IF(AND(NOW()&lt;= EOMONTH(DATE(YEAR($O123),8, 1), 0), Overall!$A125&lt;&gt;"", MONTH($N123) &lt;= 8, MONTH($O123) &gt;= 8), IF($R123 &lt;&gt; "", $H123/$R123, ""), ""), "")</f>
        <v/>
      </c>
      <c r="AN123" s="10" t="str">
        <f ca="1">IFERROR(IF(AND(NOW()&lt;= EOMONTH(DATE(YEAR($O123),9, 1), 0), Overall!$A125&lt;&gt;"", MONTH($N123) &lt;= 9, MONTH($O123) &gt;= 9), IF($R123 &lt;&gt; "", $H123/$R123, ""), ""), "")</f>
        <v/>
      </c>
      <c r="AO123" s="10" t="str">
        <f ca="1">IFERROR(IF(AND(NOW()&lt;= EOMONTH(DATE(YEAR($O123),10, 1), 0), Overall!$A125&lt;&gt;"", MONTH($N123) &lt;= 10, MONTH($O123) &gt;= 10), IF($R123 &lt;&gt; "", $H123/$R123, ""), ""), "")</f>
        <v/>
      </c>
      <c r="AP123" s="10" t="str">
        <f ca="1">IFERROR(IF(AND(NOW()&lt;= EOMONTH(DATE(YEAR($O123),11, 1), 0), Overall!$A125&lt;&gt;"", MONTH($N123) &lt;=11, MONTH($O123) &gt;= 11), IF($R123 &lt;&gt; "", $H123/$R123, ""), ""), "")</f>
        <v/>
      </c>
      <c r="AQ123" s="10" t="str">
        <f ca="1">IFERROR(IF(AND(NOW()&lt;= EOMONTH(DATE(YEAR($O123),12, 1), 0), Overall!$A125&lt;&gt;"", MONTH($N123) &lt;= 12, MONTH($O123) &gt;= 12), IF($R123 &lt;&gt; "", $H123/$R123, ""), ""), "")</f>
        <v/>
      </c>
      <c r="AR123" s="16">
        <f t="shared" ca="1" si="3"/>
        <v>0</v>
      </c>
    </row>
    <row r="124" spans="1:44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6">
        <f>IF(Overall!F126&lt;&gt;"",VALUE(Overall!F126),"")</f>
        <v>800000</v>
      </c>
      <c r="I124" s="6">
        <f>IF(Overall!G126&lt;&gt;"",VALUE(Overall!G126),"")</f>
        <v>61</v>
      </c>
      <c r="J124" s="6">
        <f>IF(Overall!H126&lt;&gt;"",VALUE(Overall!H126),"")</f>
        <v>0</v>
      </c>
      <c r="K124" s="6">
        <f>IF(Overall!I126&lt;&gt;"",VALUE(Overall!I126),"")</f>
        <v>3.06</v>
      </c>
      <c r="L124" s="6">
        <f>IF(Overall!J126&lt;&gt;"",VALUE(Overall!J126),"")</f>
        <v>0</v>
      </c>
      <c r="M124" s="6">
        <f>IF(Overall!K126&lt;&gt;"",VALUE(Overall!K126),"")</f>
        <v>3.06</v>
      </c>
      <c r="N124" s="7">
        <f>IF(Overall!L126&lt;&gt;"",DATEVALUE(MID(Overall!L126, FIND(",", Overall!L126) + 2, FIND(" ", Overall!L126) - FIND(",", Overall!L126) - 1) &amp; " " &amp; MID(Overall!L126, FIND(" ", Overall!L126) + 1, FIND(",", Overall!L126, FIND(" ", Overall!L126)) - FIND(" ", Overall!L126) - 1) &amp; ", " &amp; MID(Overall!L126, FIND(",", Overall!L126, FIND(",",Overall!L126) + 1) + 2, LEN(Overall!L126))),"")</f>
        <v>44317</v>
      </c>
      <c r="O124" s="7">
        <f>IF(Overall!M126&lt;&gt;"",DATEVALUE(MID(Overall!M126, FIND(",", Overall!M126) + 2, FIND(" ", Overall!M126) - FIND(",", Overall!M126) - 1) &amp; " " &amp; MID(Overall!M126, FIND(" ", Overall!M126) + 1, FIND(",", Overall!M126, FIND(" ", Overall!M126)) - FIND(" ", Overall!M126) - 1) &amp; ", " &amp; MID(Overall!M126, FIND(",", Overall!M126, FIND(",",Overall!M126) + 1) + 2, LEN(Overall!M126))),"")</f>
        <v>44561</v>
      </c>
      <c r="P124" s="7">
        <f>IF(Overall!N126&lt;&gt;"",DATEVALUE(MID(Overall!N126, FIND(",", Overall!N126) + 2, FIND(" ", Overall!N126) - FIND(",", Overall!N126) - 1) &amp; " " &amp; MID(Overall!N126, FIND(" ", Overall!N126) + 1, FIND(",", Overall!N126, FIND(" ", Overall!N126)) - FIND(" ", Overall!N126) - 1) &amp; ", " &amp; MID(Overall!N126, FIND(",", Overall!N126, FIND(",",Overall!N126) + 1) + 2, LEN(Overall!N126))),"")</f>
        <v>44337</v>
      </c>
      <c r="Q124" s="7">
        <f>IF(Overall!O126&lt;&gt;"",DATEVALUE(MID(Overall!O126, FIND(",", Overall!O126) + 2, FIND(" ", Overall!O126) - FIND(",", Overall!O126) - 1) &amp; " " &amp; MID(Overall!O126, FIND(" ", Overall!O126) + 1, FIND(",", Overall!O126, FIND(" ", Overall!O126)) - FIND(" ", Overall!O126) - 1) &amp; ", " &amp; MID(Overall!O126, FIND(",", Overall!O126, FIND(",",Overall!O126) + 1) + 2, LEN(Overall!O126))),"")</f>
        <v>44315</v>
      </c>
      <c r="R124" s="5">
        <f t="shared" si="2"/>
        <v>8</v>
      </c>
      <c r="S124" s="10" t="str">
        <f>IF(Overall!$A126&lt;&gt;"",IF(AND(MONTH($N124) &lt;= 1, MONTH($O124) &gt;= 1), IF($R124 &lt;&gt; "", $H124/$R124, ""), ""),"")</f>
        <v/>
      </c>
      <c r="T124" s="10" t="str">
        <f>IF(Overall!$A126&lt;&gt;"",IF(AND(MONTH($N124) &lt;= 2, MONTH($O124) &gt;= 2), IF($R124 &lt;&gt; "", $H124/$R124, ""), ""),"")</f>
        <v/>
      </c>
      <c r="U124" s="10" t="str">
        <f>IF(Overall!$A126&lt;&gt;"",IF(AND(MONTH($N124) &lt;= 3, MONTH($O124) &gt;= 3), IF($R124 &lt;&gt; "", $H124/$R124, ""), ""),"")</f>
        <v/>
      </c>
      <c r="V124" s="10" t="str">
        <f>IF(Overall!$A126&lt;&gt;"",IF(AND(MONTH($N124) &lt;= 4, MONTH($O124) &gt;= 4), IF($R124 &lt;&gt; "", $H124/$R124, ""), ""),"")</f>
        <v/>
      </c>
      <c r="W124" s="10">
        <f>IF(Overall!$A126&lt;&gt;"",IF(AND(MONTH($N124) &lt;= 5, MONTH($O124) &gt;= 5), IF($R124 &lt;&gt; "", $H124/$R124, ""), ""),"")</f>
        <v>100000</v>
      </c>
      <c r="X124" s="10">
        <f>IF(Overall!$A126&lt;&gt;"",IF(AND(MONTH($N124) &lt;= 6, MONTH($O124) &gt;= 6), IF($R124 &lt;&gt; "", $H124/$R124, ""), ""),"")</f>
        <v>100000</v>
      </c>
      <c r="Y124" s="10">
        <f>IF(Overall!$A126&lt;&gt;"",IF(AND(MONTH($N124) &lt;= 7, MONTH($O124) &gt;= 7 ), IF($R124 &lt;&gt; "", $H124/$R124, ""), ""),"")</f>
        <v>100000</v>
      </c>
      <c r="Z124" s="10">
        <f>IF(Overall!$A126&lt;&gt;"",IF(AND(MONTH($N124) &lt;= 8, MONTH($O124) &gt;= 8), IF($R124 &lt;&gt; "", $H124/$R124, ""), ""),"")</f>
        <v>100000</v>
      </c>
      <c r="AA124" s="10">
        <f>IF(Overall!$A126&lt;&gt;"",IF(AND(MONTH($N124) &lt;= 9, MONTH($O124) &gt;= 9), IF($R124 &lt;&gt; "", $H124/$R124, ""), ""),"")</f>
        <v>100000</v>
      </c>
      <c r="AB124" s="10">
        <f>IF(Overall!$A126&lt;&gt;"",IF(AND(MONTH($N124) &lt;= 10, MONTH($O124) &gt;= 10), IF($R124 &lt;&gt; "", $H124/$R124, ""), ""),"")</f>
        <v>100000</v>
      </c>
      <c r="AC124" s="10">
        <f>IF(Overall!$A126&lt;&gt;"",IF(AND(MONTH($N124) &lt;= 11, MONTH($O124) &gt;= 11), IF($R124 &lt;&gt; "", $H124/$R124, ""), ""),"")</f>
        <v>100000</v>
      </c>
      <c r="AD124" s="10">
        <f>IF(Overall!$A126&lt;&gt;"",IF(AND(MONTH($N124) &lt;= 12, MONTH($O124) &gt;= 12), IF($R124 &lt;&gt; "", $H124/$R124, ""), ""),"")</f>
        <v>100000</v>
      </c>
      <c r="AF124" s="10" t="str">
        <f ca="1">IFERROR(IF(AND(NOW()&lt;= EOMONTH(DATE(YEAR($O124),1, 1), 0), Overall!$A126&lt;&gt;"", MONTH($N124) &lt;= 1, MONTH($O124) &gt;= 1), IF($R124 &lt;&gt; "", $H124/$R124, ""), ""), "")</f>
        <v/>
      </c>
      <c r="AG124" s="10" t="str">
        <f ca="1">IFERROR(IF(AND(NOW()&lt;= EOMONTH(DATE(YEAR($O124),2, 1), 0), Overall!$A126&lt;&gt;"", MONTH($N124) &lt;= 2, MONTH($O124) &gt;= 2), IF($R124 &lt;&gt; "", $H124/$R124, ""), ""), "")</f>
        <v/>
      </c>
      <c r="AH124" s="10" t="str">
        <f ca="1">IFERROR(IF(AND(NOW()&lt;= EOMONTH(DATE(YEAR($O124),3, 1), 0), Overall!$A126&lt;&gt;"", MONTH($N124) &lt;= 3, MONTH($O124) &gt;= 3), IF($R124 &lt;&gt; "", $H124/$R124, ""), ""), "")</f>
        <v/>
      </c>
      <c r="AI124" s="10" t="str">
        <f ca="1">IFERROR(IF(AND(NOW()&lt;= EOMONTH(DATE(YEAR($O124),4, 1), 0), Overall!$A126&lt;&gt;"", MONTH($N124) &lt;= 4, MONTH($O124) &gt;= 4), IF($R124 &lt;&gt; "", $H124/$R124, ""), ""), "")</f>
        <v/>
      </c>
      <c r="AJ124" s="10" t="str">
        <f ca="1">IFERROR(IF(AND(NOW()&lt;= EOMONTH(DATE(YEAR($O124),5, 1), 0), Overall!$A126&lt;&gt;"", MONTH($N124) &lt;= 5, MONTH($O124) &gt;= 5), IF($R124 &lt;&gt; "", $H124/$R124, ""), ""), "")</f>
        <v/>
      </c>
      <c r="AK124" s="10" t="str">
        <f ca="1">IFERROR(IF(AND(NOW()&lt;= EOMONTH(DATE(YEAR($O124),6, 1), 0), Overall!$A126&lt;&gt;"", MONTH($N124) &lt;= 6, MONTH($O124) &gt;= 6), IF($R124 &lt;&gt; "", $H124/$R124, ""), ""), "")</f>
        <v/>
      </c>
      <c r="AL124" s="10" t="str">
        <f ca="1">IFERROR(IF(AND(NOW()&lt;= EOMONTH(DATE(YEAR($O124),7, 1), 0), Overall!$A126&lt;&gt;"", MONTH($N124) &lt;= 7, MONTH($O124) &gt;= 7), IF($R124 &lt;&gt; "", $H124/$R124, ""), ""), "")</f>
        <v/>
      </c>
      <c r="AM124" s="10" t="str">
        <f ca="1">IFERROR(IF(AND(NOW()&lt;= EOMONTH(DATE(YEAR($O124),8, 1), 0), Overall!$A126&lt;&gt;"", MONTH($N124) &lt;= 8, MONTH($O124) &gt;= 8), IF($R124 &lt;&gt; "", $H124/$R124, ""), ""), "")</f>
        <v/>
      </c>
      <c r="AN124" s="10" t="str">
        <f ca="1">IFERROR(IF(AND(NOW()&lt;= EOMONTH(DATE(YEAR($O124),9, 1), 0), Overall!$A126&lt;&gt;"", MONTH($N124) &lt;= 9, MONTH($O124) &gt;= 9), IF($R124 &lt;&gt; "", $H124/$R124, ""), ""), "")</f>
        <v/>
      </c>
      <c r="AO124" s="10" t="str">
        <f ca="1">IFERROR(IF(AND(NOW()&lt;= EOMONTH(DATE(YEAR($O124),10, 1), 0), Overall!$A126&lt;&gt;"", MONTH($N124) &lt;= 10, MONTH($O124) &gt;= 10), IF($R124 &lt;&gt; "", $H124/$R124, ""), ""), "")</f>
        <v/>
      </c>
      <c r="AP124" s="10" t="str">
        <f ca="1">IFERROR(IF(AND(NOW()&lt;= EOMONTH(DATE(YEAR($O124),11, 1), 0), Overall!$A126&lt;&gt;"", MONTH($N124) &lt;=11, MONTH($O124) &gt;= 11), IF($R124 &lt;&gt; "", $H124/$R124, ""), ""), "")</f>
        <v/>
      </c>
      <c r="AQ124" s="10" t="str">
        <f ca="1">IFERROR(IF(AND(NOW()&lt;= EOMONTH(DATE(YEAR($O124),12, 1), 0), Overall!$A126&lt;&gt;"", MONTH($N124) &lt;= 12, MONTH($O124) &gt;= 12), IF($R124 &lt;&gt; "", $H124/$R124, ""), ""), "")</f>
        <v/>
      </c>
      <c r="AR124" s="16">
        <f t="shared" ca="1" si="3"/>
        <v>0</v>
      </c>
    </row>
    <row r="125" spans="1:44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6">
        <f>IF(Overall!F127&lt;&gt;"",VALUE(Overall!F127),"")</f>
        <v>300000</v>
      </c>
      <c r="I125" s="6">
        <f>IF(Overall!G127&lt;&gt;"",VALUE(Overall!G127),"")</f>
        <v>64</v>
      </c>
      <c r="J125" s="6">
        <f>IF(Overall!H127&lt;&gt;"",VALUE(Overall!H127),"")</f>
        <v>40</v>
      </c>
      <c r="K125" s="6">
        <f>IF(Overall!I127&lt;&gt;"",VALUE(Overall!I127),"")</f>
        <v>2.52</v>
      </c>
      <c r="L125" s="6">
        <f>IF(Overall!J127&lt;&gt;"",VALUE(Overall!J127),"")</f>
        <v>0.32</v>
      </c>
      <c r="M125" s="6">
        <f>IF(Overall!K127&lt;&gt;"",VALUE(Overall!K127),"")</f>
        <v>2.2000000000000002</v>
      </c>
      <c r="N125" s="7">
        <f>IF(Overall!L127&lt;&gt;"",DATEVALUE(MID(Overall!L127, FIND(",", Overall!L127) + 2, FIND(" ", Overall!L127) - FIND(",", Overall!L127) - 1) &amp; " " &amp; MID(Overall!L127, FIND(" ", Overall!L127) + 1, FIND(",", Overall!L127, FIND(" ", Overall!L127)) - FIND(" ", Overall!L127) - 1) &amp; ", " &amp; MID(Overall!L127, FIND(",", Overall!L127, FIND(",",Overall!L127) + 1) + 2, LEN(Overall!L127))),"")</f>
        <v>44562</v>
      </c>
      <c r="O125" s="7">
        <f>IF(Overall!M127&lt;&gt;"",DATEVALUE(MID(Overall!M127, FIND(",", Overall!M127) + 2, FIND(" ", Overall!M127) - FIND(",", Overall!M127) - 1) &amp; " " &amp; MID(Overall!M127, FIND(" ", Overall!M127) + 1, FIND(",", Overall!M127, FIND(" ", Overall!M127)) - FIND(" ", Overall!M127) - 1) &amp; ", " &amp; MID(Overall!M127, FIND(",", Overall!M127, FIND(",",Overall!M127) + 1) + 2, LEN(Overall!M127))),"")</f>
        <v>44742</v>
      </c>
      <c r="P125" s="7">
        <f>IF(Overall!N127&lt;&gt;"",DATEVALUE(MID(Overall!N127, FIND(",", Overall!N127) + 2, FIND(" ", Overall!N127) - FIND(",", Overall!N127) - 1) &amp; " " &amp; MID(Overall!N127, FIND(" ", Overall!N127) + 1, FIND(",", Overall!N127, FIND(" ", Overall!N127)) - FIND(" ", Overall!N127) - 1) &amp; ", " &amp; MID(Overall!N127, FIND(",", Overall!N127, FIND(",",Overall!N127) + 1) + 2, LEN(Overall!N127))),"")</f>
        <v>44501</v>
      </c>
      <c r="Q125" s="7">
        <f>IF(Overall!O127&lt;&gt;"",DATEVALUE(MID(Overall!O127, FIND(",", Overall!O127) + 2, FIND(" ", Overall!O127) - FIND(",", Overall!O127) - 1) &amp; " " &amp; MID(Overall!O127, FIND(" ", Overall!O127) + 1, FIND(",", Overall!O127, FIND(" ", Overall!O127)) - FIND(" ", Overall!O127) - 1) &amp; ", " &amp; MID(Overall!O127, FIND(",", Overall!O127, FIND(",",Overall!O127) + 1) + 2, LEN(Overall!O127))),"")</f>
        <v>44480</v>
      </c>
      <c r="R125" s="5">
        <f t="shared" si="2"/>
        <v>6</v>
      </c>
      <c r="S125" s="10">
        <f>IF(Overall!$A127&lt;&gt;"",IF(AND(MONTH($N125) &lt;= 1, MONTH($O125) &gt;= 1), IF($R125 &lt;&gt; "", $H125/$R125, ""), ""),"")</f>
        <v>50000</v>
      </c>
      <c r="T125" s="10">
        <f>IF(Overall!$A127&lt;&gt;"",IF(AND(MONTH($N125) &lt;= 2, MONTH($O125) &gt;= 2), IF($R125 &lt;&gt; "", $H125/$R125, ""), ""),"")</f>
        <v>50000</v>
      </c>
      <c r="U125" s="10">
        <f>IF(Overall!$A127&lt;&gt;"",IF(AND(MONTH($N125) &lt;= 3, MONTH($O125) &gt;= 3), IF($R125 &lt;&gt; "", $H125/$R125, ""), ""),"")</f>
        <v>50000</v>
      </c>
      <c r="V125" s="10">
        <f>IF(Overall!$A127&lt;&gt;"",IF(AND(MONTH($N125) &lt;= 4, MONTH($O125) &gt;= 4), IF($R125 &lt;&gt; "", $H125/$R125, ""), ""),"")</f>
        <v>50000</v>
      </c>
      <c r="W125" s="10">
        <f>IF(Overall!$A127&lt;&gt;"",IF(AND(MONTH($N125) &lt;= 5, MONTH($O125) &gt;= 5), IF($R125 &lt;&gt; "", $H125/$R125, ""), ""),"")</f>
        <v>50000</v>
      </c>
      <c r="X125" s="10">
        <f>IF(Overall!$A127&lt;&gt;"",IF(AND(MONTH($N125) &lt;= 6, MONTH($O125) &gt;= 6), IF($R125 &lt;&gt; "", $H125/$R125, ""), ""),"")</f>
        <v>50000</v>
      </c>
      <c r="Y125" s="10" t="str">
        <f>IF(Overall!$A127&lt;&gt;"",IF(AND(MONTH($N125) &lt;= 7, MONTH($O125) &gt;= 7 ), IF($R125 &lt;&gt; "", $H125/$R125, ""), ""),"")</f>
        <v/>
      </c>
      <c r="Z125" s="10" t="str">
        <f>IF(Overall!$A127&lt;&gt;"",IF(AND(MONTH($N125) &lt;= 8, MONTH($O125) &gt;= 8), IF($R125 &lt;&gt; "", $H125/$R125, ""), ""),"")</f>
        <v/>
      </c>
      <c r="AA125" s="10" t="str">
        <f>IF(Overall!$A127&lt;&gt;"",IF(AND(MONTH($N125) &lt;= 9, MONTH($O125) &gt;= 9), IF($R125 &lt;&gt; "", $H125/$R125, ""), ""),"")</f>
        <v/>
      </c>
      <c r="AB125" s="10" t="str">
        <f>IF(Overall!$A127&lt;&gt;"",IF(AND(MONTH($N125) &lt;= 10, MONTH($O125) &gt;= 10), IF($R125 &lt;&gt; "", $H125/$R125, ""), ""),"")</f>
        <v/>
      </c>
      <c r="AC125" s="10" t="str">
        <f>IF(Overall!$A127&lt;&gt;"",IF(AND(MONTH($N125) &lt;= 11, MONTH($O125) &gt;= 11), IF($R125 &lt;&gt; "", $H125/$R125, ""), ""),"")</f>
        <v/>
      </c>
      <c r="AD125" s="10" t="str">
        <f>IF(Overall!$A127&lt;&gt;"",IF(AND(MONTH($N125) &lt;= 12, MONTH($O125) &gt;= 12), IF($R125 &lt;&gt; "", $H125/$R125, ""), ""),"")</f>
        <v/>
      </c>
      <c r="AF125" s="10" t="str">
        <f ca="1">IFERROR(IF(AND(NOW()&lt;= EOMONTH(DATE(YEAR($O125),1, 1), 0), Overall!$A127&lt;&gt;"", MONTH($N125) &lt;= 1, MONTH($O125) &gt;= 1), IF($R125 &lt;&gt; "", $H125/$R125, ""), ""), "")</f>
        <v/>
      </c>
      <c r="AG125" s="10" t="str">
        <f ca="1">IFERROR(IF(AND(NOW()&lt;= EOMONTH(DATE(YEAR($O125),2, 1), 0), Overall!$A127&lt;&gt;"", MONTH($N125) &lt;= 2, MONTH($O125) &gt;= 2), IF($R125 &lt;&gt; "", $H125/$R125, ""), ""), "")</f>
        <v/>
      </c>
      <c r="AH125" s="10" t="str">
        <f ca="1">IFERROR(IF(AND(NOW()&lt;= EOMONTH(DATE(YEAR($O125),3, 1), 0), Overall!$A127&lt;&gt;"", MONTH($N125) &lt;= 3, MONTH($O125) &gt;= 3), IF($R125 &lt;&gt; "", $H125/$R125, ""), ""), "")</f>
        <v/>
      </c>
      <c r="AI125" s="10" t="str">
        <f ca="1">IFERROR(IF(AND(NOW()&lt;= EOMONTH(DATE(YEAR($O125),4, 1), 0), Overall!$A127&lt;&gt;"", MONTH($N125) &lt;= 4, MONTH($O125) &gt;= 4), IF($R125 &lt;&gt; "", $H125/$R125, ""), ""), "")</f>
        <v/>
      </c>
      <c r="AJ125" s="10" t="str">
        <f ca="1">IFERROR(IF(AND(NOW()&lt;= EOMONTH(DATE(YEAR($O125),5, 1), 0), Overall!$A127&lt;&gt;"", MONTH($N125) &lt;= 5, MONTH($O125) &gt;= 5), IF($R125 &lt;&gt; "", $H125/$R125, ""), ""), "")</f>
        <v/>
      </c>
      <c r="AK125" s="10" t="str">
        <f ca="1">IFERROR(IF(AND(NOW()&lt;= EOMONTH(DATE(YEAR($O125),6, 1), 0), Overall!$A127&lt;&gt;"", MONTH($N125) &lt;= 6, MONTH($O125) &gt;= 6), IF($R125 &lt;&gt; "", $H125/$R125, ""), ""), "")</f>
        <v/>
      </c>
      <c r="AL125" s="10" t="str">
        <f ca="1">IFERROR(IF(AND(NOW()&lt;= EOMONTH(DATE(YEAR($O125),7, 1), 0), Overall!$A127&lt;&gt;"", MONTH($N125) &lt;= 7, MONTH($O125) &gt;= 7), IF($R125 &lt;&gt; "", $H125/$R125, ""), ""), "")</f>
        <v/>
      </c>
      <c r="AM125" s="10" t="str">
        <f ca="1">IFERROR(IF(AND(NOW()&lt;= EOMONTH(DATE(YEAR($O125),8, 1), 0), Overall!$A127&lt;&gt;"", MONTH($N125) &lt;= 8, MONTH($O125) &gt;= 8), IF($R125 &lt;&gt; "", $H125/$R125, ""), ""), "")</f>
        <v/>
      </c>
      <c r="AN125" s="10" t="str">
        <f ca="1">IFERROR(IF(AND(NOW()&lt;= EOMONTH(DATE(YEAR($O125),9, 1), 0), Overall!$A127&lt;&gt;"", MONTH($N125) &lt;= 9, MONTH($O125) &gt;= 9), IF($R125 &lt;&gt; "", $H125/$R125, ""), ""), "")</f>
        <v/>
      </c>
      <c r="AO125" s="10" t="str">
        <f ca="1">IFERROR(IF(AND(NOW()&lt;= EOMONTH(DATE(YEAR($O125),10, 1), 0), Overall!$A127&lt;&gt;"", MONTH($N125) &lt;= 10, MONTH($O125) &gt;= 10), IF($R125 &lt;&gt; "", $H125/$R125, ""), ""), "")</f>
        <v/>
      </c>
      <c r="AP125" s="10" t="str">
        <f ca="1">IFERROR(IF(AND(NOW()&lt;= EOMONTH(DATE(YEAR($O125),11, 1), 0), Overall!$A127&lt;&gt;"", MONTH($N125) &lt;=11, MONTH($O125) &gt;= 11), IF($R125 &lt;&gt; "", $H125/$R125, ""), ""), "")</f>
        <v/>
      </c>
      <c r="AQ125" s="10" t="str">
        <f ca="1">IFERROR(IF(AND(NOW()&lt;= EOMONTH(DATE(YEAR($O125),12, 1), 0), Overall!$A127&lt;&gt;"", MONTH($N125) &lt;= 12, MONTH($O125) &gt;= 12), IF($R125 &lt;&gt; "", $H125/$R125, ""), ""), "")</f>
        <v/>
      </c>
      <c r="AR125" s="16">
        <f t="shared" ca="1" si="3"/>
        <v>0</v>
      </c>
    </row>
    <row r="126" spans="1:44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6">
        <f>IF(Overall!F128&lt;&gt;"",VALUE(Overall!F128),"")</f>
        <v>300000</v>
      </c>
      <c r="I126" s="6">
        <f>IF(Overall!G128&lt;&gt;"",VALUE(Overall!G128),"")</f>
        <v>64</v>
      </c>
      <c r="J126" s="6">
        <f>IF(Overall!H128&lt;&gt;"",VALUE(Overall!H128),"")</f>
        <v>38</v>
      </c>
      <c r="K126" s="6">
        <f>IF(Overall!I128&lt;&gt;"",VALUE(Overall!I128),"")</f>
        <v>2.5499999999999998</v>
      </c>
      <c r="L126" s="6">
        <f>IF(Overall!J128&lt;&gt;"",VALUE(Overall!J128),"")</f>
        <v>0.23</v>
      </c>
      <c r="M126" s="6">
        <f>IF(Overall!K128&lt;&gt;"",VALUE(Overall!K128),"")</f>
        <v>2.3199999999999998</v>
      </c>
      <c r="N126" s="7">
        <f>IF(Overall!L128&lt;&gt;"",DATEVALUE(MID(Overall!L128, FIND(",", Overall!L128) + 2, FIND(" ", Overall!L128) - FIND(",", Overall!L128) - 1) &amp; " " &amp; MID(Overall!L128, FIND(" ", Overall!L128) + 1, FIND(",", Overall!L128, FIND(" ", Overall!L128)) - FIND(" ", Overall!L128) - 1) &amp; ", " &amp; MID(Overall!L128, FIND(",", Overall!L128, FIND(",",Overall!L128) + 1) + 2, LEN(Overall!L128))),"")</f>
        <v>44562</v>
      </c>
      <c r="O126" s="7">
        <f>IF(Overall!M128&lt;&gt;"",DATEVALUE(MID(Overall!M128, FIND(",", Overall!M128) + 2, FIND(" ", Overall!M128) - FIND(",", Overall!M128) - 1) &amp; " " &amp; MID(Overall!M128, FIND(" ", Overall!M128) + 1, FIND(",", Overall!M128, FIND(" ", Overall!M128)) - FIND(" ", Overall!M128) - 1) &amp; ", " &amp; MID(Overall!M128, FIND(",", Overall!M128, FIND(",",Overall!M128) + 1) + 2, LEN(Overall!M128))),"")</f>
        <v>44742</v>
      </c>
      <c r="P126" s="7">
        <f>IF(Overall!N128&lt;&gt;"",DATEVALUE(MID(Overall!N128, FIND(",", Overall!N128) + 2, FIND(" ", Overall!N128) - FIND(",", Overall!N128) - 1) &amp; " " &amp; MID(Overall!N128, FIND(" ", Overall!N128) + 1, FIND(",", Overall!N128, FIND(" ", Overall!N128)) - FIND(" ", Overall!N128) - 1) &amp; ", " &amp; MID(Overall!N128, FIND(",", Overall!N128, FIND(",",Overall!N128) + 1) + 2, LEN(Overall!N128))),"")</f>
        <v>44501</v>
      </c>
      <c r="Q126" s="7">
        <f>IF(Overall!O128&lt;&gt;"",DATEVALUE(MID(Overall!O128, FIND(",", Overall!O128) + 2, FIND(" ", Overall!O128) - FIND(",", Overall!O128) - 1) &amp; " " &amp; MID(Overall!O128, FIND(" ", Overall!O128) + 1, FIND(",", Overall!O128, FIND(" ", Overall!O128)) - FIND(" ", Overall!O128) - 1) &amp; ", " &amp; MID(Overall!O128, FIND(",", Overall!O128, FIND(",",Overall!O128) + 1) + 2, LEN(Overall!O128))),"")</f>
        <v>44480</v>
      </c>
      <c r="R126" s="5">
        <f t="shared" si="2"/>
        <v>6</v>
      </c>
      <c r="S126" s="10">
        <f>IF(Overall!$A128&lt;&gt;"",IF(AND(MONTH($N126) &lt;= 1, MONTH($O126) &gt;= 1), IF($R126 &lt;&gt; "", $H126/$R126, ""), ""),"")</f>
        <v>50000</v>
      </c>
      <c r="T126" s="10">
        <f>IF(Overall!$A128&lt;&gt;"",IF(AND(MONTH($N126) &lt;= 2, MONTH($O126) &gt;= 2), IF($R126 &lt;&gt; "", $H126/$R126, ""), ""),"")</f>
        <v>50000</v>
      </c>
      <c r="U126" s="10">
        <f>IF(Overall!$A128&lt;&gt;"",IF(AND(MONTH($N126) &lt;= 3, MONTH($O126) &gt;= 3), IF($R126 &lt;&gt; "", $H126/$R126, ""), ""),"")</f>
        <v>50000</v>
      </c>
      <c r="V126" s="10">
        <f>IF(Overall!$A128&lt;&gt;"",IF(AND(MONTH($N126) &lt;= 4, MONTH($O126) &gt;= 4), IF($R126 &lt;&gt; "", $H126/$R126, ""), ""),"")</f>
        <v>50000</v>
      </c>
      <c r="W126" s="10">
        <f>IF(Overall!$A128&lt;&gt;"",IF(AND(MONTH($N126) &lt;= 5, MONTH($O126) &gt;= 5), IF($R126 &lt;&gt; "", $H126/$R126, ""), ""),"")</f>
        <v>50000</v>
      </c>
      <c r="X126" s="10">
        <f>IF(Overall!$A128&lt;&gt;"",IF(AND(MONTH($N126) &lt;= 6, MONTH($O126) &gt;= 6), IF($R126 &lt;&gt; "", $H126/$R126, ""), ""),"")</f>
        <v>50000</v>
      </c>
      <c r="Y126" s="10" t="str">
        <f>IF(Overall!$A128&lt;&gt;"",IF(AND(MONTH($N126) &lt;= 7, MONTH($O126) &gt;= 7 ), IF($R126 &lt;&gt; "", $H126/$R126, ""), ""),"")</f>
        <v/>
      </c>
      <c r="Z126" s="10" t="str">
        <f>IF(Overall!$A128&lt;&gt;"",IF(AND(MONTH($N126) &lt;= 8, MONTH($O126) &gt;= 8), IF($R126 &lt;&gt; "", $H126/$R126, ""), ""),"")</f>
        <v/>
      </c>
      <c r="AA126" s="10" t="str">
        <f>IF(Overall!$A128&lt;&gt;"",IF(AND(MONTH($N126) &lt;= 9, MONTH($O126) &gt;= 9), IF($R126 &lt;&gt; "", $H126/$R126, ""), ""),"")</f>
        <v/>
      </c>
      <c r="AB126" s="10" t="str">
        <f>IF(Overall!$A128&lt;&gt;"",IF(AND(MONTH($N126) &lt;= 10, MONTH($O126) &gt;= 10), IF($R126 &lt;&gt; "", $H126/$R126, ""), ""),"")</f>
        <v/>
      </c>
      <c r="AC126" s="10" t="str">
        <f>IF(Overall!$A128&lt;&gt;"",IF(AND(MONTH($N126) &lt;= 11, MONTH($O126) &gt;= 11), IF($R126 &lt;&gt; "", $H126/$R126, ""), ""),"")</f>
        <v/>
      </c>
      <c r="AD126" s="10" t="str">
        <f>IF(Overall!$A128&lt;&gt;"",IF(AND(MONTH($N126) &lt;= 12, MONTH($O126) &gt;= 12), IF($R126 &lt;&gt; "", $H126/$R126, ""), ""),"")</f>
        <v/>
      </c>
      <c r="AF126" s="10" t="str">
        <f ca="1">IFERROR(IF(AND(NOW()&lt;= EOMONTH(DATE(YEAR($O126),1, 1), 0), Overall!$A128&lt;&gt;"", MONTH($N126) &lt;= 1, MONTH($O126) &gt;= 1), IF($R126 &lt;&gt; "", $H126/$R126, ""), ""), "")</f>
        <v/>
      </c>
      <c r="AG126" s="10" t="str">
        <f ca="1">IFERROR(IF(AND(NOW()&lt;= EOMONTH(DATE(YEAR($O126),2, 1), 0), Overall!$A128&lt;&gt;"", MONTH($N126) &lt;= 2, MONTH($O126) &gt;= 2), IF($R126 &lt;&gt; "", $H126/$R126, ""), ""), "")</f>
        <v/>
      </c>
      <c r="AH126" s="10" t="str">
        <f ca="1">IFERROR(IF(AND(NOW()&lt;= EOMONTH(DATE(YEAR($O126),3, 1), 0), Overall!$A128&lt;&gt;"", MONTH($N126) &lt;= 3, MONTH($O126) &gt;= 3), IF($R126 &lt;&gt; "", $H126/$R126, ""), ""), "")</f>
        <v/>
      </c>
      <c r="AI126" s="10" t="str">
        <f ca="1">IFERROR(IF(AND(NOW()&lt;= EOMONTH(DATE(YEAR($O126),4, 1), 0), Overall!$A128&lt;&gt;"", MONTH($N126) &lt;= 4, MONTH($O126) &gt;= 4), IF($R126 &lt;&gt; "", $H126/$R126, ""), ""), "")</f>
        <v/>
      </c>
      <c r="AJ126" s="10" t="str">
        <f ca="1">IFERROR(IF(AND(NOW()&lt;= EOMONTH(DATE(YEAR($O126),5, 1), 0), Overall!$A128&lt;&gt;"", MONTH($N126) &lt;= 5, MONTH($O126) &gt;= 5), IF($R126 &lt;&gt; "", $H126/$R126, ""), ""), "")</f>
        <v/>
      </c>
      <c r="AK126" s="10" t="str">
        <f ca="1">IFERROR(IF(AND(NOW()&lt;= EOMONTH(DATE(YEAR($O126),6, 1), 0), Overall!$A128&lt;&gt;"", MONTH($N126) &lt;= 6, MONTH($O126) &gt;= 6), IF($R126 &lt;&gt; "", $H126/$R126, ""), ""), "")</f>
        <v/>
      </c>
      <c r="AL126" s="10" t="str">
        <f ca="1">IFERROR(IF(AND(NOW()&lt;= EOMONTH(DATE(YEAR($O126),7, 1), 0), Overall!$A128&lt;&gt;"", MONTH($N126) &lt;= 7, MONTH($O126) &gt;= 7), IF($R126 &lt;&gt; "", $H126/$R126, ""), ""), "")</f>
        <v/>
      </c>
      <c r="AM126" s="10" t="str">
        <f ca="1">IFERROR(IF(AND(NOW()&lt;= EOMONTH(DATE(YEAR($O126),8, 1), 0), Overall!$A128&lt;&gt;"", MONTH($N126) &lt;= 8, MONTH($O126) &gt;= 8), IF($R126 &lt;&gt; "", $H126/$R126, ""), ""), "")</f>
        <v/>
      </c>
      <c r="AN126" s="10" t="str">
        <f ca="1">IFERROR(IF(AND(NOW()&lt;= EOMONTH(DATE(YEAR($O126),9, 1), 0), Overall!$A128&lt;&gt;"", MONTH($N126) &lt;= 9, MONTH($O126) &gt;= 9), IF($R126 &lt;&gt; "", $H126/$R126, ""), ""), "")</f>
        <v/>
      </c>
      <c r="AO126" s="10" t="str">
        <f ca="1">IFERROR(IF(AND(NOW()&lt;= EOMONTH(DATE(YEAR($O126),10, 1), 0), Overall!$A128&lt;&gt;"", MONTH($N126) &lt;= 10, MONTH($O126) &gt;= 10), IF($R126 &lt;&gt; "", $H126/$R126, ""), ""), "")</f>
        <v/>
      </c>
      <c r="AP126" s="10" t="str">
        <f ca="1">IFERROR(IF(AND(NOW()&lt;= EOMONTH(DATE(YEAR($O126),11, 1), 0), Overall!$A128&lt;&gt;"", MONTH($N126) &lt;=11, MONTH($O126) &gt;= 11), IF($R126 &lt;&gt; "", $H126/$R126, ""), ""), "")</f>
        <v/>
      </c>
      <c r="AQ126" s="10" t="str">
        <f ca="1">IFERROR(IF(AND(NOW()&lt;= EOMONTH(DATE(YEAR($O126),12, 1), 0), Overall!$A128&lt;&gt;"", MONTH($N126) &lt;= 12, MONTH($O126) &gt;= 12), IF($R126 &lt;&gt; "", $H126/$R126, ""), ""), "")</f>
        <v/>
      </c>
      <c r="AR126" s="16">
        <f t="shared" ca="1" si="3"/>
        <v>0</v>
      </c>
    </row>
    <row r="127" spans="1:44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6">
        <f>IF(Overall!F129&lt;&gt;"",VALUE(Overall!F129),"")</f>
        <v>300000</v>
      </c>
      <c r="I127" s="6">
        <f>IF(Overall!G129&lt;&gt;"",VALUE(Overall!G129),"")</f>
        <v>65</v>
      </c>
      <c r="J127" s="6">
        <f>IF(Overall!H129&lt;&gt;"",VALUE(Overall!H129),"")</f>
        <v>40</v>
      </c>
      <c r="K127" s="6">
        <f>IF(Overall!I129&lt;&gt;"",VALUE(Overall!I129),"")</f>
        <v>2.69</v>
      </c>
      <c r="L127" s="6">
        <f>IF(Overall!J129&lt;&gt;"",VALUE(Overall!J129),"")</f>
        <v>0.3</v>
      </c>
      <c r="M127" s="6">
        <f>IF(Overall!K129&lt;&gt;"",VALUE(Overall!K129),"")</f>
        <v>2.39</v>
      </c>
      <c r="N127" s="7">
        <f>IF(Overall!L129&lt;&gt;"",DATEVALUE(MID(Overall!L129, FIND(",", Overall!L129) + 2, FIND(" ", Overall!L129) - FIND(",", Overall!L129) - 1) &amp; " " &amp; MID(Overall!L129, FIND(" ", Overall!L129) + 1, FIND(",", Overall!L129, FIND(" ", Overall!L129)) - FIND(" ", Overall!L129) - 1) &amp; ", " &amp; MID(Overall!L129, FIND(",", Overall!L129, FIND(",",Overall!L129) + 1) + 2, LEN(Overall!L129))),"")</f>
        <v>44562</v>
      </c>
      <c r="O127" s="7">
        <f>IF(Overall!M129&lt;&gt;"",DATEVALUE(MID(Overall!M129, FIND(",", Overall!M129) + 2, FIND(" ", Overall!M129) - FIND(",", Overall!M129) - 1) &amp; " " &amp; MID(Overall!M129, FIND(" ", Overall!M129) + 1, FIND(",", Overall!M129, FIND(" ", Overall!M129)) - FIND(" ", Overall!M129) - 1) &amp; ", " &amp; MID(Overall!M129, FIND(",", Overall!M129, FIND(",",Overall!M129) + 1) + 2, LEN(Overall!M129))),"")</f>
        <v>44742</v>
      </c>
      <c r="P127" s="7">
        <f>IF(Overall!N129&lt;&gt;"",DATEVALUE(MID(Overall!N129, FIND(",", Overall!N129) + 2, FIND(" ", Overall!N129) - FIND(",", Overall!N129) - 1) &amp; " " &amp; MID(Overall!N129, FIND(" ", Overall!N129) + 1, FIND(",", Overall!N129, FIND(" ", Overall!N129)) - FIND(" ", Overall!N129) - 1) &amp; ", " &amp; MID(Overall!N129, FIND(",", Overall!N129, FIND(",",Overall!N129) + 1) + 2, LEN(Overall!N129))),"")</f>
        <v>44501</v>
      </c>
      <c r="Q127" s="7">
        <f>IF(Overall!O129&lt;&gt;"",DATEVALUE(MID(Overall!O129, FIND(",", Overall!O129) + 2, FIND(" ", Overall!O129) - FIND(",", Overall!O129) - 1) &amp; " " &amp; MID(Overall!O129, FIND(" ", Overall!O129) + 1, FIND(",", Overall!O129, FIND(" ", Overall!O129)) - FIND(" ", Overall!O129) - 1) &amp; ", " &amp; MID(Overall!O129, FIND(",", Overall!O129, FIND(",",Overall!O129) + 1) + 2, LEN(Overall!O129))),"")</f>
        <v>44480</v>
      </c>
      <c r="R127" s="5">
        <f t="shared" si="2"/>
        <v>6</v>
      </c>
      <c r="S127" s="10">
        <f>IF(Overall!$A129&lt;&gt;"",IF(AND(MONTH($N127) &lt;= 1, MONTH($O127) &gt;= 1), IF($R127 &lt;&gt; "", $H127/$R127, ""), ""),"")</f>
        <v>50000</v>
      </c>
      <c r="T127" s="10">
        <f>IF(Overall!$A129&lt;&gt;"",IF(AND(MONTH($N127) &lt;= 2, MONTH($O127) &gt;= 2), IF($R127 &lt;&gt; "", $H127/$R127, ""), ""),"")</f>
        <v>50000</v>
      </c>
      <c r="U127" s="10">
        <f>IF(Overall!$A129&lt;&gt;"",IF(AND(MONTH($N127) &lt;= 3, MONTH($O127) &gt;= 3), IF($R127 &lt;&gt; "", $H127/$R127, ""), ""),"")</f>
        <v>50000</v>
      </c>
      <c r="V127" s="10">
        <f>IF(Overall!$A129&lt;&gt;"",IF(AND(MONTH($N127) &lt;= 4, MONTH($O127) &gt;= 4), IF($R127 &lt;&gt; "", $H127/$R127, ""), ""),"")</f>
        <v>50000</v>
      </c>
      <c r="W127" s="10">
        <f>IF(Overall!$A129&lt;&gt;"",IF(AND(MONTH($N127) &lt;= 5, MONTH($O127) &gt;= 5), IF($R127 &lt;&gt; "", $H127/$R127, ""), ""),"")</f>
        <v>50000</v>
      </c>
      <c r="X127" s="10">
        <f>IF(Overall!$A129&lt;&gt;"",IF(AND(MONTH($N127) &lt;= 6, MONTH($O127) &gt;= 6), IF($R127 &lt;&gt; "", $H127/$R127, ""), ""),"")</f>
        <v>50000</v>
      </c>
      <c r="Y127" s="10" t="str">
        <f>IF(Overall!$A129&lt;&gt;"",IF(AND(MONTH($N127) &lt;= 7, MONTH($O127) &gt;= 7 ), IF($R127 &lt;&gt; "", $H127/$R127, ""), ""),"")</f>
        <v/>
      </c>
      <c r="Z127" s="10" t="str">
        <f>IF(Overall!$A129&lt;&gt;"",IF(AND(MONTH($N127) &lt;= 8, MONTH($O127) &gt;= 8), IF($R127 &lt;&gt; "", $H127/$R127, ""), ""),"")</f>
        <v/>
      </c>
      <c r="AA127" s="10" t="str">
        <f>IF(Overall!$A129&lt;&gt;"",IF(AND(MONTH($N127) &lt;= 9, MONTH($O127) &gt;= 9), IF($R127 &lt;&gt; "", $H127/$R127, ""), ""),"")</f>
        <v/>
      </c>
      <c r="AB127" s="10" t="str">
        <f>IF(Overall!$A129&lt;&gt;"",IF(AND(MONTH($N127) &lt;= 10, MONTH($O127) &gt;= 10), IF($R127 &lt;&gt; "", $H127/$R127, ""), ""),"")</f>
        <v/>
      </c>
      <c r="AC127" s="10" t="str">
        <f>IF(Overall!$A129&lt;&gt;"",IF(AND(MONTH($N127) &lt;= 11, MONTH($O127) &gt;= 11), IF($R127 &lt;&gt; "", $H127/$R127, ""), ""),"")</f>
        <v/>
      </c>
      <c r="AD127" s="10" t="str">
        <f>IF(Overall!$A129&lt;&gt;"",IF(AND(MONTH($N127) &lt;= 12, MONTH($O127) &gt;= 12), IF($R127 &lt;&gt; "", $H127/$R127, ""), ""),"")</f>
        <v/>
      </c>
      <c r="AF127" s="10" t="str">
        <f ca="1">IFERROR(IF(AND(NOW()&lt;= EOMONTH(DATE(YEAR($O127),1, 1), 0), Overall!$A129&lt;&gt;"", MONTH($N127) &lt;= 1, MONTH($O127) &gt;= 1), IF($R127 &lt;&gt; "", $H127/$R127, ""), ""), "")</f>
        <v/>
      </c>
      <c r="AG127" s="10" t="str">
        <f ca="1">IFERROR(IF(AND(NOW()&lt;= EOMONTH(DATE(YEAR($O127),2, 1), 0), Overall!$A129&lt;&gt;"", MONTH($N127) &lt;= 2, MONTH($O127) &gt;= 2), IF($R127 &lt;&gt; "", $H127/$R127, ""), ""), "")</f>
        <v/>
      </c>
      <c r="AH127" s="10" t="str">
        <f ca="1">IFERROR(IF(AND(NOW()&lt;= EOMONTH(DATE(YEAR($O127),3, 1), 0), Overall!$A129&lt;&gt;"", MONTH($N127) &lt;= 3, MONTH($O127) &gt;= 3), IF($R127 &lt;&gt; "", $H127/$R127, ""), ""), "")</f>
        <v/>
      </c>
      <c r="AI127" s="10" t="str">
        <f ca="1">IFERROR(IF(AND(NOW()&lt;= EOMONTH(DATE(YEAR($O127),4, 1), 0), Overall!$A129&lt;&gt;"", MONTH($N127) &lt;= 4, MONTH($O127) &gt;= 4), IF($R127 &lt;&gt; "", $H127/$R127, ""), ""), "")</f>
        <v/>
      </c>
      <c r="AJ127" s="10" t="str">
        <f ca="1">IFERROR(IF(AND(NOW()&lt;= EOMONTH(DATE(YEAR($O127),5, 1), 0), Overall!$A129&lt;&gt;"", MONTH($N127) &lt;= 5, MONTH($O127) &gt;= 5), IF($R127 &lt;&gt; "", $H127/$R127, ""), ""), "")</f>
        <v/>
      </c>
      <c r="AK127" s="10" t="str">
        <f ca="1">IFERROR(IF(AND(NOW()&lt;= EOMONTH(DATE(YEAR($O127),6, 1), 0), Overall!$A129&lt;&gt;"", MONTH($N127) &lt;= 6, MONTH($O127) &gt;= 6), IF($R127 &lt;&gt; "", $H127/$R127, ""), ""), "")</f>
        <v/>
      </c>
      <c r="AL127" s="10" t="str">
        <f ca="1">IFERROR(IF(AND(NOW()&lt;= EOMONTH(DATE(YEAR($O127),7, 1), 0), Overall!$A129&lt;&gt;"", MONTH($N127) &lt;= 7, MONTH($O127) &gt;= 7), IF($R127 &lt;&gt; "", $H127/$R127, ""), ""), "")</f>
        <v/>
      </c>
      <c r="AM127" s="10" t="str">
        <f ca="1">IFERROR(IF(AND(NOW()&lt;= EOMONTH(DATE(YEAR($O127),8, 1), 0), Overall!$A129&lt;&gt;"", MONTH($N127) &lt;= 8, MONTH($O127) &gt;= 8), IF($R127 &lt;&gt; "", $H127/$R127, ""), ""), "")</f>
        <v/>
      </c>
      <c r="AN127" s="10" t="str">
        <f ca="1">IFERROR(IF(AND(NOW()&lt;= EOMONTH(DATE(YEAR($O127),9, 1), 0), Overall!$A129&lt;&gt;"", MONTH($N127) &lt;= 9, MONTH($O127) &gt;= 9), IF($R127 &lt;&gt; "", $H127/$R127, ""), ""), "")</f>
        <v/>
      </c>
      <c r="AO127" s="10" t="str">
        <f ca="1">IFERROR(IF(AND(NOW()&lt;= EOMONTH(DATE(YEAR($O127),10, 1), 0), Overall!$A129&lt;&gt;"", MONTH($N127) &lt;= 10, MONTH($O127) &gt;= 10), IF($R127 &lt;&gt; "", $H127/$R127, ""), ""), "")</f>
        <v/>
      </c>
      <c r="AP127" s="10" t="str">
        <f ca="1">IFERROR(IF(AND(NOW()&lt;= EOMONTH(DATE(YEAR($O127),11, 1), 0), Overall!$A129&lt;&gt;"", MONTH($N127) &lt;=11, MONTH($O127) &gt;= 11), IF($R127 &lt;&gt; "", $H127/$R127, ""), ""), "")</f>
        <v/>
      </c>
      <c r="AQ127" s="10" t="str">
        <f ca="1">IFERROR(IF(AND(NOW()&lt;= EOMONTH(DATE(YEAR($O127),12, 1), 0), Overall!$A129&lt;&gt;"", MONTH($N127) &lt;= 12, MONTH($O127) &gt;= 12), IF($R127 &lt;&gt; "", $H127/$R127, ""), ""), "")</f>
        <v/>
      </c>
      <c r="AR127" s="16">
        <f t="shared" ca="1" si="3"/>
        <v>0</v>
      </c>
    </row>
    <row r="128" spans="1:44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6">
        <f>IF(Overall!F130&lt;&gt;"",VALUE(Overall!F130),"")</f>
        <v>300000</v>
      </c>
      <c r="I128" s="6">
        <f>IF(Overall!G130&lt;&gt;"",VALUE(Overall!G130),"")</f>
        <v>65</v>
      </c>
      <c r="J128" s="6">
        <f>IF(Overall!H130&lt;&gt;"",VALUE(Overall!H130),"")</f>
        <v>40</v>
      </c>
      <c r="K128" s="6">
        <f>IF(Overall!I130&lt;&gt;"",VALUE(Overall!I130),"")</f>
        <v>2.69</v>
      </c>
      <c r="L128" s="6">
        <f>IF(Overall!J130&lt;&gt;"",VALUE(Overall!J130),"")</f>
        <v>0.32</v>
      </c>
      <c r="M128" s="6">
        <f>IF(Overall!K130&lt;&gt;"",VALUE(Overall!K130),"")</f>
        <v>2.37</v>
      </c>
      <c r="N128" s="7">
        <f>IF(Overall!L130&lt;&gt;"",DATEVALUE(MID(Overall!L130, FIND(",", Overall!L130) + 2, FIND(" ", Overall!L130) - FIND(",", Overall!L130) - 1) &amp; " " &amp; MID(Overall!L130, FIND(" ", Overall!L130) + 1, FIND(",", Overall!L130, FIND(" ", Overall!L130)) - FIND(" ", Overall!L130) - 1) &amp; ", " &amp; MID(Overall!L130, FIND(",", Overall!L130, FIND(",",Overall!L130) + 1) + 2, LEN(Overall!L130))),"")</f>
        <v>44562</v>
      </c>
      <c r="O128" s="7">
        <f>IF(Overall!M130&lt;&gt;"",DATEVALUE(MID(Overall!M130, FIND(",", Overall!M130) + 2, FIND(" ", Overall!M130) - FIND(",", Overall!M130) - 1) &amp; " " &amp; MID(Overall!M130, FIND(" ", Overall!M130) + 1, FIND(",", Overall!M130, FIND(" ", Overall!M130)) - FIND(" ", Overall!M130) - 1) &amp; ", " &amp; MID(Overall!M130, FIND(",", Overall!M130, FIND(",",Overall!M130) + 1) + 2, LEN(Overall!M130))),"")</f>
        <v>44742</v>
      </c>
      <c r="P128" s="7">
        <f>IF(Overall!N130&lt;&gt;"",DATEVALUE(MID(Overall!N130, FIND(",", Overall!N130) + 2, FIND(" ", Overall!N130) - FIND(",", Overall!N130) - 1) &amp; " " &amp; MID(Overall!N130, FIND(" ", Overall!N130) + 1, FIND(",", Overall!N130, FIND(" ", Overall!N130)) - FIND(" ", Overall!N130) - 1) &amp; ", " &amp; MID(Overall!N130, FIND(",", Overall!N130, FIND(",",Overall!N130) + 1) + 2, LEN(Overall!N130))),"")</f>
        <v>44501</v>
      </c>
      <c r="Q128" s="7">
        <f>IF(Overall!O130&lt;&gt;"",DATEVALUE(MID(Overall!O130, FIND(",", Overall!O130) + 2, FIND(" ", Overall!O130) - FIND(",", Overall!O130) - 1) &amp; " " &amp; MID(Overall!O130, FIND(" ", Overall!O130) + 1, FIND(",", Overall!O130, FIND(" ", Overall!O130)) - FIND(" ", Overall!O130) - 1) &amp; ", " &amp; MID(Overall!O130, FIND(",", Overall!O130, FIND(",",Overall!O130) + 1) + 2, LEN(Overall!O130))),"")</f>
        <v>44480</v>
      </c>
      <c r="R128" s="5">
        <f t="shared" si="2"/>
        <v>6</v>
      </c>
      <c r="S128" s="10">
        <f>IF(Overall!$A130&lt;&gt;"",IF(AND(MONTH($N128) &lt;= 1, MONTH($O128) &gt;= 1), IF($R128 &lt;&gt; "", $H128/$R128, ""), ""),"")</f>
        <v>50000</v>
      </c>
      <c r="T128" s="10">
        <f>IF(Overall!$A130&lt;&gt;"",IF(AND(MONTH($N128) &lt;= 2, MONTH($O128) &gt;= 2), IF($R128 &lt;&gt; "", $H128/$R128, ""), ""),"")</f>
        <v>50000</v>
      </c>
      <c r="U128" s="10">
        <f>IF(Overall!$A130&lt;&gt;"",IF(AND(MONTH($N128) &lt;= 3, MONTH($O128) &gt;= 3), IF($R128 &lt;&gt; "", $H128/$R128, ""), ""),"")</f>
        <v>50000</v>
      </c>
      <c r="V128" s="10">
        <f>IF(Overall!$A130&lt;&gt;"",IF(AND(MONTH($N128) &lt;= 4, MONTH($O128) &gt;= 4), IF($R128 &lt;&gt; "", $H128/$R128, ""), ""),"")</f>
        <v>50000</v>
      </c>
      <c r="W128" s="10">
        <f>IF(Overall!$A130&lt;&gt;"",IF(AND(MONTH($N128) &lt;= 5, MONTH($O128) &gt;= 5), IF($R128 &lt;&gt; "", $H128/$R128, ""), ""),"")</f>
        <v>50000</v>
      </c>
      <c r="X128" s="10">
        <f>IF(Overall!$A130&lt;&gt;"",IF(AND(MONTH($N128) &lt;= 6, MONTH($O128) &gt;= 6), IF($R128 &lt;&gt; "", $H128/$R128, ""), ""),"")</f>
        <v>50000</v>
      </c>
      <c r="Y128" s="10" t="str">
        <f>IF(Overall!$A130&lt;&gt;"",IF(AND(MONTH($N128) &lt;= 7, MONTH($O128) &gt;= 7 ), IF($R128 &lt;&gt; "", $H128/$R128, ""), ""),"")</f>
        <v/>
      </c>
      <c r="Z128" s="10" t="str">
        <f>IF(Overall!$A130&lt;&gt;"",IF(AND(MONTH($N128) &lt;= 8, MONTH($O128) &gt;= 8), IF($R128 &lt;&gt; "", $H128/$R128, ""), ""),"")</f>
        <v/>
      </c>
      <c r="AA128" s="10" t="str">
        <f>IF(Overall!$A130&lt;&gt;"",IF(AND(MONTH($N128) &lt;= 9, MONTH($O128) &gt;= 9), IF($R128 &lt;&gt; "", $H128/$R128, ""), ""),"")</f>
        <v/>
      </c>
      <c r="AB128" s="10" t="str">
        <f>IF(Overall!$A130&lt;&gt;"",IF(AND(MONTH($N128) &lt;= 10, MONTH($O128) &gt;= 10), IF($R128 &lt;&gt; "", $H128/$R128, ""), ""),"")</f>
        <v/>
      </c>
      <c r="AC128" s="10" t="str">
        <f>IF(Overall!$A130&lt;&gt;"",IF(AND(MONTH($N128) &lt;= 11, MONTH($O128) &gt;= 11), IF($R128 &lt;&gt; "", $H128/$R128, ""), ""),"")</f>
        <v/>
      </c>
      <c r="AD128" s="10" t="str">
        <f>IF(Overall!$A130&lt;&gt;"",IF(AND(MONTH($N128) &lt;= 12, MONTH($O128) &gt;= 12), IF($R128 &lt;&gt; "", $H128/$R128, ""), ""),"")</f>
        <v/>
      </c>
      <c r="AF128" s="10" t="str">
        <f ca="1">IFERROR(IF(AND(NOW()&lt;= EOMONTH(DATE(YEAR($O128),1, 1), 0), Overall!$A130&lt;&gt;"", MONTH($N128) &lt;= 1, MONTH($O128) &gt;= 1), IF($R128 &lt;&gt; "", $H128/$R128, ""), ""), "")</f>
        <v/>
      </c>
      <c r="AG128" s="10" t="str">
        <f ca="1">IFERROR(IF(AND(NOW()&lt;= EOMONTH(DATE(YEAR($O128),2, 1), 0), Overall!$A130&lt;&gt;"", MONTH($N128) &lt;= 2, MONTH($O128) &gt;= 2), IF($R128 &lt;&gt; "", $H128/$R128, ""), ""), "")</f>
        <v/>
      </c>
      <c r="AH128" s="10" t="str">
        <f ca="1">IFERROR(IF(AND(NOW()&lt;= EOMONTH(DATE(YEAR($O128),3, 1), 0), Overall!$A130&lt;&gt;"", MONTH($N128) &lt;= 3, MONTH($O128) &gt;= 3), IF($R128 &lt;&gt; "", $H128/$R128, ""), ""), "")</f>
        <v/>
      </c>
      <c r="AI128" s="10" t="str">
        <f ca="1">IFERROR(IF(AND(NOW()&lt;= EOMONTH(DATE(YEAR($O128),4, 1), 0), Overall!$A130&lt;&gt;"", MONTH($N128) &lt;= 4, MONTH($O128) &gt;= 4), IF($R128 &lt;&gt; "", $H128/$R128, ""), ""), "")</f>
        <v/>
      </c>
      <c r="AJ128" s="10" t="str">
        <f ca="1">IFERROR(IF(AND(NOW()&lt;= EOMONTH(DATE(YEAR($O128),5, 1), 0), Overall!$A130&lt;&gt;"", MONTH($N128) &lt;= 5, MONTH($O128) &gt;= 5), IF($R128 &lt;&gt; "", $H128/$R128, ""), ""), "")</f>
        <v/>
      </c>
      <c r="AK128" s="10" t="str">
        <f ca="1">IFERROR(IF(AND(NOW()&lt;= EOMONTH(DATE(YEAR($O128),6, 1), 0), Overall!$A130&lt;&gt;"", MONTH($N128) &lt;= 6, MONTH($O128) &gt;= 6), IF($R128 &lt;&gt; "", $H128/$R128, ""), ""), "")</f>
        <v/>
      </c>
      <c r="AL128" s="10" t="str">
        <f ca="1">IFERROR(IF(AND(NOW()&lt;= EOMONTH(DATE(YEAR($O128),7, 1), 0), Overall!$A130&lt;&gt;"", MONTH($N128) &lt;= 7, MONTH($O128) &gt;= 7), IF($R128 &lt;&gt; "", $H128/$R128, ""), ""), "")</f>
        <v/>
      </c>
      <c r="AM128" s="10" t="str">
        <f ca="1">IFERROR(IF(AND(NOW()&lt;= EOMONTH(DATE(YEAR($O128),8, 1), 0), Overall!$A130&lt;&gt;"", MONTH($N128) &lt;= 8, MONTH($O128) &gt;= 8), IF($R128 &lt;&gt; "", $H128/$R128, ""), ""), "")</f>
        <v/>
      </c>
      <c r="AN128" s="10" t="str">
        <f ca="1">IFERROR(IF(AND(NOW()&lt;= EOMONTH(DATE(YEAR($O128),9, 1), 0), Overall!$A130&lt;&gt;"", MONTH($N128) &lt;= 9, MONTH($O128) &gt;= 9), IF($R128 &lt;&gt; "", $H128/$R128, ""), ""), "")</f>
        <v/>
      </c>
      <c r="AO128" s="10" t="str">
        <f ca="1">IFERROR(IF(AND(NOW()&lt;= EOMONTH(DATE(YEAR($O128),10, 1), 0), Overall!$A130&lt;&gt;"", MONTH($N128) &lt;= 10, MONTH($O128) &gt;= 10), IF($R128 &lt;&gt; "", $H128/$R128, ""), ""), "")</f>
        <v/>
      </c>
      <c r="AP128" s="10" t="str">
        <f ca="1">IFERROR(IF(AND(NOW()&lt;= EOMONTH(DATE(YEAR($O128),11, 1), 0), Overall!$A130&lt;&gt;"", MONTH($N128) &lt;=11, MONTH($O128) &gt;= 11), IF($R128 &lt;&gt; "", $H128/$R128, ""), ""), "")</f>
        <v/>
      </c>
      <c r="AQ128" s="10" t="str">
        <f ca="1">IFERROR(IF(AND(NOW()&lt;= EOMONTH(DATE(YEAR($O128),12, 1), 0), Overall!$A130&lt;&gt;"", MONTH($N128) &lt;= 12, MONTH($O128) &gt;= 12), IF($R128 &lt;&gt; "", $H128/$R128, ""), ""), "")</f>
        <v/>
      </c>
      <c r="AR128" s="16">
        <f t="shared" ca="1" si="3"/>
        <v>0</v>
      </c>
    </row>
    <row r="129" spans="1:44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6">
        <f>IF(Overall!F131&lt;&gt;"",VALUE(Overall!F131),"")</f>
        <v>300000</v>
      </c>
      <c r="I129" s="6">
        <f>IF(Overall!G131&lt;&gt;"",VALUE(Overall!G131),"")</f>
        <v>64</v>
      </c>
      <c r="J129" s="6">
        <f>IF(Overall!H131&lt;&gt;"",VALUE(Overall!H131),"")</f>
        <v>40</v>
      </c>
      <c r="K129" s="6">
        <f>IF(Overall!I131&lt;&gt;"",VALUE(Overall!I131),"")</f>
        <v>2.64</v>
      </c>
      <c r="L129" s="6">
        <f>IF(Overall!J131&lt;&gt;"",VALUE(Overall!J131),"")</f>
        <v>0.41</v>
      </c>
      <c r="M129" s="6">
        <f>IF(Overall!K131&lt;&gt;"",VALUE(Overall!K131),"")</f>
        <v>2.23</v>
      </c>
      <c r="N129" s="7">
        <f>IF(Overall!L131&lt;&gt;"",DATEVALUE(MID(Overall!L131, FIND(",", Overall!L131) + 2, FIND(" ", Overall!L131) - FIND(",", Overall!L131) - 1) &amp; " " &amp; MID(Overall!L131, FIND(" ", Overall!L131) + 1, FIND(",", Overall!L131, FIND(" ", Overall!L131)) - FIND(" ", Overall!L131) - 1) &amp; ", " &amp; MID(Overall!L131, FIND(",", Overall!L131, FIND(",",Overall!L131) + 1) + 2, LEN(Overall!L131))),"")</f>
        <v>44562</v>
      </c>
      <c r="O129" s="7">
        <f>IF(Overall!M131&lt;&gt;"",DATEVALUE(MID(Overall!M131, FIND(",", Overall!M131) + 2, FIND(" ", Overall!M131) - FIND(",", Overall!M131) - 1) &amp; " " &amp; MID(Overall!M131, FIND(" ", Overall!M131) + 1, FIND(",", Overall!M131, FIND(" ", Overall!M131)) - FIND(" ", Overall!M131) - 1) &amp; ", " &amp; MID(Overall!M131, FIND(",", Overall!M131, FIND(",",Overall!M131) + 1) + 2, LEN(Overall!M131))),"")</f>
        <v>44742</v>
      </c>
      <c r="P129" s="7">
        <f>IF(Overall!N131&lt;&gt;"",DATEVALUE(MID(Overall!N131, FIND(",", Overall!N131) + 2, FIND(" ", Overall!N131) - FIND(",", Overall!N131) - 1) &amp; " " &amp; MID(Overall!N131, FIND(" ", Overall!N131) + 1, FIND(",", Overall!N131, FIND(" ", Overall!N131)) - FIND(" ", Overall!N131) - 1) &amp; ", " &amp; MID(Overall!N131, FIND(",", Overall!N131, FIND(",",Overall!N131) + 1) + 2, LEN(Overall!N131))),"")</f>
        <v>44501</v>
      </c>
      <c r="Q129" s="7">
        <f>IF(Overall!O131&lt;&gt;"",DATEVALUE(MID(Overall!O131, FIND(",", Overall!O131) + 2, FIND(" ", Overall!O131) - FIND(",", Overall!O131) - 1) &amp; " " &amp; MID(Overall!O131, FIND(" ", Overall!O131) + 1, FIND(",", Overall!O131, FIND(" ", Overall!O131)) - FIND(" ", Overall!O131) - 1) &amp; ", " &amp; MID(Overall!O131, FIND(",", Overall!O131, FIND(",",Overall!O131) + 1) + 2, LEN(Overall!O131))),"")</f>
        <v>44480</v>
      </c>
      <c r="R129" s="5">
        <f t="shared" si="2"/>
        <v>6</v>
      </c>
      <c r="S129" s="10">
        <f>IF(Overall!$A131&lt;&gt;"",IF(AND(MONTH($N129) &lt;= 1, MONTH($O129) &gt;= 1), IF($R129 &lt;&gt; "", $H129/$R129, ""), ""),"")</f>
        <v>50000</v>
      </c>
      <c r="T129" s="10">
        <f>IF(Overall!$A131&lt;&gt;"",IF(AND(MONTH($N129) &lt;= 2, MONTH($O129) &gt;= 2), IF($R129 &lt;&gt; "", $H129/$R129, ""), ""),"")</f>
        <v>50000</v>
      </c>
      <c r="U129" s="10">
        <f>IF(Overall!$A131&lt;&gt;"",IF(AND(MONTH($N129) &lt;= 3, MONTH($O129) &gt;= 3), IF($R129 &lt;&gt; "", $H129/$R129, ""), ""),"")</f>
        <v>50000</v>
      </c>
      <c r="V129" s="10">
        <f>IF(Overall!$A131&lt;&gt;"",IF(AND(MONTH($N129) &lt;= 4, MONTH($O129) &gt;= 4), IF($R129 &lt;&gt; "", $H129/$R129, ""), ""),"")</f>
        <v>50000</v>
      </c>
      <c r="W129" s="10">
        <f>IF(Overall!$A131&lt;&gt;"",IF(AND(MONTH($N129) &lt;= 5, MONTH($O129) &gt;= 5), IF($R129 &lt;&gt; "", $H129/$R129, ""), ""),"")</f>
        <v>50000</v>
      </c>
      <c r="X129" s="10">
        <f>IF(Overall!$A131&lt;&gt;"",IF(AND(MONTH($N129) &lt;= 6, MONTH($O129) &gt;= 6), IF($R129 &lt;&gt; "", $H129/$R129, ""), ""),"")</f>
        <v>50000</v>
      </c>
      <c r="Y129" s="10" t="str">
        <f>IF(Overall!$A131&lt;&gt;"",IF(AND(MONTH($N129) &lt;= 7, MONTH($O129) &gt;= 7 ), IF($R129 &lt;&gt; "", $H129/$R129, ""), ""),"")</f>
        <v/>
      </c>
      <c r="Z129" s="10" t="str">
        <f>IF(Overall!$A131&lt;&gt;"",IF(AND(MONTH($N129) &lt;= 8, MONTH($O129) &gt;= 8), IF($R129 &lt;&gt; "", $H129/$R129, ""), ""),"")</f>
        <v/>
      </c>
      <c r="AA129" s="10" t="str">
        <f>IF(Overall!$A131&lt;&gt;"",IF(AND(MONTH($N129) &lt;= 9, MONTH($O129) &gt;= 9), IF($R129 &lt;&gt; "", $H129/$R129, ""), ""),"")</f>
        <v/>
      </c>
      <c r="AB129" s="10" t="str">
        <f>IF(Overall!$A131&lt;&gt;"",IF(AND(MONTH($N129) &lt;= 10, MONTH($O129) &gt;= 10), IF($R129 &lt;&gt; "", $H129/$R129, ""), ""),"")</f>
        <v/>
      </c>
      <c r="AC129" s="10" t="str">
        <f>IF(Overall!$A131&lt;&gt;"",IF(AND(MONTH($N129) &lt;= 11, MONTH($O129) &gt;= 11), IF($R129 &lt;&gt; "", $H129/$R129, ""), ""),"")</f>
        <v/>
      </c>
      <c r="AD129" s="10" t="str">
        <f>IF(Overall!$A131&lt;&gt;"",IF(AND(MONTH($N129) &lt;= 12, MONTH($O129) &gt;= 12), IF($R129 &lt;&gt; "", $H129/$R129, ""), ""),"")</f>
        <v/>
      </c>
      <c r="AF129" s="10" t="str">
        <f ca="1">IFERROR(IF(AND(NOW()&lt;= EOMONTH(DATE(YEAR($O129),1, 1), 0), Overall!$A131&lt;&gt;"", MONTH($N129) &lt;= 1, MONTH($O129) &gt;= 1), IF($R129 &lt;&gt; "", $H129/$R129, ""), ""), "")</f>
        <v/>
      </c>
      <c r="AG129" s="10" t="str">
        <f ca="1">IFERROR(IF(AND(NOW()&lt;= EOMONTH(DATE(YEAR($O129),2, 1), 0), Overall!$A131&lt;&gt;"", MONTH($N129) &lt;= 2, MONTH($O129) &gt;= 2), IF($R129 &lt;&gt; "", $H129/$R129, ""), ""), "")</f>
        <v/>
      </c>
      <c r="AH129" s="10" t="str">
        <f ca="1">IFERROR(IF(AND(NOW()&lt;= EOMONTH(DATE(YEAR($O129),3, 1), 0), Overall!$A131&lt;&gt;"", MONTH($N129) &lt;= 3, MONTH($O129) &gt;= 3), IF($R129 &lt;&gt; "", $H129/$R129, ""), ""), "")</f>
        <v/>
      </c>
      <c r="AI129" s="10" t="str">
        <f ca="1">IFERROR(IF(AND(NOW()&lt;= EOMONTH(DATE(YEAR($O129),4, 1), 0), Overall!$A131&lt;&gt;"", MONTH($N129) &lt;= 4, MONTH($O129) &gt;= 4), IF($R129 &lt;&gt; "", $H129/$R129, ""), ""), "")</f>
        <v/>
      </c>
      <c r="AJ129" s="10" t="str">
        <f ca="1">IFERROR(IF(AND(NOW()&lt;= EOMONTH(DATE(YEAR($O129),5, 1), 0), Overall!$A131&lt;&gt;"", MONTH($N129) &lt;= 5, MONTH($O129) &gt;= 5), IF($R129 &lt;&gt; "", $H129/$R129, ""), ""), "")</f>
        <v/>
      </c>
      <c r="AK129" s="10" t="str">
        <f ca="1">IFERROR(IF(AND(NOW()&lt;= EOMONTH(DATE(YEAR($O129),6, 1), 0), Overall!$A131&lt;&gt;"", MONTH($N129) &lt;= 6, MONTH($O129) &gt;= 6), IF($R129 &lt;&gt; "", $H129/$R129, ""), ""), "")</f>
        <v/>
      </c>
      <c r="AL129" s="10" t="str">
        <f ca="1">IFERROR(IF(AND(NOW()&lt;= EOMONTH(DATE(YEAR($O129),7, 1), 0), Overall!$A131&lt;&gt;"", MONTH($N129) &lt;= 7, MONTH($O129) &gt;= 7), IF($R129 &lt;&gt; "", $H129/$R129, ""), ""), "")</f>
        <v/>
      </c>
      <c r="AM129" s="10" t="str">
        <f ca="1">IFERROR(IF(AND(NOW()&lt;= EOMONTH(DATE(YEAR($O129),8, 1), 0), Overall!$A131&lt;&gt;"", MONTH($N129) &lt;= 8, MONTH($O129) &gt;= 8), IF($R129 &lt;&gt; "", $H129/$R129, ""), ""), "")</f>
        <v/>
      </c>
      <c r="AN129" s="10" t="str">
        <f ca="1">IFERROR(IF(AND(NOW()&lt;= EOMONTH(DATE(YEAR($O129),9, 1), 0), Overall!$A131&lt;&gt;"", MONTH($N129) &lt;= 9, MONTH($O129) &gt;= 9), IF($R129 &lt;&gt; "", $H129/$R129, ""), ""), "")</f>
        <v/>
      </c>
      <c r="AO129" s="10" t="str">
        <f ca="1">IFERROR(IF(AND(NOW()&lt;= EOMONTH(DATE(YEAR($O129),10, 1), 0), Overall!$A131&lt;&gt;"", MONTH($N129) &lt;= 10, MONTH($O129) &gt;= 10), IF($R129 &lt;&gt; "", $H129/$R129, ""), ""), "")</f>
        <v/>
      </c>
      <c r="AP129" s="10" t="str">
        <f ca="1">IFERROR(IF(AND(NOW()&lt;= EOMONTH(DATE(YEAR($O129),11, 1), 0), Overall!$A131&lt;&gt;"", MONTH($N129) &lt;=11, MONTH($O129) &gt;= 11), IF($R129 &lt;&gt; "", $H129/$R129, ""), ""), "")</f>
        <v/>
      </c>
      <c r="AQ129" s="10" t="str">
        <f ca="1">IFERROR(IF(AND(NOW()&lt;= EOMONTH(DATE(YEAR($O129),12, 1), 0), Overall!$A131&lt;&gt;"", MONTH($N129) &lt;= 12, MONTH($O129) &gt;= 12), IF($R129 &lt;&gt; "", $H129/$R129, ""), ""), "")</f>
        <v/>
      </c>
      <c r="AR129" s="16">
        <f t="shared" ca="1" si="3"/>
        <v>0</v>
      </c>
    </row>
    <row r="130" spans="1:44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6">
        <f>IF(Overall!F132&lt;&gt;"",VALUE(Overall!F132),"")</f>
        <v>300000</v>
      </c>
      <c r="I130" s="6">
        <f>IF(Overall!G132&lt;&gt;"",VALUE(Overall!G132),"")</f>
        <v>65</v>
      </c>
      <c r="J130" s="6">
        <f>IF(Overall!H132&lt;&gt;"",VALUE(Overall!H132),"")</f>
        <v>40</v>
      </c>
      <c r="K130" s="6">
        <f>IF(Overall!I132&lt;&gt;"",VALUE(Overall!I132),"")</f>
        <v>2.68</v>
      </c>
      <c r="L130" s="6">
        <f>IF(Overall!J132&lt;&gt;"",VALUE(Overall!J132),"")</f>
        <v>0.3</v>
      </c>
      <c r="M130" s="6">
        <f>IF(Overall!K132&lt;&gt;"",VALUE(Overall!K132),"")</f>
        <v>2.38</v>
      </c>
      <c r="N130" s="7">
        <f>IF(Overall!L132&lt;&gt;"",DATEVALUE(MID(Overall!L132, FIND(",", Overall!L132) + 2, FIND(" ", Overall!L132) - FIND(",", Overall!L132) - 1) &amp; " " &amp; MID(Overall!L132, FIND(" ", Overall!L132) + 1, FIND(",", Overall!L132, FIND(" ", Overall!L132)) - FIND(" ", Overall!L132) - 1) &amp; ", " &amp; MID(Overall!L132, FIND(",", Overall!L132, FIND(",",Overall!L132) + 1) + 2, LEN(Overall!L132))),"")</f>
        <v>44562</v>
      </c>
      <c r="O130" s="7">
        <f>IF(Overall!M132&lt;&gt;"",DATEVALUE(MID(Overall!M132, FIND(",", Overall!M132) + 2, FIND(" ", Overall!M132) - FIND(",", Overall!M132) - 1) &amp; " " &amp; MID(Overall!M132, FIND(" ", Overall!M132) + 1, FIND(",", Overall!M132, FIND(" ", Overall!M132)) - FIND(" ", Overall!M132) - 1) &amp; ", " &amp; MID(Overall!M132, FIND(",", Overall!M132, FIND(",",Overall!M132) + 1) + 2, LEN(Overall!M132))),"")</f>
        <v>44742</v>
      </c>
      <c r="P130" s="7">
        <f>IF(Overall!N132&lt;&gt;"",DATEVALUE(MID(Overall!N132, FIND(",", Overall!N132) + 2, FIND(" ", Overall!N132) - FIND(",", Overall!N132) - 1) &amp; " " &amp; MID(Overall!N132, FIND(" ", Overall!N132) + 1, FIND(",", Overall!N132, FIND(" ", Overall!N132)) - FIND(" ", Overall!N132) - 1) &amp; ", " &amp; MID(Overall!N132, FIND(",", Overall!N132, FIND(",",Overall!N132) + 1) + 2, LEN(Overall!N132))),"")</f>
        <v>44501</v>
      </c>
      <c r="Q130" s="7">
        <f>IF(Overall!O132&lt;&gt;"",DATEVALUE(MID(Overall!O132, FIND(",", Overall!O132) + 2, FIND(" ", Overall!O132) - FIND(",", Overall!O132) - 1) &amp; " " &amp; MID(Overall!O132, FIND(" ", Overall!O132) + 1, FIND(",", Overall!O132, FIND(" ", Overall!O132)) - FIND(" ", Overall!O132) - 1) &amp; ", " &amp; MID(Overall!O132, FIND(",", Overall!O132, FIND(",",Overall!O132) + 1) + 2, LEN(Overall!O132))),"")</f>
        <v>44480</v>
      </c>
      <c r="R130" s="5">
        <f t="shared" si="2"/>
        <v>6</v>
      </c>
      <c r="S130" s="10">
        <f>IF(Overall!$A132&lt;&gt;"",IF(AND(MONTH($N130) &lt;= 1, MONTH($O130) &gt;= 1), IF($R130 &lt;&gt; "", $H130/$R130, ""), ""),"")</f>
        <v>50000</v>
      </c>
      <c r="T130" s="10">
        <f>IF(Overall!$A132&lt;&gt;"",IF(AND(MONTH($N130) &lt;= 2, MONTH($O130) &gt;= 2), IF($R130 &lt;&gt; "", $H130/$R130, ""), ""),"")</f>
        <v>50000</v>
      </c>
      <c r="U130" s="10">
        <f>IF(Overall!$A132&lt;&gt;"",IF(AND(MONTH($N130) &lt;= 3, MONTH($O130) &gt;= 3), IF($R130 &lt;&gt; "", $H130/$R130, ""), ""),"")</f>
        <v>50000</v>
      </c>
      <c r="V130" s="10">
        <f>IF(Overall!$A132&lt;&gt;"",IF(AND(MONTH($N130) &lt;= 4, MONTH($O130) &gt;= 4), IF($R130 &lt;&gt; "", $H130/$R130, ""), ""),"")</f>
        <v>50000</v>
      </c>
      <c r="W130" s="10">
        <f>IF(Overall!$A132&lt;&gt;"",IF(AND(MONTH($N130) &lt;= 5, MONTH($O130) &gt;= 5), IF($R130 &lt;&gt; "", $H130/$R130, ""), ""),"")</f>
        <v>50000</v>
      </c>
      <c r="X130" s="10">
        <f>IF(Overall!$A132&lt;&gt;"",IF(AND(MONTH($N130) &lt;= 6, MONTH($O130) &gt;= 6), IF($R130 &lt;&gt; "", $H130/$R130, ""), ""),"")</f>
        <v>50000</v>
      </c>
      <c r="Y130" s="10" t="str">
        <f>IF(Overall!$A132&lt;&gt;"",IF(AND(MONTH($N130) &lt;= 7, MONTH($O130) &gt;= 7 ), IF($R130 &lt;&gt; "", $H130/$R130, ""), ""),"")</f>
        <v/>
      </c>
      <c r="Z130" s="10" t="str">
        <f>IF(Overall!$A132&lt;&gt;"",IF(AND(MONTH($N130) &lt;= 8, MONTH($O130) &gt;= 8), IF($R130 &lt;&gt; "", $H130/$R130, ""), ""),"")</f>
        <v/>
      </c>
      <c r="AA130" s="10" t="str">
        <f>IF(Overall!$A132&lt;&gt;"",IF(AND(MONTH($N130) &lt;= 9, MONTH($O130) &gt;= 9), IF($R130 &lt;&gt; "", $H130/$R130, ""), ""),"")</f>
        <v/>
      </c>
      <c r="AB130" s="10" t="str">
        <f>IF(Overall!$A132&lt;&gt;"",IF(AND(MONTH($N130) &lt;= 10, MONTH($O130) &gt;= 10), IF($R130 &lt;&gt; "", $H130/$R130, ""), ""),"")</f>
        <v/>
      </c>
      <c r="AC130" s="10" t="str">
        <f>IF(Overall!$A132&lt;&gt;"",IF(AND(MONTH($N130) &lt;= 11, MONTH($O130) &gt;= 11), IF($R130 &lt;&gt; "", $H130/$R130, ""), ""),"")</f>
        <v/>
      </c>
      <c r="AD130" s="10" t="str">
        <f>IF(Overall!$A132&lt;&gt;"",IF(AND(MONTH($N130) &lt;= 12, MONTH($O130) &gt;= 12), IF($R130 &lt;&gt; "", $H130/$R130, ""), ""),"")</f>
        <v/>
      </c>
      <c r="AF130" s="10" t="str">
        <f ca="1">IFERROR(IF(AND(NOW()&lt;= EOMONTH(DATE(YEAR($O130),1, 1), 0), Overall!$A132&lt;&gt;"", MONTH($N130) &lt;= 1, MONTH($O130) &gt;= 1), IF($R130 &lt;&gt; "", $H130/$R130, ""), ""), "")</f>
        <v/>
      </c>
      <c r="AG130" s="10" t="str">
        <f ca="1">IFERROR(IF(AND(NOW()&lt;= EOMONTH(DATE(YEAR($O130),2, 1), 0), Overall!$A132&lt;&gt;"", MONTH($N130) &lt;= 2, MONTH($O130) &gt;= 2), IF($R130 &lt;&gt; "", $H130/$R130, ""), ""), "")</f>
        <v/>
      </c>
      <c r="AH130" s="10" t="str">
        <f ca="1">IFERROR(IF(AND(NOW()&lt;= EOMONTH(DATE(YEAR($O130),3, 1), 0), Overall!$A132&lt;&gt;"", MONTH($N130) &lt;= 3, MONTH($O130) &gt;= 3), IF($R130 &lt;&gt; "", $H130/$R130, ""), ""), "")</f>
        <v/>
      </c>
      <c r="AI130" s="10" t="str">
        <f ca="1">IFERROR(IF(AND(NOW()&lt;= EOMONTH(DATE(YEAR($O130),4, 1), 0), Overall!$A132&lt;&gt;"", MONTH($N130) &lt;= 4, MONTH($O130) &gt;= 4), IF($R130 &lt;&gt; "", $H130/$R130, ""), ""), "")</f>
        <v/>
      </c>
      <c r="AJ130" s="10" t="str">
        <f ca="1">IFERROR(IF(AND(NOW()&lt;= EOMONTH(DATE(YEAR($O130),5, 1), 0), Overall!$A132&lt;&gt;"", MONTH($N130) &lt;= 5, MONTH($O130) &gt;= 5), IF($R130 &lt;&gt; "", $H130/$R130, ""), ""), "")</f>
        <v/>
      </c>
      <c r="AK130" s="10" t="str">
        <f ca="1">IFERROR(IF(AND(NOW()&lt;= EOMONTH(DATE(YEAR($O130),6, 1), 0), Overall!$A132&lt;&gt;"", MONTH($N130) &lt;= 6, MONTH($O130) &gt;= 6), IF($R130 &lt;&gt; "", $H130/$R130, ""), ""), "")</f>
        <v/>
      </c>
      <c r="AL130" s="10" t="str">
        <f ca="1">IFERROR(IF(AND(NOW()&lt;= EOMONTH(DATE(YEAR($O130),7, 1), 0), Overall!$A132&lt;&gt;"", MONTH($N130) &lt;= 7, MONTH($O130) &gt;= 7), IF($R130 &lt;&gt; "", $H130/$R130, ""), ""), "")</f>
        <v/>
      </c>
      <c r="AM130" s="10" t="str">
        <f ca="1">IFERROR(IF(AND(NOW()&lt;= EOMONTH(DATE(YEAR($O130),8, 1), 0), Overall!$A132&lt;&gt;"", MONTH($N130) &lt;= 8, MONTH($O130) &gt;= 8), IF($R130 &lt;&gt; "", $H130/$R130, ""), ""), "")</f>
        <v/>
      </c>
      <c r="AN130" s="10" t="str">
        <f ca="1">IFERROR(IF(AND(NOW()&lt;= EOMONTH(DATE(YEAR($O130),9, 1), 0), Overall!$A132&lt;&gt;"", MONTH($N130) &lt;= 9, MONTH($O130) &gt;= 9), IF($R130 &lt;&gt; "", $H130/$R130, ""), ""), "")</f>
        <v/>
      </c>
      <c r="AO130" s="10" t="str">
        <f ca="1">IFERROR(IF(AND(NOW()&lt;= EOMONTH(DATE(YEAR($O130),10, 1), 0), Overall!$A132&lt;&gt;"", MONTH($N130) &lt;= 10, MONTH($O130) &gt;= 10), IF($R130 &lt;&gt; "", $H130/$R130, ""), ""), "")</f>
        <v/>
      </c>
      <c r="AP130" s="10" t="str">
        <f ca="1">IFERROR(IF(AND(NOW()&lt;= EOMONTH(DATE(YEAR($O130),11, 1), 0), Overall!$A132&lt;&gt;"", MONTH($N130) &lt;=11, MONTH($O130) &gt;= 11), IF($R130 &lt;&gt; "", $H130/$R130, ""), ""), "")</f>
        <v/>
      </c>
      <c r="AQ130" s="10" t="str">
        <f ca="1">IFERROR(IF(AND(NOW()&lt;= EOMONTH(DATE(YEAR($O130),12, 1), 0), Overall!$A132&lt;&gt;"", MONTH($N130) &lt;= 12, MONTH($O130) &gt;= 12), IF($R130 &lt;&gt; "", $H130/$R130, ""), ""), "")</f>
        <v/>
      </c>
      <c r="AR130" s="16">
        <f t="shared" ca="1" si="3"/>
        <v>0</v>
      </c>
    </row>
    <row r="131" spans="1:44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6">
        <f>IF(Overall!F133&lt;&gt;"",VALUE(Overall!F133),"")</f>
        <v>300000</v>
      </c>
      <c r="I131" s="6">
        <f>IF(Overall!G133&lt;&gt;"",VALUE(Overall!G133),"")</f>
        <v>64</v>
      </c>
      <c r="J131" s="6">
        <f>IF(Overall!H133&lt;&gt;"",VALUE(Overall!H133),"")</f>
        <v>38</v>
      </c>
      <c r="K131" s="6">
        <f>IF(Overall!I133&lt;&gt;"",VALUE(Overall!I133),"")</f>
        <v>2.5</v>
      </c>
      <c r="L131" s="6">
        <f>IF(Overall!J133&lt;&gt;"",VALUE(Overall!J133),"")</f>
        <v>0.2</v>
      </c>
      <c r="M131" s="6">
        <f>IF(Overall!K133&lt;&gt;"",VALUE(Overall!K133),"")</f>
        <v>2.2999999999999998</v>
      </c>
      <c r="N131" s="7">
        <f>IF(Overall!L133&lt;&gt;"",DATEVALUE(MID(Overall!L133, FIND(",", Overall!L133) + 2, FIND(" ", Overall!L133) - FIND(",", Overall!L133) - 1) &amp; " " &amp; MID(Overall!L133, FIND(" ", Overall!L133) + 1, FIND(",", Overall!L133, FIND(" ", Overall!L133)) - FIND(" ", Overall!L133) - 1) &amp; ", " &amp; MID(Overall!L133, FIND(",", Overall!L133, FIND(",",Overall!L133) + 1) + 2, LEN(Overall!L133))),"")</f>
        <v>44562</v>
      </c>
      <c r="O131" s="7">
        <f>IF(Overall!M133&lt;&gt;"",DATEVALUE(MID(Overall!M133, FIND(",", Overall!M133) + 2, FIND(" ", Overall!M133) - FIND(",", Overall!M133) - 1) &amp; " " &amp; MID(Overall!M133, FIND(" ", Overall!M133) + 1, FIND(",", Overall!M133, FIND(" ", Overall!M133)) - FIND(" ", Overall!M133) - 1) &amp; ", " &amp; MID(Overall!M133, FIND(",", Overall!M133, FIND(",",Overall!M133) + 1) + 2, LEN(Overall!M133))),"")</f>
        <v>44742</v>
      </c>
      <c r="P131" s="7">
        <f>IF(Overall!N133&lt;&gt;"",DATEVALUE(MID(Overall!N133, FIND(",", Overall!N133) + 2, FIND(" ", Overall!N133) - FIND(",", Overall!N133) - 1) &amp; " " &amp; MID(Overall!N133, FIND(" ", Overall!N133) + 1, FIND(",", Overall!N133, FIND(" ", Overall!N133)) - FIND(" ", Overall!N133) - 1) &amp; ", " &amp; MID(Overall!N133, FIND(",", Overall!N133, FIND(",",Overall!N133) + 1) + 2, LEN(Overall!N133))),"")</f>
        <v>44501</v>
      </c>
      <c r="Q131" s="7">
        <f>IF(Overall!O133&lt;&gt;"",DATEVALUE(MID(Overall!O133, FIND(",", Overall!O133) + 2, FIND(" ", Overall!O133) - FIND(",", Overall!O133) - 1) &amp; " " &amp; MID(Overall!O133, FIND(" ", Overall!O133) + 1, FIND(",", Overall!O133, FIND(" ", Overall!O133)) - FIND(" ", Overall!O133) - 1) &amp; ", " &amp; MID(Overall!O133, FIND(",", Overall!O133, FIND(",",Overall!O133) + 1) + 2, LEN(Overall!O133))),"")</f>
        <v>44480</v>
      </c>
      <c r="R131" s="5">
        <f t="shared" ref="R131:R194" si="4">IF(AND(N131&lt;&gt;"", O131&lt;&gt;""), DATEDIF(N131, O131, "M") + 1, "")</f>
        <v>6</v>
      </c>
      <c r="S131" s="10">
        <f>IF(Overall!$A133&lt;&gt;"",IF(AND(MONTH($N131) &lt;= 1, MONTH($O131) &gt;= 1), IF($R131 &lt;&gt; "", $H131/$R131, ""), ""),"")</f>
        <v>50000</v>
      </c>
      <c r="T131" s="10">
        <f>IF(Overall!$A133&lt;&gt;"",IF(AND(MONTH($N131) &lt;= 2, MONTH($O131) &gt;= 2), IF($R131 &lt;&gt; "", $H131/$R131, ""), ""),"")</f>
        <v>50000</v>
      </c>
      <c r="U131" s="10">
        <f>IF(Overall!$A133&lt;&gt;"",IF(AND(MONTH($N131) &lt;= 3, MONTH($O131) &gt;= 3), IF($R131 &lt;&gt; "", $H131/$R131, ""), ""),"")</f>
        <v>50000</v>
      </c>
      <c r="V131" s="10">
        <f>IF(Overall!$A133&lt;&gt;"",IF(AND(MONTH($N131) &lt;= 4, MONTH($O131) &gt;= 4), IF($R131 &lt;&gt; "", $H131/$R131, ""), ""),"")</f>
        <v>50000</v>
      </c>
      <c r="W131" s="10">
        <f>IF(Overall!$A133&lt;&gt;"",IF(AND(MONTH($N131) &lt;= 5, MONTH($O131) &gt;= 5), IF($R131 &lt;&gt; "", $H131/$R131, ""), ""),"")</f>
        <v>50000</v>
      </c>
      <c r="X131" s="10">
        <f>IF(Overall!$A133&lt;&gt;"",IF(AND(MONTH($N131) &lt;= 6, MONTH($O131) &gt;= 6), IF($R131 &lt;&gt; "", $H131/$R131, ""), ""),"")</f>
        <v>50000</v>
      </c>
      <c r="Y131" s="10" t="str">
        <f>IF(Overall!$A133&lt;&gt;"",IF(AND(MONTH($N131) &lt;= 7, MONTH($O131) &gt;= 7 ), IF($R131 &lt;&gt; "", $H131/$R131, ""), ""),"")</f>
        <v/>
      </c>
      <c r="Z131" s="10" t="str">
        <f>IF(Overall!$A133&lt;&gt;"",IF(AND(MONTH($N131) &lt;= 8, MONTH($O131) &gt;= 8), IF($R131 &lt;&gt; "", $H131/$R131, ""), ""),"")</f>
        <v/>
      </c>
      <c r="AA131" s="10" t="str">
        <f>IF(Overall!$A133&lt;&gt;"",IF(AND(MONTH($N131) &lt;= 9, MONTH($O131) &gt;= 9), IF($R131 &lt;&gt; "", $H131/$R131, ""), ""),"")</f>
        <v/>
      </c>
      <c r="AB131" s="10" t="str">
        <f>IF(Overall!$A133&lt;&gt;"",IF(AND(MONTH($N131) &lt;= 10, MONTH($O131) &gt;= 10), IF($R131 &lt;&gt; "", $H131/$R131, ""), ""),"")</f>
        <v/>
      </c>
      <c r="AC131" s="10" t="str">
        <f>IF(Overall!$A133&lt;&gt;"",IF(AND(MONTH($N131) &lt;= 11, MONTH($O131) &gt;= 11), IF($R131 &lt;&gt; "", $H131/$R131, ""), ""),"")</f>
        <v/>
      </c>
      <c r="AD131" s="10" t="str">
        <f>IF(Overall!$A133&lt;&gt;"",IF(AND(MONTH($N131) &lt;= 12, MONTH($O131) &gt;= 12), IF($R131 &lt;&gt; "", $H131/$R131, ""), ""),"")</f>
        <v/>
      </c>
      <c r="AF131" s="10" t="str">
        <f ca="1">IFERROR(IF(AND(NOW()&lt;= EOMONTH(DATE(YEAR($O131),1, 1), 0), Overall!$A133&lt;&gt;"", MONTH($N131) &lt;= 1, MONTH($O131) &gt;= 1), IF($R131 &lt;&gt; "", $H131/$R131, ""), ""), "")</f>
        <v/>
      </c>
      <c r="AG131" s="10" t="str">
        <f ca="1">IFERROR(IF(AND(NOW()&lt;= EOMONTH(DATE(YEAR($O131),2, 1), 0), Overall!$A133&lt;&gt;"", MONTH($N131) &lt;= 2, MONTH($O131) &gt;= 2), IF($R131 &lt;&gt; "", $H131/$R131, ""), ""), "")</f>
        <v/>
      </c>
      <c r="AH131" s="10" t="str">
        <f ca="1">IFERROR(IF(AND(NOW()&lt;= EOMONTH(DATE(YEAR($O131),3, 1), 0), Overall!$A133&lt;&gt;"", MONTH($N131) &lt;= 3, MONTH($O131) &gt;= 3), IF($R131 &lt;&gt; "", $H131/$R131, ""), ""), "")</f>
        <v/>
      </c>
      <c r="AI131" s="10" t="str">
        <f ca="1">IFERROR(IF(AND(NOW()&lt;= EOMONTH(DATE(YEAR($O131),4, 1), 0), Overall!$A133&lt;&gt;"", MONTH($N131) &lt;= 4, MONTH($O131) &gt;= 4), IF($R131 &lt;&gt; "", $H131/$R131, ""), ""), "")</f>
        <v/>
      </c>
      <c r="AJ131" s="10" t="str">
        <f ca="1">IFERROR(IF(AND(NOW()&lt;= EOMONTH(DATE(YEAR($O131),5, 1), 0), Overall!$A133&lt;&gt;"", MONTH($N131) &lt;= 5, MONTH($O131) &gt;= 5), IF($R131 &lt;&gt; "", $H131/$R131, ""), ""), "")</f>
        <v/>
      </c>
      <c r="AK131" s="10" t="str">
        <f ca="1">IFERROR(IF(AND(NOW()&lt;= EOMONTH(DATE(YEAR($O131),6, 1), 0), Overall!$A133&lt;&gt;"", MONTH($N131) &lt;= 6, MONTH($O131) &gt;= 6), IF($R131 &lt;&gt; "", $H131/$R131, ""), ""), "")</f>
        <v/>
      </c>
      <c r="AL131" s="10" t="str">
        <f ca="1">IFERROR(IF(AND(NOW()&lt;= EOMONTH(DATE(YEAR($O131),7, 1), 0), Overall!$A133&lt;&gt;"", MONTH($N131) &lt;= 7, MONTH($O131) &gt;= 7), IF($R131 &lt;&gt; "", $H131/$R131, ""), ""), "")</f>
        <v/>
      </c>
      <c r="AM131" s="10" t="str">
        <f ca="1">IFERROR(IF(AND(NOW()&lt;= EOMONTH(DATE(YEAR($O131),8, 1), 0), Overall!$A133&lt;&gt;"", MONTH($N131) &lt;= 8, MONTH($O131) &gt;= 8), IF($R131 &lt;&gt; "", $H131/$R131, ""), ""), "")</f>
        <v/>
      </c>
      <c r="AN131" s="10" t="str">
        <f ca="1">IFERROR(IF(AND(NOW()&lt;= EOMONTH(DATE(YEAR($O131),9, 1), 0), Overall!$A133&lt;&gt;"", MONTH($N131) &lt;= 9, MONTH($O131) &gt;= 9), IF($R131 &lt;&gt; "", $H131/$R131, ""), ""), "")</f>
        <v/>
      </c>
      <c r="AO131" s="10" t="str">
        <f ca="1">IFERROR(IF(AND(NOW()&lt;= EOMONTH(DATE(YEAR($O131),10, 1), 0), Overall!$A133&lt;&gt;"", MONTH($N131) &lt;= 10, MONTH($O131) &gt;= 10), IF($R131 &lt;&gt; "", $H131/$R131, ""), ""), "")</f>
        <v/>
      </c>
      <c r="AP131" s="10" t="str">
        <f ca="1">IFERROR(IF(AND(NOW()&lt;= EOMONTH(DATE(YEAR($O131),11, 1), 0), Overall!$A133&lt;&gt;"", MONTH($N131) &lt;=11, MONTH($O131) &gt;= 11), IF($R131 &lt;&gt; "", $H131/$R131, ""), ""), "")</f>
        <v/>
      </c>
      <c r="AQ131" s="10" t="str">
        <f ca="1">IFERROR(IF(AND(NOW()&lt;= EOMONTH(DATE(YEAR($O131),12, 1), 0), Overall!$A133&lt;&gt;"", MONTH($N131) &lt;= 12, MONTH($O131) &gt;= 12), IF($R131 &lt;&gt; "", $H131/$R131, ""), ""), "")</f>
        <v/>
      </c>
      <c r="AR131" s="16">
        <f t="shared" ref="AR131:AR194" ca="1" si="5">SUM(AF131:AQ131)</f>
        <v>0</v>
      </c>
    </row>
    <row r="132" spans="1:44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6">
        <f>IF(Overall!F134&lt;&gt;"",VALUE(Overall!F134),"")</f>
        <v>300000</v>
      </c>
      <c r="I132" s="6">
        <f>IF(Overall!G134&lt;&gt;"",VALUE(Overall!G134),"")</f>
        <v>65</v>
      </c>
      <c r="J132" s="6">
        <f>IF(Overall!H134&lt;&gt;"",VALUE(Overall!H134),"")</f>
        <v>38</v>
      </c>
      <c r="K132" s="6">
        <f>IF(Overall!I134&lt;&gt;"",VALUE(Overall!I134),"")</f>
        <v>2.7</v>
      </c>
      <c r="L132" s="6">
        <f>IF(Overall!J134&lt;&gt;"",VALUE(Overall!J134),"")</f>
        <v>0.19</v>
      </c>
      <c r="M132" s="6">
        <f>IF(Overall!K134&lt;&gt;"",VALUE(Overall!K134),"")</f>
        <v>2.5099999999999998</v>
      </c>
      <c r="N132" s="7">
        <f>IF(Overall!L134&lt;&gt;"",DATEVALUE(MID(Overall!L134, FIND(",", Overall!L134) + 2, FIND(" ", Overall!L134) - FIND(",", Overall!L134) - 1) &amp; " " &amp; MID(Overall!L134, FIND(" ", Overall!L134) + 1, FIND(",", Overall!L134, FIND(" ", Overall!L134)) - FIND(" ", Overall!L134) - 1) &amp; ", " &amp; MID(Overall!L134, FIND(",", Overall!L134, FIND(",",Overall!L134) + 1) + 2, LEN(Overall!L134))),"")</f>
        <v>44562</v>
      </c>
      <c r="O132" s="7">
        <f>IF(Overall!M134&lt;&gt;"",DATEVALUE(MID(Overall!M134, FIND(",", Overall!M134) + 2, FIND(" ", Overall!M134) - FIND(",", Overall!M134) - 1) &amp; " " &amp; MID(Overall!M134, FIND(" ", Overall!M134) + 1, FIND(",", Overall!M134, FIND(" ", Overall!M134)) - FIND(" ", Overall!M134) - 1) &amp; ", " &amp; MID(Overall!M134, FIND(",", Overall!M134, FIND(",",Overall!M134) + 1) + 2, LEN(Overall!M134))),"")</f>
        <v>44742</v>
      </c>
      <c r="P132" s="7">
        <f>IF(Overall!N134&lt;&gt;"",DATEVALUE(MID(Overall!N134, FIND(",", Overall!N134) + 2, FIND(" ", Overall!N134) - FIND(",", Overall!N134) - 1) &amp; " " &amp; MID(Overall!N134, FIND(" ", Overall!N134) + 1, FIND(",", Overall!N134, FIND(" ", Overall!N134)) - FIND(" ", Overall!N134) - 1) &amp; ", " &amp; MID(Overall!N134, FIND(",", Overall!N134, FIND(",",Overall!N134) + 1) + 2, LEN(Overall!N134))),"")</f>
        <v>44501</v>
      </c>
      <c r="Q132" s="7">
        <f>IF(Overall!O134&lt;&gt;"",DATEVALUE(MID(Overall!O134, FIND(",", Overall!O134) + 2, FIND(" ", Overall!O134) - FIND(",", Overall!O134) - 1) &amp; " " &amp; MID(Overall!O134, FIND(" ", Overall!O134) + 1, FIND(",", Overall!O134, FIND(" ", Overall!O134)) - FIND(" ", Overall!O134) - 1) &amp; ", " &amp; MID(Overall!O134, FIND(",", Overall!O134, FIND(",",Overall!O134) + 1) + 2, LEN(Overall!O134))),"")</f>
        <v>44480</v>
      </c>
      <c r="R132" s="5">
        <f t="shared" si="4"/>
        <v>6</v>
      </c>
      <c r="S132" s="10">
        <f>IF(Overall!$A134&lt;&gt;"",IF(AND(MONTH($N132) &lt;= 1, MONTH($O132) &gt;= 1), IF($R132 &lt;&gt; "", $H132/$R132, ""), ""),"")</f>
        <v>50000</v>
      </c>
      <c r="T132" s="10">
        <f>IF(Overall!$A134&lt;&gt;"",IF(AND(MONTH($N132) &lt;= 2, MONTH($O132) &gt;= 2), IF($R132 &lt;&gt; "", $H132/$R132, ""), ""),"")</f>
        <v>50000</v>
      </c>
      <c r="U132" s="10">
        <f>IF(Overall!$A134&lt;&gt;"",IF(AND(MONTH($N132) &lt;= 3, MONTH($O132) &gt;= 3), IF($R132 &lt;&gt; "", $H132/$R132, ""), ""),"")</f>
        <v>50000</v>
      </c>
      <c r="V132" s="10">
        <f>IF(Overall!$A134&lt;&gt;"",IF(AND(MONTH($N132) &lt;= 4, MONTH($O132) &gt;= 4), IF($R132 &lt;&gt; "", $H132/$R132, ""), ""),"")</f>
        <v>50000</v>
      </c>
      <c r="W132" s="10">
        <f>IF(Overall!$A134&lt;&gt;"",IF(AND(MONTH($N132) &lt;= 5, MONTH($O132) &gt;= 5), IF($R132 &lt;&gt; "", $H132/$R132, ""), ""),"")</f>
        <v>50000</v>
      </c>
      <c r="X132" s="10">
        <f>IF(Overall!$A134&lt;&gt;"",IF(AND(MONTH($N132) &lt;= 6, MONTH($O132) &gt;= 6), IF($R132 &lt;&gt; "", $H132/$R132, ""), ""),"")</f>
        <v>50000</v>
      </c>
      <c r="Y132" s="10" t="str">
        <f>IF(Overall!$A134&lt;&gt;"",IF(AND(MONTH($N132) &lt;= 7, MONTH($O132) &gt;= 7 ), IF($R132 &lt;&gt; "", $H132/$R132, ""), ""),"")</f>
        <v/>
      </c>
      <c r="Z132" s="10" t="str">
        <f>IF(Overall!$A134&lt;&gt;"",IF(AND(MONTH($N132) &lt;= 8, MONTH($O132) &gt;= 8), IF($R132 &lt;&gt; "", $H132/$R132, ""), ""),"")</f>
        <v/>
      </c>
      <c r="AA132" s="10" t="str">
        <f>IF(Overall!$A134&lt;&gt;"",IF(AND(MONTH($N132) &lt;= 9, MONTH($O132) &gt;= 9), IF($R132 &lt;&gt; "", $H132/$R132, ""), ""),"")</f>
        <v/>
      </c>
      <c r="AB132" s="10" t="str">
        <f>IF(Overall!$A134&lt;&gt;"",IF(AND(MONTH($N132) &lt;= 10, MONTH($O132) &gt;= 10), IF($R132 &lt;&gt; "", $H132/$R132, ""), ""),"")</f>
        <v/>
      </c>
      <c r="AC132" s="10" t="str">
        <f>IF(Overall!$A134&lt;&gt;"",IF(AND(MONTH($N132) &lt;= 11, MONTH($O132) &gt;= 11), IF($R132 &lt;&gt; "", $H132/$R132, ""), ""),"")</f>
        <v/>
      </c>
      <c r="AD132" s="10" t="str">
        <f>IF(Overall!$A134&lt;&gt;"",IF(AND(MONTH($N132) &lt;= 12, MONTH($O132) &gt;= 12), IF($R132 &lt;&gt; "", $H132/$R132, ""), ""),"")</f>
        <v/>
      </c>
      <c r="AF132" s="10" t="str">
        <f ca="1">IFERROR(IF(AND(NOW()&lt;= EOMONTH(DATE(YEAR($O132),1, 1), 0), Overall!$A134&lt;&gt;"", MONTH($N132) &lt;= 1, MONTH($O132) &gt;= 1), IF($R132 &lt;&gt; "", $H132/$R132, ""), ""), "")</f>
        <v/>
      </c>
      <c r="AG132" s="10" t="str">
        <f ca="1">IFERROR(IF(AND(NOW()&lt;= EOMONTH(DATE(YEAR($O132),2, 1), 0), Overall!$A134&lt;&gt;"", MONTH($N132) &lt;= 2, MONTH($O132) &gt;= 2), IF($R132 &lt;&gt; "", $H132/$R132, ""), ""), "")</f>
        <v/>
      </c>
      <c r="AH132" s="10" t="str">
        <f ca="1">IFERROR(IF(AND(NOW()&lt;= EOMONTH(DATE(YEAR($O132),3, 1), 0), Overall!$A134&lt;&gt;"", MONTH($N132) &lt;= 3, MONTH($O132) &gt;= 3), IF($R132 &lt;&gt; "", $H132/$R132, ""), ""), "")</f>
        <v/>
      </c>
      <c r="AI132" s="10" t="str">
        <f ca="1">IFERROR(IF(AND(NOW()&lt;= EOMONTH(DATE(YEAR($O132),4, 1), 0), Overall!$A134&lt;&gt;"", MONTH($N132) &lt;= 4, MONTH($O132) &gt;= 4), IF($R132 &lt;&gt; "", $H132/$R132, ""), ""), "")</f>
        <v/>
      </c>
      <c r="AJ132" s="10" t="str">
        <f ca="1">IFERROR(IF(AND(NOW()&lt;= EOMONTH(DATE(YEAR($O132),5, 1), 0), Overall!$A134&lt;&gt;"", MONTH($N132) &lt;= 5, MONTH($O132) &gt;= 5), IF($R132 &lt;&gt; "", $H132/$R132, ""), ""), "")</f>
        <v/>
      </c>
      <c r="AK132" s="10" t="str">
        <f ca="1">IFERROR(IF(AND(NOW()&lt;= EOMONTH(DATE(YEAR($O132),6, 1), 0), Overall!$A134&lt;&gt;"", MONTH($N132) &lt;= 6, MONTH($O132) &gt;= 6), IF($R132 &lt;&gt; "", $H132/$R132, ""), ""), "")</f>
        <v/>
      </c>
      <c r="AL132" s="10" t="str">
        <f ca="1">IFERROR(IF(AND(NOW()&lt;= EOMONTH(DATE(YEAR($O132),7, 1), 0), Overall!$A134&lt;&gt;"", MONTH($N132) &lt;= 7, MONTH($O132) &gt;= 7), IF($R132 &lt;&gt; "", $H132/$R132, ""), ""), "")</f>
        <v/>
      </c>
      <c r="AM132" s="10" t="str">
        <f ca="1">IFERROR(IF(AND(NOW()&lt;= EOMONTH(DATE(YEAR($O132),8, 1), 0), Overall!$A134&lt;&gt;"", MONTH($N132) &lt;= 8, MONTH($O132) &gt;= 8), IF($R132 &lt;&gt; "", $H132/$R132, ""), ""), "")</f>
        <v/>
      </c>
      <c r="AN132" s="10" t="str">
        <f ca="1">IFERROR(IF(AND(NOW()&lt;= EOMONTH(DATE(YEAR($O132),9, 1), 0), Overall!$A134&lt;&gt;"", MONTH($N132) &lt;= 9, MONTH($O132) &gt;= 9), IF($R132 &lt;&gt; "", $H132/$R132, ""), ""), "")</f>
        <v/>
      </c>
      <c r="AO132" s="10" t="str">
        <f ca="1">IFERROR(IF(AND(NOW()&lt;= EOMONTH(DATE(YEAR($O132),10, 1), 0), Overall!$A134&lt;&gt;"", MONTH($N132) &lt;= 10, MONTH($O132) &gt;= 10), IF($R132 &lt;&gt; "", $H132/$R132, ""), ""), "")</f>
        <v/>
      </c>
      <c r="AP132" s="10" t="str">
        <f ca="1">IFERROR(IF(AND(NOW()&lt;= EOMONTH(DATE(YEAR($O132),11, 1), 0), Overall!$A134&lt;&gt;"", MONTH($N132) &lt;=11, MONTH($O132) &gt;= 11), IF($R132 &lt;&gt; "", $H132/$R132, ""), ""), "")</f>
        <v/>
      </c>
      <c r="AQ132" s="10" t="str">
        <f ca="1">IFERROR(IF(AND(NOW()&lt;= EOMONTH(DATE(YEAR($O132),12, 1), 0), Overall!$A134&lt;&gt;"", MONTH($N132) &lt;= 12, MONTH($O132) &gt;= 12), IF($R132 &lt;&gt; "", $H132/$R132, ""), ""), "")</f>
        <v/>
      </c>
      <c r="AR132" s="16">
        <f t="shared" ca="1" si="5"/>
        <v>0</v>
      </c>
    </row>
    <row r="133" spans="1:44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6">
        <f>IF(Overall!F135&lt;&gt;"",VALUE(Overall!F135),"")</f>
        <v>300000</v>
      </c>
      <c r="I133" s="6">
        <f>IF(Overall!G135&lt;&gt;"",VALUE(Overall!G135),"")</f>
        <v>65</v>
      </c>
      <c r="J133" s="6">
        <f>IF(Overall!H135&lt;&gt;"",VALUE(Overall!H135),"")</f>
        <v>38</v>
      </c>
      <c r="K133" s="6">
        <f>IF(Overall!I135&lt;&gt;"",VALUE(Overall!I135),"")</f>
        <v>2.82</v>
      </c>
      <c r="L133" s="6">
        <f>IF(Overall!J135&lt;&gt;"",VALUE(Overall!J135),"")</f>
        <v>0.3</v>
      </c>
      <c r="M133" s="6">
        <f>IF(Overall!K135&lt;&gt;"",VALUE(Overall!K135),"")</f>
        <v>2.52</v>
      </c>
      <c r="N133" s="7">
        <f>IF(Overall!L135&lt;&gt;"",DATEVALUE(MID(Overall!L135, FIND(",", Overall!L135) + 2, FIND(" ", Overall!L135) - FIND(",", Overall!L135) - 1) &amp; " " &amp; MID(Overall!L135, FIND(" ", Overall!L135) + 1, FIND(",", Overall!L135, FIND(" ", Overall!L135)) - FIND(" ", Overall!L135) - 1) &amp; ", " &amp; MID(Overall!L135, FIND(",", Overall!L135, FIND(",",Overall!L135) + 1) + 2, LEN(Overall!L135))),"")</f>
        <v>44562</v>
      </c>
      <c r="O133" s="7">
        <f>IF(Overall!M135&lt;&gt;"",DATEVALUE(MID(Overall!M135, FIND(",", Overall!M135) + 2, FIND(" ", Overall!M135) - FIND(",", Overall!M135) - 1) &amp; " " &amp; MID(Overall!M135, FIND(" ", Overall!M135) + 1, FIND(",", Overall!M135, FIND(" ", Overall!M135)) - FIND(" ", Overall!M135) - 1) &amp; ", " &amp; MID(Overall!M135, FIND(",", Overall!M135, FIND(",",Overall!M135) + 1) + 2, LEN(Overall!M135))),"")</f>
        <v>44742</v>
      </c>
      <c r="P133" s="7">
        <f>IF(Overall!N135&lt;&gt;"",DATEVALUE(MID(Overall!N135, FIND(",", Overall!N135) + 2, FIND(" ", Overall!N135) - FIND(",", Overall!N135) - 1) &amp; " " &amp; MID(Overall!N135, FIND(" ", Overall!N135) + 1, FIND(",", Overall!N135, FIND(" ", Overall!N135)) - FIND(" ", Overall!N135) - 1) &amp; ", " &amp; MID(Overall!N135, FIND(",", Overall!N135, FIND(",",Overall!N135) + 1) + 2, LEN(Overall!N135))),"")</f>
        <v>44501</v>
      </c>
      <c r="Q133" s="7">
        <f>IF(Overall!O135&lt;&gt;"",DATEVALUE(MID(Overall!O135, FIND(",", Overall!O135) + 2, FIND(" ", Overall!O135) - FIND(",", Overall!O135) - 1) &amp; " " &amp; MID(Overall!O135, FIND(" ", Overall!O135) + 1, FIND(",", Overall!O135, FIND(" ", Overall!O135)) - FIND(" ", Overall!O135) - 1) &amp; ", " &amp; MID(Overall!O135, FIND(",", Overall!O135, FIND(",",Overall!O135) + 1) + 2, LEN(Overall!O135))),"")</f>
        <v>44480</v>
      </c>
      <c r="R133" s="5">
        <f t="shared" si="4"/>
        <v>6</v>
      </c>
      <c r="S133" s="10">
        <f>IF(Overall!$A135&lt;&gt;"",IF(AND(MONTH($N133) &lt;= 1, MONTH($O133) &gt;= 1), IF($R133 &lt;&gt; "", $H133/$R133, ""), ""),"")</f>
        <v>50000</v>
      </c>
      <c r="T133" s="10">
        <f>IF(Overall!$A135&lt;&gt;"",IF(AND(MONTH($N133) &lt;= 2, MONTH($O133) &gt;= 2), IF($R133 &lt;&gt; "", $H133/$R133, ""), ""),"")</f>
        <v>50000</v>
      </c>
      <c r="U133" s="10">
        <f>IF(Overall!$A135&lt;&gt;"",IF(AND(MONTH($N133) &lt;= 3, MONTH($O133) &gt;= 3), IF($R133 &lt;&gt; "", $H133/$R133, ""), ""),"")</f>
        <v>50000</v>
      </c>
      <c r="V133" s="10">
        <f>IF(Overall!$A135&lt;&gt;"",IF(AND(MONTH($N133) &lt;= 4, MONTH($O133) &gt;= 4), IF($R133 &lt;&gt; "", $H133/$R133, ""), ""),"")</f>
        <v>50000</v>
      </c>
      <c r="W133" s="10">
        <f>IF(Overall!$A135&lt;&gt;"",IF(AND(MONTH($N133) &lt;= 5, MONTH($O133) &gt;= 5), IF($R133 &lt;&gt; "", $H133/$R133, ""), ""),"")</f>
        <v>50000</v>
      </c>
      <c r="X133" s="10">
        <f>IF(Overall!$A135&lt;&gt;"",IF(AND(MONTH($N133) &lt;= 6, MONTH($O133) &gt;= 6), IF($R133 &lt;&gt; "", $H133/$R133, ""), ""),"")</f>
        <v>50000</v>
      </c>
      <c r="Y133" s="10" t="str">
        <f>IF(Overall!$A135&lt;&gt;"",IF(AND(MONTH($N133) &lt;= 7, MONTH($O133) &gt;= 7 ), IF($R133 &lt;&gt; "", $H133/$R133, ""), ""),"")</f>
        <v/>
      </c>
      <c r="Z133" s="10" t="str">
        <f>IF(Overall!$A135&lt;&gt;"",IF(AND(MONTH($N133) &lt;= 8, MONTH($O133) &gt;= 8), IF($R133 &lt;&gt; "", $H133/$R133, ""), ""),"")</f>
        <v/>
      </c>
      <c r="AA133" s="10" t="str">
        <f>IF(Overall!$A135&lt;&gt;"",IF(AND(MONTH($N133) &lt;= 9, MONTH($O133) &gt;= 9), IF($R133 &lt;&gt; "", $H133/$R133, ""), ""),"")</f>
        <v/>
      </c>
      <c r="AB133" s="10" t="str">
        <f>IF(Overall!$A135&lt;&gt;"",IF(AND(MONTH($N133) &lt;= 10, MONTH($O133) &gt;= 10), IF($R133 &lt;&gt; "", $H133/$R133, ""), ""),"")</f>
        <v/>
      </c>
      <c r="AC133" s="10" t="str">
        <f>IF(Overall!$A135&lt;&gt;"",IF(AND(MONTH($N133) &lt;= 11, MONTH($O133) &gt;= 11), IF($R133 &lt;&gt; "", $H133/$R133, ""), ""),"")</f>
        <v/>
      </c>
      <c r="AD133" s="10" t="str">
        <f>IF(Overall!$A135&lt;&gt;"",IF(AND(MONTH($N133) &lt;= 12, MONTH($O133) &gt;= 12), IF($R133 &lt;&gt; "", $H133/$R133, ""), ""),"")</f>
        <v/>
      </c>
      <c r="AF133" s="10" t="str">
        <f ca="1">IFERROR(IF(AND(NOW()&lt;= EOMONTH(DATE(YEAR($O133),1, 1), 0), Overall!$A135&lt;&gt;"", MONTH($N133) &lt;= 1, MONTH($O133) &gt;= 1), IF($R133 &lt;&gt; "", $H133/$R133, ""), ""), "")</f>
        <v/>
      </c>
      <c r="AG133" s="10" t="str">
        <f ca="1">IFERROR(IF(AND(NOW()&lt;= EOMONTH(DATE(YEAR($O133),2, 1), 0), Overall!$A135&lt;&gt;"", MONTH($N133) &lt;= 2, MONTH($O133) &gt;= 2), IF($R133 &lt;&gt; "", $H133/$R133, ""), ""), "")</f>
        <v/>
      </c>
      <c r="AH133" s="10" t="str">
        <f ca="1">IFERROR(IF(AND(NOW()&lt;= EOMONTH(DATE(YEAR($O133),3, 1), 0), Overall!$A135&lt;&gt;"", MONTH($N133) &lt;= 3, MONTH($O133) &gt;= 3), IF($R133 &lt;&gt; "", $H133/$R133, ""), ""), "")</f>
        <v/>
      </c>
      <c r="AI133" s="10" t="str">
        <f ca="1">IFERROR(IF(AND(NOW()&lt;= EOMONTH(DATE(YEAR($O133),4, 1), 0), Overall!$A135&lt;&gt;"", MONTH($N133) &lt;= 4, MONTH($O133) &gt;= 4), IF($R133 &lt;&gt; "", $H133/$R133, ""), ""), "")</f>
        <v/>
      </c>
      <c r="AJ133" s="10" t="str">
        <f ca="1">IFERROR(IF(AND(NOW()&lt;= EOMONTH(DATE(YEAR($O133),5, 1), 0), Overall!$A135&lt;&gt;"", MONTH($N133) &lt;= 5, MONTH($O133) &gt;= 5), IF($R133 &lt;&gt; "", $H133/$R133, ""), ""), "")</f>
        <v/>
      </c>
      <c r="AK133" s="10" t="str">
        <f ca="1">IFERROR(IF(AND(NOW()&lt;= EOMONTH(DATE(YEAR($O133),6, 1), 0), Overall!$A135&lt;&gt;"", MONTH($N133) &lt;= 6, MONTH($O133) &gt;= 6), IF($R133 &lt;&gt; "", $H133/$R133, ""), ""), "")</f>
        <v/>
      </c>
      <c r="AL133" s="10" t="str">
        <f ca="1">IFERROR(IF(AND(NOW()&lt;= EOMONTH(DATE(YEAR($O133),7, 1), 0), Overall!$A135&lt;&gt;"", MONTH($N133) &lt;= 7, MONTH($O133) &gt;= 7), IF($R133 &lt;&gt; "", $H133/$R133, ""), ""), "")</f>
        <v/>
      </c>
      <c r="AM133" s="10" t="str">
        <f ca="1">IFERROR(IF(AND(NOW()&lt;= EOMONTH(DATE(YEAR($O133),8, 1), 0), Overall!$A135&lt;&gt;"", MONTH($N133) &lt;= 8, MONTH($O133) &gt;= 8), IF($R133 &lt;&gt; "", $H133/$R133, ""), ""), "")</f>
        <v/>
      </c>
      <c r="AN133" s="10" t="str">
        <f ca="1">IFERROR(IF(AND(NOW()&lt;= EOMONTH(DATE(YEAR($O133),9, 1), 0), Overall!$A135&lt;&gt;"", MONTH($N133) &lt;= 9, MONTH($O133) &gt;= 9), IF($R133 &lt;&gt; "", $H133/$R133, ""), ""), "")</f>
        <v/>
      </c>
      <c r="AO133" s="10" t="str">
        <f ca="1">IFERROR(IF(AND(NOW()&lt;= EOMONTH(DATE(YEAR($O133),10, 1), 0), Overall!$A135&lt;&gt;"", MONTH($N133) &lt;= 10, MONTH($O133) &gt;= 10), IF($R133 &lt;&gt; "", $H133/$R133, ""), ""), "")</f>
        <v/>
      </c>
      <c r="AP133" s="10" t="str">
        <f ca="1">IFERROR(IF(AND(NOW()&lt;= EOMONTH(DATE(YEAR($O133),11, 1), 0), Overall!$A135&lt;&gt;"", MONTH($N133) &lt;=11, MONTH($O133) &gt;= 11), IF($R133 &lt;&gt; "", $H133/$R133, ""), ""), "")</f>
        <v/>
      </c>
      <c r="AQ133" s="10" t="str">
        <f ca="1">IFERROR(IF(AND(NOW()&lt;= EOMONTH(DATE(YEAR($O133),12, 1), 0), Overall!$A135&lt;&gt;"", MONTH($N133) &lt;= 12, MONTH($O133) &gt;= 12), IF($R133 &lt;&gt; "", $H133/$R133, ""), ""), "")</f>
        <v/>
      </c>
      <c r="AR133" s="16">
        <f t="shared" ca="1" si="5"/>
        <v>0</v>
      </c>
    </row>
    <row r="134" spans="1:44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6">
        <f>IF(Overall!F136&lt;&gt;"",VALUE(Overall!F136),"")</f>
        <v>300000</v>
      </c>
      <c r="I134" s="6">
        <f>IF(Overall!G136&lt;&gt;"",VALUE(Overall!G136),"")</f>
        <v>65</v>
      </c>
      <c r="J134" s="6">
        <f>IF(Overall!H136&lt;&gt;"",VALUE(Overall!H136),"")</f>
        <v>40</v>
      </c>
      <c r="K134" s="6">
        <f>IF(Overall!I136&lt;&gt;"",VALUE(Overall!I136),"")</f>
        <v>2.76</v>
      </c>
      <c r="L134" s="6">
        <f>IF(Overall!J136&lt;&gt;"",VALUE(Overall!J136),"")</f>
        <v>0.3</v>
      </c>
      <c r="M134" s="6">
        <f>IF(Overall!K136&lt;&gt;"",VALUE(Overall!K136),"")</f>
        <v>2.46</v>
      </c>
      <c r="N134" s="7">
        <f>IF(Overall!L136&lt;&gt;"",DATEVALUE(MID(Overall!L136, FIND(",", Overall!L136) + 2, FIND(" ", Overall!L136) - FIND(",", Overall!L136) - 1) &amp; " " &amp; MID(Overall!L136, FIND(" ", Overall!L136) + 1, FIND(",", Overall!L136, FIND(" ", Overall!L136)) - FIND(" ", Overall!L136) - 1) &amp; ", " &amp; MID(Overall!L136, FIND(",", Overall!L136, FIND(",",Overall!L136) + 1) + 2, LEN(Overall!L136))),"")</f>
        <v>44562</v>
      </c>
      <c r="O134" s="7">
        <f>IF(Overall!M136&lt;&gt;"",DATEVALUE(MID(Overall!M136, FIND(",", Overall!M136) + 2, FIND(" ", Overall!M136) - FIND(",", Overall!M136) - 1) &amp; " " &amp; MID(Overall!M136, FIND(" ", Overall!M136) + 1, FIND(",", Overall!M136, FIND(" ", Overall!M136)) - FIND(" ", Overall!M136) - 1) &amp; ", " &amp; MID(Overall!M136, FIND(",", Overall!M136, FIND(",",Overall!M136) + 1) + 2, LEN(Overall!M136))),"")</f>
        <v>44742</v>
      </c>
      <c r="P134" s="7">
        <f>IF(Overall!N136&lt;&gt;"",DATEVALUE(MID(Overall!N136, FIND(",", Overall!N136) + 2, FIND(" ", Overall!N136) - FIND(",", Overall!N136) - 1) &amp; " " &amp; MID(Overall!N136, FIND(" ", Overall!N136) + 1, FIND(",", Overall!N136, FIND(" ", Overall!N136)) - FIND(" ", Overall!N136) - 1) &amp; ", " &amp; MID(Overall!N136, FIND(",", Overall!N136, FIND(",",Overall!N136) + 1) + 2, LEN(Overall!N136))),"")</f>
        <v>44501</v>
      </c>
      <c r="Q134" s="7">
        <f>IF(Overall!O136&lt;&gt;"",DATEVALUE(MID(Overall!O136, FIND(",", Overall!O136) + 2, FIND(" ", Overall!O136) - FIND(",", Overall!O136) - 1) &amp; " " &amp; MID(Overall!O136, FIND(" ", Overall!O136) + 1, FIND(",", Overall!O136, FIND(" ", Overall!O136)) - FIND(" ", Overall!O136) - 1) &amp; ", " &amp; MID(Overall!O136, FIND(",", Overall!O136, FIND(",",Overall!O136) + 1) + 2, LEN(Overall!O136))),"")</f>
        <v>44480</v>
      </c>
      <c r="R134" s="5">
        <f t="shared" si="4"/>
        <v>6</v>
      </c>
      <c r="S134" s="10">
        <f>IF(Overall!$A136&lt;&gt;"",IF(AND(MONTH($N134) &lt;= 1, MONTH($O134) &gt;= 1), IF($R134 &lt;&gt; "", $H134/$R134, ""), ""),"")</f>
        <v>50000</v>
      </c>
      <c r="T134" s="10">
        <f>IF(Overall!$A136&lt;&gt;"",IF(AND(MONTH($N134) &lt;= 2, MONTH($O134) &gt;= 2), IF($R134 &lt;&gt; "", $H134/$R134, ""), ""),"")</f>
        <v>50000</v>
      </c>
      <c r="U134" s="10">
        <f>IF(Overall!$A136&lt;&gt;"",IF(AND(MONTH($N134) &lt;= 3, MONTH($O134) &gt;= 3), IF($R134 &lt;&gt; "", $H134/$R134, ""), ""),"")</f>
        <v>50000</v>
      </c>
      <c r="V134" s="10">
        <f>IF(Overall!$A136&lt;&gt;"",IF(AND(MONTH($N134) &lt;= 4, MONTH($O134) &gt;= 4), IF($R134 &lt;&gt; "", $H134/$R134, ""), ""),"")</f>
        <v>50000</v>
      </c>
      <c r="W134" s="10">
        <f>IF(Overall!$A136&lt;&gt;"",IF(AND(MONTH($N134) &lt;= 5, MONTH($O134) &gt;= 5), IF($R134 &lt;&gt; "", $H134/$R134, ""), ""),"")</f>
        <v>50000</v>
      </c>
      <c r="X134" s="10">
        <f>IF(Overall!$A136&lt;&gt;"",IF(AND(MONTH($N134) &lt;= 6, MONTH($O134) &gt;= 6), IF($R134 &lt;&gt; "", $H134/$R134, ""), ""),"")</f>
        <v>50000</v>
      </c>
      <c r="Y134" s="10" t="str">
        <f>IF(Overall!$A136&lt;&gt;"",IF(AND(MONTH($N134) &lt;= 7, MONTH($O134) &gt;= 7 ), IF($R134 &lt;&gt; "", $H134/$R134, ""), ""),"")</f>
        <v/>
      </c>
      <c r="Z134" s="10" t="str">
        <f>IF(Overall!$A136&lt;&gt;"",IF(AND(MONTH($N134) &lt;= 8, MONTH($O134) &gt;= 8), IF($R134 &lt;&gt; "", $H134/$R134, ""), ""),"")</f>
        <v/>
      </c>
      <c r="AA134" s="10" t="str">
        <f>IF(Overall!$A136&lt;&gt;"",IF(AND(MONTH($N134) &lt;= 9, MONTH($O134) &gt;= 9), IF($R134 &lt;&gt; "", $H134/$R134, ""), ""),"")</f>
        <v/>
      </c>
      <c r="AB134" s="10" t="str">
        <f>IF(Overall!$A136&lt;&gt;"",IF(AND(MONTH($N134) &lt;= 10, MONTH($O134) &gt;= 10), IF($R134 &lt;&gt; "", $H134/$R134, ""), ""),"")</f>
        <v/>
      </c>
      <c r="AC134" s="10" t="str">
        <f>IF(Overall!$A136&lt;&gt;"",IF(AND(MONTH($N134) &lt;= 11, MONTH($O134) &gt;= 11), IF($R134 &lt;&gt; "", $H134/$R134, ""), ""),"")</f>
        <v/>
      </c>
      <c r="AD134" s="10" t="str">
        <f>IF(Overall!$A136&lt;&gt;"",IF(AND(MONTH($N134) &lt;= 12, MONTH($O134) &gt;= 12), IF($R134 &lt;&gt; "", $H134/$R134, ""), ""),"")</f>
        <v/>
      </c>
      <c r="AF134" s="10" t="str">
        <f ca="1">IFERROR(IF(AND(NOW()&lt;= EOMONTH(DATE(YEAR($O134),1, 1), 0), Overall!$A136&lt;&gt;"", MONTH($N134) &lt;= 1, MONTH($O134) &gt;= 1), IF($R134 &lt;&gt; "", $H134/$R134, ""), ""), "")</f>
        <v/>
      </c>
      <c r="AG134" s="10" t="str">
        <f ca="1">IFERROR(IF(AND(NOW()&lt;= EOMONTH(DATE(YEAR($O134),2, 1), 0), Overall!$A136&lt;&gt;"", MONTH($N134) &lt;= 2, MONTH($O134) &gt;= 2), IF($R134 &lt;&gt; "", $H134/$R134, ""), ""), "")</f>
        <v/>
      </c>
      <c r="AH134" s="10" t="str">
        <f ca="1">IFERROR(IF(AND(NOW()&lt;= EOMONTH(DATE(YEAR($O134),3, 1), 0), Overall!$A136&lt;&gt;"", MONTH($N134) &lt;= 3, MONTH($O134) &gt;= 3), IF($R134 &lt;&gt; "", $H134/$R134, ""), ""), "")</f>
        <v/>
      </c>
      <c r="AI134" s="10" t="str">
        <f ca="1">IFERROR(IF(AND(NOW()&lt;= EOMONTH(DATE(YEAR($O134),4, 1), 0), Overall!$A136&lt;&gt;"", MONTH($N134) &lt;= 4, MONTH($O134) &gt;= 4), IF($R134 &lt;&gt; "", $H134/$R134, ""), ""), "")</f>
        <v/>
      </c>
      <c r="AJ134" s="10" t="str">
        <f ca="1">IFERROR(IF(AND(NOW()&lt;= EOMONTH(DATE(YEAR($O134),5, 1), 0), Overall!$A136&lt;&gt;"", MONTH($N134) &lt;= 5, MONTH($O134) &gt;= 5), IF($R134 &lt;&gt; "", $H134/$R134, ""), ""), "")</f>
        <v/>
      </c>
      <c r="AK134" s="10" t="str">
        <f ca="1">IFERROR(IF(AND(NOW()&lt;= EOMONTH(DATE(YEAR($O134),6, 1), 0), Overall!$A136&lt;&gt;"", MONTH($N134) &lt;= 6, MONTH($O134) &gt;= 6), IF($R134 &lt;&gt; "", $H134/$R134, ""), ""), "")</f>
        <v/>
      </c>
      <c r="AL134" s="10" t="str">
        <f ca="1">IFERROR(IF(AND(NOW()&lt;= EOMONTH(DATE(YEAR($O134),7, 1), 0), Overall!$A136&lt;&gt;"", MONTH($N134) &lt;= 7, MONTH($O134) &gt;= 7), IF($R134 &lt;&gt; "", $H134/$R134, ""), ""), "")</f>
        <v/>
      </c>
      <c r="AM134" s="10" t="str">
        <f ca="1">IFERROR(IF(AND(NOW()&lt;= EOMONTH(DATE(YEAR($O134),8, 1), 0), Overall!$A136&lt;&gt;"", MONTH($N134) &lt;= 8, MONTH($O134) &gt;= 8), IF($R134 &lt;&gt; "", $H134/$R134, ""), ""), "")</f>
        <v/>
      </c>
      <c r="AN134" s="10" t="str">
        <f ca="1">IFERROR(IF(AND(NOW()&lt;= EOMONTH(DATE(YEAR($O134),9, 1), 0), Overall!$A136&lt;&gt;"", MONTH($N134) &lt;= 9, MONTH($O134) &gt;= 9), IF($R134 &lt;&gt; "", $H134/$R134, ""), ""), "")</f>
        <v/>
      </c>
      <c r="AO134" s="10" t="str">
        <f ca="1">IFERROR(IF(AND(NOW()&lt;= EOMONTH(DATE(YEAR($O134),10, 1), 0), Overall!$A136&lt;&gt;"", MONTH($N134) &lt;= 10, MONTH($O134) &gt;= 10), IF($R134 &lt;&gt; "", $H134/$R134, ""), ""), "")</f>
        <v/>
      </c>
      <c r="AP134" s="10" t="str">
        <f ca="1">IFERROR(IF(AND(NOW()&lt;= EOMONTH(DATE(YEAR($O134),11, 1), 0), Overall!$A136&lt;&gt;"", MONTH($N134) &lt;=11, MONTH($O134) &gt;= 11), IF($R134 &lt;&gt; "", $H134/$R134, ""), ""), "")</f>
        <v/>
      </c>
      <c r="AQ134" s="10" t="str">
        <f ca="1">IFERROR(IF(AND(NOW()&lt;= EOMONTH(DATE(YEAR($O134),12, 1), 0), Overall!$A136&lt;&gt;"", MONTH($N134) &lt;= 12, MONTH($O134) &gt;= 12), IF($R134 &lt;&gt; "", $H134/$R134, ""), ""), "")</f>
        <v/>
      </c>
      <c r="AR134" s="16">
        <f t="shared" ca="1" si="5"/>
        <v>0</v>
      </c>
    </row>
    <row r="135" spans="1:44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6">
        <f>IF(Overall!F137&lt;&gt;"",VALUE(Overall!F137),"")</f>
        <v>300000</v>
      </c>
      <c r="I135" s="6">
        <f>IF(Overall!G137&lt;&gt;"",VALUE(Overall!G137),"")</f>
        <v>65</v>
      </c>
      <c r="J135" s="6">
        <f>IF(Overall!H137&lt;&gt;"",VALUE(Overall!H137),"")</f>
        <v>38</v>
      </c>
      <c r="K135" s="6">
        <f>IF(Overall!I137&lt;&gt;"",VALUE(Overall!I137),"")</f>
        <v>2.82</v>
      </c>
      <c r="L135" s="6">
        <f>IF(Overall!J137&lt;&gt;"",VALUE(Overall!J137),"")</f>
        <v>0.3</v>
      </c>
      <c r="M135" s="6">
        <f>IF(Overall!K137&lt;&gt;"",VALUE(Overall!K137),"")</f>
        <v>2.52</v>
      </c>
      <c r="N135" s="7">
        <f>IF(Overall!L137&lt;&gt;"",DATEVALUE(MID(Overall!L137, FIND(",", Overall!L137) + 2, FIND(" ", Overall!L137) - FIND(",", Overall!L137) - 1) &amp; " " &amp; MID(Overall!L137, FIND(" ", Overall!L137) + 1, FIND(",", Overall!L137, FIND(" ", Overall!L137)) - FIND(" ", Overall!L137) - 1) &amp; ", " &amp; MID(Overall!L137, FIND(",", Overall!L137, FIND(",",Overall!L137) + 1) + 2, LEN(Overall!L137))),"")</f>
        <v>44562</v>
      </c>
      <c r="O135" s="7">
        <f>IF(Overall!M137&lt;&gt;"",DATEVALUE(MID(Overall!M137, FIND(",", Overall!M137) + 2, FIND(" ", Overall!M137) - FIND(",", Overall!M137) - 1) &amp; " " &amp; MID(Overall!M137, FIND(" ", Overall!M137) + 1, FIND(",", Overall!M137, FIND(" ", Overall!M137)) - FIND(" ", Overall!M137) - 1) &amp; ", " &amp; MID(Overall!M137, FIND(",", Overall!M137, FIND(",",Overall!M137) + 1) + 2, LEN(Overall!M137))),"")</f>
        <v>44742</v>
      </c>
      <c r="P135" s="7">
        <f>IF(Overall!N137&lt;&gt;"",DATEVALUE(MID(Overall!N137, FIND(",", Overall!N137) + 2, FIND(" ", Overall!N137) - FIND(",", Overall!N137) - 1) &amp; " " &amp; MID(Overall!N137, FIND(" ", Overall!N137) + 1, FIND(",", Overall!N137, FIND(" ", Overall!N137)) - FIND(" ", Overall!N137) - 1) &amp; ", " &amp; MID(Overall!N137, FIND(",", Overall!N137, FIND(",",Overall!N137) + 1) + 2, LEN(Overall!N137))),"")</f>
        <v>44501</v>
      </c>
      <c r="Q135" s="7">
        <f>IF(Overall!O137&lt;&gt;"",DATEVALUE(MID(Overall!O137, FIND(",", Overall!O137) + 2, FIND(" ", Overall!O137) - FIND(",", Overall!O137) - 1) &amp; " " &amp; MID(Overall!O137, FIND(" ", Overall!O137) + 1, FIND(",", Overall!O137, FIND(" ", Overall!O137)) - FIND(" ", Overall!O137) - 1) &amp; ", " &amp; MID(Overall!O137, FIND(",", Overall!O137, FIND(",",Overall!O137) + 1) + 2, LEN(Overall!O137))),"")</f>
        <v>44480</v>
      </c>
      <c r="R135" s="5">
        <f t="shared" si="4"/>
        <v>6</v>
      </c>
      <c r="S135" s="10">
        <f>IF(Overall!$A137&lt;&gt;"",IF(AND(MONTH($N135) &lt;= 1, MONTH($O135) &gt;= 1), IF($R135 &lt;&gt; "", $H135/$R135, ""), ""),"")</f>
        <v>50000</v>
      </c>
      <c r="T135" s="10">
        <f>IF(Overall!$A137&lt;&gt;"",IF(AND(MONTH($N135) &lt;= 2, MONTH($O135) &gt;= 2), IF($R135 &lt;&gt; "", $H135/$R135, ""), ""),"")</f>
        <v>50000</v>
      </c>
      <c r="U135" s="10">
        <f>IF(Overall!$A137&lt;&gt;"",IF(AND(MONTH($N135) &lt;= 3, MONTH($O135) &gt;= 3), IF($R135 &lt;&gt; "", $H135/$R135, ""), ""),"")</f>
        <v>50000</v>
      </c>
      <c r="V135" s="10">
        <f>IF(Overall!$A137&lt;&gt;"",IF(AND(MONTH($N135) &lt;= 4, MONTH($O135) &gt;= 4), IF($R135 &lt;&gt; "", $H135/$R135, ""), ""),"")</f>
        <v>50000</v>
      </c>
      <c r="W135" s="10">
        <f>IF(Overall!$A137&lt;&gt;"",IF(AND(MONTH($N135) &lt;= 5, MONTH($O135) &gt;= 5), IF($R135 &lt;&gt; "", $H135/$R135, ""), ""),"")</f>
        <v>50000</v>
      </c>
      <c r="X135" s="10">
        <f>IF(Overall!$A137&lt;&gt;"",IF(AND(MONTH($N135) &lt;= 6, MONTH($O135) &gt;= 6), IF($R135 &lt;&gt; "", $H135/$R135, ""), ""),"")</f>
        <v>50000</v>
      </c>
      <c r="Y135" s="10" t="str">
        <f>IF(Overall!$A137&lt;&gt;"",IF(AND(MONTH($N135) &lt;= 7, MONTH($O135) &gt;= 7 ), IF($R135 &lt;&gt; "", $H135/$R135, ""), ""),"")</f>
        <v/>
      </c>
      <c r="Z135" s="10" t="str">
        <f>IF(Overall!$A137&lt;&gt;"",IF(AND(MONTH($N135) &lt;= 8, MONTH($O135) &gt;= 8), IF($R135 &lt;&gt; "", $H135/$R135, ""), ""),"")</f>
        <v/>
      </c>
      <c r="AA135" s="10" t="str">
        <f>IF(Overall!$A137&lt;&gt;"",IF(AND(MONTH($N135) &lt;= 9, MONTH($O135) &gt;= 9), IF($R135 &lt;&gt; "", $H135/$R135, ""), ""),"")</f>
        <v/>
      </c>
      <c r="AB135" s="10" t="str">
        <f>IF(Overall!$A137&lt;&gt;"",IF(AND(MONTH($N135) &lt;= 10, MONTH($O135) &gt;= 10), IF($R135 &lt;&gt; "", $H135/$R135, ""), ""),"")</f>
        <v/>
      </c>
      <c r="AC135" s="10" t="str">
        <f>IF(Overall!$A137&lt;&gt;"",IF(AND(MONTH($N135) &lt;= 11, MONTH($O135) &gt;= 11), IF($R135 &lt;&gt; "", $H135/$R135, ""), ""),"")</f>
        <v/>
      </c>
      <c r="AD135" s="10" t="str">
        <f>IF(Overall!$A137&lt;&gt;"",IF(AND(MONTH($N135) &lt;= 12, MONTH($O135) &gt;= 12), IF($R135 &lt;&gt; "", $H135/$R135, ""), ""),"")</f>
        <v/>
      </c>
      <c r="AF135" s="10" t="str">
        <f ca="1">IFERROR(IF(AND(NOW()&lt;= EOMONTH(DATE(YEAR($O135),1, 1), 0), Overall!$A137&lt;&gt;"", MONTH($N135) &lt;= 1, MONTH($O135) &gt;= 1), IF($R135 &lt;&gt; "", $H135/$R135, ""), ""), "")</f>
        <v/>
      </c>
      <c r="AG135" s="10" t="str">
        <f ca="1">IFERROR(IF(AND(NOW()&lt;= EOMONTH(DATE(YEAR($O135),2, 1), 0), Overall!$A137&lt;&gt;"", MONTH($N135) &lt;= 2, MONTH($O135) &gt;= 2), IF($R135 &lt;&gt; "", $H135/$R135, ""), ""), "")</f>
        <v/>
      </c>
      <c r="AH135" s="10" t="str">
        <f ca="1">IFERROR(IF(AND(NOW()&lt;= EOMONTH(DATE(YEAR($O135),3, 1), 0), Overall!$A137&lt;&gt;"", MONTH($N135) &lt;= 3, MONTH($O135) &gt;= 3), IF($R135 &lt;&gt; "", $H135/$R135, ""), ""), "")</f>
        <v/>
      </c>
      <c r="AI135" s="10" t="str">
        <f ca="1">IFERROR(IF(AND(NOW()&lt;= EOMONTH(DATE(YEAR($O135),4, 1), 0), Overall!$A137&lt;&gt;"", MONTH($N135) &lt;= 4, MONTH($O135) &gt;= 4), IF($R135 &lt;&gt; "", $H135/$R135, ""), ""), "")</f>
        <v/>
      </c>
      <c r="AJ135" s="10" t="str">
        <f ca="1">IFERROR(IF(AND(NOW()&lt;= EOMONTH(DATE(YEAR($O135),5, 1), 0), Overall!$A137&lt;&gt;"", MONTH($N135) &lt;= 5, MONTH($O135) &gt;= 5), IF($R135 &lt;&gt; "", $H135/$R135, ""), ""), "")</f>
        <v/>
      </c>
      <c r="AK135" s="10" t="str">
        <f ca="1">IFERROR(IF(AND(NOW()&lt;= EOMONTH(DATE(YEAR($O135),6, 1), 0), Overall!$A137&lt;&gt;"", MONTH($N135) &lt;= 6, MONTH($O135) &gt;= 6), IF($R135 &lt;&gt; "", $H135/$R135, ""), ""), "")</f>
        <v/>
      </c>
      <c r="AL135" s="10" t="str">
        <f ca="1">IFERROR(IF(AND(NOW()&lt;= EOMONTH(DATE(YEAR($O135),7, 1), 0), Overall!$A137&lt;&gt;"", MONTH($N135) &lt;= 7, MONTH($O135) &gt;= 7), IF($R135 &lt;&gt; "", $H135/$R135, ""), ""), "")</f>
        <v/>
      </c>
      <c r="AM135" s="10" t="str">
        <f ca="1">IFERROR(IF(AND(NOW()&lt;= EOMONTH(DATE(YEAR($O135),8, 1), 0), Overall!$A137&lt;&gt;"", MONTH($N135) &lt;= 8, MONTH($O135) &gt;= 8), IF($R135 &lt;&gt; "", $H135/$R135, ""), ""), "")</f>
        <v/>
      </c>
      <c r="AN135" s="10" t="str">
        <f ca="1">IFERROR(IF(AND(NOW()&lt;= EOMONTH(DATE(YEAR($O135),9, 1), 0), Overall!$A137&lt;&gt;"", MONTH($N135) &lt;= 9, MONTH($O135) &gt;= 9), IF($R135 &lt;&gt; "", $H135/$R135, ""), ""), "")</f>
        <v/>
      </c>
      <c r="AO135" s="10" t="str">
        <f ca="1">IFERROR(IF(AND(NOW()&lt;= EOMONTH(DATE(YEAR($O135),10, 1), 0), Overall!$A137&lt;&gt;"", MONTH($N135) &lt;= 10, MONTH($O135) &gt;= 10), IF($R135 &lt;&gt; "", $H135/$R135, ""), ""), "")</f>
        <v/>
      </c>
      <c r="AP135" s="10" t="str">
        <f ca="1">IFERROR(IF(AND(NOW()&lt;= EOMONTH(DATE(YEAR($O135),11, 1), 0), Overall!$A137&lt;&gt;"", MONTH($N135) &lt;=11, MONTH($O135) &gt;= 11), IF($R135 &lt;&gt; "", $H135/$R135, ""), ""), "")</f>
        <v/>
      </c>
      <c r="AQ135" s="10" t="str">
        <f ca="1">IFERROR(IF(AND(NOW()&lt;= EOMONTH(DATE(YEAR($O135),12, 1), 0), Overall!$A137&lt;&gt;"", MONTH($N135) &lt;= 12, MONTH($O135) &gt;= 12), IF($R135 &lt;&gt; "", $H135/$R135, ""), ""), "")</f>
        <v/>
      </c>
      <c r="AR135" s="16">
        <f t="shared" ca="1" si="5"/>
        <v>0</v>
      </c>
    </row>
    <row r="136" spans="1:44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6">
        <f>IF(Overall!F138&lt;&gt;"",VALUE(Overall!F138),"")</f>
        <v>300000</v>
      </c>
      <c r="I136" s="6">
        <f>IF(Overall!G138&lt;&gt;"",VALUE(Overall!G138),"")</f>
        <v>65</v>
      </c>
      <c r="J136" s="6">
        <f>IF(Overall!H138&lt;&gt;"",VALUE(Overall!H138),"")</f>
        <v>40</v>
      </c>
      <c r="K136" s="6">
        <f>IF(Overall!I138&lt;&gt;"",VALUE(Overall!I138),"")</f>
        <v>2.75</v>
      </c>
      <c r="L136" s="6">
        <f>IF(Overall!J138&lt;&gt;"",VALUE(Overall!J138),"")</f>
        <v>0.3</v>
      </c>
      <c r="M136" s="6">
        <f>IF(Overall!K138&lt;&gt;"",VALUE(Overall!K138),"")</f>
        <v>2.4500000000000002</v>
      </c>
      <c r="N136" s="7">
        <f>IF(Overall!L138&lt;&gt;"",DATEVALUE(MID(Overall!L138, FIND(",", Overall!L138) + 2, FIND(" ", Overall!L138) - FIND(",", Overall!L138) - 1) &amp; " " &amp; MID(Overall!L138, FIND(" ", Overall!L138) + 1, FIND(",", Overall!L138, FIND(" ", Overall!L138)) - FIND(" ", Overall!L138) - 1) &amp; ", " &amp; MID(Overall!L138, FIND(",", Overall!L138, FIND(",",Overall!L138) + 1) + 2, LEN(Overall!L138))),"")</f>
        <v>44562</v>
      </c>
      <c r="O136" s="7">
        <f>IF(Overall!M138&lt;&gt;"",DATEVALUE(MID(Overall!M138, FIND(",", Overall!M138) + 2, FIND(" ", Overall!M138) - FIND(",", Overall!M138) - 1) &amp; " " &amp; MID(Overall!M138, FIND(" ", Overall!M138) + 1, FIND(",", Overall!M138, FIND(" ", Overall!M138)) - FIND(" ", Overall!M138) - 1) &amp; ", " &amp; MID(Overall!M138, FIND(",", Overall!M138, FIND(",",Overall!M138) + 1) + 2, LEN(Overall!M138))),"")</f>
        <v>44742</v>
      </c>
      <c r="P136" s="7">
        <f>IF(Overall!N138&lt;&gt;"",DATEVALUE(MID(Overall!N138, FIND(",", Overall!N138) + 2, FIND(" ", Overall!N138) - FIND(",", Overall!N138) - 1) &amp; " " &amp; MID(Overall!N138, FIND(" ", Overall!N138) + 1, FIND(",", Overall!N138, FIND(" ", Overall!N138)) - FIND(" ", Overall!N138) - 1) &amp; ", " &amp; MID(Overall!N138, FIND(",", Overall!N138, FIND(",",Overall!N138) + 1) + 2, LEN(Overall!N138))),"")</f>
        <v>44501</v>
      </c>
      <c r="Q136" s="7">
        <f>IF(Overall!O138&lt;&gt;"",DATEVALUE(MID(Overall!O138, FIND(",", Overall!O138) + 2, FIND(" ", Overall!O138) - FIND(",", Overall!O138) - 1) &amp; " " &amp; MID(Overall!O138, FIND(" ", Overall!O138) + 1, FIND(",", Overall!O138, FIND(" ", Overall!O138)) - FIND(" ", Overall!O138) - 1) &amp; ", " &amp; MID(Overall!O138, FIND(",", Overall!O138, FIND(",",Overall!O138) + 1) + 2, LEN(Overall!O138))),"")</f>
        <v>44480</v>
      </c>
      <c r="R136" s="5">
        <f t="shared" si="4"/>
        <v>6</v>
      </c>
      <c r="S136" s="10">
        <f>IF(Overall!$A138&lt;&gt;"",IF(AND(MONTH($N136) &lt;= 1, MONTH($O136) &gt;= 1), IF($R136 &lt;&gt; "", $H136/$R136, ""), ""),"")</f>
        <v>50000</v>
      </c>
      <c r="T136" s="10">
        <f>IF(Overall!$A138&lt;&gt;"",IF(AND(MONTH($N136) &lt;= 2, MONTH($O136) &gt;= 2), IF($R136 &lt;&gt; "", $H136/$R136, ""), ""),"")</f>
        <v>50000</v>
      </c>
      <c r="U136" s="10">
        <f>IF(Overall!$A138&lt;&gt;"",IF(AND(MONTH($N136) &lt;= 3, MONTH($O136) &gt;= 3), IF($R136 &lt;&gt; "", $H136/$R136, ""), ""),"")</f>
        <v>50000</v>
      </c>
      <c r="V136" s="10">
        <f>IF(Overall!$A138&lt;&gt;"",IF(AND(MONTH($N136) &lt;= 4, MONTH($O136) &gt;= 4), IF($R136 &lt;&gt; "", $H136/$R136, ""), ""),"")</f>
        <v>50000</v>
      </c>
      <c r="W136" s="10">
        <f>IF(Overall!$A138&lt;&gt;"",IF(AND(MONTH($N136) &lt;= 5, MONTH($O136) &gt;= 5), IF($R136 &lt;&gt; "", $H136/$R136, ""), ""),"")</f>
        <v>50000</v>
      </c>
      <c r="X136" s="10">
        <f>IF(Overall!$A138&lt;&gt;"",IF(AND(MONTH($N136) &lt;= 6, MONTH($O136) &gt;= 6), IF($R136 &lt;&gt; "", $H136/$R136, ""), ""),"")</f>
        <v>50000</v>
      </c>
      <c r="Y136" s="10" t="str">
        <f>IF(Overall!$A138&lt;&gt;"",IF(AND(MONTH($N136) &lt;= 7, MONTH($O136) &gt;= 7 ), IF($R136 &lt;&gt; "", $H136/$R136, ""), ""),"")</f>
        <v/>
      </c>
      <c r="Z136" s="10" t="str">
        <f>IF(Overall!$A138&lt;&gt;"",IF(AND(MONTH($N136) &lt;= 8, MONTH($O136) &gt;= 8), IF($R136 &lt;&gt; "", $H136/$R136, ""), ""),"")</f>
        <v/>
      </c>
      <c r="AA136" s="10" t="str">
        <f>IF(Overall!$A138&lt;&gt;"",IF(AND(MONTH($N136) &lt;= 9, MONTH($O136) &gt;= 9), IF($R136 &lt;&gt; "", $H136/$R136, ""), ""),"")</f>
        <v/>
      </c>
      <c r="AB136" s="10" t="str">
        <f>IF(Overall!$A138&lt;&gt;"",IF(AND(MONTH($N136) &lt;= 10, MONTH($O136) &gt;= 10), IF($R136 &lt;&gt; "", $H136/$R136, ""), ""),"")</f>
        <v/>
      </c>
      <c r="AC136" s="10" t="str">
        <f>IF(Overall!$A138&lt;&gt;"",IF(AND(MONTH($N136) &lt;= 11, MONTH($O136) &gt;= 11), IF($R136 &lt;&gt; "", $H136/$R136, ""), ""),"")</f>
        <v/>
      </c>
      <c r="AD136" s="10" t="str">
        <f>IF(Overall!$A138&lt;&gt;"",IF(AND(MONTH($N136) &lt;= 12, MONTH($O136) &gt;= 12), IF($R136 &lt;&gt; "", $H136/$R136, ""), ""),"")</f>
        <v/>
      </c>
      <c r="AF136" s="10" t="str">
        <f ca="1">IFERROR(IF(AND(NOW()&lt;= EOMONTH(DATE(YEAR($O136),1, 1), 0), Overall!$A138&lt;&gt;"", MONTH($N136) &lt;= 1, MONTH($O136) &gt;= 1), IF($R136 &lt;&gt; "", $H136/$R136, ""), ""), "")</f>
        <v/>
      </c>
      <c r="AG136" s="10" t="str">
        <f ca="1">IFERROR(IF(AND(NOW()&lt;= EOMONTH(DATE(YEAR($O136),2, 1), 0), Overall!$A138&lt;&gt;"", MONTH($N136) &lt;= 2, MONTH($O136) &gt;= 2), IF($R136 &lt;&gt; "", $H136/$R136, ""), ""), "")</f>
        <v/>
      </c>
      <c r="AH136" s="10" t="str">
        <f ca="1">IFERROR(IF(AND(NOW()&lt;= EOMONTH(DATE(YEAR($O136),3, 1), 0), Overall!$A138&lt;&gt;"", MONTH($N136) &lt;= 3, MONTH($O136) &gt;= 3), IF($R136 &lt;&gt; "", $H136/$R136, ""), ""), "")</f>
        <v/>
      </c>
      <c r="AI136" s="10" t="str">
        <f ca="1">IFERROR(IF(AND(NOW()&lt;= EOMONTH(DATE(YEAR($O136),4, 1), 0), Overall!$A138&lt;&gt;"", MONTH($N136) &lt;= 4, MONTH($O136) &gt;= 4), IF($R136 &lt;&gt; "", $H136/$R136, ""), ""), "")</f>
        <v/>
      </c>
      <c r="AJ136" s="10" t="str">
        <f ca="1">IFERROR(IF(AND(NOW()&lt;= EOMONTH(DATE(YEAR($O136),5, 1), 0), Overall!$A138&lt;&gt;"", MONTH($N136) &lt;= 5, MONTH($O136) &gt;= 5), IF($R136 &lt;&gt; "", $H136/$R136, ""), ""), "")</f>
        <v/>
      </c>
      <c r="AK136" s="10" t="str">
        <f ca="1">IFERROR(IF(AND(NOW()&lt;= EOMONTH(DATE(YEAR($O136),6, 1), 0), Overall!$A138&lt;&gt;"", MONTH($N136) &lt;= 6, MONTH($O136) &gt;= 6), IF($R136 &lt;&gt; "", $H136/$R136, ""), ""), "")</f>
        <v/>
      </c>
      <c r="AL136" s="10" t="str">
        <f ca="1">IFERROR(IF(AND(NOW()&lt;= EOMONTH(DATE(YEAR($O136),7, 1), 0), Overall!$A138&lt;&gt;"", MONTH($N136) &lt;= 7, MONTH($O136) &gt;= 7), IF($R136 &lt;&gt; "", $H136/$R136, ""), ""), "")</f>
        <v/>
      </c>
      <c r="AM136" s="10" t="str">
        <f ca="1">IFERROR(IF(AND(NOW()&lt;= EOMONTH(DATE(YEAR($O136),8, 1), 0), Overall!$A138&lt;&gt;"", MONTH($N136) &lt;= 8, MONTH($O136) &gt;= 8), IF($R136 &lt;&gt; "", $H136/$R136, ""), ""), "")</f>
        <v/>
      </c>
      <c r="AN136" s="10" t="str">
        <f ca="1">IFERROR(IF(AND(NOW()&lt;= EOMONTH(DATE(YEAR($O136),9, 1), 0), Overall!$A138&lt;&gt;"", MONTH($N136) &lt;= 9, MONTH($O136) &gt;= 9), IF($R136 &lt;&gt; "", $H136/$R136, ""), ""), "")</f>
        <v/>
      </c>
      <c r="AO136" s="10" t="str">
        <f ca="1">IFERROR(IF(AND(NOW()&lt;= EOMONTH(DATE(YEAR($O136),10, 1), 0), Overall!$A138&lt;&gt;"", MONTH($N136) &lt;= 10, MONTH($O136) &gt;= 10), IF($R136 &lt;&gt; "", $H136/$R136, ""), ""), "")</f>
        <v/>
      </c>
      <c r="AP136" s="10" t="str">
        <f ca="1">IFERROR(IF(AND(NOW()&lt;= EOMONTH(DATE(YEAR($O136),11, 1), 0), Overall!$A138&lt;&gt;"", MONTH($N136) &lt;=11, MONTH($O136) &gt;= 11), IF($R136 &lt;&gt; "", $H136/$R136, ""), ""), "")</f>
        <v/>
      </c>
      <c r="AQ136" s="10" t="str">
        <f ca="1">IFERROR(IF(AND(NOW()&lt;= EOMONTH(DATE(YEAR($O136),12, 1), 0), Overall!$A138&lt;&gt;"", MONTH($N136) &lt;= 12, MONTH($O136) &gt;= 12), IF($R136 &lt;&gt; "", $H136/$R136, ""), ""), "")</f>
        <v/>
      </c>
      <c r="AR136" s="16">
        <f t="shared" ca="1" si="5"/>
        <v>0</v>
      </c>
    </row>
    <row r="137" spans="1:44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6">
        <f>IF(Overall!F139&lt;&gt;"",VALUE(Overall!F139),"")</f>
        <v>300000</v>
      </c>
      <c r="I137" s="6">
        <f>IF(Overall!G139&lt;&gt;"",VALUE(Overall!G139),"")</f>
        <v>64</v>
      </c>
      <c r="J137" s="6">
        <f>IF(Overall!H139&lt;&gt;"",VALUE(Overall!H139),"")</f>
        <v>38</v>
      </c>
      <c r="K137" s="6">
        <f>IF(Overall!I139&lt;&gt;"",VALUE(Overall!I139),"")</f>
        <v>2.54</v>
      </c>
      <c r="L137" s="6">
        <f>IF(Overall!J139&lt;&gt;"",VALUE(Overall!J139),"")</f>
        <v>0.2</v>
      </c>
      <c r="M137" s="6">
        <f>IF(Overall!K139&lt;&gt;"",VALUE(Overall!K139),"")</f>
        <v>2.34</v>
      </c>
      <c r="N137" s="7">
        <f>IF(Overall!L139&lt;&gt;"",DATEVALUE(MID(Overall!L139, FIND(",", Overall!L139) + 2, FIND(" ", Overall!L139) - FIND(",", Overall!L139) - 1) &amp; " " &amp; MID(Overall!L139, FIND(" ", Overall!L139) + 1, FIND(",", Overall!L139, FIND(" ", Overall!L139)) - FIND(" ", Overall!L139) - 1) &amp; ", " &amp; MID(Overall!L139, FIND(",", Overall!L139, FIND(",",Overall!L139) + 1) + 2, LEN(Overall!L139))),"")</f>
        <v>44562</v>
      </c>
      <c r="O137" s="7">
        <f>IF(Overall!M139&lt;&gt;"",DATEVALUE(MID(Overall!M139, FIND(",", Overall!M139) + 2, FIND(" ", Overall!M139) - FIND(",", Overall!M139) - 1) &amp; " " &amp; MID(Overall!M139, FIND(" ", Overall!M139) + 1, FIND(",", Overall!M139, FIND(" ", Overall!M139)) - FIND(" ", Overall!M139) - 1) &amp; ", " &amp; MID(Overall!M139, FIND(",", Overall!M139, FIND(",",Overall!M139) + 1) + 2, LEN(Overall!M139))),"")</f>
        <v>44742</v>
      </c>
      <c r="P137" s="7">
        <f>IF(Overall!N139&lt;&gt;"",DATEVALUE(MID(Overall!N139, FIND(",", Overall!N139) + 2, FIND(" ", Overall!N139) - FIND(",", Overall!N139) - 1) &amp; " " &amp; MID(Overall!N139, FIND(" ", Overall!N139) + 1, FIND(",", Overall!N139, FIND(" ", Overall!N139)) - FIND(" ", Overall!N139) - 1) &amp; ", " &amp; MID(Overall!N139, FIND(",", Overall!N139, FIND(",",Overall!N139) + 1) + 2, LEN(Overall!N139))),"")</f>
        <v>44501</v>
      </c>
      <c r="Q137" s="7">
        <f>IF(Overall!O139&lt;&gt;"",DATEVALUE(MID(Overall!O139, FIND(",", Overall!O139) + 2, FIND(" ", Overall!O139) - FIND(",", Overall!O139) - 1) &amp; " " &amp; MID(Overall!O139, FIND(" ", Overall!O139) + 1, FIND(",", Overall!O139, FIND(" ", Overall!O139)) - FIND(" ", Overall!O139) - 1) &amp; ", " &amp; MID(Overall!O139, FIND(",", Overall!O139, FIND(",",Overall!O139) + 1) + 2, LEN(Overall!O139))),"")</f>
        <v>44480</v>
      </c>
      <c r="R137" s="5">
        <f t="shared" si="4"/>
        <v>6</v>
      </c>
      <c r="S137" s="10">
        <f>IF(Overall!$A139&lt;&gt;"",IF(AND(MONTH($N137) &lt;= 1, MONTH($O137) &gt;= 1), IF($R137 &lt;&gt; "", $H137/$R137, ""), ""),"")</f>
        <v>50000</v>
      </c>
      <c r="T137" s="10">
        <f>IF(Overall!$A139&lt;&gt;"",IF(AND(MONTH($N137) &lt;= 2, MONTH($O137) &gt;= 2), IF($R137 &lt;&gt; "", $H137/$R137, ""), ""),"")</f>
        <v>50000</v>
      </c>
      <c r="U137" s="10">
        <f>IF(Overall!$A139&lt;&gt;"",IF(AND(MONTH($N137) &lt;= 3, MONTH($O137) &gt;= 3), IF($R137 &lt;&gt; "", $H137/$R137, ""), ""),"")</f>
        <v>50000</v>
      </c>
      <c r="V137" s="10">
        <f>IF(Overall!$A139&lt;&gt;"",IF(AND(MONTH($N137) &lt;= 4, MONTH($O137) &gt;= 4), IF($R137 &lt;&gt; "", $H137/$R137, ""), ""),"")</f>
        <v>50000</v>
      </c>
      <c r="W137" s="10">
        <f>IF(Overall!$A139&lt;&gt;"",IF(AND(MONTH($N137) &lt;= 5, MONTH($O137) &gt;= 5), IF($R137 &lt;&gt; "", $H137/$R137, ""), ""),"")</f>
        <v>50000</v>
      </c>
      <c r="X137" s="10">
        <f>IF(Overall!$A139&lt;&gt;"",IF(AND(MONTH($N137) &lt;= 6, MONTH($O137) &gt;= 6), IF($R137 &lt;&gt; "", $H137/$R137, ""), ""),"")</f>
        <v>50000</v>
      </c>
      <c r="Y137" s="10" t="str">
        <f>IF(Overall!$A139&lt;&gt;"",IF(AND(MONTH($N137) &lt;= 7, MONTH($O137) &gt;= 7 ), IF($R137 &lt;&gt; "", $H137/$R137, ""), ""),"")</f>
        <v/>
      </c>
      <c r="Z137" s="10" t="str">
        <f>IF(Overall!$A139&lt;&gt;"",IF(AND(MONTH($N137) &lt;= 8, MONTH($O137) &gt;= 8), IF($R137 &lt;&gt; "", $H137/$R137, ""), ""),"")</f>
        <v/>
      </c>
      <c r="AA137" s="10" t="str">
        <f>IF(Overall!$A139&lt;&gt;"",IF(AND(MONTH($N137) &lt;= 9, MONTH($O137) &gt;= 9), IF($R137 &lt;&gt; "", $H137/$R137, ""), ""),"")</f>
        <v/>
      </c>
      <c r="AB137" s="10" t="str">
        <f>IF(Overall!$A139&lt;&gt;"",IF(AND(MONTH($N137) &lt;= 10, MONTH($O137) &gt;= 10), IF($R137 &lt;&gt; "", $H137/$R137, ""), ""),"")</f>
        <v/>
      </c>
      <c r="AC137" s="10" t="str">
        <f>IF(Overall!$A139&lt;&gt;"",IF(AND(MONTH($N137) &lt;= 11, MONTH($O137) &gt;= 11), IF($R137 &lt;&gt; "", $H137/$R137, ""), ""),"")</f>
        <v/>
      </c>
      <c r="AD137" s="10" t="str">
        <f>IF(Overall!$A139&lt;&gt;"",IF(AND(MONTH($N137) &lt;= 12, MONTH($O137) &gt;= 12), IF($R137 &lt;&gt; "", $H137/$R137, ""), ""),"")</f>
        <v/>
      </c>
      <c r="AF137" s="10" t="str">
        <f ca="1">IFERROR(IF(AND(NOW()&lt;= EOMONTH(DATE(YEAR($O137),1, 1), 0), Overall!$A139&lt;&gt;"", MONTH($N137) &lt;= 1, MONTH($O137) &gt;= 1), IF($R137 &lt;&gt; "", $H137/$R137, ""), ""), "")</f>
        <v/>
      </c>
      <c r="AG137" s="10" t="str">
        <f ca="1">IFERROR(IF(AND(NOW()&lt;= EOMONTH(DATE(YEAR($O137),2, 1), 0), Overall!$A139&lt;&gt;"", MONTH($N137) &lt;= 2, MONTH($O137) &gt;= 2), IF($R137 &lt;&gt; "", $H137/$R137, ""), ""), "")</f>
        <v/>
      </c>
      <c r="AH137" s="10" t="str">
        <f ca="1">IFERROR(IF(AND(NOW()&lt;= EOMONTH(DATE(YEAR($O137),3, 1), 0), Overall!$A139&lt;&gt;"", MONTH($N137) &lt;= 3, MONTH($O137) &gt;= 3), IF($R137 &lt;&gt; "", $H137/$R137, ""), ""), "")</f>
        <v/>
      </c>
      <c r="AI137" s="10" t="str">
        <f ca="1">IFERROR(IF(AND(NOW()&lt;= EOMONTH(DATE(YEAR($O137),4, 1), 0), Overall!$A139&lt;&gt;"", MONTH($N137) &lt;= 4, MONTH($O137) &gt;= 4), IF($R137 &lt;&gt; "", $H137/$R137, ""), ""), "")</f>
        <v/>
      </c>
      <c r="AJ137" s="10" t="str">
        <f ca="1">IFERROR(IF(AND(NOW()&lt;= EOMONTH(DATE(YEAR($O137),5, 1), 0), Overall!$A139&lt;&gt;"", MONTH($N137) &lt;= 5, MONTH($O137) &gt;= 5), IF($R137 &lt;&gt; "", $H137/$R137, ""), ""), "")</f>
        <v/>
      </c>
      <c r="AK137" s="10" t="str">
        <f ca="1">IFERROR(IF(AND(NOW()&lt;= EOMONTH(DATE(YEAR($O137),6, 1), 0), Overall!$A139&lt;&gt;"", MONTH($N137) &lt;= 6, MONTH($O137) &gt;= 6), IF($R137 &lt;&gt; "", $H137/$R137, ""), ""), "")</f>
        <v/>
      </c>
      <c r="AL137" s="10" t="str">
        <f ca="1">IFERROR(IF(AND(NOW()&lt;= EOMONTH(DATE(YEAR($O137),7, 1), 0), Overall!$A139&lt;&gt;"", MONTH($N137) &lt;= 7, MONTH($O137) &gt;= 7), IF($R137 &lt;&gt; "", $H137/$R137, ""), ""), "")</f>
        <v/>
      </c>
      <c r="AM137" s="10" t="str">
        <f ca="1">IFERROR(IF(AND(NOW()&lt;= EOMONTH(DATE(YEAR($O137),8, 1), 0), Overall!$A139&lt;&gt;"", MONTH($N137) &lt;= 8, MONTH($O137) &gt;= 8), IF($R137 &lt;&gt; "", $H137/$R137, ""), ""), "")</f>
        <v/>
      </c>
      <c r="AN137" s="10" t="str">
        <f ca="1">IFERROR(IF(AND(NOW()&lt;= EOMONTH(DATE(YEAR($O137),9, 1), 0), Overall!$A139&lt;&gt;"", MONTH($N137) &lt;= 9, MONTH($O137) &gt;= 9), IF($R137 &lt;&gt; "", $H137/$R137, ""), ""), "")</f>
        <v/>
      </c>
      <c r="AO137" s="10" t="str">
        <f ca="1">IFERROR(IF(AND(NOW()&lt;= EOMONTH(DATE(YEAR($O137),10, 1), 0), Overall!$A139&lt;&gt;"", MONTH($N137) &lt;= 10, MONTH($O137) &gt;= 10), IF($R137 &lt;&gt; "", $H137/$R137, ""), ""), "")</f>
        <v/>
      </c>
      <c r="AP137" s="10" t="str">
        <f ca="1">IFERROR(IF(AND(NOW()&lt;= EOMONTH(DATE(YEAR($O137),11, 1), 0), Overall!$A139&lt;&gt;"", MONTH($N137) &lt;=11, MONTH($O137) &gt;= 11), IF($R137 &lt;&gt; "", $H137/$R137, ""), ""), "")</f>
        <v/>
      </c>
      <c r="AQ137" s="10" t="str">
        <f ca="1">IFERROR(IF(AND(NOW()&lt;= EOMONTH(DATE(YEAR($O137),12, 1), 0), Overall!$A139&lt;&gt;"", MONTH($N137) &lt;= 12, MONTH($O137) &gt;= 12), IF($R137 &lt;&gt; "", $H137/$R137, ""), ""), "")</f>
        <v/>
      </c>
      <c r="AR137" s="16">
        <f t="shared" ca="1" si="5"/>
        <v>0</v>
      </c>
    </row>
    <row r="138" spans="1:44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6">
        <f>IF(Overall!F140&lt;&gt;"",VALUE(Overall!F140),"")</f>
        <v>300000</v>
      </c>
      <c r="I138" s="6">
        <f>IF(Overall!G140&lt;&gt;"",VALUE(Overall!G140),"")</f>
        <v>65</v>
      </c>
      <c r="J138" s="6">
        <f>IF(Overall!H140&lt;&gt;"",VALUE(Overall!H140),"")</f>
        <v>40</v>
      </c>
      <c r="K138" s="6">
        <f>IF(Overall!I140&lt;&gt;"",VALUE(Overall!I140),"")</f>
        <v>2.7</v>
      </c>
      <c r="L138" s="6">
        <f>IF(Overall!J140&lt;&gt;"",VALUE(Overall!J140),"")</f>
        <v>0.22</v>
      </c>
      <c r="M138" s="6">
        <f>IF(Overall!K140&lt;&gt;"",VALUE(Overall!K140),"")</f>
        <v>2.48</v>
      </c>
      <c r="N138" s="7">
        <f>IF(Overall!L140&lt;&gt;"",DATEVALUE(MID(Overall!L140, FIND(",", Overall!L140) + 2, FIND(" ", Overall!L140) - FIND(",", Overall!L140) - 1) &amp; " " &amp; MID(Overall!L140, FIND(" ", Overall!L140) + 1, FIND(",", Overall!L140, FIND(" ", Overall!L140)) - FIND(" ", Overall!L140) - 1) &amp; ", " &amp; MID(Overall!L140, FIND(",", Overall!L140, FIND(",",Overall!L140) + 1) + 2, LEN(Overall!L140))),"")</f>
        <v>44562</v>
      </c>
      <c r="O138" s="7">
        <f>IF(Overall!M140&lt;&gt;"",DATEVALUE(MID(Overall!M140, FIND(",", Overall!M140) + 2, FIND(" ", Overall!M140) - FIND(",", Overall!M140) - 1) &amp; " " &amp; MID(Overall!M140, FIND(" ", Overall!M140) + 1, FIND(",", Overall!M140, FIND(" ", Overall!M140)) - FIND(" ", Overall!M140) - 1) &amp; ", " &amp; MID(Overall!M140, FIND(",", Overall!M140, FIND(",",Overall!M140) + 1) + 2, LEN(Overall!M140))),"")</f>
        <v>44742</v>
      </c>
      <c r="P138" s="7">
        <f>IF(Overall!N140&lt;&gt;"",DATEVALUE(MID(Overall!N140, FIND(",", Overall!N140) + 2, FIND(" ", Overall!N140) - FIND(",", Overall!N140) - 1) &amp; " " &amp; MID(Overall!N140, FIND(" ", Overall!N140) + 1, FIND(",", Overall!N140, FIND(" ", Overall!N140)) - FIND(" ", Overall!N140) - 1) &amp; ", " &amp; MID(Overall!N140, FIND(",", Overall!N140, FIND(",",Overall!N140) + 1) + 2, LEN(Overall!N140))),"")</f>
        <v>44501</v>
      </c>
      <c r="Q138" s="7">
        <f>IF(Overall!O140&lt;&gt;"",DATEVALUE(MID(Overall!O140, FIND(",", Overall!O140) + 2, FIND(" ", Overall!O140) - FIND(",", Overall!O140) - 1) &amp; " " &amp; MID(Overall!O140, FIND(" ", Overall!O140) + 1, FIND(",", Overall!O140, FIND(" ", Overall!O140)) - FIND(" ", Overall!O140) - 1) &amp; ", " &amp; MID(Overall!O140, FIND(",", Overall!O140, FIND(",",Overall!O140) + 1) + 2, LEN(Overall!O140))),"")</f>
        <v>44480</v>
      </c>
      <c r="R138" s="5">
        <f t="shared" si="4"/>
        <v>6</v>
      </c>
      <c r="S138" s="10">
        <f>IF(Overall!$A140&lt;&gt;"",IF(AND(MONTH($N138) &lt;= 1, MONTH($O138) &gt;= 1), IF($R138 &lt;&gt; "", $H138/$R138, ""), ""),"")</f>
        <v>50000</v>
      </c>
      <c r="T138" s="10">
        <f>IF(Overall!$A140&lt;&gt;"",IF(AND(MONTH($N138) &lt;= 2, MONTH($O138) &gt;= 2), IF($R138 &lt;&gt; "", $H138/$R138, ""), ""),"")</f>
        <v>50000</v>
      </c>
      <c r="U138" s="10">
        <f>IF(Overall!$A140&lt;&gt;"",IF(AND(MONTH($N138) &lt;= 3, MONTH($O138) &gt;= 3), IF($R138 &lt;&gt; "", $H138/$R138, ""), ""),"")</f>
        <v>50000</v>
      </c>
      <c r="V138" s="10">
        <f>IF(Overall!$A140&lt;&gt;"",IF(AND(MONTH($N138) &lt;= 4, MONTH($O138) &gt;= 4), IF($R138 &lt;&gt; "", $H138/$R138, ""), ""),"")</f>
        <v>50000</v>
      </c>
      <c r="W138" s="10">
        <f>IF(Overall!$A140&lt;&gt;"",IF(AND(MONTH($N138) &lt;= 5, MONTH($O138) &gt;= 5), IF($R138 &lt;&gt; "", $H138/$R138, ""), ""),"")</f>
        <v>50000</v>
      </c>
      <c r="X138" s="10">
        <f>IF(Overall!$A140&lt;&gt;"",IF(AND(MONTH($N138) &lt;= 6, MONTH($O138) &gt;= 6), IF($R138 &lt;&gt; "", $H138/$R138, ""), ""),"")</f>
        <v>50000</v>
      </c>
      <c r="Y138" s="10" t="str">
        <f>IF(Overall!$A140&lt;&gt;"",IF(AND(MONTH($N138) &lt;= 7, MONTH($O138) &gt;= 7 ), IF($R138 &lt;&gt; "", $H138/$R138, ""), ""),"")</f>
        <v/>
      </c>
      <c r="Z138" s="10" t="str">
        <f>IF(Overall!$A140&lt;&gt;"",IF(AND(MONTH($N138) &lt;= 8, MONTH($O138) &gt;= 8), IF($R138 &lt;&gt; "", $H138/$R138, ""), ""),"")</f>
        <v/>
      </c>
      <c r="AA138" s="10" t="str">
        <f>IF(Overall!$A140&lt;&gt;"",IF(AND(MONTH($N138) &lt;= 9, MONTH($O138) &gt;= 9), IF($R138 &lt;&gt; "", $H138/$R138, ""), ""),"")</f>
        <v/>
      </c>
      <c r="AB138" s="10" t="str">
        <f>IF(Overall!$A140&lt;&gt;"",IF(AND(MONTH($N138) &lt;= 10, MONTH($O138) &gt;= 10), IF($R138 &lt;&gt; "", $H138/$R138, ""), ""),"")</f>
        <v/>
      </c>
      <c r="AC138" s="10" t="str">
        <f>IF(Overall!$A140&lt;&gt;"",IF(AND(MONTH($N138) &lt;= 11, MONTH($O138) &gt;= 11), IF($R138 &lt;&gt; "", $H138/$R138, ""), ""),"")</f>
        <v/>
      </c>
      <c r="AD138" s="10" t="str">
        <f>IF(Overall!$A140&lt;&gt;"",IF(AND(MONTH($N138) &lt;= 12, MONTH($O138) &gt;= 12), IF($R138 &lt;&gt; "", $H138/$R138, ""), ""),"")</f>
        <v/>
      </c>
      <c r="AF138" s="10" t="str">
        <f ca="1">IFERROR(IF(AND(NOW()&lt;= EOMONTH(DATE(YEAR($O138),1, 1), 0), Overall!$A140&lt;&gt;"", MONTH($N138) &lt;= 1, MONTH($O138) &gt;= 1), IF($R138 &lt;&gt; "", $H138/$R138, ""), ""), "")</f>
        <v/>
      </c>
      <c r="AG138" s="10" t="str">
        <f ca="1">IFERROR(IF(AND(NOW()&lt;= EOMONTH(DATE(YEAR($O138),2, 1), 0), Overall!$A140&lt;&gt;"", MONTH($N138) &lt;= 2, MONTH($O138) &gt;= 2), IF($R138 &lt;&gt; "", $H138/$R138, ""), ""), "")</f>
        <v/>
      </c>
      <c r="AH138" s="10" t="str">
        <f ca="1">IFERROR(IF(AND(NOW()&lt;= EOMONTH(DATE(YEAR($O138),3, 1), 0), Overall!$A140&lt;&gt;"", MONTH($N138) &lt;= 3, MONTH($O138) &gt;= 3), IF($R138 &lt;&gt; "", $H138/$R138, ""), ""), "")</f>
        <v/>
      </c>
      <c r="AI138" s="10" t="str">
        <f ca="1">IFERROR(IF(AND(NOW()&lt;= EOMONTH(DATE(YEAR($O138),4, 1), 0), Overall!$A140&lt;&gt;"", MONTH($N138) &lt;= 4, MONTH($O138) &gt;= 4), IF($R138 &lt;&gt; "", $H138/$R138, ""), ""), "")</f>
        <v/>
      </c>
      <c r="AJ138" s="10" t="str">
        <f ca="1">IFERROR(IF(AND(NOW()&lt;= EOMONTH(DATE(YEAR($O138),5, 1), 0), Overall!$A140&lt;&gt;"", MONTH($N138) &lt;= 5, MONTH($O138) &gt;= 5), IF($R138 &lt;&gt; "", $H138/$R138, ""), ""), "")</f>
        <v/>
      </c>
      <c r="AK138" s="10" t="str">
        <f ca="1">IFERROR(IF(AND(NOW()&lt;= EOMONTH(DATE(YEAR($O138),6, 1), 0), Overall!$A140&lt;&gt;"", MONTH($N138) &lt;= 6, MONTH($O138) &gt;= 6), IF($R138 &lt;&gt; "", $H138/$R138, ""), ""), "")</f>
        <v/>
      </c>
      <c r="AL138" s="10" t="str">
        <f ca="1">IFERROR(IF(AND(NOW()&lt;= EOMONTH(DATE(YEAR($O138),7, 1), 0), Overall!$A140&lt;&gt;"", MONTH($N138) &lt;= 7, MONTH($O138) &gt;= 7), IF($R138 &lt;&gt; "", $H138/$R138, ""), ""), "")</f>
        <v/>
      </c>
      <c r="AM138" s="10" t="str">
        <f ca="1">IFERROR(IF(AND(NOW()&lt;= EOMONTH(DATE(YEAR($O138),8, 1), 0), Overall!$A140&lt;&gt;"", MONTH($N138) &lt;= 8, MONTH($O138) &gt;= 8), IF($R138 &lt;&gt; "", $H138/$R138, ""), ""), "")</f>
        <v/>
      </c>
      <c r="AN138" s="10" t="str">
        <f ca="1">IFERROR(IF(AND(NOW()&lt;= EOMONTH(DATE(YEAR($O138),9, 1), 0), Overall!$A140&lt;&gt;"", MONTH($N138) &lt;= 9, MONTH($O138) &gt;= 9), IF($R138 &lt;&gt; "", $H138/$R138, ""), ""), "")</f>
        <v/>
      </c>
      <c r="AO138" s="10" t="str">
        <f ca="1">IFERROR(IF(AND(NOW()&lt;= EOMONTH(DATE(YEAR($O138),10, 1), 0), Overall!$A140&lt;&gt;"", MONTH($N138) &lt;= 10, MONTH($O138) &gt;= 10), IF($R138 &lt;&gt; "", $H138/$R138, ""), ""), "")</f>
        <v/>
      </c>
      <c r="AP138" s="10" t="str">
        <f ca="1">IFERROR(IF(AND(NOW()&lt;= EOMONTH(DATE(YEAR($O138),11, 1), 0), Overall!$A140&lt;&gt;"", MONTH($N138) &lt;=11, MONTH($O138) &gt;= 11), IF($R138 &lt;&gt; "", $H138/$R138, ""), ""), "")</f>
        <v/>
      </c>
      <c r="AQ138" s="10" t="str">
        <f ca="1">IFERROR(IF(AND(NOW()&lt;= EOMONTH(DATE(YEAR($O138),12, 1), 0), Overall!$A140&lt;&gt;"", MONTH($N138) &lt;= 12, MONTH($O138) &gt;= 12), IF($R138 &lt;&gt; "", $H138/$R138, ""), ""), "")</f>
        <v/>
      </c>
      <c r="AR138" s="16">
        <f t="shared" ca="1" si="5"/>
        <v>0</v>
      </c>
    </row>
    <row r="139" spans="1:44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6">
        <f>IF(Overall!F141&lt;&gt;"",VALUE(Overall!F141),"")</f>
        <v>300000</v>
      </c>
      <c r="I139" s="6">
        <f>IF(Overall!G141&lt;&gt;"",VALUE(Overall!G141),"")</f>
        <v>65</v>
      </c>
      <c r="J139" s="6">
        <f>IF(Overall!H141&lt;&gt;"",VALUE(Overall!H141),"")</f>
        <v>38</v>
      </c>
      <c r="K139" s="6">
        <f>IF(Overall!I141&lt;&gt;"",VALUE(Overall!I141),"")</f>
        <v>2.82</v>
      </c>
      <c r="L139" s="6">
        <f>IF(Overall!J141&lt;&gt;"",VALUE(Overall!J141),"")</f>
        <v>0.28000000000000003</v>
      </c>
      <c r="M139" s="6">
        <f>IF(Overall!K141&lt;&gt;"",VALUE(Overall!K141),"")</f>
        <v>2.54</v>
      </c>
      <c r="N139" s="7">
        <f>IF(Overall!L141&lt;&gt;"",DATEVALUE(MID(Overall!L141, FIND(",", Overall!L141) + 2, FIND(" ", Overall!L141) - FIND(",", Overall!L141) - 1) &amp; " " &amp; MID(Overall!L141, FIND(" ", Overall!L141) + 1, FIND(",", Overall!L141, FIND(" ", Overall!L141)) - FIND(" ", Overall!L141) - 1) &amp; ", " &amp; MID(Overall!L141, FIND(",", Overall!L141, FIND(",",Overall!L141) + 1) + 2, LEN(Overall!L141))),"")</f>
        <v>44562</v>
      </c>
      <c r="O139" s="7">
        <f>IF(Overall!M141&lt;&gt;"",DATEVALUE(MID(Overall!M141, FIND(",", Overall!M141) + 2, FIND(" ", Overall!M141) - FIND(",", Overall!M141) - 1) &amp; " " &amp; MID(Overall!M141, FIND(" ", Overall!M141) + 1, FIND(",", Overall!M141, FIND(" ", Overall!M141)) - FIND(" ", Overall!M141) - 1) &amp; ", " &amp; MID(Overall!M141, FIND(",", Overall!M141, FIND(",",Overall!M141) + 1) + 2, LEN(Overall!M141))),"")</f>
        <v>44742</v>
      </c>
      <c r="P139" s="7">
        <f>IF(Overall!N141&lt;&gt;"",DATEVALUE(MID(Overall!N141, FIND(",", Overall!N141) + 2, FIND(" ", Overall!N141) - FIND(",", Overall!N141) - 1) &amp; " " &amp; MID(Overall!N141, FIND(" ", Overall!N141) + 1, FIND(",", Overall!N141, FIND(" ", Overall!N141)) - FIND(" ", Overall!N141) - 1) &amp; ", " &amp; MID(Overall!N141, FIND(",", Overall!N141, FIND(",",Overall!N141) + 1) + 2, LEN(Overall!N141))),"")</f>
        <v>44501</v>
      </c>
      <c r="Q139" s="7">
        <f>IF(Overall!O141&lt;&gt;"",DATEVALUE(MID(Overall!O141, FIND(",", Overall!O141) + 2, FIND(" ", Overall!O141) - FIND(",", Overall!O141) - 1) &amp; " " &amp; MID(Overall!O141, FIND(" ", Overall!O141) + 1, FIND(",", Overall!O141, FIND(" ", Overall!O141)) - FIND(" ", Overall!O141) - 1) &amp; ", " &amp; MID(Overall!O141, FIND(",", Overall!O141, FIND(",",Overall!O141) + 1) + 2, LEN(Overall!O141))),"")</f>
        <v>44480</v>
      </c>
      <c r="R139" s="5">
        <f t="shared" si="4"/>
        <v>6</v>
      </c>
      <c r="S139" s="10">
        <f>IF(Overall!$A141&lt;&gt;"",IF(AND(MONTH($N139) &lt;= 1, MONTH($O139) &gt;= 1), IF($R139 &lt;&gt; "", $H139/$R139, ""), ""),"")</f>
        <v>50000</v>
      </c>
      <c r="T139" s="10">
        <f>IF(Overall!$A141&lt;&gt;"",IF(AND(MONTH($N139) &lt;= 2, MONTH($O139) &gt;= 2), IF($R139 &lt;&gt; "", $H139/$R139, ""), ""),"")</f>
        <v>50000</v>
      </c>
      <c r="U139" s="10">
        <f>IF(Overall!$A141&lt;&gt;"",IF(AND(MONTH($N139) &lt;= 3, MONTH($O139) &gt;= 3), IF($R139 &lt;&gt; "", $H139/$R139, ""), ""),"")</f>
        <v>50000</v>
      </c>
      <c r="V139" s="10">
        <f>IF(Overall!$A141&lt;&gt;"",IF(AND(MONTH($N139) &lt;= 4, MONTH($O139) &gt;= 4), IF($R139 &lt;&gt; "", $H139/$R139, ""), ""),"")</f>
        <v>50000</v>
      </c>
      <c r="W139" s="10">
        <f>IF(Overall!$A141&lt;&gt;"",IF(AND(MONTH($N139) &lt;= 5, MONTH($O139) &gt;= 5), IF($R139 &lt;&gt; "", $H139/$R139, ""), ""),"")</f>
        <v>50000</v>
      </c>
      <c r="X139" s="10">
        <f>IF(Overall!$A141&lt;&gt;"",IF(AND(MONTH($N139) &lt;= 6, MONTH($O139) &gt;= 6), IF($R139 &lt;&gt; "", $H139/$R139, ""), ""),"")</f>
        <v>50000</v>
      </c>
      <c r="Y139" s="10" t="str">
        <f>IF(Overall!$A141&lt;&gt;"",IF(AND(MONTH($N139) &lt;= 7, MONTH($O139) &gt;= 7 ), IF($R139 &lt;&gt; "", $H139/$R139, ""), ""),"")</f>
        <v/>
      </c>
      <c r="Z139" s="10" t="str">
        <f>IF(Overall!$A141&lt;&gt;"",IF(AND(MONTH($N139) &lt;= 8, MONTH($O139) &gt;= 8), IF($R139 &lt;&gt; "", $H139/$R139, ""), ""),"")</f>
        <v/>
      </c>
      <c r="AA139" s="10" t="str">
        <f>IF(Overall!$A141&lt;&gt;"",IF(AND(MONTH($N139) &lt;= 9, MONTH($O139) &gt;= 9), IF($R139 &lt;&gt; "", $H139/$R139, ""), ""),"")</f>
        <v/>
      </c>
      <c r="AB139" s="10" t="str">
        <f>IF(Overall!$A141&lt;&gt;"",IF(AND(MONTH($N139) &lt;= 10, MONTH($O139) &gt;= 10), IF($R139 &lt;&gt; "", $H139/$R139, ""), ""),"")</f>
        <v/>
      </c>
      <c r="AC139" s="10" t="str">
        <f>IF(Overall!$A141&lt;&gt;"",IF(AND(MONTH($N139) &lt;= 11, MONTH($O139) &gt;= 11), IF($R139 &lt;&gt; "", $H139/$R139, ""), ""),"")</f>
        <v/>
      </c>
      <c r="AD139" s="10" t="str">
        <f>IF(Overall!$A141&lt;&gt;"",IF(AND(MONTH($N139) &lt;= 12, MONTH($O139) &gt;= 12), IF($R139 &lt;&gt; "", $H139/$R139, ""), ""),"")</f>
        <v/>
      </c>
      <c r="AF139" s="10" t="str">
        <f ca="1">IFERROR(IF(AND(NOW()&lt;= EOMONTH(DATE(YEAR($O139),1, 1), 0), Overall!$A141&lt;&gt;"", MONTH($N139) &lt;= 1, MONTH($O139) &gt;= 1), IF($R139 &lt;&gt; "", $H139/$R139, ""), ""), "")</f>
        <v/>
      </c>
      <c r="AG139" s="10" t="str">
        <f ca="1">IFERROR(IF(AND(NOW()&lt;= EOMONTH(DATE(YEAR($O139),2, 1), 0), Overall!$A141&lt;&gt;"", MONTH($N139) &lt;= 2, MONTH($O139) &gt;= 2), IF($R139 &lt;&gt; "", $H139/$R139, ""), ""), "")</f>
        <v/>
      </c>
      <c r="AH139" s="10" t="str">
        <f ca="1">IFERROR(IF(AND(NOW()&lt;= EOMONTH(DATE(YEAR($O139),3, 1), 0), Overall!$A141&lt;&gt;"", MONTH($N139) &lt;= 3, MONTH($O139) &gt;= 3), IF($R139 &lt;&gt; "", $H139/$R139, ""), ""), "")</f>
        <v/>
      </c>
      <c r="AI139" s="10" t="str">
        <f ca="1">IFERROR(IF(AND(NOW()&lt;= EOMONTH(DATE(YEAR($O139),4, 1), 0), Overall!$A141&lt;&gt;"", MONTH($N139) &lt;= 4, MONTH($O139) &gt;= 4), IF($R139 &lt;&gt; "", $H139/$R139, ""), ""), "")</f>
        <v/>
      </c>
      <c r="AJ139" s="10" t="str">
        <f ca="1">IFERROR(IF(AND(NOW()&lt;= EOMONTH(DATE(YEAR($O139),5, 1), 0), Overall!$A141&lt;&gt;"", MONTH($N139) &lt;= 5, MONTH($O139) &gt;= 5), IF($R139 &lt;&gt; "", $H139/$R139, ""), ""), "")</f>
        <v/>
      </c>
      <c r="AK139" s="10" t="str">
        <f ca="1">IFERROR(IF(AND(NOW()&lt;= EOMONTH(DATE(YEAR($O139),6, 1), 0), Overall!$A141&lt;&gt;"", MONTH($N139) &lt;= 6, MONTH($O139) &gt;= 6), IF($R139 &lt;&gt; "", $H139/$R139, ""), ""), "")</f>
        <v/>
      </c>
      <c r="AL139" s="10" t="str">
        <f ca="1">IFERROR(IF(AND(NOW()&lt;= EOMONTH(DATE(YEAR($O139),7, 1), 0), Overall!$A141&lt;&gt;"", MONTH($N139) &lt;= 7, MONTH($O139) &gt;= 7), IF($R139 &lt;&gt; "", $H139/$R139, ""), ""), "")</f>
        <v/>
      </c>
      <c r="AM139" s="10" t="str">
        <f ca="1">IFERROR(IF(AND(NOW()&lt;= EOMONTH(DATE(YEAR($O139),8, 1), 0), Overall!$A141&lt;&gt;"", MONTH($N139) &lt;= 8, MONTH($O139) &gt;= 8), IF($R139 &lt;&gt; "", $H139/$R139, ""), ""), "")</f>
        <v/>
      </c>
      <c r="AN139" s="10" t="str">
        <f ca="1">IFERROR(IF(AND(NOW()&lt;= EOMONTH(DATE(YEAR($O139),9, 1), 0), Overall!$A141&lt;&gt;"", MONTH($N139) &lt;= 9, MONTH($O139) &gt;= 9), IF($R139 &lt;&gt; "", $H139/$R139, ""), ""), "")</f>
        <v/>
      </c>
      <c r="AO139" s="10" t="str">
        <f ca="1">IFERROR(IF(AND(NOW()&lt;= EOMONTH(DATE(YEAR($O139),10, 1), 0), Overall!$A141&lt;&gt;"", MONTH($N139) &lt;= 10, MONTH($O139) &gt;= 10), IF($R139 &lt;&gt; "", $H139/$R139, ""), ""), "")</f>
        <v/>
      </c>
      <c r="AP139" s="10" t="str">
        <f ca="1">IFERROR(IF(AND(NOW()&lt;= EOMONTH(DATE(YEAR($O139),11, 1), 0), Overall!$A141&lt;&gt;"", MONTH($N139) &lt;=11, MONTH($O139) &gt;= 11), IF($R139 &lt;&gt; "", $H139/$R139, ""), ""), "")</f>
        <v/>
      </c>
      <c r="AQ139" s="10" t="str">
        <f ca="1">IFERROR(IF(AND(NOW()&lt;= EOMONTH(DATE(YEAR($O139),12, 1), 0), Overall!$A141&lt;&gt;"", MONTH($N139) &lt;= 12, MONTH($O139) &gt;= 12), IF($R139 &lt;&gt; "", $H139/$R139, ""), ""), "")</f>
        <v/>
      </c>
      <c r="AR139" s="16">
        <f t="shared" ca="1" si="5"/>
        <v>0</v>
      </c>
    </row>
    <row r="140" spans="1:44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6">
        <f>IF(Overall!F142&lt;&gt;"",VALUE(Overall!F142),"")</f>
        <v>300000</v>
      </c>
      <c r="I140" s="6">
        <f>IF(Overall!G142&lt;&gt;"",VALUE(Overall!G142),"")</f>
        <v>65</v>
      </c>
      <c r="J140" s="6">
        <f>IF(Overall!H142&lt;&gt;"",VALUE(Overall!H142),"")</f>
        <v>38</v>
      </c>
      <c r="K140" s="6">
        <f>IF(Overall!I142&lt;&gt;"",VALUE(Overall!I142),"")</f>
        <v>2.82</v>
      </c>
      <c r="L140" s="6">
        <f>IF(Overall!J142&lt;&gt;"",VALUE(Overall!J142),"")</f>
        <v>0.31</v>
      </c>
      <c r="M140" s="6">
        <f>IF(Overall!K142&lt;&gt;"",VALUE(Overall!K142),"")</f>
        <v>2.5099999999999998</v>
      </c>
      <c r="N140" s="7">
        <f>IF(Overall!L142&lt;&gt;"",DATEVALUE(MID(Overall!L142, FIND(",", Overall!L142) + 2, FIND(" ", Overall!L142) - FIND(",", Overall!L142) - 1) &amp; " " &amp; MID(Overall!L142, FIND(" ", Overall!L142) + 1, FIND(",", Overall!L142, FIND(" ", Overall!L142)) - FIND(" ", Overall!L142) - 1) &amp; ", " &amp; MID(Overall!L142, FIND(",", Overall!L142, FIND(",",Overall!L142) + 1) + 2, LEN(Overall!L142))),"")</f>
        <v>44562</v>
      </c>
      <c r="O140" s="7">
        <f>IF(Overall!M142&lt;&gt;"",DATEVALUE(MID(Overall!M142, FIND(",", Overall!M142) + 2, FIND(" ", Overall!M142) - FIND(",", Overall!M142) - 1) &amp; " " &amp; MID(Overall!M142, FIND(" ", Overall!M142) + 1, FIND(",", Overall!M142, FIND(" ", Overall!M142)) - FIND(" ", Overall!M142) - 1) &amp; ", " &amp; MID(Overall!M142, FIND(",", Overall!M142, FIND(",",Overall!M142) + 1) + 2, LEN(Overall!M142))),"")</f>
        <v>44742</v>
      </c>
      <c r="P140" s="7">
        <f>IF(Overall!N142&lt;&gt;"",DATEVALUE(MID(Overall!N142, FIND(",", Overall!N142) + 2, FIND(" ", Overall!N142) - FIND(",", Overall!N142) - 1) &amp; " " &amp; MID(Overall!N142, FIND(" ", Overall!N142) + 1, FIND(",", Overall!N142, FIND(" ", Overall!N142)) - FIND(" ", Overall!N142) - 1) &amp; ", " &amp; MID(Overall!N142, FIND(",", Overall!N142, FIND(",",Overall!N142) + 1) + 2, LEN(Overall!N142))),"")</f>
        <v>44501</v>
      </c>
      <c r="Q140" s="7">
        <f>IF(Overall!O142&lt;&gt;"",DATEVALUE(MID(Overall!O142, FIND(",", Overall!O142) + 2, FIND(" ", Overall!O142) - FIND(",", Overall!O142) - 1) &amp; " " &amp; MID(Overall!O142, FIND(" ", Overall!O142) + 1, FIND(",", Overall!O142, FIND(" ", Overall!O142)) - FIND(" ", Overall!O142) - 1) &amp; ", " &amp; MID(Overall!O142, FIND(",", Overall!O142, FIND(",",Overall!O142) + 1) + 2, LEN(Overall!O142))),"")</f>
        <v>44480</v>
      </c>
      <c r="R140" s="5">
        <f t="shared" si="4"/>
        <v>6</v>
      </c>
      <c r="S140" s="10">
        <f>IF(Overall!$A142&lt;&gt;"",IF(AND(MONTH($N140) &lt;= 1, MONTH($O140) &gt;= 1), IF($R140 &lt;&gt; "", $H140/$R140, ""), ""),"")</f>
        <v>50000</v>
      </c>
      <c r="T140" s="10">
        <f>IF(Overall!$A142&lt;&gt;"",IF(AND(MONTH($N140) &lt;= 2, MONTH($O140) &gt;= 2), IF($R140 &lt;&gt; "", $H140/$R140, ""), ""),"")</f>
        <v>50000</v>
      </c>
      <c r="U140" s="10">
        <f>IF(Overall!$A142&lt;&gt;"",IF(AND(MONTH($N140) &lt;= 3, MONTH($O140) &gt;= 3), IF($R140 &lt;&gt; "", $H140/$R140, ""), ""),"")</f>
        <v>50000</v>
      </c>
      <c r="V140" s="10">
        <f>IF(Overall!$A142&lt;&gt;"",IF(AND(MONTH($N140) &lt;= 4, MONTH($O140) &gt;= 4), IF($R140 &lt;&gt; "", $H140/$R140, ""), ""),"")</f>
        <v>50000</v>
      </c>
      <c r="W140" s="10">
        <f>IF(Overall!$A142&lt;&gt;"",IF(AND(MONTH($N140) &lt;= 5, MONTH($O140) &gt;= 5), IF($R140 &lt;&gt; "", $H140/$R140, ""), ""),"")</f>
        <v>50000</v>
      </c>
      <c r="X140" s="10">
        <f>IF(Overall!$A142&lt;&gt;"",IF(AND(MONTH($N140) &lt;= 6, MONTH($O140) &gt;= 6), IF($R140 &lt;&gt; "", $H140/$R140, ""), ""),"")</f>
        <v>50000</v>
      </c>
      <c r="Y140" s="10" t="str">
        <f>IF(Overall!$A142&lt;&gt;"",IF(AND(MONTH($N140) &lt;= 7, MONTH($O140) &gt;= 7 ), IF($R140 &lt;&gt; "", $H140/$R140, ""), ""),"")</f>
        <v/>
      </c>
      <c r="Z140" s="10" t="str">
        <f>IF(Overall!$A142&lt;&gt;"",IF(AND(MONTH($N140) &lt;= 8, MONTH($O140) &gt;= 8), IF($R140 &lt;&gt; "", $H140/$R140, ""), ""),"")</f>
        <v/>
      </c>
      <c r="AA140" s="10" t="str">
        <f>IF(Overall!$A142&lt;&gt;"",IF(AND(MONTH($N140) &lt;= 9, MONTH($O140) &gt;= 9), IF($R140 &lt;&gt; "", $H140/$R140, ""), ""),"")</f>
        <v/>
      </c>
      <c r="AB140" s="10" t="str">
        <f>IF(Overall!$A142&lt;&gt;"",IF(AND(MONTH($N140) &lt;= 10, MONTH($O140) &gt;= 10), IF($R140 &lt;&gt; "", $H140/$R140, ""), ""),"")</f>
        <v/>
      </c>
      <c r="AC140" s="10" t="str">
        <f>IF(Overall!$A142&lt;&gt;"",IF(AND(MONTH($N140) &lt;= 11, MONTH($O140) &gt;= 11), IF($R140 &lt;&gt; "", $H140/$R140, ""), ""),"")</f>
        <v/>
      </c>
      <c r="AD140" s="10" t="str">
        <f>IF(Overall!$A142&lt;&gt;"",IF(AND(MONTH($N140) &lt;= 12, MONTH($O140) &gt;= 12), IF($R140 &lt;&gt; "", $H140/$R140, ""), ""),"")</f>
        <v/>
      </c>
      <c r="AF140" s="10" t="str">
        <f ca="1">IFERROR(IF(AND(NOW()&lt;= EOMONTH(DATE(YEAR($O140),1, 1), 0), Overall!$A142&lt;&gt;"", MONTH($N140) &lt;= 1, MONTH($O140) &gt;= 1), IF($R140 &lt;&gt; "", $H140/$R140, ""), ""), "")</f>
        <v/>
      </c>
      <c r="AG140" s="10" t="str">
        <f ca="1">IFERROR(IF(AND(NOW()&lt;= EOMONTH(DATE(YEAR($O140),2, 1), 0), Overall!$A142&lt;&gt;"", MONTH($N140) &lt;= 2, MONTH($O140) &gt;= 2), IF($R140 &lt;&gt; "", $H140/$R140, ""), ""), "")</f>
        <v/>
      </c>
      <c r="AH140" s="10" t="str">
        <f ca="1">IFERROR(IF(AND(NOW()&lt;= EOMONTH(DATE(YEAR($O140),3, 1), 0), Overall!$A142&lt;&gt;"", MONTH($N140) &lt;= 3, MONTH($O140) &gt;= 3), IF($R140 &lt;&gt; "", $H140/$R140, ""), ""), "")</f>
        <v/>
      </c>
      <c r="AI140" s="10" t="str">
        <f ca="1">IFERROR(IF(AND(NOW()&lt;= EOMONTH(DATE(YEAR($O140),4, 1), 0), Overall!$A142&lt;&gt;"", MONTH($N140) &lt;= 4, MONTH($O140) &gt;= 4), IF($R140 &lt;&gt; "", $H140/$R140, ""), ""), "")</f>
        <v/>
      </c>
      <c r="AJ140" s="10" t="str">
        <f ca="1">IFERROR(IF(AND(NOW()&lt;= EOMONTH(DATE(YEAR($O140),5, 1), 0), Overall!$A142&lt;&gt;"", MONTH($N140) &lt;= 5, MONTH($O140) &gt;= 5), IF($R140 &lt;&gt; "", $H140/$R140, ""), ""), "")</f>
        <v/>
      </c>
      <c r="AK140" s="10" t="str">
        <f ca="1">IFERROR(IF(AND(NOW()&lt;= EOMONTH(DATE(YEAR($O140),6, 1), 0), Overall!$A142&lt;&gt;"", MONTH($N140) &lt;= 6, MONTH($O140) &gt;= 6), IF($R140 &lt;&gt; "", $H140/$R140, ""), ""), "")</f>
        <v/>
      </c>
      <c r="AL140" s="10" t="str">
        <f ca="1">IFERROR(IF(AND(NOW()&lt;= EOMONTH(DATE(YEAR($O140),7, 1), 0), Overall!$A142&lt;&gt;"", MONTH($N140) &lt;= 7, MONTH($O140) &gt;= 7), IF($R140 &lt;&gt; "", $H140/$R140, ""), ""), "")</f>
        <v/>
      </c>
      <c r="AM140" s="10" t="str">
        <f ca="1">IFERROR(IF(AND(NOW()&lt;= EOMONTH(DATE(YEAR($O140),8, 1), 0), Overall!$A142&lt;&gt;"", MONTH($N140) &lt;= 8, MONTH($O140) &gt;= 8), IF($R140 &lt;&gt; "", $H140/$R140, ""), ""), "")</f>
        <v/>
      </c>
      <c r="AN140" s="10" t="str">
        <f ca="1">IFERROR(IF(AND(NOW()&lt;= EOMONTH(DATE(YEAR($O140),9, 1), 0), Overall!$A142&lt;&gt;"", MONTH($N140) &lt;= 9, MONTH($O140) &gt;= 9), IF($R140 &lt;&gt; "", $H140/$R140, ""), ""), "")</f>
        <v/>
      </c>
      <c r="AO140" s="10" t="str">
        <f ca="1">IFERROR(IF(AND(NOW()&lt;= EOMONTH(DATE(YEAR($O140),10, 1), 0), Overall!$A142&lt;&gt;"", MONTH($N140) &lt;= 10, MONTH($O140) &gt;= 10), IF($R140 &lt;&gt; "", $H140/$R140, ""), ""), "")</f>
        <v/>
      </c>
      <c r="AP140" s="10" t="str">
        <f ca="1">IFERROR(IF(AND(NOW()&lt;= EOMONTH(DATE(YEAR($O140),11, 1), 0), Overall!$A142&lt;&gt;"", MONTH($N140) &lt;=11, MONTH($O140) &gt;= 11), IF($R140 &lt;&gt; "", $H140/$R140, ""), ""), "")</f>
        <v/>
      </c>
      <c r="AQ140" s="10" t="str">
        <f ca="1">IFERROR(IF(AND(NOW()&lt;= EOMONTH(DATE(YEAR($O140),12, 1), 0), Overall!$A142&lt;&gt;"", MONTH($N140) &lt;= 12, MONTH($O140) &gt;= 12), IF($R140 &lt;&gt; "", $H140/$R140, ""), ""), "")</f>
        <v/>
      </c>
      <c r="AR140" s="16">
        <f t="shared" ca="1" si="5"/>
        <v>0</v>
      </c>
    </row>
    <row r="141" spans="1:44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6">
        <f>IF(Overall!F143&lt;&gt;"",VALUE(Overall!F143),"")</f>
        <v>600000</v>
      </c>
      <c r="I141" s="6">
        <f>IF(Overall!G143&lt;&gt;"",VALUE(Overall!G143),"")</f>
        <v>65</v>
      </c>
      <c r="J141" s="6">
        <f>IF(Overall!H143&lt;&gt;"",VALUE(Overall!H143),"")</f>
        <v>38</v>
      </c>
      <c r="K141" s="6">
        <f>IF(Overall!I143&lt;&gt;"",VALUE(Overall!I143),"")</f>
        <v>2.72</v>
      </c>
      <c r="L141" s="6">
        <f>IF(Overall!J143&lt;&gt;"",VALUE(Overall!J143),"")</f>
        <v>0.27</v>
      </c>
      <c r="M141" s="6">
        <f>IF(Overall!K143&lt;&gt;"",VALUE(Overall!K143),"")</f>
        <v>2.4500000000000002</v>
      </c>
      <c r="N141" s="7">
        <f>IF(Overall!L143&lt;&gt;"",DATEVALUE(MID(Overall!L143, FIND(",", Overall!L143) + 2, FIND(" ", Overall!L143) - FIND(",", Overall!L143) - 1) &amp; " " &amp; MID(Overall!L143, FIND(" ", Overall!L143) + 1, FIND(",", Overall!L143, FIND(" ", Overall!L143)) - FIND(" ", Overall!L143) - 1) &amp; ", " &amp; MID(Overall!L143, FIND(",", Overall!L143, FIND(",",Overall!L143) + 1) + 2, LEN(Overall!L143))),"")</f>
        <v>44562</v>
      </c>
      <c r="O141" s="7">
        <f>IF(Overall!M143&lt;&gt;"",DATEVALUE(MID(Overall!M143, FIND(",", Overall!M143) + 2, FIND(" ", Overall!M143) - FIND(",", Overall!M143) - 1) &amp; " " &amp; MID(Overall!M143, FIND(" ", Overall!M143) + 1, FIND(",", Overall!M143, FIND(" ", Overall!M143)) - FIND(" ", Overall!M143) - 1) &amp; ", " &amp; MID(Overall!M143, FIND(",", Overall!M143, FIND(",",Overall!M143) + 1) + 2, LEN(Overall!M143))),"")</f>
        <v>44742</v>
      </c>
      <c r="P141" s="7">
        <f>IF(Overall!N143&lt;&gt;"",DATEVALUE(MID(Overall!N143, FIND(",", Overall!N143) + 2, FIND(" ", Overall!N143) - FIND(",", Overall!N143) - 1) &amp; " " &amp; MID(Overall!N143, FIND(" ", Overall!N143) + 1, FIND(",", Overall!N143, FIND(" ", Overall!N143)) - FIND(" ", Overall!N143) - 1) &amp; ", " &amp; MID(Overall!N143, FIND(",", Overall!N143, FIND(",",Overall!N143) + 1) + 2, LEN(Overall!N143))),"")</f>
        <v>44502</v>
      </c>
      <c r="Q141" s="7">
        <f>IF(Overall!O143&lt;&gt;"",DATEVALUE(MID(Overall!O143, FIND(",", Overall!O143) + 2, FIND(" ", Overall!O143) - FIND(",", Overall!O143) - 1) &amp; " " &amp; MID(Overall!O143, FIND(" ", Overall!O143) + 1, FIND(",", Overall!O143, FIND(" ", Overall!O143)) - FIND(" ", Overall!O143) - 1) &amp; ", " &amp; MID(Overall!O143, FIND(",", Overall!O143, FIND(",",Overall!O143) + 1) + 2, LEN(Overall!O143))),"")</f>
        <v>44481</v>
      </c>
      <c r="R141" s="5">
        <f t="shared" si="4"/>
        <v>6</v>
      </c>
      <c r="S141" s="10">
        <f>IF(Overall!$A143&lt;&gt;"",IF(AND(MONTH($N141) &lt;= 1, MONTH($O141) &gt;= 1), IF($R141 &lt;&gt; "", $H141/$R141, ""), ""),"")</f>
        <v>100000</v>
      </c>
      <c r="T141" s="10">
        <f>IF(Overall!$A143&lt;&gt;"",IF(AND(MONTH($N141) &lt;= 2, MONTH($O141) &gt;= 2), IF($R141 &lt;&gt; "", $H141/$R141, ""), ""),"")</f>
        <v>100000</v>
      </c>
      <c r="U141" s="10">
        <f>IF(Overall!$A143&lt;&gt;"",IF(AND(MONTH($N141) &lt;= 3, MONTH($O141) &gt;= 3), IF($R141 &lt;&gt; "", $H141/$R141, ""), ""),"")</f>
        <v>100000</v>
      </c>
      <c r="V141" s="10">
        <f>IF(Overall!$A143&lt;&gt;"",IF(AND(MONTH($N141) &lt;= 4, MONTH($O141) &gt;= 4), IF($R141 &lt;&gt; "", $H141/$R141, ""), ""),"")</f>
        <v>100000</v>
      </c>
      <c r="W141" s="10">
        <f>IF(Overall!$A143&lt;&gt;"",IF(AND(MONTH($N141) &lt;= 5, MONTH($O141) &gt;= 5), IF($R141 &lt;&gt; "", $H141/$R141, ""), ""),"")</f>
        <v>100000</v>
      </c>
      <c r="X141" s="10">
        <f>IF(Overall!$A143&lt;&gt;"",IF(AND(MONTH($N141) &lt;= 6, MONTH($O141) &gt;= 6), IF($R141 &lt;&gt; "", $H141/$R141, ""), ""),"")</f>
        <v>100000</v>
      </c>
      <c r="Y141" s="10" t="str">
        <f>IF(Overall!$A143&lt;&gt;"",IF(AND(MONTH($N141) &lt;= 7, MONTH($O141) &gt;= 7 ), IF($R141 &lt;&gt; "", $H141/$R141, ""), ""),"")</f>
        <v/>
      </c>
      <c r="Z141" s="10" t="str">
        <f>IF(Overall!$A143&lt;&gt;"",IF(AND(MONTH($N141) &lt;= 8, MONTH($O141) &gt;= 8), IF($R141 &lt;&gt; "", $H141/$R141, ""), ""),"")</f>
        <v/>
      </c>
      <c r="AA141" s="10" t="str">
        <f>IF(Overall!$A143&lt;&gt;"",IF(AND(MONTH($N141) &lt;= 9, MONTH($O141) &gt;= 9), IF($R141 &lt;&gt; "", $H141/$R141, ""), ""),"")</f>
        <v/>
      </c>
      <c r="AB141" s="10" t="str">
        <f>IF(Overall!$A143&lt;&gt;"",IF(AND(MONTH($N141) &lt;= 10, MONTH($O141) &gt;= 10), IF($R141 &lt;&gt; "", $H141/$R141, ""), ""),"")</f>
        <v/>
      </c>
      <c r="AC141" s="10" t="str">
        <f>IF(Overall!$A143&lt;&gt;"",IF(AND(MONTH($N141) &lt;= 11, MONTH($O141) &gt;= 11), IF($R141 &lt;&gt; "", $H141/$R141, ""), ""),"")</f>
        <v/>
      </c>
      <c r="AD141" s="10" t="str">
        <f>IF(Overall!$A143&lt;&gt;"",IF(AND(MONTH($N141) &lt;= 12, MONTH($O141) &gt;= 12), IF($R141 &lt;&gt; "", $H141/$R141, ""), ""),"")</f>
        <v/>
      </c>
      <c r="AF141" s="10" t="str">
        <f ca="1">IFERROR(IF(AND(NOW()&lt;= EOMONTH(DATE(YEAR($O141),1, 1), 0), Overall!$A143&lt;&gt;"", MONTH($N141) &lt;= 1, MONTH($O141) &gt;= 1), IF($R141 &lt;&gt; "", $H141/$R141, ""), ""), "")</f>
        <v/>
      </c>
      <c r="AG141" s="10" t="str">
        <f ca="1">IFERROR(IF(AND(NOW()&lt;= EOMONTH(DATE(YEAR($O141),2, 1), 0), Overall!$A143&lt;&gt;"", MONTH($N141) &lt;= 2, MONTH($O141) &gt;= 2), IF($R141 &lt;&gt; "", $H141/$R141, ""), ""), "")</f>
        <v/>
      </c>
      <c r="AH141" s="10" t="str">
        <f ca="1">IFERROR(IF(AND(NOW()&lt;= EOMONTH(DATE(YEAR($O141),3, 1), 0), Overall!$A143&lt;&gt;"", MONTH($N141) &lt;= 3, MONTH($O141) &gt;= 3), IF($R141 &lt;&gt; "", $H141/$R141, ""), ""), "")</f>
        <v/>
      </c>
      <c r="AI141" s="10" t="str">
        <f ca="1">IFERROR(IF(AND(NOW()&lt;= EOMONTH(DATE(YEAR($O141),4, 1), 0), Overall!$A143&lt;&gt;"", MONTH($N141) &lt;= 4, MONTH($O141) &gt;= 4), IF($R141 &lt;&gt; "", $H141/$R141, ""), ""), "")</f>
        <v/>
      </c>
      <c r="AJ141" s="10" t="str">
        <f ca="1">IFERROR(IF(AND(NOW()&lt;= EOMONTH(DATE(YEAR($O141),5, 1), 0), Overall!$A143&lt;&gt;"", MONTH($N141) &lt;= 5, MONTH($O141) &gt;= 5), IF($R141 &lt;&gt; "", $H141/$R141, ""), ""), "")</f>
        <v/>
      </c>
      <c r="AK141" s="10" t="str">
        <f ca="1">IFERROR(IF(AND(NOW()&lt;= EOMONTH(DATE(YEAR($O141),6, 1), 0), Overall!$A143&lt;&gt;"", MONTH($N141) &lt;= 6, MONTH($O141) &gt;= 6), IF($R141 &lt;&gt; "", $H141/$R141, ""), ""), "")</f>
        <v/>
      </c>
      <c r="AL141" s="10" t="str">
        <f ca="1">IFERROR(IF(AND(NOW()&lt;= EOMONTH(DATE(YEAR($O141),7, 1), 0), Overall!$A143&lt;&gt;"", MONTH($N141) &lt;= 7, MONTH($O141) &gt;= 7), IF($R141 &lt;&gt; "", $H141/$R141, ""), ""), "")</f>
        <v/>
      </c>
      <c r="AM141" s="10" t="str">
        <f ca="1">IFERROR(IF(AND(NOW()&lt;= EOMONTH(DATE(YEAR($O141),8, 1), 0), Overall!$A143&lt;&gt;"", MONTH($N141) &lt;= 8, MONTH($O141) &gt;= 8), IF($R141 &lt;&gt; "", $H141/$R141, ""), ""), "")</f>
        <v/>
      </c>
      <c r="AN141" s="10" t="str">
        <f ca="1">IFERROR(IF(AND(NOW()&lt;= EOMONTH(DATE(YEAR($O141),9, 1), 0), Overall!$A143&lt;&gt;"", MONTH($N141) &lt;= 9, MONTH($O141) &gt;= 9), IF($R141 &lt;&gt; "", $H141/$R141, ""), ""), "")</f>
        <v/>
      </c>
      <c r="AO141" s="10" t="str">
        <f ca="1">IFERROR(IF(AND(NOW()&lt;= EOMONTH(DATE(YEAR($O141),10, 1), 0), Overall!$A143&lt;&gt;"", MONTH($N141) &lt;= 10, MONTH($O141) &gt;= 10), IF($R141 &lt;&gt; "", $H141/$R141, ""), ""), "")</f>
        <v/>
      </c>
      <c r="AP141" s="10" t="str">
        <f ca="1">IFERROR(IF(AND(NOW()&lt;= EOMONTH(DATE(YEAR($O141),11, 1), 0), Overall!$A143&lt;&gt;"", MONTH($N141) &lt;=11, MONTH($O141) &gt;= 11), IF($R141 &lt;&gt; "", $H141/$R141, ""), ""), "")</f>
        <v/>
      </c>
      <c r="AQ141" s="10" t="str">
        <f ca="1">IFERROR(IF(AND(NOW()&lt;= EOMONTH(DATE(YEAR($O141),12, 1), 0), Overall!$A143&lt;&gt;"", MONTH($N141) &lt;= 12, MONTH($O141) &gt;= 12), IF($R141 &lt;&gt; "", $H141/$R141, ""), ""), "")</f>
        <v/>
      </c>
      <c r="AR141" s="16">
        <f t="shared" ca="1" si="5"/>
        <v>0</v>
      </c>
    </row>
    <row r="142" spans="1:44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6">
        <f>IF(Overall!F144&lt;&gt;"",VALUE(Overall!F144),"")</f>
        <v>600000</v>
      </c>
      <c r="I142" s="6">
        <f>IF(Overall!G144&lt;&gt;"",VALUE(Overall!G144),"")</f>
        <v>64</v>
      </c>
      <c r="J142" s="6">
        <f>IF(Overall!H144&lt;&gt;"",VALUE(Overall!H144),"")</f>
        <v>0</v>
      </c>
      <c r="K142" s="6">
        <f>IF(Overall!I144&lt;&gt;"",VALUE(Overall!I144),"")</f>
        <v>2.5299999999999998</v>
      </c>
      <c r="L142" s="6">
        <f>IF(Overall!J144&lt;&gt;"",VALUE(Overall!J144),"")</f>
        <v>0</v>
      </c>
      <c r="M142" s="6">
        <f>IF(Overall!K144&lt;&gt;"",VALUE(Overall!K144),"")</f>
        <v>2.5299999999999998</v>
      </c>
      <c r="N142" s="7">
        <f>IF(Overall!L144&lt;&gt;"",DATEVALUE(MID(Overall!L144, FIND(",", Overall!L144) + 2, FIND(" ", Overall!L144) - FIND(",", Overall!L144) - 1) &amp; " " &amp; MID(Overall!L144, FIND(" ", Overall!L144) + 1, FIND(",", Overall!L144, FIND(" ", Overall!L144)) - FIND(" ", Overall!L144) - 1) &amp; ", " &amp; MID(Overall!L144, FIND(",", Overall!L144, FIND(",",Overall!L144) + 1) + 2, LEN(Overall!L144))),"")</f>
        <v>44562</v>
      </c>
      <c r="O142" s="7">
        <f>IF(Overall!M144&lt;&gt;"",DATEVALUE(MID(Overall!M144, FIND(",", Overall!M144) + 2, FIND(" ", Overall!M144) - FIND(",", Overall!M144) - 1) &amp; " " &amp; MID(Overall!M144, FIND(" ", Overall!M144) + 1, FIND(",", Overall!M144, FIND(" ", Overall!M144)) - FIND(" ", Overall!M144) - 1) &amp; ", " &amp; MID(Overall!M144, FIND(",", Overall!M144, FIND(",",Overall!M144) + 1) + 2, LEN(Overall!M144))),"")</f>
        <v>44742</v>
      </c>
      <c r="P142" s="7">
        <f>IF(Overall!N144&lt;&gt;"",DATEVALUE(MID(Overall!N144, FIND(",", Overall!N144) + 2, FIND(" ", Overall!N144) - FIND(",", Overall!N144) - 1) &amp; " " &amp; MID(Overall!N144, FIND(" ", Overall!N144) + 1, FIND(",", Overall!N144, FIND(" ", Overall!N144)) - FIND(" ", Overall!N144) - 1) &amp; ", " &amp; MID(Overall!N144, FIND(",", Overall!N144, FIND(",",Overall!N144) + 1) + 2, LEN(Overall!N144))),"")</f>
        <v>44502</v>
      </c>
      <c r="Q142" s="7">
        <f>IF(Overall!O144&lt;&gt;"",DATEVALUE(MID(Overall!O144, FIND(",", Overall!O144) + 2, FIND(" ", Overall!O144) - FIND(",", Overall!O144) - 1) &amp; " " &amp; MID(Overall!O144, FIND(" ", Overall!O144) + 1, FIND(",", Overall!O144, FIND(" ", Overall!O144)) - FIND(" ", Overall!O144) - 1) &amp; ", " &amp; MID(Overall!O144, FIND(",", Overall!O144, FIND(",",Overall!O144) + 1) + 2, LEN(Overall!O144))),"")</f>
        <v>44481</v>
      </c>
      <c r="R142" s="5">
        <f t="shared" si="4"/>
        <v>6</v>
      </c>
      <c r="S142" s="10">
        <f>IF(Overall!$A144&lt;&gt;"",IF(AND(MONTH($N142) &lt;= 1, MONTH($O142) &gt;= 1), IF($R142 &lt;&gt; "", $H142/$R142, ""), ""),"")</f>
        <v>100000</v>
      </c>
      <c r="T142" s="10">
        <f>IF(Overall!$A144&lt;&gt;"",IF(AND(MONTH($N142) &lt;= 2, MONTH($O142) &gt;= 2), IF($R142 &lt;&gt; "", $H142/$R142, ""), ""),"")</f>
        <v>100000</v>
      </c>
      <c r="U142" s="10">
        <f>IF(Overall!$A144&lt;&gt;"",IF(AND(MONTH($N142) &lt;= 3, MONTH($O142) &gt;= 3), IF($R142 &lt;&gt; "", $H142/$R142, ""), ""),"")</f>
        <v>100000</v>
      </c>
      <c r="V142" s="10">
        <f>IF(Overall!$A144&lt;&gt;"",IF(AND(MONTH($N142) &lt;= 4, MONTH($O142) &gt;= 4), IF($R142 &lt;&gt; "", $H142/$R142, ""), ""),"")</f>
        <v>100000</v>
      </c>
      <c r="W142" s="10">
        <f>IF(Overall!$A144&lt;&gt;"",IF(AND(MONTH($N142) &lt;= 5, MONTH($O142) &gt;= 5), IF($R142 &lt;&gt; "", $H142/$R142, ""), ""),"")</f>
        <v>100000</v>
      </c>
      <c r="X142" s="10">
        <f>IF(Overall!$A144&lt;&gt;"",IF(AND(MONTH($N142) &lt;= 6, MONTH($O142) &gt;= 6), IF($R142 &lt;&gt; "", $H142/$R142, ""), ""),"")</f>
        <v>100000</v>
      </c>
      <c r="Y142" s="10" t="str">
        <f>IF(Overall!$A144&lt;&gt;"",IF(AND(MONTH($N142) &lt;= 7, MONTH($O142) &gt;= 7 ), IF($R142 &lt;&gt; "", $H142/$R142, ""), ""),"")</f>
        <v/>
      </c>
      <c r="Z142" s="10" t="str">
        <f>IF(Overall!$A144&lt;&gt;"",IF(AND(MONTH($N142) &lt;= 8, MONTH($O142) &gt;= 8), IF($R142 &lt;&gt; "", $H142/$R142, ""), ""),"")</f>
        <v/>
      </c>
      <c r="AA142" s="10" t="str">
        <f>IF(Overall!$A144&lt;&gt;"",IF(AND(MONTH($N142) &lt;= 9, MONTH($O142) &gt;= 9), IF($R142 &lt;&gt; "", $H142/$R142, ""), ""),"")</f>
        <v/>
      </c>
      <c r="AB142" s="10" t="str">
        <f>IF(Overall!$A144&lt;&gt;"",IF(AND(MONTH($N142) &lt;= 10, MONTH($O142) &gt;= 10), IF($R142 &lt;&gt; "", $H142/$R142, ""), ""),"")</f>
        <v/>
      </c>
      <c r="AC142" s="10" t="str">
        <f>IF(Overall!$A144&lt;&gt;"",IF(AND(MONTH($N142) &lt;= 11, MONTH($O142) &gt;= 11), IF($R142 &lt;&gt; "", $H142/$R142, ""), ""),"")</f>
        <v/>
      </c>
      <c r="AD142" s="10" t="str">
        <f>IF(Overall!$A144&lt;&gt;"",IF(AND(MONTH($N142) &lt;= 12, MONTH($O142) &gt;= 12), IF($R142 &lt;&gt; "", $H142/$R142, ""), ""),"")</f>
        <v/>
      </c>
      <c r="AF142" s="10" t="str">
        <f ca="1">IFERROR(IF(AND(NOW()&lt;= EOMONTH(DATE(YEAR($O142),1, 1), 0), Overall!$A144&lt;&gt;"", MONTH($N142) &lt;= 1, MONTH($O142) &gt;= 1), IF($R142 &lt;&gt; "", $H142/$R142, ""), ""), "")</f>
        <v/>
      </c>
      <c r="AG142" s="10" t="str">
        <f ca="1">IFERROR(IF(AND(NOW()&lt;= EOMONTH(DATE(YEAR($O142),2, 1), 0), Overall!$A144&lt;&gt;"", MONTH($N142) &lt;= 2, MONTH($O142) &gt;= 2), IF($R142 &lt;&gt; "", $H142/$R142, ""), ""), "")</f>
        <v/>
      </c>
      <c r="AH142" s="10" t="str">
        <f ca="1">IFERROR(IF(AND(NOW()&lt;= EOMONTH(DATE(YEAR($O142),3, 1), 0), Overall!$A144&lt;&gt;"", MONTH($N142) &lt;= 3, MONTH($O142) &gt;= 3), IF($R142 &lt;&gt; "", $H142/$R142, ""), ""), "")</f>
        <v/>
      </c>
      <c r="AI142" s="10" t="str">
        <f ca="1">IFERROR(IF(AND(NOW()&lt;= EOMONTH(DATE(YEAR($O142),4, 1), 0), Overall!$A144&lt;&gt;"", MONTH($N142) &lt;= 4, MONTH($O142) &gt;= 4), IF($R142 &lt;&gt; "", $H142/$R142, ""), ""), "")</f>
        <v/>
      </c>
      <c r="AJ142" s="10" t="str">
        <f ca="1">IFERROR(IF(AND(NOW()&lt;= EOMONTH(DATE(YEAR($O142),5, 1), 0), Overall!$A144&lt;&gt;"", MONTH($N142) &lt;= 5, MONTH($O142) &gt;= 5), IF($R142 &lt;&gt; "", $H142/$R142, ""), ""), "")</f>
        <v/>
      </c>
      <c r="AK142" s="10" t="str">
        <f ca="1">IFERROR(IF(AND(NOW()&lt;= EOMONTH(DATE(YEAR($O142),6, 1), 0), Overall!$A144&lt;&gt;"", MONTH($N142) &lt;= 6, MONTH($O142) &gt;= 6), IF($R142 &lt;&gt; "", $H142/$R142, ""), ""), "")</f>
        <v/>
      </c>
      <c r="AL142" s="10" t="str">
        <f ca="1">IFERROR(IF(AND(NOW()&lt;= EOMONTH(DATE(YEAR($O142),7, 1), 0), Overall!$A144&lt;&gt;"", MONTH($N142) &lt;= 7, MONTH($O142) &gt;= 7), IF($R142 &lt;&gt; "", $H142/$R142, ""), ""), "")</f>
        <v/>
      </c>
      <c r="AM142" s="10" t="str">
        <f ca="1">IFERROR(IF(AND(NOW()&lt;= EOMONTH(DATE(YEAR($O142),8, 1), 0), Overall!$A144&lt;&gt;"", MONTH($N142) &lt;= 8, MONTH($O142) &gt;= 8), IF($R142 &lt;&gt; "", $H142/$R142, ""), ""), "")</f>
        <v/>
      </c>
      <c r="AN142" s="10" t="str">
        <f ca="1">IFERROR(IF(AND(NOW()&lt;= EOMONTH(DATE(YEAR($O142),9, 1), 0), Overall!$A144&lt;&gt;"", MONTH($N142) &lt;= 9, MONTH($O142) &gt;= 9), IF($R142 &lt;&gt; "", $H142/$R142, ""), ""), "")</f>
        <v/>
      </c>
      <c r="AO142" s="10" t="str">
        <f ca="1">IFERROR(IF(AND(NOW()&lt;= EOMONTH(DATE(YEAR($O142),10, 1), 0), Overall!$A144&lt;&gt;"", MONTH($N142) &lt;= 10, MONTH($O142) &gt;= 10), IF($R142 &lt;&gt; "", $H142/$R142, ""), ""), "")</f>
        <v/>
      </c>
      <c r="AP142" s="10" t="str">
        <f ca="1">IFERROR(IF(AND(NOW()&lt;= EOMONTH(DATE(YEAR($O142),11, 1), 0), Overall!$A144&lt;&gt;"", MONTH($N142) &lt;=11, MONTH($O142) &gt;= 11), IF($R142 &lt;&gt; "", $H142/$R142, ""), ""), "")</f>
        <v/>
      </c>
      <c r="AQ142" s="10" t="str">
        <f ca="1">IFERROR(IF(AND(NOW()&lt;= EOMONTH(DATE(YEAR($O142),12, 1), 0), Overall!$A144&lt;&gt;"", MONTH($N142) &lt;= 12, MONTH($O142) &gt;= 12), IF($R142 &lt;&gt; "", $H142/$R142, ""), ""), "")</f>
        <v/>
      </c>
      <c r="AR142" s="16">
        <f t="shared" ca="1" si="5"/>
        <v>0</v>
      </c>
    </row>
    <row r="143" spans="1:44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6">
        <f>IF(Overall!F145&lt;&gt;"",VALUE(Overall!F145),"")</f>
        <v>600000</v>
      </c>
      <c r="I143" s="6">
        <f>IF(Overall!G145&lt;&gt;"",VALUE(Overall!G145),"")</f>
        <v>64</v>
      </c>
      <c r="J143" s="6">
        <f>IF(Overall!H145&lt;&gt;"",VALUE(Overall!H145),"")</f>
        <v>0</v>
      </c>
      <c r="K143" s="6">
        <f>IF(Overall!I145&lt;&gt;"",VALUE(Overall!I145),"")</f>
        <v>2.5299999999999998</v>
      </c>
      <c r="L143" s="6">
        <f>IF(Overall!J145&lt;&gt;"",VALUE(Overall!J145),"")</f>
        <v>0</v>
      </c>
      <c r="M143" s="6">
        <f>IF(Overall!K145&lt;&gt;"",VALUE(Overall!K145),"")</f>
        <v>2.5299999999999998</v>
      </c>
      <c r="N143" s="7">
        <f>IF(Overall!L145&lt;&gt;"",DATEVALUE(MID(Overall!L145, FIND(",", Overall!L145) + 2, FIND(" ", Overall!L145) - FIND(",", Overall!L145) - 1) &amp; " " &amp; MID(Overall!L145, FIND(" ", Overall!L145) + 1, FIND(",", Overall!L145, FIND(" ", Overall!L145)) - FIND(" ", Overall!L145) - 1) &amp; ", " &amp; MID(Overall!L145, FIND(",", Overall!L145, FIND(",",Overall!L145) + 1) + 2, LEN(Overall!L145))),"")</f>
        <v>44562</v>
      </c>
      <c r="O143" s="7">
        <f>IF(Overall!M145&lt;&gt;"",DATEVALUE(MID(Overall!M145, FIND(",", Overall!M145) + 2, FIND(" ", Overall!M145) - FIND(",", Overall!M145) - 1) &amp; " " &amp; MID(Overall!M145, FIND(" ", Overall!M145) + 1, FIND(",", Overall!M145, FIND(" ", Overall!M145)) - FIND(" ", Overall!M145) - 1) &amp; ", " &amp; MID(Overall!M145, FIND(",", Overall!M145, FIND(",",Overall!M145) + 1) + 2, LEN(Overall!M145))),"")</f>
        <v>44742</v>
      </c>
      <c r="P143" s="7">
        <f>IF(Overall!N145&lt;&gt;"",DATEVALUE(MID(Overall!N145, FIND(",", Overall!N145) + 2, FIND(" ", Overall!N145) - FIND(",", Overall!N145) - 1) &amp; " " &amp; MID(Overall!N145, FIND(" ", Overall!N145) + 1, FIND(",", Overall!N145, FIND(" ", Overall!N145)) - FIND(" ", Overall!N145) - 1) &amp; ", " &amp; MID(Overall!N145, FIND(",", Overall!N145, FIND(",",Overall!N145) + 1) + 2, LEN(Overall!N145))),"")</f>
        <v>44502</v>
      </c>
      <c r="Q143" s="7">
        <f>IF(Overall!O145&lt;&gt;"",DATEVALUE(MID(Overall!O145, FIND(",", Overall!O145) + 2, FIND(" ", Overall!O145) - FIND(",", Overall!O145) - 1) &amp; " " &amp; MID(Overall!O145, FIND(" ", Overall!O145) + 1, FIND(",", Overall!O145, FIND(" ", Overall!O145)) - FIND(" ", Overall!O145) - 1) &amp; ", " &amp; MID(Overall!O145, FIND(",", Overall!O145, FIND(",",Overall!O145) + 1) + 2, LEN(Overall!O145))),"")</f>
        <v>44481</v>
      </c>
      <c r="R143" s="5">
        <f t="shared" si="4"/>
        <v>6</v>
      </c>
      <c r="S143" s="10">
        <f>IF(Overall!$A145&lt;&gt;"",IF(AND(MONTH($N143) &lt;= 1, MONTH($O143) &gt;= 1), IF($R143 &lt;&gt; "", $H143/$R143, ""), ""),"")</f>
        <v>100000</v>
      </c>
      <c r="T143" s="10">
        <f>IF(Overall!$A145&lt;&gt;"",IF(AND(MONTH($N143) &lt;= 2, MONTH($O143) &gt;= 2), IF($R143 &lt;&gt; "", $H143/$R143, ""), ""),"")</f>
        <v>100000</v>
      </c>
      <c r="U143" s="10">
        <f>IF(Overall!$A145&lt;&gt;"",IF(AND(MONTH($N143) &lt;= 3, MONTH($O143) &gt;= 3), IF($R143 &lt;&gt; "", $H143/$R143, ""), ""),"")</f>
        <v>100000</v>
      </c>
      <c r="V143" s="10">
        <f>IF(Overall!$A145&lt;&gt;"",IF(AND(MONTH($N143) &lt;= 4, MONTH($O143) &gt;= 4), IF($R143 &lt;&gt; "", $H143/$R143, ""), ""),"")</f>
        <v>100000</v>
      </c>
      <c r="W143" s="10">
        <f>IF(Overall!$A145&lt;&gt;"",IF(AND(MONTH($N143) &lt;= 5, MONTH($O143) &gt;= 5), IF($R143 &lt;&gt; "", $H143/$R143, ""), ""),"")</f>
        <v>100000</v>
      </c>
      <c r="X143" s="10">
        <f>IF(Overall!$A145&lt;&gt;"",IF(AND(MONTH($N143) &lt;= 6, MONTH($O143) &gt;= 6), IF($R143 &lt;&gt; "", $H143/$R143, ""), ""),"")</f>
        <v>100000</v>
      </c>
      <c r="Y143" s="10" t="str">
        <f>IF(Overall!$A145&lt;&gt;"",IF(AND(MONTH($N143) &lt;= 7, MONTH($O143) &gt;= 7 ), IF($R143 &lt;&gt; "", $H143/$R143, ""), ""),"")</f>
        <v/>
      </c>
      <c r="Z143" s="10" t="str">
        <f>IF(Overall!$A145&lt;&gt;"",IF(AND(MONTH($N143) &lt;= 8, MONTH($O143) &gt;= 8), IF($R143 &lt;&gt; "", $H143/$R143, ""), ""),"")</f>
        <v/>
      </c>
      <c r="AA143" s="10" t="str">
        <f>IF(Overall!$A145&lt;&gt;"",IF(AND(MONTH($N143) &lt;= 9, MONTH($O143) &gt;= 9), IF($R143 &lt;&gt; "", $H143/$R143, ""), ""),"")</f>
        <v/>
      </c>
      <c r="AB143" s="10" t="str">
        <f>IF(Overall!$A145&lt;&gt;"",IF(AND(MONTH($N143) &lt;= 10, MONTH($O143) &gt;= 10), IF($R143 &lt;&gt; "", $H143/$R143, ""), ""),"")</f>
        <v/>
      </c>
      <c r="AC143" s="10" t="str">
        <f>IF(Overall!$A145&lt;&gt;"",IF(AND(MONTH($N143) &lt;= 11, MONTH($O143) &gt;= 11), IF($R143 &lt;&gt; "", $H143/$R143, ""), ""),"")</f>
        <v/>
      </c>
      <c r="AD143" s="10" t="str">
        <f>IF(Overall!$A145&lt;&gt;"",IF(AND(MONTH($N143) &lt;= 12, MONTH($O143) &gt;= 12), IF($R143 &lt;&gt; "", $H143/$R143, ""), ""),"")</f>
        <v/>
      </c>
      <c r="AF143" s="10" t="str">
        <f ca="1">IFERROR(IF(AND(NOW()&lt;= EOMONTH(DATE(YEAR($O143),1, 1), 0), Overall!$A145&lt;&gt;"", MONTH($N143) &lt;= 1, MONTH($O143) &gt;= 1), IF($R143 &lt;&gt; "", $H143/$R143, ""), ""), "")</f>
        <v/>
      </c>
      <c r="AG143" s="10" t="str">
        <f ca="1">IFERROR(IF(AND(NOW()&lt;= EOMONTH(DATE(YEAR($O143),2, 1), 0), Overall!$A145&lt;&gt;"", MONTH($N143) &lt;= 2, MONTH($O143) &gt;= 2), IF($R143 &lt;&gt; "", $H143/$R143, ""), ""), "")</f>
        <v/>
      </c>
      <c r="AH143" s="10" t="str">
        <f ca="1">IFERROR(IF(AND(NOW()&lt;= EOMONTH(DATE(YEAR($O143),3, 1), 0), Overall!$A145&lt;&gt;"", MONTH($N143) &lt;= 3, MONTH($O143) &gt;= 3), IF($R143 &lt;&gt; "", $H143/$R143, ""), ""), "")</f>
        <v/>
      </c>
      <c r="AI143" s="10" t="str">
        <f ca="1">IFERROR(IF(AND(NOW()&lt;= EOMONTH(DATE(YEAR($O143),4, 1), 0), Overall!$A145&lt;&gt;"", MONTH($N143) &lt;= 4, MONTH($O143) &gt;= 4), IF($R143 &lt;&gt; "", $H143/$R143, ""), ""), "")</f>
        <v/>
      </c>
      <c r="AJ143" s="10" t="str">
        <f ca="1">IFERROR(IF(AND(NOW()&lt;= EOMONTH(DATE(YEAR($O143),5, 1), 0), Overall!$A145&lt;&gt;"", MONTH($N143) &lt;= 5, MONTH($O143) &gt;= 5), IF($R143 &lt;&gt; "", $H143/$R143, ""), ""), "")</f>
        <v/>
      </c>
      <c r="AK143" s="10" t="str">
        <f ca="1">IFERROR(IF(AND(NOW()&lt;= EOMONTH(DATE(YEAR($O143),6, 1), 0), Overall!$A145&lt;&gt;"", MONTH($N143) &lt;= 6, MONTH($O143) &gt;= 6), IF($R143 &lt;&gt; "", $H143/$R143, ""), ""), "")</f>
        <v/>
      </c>
      <c r="AL143" s="10" t="str">
        <f ca="1">IFERROR(IF(AND(NOW()&lt;= EOMONTH(DATE(YEAR($O143),7, 1), 0), Overall!$A145&lt;&gt;"", MONTH($N143) &lt;= 7, MONTH($O143) &gt;= 7), IF($R143 &lt;&gt; "", $H143/$R143, ""), ""), "")</f>
        <v/>
      </c>
      <c r="AM143" s="10" t="str">
        <f ca="1">IFERROR(IF(AND(NOW()&lt;= EOMONTH(DATE(YEAR($O143),8, 1), 0), Overall!$A145&lt;&gt;"", MONTH($N143) &lt;= 8, MONTH($O143) &gt;= 8), IF($R143 &lt;&gt; "", $H143/$R143, ""), ""), "")</f>
        <v/>
      </c>
      <c r="AN143" s="10" t="str">
        <f ca="1">IFERROR(IF(AND(NOW()&lt;= EOMONTH(DATE(YEAR($O143),9, 1), 0), Overall!$A145&lt;&gt;"", MONTH($N143) &lt;= 9, MONTH($O143) &gt;= 9), IF($R143 &lt;&gt; "", $H143/$R143, ""), ""), "")</f>
        <v/>
      </c>
      <c r="AO143" s="10" t="str">
        <f ca="1">IFERROR(IF(AND(NOW()&lt;= EOMONTH(DATE(YEAR($O143),10, 1), 0), Overall!$A145&lt;&gt;"", MONTH($N143) &lt;= 10, MONTH($O143) &gt;= 10), IF($R143 &lt;&gt; "", $H143/$R143, ""), ""), "")</f>
        <v/>
      </c>
      <c r="AP143" s="10" t="str">
        <f ca="1">IFERROR(IF(AND(NOW()&lt;= EOMONTH(DATE(YEAR($O143),11, 1), 0), Overall!$A145&lt;&gt;"", MONTH($N143) &lt;=11, MONTH($O143) &gt;= 11), IF($R143 &lt;&gt; "", $H143/$R143, ""), ""), "")</f>
        <v/>
      </c>
      <c r="AQ143" s="10" t="str">
        <f ca="1">IFERROR(IF(AND(NOW()&lt;= EOMONTH(DATE(YEAR($O143),12, 1), 0), Overall!$A145&lt;&gt;"", MONTH($N143) &lt;= 12, MONTH($O143) &gt;= 12), IF($R143 &lt;&gt; "", $H143/$R143, ""), ""), "")</f>
        <v/>
      </c>
      <c r="AR143" s="16">
        <f t="shared" ca="1" si="5"/>
        <v>0</v>
      </c>
    </row>
    <row r="144" spans="1:44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6">
        <f>IF(Overall!F146&lt;&gt;"",VALUE(Overall!F146),"")</f>
        <v>600000</v>
      </c>
      <c r="I144" s="6">
        <f>IF(Overall!G146&lt;&gt;"",VALUE(Overall!G146),"")</f>
        <v>64</v>
      </c>
      <c r="J144" s="6">
        <f>IF(Overall!H146&lt;&gt;"",VALUE(Overall!H146),"")</f>
        <v>0</v>
      </c>
      <c r="K144" s="6">
        <f>IF(Overall!I146&lt;&gt;"",VALUE(Overall!I146),"")</f>
        <v>2.52</v>
      </c>
      <c r="L144" s="6">
        <f>IF(Overall!J146&lt;&gt;"",VALUE(Overall!J146),"")</f>
        <v>0</v>
      </c>
      <c r="M144" s="6">
        <f>IF(Overall!K146&lt;&gt;"",VALUE(Overall!K146),"")</f>
        <v>2.52</v>
      </c>
      <c r="N144" s="7">
        <f>IF(Overall!L146&lt;&gt;"",DATEVALUE(MID(Overall!L146, FIND(",", Overall!L146) + 2, FIND(" ", Overall!L146) - FIND(",", Overall!L146) - 1) &amp; " " &amp; MID(Overall!L146, FIND(" ", Overall!L146) + 1, FIND(",", Overall!L146, FIND(" ", Overall!L146)) - FIND(" ", Overall!L146) - 1) &amp; ", " &amp; MID(Overall!L146, FIND(",", Overall!L146, FIND(",",Overall!L146) + 1) + 2, LEN(Overall!L146))),"")</f>
        <v>44562</v>
      </c>
      <c r="O144" s="7">
        <f>IF(Overall!M146&lt;&gt;"",DATEVALUE(MID(Overall!M146, FIND(",", Overall!M146) + 2, FIND(" ", Overall!M146) - FIND(",", Overall!M146) - 1) &amp; " " &amp; MID(Overall!M146, FIND(" ", Overall!M146) + 1, FIND(",", Overall!M146, FIND(" ", Overall!M146)) - FIND(" ", Overall!M146) - 1) &amp; ", " &amp; MID(Overall!M146, FIND(",", Overall!M146, FIND(",",Overall!M146) + 1) + 2, LEN(Overall!M146))),"")</f>
        <v>44742</v>
      </c>
      <c r="P144" s="7">
        <f>IF(Overall!N146&lt;&gt;"",DATEVALUE(MID(Overall!N146, FIND(",", Overall!N146) + 2, FIND(" ", Overall!N146) - FIND(",", Overall!N146) - 1) &amp; " " &amp; MID(Overall!N146, FIND(" ", Overall!N146) + 1, FIND(",", Overall!N146, FIND(" ", Overall!N146)) - FIND(" ", Overall!N146) - 1) &amp; ", " &amp; MID(Overall!N146, FIND(",", Overall!N146, FIND(",",Overall!N146) + 1) + 2, LEN(Overall!N146))),"")</f>
        <v>44502</v>
      </c>
      <c r="Q144" s="7">
        <f>IF(Overall!O146&lt;&gt;"",DATEVALUE(MID(Overall!O146, FIND(",", Overall!O146) + 2, FIND(" ", Overall!O146) - FIND(",", Overall!O146) - 1) &amp; " " &amp; MID(Overall!O146, FIND(" ", Overall!O146) + 1, FIND(",", Overall!O146, FIND(" ", Overall!O146)) - FIND(" ", Overall!O146) - 1) &amp; ", " &amp; MID(Overall!O146, FIND(",", Overall!O146, FIND(",",Overall!O146) + 1) + 2, LEN(Overall!O146))),"")</f>
        <v>44481</v>
      </c>
      <c r="R144" s="5">
        <f t="shared" si="4"/>
        <v>6</v>
      </c>
      <c r="S144" s="10">
        <f>IF(Overall!$A146&lt;&gt;"",IF(AND(MONTH($N144) &lt;= 1, MONTH($O144) &gt;= 1), IF($R144 &lt;&gt; "", $H144/$R144, ""), ""),"")</f>
        <v>100000</v>
      </c>
      <c r="T144" s="10">
        <f>IF(Overall!$A146&lt;&gt;"",IF(AND(MONTH($N144) &lt;= 2, MONTH($O144) &gt;= 2), IF($R144 &lt;&gt; "", $H144/$R144, ""), ""),"")</f>
        <v>100000</v>
      </c>
      <c r="U144" s="10">
        <f>IF(Overall!$A146&lt;&gt;"",IF(AND(MONTH($N144) &lt;= 3, MONTH($O144) &gt;= 3), IF($R144 &lt;&gt; "", $H144/$R144, ""), ""),"")</f>
        <v>100000</v>
      </c>
      <c r="V144" s="10">
        <f>IF(Overall!$A146&lt;&gt;"",IF(AND(MONTH($N144) &lt;= 4, MONTH($O144) &gt;= 4), IF($R144 &lt;&gt; "", $H144/$R144, ""), ""),"")</f>
        <v>100000</v>
      </c>
      <c r="W144" s="10">
        <f>IF(Overall!$A146&lt;&gt;"",IF(AND(MONTH($N144) &lt;= 5, MONTH($O144) &gt;= 5), IF($R144 &lt;&gt; "", $H144/$R144, ""), ""),"")</f>
        <v>100000</v>
      </c>
      <c r="X144" s="10">
        <f>IF(Overall!$A146&lt;&gt;"",IF(AND(MONTH($N144) &lt;= 6, MONTH($O144) &gt;= 6), IF($R144 &lt;&gt; "", $H144/$R144, ""), ""),"")</f>
        <v>100000</v>
      </c>
      <c r="Y144" s="10" t="str">
        <f>IF(Overall!$A146&lt;&gt;"",IF(AND(MONTH($N144) &lt;= 7, MONTH($O144) &gt;= 7 ), IF($R144 &lt;&gt; "", $H144/$R144, ""), ""),"")</f>
        <v/>
      </c>
      <c r="Z144" s="10" t="str">
        <f>IF(Overall!$A146&lt;&gt;"",IF(AND(MONTH($N144) &lt;= 8, MONTH($O144) &gt;= 8), IF($R144 &lt;&gt; "", $H144/$R144, ""), ""),"")</f>
        <v/>
      </c>
      <c r="AA144" s="10" t="str">
        <f>IF(Overall!$A146&lt;&gt;"",IF(AND(MONTH($N144) &lt;= 9, MONTH($O144) &gt;= 9), IF($R144 &lt;&gt; "", $H144/$R144, ""), ""),"")</f>
        <v/>
      </c>
      <c r="AB144" s="10" t="str">
        <f>IF(Overall!$A146&lt;&gt;"",IF(AND(MONTH($N144) &lt;= 10, MONTH($O144) &gt;= 10), IF($R144 &lt;&gt; "", $H144/$R144, ""), ""),"")</f>
        <v/>
      </c>
      <c r="AC144" s="10" t="str">
        <f>IF(Overall!$A146&lt;&gt;"",IF(AND(MONTH($N144) &lt;= 11, MONTH($O144) &gt;= 11), IF($R144 &lt;&gt; "", $H144/$R144, ""), ""),"")</f>
        <v/>
      </c>
      <c r="AD144" s="10" t="str">
        <f>IF(Overall!$A146&lt;&gt;"",IF(AND(MONTH($N144) &lt;= 12, MONTH($O144) &gt;= 12), IF($R144 &lt;&gt; "", $H144/$R144, ""), ""),"")</f>
        <v/>
      </c>
      <c r="AF144" s="10" t="str">
        <f ca="1">IFERROR(IF(AND(NOW()&lt;= EOMONTH(DATE(YEAR($O144),1, 1), 0), Overall!$A146&lt;&gt;"", MONTH($N144) &lt;= 1, MONTH($O144) &gt;= 1), IF($R144 &lt;&gt; "", $H144/$R144, ""), ""), "")</f>
        <v/>
      </c>
      <c r="AG144" s="10" t="str">
        <f ca="1">IFERROR(IF(AND(NOW()&lt;= EOMONTH(DATE(YEAR($O144),2, 1), 0), Overall!$A146&lt;&gt;"", MONTH($N144) &lt;= 2, MONTH($O144) &gt;= 2), IF($R144 &lt;&gt; "", $H144/$R144, ""), ""), "")</f>
        <v/>
      </c>
      <c r="AH144" s="10" t="str">
        <f ca="1">IFERROR(IF(AND(NOW()&lt;= EOMONTH(DATE(YEAR($O144),3, 1), 0), Overall!$A146&lt;&gt;"", MONTH($N144) &lt;= 3, MONTH($O144) &gt;= 3), IF($R144 &lt;&gt; "", $H144/$R144, ""), ""), "")</f>
        <v/>
      </c>
      <c r="AI144" s="10" t="str">
        <f ca="1">IFERROR(IF(AND(NOW()&lt;= EOMONTH(DATE(YEAR($O144),4, 1), 0), Overall!$A146&lt;&gt;"", MONTH($N144) &lt;= 4, MONTH($O144) &gt;= 4), IF($R144 &lt;&gt; "", $H144/$R144, ""), ""), "")</f>
        <v/>
      </c>
      <c r="AJ144" s="10" t="str">
        <f ca="1">IFERROR(IF(AND(NOW()&lt;= EOMONTH(DATE(YEAR($O144),5, 1), 0), Overall!$A146&lt;&gt;"", MONTH($N144) &lt;= 5, MONTH($O144) &gt;= 5), IF($R144 &lt;&gt; "", $H144/$R144, ""), ""), "")</f>
        <v/>
      </c>
      <c r="AK144" s="10" t="str">
        <f ca="1">IFERROR(IF(AND(NOW()&lt;= EOMONTH(DATE(YEAR($O144),6, 1), 0), Overall!$A146&lt;&gt;"", MONTH($N144) &lt;= 6, MONTH($O144) &gt;= 6), IF($R144 &lt;&gt; "", $H144/$R144, ""), ""), "")</f>
        <v/>
      </c>
      <c r="AL144" s="10" t="str">
        <f ca="1">IFERROR(IF(AND(NOW()&lt;= EOMONTH(DATE(YEAR($O144),7, 1), 0), Overall!$A146&lt;&gt;"", MONTH($N144) &lt;= 7, MONTH($O144) &gt;= 7), IF($R144 &lt;&gt; "", $H144/$R144, ""), ""), "")</f>
        <v/>
      </c>
      <c r="AM144" s="10" t="str">
        <f ca="1">IFERROR(IF(AND(NOW()&lt;= EOMONTH(DATE(YEAR($O144),8, 1), 0), Overall!$A146&lt;&gt;"", MONTH($N144) &lt;= 8, MONTH($O144) &gt;= 8), IF($R144 &lt;&gt; "", $H144/$R144, ""), ""), "")</f>
        <v/>
      </c>
      <c r="AN144" s="10" t="str">
        <f ca="1">IFERROR(IF(AND(NOW()&lt;= EOMONTH(DATE(YEAR($O144),9, 1), 0), Overall!$A146&lt;&gt;"", MONTH($N144) &lt;= 9, MONTH($O144) &gt;= 9), IF($R144 &lt;&gt; "", $H144/$R144, ""), ""), "")</f>
        <v/>
      </c>
      <c r="AO144" s="10" t="str">
        <f ca="1">IFERROR(IF(AND(NOW()&lt;= EOMONTH(DATE(YEAR($O144),10, 1), 0), Overall!$A146&lt;&gt;"", MONTH($N144) &lt;= 10, MONTH($O144) &gt;= 10), IF($R144 &lt;&gt; "", $H144/$R144, ""), ""), "")</f>
        <v/>
      </c>
      <c r="AP144" s="10" t="str">
        <f ca="1">IFERROR(IF(AND(NOW()&lt;= EOMONTH(DATE(YEAR($O144),11, 1), 0), Overall!$A146&lt;&gt;"", MONTH($N144) &lt;=11, MONTH($O144) &gt;= 11), IF($R144 &lt;&gt; "", $H144/$R144, ""), ""), "")</f>
        <v/>
      </c>
      <c r="AQ144" s="10" t="str">
        <f ca="1">IFERROR(IF(AND(NOW()&lt;= EOMONTH(DATE(YEAR($O144),12, 1), 0), Overall!$A146&lt;&gt;"", MONTH($N144) &lt;= 12, MONTH($O144) &gt;= 12), IF($R144 &lt;&gt; "", $H144/$R144, ""), ""), "")</f>
        <v/>
      </c>
      <c r="AR144" s="16">
        <f t="shared" ca="1" si="5"/>
        <v>0</v>
      </c>
    </row>
    <row r="145" spans="1:44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6">
        <f>IF(Overall!F147&lt;&gt;"",VALUE(Overall!F147),"")</f>
        <v>600000</v>
      </c>
      <c r="I145" s="6">
        <f>IF(Overall!G147&lt;&gt;"",VALUE(Overall!G147),"")</f>
        <v>64</v>
      </c>
      <c r="J145" s="6">
        <f>IF(Overall!H147&lt;&gt;"",VALUE(Overall!H147),"")</f>
        <v>0</v>
      </c>
      <c r="K145" s="6">
        <f>IF(Overall!I147&lt;&gt;"",VALUE(Overall!I147),"")</f>
        <v>2.5</v>
      </c>
      <c r="L145" s="6">
        <f>IF(Overall!J147&lt;&gt;"",VALUE(Overall!J147),"")</f>
        <v>0</v>
      </c>
      <c r="M145" s="6">
        <f>IF(Overall!K147&lt;&gt;"",VALUE(Overall!K147),"")</f>
        <v>2.5</v>
      </c>
      <c r="N145" s="7">
        <f>IF(Overall!L147&lt;&gt;"",DATEVALUE(MID(Overall!L147, FIND(",", Overall!L147) + 2, FIND(" ", Overall!L147) - FIND(",", Overall!L147) - 1) &amp; " " &amp; MID(Overall!L147, FIND(" ", Overall!L147) + 1, FIND(",", Overall!L147, FIND(" ", Overall!L147)) - FIND(" ", Overall!L147) - 1) &amp; ", " &amp; MID(Overall!L147, FIND(",", Overall!L147, FIND(",",Overall!L147) + 1) + 2, LEN(Overall!L147))),"")</f>
        <v>44562</v>
      </c>
      <c r="O145" s="7">
        <f>IF(Overall!M147&lt;&gt;"",DATEVALUE(MID(Overall!M147, FIND(",", Overall!M147) + 2, FIND(" ", Overall!M147) - FIND(",", Overall!M147) - 1) &amp; " " &amp; MID(Overall!M147, FIND(" ", Overall!M147) + 1, FIND(",", Overall!M147, FIND(" ", Overall!M147)) - FIND(" ", Overall!M147) - 1) &amp; ", " &amp; MID(Overall!M147, FIND(",", Overall!M147, FIND(",",Overall!M147) + 1) + 2, LEN(Overall!M147))),"")</f>
        <v>44742</v>
      </c>
      <c r="P145" s="7">
        <f>IF(Overall!N147&lt;&gt;"",DATEVALUE(MID(Overall!N147, FIND(",", Overall!N147) + 2, FIND(" ", Overall!N147) - FIND(",", Overall!N147) - 1) &amp; " " &amp; MID(Overall!N147, FIND(" ", Overall!N147) + 1, FIND(",", Overall!N147, FIND(" ", Overall!N147)) - FIND(" ", Overall!N147) - 1) &amp; ", " &amp; MID(Overall!N147, FIND(",", Overall!N147, FIND(",",Overall!N147) + 1) + 2, LEN(Overall!N147))),"")</f>
        <v>44502</v>
      </c>
      <c r="Q145" s="7">
        <f>IF(Overall!O147&lt;&gt;"",DATEVALUE(MID(Overall!O147, FIND(",", Overall!O147) + 2, FIND(" ", Overall!O147) - FIND(",", Overall!O147) - 1) &amp; " " &amp; MID(Overall!O147, FIND(" ", Overall!O147) + 1, FIND(",", Overall!O147, FIND(" ", Overall!O147)) - FIND(" ", Overall!O147) - 1) &amp; ", " &amp; MID(Overall!O147, FIND(",", Overall!O147, FIND(",",Overall!O147) + 1) + 2, LEN(Overall!O147))),"")</f>
        <v>44481</v>
      </c>
      <c r="R145" s="5">
        <f t="shared" si="4"/>
        <v>6</v>
      </c>
      <c r="S145" s="10">
        <f>IF(Overall!$A147&lt;&gt;"",IF(AND(MONTH($N145) &lt;= 1, MONTH($O145) &gt;= 1), IF($R145 &lt;&gt; "", $H145/$R145, ""), ""),"")</f>
        <v>100000</v>
      </c>
      <c r="T145" s="10">
        <f>IF(Overall!$A147&lt;&gt;"",IF(AND(MONTH($N145) &lt;= 2, MONTH($O145) &gt;= 2), IF($R145 &lt;&gt; "", $H145/$R145, ""), ""),"")</f>
        <v>100000</v>
      </c>
      <c r="U145" s="10">
        <f>IF(Overall!$A147&lt;&gt;"",IF(AND(MONTH($N145) &lt;= 3, MONTH($O145) &gt;= 3), IF($R145 &lt;&gt; "", $H145/$R145, ""), ""),"")</f>
        <v>100000</v>
      </c>
      <c r="V145" s="10">
        <f>IF(Overall!$A147&lt;&gt;"",IF(AND(MONTH($N145) &lt;= 4, MONTH($O145) &gt;= 4), IF($R145 &lt;&gt; "", $H145/$R145, ""), ""),"")</f>
        <v>100000</v>
      </c>
      <c r="W145" s="10">
        <f>IF(Overall!$A147&lt;&gt;"",IF(AND(MONTH($N145) &lt;= 5, MONTH($O145) &gt;= 5), IF($R145 &lt;&gt; "", $H145/$R145, ""), ""),"")</f>
        <v>100000</v>
      </c>
      <c r="X145" s="10">
        <f>IF(Overall!$A147&lt;&gt;"",IF(AND(MONTH($N145) &lt;= 6, MONTH($O145) &gt;= 6), IF($R145 &lt;&gt; "", $H145/$R145, ""), ""),"")</f>
        <v>100000</v>
      </c>
      <c r="Y145" s="10" t="str">
        <f>IF(Overall!$A147&lt;&gt;"",IF(AND(MONTH($N145) &lt;= 7, MONTH($O145) &gt;= 7 ), IF($R145 &lt;&gt; "", $H145/$R145, ""), ""),"")</f>
        <v/>
      </c>
      <c r="Z145" s="10" t="str">
        <f>IF(Overall!$A147&lt;&gt;"",IF(AND(MONTH($N145) &lt;= 8, MONTH($O145) &gt;= 8), IF($R145 &lt;&gt; "", $H145/$R145, ""), ""),"")</f>
        <v/>
      </c>
      <c r="AA145" s="10" t="str">
        <f>IF(Overall!$A147&lt;&gt;"",IF(AND(MONTH($N145) &lt;= 9, MONTH($O145) &gt;= 9), IF($R145 &lt;&gt; "", $H145/$R145, ""), ""),"")</f>
        <v/>
      </c>
      <c r="AB145" s="10" t="str">
        <f>IF(Overall!$A147&lt;&gt;"",IF(AND(MONTH($N145) &lt;= 10, MONTH($O145) &gt;= 10), IF($R145 &lt;&gt; "", $H145/$R145, ""), ""),"")</f>
        <v/>
      </c>
      <c r="AC145" s="10" t="str">
        <f>IF(Overall!$A147&lt;&gt;"",IF(AND(MONTH($N145) &lt;= 11, MONTH($O145) &gt;= 11), IF($R145 &lt;&gt; "", $H145/$R145, ""), ""),"")</f>
        <v/>
      </c>
      <c r="AD145" s="10" t="str">
        <f>IF(Overall!$A147&lt;&gt;"",IF(AND(MONTH($N145) &lt;= 12, MONTH($O145) &gt;= 12), IF($R145 &lt;&gt; "", $H145/$R145, ""), ""),"")</f>
        <v/>
      </c>
      <c r="AF145" s="10" t="str">
        <f ca="1">IFERROR(IF(AND(NOW()&lt;= EOMONTH(DATE(YEAR($O145),1, 1), 0), Overall!$A147&lt;&gt;"", MONTH($N145) &lt;= 1, MONTH($O145) &gt;= 1), IF($R145 &lt;&gt; "", $H145/$R145, ""), ""), "")</f>
        <v/>
      </c>
      <c r="AG145" s="10" t="str">
        <f ca="1">IFERROR(IF(AND(NOW()&lt;= EOMONTH(DATE(YEAR($O145),2, 1), 0), Overall!$A147&lt;&gt;"", MONTH($N145) &lt;= 2, MONTH($O145) &gt;= 2), IF($R145 &lt;&gt; "", $H145/$R145, ""), ""), "")</f>
        <v/>
      </c>
      <c r="AH145" s="10" t="str">
        <f ca="1">IFERROR(IF(AND(NOW()&lt;= EOMONTH(DATE(YEAR($O145),3, 1), 0), Overall!$A147&lt;&gt;"", MONTH($N145) &lt;= 3, MONTH($O145) &gt;= 3), IF($R145 &lt;&gt; "", $H145/$R145, ""), ""), "")</f>
        <v/>
      </c>
      <c r="AI145" s="10" t="str">
        <f ca="1">IFERROR(IF(AND(NOW()&lt;= EOMONTH(DATE(YEAR($O145),4, 1), 0), Overall!$A147&lt;&gt;"", MONTH($N145) &lt;= 4, MONTH($O145) &gt;= 4), IF($R145 &lt;&gt; "", $H145/$R145, ""), ""), "")</f>
        <v/>
      </c>
      <c r="AJ145" s="10" t="str">
        <f ca="1">IFERROR(IF(AND(NOW()&lt;= EOMONTH(DATE(YEAR($O145),5, 1), 0), Overall!$A147&lt;&gt;"", MONTH($N145) &lt;= 5, MONTH($O145) &gt;= 5), IF($R145 &lt;&gt; "", $H145/$R145, ""), ""), "")</f>
        <v/>
      </c>
      <c r="AK145" s="10" t="str">
        <f ca="1">IFERROR(IF(AND(NOW()&lt;= EOMONTH(DATE(YEAR($O145),6, 1), 0), Overall!$A147&lt;&gt;"", MONTH($N145) &lt;= 6, MONTH($O145) &gt;= 6), IF($R145 &lt;&gt; "", $H145/$R145, ""), ""), "")</f>
        <v/>
      </c>
      <c r="AL145" s="10" t="str">
        <f ca="1">IFERROR(IF(AND(NOW()&lt;= EOMONTH(DATE(YEAR($O145),7, 1), 0), Overall!$A147&lt;&gt;"", MONTH($N145) &lt;= 7, MONTH($O145) &gt;= 7), IF($R145 &lt;&gt; "", $H145/$R145, ""), ""), "")</f>
        <v/>
      </c>
      <c r="AM145" s="10" t="str">
        <f ca="1">IFERROR(IF(AND(NOW()&lt;= EOMONTH(DATE(YEAR($O145),8, 1), 0), Overall!$A147&lt;&gt;"", MONTH($N145) &lt;= 8, MONTH($O145) &gt;= 8), IF($R145 &lt;&gt; "", $H145/$R145, ""), ""), "")</f>
        <v/>
      </c>
      <c r="AN145" s="10" t="str">
        <f ca="1">IFERROR(IF(AND(NOW()&lt;= EOMONTH(DATE(YEAR($O145),9, 1), 0), Overall!$A147&lt;&gt;"", MONTH($N145) &lt;= 9, MONTH($O145) &gt;= 9), IF($R145 &lt;&gt; "", $H145/$R145, ""), ""), "")</f>
        <v/>
      </c>
      <c r="AO145" s="10" t="str">
        <f ca="1">IFERROR(IF(AND(NOW()&lt;= EOMONTH(DATE(YEAR($O145),10, 1), 0), Overall!$A147&lt;&gt;"", MONTH($N145) &lt;= 10, MONTH($O145) &gt;= 10), IF($R145 &lt;&gt; "", $H145/$R145, ""), ""), "")</f>
        <v/>
      </c>
      <c r="AP145" s="10" t="str">
        <f ca="1">IFERROR(IF(AND(NOW()&lt;= EOMONTH(DATE(YEAR($O145),11, 1), 0), Overall!$A147&lt;&gt;"", MONTH($N145) &lt;=11, MONTH($O145) &gt;= 11), IF($R145 &lt;&gt; "", $H145/$R145, ""), ""), "")</f>
        <v/>
      </c>
      <c r="AQ145" s="10" t="str">
        <f ca="1">IFERROR(IF(AND(NOW()&lt;= EOMONTH(DATE(YEAR($O145),12, 1), 0), Overall!$A147&lt;&gt;"", MONTH($N145) &lt;= 12, MONTH($O145) &gt;= 12), IF($R145 &lt;&gt; "", $H145/$R145, ""), ""), "")</f>
        <v/>
      </c>
      <c r="AR145" s="16">
        <f t="shared" ca="1" si="5"/>
        <v>0</v>
      </c>
    </row>
    <row r="146" spans="1:44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6">
        <f>IF(Overall!F148&lt;&gt;"",VALUE(Overall!F148),"")</f>
        <v>600000</v>
      </c>
      <c r="I146" s="6">
        <f>IF(Overall!G148&lt;&gt;"",VALUE(Overall!G148),"")</f>
        <v>64</v>
      </c>
      <c r="J146" s="6">
        <f>IF(Overall!H148&lt;&gt;"",VALUE(Overall!H148),"")</f>
        <v>0</v>
      </c>
      <c r="K146" s="6">
        <f>IF(Overall!I148&lt;&gt;"",VALUE(Overall!I148),"")</f>
        <v>2.5299999999999998</v>
      </c>
      <c r="L146" s="6">
        <f>IF(Overall!J148&lt;&gt;"",VALUE(Overall!J148),"")</f>
        <v>0</v>
      </c>
      <c r="M146" s="6">
        <f>IF(Overall!K148&lt;&gt;"",VALUE(Overall!K148),"")</f>
        <v>2.5299999999999998</v>
      </c>
      <c r="N146" s="7">
        <f>IF(Overall!L148&lt;&gt;"",DATEVALUE(MID(Overall!L148, FIND(",", Overall!L148) + 2, FIND(" ", Overall!L148) - FIND(",", Overall!L148) - 1) &amp; " " &amp; MID(Overall!L148, FIND(" ", Overall!L148) + 1, FIND(",", Overall!L148, FIND(" ", Overall!L148)) - FIND(" ", Overall!L148) - 1) &amp; ", " &amp; MID(Overall!L148, FIND(",", Overall!L148, FIND(",",Overall!L148) + 1) + 2, LEN(Overall!L148))),"")</f>
        <v>44562</v>
      </c>
      <c r="O146" s="7">
        <f>IF(Overall!M148&lt;&gt;"",DATEVALUE(MID(Overall!M148, FIND(",", Overall!M148) + 2, FIND(" ", Overall!M148) - FIND(",", Overall!M148) - 1) &amp; " " &amp; MID(Overall!M148, FIND(" ", Overall!M148) + 1, FIND(",", Overall!M148, FIND(" ", Overall!M148)) - FIND(" ", Overall!M148) - 1) &amp; ", " &amp; MID(Overall!M148, FIND(",", Overall!M148, FIND(",",Overall!M148) + 1) + 2, LEN(Overall!M148))),"")</f>
        <v>44742</v>
      </c>
      <c r="P146" s="7">
        <f>IF(Overall!N148&lt;&gt;"",DATEVALUE(MID(Overall!N148, FIND(",", Overall!N148) + 2, FIND(" ", Overall!N148) - FIND(",", Overall!N148) - 1) &amp; " " &amp; MID(Overall!N148, FIND(" ", Overall!N148) + 1, FIND(",", Overall!N148, FIND(" ", Overall!N148)) - FIND(" ", Overall!N148) - 1) &amp; ", " &amp; MID(Overall!N148, FIND(",", Overall!N148, FIND(",",Overall!N148) + 1) + 2, LEN(Overall!N148))),"")</f>
        <v>44502</v>
      </c>
      <c r="Q146" s="7">
        <f>IF(Overall!O148&lt;&gt;"",DATEVALUE(MID(Overall!O148, FIND(",", Overall!O148) + 2, FIND(" ", Overall!O148) - FIND(",", Overall!O148) - 1) &amp; " " &amp; MID(Overall!O148, FIND(" ", Overall!O148) + 1, FIND(",", Overall!O148, FIND(" ", Overall!O148)) - FIND(" ", Overall!O148) - 1) &amp; ", " &amp; MID(Overall!O148, FIND(",", Overall!O148, FIND(",",Overall!O148) + 1) + 2, LEN(Overall!O148))),"")</f>
        <v>44481</v>
      </c>
      <c r="R146" s="5">
        <f t="shared" si="4"/>
        <v>6</v>
      </c>
      <c r="S146" s="10">
        <f>IF(Overall!$A148&lt;&gt;"",IF(AND(MONTH($N146) &lt;= 1, MONTH($O146) &gt;= 1), IF($R146 &lt;&gt; "", $H146/$R146, ""), ""),"")</f>
        <v>100000</v>
      </c>
      <c r="T146" s="10">
        <f>IF(Overall!$A148&lt;&gt;"",IF(AND(MONTH($N146) &lt;= 2, MONTH($O146) &gt;= 2), IF($R146 &lt;&gt; "", $H146/$R146, ""), ""),"")</f>
        <v>100000</v>
      </c>
      <c r="U146" s="10">
        <f>IF(Overall!$A148&lt;&gt;"",IF(AND(MONTH($N146) &lt;= 3, MONTH($O146) &gt;= 3), IF($R146 &lt;&gt; "", $H146/$R146, ""), ""),"")</f>
        <v>100000</v>
      </c>
      <c r="V146" s="10">
        <f>IF(Overall!$A148&lt;&gt;"",IF(AND(MONTH($N146) &lt;= 4, MONTH($O146) &gt;= 4), IF($R146 &lt;&gt; "", $H146/$R146, ""), ""),"")</f>
        <v>100000</v>
      </c>
      <c r="W146" s="10">
        <f>IF(Overall!$A148&lt;&gt;"",IF(AND(MONTH($N146) &lt;= 5, MONTH($O146) &gt;= 5), IF($R146 &lt;&gt; "", $H146/$R146, ""), ""),"")</f>
        <v>100000</v>
      </c>
      <c r="X146" s="10">
        <f>IF(Overall!$A148&lt;&gt;"",IF(AND(MONTH($N146) &lt;= 6, MONTH($O146) &gt;= 6), IF($R146 &lt;&gt; "", $H146/$R146, ""), ""),"")</f>
        <v>100000</v>
      </c>
      <c r="Y146" s="10" t="str">
        <f>IF(Overall!$A148&lt;&gt;"",IF(AND(MONTH($N146) &lt;= 7, MONTH($O146) &gt;= 7 ), IF($R146 &lt;&gt; "", $H146/$R146, ""), ""),"")</f>
        <v/>
      </c>
      <c r="Z146" s="10" t="str">
        <f>IF(Overall!$A148&lt;&gt;"",IF(AND(MONTH($N146) &lt;= 8, MONTH($O146) &gt;= 8), IF($R146 &lt;&gt; "", $H146/$R146, ""), ""),"")</f>
        <v/>
      </c>
      <c r="AA146" s="10" t="str">
        <f>IF(Overall!$A148&lt;&gt;"",IF(AND(MONTH($N146) &lt;= 9, MONTH($O146) &gt;= 9), IF($R146 &lt;&gt; "", $H146/$R146, ""), ""),"")</f>
        <v/>
      </c>
      <c r="AB146" s="10" t="str">
        <f>IF(Overall!$A148&lt;&gt;"",IF(AND(MONTH($N146) &lt;= 10, MONTH($O146) &gt;= 10), IF($R146 &lt;&gt; "", $H146/$R146, ""), ""),"")</f>
        <v/>
      </c>
      <c r="AC146" s="10" t="str">
        <f>IF(Overall!$A148&lt;&gt;"",IF(AND(MONTH($N146) &lt;= 11, MONTH($O146) &gt;= 11), IF($R146 &lt;&gt; "", $H146/$R146, ""), ""),"")</f>
        <v/>
      </c>
      <c r="AD146" s="10" t="str">
        <f>IF(Overall!$A148&lt;&gt;"",IF(AND(MONTH($N146) &lt;= 12, MONTH($O146) &gt;= 12), IF($R146 &lt;&gt; "", $H146/$R146, ""), ""),"")</f>
        <v/>
      </c>
      <c r="AF146" s="10" t="str">
        <f ca="1">IFERROR(IF(AND(NOW()&lt;= EOMONTH(DATE(YEAR($O146),1, 1), 0), Overall!$A148&lt;&gt;"", MONTH($N146) &lt;= 1, MONTH($O146) &gt;= 1), IF($R146 &lt;&gt; "", $H146/$R146, ""), ""), "")</f>
        <v/>
      </c>
      <c r="AG146" s="10" t="str">
        <f ca="1">IFERROR(IF(AND(NOW()&lt;= EOMONTH(DATE(YEAR($O146),2, 1), 0), Overall!$A148&lt;&gt;"", MONTH($N146) &lt;= 2, MONTH($O146) &gt;= 2), IF($R146 &lt;&gt; "", $H146/$R146, ""), ""), "")</f>
        <v/>
      </c>
      <c r="AH146" s="10" t="str">
        <f ca="1">IFERROR(IF(AND(NOW()&lt;= EOMONTH(DATE(YEAR($O146),3, 1), 0), Overall!$A148&lt;&gt;"", MONTH($N146) &lt;= 3, MONTH($O146) &gt;= 3), IF($R146 &lt;&gt; "", $H146/$R146, ""), ""), "")</f>
        <v/>
      </c>
      <c r="AI146" s="10" t="str">
        <f ca="1">IFERROR(IF(AND(NOW()&lt;= EOMONTH(DATE(YEAR($O146),4, 1), 0), Overall!$A148&lt;&gt;"", MONTH($N146) &lt;= 4, MONTH($O146) &gt;= 4), IF($R146 &lt;&gt; "", $H146/$R146, ""), ""), "")</f>
        <v/>
      </c>
      <c r="AJ146" s="10" t="str">
        <f ca="1">IFERROR(IF(AND(NOW()&lt;= EOMONTH(DATE(YEAR($O146),5, 1), 0), Overall!$A148&lt;&gt;"", MONTH($N146) &lt;= 5, MONTH($O146) &gt;= 5), IF($R146 &lt;&gt; "", $H146/$R146, ""), ""), "")</f>
        <v/>
      </c>
      <c r="AK146" s="10" t="str">
        <f ca="1">IFERROR(IF(AND(NOW()&lt;= EOMONTH(DATE(YEAR($O146),6, 1), 0), Overall!$A148&lt;&gt;"", MONTH($N146) &lt;= 6, MONTH($O146) &gt;= 6), IF($R146 &lt;&gt; "", $H146/$R146, ""), ""), "")</f>
        <v/>
      </c>
      <c r="AL146" s="10" t="str">
        <f ca="1">IFERROR(IF(AND(NOW()&lt;= EOMONTH(DATE(YEAR($O146),7, 1), 0), Overall!$A148&lt;&gt;"", MONTH($N146) &lt;= 7, MONTH($O146) &gt;= 7), IF($R146 &lt;&gt; "", $H146/$R146, ""), ""), "")</f>
        <v/>
      </c>
      <c r="AM146" s="10" t="str">
        <f ca="1">IFERROR(IF(AND(NOW()&lt;= EOMONTH(DATE(YEAR($O146),8, 1), 0), Overall!$A148&lt;&gt;"", MONTH($N146) &lt;= 8, MONTH($O146) &gt;= 8), IF($R146 &lt;&gt; "", $H146/$R146, ""), ""), "")</f>
        <v/>
      </c>
      <c r="AN146" s="10" t="str">
        <f ca="1">IFERROR(IF(AND(NOW()&lt;= EOMONTH(DATE(YEAR($O146),9, 1), 0), Overall!$A148&lt;&gt;"", MONTH($N146) &lt;= 9, MONTH($O146) &gt;= 9), IF($R146 &lt;&gt; "", $H146/$R146, ""), ""), "")</f>
        <v/>
      </c>
      <c r="AO146" s="10" t="str">
        <f ca="1">IFERROR(IF(AND(NOW()&lt;= EOMONTH(DATE(YEAR($O146),10, 1), 0), Overall!$A148&lt;&gt;"", MONTH($N146) &lt;= 10, MONTH($O146) &gt;= 10), IF($R146 &lt;&gt; "", $H146/$R146, ""), ""), "")</f>
        <v/>
      </c>
      <c r="AP146" s="10" t="str">
        <f ca="1">IFERROR(IF(AND(NOW()&lt;= EOMONTH(DATE(YEAR($O146),11, 1), 0), Overall!$A148&lt;&gt;"", MONTH($N146) &lt;=11, MONTH($O146) &gt;= 11), IF($R146 &lt;&gt; "", $H146/$R146, ""), ""), "")</f>
        <v/>
      </c>
      <c r="AQ146" s="10" t="str">
        <f ca="1">IFERROR(IF(AND(NOW()&lt;= EOMONTH(DATE(YEAR($O146),12, 1), 0), Overall!$A148&lt;&gt;"", MONTH($N146) &lt;= 12, MONTH($O146) &gt;= 12), IF($R146 &lt;&gt; "", $H146/$R146, ""), ""), "")</f>
        <v/>
      </c>
      <c r="AR146" s="16">
        <f t="shared" ca="1" si="5"/>
        <v>0</v>
      </c>
    </row>
    <row r="147" spans="1:44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6">
        <f>IF(Overall!F149&lt;&gt;"",VALUE(Overall!F149),"")</f>
        <v>600000</v>
      </c>
      <c r="I147" s="6">
        <f>IF(Overall!G149&lt;&gt;"",VALUE(Overall!G149),"")</f>
        <v>64</v>
      </c>
      <c r="J147" s="6">
        <f>IF(Overall!H149&lt;&gt;"",VALUE(Overall!H149),"")</f>
        <v>0</v>
      </c>
      <c r="K147" s="6">
        <f>IF(Overall!I149&lt;&gt;"",VALUE(Overall!I149),"")</f>
        <v>2.52</v>
      </c>
      <c r="L147" s="6">
        <f>IF(Overall!J149&lt;&gt;"",VALUE(Overall!J149),"")</f>
        <v>0</v>
      </c>
      <c r="M147" s="6">
        <f>IF(Overall!K149&lt;&gt;"",VALUE(Overall!K149),"")</f>
        <v>2.52</v>
      </c>
      <c r="N147" s="7">
        <f>IF(Overall!L149&lt;&gt;"",DATEVALUE(MID(Overall!L149, FIND(",", Overall!L149) + 2, FIND(" ", Overall!L149) - FIND(",", Overall!L149) - 1) &amp; " " &amp; MID(Overall!L149, FIND(" ", Overall!L149) + 1, FIND(",", Overall!L149, FIND(" ", Overall!L149)) - FIND(" ", Overall!L149) - 1) &amp; ", " &amp; MID(Overall!L149, FIND(",", Overall!L149, FIND(",",Overall!L149) + 1) + 2, LEN(Overall!L149))),"")</f>
        <v>44562</v>
      </c>
      <c r="O147" s="7">
        <f>IF(Overall!M149&lt;&gt;"",DATEVALUE(MID(Overall!M149, FIND(",", Overall!M149) + 2, FIND(" ", Overall!M149) - FIND(",", Overall!M149) - 1) &amp; " " &amp; MID(Overall!M149, FIND(" ", Overall!M149) + 1, FIND(",", Overall!M149, FIND(" ", Overall!M149)) - FIND(" ", Overall!M149) - 1) &amp; ", " &amp; MID(Overall!M149, FIND(",", Overall!M149, FIND(",",Overall!M149) + 1) + 2, LEN(Overall!M149))),"")</f>
        <v>44742</v>
      </c>
      <c r="P147" s="7">
        <f>IF(Overall!N149&lt;&gt;"",DATEVALUE(MID(Overall!N149, FIND(",", Overall!N149) + 2, FIND(" ", Overall!N149) - FIND(",", Overall!N149) - 1) &amp; " " &amp; MID(Overall!N149, FIND(" ", Overall!N149) + 1, FIND(",", Overall!N149, FIND(" ", Overall!N149)) - FIND(" ", Overall!N149) - 1) &amp; ", " &amp; MID(Overall!N149, FIND(",", Overall!N149, FIND(",",Overall!N149) + 1) + 2, LEN(Overall!N149))),"")</f>
        <v>44502</v>
      </c>
      <c r="Q147" s="7">
        <f>IF(Overall!O149&lt;&gt;"",DATEVALUE(MID(Overall!O149, FIND(",", Overall!O149) + 2, FIND(" ", Overall!O149) - FIND(",", Overall!O149) - 1) &amp; " " &amp; MID(Overall!O149, FIND(" ", Overall!O149) + 1, FIND(",", Overall!O149, FIND(" ", Overall!O149)) - FIND(" ", Overall!O149) - 1) &amp; ", " &amp; MID(Overall!O149, FIND(",", Overall!O149, FIND(",",Overall!O149) + 1) + 2, LEN(Overall!O149))),"")</f>
        <v>44481</v>
      </c>
      <c r="R147" s="5">
        <f t="shared" si="4"/>
        <v>6</v>
      </c>
      <c r="S147" s="10">
        <f>IF(Overall!$A149&lt;&gt;"",IF(AND(MONTH($N147) &lt;= 1, MONTH($O147) &gt;= 1), IF($R147 &lt;&gt; "", $H147/$R147, ""), ""),"")</f>
        <v>100000</v>
      </c>
      <c r="T147" s="10">
        <f>IF(Overall!$A149&lt;&gt;"",IF(AND(MONTH($N147) &lt;= 2, MONTH($O147) &gt;= 2), IF($R147 &lt;&gt; "", $H147/$R147, ""), ""),"")</f>
        <v>100000</v>
      </c>
      <c r="U147" s="10">
        <f>IF(Overall!$A149&lt;&gt;"",IF(AND(MONTH($N147) &lt;= 3, MONTH($O147) &gt;= 3), IF($R147 &lt;&gt; "", $H147/$R147, ""), ""),"")</f>
        <v>100000</v>
      </c>
      <c r="V147" s="10">
        <f>IF(Overall!$A149&lt;&gt;"",IF(AND(MONTH($N147) &lt;= 4, MONTH($O147) &gt;= 4), IF($R147 &lt;&gt; "", $H147/$R147, ""), ""),"")</f>
        <v>100000</v>
      </c>
      <c r="W147" s="10">
        <f>IF(Overall!$A149&lt;&gt;"",IF(AND(MONTH($N147) &lt;= 5, MONTH($O147) &gt;= 5), IF($R147 &lt;&gt; "", $H147/$R147, ""), ""),"")</f>
        <v>100000</v>
      </c>
      <c r="X147" s="10">
        <f>IF(Overall!$A149&lt;&gt;"",IF(AND(MONTH($N147) &lt;= 6, MONTH($O147) &gt;= 6), IF($R147 &lt;&gt; "", $H147/$R147, ""), ""),"")</f>
        <v>100000</v>
      </c>
      <c r="Y147" s="10" t="str">
        <f>IF(Overall!$A149&lt;&gt;"",IF(AND(MONTH($N147) &lt;= 7, MONTH($O147) &gt;= 7 ), IF($R147 &lt;&gt; "", $H147/$R147, ""), ""),"")</f>
        <v/>
      </c>
      <c r="Z147" s="10" t="str">
        <f>IF(Overall!$A149&lt;&gt;"",IF(AND(MONTH($N147) &lt;= 8, MONTH($O147) &gt;= 8), IF($R147 &lt;&gt; "", $H147/$R147, ""), ""),"")</f>
        <v/>
      </c>
      <c r="AA147" s="10" t="str">
        <f>IF(Overall!$A149&lt;&gt;"",IF(AND(MONTH($N147) &lt;= 9, MONTH($O147) &gt;= 9), IF($R147 &lt;&gt; "", $H147/$R147, ""), ""),"")</f>
        <v/>
      </c>
      <c r="AB147" s="10" t="str">
        <f>IF(Overall!$A149&lt;&gt;"",IF(AND(MONTH($N147) &lt;= 10, MONTH($O147) &gt;= 10), IF($R147 &lt;&gt; "", $H147/$R147, ""), ""),"")</f>
        <v/>
      </c>
      <c r="AC147" s="10" t="str">
        <f>IF(Overall!$A149&lt;&gt;"",IF(AND(MONTH($N147) &lt;= 11, MONTH($O147) &gt;= 11), IF($R147 &lt;&gt; "", $H147/$R147, ""), ""),"")</f>
        <v/>
      </c>
      <c r="AD147" s="10" t="str">
        <f>IF(Overall!$A149&lt;&gt;"",IF(AND(MONTH($N147) &lt;= 12, MONTH($O147) &gt;= 12), IF($R147 &lt;&gt; "", $H147/$R147, ""), ""),"")</f>
        <v/>
      </c>
      <c r="AF147" s="10" t="str">
        <f ca="1">IFERROR(IF(AND(NOW()&lt;= EOMONTH(DATE(YEAR($O147),1, 1), 0), Overall!$A149&lt;&gt;"", MONTH($N147) &lt;= 1, MONTH($O147) &gt;= 1), IF($R147 &lt;&gt; "", $H147/$R147, ""), ""), "")</f>
        <v/>
      </c>
      <c r="AG147" s="10" t="str">
        <f ca="1">IFERROR(IF(AND(NOW()&lt;= EOMONTH(DATE(YEAR($O147),2, 1), 0), Overall!$A149&lt;&gt;"", MONTH($N147) &lt;= 2, MONTH($O147) &gt;= 2), IF($R147 &lt;&gt; "", $H147/$R147, ""), ""), "")</f>
        <v/>
      </c>
      <c r="AH147" s="10" t="str">
        <f ca="1">IFERROR(IF(AND(NOW()&lt;= EOMONTH(DATE(YEAR($O147),3, 1), 0), Overall!$A149&lt;&gt;"", MONTH($N147) &lt;= 3, MONTH($O147) &gt;= 3), IF($R147 &lt;&gt; "", $H147/$R147, ""), ""), "")</f>
        <v/>
      </c>
      <c r="AI147" s="10" t="str">
        <f ca="1">IFERROR(IF(AND(NOW()&lt;= EOMONTH(DATE(YEAR($O147),4, 1), 0), Overall!$A149&lt;&gt;"", MONTH($N147) &lt;= 4, MONTH($O147) &gt;= 4), IF($R147 &lt;&gt; "", $H147/$R147, ""), ""), "")</f>
        <v/>
      </c>
      <c r="AJ147" s="10" t="str">
        <f ca="1">IFERROR(IF(AND(NOW()&lt;= EOMONTH(DATE(YEAR($O147),5, 1), 0), Overall!$A149&lt;&gt;"", MONTH($N147) &lt;= 5, MONTH($O147) &gt;= 5), IF($R147 &lt;&gt; "", $H147/$R147, ""), ""), "")</f>
        <v/>
      </c>
      <c r="AK147" s="10" t="str">
        <f ca="1">IFERROR(IF(AND(NOW()&lt;= EOMONTH(DATE(YEAR($O147),6, 1), 0), Overall!$A149&lt;&gt;"", MONTH($N147) &lt;= 6, MONTH($O147) &gt;= 6), IF($R147 &lt;&gt; "", $H147/$R147, ""), ""), "")</f>
        <v/>
      </c>
      <c r="AL147" s="10" t="str">
        <f ca="1">IFERROR(IF(AND(NOW()&lt;= EOMONTH(DATE(YEAR($O147),7, 1), 0), Overall!$A149&lt;&gt;"", MONTH($N147) &lt;= 7, MONTH($O147) &gt;= 7), IF($R147 &lt;&gt; "", $H147/$R147, ""), ""), "")</f>
        <v/>
      </c>
      <c r="AM147" s="10" t="str">
        <f ca="1">IFERROR(IF(AND(NOW()&lt;= EOMONTH(DATE(YEAR($O147),8, 1), 0), Overall!$A149&lt;&gt;"", MONTH($N147) &lt;= 8, MONTH($O147) &gt;= 8), IF($R147 &lt;&gt; "", $H147/$R147, ""), ""), "")</f>
        <v/>
      </c>
      <c r="AN147" s="10" t="str">
        <f ca="1">IFERROR(IF(AND(NOW()&lt;= EOMONTH(DATE(YEAR($O147),9, 1), 0), Overall!$A149&lt;&gt;"", MONTH($N147) &lt;= 9, MONTH($O147) &gt;= 9), IF($R147 &lt;&gt; "", $H147/$R147, ""), ""), "")</f>
        <v/>
      </c>
      <c r="AO147" s="10" t="str">
        <f ca="1">IFERROR(IF(AND(NOW()&lt;= EOMONTH(DATE(YEAR($O147),10, 1), 0), Overall!$A149&lt;&gt;"", MONTH($N147) &lt;= 10, MONTH($O147) &gt;= 10), IF($R147 &lt;&gt; "", $H147/$R147, ""), ""), "")</f>
        <v/>
      </c>
      <c r="AP147" s="10" t="str">
        <f ca="1">IFERROR(IF(AND(NOW()&lt;= EOMONTH(DATE(YEAR($O147),11, 1), 0), Overall!$A149&lt;&gt;"", MONTH($N147) &lt;=11, MONTH($O147) &gt;= 11), IF($R147 &lt;&gt; "", $H147/$R147, ""), ""), "")</f>
        <v/>
      </c>
      <c r="AQ147" s="10" t="str">
        <f ca="1">IFERROR(IF(AND(NOW()&lt;= EOMONTH(DATE(YEAR($O147),12, 1), 0), Overall!$A149&lt;&gt;"", MONTH($N147) &lt;= 12, MONTH($O147) &gt;= 12), IF($R147 &lt;&gt; "", $H147/$R147, ""), ""), "")</f>
        <v/>
      </c>
      <c r="AR147" s="16">
        <f t="shared" ca="1" si="5"/>
        <v>0</v>
      </c>
    </row>
    <row r="148" spans="1:44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6">
        <f>IF(Overall!F150&lt;&gt;"",VALUE(Overall!F150),"")</f>
        <v>600000</v>
      </c>
      <c r="I148" s="6">
        <f>IF(Overall!G150&lt;&gt;"",VALUE(Overall!G150),"")</f>
        <v>64</v>
      </c>
      <c r="J148" s="6">
        <f>IF(Overall!H150&lt;&gt;"",VALUE(Overall!H150),"")</f>
        <v>0</v>
      </c>
      <c r="K148" s="6">
        <f>IF(Overall!I150&lt;&gt;"",VALUE(Overall!I150),"")</f>
        <v>2.5</v>
      </c>
      <c r="L148" s="6">
        <f>IF(Overall!J150&lt;&gt;"",VALUE(Overall!J150),"")</f>
        <v>0</v>
      </c>
      <c r="M148" s="6">
        <f>IF(Overall!K150&lt;&gt;"",VALUE(Overall!K150),"")</f>
        <v>2.5</v>
      </c>
      <c r="N148" s="7">
        <f>IF(Overall!L150&lt;&gt;"",DATEVALUE(MID(Overall!L150, FIND(",", Overall!L150) + 2, FIND(" ", Overall!L150) - FIND(",", Overall!L150) - 1) &amp; " " &amp; MID(Overall!L150, FIND(" ", Overall!L150) + 1, FIND(",", Overall!L150, FIND(" ", Overall!L150)) - FIND(" ", Overall!L150) - 1) &amp; ", " &amp; MID(Overall!L150, FIND(",", Overall!L150, FIND(",",Overall!L150) + 1) + 2, LEN(Overall!L150))),"")</f>
        <v>44562</v>
      </c>
      <c r="O148" s="7">
        <f>IF(Overall!M150&lt;&gt;"",DATEVALUE(MID(Overall!M150, FIND(",", Overall!M150) + 2, FIND(" ", Overall!M150) - FIND(",", Overall!M150) - 1) &amp; " " &amp; MID(Overall!M150, FIND(" ", Overall!M150) + 1, FIND(",", Overall!M150, FIND(" ", Overall!M150)) - FIND(" ", Overall!M150) - 1) &amp; ", " &amp; MID(Overall!M150, FIND(",", Overall!M150, FIND(",",Overall!M150) + 1) + 2, LEN(Overall!M150))),"")</f>
        <v>44742</v>
      </c>
      <c r="P148" s="7">
        <f>IF(Overall!N150&lt;&gt;"",DATEVALUE(MID(Overall!N150, FIND(",", Overall!N150) + 2, FIND(" ", Overall!N150) - FIND(",", Overall!N150) - 1) &amp; " " &amp; MID(Overall!N150, FIND(" ", Overall!N150) + 1, FIND(",", Overall!N150, FIND(" ", Overall!N150)) - FIND(" ", Overall!N150) - 1) &amp; ", " &amp; MID(Overall!N150, FIND(",", Overall!N150, FIND(",",Overall!N150) + 1) + 2, LEN(Overall!N150))),"")</f>
        <v>44502</v>
      </c>
      <c r="Q148" s="7">
        <f>IF(Overall!O150&lt;&gt;"",DATEVALUE(MID(Overall!O150, FIND(",", Overall!O150) + 2, FIND(" ", Overall!O150) - FIND(",", Overall!O150) - 1) &amp; " " &amp; MID(Overall!O150, FIND(" ", Overall!O150) + 1, FIND(",", Overall!O150, FIND(" ", Overall!O150)) - FIND(" ", Overall!O150) - 1) &amp; ", " &amp; MID(Overall!O150, FIND(",", Overall!O150, FIND(",",Overall!O150) + 1) + 2, LEN(Overall!O150))),"")</f>
        <v>44481</v>
      </c>
      <c r="R148" s="5">
        <f t="shared" si="4"/>
        <v>6</v>
      </c>
      <c r="S148" s="10">
        <f>IF(Overall!$A150&lt;&gt;"",IF(AND(MONTH($N148) &lt;= 1, MONTH($O148) &gt;= 1), IF($R148 &lt;&gt; "", $H148/$R148, ""), ""),"")</f>
        <v>100000</v>
      </c>
      <c r="T148" s="10">
        <f>IF(Overall!$A150&lt;&gt;"",IF(AND(MONTH($N148) &lt;= 2, MONTH($O148) &gt;= 2), IF($R148 &lt;&gt; "", $H148/$R148, ""), ""),"")</f>
        <v>100000</v>
      </c>
      <c r="U148" s="10">
        <f>IF(Overall!$A150&lt;&gt;"",IF(AND(MONTH($N148) &lt;= 3, MONTH($O148) &gt;= 3), IF($R148 &lt;&gt; "", $H148/$R148, ""), ""),"")</f>
        <v>100000</v>
      </c>
      <c r="V148" s="10">
        <f>IF(Overall!$A150&lt;&gt;"",IF(AND(MONTH($N148) &lt;= 4, MONTH($O148) &gt;= 4), IF($R148 &lt;&gt; "", $H148/$R148, ""), ""),"")</f>
        <v>100000</v>
      </c>
      <c r="W148" s="10">
        <f>IF(Overall!$A150&lt;&gt;"",IF(AND(MONTH($N148) &lt;= 5, MONTH($O148) &gt;= 5), IF($R148 &lt;&gt; "", $H148/$R148, ""), ""),"")</f>
        <v>100000</v>
      </c>
      <c r="X148" s="10">
        <f>IF(Overall!$A150&lt;&gt;"",IF(AND(MONTH($N148) &lt;= 6, MONTH($O148) &gt;= 6), IF($R148 &lt;&gt; "", $H148/$R148, ""), ""),"")</f>
        <v>100000</v>
      </c>
      <c r="Y148" s="10" t="str">
        <f>IF(Overall!$A150&lt;&gt;"",IF(AND(MONTH($N148) &lt;= 7, MONTH($O148) &gt;= 7 ), IF($R148 &lt;&gt; "", $H148/$R148, ""), ""),"")</f>
        <v/>
      </c>
      <c r="Z148" s="10" t="str">
        <f>IF(Overall!$A150&lt;&gt;"",IF(AND(MONTH($N148) &lt;= 8, MONTH($O148) &gt;= 8), IF($R148 &lt;&gt; "", $H148/$R148, ""), ""),"")</f>
        <v/>
      </c>
      <c r="AA148" s="10" t="str">
        <f>IF(Overall!$A150&lt;&gt;"",IF(AND(MONTH($N148) &lt;= 9, MONTH($O148) &gt;= 9), IF($R148 &lt;&gt; "", $H148/$R148, ""), ""),"")</f>
        <v/>
      </c>
      <c r="AB148" s="10" t="str">
        <f>IF(Overall!$A150&lt;&gt;"",IF(AND(MONTH($N148) &lt;= 10, MONTH($O148) &gt;= 10), IF($R148 &lt;&gt; "", $H148/$R148, ""), ""),"")</f>
        <v/>
      </c>
      <c r="AC148" s="10" t="str">
        <f>IF(Overall!$A150&lt;&gt;"",IF(AND(MONTH($N148) &lt;= 11, MONTH($O148) &gt;= 11), IF($R148 &lt;&gt; "", $H148/$R148, ""), ""),"")</f>
        <v/>
      </c>
      <c r="AD148" s="10" t="str">
        <f>IF(Overall!$A150&lt;&gt;"",IF(AND(MONTH($N148) &lt;= 12, MONTH($O148) &gt;= 12), IF($R148 &lt;&gt; "", $H148/$R148, ""), ""),"")</f>
        <v/>
      </c>
      <c r="AF148" s="10" t="str">
        <f ca="1">IFERROR(IF(AND(NOW()&lt;= EOMONTH(DATE(YEAR($O148),1, 1), 0), Overall!$A150&lt;&gt;"", MONTH($N148) &lt;= 1, MONTH($O148) &gt;= 1), IF($R148 &lt;&gt; "", $H148/$R148, ""), ""), "")</f>
        <v/>
      </c>
      <c r="AG148" s="10" t="str">
        <f ca="1">IFERROR(IF(AND(NOW()&lt;= EOMONTH(DATE(YEAR($O148),2, 1), 0), Overall!$A150&lt;&gt;"", MONTH($N148) &lt;= 2, MONTH($O148) &gt;= 2), IF($R148 &lt;&gt; "", $H148/$R148, ""), ""), "")</f>
        <v/>
      </c>
      <c r="AH148" s="10" t="str">
        <f ca="1">IFERROR(IF(AND(NOW()&lt;= EOMONTH(DATE(YEAR($O148),3, 1), 0), Overall!$A150&lt;&gt;"", MONTH($N148) &lt;= 3, MONTH($O148) &gt;= 3), IF($R148 &lt;&gt; "", $H148/$R148, ""), ""), "")</f>
        <v/>
      </c>
      <c r="AI148" s="10" t="str">
        <f ca="1">IFERROR(IF(AND(NOW()&lt;= EOMONTH(DATE(YEAR($O148),4, 1), 0), Overall!$A150&lt;&gt;"", MONTH($N148) &lt;= 4, MONTH($O148) &gt;= 4), IF($R148 &lt;&gt; "", $H148/$R148, ""), ""), "")</f>
        <v/>
      </c>
      <c r="AJ148" s="10" t="str">
        <f ca="1">IFERROR(IF(AND(NOW()&lt;= EOMONTH(DATE(YEAR($O148),5, 1), 0), Overall!$A150&lt;&gt;"", MONTH($N148) &lt;= 5, MONTH($O148) &gt;= 5), IF($R148 &lt;&gt; "", $H148/$R148, ""), ""), "")</f>
        <v/>
      </c>
      <c r="AK148" s="10" t="str">
        <f ca="1">IFERROR(IF(AND(NOW()&lt;= EOMONTH(DATE(YEAR($O148),6, 1), 0), Overall!$A150&lt;&gt;"", MONTH($N148) &lt;= 6, MONTH($O148) &gt;= 6), IF($R148 &lt;&gt; "", $H148/$R148, ""), ""), "")</f>
        <v/>
      </c>
      <c r="AL148" s="10" t="str">
        <f ca="1">IFERROR(IF(AND(NOW()&lt;= EOMONTH(DATE(YEAR($O148),7, 1), 0), Overall!$A150&lt;&gt;"", MONTH($N148) &lt;= 7, MONTH($O148) &gt;= 7), IF($R148 &lt;&gt; "", $H148/$R148, ""), ""), "")</f>
        <v/>
      </c>
      <c r="AM148" s="10" t="str">
        <f ca="1">IFERROR(IF(AND(NOW()&lt;= EOMONTH(DATE(YEAR($O148),8, 1), 0), Overall!$A150&lt;&gt;"", MONTH($N148) &lt;= 8, MONTH($O148) &gt;= 8), IF($R148 &lt;&gt; "", $H148/$R148, ""), ""), "")</f>
        <v/>
      </c>
      <c r="AN148" s="10" t="str">
        <f ca="1">IFERROR(IF(AND(NOW()&lt;= EOMONTH(DATE(YEAR($O148),9, 1), 0), Overall!$A150&lt;&gt;"", MONTH($N148) &lt;= 9, MONTH($O148) &gt;= 9), IF($R148 &lt;&gt; "", $H148/$R148, ""), ""), "")</f>
        <v/>
      </c>
      <c r="AO148" s="10" t="str">
        <f ca="1">IFERROR(IF(AND(NOW()&lt;= EOMONTH(DATE(YEAR($O148),10, 1), 0), Overall!$A150&lt;&gt;"", MONTH($N148) &lt;= 10, MONTH($O148) &gt;= 10), IF($R148 &lt;&gt; "", $H148/$R148, ""), ""), "")</f>
        <v/>
      </c>
      <c r="AP148" s="10" t="str">
        <f ca="1">IFERROR(IF(AND(NOW()&lt;= EOMONTH(DATE(YEAR($O148),11, 1), 0), Overall!$A150&lt;&gt;"", MONTH($N148) &lt;=11, MONTH($O148) &gt;= 11), IF($R148 &lt;&gt; "", $H148/$R148, ""), ""), "")</f>
        <v/>
      </c>
      <c r="AQ148" s="10" t="str">
        <f ca="1">IFERROR(IF(AND(NOW()&lt;= EOMONTH(DATE(YEAR($O148),12, 1), 0), Overall!$A150&lt;&gt;"", MONTH($N148) &lt;= 12, MONTH($O148) &gt;= 12), IF($R148 &lt;&gt; "", $H148/$R148, ""), ""), "")</f>
        <v/>
      </c>
      <c r="AR148" s="16">
        <f t="shared" ca="1" si="5"/>
        <v>0</v>
      </c>
    </row>
    <row r="149" spans="1:44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6">
        <f>IF(Overall!F151&lt;&gt;"",VALUE(Overall!F151),"")</f>
        <v>600000</v>
      </c>
      <c r="I149" s="6">
        <f>IF(Overall!G151&lt;&gt;"",VALUE(Overall!G151),"")</f>
        <v>65</v>
      </c>
      <c r="J149" s="6">
        <f>IF(Overall!H151&lt;&gt;"",VALUE(Overall!H151),"")</f>
        <v>40</v>
      </c>
      <c r="K149" s="6">
        <f>IF(Overall!I151&lt;&gt;"",VALUE(Overall!I151),"")</f>
        <v>2.63</v>
      </c>
      <c r="L149" s="6">
        <f>IF(Overall!J151&lt;&gt;"",VALUE(Overall!J151),"")</f>
        <v>0.2</v>
      </c>
      <c r="M149" s="6">
        <f>IF(Overall!K151&lt;&gt;"",VALUE(Overall!K151),"")</f>
        <v>2.4300000000000002</v>
      </c>
      <c r="N149" s="7">
        <f>IF(Overall!L151&lt;&gt;"",DATEVALUE(MID(Overall!L151, FIND(",", Overall!L151) + 2, FIND(" ", Overall!L151) - FIND(",", Overall!L151) - 1) &amp; " " &amp; MID(Overall!L151, FIND(" ", Overall!L151) + 1, FIND(",", Overall!L151, FIND(" ", Overall!L151)) - FIND(" ", Overall!L151) - 1) &amp; ", " &amp; MID(Overall!L151, FIND(",", Overall!L151, FIND(",",Overall!L151) + 1) + 2, LEN(Overall!L151))),"")</f>
        <v>44562</v>
      </c>
      <c r="O149" s="7">
        <f>IF(Overall!M151&lt;&gt;"",DATEVALUE(MID(Overall!M151, FIND(",", Overall!M151) + 2, FIND(" ", Overall!M151) - FIND(",", Overall!M151) - 1) &amp; " " &amp; MID(Overall!M151, FIND(" ", Overall!M151) + 1, FIND(",", Overall!M151, FIND(" ", Overall!M151)) - FIND(" ", Overall!M151) - 1) &amp; ", " &amp; MID(Overall!M151, FIND(",", Overall!M151, FIND(",",Overall!M151) + 1) + 2, LEN(Overall!M151))),"")</f>
        <v>44742</v>
      </c>
      <c r="P149" s="7">
        <f>IF(Overall!N151&lt;&gt;"",DATEVALUE(MID(Overall!N151, FIND(",", Overall!N151) + 2, FIND(" ", Overall!N151) - FIND(",", Overall!N151) - 1) &amp; " " &amp; MID(Overall!N151, FIND(" ", Overall!N151) + 1, FIND(",", Overall!N151, FIND(" ", Overall!N151)) - FIND(" ", Overall!N151) - 1) &amp; ", " &amp; MID(Overall!N151, FIND(",", Overall!N151, FIND(",",Overall!N151) + 1) + 2, LEN(Overall!N151))),"")</f>
        <v>44502</v>
      </c>
      <c r="Q149" s="7">
        <f>IF(Overall!O151&lt;&gt;"",DATEVALUE(MID(Overall!O151, FIND(",", Overall!O151) + 2, FIND(" ", Overall!O151) - FIND(",", Overall!O151) - 1) &amp; " " &amp; MID(Overall!O151, FIND(" ", Overall!O151) + 1, FIND(",", Overall!O151, FIND(" ", Overall!O151)) - FIND(" ", Overall!O151) - 1) &amp; ", " &amp; MID(Overall!O151, FIND(",", Overall!O151, FIND(",",Overall!O151) + 1) + 2, LEN(Overall!O151))),"")</f>
        <v>44481</v>
      </c>
      <c r="R149" s="5">
        <f t="shared" si="4"/>
        <v>6</v>
      </c>
      <c r="S149" s="10">
        <f>IF(Overall!$A151&lt;&gt;"",IF(AND(MONTH($N149) &lt;= 1, MONTH($O149) &gt;= 1), IF($R149 &lt;&gt; "", $H149/$R149, ""), ""),"")</f>
        <v>100000</v>
      </c>
      <c r="T149" s="10">
        <f>IF(Overall!$A151&lt;&gt;"",IF(AND(MONTH($N149) &lt;= 2, MONTH($O149) &gt;= 2), IF($R149 &lt;&gt; "", $H149/$R149, ""), ""),"")</f>
        <v>100000</v>
      </c>
      <c r="U149" s="10">
        <f>IF(Overall!$A151&lt;&gt;"",IF(AND(MONTH($N149) &lt;= 3, MONTH($O149) &gt;= 3), IF($R149 &lt;&gt; "", $H149/$R149, ""), ""),"")</f>
        <v>100000</v>
      </c>
      <c r="V149" s="10">
        <f>IF(Overall!$A151&lt;&gt;"",IF(AND(MONTH($N149) &lt;= 4, MONTH($O149) &gt;= 4), IF($R149 &lt;&gt; "", $H149/$R149, ""), ""),"")</f>
        <v>100000</v>
      </c>
      <c r="W149" s="10">
        <f>IF(Overall!$A151&lt;&gt;"",IF(AND(MONTH($N149) &lt;= 5, MONTH($O149) &gt;= 5), IF($R149 &lt;&gt; "", $H149/$R149, ""), ""),"")</f>
        <v>100000</v>
      </c>
      <c r="X149" s="10">
        <f>IF(Overall!$A151&lt;&gt;"",IF(AND(MONTH($N149) &lt;= 6, MONTH($O149) &gt;= 6), IF($R149 &lt;&gt; "", $H149/$R149, ""), ""),"")</f>
        <v>100000</v>
      </c>
      <c r="Y149" s="10" t="str">
        <f>IF(Overall!$A151&lt;&gt;"",IF(AND(MONTH($N149) &lt;= 7, MONTH($O149) &gt;= 7 ), IF($R149 &lt;&gt; "", $H149/$R149, ""), ""),"")</f>
        <v/>
      </c>
      <c r="Z149" s="10" t="str">
        <f>IF(Overall!$A151&lt;&gt;"",IF(AND(MONTH($N149) &lt;= 8, MONTH($O149) &gt;= 8), IF($R149 &lt;&gt; "", $H149/$R149, ""), ""),"")</f>
        <v/>
      </c>
      <c r="AA149" s="10" t="str">
        <f>IF(Overall!$A151&lt;&gt;"",IF(AND(MONTH($N149) &lt;= 9, MONTH($O149) &gt;= 9), IF($R149 &lt;&gt; "", $H149/$R149, ""), ""),"")</f>
        <v/>
      </c>
      <c r="AB149" s="10" t="str">
        <f>IF(Overall!$A151&lt;&gt;"",IF(AND(MONTH($N149) &lt;= 10, MONTH($O149) &gt;= 10), IF($R149 &lt;&gt; "", $H149/$R149, ""), ""),"")</f>
        <v/>
      </c>
      <c r="AC149" s="10" t="str">
        <f>IF(Overall!$A151&lt;&gt;"",IF(AND(MONTH($N149) &lt;= 11, MONTH($O149) &gt;= 11), IF($R149 &lt;&gt; "", $H149/$R149, ""), ""),"")</f>
        <v/>
      </c>
      <c r="AD149" s="10" t="str">
        <f>IF(Overall!$A151&lt;&gt;"",IF(AND(MONTH($N149) &lt;= 12, MONTH($O149) &gt;= 12), IF($R149 &lt;&gt; "", $H149/$R149, ""), ""),"")</f>
        <v/>
      </c>
      <c r="AF149" s="10" t="str">
        <f ca="1">IFERROR(IF(AND(NOW()&lt;= EOMONTH(DATE(YEAR($O149),1, 1), 0), Overall!$A151&lt;&gt;"", MONTH($N149) &lt;= 1, MONTH($O149) &gt;= 1), IF($R149 &lt;&gt; "", $H149/$R149, ""), ""), "")</f>
        <v/>
      </c>
      <c r="AG149" s="10" t="str">
        <f ca="1">IFERROR(IF(AND(NOW()&lt;= EOMONTH(DATE(YEAR($O149),2, 1), 0), Overall!$A151&lt;&gt;"", MONTH($N149) &lt;= 2, MONTH($O149) &gt;= 2), IF($R149 &lt;&gt; "", $H149/$R149, ""), ""), "")</f>
        <v/>
      </c>
      <c r="AH149" s="10" t="str">
        <f ca="1">IFERROR(IF(AND(NOW()&lt;= EOMONTH(DATE(YEAR($O149),3, 1), 0), Overall!$A151&lt;&gt;"", MONTH($N149) &lt;= 3, MONTH($O149) &gt;= 3), IF($R149 &lt;&gt; "", $H149/$R149, ""), ""), "")</f>
        <v/>
      </c>
      <c r="AI149" s="10" t="str">
        <f ca="1">IFERROR(IF(AND(NOW()&lt;= EOMONTH(DATE(YEAR($O149),4, 1), 0), Overall!$A151&lt;&gt;"", MONTH($N149) &lt;= 4, MONTH($O149) &gt;= 4), IF($R149 &lt;&gt; "", $H149/$R149, ""), ""), "")</f>
        <v/>
      </c>
      <c r="AJ149" s="10" t="str">
        <f ca="1">IFERROR(IF(AND(NOW()&lt;= EOMONTH(DATE(YEAR($O149),5, 1), 0), Overall!$A151&lt;&gt;"", MONTH($N149) &lt;= 5, MONTH($O149) &gt;= 5), IF($R149 &lt;&gt; "", $H149/$R149, ""), ""), "")</f>
        <v/>
      </c>
      <c r="AK149" s="10" t="str">
        <f ca="1">IFERROR(IF(AND(NOW()&lt;= EOMONTH(DATE(YEAR($O149),6, 1), 0), Overall!$A151&lt;&gt;"", MONTH($N149) &lt;= 6, MONTH($O149) &gt;= 6), IF($R149 &lt;&gt; "", $H149/$R149, ""), ""), "")</f>
        <v/>
      </c>
      <c r="AL149" s="10" t="str">
        <f ca="1">IFERROR(IF(AND(NOW()&lt;= EOMONTH(DATE(YEAR($O149),7, 1), 0), Overall!$A151&lt;&gt;"", MONTH($N149) &lt;= 7, MONTH($O149) &gt;= 7), IF($R149 &lt;&gt; "", $H149/$R149, ""), ""), "")</f>
        <v/>
      </c>
      <c r="AM149" s="10" t="str">
        <f ca="1">IFERROR(IF(AND(NOW()&lt;= EOMONTH(DATE(YEAR($O149),8, 1), 0), Overall!$A151&lt;&gt;"", MONTH($N149) &lt;= 8, MONTH($O149) &gt;= 8), IF($R149 &lt;&gt; "", $H149/$R149, ""), ""), "")</f>
        <v/>
      </c>
      <c r="AN149" s="10" t="str">
        <f ca="1">IFERROR(IF(AND(NOW()&lt;= EOMONTH(DATE(YEAR($O149),9, 1), 0), Overall!$A151&lt;&gt;"", MONTH($N149) &lt;= 9, MONTH($O149) &gt;= 9), IF($R149 &lt;&gt; "", $H149/$R149, ""), ""), "")</f>
        <v/>
      </c>
      <c r="AO149" s="10" t="str">
        <f ca="1">IFERROR(IF(AND(NOW()&lt;= EOMONTH(DATE(YEAR($O149),10, 1), 0), Overall!$A151&lt;&gt;"", MONTH($N149) &lt;= 10, MONTH($O149) &gt;= 10), IF($R149 &lt;&gt; "", $H149/$R149, ""), ""), "")</f>
        <v/>
      </c>
      <c r="AP149" s="10" t="str">
        <f ca="1">IFERROR(IF(AND(NOW()&lt;= EOMONTH(DATE(YEAR($O149),11, 1), 0), Overall!$A151&lt;&gt;"", MONTH($N149) &lt;=11, MONTH($O149) &gt;= 11), IF($R149 &lt;&gt; "", $H149/$R149, ""), ""), "")</f>
        <v/>
      </c>
      <c r="AQ149" s="10" t="str">
        <f ca="1">IFERROR(IF(AND(NOW()&lt;= EOMONTH(DATE(YEAR($O149),12, 1), 0), Overall!$A151&lt;&gt;"", MONTH($N149) &lt;= 12, MONTH($O149) &gt;= 12), IF($R149 &lt;&gt; "", $H149/$R149, ""), ""), "")</f>
        <v/>
      </c>
      <c r="AR149" s="16">
        <f t="shared" ca="1" si="5"/>
        <v>0</v>
      </c>
    </row>
    <row r="150" spans="1:44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6">
        <f>IF(Overall!F152&lt;&gt;"",VALUE(Overall!F152),"")</f>
        <v>1200000</v>
      </c>
      <c r="I150" s="6">
        <f>IF(Overall!G152&lt;&gt;"",VALUE(Overall!G152),"")</f>
        <v>64</v>
      </c>
      <c r="J150" s="6">
        <f>IF(Overall!H152&lt;&gt;"",VALUE(Overall!H152),"")</f>
        <v>0</v>
      </c>
      <c r="K150" s="6">
        <f>IF(Overall!I152&lt;&gt;"",VALUE(Overall!I152),"")</f>
        <v>2.52</v>
      </c>
      <c r="L150" s="6">
        <f>IF(Overall!J152&lt;&gt;"",VALUE(Overall!J152),"")</f>
        <v>0</v>
      </c>
      <c r="M150" s="6">
        <f>IF(Overall!K152&lt;&gt;"",VALUE(Overall!K152),"")</f>
        <v>2.52</v>
      </c>
      <c r="N150" s="7">
        <f>IF(Overall!L152&lt;&gt;"",DATEVALUE(MID(Overall!L152, FIND(",", Overall!L152) + 2, FIND(" ", Overall!L152) - FIND(",", Overall!L152) - 1) &amp; " " &amp; MID(Overall!L152, FIND(" ", Overall!L152) + 1, FIND(",", Overall!L152, FIND(" ", Overall!L152)) - FIND(" ", Overall!L152) - 1) &amp; ", " &amp; MID(Overall!L152, FIND(",", Overall!L152, FIND(",",Overall!L152) + 1) + 2, LEN(Overall!L152))),"")</f>
        <v>44562</v>
      </c>
      <c r="O150" s="7">
        <f>IF(Overall!M152&lt;&gt;"",DATEVALUE(MID(Overall!M152, FIND(",", Overall!M152) + 2, FIND(" ", Overall!M152) - FIND(",", Overall!M152) - 1) &amp; " " &amp; MID(Overall!M152, FIND(" ", Overall!M152) + 1, FIND(",", Overall!M152, FIND(" ", Overall!M152)) - FIND(" ", Overall!M152) - 1) &amp; ", " &amp; MID(Overall!M152, FIND(",", Overall!M152, FIND(",",Overall!M152) + 1) + 2, LEN(Overall!M152))),"")</f>
        <v>44742</v>
      </c>
      <c r="P150" s="7">
        <f>IF(Overall!N152&lt;&gt;"",DATEVALUE(MID(Overall!N152, FIND(",", Overall!N152) + 2, FIND(" ", Overall!N152) - FIND(",", Overall!N152) - 1) &amp; " " &amp; MID(Overall!N152, FIND(" ", Overall!N152) + 1, FIND(",", Overall!N152, FIND(" ", Overall!N152)) - FIND(" ", Overall!N152) - 1) &amp; ", " &amp; MID(Overall!N152, FIND(",", Overall!N152, FIND(",",Overall!N152) + 1) + 2, LEN(Overall!N152))),"")</f>
        <v>44502</v>
      </c>
      <c r="Q150" s="7">
        <f>IF(Overall!O152&lt;&gt;"",DATEVALUE(MID(Overall!O152, FIND(",", Overall!O152) + 2, FIND(" ", Overall!O152) - FIND(",", Overall!O152) - 1) &amp; " " &amp; MID(Overall!O152, FIND(" ", Overall!O152) + 1, FIND(",", Overall!O152, FIND(" ", Overall!O152)) - FIND(" ", Overall!O152) - 1) &amp; ", " &amp; MID(Overall!O152, FIND(",", Overall!O152, FIND(",",Overall!O152) + 1) + 2, LEN(Overall!O152))),"")</f>
        <v>44481</v>
      </c>
      <c r="R150" s="5">
        <f t="shared" si="4"/>
        <v>6</v>
      </c>
      <c r="S150" s="10">
        <f>IF(Overall!$A152&lt;&gt;"",IF(AND(MONTH($N150) &lt;= 1, MONTH($O150) &gt;= 1), IF($R150 &lt;&gt; "", $H150/$R150, ""), ""),"")</f>
        <v>200000</v>
      </c>
      <c r="T150" s="10">
        <f>IF(Overall!$A152&lt;&gt;"",IF(AND(MONTH($N150) &lt;= 2, MONTH($O150) &gt;= 2), IF($R150 &lt;&gt; "", $H150/$R150, ""), ""),"")</f>
        <v>200000</v>
      </c>
      <c r="U150" s="10">
        <f>IF(Overall!$A152&lt;&gt;"",IF(AND(MONTH($N150) &lt;= 3, MONTH($O150) &gt;= 3), IF($R150 &lt;&gt; "", $H150/$R150, ""), ""),"")</f>
        <v>200000</v>
      </c>
      <c r="V150" s="10">
        <f>IF(Overall!$A152&lt;&gt;"",IF(AND(MONTH($N150) &lt;= 4, MONTH($O150) &gt;= 4), IF($R150 &lt;&gt; "", $H150/$R150, ""), ""),"")</f>
        <v>200000</v>
      </c>
      <c r="W150" s="10">
        <f>IF(Overall!$A152&lt;&gt;"",IF(AND(MONTH($N150) &lt;= 5, MONTH($O150) &gt;= 5), IF($R150 &lt;&gt; "", $H150/$R150, ""), ""),"")</f>
        <v>200000</v>
      </c>
      <c r="X150" s="10">
        <f>IF(Overall!$A152&lt;&gt;"",IF(AND(MONTH($N150) &lt;= 6, MONTH($O150) &gt;= 6), IF($R150 &lt;&gt; "", $H150/$R150, ""), ""),"")</f>
        <v>200000</v>
      </c>
      <c r="Y150" s="10" t="str">
        <f>IF(Overall!$A152&lt;&gt;"",IF(AND(MONTH($N150) &lt;= 7, MONTH($O150) &gt;= 7 ), IF($R150 &lt;&gt; "", $H150/$R150, ""), ""),"")</f>
        <v/>
      </c>
      <c r="Z150" s="10" t="str">
        <f>IF(Overall!$A152&lt;&gt;"",IF(AND(MONTH($N150) &lt;= 8, MONTH($O150) &gt;= 8), IF($R150 &lt;&gt; "", $H150/$R150, ""), ""),"")</f>
        <v/>
      </c>
      <c r="AA150" s="10" t="str">
        <f>IF(Overall!$A152&lt;&gt;"",IF(AND(MONTH($N150) &lt;= 9, MONTH($O150) &gt;= 9), IF($R150 &lt;&gt; "", $H150/$R150, ""), ""),"")</f>
        <v/>
      </c>
      <c r="AB150" s="10" t="str">
        <f>IF(Overall!$A152&lt;&gt;"",IF(AND(MONTH($N150) &lt;= 10, MONTH($O150) &gt;= 10), IF($R150 &lt;&gt; "", $H150/$R150, ""), ""),"")</f>
        <v/>
      </c>
      <c r="AC150" s="10" t="str">
        <f>IF(Overall!$A152&lt;&gt;"",IF(AND(MONTH($N150) &lt;= 11, MONTH($O150) &gt;= 11), IF($R150 &lt;&gt; "", $H150/$R150, ""), ""),"")</f>
        <v/>
      </c>
      <c r="AD150" s="10" t="str">
        <f>IF(Overall!$A152&lt;&gt;"",IF(AND(MONTH($N150) &lt;= 12, MONTH($O150) &gt;= 12), IF($R150 &lt;&gt; "", $H150/$R150, ""), ""),"")</f>
        <v/>
      </c>
      <c r="AF150" s="10" t="str">
        <f ca="1">IFERROR(IF(AND(NOW()&lt;= EOMONTH(DATE(YEAR($O150),1, 1), 0), Overall!$A152&lt;&gt;"", MONTH($N150) &lt;= 1, MONTH($O150) &gt;= 1), IF($R150 &lt;&gt; "", $H150/$R150, ""), ""), "")</f>
        <v/>
      </c>
      <c r="AG150" s="10" t="str">
        <f ca="1">IFERROR(IF(AND(NOW()&lt;= EOMONTH(DATE(YEAR($O150),2, 1), 0), Overall!$A152&lt;&gt;"", MONTH($N150) &lt;= 2, MONTH($O150) &gt;= 2), IF($R150 &lt;&gt; "", $H150/$R150, ""), ""), "")</f>
        <v/>
      </c>
      <c r="AH150" s="10" t="str">
        <f ca="1">IFERROR(IF(AND(NOW()&lt;= EOMONTH(DATE(YEAR($O150),3, 1), 0), Overall!$A152&lt;&gt;"", MONTH($N150) &lt;= 3, MONTH($O150) &gt;= 3), IF($R150 &lt;&gt; "", $H150/$R150, ""), ""), "")</f>
        <v/>
      </c>
      <c r="AI150" s="10" t="str">
        <f ca="1">IFERROR(IF(AND(NOW()&lt;= EOMONTH(DATE(YEAR($O150),4, 1), 0), Overall!$A152&lt;&gt;"", MONTH($N150) &lt;= 4, MONTH($O150) &gt;= 4), IF($R150 &lt;&gt; "", $H150/$R150, ""), ""), "")</f>
        <v/>
      </c>
      <c r="AJ150" s="10" t="str">
        <f ca="1">IFERROR(IF(AND(NOW()&lt;= EOMONTH(DATE(YEAR($O150),5, 1), 0), Overall!$A152&lt;&gt;"", MONTH($N150) &lt;= 5, MONTH($O150) &gt;= 5), IF($R150 &lt;&gt; "", $H150/$R150, ""), ""), "")</f>
        <v/>
      </c>
      <c r="AK150" s="10" t="str">
        <f ca="1">IFERROR(IF(AND(NOW()&lt;= EOMONTH(DATE(YEAR($O150),6, 1), 0), Overall!$A152&lt;&gt;"", MONTH($N150) &lt;= 6, MONTH($O150) &gt;= 6), IF($R150 &lt;&gt; "", $H150/$R150, ""), ""), "")</f>
        <v/>
      </c>
      <c r="AL150" s="10" t="str">
        <f ca="1">IFERROR(IF(AND(NOW()&lt;= EOMONTH(DATE(YEAR($O150),7, 1), 0), Overall!$A152&lt;&gt;"", MONTH($N150) &lt;= 7, MONTH($O150) &gt;= 7), IF($R150 &lt;&gt; "", $H150/$R150, ""), ""), "")</f>
        <v/>
      </c>
      <c r="AM150" s="10" t="str">
        <f ca="1">IFERROR(IF(AND(NOW()&lt;= EOMONTH(DATE(YEAR($O150),8, 1), 0), Overall!$A152&lt;&gt;"", MONTH($N150) &lt;= 8, MONTH($O150) &gt;= 8), IF($R150 &lt;&gt; "", $H150/$R150, ""), ""), "")</f>
        <v/>
      </c>
      <c r="AN150" s="10" t="str">
        <f ca="1">IFERROR(IF(AND(NOW()&lt;= EOMONTH(DATE(YEAR($O150),9, 1), 0), Overall!$A152&lt;&gt;"", MONTH($N150) &lt;= 9, MONTH($O150) &gt;= 9), IF($R150 &lt;&gt; "", $H150/$R150, ""), ""), "")</f>
        <v/>
      </c>
      <c r="AO150" s="10" t="str">
        <f ca="1">IFERROR(IF(AND(NOW()&lt;= EOMONTH(DATE(YEAR($O150),10, 1), 0), Overall!$A152&lt;&gt;"", MONTH($N150) &lt;= 10, MONTH($O150) &gt;= 10), IF($R150 &lt;&gt; "", $H150/$R150, ""), ""), "")</f>
        <v/>
      </c>
      <c r="AP150" s="10" t="str">
        <f ca="1">IFERROR(IF(AND(NOW()&lt;= EOMONTH(DATE(YEAR($O150),11, 1), 0), Overall!$A152&lt;&gt;"", MONTH($N150) &lt;=11, MONTH($O150) &gt;= 11), IF($R150 &lt;&gt; "", $H150/$R150, ""), ""), "")</f>
        <v/>
      </c>
      <c r="AQ150" s="10" t="str">
        <f ca="1">IFERROR(IF(AND(NOW()&lt;= EOMONTH(DATE(YEAR($O150),12, 1), 0), Overall!$A152&lt;&gt;"", MONTH($N150) &lt;= 12, MONTH($O150) &gt;= 12), IF($R150 &lt;&gt; "", $H150/$R150, ""), ""), "")</f>
        <v/>
      </c>
      <c r="AR150" s="16">
        <f t="shared" ca="1" si="5"/>
        <v>0</v>
      </c>
    </row>
    <row r="151" spans="1:44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6">
        <f>IF(Overall!F153&lt;&gt;"",VALUE(Overall!F153),"")</f>
        <v>600000</v>
      </c>
      <c r="I151" s="6">
        <f>IF(Overall!G153&lt;&gt;"",VALUE(Overall!G153),"")</f>
        <v>64</v>
      </c>
      <c r="J151" s="6">
        <f>IF(Overall!H153&lt;&gt;"",VALUE(Overall!H153),"")</f>
        <v>0</v>
      </c>
      <c r="K151" s="6">
        <f>IF(Overall!I153&lt;&gt;"",VALUE(Overall!I153),"")</f>
        <v>2.52</v>
      </c>
      <c r="L151" s="6">
        <f>IF(Overall!J153&lt;&gt;"",VALUE(Overall!J153),"")</f>
        <v>0</v>
      </c>
      <c r="M151" s="6">
        <f>IF(Overall!K153&lt;&gt;"",VALUE(Overall!K153),"")</f>
        <v>2.52</v>
      </c>
      <c r="N151" s="7">
        <f>IF(Overall!L153&lt;&gt;"",DATEVALUE(MID(Overall!L153, FIND(",", Overall!L153) + 2, FIND(" ", Overall!L153) - FIND(",", Overall!L153) - 1) &amp; " " &amp; MID(Overall!L153, FIND(" ", Overall!L153) + 1, FIND(",", Overall!L153, FIND(" ", Overall!L153)) - FIND(" ", Overall!L153) - 1) &amp; ", " &amp; MID(Overall!L153, FIND(",", Overall!L153, FIND(",",Overall!L153) + 1) + 2, LEN(Overall!L153))),"")</f>
        <v>44562</v>
      </c>
      <c r="O151" s="7">
        <f>IF(Overall!M153&lt;&gt;"",DATEVALUE(MID(Overall!M153, FIND(",", Overall!M153) + 2, FIND(" ", Overall!M153) - FIND(",", Overall!M153) - 1) &amp; " " &amp; MID(Overall!M153, FIND(" ", Overall!M153) + 1, FIND(",", Overall!M153, FIND(" ", Overall!M153)) - FIND(" ", Overall!M153) - 1) &amp; ", " &amp; MID(Overall!M153, FIND(",", Overall!M153, FIND(",",Overall!M153) + 1) + 2, LEN(Overall!M153))),"")</f>
        <v>44742</v>
      </c>
      <c r="P151" s="7">
        <f>IF(Overall!N153&lt;&gt;"",DATEVALUE(MID(Overall!N153, FIND(",", Overall!N153) + 2, FIND(" ", Overall!N153) - FIND(",", Overall!N153) - 1) &amp; " " &amp; MID(Overall!N153, FIND(" ", Overall!N153) + 1, FIND(",", Overall!N153, FIND(" ", Overall!N153)) - FIND(" ", Overall!N153) - 1) &amp; ", " &amp; MID(Overall!N153, FIND(",", Overall!N153, FIND(",",Overall!N153) + 1) + 2, LEN(Overall!N153))),"")</f>
        <v>44502</v>
      </c>
      <c r="Q151" s="7">
        <f>IF(Overall!O153&lt;&gt;"",DATEVALUE(MID(Overall!O153, FIND(",", Overall!O153) + 2, FIND(" ", Overall!O153) - FIND(",", Overall!O153) - 1) &amp; " " &amp; MID(Overall!O153, FIND(" ", Overall!O153) + 1, FIND(",", Overall!O153, FIND(" ", Overall!O153)) - FIND(" ", Overall!O153) - 1) &amp; ", " &amp; MID(Overall!O153, FIND(",", Overall!O153, FIND(",",Overall!O153) + 1) + 2, LEN(Overall!O153))),"")</f>
        <v>44481</v>
      </c>
      <c r="R151" s="5">
        <f t="shared" si="4"/>
        <v>6</v>
      </c>
      <c r="S151" s="10">
        <f>IF(Overall!$A153&lt;&gt;"",IF(AND(MONTH($N151) &lt;= 1, MONTH($O151) &gt;= 1), IF($R151 &lt;&gt; "", $H151/$R151, ""), ""),"")</f>
        <v>100000</v>
      </c>
      <c r="T151" s="10">
        <f>IF(Overall!$A153&lt;&gt;"",IF(AND(MONTH($N151) &lt;= 2, MONTH($O151) &gt;= 2), IF($R151 &lt;&gt; "", $H151/$R151, ""), ""),"")</f>
        <v>100000</v>
      </c>
      <c r="U151" s="10">
        <f>IF(Overall!$A153&lt;&gt;"",IF(AND(MONTH($N151) &lt;= 3, MONTH($O151) &gt;= 3), IF($R151 &lt;&gt; "", $H151/$R151, ""), ""),"")</f>
        <v>100000</v>
      </c>
      <c r="V151" s="10">
        <f>IF(Overall!$A153&lt;&gt;"",IF(AND(MONTH($N151) &lt;= 4, MONTH($O151) &gt;= 4), IF($R151 &lt;&gt; "", $H151/$R151, ""), ""),"")</f>
        <v>100000</v>
      </c>
      <c r="W151" s="10">
        <f>IF(Overall!$A153&lt;&gt;"",IF(AND(MONTH($N151) &lt;= 5, MONTH($O151) &gt;= 5), IF($R151 &lt;&gt; "", $H151/$R151, ""), ""),"")</f>
        <v>100000</v>
      </c>
      <c r="X151" s="10">
        <f>IF(Overall!$A153&lt;&gt;"",IF(AND(MONTH($N151) &lt;= 6, MONTH($O151) &gt;= 6), IF($R151 &lt;&gt; "", $H151/$R151, ""), ""),"")</f>
        <v>100000</v>
      </c>
      <c r="Y151" s="10" t="str">
        <f>IF(Overall!$A153&lt;&gt;"",IF(AND(MONTH($N151) &lt;= 7, MONTH($O151) &gt;= 7 ), IF($R151 &lt;&gt; "", $H151/$R151, ""), ""),"")</f>
        <v/>
      </c>
      <c r="Z151" s="10" t="str">
        <f>IF(Overall!$A153&lt;&gt;"",IF(AND(MONTH($N151) &lt;= 8, MONTH($O151) &gt;= 8), IF($R151 &lt;&gt; "", $H151/$R151, ""), ""),"")</f>
        <v/>
      </c>
      <c r="AA151" s="10" t="str">
        <f>IF(Overall!$A153&lt;&gt;"",IF(AND(MONTH($N151) &lt;= 9, MONTH($O151) &gt;= 9), IF($R151 &lt;&gt; "", $H151/$R151, ""), ""),"")</f>
        <v/>
      </c>
      <c r="AB151" s="10" t="str">
        <f>IF(Overall!$A153&lt;&gt;"",IF(AND(MONTH($N151) &lt;= 10, MONTH($O151) &gt;= 10), IF($R151 &lt;&gt; "", $H151/$R151, ""), ""),"")</f>
        <v/>
      </c>
      <c r="AC151" s="10" t="str">
        <f>IF(Overall!$A153&lt;&gt;"",IF(AND(MONTH($N151) &lt;= 11, MONTH($O151) &gt;= 11), IF($R151 &lt;&gt; "", $H151/$R151, ""), ""),"")</f>
        <v/>
      </c>
      <c r="AD151" s="10" t="str">
        <f>IF(Overall!$A153&lt;&gt;"",IF(AND(MONTH($N151) &lt;= 12, MONTH($O151) &gt;= 12), IF($R151 &lt;&gt; "", $H151/$R151, ""), ""),"")</f>
        <v/>
      </c>
      <c r="AF151" s="10" t="str">
        <f ca="1">IFERROR(IF(AND(NOW()&lt;= EOMONTH(DATE(YEAR($O151),1, 1), 0), Overall!$A153&lt;&gt;"", MONTH($N151) &lt;= 1, MONTH($O151) &gt;= 1), IF($R151 &lt;&gt; "", $H151/$R151, ""), ""), "")</f>
        <v/>
      </c>
      <c r="AG151" s="10" t="str">
        <f ca="1">IFERROR(IF(AND(NOW()&lt;= EOMONTH(DATE(YEAR($O151),2, 1), 0), Overall!$A153&lt;&gt;"", MONTH($N151) &lt;= 2, MONTH($O151) &gt;= 2), IF($R151 &lt;&gt; "", $H151/$R151, ""), ""), "")</f>
        <v/>
      </c>
      <c r="AH151" s="10" t="str">
        <f ca="1">IFERROR(IF(AND(NOW()&lt;= EOMONTH(DATE(YEAR($O151),3, 1), 0), Overall!$A153&lt;&gt;"", MONTH($N151) &lt;= 3, MONTH($O151) &gt;= 3), IF($R151 &lt;&gt; "", $H151/$R151, ""), ""), "")</f>
        <v/>
      </c>
      <c r="AI151" s="10" t="str">
        <f ca="1">IFERROR(IF(AND(NOW()&lt;= EOMONTH(DATE(YEAR($O151),4, 1), 0), Overall!$A153&lt;&gt;"", MONTH($N151) &lt;= 4, MONTH($O151) &gt;= 4), IF($R151 &lt;&gt; "", $H151/$R151, ""), ""), "")</f>
        <v/>
      </c>
      <c r="AJ151" s="10" t="str">
        <f ca="1">IFERROR(IF(AND(NOW()&lt;= EOMONTH(DATE(YEAR($O151),5, 1), 0), Overall!$A153&lt;&gt;"", MONTH($N151) &lt;= 5, MONTH($O151) &gt;= 5), IF($R151 &lt;&gt; "", $H151/$R151, ""), ""), "")</f>
        <v/>
      </c>
      <c r="AK151" s="10" t="str">
        <f ca="1">IFERROR(IF(AND(NOW()&lt;= EOMONTH(DATE(YEAR($O151),6, 1), 0), Overall!$A153&lt;&gt;"", MONTH($N151) &lt;= 6, MONTH($O151) &gt;= 6), IF($R151 &lt;&gt; "", $H151/$R151, ""), ""), "")</f>
        <v/>
      </c>
      <c r="AL151" s="10" t="str">
        <f ca="1">IFERROR(IF(AND(NOW()&lt;= EOMONTH(DATE(YEAR($O151),7, 1), 0), Overall!$A153&lt;&gt;"", MONTH($N151) &lt;= 7, MONTH($O151) &gt;= 7), IF($R151 &lt;&gt; "", $H151/$R151, ""), ""), "")</f>
        <v/>
      </c>
      <c r="AM151" s="10" t="str">
        <f ca="1">IFERROR(IF(AND(NOW()&lt;= EOMONTH(DATE(YEAR($O151),8, 1), 0), Overall!$A153&lt;&gt;"", MONTH($N151) &lt;= 8, MONTH($O151) &gt;= 8), IF($R151 &lt;&gt; "", $H151/$R151, ""), ""), "")</f>
        <v/>
      </c>
      <c r="AN151" s="10" t="str">
        <f ca="1">IFERROR(IF(AND(NOW()&lt;= EOMONTH(DATE(YEAR($O151),9, 1), 0), Overall!$A153&lt;&gt;"", MONTH($N151) &lt;= 9, MONTH($O151) &gt;= 9), IF($R151 &lt;&gt; "", $H151/$R151, ""), ""), "")</f>
        <v/>
      </c>
      <c r="AO151" s="10" t="str">
        <f ca="1">IFERROR(IF(AND(NOW()&lt;= EOMONTH(DATE(YEAR($O151),10, 1), 0), Overall!$A153&lt;&gt;"", MONTH($N151) &lt;= 10, MONTH($O151) &gt;= 10), IF($R151 &lt;&gt; "", $H151/$R151, ""), ""), "")</f>
        <v/>
      </c>
      <c r="AP151" s="10" t="str">
        <f ca="1">IFERROR(IF(AND(NOW()&lt;= EOMONTH(DATE(YEAR($O151),11, 1), 0), Overall!$A153&lt;&gt;"", MONTH($N151) &lt;=11, MONTH($O151) &gt;= 11), IF($R151 &lt;&gt; "", $H151/$R151, ""), ""), "")</f>
        <v/>
      </c>
      <c r="AQ151" s="10" t="str">
        <f ca="1">IFERROR(IF(AND(NOW()&lt;= EOMONTH(DATE(YEAR($O151),12, 1), 0), Overall!$A153&lt;&gt;"", MONTH($N151) &lt;= 12, MONTH($O151) &gt;= 12), IF($R151 &lt;&gt; "", $H151/$R151, ""), ""), "")</f>
        <v/>
      </c>
      <c r="AR151" s="16">
        <f t="shared" ca="1" si="5"/>
        <v>0</v>
      </c>
    </row>
    <row r="152" spans="1:44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6">
        <f>IF(Overall!F154&lt;&gt;"",VALUE(Overall!F154),"")</f>
        <v>600000</v>
      </c>
      <c r="I152" s="6">
        <f>IF(Overall!G154&lt;&gt;"",VALUE(Overall!G154),"")</f>
        <v>65</v>
      </c>
      <c r="J152" s="6">
        <f>IF(Overall!H154&lt;&gt;"",VALUE(Overall!H154),"")</f>
        <v>38</v>
      </c>
      <c r="K152" s="6">
        <f>IF(Overall!I154&lt;&gt;"",VALUE(Overall!I154),"")</f>
        <v>2.67</v>
      </c>
      <c r="L152" s="6">
        <f>IF(Overall!J154&lt;&gt;"",VALUE(Overall!J154),"")</f>
        <v>0.23</v>
      </c>
      <c r="M152" s="6">
        <f>IF(Overall!K154&lt;&gt;"",VALUE(Overall!K154),"")</f>
        <v>2.44</v>
      </c>
      <c r="N152" s="7">
        <f>IF(Overall!L154&lt;&gt;"",DATEVALUE(MID(Overall!L154, FIND(",", Overall!L154) + 2, FIND(" ", Overall!L154) - FIND(",", Overall!L154) - 1) &amp; " " &amp; MID(Overall!L154, FIND(" ", Overall!L154) + 1, FIND(",", Overall!L154, FIND(" ", Overall!L154)) - FIND(" ", Overall!L154) - 1) &amp; ", " &amp; MID(Overall!L154, FIND(",", Overall!L154, FIND(",",Overall!L154) + 1) + 2, LEN(Overall!L154))),"")</f>
        <v>44562</v>
      </c>
      <c r="O152" s="7">
        <f>IF(Overall!M154&lt;&gt;"",DATEVALUE(MID(Overall!M154, FIND(",", Overall!M154) + 2, FIND(" ", Overall!M154) - FIND(",", Overall!M154) - 1) &amp; " " &amp; MID(Overall!M154, FIND(" ", Overall!M154) + 1, FIND(",", Overall!M154, FIND(" ", Overall!M154)) - FIND(" ", Overall!M154) - 1) &amp; ", " &amp; MID(Overall!M154, FIND(",", Overall!M154, FIND(",",Overall!M154) + 1) + 2, LEN(Overall!M154))),"")</f>
        <v>44742</v>
      </c>
      <c r="P152" s="7">
        <f>IF(Overall!N154&lt;&gt;"",DATEVALUE(MID(Overall!N154, FIND(",", Overall!N154) + 2, FIND(" ", Overall!N154) - FIND(",", Overall!N154) - 1) &amp; " " &amp; MID(Overall!N154, FIND(" ", Overall!N154) + 1, FIND(",", Overall!N154, FIND(" ", Overall!N154)) - FIND(" ", Overall!N154) - 1) &amp; ", " &amp; MID(Overall!N154, FIND(",", Overall!N154, FIND(",",Overall!N154) + 1) + 2, LEN(Overall!N154))),"")</f>
        <v>44502</v>
      </c>
      <c r="Q152" s="7">
        <f>IF(Overall!O154&lt;&gt;"",DATEVALUE(MID(Overall!O154, FIND(",", Overall!O154) + 2, FIND(" ", Overall!O154) - FIND(",", Overall!O154) - 1) &amp; " " &amp; MID(Overall!O154, FIND(" ", Overall!O154) + 1, FIND(",", Overall!O154, FIND(" ", Overall!O154)) - FIND(" ", Overall!O154) - 1) &amp; ", " &amp; MID(Overall!O154, FIND(",", Overall!O154, FIND(",",Overall!O154) + 1) + 2, LEN(Overall!O154))),"")</f>
        <v>44481</v>
      </c>
      <c r="R152" s="5">
        <f t="shared" si="4"/>
        <v>6</v>
      </c>
      <c r="S152" s="10">
        <f>IF(Overall!$A154&lt;&gt;"",IF(AND(MONTH($N152) &lt;= 1, MONTH($O152) &gt;= 1), IF($R152 &lt;&gt; "", $H152/$R152, ""), ""),"")</f>
        <v>100000</v>
      </c>
      <c r="T152" s="10">
        <f>IF(Overall!$A154&lt;&gt;"",IF(AND(MONTH($N152) &lt;= 2, MONTH($O152) &gt;= 2), IF($R152 &lt;&gt; "", $H152/$R152, ""), ""),"")</f>
        <v>100000</v>
      </c>
      <c r="U152" s="10">
        <f>IF(Overall!$A154&lt;&gt;"",IF(AND(MONTH($N152) &lt;= 3, MONTH($O152) &gt;= 3), IF($R152 &lt;&gt; "", $H152/$R152, ""), ""),"")</f>
        <v>100000</v>
      </c>
      <c r="V152" s="10">
        <f>IF(Overall!$A154&lt;&gt;"",IF(AND(MONTH($N152) &lt;= 4, MONTH($O152) &gt;= 4), IF($R152 &lt;&gt; "", $H152/$R152, ""), ""),"")</f>
        <v>100000</v>
      </c>
      <c r="W152" s="10">
        <f>IF(Overall!$A154&lt;&gt;"",IF(AND(MONTH($N152) &lt;= 5, MONTH($O152) &gt;= 5), IF($R152 &lt;&gt; "", $H152/$R152, ""), ""),"")</f>
        <v>100000</v>
      </c>
      <c r="X152" s="10">
        <f>IF(Overall!$A154&lt;&gt;"",IF(AND(MONTH($N152) &lt;= 6, MONTH($O152) &gt;= 6), IF($R152 &lt;&gt; "", $H152/$R152, ""), ""),"")</f>
        <v>100000</v>
      </c>
      <c r="Y152" s="10" t="str">
        <f>IF(Overall!$A154&lt;&gt;"",IF(AND(MONTH($N152) &lt;= 7, MONTH($O152) &gt;= 7 ), IF($R152 &lt;&gt; "", $H152/$R152, ""), ""),"")</f>
        <v/>
      </c>
      <c r="Z152" s="10" t="str">
        <f>IF(Overall!$A154&lt;&gt;"",IF(AND(MONTH($N152) &lt;= 8, MONTH($O152) &gt;= 8), IF($R152 &lt;&gt; "", $H152/$R152, ""), ""),"")</f>
        <v/>
      </c>
      <c r="AA152" s="10" t="str">
        <f>IF(Overall!$A154&lt;&gt;"",IF(AND(MONTH($N152) &lt;= 9, MONTH($O152) &gt;= 9), IF($R152 &lt;&gt; "", $H152/$R152, ""), ""),"")</f>
        <v/>
      </c>
      <c r="AB152" s="10" t="str">
        <f>IF(Overall!$A154&lt;&gt;"",IF(AND(MONTH($N152) &lt;= 10, MONTH($O152) &gt;= 10), IF($R152 &lt;&gt; "", $H152/$R152, ""), ""),"")</f>
        <v/>
      </c>
      <c r="AC152" s="10" t="str">
        <f>IF(Overall!$A154&lt;&gt;"",IF(AND(MONTH($N152) &lt;= 11, MONTH($O152) &gt;= 11), IF($R152 &lt;&gt; "", $H152/$R152, ""), ""),"")</f>
        <v/>
      </c>
      <c r="AD152" s="10" t="str">
        <f>IF(Overall!$A154&lt;&gt;"",IF(AND(MONTH($N152) &lt;= 12, MONTH($O152) &gt;= 12), IF($R152 &lt;&gt; "", $H152/$R152, ""), ""),"")</f>
        <v/>
      </c>
      <c r="AF152" s="10" t="str">
        <f ca="1">IFERROR(IF(AND(NOW()&lt;= EOMONTH(DATE(YEAR($O152),1, 1), 0), Overall!$A154&lt;&gt;"", MONTH($N152) &lt;= 1, MONTH($O152) &gt;= 1), IF($R152 &lt;&gt; "", $H152/$R152, ""), ""), "")</f>
        <v/>
      </c>
      <c r="AG152" s="10" t="str">
        <f ca="1">IFERROR(IF(AND(NOW()&lt;= EOMONTH(DATE(YEAR($O152),2, 1), 0), Overall!$A154&lt;&gt;"", MONTH($N152) &lt;= 2, MONTH($O152) &gt;= 2), IF($R152 &lt;&gt; "", $H152/$R152, ""), ""), "")</f>
        <v/>
      </c>
      <c r="AH152" s="10" t="str">
        <f ca="1">IFERROR(IF(AND(NOW()&lt;= EOMONTH(DATE(YEAR($O152),3, 1), 0), Overall!$A154&lt;&gt;"", MONTH($N152) &lt;= 3, MONTH($O152) &gt;= 3), IF($R152 &lt;&gt; "", $H152/$R152, ""), ""), "")</f>
        <v/>
      </c>
      <c r="AI152" s="10" t="str">
        <f ca="1">IFERROR(IF(AND(NOW()&lt;= EOMONTH(DATE(YEAR($O152),4, 1), 0), Overall!$A154&lt;&gt;"", MONTH($N152) &lt;= 4, MONTH($O152) &gt;= 4), IF($R152 &lt;&gt; "", $H152/$R152, ""), ""), "")</f>
        <v/>
      </c>
      <c r="AJ152" s="10" t="str">
        <f ca="1">IFERROR(IF(AND(NOW()&lt;= EOMONTH(DATE(YEAR($O152),5, 1), 0), Overall!$A154&lt;&gt;"", MONTH($N152) &lt;= 5, MONTH($O152) &gt;= 5), IF($R152 &lt;&gt; "", $H152/$R152, ""), ""), "")</f>
        <v/>
      </c>
      <c r="AK152" s="10" t="str">
        <f ca="1">IFERROR(IF(AND(NOW()&lt;= EOMONTH(DATE(YEAR($O152),6, 1), 0), Overall!$A154&lt;&gt;"", MONTH($N152) &lt;= 6, MONTH($O152) &gt;= 6), IF($R152 &lt;&gt; "", $H152/$R152, ""), ""), "")</f>
        <v/>
      </c>
      <c r="AL152" s="10" t="str">
        <f ca="1">IFERROR(IF(AND(NOW()&lt;= EOMONTH(DATE(YEAR($O152),7, 1), 0), Overall!$A154&lt;&gt;"", MONTH($N152) &lt;= 7, MONTH($O152) &gt;= 7), IF($R152 &lt;&gt; "", $H152/$R152, ""), ""), "")</f>
        <v/>
      </c>
      <c r="AM152" s="10" t="str">
        <f ca="1">IFERROR(IF(AND(NOW()&lt;= EOMONTH(DATE(YEAR($O152),8, 1), 0), Overall!$A154&lt;&gt;"", MONTH($N152) &lt;= 8, MONTH($O152) &gt;= 8), IF($R152 &lt;&gt; "", $H152/$R152, ""), ""), "")</f>
        <v/>
      </c>
      <c r="AN152" s="10" t="str">
        <f ca="1">IFERROR(IF(AND(NOW()&lt;= EOMONTH(DATE(YEAR($O152),9, 1), 0), Overall!$A154&lt;&gt;"", MONTH($N152) &lt;= 9, MONTH($O152) &gt;= 9), IF($R152 &lt;&gt; "", $H152/$R152, ""), ""), "")</f>
        <v/>
      </c>
      <c r="AO152" s="10" t="str">
        <f ca="1">IFERROR(IF(AND(NOW()&lt;= EOMONTH(DATE(YEAR($O152),10, 1), 0), Overall!$A154&lt;&gt;"", MONTH($N152) &lt;= 10, MONTH($O152) &gt;= 10), IF($R152 &lt;&gt; "", $H152/$R152, ""), ""), "")</f>
        <v/>
      </c>
      <c r="AP152" s="10" t="str">
        <f ca="1">IFERROR(IF(AND(NOW()&lt;= EOMONTH(DATE(YEAR($O152),11, 1), 0), Overall!$A154&lt;&gt;"", MONTH($N152) &lt;=11, MONTH($O152) &gt;= 11), IF($R152 &lt;&gt; "", $H152/$R152, ""), ""), "")</f>
        <v/>
      </c>
      <c r="AQ152" s="10" t="str">
        <f ca="1">IFERROR(IF(AND(NOW()&lt;= EOMONTH(DATE(YEAR($O152),12, 1), 0), Overall!$A154&lt;&gt;"", MONTH($N152) &lt;= 12, MONTH($O152) &gt;= 12), IF($R152 &lt;&gt; "", $H152/$R152, ""), ""), "")</f>
        <v/>
      </c>
      <c r="AR152" s="16">
        <f t="shared" ca="1" si="5"/>
        <v>0</v>
      </c>
    </row>
    <row r="153" spans="1:44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6">
        <f>IF(Overall!F155&lt;&gt;"",VALUE(Overall!F155),"")</f>
        <v>600000</v>
      </c>
      <c r="I153" s="6">
        <f>IF(Overall!G155&lt;&gt;"",VALUE(Overall!G155),"")</f>
        <v>64</v>
      </c>
      <c r="J153" s="6">
        <f>IF(Overall!H155&lt;&gt;"",VALUE(Overall!H155),"")</f>
        <v>38</v>
      </c>
      <c r="K153" s="6">
        <f>IF(Overall!I155&lt;&gt;"",VALUE(Overall!I155),"")</f>
        <v>2.52</v>
      </c>
      <c r="L153" s="6">
        <f>IF(Overall!J155&lt;&gt;"",VALUE(Overall!J155),"")</f>
        <v>0.22</v>
      </c>
      <c r="M153" s="6">
        <f>IF(Overall!K155&lt;&gt;"",VALUE(Overall!K155),"")</f>
        <v>2.2999999999999998</v>
      </c>
      <c r="N153" s="7">
        <f>IF(Overall!L155&lt;&gt;"",DATEVALUE(MID(Overall!L155, FIND(",", Overall!L155) + 2, FIND(" ", Overall!L155) - FIND(",", Overall!L155) - 1) &amp; " " &amp; MID(Overall!L155, FIND(" ", Overall!L155) + 1, FIND(",", Overall!L155, FIND(" ", Overall!L155)) - FIND(" ", Overall!L155) - 1) &amp; ", " &amp; MID(Overall!L155, FIND(",", Overall!L155, FIND(",",Overall!L155) + 1) + 2, LEN(Overall!L155))),"")</f>
        <v>44562</v>
      </c>
      <c r="O153" s="7">
        <f>IF(Overall!M155&lt;&gt;"",DATEVALUE(MID(Overall!M155, FIND(",", Overall!M155) + 2, FIND(" ", Overall!M155) - FIND(",", Overall!M155) - 1) &amp; " " &amp; MID(Overall!M155, FIND(" ", Overall!M155) + 1, FIND(",", Overall!M155, FIND(" ", Overall!M155)) - FIND(" ", Overall!M155) - 1) &amp; ", " &amp; MID(Overall!M155, FIND(",", Overall!M155, FIND(",",Overall!M155) + 1) + 2, LEN(Overall!M155))),"")</f>
        <v>44742</v>
      </c>
      <c r="P153" s="7">
        <f>IF(Overall!N155&lt;&gt;"",DATEVALUE(MID(Overall!N155, FIND(",", Overall!N155) + 2, FIND(" ", Overall!N155) - FIND(",", Overall!N155) - 1) &amp; " " &amp; MID(Overall!N155, FIND(" ", Overall!N155) + 1, FIND(",", Overall!N155, FIND(" ", Overall!N155)) - FIND(" ", Overall!N155) - 1) &amp; ", " &amp; MID(Overall!N155, FIND(",", Overall!N155, FIND(",",Overall!N155) + 1) + 2, LEN(Overall!N155))),"")</f>
        <v>44502</v>
      </c>
      <c r="Q153" s="7">
        <f>IF(Overall!O155&lt;&gt;"",DATEVALUE(MID(Overall!O155, FIND(",", Overall!O155) + 2, FIND(" ", Overall!O155) - FIND(",", Overall!O155) - 1) &amp; " " &amp; MID(Overall!O155, FIND(" ", Overall!O155) + 1, FIND(",", Overall!O155, FIND(" ", Overall!O155)) - FIND(" ", Overall!O155) - 1) &amp; ", " &amp; MID(Overall!O155, FIND(",", Overall!O155, FIND(",",Overall!O155) + 1) + 2, LEN(Overall!O155))),"")</f>
        <v>44481</v>
      </c>
      <c r="R153" s="5">
        <f t="shared" si="4"/>
        <v>6</v>
      </c>
      <c r="S153" s="10">
        <f>IF(Overall!$A155&lt;&gt;"",IF(AND(MONTH($N153) &lt;= 1, MONTH($O153) &gt;= 1), IF($R153 &lt;&gt; "", $H153/$R153, ""), ""),"")</f>
        <v>100000</v>
      </c>
      <c r="T153" s="10">
        <f>IF(Overall!$A155&lt;&gt;"",IF(AND(MONTH($N153) &lt;= 2, MONTH($O153) &gt;= 2), IF($R153 &lt;&gt; "", $H153/$R153, ""), ""),"")</f>
        <v>100000</v>
      </c>
      <c r="U153" s="10">
        <f>IF(Overall!$A155&lt;&gt;"",IF(AND(MONTH($N153) &lt;= 3, MONTH($O153) &gt;= 3), IF($R153 &lt;&gt; "", $H153/$R153, ""), ""),"")</f>
        <v>100000</v>
      </c>
      <c r="V153" s="10">
        <f>IF(Overall!$A155&lt;&gt;"",IF(AND(MONTH($N153) &lt;= 4, MONTH($O153) &gt;= 4), IF($R153 &lt;&gt; "", $H153/$R153, ""), ""),"")</f>
        <v>100000</v>
      </c>
      <c r="W153" s="10">
        <f>IF(Overall!$A155&lt;&gt;"",IF(AND(MONTH($N153) &lt;= 5, MONTH($O153) &gt;= 5), IF($R153 &lt;&gt; "", $H153/$R153, ""), ""),"")</f>
        <v>100000</v>
      </c>
      <c r="X153" s="10">
        <f>IF(Overall!$A155&lt;&gt;"",IF(AND(MONTH($N153) &lt;= 6, MONTH($O153) &gt;= 6), IF($R153 &lt;&gt; "", $H153/$R153, ""), ""),"")</f>
        <v>100000</v>
      </c>
      <c r="Y153" s="10" t="str">
        <f>IF(Overall!$A155&lt;&gt;"",IF(AND(MONTH($N153) &lt;= 7, MONTH($O153) &gt;= 7 ), IF($R153 &lt;&gt; "", $H153/$R153, ""), ""),"")</f>
        <v/>
      </c>
      <c r="Z153" s="10" t="str">
        <f>IF(Overall!$A155&lt;&gt;"",IF(AND(MONTH($N153) &lt;= 8, MONTH($O153) &gt;= 8), IF($R153 &lt;&gt; "", $H153/$R153, ""), ""),"")</f>
        <v/>
      </c>
      <c r="AA153" s="10" t="str">
        <f>IF(Overall!$A155&lt;&gt;"",IF(AND(MONTH($N153) &lt;= 9, MONTH($O153) &gt;= 9), IF($R153 &lt;&gt; "", $H153/$R153, ""), ""),"")</f>
        <v/>
      </c>
      <c r="AB153" s="10" t="str">
        <f>IF(Overall!$A155&lt;&gt;"",IF(AND(MONTH($N153) &lt;= 10, MONTH($O153) &gt;= 10), IF($R153 &lt;&gt; "", $H153/$R153, ""), ""),"")</f>
        <v/>
      </c>
      <c r="AC153" s="10" t="str">
        <f>IF(Overall!$A155&lt;&gt;"",IF(AND(MONTH($N153) &lt;= 11, MONTH($O153) &gt;= 11), IF($R153 &lt;&gt; "", $H153/$R153, ""), ""),"")</f>
        <v/>
      </c>
      <c r="AD153" s="10" t="str">
        <f>IF(Overall!$A155&lt;&gt;"",IF(AND(MONTH($N153) &lt;= 12, MONTH($O153) &gt;= 12), IF($R153 &lt;&gt; "", $H153/$R153, ""), ""),"")</f>
        <v/>
      </c>
      <c r="AF153" s="10" t="str">
        <f ca="1">IFERROR(IF(AND(NOW()&lt;= EOMONTH(DATE(YEAR($O153),1, 1), 0), Overall!$A155&lt;&gt;"", MONTH($N153) &lt;= 1, MONTH($O153) &gt;= 1), IF($R153 &lt;&gt; "", $H153/$R153, ""), ""), "")</f>
        <v/>
      </c>
      <c r="AG153" s="10" t="str">
        <f ca="1">IFERROR(IF(AND(NOW()&lt;= EOMONTH(DATE(YEAR($O153),2, 1), 0), Overall!$A155&lt;&gt;"", MONTH($N153) &lt;= 2, MONTH($O153) &gt;= 2), IF($R153 &lt;&gt; "", $H153/$R153, ""), ""), "")</f>
        <v/>
      </c>
      <c r="AH153" s="10" t="str">
        <f ca="1">IFERROR(IF(AND(NOW()&lt;= EOMONTH(DATE(YEAR($O153),3, 1), 0), Overall!$A155&lt;&gt;"", MONTH($N153) &lt;= 3, MONTH($O153) &gt;= 3), IF($R153 &lt;&gt; "", $H153/$R153, ""), ""), "")</f>
        <v/>
      </c>
      <c r="AI153" s="10" t="str">
        <f ca="1">IFERROR(IF(AND(NOW()&lt;= EOMONTH(DATE(YEAR($O153),4, 1), 0), Overall!$A155&lt;&gt;"", MONTH($N153) &lt;= 4, MONTH($O153) &gt;= 4), IF($R153 &lt;&gt; "", $H153/$R153, ""), ""), "")</f>
        <v/>
      </c>
      <c r="AJ153" s="10" t="str">
        <f ca="1">IFERROR(IF(AND(NOW()&lt;= EOMONTH(DATE(YEAR($O153),5, 1), 0), Overall!$A155&lt;&gt;"", MONTH($N153) &lt;= 5, MONTH($O153) &gt;= 5), IF($R153 &lt;&gt; "", $H153/$R153, ""), ""), "")</f>
        <v/>
      </c>
      <c r="AK153" s="10" t="str">
        <f ca="1">IFERROR(IF(AND(NOW()&lt;= EOMONTH(DATE(YEAR($O153),6, 1), 0), Overall!$A155&lt;&gt;"", MONTH($N153) &lt;= 6, MONTH($O153) &gt;= 6), IF($R153 &lt;&gt; "", $H153/$R153, ""), ""), "")</f>
        <v/>
      </c>
      <c r="AL153" s="10" t="str">
        <f ca="1">IFERROR(IF(AND(NOW()&lt;= EOMONTH(DATE(YEAR($O153),7, 1), 0), Overall!$A155&lt;&gt;"", MONTH($N153) &lt;= 7, MONTH($O153) &gt;= 7), IF($R153 &lt;&gt; "", $H153/$R153, ""), ""), "")</f>
        <v/>
      </c>
      <c r="AM153" s="10" t="str">
        <f ca="1">IFERROR(IF(AND(NOW()&lt;= EOMONTH(DATE(YEAR($O153),8, 1), 0), Overall!$A155&lt;&gt;"", MONTH($N153) &lt;= 8, MONTH($O153) &gt;= 8), IF($R153 &lt;&gt; "", $H153/$R153, ""), ""), "")</f>
        <v/>
      </c>
      <c r="AN153" s="10" t="str">
        <f ca="1">IFERROR(IF(AND(NOW()&lt;= EOMONTH(DATE(YEAR($O153),9, 1), 0), Overall!$A155&lt;&gt;"", MONTH($N153) &lt;= 9, MONTH($O153) &gt;= 9), IF($R153 &lt;&gt; "", $H153/$R153, ""), ""), "")</f>
        <v/>
      </c>
      <c r="AO153" s="10" t="str">
        <f ca="1">IFERROR(IF(AND(NOW()&lt;= EOMONTH(DATE(YEAR($O153),10, 1), 0), Overall!$A155&lt;&gt;"", MONTH($N153) &lt;= 10, MONTH($O153) &gt;= 10), IF($R153 &lt;&gt; "", $H153/$R153, ""), ""), "")</f>
        <v/>
      </c>
      <c r="AP153" s="10" t="str">
        <f ca="1">IFERROR(IF(AND(NOW()&lt;= EOMONTH(DATE(YEAR($O153),11, 1), 0), Overall!$A155&lt;&gt;"", MONTH($N153) &lt;=11, MONTH($O153) &gt;= 11), IF($R153 &lt;&gt; "", $H153/$R153, ""), ""), "")</f>
        <v/>
      </c>
      <c r="AQ153" s="10" t="str">
        <f ca="1">IFERROR(IF(AND(NOW()&lt;= EOMONTH(DATE(YEAR($O153),12, 1), 0), Overall!$A155&lt;&gt;"", MONTH($N153) &lt;= 12, MONTH($O153) &gt;= 12), IF($R153 &lt;&gt; "", $H153/$R153, ""), ""), "")</f>
        <v/>
      </c>
      <c r="AR153" s="16">
        <f t="shared" ca="1" si="5"/>
        <v>0</v>
      </c>
    </row>
    <row r="154" spans="1:44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6">
        <f>IF(Overall!F156&lt;&gt;"",VALUE(Overall!F156),"")</f>
        <v>600000</v>
      </c>
      <c r="I154" s="6">
        <f>IF(Overall!G156&lt;&gt;"",VALUE(Overall!G156),"")</f>
        <v>64</v>
      </c>
      <c r="J154" s="6">
        <f>IF(Overall!H156&lt;&gt;"",VALUE(Overall!H156),"")</f>
        <v>38</v>
      </c>
      <c r="K154" s="6">
        <f>IF(Overall!I156&lt;&gt;"",VALUE(Overall!I156),"")</f>
        <v>2.4700000000000002</v>
      </c>
      <c r="L154" s="6">
        <f>IF(Overall!J156&lt;&gt;"",VALUE(Overall!J156),"")</f>
        <v>0.17</v>
      </c>
      <c r="M154" s="6">
        <f>IF(Overall!K156&lt;&gt;"",VALUE(Overall!K156),"")</f>
        <v>2.2999999999999998</v>
      </c>
      <c r="N154" s="7">
        <f>IF(Overall!L156&lt;&gt;"",DATEVALUE(MID(Overall!L156, FIND(",", Overall!L156) + 2, FIND(" ", Overall!L156) - FIND(",", Overall!L156) - 1) &amp; " " &amp; MID(Overall!L156, FIND(" ", Overall!L156) + 1, FIND(",", Overall!L156, FIND(" ", Overall!L156)) - FIND(" ", Overall!L156) - 1) &amp; ", " &amp; MID(Overall!L156, FIND(",", Overall!L156, FIND(",",Overall!L156) + 1) + 2, LEN(Overall!L156))),"")</f>
        <v>44562</v>
      </c>
      <c r="O154" s="7">
        <f>IF(Overall!M156&lt;&gt;"",DATEVALUE(MID(Overall!M156, FIND(",", Overall!M156) + 2, FIND(" ", Overall!M156) - FIND(",", Overall!M156) - 1) &amp; " " &amp; MID(Overall!M156, FIND(" ", Overall!M156) + 1, FIND(",", Overall!M156, FIND(" ", Overall!M156)) - FIND(" ", Overall!M156) - 1) &amp; ", " &amp; MID(Overall!M156, FIND(",", Overall!M156, FIND(",",Overall!M156) + 1) + 2, LEN(Overall!M156))),"")</f>
        <v>44742</v>
      </c>
      <c r="P154" s="7">
        <f>IF(Overall!N156&lt;&gt;"",DATEVALUE(MID(Overall!N156, FIND(",", Overall!N156) + 2, FIND(" ", Overall!N156) - FIND(",", Overall!N156) - 1) &amp; " " &amp; MID(Overall!N156, FIND(" ", Overall!N156) + 1, FIND(",", Overall!N156, FIND(" ", Overall!N156)) - FIND(" ", Overall!N156) - 1) &amp; ", " &amp; MID(Overall!N156, FIND(",", Overall!N156, FIND(",",Overall!N156) + 1) + 2, LEN(Overall!N156))),"")</f>
        <v>44502</v>
      </c>
      <c r="Q154" s="7">
        <f>IF(Overall!O156&lt;&gt;"",DATEVALUE(MID(Overall!O156, FIND(",", Overall!O156) + 2, FIND(" ", Overall!O156) - FIND(",", Overall!O156) - 1) &amp; " " &amp; MID(Overall!O156, FIND(" ", Overall!O156) + 1, FIND(",", Overall!O156, FIND(" ", Overall!O156)) - FIND(" ", Overall!O156) - 1) &amp; ", " &amp; MID(Overall!O156, FIND(",", Overall!O156, FIND(",",Overall!O156) + 1) + 2, LEN(Overall!O156))),"")</f>
        <v>44481</v>
      </c>
      <c r="R154" s="5">
        <f t="shared" si="4"/>
        <v>6</v>
      </c>
      <c r="S154" s="10">
        <f>IF(Overall!$A156&lt;&gt;"",IF(AND(MONTH($N154) &lt;= 1, MONTH($O154) &gt;= 1), IF($R154 &lt;&gt; "", $H154/$R154, ""), ""),"")</f>
        <v>100000</v>
      </c>
      <c r="T154" s="10">
        <f>IF(Overall!$A156&lt;&gt;"",IF(AND(MONTH($N154) &lt;= 2, MONTH($O154) &gt;= 2), IF($R154 &lt;&gt; "", $H154/$R154, ""), ""),"")</f>
        <v>100000</v>
      </c>
      <c r="U154" s="10">
        <f>IF(Overall!$A156&lt;&gt;"",IF(AND(MONTH($N154) &lt;= 3, MONTH($O154) &gt;= 3), IF($R154 &lt;&gt; "", $H154/$R154, ""), ""),"")</f>
        <v>100000</v>
      </c>
      <c r="V154" s="10">
        <f>IF(Overall!$A156&lt;&gt;"",IF(AND(MONTH($N154) &lt;= 4, MONTH($O154) &gt;= 4), IF($R154 &lt;&gt; "", $H154/$R154, ""), ""),"")</f>
        <v>100000</v>
      </c>
      <c r="W154" s="10">
        <f>IF(Overall!$A156&lt;&gt;"",IF(AND(MONTH($N154) &lt;= 5, MONTH($O154) &gt;= 5), IF($R154 &lt;&gt; "", $H154/$R154, ""), ""),"")</f>
        <v>100000</v>
      </c>
      <c r="X154" s="10">
        <f>IF(Overall!$A156&lt;&gt;"",IF(AND(MONTH($N154) &lt;= 6, MONTH($O154) &gt;= 6), IF($R154 &lt;&gt; "", $H154/$R154, ""), ""),"")</f>
        <v>100000</v>
      </c>
      <c r="Y154" s="10" t="str">
        <f>IF(Overall!$A156&lt;&gt;"",IF(AND(MONTH($N154) &lt;= 7, MONTH($O154) &gt;= 7 ), IF($R154 &lt;&gt; "", $H154/$R154, ""), ""),"")</f>
        <v/>
      </c>
      <c r="Z154" s="10" t="str">
        <f>IF(Overall!$A156&lt;&gt;"",IF(AND(MONTH($N154) &lt;= 8, MONTH($O154) &gt;= 8), IF($R154 &lt;&gt; "", $H154/$R154, ""), ""),"")</f>
        <v/>
      </c>
      <c r="AA154" s="10" t="str">
        <f>IF(Overall!$A156&lt;&gt;"",IF(AND(MONTH($N154) &lt;= 9, MONTH($O154) &gt;= 9), IF($R154 &lt;&gt; "", $H154/$R154, ""), ""),"")</f>
        <v/>
      </c>
      <c r="AB154" s="10" t="str">
        <f>IF(Overall!$A156&lt;&gt;"",IF(AND(MONTH($N154) &lt;= 10, MONTH($O154) &gt;= 10), IF($R154 &lt;&gt; "", $H154/$R154, ""), ""),"")</f>
        <v/>
      </c>
      <c r="AC154" s="10" t="str">
        <f>IF(Overall!$A156&lt;&gt;"",IF(AND(MONTH($N154) &lt;= 11, MONTH($O154) &gt;= 11), IF($R154 &lt;&gt; "", $H154/$R154, ""), ""),"")</f>
        <v/>
      </c>
      <c r="AD154" s="10" t="str">
        <f>IF(Overall!$A156&lt;&gt;"",IF(AND(MONTH($N154) &lt;= 12, MONTH($O154) &gt;= 12), IF($R154 &lt;&gt; "", $H154/$R154, ""), ""),"")</f>
        <v/>
      </c>
      <c r="AF154" s="10" t="str">
        <f ca="1">IFERROR(IF(AND(NOW()&lt;= EOMONTH(DATE(YEAR($O154),1, 1), 0), Overall!$A156&lt;&gt;"", MONTH($N154) &lt;= 1, MONTH($O154) &gt;= 1), IF($R154 &lt;&gt; "", $H154/$R154, ""), ""), "")</f>
        <v/>
      </c>
      <c r="AG154" s="10" t="str">
        <f ca="1">IFERROR(IF(AND(NOW()&lt;= EOMONTH(DATE(YEAR($O154),2, 1), 0), Overall!$A156&lt;&gt;"", MONTH($N154) &lt;= 2, MONTH($O154) &gt;= 2), IF($R154 &lt;&gt; "", $H154/$R154, ""), ""), "")</f>
        <v/>
      </c>
      <c r="AH154" s="10" t="str">
        <f ca="1">IFERROR(IF(AND(NOW()&lt;= EOMONTH(DATE(YEAR($O154),3, 1), 0), Overall!$A156&lt;&gt;"", MONTH($N154) &lt;= 3, MONTH($O154) &gt;= 3), IF($R154 &lt;&gt; "", $H154/$R154, ""), ""), "")</f>
        <v/>
      </c>
      <c r="AI154" s="10" t="str">
        <f ca="1">IFERROR(IF(AND(NOW()&lt;= EOMONTH(DATE(YEAR($O154),4, 1), 0), Overall!$A156&lt;&gt;"", MONTH($N154) &lt;= 4, MONTH($O154) &gt;= 4), IF($R154 &lt;&gt; "", $H154/$R154, ""), ""), "")</f>
        <v/>
      </c>
      <c r="AJ154" s="10" t="str">
        <f ca="1">IFERROR(IF(AND(NOW()&lt;= EOMONTH(DATE(YEAR($O154),5, 1), 0), Overall!$A156&lt;&gt;"", MONTH($N154) &lt;= 5, MONTH($O154) &gt;= 5), IF($R154 &lt;&gt; "", $H154/$R154, ""), ""), "")</f>
        <v/>
      </c>
      <c r="AK154" s="10" t="str">
        <f ca="1">IFERROR(IF(AND(NOW()&lt;= EOMONTH(DATE(YEAR($O154),6, 1), 0), Overall!$A156&lt;&gt;"", MONTH($N154) &lt;= 6, MONTH($O154) &gt;= 6), IF($R154 &lt;&gt; "", $H154/$R154, ""), ""), "")</f>
        <v/>
      </c>
      <c r="AL154" s="10" t="str">
        <f ca="1">IFERROR(IF(AND(NOW()&lt;= EOMONTH(DATE(YEAR($O154),7, 1), 0), Overall!$A156&lt;&gt;"", MONTH($N154) &lt;= 7, MONTH($O154) &gt;= 7), IF($R154 &lt;&gt; "", $H154/$R154, ""), ""), "")</f>
        <v/>
      </c>
      <c r="AM154" s="10" t="str">
        <f ca="1">IFERROR(IF(AND(NOW()&lt;= EOMONTH(DATE(YEAR($O154),8, 1), 0), Overall!$A156&lt;&gt;"", MONTH($N154) &lt;= 8, MONTH($O154) &gt;= 8), IF($R154 &lt;&gt; "", $H154/$R154, ""), ""), "")</f>
        <v/>
      </c>
      <c r="AN154" s="10" t="str">
        <f ca="1">IFERROR(IF(AND(NOW()&lt;= EOMONTH(DATE(YEAR($O154),9, 1), 0), Overall!$A156&lt;&gt;"", MONTH($N154) &lt;= 9, MONTH($O154) &gt;= 9), IF($R154 &lt;&gt; "", $H154/$R154, ""), ""), "")</f>
        <v/>
      </c>
      <c r="AO154" s="10" t="str">
        <f ca="1">IFERROR(IF(AND(NOW()&lt;= EOMONTH(DATE(YEAR($O154),10, 1), 0), Overall!$A156&lt;&gt;"", MONTH($N154) &lt;= 10, MONTH($O154) &gt;= 10), IF($R154 &lt;&gt; "", $H154/$R154, ""), ""), "")</f>
        <v/>
      </c>
      <c r="AP154" s="10" t="str">
        <f ca="1">IFERROR(IF(AND(NOW()&lt;= EOMONTH(DATE(YEAR($O154),11, 1), 0), Overall!$A156&lt;&gt;"", MONTH($N154) &lt;=11, MONTH($O154) &gt;= 11), IF($R154 &lt;&gt; "", $H154/$R154, ""), ""), "")</f>
        <v/>
      </c>
      <c r="AQ154" s="10" t="str">
        <f ca="1">IFERROR(IF(AND(NOW()&lt;= EOMONTH(DATE(YEAR($O154),12, 1), 0), Overall!$A156&lt;&gt;"", MONTH($N154) &lt;= 12, MONTH($O154) &gt;= 12), IF($R154 &lt;&gt; "", $H154/$R154, ""), ""), "")</f>
        <v/>
      </c>
      <c r="AR154" s="16">
        <f t="shared" ca="1" si="5"/>
        <v>0</v>
      </c>
    </row>
    <row r="155" spans="1:44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6">
        <f>IF(Overall!F157&lt;&gt;"",VALUE(Overall!F157),"")</f>
        <v>600000</v>
      </c>
      <c r="I155" s="6">
        <f>IF(Overall!G157&lt;&gt;"",VALUE(Overall!G157),"")</f>
        <v>64</v>
      </c>
      <c r="J155" s="6">
        <f>IF(Overall!H157&lt;&gt;"",VALUE(Overall!H157),"")</f>
        <v>38</v>
      </c>
      <c r="K155" s="6">
        <f>IF(Overall!I157&lt;&gt;"",VALUE(Overall!I157),"")</f>
        <v>2.5499999999999998</v>
      </c>
      <c r="L155" s="6">
        <f>IF(Overall!J157&lt;&gt;"",VALUE(Overall!J157),"")</f>
        <v>0.25</v>
      </c>
      <c r="M155" s="6">
        <f>IF(Overall!K157&lt;&gt;"",VALUE(Overall!K157),"")</f>
        <v>2.2999999999999998</v>
      </c>
      <c r="N155" s="7">
        <f>IF(Overall!L157&lt;&gt;"",DATEVALUE(MID(Overall!L157, FIND(",", Overall!L157) + 2, FIND(" ", Overall!L157) - FIND(",", Overall!L157) - 1) &amp; " " &amp; MID(Overall!L157, FIND(" ", Overall!L157) + 1, FIND(",", Overall!L157, FIND(" ", Overall!L157)) - FIND(" ", Overall!L157) - 1) &amp; ", " &amp; MID(Overall!L157, FIND(",", Overall!L157, FIND(",",Overall!L157) + 1) + 2, LEN(Overall!L157))),"")</f>
        <v>44562</v>
      </c>
      <c r="O155" s="7">
        <f>IF(Overall!M157&lt;&gt;"",DATEVALUE(MID(Overall!M157, FIND(",", Overall!M157) + 2, FIND(" ", Overall!M157) - FIND(",", Overall!M157) - 1) &amp; " " &amp; MID(Overall!M157, FIND(" ", Overall!M157) + 1, FIND(",", Overall!M157, FIND(" ", Overall!M157)) - FIND(" ", Overall!M157) - 1) &amp; ", " &amp; MID(Overall!M157, FIND(",", Overall!M157, FIND(",",Overall!M157) + 1) + 2, LEN(Overall!M157))),"")</f>
        <v>44742</v>
      </c>
      <c r="P155" s="7">
        <f>IF(Overall!N157&lt;&gt;"",DATEVALUE(MID(Overall!N157, FIND(",", Overall!N157) + 2, FIND(" ", Overall!N157) - FIND(",", Overall!N157) - 1) &amp; " " &amp; MID(Overall!N157, FIND(" ", Overall!N157) + 1, FIND(",", Overall!N157, FIND(" ", Overall!N157)) - FIND(" ", Overall!N157) - 1) &amp; ", " &amp; MID(Overall!N157, FIND(",", Overall!N157, FIND(",",Overall!N157) + 1) + 2, LEN(Overall!N157))),"")</f>
        <v>44502</v>
      </c>
      <c r="Q155" s="7">
        <f>IF(Overall!O157&lt;&gt;"",DATEVALUE(MID(Overall!O157, FIND(",", Overall!O157) + 2, FIND(" ", Overall!O157) - FIND(",", Overall!O157) - 1) &amp; " " &amp; MID(Overall!O157, FIND(" ", Overall!O157) + 1, FIND(",", Overall!O157, FIND(" ", Overall!O157)) - FIND(" ", Overall!O157) - 1) &amp; ", " &amp; MID(Overall!O157, FIND(",", Overall!O157, FIND(",",Overall!O157) + 1) + 2, LEN(Overall!O157))),"")</f>
        <v>44481</v>
      </c>
      <c r="R155" s="5">
        <f t="shared" si="4"/>
        <v>6</v>
      </c>
      <c r="S155" s="10">
        <f>IF(Overall!$A157&lt;&gt;"",IF(AND(MONTH($N155) &lt;= 1, MONTH($O155) &gt;= 1), IF($R155 &lt;&gt; "", $H155/$R155, ""), ""),"")</f>
        <v>100000</v>
      </c>
      <c r="T155" s="10">
        <f>IF(Overall!$A157&lt;&gt;"",IF(AND(MONTH($N155) &lt;= 2, MONTH($O155) &gt;= 2), IF($R155 &lt;&gt; "", $H155/$R155, ""), ""),"")</f>
        <v>100000</v>
      </c>
      <c r="U155" s="10">
        <f>IF(Overall!$A157&lt;&gt;"",IF(AND(MONTH($N155) &lt;= 3, MONTH($O155) &gt;= 3), IF($R155 &lt;&gt; "", $H155/$R155, ""), ""),"")</f>
        <v>100000</v>
      </c>
      <c r="V155" s="10">
        <f>IF(Overall!$A157&lt;&gt;"",IF(AND(MONTH($N155) &lt;= 4, MONTH($O155) &gt;= 4), IF($R155 &lt;&gt; "", $H155/$R155, ""), ""),"")</f>
        <v>100000</v>
      </c>
      <c r="W155" s="10">
        <f>IF(Overall!$A157&lt;&gt;"",IF(AND(MONTH($N155) &lt;= 5, MONTH($O155) &gt;= 5), IF($R155 &lt;&gt; "", $H155/$R155, ""), ""),"")</f>
        <v>100000</v>
      </c>
      <c r="X155" s="10">
        <f>IF(Overall!$A157&lt;&gt;"",IF(AND(MONTH($N155) &lt;= 6, MONTH($O155) &gt;= 6), IF($R155 &lt;&gt; "", $H155/$R155, ""), ""),"")</f>
        <v>100000</v>
      </c>
      <c r="Y155" s="10" t="str">
        <f>IF(Overall!$A157&lt;&gt;"",IF(AND(MONTH($N155) &lt;= 7, MONTH($O155) &gt;= 7 ), IF($R155 &lt;&gt; "", $H155/$R155, ""), ""),"")</f>
        <v/>
      </c>
      <c r="Z155" s="10" t="str">
        <f>IF(Overall!$A157&lt;&gt;"",IF(AND(MONTH($N155) &lt;= 8, MONTH($O155) &gt;= 8), IF($R155 &lt;&gt; "", $H155/$R155, ""), ""),"")</f>
        <v/>
      </c>
      <c r="AA155" s="10" t="str">
        <f>IF(Overall!$A157&lt;&gt;"",IF(AND(MONTH($N155) &lt;= 9, MONTH($O155) &gt;= 9), IF($R155 &lt;&gt; "", $H155/$R155, ""), ""),"")</f>
        <v/>
      </c>
      <c r="AB155" s="10" t="str">
        <f>IF(Overall!$A157&lt;&gt;"",IF(AND(MONTH($N155) &lt;= 10, MONTH($O155) &gt;= 10), IF($R155 &lt;&gt; "", $H155/$R155, ""), ""),"")</f>
        <v/>
      </c>
      <c r="AC155" s="10" t="str">
        <f>IF(Overall!$A157&lt;&gt;"",IF(AND(MONTH($N155) &lt;= 11, MONTH($O155) &gt;= 11), IF($R155 &lt;&gt; "", $H155/$R155, ""), ""),"")</f>
        <v/>
      </c>
      <c r="AD155" s="10" t="str">
        <f>IF(Overall!$A157&lt;&gt;"",IF(AND(MONTH($N155) &lt;= 12, MONTH($O155) &gt;= 12), IF($R155 &lt;&gt; "", $H155/$R155, ""), ""),"")</f>
        <v/>
      </c>
      <c r="AF155" s="10" t="str">
        <f ca="1">IFERROR(IF(AND(NOW()&lt;= EOMONTH(DATE(YEAR($O155),1, 1), 0), Overall!$A157&lt;&gt;"", MONTH($N155) &lt;= 1, MONTH($O155) &gt;= 1), IF($R155 &lt;&gt; "", $H155/$R155, ""), ""), "")</f>
        <v/>
      </c>
      <c r="AG155" s="10" t="str">
        <f ca="1">IFERROR(IF(AND(NOW()&lt;= EOMONTH(DATE(YEAR($O155),2, 1), 0), Overall!$A157&lt;&gt;"", MONTH($N155) &lt;= 2, MONTH($O155) &gt;= 2), IF($R155 &lt;&gt; "", $H155/$R155, ""), ""), "")</f>
        <v/>
      </c>
      <c r="AH155" s="10" t="str">
        <f ca="1">IFERROR(IF(AND(NOW()&lt;= EOMONTH(DATE(YEAR($O155),3, 1), 0), Overall!$A157&lt;&gt;"", MONTH($N155) &lt;= 3, MONTH($O155) &gt;= 3), IF($R155 &lt;&gt; "", $H155/$R155, ""), ""), "")</f>
        <v/>
      </c>
      <c r="AI155" s="10" t="str">
        <f ca="1">IFERROR(IF(AND(NOW()&lt;= EOMONTH(DATE(YEAR($O155),4, 1), 0), Overall!$A157&lt;&gt;"", MONTH($N155) &lt;= 4, MONTH($O155) &gt;= 4), IF($R155 &lt;&gt; "", $H155/$R155, ""), ""), "")</f>
        <v/>
      </c>
      <c r="AJ155" s="10" t="str">
        <f ca="1">IFERROR(IF(AND(NOW()&lt;= EOMONTH(DATE(YEAR($O155),5, 1), 0), Overall!$A157&lt;&gt;"", MONTH($N155) &lt;= 5, MONTH($O155) &gt;= 5), IF($R155 &lt;&gt; "", $H155/$R155, ""), ""), "")</f>
        <v/>
      </c>
      <c r="AK155" s="10" t="str">
        <f ca="1">IFERROR(IF(AND(NOW()&lt;= EOMONTH(DATE(YEAR($O155),6, 1), 0), Overall!$A157&lt;&gt;"", MONTH($N155) &lt;= 6, MONTH($O155) &gt;= 6), IF($R155 &lt;&gt; "", $H155/$R155, ""), ""), "")</f>
        <v/>
      </c>
      <c r="AL155" s="10" t="str">
        <f ca="1">IFERROR(IF(AND(NOW()&lt;= EOMONTH(DATE(YEAR($O155),7, 1), 0), Overall!$A157&lt;&gt;"", MONTH($N155) &lt;= 7, MONTH($O155) &gt;= 7), IF($R155 &lt;&gt; "", $H155/$R155, ""), ""), "")</f>
        <v/>
      </c>
      <c r="AM155" s="10" t="str">
        <f ca="1">IFERROR(IF(AND(NOW()&lt;= EOMONTH(DATE(YEAR($O155),8, 1), 0), Overall!$A157&lt;&gt;"", MONTH($N155) &lt;= 8, MONTH($O155) &gt;= 8), IF($R155 &lt;&gt; "", $H155/$R155, ""), ""), "")</f>
        <v/>
      </c>
      <c r="AN155" s="10" t="str">
        <f ca="1">IFERROR(IF(AND(NOW()&lt;= EOMONTH(DATE(YEAR($O155),9, 1), 0), Overall!$A157&lt;&gt;"", MONTH($N155) &lt;= 9, MONTH($O155) &gt;= 9), IF($R155 &lt;&gt; "", $H155/$R155, ""), ""), "")</f>
        <v/>
      </c>
      <c r="AO155" s="10" t="str">
        <f ca="1">IFERROR(IF(AND(NOW()&lt;= EOMONTH(DATE(YEAR($O155),10, 1), 0), Overall!$A157&lt;&gt;"", MONTH($N155) &lt;= 10, MONTH($O155) &gt;= 10), IF($R155 &lt;&gt; "", $H155/$R155, ""), ""), "")</f>
        <v/>
      </c>
      <c r="AP155" s="10" t="str">
        <f ca="1">IFERROR(IF(AND(NOW()&lt;= EOMONTH(DATE(YEAR($O155),11, 1), 0), Overall!$A157&lt;&gt;"", MONTH($N155) &lt;=11, MONTH($O155) &gt;= 11), IF($R155 &lt;&gt; "", $H155/$R155, ""), ""), "")</f>
        <v/>
      </c>
      <c r="AQ155" s="10" t="str">
        <f ca="1">IFERROR(IF(AND(NOW()&lt;= EOMONTH(DATE(YEAR($O155),12, 1), 0), Overall!$A157&lt;&gt;"", MONTH($N155) &lt;= 12, MONTH($O155) &gt;= 12), IF($R155 &lt;&gt; "", $H155/$R155, ""), ""), "")</f>
        <v/>
      </c>
      <c r="AR155" s="16">
        <f t="shared" ca="1" si="5"/>
        <v>0</v>
      </c>
    </row>
    <row r="156" spans="1:44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6">
        <f>IF(Overall!F158&lt;&gt;"",VALUE(Overall!F158),"")</f>
        <v>600000</v>
      </c>
      <c r="I156" s="6">
        <f>IF(Overall!G158&lt;&gt;"",VALUE(Overall!G158),"")</f>
        <v>64</v>
      </c>
      <c r="J156" s="6">
        <f>IF(Overall!H158&lt;&gt;"",VALUE(Overall!H158),"")</f>
        <v>38</v>
      </c>
      <c r="K156" s="6">
        <f>IF(Overall!I158&lt;&gt;"",VALUE(Overall!I158),"")</f>
        <v>2.5499999999999998</v>
      </c>
      <c r="L156" s="6">
        <f>IF(Overall!J158&lt;&gt;"",VALUE(Overall!J158),"")</f>
        <v>0.25</v>
      </c>
      <c r="M156" s="6">
        <f>IF(Overall!K158&lt;&gt;"",VALUE(Overall!K158),"")</f>
        <v>2.2999999999999998</v>
      </c>
      <c r="N156" s="7">
        <f>IF(Overall!L158&lt;&gt;"",DATEVALUE(MID(Overall!L158, FIND(",", Overall!L158) + 2, FIND(" ", Overall!L158) - FIND(",", Overall!L158) - 1) &amp; " " &amp; MID(Overall!L158, FIND(" ", Overall!L158) + 1, FIND(",", Overall!L158, FIND(" ", Overall!L158)) - FIND(" ", Overall!L158) - 1) &amp; ", " &amp; MID(Overall!L158, FIND(",", Overall!L158, FIND(",",Overall!L158) + 1) + 2, LEN(Overall!L158))),"")</f>
        <v>44562</v>
      </c>
      <c r="O156" s="7">
        <f>IF(Overall!M158&lt;&gt;"",DATEVALUE(MID(Overall!M158, FIND(",", Overall!M158) + 2, FIND(" ", Overall!M158) - FIND(",", Overall!M158) - 1) &amp; " " &amp; MID(Overall!M158, FIND(" ", Overall!M158) + 1, FIND(",", Overall!M158, FIND(" ", Overall!M158)) - FIND(" ", Overall!M158) - 1) &amp; ", " &amp; MID(Overall!M158, FIND(",", Overall!M158, FIND(",",Overall!M158) + 1) + 2, LEN(Overall!M158))),"")</f>
        <v>44742</v>
      </c>
      <c r="P156" s="7">
        <f>IF(Overall!N158&lt;&gt;"",DATEVALUE(MID(Overall!N158, FIND(",", Overall!N158) + 2, FIND(" ", Overall!N158) - FIND(",", Overall!N158) - 1) &amp; " " &amp; MID(Overall!N158, FIND(" ", Overall!N158) + 1, FIND(",", Overall!N158, FIND(" ", Overall!N158)) - FIND(" ", Overall!N158) - 1) &amp; ", " &amp; MID(Overall!N158, FIND(",", Overall!N158, FIND(",",Overall!N158) + 1) + 2, LEN(Overall!N158))),"")</f>
        <v>44502</v>
      </c>
      <c r="Q156" s="7">
        <f>IF(Overall!O158&lt;&gt;"",DATEVALUE(MID(Overall!O158, FIND(",", Overall!O158) + 2, FIND(" ", Overall!O158) - FIND(",", Overall!O158) - 1) &amp; " " &amp; MID(Overall!O158, FIND(" ", Overall!O158) + 1, FIND(",", Overall!O158, FIND(" ", Overall!O158)) - FIND(" ", Overall!O158) - 1) &amp; ", " &amp; MID(Overall!O158, FIND(",", Overall!O158, FIND(",",Overall!O158) + 1) + 2, LEN(Overall!O158))),"")</f>
        <v>44481</v>
      </c>
      <c r="R156" s="5">
        <f t="shared" si="4"/>
        <v>6</v>
      </c>
      <c r="S156" s="10">
        <f>IF(Overall!$A158&lt;&gt;"",IF(AND(MONTH($N156) &lt;= 1, MONTH($O156) &gt;= 1), IF($R156 &lt;&gt; "", $H156/$R156, ""), ""),"")</f>
        <v>100000</v>
      </c>
      <c r="T156" s="10">
        <f>IF(Overall!$A158&lt;&gt;"",IF(AND(MONTH($N156) &lt;= 2, MONTH($O156) &gt;= 2), IF($R156 &lt;&gt; "", $H156/$R156, ""), ""),"")</f>
        <v>100000</v>
      </c>
      <c r="U156" s="10">
        <f>IF(Overall!$A158&lt;&gt;"",IF(AND(MONTH($N156) &lt;= 3, MONTH($O156) &gt;= 3), IF($R156 &lt;&gt; "", $H156/$R156, ""), ""),"")</f>
        <v>100000</v>
      </c>
      <c r="V156" s="10">
        <f>IF(Overall!$A158&lt;&gt;"",IF(AND(MONTH($N156) &lt;= 4, MONTH($O156) &gt;= 4), IF($R156 &lt;&gt; "", $H156/$R156, ""), ""),"")</f>
        <v>100000</v>
      </c>
      <c r="W156" s="10">
        <f>IF(Overall!$A158&lt;&gt;"",IF(AND(MONTH($N156) &lt;= 5, MONTH($O156) &gt;= 5), IF($R156 &lt;&gt; "", $H156/$R156, ""), ""),"")</f>
        <v>100000</v>
      </c>
      <c r="X156" s="10">
        <f>IF(Overall!$A158&lt;&gt;"",IF(AND(MONTH($N156) &lt;= 6, MONTH($O156) &gt;= 6), IF($R156 &lt;&gt; "", $H156/$R156, ""), ""),"")</f>
        <v>100000</v>
      </c>
      <c r="Y156" s="10" t="str">
        <f>IF(Overall!$A158&lt;&gt;"",IF(AND(MONTH($N156) &lt;= 7, MONTH($O156) &gt;= 7 ), IF($R156 &lt;&gt; "", $H156/$R156, ""), ""),"")</f>
        <v/>
      </c>
      <c r="Z156" s="10" t="str">
        <f>IF(Overall!$A158&lt;&gt;"",IF(AND(MONTH($N156) &lt;= 8, MONTH($O156) &gt;= 8), IF($R156 &lt;&gt; "", $H156/$R156, ""), ""),"")</f>
        <v/>
      </c>
      <c r="AA156" s="10" t="str">
        <f>IF(Overall!$A158&lt;&gt;"",IF(AND(MONTH($N156) &lt;= 9, MONTH($O156) &gt;= 9), IF($R156 &lt;&gt; "", $H156/$R156, ""), ""),"")</f>
        <v/>
      </c>
      <c r="AB156" s="10" t="str">
        <f>IF(Overall!$A158&lt;&gt;"",IF(AND(MONTH($N156) &lt;= 10, MONTH($O156) &gt;= 10), IF($R156 &lt;&gt; "", $H156/$R156, ""), ""),"")</f>
        <v/>
      </c>
      <c r="AC156" s="10" t="str">
        <f>IF(Overall!$A158&lt;&gt;"",IF(AND(MONTH($N156) &lt;= 11, MONTH($O156) &gt;= 11), IF($R156 &lt;&gt; "", $H156/$R156, ""), ""),"")</f>
        <v/>
      </c>
      <c r="AD156" s="10" t="str">
        <f>IF(Overall!$A158&lt;&gt;"",IF(AND(MONTH($N156) &lt;= 12, MONTH($O156) &gt;= 12), IF($R156 &lt;&gt; "", $H156/$R156, ""), ""),"")</f>
        <v/>
      </c>
      <c r="AF156" s="10" t="str">
        <f ca="1">IFERROR(IF(AND(NOW()&lt;= EOMONTH(DATE(YEAR($O156),1, 1), 0), Overall!$A158&lt;&gt;"", MONTH($N156) &lt;= 1, MONTH($O156) &gt;= 1), IF($R156 &lt;&gt; "", $H156/$R156, ""), ""), "")</f>
        <v/>
      </c>
      <c r="AG156" s="10" t="str">
        <f ca="1">IFERROR(IF(AND(NOW()&lt;= EOMONTH(DATE(YEAR($O156),2, 1), 0), Overall!$A158&lt;&gt;"", MONTH($N156) &lt;= 2, MONTH($O156) &gt;= 2), IF($R156 &lt;&gt; "", $H156/$R156, ""), ""), "")</f>
        <v/>
      </c>
      <c r="AH156" s="10" t="str">
        <f ca="1">IFERROR(IF(AND(NOW()&lt;= EOMONTH(DATE(YEAR($O156),3, 1), 0), Overall!$A158&lt;&gt;"", MONTH($N156) &lt;= 3, MONTH($O156) &gt;= 3), IF($R156 &lt;&gt; "", $H156/$R156, ""), ""), "")</f>
        <v/>
      </c>
      <c r="AI156" s="10" t="str">
        <f ca="1">IFERROR(IF(AND(NOW()&lt;= EOMONTH(DATE(YEAR($O156),4, 1), 0), Overall!$A158&lt;&gt;"", MONTH($N156) &lt;= 4, MONTH($O156) &gt;= 4), IF($R156 &lt;&gt; "", $H156/$R156, ""), ""), "")</f>
        <v/>
      </c>
      <c r="AJ156" s="10" t="str">
        <f ca="1">IFERROR(IF(AND(NOW()&lt;= EOMONTH(DATE(YEAR($O156),5, 1), 0), Overall!$A158&lt;&gt;"", MONTH($N156) &lt;= 5, MONTH($O156) &gt;= 5), IF($R156 &lt;&gt; "", $H156/$R156, ""), ""), "")</f>
        <v/>
      </c>
      <c r="AK156" s="10" t="str">
        <f ca="1">IFERROR(IF(AND(NOW()&lt;= EOMONTH(DATE(YEAR($O156),6, 1), 0), Overall!$A158&lt;&gt;"", MONTH($N156) &lt;= 6, MONTH($O156) &gt;= 6), IF($R156 &lt;&gt; "", $H156/$R156, ""), ""), "")</f>
        <v/>
      </c>
      <c r="AL156" s="10" t="str">
        <f ca="1">IFERROR(IF(AND(NOW()&lt;= EOMONTH(DATE(YEAR($O156),7, 1), 0), Overall!$A158&lt;&gt;"", MONTH($N156) &lt;= 7, MONTH($O156) &gt;= 7), IF($R156 &lt;&gt; "", $H156/$R156, ""), ""), "")</f>
        <v/>
      </c>
      <c r="AM156" s="10" t="str">
        <f ca="1">IFERROR(IF(AND(NOW()&lt;= EOMONTH(DATE(YEAR($O156),8, 1), 0), Overall!$A158&lt;&gt;"", MONTH($N156) &lt;= 8, MONTH($O156) &gt;= 8), IF($R156 &lt;&gt; "", $H156/$R156, ""), ""), "")</f>
        <v/>
      </c>
      <c r="AN156" s="10" t="str">
        <f ca="1">IFERROR(IF(AND(NOW()&lt;= EOMONTH(DATE(YEAR($O156),9, 1), 0), Overall!$A158&lt;&gt;"", MONTH($N156) &lt;= 9, MONTH($O156) &gt;= 9), IF($R156 &lt;&gt; "", $H156/$R156, ""), ""), "")</f>
        <v/>
      </c>
      <c r="AO156" s="10" t="str">
        <f ca="1">IFERROR(IF(AND(NOW()&lt;= EOMONTH(DATE(YEAR($O156),10, 1), 0), Overall!$A158&lt;&gt;"", MONTH($N156) &lt;= 10, MONTH($O156) &gt;= 10), IF($R156 &lt;&gt; "", $H156/$R156, ""), ""), "")</f>
        <v/>
      </c>
      <c r="AP156" s="10" t="str">
        <f ca="1">IFERROR(IF(AND(NOW()&lt;= EOMONTH(DATE(YEAR($O156),11, 1), 0), Overall!$A158&lt;&gt;"", MONTH($N156) &lt;=11, MONTH($O156) &gt;= 11), IF($R156 &lt;&gt; "", $H156/$R156, ""), ""), "")</f>
        <v/>
      </c>
      <c r="AQ156" s="10" t="str">
        <f ca="1">IFERROR(IF(AND(NOW()&lt;= EOMONTH(DATE(YEAR($O156),12, 1), 0), Overall!$A158&lt;&gt;"", MONTH($N156) &lt;= 12, MONTH($O156) &gt;= 12), IF($R156 &lt;&gt; "", $H156/$R156, ""), ""), "")</f>
        <v/>
      </c>
      <c r="AR156" s="16">
        <f t="shared" ca="1" si="5"/>
        <v>0</v>
      </c>
    </row>
    <row r="157" spans="1:44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6">
        <f>IF(Overall!F159&lt;&gt;"",VALUE(Overall!F159),"")</f>
        <v>600000</v>
      </c>
      <c r="I157" s="6">
        <f>IF(Overall!G159&lt;&gt;"",VALUE(Overall!G159),"")</f>
        <v>64</v>
      </c>
      <c r="J157" s="6">
        <f>IF(Overall!H159&lt;&gt;"",VALUE(Overall!H159),"")</f>
        <v>38</v>
      </c>
      <c r="K157" s="6">
        <f>IF(Overall!I159&lt;&gt;"",VALUE(Overall!I159),"")</f>
        <v>2.5</v>
      </c>
      <c r="L157" s="6">
        <f>IF(Overall!J159&lt;&gt;"",VALUE(Overall!J159),"")</f>
        <v>0.19</v>
      </c>
      <c r="M157" s="6">
        <f>IF(Overall!K159&lt;&gt;"",VALUE(Overall!K159),"")</f>
        <v>2.31</v>
      </c>
      <c r="N157" s="7">
        <f>IF(Overall!L159&lt;&gt;"",DATEVALUE(MID(Overall!L159, FIND(",", Overall!L159) + 2, FIND(" ", Overall!L159) - FIND(",", Overall!L159) - 1) &amp; " " &amp; MID(Overall!L159, FIND(" ", Overall!L159) + 1, FIND(",", Overall!L159, FIND(" ", Overall!L159)) - FIND(" ", Overall!L159) - 1) &amp; ", " &amp; MID(Overall!L159, FIND(",", Overall!L159, FIND(",",Overall!L159) + 1) + 2, LEN(Overall!L159))),"")</f>
        <v>44562</v>
      </c>
      <c r="O157" s="7">
        <f>IF(Overall!M159&lt;&gt;"",DATEVALUE(MID(Overall!M159, FIND(",", Overall!M159) + 2, FIND(" ", Overall!M159) - FIND(",", Overall!M159) - 1) &amp; " " &amp; MID(Overall!M159, FIND(" ", Overall!M159) + 1, FIND(",", Overall!M159, FIND(" ", Overall!M159)) - FIND(" ", Overall!M159) - 1) &amp; ", " &amp; MID(Overall!M159, FIND(",", Overall!M159, FIND(",",Overall!M159) + 1) + 2, LEN(Overall!M159))),"")</f>
        <v>44742</v>
      </c>
      <c r="P157" s="7">
        <f>IF(Overall!N159&lt;&gt;"",DATEVALUE(MID(Overall!N159, FIND(",", Overall!N159) + 2, FIND(" ", Overall!N159) - FIND(",", Overall!N159) - 1) &amp; " " &amp; MID(Overall!N159, FIND(" ", Overall!N159) + 1, FIND(",", Overall!N159, FIND(" ", Overall!N159)) - FIND(" ", Overall!N159) - 1) &amp; ", " &amp; MID(Overall!N159, FIND(",", Overall!N159, FIND(",",Overall!N159) + 1) + 2, LEN(Overall!N159))),"")</f>
        <v>44502</v>
      </c>
      <c r="Q157" s="7">
        <f>IF(Overall!O159&lt;&gt;"",DATEVALUE(MID(Overall!O159, FIND(",", Overall!O159) + 2, FIND(" ", Overall!O159) - FIND(",", Overall!O159) - 1) &amp; " " &amp; MID(Overall!O159, FIND(" ", Overall!O159) + 1, FIND(",", Overall!O159, FIND(" ", Overall!O159)) - FIND(" ", Overall!O159) - 1) &amp; ", " &amp; MID(Overall!O159, FIND(",", Overall!O159, FIND(",",Overall!O159) + 1) + 2, LEN(Overall!O159))),"")</f>
        <v>44481</v>
      </c>
      <c r="R157" s="5">
        <f t="shared" si="4"/>
        <v>6</v>
      </c>
      <c r="S157" s="10">
        <f>IF(Overall!$A159&lt;&gt;"",IF(AND(MONTH($N157) &lt;= 1, MONTH($O157) &gt;= 1), IF($R157 &lt;&gt; "", $H157/$R157, ""), ""),"")</f>
        <v>100000</v>
      </c>
      <c r="T157" s="10">
        <f>IF(Overall!$A159&lt;&gt;"",IF(AND(MONTH($N157) &lt;= 2, MONTH($O157) &gt;= 2), IF($R157 &lt;&gt; "", $H157/$R157, ""), ""),"")</f>
        <v>100000</v>
      </c>
      <c r="U157" s="10">
        <f>IF(Overall!$A159&lt;&gt;"",IF(AND(MONTH($N157) &lt;= 3, MONTH($O157) &gt;= 3), IF($R157 &lt;&gt; "", $H157/$R157, ""), ""),"")</f>
        <v>100000</v>
      </c>
      <c r="V157" s="10">
        <f>IF(Overall!$A159&lt;&gt;"",IF(AND(MONTH($N157) &lt;= 4, MONTH($O157) &gt;= 4), IF($R157 &lt;&gt; "", $H157/$R157, ""), ""),"")</f>
        <v>100000</v>
      </c>
      <c r="W157" s="10">
        <f>IF(Overall!$A159&lt;&gt;"",IF(AND(MONTH($N157) &lt;= 5, MONTH($O157) &gt;= 5), IF($R157 &lt;&gt; "", $H157/$R157, ""), ""),"")</f>
        <v>100000</v>
      </c>
      <c r="X157" s="10">
        <f>IF(Overall!$A159&lt;&gt;"",IF(AND(MONTH($N157) &lt;= 6, MONTH($O157) &gt;= 6), IF($R157 &lt;&gt; "", $H157/$R157, ""), ""),"")</f>
        <v>100000</v>
      </c>
      <c r="Y157" s="10" t="str">
        <f>IF(Overall!$A159&lt;&gt;"",IF(AND(MONTH($N157) &lt;= 7, MONTH($O157) &gt;= 7 ), IF($R157 &lt;&gt; "", $H157/$R157, ""), ""),"")</f>
        <v/>
      </c>
      <c r="Z157" s="10" t="str">
        <f>IF(Overall!$A159&lt;&gt;"",IF(AND(MONTH($N157) &lt;= 8, MONTH($O157) &gt;= 8), IF($R157 &lt;&gt; "", $H157/$R157, ""), ""),"")</f>
        <v/>
      </c>
      <c r="AA157" s="10" t="str">
        <f>IF(Overall!$A159&lt;&gt;"",IF(AND(MONTH($N157) &lt;= 9, MONTH($O157) &gt;= 9), IF($R157 &lt;&gt; "", $H157/$R157, ""), ""),"")</f>
        <v/>
      </c>
      <c r="AB157" s="10" t="str">
        <f>IF(Overall!$A159&lt;&gt;"",IF(AND(MONTH($N157) &lt;= 10, MONTH($O157) &gt;= 10), IF($R157 &lt;&gt; "", $H157/$R157, ""), ""),"")</f>
        <v/>
      </c>
      <c r="AC157" s="10" t="str">
        <f>IF(Overall!$A159&lt;&gt;"",IF(AND(MONTH($N157) &lt;= 11, MONTH($O157) &gt;= 11), IF($R157 &lt;&gt; "", $H157/$R157, ""), ""),"")</f>
        <v/>
      </c>
      <c r="AD157" s="10" t="str">
        <f>IF(Overall!$A159&lt;&gt;"",IF(AND(MONTH($N157) &lt;= 12, MONTH($O157) &gt;= 12), IF($R157 &lt;&gt; "", $H157/$R157, ""), ""),"")</f>
        <v/>
      </c>
      <c r="AF157" s="10" t="str">
        <f ca="1">IFERROR(IF(AND(NOW()&lt;= EOMONTH(DATE(YEAR($O157),1, 1), 0), Overall!$A159&lt;&gt;"", MONTH($N157) &lt;= 1, MONTH($O157) &gt;= 1), IF($R157 &lt;&gt; "", $H157/$R157, ""), ""), "")</f>
        <v/>
      </c>
      <c r="AG157" s="10" t="str">
        <f ca="1">IFERROR(IF(AND(NOW()&lt;= EOMONTH(DATE(YEAR($O157),2, 1), 0), Overall!$A159&lt;&gt;"", MONTH($N157) &lt;= 2, MONTH($O157) &gt;= 2), IF($R157 &lt;&gt; "", $H157/$R157, ""), ""), "")</f>
        <v/>
      </c>
      <c r="AH157" s="10" t="str">
        <f ca="1">IFERROR(IF(AND(NOW()&lt;= EOMONTH(DATE(YEAR($O157),3, 1), 0), Overall!$A159&lt;&gt;"", MONTH($N157) &lt;= 3, MONTH($O157) &gt;= 3), IF($R157 &lt;&gt; "", $H157/$R157, ""), ""), "")</f>
        <v/>
      </c>
      <c r="AI157" s="10" t="str">
        <f ca="1">IFERROR(IF(AND(NOW()&lt;= EOMONTH(DATE(YEAR($O157),4, 1), 0), Overall!$A159&lt;&gt;"", MONTH($N157) &lt;= 4, MONTH($O157) &gt;= 4), IF($R157 &lt;&gt; "", $H157/$R157, ""), ""), "")</f>
        <v/>
      </c>
      <c r="AJ157" s="10" t="str">
        <f ca="1">IFERROR(IF(AND(NOW()&lt;= EOMONTH(DATE(YEAR($O157),5, 1), 0), Overall!$A159&lt;&gt;"", MONTH($N157) &lt;= 5, MONTH($O157) &gt;= 5), IF($R157 &lt;&gt; "", $H157/$R157, ""), ""), "")</f>
        <v/>
      </c>
      <c r="AK157" s="10" t="str">
        <f ca="1">IFERROR(IF(AND(NOW()&lt;= EOMONTH(DATE(YEAR($O157),6, 1), 0), Overall!$A159&lt;&gt;"", MONTH($N157) &lt;= 6, MONTH($O157) &gt;= 6), IF($R157 &lt;&gt; "", $H157/$R157, ""), ""), "")</f>
        <v/>
      </c>
      <c r="AL157" s="10" t="str">
        <f ca="1">IFERROR(IF(AND(NOW()&lt;= EOMONTH(DATE(YEAR($O157),7, 1), 0), Overall!$A159&lt;&gt;"", MONTH($N157) &lt;= 7, MONTH($O157) &gt;= 7), IF($R157 &lt;&gt; "", $H157/$R157, ""), ""), "")</f>
        <v/>
      </c>
      <c r="AM157" s="10" t="str">
        <f ca="1">IFERROR(IF(AND(NOW()&lt;= EOMONTH(DATE(YEAR($O157),8, 1), 0), Overall!$A159&lt;&gt;"", MONTH($N157) &lt;= 8, MONTH($O157) &gt;= 8), IF($R157 &lt;&gt; "", $H157/$R157, ""), ""), "")</f>
        <v/>
      </c>
      <c r="AN157" s="10" t="str">
        <f ca="1">IFERROR(IF(AND(NOW()&lt;= EOMONTH(DATE(YEAR($O157),9, 1), 0), Overall!$A159&lt;&gt;"", MONTH($N157) &lt;= 9, MONTH($O157) &gt;= 9), IF($R157 &lt;&gt; "", $H157/$R157, ""), ""), "")</f>
        <v/>
      </c>
      <c r="AO157" s="10" t="str">
        <f ca="1">IFERROR(IF(AND(NOW()&lt;= EOMONTH(DATE(YEAR($O157),10, 1), 0), Overall!$A159&lt;&gt;"", MONTH($N157) &lt;= 10, MONTH($O157) &gt;= 10), IF($R157 &lt;&gt; "", $H157/$R157, ""), ""), "")</f>
        <v/>
      </c>
      <c r="AP157" s="10" t="str">
        <f ca="1">IFERROR(IF(AND(NOW()&lt;= EOMONTH(DATE(YEAR($O157),11, 1), 0), Overall!$A159&lt;&gt;"", MONTH($N157) &lt;=11, MONTH($O157) &gt;= 11), IF($R157 &lt;&gt; "", $H157/$R157, ""), ""), "")</f>
        <v/>
      </c>
      <c r="AQ157" s="10" t="str">
        <f ca="1">IFERROR(IF(AND(NOW()&lt;= EOMONTH(DATE(YEAR($O157),12, 1), 0), Overall!$A159&lt;&gt;"", MONTH($N157) &lt;= 12, MONTH($O157) &gt;= 12), IF($R157 &lt;&gt; "", $H157/$R157, ""), ""), "")</f>
        <v/>
      </c>
      <c r="AR157" s="16">
        <f t="shared" ca="1" si="5"/>
        <v>0</v>
      </c>
    </row>
    <row r="158" spans="1:44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6">
        <f>IF(Overall!F160&lt;&gt;"",VALUE(Overall!F160),"")</f>
        <v>600000</v>
      </c>
      <c r="I158" s="6">
        <f>IF(Overall!G160&lt;&gt;"",VALUE(Overall!G160),"")</f>
        <v>64</v>
      </c>
      <c r="J158" s="6">
        <f>IF(Overall!H160&lt;&gt;"",VALUE(Overall!H160),"")</f>
        <v>38</v>
      </c>
      <c r="K158" s="6">
        <f>IF(Overall!I160&lt;&gt;"",VALUE(Overall!I160),"")</f>
        <v>2.57</v>
      </c>
      <c r="L158" s="6">
        <f>IF(Overall!J160&lt;&gt;"",VALUE(Overall!J160),"")</f>
        <v>0.25</v>
      </c>
      <c r="M158" s="6">
        <f>IF(Overall!K160&lt;&gt;"",VALUE(Overall!K160),"")</f>
        <v>2.3199999999999998</v>
      </c>
      <c r="N158" s="7">
        <f>IF(Overall!L160&lt;&gt;"",DATEVALUE(MID(Overall!L160, FIND(",", Overall!L160) + 2, FIND(" ", Overall!L160) - FIND(",", Overall!L160) - 1) &amp; " " &amp; MID(Overall!L160, FIND(" ", Overall!L160) + 1, FIND(",", Overall!L160, FIND(" ", Overall!L160)) - FIND(" ", Overall!L160) - 1) &amp; ", " &amp; MID(Overall!L160, FIND(",", Overall!L160, FIND(",",Overall!L160) + 1) + 2, LEN(Overall!L160))),"")</f>
        <v>44562</v>
      </c>
      <c r="O158" s="7">
        <f>IF(Overall!M160&lt;&gt;"",DATEVALUE(MID(Overall!M160, FIND(",", Overall!M160) + 2, FIND(" ", Overall!M160) - FIND(",", Overall!M160) - 1) &amp; " " &amp; MID(Overall!M160, FIND(" ", Overall!M160) + 1, FIND(",", Overall!M160, FIND(" ", Overall!M160)) - FIND(" ", Overall!M160) - 1) &amp; ", " &amp; MID(Overall!M160, FIND(",", Overall!M160, FIND(",",Overall!M160) + 1) + 2, LEN(Overall!M160))),"")</f>
        <v>44742</v>
      </c>
      <c r="P158" s="7">
        <f>IF(Overall!N160&lt;&gt;"",DATEVALUE(MID(Overall!N160, FIND(",", Overall!N160) + 2, FIND(" ", Overall!N160) - FIND(",", Overall!N160) - 1) &amp; " " &amp; MID(Overall!N160, FIND(" ", Overall!N160) + 1, FIND(",", Overall!N160, FIND(" ", Overall!N160)) - FIND(" ", Overall!N160) - 1) &amp; ", " &amp; MID(Overall!N160, FIND(",", Overall!N160, FIND(",",Overall!N160) + 1) + 2, LEN(Overall!N160))),"")</f>
        <v>44502</v>
      </c>
      <c r="Q158" s="7">
        <f>IF(Overall!O160&lt;&gt;"",DATEVALUE(MID(Overall!O160, FIND(",", Overall!O160) + 2, FIND(" ", Overall!O160) - FIND(",", Overall!O160) - 1) &amp; " " &amp; MID(Overall!O160, FIND(" ", Overall!O160) + 1, FIND(",", Overall!O160, FIND(" ", Overall!O160)) - FIND(" ", Overall!O160) - 1) &amp; ", " &amp; MID(Overall!O160, FIND(",", Overall!O160, FIND(",",Overall!O160) + 1) + 2, LEN(Overall!O160))),"")</f>
        <v>44481</v>
      </c>
      <c r="R158" s="5">
        <f t="shared" si="4"/>
        <v>6</v>
      </c>
      <c r="S158" s="10">
        <f>IF(Overall!$A160&lt;&gt;"",IF(AND(MONTH($N158) &lt;= 1, MONTH($O158) &gt;= 1), IF($R158 &lt;&gt; "", $H158/$R158, ""), ""),"")</f>
        <v>100000</v>
      </c>
      <c r="T158" s="10">
        <f>IF(Overall!$A160&lt;&gt;"",IF(AND(MONTH($N158) &lt;= 2, MONTH($O158) &gt;= 2), IF($R158 &lt;&gt; "", $H158/$R158, ""), ""),"")</f>
        <v>100000</v>
      </c>
      <c r="U158" s="10">
        <f>IF(Overall!$A160&lt;&gt;"",IF(AND(MONTH($N158) &lt;= 3, MONTH($O158) &gt;= 3), IF($R158 &lt;&gt; "", $H158/$R158, ""), ""),"")</f>
        <v>100000</v>
      </c>
      <c r="V158" s="10">
        <f>IF(Overall!$A160&lt;&gt;"",IF(AND(MONTH($N158) &lt;= 4, MONTH($O158) &gt;= 4), IF($R158 &lt;&gt; "", $H158/$R158, ""), ""),"")</f>
        <v>100000</v>
      </c>
      <c r="W158" s="10">
        <f>IF(Overall!$A160&lt;&gt;"",IF(AND(MONTH($N158) &lt;= 5, MONTH($O158) &gt;= 5), IF($R158 &lt;&gt; "", $H158/$R158, ""), ""),"")</f>
        <v>100000</v>
      </c>
      <c r="X158" s="10">
        <f>IF(Overall!$A160&lt;&gt;"",IF(AND(MONTH($N158) &lt;= 6, MONTH($O158) &gt;= 6), IF($R158 &lt;&gt; "", $H158/$R158, ""), ""),"")</f>
        <v>100000</v>
      </c>
      <c r="Y158" s="10" t="str">
        <f>IF(Overall!$A160&lt;&gt;"",IF(AND(MONTH($N158) &lt;= 7, MONTH($O158) &gt;= 7 ), IF($R158 &lt;&gt; "", $H158/$R158, ""), ""),"")</f>
        <v/>
      </c>
      <c r="Z158" s="10" t="str">
        <f>IF(Overall!$A160&lt;&gt;"",IF(AND(MONTH($N158) &lt;= 8, MONTH($O158) &gt;= 8), IF($R158 &lt;&gt; "", $H158/$R158, ""), ""),"")</f>
        <v/>
      </c>
      <c r="AA158" s="10" t="str">
        <f>IF(Overall!$A160&lt;&gt;"",IF(AND(MONTH($N158) &lt;= 9, MONTH($O158) &gt;= 9), IF($R158 &lt;&gt; "", $H158/$R158, ""), ""),"")</f>
        <v/>
      </c>
      <c r="AB158" s="10" t="str">
        <f>IF(Overall!$A160&lt;&gt;"",IF(AND(MONTH($N158) &lt;= 10, MONTH($O158) &gt;= 10), IF($R158 &lt;&gt; "", $H158/$R158, ""), ""),"")</f>
        <v/>
      </c>
      <c r="AC158" s="10" t="str">
        <f>IF(Overall!$A160&lt;&gt;"",IF(AND(MONTH($N158) &lt;= 11, MONTH($O158) &gt;= 11), IF($R158 &lt;&gt; "", $H158/$R158, ""), ""),"")</f>
        <v/>
      </c>
      <c r="AD158" s="10" t="str">
        <f>IF(Overall!$A160&lt;&gt;"",IF(AND(MONTH($N158) &lt;= 12, MONTH($O158) &gt;= 12), IF($R158 &lt;&gt; "", $H158/$R158, ""), ""),"")</f>
        <v/>
      </c>
      <c r="AF158" s="10" t="str">
        <f ca="1">IFERROR(IF(AND(NOW()&lt;= EOMONTH(DATE(YEAR($O158),1, 1), 0), Overall!$A160&lt;&gt;"", MONTH($N158) &lt;= 1, MONTH($O158) &gt;= 1), IF($R158 &lt;&gt; "", $H158/$R158, ""), ""), "")</f>
        <v/>
      </c>
      <c r="AG158" s="10" t="str">
        <f ca="1">IFERROR(IF(AND(NOW()&lt;= EOMONTH(DATE(YEAR($O158),2, 1), 0), Overall!$A160&lt;&gt;"", MONTH($N158) &lt;= 2, MONTH($O158) &gt;= 2), IF($R158 &lt;&gt; "", $H158/$R158, ""), ""), "")</f>
        <v/>
      </c>
      <c r="AH158" s="10" t="str">
        <f ca="1">IFERROR(IF(AND(NOW()&lt;= EOMONTH(DATE(YEAR($O158),3, 1), 0), Overall!$A160&lt;&gt;"", MONTH($N158) &lt;= 3, MONTH($O158) &gt;= 3), IF($R158 &lt;&gt; "", $H158/$R158, ""), ""), "")</f>
        <v/>
      </c>
      <c r="AI158" s="10" t="str">
        <f ca="1">IFERROR(IF(AND(NOW()&lt;= EOMONTH(DATE(YEAR($O158),4, 1), 0), Overall!$A160&lt;&gt;"", MONTH($N158) &lt;= 4, MONTH($O158) &gt;= 4), IF($R158 &lt;&gt; "", $H158/$R158, ""), ""), "")</f>
        <v/>
      </c>
      <c r="AJ158" s="10" t="str">
        <f ca="1">IFERROR(IF(AND(NOW()&lt;= EOMONTH(DATE(YEAR($O158),5, 1), 0), Overall!$A160&lt;&gt;"", MONTH($N158) &lt;= 5, MONTH($O158) &gt;= 5), IF($R158 &lt;&gt; "", $H158/$R158, ""), ""), "")</f>
        <v/>
      </c>
      <c r="AK158" s="10" t="str">
        <f ca="1">IFERROR(IF(AND(NOW()&lt;= EOMONTH(DATE(YEAR($O158),6, 1), 0), Overall!$A160&lt;&gt;"", MONTH($N158) &lt;= 6, MONTH($O158) &gt;= 6), IF($R158 &lt;&gt; "", $H158/$R158, ""), ""), "")</f>
        <v/>
      </c>
      <c r="AL158" s="10" t="str">
        <f ca="1">IFERROR(IF(AND(NOW()&lt;= EOMONTH(DATE(YEAR($O158),7, 1), 0), Overall!$A160&lt;&gt;"", MONTH($N158) &lt;= 7, MONTH($O158) &gt;= 7), IF($R158 &lt;&gt; "", $H158/$R158, ""), ""), "")</f>
        <v/>
      </c>
      <c r="AM158" s="10" t="str">
        <f ca="1">IFERROR(IF(AND(NOW()&lt;= EOMONTH(DATE(YEAR($O158),8, 1), 0), Overall!$A160&lt;&gt;"", MONTH($N158) &lt;= 8, MONTH($O158) &gt;= 8), IF($R158 &lt;&gt; "", $H158/$R158, ""), ""), "")</f>
        <v/>
      </c>
      <c r="AN158" s="10" t="str">
        <f ca="1">IFERROR(IF(AND(NOW()&lt;= EOMONTH(DATE(YEAR($O158),9, 1), 0), Overall!$A160&lt;&gt;"", MONTH($N158) &lt;= 9, MONTH($O158) &gt;= 9), IF($R158 &lt;&gt; "", $H158/$R158, ""), ""), "")</f>
        <v/>
      </c>
      <c r="AO158" s="10" t="str">
        <f ca="1">IFERROR(IF(AND(NOW()&lt;= EOMONTH(DATE(YEAR($O158),10, 1), 0), Overall!$A160&lt;&gt;"", MONTH($N158) &lt;= 10, MONTH($O158) &gt;= 10), IF($R158 &lt;&gt; "", $H158/$R158, ""), ""), "")</f>
        <v/>
      </c>
      <c r="AP158" s="10" t="str">
        <f ca="1">IFERROR(IF(AND(NOW()&lt;= EOMONTH(DATE(YEAR($O158),11, 1), 0), Overall!$A160&lt;&gt;"", MONTH($N158) &lt;=11, MONTH($O158) &gt;= 11), IF($R158 &lt;&gt; "", $H158/$R158, ""), ""), "")</f>
        <v/>
      </c>
      <c r="AQ158" s="10" t="str">
        <f ca="1">IFERROR(IF(AND(NOW()&lt;= EOMONTH(DATE(YEAR($O158),12, 1), 0), Overall!$A160&lt;&gt;"", MONTH($N158) &lt;= 12, MONTH($O158) &gt;= 12), IF($R158 &lt;&gt; "", $H158/$R158, ""), ""), "")</f>
        <v/>
      </c>
      <c r="AR158" s="16">
        <f t="shared" ca="1" si="5"/>
        <v>0</v>
      </c>
    </row>
    <row r="159" spans="1:44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6">
        <f>IF(Overall!F161&lt;&gt;"",VALUE(Overall!F161),"")</f>
        <v>300000</v>
      </c>
      <c r="I159" s="6">
        <f>IF(Overall!G161&lt;&gt;"",VALUE(Overall!G161),"")</f>
        <v>65</v>
      </c>
      <c r="J159" s="6">
        <f>IF(Overall!H161&lt;&gt;"",VALUE(Overall!H161),"")</f>
        <v>38</v>
      </c>
      <c r="K159" s="6">
        <f>IF(Overall!I161&lt;&gt;"",VALUE(Overall!I161),"")</f>
        <v>2.74</v>
      </c>
      <c r="L159" s="6">
        <f>IF(Overall!J161&lt;&gt;"",VALUE(Overall!J161),"")</f>
        <v>0.23</v>
      </c>
      <c r="M159" s="6">
        <f>IF(Overall!K161&lt;&gt;"",VALUE(Overall!K161),"")</f>
        <v>2.5099999999999998</v>
      </c>
      <c r="N159" s="7">
        <f>IF(Overall!L161&lt;&gt;"",DATEVALUE(MID(Overall!L161, FIND(",", Overall!L161) + 2, FIND(" ", Overall!L161) - FIND(",", Overall!L161) - 1) &amp; " " &amp; MID(Overall!L161, FIND(" ", Overall!L161) + 1, FIND(",", Overall!L161, FIND(" ", Overall!L161)) - FIND(" ", Overall!L161) - 1) &amp; ", " &amp; MID(Overall!L161, FIND(",", Overall!L161, FIND(",",Overall!L161) + 1) + 2, LEN(Overall!L161))),"")</f>
        <v>44562</v>
      </c>
      <c r="O159" s="7">
        <f>IF(Overall!M161&lt;&gt;"",DATEVALUE(MID(Overall!M161, FIND(",", Overall!M161) + 2, FIND(" ", Overall!M161) - FIND(",", Overall!M161) - 1) &amp; " " &amp; MID(Overall!M161, FIND(" ", Overall!M161) + 1, FIND(",", Overall!M161, FIND(" ", Overall!M161)) - FIND(" ", Overall!M161) - 1) &amp; ", " &amp; MID(Overall!M161, FIND(",", Overall!M161, FIND(",",Overall!M161) + 1) + 2, LEN(Overall!M161))),"")</f>
        <v>44742</v>
      </c>
      <c r="P159" s="7">
        <f>IF(Overall!N161&lt;&gt;"",DATEVALUE(MID(Overall!N161, FIND(",", Overall!N161) + 2, FIND(" ", Overall!N161) - FIND(",", Overall!N161) - 1) &amp; " " &amp; MID(Overall!N161, FIND(" ", Overall!N161) + 1, FIND(",", Overall!N161, FIND(" ", Overall!N161)) - FIND(" ", Overall!N161) - 1) &amp; ", " &amp; MID(Overall!N161, FIND(",", Overall!N161, FIND(",",Overall!N161) + 1) + 2, LEN(Overall!N161))),"")</f>
        <v>44502</v>
      </c>
      <c r="Q159" s="7">
        <f>IF(Overall!O161&lt;&gt;"",DATEVALUE(MID(Overall!O161, FIND(",", Overall!O161) + 2, FIND(" ", Overall!O161) - FIND(",", Overall!O161) - 1) &amp; " " &amp; MID(Overall!O161, FIND(" ", Overall!O161) + 1, FIND(",", Overall!O161, FIND(" ", Overall!O161)) - FIND(" ", Overall!O161) - 1) &amp; ", " &amp; MID(Overall!O161, FIND(",", Overall!O161, FIND(",",Overall!O161) + 1) + 2, LEN(Overall!O161))),"")</f>
        <v>44481</v>
      </c>
      <c r="R159" s="5">
        <f t="shared" si="4"/>
        <v>6</v>
      </c>
      <c r="S159" s="10">
        <f>IF(Overall!$A161&lt;&gt;"",IF(AND(MONTH($N159) &lt;= 1, MONTH($O159) &gt;= 1), IF($R159 &lt;&gt; "", $H159/$R159, ""), ""),"")</f>
        <v>50000</v>
      </c>
      <c r="T159" s="10">
        <f>IF(Overall!$A161&lt;&gt;"",IF(AND(MONTH($N159) &lt;= 2, MONTH($O159) &gt;= 2), IF($R159 &lt;&gt; "", $H159/$R159, ""), ""),"")</f>
        <v>50000</v>
      </c>
      <c r="U159" s="10">
        <f>IF(Overall!$A161&lt;&gt;"",IF(AND(MONTH($N159) &lt;= 3, MONTH($O159) &gt;= 3), IF($R159 &lt;&gt; "", $H159/$R159, ""), ""),"")</f>
        <v>50000</v>
      </c>
      <c r="V159" s="10">
        <f>IF(Overall!$A161&lt;&gt;"",IF(AND(MONTH($N159) &lt;= 4, MONTH($O159) &gt;= 4), IF($R159 &lt;&gt; "", $H159/$R159, ""), ""),"")</f>
        <v>50000</v>
      </c>
      <c r="W159" s="10">
        <f>IF(Overall!$A161&lt;&gt;"",IF(AND(MONTH($N159) &lt;= 5, MONTH($O159) &gt;= 5), IF($R159 &lt;&gt; "", $H159/$R159, ""), ""),"")</f>
        <v>50000</v>
      </c>
      <c r="X159" s="10">
        <f>IF(Overall!$A161&lt;&gt;"",IF(AND(MONTH($N159) &lt;= 6, MONTH($O159) &gt;= 6), IF($R159 &lt;&gt; "", $H159/$R159, ""), ""),"")</f>
        <v>50000</v>
      </c>
      <c r="Y159" s="10" t="str">
        <f>IF(Overall!$A161&lt;&gt;"",IF(AND(MONTH($N159) &lt;= 7, MONTH($O159) &gt;= 7 ), IF($R159 &lt;&gt; "", $H159/$R159, ""), ""),"")</f>
        <v/>
      </c>
      <c r="Z159" s="10" t="str">
        <f>IF(Overall!$A161&lt;&gt;"",IF(AND(MONTH($N159) &lt;= 8, MONTH($O159) &gt;= 8), IF($R159 &lt;&gt; "", $H159/$R159, ""), ""),"")</f>
        <v/>
      </c>
      <c r="AA159" s="10" t="str">
        <f>IF(Overall!$A161&lt;&gt;"",IF(AND(MONTH($N159) &lt;= 9, MONTH($O159) &gt;= 9), IF($R159 &lt;&gt; "", $H159/$R159, ""), ""),"")</f>
        <v/>
      </c>
      <c r="AB159" s="10" t="str">
        <f>IF(Overall!$A161&lt;&gt;"",IF(AND(MONTH($N159) &lt;= 10, MONTH($O159) &gt;= 10), IF($R159 &lt;&gt; "", $H159/$R159, ""), ""),"")</f>
        <v/>
      </c>
      <c r="AC159" s="10" t="str">
        <f>IF(Overall!$A161&lt;&gt;"",IF(AND(MONTH($N159) &lt;= 11, MONTH($O159) &gt;= 11), IF($R159 &lt;&gt; "", $H159/$R159, ""), ""),"")</f>
        <v/>
      </c>
      <c r="AD159" s="10" t="str">
        <f>IF(Overall!$A161&lt;&gt;"",IF(AND(MONTH($N159) &lt;= 12, MONTH($O159) &gt;= 12), IF($R159 &lt;&gt; "", $H159/$R159, ""), ""),"")</f>
        <v/>
      </c>
      <c r="AF159" s="10" t="str">
        <f ca="1">IFERROR(IF(AND(NOW()&lt;= EOMONTH(DATE(YEAR($O159),1, 1), 0), Overall!$A161&lt;&gt;"", MONTH($N159) &lt;= 1, MONTH($O159) &gt;= 1), IF($R159 &lt;&gt; "", $H159/$R159, ""), ""), "")</f>
        <v/>
      </c>
      <c r="AG159" s="10" t="str">
        <f ca="1">IFERROR(IF(AND(NOW()&lt;= EOMONTH(DATE(YEAR($O159),2, 1), 0), Overall!$A161&lt;&gt;"", MONTH($N159) &lt;= 2, MONTH($O159) &gt;= 2), IF($R159 &lt;&gt; "", $H159/$R159, ""), ""), "")</f>
        <v/>
      </c>
      <c r="AH159" s="10" t="str">
        <f ca="1">IFERROR(IF(AND(NOW()&lt;= EOMONTH(DATE(YEAR($O159),3, 1), 0), Overall!$A161&lt;&gt;"", MONTH($N159) &lt;= 3, MONTH($O159) &gt;= 3), IF($R159 &lt;&gt; "", $H159/$R159, ""), ""), "")</f>
        <v/>
      </c>
      <c r="AI159" s="10" t="str">
        <f ca="1">IFERROR(IF(AND(NOW()&lt;= EOMONTH(DATE(YEAR($O159),4, 1), 0), Overall!$A161&lt;&gt;"", MONTH($N159) &lt;= 4, MONTH($O159) &gt;= 4), IF($R159 &lt;&gt; "", $H159/$R159, ""), ""), "")</f>
        <v/>
      </c>
      <c r="AJ159" s="10" t="str">
        <f ca="1">IFERROR(IF(AND(NOW()&lt;= EOMONTH(DATE(YEAR($O159),5, 1), 0), Overall!$A161&lt;&gt;"", MONTH($N159) &lt;= 5, MONTH($O159) &gt;= 5), IF($R159 &lt;&gt; "", $H159/$R159, ""), ""), "")</f>
        <v/>
      </c>
      <c r="AK159" s="10" t="str">
        <f ca="1">IFERROR(IF(AND(NOW()&lt;= EOMONTH(DATE(YEAR($O159),6, 1), 0), Overall!$A161&lt;&gt;"", MONTH($N159) &lt;= 6, MONTH($O159) &gt;= 6), IF($R159 &lt;&gt; "", $H159/$R159, ""), ""), "")</f>
        <v/>
      </c>
      <c r="AL159" s="10" t="str">
        <f ca="1">IFERROR(IF(AND(NOW()&lt;= EOMONTH(DATE(YEAR($O159),7, 1), 0), Overall!$A161&lt;&gt;"", MONTH($N159) &lt;= 7, MONTH($O159) &gt;= 7), IF($R159 &lt;&gt; "", $H159/$R159, ""), ""), "")</f>
        <v/>
      </c>
      <c r="AM159" s="10" t="str">
        <f ca="1">IFERROR(IF(AND(NOW()&lt;= EOMONTH(DATE(YEAR($O159),8, 1), 0), Overall!$A161&lt;&gt;"", MONTH($N159) &lt;= 8, MONTH($O159) &gt;= 8), IF($R159 &lt;&gt; "", $H159/$R159, ""), ""), "")</f>
        <v/>
      </c>
      <c r="AN159" s="10" t="str">
        <f ca="1">IFERROR(IF(AND(NOW()&lt;= EOMONTH(DATE(YEAR($O159),9, 1), 0), Overall!$A161&lt;&gt;"", MONTH($N159) &lt;= 9, MONTH($O159) &gt;= 9), IF($R159 &lt;&gt; "", $H159/$R159, ""), ""), "")</f>
        <v/>
      </c>
      <c r="AO159" s="10" t="str">
        <f ca="1">IFERROR(IF(AND(NOW()&lt;= EOMONTH(DATE(YEAR($O159),10, 1), 0), Overall!$A161&lt;&gt;"", MONTH($N159) &lt;= 10, MONTH($O159) &gt;= 10), IF($R159 &lt;&gt; "", $H159/$R159, ""), ""), "")</f>
        <v/>
      </c>
      <c r="AP159" s="10" t="str">
        <f ca="1">IFERROR(IF(AND(NOW()&lt;= EOMONTH(DATE(YEAR($O159),11, 1), 0), Overall!$A161&lt;&gt;"", MONTH($N159) &lt;=11, MONTH($O159) &gt;= 11), IF($R159 &lt;&gt; "", $H159/$R159, ""), ""), "")</f>
        <v/>
      </c>
      <c r="AQ159" s="10" t="str">
        <f ca="1">IFERROR(IF(AND(NOW()&lt;= EOMONTH(DATE(YEAR($O159),12, 1), 0), Overall!$A161&lt;&gt;"", MONTH($N159) &lt;= 12, MONTH($O159) &gt;= 12), IF($R159 &lt;&gt; "", $H159/$R159, ""), ""), "")</f>
        <v/>
      </c>
      <c r="AR159" s="16">
        <f t="shared" ca="1" si="5"/>
        <v>0</v>
      </c>
    </row>
    <row r="160" spans="1:44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6">
        <f>IF(Overall!F162&lt;&gt;"",VALUE(Overall!F162),"")</f>
        <v>600000</v>
      </c>
      <c r="I160" s="6">
        <f>IF(Overall!G162&lt;&gt;"",VALUE(Overall!G162),"")</f>
        <v>65</v>
      </c>
      <c r="J160" s="6">
        <f>IF(Overall!H162&lt;&gt;"",VALUE(Overall!H162),"")</f>
        <v>38</v>
      </c>
      <c r="K160" s="6">
        <f>IF(Overall!I162&lt;&gt;"",VALUE(Overall!I162),"")</f>
        <v>2.74</v>
      </c>
      <c r="L160" s="6">
        <f>IF(Overall!J162&lt;&gt;"",VALUE(Overall!J162),"")</f>
        <v>0.22</v>
      </c>
      <c r="M160" s="6">
        <f>IF(Overall!K162&lt;&gt;"",VALUE(Overall!K162),"")</f>
        <v>2.52</v>
      </c>
      <c r="N160" s="7">
        <f>IF(Overall!L162&lt;&gt;"",DATEVALUE(MID(Overall!L162, FIND(",", Overall!L162) + 2, FIND(" ", Overall!L162) - FIND(",", Overall!L162) - 1) &amp; " " &amp; MID(Overall!L162, FIND(" ", Overall!L162) + 1, FIND(",", Overall!L162, FIND(" ", Overall!L162)) - FIND(" ", Overall!L162) - 1) &amp; ", " &amp; MID(Overall!L162, FIND(",", Overall!L162, FIND(",",Overall!L162) + 1) + 2, LEN(Overall!L162))),"")</f>
        <v>44562</v>
      </c>
      <c r="O160" s="7">
        <f>IF(Overall!M162&lt;&gt;"",DATEVALUE(MID(Overall!M162, FIND(",", Overall!M162) + 2, FIND(" ", Overall!M162) - FIND(",", Overall!M162) - 1) &amp; " " &amp; MID(Overall!M162, FIND(" ", Overall!M162) + 1, FIND(",", Overall!M162, FIND(" ", Overall!M162)) - FIND(" ", Overall!M162) - 1) &amp; ", " &amp; MID(Overall!M162, FIND(",", Overall!M162, FIND(",",Overall!M162) + 1) + 2, LEN(Overall!M162))),"")</f>
        <v>44742</v>
      </c>
      <c r="P160" s="7">
        <f>IF(Overall!N162&lt;&gt;"",DATEVALUE(MID(Overall!N162, FIND(",", Overall!N162) + 2, FIND(" ", Overall!N162) - FIND(",", Overall!N162) - 1) &amp; " " &amp; MID(Overall!N162, FIND(" ", Overall!N162) + 1, FIND(",", Overall!N162, FIND(" ", Overall!N162)) - FIND(" ", Overall!N162) - 1) &amp; ", " &amp; MID(Overall!N162, FIND(",", Overall!N162, FIND(",",Overall!N162) + 1) + 2, LEN(Overall!N162))),"")</f>
        <v>44502</v>
      </c>
      <c r="Q160" s="7">
        <f>IF(Overall!O162&lt;&gt;"",DATEVALUE(MID(Overall!O162, FIND(",", Overall!O162) + 2, FIND(" ", Overall!O162) - FIND(",", Overall!O162) - 1) &amp; " " &amp; MID(Overall!O162, FIND(" ", Overall!O162) + 1, FIND(",", Overall!O162, FIND(" ", Overall!O162)) - FIND(" ", Overall!O162) - 1) &amp; ", " &amp; MID(Overall!O162, FIND(",", Overall!O162, FIND(",",Overall!O162) + 1) + 2, LEN(Overall!O162))),"")</f>
        <v>44481</v>
      </c>
      <c r="R160" s="5">
        <f t="shared" si="4"/>
        <v>6</v>
      </c>
      <c r="S160" s="10">
        <f>IF(Overall!$A162&lt;&gt;"",IF(AND(MONTH($N160) &lt;= 1, MONTH($O160) &gt;= 1), IF($R160 &lt;&gt; "", $H160/$R160, ""), ""),"")</f>
        <v>100000</v>
      </c>
      <c r="T160" s="10">
        <f>IF(Overall!$A162&lt;&gt;"",IF(AND(MONTH($N160) &lt;= 2, MONTH($O160) &gt;= 2), IF($R160 &lt;&gt; "", $H160/$R160, ""), ""),"")</f>
        <v>100000</v>
      </c>
      <c r="U160" s="10">
        <f>IF(Overall!$A162&lt;&gt;"",IF(AND(MONTH($N160) &lt;= 3, MONTH($O160) &gt;= 3), IF($R160 &lt;&gt; "", $H160/$R160, ""), ""),"")</f>
        <v>100000</v>
      </c>
      <c r="V160" s="10">
        <f>IF(Overall!$A162&lt;&gt;"",IF(AND(MONTH($N160) &lt;= 4, MONTH($O160) &gt;= 4), IF($R160 &lt;&gt; "", $H160/$R160, ""), ""),"")</f>
        <v>100000</v>
      </c>
      <c r="W160" s="10">
        <f>IF(Overall!$A162&lt;&gt;"",IF(AND(MONTH($N160) &lt;= 5, MONTH($O160) &gt;= 5), IF($R160 &lt;&gt; "", $H160/$R160, ""), ""),"")</f>
        <v>100000</v>
      </c>
      <c r="X160" s="10">
        <f>IF(Overall!$A162&lt;&gt;"",IF(AND(MONTH($N160) &lt;= 6, MONTH($O160) &gt;= 6), IF($R160 &lt;&gt; "", $H160/$R160, ""), ""),"")</f>
        <v>100000</v>
      </c>
      <c r="Y160" s="10" t="str">
        <f>IF(Overall!$A162&lt;&gt;"",IF(AND(MONTH($N160) &lt;= 7, MONTH($O160) &gt;= 7 ), IF($R160 &lt;&gt; "", $H160/$R160, ""), ""),"")</f>
        <v/>
      </c>
      <c r="Z160" s="10" t="str">
        <f>IF(Overall!$A162&lt;&gt;"",IF(AND(MONTH($N160) &lt;= 8, MONTH($O160) &gt;= 8), IF($R160 &lt;&gt; "", $H160/$R160, ""), ""),"")</f>
        <v/>
      </c>
      <c r="AA160" s="10" t="str">
        <f>IF(Overall!$A162&lt;&gt;"",IF(AND(MONTH($N160) &lt;= 9, MONTH($O160) &gt;= 9), IF($R160 &lt;&gt; "", $H160/$R160, ""), ""),"")</f>
        <v/>
      </c>
      <c r="AB160" s="10" t="str">
        <f>IF(Overall!$A162&lt;&gt;"",IF(AND(MONTH($N160) &lt;= 10, MONTH($O160) &gt;= 10), IF($R160 &lt;&gt; "", $H160/$R160, ""), ""),"")</f>
        <v/>
      </c>
      <c r="AC160" s="10" t="str">
        <f>IF(Overall!$A162&lt;&gt;"",IF(AND(MONTH($N160) &lt;= 11, MONTH($O160) &gt;= 11), IF($R160 &lt;&gt; "", $H160/$R160, ""), ""),"")</f>
        <v/>
      </c>
      <c r="AD160" s="10" t="str">
        <f>IF(Overall!$A162&lt;&gt;"",IF(AND(MONTH($N160) &lt;= 12, MONTH($O160) &gt;= 12), IF($R160 &lt;&gt; "", $H160/$R160, ""), ""),"")</f>
        <v/>
      </c>
      <c r="AF160" s="10" t="str">
        <f ca="1">IFERROR(IF(AND(NOW()&lt;= EOMONTH(DATE(YEAR($O160),1, 1), 0), Overall!$A162&lt;&gt;"", MONTH($N160) &lt;= 1, MONTH($O160) &gt;= 1), IF($R160 &lt;&gt; "", $H160/$R160, ""), ""), "")</f>
        <v/>
      </c>
      <c r="AG160" s="10" t="str">
        <f ca="1">IFERROR(IF(AND(NOW()&lt;= EOMONTH(DATE(YEAR($O160),2, 1), 0), Overall!$A162&lt;&gt;"", MONTH($N160) &lt;= 2, MONTH($O160) &gt;= 2), IF($R160 &lt;&gt; "", $H160/$R160, ""), ""), "")</f>
        <v/>
      </c>
      <c r="AH160" s="10" t="str">
        <f ca="1">IFERROR(IF(AND(NOW()&lt;= EOMONTH(DATE(YEAR($O160),3, 1), 0), Overall!$A162&lt;&gt;"", MONTH($N160) &lt;= 3, MONTH($O160) &gt;= 3), IF($R160 &lt;&gt; "", $H160/$R160, ""), ""), "")</f>
        <v/>
      </c>
      <c r="AI160" s="10" t="str">
        <f ca="1">IFERROR(IF(AND(NOW()&lt;= EOMONTH(DATE(YEAR($O160),4, 1), 0), Overall!$A162&lt;&gt;"", MONTH($N160) &lt;= 4, MONTH($O160) &gt;= 4), IF($R160 &lt;&gt; "", $H160/$R160, ""), ""), "")</f>
        <v/>
      </c>
      <c r="AJ160" s="10" t="str">
        <f ca="1">IFERROR(IF(AND(NOW()&lt;= EOMONTH(DATE(YEAR($O160),5, 1), 0), Overall!$A162&lt;&gt;"", MONTH($N160) &lt;= 5, MONTH($O160) &gt;= 5), IF($R160 &lt;&gt; "", $H160/$R160, ""), ""), "")</f>
        <v/>
      </c>
      <c r="AK160" s="10" t="str">
        <f ca="1">IFERROR(IF(AND(NOW()&lt;= EOMONTH(DATE(YEAR($O160),6, 1), 0), Overall!$A162&lt;&gt;"", MONTH($N160) &lt;= 6, MONTH($O160) &gt;= 6), IF($R160 &lt;&gt; "", $H160/$R160, ""), ""), "")</f>
        <v/>
      </c>
      <c r="AL160" s="10" t="str">
        <f ca="1">IFERROR(IF(AND(NOW()&lt;= EOMONTH(DATE(YEAR($O160),7, 1), 0), Overall!$A162&lt;&gt;"", MONTH($N160) &lt;= 7, MONTH($O160) &gt;= 7), IF($R160 &lt;&gt; "", $H160/$R160, ""), ""), "")</f>
        <v/>
      </c>
      <c r="AM160" s="10" t="str">
        <f ca="1">IFERROR(IF(AND(NOW()&lt;= EOMONTH(DATE(YEAR($O160),8, 1), 0), Overall!$A162&lt;&gt;"", MONTH($N160) &lt;= 8, MONTH($O160) &gt;= 8), IF($R160 &lt;&gt; "", $H160/$R160, ""), ""), "")</f>
        <v/>
      </c>
      <c r="AN160" s="10" t="str">
        <f ca="1">IFERROR(IF(AND(NOW()&lt;= EOMONTH(DATE(YEAR($O160),9, 1), 0), Overall!$A162&lt;&gt;"", MONTH($N160) &lt;= 9, MONTH($O160) &gt;= 9), IF($R160 &lt;&gt; "", $H160/$R160, ""), ""), "")</f>
        <v/>
      </c>
      <c r="AO160" s="10" t="str">
        <f ca="1">IFERROR(IF(AND(NOW()&lt;= EOMONTH(DATE(YEAR($O160),10, 1), 0), Overall!$A162&lt;&gt;"", MONTH($N160) &lt;= 10, MONTH($O160) &gt;= 10), IF($R160 &lt;&gt; "", $H160/$R160, ""), ""), "")</f>
        <v/>
      </c>
      <c r="AP160" s="10" t="str">
        <f ca="1">IFERROR(IF(AND(NOW()&lt;= EOMONTH(DATE(YEAR($O160),11, 1), 0), Overall!$A162&lt;&gt;"", MONTH($N160) &lt;=11, MONTH($O160) &gt;= 11), IF($R160 &lt;&gt; "", $H160/$R160, ""), ""), "")</f>
        <v/>
      </c>
      <c r="AQ160" s="10" t="str">
        <f ca="1">IFERROR(IF(AND(NOW()&lt;= EOMONTH(DATE(YEAR($O160),12, 1), 0), Overall!$A162&lt;&gt;"", MONTH($N160) &lt;= 12, MONTH($O160) &gt;= 12), IF($R160 &lt;&gt; "", $H160/$R160, ""), ""), "")</f>
        <v/>
      </c>
      <c r="AR160" s="16">
        <f t="shared" ca="1" si="5"/>
        <v>0</v>
      </c>
    </row>
    <row r="161" spans="1:44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6">
        <f>IF(Overall!F163&lt;&gt;"",VALUE(Overall!F163),"")</f>
        <v>600000</v>
      </c>
      <c r="I161" s="6">
        <f>IF(Overall!G163&lt;&gt;"",VALUE(Overall!G163),"")</f>
        <v>64</v>
      </c>
      <c r="J161" s="6">
        <f>IF(Overall!H163&lt;&gt;"",VALUE(Overall!H163),"")</f>
        <v>38</v>
      </c>
      <c r="K161" s="6">
        <f>IF(Overall!I163&lt;&gt;"",VALUE(Overall!I163),"")</f>
        <v>2.4700000000000002</v>
      </c>
      <c r="L161" s="6">
        <f>IF(Overall!J163&lt;&gt;"",VALUE(Overall!J163),"")</f>
        <v>0.12</v>
      </c>
      <c r="M161" s="6">
        <f>IF(Overall!K163&lt;&gt;"",VALUE(Overall!K163),"")</f>
        <v>2.35</v>
      </c>
      <c r="N161" s="7">
        <f>IF(Overall!L163&lt;&gt;"",DATEVALUE(MID(Overall!L163, FIND(",", Overall!L163) + 2, FIND(" ", Overall!L163) - FIND(",", Overall!L163) - 1) &amp; " " &amp; MID(Overall!L163, FIND(" ", Overall!L163) + 1, FIND(",", Overall!L163, FIND(" ", Overall!L163)) - FIND(" ", Overall!L163) - 1) &amp; ", " &amp; MID(Overall!L163, FIND(",", Overall!L163, FIND(",",Overall!L163) + 1) + 2, LEN(Overall!L163))),"")</f>
        <v>44562</v>
      </c>
      <c r="O161" s="7">
        <f>IF(Overall!M163&lt;&gt;"",DATEVALUE(MID(Overall!M163, FIND(",", Overall!M163) + 2, FIND(" ", Overall!M163) - FIND(",", Overall!M163) - 1) &amp; " " &amp; MID(Overall!M163, FIND(" ", Overall!M163) + 1, FIND(",", Overall!M163, FIND(" ", Overall!M163)) - FIND(" ", Overall!M163) - 1) &amp; ", " &amp; MID(Overall!M163, FIND(",", Overall!M163, FIND(",",Overall!M163) + 1) + 2, LEN(Overall!M163))),"")</f>
        <v>44742</v>
      </c>
      <c r="P161" s="7">
        <f>IF(Overall!N163&lt;&gt;"",DATEVALUE(MID(Overall!N163, FIND(",", Overall!N163) + 2, FIND(" ", Overall!N163) - FIND(",", Overall!N163) - 1) &amp; " " &amp; MID(Overall!N163, FIND(" ", Overall!N163) + 1, FIND(",", Overall!N163, FIND(" ", Overall!N163)) - FIND(" ", Overall!N163) - 1) &amp; ", " &amp; MID(Overall!N163, FIND(",", Overall!N163, FIND(",",Overall!N163) + 1) + 2, LEN(Overall!N163))),"")</f>
        <v>44502</v>
      </c>
      <c r="Q161" s="7">
        <f>IF(Overall!O163&lt;&gt;"",DATEVALUE(MID(Overall!O163, FIND(",", Overall!O163) + 2, FIND(" ", Overall!O163) - FIND(",", Overall!O163) - 1) &amp; " " &amp; MID(Overall!O163, FIND(" ", Overall!O163) + 1, FIND(",", Overall!O163, FIND(" ", Overall!O163)) - FIND(" ", Overall!O163) - 1) &amp; ", " &amp; MID(Overall!O163, FIND(",", Overall!O163, FIND(",",Overall!O163) + 1) + 2, LEN(Overall!O163))),"")</f>
        <v>44481</v>
      </c>
      <c r="R161" s="5">
        <f t="shared" si="4"/>
        <v>6</v>
      </c>
      <c r="S161" s="10">
        <f>IF(Overall!$A163&lt;&gt;"",IF(AND(MONTH($N161) &lt;= 1, MONTH($O161) &gt;= 1), IF($R161 &lt;&gt; "", $H161/$R161, ""), ""),"")</f>
        <v>100000</v>
      </c>
      <c r="T161" s="10">
        <f>IF(Overall!$A163&lt;&gt;"",IF(AND(MONTH($N161) &lt;= 2, MONTH($O161) &gt;= 2), IF($R161 &lt;&gt; "", $H161/$R161, ""), ""),"")</f>
        <v>100000</v>
      </c>
      <c r="U161" s="10">
        <f>IF(Overall!$A163&lt;&gt;"",IF(AND(MONTH($N161) &lt;= 3, MONTH($O161) &gt;= 3), IF($R161 &lt;&gt; "", $H161/$R161, ""), ""),"")</f>
        <v>100000</v>
      </c>
      <c r="V161" s="10">
        <f>IF(Overall!$A163&lt;&gt;"",IF(AND(MONTH($N161) &lt;= 4, MONTH($O161) &gt;= 4), IF($R161 &lt;&gt; "", $H161/$R161, ""), ""),"")</f>
        <v>100000</v>
      </c>
      <c r="W161" s="10">
        <f>IF(Overall!$A163&lt;&gt;"",IF(AND(MONTH($N161) &lt;= 5, MONTH($O161) &gt;= 5), IF($R161 &lt;&gt; "", $H161/$R161, ""), ""),"")</f>
        <v>100000</v>
      </c>
      <c r="X161" s="10">
        <f>IF(Overall!$A163&lt;&gt;"",IF(AND(MONTH($N161) &lt;= 6, MONTH($O161) &gt;= 6), IF($R161 &lt;&gt; "", $H161/$R161, ""), ""),"")</f>
        <v>100000</v>
      </c>
      <c r="Y161" s="10" t="str">
        <f>IF(Overall!$A163&lt;&gt;"",IF(AND(MONTH($N161) &lt;= 7, MONTH($O161) &gt;= 7 ), IF($R161 &lt;&gt; "", $H161/$R161, ""), ""),"")</f>
        <v/>
      </c>
      <c r="Z161" s="10" t="str">
        <f>IF(Overall!$A163&lt;&gt;"",IF(AND(MONTH($N161) &lt;= 8, MONTH($O161) &gt;= 8), IF($R161 &lt;&gt; "", $H161/$R161, ""), ""),"")</f>
        <v/>
      </c>
      <c r="AA161" s="10" t="str">
        <f>IF(Overall!$A163&lt;&gt;"",IF(AND(MONTH($N161) &lt;= 9, MONTH($O161) &gt;= 9), IF($R161 &lt;&gt; "", $H161/$R161, ""), ""),"")</f>
        <v/>
      </c>
      <c r="AB161" s="10" t="str">
        <f>IF(Overall!$A163&lt;&gt;"",IF(AND(MONTH($N161) &lt;= 10, MONTH($O161) &gt;= 10), IF($R161 &lt;&gt; "", $H161/$R161, ""), ""),"")</f>
        <v/>
      </c>
      <c r="AC161" s="10" t="str">
        <f>IF(Overall!$A163&lt;&gt;"",IF(AND(MONTH($N161) &lt;= 11, MONTH($O161) &gt;= 11), IF($R161 &lt;&gt; "", $H161/$R161, ""), ""),"")</f>
        <v/>
      </c>
      <c r="AD161" s="10" t="str">
        <f>IF(Overall!$A163&lt;&gt;"",IF(AND(MONTH($N161) &lt;= 12, MONTH($O161) &gt;= 12), IF($R161 &lt;&gt; "", $H161/$R161, ""), ""),"")</f>
        <v/>
      </c>
      <c r="AF161" s="10" t="str">
        <f ca="1">IFERROR(IF(AND(NOW()&lt;= EOMONTH(DATE(YEAR($O161),1, 1), 0), Overall!$A163&lt;&gt;"", MONTH($N161) &lt;= 1, MONTH($O161) &gt;= 1), IF($R161 &lt;&gt; "", $H161/$R161, ""), ""), "")</f>
        <v/>
      </c>
      <c r="AG161" s="10" t="str">
        <f ca="1">IFERROR(IF(AND(NOW()&lt;= EOMONTH(DATE(YEAR($O161),2, 1), 0), Overall!$A163&lt;&gt;"", MONTH($N161) &lt;= 2, MONTH($O161) &gt;= 2), IF($R161 &lt;&gt; "", $H161/$R161, ""), ""), "")</f>
        <v/>
      </c>
      <c r="AH161" s="10" t="str">
        <f ca="1">IFERROR(IF(AND(NOW()&lt;= EOMONTH(DATE(YEAR($O161),3, 1), 0), Overall!$A163&lt;&gt;"", MONTH($N161) &lt;= 3, MONTH($O161) &gt;= 3), IF($R161 &lt;&gt; "", $H161/$R161, ""), ""), "")</f>
        <v/>
      </c>
      <c r="AI161" s="10" t="str">
        <f ca="1">IFERROR(IF(AND(NOW()&lt;= EOMONTH(DATE(YEAR($O161),4, 1), 0), Overall!$A163&lt;&gt;"", MONTH($N161) &lt;= 4, MONTH($O161) &gt;= 4), IF($R161 &lt;&gt; "", $H161/$R161, ""), ""), "")</f>
        <v/>
      </c>
      <c r="AJ161" s="10" t="str">
        <f ca="1">IFERROR(IF(AND(NOW()&lt;= EOMONTH(DATE(YEAR($O161),5, 1), 0), Overall!$A163&lt;&gt;"", MONTH($N161) &lt;= 5, MONTH($O161) &gt;= 5), IF($R161 &lt;&gt; "", $H161/$R161, ""), ""), "")</f>
        <v/>
      </c>
      <c r="AK161" s="10" t="str">
        <f ca="1">IFERROR(IF(AND(NOW()&lt;= EOMONTH(DATE(YEAR($O161),6, 1), 0), Overall!$A163&lt;&gt;"", MONTH($N161) &lt;= 6, MONTH($O161) &gt;= 6), IF($R161 &lt;&gt; "", $H161/$R161, ""), ""), "")</f>
        <v/>
      </c>
      <c r="AL161" s="10" t="str">
        <f ca="1">IFERROR(IF(AND(NOW()&lt;= EOMONTH(DATE(YEAR($O161),7, 1), 0), Overall!$A163&lt;&gt;"", MONTH($N161) &lt;= 7, MONTH($O161) &gt;= 7), IF($R161 &lt;&gt; "", $H161/$R161, ""), ""), "")</f>
        <v/>
      </c>
      <c r="AM161" s="10" t="str">
        <f ca="1">IFERROR(IF(AND(NOW()&lt;= EOMONTH(DATE(YEAR($O161),8, 1), 0), Overall!$A163&lt;&gt;"", MONTH($N161) &lt;= 8, MONTH($O161) &gt;= 8), IF($R161 &lt;&gt; "", $H161/$R161, ""), ""), "")</f>
        <v/>
      </c>
      <c r="AN161" s="10" t="str">
        <f ca="1">IFERROR(IF(AND(NOW()&lt;= EOMONTH(DATE(YEAR($O161),9, 1), 0), Overall!$A163&lt;&gt;"", MONTH($N161) &lt;= 9, MONTH($O161) &gt;= 9), IF($R161 &lt;&gt; "", $H161/$R161, ""), ""), "")</f>
        <v/>
      </c>
      <c r="AO161" s="10" t="str">
        <f ca="1">IFERROR(IF(AND(NOW()&lt;= EOMONTH(DATE(YEAR($O161),10, 1), 0), Overall!$A163&lt;&gt;"", MONTH($N161) &lt;= 10, MONTH($O161) &gt;= 10), IF($R161 &lt;&gt; "", $H161/$R161, ""), ""), "")</f>
        <v/>
      </c>
      <c r="AP161" s="10" t="str">
        <f ca="1">IFERROR(IF(AND(NOW()&lt;= EOMONTH(DATE(YEAR($O161),11, 1), 0), Overall!$A163&lt;&gt;"", MONTH($N161) &lt;=11, MONTH($O161) &gt;= 11), IF($R161 &lt;&gt; "", $H161/$R161, ""), ""), "")</f>
        <v/>
      </c>
      <c r="AQ161" s="10" t="str">
        <f ca="1">IFERROR(IF(AND(NOW()&lt;= EOMONTH(DATE(YEAR($O161),12, 1), 0), Overall!$A163&lt;&gt;"", MONTH($N161) &lt;= 12, MONTH($O161) &gt;= 12), IF($R161 &lt;&gt; "", $H161/$R161, ""), ""), "")</f>
        <v/>
      </c>
      <c r="AR161" s="16">
        <f t="shared" ca="1" si="5"/>
        <v>0</v>
      </c>
    </row>
    <row r="162" spans="1:44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6">
        <f>IF(Overall!F164&lt;&gt;"",VALUE(Overall!F164),"")</f>
        <v>600000</v>
      </c>
      <c r="I162" s="6">
        <f>IF(Overall!G164&lt;&gt;"",VALUE(Overall!G164),"")</f>
        <v>65</v>
      </c>
      <c r="J162" s="6">
        <f>IF(Overall!H164&lt;&gt;"",VALUE(Overall!H164),"")</f>
        <v>38</v>
      </c>
      <c r="K162" s="6">
        <f>IF(Overall!I164&lt;&gt;"",VALUE(Overall!I164),"")</f>
        <v>2.71</v>
      </c>
      <c r="L162" s="6">
        <f>IF(Overall!J164&lt;&gt;"",VALUE(Overall!J164),"")</f>
        <v>0.19</v>
      </c>
      <c r="M162" s="6">
        <f>IF(Overall!K164&lt;&gt;"",VALUE(Overall!K164),"")</f>
        <v>2.52</v>
      </c>
      <c r="N162" s="7">
        <f>IF(Overall!L164&lt;&gt;"",DATEVALUE(MID(Overall!L164, FIND(",", Overall!L164) + 2, FIND(" ", Overall!L164) - FIND(",", Overall!L164) - 1) &amp; " " &amp; MID(Overall!L164, FIND(" ", Overall!L164) + 1, FIND(",", Overall!L164, FIND(" ", Overall!L164)) - FIND(" ", Overall!L164) - 1) &amp; ", " &amp; MID(Overall!L164, FIND(",", Overall!L164, FIND(",",Overall!L164) + 1) + 2, LEN(Overall!L164))),"")</f>
        <v>44562</v>
      </c>
      <c r="O162" s="7">
        <f>IF(Overall!M164&lt;&gt;"",DATEVALUE(MID(Overall!M164, FIND(",", Overall!M164) + 2, FIND(" ", Overall!M164) - FIND(",", Overall!M164) - 1) &amp; " " &amp; MID(Overall!M164, FIND(" ", Overall!M164) + 1, FIND(",", Overall!M164, FIND(" ", Overall!M164)) - FIND(" ", Overall!M164) - 1) &amp; ", " &amp; MID(Overall!M164, FIND(",", Overall!M164, FIND(",",Overall!M164) + 1) + 2, LEN(Overall!M164))),"")</f>
        <v>44742</v>
      </c>
      <c r="P162" s="7">
        <f>IF(Overall!N164&lt;&gt;"",DATEVALUE(MID(Overall!N164, FIND(",", Overall!N164) + 2, FIND(" ", Overall!N164) - FIND(",", Overall!N164) - 1) &amp; " " &amp; MID(Overall!N164, FIND(" ", Overall!N164) + 1, FIND(",", Overall!N164, FIND(" ", Overall!N164)) - FIND(" ", Overall!N164) - 1) &amp; ", " &amp; MID(Overall!N164, FIND(",", Overall!N164, FIND(",",Overall!N164) + 1) + 2, LEN(Overall!N164))),"")</f>
        <v>44502</v>
      </c>
      <c r="Q162" s="7">
        <f>IF(Overall!O164&lt;&gt;"",DATEVALUE(MID(Overall!O164, FIND(",", Overall!O164) + 2, FIND(" ", Overall!O164) - FIND(",", Overall!O164) - 1) &amp; " " &amp; MID(Overall!O164, FIND(" ", Overall!O164) + 1, FIND(",", Overall!O164, FIND(" ", Overall!O164)) - FIND(" ", Overall!O164) - 1) &amp; ", " &amp; MID(Overall!O164, FIND(",", Overall!O164, FIND(",",Overall!O164) + 1) + 2, LEN(Overall!O164))),"")</f>
        <v>44481</v>
      </c>
      <c r="R162" s="5">
        <f t="shared" si="4"/>
        <v>6</v>
      </c>
      <c r="S162" s="10">
        <f>IF(Overall!$A164&lt;&gt;"",IF(AND(MONTH($N162) &lt;= 1, MONTH($O162) &gt;= 1), IF($R162 &lt;&gt; "", $H162/$R162, ""), ""),"")</f>
        <v>100000</v>
      </c>
      <c r="T162" s="10">
        <f>IF(Overall!$A164&lt;&gt;"",IF(AND(MONTH($N162) &lt;= 2, MONTH($O162) &gt;= 2), IF($R162 &lt;&gt; "", $H162/$R162, ""), ""),"")</f>
        <v>100000</v>
      </c>
      <c r="U162" s="10">
        <f>IF(Overall!$A164&lt;&gt;"",IF(AND(MONTH($N162) &lt;= 3, MONTH($O162) &gt;= 3), IF($R162 &lt;&gt; "", $H162/$R162, ""), ""),"")</f>
        <v>100000</v>
      </c>
      <c r="V162" s="10">
        <f>IF(Overall!$A164&lt;&gt;"",IF(AND(MONTH($N162) &lt;= 4, MONTH($O162) &gt;= 4), IF($R162 &lt;&gt; "", $H162/$R162, ""), ""),"")</f>
        <v>100000</v>
      </c>
      <c r="W162" s="10">
        <f>IF(Overall!$A164&lt;&gt;"",IF(AND(MONTH($N162) &lt;= 5, MONTH($O162) &gt;= 5), IF($R162 &lt;&gt; "", $H162/$R162, ""), ""),"")</f>
        <v>100000</v>
      </c>
      <c r="X162" s="10">
        <f>IF(Overall!$A164&lt;&gt;"",IF(AND(MONTH($N162) &lt;= 6, MONTH($O162) &gt;= 6), IF($R162 &lt;&gt; "", $H162/$R162, ""), ""),"")</f>
        <v>100000</v>
      </c>
      <c r="Y162" s="10" t="str">
        <f>IF(Overall!$A164&lt;&gt;"",IF(AND(MONTH($N162) &lt;= 7, MONTH($O162) &gt;= 7 ), IF($R162 &lt;&gt; "", $H162/$R162, ""), ""),"")</f>
        <v/>
      </c>
      <c r="Z162" s="10" t="str">
        <f>IF(Overall!$A164&lt;&gt;"",IF(AND(MONTH($N162) &lt;= 8, MONTH($O162) &gt;= 8), IF($R162 &lt;&gt; "", $H162/$R162, ""), ""),"")</f>
        <v/>
      </c>
      <c r="AA162" s="10" t="str">
        <f>IF(Overall!$A164&lt;&gt;"",IF(AND(MONTH($N162) &lt;= 9, MONTH($O162) &gt;= 9), IF($R162 &lt;&gt; "", $H162/$R162, ""), ""),"")</f>
        <v/>
      </c>
      <c r="AB162" s="10" t="str">
        <f>IF(Overall!$A164&lt;&gt;"",IF(AND(MONTH($N162) &lt;= 10, MONTH($O162) &gt;= 10), IF($R162 &lt;&gt; "", $H162/$R162, ""), ""),"")</f>
        <v/>
      </c>
      <c r="AC162" s="10" t="str">
        <f>IF(Overall!$A164&lt;&gt;"",IF(AND(MONTH($N162) &lt;= 11, MONTH($O162) &gt;= 11), IF($R162 &lt;&gt; "", $H162/$R162, ""), ""),"")</f>
        <v/>
      </c>
      <c r="AD162" s="10" t="str">
        <f>IF(Overall!$A164&lt;&gt;"",IF(AND(MONTH($N162) &lt;= 12, MONTH($O162) &gt;= 12), IF($R162 &lt;&gt; "", $H162/$R162, ""), ""),"")</f>
        <v/>
      </c>
      <c r="AF162" s="10" t="str">
        <f ca="1">IFERROR(IF(AND(NOW()&lt;= EOMONTH(DATE(YEAR($O162),1, 1), 0), Overall!$A164&lt;&gt;"", MONTH($N162) &lt;= 1, MONTH($O162) &gt;= 1), IF($R162 &lt;&gt; "", $H162/$R162, ""), ""), "")</f>
        <v/>
      </c>
      <c r="AG162" s="10" t="str">
        <f ca="1">IFERROR(IF(AND(NOW()&lt;= EOMONTH(DATE(YEAR($O162),2, 1), 0), Overall!$A164&lt;&gt;"", MONTH($N162) &lt;= 2, MONTH($O162) &gt;= 2), IF($R162 &lt;&gt; "", $H162/$R162, ""), ""), "")</f>
        <v/>
      </c>
      <c r="AH162" s="10" t="str">
        <f ca="1">IFERROR(IF(AND(NOW()&lt;= EOMONTH(DATE(YEAR($O162),3, 1), 0), Overall!$A164&lt;&gt;"", MONTH($N162) &lt;= 3, MONTH($O162) &gt;= 3), IF($R162 &lt;&gt; "", $H162/$R162, ""), ""), "")</f>
        <v/>
      </c>
      <c r="AI162" s="10" t="str">
        <f ca="1">IFERROR(IF(AND(NOW()&lt;= EOMONTH(DATE(YEAR($O162),4, 1), 0), Overall!$A164&lt;&gt;"", MONTH($N162) &lt;= 4, MONTH($O162) &gt;= 4), IF($R162 &lt;&gt; "", $H162/$R162, ""), ""), "")</f>
        <v/>
      </c>
      <c r="AJ162" s="10" t="str">
        <f ca="1">IFERROR(IF(AND(NOW()&lt;= EOMONTH(DATE(YEAR($O162),5, 1), 0), Overall!$A164&lt;&gt;"", MONTH($N162) &lt;= 5, MONTH($O162) &gt;= 5), IF($R162 &lt;&gt; "", $H162/$R162, ""), ""), "")</f>
        <v/>
      </c>
      <c r="AK162" s="10" t="str">
        <f ca="1">IFERROR(IF(AND(NOW()&lt;= EOMONTH(DATE(YEAR($O162),6, 1), 0), Overall!$A164&lt;&gt;"", MONTH($N162) &lt;= 6, MONTH($O162) &gt;= 6), IF($R162 &lt;&gt; "", $H162/$R162, ""), ""), "")</f>
        <v/>
      </c>
      <c r="AL162" s="10" t="str">
        <f ca="1">IFERROR(IF(AND(NOW()&lt;= EOMONTH(DATE(YEAR($O162),7, 1), 0), Overall!$A164&lt;&gt;"", MONTH($N162) &lt;= 7, MONTH($O162) &gt;= 7), IF($R162 &lt;&gt; "", $H162/$R162, ""), ""), "")</f>
        <v/>
      </c>
      <c r="AM162" s="10" t="str">
        <f ca="1">IFERROR(IF(AND(NOW()&lt;= EOMONTH(DATE(YEAR($O162),8, 1), 0), Overall!$A164&lt;&gt;"", MONTH($N162) &lt;= 8, MONTH($O162) &gt;= 8), IF($R162 &lt;&gt; "", $H162/$R162, ""), ""), "")</f>
        <v/>
      </c>
      <c r="AN162" s="10" t="str">
        <f ca="1">IFERROR(IF(AND(NOW()&lt;= EOMONTH(DATE(YEAR($O162),9, 1), 0), Overall!$A164&lt;&gt;"", MONTH($N162) &lt;= 9, MONTH($O162) &gt;= 9), IF($R162 &lt;&gt; "", $H162/$R162, ""), ""), "")</f>
        <v/>
      </c>
      <c r="AO162" s="10" t="str">
        <f ca="1">IFERROR(IF(AND(NOW()&lt;= EOMONTH(DATE(YEAR($O162),10, 1), 0), Overall!$A164&lt;&gt;"", MONTH($N162) &lt;= 10, MONTH($O162) &gt;= 10), IF($R162 &lt;&gt; "", $H162/$R162, ""), ""), "")</f>
        <v/>
      </c>
      <c r="AP162" s="10" t="str">
        <f ca="1">IFERROR(IF(AND(NOW()&lt;= EOMONTH(DATE(YEAR($O162),11, 1), 0), Overall!$A164&lt;&gt;"", MONTH($N162) &lt;=11, MONTH($O162) &gt;= 11), IF($R162 &lt;&gt; "", $H162/$R162, ""), ""), "")</f>
        <v/>
      </c>
      <c r="AQ162" s="10" t="str">
        <f ca="1">IFERROR(IF(AND(NOW()&lt;= EOMONTH(DATE(YEAR($O162),12, 1), 0), Overall!$A164&lt;&gt;"", MONTH($N162) &lt;= 12, MONTH($O162) &gt;= 12), IF($R162 &lt;&gt; "", $H162/$R162, ""), ""), "")</f>
        <v/>
      </c>
      <c r="AR162" s="16">
        <f t="shared" ca="1" si="5"/>
        <v>0</v>
      </c>
    </row>
    <row r="163" spans="1:44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6">
        <f>IF(Overall!F165&lt;&gt;"",VALUE(Overall!F165),"")</f>
        <v>600000</v>
      </c>
      <c r="I163" s="6">
        <f>IF(Overall!G165&lt;&gt;"",VALUE(Overall!G165),"")</f>
        <v>64</v>
      </c>
      <c r="J163" s="6">
        <f>IF(Overall!H165&lt;&gt;"",VALUE(Overall!H165),"")</f>
        <v>38</v>
      </c>
      <c r="K163" s="6">
        <f>IF(Overall!I165&lt;&gt;"",VALUE(Overall!I165),"")</f>
        <v>2.59</v>
      </c>
      <c r="L163" s="6">
        <f>IF(Overall!J165&lt;&gt;"",VALUE(Overall!J165),"")</f>
        <v>0.25</v>
      </c>
      <c r="M163" s="6">
        <f>IF(Overall!K165&lt;&gt;"",VALUE(Overall!K165),"")</f>
        <v>2.34</v>
      </c>
      <c r="N163" s="7">
        <f>IF(Overall!L165&lt;&gt;"",DATEVALUE(MID(Overall!L165, FIND(",", Overall!L165) + 2, FIND(" ", Overall!L165) - FIND(",", Overall!L165) - 1) &amp; " " &amp; MID(Overall!L165, FIND(" ", Overall!L165) + 1, FIND(",", Overall!L165, FIND(" ", Overall!L165)) - FIND(" ", Overall!L165) - 1) &amp; ", " &amp; MID(Overall!L165, FIND(",", Overall!L165, FIND(",",Overall!L165) + 1) + 2, LEN(Overall!L165))),"")</f>
        <v>44562</v>
      </c>
      <c r="O163" s="7">
        <f>IF(Overall!M165&lt;&gt;"",DATEVALUE(MID(Overall!M165, FIND(",", Overall!M165) + 2, FIND(" ", Overall!M165) - FIND(",", Overall!M165) - 1) &amp; " " &amp; MID(Overall!M165, FIND(" ", Overall!M165) + 1, FIND(",", Overall!M165, FIND(" ", Overall!M165)) - FIND(" ", Overall!M165) - 1) &amp; ", " &amp; MID(Overall!M165, FIND(",", Overall!M165, FIND(",",Overall!M165) + 1) + 2, LEN(Overall!M165))),"")</f>
        <v>44742</v>
      </c>
      <c r="P163" s="7">
        <f>IF(Overall!N165&lt;&gt;"",DATEVALUE(MID(Overall!N165, FIND(",", Overall!N165) + 2, FIND(" ", Overall!N165) - FIND(",", Overall!N165) - 1) &amp; " " &amp; MID(Overall!N165, FIND(" ", Overall!N165) + 1, FIND(",", Overall!N165, FIND(" ", Overall!N165)) - FIND(" ", Overall!N165) - 1) &amp; ", " &amp; MID(Overall!N165, FIND(",", Overall!N165, FIND(",",Overall!N165) + 1) + 2, LEN(Overall!N165))),"")</f>
        <v>44502</v>
      </c>
      <c r="Q163" s="7">
        <f>IF(Overall!O165&lt;&gt;"",DATEVALUE(MID(Overall!O165, FIND(",", Overall!O165) + 2, FIND(" ", Overall!O165) - FIND(",", Overall!O165) - 1) &amp; " " &amp; MID(Overall!O165, FIND(" ", Overall!O165) + 1, FIND(",", Overall!O165, FIND(" ", Overall!O165)) - FIND(" ", Overall!O165) - 1) &amp; ", " &amp; MID(Overall!O165, FIND(",", Overall!O165, FIND(",",Overall!O165) + 1) + 2, LEN(Overall!O165))),"")</f>
        <v>44481</v>
      </c>
      <c r="R163" s="5">
        <f t="shared" si="4"/>
        <v>6</v>
      </c>
      <c r="S163" s="10">
        <f>IF(Overall!$A165&lt;&gt;"",IF(AND(MONTH($N163) &lt;= 1, MONTH($O163) &gt;= 1), IF($R163 &lt;&gt; "", $H163/$R163, ""), ""),"")</f>
        <v>100000</v>
      </c>
      <c r="T163" s="10">
        <f>IF(Overall!$A165&lt;&gt;"",IF(AND(MONTH($N163) &lt;= 2, MONTH($O163) &gt;= 2), IF($R163 &lt;&gt; "", $H163/$R163, ""), ""),"")</f>
        <v>100000</v>
      </c>
      <c r="U163" s="10">
        <f>IF(Overall!$A165&lt;&gt;"",IF(AND(MONTH($N163) &lt;= 3, MONTH($O163) &gt;= 3), IF($R163 &lt;&gt; "", $H163/$R163, ""), ""),"")</f>
        <v>100000</v>
      </c>
      <c r="V163" s="10">
        <f>IF(Overall!$A165&lt;&gt;"",IF(AND(MONTH($N163) &lt;= 4, MONTH($O163) &gt;= 4), IF($R163 &lt;&gt; "", $H163/$R163, ""), ""),"")</f>
        <v>100000</v>
      </c>
      <c r="W163" s="10">
        <f>IF(Overall!$A165&lt;&gt;"",IF(AND(MONTH($N163) &lt;= 5, MONTH($O163) &gt;= 5), IF($R163 &lt;&gt; "", $H163/$R163, ""), ""),"")</f>
        <v>100000</v>
      </c>
      <c r="X163" s="10">
        <f>IF(Overall!$A165&lt;&gt;"",IF(AND(MONTH($N163) &lt;= 6, MONTH($O163) &gt;= 6), IF($R163 &lt;&gt; "", $H163/$R163, ""), ""),"")</f>
        <v>100000</v>
      </c>
      <c r="Y163" s="10" t="str">
        <f>IF(Overall!$A165&lt;&gt;"",IF(AND(MONTH($N163) &lt;= 7, MONTH($O163) &gt;= 7 ), IF($R163 &lt;&gt; "", $H163/$R163, ""), ""),"")</f>
        <v/>
      </c>
      <c r="Z163" s="10" t="str">
        <f>IF(Overall!$A165&lt;&gt;"",IF(AND(MONTH($N163) &lt;= 8, MONTH($O163) &gt;= 8), IF($R163 &lt;&gt; "", $H163/$R163, ""), ""),"")</f>
        <v/>
      </c>
      <c r="AA163" s="10" t="str">
        <f>IF(Overall!$A165&lt;&gt;"",IF(AND(MONTH($N163) &lt;= 9, MONTH($O163) &gt;= 9), IF($R163 &lt;&gt; "", $H163/$R163, ""), ""),"")</f>
        <v/>
      </c>
      <c r="AB163" s="10" t="str">
        <f>IF(Overall!$A165&lt;&gt;"",IF(AND(MONTH($N163) &lt;= 10, MONTH($O163) &gt;= 10), IF($R163 &lt;&gt; "", $H163/$R163, ""), ""),"")</f>
        <v/>
      </c>
      <c r="AC163" s="10" t="str">
        <f>IF(Overall!$A165&lt;&gt;"",IF(AND(MONTH($N163) &lt;= 11, MONTH($O163) &gt;= 11), IF($R163 &lt;&gt; "", $H163/$R163, ""), ""),"")</f>
        <v/>
      </c>
      <c r="AD163" s="10" t="str">
        <f>IF(Overall!$A165&lt;&gt;"",IF(AND(MONTH($N163) &lt;= 12, MONTH($O163) &gt;= 12), IF($R163 &lt;&gt; "", $H163/$R163, ""), ""),"")</f>
        <v/>
      </c>
      <c r="AF163" s="10" t="str">
        <f ca="1">IFERROR(IF(AND(NOW()&lt;= EOMONTH(DATE(YEAR($O163),1, 1), 0), Overall!$A165&lt;&gt;"", MONTH($N163) &lt;= 1, MONTH($O163) &gt;= 1), IF($R163 &lt;&gt; "", $H163/$R163, ""), ""), "")</f>
        <v/>
      </c>
      <c r="AG163" s="10" t="str">
        <f ca="1">IFERROR(IF(AND(NOW()&lt;= EOMONTH(DATE(YEAR($O163),2, 1), 0), Overall!$A165&lt;&gt;"", MONTH($N163) &lt;= 2, MONTH($O163) &gt;= 2), IF($R163 &lt;&gt; "", $H163/$R163, ""), ""), "")</f>
        <v/>
      </c>
      <c r="AH163" s="10" t="str">
        <f ca="1">IFERROR(IF(AND(NOW()&lt;= EOMONTH(DATE(YEAR($O163),3, 1), 0), Overall!$A165&lt;&gt;"", MONTH($N163) &lt;= 3, MONTH($O163) &gt;= 3), IF($R163 &lt;&gt; "", $H163/$R163, ""), ""), "")</f>
        <v/>
      </c>
      <c r="AI163" s="10" t="str">
        <f ca="1">IFERROR(IF(AND(NOW()&lt;= EOMONTH(DATE(YEAR($O163),4, 1), 0), Overall!$A165&lt;&gt;"", MONTH($N163) &lt;= 4, MONTH($O163) &gt;= 4), IF($R163 &lt;&gt; "", $H163/$R163, ""), ""), "")</f>
        <v/>
      </c>
      <c r="AJ163" s="10" t="str">
        <f ca="1">IFERROR(IF(AND(NOW()&lt;= EOMONTH(DATE(YEAR($O163),5, 1), 0), Overall!$A165&lt;&gt;"", MONTH($N163) &lt;= 5, MONTH($O163) &gt;= 5), IF($R163 &lt;&gt; "", $H163/$R163, ""), ""), "")</f>
        <v/>
      </c>
      <c r="AK163" s="10" t="str">
        <f ca="1">IFERROR(IF(AND(NOW()&lt;= EOMONTH(DATE(YEAR($O163),6, 1), 0), Overall!$A165&lt;&gt;"", MONTH($N163) &lt;= 6, MONTH($O163) &gt;= 6), IF($R163 &lt;&gt; "", $H163/$R163, ""), ""), "")</f>
        <v/>
      </c>
      <c r="AL163" s="10" t="str">
        <f ca="1">IFERROR(IF(AND(NOW()&lt;= EOMONTH(DATE(YEAR($O163),7, 1), 0), Overall!$A165&lt;&gt;"", MONTH($N163) &lt;= 7, MONTH($O163) &gt;= 7), IF($R163 &lt;&gt; "", $H163/$R163, ""), ""), "")</f>
        <v/>
      </c>
      <c r="AM163" s="10" t="str">
        <f ca="1">IFERROR(IF(AND(NOW()&lt;= EOMONTH(DATE(YEAR($O163),8, 1), 0), Overall!$A165&lt;&gt;"", MONTH($N163) &lt;= 8, MONTH($O163) &gt;= 8), IF($R163 &lt;&gt; "", $H163/$R163, ""), ""), "")</f>
        <v/>
      </c>
      <c r="AN163" s="10" t="str">
        <f ca="1">IFERROR(IF(AND(NOW()&lt;= EOMONTH(DATE(YEAR($O163),9, 1), 0), Overall!$A165&lt;&gt;"", MONTH($N163) &lt;= 9, MONTH($O163) &gt;= 9), IF($R163 &lt;&gt; "", $H163/$R163, ""), ""), "")</f>
        <v/>
      </c>
      <c r="AO163" s="10" t="str">
        <f ca="1">IFERROR(IF(AND(NOW()&lt;= EOMONTH(DATE(YEAR($O163),10, 1), 0), Overall!$A165&lt;&gt;"", MONTH($N163) &lt;= 10, MONTH($O163) &gt;= 10), IF($R163 &lt;&gt; "", $H163/$R163, ""), ""), "")</f>
        <v/>
      </c>
      <c r="AP163" s="10" t="str">
        <f ca="1">IFERROR(IF(AND(NOW()&lt;= EOMONTH(DATE(YEAR($O163),11, 1), 0), Overall!$A165&lt;&gt;"", MONTH($N163) &lt;=11, MONTH($O163) &gt;= 11), IF($R163 &lt;&gt; "", $H163/$R163, ""), ""), "")</f>
        <v/>
      </c>
      <c r="AQ163" s="10" t="str">
        <f ca="1">IFERROR(IF(AND(NOW()&lt;= EOMONTH(DATE(YEAR($O163),12, 1), 0), Overall!$A165&lt;&gt;"", MONTH($N163) &lt;= 12, MONTH($O163) &gt;= 12), IF($R163 &lt;&gt; "", $H163/$R163, ""), ""), "")</f>
        <v/>
      </c>
      <c r="AR163" s="16">
        <f t="shared" ca="1" si="5"/>
        <v>0</v>
      </c>
    </row>
    <row r="164" spans="1:44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6">
        <f>IF(Overall!F166&lt;&gt;"",VALUE(Overall!F166),"")</f>
        <v>900000</v>
      </c>
      <c r="I164" s="6">
        <f>IF(Overall!G166&lt;&gt;"",VALUE(Overall!G166),"")</f>
        <v>64</v>
      </c>
      <c r="J164" s="6">
        <f>IF(Overall!H166&lt;&gt;"",VALUE(Overall!H166),"")</f>
        <v>38</v>
      </c>
      <c r="K164" s="6">
        <f>IF(Overall!I166&lt;&gt;"",VALUE(Overall!I166),"")</f>
        <v>2.6</v>
      </c>
      <c r="L164" s="6">
        <f>IF(Overall!J166&lt;&gt;"",VALUE(Overall!J166),"")</f>
        <v>0.26</v>
      </c>
      <c r="M164" s="6">
        <f>IF(Overall!K166&lt;&gt;"",VALUE(Overall!K166),"")</f>
        <v>2.34</v>
      </c>
      <c r="N164" s="7">
        <f>IF(Overall!L166&lt;&gt;"",DATEVALUE(MID(Overall!L166, FIND(",", Overall!L166) + 2, FIND(" ", Overall!L166) - FIND(",", Overall!L166) - 1) &amp; " " &amp; MID(Overall!L166, FIND(" ", Overall!L166) + 1, FIND(",", Overall!L166, FIND(" ", Overall!L166)) - FIND(" ", Overall!L166) - 1) &amp; ", " &amp; MID(Overall!L166, FIND(",", Overall!L166, FIND(",",Overall!L166) + 1) + 2, LEN(Overall!L166))),"")</f>
        <v>44562</v>
      </c>
      <c r="O164" s="7">
        <f>IF(Overall!M166&lt;&gt;"",DATEVALUE(MID(Overall!M166, FIND(",", Overall!M166) + 2, FIND(" ", Overall!M166) - FIND(",", Overall!M166) - 1) &amp; " " &amp; MID(Overall!M166, FIND(" ", Overall!M166) + 1, FIND(",", Overall!M166, FIND(" ", Overall!M166)) - FIND(" ", Overall!M166) - 1) &amp; ", " &amp; MID(Overall!M166, FIND(",", Overall!M166, FIND(",",Overall!M166) + 1) + 2, LEN(Overall!M166))),"")</f>
        <v>44742</v>
      </c>
      <c r="P164" s="7">
        <f>IF(Overall!N166&lt;&gt;"",DATEVALUE(MID(Overall!N166, FIND(",", Overall!N166) + 2, FIND(" ", Overall!N166) - FIND(",", Overall!N166) - 1) &amp; " " &amp; MID(Overall!N166, FIND(" ", Overall!N166) + 1, FIND(",", Overall!N166, FIND(" ", Overall!N166)) - FIND(" ", Overall!N166) - 1) &amp; ", " &amp; MID(Overall!N166, FIND(",", Overall!N166, FIND(",",Overall!N166) + 1) + 2, LEN(Overall!N166))),"")</f>
        <v>44502</v>
      </c>
      <c r="Q164" s="7">
        <f>IF(Overall!O166&lt;&gt;"",DATEVALUE(MID(Overall!O166, FIND(",", Overall!O166) + 2, FIND(" ", Overall!O166) - FIND(",", Overall!O166) - 1) &amp; " " &amp; MID(Overall!O166, FIND(" ", Overall!O166) + 1, FIND(",", Overall!O166, FIND(" ", Overall!O166)) - FIND(" ", Overall!O166) - 1) &amp; ", " &amp; MID(Overall!O166, FIND(",", Overall!O166, FIND(",",Overall!O166) + 1) + 2, LEN(Overall!O166))),"")</f>
        <v>44481</v>
      </c>
      <c r="R164" s="5">
        <f t="shared" si="4"/>
        <v>6</v>
      </c>
      <c r="S164" s="10">
        <f>IF(Overall!$A166&lt;&gt;"",IF(AND(MONTH($N164) &lt;= 1, MONTH($O164) &gt;= 1), IF($R164 &lt;&gt; "", $H164/$R164, ""), ""),"")</f>
        <v>150000</v>
      </c>
      <c r="T164" s="10">
        <f>IF(Overall!$A166&lt;&gt;"",IF(AND(MONTH($N164) &lt;= 2, MONTH($O164) &gt;= 2), IF($R164 &lt;&gt; "", $H164/$R164, ""), ""),"")</f>
        <v>150000</v>
      </c>
      <c r="U164" s="10">
        <f>IF(Overall!$A166&lt;&gt;"",IF(AND(MONTH($N164) &lt;= 3, MONTH($O164) &gt;= 3), IF($R164 &lt;&gt; "", $H164/$R164, ""), ""),"")</f>
        <v>150000</v>
      </c>
      <c r="V164" s="10">
        <f>IF(Overall!$A166&lt;&gt;"",IF(AND(MONTH($N164) &lt;= 4, MONTH($O164) &gt;= 4), IF($R164 &lt;&gt; "", $H164/$R164, ""), ""),"")</f>
        <v>150000</v>
      </c>
      <c r="W164" s="10">
        <f>IF(Overall!$A166&lt;&gt;"",IF(AND(MONTH($N164) &lt;= 5, MONTH($O164) &gt;= 5), IF($R164 &lt;&gt; "", $H164/$R164, ""), ""),"")</f>
        <v>150000</v>
      </c>
      <c r="X164" s="10">
        <f>IF(Overall!$A166&lt;&gt;"",IF(AND(MONTH($N164) &lt;= 6, MONTH($O164) &gt;= 6), IF($R164 &lt;&gt; "", $H164/$R164, ""), ""),"")</f>
        <v>150000</v>
      </c>
      <c r="Y164" s="10" t="str">
        <f>IF(Overall!$A166&lt;&gt;"",IF(AND(MONTH($N164) &lt;= 7, MONTH($O164) &gt;= 7 ), IF($R164 &lt;&gt; "", $H164/$R164, ""), ""),"")</f>
        <v/>
      </c>
      <c r="Z164" s="10" t="str">
        <f>IF(Overall!$A166&lt;&gt;"",IF(AND(MONTH($N164) &lt;= 8, MONTH($O164) &gt;= 8), IF($R164 &lt;&gt; "", $H164/$R164, ""), ""),"")</f>
        <v/>
      </c>
      <c r="AA164" s="10" t="str">
        <f>IF(Overall!$A166&lt;&gt;"",IF(AND(MONTH($N164) &lt;= 9, MONTH($O164) &gt;= 9), IF($R164 &lt;&gt; "", $H164/$R164, ""), ""),"")</f>
        <v/>
      </c>
      <c r="AB164" s="10" t="str">
        <f>IF(Overall!$A166&lt;&gt;"",IF(AND(MONTH($N164) &lt;= 10, MONTH($O164) &gt;= 10), IF($R164 &lt;&gt; "", $H164/$R164, ""), ""),"")</f>
        <v/>
      </c>
      <c r="AC164" s="10" t="str">
        <f>IF(Overall!$A166&lt;&gt;"",IF(AND(MONTH($N164) &lt;= 11, MONTH($O164) &gt;= 11), IF($R164 &lt;&gt; "", $H164/$R164, ""), ""),"")</f>
        <v/>
      </c>
      <c r="AD164" s="10" t="str">
        <f>IF(Overall!$A166&lt;&gt;"",IF(AND(MONTH($N164) &lt;= 12, MONTH($O164) &gt;= 12), IF($R164 &lt;&gt; "", $H164/$R164, ""), ""),"")</f>
        <v/>
      </c>
      <c r="AF164" s="10" t="str">
        <f ca="1">IFERROR(IF(AND(NOW()&lt;= EOMONTH(DATE(YEAR($O164),1, 1), 0), Overall!$A166&lt;&gt;"", MONTH($N164) &lt;= 1, MONTH($O164) &gt;= 1), IF($R164 &lt;&gt; "", $H164/$R164, ""), ""), "")</f>
        <v/>
      </c>
      <c r="AG164" s="10" t="str">
        <f ca="1">IFERROR(IF(AND(NOW()&lt;= EOMONTH(DATE(YEAR($O164),2, 1), 0), Overall!$A166&lt;&gt;"", MONTH($N164) &lt;= 2, MONTH($O164) &gt;= 2), IF($R164 &lt;&gt; "", $H164/$R164, ""), ""), "")</f>
        <v/>
      </c>
      <c r="AH164" s="10" t="str">
        <f ca="1">IFERROR(IF(AND(NOW()&lt;= EOMONTH(DATE(YEAR($O164),3, 1), 0), Overall!$A166&lt;&gt;"", MONTH($N164) &lt;= 3, MONTH($O164) &gt;= 3), IF($R164 &lt;&gt; "", $H164/$R164, ""), ""), "")</f>
        <v/>
      </c>
      <c r="AI164" s="10" t="str">
        <f ca="1">IFERROR(IF(AND(NOW()&lt;= EOMONTH(DATE(YEAR($O164),4, 1), 0), Overall!$A166&lt;&gt;"", MONTH($N164) &lt;= 4, MONTH($O164) &gt;= 4), IF($R164 &lt;&gt; "", $H164/$R164, ""), ""), "")</f>
        <v/>
      </c>
      <c r="AJ164" s="10" t="str">
        <f ca="1">IFERROR(IF(AND(NOW()&lt;= EOMONTH(DATE(YEAR($O164),5, 1), 0), Overall!$A166&lt;&gt;"", MONTH($N164) &lt;= 5, MONTH($O164) &gt;= 5), IF($R164 &lt;&gt; "", $H164/$R164, ""), ""), "")</f>
        <v/>
      </c>
      <c r="AK164" s="10" t="str">
        <f ca="1">IFERROR(IF(AND(NOW()&lt;= EOMONTH(DATE(YEAR($O164),6, 1), 0), Overall!$A166&lt;&gt;"", MONTH($N164) &lt;= 6, MONTH($O164) &gt;= 6), IF($R164 &lt;&gt; "", $H164/$R164, ""), ""), "")</f>
        <v/>
      </c>
      <c r="AL164" s="10" t="str">
        <f ca="1">IFERROR(IF(AND(NOW()&lt;= EOMONTH(DATE(YEAR($O164),7, 1), 0), Overall!$A166&lt;&gt;"", MONTH($N164) &lt;= 7, MONTH($O164) &gt;= 7), IF($R164 &lt;&gt; "", $H164/$R164, ""), ""), "")</f>
        <v/>
      </c>
      <c r="AM164" s="10" t="str">
        <f ca="1">IFERROR(IF(AND(NOW()&lt;= EOMONTH(DATE(YEAR($O164),8, 1), 0), Overall!$A166&lt;&gt;"", MONTH($N164) &lt;= 8, MONTH($O164) &gt;= 8), IF($R164 &lt;&gt; "", $H164/$R164, ""), ""), "")</f>
        <v/>
      </c>
      <c r="AN164" s="10" t="str">
        <f ca="1">IFERROR(IF(AND(NOW()&lt;= EOMONTH(DATE(YEAR($O164),9, 1), 0), Overall!$A166&lt;&gt;"", MONTH($N164) &lt;= 9, MONTH($O164) &gt;= 9), IF($R164 &lt;&gt; "", $H164/$R164, ""), ""), "")</f>
        <v/>
      </c>
      <c r="AO164" s="10" t="str">
        <f ca="1">IFERROR(IF(AND(NOW()&lt;= EOMONTH(DATE(YEAR($O164),10, 1), 0), Overall!$A166&lt;&gt;"", MONTH($N164) &lt;= 10, MONTH($O164) &gt;= 10), IF($R164 &lt;&gt; "", $H164/$R164, ""), ""), "")</f>
        <v/>
      </c>
      <c r="AP164" s="10" t="str">
        <f ca="1">IFERROR(IF(AND(NOW()&lt;= EOMONTH(DATE(YEAR($O164),11, 1), 0), Overall!$A166&lt;&gt;"", MONTH($N164) &lt;=11, MONTH($O164) &gt;= 11), IF($R164 &lt;&gt; "", $H164/$R164, ""), ""), "")</f>
        <v/>
      </c>
      <c r="AQ164" s="10" t="str">
        <f ca="1">IFERROR(IF(AND(NOW()&lt;= EOMONTH(DATE(YEAR($O164),12, 1), 0), Overall!$A166&lt;&gt;"", MONTH($N164) &lt;= 12, MONTH($O164) &gt;= 12), IF($R164 &lt;&gt; "", $H164/$R164, ""), ""), "")</f>
        <v/>
      </c>
      <c r="AR164" s="16">
        <f t="shared" ca="1" si="5"/>
        <v>0</v>
      </c>
    </row>
    <row r="165" spans="1:44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6">
        <f>IF(Overall!F167&lt;&gt;"",VALUE(Overall!F167),"")</f>
        <v>600000</v>
      </c>
      <c r="I165" s="6">
        <f>IF(Overall!G167&lt;&gt;"",VALUE(Overall!G167),"")</f>
        <v>64</v>
      </c>
      <c r="J165" s="6">
        <f>IF(Overall!H167&lt;&gt;"",VALUE(Overall!H167),"")</f>
        <v>38</v>
      </c>
      <c r="K165" s="6">
        <f>IF(Overall!I167&lt;&gt;"",VALUE(Overall!I167),"")</f>
        <v>2.6</v>
      </c>
      <c r="L165" s="6">
        <f>IF(Overall!J167&lt;&gt;"",VALUE(Overall!J167),"")</f>
        <v>0.2</v>
      </c>
      <c r="M165" s="6">
        <f>IF(Overall!K167&lt;&gt;"",VALUE(Overall!K167),"")</f>
        <v>2.4</v>
      </c>
      <c r="N165" s="7">
        <f>IF(Overall!L167&lt;&gt;"",DATEVALUE(MID(Overall!L167, FIND(",", Overall!L167) + 2, FIND(" ", Overall!L167) - FIND(",", Overall!L167) - 1) &amp; " " &amp; MID(Overall!L167, FIND(" ", Overall!L167) + 1, FIND(",", Overall!L167, FIND(" ", Overall!L167)) - FIND(" ", Overall!L167) - 1) &amp; ", " &amp; MID(Overall!L167, FIND(",", Overall!L167, FIND(",",Overall!L167) + 1) + 2, LEN(Overall!L167))),"")</f>
        <v>44562</v>
      </c>
      <c r="O165" s="7">
        <f>IF(Overall!M167&lt;&gt;"",DATEVALUE(MID(Overall!M167, FIND(",", Overall!M167) + 2, FIND(" ", Overall!M167) - FIND(",", Overall!M167) - 1) &amp; " " &amp; MID(Overall!M167, FIND(" ", Overall!M167) + 1, FIND(",", Overall!M167, FIND(" ", Overall!M167)) - FIND(" ", Overall!M167) - 1) &amp; ", " &amp; MID(Overall!M167, FIND(",", Overall!M167, FIND(",",Overall!M167) + 1) + 2, LEN(Overall!M167))),"")</f>
        <v>44742</v>
      </c>
      <c r="P165" s="7">
        <f>IF(Overall!N167&lt;&gt;"",DATEVALUE(MID(Overall!N167, FIND(",", Overall!N167) + 2, FIND(" ", Overall!N167) - FIND(",", Overall!N167) - 1) &amp; " " &amp; MID(Overall!N167, FIND(" ", Overall!N167) + 1, FIND(",", Overall!N167, FIND(" ", Overall!N167)) - FIND(" ", Overall!N167) - 1) &amp; ", " &amp; MID(Overall!N167, FIND(",", Overall!N167, FIND(",",Overall!N167) + 1) + 2, LEN(Overall!N167))),"")</f>
        <v>44503</v>
      </c>
      <c r="Q165" s="7">
        <f>IF(Overall!O167&lt;&gt;"",DATEVALUE(MID(Overall!O167, FIND(",", Overall!O167) + 2, FIND(" ", Overall!O167) - FIND(",", Overall!O167) - 1) &amp; " " &amp; MID(Overall!O167, FIND(" ", Overall!O167) + 1, FIND(",", Overall!O167, FIND(" ", Overall!O167)) - FIND(" ", Overall!O167) - 1) &amp; ", " &amp; MID(Overall!O167, FIND(",", Overall!O167, FIND(",",Overall!O167) + 1) + 2, LEN(Overall!O167))),"")</f>
        <v>44482</v>
      </c>
      <c r="R165" s="5">
        <f t="shared" si="4"/>
        <v>6</v>
      </c>
      <c r="S165" s="10">
        <f>IF(Overall!$A167&lt;&gt;"",IF(AND(MONTH($N165) &lt;= 1, MONTH($O165) &gt;= 1), IF($R165 &lt;&gt; "", $H165/$R165, ""), ""),"")</f>
        <v>100000</v>
      </c>
      <c r="T165" s="10">
        <f>IF(Overall!$A167&lt;&gt;"",IF(AND(MONTH($N165) &lt;= 2, MONTH($O165) &gt;= 2), IF($R165 &lt;&gt; "", $H165/$R165, ""), ""),"")</f>
        <v>100000</v>
      </c>
      <c r="U165" s="10">
        <f>IF(Overall!$A167&lt;&gt;"",IF(AND(MONTH($N165) &lt;= 3, MONTH($O165) &gt;= 3), IF($R165 &lt;&gt; "", $H165/$R165, ""), ""),"")</f>
        <v>100000</v>
      </c>
      <c r="V165" s="10">
        <f>IF(Overall!$A167&lt;&gt;"",IF(AND(MONTH($N165) &lt;= 4, MONTH($O165) &gt;= 4), IF($R165 &lt;&gt; "", $H165/$R165, ""), ""),"")</f>
        <v>100000</v>
      </c>
      <c r="W165" s="10">
        <f>IF(Overall!$A167&lt;&gt;"",IF(AND(MONTH($N165) &lt;= 5, MONTH($O165) &gt;= 5), IF($R165 &lt;&gt; "", $H165/$R165, ""), ""),"")</f>
        <v>100000</v>
      </c>
      <c r="X165" s="10">
        <f>IF(Overall!$A167&lt;&gt;"",IF(AND(MONTH($N165) &lt;= 6, MONTH($O165) &gt;= 6), IF($R165 &lt;&gt; "", $H165/$R165, ""), ""),"")</f>
        <v>100000</v>
      </c>
      <c r="Y165" s="10" t="str">
        <f>IF(Overall!$A167&lt;&gt;"",IF(AND(MONTH($N165) &lt;= 7, MONTH($O165) &gt;= 7 ), IF($R165 &lt;&gt; "", $H165/$R165, ""), ""),"")</f>
        <v/>
      </c>
      <c r="Z165" s="10" t="str">
        <f>IF(Overall!$A167&lt;&gt;"",IF(AND(MONTH($N165) &lt;= 8, MONTH($O165) &gt;= 8), IF($R165 &lt;&gt; "", $H165/$R165, ""), ""),"")</f>
        <v/>
      </c>
      <c r="AA165" s="10" t="str">
        <f>IF(Overall!$A167&lt;&gt;"",IF(AND(MONTH($N165) &lt;= 9, MONTH($O165) &gt;= 9), IF($R165 &lt;&gt; "", $H165/$R165, ""), ""),"")</f>
        <v/>
      </c>
      <c r="AB165" s="10" t="str">
        <f>IF(Overall!$A167&lt;&gt;"",IF(AND(MONTH($N165) &lt;= 10, MONTH($O165) &gt;= 10), IF($R165 &lt;&gt; "", $H165/$R165, ""), ""),"")</f>
        <v/>
      </c>
      <c r="AC165" s="10" t="str">
        <f>IF(Overall!$A167&lt;&gt;"",IF(AND(MONTH($N165) &lt;= 11, MONTH($O165) &gt;= 11), IF($R165 &lt;&gt; "", $H165/$R165, ""), ""),"")</f>
        <v/>
      </c>
      <c r="AD165" s="10" t="str">
        <f>IF(Overall!$A167&lt;&gt;"",IF(AND(MONTH($N165) &lt;= 12, MONTH($O165) &gt;= 12), IF($R165 &lt;&gt; "", $H165/$R165, ""), ""),"")</f>
        <v/>
      </c>
      <c r="AF165" s="10" t="str">
        <f ca="1">IFERROR(IF(AND(NOW()&lt;= EOMONTH(DATE(YEAR($O165),1, 1), 0), Overall!$A167&lt;&gt;"", MONTH($N165) &lt;= 1, MONTH($O165) &gt;= 1), IF($R165 &lt;&gt; "", $H165/$R165, ""), ""), "")</f>
        <v/>
      </c>
      <c r="AG165" s="10" t="str">
        <f ca="1">IFERROR(IF(AND(NOW()&lt;= EOMONTH(DATE(YEAR($O165),2, 1), 0), Overall!$A167&lt;&gt;"", MONTH($N165) &lt;= 2, MONTH($O165) &gt;= 2), IF($R165 &lt;&gt; "", $H165/$R165, ""), ""), "")</f>
        <v/>
      </c>
      <c r="AH165" s="10" t="str">
        <f ca="1">IFERROR(IF(AND(NOW()&lt;= EOMONTH(DATE(YEAR($O165),3, 1), 0), Overall!$A167&lt;&gt;"", MONTH($N165) &lt;= 3, MONTH($O165) &gt;= 3), IF($R165 &lt;&gt; "", $H165/$R165, ""), ""), "")</f>
        <v/>
      </c>
      <c r="AI165" s="10" t="str">
        <f ca="1">IFERROR(IF(AND(NOW()&lt;= EOMONTH(DATE(YEAR($O165),4, 1), 0), Overall!$A167&lt;&gt;"", MONTH($N165) &lt;= 4, MONTH($O165) &gt;= 4), IF($R165 &lt;&gt; "", $H165/$R165, ""), ""), "")</f>
        <v/>
      </c>
      <c r="AJ165" s="10" t="str">
        <f ca="1">IFERROR(IF(AND(NOW()&lt;= EOMONTH(DATE(YEAR($O165),5, 1), 0), Overall!$A167&lt;&gt;"", MONTH($N165) &lt;= 5, MONTH($O165) &gt;= 5), IF($R165 &lt;&gt; "", $H165/$R165, ""), ""), "")</f>
        <v/>
      </c>
      <c r="AK165" s="10" t="str">
        <f ca="1">IFERROR(IF(AND(NOW()&lt;= EOMONTH(DATE(YEAR($O165),6, 1), 0), Overall!$A167&lt;&gt;"", MONTH($N165) &lt;= 6, MONTH($O165) &gt;= 6), IF($R165 &lt;&gt; "", $H165/$R165, ""), ""), "")</f>
        <v/>
      </c>
      <c r="AL165" s="10" t="str">
        <f ca="1">IFERROR(IF(AND(NOW()&lt;= EOMONTH(DATE(YEAR($O165),7, 1), 0), Overall!$A167&lt;&gt;"", MONTH($N165) &lt;= 7, MONTH($O165) &gt;= 7), IF($R165 &lt;&gt; "", $H165/$R165, ""), ""), "")</f>
        <v/>
      </c>
      <c r="AM165" s="10" t="str">
        <f ca="1">IFERROR(IF(AND(NOW()&lt;= EOMONTH(DATE(YEAR($O165),8, 1), 0), Overall!$A167&lt;&gt;"", MONTH($N165) &lt;= 8, MONTH($O165) &gt;= 8), IF($R165 &lt;&gt; "", $H165/$R165, ""), ""), "")</f>
        <v/>
      </c>
      <c r="AN165" s="10" t="str">
        <f ca="1">IFERROR(IF(AND(NOW()&lt;= EOMONTH(DATE(YEAR($O165),9, 1), 0), Overall!$A167&lt;&gt;"", MONTH($N165) &lt;= 9, MONTH($O165) &gt;= 9), IF($R165 &lt;&gt; "", $H165/$R165, ""), ""), "")</f>
        <v/>
      </c>
      <c r="AO165" s="10" t="str">
        <f ca="1">IFERROR(IF(AND(NOW()&lt;= EOMONTH(DATE(YEAR($O165),10, 1), 0), Overall!$A167&lt;&gt;"", MONTH($N165) &lt;= 10, MONTH($O165) &gt;= 10), IF($R165 &lt;&gt; "", $H165/$R165, ""), ""), "")</f>
        <v/>
      </c>
      <c r="AP165" s="10" t="str">
        <f ca="1">IFERROR(IF(AND(NOW()&lt;= EOMONTH(DATE(YEAR($O165),11, 1), 0), Overall!$A167&lt;&gt;"", MONTH($N165) &lt;=11, MONTH($O165) &gt;= 11), IF($R165 &lt;&gt; "", $H165/$R165, ""), ""), "")</f>
        <v/>
      </c>
      <c r="AQ165" s="10" t="str">
        <f ca="1">IFERROR(IF(AND(NOW()&lt;= EOMONTH(DATE(YEAR($O165),12, 1), 0), Overall!$A167&lt;&gt;"", MONTH($N165) &lt;= 12, MONTH($O165) &gt;= 12), IF($R165 &lt;&gt; "", $H165/$R165, ""), ""), "")</f>
        <v/>
      </c>
      <c r="AR165" s="16">
        <f t="shared" ca="1" si="5"/>
        <v>0</v>
      </c>
    </row>
    <row r="166" spans="1:44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6">
        <f>IF(Overall!F168&lt;&gt;"",VALUE(Overall!F168),"")</f>
        <v>600000</v>
      </c>
      <c r="I166" s="6">
        <f>IF(Overall!G168&lt;&gt;"",VALUE(Overall!G168),"")</f>
        <v>64</v>
      </c>
      <c r="J166" s="6">
        <f>IF(Overall!H168&lt;&gt;"",VALUE(Overall!H168),"")</f>
        <v>38</v>
      </c>
      <c r="K166" s="6">
        <f>IF(Overall!I168&lt;&gt;"",VALUE(Overall!I168),"")</f>
        <v>2.63</v>
      </c>
      <c r="L166" s="6">
        <f>IF(Overall!J168&lt;&gt;"",VALUE(Overall!J168),"")</f>
        <v>0.22</v>
      </c>
      <c r="M166" s="6">
        <f>IF(Overall!K168&lt;&gt;"",VALUE(Overall!K168),"")</f>
        <v>2.41</v>
      </c>
      <c r="N166" s="7">
        <f>IF(Overall!L168&lt;&gt;"",DATEVALUE(MID(Overall!L168, FIND(",", Overall!L168) + 2, FIND(" ", Overall!L168) - FIND(",", Overall!L168) - 1) &amp; " " &amp; MID(Overall!L168, FIND(" ", Overall!L168) + 1, FIND(",", Overall!L168, FIND(" ", Overall!L168)) - FIND(" ", Overall!L168) - 1) &amp; ", " &amp; MID(Overall!L168, FIND(",", Overall!L168, FIND(",",Overall!L168) + 1) + 2, LEN(Overall!L168))),"")</f>
        <v>44562</v>
      </c>
      <c r="O166" s="7">
        <f>IF(Overall!M168&lt;&gt;"",DATEVALUE(MID(Overall!M168, FIND(",", Overall!M168) + 2, FIND(" ", Overall!M168) - FIND(",", Overall!M168) - 1) &amp; " " &amp; MID(Overall!M168, FIND(" ", Overall!M168) + 1, FIND(",", Overall!M168, FIND(" ", Overall!M168)) - FIND(" ", Overall!M168) - 1) &amp; ", " &amp; MID(Overall!M168, FIND(",", Overall!M168, FIND(",",Overall!M168) + 1) + 2, LEN(Overall!M168))),"")</f>
        <v>44742</v>
      </c>
      <c r="P166" s="7">
        <f>IF(Overall!N168&lt;&gt;"",DATEVALUE(MID(Overall!N168, FIND(",", Overall!N168) + 2, FIND(" ", Overall!N168) - FIND(",", Overall!N168) - 1) &amp; " " &amp; MID(Overall!N168, FIND(" ", Overall!N168) + 1, FIND(",", Overall!N168, FIND(" ", Overall!N168)) - FIND(" ", Overall!N168) - 1) &amp; ", " &amp; MID(Overall!N168, FIND(",", Overall!N168, FIND(",",Overall!N168) + 1) + 2, LEN(Overall!N168))),"")</f>
        <v>44503</v>
      </c>
      <c r="Q166" s="7">
        <f>IF(Overall!O168&lt;&gt;"",DATEVALUE(MID(Overall!O168, FIND(",", Overall!O168) + 2, FIND(" ", Overall!O168) - FIND(",", Overall!O168) - 1) &amp; " " &amp; MID(Overall!O168, FIND(" ", Overall!O168) + 1, FIND(",", Overall!O168, FIND(" ", Overall!O168)) - FIND(" ", Overall!O168) - 1) &amp; ", " &amp; MID(Overall!O168, FIND(",", Overall!O168, FIND(",",Overall!O168) + 1) + 2, LEN(Overall!O168))),"")</f>
        <v>44482</v>
      </c>
      <c r="R166" s="5">
        <f t="shared" si="4"/>
        <v>6</v>
      </c>
      <c r="S166" s="10">
        <f>IF(Overall!$A168&lt;&gt;"",IF(AND(MONTH($N166) &lt;= 1, MONTH($O166) &gt;= 1), IF($R166 &lt;&gt; "", $H166/$R166, ""), ""),"")</f>
        <v>100000</v>
      </c>
      <c r="T166" s="10">
        <f>IF(Overall!$A168&lt;&gt;"",IF(AND(MONTH($N166) &lt;= 2, MONTH($O166) &gt;= 2), IF($R166 &lt;&gt; "", $H166/$R166, ""), ""),"")</f>
        <v>100000</v>
      </c>
      <c r="U166" s="10">
        <f>IF(Overall!$A168&lt;&gt;"",IF(AND(MONTH($N166) &lt;= 3, MONTH($O166) &gt;= 3), IF($R166 &lt;&gt; "", $H166/$R166, ""), ""),"")</f>
        <v>100000</v>
      </c>
      <c r="V166" s="10">
        <f>IF(Overall!$A168&lt;&gt;"",IF(AND(MONTH($N166) &lt;= 4, MONTH($O166) &gt;= 4), IF($R166 &lt;&gt; "", $H166/$R166, ""), ""),"")</f>
        <v>100000</v>
      </c>
      <c r="W166" s="10">
        <f>IF(Overall!$A168&lt;&gt;"",IF(AND(MONTH($N166) &lt;= 5, MONTH($O166) &gt;= 5), IF($R166 &lt;&gt; "", $H166/$R166, ""), ""),"")</f>
        <v>100000</v>
      </c>
      <c r="X166" s="10">
        <f>IF(Overall!$A168&lt;&gt;"",IF(AND(MONTH($N166) &lt;= 6, MONTH($O166) &gt;= 6), IF($R166 &lt;&gt; "", $H166/$R166, ""), ""),"")</f>
        <v>100000</v>
      </c>
      <c r="Y166" s="10" t="str">
        <f>IF(Overall!$A168&lt;&gt;"",IF(AND(MONTH($N166) &lt;= 7, MONTH($O166) &gt;= 7 ), IF($R166 &lt;&gt; "", $H166/$R166, ""), ""),"")</f>
        <v/>
      </c>
      <c r="Z166" s="10" t="str">
        <f>IF(Overall!$A168&lt;&gt;"",IF(AND(MONTH($N166) &lt;= 8, MONTH($O166) &gt;= 8), IF($R166 &lt;&gt; "", $H166/$R166, ""), ""),"")</f>
        <v/>
      </c>
      <c r="AA166" s="10" t="str">
        <f>IF(Overall!$A168&lt;&gt;"",IF(AND(MONTH($N166) &lt;= 9, MONTH($O166) &gt;= 9), IF($R166 &lt;&gt; "", $H166/$R166, ""), ""),"")</f>
        <v/>
      </c>
      <c r="AB166" s="10" t="str">
        <f>IF(Overall!$A168&lt;&gt;"",IF(AND(MONTH($N166) &lt;= 10, MONTH($O166) &gt;= 10), IF($R166 &lt;&gt; "", $H166/$R166, ""), ""),"")</f>
        <v/>
      </c>
      <c r="AC166" s="10" t="str">
        <f>IF(Overall!$A168&lt;&gt;"",IF(AND(MONTH($N166) &lt;= 11, MONTH($O166) &gt;= 11), IF($R166 &lt;&gt; "", $H166/$R166, ""), ""),"")</f>
        <v/>
      </c>
      <c r="AD166" s="10" t="str">
        <f>IF(Overall!$A168&lt;&gt;"",IF(AND(MONTH($N166) &lt;= 12, MONTH($O166) &gt;= 12), IF($R166 &lt;&gt; "", $H166/$R166, ""), ""),"")</f>
        <v/>
      </c>
      <c r="AF166" s="10" t="str">
        <f ca="1">IFERROR(IF(AND(NOW()&lt;= EOMONTH(DATE(YEAR($O166),1, 1), 0), Overall!$A168&lt;&gt;"", MONTH($N166) &lt;= 1, MONTH($O166) &gt;= 1), IF($R166 &lt;&gt; "", $H166/$R166, ""), ""), "")</f>
        <v/>
      </c>
      <c r="AG166" s="10" t="str">
        <f ca="1">IFERROR(IF(AND(NOW()&lt;= EOMONTH(DATE(YEAR($O166),2, 1), 0), Overall!$A168&lt;&gt;"", MONTH($N166) &lt;= 2, MONTH($O166) &gt;= 2), IF($R166 &lt;&gt; "", $H166/$R166, ""), ""), "")</f>
        <v/>
      </c>
      <c r="AH166" s="10" t="str">
        <f ca="1">IFERROR(IF(AND(NOW()&lt;= EOMONTH(DATE(YEAR($O166),3, 1), 0), Overall!$A168&lt;&gt;"", MONTH($N166) &lt;= 3, MONTH($O166) &gt;= 3), IF($R166 &lt;&gt; "", $H166/$R166, ""), ""), "")</f>
        <v/>
      </c>
      <c r="AI166" s="10" t="str">
        <f ca="1">IFERROR(IF(AND(NOW()&lt;= EOMONTH(DATE(YEAR($O166),4, 1), 0), Overall!$A168&lt;&gt;"", MONTH($N166) &lt;= 4, MONTH($O166) &gt;= 4), IF($R166 &lt;&gt; "", $H166/$R166, ""), ""), "")</f>
        <v/>
      </c>
      <c r="AJ166" s="10" t="str">
        <f ca="1">IFERROR(IF(AND(NOW()&lt;= EOMONTH(DATE(YEAR($O166),5, 1), 0), Overall!$A168&lt;&gt;"", MONTH($N166) &lt;= 5, MONTH($O166) &gt;= 5), IF($R166 &lt;&gt; "", $H166/$R166, ""), ""), "")</f>
        <v/>
      </c>
      <c r="AK166" s="10" t="str">
        <f ca="1">IFERROR(IF(AND(NOW()&lt;= EOMONTH(DATE(YEAR($O166),6, 1), 0), Overall!$A168&lt;&gt;"", MONTH($N166) &lt;= 6, MONTH($O166) &gt;= 6), IF($R166 &lt;&gt; "", $H166/$R166, ""), ""), "")</f>
        <v/>
      </c>
      <c r="AL166" s="10" t="str">
        <f ca="1">IFERROR(IF(AND(NOW()&lt;= EOMONTH(DATE(YEAR($O166),7, 1), 0), Overall!$A168&lt;&gt;"", MONTH($N166) &lt;= 7, MONTH($O166) &gt;= 7), IF($R166 &lt;&gt; "", $H166/$R166, ""), ""), "")</f>
        <v/>
      </c>
      <c r="AM166" s="10" t="str">
        <f ca="1">IFERROR(IF(AND(NOW()&lt;= EOMONTH(DATE(YEAR($O166),8, 1), 0), Overall!$A168&lt;&gt;"", MONTH($N166) &lt;= 8, MONTH($O166) &gt;= 8), IF($R166 &lt;&gt; "", $H166/$R166, ""), ""), "")</f>
        <v/>
      </c>
      <c r="AN166" s="10" t="str">
        <f ca="1">IFERROR(IF(AND(NOW()&lt;= EOMONTH(DATE(YEAR($O166),9, 1), 0), Overall!$A168&lt;&gt;"", MONTH($N166) &lt;= 9, MONTH($O166) &gt;= 9), IF($R166 &lt;&gt; "", $H166/$R166, ""), ""), "")</f>
        <v/>
      </c>
      <c r="AO166" s="10" t="str">
        <f ca="1">IFERROR(IF(AND(NOW()&lt;= EOMONTH(DATE(YEAR($O166),10, 1), 0), Overall!$A168&lt;&gt;"", MONTH($N166) &lt;= 10, MONTH($O166) &gt;= 10), IF($R166 &lt;&gt; "", $H166/$R166, ""), ""), "")</f>
        <v/>
      </c>
      <c r="AP166" s="10" t="str">
        <f ca="1">IFERROR(IF(AND(NOW()&lt;= EOMONTH(DATE(YEAR($O166),11, 1), 0), Overall!$A168&lt;&gt;"", MONTH($N166) &lt;=11, MONTH($O166) &gt;= 11), IF($R166 &lt;&gt; "", $H166/$R166, ""), ""), "")</f>
        <v/>
      </c>
      <c r="AQ166" s="10" t="str">
        <f ca="1">IFERROR(IF(AND(NOW()&lt;= EOMONTH(DATE(YEAR($O166),12, 1), 0), Overall!$A168&lt;&gt;"", MONTH($N166) &lt;= 12, MONTH($O166) &gt;= 12), IF($R166 &lt;&gt; "", $H166/$R166, ""), ""), "")</f>
        <v/>
      </c>
      <c r="AR166" s="16">
        <f t="shared" ca="1" si="5"/>
        <v>0</v>
      </c>
    </row>
    <row r="167" spans="1:44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6">
        <f>IF(Overall!F169&lt;&gt;"",VALUE(Overall!F169),"")</f>
        <v>600000</v>
      </c>
      <c r="I167" s="6">
        <f>IF(Overall!G169&lt;&gt;"",VALUE(Overall!G169),"")</f>
        <v>64</v>
      </c>
      <c r="J167" s="6">
        <f>IF(Overall!H169&lt;&gt;"",VALUE(Overall!H169),"")</f>
        <v>38</v>
      </c>
      <c r="K167" s="6">
        <f>IF(Overall!I169&lt;&gt;"",VALUE(Overall!I169),"")</f>
        <v>2.64</v>
      </c>
      <c r="L167" s="6">
        <f>IF(Overall!J169&lt;&gt;"",VALUE(Overall!J169),"")</f>
        <v>0.2</v>
      </c>
      <c r="M167" s="6">
        <f>IF(Overall!K169&lt;&gt;"",VALUE(Overall!K169),"")</f>
        <v>2.44</v>
      </c>
      <c r="N167" s="7">
        <f>IF(Overall!L169&lt;&gt;"",DATEVALUE(MID(Overall!L169, FIND(",", Overall!L169) + 2, FIND(" ", Overall!L169) - FIND(",", Overall!L169) - 1) &amp; " " &amp; MID(Overall!L169, FIND(" ", Overall!L169) + 1, FIND(",", Overall!L169, FIND(" ", Overall!L169)) - FIND(" ", Overall!L169) - 1) &amp; ", " &amp; MID(Overall!L169, FIND(",", Overall!L169, FIND(",",Overall!L169) + 1) + 2, LEN(Overall!L169))),"")</f>
        <v>44562</v>
      </c>
      <c r="O167" s="7">
        <f>IF(Overall!M169&lt;&gt;"",DATEVALUE(MID(Overall!M169, FIND(",", Overall!M169) + 2, FIND(" ", Overall!M169) - FIND(",", Overall!M169) - 1) &amp; " " &amp; MID(Overall!M169, FIND(" ", Overall!M169) + 1, FIND(",", Overall!M169, FIND(" ", Overall!M169)) - FIND(" ", Overall!M169) - 1) &amp; ", " &amp; MID(Overall!M169, FIND(",", Overall!M169, FIND(",",Overall!M169) + 1) + 2, LEN(Overall!M169))),"")</f>
        <v>44742</v>
      </c>
      <c r="P167" s="7">
        <f>IF(Overall!N169&lt;&gt;"",DATEVALUE(MID(Overall!N169, FIND(",", Overall!N169) + 2, FIND(" ", Overall!N169) - FIND(",", Overall!N169) - 1) &amp; " " &amp; MID(Overall!N169, FIND(" ", Overall!N169) + 1, FIND(",", Overall!N169, FIND(" ", Overall!N169)) - FIND(" ", Overall!N169) - 1) &amp; ", " &amp; MID(Overall!N169, FIND(",", Overall!N169, FIND(",",Overall!N169) + 1) + 2, LEN(Overall!N169))),"")</f>
        <v>44503</v>
      </c>
      <c r="Q167" s="7">
        <f>IF(Overall!O169&lt;&gt;"",DATEVALUE(MID(Overall!O169, FIND(",", Overall!O169) + 2, FIND(" ", Overall!O169) - FIND(",", Overall!O169) - 1) &amp; " " &amp; MID(Overall!O169, FIND(" ", Overall!O169) + 1, FIND(",", Overall!O169, FIND(" ", Overall!O169)) - FIND(" ", Overall!O169) - 1) &amp; ", " &amp; MID(Overall!O169, FIND(",", Overall!O169, FIND(",",Overall!O169) + 1) + 2, LEN(Overall!O169))),"")</f>
        <v>44482</v>
      </c>
      <c r="R167" s="5">
        <f t="shared" si="4"/>
        <v>6</v>
      </c>
      <c r="S167" s="10">
        <f>IF(Overall!$A169&lt;&gt;"",IF(AND(MONTH($N167) &lt;= 1, MONTH($O167) &gt;= 1), IF($R167 &lt;&gt; "", $H167/$R167, ""), ""),"")</f>
        <v>100000</v>
      </c>
      <c r="T167" s="10">
        <f>IF(Overall!$A169&lt;&gt;"",IF(AND(MONTH($N167) &lt;= 2, MONTH($O167) &gt;= 2), IF($R167 &lt;&gt; "", $H167/$R167, ""), ""),"")</f>
        <v>100000</v>
      </c>
      <c r="U167" s="10">
        <f>IF(Overall!$A169&lt;&gt;"",IF(AND(MONTH($N167) &lt;= 3, MONTH($O167) &gt;= 3), IF($R167 &lt;&gt; "", $H167/$R167, ""), ""),"")</f>
        <v>100000</v>
      </c>
      <c r="V167" s="10">
        <f>IF(Overall!$A169&lt;&gt;"",IF(AND(MONTH($N167) &lt;= 4, MONTH($O167) &gt;= 4), IF($R167 &lt;&gt; "", $H167/$R167, ""), ""),"")</f>
        <v>100000</v>
      </c>
      <c r="W167" s="10">
        <f>IF(Overall!$A169&lt;&gt;"",IF(AND(MONTH($N167) &lt;= 5, MONTH($O167) &gt;= 5), IF($R167 &lt;&gt; "", $H167/$R167, ""), ""),"")</f>
        <v>100000</v>
      </c>
      <c r="X167" s="10">
        <f>IF(Overall!$A169&lt;&gt;"",IF(AND(MONTH($N167) &lt;= 6, MONTH($O167) &gt;= 6), IF($R167 &lt;&gt; "", $H167/$R167, ""), ""),"")</f>
        <v>100000</v>
      </c>
      <c r="Y167" s="10" t="str">
        <f>IF(Overall!$A169&lt;&gt;"",IF(AND(MONTH($N167) &lt;= 7, MONTH($O167) &gt;= 7 ), IF($R167 &lt;&gt; "", $H167/$R167, ""), ""),"")</f>
        <v/>
      </c>
      <c r="Z167" s="10" t="str">
        <f>IF(Overall!$A169&lt;&gt;"",IF(AND(MONTH($N167) &lt;= 8, MONTH($O167) &gt;= 8), IF($R167 &lt;&gt; "", $H167/$R167, ""), ""),"")</f>
        <v/>
      </c>
      <c r="AA167" s="10" t="str">
        <f>IF(Overall!$A169&lt;&gt;"",IF(AND(MONTH($N167) &lt;= 9, MONTH($O167) &gt;= 9), IF($R167 &lt;&gt; "", $H167/$R167, ""), ""),"")</f>
        <v/>
      </c>
      <c r="AB167" s="10" t="str">
        <f>IF(Overall!$A169&lt;&gt;"",IF(AND(MONTH($N167) &lt;= 10, MONTH($O167) &gt;= 10), IF($R167 &lt;&gt; "", $H167/$R167, ""), ""),"")</f>
        <v/>
      </c>
      <c r="AC167" s="10" t="str">
        <f>IF(Overall!$A169&lt;&gt;"",IF(AND(MONTH($N167) &lt;= 11, MONTH($O167) &gt;= 11), IF($R167 &lt;&gt; "", $H167/$R167, ""), ""),"")</f>
        <v/>
      </c>
      <c r="AD167" s="10" t="str">
        <f>IF(Overall!$A169&lt;&gt;"",IF(AND(MONTH($N167) &lt;= 12, MONTH($O167) &gt;= 12), IF($R167 &lt;&gt; "", $H167/$R167, ""), ""),"")</f>
        <v/>
      </c>
      <c r="AF167" s="10" t="str">
        <f ca="1">IFERROR(IF(AND(NOW()&lt;= EOMONTH(DATE(YEAR($O167),1, 1), 0), Overall!$A169&lt;&gt;"", MONTH($N167) &lt;= 1, MONTH($O167) &gt;= 1), IF($R167 &lt;&gt; "", $H167/$R167, ""), ""), "")</f>
        <v/>
      </c>
      <c r="AG167" s="10" t="str">
        <f ca="1">IFERROR(IF(AND(NOW()&lt;= EOMONTH(DATE(YEAR($O167),2, 1), 0), Overall!$A169&lt;&gt;"", MONTH($N167) &lt;= 2, MONTH($O167) &gt;= 2), IF($R167 &lt;&gt; "", $H167/$R167, ""), ""), "")</f>
        <v/>
      </c>
      <c r="AH167" s="10" t="str">
        <f ca="1">IFERROR(IF(AND(NOW()&lt;= EOMONTH(DATE(YEAR($O167),3, 1), 0), Overall!$A169&lt;&gt;"", MONTH($N167) &lt;= 3, MONTH($O167) &gt;= 3), IF($R167 &lt;&gt; "", $H167/$R167, ""), ""), "")</f>
        <v/>
      </c>
      <c r="AI167" s="10" t="str">
        <f ca="1">IFERROR(IF(AND(NOW()&lt;= EOMONTH(DATE(YEAR($O167),4, 1), 0), Overall!$A169&lt;&gt;"", MONTH($N167) &lt;= 4, MONTH($O167) &gt;= 4), IF($R167 &lt;&gt; "", $H167/$R167, ""), ""), "")</f>
        <v/>
      </c>
      <c r="AJ167" s="10" t="str">
        <f ca="1">IFERROR(IF(AND(NOW()&lt;= EOMONTH(DATE(YEAR($O167),5, 1), 0), Overall!$A169&lt;&gt;"", MONTH($N167) &lt;= 5, MONTH($O167) &gt;= 5), IF($R167 &lt;&gt; "", $H167/$R167, ""), ""), "")</f>
        <v/>
      </c>
      <c r="AK167" s="10" t="str">
        <f ca="1">IFERROR(IF(AND(NOW()&lt;= EOMONTH(DATE(YEAR($O167),6, 1), 0), Overall!$A169&lt;&gt;"", MONTH($N167) &lt;= 6, MONTH($O167) &gt;= 6), IF($R167 &lt;&gt; "", $H167/$R167, ""), ""), "")</f>
        <v/>
      </c>
      <c r="AL167" s="10" t="str">
        <f ca="1">IFERROR(IF(AND(NOW()&lt;= EOMONTH(DATE(YEAR($O167),7, 1), 0), Overall!$A169&lt;&gt;"", MONTH($N167) &lt;= 7, MONTH($O167) &gt;= 7), IF($R167 &lt;&gt; "", $H167/$R167, ""), ""), "")</f>
        <v/>
      </c>
      <c r="AM167" s="10" t="str">
        <f ca="1">IFERROR(IF(AND(NOW()&lt;= EOMONTH(DATE(YEAR($O167),8, 1), 0), Overall!$A169&lt;&gt;"", MONTH($N167) &lt;= 8, MONTH($O167) &gt;= 8), IF($R167 &lt;&gt; "", $H167/$R167, ""), ""), "")</f>
        <v/>
      </c>
      <c r="AN167" s="10" t="str">
        <f ca="1">IFERROR(IF(AND(NOW()&lt;= EOMONTH(DATE(YEAR($O167),9, 1), 0), Overall!$A169&lt;&gt;"", MONTH($N167) &lt;= 9, MONTH($O167) &gt;= 9), IF($R167 &lt;&gt; "", $H167/$R167, ""), ""), "")</f>
        <v/>
      </c>
      <c r="AO167" s="10" t="str">
        <f ca="1">IFERROR(IF(AND(NOW()&lt;= EOMONTH(DATE(YEAR($O167),10, 1), 0), Overall!$A169&lt;&gt;"", MONTH($N167) &lt;= 10, MONTH($O167) &gt;= 10), IF($R167 &lt;&gt; "", $H167/$R167, ""), ""), "")</f>
        <v/>
      </c>
      <c r="AP167" s="10" t="str">
        <f ca="1">IFERROR(IF(AND(NOW()&lt;= EOMONTH(DATE(YEAR($O167),11, 1), 0), Overall!$A169&lt;&gt;"", MONTH($N167) &lt;=11, MONTH($O167) &gt;= 11), IF($R167 &lt;&gt; "", $H167/$R167, ""), ""), "")</f>
        <v/>
      </c>
      <c r="AQ167" s="10" t="str">
        <f ca="1">IFERROR(IF(AND(NOW()&lt;= EOMONTH(DATE(YEAR($O167),12, 1), 0), Overall!$A169&lt;&gt;"", MONTH($N167) &lt;= 12, MONTH($O167) &gt;= 12), IF($R167 &lt;&gt; "", $H167/$R167, ""), ""), "")</f>
        <v/>
      </c>
      <c r="AR167" s="16">
        <f t="shared" ca="1" si="5"/>
        <v>0</v>
      </c>
    </row>
    <row r="168" spans="1:44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6">
        <f>IF(Overall!F170&lt;&gt;"",VALUE(Overall!F170),"")</f>
        <v>600000</v>
      </c>
      <c r="I168" s="6">
        <f>IF(Overall!G170&lt;&gt;"",VALUE(Overall!G170),"")</f>
        <v>64</v>
      </c>
      <c r="J168" s="6">
        <f>IF(Overall!H170&lt;&gt;"",VALUE(Overall!H170),"")</f>
        <v>38</v>
      </c>
      <c r="K168" s="6">
        <f>IF(Overall!I170&lt;&gt;"",VALUE(Overall!I170),"")</f>
        <v>2.67</v>
      </c>
      <c r="L168" s="6">
        <f>IF(Overall!J170&lt;&gt;"",VALUE(Overall!J170),"")</f>
        <v>0.25</v>
      </c>
      <c r="M168" s="6">
        <f>IF(Overall!K170&lt;&gt;"",VALUE(Overall!K170),"")</f>
        <v>2.42</v>
      </c>
      <c r="N168" s="7">
        <f>IF(Overall!L170&lt;&gt;"",DATEVALUE(MID(Overall!L170, FIND(",", Overall!L170) + 2, FIND(" ", Overall!L170) - FIND(",", Overall!L170) - 1) &amp; " " &amp; MID(Overall!L170, FIND(" ", Overall!L170) + 1, FIND(",", Overall!L170, FIND(" ", Overall!L170)) - FIND(" ", Overall!L170) - 1) &amp; ", " &amp; MID(Overall!L170, FIND(",", Overall!L170, FIND(",",Overall!L170) + 1) + 2, LEN(Overall!L170))),"")</f>
        <v>44562</v>
      </c>
      <c r="O168" s="7">
        <f>IF(Overall!M170&lt;&gt;"",DATEVALUE(MID(Overall!M170, FIND(",", Overall!M170) + 2, FIND(" ", Overall!M170) - FIND(",", Overall!M170) - 1) &amp; " " &amp; MID(Overall!M170, FIND(" ", Overall!M170) + 1, FIND(",", Overall!M170, FIND(" ", Overall!M170)) - FIND(" ", Overall!M170) - 1) &amp; ", " &amp; MID(Overall!M170, FIND(",", Overall!M170, FIND(",",Overall!M170) + 1) + 2, LEN(Overall!M170))),"")</f>
        <v>44742</v>
      </c>
      <c r="P168" s="7">
        <f>IF(Overall!N170&lt;&gt;"",DATEVALUE(MID(Overall!N170, FIND(",", Overall!N170) + 2, FIND(" ", Overall!N170) - FIND(",", Overall!N170) - 1) &amp; " " &amp; MID(Overall!N170, FIND(" ", Overall!N170) + 1, FIND(",", Overall!N170, FIND(" ", Overall!N170)) - FIND(" ", Overall!N170) - 1) &amp; ", " &amp; MID(Overall!N170, FIND(",", Overall!N170, FIND(",",Overall!N170) + 1) + 2, LEN(Overall!N170))),"")</f>
        <v>44503</v>
      </c>
      <c r="Q168" s="7">
        <f>IF(Overall!O170&lt;&gt;"",DATEVALUE(MID(Overall!O170, FIND(",", Overall!O170) + 2, FIND(" ", Overall!O170) - FIND(",", Overall!O170) - 1) &amp; " " &amp; MID(Overall!O170, FIND(" ", Overall!O170) + 1, FIND(",", Overall!O170, FIND(" ", Overall!O170)) - FIND(" ", Overall!O170) - 1) &amp; ", " &amp; MID(Overall!O170, FIND(",", Overall!O170, FIND(",",Overall!O170) + 1) + 2, LEN(Overall!O170))),"")</f>
        <v>44482</v>
      </c>
      <c r="R168" s="5">
        <f t="shared" si="4"/>
        <v>6</v>
      </c>
      <c r="S168" s="10">
        <f>IF(Overall!$A170&lt;&gt;"",IF(AND(MONTH($N168) &lt;= 1, MONTH($O168) &gt;= 1), IF($R168 &lt;&gt; "", $H168/$R168, ""), ""),"")</f>
        <v>100000</v>
      </c>
      <c r="T168" s="10">
        <f>IF(Overall!$A170&lt;&gt;"",IF(AND(MONTH($N168) &lt;= 2, MONTH($O168) &gt;= 2), IF($R168 &lt;&gt; "", $H168/$R168, ""), ""),"")</f>
        <v>100000</v>
      </c>
      <c r="U168" s="10">
        <f>IF(Overall!$A170&lt;&gt;"",IF(AND(MONTH($N168) &lt;= 3, MONTH($O168) &gt;= 3), IF($R168 &lt;&gt; "", $H168/$R168, ""), ""),"")</f>
        <v>100000</v>
      </c>
      <c r="V168" s="10">
        <f>IF(Overall!$A170&lt;&gt;"",IF(AND(MONTH($N168) &lt;= 4, MONTH($O168) &gt;= 4), IF($R168 &lt;&gt; "", $H168/$R168, ""), ""),"")</f>
        <v>100000</v>
      </c>
      <c r="W168" s="10">
        <f>IF(Overall!$A170&lt;&gt;"",IF(AND(MONTH($N168) &lt;= 5, MONTH($O168) &gt;= 5), IF($R168 &lt;&gt; "", $H168/$R168, ""), ""),"")</f>
        <v>100000</v>
      </c>
      <c r="X168" s="10">
        <f>IF(Overall!$A170&lt;&gt;"",IF(AND(MONTH($N168) &lt;= 6, MONTH($O168) &gt;= 6), IF($R168 &lt;&gt; "", $H168/$R168, ""), ""),"")</f>
        <v>100000</v>
      </c>
      <c r="Y168" s="10" t="str">
        <f>IF(Overall!$A170&lt;&gt;"",IF(AND(MONTH($N168) &lt;= 7, MONTH($O168) &gt;= 7 ), IF($R168 &lt;&gt; "", $H168/$R168, ""), ""),"")</f>
        <v/>
      </c>
      <c r="Z168" s="10" t="str">
        <f>IF(Overall!$A170&lt;&gt;"",IF(AND(MONTH($N168) &lt;= 8, MONTH($O168) &gt;= 8), IF($R168 &lt;&gt; "", $H168/$R168, ""), ""),"")</f>
        <v/>
      </c>
      <c r="AA168" s="10" t="str">
        <f>IF(Overall!$A170&lt;&gt;"",IF(AND(MONTH($N168) &lt;= 9, MONTH($O168) &gt;= 9), IF($R168 &lt;&gt; "", $H168/$R168, ""), ""),"")</f>
        <v/>
      </c>
      <c r="AB168" s="10" t="str">
        <f>IF(Overall!$A170&lt;&gt;"",IF(AND(MONTH($N168) &lt;= 10, MONTH($O168) &gt;= 10), IF($R168 &lt;&gt; "", $H168/$R168, ""), ""),"")</f>
        <v/>
      </c>
      <c r="AC168" s="10" t="str">
        <f>IF(Overall!$A170&lt;&gt;"",IF(AND(MONTH($N168) &lt;= 11, MONTH($O168) &gt;= 11), IF($R168 &lt;&gt; "", $H168/$R168, ""), ""),"")</f>
        <v/>
      </c>
      <c r="AD168" s="10" t="str">
        <f>IF(Overall!$A170&lt;&gt;"",IF(AND(MONTH($N168) &lt;= 12, MONTH($O168) &gt;= 12), IF($R168 &lt;&gt; "", $H168/$R168, ""), ""),"")</f>
        <v/>
      </c>
      <c r="AF168" s="10" t="str">
        <f ca="1">IFERROR(IF(AND(NOW()&lt;= EOMONTH(DATE(YEAR($O168),1, 1), 0), Overall!$A170&lt;&gt;"", MONTH($N168) &lt;= 1, MONTH($O168) &gt;= 1), IF($R168 &lt;&gt; "", $H168/$R168, ""), ""), "")</f>
        <v/>
      </c>
      <c r="AG168" s="10" t="str">
        <f ca="1">IFERROR(IF(AND(NOW()&lt;= EOMONTH(DATE(YEAR($O168),2, 1), 0), Overall!$A170&lt;&gt;"", MONTH($N168) &lt;= 2, MONTH($O168) &gt;= 2), IF($R168 &lt;&gt; "", $H168/$R168, ""), ""), "")</f>
        <v/>
      </c>
      <c r="AH168" s="10" t="str">
        <f ca="1">IFERROR(IF(AND(NOW()&lt;= EOMONTH(DATE(YEAR($O168),3, 1), 0), Overall!$A170&lt;&gt;"", MONTH($N168) &lt;= 3, MONTH($O168) &gt;= 3), IF($R168 &lt;&gt; "", $H168/$R168, ""), ""), "")</f>
        <v/>
      </c>
      <c r="AI168" s="10" t="str">
        <f ca="1">IFERROR(IF(AND(NOW()&lt;= EOMONTH(DATE(YEAR($O168),4, 1), 0), Overall!$A170&lt;&gt;"", MONTH($N168) &lt;= 4, MONTH($O168) &gt;= 4), IF($R168 &lt;&gt; "", $H168/$R168, ""), ""), "")</f>
        <v/>
      </c>
      <c r="AJ168" s="10" t="str">
        <f ca="1">IFERROR(IF(AND(NOW()&lt;= EOMONTH(DATE(YEAR($O168),5, 1), 0), Overall!$A170&lt;&gt;"", MONTH($N168) &lt;= 5, MONTH($O168) &gt;= 5), IF($R168 &lt;&gt; "", $H168/$R168, ""), ""), "")</f>
        <v/>
      </c>
      <c r="AK168" s="10" t="str">
        <f ca="1">IFERROR(IF(AND(NOW()&lt;= EOMONTH(DATE(YEAR($O168),6, 1), 0), Overall!$A170&lt;&gt;"", MONTH($N168) &lt;= 6, MONTH($O168) &gt;= 6), IF($R168 &lt;&gt; "", $H168/$R168, ""), ""), "")</f>
        <v/>
      </c>
      <c r="AL168" s="10" t="str">
        <f ca="1">IFERROR(IF(AND(NOW()&lt;= EOMONTH(DATE(YEAR($O168),7, 1), 0), Overall!$A170&lt;&gt;"", MONTH($N168) &lt;= 7, MONTH($O168) &gt;= 7), IF($R168 &lt;&gt; "", $H168/$R168, ""), ""), "")</f>
        <v/>
      </c>
      <c r="AM168" s="10" t="str">
        <f ca="1">IFERROR(IF(AND(NOW()&lt;= EOMONTH(DATE(YEAR($O168),8, 1), 0), Overall!$A170&lt;&gt;"", MONTH($N168) &lt;= 8, MONTH($O168) &gt;= 8), IF($R168 &lt;&gt; "", $H168/$R168, ""), ""), "")</f>
        <v/>
      </c>
      <c r="AN168" s="10" t="str">
        <f ca="1">IFERROR(IF(AND(NOW()&lt;= EOMONTH(DATE(YEAR($O168),9, 1), 0), Overall!$A170&lt;&gt;"", MONTH($N168) &lt;= 9, MONTH($O168) &gt;= 9), IF($R168 &lt;&gt; "", $H168/$R168, ""), ""), "")</f>
        <v/>
      </c>
      <c r="AO168" s="10" t="str">
        <f ca="1">IFERROR(IF(AND(NOW()&lt;= EOMONTH(DATE(YEAR($O168),10, 1), 0), Overall!$A170&lt;&gt;"", MONTH($N168) &lt;= 10, MONTH($O168) &gt;= 10), IF($R168 &lt;&gt; "", $H168/$R168, ""), ""), "")</f>
        <v/>
      </c>
      <c r="AP168" s="10" t="str">
        <f ca="1">IFERROR(IF(AND(NOW()&lt;= EOMONTH(DATE(YEAR($O168),11, 1), 0), Overall!$A170&lt;&gt;"", MONTH($N168) &lt;=11, MONTH($O168) &gt;= 11), IF($R168 &lt;&gt; "", $H168/$R168, ""), ""), "")</f>
        <v/>
      </c>
      <c r="AQ168" s="10" t="str">
        <f ca="1">IFERROR(IF(AND(NOW()&lt;= EOMONTH(DATE(YEAR($O168),12, 1), 0), Overall!$A170&lt;&gt;"", MONTH($N168) &lt;= 12, MONTH($O168) &gt;= 12), IF($R168 &lt;&gt; "", $H168/$R168, ""), ""), "")</f>
        <v/>
      </c>
      <c r="AR168" s="16">
        <f t="shared" ca="1" si="5"/>
        <v>0</v>
      </c>
    </row>
    <row r="169" spans="1:44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6">
        <f>IF(Overall!F171&lt;&gt;"",VALUE(Overall!F171),"")</f>
        <v>600000</v>
      </c>
      <c r="I169" s="6">
        <f>IF(Overall!G171&lt;&gt;"",VALUE(Overall!G171),"")</f>
        <v>64</v>
      </c>
      <c r="J169" s="6">
        <f>IF(Overall!H171&lt;&gt;"",VALUE(Overall!H171),"")</f>
        <v>38</v>
      </c>
      <c r="K169" s="6">
        <f>IF(Overall!I171&lt;&gt;"",VALUE(Overall!I171),"")</f>
        <v>2.61</v>
      </c>
      <c r="L169" s="6">
        <f>IF(Overall!J171&lt;&gt;"",VALUE(Overall!J171),"")</f>
        <v>0.2</v>
      </c>
      <c r="M169" s="6">
        <f>IF(Overall!K171&lt;&gt;"",VALUE(Overall!K171),"")</f>
        <v>2.41</v>
      </c>
      <c r="N169" s="7">
        <f>IF(Overall!L171&lt;&gt;"",DATEVALUE(MID(Overall!L171, FIND(",", Overall!L171) + 2, FIND(" ", Overall!L171) - FIND(",", Overall!L171) - 1) &amp; " " &amp; MID(Overall!L171, FIND(" ", Overall!L171) + 1, FIND(",", Overall!L171, FIND(" ", Overall!L171)) - FIND(" ", Overall!L171) - 1) &amp; ", " &amp; MID(Overall!L171, FIND(",", Overall!L171, FIND(",",Overall!L171) + 1) + 2, LEN(Overall!L171))),"")</f>
        <v>44562</v>
      </c>
      <c r="O169" s="7">
        <f>IF(Overall!M171&lt;&gt;"",DATEVALUE(MID(Overall!M171, FIND(",", Overall!M171) + 2, FIND(" ", Overall!M171) - FIND(",", Overall!M171) - 1) &amp; " " &amp; MID(Overall!M171, FIND(" ", Overall!M171) + 1, FIND(",", Overall!M171, FIND(" ", Overall!M171)) - FIND(" ", Overall!M171) - 1) &amp; ", " &amp; MID(Overall!M171, FIND(",", Overall!M171, FIND(",",Overall!M171) + 1) + 2, LEN(Overall!M171))),"")</f>
        <v>44742</v>
      </c>
      <c r="P169" s="7">
        <f>IF(Overall!N171&lt;&gt;"",DATEVALUE(MID(Overall!N171, FIND(",", Overall!N171) + 2, FIND(" ", Overall!N171) - FIND(",", Overall!N171) - 1) &amp; " " &amp; MID(Overall!N171, FIND(" ", Overall!N171) + 1, FIND(",", Overall!N171, FIND(" ", Overall!N171)) - FIND(" ", Overall!N171) - 1) &amp; ", " &amp; MID(Overall!N171, FIND(",", Overall!N171, FIND(",",Overall!N171) + 1) + 2, LEN(Overall!N171))),"")</f>
        <v>44503</v>
      </c>
      <c r="Q169" s="7">
        <f>IF(Overall!O171&lt;&gt;"",DATEVALUE(MID(Overall!O171, FIND(",", Overall!O171) + 2, FIND(" ", Overall!O171) - FIND(",", Overall!O171) - 1) &amp; " " &amp; MID(Overall!O171, FIND(" ", Overall!O171) + 1, FIND(",", Overall!O171, FIND(" ", Overall!O171)) - FIND(" ", Overall!O171) - 1) &amp; ", " &amp; MID(Overall!O171, FIND(",", Overall!O171, FIND(",",Overall!O171) + 1) + 2, LEN(Overall!O171))),"")</f>
        <v>44482</v>
      </c>
      <c r="R169" s="5">
        <f t="shared" si="4"/>
        <v>6</v>
      </c>
      <c r="S169" s="10">
        <f>IF(Overall!$A171&lt;&gt;"",IF(AND(MONTH($N169) &lt;= 1, MONTH($O169) &gt;= 1), IF($R169 &lt;&gt; "", $H169/$R169, ""), ""),"")</f>
        <v>100000</v>
      </c>
      <c r="T169" s="10">
        <f>IF(Overall!$A171&lt;&gt;"",IF(AND(MONTH($N169) &lt;= 2, MONTH($O169) &gt;= 2), IF($R169 &lt;&gt; "", $H169/$R169, ""), ""),"")</f>
        <v>100000</v>
      </c>
      <c r="U169" s="10">
        <f>IF(Overall!$A171&lt;&gt;"",IF(AND(MONTH($N169) &lt;= 3, MONTH($O169) &gt;= 3), IF($R169 &lt;&gt; "", $H169/$R169, ""), ""),"")</f>
        <v>100000</v>
      </c>
      <c r="V169" s="10">
        <f>IF(Overall!$A171&lt;&gt;"",IF(AND(MONTH($N169) &lt;= 4, MONTH($O169) &gt;= 4), IF($R169 &lt;&gt; "", $H169/$R169, ""), ""),"")</f>
        <v>100000</v>
      </c>
      <c r="W169" s="10">
        <f>IF(Overall!$A171&lt;&gt;"",IF(AND(MONTH($N169) &lt;= 5, MONTH($O169) &gt;= 5), IF($R169 &lt;&gt; "", $H169/$R169, ""), ""),"")</f>
        <v>100000</v>
      </c>
      <c r="X169" s="10">
        <f>IF(Overall!$A171&lt;&gt;"",IF(AND(MONTH($N169) &lt;= 6, MONTH($O169) &gt;= 6), IF($R169 &lt;&gt; "", $H169/$R169, ""), ""),"")</f>
        <v>100000</v>
      </c>
      <c r="Y169" s="10" t="str">
        <f>IF(Overall!$A171&lt;&gt;"",IF(AND(MONTH($N169) &lt;= 7, MONTH($O169) &gt;= 7 ), IF($R169 &lt;&gt; "", $H169/$R169, ""), ""),"")</f>
        <v/>
      </c>
      <c r="Z169" s="10" t="str">
        <f>IF(Overall!$A171&lt;&gt;"",IF(AND(MONTH($N169) &lt;= 8, MONTH($O169) &gt;= 8), IF($R169 &lt;&gt; "", $H169/$R169, ""), ""),"")</f>
        <v/>
      </c>
      <c r="AA169" s="10" t="str">
        <f>IF(Overall!$A171&lt;&gt;"",IF(AND(MONTH($N169) &lt;= 9, MONTH($O169) &gt;= 9), IF($R169 &lt;&gt; "", $H169/$R169, ""), ""),"")</f>
        <v/>
      </c>
      <c r="AB169" s="10" t="str">
        <f>IF(Overall!$A171&lt;&gt;"",IF(AND(MONTH($N169) &lt;= 10, MONTH($O169) &gt;= 10), IF($R169 &lt;&gt; "", $H169/$R169, ""), ""),"")</f>
        <v/>
      </c>
      <c r="AC169" s="10" t="str">
        <f>IF(Overall!$A171&lt;&gt;"",IF(AND(MONTH($N169) &lt;= 11, MONTH($O169) &gt;= 11), IF($R169 &lt;&gt; "", $H169/$R169, ""), ""),"")</f>
        <v/>
      </c>
      <c r="AD169" s="10" t="str">
        <f>IF(Overall!$A171&lt;&gt;"",IF(AND(MONTH($N169) &lt;= 12, MONTH($O169) &gt;= 12), IF($R169 &lt;&gt; "", $H169/$R169, ""), ""),"")</f>
        <v/>
      </c>
      <c r="AF169" s="10" t="str">
        <f ca="1">IFERROR(IF(AND(NOW()&lt;= EOMONTH(DATE(YEAR($O169),1, 1), 0), Overall!$A171&lt;&gt;"", MONTH($N169) &lt;= 1, MONTH($O169) &gt;= 1), IF($R169 &lt;&gt; "", $H169/$R169, ""), ""), "")</f>
        <v/>
      </c>
      <c r="AG169" s="10" t="str">
        <f ca="1">IFERROR(IF(AND(NOW()&lt;= EOMONTH(DATE(YEAR($O169),2, 1), 0), Overall!$A171&lt;&gt;"", MONTH($N169) &lt;= 2, MONTH($O169) &gt;= 2), IF($R169 &lt;&gt; "", $H169/$R169, ""), ""), "")</f>
        <v/>
      </c>
      <c r="AH169" s="10" t="str">
        <f ca="1">IFERROR(IF(AND(NOW()&lt;= EOMONTH(DATE(YEAR($O169),3, 1), 0), Overall!$A171&lt;&gt;"", MONTH($N169) &lt;= 3, MONTH($O169) &gt;= 3), IF($R169 &lt;&gt; "", $H169/$R169, ""), ""), "")</f>
        <v/>
      </c>
      <c r="AI169" s="10" t="str">
        <f ca="1">IFERROR(IF(AND(NOW()&lt;= EOMONTH(DATE(YEAR($O169),4, 1), 0), Overall!$A171&lt;&gt;"", MONTH($N169) &lt;= 4, MONTH($O169) &gt;= 4), IF($R169 &lt;&gt; "", $H169/$R169, ""), ""), "")</f>
        <v/>
      </c>
      <c r="AJ169" s="10" t="str">
        <f ca="1">IFERROR(IF(AND(NOW()&lt;= EOMONTH(DATE(YEAR($O169),5, 1), 0), Overall!$A171&lt;&gt;"", MONTH($N169) &lt;= 5, MONTH($O169) &gt;= 5), IF($R169 &lt;&gt; "", $H169/$R169, ""), ""), "")</f>
        <v/>
      </c>
      <c r="AK169" s="10" t="str">
        <f ca="1">IFERROR(IF(AND(NOW()&lt;= EOMONTH(DATE(YEAR($O169),6, 1), 0), Overall!$A171&lt;&gt;"", MONTH($N169) &lt;= 6, MONTH($O169) &gt;= 6), IF($R169 &lt;&gt; "", $H169/$R169, ""), ""), "")</f>
        <v/>
      </c>
      <c r="AL169" s="10" t="str">
        <f ca="1">IFERROR(IF(AND(NOW()&lt;= EOMONTH(DATE(YEAR($O169),7, 1), 0), Overall!$A171&lt;&gt;"", MONTH($N169) &lt;= 7, MONTH($O169) &gt;= 7), IF($R169 &lt;&gt; "", $H169/$R169, ""), ""), "")</f>
        <v/>
      </c>
      <c r="AM169" s="10" t="str">
        <f ca="1">IFERROR(IF(AND(NOW()&lt;= EOMONTH(DATE(YEAR($O169),8, 1), 0), Overall!$A171&lt;&gt;"", MONTH($N169) &lt;= 8, MONTH($O169) &gt;= 8), IF($R169 &lt;&gt; "", $H169/$R169, ""), ""), "")</f>
        <v/>
      </c>
      <c r="AN169" s="10" t="str">
        <f ca="1">IFERROR(IF(AND(NOW()&lt;= EOMONTH(DATE(YEAR($O169),9, 1), 0), Overall!$A171&lt;&gt;"", MONTH($N169) &lt;= 9, MONTH($O169) &gt;= 9), IF($R169 &lt;&gt; "", $H169/$R169, ""), ""), "")</f>
        <v/>
      </c>
      <c r="AO169" s="10" t="str">
        <f ca="1">IFERROR(IF(AND(NOW()&lt;= EOMONTH(DATE(YEAR($O169),10, 1), 0), Overall!$A171&lt;&gt;"", MONTH($N169) &lt;= 10, MONTH($O169) &gt;= 10), IF($R169 &lt;&gt; "", $H169/$R169, ""), ""), "")</f>
        <v/>
      </c>
      <c r="AP169" s="10" t="str">
        <f ca="1">IFERROR(IF(AND(NOW()&lt;= EOMONTH(DATE(YEAR($O169),11, 1), 0), Overall!$A171&lt;&gt;"", MONTH($N169) &lt;=11, MONTH($O169) &gt;= 11), IF($R169 &lt;&gt; "", $H169/$R169, ""), ""), "")</f>
        <v/>
      </c>
      <c r="AQ169" s="10" t="str">
        <f ca="1">IFERROR(IF(AND(NOW()&lt;= EOMONTH(DATE(YEAR($O169),12, 1), 0), Overall!$A171&lt;&gt;"", MONTH($N169) &lt;= 12, MONTH($O169) &gt;= 12), IF($R169 &lt;&gt; "", $H169/$R169, ""), ""), "")</f>
        <v/>
      </c>
      <c r="AR169" s="16">
        <f t="shared" ca="1" si="5"/>
        <v>0</v>
      </c>
    </row>
    <row r="170" spans="1:44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6">
        <f>IF(Overall!F172&lt;&gt;"",VALUE(Overall!F172),"")</f>
        <v>600000</v>
      </c>
      <c r="I170" s="6">
        <f>IF(Overall!G172&lt;&gt;"",VALUE(Overall!G172),"")</f>
        <v>64</v>
      </c>
      <c r="J170" s="6">
        <f>IF(Overall!H172&lt;&gt;"",VALUE(Overall!H172),"")</f>
        <v>38</v>
      </c>
      <c r="K170" s="6">
        <f>IF(Overall!I172&lt;&gt;"",VALUE(Overall!I172),"")</f>
        <v>2.67</v>
      </c>
      <c r="L170" s="6">
        <f>IF(Overall!J172&lt;&gt;"",VALUE(Overall!J172),"")</f>
        <v>0.26</v>
      </c>
      <c r="M170" s="6">
        <f>IF(Overall!K172&lt;&gt;"",VALUE(Overall!K172),"")</f>
        <v>2.41</v>
      </c>
      <c r="N170" s="7">
        <f>IF(Overall!L172&lt;&gt;"",DATEVALUE(MID(Overall!L172, FIND(",", Overall!L172) + 2, FIND(" ", Overall!L172) - FIND(",", Overall!L172) - 1) &amp; " " &amp; MID(Overall!L172, FIND(" ", Overall!L172) + 1, FIND(",", Overall!L172, FIND(" ", Overall!L172)) - FIND(" ", Overall!L172) - 1) &amp; ", " &amp; MID(Overall!L172, FIND(",", Overall!L172, FIND(",",Overall!L172) + 1) + 2, LEN(Overall!L172))),"")</f>
        <v>44562</v>
      </c>
      <c r="O170" s="7">
        <f>IF(Overall!M172&lt;&gt;"",DATEVALUE(MID(Overall!M172, FIND(",", Overall!M172) + 2, FIND(" ", Overall!M172) - FIND(",", Overall!M172) - 1) &amp; " " &amp; MID(Overall!M172, FIND(" ", Overall!M172) + 1, FIND(",", Overall!M172, FIND(" ", Overall!M172)) - FIND(" ", Overall!M172) - 1) &amp; ", " &amp; MID(Overall!M172, FIND(",", Overall!M172, FIND(",",Overall!M172) + 1) + 2, LEN(Overall!M172))),"")</f>
        <v>44742</v>
      </c>
      <c r="P170" s="7">
        <f>IF(Overall!N172&lt;&gt;"",DATEVALUE(MID(Overall!N172, FIND(",", Overall!N172) + 2, FIND(" ", Overall!N172) - FIND(",", Overall!N172) - 1) &amp; " " &amp; MID(Overall!N172, FIND(" ", Overall!N172) + 1, FIND(",", Overall!N172, FIND(" ", Overall!N172)) - FIND(" ", Overall!N172) - 1) &amp; ", " &amp; MID(Overall!N172, FIND(",", Overall!N172, FIND(",",Overall!N172) + 1) + 2, LEN(Overall!N172))),"")</f>
        <v>44503</v>
      </c>
      <c r="Q170" s="7">
        <f>IF(Overall!O172&lt;&gt;"",DATEVALUE(MID(Overall!O172, FIND(",", Overall!O172) + 2, FIND(" ", Overall!O172) - FIND(",", Overall!O172) - 1) &amp; " " &amp; MID(Overall!O172, FIND(" ", Overall!O172) + 1, FIND(",", Overall!O172, FIND(" ", Overall!O172)) - FIND(" ", Overall!O172) - 1) &amp; ", " &amp; MID(Overall!O172, FIND(",", Overall!O172, FIND(",",Overall!O172) + 1) + 2, LEN(Overall!O172))),"")</f>
        <v>44482</v>
      </c>
      <c r="R170" s="5">
        <f t="shared" si="4"/>
        <v>6</v>
      </c>
      <c r="S170" s="10">
        <f>IF(Overall!$A172&lt;&gt;"",IF(AND(MONTH($N170) &lt;= 1, MONTH($O170) &gt;= 1), IF($R170 &lt;&gt; "", $H170/$R170, ""), ""),"")</f>
        <v>100000</v>
      </c>
      <c r="T170" s="10">
        <f>IF(Overall!$A172&lt;&gt;"",IF(AND(MONTH($N170) &lt;= 2, MONTH($O170) &gt;= 2), IF($R170 &lt;&gt; "", $H170/$R170, ""), ""),"")</f>
        <v>100000</v>
      </c>
      <c r="U170" s="10">
        <f>IF(Overall!$A172&lt;&gt;"",IF(AND(MONTH($N170) &lt;= 3, MONTH($O170) &gt;= 3), IF($R170 &lt;&gt; "", $H170/$R170, ""), ""),"")</f>
        <v>100000</v>
      </c>
      <c r="V170" s="10">
        <f>IF(Overall!$A172&lt;&gt;"",IF(AND(MONTH($N170) &lt;= 4, MONTH($O170) &gt;= 4), IF($R170 &lt;&gt; "", $H170/$R170, ""), ""),"")</f>
        <v>100000</v>
      </c>
      <c r="W170" s="10">
        <f>IF(Overall!$A172&lt;&gt;"",IF(AND(MONTH($N170) &lt;= 5, MONTH($O170) &gt;= 5), IF($R170 &lt;&gt; "", $H170/$R170, ""), ""),"")</f>
        <v>100000</v>
      </c>
      <c r="X170" s="10">
        <f>IF(Overall!$A172&lt;&gt;"",IF(AND(MONTH($N170) &lt;= 6, MONTH($O170) &gt;= 6), IF($R170 &lt;&gt; "", $H170/$R170, ""), ""),"")</f>
        <v>100000</v>
      </c>
      <c r="Y170" s="10" t="str">
        <f>IF(Overall!$A172&lt;&gt;"",IF(AND(MONTH($N170) &lt;= 7, MONTH($O170) &gt;= 7 ), IF($R170 &lt;&gt; "", $H170/$R170, ""), ""),"")</f>
        <v/>
      </c>
      <c r="Z170" s="10" t="str">
        <f>IF(Overall!$A172&lt;&gt;"",IF(AND(MONTH($N170) &lt;= 8, MONTH($O170) &gt;= 8), IF($R170 &lt;&gt; "", $H170/$R170, ""), ""),"")</f>
        <v/>
      </c>
      <c r="AA170" s="10" t="str">
        <f>IF(Overall!$A172&lt;&gt;"",IF(AND(MONTH($N170) &lt;= 9, MONTH($O170) &gt;= 9), IF($R170 &lt;&gt; "", $H170/$R170, ""), ""),"")</f>
        <v/>
      </c>
      <c r="AB170" s="10" t="str">
        <f>IF(Overall!$A172&lt;&gt;"",IF(AND(MONTH($N170) &lt;= 10, MONTH($O170) &gt;= 10), IF($R170 &lt;&gt; "", $H170/$R170, ""), ""),"")</f>
        <v/>
      </c>
      <c r="AC170" s="10" t="str">
        <f>IF(Overall!$A172&lt;&gt;"",IF(AND(MONTH($N170) &lt;= 11, MONTH($O170) &gt;= 11), IF($R170 &lt;&gt; "", $H170/$R170, ""), ""),"")</f>
        <v/>
      </c>
      <c r="AD170" s="10" t="str">
        <f>IF(Overall!$A172&lt;&gt;"",IF(AND(MONTH($N170) &lt;= 12, MONTH($O170) &gt;= 12), IF($R170 &lt;&gt; "", $H170/$R170, ""), ""),"")</f>
        <v/>
      </c>
      <c r="AF170" s="10" t="str">
        <f ca="1">IFERROR(IF(AND(NOW()&lt;= EOMONTH(DATE(YEAR($O170),1, 1), 0), Overall!$A172&lt;&gt;"", MONTH($N170) &lt;= 1, MONTH($O170) &gt;= 1), IF($R170 &lt;&gt; "", $H170/$R170, ""), ""), "")</f>
        <v/>
      </c>
      <c r="AG170" s="10" t="str">
        <f ca="1">IFERROR(IF(AND(NOW()&lt;= EOMONTH(DATE(YEAR($O170),2, 1), 0), Overall!$A172&lt;&gt;"", MONTH($N170) &lt;= 2, MONTH($O170) &gt;= 2), IF($R170 &lt;&gt; "", $H170/$R170, ""), ""), "")</f>
        <v/>
      </c>
      <c r="AH170" s="10" t="str">
        <f ca="1">IFERROR(IF(AND(NOW()&lt;= EOMONTH(DATE(YEAR($O170),3, 1), 0), Overall!$A172&lt;&gt;"", MONTH($N170) &lt;= 3, MONTH($O170) &gt;= 3), IF($R170 &lt;&gt; "", $H170/$R170, ""), ""), "")</f>
        <v/>
      </c>
      <c r="AI170" s="10" t="str">
        <f ca="1">IFERROR(IF(AND(NOW()&lt;= EOMONTH(DATE(YEAR($O170),4, 1), 0), Overall!$A172&lt;&gt;"", MONTH($N170) &lt;= 4, MONTH($O170) &gt;= 4), IF($R170 &lt;&gt; "", $H170/$R170, ""), ""), "")</f>
        <v/>
      </c>
      <c r="AJ170" s="10" t="str">
        <f ca="1">IFERROR(IF(AND(NOW()&lt;= EOMONTH(DATE(YEAR($O170),5, 1), 0), Overall!$A172&lt;&gt;"", MONTH($N170) &lt;= 5, MONTH($O170) &gt;= 5), IF($R170 &lt;&gt; "", $H170/$R170, ""), ""), "")</f>
        <v/>
      </c>
      <c r="AK170" s="10" t="str">
        <f ca="1">IFERROR(IF(AND(NOW()&lt;= EOMONTH(DATE(YEAR($O170),6, 1), 0), Overall!$A172&lt;&gt;"", MONTH($N170) &lt;= 6, MONTH($O170) &gt;= 6), IF($R170 &lt;&gt; "", $H170/$R170, ""), ""), "")</f>
        <v/>
      </c>
      <c r="AL170" s="10" t="str">
        <f ca="1">IFERROR(IF(AND(NOW()&lt;= EOMONTH(DATE(YEAR($O170),7, 1), 0), Overall!$A172&lt;&gt;"", MONTH($N170) &lt;= 7, MONTH($O170) &gt;= 7), IF($R170 &lt;&gt; "", $H170/$R170, ""), ""), "")</f>
        <v/>
      </c>
      <c r="AM170" s="10" t="str">
        <f ca="1">IFERROR(IF(AND(NOW()&lt;= EOMONTH(DATE(YEAR($O170),8, 1), 0), Overall!$A172&lt;&gt;"", MONTH($N170) &lt;= 8, MONTH($O170) &gt;= 8), IF($R170 &lt;&gt; "", $H170/$R170, ""), ""), "")</f>
        <v/>
      </c>
      <c r="AN170" s="10" t="str">
        <f ca="1">IFERROR(IF(AND(NOW()&lt;= EOMONTH(DATE(YEAR($O170),9, 1), 0), Overall!$A172&lt;&gt;"", MONTH($N170) &lt;= 9, MONTH($O170) &gt;= 9), IF($R170 &lt;&gt; "", $H170/$R170, ""), ""), "")</f>
        <v/>
      </c>
      <c r="AO170" s="10" t="str">
        <f ca="1">IFERROR(IF(AND(NOW()&lt;= EOMONTH(DATE(YEAR($O170),10, 1), 0), Overall!$A172&lt;&gt;"", MONTH($N170) &lt;= 10, MONTH($O170) &gt;= 10), IF($R170 &lt;&gt; "", $H170/$R170, ""), ""), "")</f>
        <v/>
      </c>
      <c r="AP170" s="10" t="str">
        <f ca="1">IFERROR(IF(AND(NOW()&lt;= EOMONTH(DATE(YEAR($O170),11, 1), 0), Overall!$A172&lt;&gt;"", MONTH($N170) &lt;=11, MONTH($O170) &gt;= 11), IF($R170 &lt;&gt; "", $H170/$R170, ""), ""), "")</f>
        <v/>
      </c>
      <c r="AQ170" s="10" t="str">
        <f ca="1">IFERROR(IF(AND(NOW()&lt;= EOMONTH(DATE(YEAR($O170),12, 1), 0), Overall!$A172&lt;&gt;"", MONTH($N170) &lt;= 12, MONTH($O170) &gt;= 12), IF($R170 &lt;&gt; "", $H170/$R170, ""), ""), "")</f>
        <v/>
      </c>
      <c r="AR170" s="16">
        <f t="shared" ca="1" si="5"/>
        <v>0</v>
      </c>
    </row>
    <row r="171" spans="1:44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6">
        <f>IF(Overall!F173&lt;&gt;"",VALUE(Overall!F173),"")</f>
        <v>600000</v>
      </c>
      <c r="I171" s="6">
        <f>IF(Overall!G173&lt;&gt;"",VALUE(Overall!G173),"")</f>
        <v>64</v>
      </c>
      <c r="J171" s="6">
        <f>IF(Overall!H173&lt;&gt;"",VALUE(Overall!H173),"")</f>
        <v>38</v>
      </c>
      <c r="K171" s="6">
        <f>IF(Overall!I173&lt;&gt;"",VALUE(Overall!I173),"")</f>
        <v>2.67</v>
      </c>
      <c r="L171" s="6">
        <f>IF(Overall!J173&lt;&gt;"",VALUE(Overall!J173),"")</f>
        <v>0.25</v>
      </c>
      <c r="M171" s="6">
        <f>IF(Overall!K173&lt;&gt;"",VALUE(Overall!K173),"")</f>
        <v>2.42</v>
      </c>
      <c r="N171" s="7">
        <f>IF(Overall!L173&lt;&gt;"",DATEVALUE(MID(Overall!L173, FIND(",", Overall!L173) + 2, FIND(" ", Overall!L173) - FIND(",", Overall!L173) - 1) &amp; " " &amp; MID(Overall!L173, FIND(" ", Overall!L173) + 1, FIND(",", Overall!L173, FIND(" ", Overall!L173)) - FIND(" ", Overall!L173) - 1) &amp; ", " &amp; MID(Overall!L173, FIND(",", Overall!L173, FIND(",",Overall!L173) + 1) + 2, LEN(Overall!L173))),"")</f>
        <v>44562</v>
      </c>
      <c r="O171" s="7">
        <f>IF(Overall!M173&lt;&gt;"",DATEVALUE(MID(Overall!M173, FIND(",", Overall!M173) + 2, FIND(" ", Overall!M173) - FIND(",", Overall!M173) - 1) &amp; " " &amp; MID(Overall!M173, FIND(" ", Overall!M173) + 1, FIND(",", Overall!M173, FIND(" ", Overall!M173)) - FIND(" ", Overall!M173) - 1) &amp; ", " &amp; MID(Overall!M173, FIND(",", Overall!M173, FIND(",",Overall!M173) + 1) + 2, LEN(Overall!M173))),"")</f>
        <v>44742</v>
      </c>
      <c r="P171" s="7">
        <f>IF(Overall!N173&lt;&gt;"",DATEVALUE(MID(Overall!N173, FIND(",", Overall!N173) + 2, FIND(" ", Overall!N173) - FIND(",", Overall!N173) - 1) &amp; " " &amp; MID(Overall!N173, FIND(" ", Overall!N173) + 1, FIND(",", Overall!N173, FIND(" ", Overall!N173)) - FIND(" ", Overall!N173) - 1) &amp; ", " &amp; MID(Overall!N173, FIND(",", Overall!N173, FIND(",",Overall!N173) + 1) + 2, LEN(Overall!N173))),"")</f>
        <v>44503</v>
      </c>
      <c r="Q171" s="7">
        <f>IF(Overall!O173&lt;&gt;"",DATEVALUE(MID(Overall!O173, FIND(",", Overall!O173) + 2, FIND(" ", Overall!O173) - FIND(",", Overall!O173) - 1) &amp; " " &amp; MID(Overall!O173, FIND(" ", Overall!O173) + 1, FIND(",", Overall!O173, FIND(" ", Overall!O173)) - FIND(" ", Overall!O173) - 1) &amp; ", " &amp; MID(Overall!O173, FIND(",", Overall!O173, FIND(",",Overall!O173) + 1) + 2, LEN(Overall!O173))),"")</f>
        <v>44482</v>
      </c>
      <c r="R171" s="5">
        <f t="shared" si="4"/>
        <v>6</v>
      </c>
      <c r="S171" s="10">
        <f>IF(Overall!$A173&lt;&gt;"",IF(AND(MONTH($N171) &lt;= 1, MONTH($O171) &gt;= 1), IF($R171 &lt;&gt; "", $H171/$R171, ""), ""),"")</f>
        <v>100000</v>
      </c>
      <c r="T171" s="10">
        <f>IF(Overall!$A173&lt;&gt;"",IF(AND(MONTH($N171) &lt;= 2, MONTH($O171) &gt;= 2), IF($R171 &lt;&gt; "", $H171/$R171, ""), ""),"")</f>
        <v>100000</v>
      </c>
      <c r="U171" s="10">
        <f>IF(Overall!$A173&lt;&gt;"",IF(AND(MONTH($N171) &lt;= 3, MONTH($O171) &gt;= 3), IF($R171 &lt;&gt; "", $H171/$R171, ""), ""),"")</f>
        <v>100000</v>
      </c>
      <c r="V171" s="10">
        <f>IF(Overall!$A173&lt;&gt;"",IF(AND(MONTH($N171) &lt;= 4, MONTH($O171) &gt;= 4), IF($R171 &lt;&gt; "", $H171/$R171, ""), ""),"")</f>
        <v>100000</v>
      </c>
      <c r="W171" s="10">
        <f>IF(Overall!$A173&lt;&gt;"",IF(AND(MONTH($N171) &lt;= 5, MONTH($O171) &gt;= 5), IF($R171 &lt;&gt; "", $H171/$R171, ""), ""),"")</f>
        <v>100000</v>
      </c>
      <c r="X171" s="10">
        <f>IF(Overall!$A173&lt;&gt;"",IF(AND(MONTH($N171) &lt;= 6, MONTH($O171) &gt;= 6), IF($R171 &lt;&gt; "", $H171/$R171, ""), ""),"")</f>
        <v>100000</v>
      </c>
      <c r="Y171" s="10" t="str">
        <f>IF(Overall!$A173&lt;&gt;"",IF(AND(MONTH($N171) &lt;= 7, MONTH($O171) &gt;= 7 ), IF($R171 &lt;&gt; "", $H171/$R171, ""), ""),"")</f>
        <v/>
      </c>
      <c r="Z171" s="10" t="str">
        <f>IF(Overall!$A173&lt;&gt;"",IF(AND(MONTH($N171) &lt;= 8, MONTH($O171) &gt;= 8), IF($R171 &lt;&gt; "", $H171/$R171, ""), ""),"")</f>
        <v/>
      </c>
      <c r="AA171" s="10" t="str">
        <f>IF(Overall!$A173&lt;&gt;"",IF(AND(MONTH($N171) &lt;= 9, MONTH($O171) &gt;= 9), IF($R171 &lt;&gt; "", $H171/$R171, ""), ""),"")</f>
        <v/>
      </c>
      <c r="AB171" s="10" t="str">
        <f>IF(Overall!$A173&lt;&gt;"",IF(AND(MONTH($N171) &lt;= 10, MONTH($O171) &gt;= 10), IF($R171 &lt;&gt; "", $H171/$R171, ""), ""),"")</f>
        <v/>
      </c>
      <c r="AC171" s="10" t="str">
        <f>IF(Overall!$A173&lt;&gt;"",IF(AND(MONTH($N171) &lt;= 11, MONTH($O171) &gt;= 11), IF($R171 &lt;&gt; "", $H171/$R171, ""), ""),"")</f>
        <v/>
      </c>
      <c r="AD171" s="10" t="str">
        <f>IF(Overall!$A173&lt;&gt;"",IF(AND(MONTH($N171) &lt;= 12, MONTH($O171) &gt;= 12), IF($R171 &lt;&gt; "", $H171/$R171, ""), ""),"")</f>
        <v/>
      </c>
      <c r="AF171" s="10" t="str">
        <f ca="1">IFERROR(IF(AND(NOW()&lt;= EOMONTH(DATE(YEAR($O171),1, 1), 0), Overall!$A173&lt;&gt;"", MONTH($N171) &lt;= 1, MONTH($O171) &gt;= 1), IF($R171 &lt;&gt; "", $H171/$R171, ""), ""), "")</f>
        <v/>
      </c>
      <c r="AG171" s="10" t="str">
        <f ca="1">IFERROR(IF(AND(NOW()&lt;= EOMONTH(DATE(YEAR($O171),2, 1), 0), Overall!$A173&lt;&gt;"", MONTH($N171) &lt;= 2, MONTH($O171) &gt;= 2), IF($R171 &lt;&gt; "", $H171/$R171, ""), ""), "")</f>
        <v/>
      </c>
      <c r="AH171" s="10" t="str">
        <f ca="1">IFERROR(IF(AND(NOW()&lt;= EOMONTH(DATE(YEAR($O171),3, 1), 0), Overall!$A173&lt;&gt;"", MONTH($N171) &lt;= 3, MONTH($O171) &gt;= 3), IF($R171 &lt;&gt; "", $H171/$R171, ""), ""), "")</f>
        <v/>
      </c>
      <c r="AI171" s="10" t="str">
        <f ca="1">IFERROR(IF(AND(NOW()&lt;= EOMONTH(DATE(YEAR($O171),4, 1), 0), Overall!$A173&lt;&gt;"", MONTH($N171) &lt;= 4, MONTH($O171) &gt;= 4), IF($R171 &lt;&gt; "", $H171/$R171, ""), ""), "")</f>
        <v/>
      </c>
      <c r="AJ171" s="10" t="str">
        <f ca="1">IFERROR(IF(AND(NOW()&lt;= EOMONTH(DATE(YEAR($O171),5, 1), 0), Overall!$A173&lt;&gt;"", MONTH($N171) &lt;= 5, MONTH($O171) &gt;= 5), IF($R171 &lt;&gt; "", $H171/$R171, ""), ""), "")</f>
        <v/>
      </c>
      <c r="AK171" s="10" t="str">
        <f ca="1">IFERROR(IF(AND(NOW()&lt;= EOMONTH(DATE(YEAR($O171),6, 1), 0), Overall!$A173&lt;&gt;"", MONTH($N171) &lt;= 6, MONTH($O171) &gt;= 6), IF($R171 &lt;&gt; "", $H171/$R171, ""), ""), "")</f>
        <v/>
      </c>
      <c r="AL171" s="10" t="str">
        <f ca="1">IFERROR(IF(AND(NOW()&lt;= EOMONTH(DATE(YEAR($O171),7, 1), 0), Overall!$A173&lt;&gt;"", MONTH($N171) &lt;= 7, MONTH($O171) &gt;= 7), IF($R171 &lt;&gt; "", $H171/$R171, ""), ""), "")</f>
        <v/>
      </c>
      <c r="AM171" s="10" t="str">
        <f ca="1">IFERROR(IF(AND(NOW()&lt;= EOMONTH(DATE(YEAR($O171),8, 1), 0), Overall!$A173&lt;&gt;"", MONTH($N171) &lt;= 8, MONTH($O171) &gt;= 8), IF($R171 &lt;&gt; "", $H171/$R171, ""), ""), "")</f>
        <v/>
      </c>
      <c r="AN171" s="10" t="str">
        <f ca="1">IFERROR(IF(AND(NOW()&lt;= EOMONTH(DATE(YEAR($O171),9, 1), 0), Overall!$A173&lt;&gt;"", MONTH($N171) &lt;= 9, MONTH($O171) &gt;= 9), IF($R171 &lt;&gt; "", $H171/$R171, ""), ""), "")</f>
        <v/>
      </c>
      <c r="AO171" s="10" t="str">
        <f ca="1">IFERROR(IF(AND(NOW()&lt;= EOMONTH(DATE(YEAR($O171),10, 1), 0), Overall!$A173&lt;&gt;"", MONTH($N171) &lt;= 10, MONTH($O171) &gt;= 10), IF($R171 &lt;&gt; "", $H171/$R171, ""), ""), "")</f>
        <v/>
      </c>
      <c r="AP171" s="10" t="str">
        <f ca="1">IFERROR(IF(AND(NOW()&lt;= EOMONTH(DATE(YEAR($O171),11, 1), 0), Overall!$A173&lt;&gt;"", MONTH($N171) &lt;=11, MONTH($O171) &gt;= 11), IF($R171 &lt;&gt; "", $H171/$R171, ""), ""), "")</f>
        <v/>
      </c>
      <c r="AQ171" s="10" t="str">
        <f ca="1">IFERROR(IF(AND(NOW()&lt;= EOMONTH(DATE(YEAR($O171),12, 1), 0), Overall!$A173&lt;&gt;"", MONTH($N171) &lt;= 12, MONTH($O171) &gt;= 12), IF($R171 &lt;&gt; "", $H171/$R171, ""), ""), "")</f>
        <v/>
      </c>
      <c r="AR171" s="16">
        <f t="shared" ca="1" si="5"/>
        <v>0</v>
      </c>
    </row>
    <row r="172" spans="1:44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6">
        <f>IF(Overall!F174&lt;&gt;"",VALUE(Overall!F174),"")</f>
        <v>600000</v>
      </c>
      <c r="I172" s="6">
        <f>IF(Overall!G174&lt;&gt;"",VALUE(Overall!G174),"")</f>
        <v>64</v>
      </c>
      <c r="J172" s="6">
        <f>IF(Overall!H174&lt;&gt;"",VALUE(Overall!H174),"")</f>
        <v>38</v>
      </c>
      <c r="K172" s="6">
        <f>IF(Overall!I174&lt;&gt;"",VALUE(Overall!I174),"")</f>
        <v>2.67</v>
      </c>
      <c r="L172" s="6">
        <f>IF(Overall!J174&lt;&gt;"",VALUE(Overall!J174),"")</f>
        <v>0.25</v>
      </c>
      <c r="M172" s="6">
        <f>IF(Overall!K174&lt;&gt;"",VALUE(Overall!K174),"")</f>
        <v>2.42</v>
      </c>
      <c r="N172" s="7">
        <f>IF(Overall!L174&lt;&gt;"",DATEVALUE(MID(Overall!L174, FIND(",", Overall!L174) + 2, FIND(" ", Overall!L174) - FIND(",", Overall!L174) - 1) &amp; " " &amp; MID(Overall!L174, FIND(" ", Overall!L174) + 1, FIND(",", Overall!L174, FIND(" ", Overall!L174)) - FIND(" ", Overall!L174) - 1) &amp; ", " &amp; MID(Overall!L174, FIND(",", Overall!L174, FIND(",",Overall!L174) + 1) + 2, LEN(Overall!L174))),"")</f>
        <v>44562</v>
      </c>
      <c r="O172" s="7">
        <f>IF(Overall!M174&lt;&gt;"",DATEVALUE(MID(Overall!M174, FIND(",", Overall!M174) + 2, FIND(" ", Overall!M174) - FIND(",", Overall!M174) - 1) &amp; " " &amp; MID(Overall!M174, FIND(" ", Overall!M174) + 1, FIND(",", Overall!M174, FIND(" ", Overall!M174)) - FIND(" ", Overall!M174) - 1) &amp; ", " &amp; MID(Overall!M174, FIND(",", Overall!M174, FIND(",",Overall!M174) + 1) + 2, LEN(Overall!M174))),"")</f>
        <v>44742</v>
      </c>
      <c r="P172" s="7">
        <f>IF(Overall!N174&lt;&gt;"",DATEVALUE(MID(Overall!N174, FIND(",", Overall!N174) + 2, FIND(" ", Overall!N174) - FIND(",", Overall!N174) - 1) &amp; " " &amp; MID(Overall!N174, FIND(" ", Overall!N174) + 1, FIND(",", Overall!N174, FIND(" ", Overall!N174)) - FIND(" ", Overall!N174) - 1) &amp; ", " &amp; MID(Overall!N174, FIND(",", Overall!N174, FIND(",",Overall!N174) + 1) + 2, LEN(Overall!N174))),"")</f>
        <v>44503</v>
      </c>
      <c r="Q172" s="7">
        <f>IF(Overall!O174&lt;&gt;"",DATEVALUE(MID(Overall!O174, FIND(",", Overall!O174) + 2, FIND(" ", Overall!O174) - FIND(",", Overall!O174) - 1) &amp; " " &amp; MID(Overall!O174, FIND(" ", Overall!O174) + 1, FIND(",", Overall!O174, FIND(" ", Overall!O174)) - FIND(" ", Overall!O174) - 1) &amp; ", " &amp; MID(Overall!O174, FIND(",", Overall!O174, FIND(",",Overall!O174) + 1) + 2, LEN(Overall!O174))),"")</f>
        <v>44482</v>
      </c>
      <c r="R172" s="5">
        <f t="shared" si="4"/>
        <v>6</v>
      </c>
      <c r="S172" s="10">
        <f>IF(Overall!$A174&lt;&gt;"",IF(AND(MONTH($N172) &lt;= 1, MONTH($O172) &gt;= 1), IF($R172 &lt;&gt; "", $H172/$R172, ""), ""),"")</f>
        <v>100000</v>
      </c>
      <c r="T172" s="10">
        <f>IF(Overall!$A174&lt;&gt;"",IF(AND(MONTH($N172) &lt;= 2, MONTH($O172) &gt;= 2), IF($R172 &lt;&gt; "", $H172/$R172, ""), ""),"")</f>
        <v>100000</v>
      </c>
      <c r="U172" s="10">
        <f>IF(Overall!$A174&lt;&gt;"",IF(AND(MONTH($N172) &lt;= 3, MONTH($O172) &gt;= 3), IF($R172 &lt;&gt; "", $H172/$R172, ""), ""),"")</f>
        <v>100000</v>
      </c>
      <c r="V172" s="10">
        <f>IF(Overall!$A174&lt;&gt;"",IF(AND(MONTH($N172) &lt;= 4, MONTH($O172) &gt;= 4), IF($R172 &lt;&gt; "", $H172/$R172, ""), ""),"")</f>
        <v>100000</v>
      </c>
      <c r="W172" s="10">
        <f>IF(Overall!$A174&lt;&gt;"",IF(AND(MONTH($N172) &lt;= 5, MONTH($O172) &gt;= 5), IF($R172 &lt;&gt; "", $H172/$R172, ""), ""),"")</f>
        <v>100000</v>
      </c>
      <c r="X172" s="10">
        <f>IF(Overall!$A174&lt;&gt;"",IF(AND(MONTH($N172) &lt;= 6, MONTH($O172) &gt;= 6), IF($R172 &lt;&gt; "", $H172/$R172, ""), ""),"")</f>
        <v>100000</v>
      </c>
      <c r="Y172" s="10" t="str">
        <f>IF(Overall!$A174&lt;&gt;"",IF(AND(MONTH($N172) &lt;= 7, MONTH($O172) &gt;= 7 ), IF($R172 &lt;&gt; "", $H172/$R172, ""), ""),"")</f>
        <v/>
      </c>
      <c r="Z172" s="10" t="str">
        <f>IF(Overall!$A174&lt;&gt;"",IF(AND(MONTH($N172) &lt;= 8, MONTH($O172) &gt;= 8), IF($R172 &lt;&gt; "", $H172/$R172, ""), ""),"")</f>
        <v/>
      </c>
      <c r="AA172" s="10" t="str">
        <f>IF(Overall!$A174&lt;&gt;"",IF(AND(MONTH($N172) &lt;= 9, MONTH($O172) &gt;= 9), IF($R172 &lt;&gt; "", $H172/$R172, ""), ""),"")</f>
        <v/>
      </c>
      <c r="AB172" s="10" t="str">
        <f>IF(Overall!$A174&lt;&gt;"",IF(AND(MONTH($N172) &lt;= 10, MONTH($O172) &gt;= 10), IF($R172 &lt;&gt; "", $H172/$R172, ""), ""),"")</f>
        <v/>
      </c>
      <c r="AC172" s="10" t="str">
        <f>IF(Overall!$A174&lt;&gt;"",IF(AND(MONTH($N172) &lt;= 11, MONTH($O172) &gt;= 11), IF($R172 &lt;&gt; "", $H172/$R172, ""), ""),"")</f>
        <v/>
      </c>
      <c r="AD172" s="10" t="str">
        <f>IF(Overall!$A174&lt;&gt;"",IF(AND(MONTH($N172) &lt;= 12, MONTH($O172) &gt;= 12), IF($R172 &lt;&gt; "", $H172/$R172, ""), ""),"")</f>
        <v/>
      </c>
      <c r="AF172" s="10" t="str">
        <f ca="1">IFERROR(IF(AND(NOW()&lt;= EOMONTH(DATE(YEAR($O172),1, 1), 0), Overall!$A174&lt;&gt;"", MONTH($N172) &lt;= 1, MONTH($O172) &gt;= 1), IF($R172 &lt;&gt; "", $H172/$R172, ""), ""), "")</f>
        <v/>
      </c>
      <c r="AG172" s="10" t="str">
        <f ca="1">IFERROR(IF(AND(NOW()&lt;= EOMONTH(DATE(YEAR($O172),2, 1), 0), Overall!$A174&lt;&gt;"", MONTH($N172) &lt;= 2, MONTH($O172) &gt;= 2), IF($R172 &lt;&gt; "", $H172/$R172, ""), ""), "")</f>
        <v/>
      </c>
      <c r="AH172" s="10" t="str">
        <f ca="1">IFERROR(IF(AND(NOW()&lt;= EOMONTH(DATE(YEAR($O172),3, 1), 0), Overall!$A174&lt;&gt;"", MONTH($N172) &lt;= 3, MONTH($O172) &gt;= 3), IF($R172 &lt;&gt; "", $H172/$R172, ""), ""), "")</f>
        <v/>
      </c>
      <c r="AI172" s="10" t="str">
        <f ca="1">IFERROR(IF(AND(NOW()&lt;= EOMONTH(DATE(YEAR($O172),4, 1), 0), Overall!$A174&lt;&gt;"", MONTH($N172) &lt;= 4, MONTH($O172) &gt;= 4), IF($R172 &lt;&gt; "", $H172/$R172, ""), ""), "")</f>
        <v/>
      </c>
      <c r="AJ172" s="10" t="str">
        <f ca="1">IFERROR(IF(AND(NOW()&lt;= EOMONTH(DATE(YEAR($O172),5, 1), 0), Overall!$A174&lt;&gt;"", MONTH($N172) &lt;= 5, MONTH($O172) &gt;= 5), IF($R172 &lt;&gt; "", $H172/$R172, ""), ""), "")</f>
        <v/>
      </c>
      <c r="AK172" s="10" t="str">
        <f ca="1">IFERROR(IF(AND(NOW()&lt;= EOMONTH(DATE(YEAR($O172),6, 1), 0), Overall!$A174&lt;&gt;"", MONTH($N172) &lt;= 6, MONTH($O172) &gt;= 6), IF($R172 &lt;&gt; "", $H172/$R172, ""), ""), "")</f>
        <v/>
      </c>
      <c r="AL172" s="10" t="str">
        <f ca="1">IFERROR(IF(AND(NOW()&lt;= EOMONTH(DATE(YEAR($O172),7, 1), 0), Overall!$A174&lt;&gt;"", MONTH($N172) &lt;= 7, MONTH($O172) &gt;= 7), IF($R172 &lt;&gt; "", $H172/$R172, ""), ""), "")</f>
        <v/>
      </c>
      <c r="AM172" s="10" t="str">
        <f ca="1">IFERROR(IF(AND(NOW()&lt;= EOMONTH(DATE(YEAR($O172),8, 1), 0), Overall!$A174&lt;&gt;"", MONTH($N172) &lt;= 8, MONTH($O172) &gt;= 8), IF($R172 &lt;&gt; "", $H172/$R172, ""), ""), "")</f>
        <v/>
      </c>
      <c r="AN172" s="10" t="str">
        <f ca="1">IFERROR(IF(AND(NOW()&lt;= EOMONTH(DATE(YEAR($O172),9, 1), 0), Overall!$A174&lt;&gt;"", MONTH($N172) &lt;= 9, MONTH($O172) &gt;= 9), IF($R172 &lt;&gt; "", $H172/$R172, ""), ""), "")</f>
        <v/>
      </c>
      <c r="AO172" s="10" t="str">
        <f ca="1">IFERROR(IF(AND(NOW()&lt;= EOMONTH(DATE(YEAR($O172),10, 1), 0), Overall!$A174&lt;&gt;"", MONTH($N172) &lt;= 10, MONTH($O172) &gt;= 10), IF($R172 &lt;&gt; "", $H172/$R172, ""), ""), "")</f>
        <v/>
      </c>
      <c r="AP172" s="10" t="str">
        <f ca="1">IFERROR(IF(AND(NOW()&lt;= EOMONTH(DATE(YEAR($O172),11, 1), 0), Overall!$A174&lt;&gt;"", MONTH($N172) &lt;=11, MONTH($O172) &gt;= 11), IF($R172 &lt;&gt; "", $H172/$R172, ""), ""), "")</f>
        <v/>
      </c>
      <c r="AQ172" s="10" t="str">
        <f ca="1">IFERROR(IF(AND(NOW()&lt;= EOMONTH(DATE(YEAR($O172),12, 1), 0), Overall!$A174&lt;&gt;"", MONTH($N172) &lt;= 12, MONTH($O172) &gt;= 12), IF($R172 &lt;&gt; "", $H172/$R172, ""), ""), "")</f>
        <v/>
      </c>
      <c r="AR172" s="16">
        <f t="shared" ca="1" si="5"/>
        <v>0</v>
      </c>
    </row>
    <row r="173" spans="1:44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6">
        <f>IF(Overall!F175&lt;&gt;"",VALUE(Overall!F175),"")</f>
        <v>1200000</v>
      </c>
      <c r="I173" s="6">
        <f>IF(Overall!G175&lt;&gt;"",VALUE(Overall!G175),"")</f>
        <v>64</v>
      </c>
      <c r="J173" s="6">
        <f>IF(Overall!H175&lt;&gt;"",VALUE(Overall!H175),"")</f>
        <v>38</v>
      </c>
      <c r="K173" s="6">
        <f>IF(Overall!I175&lt;&gt;"",VALUE(Overall!I175),"")</f>
        <v>2.62</v>
      </c>
      <c r="L173" s="6">
        <f>IF(Overall!J175&lt;&gt;"",VALUE(Overall!J175),"")</f>
        <v>0.2</v>
      </c>
      <c r="M173" s="6">
        <f>IF(Overall!K175&lt;&gt;"",VALUE(Overall!K175),"")</f>
        <v>2.42</v>
      </c>
      <c r="N173" s="7">
        <f>IF(Overall!L175&lt;&gt;"",DATEVALUE(MID(Overall!L175, FIND(",", Overall!L175) + 2, FIND(" ", Overall!L175) - FIND(",", Overall!L175) - 1) &amp; " " &amp; MID(Overall!L175, FIND(" ", Overall!L175) + 1, FIND(",", Overall!L175, FIND(" ", Overall!L175)) - FIND(" ", Overall!L175) - 1) &amp; ", " &amp; MID(Overall!L175, FIND(",", Overall!L175, FIND(",",Overall!L175) + 1) + 2, LEN(Overall!L175))),"")</f>
        <v>44562</v>
      </c>
      <c r="O173" s="7">
        <f>IF(Overall!M175&lt;&gt;"",DATEVALUE(MID(Overall!M175, FIND(",", Overall!M175) + 2, FIND(" ", Overall!M175) - FIND(",", Overall!M175) - 1) &amp; " " &amp; MID(Overall!M175, FIND(" ", Overall!M175) + 1, FIND(",", Overall!M175, FIND(" ", Overall!M175)) - FIND(" ", Overall!M175) - 1) &amp; ", " &amp; MID(Overall!M175, FIND(",", Overall!M175, FIND(",",Overall!M175) + 1) + 2, LEN(Overall!M175))),"")</f>
        <v>44742</v>
      </c>
      <c r="P173" s="7">
        <f>IF(Overall!N175&lt;&gt;"",DATEVALUE(MID(Overall!N175, FIND(",", Overall!N175) + 2, FIND(" ", Overall!N175) - FIND(",", Overall!N175) - 1) &amp; " " &amp; MID(Overall!N175, FIND(" ", Overall!N175) + 1, FIND(",", Overall!N175, FIND(" ", Overall!N175)) - FIND(" ", Overall!N175) - 1) &amp; ", " &amp; MID(Overall!N175, FIND(",", Overall!N175, FIND(",",Overall!N175) + 1) + 2, LEN(Overall!N175))),"")</f>
        <v>44503</v>
      </c>
      <c r="Q173" s="7">
        <f>IF(Overall!O175&lt;&gt;"",DATEVALUE(MID(Overall!O175, FIND(",", Overall!O175) + 2, FIND(" ", Overall!O175) - FIND(",", Overall!O175) - 1) &amp; " " &amp; MID(Overall!O175, FIND(" ", Overall!O175) + 1, FIND(",", Overall!O175, FIND(" ", Overall!O175)) - FIND(" ", Overall!O175) - 1) &amp; ", " &amp; MID(Overall!O175, FIND(",", Overall!O175, FIND(",",Overall!O175) + 1) + 2, LEN(Overall!O175))),"")</f>
        <v>44482</v>
      </c>
      <c r="R173" s="5">
        <f t="shared" si="4"/>
        <v>6</v>
      </c>
      <c r="S173" s="10">
        <f>IF(Overall!$A175&lt;&gt;"",IF(AND(MONTH($N173) &lt;= 1, MONTH($O173) &gt;= 1), IF($R173 &lt;&gt; "", $H173/$R173, ""), ""),"")</f>
        <v>200000</v>
      </c>
      <c r="T173" s="10">
        <f>IF(Overall!$A175&lt;&gt;"",IF(AND(MONTH($N173) &lt;= 2, MONTH($O173) &gt;= 2), IF($R173 &lt;&gt; "", $H173/$R173, ""), ""),"")</f>
        <v>200000</v>
      </c>
      <c r="U173" s="10">
        <f>IF(Overall!$A175&lt;&gt;"",IF(AND(MONTH($N173) &lt;= 3, MONTH($O173) &gt;= 3), IF($R173 &lt;&gt; "", $H173/$R173, ""), ""),"")</f>
        <v>200000</v>
      </c>
      <c r="V173" s="10">
        <f>IF(Overall!$A175&lt;&gt;"",IF(AND(MONTH($N173) &lt;= 4, MONTH($O173) &gt;= 4), IF($R173 &lt;&gt; "", $H173/$R173, ""), ""),"")</f>
        <v>200000</v>
      </c>
      <c r="W173" s="10">
        <f>IF(Overall!$A175&lt;&gt;"",IF(AND(MONTH($N173) &lt;= 5, MONTH($O173) &gt;= 5), IF($R173 &lt;&gt; "", $H173/$R173, ""), ""),"")</f>
        <v>200000</v>
      </c>
      <c r="X173" s="10">
        <f>IF(Overall!$A175&lt;&gt;"",IF(AND(MONTH($N173) &lt;= 6, MONTH($O173) &gt;= 6), IF($R173 &lt;&gt; "", $H173/$R173, ""), ""),"")</f>
        <v>200000</v>
      </c>
      <c r="Y173" s="10" t="str">
        <f>IF(Overall!$A175&lt;&gt;"",IF(AND(MONTH($N173) &lt;= 7, MONTH($O173) &gt;= 7 ), IF($R173 &lt;&gt; "", $H173/$R173, ""), ""),"")</f>
        <v/>
      </c>
      <c r="Z173" s="10" t="str">
        <f>IF(Overall!$A175&lt;&gt;"",IF(AND(MONTH($N173) &lt;= 8, MONTH($O173) &gt;= 8), IF($R173 &lt;&gt; "", $H173/$R173, ""), ""),"")</f>
        <v/>
      </c>
      <c r="AA173" s="10" t="str">
        <f>IF(Overall!$A175&lt;&gt;"",IF(AND(MONTH($N173) &lt;= 9, MONTH($O173) &gt;= 9), IF($R173 &lt;&gt; "", $H173/$R173, ""), ""),"")</f>
        <v/>
      </c>
      <c r="AB173" s="10" t="str">
        <f>IF(Overall!$A175&lt;&gt;"",IF(AND(MONTH($N173) &lt;= 10, MONTH($O173) &gt;= 10), IF($R173 &lt;&gt; "", $H173/$R173, ""), ""),"")</f>
        <v/>
      </c>
      <c r="AC173" s="10" t="str">
        <f>IF(Overall!$A175&lt;&gt;"",IF(AND(MONTH($N173) &lt;= 11, MONTH($O173) &gt;= 11), IF($R173 &lt;&gt; "", $H173/$R173, ""), ""),"")</f>
        <v/>
      </c>
      <c r="AD173" s="10" t="str">
        <f>IF(Overall!$A175&lt;&gt;"",IF(AND(MONTH($N173) &lt;= 12, MONTH($O173) &gt;= 12), IF($R173 &lt;&gt; "", $H173/$R173, ""), ""),"")</f>
        <v/>
      </c>
      <c r="AF173" s="10" t="str">
        <f ca="1">IFERROR(IF(AND(NOW()&lt;= EOMONTH(DATE(YEAR($O173),1, 1), 0), Overall!$A175&lt;&gt;"", MONTH($N173) &lt;= 1, MONTH($O173) &gt;= 1), IF($R173 &lt;&gt; "", $H173/$R173, ""), ""), "")</f>
        <v/>
      </c>
      <c r="AG173" s="10" t="str">
        <f ca="1">IFERROR(IF(AND(NOW()&lt;= EOMONTH(DATE(YEAR($O173),2, 1), 0), Overall!$A175&lt;&gt;"", MONTH($N173) &lt;= 2, MONTH($O173) &gt;= 2), IF($R173 &lt;&gt; "", $H173/$R173, ""), ""), "")</f>
        <v/>
      </c>
      <c r="AH173" s="10" t="str">
        <f ca="1">IFERROR(IF(AND(NOW()&lt;= EOMONTH(DATE(YEAR($O173),3, 1), 0), Overall!$A175&lt;&gt;"", MONTH($N173) &lt;= 3, MONTH($O173) &gt;= 3), IF($R173 &lt;&gt; "", $H173/$R173, ""), ""), "")</f>
        <v/>
      </c>
      <c r="AI173" s="10" t="str">
        <f ca="1">IFERROR(IF(AND(NOW()&lt;= EOMONTH(DATE(YEAR($O173),4, 1), 0), Overall!$A175&lt;&gt;"", MONTH($N173) &lt;= 4, MONTH($O173) &gt;= 4), IF($R173 &lt;&gt; "", $H173/$R173, ""), ""), "")</f>
        <v/>
      </c>
      <c r="AJ173" s="10" t="str">
        <f ca="1">IFERROR(IF(AND(NOW()&lt;= EOMONTH(DATE(YEAR($O173),5, 1), 0), Overall!$A175&lt;&gt;"", MONTH($N173) &lt;= 5, MONTH($O173) &gt;= 5), IF($R173 &lt;&gt; "", $H173/$R173, ""), ""), "")</f>
        <v/>
      </c>
      <c r="AK173" s="10" t="str">
        <f ca="1">IFERROR(IF(AND(NOW()&lt;= EOMONTH(DATE(YEAR($O173),6, 1), 0), Overall!$A175&lt;&gt;"", MONTH($N173) &lt;= 6, MONTH($O173) &gt;= 6), IF($R173 &lt;&gt; "", $H173/$R173, ""), ""), "")</f>
        <v/>
      </c>
      <c r="AL173" s="10" t="str">
        <f ca="1">IFERROR(IF(AND(NOW()&lt;= EOMONTH(DATE(YEAR($O173),7, 1), 0), Overall!$A175&lt;&gt;"", MONTH($N173) &lt;= 7, MONTH($O173) &gt;= 7), IF($R173 &lt;&gt; "", $H173/$R173, ""), ""), "")</f>
        <v/>
      </c>
      <c r="AM173" s="10" t="str">
        <f ca="1">IFERROR(IF(AND(NOW()&lt;= EOMONTH(DATE(YEAR($O173),8, 1), 0), Overall!$A175&lt;&gt;"", MONTH($N173) &lt;= 8, MONTH($O173) &gt;= 8), IF($R173 &lt;&gt; "", $H173/$R173, ""), ""), "")</f>
        <v/>
      </c>
      <c r="AN173" s="10" t="str">
        <f ca="1">IFERROR(IF(AND(NOW()&lt;= EOMONTH(DATE(YEAR($O173),9, 1), 0), Overall!$A175&lt;&gt;"", MONTH($N173) &lt;= 9, MONTH($O173) &gt;= 9), IF($R173 &lt;&gt; "", $H173/$R173, ""), ""), "")</f>
        <v/>
      </c>
      <c r="AO173" s="10" t="str">
        <f ca="1">IFERROR(IF(AND(NOW()&lt;= EOMONTH(DATE(YEAR($O173),10, 1), 0), Overall!$A175&lt;&gt;"", MONTH($N173) &lt;= 10, MONTH($O173) &gt;= 10), IF($R173 &lt;&gt; "", $H173/$R173, ""), ""), "")</f>
        <v/>
      </c>
      <c r="AP173" s="10" t="str">
        <f ca="1">IFERROR(IF(AND(NOW()&lt;= EOMONTH(DATE(YEAR($O173),11, 1), 0), Overall!$A175&lt;&gt;"", MONTH($N173) &lt;=11, MONTH($O173) &gt;= 11), IF($R173 &lt;&gt; "", $H173/$R173, ""), ""), "")</f>
        <v/>
      </c>
      <c r="AQ173" s="10" t="str">
        <f ca="1">IFERROR(IF(AND(NOW()&lt;= EOMONTH(DATE(YEAR($O173),12, 1), 0), Overall!$A175&lt;&gt;"", MONTH($N173) &lt;= 12, MONTH($O173) &gt;= 12), IF($R173 &lt;&gt; "", $H173/$R173, ""), ""), "")</f>
        <v/>
      </c>
      <c r="AR173" s="16">
        <f t="shared" ca="1" si="5"/>
        <v>0</v>
      </c>
    </row>
    <row r="174" spans="1:44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6">
        <f>IF(Overall!F176&lt;&gt;"",VALUE(Overall!F176),"")</f>
        <v>1350000</v>
      </c>
      <c r="I174" s="6">
        <f>IF(Overall!G176&lt;&gt;"",VALUE(Overall!G176),"")</f>
        <v>64</v>
      </c>
      <c r="J174" s="6">
        <f>IF(Overall!H176&lt;&gt;"",VALUE(Overall!H176),"")</f>
        <v>38</v>
      </c>
      <c r="K174" s="6">
        <f>IF(Overall!I176&lt;&gt;"",VALUE(Overall!I176),"")</f>
        <v>2.62</v>
      </c>
      <c r="L174" s="6">
        <f>IF(Overall!J176&lt;&gt;"",VALUE(Overall!J176),"")</f>
        <v>0.25</v>
      </c>
      <c r="M174" s="6">
        <f>IF(Overall!K176&lt;&gt;"",VALUE(Overall!K176),"")</f>
        <v>2.37</v>
      </c>
      <c r="N174" s="7">
        <f>IF(Overall!L176&lt;&gt;"",DATEVALUE(MID(Overall!L176, FIND(",", Overall!L176) + 2, FIND(" ", Overall!L176) - FIND(",", Overall!L176) - 1) &amp; " " &amp; MID(Overall!L176, FIND(" ", Overall!L176) + 1, FIND(",", Overall!L176, FIND(" ", Overall!L176)) - FIND(" ", Overall!L176) - 1) &amp; ", " &amp; MID(Overall!L176, FIND(",", Overall!L176, FIND(",",Overall!L176) + 1) + 2, LEN(Overall!L176))),"")</f>
        <v>44562</v>
      </c>
      <c r="O174" s="7">
        <f>IF(Overall!M176&lt;&gt;"",DATEVALUE(MID(Overall!M176, FIND(",", Overall!M176) + 2, FIND(" ", Overall!M176) - FIND(",", Overall!M176) - 1) &amp; " " &amp; MID(Overall!M176, FIND(" ", Overall!M176) + 1, FIND(",", Overall!M176, FIND(" ", Overall!M176)) - FIND(" ", Overall!M176) - 1) &amp; ", " &amp; MID(Overall!M176, FIND(",", Overall!M176, FIND(",",Overall!M176) + 1) + 2, LEN(Overall!M176))),"")</f>
        <v>44742</v>
      </c>
      <c r="P174" s="7">
        <f>IF(Overall!N176&lt;&gt;"",DATEVALUE(MID(Overall!N176, FIND(",", Overall!N176) + 2, FIND(" ", Overall!N176) - FIND(",", Overall!N176) - 1) &amp; " " &amp; MID(Overall!N176, FIND(" ", Overall!N176) + 1, FIND(",", Overall!N176, FIND(" ", Overall!N176)) - FIND(" ", Overall!N176) - 1) &amp; ", " &amp; MID(Overall!N176, FIND(",", Overall!N176, FIND(",",Overall!N176) + 1) + 2, LEN(Overall!N176))),"")</f>
        <v>44503</v>
      </c>
      <c r="Q174" s="7">
        <f>IF(Overall!O176&lt;&gt;"",DATEVALUE(MID(Overall!O176, FIND(",", Overall!O176) + 2, FIND(" ", Overall!O176) - FIND(",", Overall!O176) - 1) &amp; " " &amp; MID(Overall!O176, FIND(" ", Overall!O176) + 1, FIND(",", Overall!O176, FIND(" ", Overall!O176)) - FIND(" ", Overall!O176) - 1) &amp; ", " &amp; MID(Overall!O176, FIND(",", Overall!O176, FIND(",",Overall!O176) + 1) + 2, LEN(Overall!O176))),"")</f>
        <v>44482</v>
      </c>
      <c r="R174" s="5">
        <f t="shared" si="4"/>
        <v>6</v>
      </c>
      <c r="S174" s="10">
        <f>IF(Overall!$A176&lt;&gt;"",IF(AND(MONTH($N174) &lt;= 1, MONTH($O174) &gt;= 1), IF($R174 &lt;&gt; "", $H174/$R174, ""), ""),"")</f>
        <v>225000</v>
      </c>
      <c r="T174" s="10">
        <f>IF(Overall!$A176&lt;&gt;"",IF(AND(MONTH($N174) &lt;= 2, MONTH($O174) &gt;= 2), IF($R174 &lt;&gt; "", $H174/$R174, ""), ""),"")</f>
        <v>225000</v>
      </c>
      <c r="U174" s="10">
        <f>IF(Overall!$A176&lt;&gt;"",IF(AND(MONTH($N174) &lt;= 3, MONTH($O174) &gt;= 3), IF($R174 &lt;&gt; "", $H174/$R174, ""), ""),"")</f>
        <v>225000</v>
      </c>
      <c r="V174" s="10">
        <f>IF(Overall!$A176&lt;&gt;"",IF(AND(MONTH($N174) &lt;= 4, MONTH($O174) &gt;= 4), IF($R174 &lt;&gt; "", $H174/$R174, ""), ""),"")</f>
        <v>225000</v>
      </c>
      <c r="W174" s="10">
        <f>IF(Overall!$A176&lt;&gt;"",IF(AND(MONTH($N174) &lt;= 5, MONTH($O174) &gt;= 5), IF($R174 &lt;&gt; "", $H174/$R174, ""), ""),"")</f>
        <v>225000</v>
      </c>
      <c r="X174" s="10">
        <f>IF(Overall!$A176&lt;&gt;"",IF(AND(MONTH($N174) &lt;= 6, MONTH($O174) &gt;= 6), IF($R174 &lt;&gt; "", $H174/$R174, ""), ""),"")</f>
        <v>225000</v>
      </c>
      <c r="Y174" s="10" t="str">
        <f>IF(Overall!$A176&lt;&gt;"",IF(AND(MONTH($N174) &lt;= 7, MONTH($O174) &gt;= 7 ), IF($R174 &lt;&gt; "", $H174/$R174, ""), ""),"")</f>
        <v/>
      </c>
      <c r="Z174" s="10" t="str">
        <f>IF(Overall!$A176&lt;&gt;"",IF(AND(MONTH($N174) &lt;= 8, MONTH($O174) &gt;= 8), IF($R174 &lt;&gt; "", $H174/$R174, ""), ""),"")</f>
        <v/>
      </c>
      <c r="AA174" s="10" t="str">
        <f>IF(Overall!$A176&lt;&gt;"",IF(AND(MONTH($N174) &lt;= 9, MONTH($O174) &gt;= 9), IF($R174 &lt;&gt; "", $H174/$R174, ""), ""),"")</f>
        <v/>
      </c>
      <c r="AB174" s="10" t="str">
        <f>IF(Overall!$A176&lt;&gt;"",IF(AND(MONTH($N174) &lt;= 10, MONTH($O174) &gt;= 10), IF($R174 &lt;&gt; "", $H174/$R174, ""), ""),"")</f>
        <v/>
      </c>
      <c r="AC174" s="10" t="str">
        <f>IF(Overall!$A176&lt;&gt;"",IF(AND(MONTH($N174) &lt;= 11, MONTH($O174) &gt;= 11), IF($R174 &lt;&gt; "", $H174/$R174, ""), ""),"")</f>
        <v/>
      </c>
      <c r="AD174" s="10" t="str">
        <f>IF(Overall!$A176&lt;&gt;"",IF(AND(MONTH($N174) &lt;= 12, MONTH($O174) &gt;= 12), IF($R174 &lt;&gt; "", $H174/$R174, ""), ""),"")</f>
        <v/>
      </c>
      <c r="AF174" s="10" t="str">
        <f ca="1">IFERROR(IF(AND(NOW()&lt;= EOMONTH(DATE(YEAR($O174),1, 1), 0), Overall!$A176&lt;&gt;"", MONTH($N174) &lt;= 1, MONTH($O174) &gt;= 1), IF($R174 &lt;&gt; "", $H174/$R174, ""), ""), "")</f>
        <v/>
      </c>
      <c r="AG174" s="10" t="str">
        <f ca="1">IFERROR(IF(AND(NOW()&lt;= EOMONTH(DATE(YEAR($O174),2, 1), 0), Overall!$A176&lt;&gt;"", MONTH($N174) &lt;= 2, MONTH($O174) &gt;= 2), IF($R174 &lt;&gt; "", $H174/$R174, ""), ""), "")</f>
        <v/>
      </c>
      <c r="AH174" s="10" t="str">
        <f ca="1">IFERROR(IF(AND(NOW()&lt;= EOMONTH(DATE(YEAR($O174),3, 1), 0), Overall!$A176&lt;&gt;"", MONTH($N174) &lt;= 3, MONTH($O174) &gt;= 3), IF($R174 &lt;&gt; "", $H174/$R174, ""), ""), "")</f>
        <v/>
      </c>
      <c r="AI174" s="10" t="str">
        <f ca="1">IFERROR(IF(AND(NOW()&lt;= EOMONTH(DATE(YEAR($O174),4, 1), 0), Overall!$A176&lt;&gt;"", MONTH($N174) &lt;= 4, MONTH($O174) &gt;= 4), IF($R174 &lt;&gt; "", $H174/$R174, ""), ""), "")</f>
        <v/>
      </c>
      <c r="AJ174" s="10" t="str">
        <f ca="1">IFERROR(IF(AND(NOW()&lt;= EOMONTH(DATE(YEAR($O174),5, 1), 0), Overall!$A176&lt;&gt;"", MONTH($N174) &lt;= 5, MONTH($O174) &gt;= 5), IF($R174 &lt;&gt; "", $H174/$R174, ""), ""), "")</f>
        <v/>
      </c>
      <c r="AK174" s="10" t="str">
        <f ca="1">IFERROR(IF(AND(NOW()&lt;= EOMONTH(DATE(YEAR($O174),6, 1), 0), Overall!$A176&lt;&gt;"", MONTH($N174) &lt;= 6, MONTH($O174) &gt;= 6), IF($R174 &lt;&gt; "", $H174/$R174, ""), ""), "")</f>
        <v/>
      </c>
      <c r="AL174" s="10" t="str">
        <f ca="1">IFERROR(IF(AND(NOW()&lt;= EOMONTH(DATE(YEAR($O174),7, 1), 0), Overall!$A176&lt;&gt;"", MONTH($N174) &lt;= 7, MONTH($O174) &gt;= 7), IF($R174 &lt;&gt; "", $H174/$R174, ""), ""), "")</f>
        <v/>
      </c>
      <c r="AM174" s="10" t="str">
        <f ca="1">IFERROR(IF(AND(NOW()&lt;= EOMONTH(DATE(YEAR($O174),8, 1), 0), Overall!$A176&lt;&gt;"", MONTH($N174) &lt;= 8, MONTH($O174) &gt;= 8), IF($R174 &lt;&gt; "", $H174/$R174, ""), ""), "")</f>
        <v/>
      </c>
      <c r="AN174" s="10" t="str">
        <f ca="1">IFERROR(IF(AND(NOW()&lt;= EOMONTH(DATE(YEAR($O174),9, 1), 0), Overall!$A176&lt;&gt;"", MONTH($N174) &lt;= 9, MONTH($O174) &gt;= 9), IF($R174 &lt;&gt; "", $H174/$R174, ""), ""), "")</f>
        <v/>
      </c>
      <c r="AO174" s="10" t="str">
        <f ca="1">IFERROR(IF(AND(NOW()&lt;= EOMONTH(DATE(YEAR($O174),10, 1), 0), Overall!$A176&lt;&gt;"", MONTH($N174) &lt;= 10, MONTH($O174) &gt;= 10), IF($R174 &lt;&gt; "", $H174/$R174, ""), ""), "")</f>
        <v/>
      </c>
      <c r="AP174" s="10" t="str">
        <f ca="1">IFERROR(IF(AND(NOW()&lt;= EOMONTH(DATE(YEAR($O174),11, 1), 0), Overall!$A176&lt;&gt;"", MONTH($N174) &lt;=11, MONTH($O174) &gt;= 11), IF($R174 &lt;&gt; "", $H174/$R174, ""), ""), "")</f>
        <v/>
      </c>
      <c r="AQ174" s="10" t="str">
        <f ca="1">IFERROR(IF(AND(NOW()&lt;= EOMONTH(DATE(YEAR($O174),12, 1), 0), Overall!$A176&lt;&gt;"", MONTH($N174) &lt;= 12, MONTH($O174) &gt;= 12), IF($R174 &lt;&gt; "", $H174/$R174, ""), ""), "")</f>
        <v/>
      </c>
      <c r="AR174" s="16">
        <f t="shared" ca="1" si="5"/>
        <v>0</v>
      </c>
    </row>
    <row r="175" spans="1:44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6">
        <f>IF(Overall!F177&lt;&gt;"",VALUE(Overall!F177),"")</f>
        <v>600000</v>
      </c>
      <c r="I175" s="6">
        <f>IF(Overall!G177&lt;&gt;"",VALUE(Overall!G177),"")</f>
        <v>64</v>
      </c>
      <c r="J175" s="6">
        <f>IF(Overall!H177&lt;&gt;"",VALUE(Overall!H177),"")</f>
        <v>38</v>
      </c>
      <c r="K175" s="6">
        <f>IF(Overall!I177&lt;&gt;"",VALUE(Overall!I177),"")</f>
        <v>2.6</v>
      </c>
      <c r="L175" s="6">
        <f>IF(Overall!J177&lt;&gt;"",VALUE(Overall!J177),"")</f>
        <v>0.2</v>
      </c>
      <c r="M175" s="6">
        <f>IF(Overall!K177&lt;&gt;"",VALUE(Overall!K177),"")</f>
        <v>2.4</v>
      </c>
      <c r="N175" s="7">
        <f>IF(Overall!L177&lt;&gt;"",DATEVALUE(MID(Overall!L177, FIND(",", Overall!L177) + 2, FIND(" ", Overall!L177) - FIND(",", Overall!L177) - 1) &amp; " " &amp; MID(Overall!L177, FIND(" ", Overall!L177) + 1, FIND(",", Overall!L177, FIND(" ", Overall!L177)) - FIND(" ", Overall!L177) - 1) &amp; ", " &amp; MID(Overall!L177, FIND(",", Overall!L177, FIND(",",Overall!L177) + 1) + 2, LEN(Overall!L177))),"")</f>
        <v>44562</v>
      </c>
      <c r="O175" s="7">
        <f>IF(Overall!M177&lt;&gt;"",DATEVALUE(MID(Overall!M177, FIND(",", Overall!M177) + 2, FIND(" ", Overall!M177) - FIND(",", Overall!M177) - 1) &amp; " " &amp; MID(Overall!M177, FIND(" ", Overall!M177) + 1, FIND(",", Overall!M177, FIND(" ", Overall!M177)) - FIND(" ", Overall!M177) - 1) &amp; ", " &amp; MID(Overall!M177, FIND(",", Overall!M177, FIND(",",Overall!M177) + 1) + 2, LEN(Overall!M177))),"")</f>
        <v>44742</v>
      </c>
      <c r="P175" s="7">
        <f>IF(Overall!N177&lt;&gt;"",DATEVALUE(MID(Overall!N177, FIND(",", Overall!N177) + 2, FIND(" ", Overall!N177) - FIND(",", Overall!N177) - 1) &amp; " " &amp; MID(Overall!N177, FIND(" ", Overall!N177) + 1, FIND(",", Overall!N177, FIND(" ", Overall!N177)) - FIND(" ", Overall!N177) - 1) &amp; ", " &amp; MID(Overall!N177, FIND(",", Overall!N177, FIND(",",Overall!N177) + 1) + 2, LEN(Overall!N177))),"")</f>
        <v>44503</v>
      </c>
      <c r="Q175" s="7">
        <f>IF(Overall!O177&lt;&gt;"",DATEVALUE(MID(Overall!O177, FIND(",", Overall!O177) + 2, FIND(" ", Overall!O177) - FIND(",", Overall!O177) - 1) &amp; " " &amp; MID(Overall!O177, FIND(" ", Overall!O177) + 1, FIND(",", Overall!O177, FIND(" ", Overall!O177)) - FIND(" ", Overall!O177) - 1) &amp; ", " &amp; MID(Overall!O177, FIND(",", Overall!O177, FIND(",",Overall!O177) + 1) + 2, LEN(Overall!O177))),"")</f>
        <v>44482</v>
      </c>
      <c r="R175" s="5">
        <f t="shared" si="4"/>
        <v>6</v>
      </c>
      <c r="S175" s="10">
        <f>IF(Overall!$A177&lt;&gt;"",IF(AND(MONTH($N175) &lt;= 1, MONTH($O175) &gt;= 1), IF($R175 &lt;&gt; "", $H175/$R175, ""), ""),"")</f>
        <v>100000</v>
      </c>
      <c r="T175" s="10">
        <f>IF(Overall!$A177&lt;&gt;"",IF(AND(MONTH($N175) &lt;= 2, MONTH($O175) &gt;= 2), IF($R175 &lt;&gt; "", $H175/$R175, ""), ""),"")</f>
        <v>100000</v>
      </c>
      <c r="U175" s="10">
        <f>IF(Overall!$A177&lt;&gt;"",IF(AND(MONTH($N175) &lt;= 3, MONTH($O175) &gt;= 3), IF($R175 &lt;&gt; "", $H175/$R175, ""), ""),"")</f>
        <v>100000</v>
      </c>
      <c r="V175" s="10">
        <f>IF(Overall!$A177&lt;&gt;"",IF(AND(MONTH($N175) &lt;= 4, MONTH($O175) &gt;= 4), IF($R175 &lt;&gt; "", $H175/$R175, ""), ""),"")</f>
        <v>100000</v>
      </c>
      <c r="W175" s="10">
        <f>IF(Overall!$A177&lt;&gt;"",IF(AND(MONTH($N175) &lt;= 5, MONTH($O175) &gt;= 5), IF($R175 &lt;&gt; "", $H175/$R175, ""), ""),"")</f>
        <v>100000</v>
      </c>
      <c r="X175" s="10">
        <f>IF(Overall!$A177&lt;&gt;"",IF(AND(MONTH($N175) &lt;= 6, MONTH($O175) &gt;= 6), IF($R175 &lt;&gt; "", $H175/$R175, ""), ""),"")</f>
        <v>100000</v>
      </c>
      <c r="Y175" s="10" t="str">
        <f>IF(Overall!$A177&lt;&gt;"",IF(AND(MONTH($N175) &lt;= 7, MONTH($O175) &gt;= 7 ), IF($R175 &lt;&gt; "", $H175/$R175, ""), ""),"")</f>
        <v/>
      </c>
      <c r="Z175" s="10" t="str">
        <f>IF(Overall!$A177&lt;&gt;"",IF(AND(MONTH($N175) &lt;= 8, MONTH($O175) &gt;= 8), IF($R175 &lt;&gt; "", $H175/$R175, ""), ""),"")</f>
        <v/>
      </c>
      <c r="AA175" s="10" t="str">
        <f>IF(Overall!$A177&lt;&gt;"",IF(AND(MONTH($N175) &lt;= 9, MONTH($O175) &gt;= 9), IF($R175 &lt;&gt; "", $H175/$R175, ""), ""),"")</f>
        <v/>
      </c>
      <c r="AB175" s="10" t="str">
        <f>IF(Overall!$A177&lt;&gt;"",IF(AND(MONTH($N175) &lt;= 10, MONTH($O175) &gt;= 10), IF($R175 &lt;&gt; "", $H175/$R175, ""), ""),"")</f>
        <v/>
      </c>
      <c r="AC175" s="10" t="str">
        <f>IF(Overall!$A177&lt;&gt;"",IF(AND(MONTH($N175) &lt;= 11, MONTH($O175) &gt;= 11), IF($R175 &lt;&gt; "", $H175/$R175, ""), ""),"")</f>
        <v/>
      </c>
      <c r="AD175" s="10" t="str">
        <f>IF(Overall!$A177&lt;&gt;"",IF(AND(MONTH($N175) &lt;= 12, MONTH($O175) &gt;= 12), IF($R175 &lt;&gt; "", $H175/$R175, ""), ""),"")</f>
        <v/>
      </c>
      <c r="AF175" s="10" t="str">
        <f ca="1">IFERROR(IF(AND(NOW()&lt;= EOMONTH(DATE(YEAR($O175),1, 1), 0), Overall!$A177&lt;&gt;"", MONTH($N175) &lt;= 1, MONTH($O175) &gt;= 1), IF($R175 &lt;&gt; "", $H175/$R175, ""), ""), "")</f>
        <v/>
      </c>
      <c r="AG175" s="10" t="str">
        <f ca="1">IFERROR(IF(AND(NOW()&lt;= EOMONTH(DATE(YEAR($O175),2, 1), 0), Overall!$A177&lt;&gt;"", MONTH($N175) &lt;= 2, MONTH($O175) &gt;= 2), IF($R175 &lt;&gt; "", $H175/$R175, ""), ""), "")</f>
        <v/>
      </c>
      <c r="AH175" s="10" t="str">
        <f ca="1">IFERROR(IF(AND(NOW()&lt;= EOMONTH(DATE(YEAR($O175),3, 1), 0), Overall!$A177&lt;&gt;"", MONTH($N175) &lt;= 3, MONTH($O175) &gt;= 3), IF($R175 &lt;&gt; "", $H175/$R175, ""), ""), "")</f>
        <v/>
      </c>
      <c r="AI175" s="10" t="str">
        <f ca="1">IFERROR(IF(AND(NOW()&lt;= EOMONTH(DATE(YEAR($O175),4, 1), 0), Overall!$A177&lt;&gt;"", MONTH($N175) &lt;= 4, MONTH($O175) &gt;= 4), IF($R175 &lt;&gt; "", $H175/$R175, ""), ""), "")</f>
        <v/>
      </c>
      <c r="AJ175" s="10" t="str">
        <f ca="1">IFERROR(IF(AND(NOW()&lt;= EOMONTH(DATE(YEAR($O175),5, 1), 0), Overall!$A177&lt;&gt;"", MONTH($N175) &lt;= 5, MONTH($O175) &gt;= 5), IF($R175 &lt;&gt; "", $H175/$R175, ""), ""), "")</f>
        <v/>
      </c>
      <c r="AK175" s="10" t="str">
        <f ca="1">IFERROR(IF(AND(NOW()&lt;= EOMONTH(DATE(YEAR($O175),6, 1), 0), Overall!$A177&lt;&gt;"", MONTH($N175) &lt;= 6, MONTH($O175) &gt;= 6), IF($R175 &lt;&gt; "", $H175/$R175, ""), ""), "")</f>
        <v/>
      </c>
      <c r="AL175" s="10" t="str">
        <f ca="1">IFERROR(IF(AND(NOW()&lt;= EOMONTH(DATE(YEAR($O175),7, 1), 0), Overall!$A177&lt;&gt;"", MONTH($N175) &lt;= 7, MONTH($O175) &gt;= 7), IF($R175 &lt;&gt; "", $H175/$R175, ""), ""), "")</f>
        <v/>
      </c>
      <c r="AM175" s="10" t="str">
        <f ca="1">IFERROR(IF(AND(NOW()&lt;= EOMONTH(DATE(YEAR($O175),8, 1), 0), Overall!$A177&lt;&gt;"", MONTH($N175) &lt;= 8, MONTH($O175) &gt;= 8), IF($R175 &lt;&gt; "", $H175/$R175, ""), ""), "")</f>
        <v/>
      </c>
      <c r="AN175" s="10" t="str">
        <f ca="1">IFERROR(IF(AND(NOW()&lt;= EOMONTH(DATE(YEAR($O175),9, 1), 0), Overall!$A177&lt;&gt;"", MONTH($N175) &lt;= 9, MONTH($O175) &gt;= 9), IF($R175 &lt;&gt; "", $H175/$R175, ""), ""), "")</f>
        <v/>
      </c>
      <c r="AO175" s="10" t="str">
        <f ca="1">IFERROR(IF(AND(NOW()&lt;= EOMONTH(DATE(YEAR($O175),10, 1), 0), Overall!$A177&lt;&gt;"", MONTH($N175) &lt;= 10, MONTH($O175) &gt;= 10), IF($R175 &lt;&gt; "", $H175/$R175, ""), ""), "")</f>
        <v/>
      </c>
      <c r="AP175" s="10" t="str">
        <f ca="1">IFERROR(IF(AND(NOW()&lt;= EOMONTH(DATE(YEAR($O175),11, 1), 0), Overall!$A177&lt;&gt;"", MONTH($N175) &lt;=11, MONTH($O175) &gt;= 11), IF($R175 &lt;&gt; "", $H175/$R175, ""), ""), "")</f>
        <v/>
      </c>
      <c r="AQ175" s="10" t="str">
        <f ca="1">IFERROR(IF(AND(NOW()&lt;= EOMONTH(DATE(YEAR($O175),12, 1), 0), Overall!$A177&lt;&gt;"", MONTH($N175) &lt;= 12, MONTH($O175) &gt;= 12), IF($R175 &lt;&gt; "", $H175/$R175, ""), ""), "")</f>
        <v/>
      </c>
      <c r="AR175" s="16">
        <f t="shared" ca="1" si="5"/>
        <v>0</v>
      </c>
    </row>
    <row r="176" spans="1:44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6">
        <f>IF(Overall!F178&lt;&gt;"",VALUE(Overall!F178),"")</f>
        <v>2400000</v>
      </c>
      <c r="I176" s="6">
        <f>IF(Overall!G178&lt;&gt;"",VALUE(Overall!G178),"")</f>
        <v>62</v>
      </c>
      <c r="J176" s="6">
        <f>IF(Overall!H178&lt;&gt;"",VALUE(Overall!H178),"")</f>
        <v>40</v>
      </c>
      <c r="K176" s="6">
        <f>IF(Overall!I178&lt;&gt;"",VALUE(Overall!I178),"")</f>
        <v>3.67</v>
      </c>
      <c r="L176" s="6">
        <f>IF(Overall!J178&lt;&gt;"",VALUE(Overall!J178),"")</f>
        <v>0.75</v>
      </c>
      <c r="M176" s="6">
        <f>IF(Overall!K178&lt;&gt;"",VALUE(Overall!K178),"")</f>
        <v>2.92</v>
      </c>
      <c r="N176" s="7">
        <f>IF(Overall!L178&lt;&gt;"",DATEVALUE(MID(Overall!L178, FIND(",", Overall!L178) + 2, FIND(" ", Overall!L178) - FIND(",", Overall!L178) - 1) &amp; " " &amp; MID(Overall!L178, FIND(" ", Overall!L178) + 1, FIND(",", Overall!L178, FIND(" ", Overall!L178)) - FIND(" ", Overall!L178) - 1) &amp; ", " &amp; MID(Overall!L178, FIND(",", Overall!L178, FIND(",",Overall!L178) + 1) + 2, LEN(Overall!L178))),"")</f>
        <v>44562</v>
      </c>
      <c r="O176" s="7">
        <f>IF(Overall!M178&lt;&gt;"",DATEVALUE(MID(Overall!M178, FIND(",", Overall!M178) + 2, FIND(" ", Overall!M178) - FIND(",", Overall!M178) - 1) &amp; " " &amp; MID(Overall!M178, FIND(" ", Overall!M178) + 1, FIND(",", Overall!M178, FIND(" ", Overall!M178)) - FIND(" ", Overall!M178) - 1) &amp; ", " &amp; MID(Overall!M178, FIND(",", Overall!M178, FIND(",",Overall!M178) + 1) + 2, LEN(Overall!M178))),"")</f>
        <v>44926</v>
      </c>
      <c r="P176" s="7">
        <f>IF(Overall!N178&lt;&gt;"",DATEVALUE(MID(Overall!N178, FIND(",", Overall!N178) + 2, FIND(" ", Overall!N178) - FIND(",", Overall!N178) - 1) &amp; " " &amp; MID(Overall!N178, FIND(" ", Overall!N178) + 1, FIND(",", Overall!N178, FIND(" ", Overall!N178)) - FIND(" ", Overall!N178) - 1) &amp; ", " &amp; MID(Overall!N178, FIND(",", Overall!N178, FIND(",",Overall!N178) + 1) + 2, LEN(Overall!N178))),"")</f>
        <v>44503</v>
      </c>
      <c r="Q176" s="7">
        <f>IF(Overall!O178&lt;&gt;"",DATEVALUE(MID(Overall!O178, FIND(",", Overall!O178) + 2, FIND(" ", Overall!O178) - FIND(",", Overall!O178) - 1) &amp; " " &amp; MID(Overall!O178, FIND(" ", Overall!O178) + 1, FIND(",", Overall!O178, FIND(" ", Overall!O178)) - FIND(" ", Overall!O178) - 1) &amp; ", " &amp; MID(Overall!O178, FIND(",", Overall!O178, FIND(",",Overall!O178) + 1) + 2, LEN(Overall!O178))),"")</f>
        <v>44482</v>
      </c>
      <c r="R176" s="5">
        <f t="shared" si="4"/>
        <v>12</v>
      </c>
      <c r="S176" s="10">
        <f>IF(Overall!$A178&lt;&gt;"",IF(AND(MONTH($N176) &lt;= 1, MONTH($O176) &gt;= 1), IF($R176 &lt;&gt; "", $H176/$R176, ""), ""),"")</f>
        <v>200000</v>
      </c>
      <c r="T176" s="10">
        <f>IF(Overall!$A178&lt;&gt;"",IF(AND(MONTH($N176) &lt;= 2, MONTH($O176) &gt;= 2), IF($R176 &lt;&gt; "", $H176/$R176, ""), ""),"")</f>
        <v>200000</v>
      </c>
      <c r="U176" s="10">
        <f>IF(Overall!$A178&lt;&gt;"",IF(AND(MONTH($N176) &lt;= 3, MONTH($O176) &gt;= 3), IF($R176 &lt;&gt; "", $H176/$R176, ""), ""),"")</f>
        <v>200000</v>
      </c>
      <c r="V176" s="10">
        <f>IF(Overall!$A178&lt;&gt;"",IF(AND(MONTH($N176) &lt;= 4, MONTH($O176) &gt;= 4), IF($R176 &lt;&gt; "", $H176/$R176, ""), ""),"")</f>
        <v>200000</v>
      </c>
      <c r="W176" s="10">
        <f>IF(Overall!$A178&lt;&gt;"",IF(AND(MONTH($N176) &lt;= 5, MONTH($O176) &gt;= 5), IF($R176 &lt;&gt; "", $H176/$R176, ""), ""),"")</f>
        <v>200000</v>
      </c>
      <c r="X176" s="10">
        <f>IF(Overall!$A178&lt;&gt;"",IF(AND(MONTH($N176) &lt;= 6, MONTH($O176) &gt;= 6), IF($R176 &lt;&gt; "", $H176/$R176, ""), ""),"")</f>
        <v>200000</v>
      </c>
      <c r="Y176" s="10">
        <f>IF(Overall!$A178&lt;&gt;"",IF(AND(MONTH($N176) &lt;= 7, MONTH($O176) &gt;= 7 ), IF($R176 &lt;&gt; "", $H176/$R176, ""), ""),"")</f>
        <v>200000</v>
      </c>
      <c r="Z176" s="10">
        <f>IF(Overall!$A178&lt;&gt;"",IF(AND(MONTH($N176) &lt;= 8, MONTH($O176) &gt;= 8), IF($R176 &lt;&gt; "", $H176/$R176, ""), ""),"")</f>
        <v>200000</v>
      </c>
      <c r="AA176" s="10">
        <f>IF(Overall!$A178&lt;&gt;"",IF(AND(MONTH($N176) &lt;= 9, MONTH($O176) &gt;= 9), IF($R176 &lt;&gt; "", $H176/$R176, ""), ""),"")</f>
        <v>200000</v>
      </c>
      <c r="AB176" s="10">
        <f>IF(Overall!$A178&lt;&gt;"",IF(AND(MONTH($N176) &lt;= 10, MONTH($O176) &gt;= 10), IF($R176 &lt;&gt; "", $H176/$R176, ""), ""),"")</f>
        <v>200000</v>
      </c>
      <c r="AC176" s="10">
        <f>IF(Overall!$A178&lt;&gt;"",IF(AND(MONTH($N176) &lt;= 11, MONTH($O176) &gt;= 11), IF($R176 &lt;&gt; "", $H176/$R176, ""), ""),"")</f>
        <v>200000</v>
      </c>
      <c r="AD176" s="10">
        <f>IF(Overall!$A178&lt;&gt;"",IF(AND(MONTH($N176) &lt;= 12, MONTH($O176) &gt;= 12), IF($R176 &lt;&gt; "", $H176/$R176, ""), ""),"")</f>
        <v>200000</v>
      </c>
      <c r="AF176" s="10" t="str">
        <f ca="1">IFERROR(IF(AND(NOW()&lt;= EOMONTH(DATE(YEAR($O176),1, 1), 0), Overall!$A178&lt;&gt;"", MONTH($N176) &lt;= 1, MONTH($O176) &gt;= 1), IF($R176 &lt;&gt; "", $H176/$R176, ""), ""), "")</f>
        <v/>
      </c>
      <c r="AG176" s="10" t="str">
        <f ca="1">IFERROR(IF(AND(NOW()&lt;= EOMONTH(DATE(YEAR($O176),2, 1), 0), Overall!$A178&lt;&gt;"", MONTH($N176) &lt;= 2, MONTH($O176) &gt;= 2), IF($R176 &lt;&gt; "", $H176/$R176, ""), ""), "")</f>
        <v/>
      </c>
      <c r="AH176" s="10" t="str">
        <f ca="1">IFERROR(IF(AND(NOW()&lt;= EOMONTH(DATE(YEAR($O176),3, 1), 0), Overall!$A178&lt;&gt;"", MONTH($N176) &lt;= 3, MONTH($O176) &gt;= 3), IF($R176 &lt;&gt; "", $H176/$R176, ""), ""), "")</f>
        <v/>
      </c>
      <c r="AI176" s="10" t="str">
        <f ca="1">IFERROR(IF(AND(NOW()&lt;= EOMONTH(DATE(YEAR($O176),4, 1), 0), Overall!$A178&lt;&gt;"", MONTH($N176) &lt;= 4, MONTH($O176) &gt;= 4), IF($R176 &lt;&gt; "", $H176/$R176, ""), ""), "")</f>
        <v/>
      </c>
      <c r="AJ176" s="10" t="str">
        <f ca="1">IFERROR(IF(AND(NOW()&lt;= EOMONTH(DATE(YEAR($O176),5, 1), 0), Overall!$A178&lt;&gt;"", MONTH($N176) &lt;= 5, MONTH($O176) &gt;= 5), IF($R176 &lt;&gt; "", $H176/$R176, ""), ""), "")</f>
        <v/>
      </c>
      <c r="AK176" s="10" t="str">
        <f ca="1">IFERROR(IF(AND(NOW()&lt;= EOMONTH(DATE(YEAR($O176),6, 1), 0), Overall!$A178&lt;&gt;"", MONTH($N176) &lt;= 6, MONTH($O176) &gt;= 6), IF($R176 &lt;&gt; "", $H176/$R176, ""), ""), "")</f>
        <v/>
      </c>
      <c r="AL176" s="10" t="str">
        <f ca="1">IFERROR(IF(AND(NOW()&lt;= EOMONTH(DATE(YEAR($O176),7, 1), 0), Overall!$A178&lt;&gt;"", MONTH($N176) &lt;= 7, MONTH($O176) &gt;= 7), IF($R176 &lt;&gt; "", $H176/$R176, ""), ""), "")</f>
        <v/>
      </c>
      <c r="AM176" s="10" t="str">
        <f ca="1">IFERROR(IF(AND(NOW()&lt;= EOMONTH(DATE(YEAR($O176),8, 1), 0), Overall!$A178&lt;&gt;"", MONTH($N176) &lt;= 8, MONTH($O176) &gt;= 8), IF($R176 &lt;&gt; "", $H176/$R176, ""), ""), "")</f>
        <v/>
      </c>
      <c r="AN176" s="10" t="str">
        <f ca="1">IFERROR(IF(AND(NOW()&lt;= EOMONTH(DATE(YEAR($O176),9, 1), 0), Overall!$A178&lt;&gt;"", MONTH($N176) &lt;= 9, MONTH($O176) &gt;= 9), IF($R176 &lt;&gt; "", $H176/$R176, ""), ""), "")</f>
        <v/>
      </c>
      <c r="AO176" s="10" t="str">
        <f ca="1">IFERROR(IF(AND(NOW()&lt;= EOMONTH(DATE(YEAR($O176),10, 1), 0), Overall!$A178&lt;&gt;"", MONTH($N176) &lt;= 10, MONTH($O176) &gt;= 10), IF($R176 &lt;&gt; "", $H176/$R176, ""), ""), "")</f>
        <v/>
      </c>
      <c r="AP176" s="10" t="str">
        <f ca="1">IFERROR(IF(AND(NOW()&lt;= EOMONTH(DATE(YEAR($O176),11, 1), 0), Overall!$A178&lt;&gt;"", MONTH($N176) &lt;=11, MONTH($O176) &gt;= 11), IF($R176 &lt;&gt; "", $H176/$R176, ""), ""), "")</f>
        <v/>
      </c>
      <c r="AQ176" s="10" t="str">
        <f ca="1">IFERROR(IF(AND(NOW()&lt;= EOMONTH(DATE(YEAR($O176),12, 1), 0), Overall!$A178&lt;&gt;"", MONTH($N176) &lt;= 12, MONTH($O176) &gt;= 12), IF($R176 &lt;&gt; "", $H176/$R176, ""), ""), "")</f>
        <v/>
      </c>
      <c r="AR176" s="16">
        <f t="shared" ca="1" si="5"/>
        <v>0</v>
      </c>
    </row>
    <row r="177" spans="1:44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6">
        <f>IF(Overall!F179&lt;&gt;"",VALUE(Overall!F179),"")</f>
        <v>1200000</v>
      </c>
      <c r="I177" s="6">
        <f>IF(Overall!G179&lt;&gt;"",VALUE(Overall!G179),"")</f>
        <v>62</v>
      </c>
      <c r="J177" s="6">
        <f>IF(Overall!H179&lt;&gt;"",VALUE(Overall!H179),"")</f>
        <v>40</v>
      </c>
      <c r="K177" s="6">
        <f>IF(Overall!I179&lt;&gt;"",VALUE(Overall!I179),"")</f>
        <v>3.59</v>
      </c>
      <c r="L177" s="6">
        <f>IF(Overall!J179&lt;&gt;"",VALUE(Overall!J179),"")</f>
        <v>0.71</v>
      </c>
      <c r="M177" s="6">
        <f>IF(Overall!K179&lt;&gt;"",VALUE(Overall!K179),"")</f>
        <v>2.88</v>
      </c>
      <c r="N177" s="7">
        <f>IF(Overall!L179&lt;&gt;"",DATEVALUE(MID(Overall!L179, FIND(",", Overall!L179) + 2, FIND(" ", Overall!L179) - FIND(",", Overall!L179) - 1) &amp; " " &amp; MID(Overall!L179, FIND(" ", Overall!L179) + 1, FIND(",", Overall!L179, FIND(" ", Overall!L179)) - FIND(" ", Overall!L179) - 1) &amp; ", " &amp; MID(Overall!L179, FIND(",", Overall!L179, FIND(",",Overall!L179) + 1) + 2, LEN(Overall!L179))),"")</f>
        <v>44562</v>
      </c>
      <c r="O177" s="7">
        <f>IF(Overall!M179&lt;&gt;"",DATEVALUE(MID(Overall!M179, FIND(",", Overall!M179) + 2, FIND(" ", Overall!M179) - FIND(",", Overall!M179) - 1) &amp; " " &amp; MID(Overall!M179, FIND(" ", Overall!M179) + 1, FIND(",", Overall!M179, FIND(" ", Overall!M179)) - FIND(" ", Overall!M179) - 1) &amp; ", " &amp; MID(Overall!M179, FIND(",", Overall!M179, FIND(",",Overall!M179) + 1) + 2, LEN(Overall!M179))),"")</f>
        <v>44926</v>
      </c>
      <c r="P177" s="7">
        <f>IF(Overall!N179&lt;&gt;"",DATEVALUE(MID(Overall!N179, FIND(",", Overall!N179) + 2, FIND(" ", Overall!N179) - FIND(",", Overall!N179) - 1) &amp; " " &amp; MID(Overall!N179, FIND(" ", Overall!N179) + 1, FIND(",", Overall!N179, FIND(" ", Overall!N179)) - FIND(" ", Overall!N179) - 1) &amp; ", " &amp; MID(Overall!N179, FIND(",", Overall!N179, FIND(",",Overall!N179) + 1) + 2, LEN(Overall!N179))),"")</f>
        <v>44505</v>
      </c>
      <c r="Q177" s="7">
        <f>IF(Overall!O179&lt;&gt;"",DATEVALUE(MID(Overall!O179, FIND(",", Overall!O179) + 2, FIND(" ", Overall!O179) - FIND(",", Overall!O179) - 1) &amp; " " &amp; MID(Overall!O179, FIND(" ", Overall!O179) + 1, FIND(",", Overall!O179, FIND(" ", Overall!O179)) - FIND(" ", Overall!O179) - 1) &amp; ", " &amp; MID(Overall!O179, FIND(",", Overall!O179, FIND(",",Overall!O179) + 1) + 2, LEN(Overall!O179))),"")</f>
        <v>44483</v>
      </c>
      <c r="R177" s="5">
        <f t="shared" si="4"/>
        <v>12</v>
      </c>
      <c r="S177" s="10">
        <f>IF(Overall!$A179&lt;&gt;"",IF(AND(MONTH($N177) &lt;= 1, MONTH($O177) &gt;= 1), IF($R177 &lt;&gt; "", $H177/$R177, ""), ""),"")</f>
        <v>100000</v>
      </c>
      <c r="T177" s="10">
        <f>IF(Overall!$A179&lt;&gt;"",IF(AND(MONTH($N177) &lt;= 2, MONTH($O177) &gt;= 2), IF($R177 &lt;&gt; "", $H177/$R177, ""), ""),"")</f>
        <v>100000</v>
      </c>
      <c r="U177" s="10">
        <f>IF(Overall!$A179&lt;&gt;"",IF(AND(MONTH($N177) &lt;= 3, MONTH($O177) &gt;= 3), IF($R177 &lt;&gt; "", $H177/$R177, ""), ""),"")</f>
        <v>100000</v>
      </c>
      <c r="V177" s="10">
        <f>IF(Overall!$A179&lt;&gt;"",IF(AND(MONTH($N177) &lt;= 4, MONTH($O177) &gt;= 4), IF($R177 &lt;&gt; "", $H177/$R177, ""), ""),"")</f>
        <v>100000</v>
      </c>
      <c r="W177" s="10">
        <f>IF(Overall!$A179&lt;&gt;"",IF(AND(MONTH($N177) &lt;= 5, MONTH($O177) &gt;= 5), IF($R177 &lt;&gt; "", $H177/$R177, ""), ""),"")</f>
        <v>100000</v>
      </c>
      <c r="X177" s="10">
        <f>IF(Overall!$A179&lt;&gt;"",IF(AND(MONTH($N177) &lt;= 6, MONTH($O177) &gt;= 6), IF($R177 &lt;&gt; "", $H177/$R177, ""), ""),"")</f>
        <v>100000</v>
      </c>
      <c r="Y177" s="10">
        <f>IF(Overall!$A179&lt;&gt;"",IF(AND(MONTH($N177) &lt;= 7, MONTH($O177) &gt;= 7 ), IF($R177 &lt;&gt; "", $H177/$R177, ""), ""),"")</f>
        <v>100000</v>
      </c>
      <c r="Z177" s="10">
        <f>IF(Overall!$A179&lt;&gt;"",IF(AND(MONTH($N177) &lt;= 8, MONTH($O177) &gt;= 8), IF($R177 &lt;&gt; "", $H177/$R177, ""), ""),"")</f>
        <v>100000</v>
      </c>
      <c r="AA177" s="10">
        <f>IF(Overall!$A179&lt;&gt;"",IF(AND(MONTH($N177) &lt;= 9, MONTH($O177) &gt;= 9), IF($R177 &lt;&gt; "", $H177/$R177, ""), ""),"")</f>
        <v>100000</v>
      </c>
      <c r="AB177" s="10">
        <f>IF(Overall!$A179&lt;&gt;"",IF(AND(MONTH($N177) &lt;= 10, MONTH($O177) &gt;= 10), IF($R177 &lt;&gt; "", $H177/$R177, ""), ""),"")</f>
        <v>100000</v>
      </c>
      <c r="AC177" s="10">
        <f>IF(Overall!$A179&lt;&gt;"",IF(AND(MONTH($N177) &lt;= 11, MONTH($O177) &gt;= 11), IF($R177 &lt;&gt; "", $H177/$R177, ""), ""),"")</f>
        <v>100000</v>
      </c>
      <c r="AD177" s="10">
        <f>IF(Overall!$A179&lt;&gt;"",IF(AND(MONTH($N177) &lt;= 12, MONTH($O177) &gt;= 12), IF($R177 &lt;&gt; "", $H177/$R177, ""), ""),"")</f>
        <v>100000</v>
      </c>
      <c r="AF177" s="10" t="str">
        <f ca="1">IFERROR(IF(AND(NOW()&lt;= EOMONTH(DATE(YEAR($O177),1, 1), 0), Overall!$A179&lt;&gt;"", MONTH($N177) &lt;= 1, MONTH($O177) &gt;= 1), IF($R177 &lt;&gt; "", $H177/$R177, ""), ""), "")</f>
        <v/>
      </c>
      <c r="AG177" s="10" t="str">
        <f ca="1">IFERROR(IF(AND(NOW()&lt;= EOMONTH(DATE(YEAR($O177),2, 1), 0), Overall!$A179&lt;&gt;"", MONTH($N177) &lt;= 2, MONTH($O177) &gt;= 2), IF($R177 &lt;&gt; "", $H177/$R177, ""), ""), "")</f>
        <v/>
      </c>
      <c r="AH177" s="10" t="str">
        <f ca="1">IFERROR(IF(AND(NOW()&lt;= EOMONTH(DATE(YEAR($O177),3, 1), 0), Overall!$A179&lt;&gt;"", MONTH($N177) &lt;= 3, MONTH($O177) &gt;= 3), IF($R177 &lt;&gt; "", $H177/$R177, ""), ""), "")</f>
        <v/>
      </c>
      <c r="AI177" s="10" t="str">
        <f ca="1">IFERROR(IF(AND(NOW()&lt;= EOMONTH(DATE(YEAR($O177),4, 1), 0), Overall!$A179&lt;&gt;"", MONTH($N177) &lt;= 4, MONTH($O177) &gt;= 4), IF($R177 &lt;&gt; "", $H177/$R177, ""), ""), "")</f>
        <v/>
      </c>
      <c r="AJ177" s="10" t="str">
        <f ca="1">IFERROR(IF(AND(NOW()&lt;= EOMONTH(DATE(YEAR($O177),5, 1), 0), Overall!$A179&lt;&gt;"", MONTH($N177) &lt;= 5, MONTH($O177) &gt;= 5), IF($R177 &lt;&gt; "", $H177/$R177, ""), ""), "")</f>
        <v/>
      </c>
      <c r="AK177" s="10" t="str">
        <f ca="1">IFERROR(IF(AND(NOW()&lt;= EOMONTH(DATE(YEAR($O177),6, 1), 0), Overall!$A179&lt;&gt;"", MONTH($N177) &lt;= 6, MONTH($O177) &gt;= 6), IF($R177 &lt;&gt; "", $H177/$R177, ""), ""), "")</f>
        <v/>
      </c>
      <c r="AL177" s="10" t="str">
        <f ca="1">IFERROR(IF(AND(NOW()&lt;= EOMONTH(DATE(YEAR($O177),7, 1), 0), Overall!$A179&lt;&gt;"", MONTH($N177) &lt;= 7, MONTH($O177) &gt;= 7), IF($R177 &lt;&gt; "", $H177/$R177, ""), ""), "")</f>
        <v/>
      </c>
      <c r="AM177" s="10" t="str">
        <f ca="1">IFERROR(IF(AND(NOW()&lt;= EOMONTH(DATE(YEAR($O177),8, 1), 0), Overall!$A179&lt;&gt;"", MONTH($N177) &lt;= 8, MONTH($O177) &gt;= 8), IF($R177 &lt;&gt; "", $H177/$R177, ""), ""), "")</f>
        <v/>
      </c>
      <c r="AN177" s="10" t="str">
        <f ca="1">IFERROR(IF(AND(NOW()&lt;= EOMONTH(DATE(YEAR($O177),9, 1), 0), Overall!$A179&lt;&gt;"", MONTH($N177) &lt;= 9, MONTH($O177) &gt;= 9), IF($R177 &lt;&gt; "", $H177/$R177, ""), ""), "")</f>
        <v/>
      </c>
      <c r="AO177" s="10" t="str">
        <f ca="1">IFERROR(IF(AND(NOW()&lt;= EOMONTH(DATE(YEAR($O177),10, 1), 0), Overall!$A179&lt;&gt;"", MONTH($N177) &lt;= 10, MONTH($O177) &gt;= 10), IF($R177 &lt;&gt; "", $H177/$R177, ""), ""), "")</f>
        <v/>
      </c>
      <c r="AP177" s="10" t="str">
        <f ca="1">IFERROR(IF(AND(NOW()&lt;= EOMONTH(DATE(YEAR($O177),11, 1), 0), Overall!$A179&lt;&gt;"", MONTH($N177) &lt;=11, MONTH($O177) &gt;= 11), IF($R177 &lt;&gt; "", $H177/$R177, ""), ""), "")</f>
        <v/>
      </c>
      <c r="AQ177" s="10" t="str">
        <f ca="1">IFERROR(IF(AND(NOW()&lt;= EOMONTH(DATE(YEAR($O177),12, 1), 0), Overall!$A179&lt;&gt;"", MONTH($N177) &lt;= 12, MONTH($O177) &gt;= 12), IF($R177 &lt;&gt; "", $H177/$R177, ""), ""), "")</f>
        <v/>
      </c>
      <c r="AR177" s="16">
        <f t="shared" ca="1" si="5"/>
        <v>0</v>
      </c>
    </row>
    <row r="178" spans="1:44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6">
        <f>IF(Overall!F180&lt;&gt;"",VALUE(Overall!F180),"")</f>
        <v>2400000</v>
      </c>
      <c r="I178" s="6">
        <f>IF(Overall!G180&lt;&gt;"",VALUE(Overall!G180),"")</f>
        <v>62</v>
      </c>
      <c r="J178" s="6">
        <f>IF(Overall!H180&lt;&gt;"",VALUE(Overall!H180),"")</f>
        <v>40</v>
      </c>
      <c r="K178" s="6">
        <f>IF(Overall!I180&lt;&gt;"",VALUE(Overall!I180),"")</f>
        <v>3.63</v>
      </c>
      <c r="L178" s="6">
        <f>IF(Overall!J180&lt;&gt;"",VALUE(Overall!J180),"")</f>
        <v>0.7</v>
      </c>
      <c r="M178" s="6">
        <f>IF(Overall!K180&lt;&gt;"",VALUE(Overall!K180),"")</f>
        <v>2.93</v>
      </c>
      <c r="N178" s="7">
        <f>IF(Overall!L180&lt;&gt;"",DATEVALUE(MID(Overall!L180, FIND(",", Overall!L180) + 2, FIND(" ", Overall!L180) - FIND(",", Overall!L180) - 1) &amp; " " &amp; MID(Overall!L180, FIND(" ", Overall!L180) + 1, FIND(",", Overall!L180, FIND(" ", Overall!L180)) - FIND(" ", Overall!L180) - 1) &amp; ", " &amp; MID(Overall!L180, FIND(",", Overall!L180, FIND(",",Overall!L180) + 1) + 2, LEN(Overall!L180))),"")</f>
        <v>44562</v>
      </c>
      <c r="O178" s="7">
        <f>IF(Overall!M180&lt;&gt;"",DATEVALUE(MID(Overall!M180, FIND(",", Overall!M180) + 2, FIND(" ", Overall!M180) - FIND(",", Overall!M180) - 1) &amp; " " &amp; MID(Overall!M180, FIND(" ", Overall!M180) + 1, FIND(",", Overall!M180, FIND(" ", Overall!M180)) - FIND(" ", Overall!M180) - 1) &amp; ", " &amp; MID(Overall!M180, FIND(",", Overall!M180, FIND(",",Overall!M180) + 1) + 2, LEN(Overall!M180))),"")</f>
        <v>44926</v>
      </c>
      <c r="P178" s="7">
        <f>IF(Overall!N180&lt;&gt;"",DATEVALUE(MID(Overall!N180, FIND(",", Overall!N180) + 2, FIND(" ", Overall!N180) - FIND(",", Overall!N180) - 1) &amp; " " &amp; MID(Overall!N180, FIND(" ", Overall!N180) + 1, FIND(",", Overall!N180, FIND(" ", Overall!N180)) - FIND(" ", Overall!N180) - 1) &amp; ", " &amp; MID(Overall!N180, FIND(",", Overall!N180, FIND(",",Overall!N180) + 1) + 2, LEN(Overall!N180))),"")</f>
        <v>44505</v>
      </c>
      <c r="Q178" s="7">
        <f>IF(Overall!O180&lt;&gt;"",DATEVALUE(MID(Overall!O180, FIND(",", Overall!O180) + 2, FIND(" ", Overall!O180) - FIND(",", Overall!O180) - 1) &amp; " " &amp; MID(Overall!O180, FIND(" ", Overall!O180) + 1, FIND(",", Overall!O180, FIND(" ", Overall!O180)) - FIND(" ", Overall!O180) - 1) &amp; ", " &amp; MID(Overall!O180, FIND(",", Overall!O180, FIND(",",Overall!O180) + 1) + 2, LEN(Overall!O180))),"")</f>
        <v>44483</v>
      </c>
      <c r="R178" s="5">
        <f t="shared" si="4"/>
        <v>12</v>
      </c>
      <c r="S178" s="10">
        <f>IF(Overall!$A180&lt;&gt;"",IF(AND(MONTH($N178) &lt;= 1, MONTH($O178) &gt;= 1), IF($R178 &lt;&gt; "", $H178/$R178, ""), ""),"")</f>
        <v>200000</v>
      </c>
      <c r="T178" s="10">
        <f>IF(Overall!$A180&lt;&gt;"",IF(AND(MONTH($N178) &lt;= 2, MONTH($O178) &gt;= 2), IF($R178 &lt;&gt; "", $H178/$R178, ""), ""),"")</f>
        <v>200000</v>
      </c>
      <c r="U178" s="10">
        <f>IF(Overall!$A180&lt;&gt;"",IF(AND(MONTH($N178) &lt;= 3, MONTH($O178) &gt;= 3), IF($R178 &lt;&gt; "", $H178/$R178, ""), ""),"")</f>
        <v>200000</v>
      </c>
      <c r="V178" s="10">
        <f>IF(Overall!$A180&lt;&gt;"",IF(AND(MONTH($N178) &lt;= 4, MONTH($O178) &gt;= 4), IF($R178 &lt;&gt; "", $H178/$R178, ""), ""),"")</f>
        <v>200000</v>
      </c>
      <c r="W178" s="10">
        <f>IF(Overall!$A180&lt;&gt;"",IF(AND(MONTH($N178) &lt;= 5, MONTH($O178) &gt;= 5), IF($R178 &lt;&gt; "", $H178/$R178, ""), ""),"")</f>
        <v>200000</v>
      </c>
      <c r="X178" s="10">
        <f>IF(Overall!$A180&lt;&gt;"",IF(AND(MONTH($N178) &lt;= 6, MONTH($O178) &gt;= 6), IF($R178 &lt;&gt; "", $H178/$R178, ""), ""),"")</f>
        <v>200000</v>
      </c>
      <c r="Y178" s="10">
        <f>IF(Overall!$A180&lt;&gt;"",IF(AND(MONTH($N178) &lt;= 7, MONTH($O178) &gt;= 7 ), IF($R178 &lt;&gt; "", $H178/$R178, ""), ""),"")</f>
        <v>200000</v>
      </c>
      <c r="Z178" s="10">
        <f>IF(Overall!$A180&lt;&gt;"",IF(AND(MONTH($N178) &lt;= 8, MONTH($O178) &gt;= 8), IF($R178 &lt;&gt; "", $H178/$R178, ""), ""),"")</f>
        <v>200000</v>
      </c>
      <c r="AA178" s="10">
        <f>IF(Overall!$A180&lt;&gt;"",IF(AND(MONTH($N178) &lt;= 9, MONTH($O178) &gt;= 9), IF($R178 &lt;&gt; "", $H178/$R178, ""), ""),"")</f>
        <v>200000</v>
      </c>
      <c r="AB178" s="10">
        <f>IF(Overall!$A180&lt;&gt;"",IF(AND(MONTH($N178) &lt;= 10, MONTH($O178) &gt;= 10), IF($R178 &lt;&gt; "", $H178/$R178, ""), ""),"")</f>
        <v>200000</v>
      </c>
      <c r="AC178" s="10">
        <f>IF(Overall!$A180&lt;&gt;"",IF(AND(MONTH($N178) &lt;= 11, MONTH($O178) &gt;= 11), IF($R178 &lt;&gt; "", $H178/$R178, ""), ""),"")</f>
        <v>200000</v>
      </c>
      <c r="AD178" s="10">
        <f>IF(Overall!$A180&lt;&gt;"",IF(AND(MONTH($N178) &lt;= 12, MONTH($O178) &gt;= 12), IF($R178 &lt;&gt; "", $H178/$R178, ""), ""),"")</f>
        <v>200000</v>
      </c>
      <c r="AF178" s="10" t="str">
        <f ca="1">IFERROR(IF(AND(NOW()&lt;= EOMONTH(DATE(YEAR($O178),1, 1), 0), Overall!$A180&lt;&gt;"", MONTH($N178) &lt;= 1, MONTH($O178) &gt;= 1), IF($R178 &lt;&gt; "", $H178/$R178, ""), ""), "")</f>
        <v/>
      </c>
      <c r="AG178" s="10" t="str">
        <f ca="1">IFERROR(IF(AND(NOW()&lt;= EOMONTH(DATE(YEAR($O178),2, 1), 0), Overall!$A180&lt;&gt;"", MONTH($N178) &lt;= 2, MONTH($O178) &gt;= 2), IF($R178 &lt;&gt; "", $H178/$R178, ""), ""), "")</f>
        <v/>
      </c>
      <c r="AH178" s="10" t="str">
        <f ca="1">IFERROR(IF(AND(NOW()&lt;= EOMONTH(DATE(YEAR($O178),3, 1), 0), Overall!$A180&lt;&gt;"", MONTH($N178) &lt;= 3, MONTH($O178) &gt;= 3), IF($R178 &lt;&gt; "", $H178/$R178, ""), ""), "")</f>
        <v/>
      </c>
      <c r="AI178" s="10" t="str">
        <f ca="1">IFERROR(IF(AND(NOW()&lt;= EOMONTH(DATE(YEAR($O178),4, 1), 0), Overall!$A180&lt;&gt;"", MONTH($N178) &lt;= 4, MONTH($O178) &gt;= 4), IF($R178 &lt;&gt; "", $H178/$R178, ""), ""), "")</f>
        <v/>
      </c>
      <c r="AJ178" s="10" t="str">
        <f ca="1">IFERROR(IF(AND(NOW()&lt;= EOMONTH(DATE(YEAR($O178),5, 1), 0), Overall!$A180&lt;&gt;"", MONTH($N178) &lt;= 5, MONTH($O178) &gt;= 5), IF($R178 &lt;&gt; "", $H178/$R178, ""), ""), "")</f>
        <v/>
      </c>
      <c r="AK178" s="10" t="str">
        <f ca="1">IFERROR(IF(AND(NOW()&lt;= EOMONTH(DATE(YEAR($O178),6, 1), 0), Overall!$A180&lt;&gt;"", MONTH($N178) &lt;= 6, MONTH($O178) &gt;= 6), IF($R178 &lt;&gt; "", $H178/$R178, ""), ""), "")</f>
        <v/>
      </c>
      <c r="AL178" s="10" t="str">
        <f ca="1">IFERROR(IF(AND(NOW()&lt;= EOMONTH(DATE(YEAR($O178),7, 1), 0), Overall!$A180&lt;&gt;"", MONTH($N178) &lt;= 7, MONTH($O178) &gt;= 7), IF($R178 &lt;&gt; "", $H178/$R178, ""), ""), "")</f>
        <v/>
      </c>
      <c r="AM178" s="10" t="str">
        <f ca="1">IFERROR(IF(AND(NOW()&lt;= EOMONTH(DATE(YEAR($O178),8, 1), 0), Overall!$A180&lt;&gt;"", MONTH($N178) &lt;= 8, MONTH($O178) &gt;= 8), IF($R178 &lt;&gt; "", $H178/$R178, ""), ""), "")</f>
        <v/>
      </c>
      <c r="AN178" s="10" t="str">
        <f ca="1">IFERROR(IF(AND(NOW()&lt;= EOMONTH(DATE(YEAR($O178),9, 1), 0), Overall!$A180&lt;&gt;"", MONTH($N178) &lt;= 9, MONTH($O178) &gt;= 9), IF($R178 &lt;&gt; "", $H178/$R178, ""), ""), "")</f>
        <v/>
      </c>
      <c r="AO178" s="10" t="str">
        <f ca="1">IFERROR(IF(AND(NOW()&lt;= EOMONTH(DATE(YEAR($O178),10, 1), 0), Overall!$A180&lt;&gt;"", MONTH($N178) &lt;= 10, MONTH($O178) &gt;= 10), IF($R178 &lt;&gt; "", $H178/$R178, ""), ""), "")</f>
        <v/>
      </c>
      <c r="AP178" s="10" t="str">
        <f ca="1">IFERROR(IF(AND(NOW()&lt;= EOMONTH(DATE(YEAR($O178),11, 1), 0), Overall!$A180&lt;&gt;"", MONTH($N178) &lt;=11, MONTH($O178) &gt;= 11), IF($R178 &lt;&gt; "", $H178/$R178, ""), ""), "")</f>
        <v/>
      </c>
      <c r="AQ178" s="10" t="str">
        <f ca="1">IFERROR(IF(AND(NOW()&lt;= EOMONTH(DATE(YEAR($O178),12, 1), 0), Overall!$A180&lt;&gt;"", MONTH($N178) &lt;= 12, MONTH($O178) &gt;= 12), IF($R178 &lt;&gt; "", $H178/$R178, ""), ""), "")</f>
        <v/>
      </c>
      <c r="AR178" s="16">
        <f t="shared" ca="1" si="5"/>
        <v>0</v>
      </c>
    </row>
    <row r="179" spans="1:44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6">
        <f>IF(Overall!F181&lt;&gt;"",VALUE(Overall!F181),"")</f>
        <v>1200000</v>
      </c>
      <c r="I179" s="6">
        <f>IF(Overall!G181&lt;&gt;"",VALUE(Overall!G181),"")</f>
        <v>62</v>
      </c>
      <c r="J179" s="6">
        <f>IF(Overall!H181&lt;&gt;"",VALUE(Overall!H181),"")</f>
        <v>40</v>
      </c>
      <c r="K179" s="6">
        <f>IF(Overall!I181&lt;&gt;"",VALUE(Overall!I181),"")</f>
        <v>3.69</v>
      </c>
      <c r="L179" s="6">
        <f>IF(Overall!J181&lt;&gt;"",VALUE(Overall!J181),"")</f>
        <v>0.78</v>
      </c>
      <c r="M179" s="6">
        <f>IF(Overall!K181&lt;&gt;"",VALUE(Overall!K181),"")</f>
        <v>2.91</v>
      </c>
      <c r="N179" s="7">
        <f>IF(Overall!L181&lt;&gt;"",DATEVALUE(MID(Overall!L181, FIND(",", Overall!L181) + 2, FIND(" ", Overall!L181) - FIND(",", Overall!L181) - 1) &amp; " " &amp; MID(Overall!L181, FIND(" ", Overall!L181) + 1, FIND(",", Overall!L181, FIND(" ", Overall!L181)) - FIND(" ", Overall!L181) - 1) &amp; ", " &amp; MID(Overall!L181, FIND(",", Overall!L181, FIND(",",Overall!L181) + 1) + 2, LEN(Overall!L181))),"")</f>
        <v>44562</v>
      </c>
      <c r="O179" s="7">
        <f>IF(Overall!M181&lt;&gt;"",DATEVALUE(MID(Overall!M181, FIND(",", Overall!M181) + 2, FIND(" ", Overall!M181) - FIND(",", Overall!M181) - 1) &amp; " " &amp; MID(Overall!M181, FIND(" ", Overall!M181) + 1, FIND(",", Overall!M181, FIND(" ", Overall!M181)) - FIND(" ", Overall!M181) - 1) &amp; ", " &amp; MID(Overall!M181, FIND(",", Overall!M181, FIND(",",Overall!M181) + 1) + 2, LEN(Overall!M181))),"")</f>
        <v>44926</v>
      </c>
      <c r="P179" s="7">
        <f>IF(Overall!N181&lt;&gt;"",DATEVALUE(MID(Overall!N181, FIND(",", Overall!N181) + 2, FIND(" ", Overall!N181) - FIND(",", Overall!N181) - 1) &amp; " " &amp; MID(Overall!N181, FIND(" ", Overall!N181) + 1, FIND(",", Overall!N181, FIND(" ", Overall!N181)) - FIND(" ", Overall!N181) - 1) &amp; ", " &amp; MID(Overall!N181, FIND(",", Overall!N181, FIND(",",Overall!N181) + 1) + 2, LEN(Overall!N181))),"")</f>
        <v>44505</v>
      </c>
      <c r="Q179" s="7">
        <f>IF(Overall!O181&lt;&gt;"",DATEVALUE(MID(Overall!O181, FIND(",", Overall!O181) + 2, FIND(" ", Overall!O181) - FIND(",", Overall!O181) - 1) &amp; " " &amp; MID(Overall!O181, FIND(" ", Overall!O181) + 1, FIND(",", Overall!O181, FIND(" ", Overall!O181)) - FIND(" ", Overall!O181) - 1) &amp; ", " &amp; MID(Overall!O181, FIND(",", Overall!O181, FIND(",",Overall!O181) + 1) + 2, LEN(Overall!O181))),"")</f>
        <v>44483</v>
      </c>
      <c r="R179" s="5">
        <f t="shared" si="4"/>
        <v>12</v>
      </c>
      <c r="S179" s="10">
        <f>IF(Overall!$A181&lt;&gt;"",IF(AND(MONTH($N179) &lt;= 1, MONTH($O179) &gt;= 1), IF($R179 &lt;&gt; "", $H179/$R179, ""), ""),"")</f>
        <v>100000</v>
      </c>
      <c r="T179" s="10">
        <f>IF(Overall!$A181&lt;&gt;"",IF(AND(MONTH($N179) &lt;= 2, MONTH($O179) &gt;= 2), IF($R179 &lt;&gt; "", $H179/$R179, ""), ""),"")</f>
        <v>100000</v>
      </c>
      <c r="U179" s="10">
        <f>IF(Overall!$A181&lt;&gt;"",IF(AND(MONTH($N179) &lt;= 3, MONTH($O179) &gt;= 3), IF($R179 &lt;&gt; "", $H179/$R179, ""), ""),"")</f>
        <v>100000</v>
      </c>
      <c r="V179" s="10">
        <f>IF(Overall!$A181&lt;&gt;"",IF(AND(MONTH($N179) &lt;= 4, MONTH($O179) &gt;= 4), IF($R179 &lt;&gt; "", $H179/$R179, ""), ""),"")</f>
        <v>100000</v>
      </c>
      <c r="W179" s="10">
        <f>IF(Overall!$A181&lt;&gt;"",IF(AND(MONTH($N179) &lt;= 5, MONTH($O179) &gt;= 5), IF($R179 &lt;&gt; "", $H179/$R179, ""), ""),"")</f>
        <v>100000</v>
      </c>
      <c r="X179" s="10">
        <f>IF(Overall!$A181&lt;&gt;"",IF(AND(MONTH($N179) &lt;= 6, MONTH($O179) &gt;= 6), IF($R179 &lt;&gt; "", $H179/$R179, ""), ""),"")</f>
        <v>100000</v>
      </c>
      <c r="Y179" s="10">
        <f>IF(Overall!$A181&lt;&gt;"",IF(AND(MONTH($N179) &lt;= 7, MONTH($O179) &gt;= 7 ), IF($R179 &lt;&gt; "", $H179/$R179, ""), ""),"")</f>
        <v>100000</v>
      </c>
      <c r="Z179" s="10">
        <f>IF(Overall!$A181&lt;&gt;"",IF(AND(MONTH($N179) &lt;= 8, MONTH($O179) &gt;= 8), IF($R179 &lt;&gt; "", $H179/$R179, ""), ""),"")</f>
        <v>100000</v>
      </c>
      <c r="AA179" s="10">
        <f>IF(Overall!$A181&lt;&gt;"",IF(AND(MONTH($N179) &lt;= 9, MONTH($O179) &gt;= 9), IF($R179 &lt;&gt; "", $H179/$R179, ""), ""),"")</f>
        <v>100000</v>
      </c>
      <c r="AB179" s="10">
        <f>IF(Overall!$A181&lt;&gt;"",IF(AND(MONTH($N179) &lt;= 10, MONTH($O179) &gt;= 10), IF($R179 &lt;&gt; "", $H179/$R179, ""), ""),"")</f>
        <v>100000</v>
      </c>
      <c r="AC179" s="10">
        <f>IF(Overall!$A181&lt;&gt;"",IF(AND(MONTH($N179) &lt;= 11, MONTH($O179) &gt;= 11), IF($R179 &lt;&gt; "", $H179/$R179, ""), ""),"")</f>
        <v>100000</v>
      </c>
      <c r="AD179" s="10">
        <f>IF(Overall!$A181&lt;&gt;"",IF(AND(MONTH($N179) &lt;= 12, MONTH($O179) &gt;= 12), IF($R179 &lt;&gt; "", $H179/$R179, ""), ""),"")</f>
        <v>100000</v>
      </c>
      <c r="AF179" s="10" t="str">
        <f ca="1">IFERROR(IF(AND(NOW()&lt;= EOMONTH(DATE(YEAR($O179),1, 1), 0), Overall!$A181&lt;&gt;"", MONTH($N179) &lt;= 1, MONTH($O179) &gt;= 1), IF($R179 &lt;&gt; "", $H179/$R179, ""), ""), "")</f>
        <v/>
      </c>
      <c r="AG179" s="10" t="str">
        <f ca="1">IFERROR(IF(AND(NOW()&lt;= EOMONTH(DATE(YEAR($O179),2, 1), 0), Overall!$A181&lt;&gt;"", MONTH($N179) &lt;= 2, MONTH($O179) &gt;= 2), IF($R179 &lt;&gt; "", $H179/$R179, ""), ""), "")</f>
        <v/>
      </c>
      <c r="AH179" s="10" t="str">
        <f ca="1">IFERROR(IF(AND(NOW()&lt;= EOMONTH(DATE(YEAR($O179),3, 1), 0), Overall!$A181&lt;&gt;"", MONTH($N179) &lt;= 3, MONTH($O179) &gt;= 3), IF($R179 &lt;&gt; "", $H179/$R179, ""), ""), "")</f>
        <v/>
      </c>
      <c r="AI179" s="10" t="str">
        <f ca="1">IFERROR(IF(AND(NOW()&lt;= EOMONTH(DATE(YEAR($O179),4, 1), 0), Overall!$A181&lt;&gt;"", MONTH($N179) &lt;= 4, MONTH($O179) &gt;= 4), IF($R179 &lt;&gt; "", $H179/$R179, ""), ""), "")</f>
        <v/>
      </c>
      <c r="AJ179" s="10" t="str">
        <f ca="1">IFERROR(IF(AND(NOW()&lt;= EOMONTH(DATE(YEAR($O179),5, 1), 0), Overall!$A181&lt;&gt;"", MONTH($N179) &lt;= 5, MONTH($O179) &gt;= 5), IF($R179 &lt;&gt; "", $H179/$R179, ""), ""), "")</f>
        <v/>
      </c>
      <c r="AK179" s="10" t="str">
        <f ca="1">IFERROR(IF(AND(NOW()&lt;= EOMONTH(DATE(YEAR($O179),6, 1), 0), Overall!$A181&lt;&gt;"", MONTH($N179) &lt;= 6, MONTH($O179) &gt;= 6), IF($R179 &lt;&gt; "", $H179/$R179, ""), ""), "")</f>
        <v/>
      </c>
      <c r="AL179" s="10" t="str">
        <f ca="1">IFERROR(IF(AND(NOW()&lt;= EOMONTH(DATE(YEAR($O179),7, 1), 0), Overall!$A181&lt;&gt;"", MONTH($N179) &lt;= 7, MONTH($O179) &gt;= 7), IF($R179 &lt;&gt; "", $H179/$R179, ""), ""), "")</f>
        <v/>
      </c>
      <c r="AM179" s="10" t="str">
        <f ca="1">IFERROR(IF(AND(NOW()&lt;= EOMONTH(DATE(YEAR($O179),8, 1), 0), Overall!$A181&lt;&gt;"", MONTH($N179) &lt;= 8, MONTH($O179) &gt;= 8), IF($R179 &lt;&gt; "", $H179/$R179, ""), ""), "")</f>
        <v/>
      </c>
      <c r="AN179" s="10" t="str">
        <f ca="1">IFERROR(IF(AND(NOW()&lt;= EOMONTH(DATE(YEAR($O179),9, 1), 0), Overall!$A181&lt;&gt;"", MONTH($N179) &lt;= 9, MONTH($O179) &gt;= 9), IF($R179 &lt;&gt; "", $H179/$R179, ""), ""), "")</f>
        <v/>
      </c>
      <c r="AO179" s="10" t="str">
        <f ca="1">IFERROR(IF(AND(NOW()&lt;= EOMONTH(DATE(YEAR($O179),10, 1), 0), Overall!$A181&lt;&gt;"", MONTH($N179) &lt;= 10, MONTH($O179) &gt;= 10), IF($R179 &lt;&gt; "", $H179/$R179, ""), ""), "")</f>
        <v/>
      </c>
      <c r="AP179" s="10" t="str">
        <f ca="1">IFERROR(IF(AND(NOW()&lt;= EOMONTH(DATE(YEAR($O179),11, 1), 0), Overall!$A181&lt;&gt;"", MONTH($N179) &lt;=11, MONTH($O179) &gt;= 11), IF($R179 &lt;&gt; "", $H179/$R179, ""), ""), "")</f>
        <v/>
      </c>
      <c r="AQ179" s="10" t="str">
        <f ca="1">IFERROR(IF(AND(NOW()&lt;= EOMONTH(DATE(YEAR($O179),12, 1), 0), Overall!$A181&lt;&gt;"", MONTH($N179) &lt;= 12, MONTH($O179) &gt;= 12), IF($R179 &lt;&gt; "", $H179/$R179, ""), ""), "")</f>
        <v/>
      </c>
      <c r="AR179" s="16">
        <f t="shared" ca="1" si="5"/>
        <v>0</v>
      </c>
    </row>
    <row r="180" spans="1:44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6">
        <f>IF(Overall!F182&lt;&gt;"",VALUE(Overall!F182),"")</f>
        <v>2400000</v>
      </c>
      <c r="I180" s="6">
        <f>IF(Overall!G182&lt;&gt;"",VALUE(Overall!G182),"")</f>
        <v>62</v>
      </c>
      <c r="J180" s="6">
        <f>IF(Overall!H182&lt;&gt;"",VALUE(Overall!H182),"")</f>
        <v>40</v>
      </c>
      <c r="K180" s="6">
        <f>IF(Overall!I182&lt;&gt;"",VALUE(Overall!I182),"")</f>
        <v>3.71</v>
      </c>
      <c r="L180" s="6">
        <f>IF(Overall!J182&lt;&gt;"",VALUE(Overall!J182),"")</f>
        <v>0.76</v>
      </c>
      <c r="M180" s="6">
        <f>IF(Overall!K182&lt;&gt;"",VALUE(Overall!K182),"")</f>
        <v>2.95</v>
      </c>
      <c r="N180" s="7">
        <f>IF(Overall!L182&lt;&gt;"",DATEVALUE(MID(Overall!L182, FIND(",", Overall!L182) + 2, FIND(" ", Overall!L182) - FIND(",", Overall!L182) - 1) &amp; " " &amp; MID(Overall!L182, FIND(" ", Overall!L182) + 1, FIND(",", Overall!L182, FIND(" ", Overall!L182)) - FIND(" ", Overall!L182) - 1) &amp; ", " &amp; MID(Overall!L182, FIND(",", Overall!L182, FIND(",",Overall!L182) + 1) + 2, LEN(Overall!L182))),"")</f>
        <v>44562</v>
      </c>
      <c r="O180" s="7">
        <f>IF(Overall!M182&lt;&gt;"",DATEVALUE(MID(Overall!M182, FIND(",", Overall!M182) + 2, FIND(" ", Overall!M182) - FIND(",", Overall!M182) - 1) &amp; " " &amp; MID(Overall!M182, FIND(" ", Overall!M182) + 1, FIND(",", Overall!M182, FIND(" ", Overall!M182)) - FIND(" ", Overall!M182) - 1) &amp; ", " &amp; MID(Overall!M182, FIND(",", Overall!M182, FIND(",",Overall!M182) + 1) + 2, LEN(Overall!M182))),"")</f>
        <v>44926</v>
      </c>
      <c r="P180" s="7">
        <f>IF(Overall!N182&lt;&gt;"",DATEVALUE(MID(Overall!N182, FIND(",", Overall!N182) + 2, FIND(" ", Overall!N182) - FIND(",", Overall!N182) - 1) &amp; " " &amp; MID(Overall!N182, FIND(" ", Overall!N182) + 1, FIND(",", Overall!N182, FIND(" ", Overall!N182)) - FIND(" ", Overall!N182) - 1) &amp; ", " &amp; MID(Overall!N182, FIND(",", Overall!N182, FIND(",",Overall!N182) + 1) + 2, LEN(Overall!N182))),"")</f>
        <v>44505</v>
      </c>
      <c r="Q180" s="7">
        <f>IF(Overall!O182&lt;&gt;"",DATEVALUE(MID(Overall!O182, FIND(",", Overall!O182) + 2, FIND(" ", Overall!O182) - FIND(",", Overall!O182) - 1) &amp; " " &amp; MID(Overall!O182, FIND(" ", Overall!O182) + 1, FIND(",", Overall!O182, FIND(" ", Overall!O182)) - FIND(" ", Overall!O182) - 1) &amp; ", " &amp; MID(Overall!O182, FIND(",", Overall!O182, FIND(",",Overall!O182) + 1) + 2, LEN(Overall!O182))),"")</f>
        <v>44483</v>
      </c>
      <c r="R180" s="5">
        <f t="shared" si="4"/>
        <v>12</v>
      </c>
      <c r="S180" s="10">
        <f>IF(Overall!$A182&lt;&gt;"",IF(AND(MONTH($N180) &lt;= 1, MONTH($O180) &gt;= 1), IF($R180 &lt;&gt; "", $H180/$R180, ""), ""),"")</f>
        <v>200000</v>
      </c>
      <c r="T180" s="10">
        <f>IF(Overall!$A182&lt;&gt;"",IF(AND(MONTH($N180) &lt;= 2, MONTH($O180) &gt;= 2), IF($R180 &lt;&gt; "", $H180/$R180, ""), ""),"")</f>
        <v>200000</v>
      </c>
      <c r="U180" s="10">
        <f>IF(Overall!$A182&lt;&gt;"",IF(AND(MONTH($N180) &lt;= 3, MONTH($O180) &gt;= 3), IF($R180 &lt;&gt; "", $H180/$R180, ""), ""),"")</f>
        <v>200000</v>
      </c>
      <c r="V180" s="10">
        <f>IF(Overall!$A182&lt;&gt;"",IF(AND(MONTH($N180) &lt;= 4, MONTH($O180) &gt;= 4), IF($R180 &lt;&gt; "", $H180/$R180, ""), ""),"")</f>
        <v>200000</v>
      </c>
      <c r="W180" s="10">
        <f>IF(Overall!$A182&lt;&gt;"",IF(AND(MONTH($N180) &lt;= 5, MONTH($O180) &gt;= 5), IF($R180 &lt;&gt; "", $H180/$R180, ""), ""),"")</f>
        <v>200000</v>
      </c>
      <c r="X180" s="10">
        <f>IF(Overall!$A182&lt;&gt;"",IF(AND(MONTH($N180) &lt;= 6, MONTH($O180) &gt;= 6), IF($R180 &lt;&gt; "", $H180/$R180, ""), ""),"")</f>
        <v>200000</v>
      </c>
      <c r="Y180" s="10">
        <f>IF(Overall!$A182&lt;&gt;"",IF(AND(MONTH($N180) &lt;= 7, MONTH($O180) &gt;= 7 ), IF($R180 &lt;&gt; "", $H180/$R180, ""), ""),"")</f>
        <v>200000</v>
      </c>
      <c r="Z180" s="10">
        <f>IF(Overall!$A182&lt;&gt;"",IF(AND(MONTH($N180) &lt;= 8, MONTH($O180) &gt;= 8), IF($R180 &lt;&gt; "", $H180/$R180, ""), ""),"")</f>
        <v>200000</v>
      </c>
      <c r="AA180" s="10">
        <f>IF(Overall!$A182&lt;&gt;"",IF(AND(MONTH($N180) &lt;= 9, MONTH($O180) &gt;= 9), IF($R180 &lt;&gt; "", $H180/$R180, ""), ""),"")</f>
        <v>200000</v>
      </c>
      <c r="AB180" s="10">
        <f>IF(Overall!$A182&lt;&gt;"",IF(AND(MONTH($N180) &lt;= 10, MONTH($O180) &gt;= 10), IF($R180 &lt;&gt; "", $H180/$R180, ""), ""),"")</f>
        <v>200000</v>
      </c>
      <c r="AC180" s="10">
        <f>IF(Overall!$A182&lt;&gt;"",IF(AND(MONTH($N180) &lt;= 11, MONTH($O180) &gt;= 11), IF($R180 &lt;&gt; "", $H180/$R180, ""), ""),"")</f>
        <v>200000</v>
      </c>
      <c r="AD180" s="10">
        <f>IF(Overall!$A182&lt;&gt;"",IF(AND(MONTH($N180) &lt;= 12, MONTH($O180) &gt;= 12), IF($R180 &lt;&gt; "", $H180/$R180, ""), ""),"")</f>
        <v>200000</v>
      </c>
      <c r="AF180" s="10" t="str">
        <f ca="1">IFERROR(IF(AND(NOW()&lt;= EOMONTH(DATE(YEAR($O180),1, 1), 0), Overall!$A182&lt;&gt;"", MONTH($N180) &lt;= 1, MONTH($O180) &gt;= 1), IF($R180 &lt;&gt; "", $H180/$R180, ""), ""), "")</f>
        <v/>
      </c>
      <c r="AG180" s="10" t="str">
        <f ca="1">IFERROR(IF(AND(NOW()&lt;= EOMONTH(DATE(YEAR($O180),2, 1), 0), Overall!$A182&lt;&gt;"", MONTH($N180) &lt;= 2, MONTH($O180) &gt;= 2), IF($R180 &lt;&gt; "", $H180/$R180, ""), ""), "")</f>
        <v/>
      </c>
      <c r="AH180" s="10" t="str">
        <f ca="1">IFERROR(IF(AND(NOW()&lt;= EOMONTH(DATE(YEAR($O180),3, 1), 0), Overall!$A182&lt;&gt;"", MONTH($N180) &lt;= 3, MONTH($O180) &gt;= 3), IF($R180 &lt;&gt; "", $H180/$R180, ""), ""), "")</f>
        <v/>
      </c>
      <c r="AI180" s="10" t="str">
        <f ca="1">IFERROR(IF(AND(NOW()&lt;= EOMONTH(DATE(YEAR($O180),4, 1), 0), Overall!$A182&lt;&gt;"", MONTH($N180) &lt;= 4, MONTH($O180) &gt;= 4), IF($R180 &lt;&gt; "", $H180/$R180, ""), ""), "")</f>
        <v/>
      </c>
      <c r="AJ180" s="10" t="str">
        <f ca="1">IFERROR(IF(AND(NOW()&lt;= EOMONTH(DATE(YEAR($O180),5, 1), 0), Overall!$A182&lt;&gt;"", MONTH($N180) &lt;= 5, MONTH($O180) &gt;= 5), IF($R180 &lt;&gt; "", $H180/$R180, ""), ""), "")</f>
        <v/>
      </c>
      <c r="AK180" s="10" t="str">
        <f ca="1">IFERROR(IF(AND(NOW()&lt;= EOMONTH(DATE(YEAR($O180),6, 1), 0), Overall!$A182&lt;&gt;"", MONTH($N180) &lt;= 6, MONTH($O180) &gt;= 6), IF($R180 &lt;&gt; "", $H180/$R180, ""), ""), "")</f>
        <v/>
      </c>
      <c r="AL180" s="10" t="str">
        <f ca="1">IFERROR(IF(AND(NOW()&lt;= EOMONTH(DATE(YEAR($O180),7, 1), 0), Overall!$A182&lt;&gt;"", MONTH($N180) &lt;= 7, MONTH($O180) &gt;= 7), IF($R180 &lt;&gt; "", $H180/$R180, ""), ""), "")</f>
        <v/>
      </c>
      <c r="AM180" s="10" t="str">
        <f ca="1">IFERROR(IF(AND(NOW()&lt;= EOMONTH(DATE(YEAR($O180),8, 1), 0), Overall!$A182&lt;&gt;"", MONTH($N180) &lt;= 8, MONTH($O180) &gt;= 8), IF($R180 &lt;&gt; "", $H180/$R180, ""), ""), "")</f>
        <v/>
      </c>
      <c r="AN180" s="10" t="str">
        <f ca="1">IFERROR(IF(AND(NOW()&lt;= EOMONTH(DATE(YEAR($O180),9, 1), 0), Overall!$A182&lt;&gt;"", MONTH($N180) &lt;= 9, MONTH($O180) &gt;= 9), IF($R180 &lt;&gt; "", $H180/$R180, ""), ""), "")</f>
        <v/>
      </c>
      <c r="AO180" s="10" t="str">
        <f ca="1">IFERROR(IF(AND(NOW()&lt;= EOMONTH(DATE(YEAR($O180),10, 1), 0), Overall!$A182&lt;&gt;"", MONTH($N180) &lt;= 10, MONTH($O180) &gt;= 10), IF($R180 &lt;&gt; "", $H180/$R180, ""), ""), "")</f>
        <v/>
      </c>
      <c r="AP180" s="10" t="str">
        <f ca="1">IFERROR(IF(AND(NOW()&lt;= EOMONTH(DATE(YEAR($O180),11, 1), 0), Overall!$A182&lt;&gt;"", MONTH($N180) &lt;=11, MONTH($O180) &gt;= 11), IF($R180 &lt;&gt; "", $H180/$R180, ""), ""), "")</f>
        <v/>
      </c>
      <c r="AQ180" s="10" t="str">
        <f ca="1">IFERROR(IF(AND(NOW()&lt;= EOMONTH(DATE(YEAR($O180),12, 1), 0), Overall!$A182&lt;&gt;"", MONTH($N180) &lt;= 12, MONTH($O180) &gt;= 12), IF($R180 &lt;&gt; "", $H180/$R180, ""), ""), "")</f>
        <v/>
      </c>
      <c r="AR180" s="16">
        <f t="shared" ca="1" si="5"/>
        <v>0</v>
      </c>
    </row>
    <row r="181" spans="1:44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6">
        <f>IF(Overall!F183&lt;&gt;"",VALUE(Overall!F183),"")</f>
        <v>4800000</v>
      </c>
      <c r="I181" s="6">
        <f>IF(Overall!G183&lt;&gt;"",VALUE(Overall!G183),"")</f>
        <v>62</v>
      </c>
      <c r="J181" s="6">
        <f>IF(Overall!H183&lt;&gt;"",VALUE(Overall!H183),"")</f>
        <v>40</v>
      </c>
      <c r="K181" s="6">
        <f>IF(Overall!I183&lt;&gt;"",VALUE(Overall!I183),"")</f>
        <v>3.7</v>
      </c>
      <c r="L181" s="6">
        <f>IF(Overall!J183&lt;&gt;"",VALUE(Overall!J183),"")</f>
        <v>0.75</v>
      </c>
      <c r="M181" s="6">
        <f>IF(Overall!K183&lt;&gt;"",VALUE(Overall!K183),"")</f>
        <v>2.95</v>
      </c>
      <c r="N181" s="7">
        <f>IF(Overall!L183&lt;&gt;"",DATEVALUE(MID(Overall!L183, FIND(",", Overall!L183) + 2, FIND(" ", Overall!L183) - FIND(",", Overall!L183) - 1) &amp; " " &amp; MID(Overall!L183, FIND(" ", Overall!L183) + 1, FIND(",", Overall!L183, FIND(" ", Overall!L183)) - FIND(" ", Overall!L183) - 1) &amp; ", " &amp; MID(Overall!L183, FIND(",", Overall!L183, FIND(",",Overall!L183) + 1) + 2, LEN(Overall!L183))),"")</f>
        <v>44562</v>
      </c>
      <c r="O181" s="7">
        <f>IF(Overall!M183&lt;&gt;"",DATEVALUE(MID(Overall!M183, FIND(",", Overall!M183) + 2, FIND(" ", Overall!M183) - FIND(",", Overall!M183) - 1) &amp; " " &amp; MID(Overall!M183, FIND(" ", Overall!M183) + 1, FIND(",", Overall!M183, FIND(" ", Overall!M183)) - FIND(" ", Overall!M183) - 1) &amp; ", " &amp; MID(Overall!M183, FIND(",", Overall!M183, FIND(",",Overall!M183) + 1) + 2, LEN(Overall!M183))),"")</f>
        <v>44926</v>
      </c>
      <c r="P181" s="7">
        <f>IF(Overall!N183&lt;&gt;"",DATEVALUE(MID(Overall!N183, FIND(",", Overall!N183) + 2, FIND(" ", Overall!N183) - FIND(",", Overall!N183) - 1) &amp; " " &amp; MID(Overall!N183, FIND(" ", Overall!N183) + 1, FIND(",", Overall!N183, FIND(" ", Overall!N183)) - FIND(" ", Overall!N183) - 1) &amp; ", " &amp; MID(Overall!N183, FIND(",", Overall!N183, FIND(",",Overall!N183) + 1) + 2, LEN(Overall!N183))),"")</f>
        <v>44505</v>
      </c>
      <c r="Q181" s="7">
        <f>IF(Overall!O183&lt;&gt;"",DATEVALUE(MID(Overall!O183, FIND(",", Overall!O183) + 2, FIND(" ", Overall!O183) - FIND(",", Overall!O183) - 1) &amp; " " &amp; MID(Overall!O183, FIND(" ", Overall!O183) + 1, FIND(",", Overall!O183, FIND(" ", Overall!O183)) - FIND(" ", Overall!O183) - 1) &amp; ", " &amp; MID(Overall!O183, FIND(",", Overall!O183, FIND(",",Overall!O183) + 1) + 2, LEN(Overall!O183))),"")</f>
        <v>44483</v>
      </c>
      <c r="R181" s="5">
        <f t="shared" si="4"/>
        <v>12</v>
      </c>
      <c r="S181" s="10">
        <f>IF(Overall!$A183&lt;&gt;"",IF(AND(MONTH($N181) &lt;= 1, MONTH($O181) &gt;= 1), IF($R181 &lt;&gt; "", $H181/$R181, ""), ""),"")</f>
        <v>400000</v>
      </c>
      <c r="T181" s="10">
        <f>IF(Overall!$A183&lt;&gt;"",IF(AND(MONTH($N181) &lt;= 2, MONTH($O181) &gt;= 2), IF($R181 &lt;&gt; "", $H181/$R181, ""), ""),"")</f>
        <v>400000</v>
      </c>
      <c r="U181" s="10">
        <f>IF(Overall!$A183&lt;&gt;"",IF(AND(MONTH($N181) &lt;= 3, MONTH($O181) &gt;= 3), IF($R181 &lt;&gt; "", $H181/$R181, ""), ""),"")</f>
        <v>400000</v>
      </c>
      <c r="V181" s="10">
        <f>IF(Overall!$A183&lt;&gt;"",IF(AND(MONTH($N181) &lt;= 4, MONTH($O181) &gt;= 4), IF($R181 &lt;&gt; "", $H181/$R181, ""), ""),"")</f>
        <v>400000</v>
      </c>
      <c r="W181" s="10">
        <f>IF(Overall!$A183&lt;&gt;"",IF(AND(MONTH($N181) &lt;= 5, MONTH($O181) &gt;= 5), IF($R181 &lt;&gt; "", $H181/$R181, ""), ""),"")</f>
        <v>400000</v>
      </c>
      <c r="X181" s="10">
        <f>IF(Overall!$A183&lt;&gt;"",IF(AND(MONTH($N181) &lt;= 6, MONTH($O181) &gt;= 6), IF($R181 &lt;&gt; "", $H181/$R181, ""), ""),"")</f>
        <v>400000</v>
      </c>
      <c r="Y181" s="10">
        <f>IF(Overall!$A183&lt;&gt;"",IF(AND(MONTH($N181) &lt;= 7, MONTH($O181) &gt;= 7 ), IF($R181 &lt;&gt; "", $H181/$R181, ""), ""),"")</f>
        <v>400000</v>
      </c>
      <c r="Z181" s="10">
        <f>IF(Overall!$A183&lt;&gt;"",IF(AND(MONTH($N181) &lt;= 8, MONTH($O181) &gt;= 8), IF($R181 &lt;&gt; "", $H181/$R181, ""), ""),"")</f>
        <v>400000</v>
      </c>
      <c r="AA181" s="10">
        <f>IF(Overall!$A183&lt;&gt;"",IF(AND(MONTH($N181) &lt;= 9, MONTH($O181) &gt;= 9), IF($R181 &lt;&gt; "", $H181/$R181, ""), ""),"")</f>
        <v>400000</v>
      </c>
      <c r="AB181" s="10">
        <f>IF(Overall!$A183&lt;&gt;"",IF(AND(MONTH($N181) &lt;= 10, MONTH($O181) &gt;= 10), IF($R181 &lt;&gt; "", $H181/$R181, ""), ""),"")</f>
        <v>400000</v>
      </c>
      <c r="AC181" s="10">
        <f>IF(Overall!$A183&lt;&gt;"",IF(AND(MONTH($N181) &lt;= 11, MONTH($O181) &gt;= 11), IF($R181 &lt;&gt; "", $H181/$R181, ""), ""),"")</f>
        <v>400000</v>
      </c>
      <c r="AD181" s="10">
        <f>IF(Overall!$A183&lt;&gt;"",IF(AND(MONTH($N181) &lt;= 12, MONTH($O181) &gt;= 12), IF($R181 &lt;&gt; "", $H181/$R181, ""), ""),"")</f>
        <v>400000</v>
      </c>
      <c r="AF181" s="10" t="str">
        <f ca="1">IFERROR(IF(AND(NOW()&lt;= EOMONTH(DATE(YEAR($O181),1, 1), 0), Overall!$A183&lt;&gt;"", MONTH($N181) &lt;= 1, MONTH($O181) &gt;= 1), IF($R181 &lt;&gt; "", $H181/$R181, ""), ""), "")</f>
        <v/>
      </c>
      <c r="AG181" s="10" t="str">
        <f ca="1">IFERROR(IF(AND(NOW()&lt;= EOMONTH(DATE(YEAR($O181),2, 1), 0), Overall!$A183&lt;&gt;"", MONTH($N181) &lt;= 2, MONTH($O181) &gt;= 2), IF($R181 &lt;&gt; "", $H181/$R181, ""), ""), "")</f>
        <v/>
      </c>
      <c r="AH181" s="10" t="str">
        <f ca="1">IFERROR(IF(AND(NOW()&lt;= EOMONTH(DATE(YEAR($O181),3, 1), 0), Overall!$A183&lt;&gt;"", MONTH($N181) &lt;= 3, MONTH($O181) &gt;= 3), IF($R181 &lt;&gt; "", $H181/$R181, ""), ""), "")</f>
        <v/>
      </c>
      <c r="AI181" s="10" t="str">
        <f ca="1">IFERROR(IF(AND(NOW()&lt;= EOMONTH(DATE(YEAR($O181),4, 1), 0), Overall!$A183&lt;&gt;"", MONTH($N181) &lt;= 4, MONTH($O181) &gt;= 4), IF($R181 &lt;&gt; "", $H181/$R181, ""), ""), "")</f>
        <v/>
      </c>
      <c r="AJ181" s="10" t="str">
        <f ca="1">IFERROR(IF(AND(NOW()&lt;= EOMONTH(DATE(YEAR($O181),5, 1), 0), Overall!$A183&lt;&gt;"", MONTH($N181) &lt;= 5, MONTH($O181) &gt;= 5), IF($R181 &lt;&gt; "", $H181/$R181, ""), ""), "")</f>
        <v/>
      </c>
      <c r="AK181" s="10" t="str">
        <f ca="1">IFERROR(IF(AND(NOW()&lt;= EOMONTH(DATE(YEAR($O181),6, 1), 0), Overall!$A183&lt;&gt;"", MONTH($N181) &lt;= 6, MONTH($O181) &gt;= 6), IF($R181 &lt;&gt; "", $H181/$R181, ""), ""), "")</f>
        <v/>
      </c>
      <c r="AL181" s="10" t="str">
        <f ca="1">IFERROR(IF(AND(NOW()&lt;= EOMONTH(DATE(YEAR($O181),7, 1), 0), Overall!$A183&lt;&gt;"", MONTH($N181) &lt;= 7, MONTH($O181) &gt;= 7), IF($R181 &lt;&gt; "", $H181/$R181, ""), ""), "")</f>
        <v/>
      </c>
      <c r="AM181" s="10" t="str">
        <f ca="1">IFERROR(IF(AND(NOW()&lt;= EOMONTH(DATE(YEAR($O181),8, 1), 0), Overall!$A183&lt;&gt;"", MONTH($N181) &lt;= 8, MONTH($O181) &gt;= 8), IF($R181 &lt;&gt; "", $H181/$R181, ""), ""), "")</f>
        <v/>
      </c>
      <c r="AN181" s="10" t="str">
        <f ca="1">IFERROR(IF(AND(NOW()&lt;= EOMONTH(DATE(YEAR($O181),9, 1), 0), Overall!$A183&lt;&gt;"", MONTH($N181) &lt;= 9, MONTH($O181) &gt;= 9), IF($R181 &lt;&gt; "", $H181/$R181, ""), ""), "")</f>
        <v/>
      </c>
      <c r="AO181" s="10" t="str">
        <f ca="1">IFERROR(IF(AND(NOW()&lt;= EOMONTH(DATE(YEAR($O181),10, 1), 0), Overall!$A183&lt;&gt;"", MONTH($N181) &lt;= 10, MONTH($O181) &gt;= 10), IF($R181 &lt;&gt; "", $H181/$R181, ""), ""), "")</f>
        <v/>
      </c>
      <c r="AP181" s="10" t="str">
        <f ca="1">IFERROR(IF(AND(NOW()&lt;= EOMONTH(DATE(YEAR($O181),11, 1), 0), Overall!$A183&lt;&gt;"", MONTH($N181) &lt;=11, MONTH($O181) &gt;= 11), IF($R181 &lt;&gt; "", $H181/$R181, ""), ""), "")</f>
        <v/>
      </c>
      <c r="AQ181" s="10" t="str">
        <f ca="1">IFERROR(IF(AND(NOW()&lt;= EOMONTH(DATE(YEAR($O181),12, 1), 0), Overall!$A183&lt;&gt;"", MONTH($N181) &lt;= 12, MONTH($O181) &gt;= 12), IF($R181 &lt;&gt; "", $H181/$R181, ""), ""), "")</f>
        <v/>
      </c>
      <c r="AR181" s="16">
        <f t="shared" ca="1" si="5"/>
        <v>0</v>
      </c>
    </row>
    <row r="182" spans="1:44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6">
        <f>IF(Overall!F184&lt;&gt;"",VALUE(Overall!F184),"")</f>
        <v>2400000</v>
      </c>
      <c r="I182" s="6">
        <f>IF(Overall!G184&lt;&gt;"",VALUE(Overall!G184),"")</f>
        <v>62</v>
      </c>
      <c r="J182" s="6">
        <f>IF(Overall!H184&lt;&gt;"",VALUE(Overall!H184),"")</f>
        <v>40</v>
      </c>
      <c r="K182" s="6">
        <f>IF(Overall!I184&lt;&gt;"",VALUE(Overall!I184),"")</f>
        <v>3.65</v>
      </c>
      <c r="L182" s="6">
        <f>IF(Overall!J184&lt;&gt;"",VALUE(Overall!J184),"")</f>
        <v>0.7</v>
      </c>
      <c r="M182" s="6">
        <f>IF(Overall!K184&lt;&gt;"",VALUE(Overall!K184),"")</f>
        <v>2.95</v>
      </c>
      <c r="N182" s="7">
        <f>IF(Overall!L184&lt;&gt;"",DATEVALUE(MID(Overall!L184, FIND(",", Overall!L184) + 2, FIND(" ", Overall!L184) - FIND(",", Overall!L184) - 1) &amp; " " &amp; MID(Overall!L184, FIND(" ", Overall!L184) + 1, FIND(",", Overall!L184, FIND(" ", Overall!L184)) - FIND(" ", Overall!L184) - 1) &amp; ", " &amp; MID(Overall!L184, FIND(",", Overall!L184, FIND(",",Overall!L184) + 1) + 2, LEN(Overall!L184))),"")</f>
        <v>44562</v>
      </c>
      <c r="O182" s="7">
        <f>IF(Overall!M184&lt;&gt;"",DATEVALUE(MID(Overall!M184, FIND(",", Overall!M184) + 2, FIND(" ", Overall!M184) - FIND(",", Overall!M184) - 1) &amp; " " &amp; MID(Overall!M184, FIND(" ", Overall!M184) + 1, FIND(",", Overall!M184, FIND(" ", Overall!M184)) - FIND(" ", Overall!M184) - 1) &amp; ", " &amp; MID(Overall!M184, FIND(",", Overall!M184, FIND(",",Overall!M184) + 1) + 2, LEN(Overall!M184))),"")</f>
        <v>44926</v>
      </c>
      <c r="P182" s="7">
        <f>IF(Overall!N184&lt;&gt;"",DATEVALUE(MID(Overall!N184, FIND(",", Overall!N184) + 2, FIND(" ", Overall!N184) - FIND(",", Overall!N184) - 1) &amp; " " &amp; MID(Overall!N184, FIND(" ", Overall!N184) + 1, FIND(",", Overall!N184, FIND(" ", Overall!N184)) - FIND(" ", Overall!N184) - 1) &amp; ", " &amp; MID(Overall!N184, FIND(",", Overall!N184, FIND(",",Overall!N184) + 1) + 2, LEN(Overall!N184))),"")</f>
        <v>44505</v>
      </c>
      <c r="Q182" s="7">
        <f>IF(Overall!O184&lt;&gt;"",DATEVALUE(MID(Overall!O184, FIND(",", Overall!O184) + 2, FIND(" ", Overall!O184) - FIND(",", Overall!O184) - 1) &amp; " " &amp; MID(Overall!O184, FIND(" ", Overall!O184) + 1, FIND(",", Overall!O184, FIND(" ", Overall!O184)) - FIND(" ", Overall!O184) - 1) &amp; ", " &amp; MID(Overall!O184, FIND(",", Overall!O184, FIND(",",Overall!O184) + 1) + 2, LEN(Overall!O184))),"")</f>
        <v>44483</v>
      </c>
      <c r="R182" s="5">
        <f t="shared" si="4"/>
        <v>12</v>
      </c>
      <c r="S182" s="10">
        <f>IF(Overall!$A184&lt;&gt;"",IF(AND(MONTH($N182) &lt;= 1, MONTH($O182) &gt;= 1), IF($R182 &lt;&gt; "", $H182/$R182, ""), ""),"")</f>
        <v>200000</v>
      </c>
      <c r="T182" s="10">
        <f>IF(Overall!$A184&lt;&gt;"",IF(AND(MONTH($N182) &lt;= 2, MONTH($O182) &gt;= 2), IF($R182 &lt;&gt; "", $H182/$R182, ""), ""),"")</f>
        <v>200000</v>
      </c>
      <c r="U182" s="10">
        <f>IF(Overall!$A184&lt;&gt;"",IF(AND(MONTH($N182) &lt;= 3, MONTH($O182) &gt;= 3), IF($R182 &lt;&gt; "", $H182/$R182, ""), ""),"")</f>
        <v>200000</v>
      </c>
      <c r="V182" s="10">
        <f>IF(Overall!$A184&lt;&gt;"",IF(AND(MONTH($N182) &lt;= 4, MONTH($O182) &gt;= 4), IF($R182 &lt;&gt; "", $H182/$R182, ""), ""),"")</f>
        <v>200000</v>
      </c>
      <c r="W182" s="10">
        <f>IF(Overall!$A184&lt;&gt;"",IF(AND(MONTH($N182) &lt;= 5, MONTH($O182) &gt;= 5), IF($R182 &lt;&gt; "", $H182/$R182, ""), ""),"")</f>
        <v>200000</v>
      </c>
      <c r="X182" s="10">
        <f>IF(Overall!$A184&lt;&gt;"",IF(AND(MONTH($N182) &lt;= 6, MONTH($O182) &gt;= 6), IF($R182 &lt;&gt; "", $H182/$R182, ""), ""),"")</f>
        <v>200000</v>
      </c>
      <c r="Y182" s="10">
        <f>IF(Overall!$A184&lt;&gt;"",IF(AND(MONTH($N182) &lt;= 7, MONTH($O182) &gt;= 7 ), IF($R182 &lt;&gt; "", $H182/$R182, ""), ""),"")</f>
        <v>200000</v>
      </c>
      <c r="Z182" s="10">
        <f>IF(Overall!$A184&lt;&gt;"",IF(AND(MONTH($N182) &lt;= 8, MONTH($O182) &gt;= 8), IF($R182 &lt;&gt; "", $H182/$R182, ""), ""),"")</f>
        <v>200000</v>
      </c>
      <c r="AA182" s="10">
        <f>IF(Overall!$A184&lt;&gt;"",IF(AND(MONTH($N182) &lt;= 9, MONTH($O182) &gt;= 9), IF($R182 &lt;&gt; "", $H182/$R182, ""), ""),"")</f>
        <v>200000</v>
      </c>
      <c r="AB182" s="10">
        <f>IF(Overall!$A184&lt;&gt;"",IF(AND(MONTH($N182) &lt;= 10, MONTH($O182) &gt;= 10), IF($R182 &lt;&gt; "", $H182/$R182, ""), ""),"")</f>
        <v>200000</v>
      </c>
      <c r="AC182" s="10">
        <f>IF(Overall!$A184&lt;&gt;"",IF(AND(MONTH($N182) &lt;= 11, MONTH($O182) &gt;= 11), IF($R182 &lt;&gt; "", $H182/$R182, ""), ""),"")</f>
        <v>200000</v>
      </c>
      <c r="AD182" s="10">
        <f>IF(Overall!$A184&lt;&gt;"",IF(AND(MONTH($N182) &lt;= 12, MONTH($O182) &gt;= 12), IF($R182 &lt;&gt; "", $H182/$R182, ""), ""),"")</f>
        <v>200000</v>
      </c>
      <c r="AF182" s="10" t="str">
        <f ca="1">IFERROR(IF(AND(NOW()&lt;= EOMONTH(DATE(YEAR($O182),1, 1), 0), Overall!$A184&lt;&gt;"", MONTH($N182) &lt;= 1, MONTH($O182) &gt;= 1), IF($R182 &lt;&gt; "", $H182/$R182, ""), ""), "")</f>
        <v/>
      </c>
      <c r="AG182" s="10" t="str">
        <f ca="1">IFERROR(IF(AND(NOW()&lt;= EOMONTH(DATE(YEAR($O182),2, 1), 0), Overall!$A184&lt;&gt;"", MONTH($N182) &lt;= 2, MONTH($O182) &gt;= 2), IF($R182 &lt;&gt; "", $H182/$R182, ""), ""), "")</f>
        <v/>
      </c>
      <c r="AH182" s="10" t="str">
        <f ca="1">IFERROR(IF(AND(NOW()&lt;= EOMONTH(DATE(YEAR($O182),3, 1), 0), Overall!$A184&lt;&gt;"", MONTH($N182) &lt;= 3, MONTH($O182) &gt;= 3), IF($R182 &lt;&gt; "", $H182/$R182, ""), ""), "")</f>
        <v/>
      </c>
      <c r="AI182" s="10" t="str">
        <f ca="1">IFERROR(IF(AND(NOW()&lt;= EOMONTH(DATE(YEAR($O182),4, 1), 0), Overall!$A184&lt;&gt;"", MONTH($N182) &lt;= 4, MONTH($O182) &gt;= 4), IF($R182 &lt;&gt; "", $H182/$R182, ""), ""), "")</f>
        <v/>
      </c>
      <c r="AJ182" s="10" t="str">
        <f ca="1">IFERROR(IF(AND(NOW()&lt;= EOMONTH(DATE(YEAR($O182),5, 1), 0), Overall!$A184&lt;&gt;"", MONTH($N182) &lt;= 5, MONTH($O182) &gt;= 5), IF($R182 &lt;&gt; "", $H182/$R182, ""), ""), "")</f>
        <v/>
      </c>
      <c r="AK182" s="10" t="str">
        <f ca="1">IFERROR(IF(AND(NOW()&lt;= EOMONTH(DATE(YEAR($O182),6, 1), 0), Overall!$A184&lt;&gt;"", MONTH($N182) &lt;= 6, MONTH($O182) &gt;= 6), IF($R182 &lt;&gt; "", $H182/$R182, ""), ""), "")</f>
        <v/>
      </c>
      <c r="AL182" s="10" t="str">
        <f ca="1">IFERROR(IF(AND(NOW()&lt;= EOMONTH(DATE(YEAR($O182),7, 1), 0), Overall!$A184&lt;&gt;"", MONTH($N182) &lt;= 7, MONTH($O182) &gt;= 7), IF($R182 &lt;&gt; "", $H182/$R182, ""), ""), "")</f>
        <v/>
      </c>
      <c r="AM182" s="10" t="str">
        <f ca="1">IFERROR(IF(AND(NOW()&lt;= EOMONTH(DATE(YEAR($O182),8, 1), 0), Overall!$A184&lt;&gt;"", MONTH($N182) &lt;= 8, MONTH($O182) &gt;= 8), IF($R182 &lt;&gt; "", $H182/$R182, ""), ""), "")</f>
        <v/>
      </c>
      <c r="AN182" s="10" t="str">
        <f ca="1">IFERROR(IF(AND(NOW()&lt;= EOMONTH(DATE(YEAR($O182),9, 1), 0), Overall!$A184&lt;&gt;"", MONTH($N182) &lt;= 9, MONTH($O182) &gt;= 9), IF($R182 &lt;&gt; "", $H182/$R182, ""), ""), "")</f>
        <v/>
      </c>
      <c r="AO182" s="10" t="str">
        <f ca="1">IFERROR(IF(AND(NOW()&lt;= EOMONTH(DATE(YEAR($O182),10, 1), 0), Overall!$A184&lt;&gt;"", MONTH($N182) &lt;= 10, MONTH($O182) &gt;= 10), IF($R182 &lt;&gt; "", $H182/$R182, ""), ""), "")</f>
        <v/>
      </c>
      <c r="AP182" s="10" t="str">
        <f ca="1">IFERROR(IF(AND(NOW()&lt;= EOMONTH(DATE(YEAR($O182),11, 1), 0), Overall!$A184&lt;&gt;"", MONTH($N182) &lt;=11, MONTH($O182) &gt;= 11), IF($R182 &lt;&gt; "", $H182/$R182, ""), ""), "")</f>
        <v/>
      </c>
      <c r="AQ182" s="10" t="str">
        <f ca="1">IFERROR(IF(AND(NOW()&lt;= EOMONTH(DATE(YEAR($O182),12, 1), 0), Overall!$A184&lt;&gt;"", MONTH($N182) &lt;= 12, MONTH($O182) &gt;= 12), IF($R182 &lt;&gt; "", $H182/$R182, ""), ""), "")</f>
        <v/>
      </c>
      <c r="AR182" s="16">
        <f t="shared" ca="1" si="5"/>
        <v>0</v>
      </c>
    </row>
    <row r="183" spans="1:44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6">
        <f>IF(Overall!F185&lt;&gt;"",VALUE(Overall!F185),"")</f>
        <v>2400000</v>
      </c>
      <c r="I183" s="6">
        <f>IF(Overall!G185&lt;&gt;"",VALUE(Overall!G185),"")</f>
        <v>62</v>
      </c>
      <c r="J183" s="6">
        <f>IF(Overall!H185&lt;&gt;"",VALUE(Overall!H185),"")</f>
        <v>40</v>
      </c>
      <c r="K183" s="6">
        <f>IF(Overall!I185&lt;&gt;"",VALUE(Overall!I185),"")</f>
        <v>3.7</v>
      </c>
      <c r="L183" s="6">
        <f>IF(Overall!J185&lt;&gt;"",VALUE(Overall!J185),"")</f>
        <v>0.75</v>
      </c>
      <c r="M183" s="6">
        <f>IF(Overall!K185&lt;&gt;"",VALUE(Overall!K185),"")</f>
        <v>2.95</v>
      </c>
      <c r="N183" s="7">
        <f>IF(Overall!L185&lt;&gt;"",DATEVALUE(MID(Overall!L185, FIND(",", Overall!L185) + 2, FIND(" ", Overall!L185) - FIND(",", Overall!L185) - 1) &amp; " " &amp; MID(Overall!L185, FIND(" ", Overall!L185) + 1, FIND(",", Overall!L185, FIND(" ", Overall!L185)) - FIND(" ", Overall!L185) - 1) &amp; ", " &amp; MID(Overall!L185, FIND(",", Overall!L185, FIND(",",Overall!L185) + 1) + 2, LEN(Overall!L185))),"")</f>
        <v>44562</v>
      </c>
      <c r="O183" s="7">
        <f>IF(Overall!M185&lt;&gt;"",DATEVALUE(MID(Overall!M185, FIND(",", Overall!M185) + 2, FIND(" ", Overall!M185) - FIND(",", Overall!M185) - 1) &amp; " " &amp; MID(Overall!M185, FIND(" ", Overall!M185) + 1, FIND(",", Overall!M185, FIND(" ", Overall!M185)) - FIND(" ", Overall!M185) - 1) &amp; ", " &amp; MID(Overall!M185, FIND(",", Overall!M185, FIND(",",Overall!M185) + 1) + 2, LEN(Overall!M185))),"")</f>
        <v>44926</v>
      </c>
      <c r="P183" s="7">
        <f>IF(Overall!N185&lt;&gt;"",DATEVALUE(MID(Overall!N185, FIND(",", Overall!N185) + 2, FIND(" ", Overall!N185) - FIND(",", Overall!N185) - 1) &amp; " " &amp; MID(Overall!N185, FIND(" ", Overall!N185) + 1, FIND(",", Overall!N185, FIND(" ", Overall!N185)) - FIND(" ", Overall!N185) - 1) &amp; ", " &amp; MID(Overall!N185, FIND(",", Overall!N185, FIND(",",Overall!N185) + 1) + 2, LEN(Overall!N185))),"")</f>
        <v>44505</v>
      </c>
      <c r="Q183" s="7">
        <f>IF(Overall!O185&lt;&gt;"",DATEVALUE(MID(Overall!O185, FIND(",", Overall!O185) + 2, FIND(" ", Overall!O185) - FIND(",", Overall!O185) - 1) &amp; " " &amp; MID(Overall!O185, FIND(" ", Overall!O185) + 1, FIND(",", Overall!O185, FIND(" ", Overall!O185)) - FIND(" ", Overall!O185) - 1) &amp; ", " &amp; MID(Overall!O185, FIND(",", Overall!O185, FIND(",",Overall!O185) + 1) + 2, LEN(Overall!O185))),"")</f>
        <v>44483</v>
      </c>
      <c r="R183" s="5">
        <f t="shared" si="4"/>
        <v>12</v>
      </c>
      <c r="S183" s="10">
        <f>IF(Overall!$A185&lt;&gt;"",IF(AND(MONTH($N183) &lt;= 1, MONTH($O183) &gt;= 1), IF($R183 &lt;&gt; "", $H183/$R183, ""), ""),"")</f>
        <v>200000</v>
      </c>
      <c r="T183" s="10">
        <f>IF(Overall!$A185&lt;&gt;"",IF(AND(MONTH($N183) &lt;= 2, MONTH($O183) &gt;= 2), IF($R183 &lt;&gt; "", $H183/$R183, ""), ""),"")</f>
        <v>200000</v>
      </c>
      <c r="U183" s="10">
        <f>IF(Overall!$A185&lt;&gt;"",IF(AND(MONTH($N183) &lt;= 3, MONTH($O183) &gt;= 3), IF($R183 &lt;&gt; "", $H183/$R183, ""), ""),"")</f>
        <v>200000</v>
      </c>
      <c r="V183" s="10">
        <f>IF(Overall!$A185&lt;&gt;"",IF(AND(MONTH($N183) &lt;= 4, MONTH($O183) &gt;= 4), IF($R183 &lt;&gt; "", $H183/$R183, ""), ""),"")</f>
        <v>200000</v>
      </c>
      <c r="W183" s="10">
        <f>IF(Overall!$A185&lt;&gt;"",IF(AND(MONTH($N183) &lt;= 5, MONTH($O183) &gt;= 5), IF($R183 &lt;&gt; "", $H183/$R183, ""), ""),"")</f>
        <v>200000</v>
      </c>
      <c r="X183" s="10">
        <f>IF(Overall!$A185&lt;&gt;"",IF(AND(MONTH($N183) &lt;= 6, MONTH($O183) &gt;= 6), IF($R183 &lt;&gt; "", $H183/$R183, ""), ""),"")</f>
        <v>200000</v>
      </c>
      <c r="Y183" s="10">
        <f>IF(Overall!$A185&lt;&gt;"",IF(AND(MONTH($N183) &lt;= 7, MONTH($O183) &gt;= 7 ), IF($R183 &lt;&gt; "", $H183/$R183, ""), ""),"")</f>
        <v>200000</v>
      </c>
      <c r="Z183" s="10">
        <f>IF(Overall!$A185&lt;&gt;"",IF(AND(MONTH($N183) &lt;= 8, MONTH($O183) &gt;= 8), IF($R183 &lt;&gt; "", $H183/$R183, ""), ""),"")</f>
        <v>200000</v>
      </c>
      <c r="AA183" s="10">
        <f>IF(Overall!$A185&lt;&gt;"",IF(AND(MONTH($N183) &lt;= 9, MONTH($O183) &gt;= 9), IF($R183 &lt;&gt; "", $H183/$R183, ""), ""),"")</f>
        <v>200000</v>
      </c>
      <c r="AB183" s="10">
        <f>IF(Overall!$A185&lt;&gt;"",IF(AND(MONTH($N183) &lt;= 10, MONTH($O183) &gt;= 10), IF($R183 &lt;&gt; "", $H183/$R183, ""), ""),"")</f>
        <v>200000</v>
      </c>
      <c r="AC183" s="10">
        <f>IF(Overall!$A185&lt;&gt;"",IF(AND(MONTH($N183) &lt;= 11, MONTH($O183) &gt;= 11), IF($R183 &lt;&gt; "", $H183/$R183, ""), ""),"")</f>
        <v>200000</v>
      </c>
      <c r="AD183" s="10">
        <f>IF(Overall!$A185&lt;&gt;"",IF(AND(MONTH($N183) &lt;= 12, MONTH($O183) &gt;= 12), IF($R183 &lt;&gt; "", $H183/$R183, ""), ""),"")</f>
        <v>200000</v>
      </c>
      <c r="AF183" s="10" t="str">
        <f ca="1">IFERROR(IF(AND(NOW()&lt;= EOMONTH(DATE(YEAR($O183),1, 1), 0), Overall!$A185&lt;&gt;"", MONTH($N183) &lt;= 1, MONTH($O183) &gt;= 1), IF($R183 &lt;&gt; "", $H183/$R183, ""), ""), "")</f>
        <v/>
      </c>
      <c r="AG183" s="10" t="str">
        <f ca="1">IFERROR(IF(AND(NOW()&lt;= EOMONTH(DATE(YEAR($O183),2, 1), 0), Overall!$A185&lt;&gt;"", MONTH($N183) &lt;= 2, MONTH($O183) &gt;= 2), IF($R183 &lt;&gt; "", $H183/$R183, ""), ""), "")</f>
        <v/>
      </c>
      <c r="AH183" s="10" t="str">
        <f ca="1">IFERROR(IF(AND(NOW()&lt;= EOMONTH(DATE(YEAR($O183),3, 1), 0), Overall!$A185&lt;&gt;"", MONTH($N183) &lt;= 3, MONTH($O183) &gt;= 3), IF($R183 &lt;&gt; "", $H183/$R183, ""), ""), "")</f>
        <v/>
      </c>
      <c r="AI183" s="10" t="str">
        <f ca="1">IFERROR(IF(AND(NOW()&lt;= EOMONTH(DATE(YEAR($O183),4, 1), 0), Overall!$A185&lt;&gt;"", MONTH($N183) &lt;= 4, MONTH($O183) &gt;= 4), IF($R183 &lt;&gt; "", $H183/$R183, ""), ""), "")</f>
        <v/>
      </c>
      <c r="AJ183" s="10" t="str">
        <f ca="1">IFERROR(IF(AND(NOW()&lt;= EOMONTH(DATE(YEAR($O183),5, 1), 0), Overall!$A185&lt;&gt;"", MONTH($N183) &lt;= 5, MONTH($O183) &gt;= 5), IF($R183 &lt;&gt; "", $H183/$R183, ""), ""), "")</f>
        <v/>
      </c>
      <c r="AK183" s="10" t="str">
        <f ca="1">IFERROR(IF(AND(NOW()&lt;= EOMONTH(DATE(YEAR($O183),6, 1), 0), Overall!$A185&lt;&gt;"", MONTH($N183) &lt;= 6, MONTH($O183) &gt;= 6), IF($R183 &lt;&gt; "", $H183/$R183, ""), ""), "")</f>
        <v/>
      </c>
      <c r="AL183" s="10" t="str">
        <f ca="1">IFERROR(IF(AND(NOW()&lt;= EOMONTH(DATE(YEAR($O183),7, 1), 0), Overall!$A185&lt;&gt;"", MONTH($N183) &lt;= 7, MONTH($O183) &gt;= 7), IF($R183 &lt;&gt; "", $H183/$R183, ""), ""), "")</f>
        <v/>
      </c>
      <c r="AM183" s="10" t="str">
        <f ca="1">IFERROR(IF(AND(NOW()&lt;= EOMONTH(DATE(YEAR($O183),8, 1), 0), Overall!$A185&lt;&gt;"", MONTH($N183) &lt;= 8, MONTH($O183) &gt;= 8), IF($R183 &lt;&gt; "", $H183/$R183, ""), ""), "")</f>
        <v/>
      </c>
      <c r="AN183" s="10" t="str">
        <f ca="1">IFERROR(IF(AND(NOW()&lt;= EOMONTH(DATE(YEAR($O183),9, 1), 0), Overall!$A185&lt;&gt;"", MONTH($N183) &lt;= 9, MONTH($O183) &gt;= 9), IF($R183 &lt;&gt; "", $H183/$R183, ""), ""), "")</f>
        <v/>
      </c>
      <c r="AO183" s="10" t="str">
        <f ca="1">IFERROR(IF(AND(NOW()&lt;= EOMONTH(DATE(YEAR($O183),10, 1), 0), Overall!$A185&lt;&gt;"", MONTH($N183) &lt;= 10, MONTH($O183) &gt;= 10), IF($R183 &lt;&gt; "", $H183/$R183, ""), ""), "")</f>
        <v/>
      </c>
      <c r="AP183" s="10" t="str">
        <f ca="1">IFERROR(IF(AND(NOW()&lt;= EOMONTH(DATE(YEAR($O183),11, 1), 0), Overall!$A185&lt;&gt;"", MONTH($N183) &lt;=11, MONTH($O183) &gt;= 11), IF($R183 &lt;&gt; "", $H183/$R183, ""), ""), "")</f>
        <v/>
      </c>
      <c r="AQ183" s="10" t="str">
        <f ca="1">IFERROR(IF(AND(NOW()&lt;= EOMONTH(DATE(YEAR($O183),12, 1), 0), Overall!$A185&lt;&gt;"", MONTH($N183) &lt;= 12, MONTH($O183) &gt;= 12), IF($R183 &lt;&gt; "", $H183/$R183, ""), ""), "")</f>
        <v/>
      </c>
      <c r="AR183" s="16">
        <f t="shared" ca="1" si="5"/>
        <v>0</v>
      </c>
    </row>
    <row r="184" spans="1:44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6">
        <f>IF(Overall!F186&lt;&gt;"",VALUE(Overall!F186),"")</f>
        <v>1200000</v>
      </c>
      <c r="I184" s="6">
        <f>IF(Overall!G186&lt;&gt;"",VALUE(Overall!G186),"")</f>
        <v>62</v>
      </c>
      <c r="J184" s="6">
        <f>IF(Overall!H186&lt;&gt;"",VALUE(Overall!H186),"")</f>
        <v>40</v>
      </c>
      <c r="K184" s="6">
        <f>IF(Overall!I186&lt;&gt;"",VALUE(Overall!I186),"")</f>
        <v>3.71</v>
      </c>
      <c r="L184" s="6">
        <f>IF(Overall!J186&lt;&gt;"",VALUE(Overall!J186),"")</f>
        <v>0.76</v>
      </c>
      <c r="M184" s="6">
        <f>IF(Overall!K186&lt;&gt;"",VALUE(Overall!K186),"")</f>
        <v>2.95</v>
      </c>
      <c r="N184" s="7">
        <f>IF(Overall!L186&lt;&gt;"",DATEVALUE(MID(Overall!L186, FIND(",", Overall!L186) + 2, FIND(" ", Overall!L186) - FIND(",", Overall!L186) - 1) &amp; " " &amp; MID(Overall!L186, FIND(" ", Overall!L186) + 1, FIND(",", Overall!L186, FIND(" ", Overall!L186)) - FIND(" ", Overall!L186) - 1) &amp; ", " &amp; MID(Overall!L186, FIND(",", Overall!L186, FIND(",",Overall!L186) + 1) + 2, LEN(Overall!L186))),"")</f>
        <v>44562</v>
      </c>
      <c r="O184" s="7">
        <f>IF(Overall!M186&lt;&gt;"",DATEVALUE(MID(Overall!M186, FIND(",", Overall!M186) + 2, FIND(" ", Overall!M186) - FIND(",", Overall!M186) - 1) &amp; " " &amp; MID(Overall!M186, FIND(" ", Overall!M186) + 1, FIND(",", Overall!M186, FIND(" ", Overall!M186)) - FIND(" ", Overall!M186) - 1) &amp; ", " &amp; MID(Overall!M186, FIND(",", Overall!M186, FIND(",",Overall!M186) + 1) + 2, LEN(Overall!M186))),"")</f>
        <v>44926</v>
      </c>
      <c r="P184" s="7">
        <f>IF(Overall!N186&lt;&gt;"",DATEVALUE(MID(Overall!N186, FIND(",", Overall!N186) + 2, FIND(" ", Overall!N186) - FIND(",", Overall!N186) - 1) &amp; " " &amp; MID(Overall!N186, FIND(" ", Overall!N186) + 1, FIND(",", Overall!N186, FIND(" ", Overall!N186)) - FIND(" ", Overall!N186) - 1) &amp; ", " &amp; MID(Overall!N186, FIND(",", Overall!N186, FIND(",",Overall!N186) + 1) + 2, LEN(Overall!N186))),"")</f>
        <v>44505</v>
      </c>
      <c r="Q184" s="7">
        <f>IF(Overall!O186&lt;&gt;"",DATEVALUE(MID(Overall!O186, FIND(",", Overall!O186) + 2, FIND(" ", Overall!O186) - FIND(",", Overall!O186) - 1) &amp; " " &amp; MID(Overall!O186, FIND(" ", Overall!O186) + 1, FIND(",", Overall!O186, FIND(" ", Overall!O186)) - FIND(" ", Overall!O186) - 1) &amp; ", " &amp; MID(Overall!O186, FIND(",", Overall!O186, FIND(",",Overall!O186) + 1) + 2, LEN(Overall!O186))),"")</f>
        <v>44483</v>
      </c>
      <c r="R184" s="5">
        <f t="shared" si="4"/>
        <v>12</v>
      </c>
      <c r="S184" s="10">
        <f>IF(Overall!$A186&lt;&gt;"",IF(AND(MONTH($N184) &lt;= 1, MONTH($O184) &gt;= 1), IF($R184 &lt;&gt; "", $H184/$R184, ""), ""),"")</f>
        <v>100000</v>
      </c>
      <c r="T184" s="10">
        <f>IF(Overall!$A186&lt;&gt;"",IF(AND(MONTH($N184) &lt;= 2, MONTH($O184) &gt;= 2), IF($R184 &lt;&gt; "", $H184/$R184, ""), ""),"")</f>
        <v>100000</v>
      </c>
      <c r="U184" s="10">
        <f>IF(Overall!$A186&lt;&gt;"",IF(AND(MONTH($N184) &lt;= 3, MONTH($O184) &gt;= 3), IF($R184 &lt;&gt; "", $H184/$R184, ""), ""),"")</f>
        <v>100000</v>
      </c>
      <c r="V184" s="10">
        <f>IF(Overall!$A186&lt;&gt;"",IF(AND(MONTH($N184) &lt;= 4, MONTH($O184) &gt;= 4), IF($R184 &lt;&gt; "", $H184/$R184, ""), ""),"")</f>
        <v>100000</v>
      </c>
      <c r="W184" s="10">
        <f>IF(Overall!$A186&lt;&gt;"",IF(AND(MONTH($N184) &lt;= 5, MONTH($O184) &gt;= 5), IF($R184 &lt;&gt; "", $H184/$R184, ""), ""),"")</f>
        <v>100000</v>
      </c>
      <c r="X184" s="10">
        <f>IF(Overall!$A186&lt;&gt;"",IF(AND(MONTH($N184) &lt;= 6, MONTH($O184) &gt;= 6), IF($R184 &lt;&gt; "", $H184/$R184, ""), ""),"")</f>
        <v>100000</v>
      </c>
      <c r="Y184" s="10">
        <f>IF(Overall!$A186&lt;&gt;"",IF(AND(MONTH($N184) &lt;= 7, MONTH($O184) &gt;= 7 ), IF($R184 &lt;&gt; "", $H184/$R184, ""), ""),"")</f>
        <v>100000</v>
      </c>
      <c r="Z184" s="10">
        <f>IF(Overall!$A186&lt;&gt;"",IF(AND(MONTH($N184) &lt;= 8, MONTH($O184) &gt;= 8), IF($R184 &lt;&gt; "", $H184/$R184, ""), ""),"")</f>
        <v>100000</v>
      </c>
      <c r="AA184" s="10">
        <f>IF(Overall!$A186&lt;&gt;"",IF(AND(MONTH($N184) &lt;= 9, MONTH($O184) &gt;= 9), IF($R184 &lt;&gt; "", $H184/$R184, ""), ""),"")</f>
        <v>100000</v>
      </c>
      <c r="AB184" s="10">
        <f>IF(Overall!$A186&lt;&gt;"",IF(AND(MONTH($N184) &lt;= 10, MONTH($O184) &gt;= 10), IF($R184 &lt;&gt; "", $H184/$R184, ""), ""),"")</f>
        <v>100000</v>
      </c>
      <c r="AC184" s="10">
        <f>IF(Overall!$A186&lt;&gt;"",IF(AND(MONTH($N184) &lt;= 11, MONTH($O184) &gt;= 11), IF($R184 &lt;&gt; "", $H184/$R184, ""), ""),"")</f>
        <v>100000</v>
      </c>
      <c r="AD184" s="10">
        <f>IF(Overall!$A186&lt;&gt;"",IF(AND(MONTH($N184) &lt;= 12, MONTH($O184) &gt;= 12), IF($R184 &lt;&gt; "", $H184/$R184, ""), ""),"")</f>
        <v>100000</v>
      </c>
      <c r="AF184" s="10" t="str">
        <f ca="1">IFERROR(IF(AND(NOW()&lt;= EOMONTH(DATE(YEAR($O184),1, 1), 0), Overall!$A186&lt;&gt;"", MONTH($N184) &lt;= 1, MONTH($O184) &gt;= 1), IF($R184 &lt;&gt; "", $H184/$R184, ""), ""), "")</f>
        <v/>
      </c>
      <c r="AG184" s="10" t="str">
        <f ca="1">IFERROR(IF(AND(NOW()&lt;= EOMONTH(DATE(YEAR($O184),2, 1), 0), Overall!$A186&lt;&gt;"", MONTH($N184) &lt;= 2, MONTH($O184) &gt;= 2), IF($R184 &lt;&gt; "", $H184/$R184, ""), ""), "")</f>
        <v/>
      </c>
      <c r="AH184" s="10" t="str">
        <f ca="1">IFERROR(IF(AND(NOW()&lt;= EOMONTH(DATE(YEAR($O184),3, 1), 0), Overall!$A186&lt;&gt;"", MONTH($N184) &lt;= 3, MONTH($O184) &gt;= 3), IF($R184 &lt;&gt; "", $H184/$R184, ""), ""), "")</f>
        <v/>
      </c>
      <c r="AI184" s="10" t="str">
        <f ca="1">IFERROR(IF(AND(NOW()&lt;= EOMONTH(DATE(YEAR($O184),4, 1), 0), Overall!$A186&lt;&gt;"", MONTH($N184) &lt;= 4, MONTH($O184) &gt;= 4), IF($R184 &lt;&gt; "", $H184/$R184, ""), ""), "")</f>
        <v/>
      </c>
      <c r="AJ184" s="10" t="str">
        <f ca="1">IFERROR(IF(AND(NOW()&lt;= EOMONTH(DATE(YEAR($O184),5, 1), 0), Overall!$A186&lt;&gt;"", MONTH($N184) &lt;= 5, MONTH($O184) &gt;= 5), IF($R184 &lt;&gt; "", $H184/$R184, ""), ""), "")</f>
        <v/>
      </c>
      <c r="AK184" s="10" t="str">
        <f ca="1">IFERROR(IF(AND(NOW()&lt;= EOMONTH(DATE(YEAR($O184),6, 1), 0), Overall!$A186&lt;&gt;"", MONTH($N184) &lt;= 6, MONTH($O184) &gt;= 6), IF($R184 &lt;&gt; "", $H184/$R184, ""), ""), "")</f>
        <v/>
      </c>
      <c r="AL184" s="10" t="str">
        <f ca="1">IFERROR(IF(AND(NOW()&lt;= EOMONTH(DATE(YEAR($O184),7, 1), 0), Overall!$A186&lt;&gt;"", MONTH($N184) &lt;= 7, MONTH($O184) &gt;= 7), IF($R184 &lt;&gt; "", $H184/$R184, ""), ""), "")</f>
        <v/>
      </c>
      <c r="AM184" s="10" t="str">
        <f ca="1">IFERROR(IF(AND(NOW()&lt;= EOMONTH(DATE(YEAR($O184),8, 1), 0), Overall!$A186&lt;&gt;"", MONTH($N184) &lt;= 8, MONTH($O184) &gt;= 8), IF($R184 &lt;&gt; "", $H184/$R184, ""), ""), "")</f>
        <v/>
      </c>
      <c r="AN184" s="10" t="str">
        <f ca="1">IFERROR(IF(AND(NOW()&lt;= EOMONTH(DATE(YEAR($O184),9, 1), 0), Overall!$A186&lt;&gt;"", MONTH($N184) &lt;= 9, MONTH($O184) &gt;= 9), IF($R184 &lt;&gt; "", $H184/$R184, ""), ""), "")</f>
        <v/>
      </c>
      <c r="AO184" s="10" t="str">
        <f ca="1">IFERROR(IF(AND(NOW()&lt;= EOMONTH(DATE(YEAR($O184),10, 1), 0), Overall!$A186&lt;&gt;"", MONTH($N184) &lt;= 10, MONTH($O184) &gt;= 10), IF($R184 &lt;&gt; "", $H184/$R184, ""), ""), "")</f>
        <v/>
      </c>
      <c r="AP184" s="10" t="str">
        <f ca="1">IFERROR(IF(AND(NOW()&lt;= EOMONTH(DATE(YEAR($O184),11, 1), 0), Overall!$A186&lt;&gt;"", MONTH($N184) &lt;=11, MONTH($O184) &gt;= 11), IF($R184 &lt;&gt; "", $H184/$R184, ""), ""), "")</f>
        <v/>
      </c>
      <c r="AQ184" s="10" t="str">
        <f ca="1">IFERROR(IF(AND(NOW()&lt;= EOMONTH(DATE(YEAR($O184),12, 1), 0), Overall!$A186&lt;&gt;"", MONTH($N184) &lt;= 12, MONTH($O184) &gt;= 12), IF($R184 &lt;&gt; "", $H184/$R184, ""), ""), "")</f>
        <v/>
      </c>
      <c r="AR184" s="16">
        <f t="shared" ca="1" si="5"/>
        <v>0</v>
      </c>
    </row>
    <row r="185" spans="1:44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6">
        <f>IF(Overall!F187&lt;&gt;"",VALUE(Overall!F187),"")</f>
        <v>1200000</v>
      </c>
      <c r="I185" s="6">
        <f>IF(Overall!G187&lt;&gt;"",VALUE(Overall!G187),"")</f>
        <v>62</v>
      </c>
      <c r="J185" s="6">
        <f>IF(Overall!H187&lt;&gt;"",VALUE(Overall!H187),"")</f>
        <v>40</v>
      </c>
      <c r="K185" s="6">
        <f>IF(Overall!I187&lt;&gt;"",VALUE(Overall!I187),"")</f>
        <v>3.71</v>
      </c>
      <c r="L185" s="6">
        <f>IF(Overall!J187&lt;&gt;"",VALUE(Overall!J187),"")</f>
        <v>0.76</v>
      </c>
      <c r="M185" s="6">
        <f>IF(Overall!K187&lt;&gt;"",VALUE(Overall!K187),"")</f>
        <v>2.95</v>
      </c>
      <c r="N185" s="7">
        <f>IF(Overall!L187&lt;&gt;"",DATEVALUE(MID(Overall!L187, FIND(",", Overall!L187) + 2, FIND(" ", Overall!L187) - FIND(",", Overall!L187) - 1) &amp; " " &amp; MID(Overall!L187, FIND(" ", Overall!L187) + 1, FIND(",", Overall!L187, FIND(" ", Overall!L187)) - FIND(" ", Overall!L187) - 1) &amp; ", " &amp; MID(Overall!L187, FIND(",", Overall!L187, FIND(",",Overall!L187) + 1) + 2, LEN(Overall!L187))),"")</f>
        <v>44562</v>
      </c>
      <c r="O185" s="7">
        <f>IF(Overall!M187&lt;&gt;"",DATEVALUE(MID(Overall!M187, FIND(",", Overall!M187) + 2, FIND(" ", Overall!M187) - FIND(",", Overall!M187) - 1) &amp; " " &amp; MID(Overall!M187, FIND(" ", Overall!M187) + 1, FIND(",", Overall!M187, FIND(" ", Overall!M187)) - FIND(" ", Overall!M187) - 1) &amp; ", " &amp; MID(Overall!M187, FIND(",", Overall!M187, FIND(",",Overall!M187) + 1) + 2, LEN(Overall!M187))),"")</f>
        <v>44926</v>
      </c>
      <c r="P185" s="7">
        <f>IF(Overall!N187&lt;&gt;"",DATEVALUE(MID(Overall!N187, FIND(",", Overall!N187) + 2, FIND(" ", Overall!N187) - FIND(",", Overall!N187) - 1) &amp; " " &amp; MID(Overall!N187, FIND(" ", Overall!N187) + 1, FIND(",", Overall!N187, FIND(" ", Overall!N187)) - FIND(" ", Overall!N187) - 1) &amp; ", " &amp; MID(Overall!N187, FIND(",", Overall!N187, FIND(",",Overall!N187) + 1) + 2, LEN(Overall!N187))),"")</f>
        <v>44505</v>
      </c>
      <c r="Q185" s="7">
        <f>IF(Overall!O187&lt;&gt;"",DATEVALUE(MID(Overall!O187, FIND(",", Overall!O187) + 2, FIND(" ", Overall!O187) - FIND(",", Overall!O187) - 1) &amp; " " &amp; MID(Overall!O187, FIND(" ", Overall!O187) + 1, FIND(",", Overall!O187, FIND(" ", Overall!O187)) - FIND(" ", Overall!O187) - 1) &amp; ", " &amp; MID(Overall!O187, FIND(",", Overall!O187, FIND(",",Overall!O187) + 1) + 2, LEN(Overall!O187))),"")</f>
        <v>44483</v>
      </c>
      <c r="R185" s="5">
        <f t="shared" si="4"/>
        <v>12</v>
      </c>
      <c r="S185" s="10">
        <f>IF(Overall!$A187&lt;&gt;"",IF(AND(MONTH($N185) &lt;= 1, MONTH($O185) &gt;= 1), IF($R185 &lt;&gt; "", $H185/$R185, ""), ""),"")</f>
        <v>100000</v>
      </c>
      <c r="T185" s="10">
        <f>IF(Overall!$A187&lt;&gt;"",IF(AND(MONTH($N185) &lt;= 2, MONTH($O185) &gt;= 2), IF($R185 &lt;&gt; "", $H185/$R185, ""), ""),"")</f>
        <v>100000</v>
      </c>
      <c r="U185" s="10">
        <f>IF(Overall!$A187&lt;&gt;"",IF(AND(MONTH($N185) &lt;= 3, MONTH($O185) &gt;= 3), IF($R185 &lt;&gt; "", $H185/$R185, ""), ""),"")</f>
        <v>100000</v>
      </c>
      <c r="V185" s="10">
        <f>IF(Overall!$A187&lt;&gt;"",IF(AND(MONTH($N185) &lt;= 4, MONTH($O185) &gt;= 4), IF($R185 &lt;&gt; "", $H185/$R185, ""), ""),"")</f>
        <v>100000</v>
      </c>
      <c r="W185" s="10">
        <f>IF(Overall!$A187&lt;&gt;"",IF(AND(MONTH($N185) &lt;= 5, MONTH($O185) &gt;= 5), IF($R185 &lt;&gt; "", $H185/$R185, ""), ""),"")</f>
        <v>100000</v>
      </c>
      <c r="X185" s="10">
        <f>IF(Overall!$A187&lt;&gt;"",IF(AND(MONTH($N185) &lt;= 6, MONTH($O185) &gt;= 6), IF($R185 &lt;&gt; "", $H185/$R185, ""), ""),"")</f>
        <v>100000</v>
      </c>
      <c r="Y185" s="10">
        <f>IF(Overall!$A187&lt;&gt;"",IF(AND(MONTH($N185) &lt;= 7, MONTH($O185) &gt;= 7 ), IF($R185 &lt;&gt; "", $H185/$R185, ""), ""),"")</f>
        <v>100000</v>
      </c>
      <c r="Z185" s="10">
        <f>IF(Overall!$A187&lt;&gt;"",IF(AND(MONTH($N185) &lt;= 8, MONTH($O185) &gt;= 8), IF($R185 &lt;&gt; "", $H185/$R185, ""), ""),"")</f>
        <v>100000</v>
      </c>
      <c r="AA185" s="10">
        <f>IF(Overall!$A187&lt;&gt;"",IF(AND(MONTH($N185) &lt;= 9, MONTH($O185) &gt;= 9), IF($R185 &lt;&gt; "", $H185/$R185, ""), ""),"")</f>
        <v>100000</v>
      </c>
      <c r="AB185" s="10">
        <f>IF(Overall!$A187&lt;&gt;"",IF(AND(MONTH($N185) &lt;= 10, MONTH($O185) &gt;= 10), IF($R185 &lt;&gt; "", $H185/$R185, ""), ""),"")</f>
        <v>100000</v>
      </c>
      <c r="AC185" s="10">
        <f>IF(Overall!$A187&lt;&gt;"",IF(AND(MONTH($N185) &lt;= 11, MONTH($O185) &gt;= 11), IF($R185 &lt;&gt; "", $H185/$R185, ""), ""),"")</f>
        <v>100000</v>
      </c>
      <c r="AD185" s="10">
        <f>IF(Overall!$A187&lt;&gt;"",IF(AND(MONTH($N185) &lt;= 12, MONTH($O185) &gt;= 12), IF($R185 &lt;&gt; "", $H185/$R185, ""), ""),"")</f>
        <v>100000</v>
      </c>
      <c r="AF185" s="10" t="str">
        <f ca="1">IFERROR(IF(AND(NOW()&lt;= EOMONTH(DATE(YEAR($O185),1, 1), 0), Overall!$A187&lt;&gt;"", MONTH($N185) &lt;= 1, MONTH($O185) &gt;= 1), IF($R185 &lt;&gt; "", $H185/$R185, ""), ""), "")</f>
        <v/>
      </c>
      <c r="AG185" s="10" t="str">
        <f ca="1">IFERROR(IF(AND(NOW()&lt;= EOMONTH(DATE(YEAR($O185),2, 1), 0), Overall!$A187&lt;&gt;"", MONTH($N185) &lt;= 2, MONTH($O185) &gt;= 2), IF($R185 &lt;&gt; "", $H185/$R185, ""), ""), "")</f>
        <v/>
      </c>
      <c r="AH185" s="10" t="str">
        <f ca="1">IFERROR(IF(AND(NOW()&lt;= EOMONTH(DATE(YEAR($O185),3, 1), 0), Overall!$A187&lt;&gt;"", MONTH($N185) &lt;= 3, MONTH($O185) &gt;= 3), IF($R185 &lt;&gt; "", $H185/$R185, ""), ""), "")</f>
        <v/>
      </c>
      <c r="AI185" s="10" t="str">
        <f ca="1">IFERROR(IF(AND(NOW()&lt;= EOMONTH(DATE(YEAR($O185),4, 1), 0), Overall!$A187&lt;&gt;"", MONTH($N185) &lt;= 4, MONTH($O185) &gt;= 4), IF($R185 &lt;&gt; "", $H185/$R185, ""), ""), "")</f>
        <v/>
      </c>
      <c r="AJ185" s="10" t="str">
        <f ca="1">IFERROR(IF(AND(NOW()&lt;= EOMONTH(DATE(YEAR($O185),5, 1), 0), Overall!$A187&lt;&gt;"", MONTH($N185) &lt;= 5, MONTH($O185) &gt;= 5), IF($R185 &lt;&gt; "", $H185/$R185, ""), ""), "")</f>
        <v/>
      </c>
      <c r="AK185" s="10" t="str">
        <f ca="1">IFERROR(IF(AND(NOW()&lt;= EOMONTH(DATE(YEAR($O185),6, 1), 0), Overall!$A187&lt;&gt;"", MONTH($N185) &lt;= 6, MONTH($O185) &gt;= 6), IF($R185 &lt;&gt; "", $H185/$R185, ""), ""), "")</f>
        <v/>
      </c>
      <c r="AL185" s="10" t="str">
        <f ca="1">IFERROR(IF(AND(NOW()&lt;= EOMONTH(DATE(YEAR($O185),7, 1), 0), Overall!$A187&lt;&gt;"", MONTH($N185) &lt;= 7, MONTH($O185) &gt;= 7), IF($R185 &lt;&gt; "", $H185/$R185, ""), ""), "")</f>
        <v/>
      </c>
      <c r="AM185" s="10" t="str">
        <f ca="1">IFERROR(IF(AND(NOW()&lt;= EOMONTH(DATE(YEAR($O185),8, 1), 0), Overall!$A187&lt;&gt;"", MONTH($N185) &lt;= 8, MONTH($O185) &gt;= 8), IF($R185 &lt;&gt; "", $H185/$R185, ""), ""), "")</f>
        <v/>
      </c>
      <c r="AN185" s="10" t="str">
        <f ca="1">IFERROR(IF(AND(NOW()&lt;= EOMONTH(DATE(YEAR($O185),9, 1), 0), Overall!$A187&lt;&gt;"", MONTH($N185) &lt;= 9, MONTH($O185) &gt;= 9), IF($R185 &lt;&gt; "", $H185/$R185, ""), ""), "")</f>
        <v/>
      </c>
      <c r="AO185" s="10" t="str">
        <f ca="1">IFERROR(IF(AND(NOW()&lt;= EOMONTH(DATE(YEAR($O185),10, 1), 0), Overall!$A187&lt;&gt;"", MONTH($N185) &lt;= 10, MONTH($O185) &gt;= 10), IF($R185 &lt;&gt; "", $H185/$R185, ""), ""), "")</f>
        <v/>
      </c>
      <c r="AP185" s="10" t="str">
        <f ca="1">IFERROR(IF(AND(NOW()&lt;= EOMONTH(DATE(YEAR($O185),11, 1), 0), Overall!$A187&lt;&gt;"", MONTH($N185) &lt;=11, MONTH($O185) &gt;= 11), IF($R185 &lt;&gt; "", $H185/$R185, ""), ""), "")</f>
        <v/>
      </c>
      <c r="AQ185" s="10" t="str">
        <f ca="1">IFERROR(IF(AND(NOW()&lt;= EOMONTH(DATE(YEAR($O185),12, 1), 0), Overall!$A187&lt;&gt;"", MONTH($N185) &lt;= 12, MONTH($O185) &gt;= 12), IF($R185 &lt;&gt; "", $H185/$R185, ""), ""), "")</f>
        <v/>
      </c>
      <c r="AR185" s="16">
        <f t="shared" ca="1" si="5"/>
        <v>0</v>
      </c>
    </row>
    <row r="186" spans="1:44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6">
        <f>IF(Overall!F188&lt;&gt;"",VALUE(Overall!F188),"")</f>
        <v>1200000</v>
      </c>
      <c r="I186" s="6">
        <f>IF(Overall!G188&lt;&gt;"",VALUE(Overall!G188),"")</f>
        <v>62</v>
      </c>
      <c r="J186" s="6">
        <f>IF(Overall!H188&lt;&gt;"",VALUE(Overall!H188),"")</f>
        <v>40</v>
      </c>
      <c r="K186" s="6">
        <f>IF(Overall!I188&lt;&gt;"",VALUE(Overall!I188),"")</f>
        <v>3.71</v>
      </c>
      <c r="L186" s="6">
        <f>IF(Overall!J188&lt;&gt;"",VALUE(Overall!J188),"")</f>
        <v>0.76</v>
      </c>
      <c r="M186" s="6">
        <f>IF(Overall!K188&lt;&gt;"",VALUE(Overall!K188),"")</f>
        <v>2.95</v>
      </c>
      <c r="N186" s="7">
        <f>IF(Overall!L188&lt;&gt;"",DATEVALUE(MID(Overall!L188, FIND(",", Overall!L188) + 2, FIND(" ", Overall!L188) - FIND(",", Overall!L188) - 1) &amp; " " &amp; MID(Overall!L188, FIND(" ", Overall!L188) + 1, FIND(",", Overall!L188, FIND(" ", Overall!L188)) - FIND(" ", Overall!L188) - 1) &amp; ", " &amp; MID(Overall!L188, FIND(",", Overall!L188, FIND(",",Overall!L188) + 1) + 2, LEN(Overall!L188))),"")</f>
        <v>44562</v>
      </c>
      <c r="O186" s="7">
        <f>IF(Overall!M188&lt;&gt;"",DATEVALUE(MID(Overall!M188, FIND(",", Overall!M188) + 2, FIND(" ", Overall!M188) - FIND(",", Overall!M188) - 1) &amp; " " &amp; MID(Overall!M188, FIND(" ", Overall!M188) + 1, FIND(",", Overall!M188, FIND(" ", Overall!M188)) - FIND(" ", Overall!M188) - 1) &amp; ", " &amp; MID(Overall!M188, FIND(",", Overall!M188, FIND(",",Overall!M188) + 1) + 2, LEN(Overall!M188))),"")</f>
        <v>44926</v>
      </c>
      <c r="P186" s="7">
        <f>IF(Overall!N188&lt;&gt;"",DATEVALUE(MID(Overall!N188, FIND(",", Overall!N188) + 2, FIND(" ", Overall!N188) - FIND(",", Overall!N188) - 1) &amp; " " &amp; MID(Overall!N188, FIND(" ", Overall!N188) + 1, FIND(",", Overall!N188, FIND(" ", Overall!N188)) - FIND(" ", Overall!N188) - 1) &amp; ", " &amp; MID(Overall!N188, FIND(",", Overall!N188, FIND(",",Overall!N188) + 1) + 2, LEN(Overall!N188))),"")</f>
        <v>44505</v>
      </c>
      <c r="Q186" s="7">
        <f>IF(Overall!O188&lt;&gt;"",DATEVALUE(MID(Overall!O188, FIND(",", Overall!O188) + 2, FIND(" ", Overall!O188) - FIND(",", Overall!O188) - 1) &amp; " " &amp; MID(Overall!O188, FIND(" ", Overall!O188) + 1, FIND(",", Overall!O188, FIND(" ", Overall!O188)) - FIND(" ", Overall!O188) - 1) &amp; ", " &amp; MID(Overall!O188, FIND(",", Overall!O188, FIND(",",Overall!O188) + 1) + 2, LEN(Overall!O188))),"")</f>
        <v>44483</v>
      </c>
      <c r="R186" s="5">
        <f t="shared" si="4"/>
        <v>12</v>
      </c>
      <c r="S186" s="10">
        <f>IF(Overall!$A188&lt;&gt;"",IF(AND(MONTH($N186) &lt;= 1, MONTH($O186) &gt;= 1), IF($R186 &lt;&gt; "", $H186/$R186, ""), ""),"")</f>
        <v>100000</v>
      </c>
      <c r="T186" s="10">
        <f>IF(Overall!$A188&lt;&gt;"",IF(AND(MONTH($N186) &lt;= 2, MONTH($O186) &gt;= 2), IF($R186 &lt;&gt; "", $H186/$R186, ""), ""),"")</f>
        <v>100000</v>
      </c>
      <c r="U186" s="10">
        <f>IF(Overall!$A188&lt;&gt;"",IF(AND(MONTH($N186) &lt;= 3, MONTH($O186) &gt;= 3), IF($R186 &lt;&gt; "", $H186/$R186, ""), ""),"")</f>
        <v>100000</v>
      </c>
      <c r="V186" s="10">
        <f>IF(Overall!$A188&lt;&gt;"",IF(AND(MONTH($N186) &lt;= 4, MONTH($O186) &gt;= 4), IF($R186 &lt;&gt; "", $H186/$R186, ""), ""),"")</f>
        <v>100000</v>
      </c>
      <c r="W186" s="10">
        <f>IF(Overall!$A188&lt;&gt;"",IF(AND(MONTH($N186) &lt;= 5, MONTH($O186) &gt;= 5), IF($R186 &lt;&gt; "", $H186/$R186, ""), ""),"")</f>
        <v>100000</v>
      </c>
      <c r="X186" s="10">
        <f>IF(Overall!$A188&lt;&gt;"",IF(AND(MONTH($N186) &lt;= 6, MONTH($O186) &gt;= 6), IF($R186 &lt;&gt; "", $H186/$R186, ""), ""),"")</f>
        <v>100000</v>
      </c>
      <c r="Y186" s="10">
        <f>IF(Overall!$A188&lt;&gt;"",IF(AND(MONTH($N186) &lt;= 7, MONTH($O186) &gt;= 7 ), IF($R186 &lt;&gt; "", $H186/$R186, ""), ""),"")</f>
        <v>100000</v>
      </c>
      <c r="Z186" s="10">
        <f>IF(Overall!$A188&lt;&gt;"",IF(AND(MONTH($N186) &lt;= 8, MONTH($O186) &gt;= 8), IF($R186 &lt;&gt; "", $H186/$R186, ""), ""),"")</f>
        <v>100000</v>
      </c>
      <c r="AA186" s="10">
        <f>IF(Overall!$A188&lt;&gt;"",IF(AND(MONTH($N186) &lt;= 9, MONTH($O186) &gt;= 9), IF($R186 &lt;&gt; "", $H186/$R186, ""), ""),"")</f>
        <v>100000</v>
      </c>
      <c r="AB186" s="10">
        <f>IF(Overall!$A188&lt;&gt;"",IF(AND(MONTH($N186) &lt;= 10, MONTH($O186) &gt;= 10), IF($R186 &lt;&gt; "", $H186/$R186, ""), ""),"")</f>
        <v>100000</v>
      </c>
      <c r="AC186" s="10">
        <f>IF(Overall!$A188&lt;&gt;"",IF(AND(MONTH($N186) &lt;= 11, MONTH($O186) &gt;= 11), IF($R186 &lt;&gt; "", $H186/$R186, ""), ""),"")</f>
        <v>100000</v>
      </c>
      <c r="AD186" s="10">
        <f>IF(Overall!$A188&lt;&gt;"",IF(AND(MONTH($N186) &lt;= 12, MONTH($O186) &gt;= 12), IF($R186 &lt;&gt; "", $H186/$R186, ""), ""),"")</f>
        <v>100000</v>
      </c>
      <c r="AF186" s="10" t="str">
        <f ca="1">IFERROR(IF(AND(NOW()&lt;= EOMONTH(DATE(YEAR($O186),1, 1), 0), Overall!$A188&lt;&gt;"", MONTH($N186) &lt;= 1, MONTH($O186) &gt;= 1), IF($R186 &lt;&gt; "", $H186/$R186, ""), ""), "")</f>
        <v/>
      </c>
      <c r="AG186" s="10" t="str">
        <f ca="1">IFERROR(IF(AND(NOW()&lt;= EOMONTH(DATE(YEAR($O186),2, 1), 0), Overall!$A188&lt;&gt;"", MONTH($N186) &lt;= 2, MONTH($O186) &gt;= 2), IF($R186 &lt;&gt; "", $H186/$R186, ""), ""), "")</f>
        <v/>
      </c>
      <c r="AH186" s="10" t="str">
        <f ca="1">IFERROR(IF(AND(NOW()&lt;= EOMONTH(DATE(YEAR($O186),3, 1), 0), Overall!$A188&lt;&gt;"", MONTH($N186) &lt;= 3, MONTH($O186) &gt;= 3), IF($R186 &lt;&gt; "", $H186/$R186, ""), ""), "")</f>
        <v/>
      </c>
      <c r="AI186" s="10" t="str">
        <f ca="1">IFERROR(IF(AND(NOW()&lt;= EOMONTH(DATE(YEAR($O186),4, 1), 0), Overall!$A188&lt;&gt;"", MONTH($N186) &lt;= 4, MONTH($O186) &gt;= 4), IF($R186 &lt;&gt; "", $H186/$R186, ""), ""), "")</f>
        <v/>
      </c>
      <c r="AJ186" s="10" t="str">
        <f ca="1">IFERROR(IF(AND(NOW()&lt;= EOMONTH(DATE(YEAR($O186),5, 1), 0), Overall!$A188&lt;&gt;"", MONTH($N186) &lt;= 5, MONTH($O186) &gt;= 5), IF($R186 &lt;&gt; "", $H186/$R186, ""), ""), "")</f>
        <v/>
      </c>
      <c r="AK186" s="10" t="str">
        <f ca="1">IFERROR(IF(AND(NOW()&lt;= EOMONTH(DATE(YEAR($O186),6, 1), 0), Overall!$A188&lt;&gt;"", MONTH($N186) &lt;= 6, MONTH($O186) &gt;= 6), IF($R186 &lt;&gt; "", $H186/$R186, ""), ""), "")</f>
        <v/>
      </c>
      <c r="AL186" s="10" t="str">
        <f ca="1">IFERROR(IF(AND(NOW()&lt;= EOMONTH(DATE(YEAR($O186),7, 1), 0), Overall!$A188&lt;&gt;"", MONTH($N186) &lt;= 7, MONTH($O186) &gt;= 7), IF($R186 &lt;&gt; "", $H186/$R186, ""), ""), "")</f>
        <v/>
      </c>
      <c r="AM186" s="10" t="str">
        <f ca="1">IFERROR(IF(AND(NOW()&lt;= EOMONTH(DATE(YEAR($O186),8, 1), 0), Overall!$A188&lt;&gt;"", MONTH($N186) &lt;= 8, MONTH($O186) &gt;= 8), IF($R186 &lt;&gt; "", $H186/$R186, ""), ""), "")</f>
        <v/>
      </c>
      <c r="AN186" s="10" t="str">
        <f ca="1">IFERROR(IF(AND(NOW()&lt;= EOMONTH(DATE(YEAR($O186),9, 1), 0), Overall!$A188&lt;&gt;"", MONTH($N186) &lt;= 9, MONTH($O186) &gt;= 9), IF($R186 &lt;&gt; "", $H186/$R186, ""), ""), "")</f>
        <v/>
      </c>
      <c r="AO186" s="10" t="str">
        <f ca="1">IFERROR(IF(AND(NOW()&lt;= EOMONTH(DATE(YEAR($O186),10, 1), 0), Overall!$A188&lt;&gt;"", MONTH($N186) &lt;= 10, MONTH($O186) &gt;= 10), IF($R186 &lt;&gt; "", $H186/$R186, ""), ""), "")</f>
        <v/>
      </c>
      <c r="AP186" s="10" t="str">
        <f ca="1">IFERROR(IF(AND(NOW()&lt;= EOMONTH(DATE(YEAR($O186),11, 1), 0), Overall!$A188&lt;&gt;"", MONTH($N186) &lt;=11, MONTH($O186) &gt;= 11), IF($R186 &lt;&gt; "", $H186/$R186, ""), ""), "")</f>
        <v/>
      </c>
      <c r="AQ186" s="10" t="str">
        <f ca="1">IFERROR(IF(AND(NOW()&lt;= EOMONTH(DATE(YEAR($O186),12, 1), 0), Overall!$A188&lt;&gt;"", MONTH($N186) &lt;= 12, MONTH($O186) &gt;= 12), IF($R186 &lt;&gt; "", $H186/$R186, ""), ""), "")</f>
        <v/>
      </c>
      <c r="AR186" s="16">
        <f t="shared" ca="1" si="5"/>
        <v>0</v>
      </c>
    </row>
    <row r="187" spans="1:44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6">
        <f>IF(Overall!F189&lt;&gt;"",VALUE(Overall!F189),"")</f>
        <v>2400000</v>
      </c>
      <c r="I187" s="6">
        <f>IF(Overall!G189&lt;&gt;"",VALUE(Overall!G189),"")</f>
        <v>62</v>
      </c>
      <c r="J187" s="6">
        <f>IF(Overall!H189&lt;&gt;"",VALUE(Overall!H189),"")</f>
        <v>40</v>
      </c>
      <c r="K187" s="6">
        <f>IF(Overall!I189&lt;&gt;"",VALUE(Overall!I189),"")</f>
        <v>3.68</v>
      </c>
      <c r="L187" s="6">
        <f>IF(Overall!J189&lt;&gt;"",VALUE(Overall!J189),"")</f>
        <v>0.74</v>
      </c>
      <c r="M187" s="6">
        <f>IF(Overall!K189&lt;&gt;"",VALUE(Overall!K189),"")</f>
        <v>2.94</v>
      </c>
      <c r="N187" s="7">
        <f>IF(Overall!L189&lt;&gt;"",DATEVALUE(MID(Overall!L189, FIND(",", Overall!L189) + 2, FIND(" ", Overall!L189) - FIND(",", Overall!L189) - 1) &amp; " " &amp; MID(Overall!L189, FIND(" ", Overall!L189) + 1, FIND(",", Overall!L189, FIND(" ", Overall!L189)) - FIND(" ", Overall!L189) - 1) &amp; ", " &amp; MID(Overall!L189, FIND(",", Overall!L189, FIND(",",Overall!L189) + 1) + 2, LEN(Overall!L189))),"")</f>
        <v>44562</v>
      </c>
      <c r="O187" s="7">
        <f>IF(Overall!M189&lt;&gt;"",DATEVALUE(MID(Overall!M189, FIND(",", Overall!M189) + 2, FIND(" ", Overall!M189) - FIND(",", Overall!M189) - 1) &amp; " " &amp; MID(Overall!M189, FIND(" ", Overall!M189) + 1, FIND(",", Overall!M189, FIND(" ", Overall!M189)) - FIND(" ", Overall!M189) - 1) &amp; ", " &amp; MID(Overall!M189, FIND(",", Overall!M189, FIND(",",Overall!M189) + 1) + 2, LEN(Overall!M189))),"")</f>
        <v>44926</v>
      </c>
      <c r="P187" s="7">
        <f>IF(Overall!N189&lt;&gt;"",DATEVALUE(MID(Overall!N189, FIND(",", Overall!N189) + 2, FIND(" ", Overall!N189) - FIND(",", Overall!N189) - 1) &amp; " " &amp; MID(Overall!N189, FIND(" ", Overall!N189) + 1, FIND(",", Overall!N189, FIND(" ", Overall!N189)) - FIND(" ", Overall!N189) - 1) &amp; ", " &amp; MID(Overall!N189, FIND(",", Overall!N189, FIND(",",Overall!N189) + 1) + 2, LEN(Overall!N189))),"")</f>
        <v>44505</v>
      </c>
      <c r="Q187" s="7">
        <f>IF(Overall!O189&lt;&gt;"",DATEVALUE(MID(Overall!O189, FIND(",", Overall!O189) + 2, FIND(" ", Overall!O189) - FIND(",", Overall!O189) - 1) &amp; " " &amp; MID(Overall!O189, FIND(" ", Overall!O189) + 1, FIND(",", Overall!O189, FIND(" ", Overall!O189)) - FIND(" ", Overall!O189) - 1) &amp; ", " &amp; MID(Overall!O189, FIND(",", Overall!O189, FIND(",",Overall!O189) + 1) + 2, LEN(Overall!O189))),"")</f>
        <v>44483</v>
      </c>
      <c r="R187" s="5">
        <f t="shared" si="4"/>
        <v>12</v>
      </c>
      <c r="S187" s="10">
        <f>IF(Overall!$A189&lt;&gt;"",IF(AND(MONTH($N187) &lt;= 1, MONTH($O187) &gt;= 1), IF($R187 &lt;&gt; "", $H187/$R187, ""), ""),"")</f>
        <v>200000</v>
      </c>
      <c r="T187" s="10">
        <f>IF(Overall!$A189&lt;&gt;"",IF(AND(MONTH($N187) &lt;= 2, MONTH($O187) &gt;= 2), IF($R187 &lt;&gt; "", $H187/$R187, ""), ""),"")</f>
        <v>200000</v>
      </c>
      <c r="U187" s="10">
        <f>IF(Overall!$A189&lt;&gt;"",IF(AND(MONTH($N187) &lt;= 3, MONTH($O187) &gt;= 3), IF($R187 &lt;&gt; "", $H187/$R187, ""), ""),"")</f>
        <v>200000</v>
      </c>
      <c r="V187" s="10">
        <f>IF(Overall!$A189&lt;&gt;"",IF(AND(MONTH($N187) &lt;= 4, MONTH($O187) &gt;= 4), IF($R187 &lt;&gt; "", $H187/$R187, ""), ""),"")</f>
        <v>200000</v>
      </c>
      <c r="W187" s="10">
        <f>IF(Overall!$A189&lt;&gt;"",IF(AND(MONTH($N187) &lt;= 5, MONTH($O187) &gt;= 5), IF($R187 &lt;&gt; "", $H187/$R187, ""), ""),"")</f>
        <v>200000</v>
      </c>
      <c r="X187" s="10">
        <f>IF(Overall!$A189&lt;&gt;"",IF(AND(MONTH($N187) &lt;= 6, MONTH($O187) &gt;= 6), IF($R187 &lt;&gt; "", $H187/$R187, ""), ""),"")</f>
        <v>200000</v>
      </c>
      <c r="Y187" s="10">
        <f>IF(Overall!$A189&lt;&gt;"",IF(AND(MONTH($N187) &lt;= 7, MONTH($O187) &gt;= 7 ), IF($R187 &lt;&gt; "", $H187/$R187, ""), ""),"")</f>
        <v>200000</v>
      </c>
      <c r="Z187" s="10">
        <f>IF(Overall!$A189&lt;&gt;"",IF(AND(MONTH($N187) &lt;= 8, MONTH($O187) &gt;= 8), IF($R187 &lt;&gt; "", $H187/$R187, ""), ""),"")</f>
        <v>200000</v>
      </c>
      <c r="AA187" s="10">
        <f>IF(Overall!$A189&lt;&gt;"",IF(AND(MONTH($N187) &lt;= 9, MONTH($O187) &gt;= 9), IF($R187 &lt;&gt; "", $H187/$R187, ""), ""),"")</f>
        <v>200000</v>
      </c>
      <c r="AB187" s="10">
        <f>IF(Overall!$A189&lt;&gt;"",IF(AND(MONTH($N187) &lt;= 10, MONTH($O187) &gt;= 10), IF($R187 &lt;&gt; "", $H187/$R187, ""), ""),"")</f>
        <v>200000</v>
      </c>
      <c r="AC187" s="10">
        <f>IF(Overall!$A189&lt;&gt;"",IF(AND(MONTH($N187) &lt;= 11, MONTH($O187) &gt;= 11), IF($R187 &lt;&gt; "", $H187/$R187, ""), ""),"")</f>
        <v>200000</v>
      </c>
      <c r="AD187" s="10">
        <f>IF(Overall!$A189&lt;&gt;"",IF(AND(MONTH($N187) &lt;= 12, MONTH($O187) &gt;= 12), IF($R187 &lt;&gt; "", $H187/$R187, ""), ""),"")</f>
        <v>200000</v>
      </c>
      <c r="AF187" s="10" t="str">
        <f ca="1">IFERROR(IF(AND(NOW()&lt;= EOMONTH(DATE(YEAR($O187),1, 1), 0), Overall!$A189&lt;&gt;"", MONTH($N187) &lt;= 1, MONTH($O187) &gt;= 1), IF($R187 &lt;&gt; "", $H187/$R187, ""), ""), "")</f>
        <v/>
      </c>
      <c r="AG187" s="10" t="str">
        <f ca="1">IFERROR(IF(AND(NOW()&lt;= EOMONTH(DATE(YEAR($O187),2, 1), 0), Overall!$A189&lt;&gt;"", MONTH($N187) &lt;= 2, MONTH($O187) &gt;= 2), IF($R187 &lt;&gt; "", $H187/$R187, ""), ""), "")</f>
        <v/>
      </c>
      <c r="AH187" s="10" t="str">
        <f ca="1">IFERROR(IF(AND(NOW()&lt;= EOMONTH(DATE(YEAR($O187),3, 1), 0), Overall!$A189&lt;&gt;"", MONTH($N187) &lt;= 3, MONTH($O187) &gt;= 3), IF($R187 &lt;&gt; "", $H187/$R187, ""), ""), "")</f>
        <v/>
      </c>
      <c r="AI187" s="10" t="str">
        <f ca="1">IFERROR(IF(AND(NOW()&lt;= EOMONTH(DATE(YEAR($O187),4, 1), 0), Overall!$A189&lt;&gt;"", MONTH($N187) &lt;= 4, MONTH($O187) &gt;= 4), IF($R187 &lt;&gt; "", $H187/$R187, ""), ""), "")</f>
        <v/>
      </c>
      <c r="AJ187" s="10" t="str">
        <f ca="1">IFERROR(IF(AND(NOW()&lt;= EOMONTH(DATE(YEAR($O187),5, 1), 0), Overall!$A189&lt;&gt;"", MONTH($N187) &lt;= 5, MONTH($O187) &gt;= 5), IF($R187 &lt;&gt; "", $H187/$R187, ""), ""), "")</f>
        <v/>
      </c>
      <c r="AK187" s="10" t="str">
        <f ca="1">IFERROR(IF(AND(NOW()&lt;= EOMONTH(DATE(YEAR($O187),6, 1), 0), Overall!$A189&lt;&gt;"", MONTH($N187) &lt;= 6, MONTH($O187) &gt;= 6), IF($R187 &lt;&gt; "", $H187/$R187, ""), ""), "")</f>
        <v/>
      </c>
      <c r="AL187" s="10" t="str">
        <f ca="1">IFERROR(IF(AND(NOW()&lt;= EOMONTH(DATE(YEAR($O187),7, 1), 0), Overall!$A189&lt;&gt;"", MONTH($N187) &lt;= 7, MONTH($O187) &gt;= 7), IF($R187 &lt;&gt; "", $H187/$R187, ""), ""), "")</f>
        <v/>
      </c>
      <c r="AM187" s="10" t="str">
        <f ca="1">IFERROR(IF(AND(NOW()&lt;= EOMONTH(DATE(YEAR($O187),8, 1), 0), Overall!$A189&lt;&gt;"", MONTH($N187) &lt;= 8, MONTH($O187) &gt;= 8), IF($R187 &lt;&gt; "", $H187/$R187, ""), ""), "")</f>
        <v/>
      </c>
      <c r="AN187" s="10" t="str">
        <f ca="1">IFERROR(IF(AND(NOW()&lt;= EOMONTH(DATE(YEAR($O187),9, 1), 0), Overall!$A189&lt;&gt;"", MONTH($N187) &lt;= 9, MONTH($O187) &gt;= 9), IF($R187 &lt;&gt; "", $H187/$R187, ""), ""), "")</f>
        <v/>
      </c>
      <c r="AO187" s="10" t="str">
        <f ca="1">IFERROR(IF(AND(NOW()&lt;= EOMONTH(DATE(YEAR($O187),10, 1), 0), Overall!$A189&lt;&gt;"", MONTH($N187) &lt;= 10, MONTH($O187) &gt;= 10), IF($R187 &lt;&gt; "", $H187/$R187, ""), ""), "")</f>
        <v/>
      </c>
      <c r="AP187" s="10" t="str">
        <f ca="1">IFERROR(IF(AND(NOW()&lt;= EOMONTH(DATE(YEAR($O187),11, 1), 0), Overall!$A189&lt;&gt;"", MONTH($N187) &lt;=11, MONTH($O187) &gt;= 11), IF($R187 &lt;&gt; "", $H187/$R187, ""), ""), "")</f>
        <v/>
      </c>
      <c r="AQ187" s="10" t="str">
        <f ca="1">IFERROR(IF(AND(NOW()&lt;= EOMONTH(DATE(YEAR($O187),12, 1), 0), Overall!$A189&lt;&gt;"", MONTH($N187) &lt;= 12, MONTH($O187) &gt;= 12), IF($R187 &lt;&gt; "", $H187/$R187, ""), ""), "")</f>
        <v/>
      </c>
      <c r="AR187" s="16">
        <f t="shared" ca="1" si="5"/>
        <v>0</v>
      </c>
    </row>
    <row r="188" spans="1:44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6">
        <f>IF(Overall!F190&lt;&gt;"",VALUE(Overall!F190),"")</f>
        <v>1200000</v>
      </c>
      <c r="I188" s="6">
        <f>IF(Overall!G190&lt;&gt;"",VALUE(Overall!G190),"")</f>
        <v>65</v>
      </c>
      <c r="J188" s="6">
        <f>IF(Overall!H190&lt;&gt;"",VALUE(Overall!H190),"")</f>
        <v>38</v>
      </c>
      <c r="K188" s="6">
        <f>IF(Overall!I190&lt;&gt;"",VALUE(Overall!I190),"")</f>
        <v>2.5</v>
      </c>
      <c r="L188" s="6">
        <f>IF(Overall!J190&lt;&gt;"",VALUE(Overall!J190),"")</f>
        <v>0.16</v>
      </c>
      <c r="M188" s="6">
        <f>IF(Overall!K190&lt;&gt;"",VALUE(Overall!K190),"")</f>
        <v>2.34</v>
      </c>
      <c r="N188" s="7">
        <f>IF(Overall!L190&lt;&gt;"",DATEVALUE(MID(Overall!L190, FIND(",", Overall!L190) + 2, FIND(" ", Overall!L190) - FIND(",", Overall!L190) - 1) &amp; " " &amp; MID(Overall!L190, FIND(" ", Overall!L190) + 1, FIND(",", Overall!L190, FIND(" ", Overall!L190)) - FIND(" ", Overall!L190) - 1) &amp; ", " &amp; MID(Overall!L190, FIND(",", Overall!L190, FIND(",",Overall!L190) + 1) + 2, LEN(Overall!L190))),"")</f>
        <v>44562</v>
      </c>
      <c r="O188" s="7">
        <f>IF(Overall!M190&lt;&gt;"",DATEVALUE(MID(Overall!M190, FIND(",", Overall!M190) + 2, FIND(" ", Overall!M190) - FIND(",", Overall!M190) - 1) &amp; " " &amp; MID(Overall!M190, FIND(" ", Overall!M190) + 1, FIND(",", Overall!M190, FIND(" ", Overall!M190)) - FIND(" ", Overall!M190) - 1) &amp; ", " &amp; MID(Overall!M190, FIND(",", Overall!M190, FIND(",",Overall!M190) + 1) + 2, LEN(Overall!M190))),"")</f>
        <v>44742</v>
      </c>
      <c r="P188" s="7">
        <f>IF(Overall!N190&lt;&gt;"",DATEVALUE(MID(Overall!N190, FIND(",", Overall!N190) + 2, FIND(" ", Overall!N190) - FIND(",", Overall!N190) - 1) &amp; " " &amp; MID(Overall!N190, FIND(" ", Overall!N190) + 1, FIND(",", Overall!N190, FIND(" ", Overall!N190)) - FIND(" ", Overall!N190) - 1) &amp; ", " &amp; MID(Overall!N190, FIND(",", Overall!N190, FIND(",",Overall!N190) + 1) + 2, LEN(Overall!N190))),"")</f>
        <v>44509</v>
      </c>
      <c r="Q188" s="7">
        <f>IF(Overall!O190&lt;&gt;"",DATEVALUE(MID(Overall!O190, FIND(",", Overall!O190) + 2, FIND(" ", Overall!O190) - FIND(",", Overall!O190) - 1) &amp; " " &amp; MID(Overall!O190, FIND(" ", Overall!O190) + 1, FIND(",", Overall!O190, FIND(" ", Overall!O190)) - FIND(" ", Overall!O190) - 1) &amp; ", " &amp; MID(Overall!O190, FIND(",", Overall!O190, FIND(",",Overall!O190) + 1) + 2, LEN(Overall!O190))),"")</f>
        <v>44487</v>
      </c>
      <c r="R188" s="5">
        <f t="shared" si="4"/>
        <v>6</v>
      </c>
      <c r="S188" s="10">
        <f>IF(Overall!$A190&lt;&gt;"",IF(AND(MONTH($N188) &lt;= 1, MONTH($O188) &gt;= 1), IF($R188 &lt;&gt; "", $H188/$R188, ""), ""),"")</f>
        <v>200000</v>
      </c>
      <c r="T188" s="10">
        <f>IF(Overall!$A190&lt;&gt;"",IF(AND(MONTH($N188) &lt;= 2, MONTH($O188) &gt;= 2), IF($R188 &lt;&gt; "", $H188/$R188, ""), ""),"")</f>
        <v>200000</v>
      </c>
      <c r="U188" s="10">
        <f>IF(Overall!$A190&lt;&gt;"",IF(AND(MONTH($N188) &lt;= 3, MONTH($O188) &gt;= 3), IF($R188 &lt;&gt; "", $H188/$R188, ""), ""),"")</f>
        <v>200000</v>
      </c>
      <c r="V188" s="10">
        <f>IF(Overall!$A190&lt;&gt;"",IF(AND(MONTH($N188) &lt;= 4, MONTH($O188) &gt;= 4), IF($R188 &lt;&gt; "", $H188/$R188, ""), ""),"")</f>
        <v>200000</v>
      </c>
      <c r="W188" s="10">
        <f>IF(Overall!$A190&lt;&gt;"",IF(AND(MONTH($N188) &lt;= 5, MONTH($O188) &gt;= 5), IF($R188 &lt;&gt; "", $H188/$R188, ""), ""),"")</f>
        <v>200000</v>
      </c>
      <c r="X188" s="10">
        <f>IF(Overall!$A190&lt;&gt;"",IF(AND(MONTH($N188) &lt;= 6, MONTH($O188) &gt;= 6), IF($R188 &lt;&gt; "", $H188/$R188, ""), ""),"")</f>
        <v>200000</v>
      </c>
      <c r="Y188" s="10" t="str">
        <f>IF(Overall!$A190&lt;&gt;"",IF(AND(MONTH($N188) &lt;= 7, MONTH($O188) &gt;= 7 ), IF($R188 &lt;&gt; "", $H188/$R188, ""), ""),"")</f>
        <v/>
      </c>
      <c r="Z188" s="10" t="str">
        <f>IF(Overall!$A190&lt;&gt;"",IF(AND(MONTH($N188) &lt;= 8, MONTH($O188) &gt;= 8), IF($R188 &lt;&gt; "", $H188/$R188, ""), ""),"")</f>
        <v/>
      </c>
      <c r="AA188" s="10" t="str">
        <f>IF(Overall!$A190&lt;&gt;"",IF(AND(MONTH($N188) &lt;= 9, MONTH($O188) &gt;= 9), IF($R188 &lt;&gt; "", $H188/$R188, ""), ""),"")</f>
        <v/>
      </c>
      <c r="AB188" s="10" t="str">
        <f>IF(Overall!$A190&lt;&gt;"",IF(AND(MONTH($N188) &lt;= 10, MONTH($O188) &gt;= 10), IF($R188 &lt;&gt; "", $H188/$R188, ""), ""),"")</f>
        <v/>
      </c>
      <c r="AC188" s="10" t="str">
        <f>IF(Overall!$A190&lt;&gt;"",IF(AND(MONTH($N188) &lt;= 11, MONTH($O188) &gt;= 11), IF($R188 &lt;&gt; "", $H188/$R188, ""), ""),"")</f>
        <v/>
      </c>
      <c r="AD188" s="10" t="str">
        <f>IF(Overall!$A190&lt;&gt;"",IF(AND(MONTH($N188) &lt;= 12, MONTH($O188) &gt;= 12), IF($R188 &lt;&gt; "", $H188/$R188, ""), ""),"")</f>
        <v/>
      </c>
      <c r="AF188" s="10" t="str">
        <f ca="1">IFERROR(IF(AND(NOW()&lt;= EOMONTH(DATE(YEAR($O188),1, 1), 0), Overall!$A190&lt;&gt;"", MONTH($N188) &lt;= 1, MONTH($O188) &gt;= 1), IF($R188 &lt;&gt; "", $H188/$R188, ""), ""), "")</f>
        <v/>
      </c>
      <c r="AG188" s="10" t="str">
        <f ca="1">IFERROR(IF(AND(NOW()&lt;= EOMONTH(DATE(YEAR($O188),2, 1), 0), Overall!$A190&lt;&gt;"", MONTH($N188) &lt;= 2, MONTH($O188) &gt;= 2), IF($R188 &lt;&gt; "", $H188/$R188, ""), ""), "")</f>
        <v/>
      </c>
      <c r="AH188" s="10" t="str">
        <f ca="1">IFERROR(IF(AND(NOW()&lt;= EOMONTH(DATE(YEAR($O188),3, 1), 0), Overall!$A190&lt;&gt;"", MONTH($N188) &lt;= 3, MONTH($O188) &gt;= 3), IF($R188 &lt;&gt; "", $H188/$R188, ""), ""), "")</f>
        <v/>
      </c>
      <c r="AI188" s="10" t="str">
        <f ca="1">IFERROR(IF(AND(NOW()&lt;= EOMONTH(DATE(YEAR($O188),4, 1), 0), Overall!$A190&lt;&gt;"", MONTH($N188) &lt;= 4, MONTH($O188) &gt;= 4), IF($R188 &lt;&gt; "", $H188/$R188, ""), ""), "")</f>
        <v/>
      </c>
      <c r="AJ188" s="10" t="str">
        <f ca="1">IFERROR(IF(AND(NOW()&lt;= EOMONTH(DATE(YEAR($O188),5, 1), 0), Overall!$A190&lt;&gt;"", MONTH($N188) &lt;= 5, MONTH($O188) &gt;= 5), IF($R188 &lt;&gt; "", $H188/$R188, ""), ""), "")</f>
        <v/>
      </c>
      <c r="AK188" s="10" t="str">
        <f ca="1">IFERROR(IF(AND(NOW()&lt;= EOMONTH(DATE(YEAR($O188),6, 1), 0), Overall!$A190&lt;&gt;"", MONTH($N188) &lt;= 6, MONTH($O188) &gt;= 6), IF($R188 &lt;&gt; "", $H188/$R188, ""), ""), "")</f>
        <v/>
      </c>
      <c r="AL188" s="10" t="str">
        <f ca="1">IFERROR(IF(AND(NOW()&lt;= EOMONTH(DATE(YEAR($O188),7, 1), 0), Overall!$A190&lt;&gt;"", MONTH($N188) &lt;= 7, MONTH($O188) &gt;= 7), IF($R188 &lt;&gt; "", $H188/$R188, ""), ""), "")</f>
        <v/>
      </c>
      <c r="AM188" s="10" t="str">
        <f ca="1">IFERROR(IF(AND(NOW()&lt;= EOMONTH(DATE(YEAR($O188),8, 1), 0), Overall!$A190&lt;&gt;"", MONTH($N188) &lt;= 8, MONTH($O188) &gt;= 8), IF($R188 &lt;&gt; "", $H188/$R188, ""), ""), "")</f>
        <v/>
      </c>
      <c r="AN188" s="10" t="str">
        <f ca="1">IFERROR(IF(AND(NOW()&lt;= EOMONTH(DATE(YEAR($O188),9, 1), 0), Overall!$A190&lt;&gt;"", MONTH($N188) &lt;= 9, MONTH($O188) &gt;= 9), IF($R188 &lt;&gt; "", $H188/$R188, ""), ""), "")</f>
        <v/>
      </c>
      <c r="AO188" s="10" t="str">
        <f ca="1">IFERROR(IF(AND(NOW()&lt;= EOMONTH(DATE(YEAR($O188),10, 1), 0), Overall!$A190&lt;&gt;"", MONTH($N188) &lt;= 10, MONTH($O188) &gt;= 10), IF($R188 &lt;&gt; "", $H188/$R188, ""), ""), "")</f>
        <v/>
      </c>
      <c r="AP188" s="10" t="str">
        <f ca="1">IFERROR(IF(AND(NOW()&lt;= EOMONTH(DATE(YEAR($O188),11, 1), 0), Overall!$A190&lt;&gt;"", MONTH($N188) &lt;=11, MONTH($O188) &gt;= 11), IF($R188 &lt;&gt; "", $H188/$R188, ""), ""), "")</f>
        <v/>
      </c>
      <c r="AQ188" s="10" t="str">
        <f ca="1">IFERROR(IF(AND(NOW()&lt;= EOMONTH(DATE(YEAR($O188),12, 1), 0), Overall!$A190&lt;&gt;"", MONTH($N188) &lt;= 12, MONTH($O188) &gt;= 12), IF($R188 &lt;&gt; "", $H188/$R188, ""), ""), "")</f>
        <v/>
      </c>
      <c r="AR188" s="16">
        <f t="shared" ca="1" si="5"/>
        <v>0</v>
      </c>
    </row>
    <row r="189" spans="1:44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6">
        <f>IF(Overall!F191&lt;&gt;"",VALUE(Overall!F191),"")</f>
        <v>1200000</v>
      </c>
      <c r="I189" s="6">
        <f>IF(Overall!G191&lt;&gt;"",VALUE(Overall!G191),"")</f>
        <v>65</v>
      </c>
      <c r="J189" s="6">
        <f>IF(Overall!H191&lt;&gt;"",VALUE(Overall!H191),"")</f>
        <v>38</v>
      </c>
      <c r="K189" s="6">
        <f>IF(Overall!I191&lt;&gt;"",VALUE(Overall!I191),"")</f>
        <v>2.6</v>
      </c>
      <c r="L189" s="6">
        <f>IF(Overall!J191&lt;&gt;"",VALUE(Overall!J191),"")</f>
        <v>0.2</v>
      </c>
      <c r="M189" s="6">
        <f>IF(Overall!K191&lt;&gt;"",VALUE(Overall!K191),"")</f>
        <v>2.4</v>
      </c>
      <c r="N189" s="7">
        <f>IF(Overall!L191&lt;&gt;"",DATEVALUE(MID(Overall!L191, FIND(",", Overall!L191) + 2, FIND(" ", Overall!L191) - FIND(",", Overall!L191) - 1) &amp; " " &amp; MID(Overall!L191, FIND(" ", Overall!L191) + 1, FIND(",", Overall!L191, FIND(" ", Overall!L191)) - FIND(" ", Overall!L191) - 1) &amp; ", " &amp; MID(Overall!L191, FIND(",", Overall!L191, FIND(",",Overall!L191) + 1) + 2, LEN(Overall!L191))),"")</f>
        <v>44562</v>
      </c>
      <c r="O189" s="7">
        <f>IF(Overall!M191&lt;&gt;"",DATEVALUE(MID(Overall!M191, FIND(",", Overall!M191) + 2, FIND(" ", Overall!M191) - FIND(",", Overall!M191) - 1) &amp; " " &amp; MID(Overall!M191, FIND(" ", Overall!M191) + 1, FIND(",", Overall!M191, FIND(" ", Overall!M191)) - FIND(" ", Overall!M191) - 1) &amp; ", " &amp; MID(Overall!M191, FIND(",", Overall!M191, FIND(",",Overall!M191) + 1) + 2, LEN(Overall!M191))),"")</f>
        <v>44742</v>
      </c>
      <c r="P189" s="7">
        <f>IF(Overall!N191&lt;&gt;"",DATEVALUE(MID(Overall!N191, FIND(",", Overall!N191) + 2, FIND(" ", Overall!N191) - FIND(",", Overall!N191) - 1) &amp; " " &amp; MID(Overall!N191, FIND(" ", Overall!N191) + 1, FIND(",", Overall!N191, FIND(" ", Overall!N191)) - FIND(" ", Overall!N191) - 1) &amp; ", " &amp; MID(Overall!N191, FIND(",", Overall!N191, FIND(",",Overall!N191) + 1) + 2, LEN(Overall!N191))),"")</f>
        <v>44509</v>
      </c>
      <c r="Q189" s="7">
        <f>IF(Overall!O191&lt;&gt;"",DATEVALUE(MID(Overall!O191, FIND(",", Overall!O191) + 2, FIND(" ", Overall!O191) - FIND(",", Overall!O191) - 1) &amp; " " &amp; MID(Overall!O191, FIND(" ", Overall!O191) + 1, FIND(",", Overall!O191, FIND(" ", Overall!O191)) - FIND(" ", Overall!O191) - 1) &amp; ", " &amp; MID(Overall!O191, FIND(",", Overall!O191, FIND(",",Overall!O191) + 1) + 2, LEN(Overall!O191))),"")</f>
        <v>44487</v>
      </c>
      <c r="R189" s="5">
        <f t="shared" si="4"/>
        <v>6</v>
      </c>
      <c r="S189" s="10">
        <f>IF(Overall!$A191&lt;&gt;"",IF(AND(MONTH($N189) &lt;= 1, MONTH($O189) &gt;= 1), IF($R189 &lt;&gt; "", $H189/$R189, ""), ""),"")</f>
        <v>200000</v>
      </c>
      <c r="T189" s="10">
        <f>IF(Overall!$A191&lt;&gt;"",IF(AND(MONTH($N189) &lt;= 2, MONTH($O189) &gt;= 2), IF($R189 &lt;&gt; "", $H189/$R189, ""), ""),"")</f>
        <v>200000</v>
      </c>
      <c r="U189" s="10">
        <f>IF(Overall!$A191&lt;&gt;"",IF(AND(MONTH($N189) &lt;= 3, MONTH($O189) &gt;= 3), IF($R189 &lt;&gt; "", $H189/$R189, ""), ""),"")</f>
        <v>200000</v>
      </c>
      <c r="V189" s="10">
        <f>IF(Overall!$A191&lt;&gt;"",IF(AND(MONTH($N189) &lt;= 4, MONTH($O189) &gt;= 4), IF($R189 &lt;&gt; "", $H189/$R189, ""), ""),"")</f>
        <v>200000</v>
      </c>
      <c r="W189" s="10">
        <f>IF(Overall!$A191&lt;&gt;"",IF(AND(MONTH($N189) &lt;= 5, MONTH($O189) &gt;= 5), IF($R189 &lt;&gt; "", $H189/$R189, ""), ""),"")</f>
        <v>200000</v>
      </c>
      <c r="X189" s="10">
        <f>IF(Overall!$A191&lt;&gt;"",IF(AND(MONTH($N189) &lt;= 6, MONTH($O189) &gt;= 6), IF($R189 &lt;&gt; "", $H189/$R189, ""), ""),"")</f>
        <v>200000</v>
      </c>
      <c r="Y189" s="10" t="str">
        <f>IF(Overall!$A191&lt;&gt;"",IF(AND(MONTH($N189) &lt;= 7, MONTH($O189) &gt;= 7 ), IF($R189 &lt;&gt; "", $H189/$R189, ""), ""),"")</f>
        <v/>
      </c>
      <c r="Z189" s="10" t="str">
        <f>IF(Overall!$A191&lt;&gt;"",IF(AND(MONTH($N189) &lt;= 8, MONTH($O189) &gt;= 8), IF($R189 &lt;&gt; "", $H189/$R189, ""), ""),"")</f>
        <v/>
      </c>
      <c r="AA189" s="10" t="str">
        <f>IF(Overall!$A191&lt;&gt;"",IF(AND(MONTH($N189) &lt;= 9, MONTH($O189) &gt;= 9), IF($R189 &lt;&gt; "", $H189/$R189, ""), ""),"")</f>
        <v/>
      </c>
      <c r="AB189" s="10" t="str">
        <f>IF(Overall!$A191&lt;&gt;"",IF(AND(MONTH($N189) &lt;= 10, MONTH($O189) &gt;= 10), IF($R189 &lt;&gt; "", $H189/$R189, ""), ""),"")</f>
        <v/>
      </c>
      <c r="AC189" s="10" t="str">
        <f>IF(Overall!$A191&lt;&gt;"",IF(AND(MONTH($N189) &lt;= 11, MONTH($O189) &gt;= 11), IF($R189 &lt;&gt; "", $H189/$R189, ""), ""),"")</f>
        <v/>
      </c>
      <c r="AD189" s="10" t="str">
        <f>IF(Overall!$A191&lt;&gt;"",IF(AND(MONTH($N189) &lt;= 12, MONTH($O189) &gt;= 12), IF($R189 &lt;&gt; "", $H189/$R189, ""), ""),"")</f>
        <v/>
      </c>
      <c r="AF189" s="10" t="str">
        <f ca="1">IFERROR(IF(AND(NOW()&lt;= EOMONTH(DATE(YEAR($O189),1, 1), 0), Overall!$A191&lt;&gt;"", MONTH($N189) &lt;= 1, MONTH($O189) &gt;= 1), IF($R189 &lt;&gt; "", $H189/$R189, ""), ""), "")</f>
        <v/>
      </c>
      <c r="AG189" s="10" t="str">
        <f ca="1">IFERROR(IF(AND(NOW()&lt;= EOMONTH(DATE(YEAR($O189),2, 1), 0), Overall!$A191&lt;&gt;"", MONTH($N189) &lt;= 2, MONTH($O189) &gt;= 2), IF($R189 &lt;&gt; "", $H189/$R189, ""), ""), "")</f>
        <v/>
      </c>
      <c r="AH189" s="10" t="str">
        <f ca="1">IFERROR(IF(AND(NOW()&lt;= EOMONTH(DATE(YEAR($O189),3, 1), 0), Overall!$A191&lt;&gt;"", MONTH($N189) &lt;= 3, MONTH($O189) &gt;= 3), IF($R189 &lt;&gt; "", $H189/$R189, ""), ""), "")</f>
        <v/>
      </c>
      <c r="AI189" s="10" t="str">
        <f ca="1">IFERROR(IF(AND(NOW()&lt;= EOMONTH(DATE(YEAR($O189),4, 1), 0), Overall!$A191&lt;&gt;"", MONTH($N189) &lt;= 4, MONTH($O189) &gt;= 4), IF($R189 &lt;&gt; "", $H189/$R189, ""), ""), "")</f>
        <v/>
      </c>
      <c r="AJ189" s="10" t="str">
        <f ca="1">IFERROR(IF(AND(NOW()&lt;= EOMONTH(DATE(YEAR($O189),5, 1), 0), Overall!$A191&lt;&gt;"", MONTH($N189) &lt;= 5, MONTH($O189) &gt;= 5), IF($R189 &lt;&gt; "", $H189/$R189, ""), ""), "")</f>
        <v/>
      </c>
      <c r="AK189" s="10" t="str">
        <f ca="1">IFERROR(IF(AND(NOW()&lt;= EOMONTH(DATE(YEAR($O189),6, 1), 0), Overall!$A191&lt;&gt;"", MONTH($N189) &lt;= 6, MONTH($O189) &gt;= 6), IF($R189 &lt;&gt; "", $H189/$R189, ""), ""), "")</f>
        <v/>
      </c>
      <c r="AL189" s="10" t="str">
        <f ca="1">IFERROR(IF(AND(NOW()&lt;= EOMONTH(DATE(YEAR($O189),7, 1), 0), Overall!$A191&lt;&gt;"", MONTH($N189) &lt;= 7, MONTH($O189) &gt;= 7), IF($R189 &lt;&gt; "", $H189/$R189, ""), ""), "")</f>
        <v/>
      </c>
      <c r="AM189" s="10" t="str">
        <f ca="1">IFERROR(IF(AND(NOW()&lt;= EOMONTH(DATE(YEAR($O189),8, 1), 0), Overall!$A191&lt;&gt;"", MONTH($N189) &lt;= 8, MONTH($O189) &gt;= 8), IF($R189 &lt;&gt; "", $H189/$R189, ""), ""), "")</f>
        <v/>
      </c>
      <c r="AN189" s="10" t="str">
        <f ca="1">IFERROR(IF(AND(NOW()&lt;= EOMONTH(DATE(YEAR($O189),9, 1), 0), Overall!$A191&lt;&gt;"", MONTH($N189) &lt;= 9, MONTH($O189) &gt;= 9), IF($R189 &lt;&gt; "", $H189/$R189, ""), ""), "")</f>
        <v/>
      </c>
      <c r="AO189" s="10" t="str">
        <f ca="1">IFERROR(IF(AND(NOW()&lt;= EOMONTH(DATE(YEAR($O189),10, 1), 0), Overall!$A191&lt;&gt;"", MONTH($N189) &lt;= 10, MONTH($O189) &gt;= 10), IF($R189 &lt;&gt; "", $H189/$R189, ""), ""), "")</f>
        <v/>
      </c>
      <c r="AP189" s="10" t="str">
        <f ca="1">IFERROR(IF(AND(NOW()&lt;= EOMONTH(DATE(YEAR($O189),11, 1), 0), Overall!$A191&lt;&gt;"", MONTH($N189) &lt;=11, MONTH($O189) &gt;= 11), IF($R189 &lt;&gt; "", $H189/$R189, ""), ""), "")</f>
        <v/>
      </c>
      <c r="AQ189" s="10" t="str">
        <f ca="1">IFERROR(IF(AND(NOW()&lt;= EOMONTH(DATE(YEAR($O189),12, 1), 0), Overall!$A191&lt;&gt;"", MONTH($N189) &lt;= 12, MONTH($O189) &gt;= 12), IF($R189 &lt;&gt; "", $H189/$R189, ""), ""), "")</f>
        <v/>
      </c>
      <c r="AR189" s="16">
        <f t="shared" ca="1" si="5"/>
        <v>0</v>
      </c>
    </row>
    <row r="190" spans="1:44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6">
        <f>IF(Overall!F192&lt;&gt;"",VALUE(Overall!F192),"")</f>
        <v>600000</v>
      </c>
      <c r="I190" s="6">
        <f>IF(Overall!G192&lt;&gt;"",VALUE(Overall!G192),"")</f>
        <v>63</v>
      </c>
      <c r="J190" s="6">
        <f>IF(Overall!H192&lt;&gt;"",VALUE(Overall!H192),"")</f>
        <v>39</v>
      </c>
      <c r="K190" s="6">
        <f>IF(Overall!I192&lt;&gt;"",VALUE(Overall!I192),"")</f>
        <v>2.2599999999999998</v>
      </c>
      <c r="L190" s="6">
        <f>IF(Overall!J192&lt;&gt;"",VALUE(Overall!J192),"")</f>
        <v>0.2</v>
      </c>
      <c r="M190" s="6">
        <f>IF(Overall!K192&lt;&gt;"",VALUE(Overall!K192),"")</f>
        <v>2.06</v>
      </c>
      <c r="N190" s="7">
        <f>IF(Overall!L192&lt;&gt;"",DATEVALUE(MID(Overall!L192, FIND(",", Overall!L192) + 2, FIND(" ", Overall!L192) - FIND(",", Overall!L192) - 1) &amp; " " &amp; MID(Overall!L192, FIND(" ", Overall!L192) + 1, FIND(",", Overall!L192, FIND(" ", Overall!L192)) - FIND(" ", Overall!L192) - 1) &amp; ", " &amp; MID(Overall!L192, FIND(",", Overall!L192, FIND(",",Overall!L192) + 1) + 2, LEN(Overall!L192))),"")</f>
        <v>44562</v>
      </c>
      <c r="O190" s="7">
        <f>IF(Overall!M192&lt;&gt;"",DATEVALUE(MID(Overall!M192, FIND(",", Overall!M192) + 2, FIND(" ", Overall!M192) - FIND(",", Overall!M192) - 1) &amp; " " &amp; MID(Overall!M192, FIND(" ", Overall!M192) + 1, FIND(",", Overall!M192, FIND(" ", Overall!M192)) - FIND(" ", Overall!M192) - 1) &amp; ", " &amp; MID(Overall!M192, FIND(",", Overall!M192, FIND(",",Overall!M192) + 1) + 2, LEN(Overall!M192))),"")</f>
        <v>44742</v>
      </c>
      <c r="P190" s="7">
        <f>IF(Overall!N192&lt;&gt;"",DATEVALUE(MID(Overall!N192, FIND(",", Overall!N192) + 2, FIND(" ", Overall!N192) - FIND(",", Overall!N192) - 1) &amp; " " &amp; MID(Overall!N192, FIND(" ", Overall!N192) + 1, FIND(",", Overall!N192, FIND(" ", Overall!N192)) - FIND(" ", Overall!N192) - 1) &amp; ", " &amp; MID(Overall!N192, FIND(",", Overall!N192, FIND(",",Overall!N192) + 1) + 2, LEN(Overall!N192))),"")</f>
        <v>44510</v>
      </c>
      <c r="Q190" s="7">
        <f>IF(Overall!O192&lt;&gt;"",DATEVALUE(MID(Overall!O192, FIND(",", Overall!O192) + 2, FIND(" ", Overall!O192) - FIND(",", Overall!O192) - 1) &amp; " " &amp; MID(Overall!O192, FIND(" ", Overall!O192) + 1, FIND(",", Overall!O192, FIND(" ", Overall!O192)) - FIND(" ", Overall!O192) - 1) &amp; ", " &amp; MID(Overall!O192, FIND(",", Overall!O192, FIND(",",Overall!O192) + 1) + 2, LEN(Overall!O192))),"")</f>
        <v>44488</v>
      </c>
      <c r="R190" s="5">
        <f t="shared" si="4"/>
        <v>6</v>
      </c>
      <c r="S190" s="10">
        <f>IF(Overall!$A192&lt;&gt;"",IF(AND(MONTH($N190) &lt;= 1, MONTH($O190) &gt;= 1), IF($R190 &lt;&gt; "", $H190/$R190, ""), ""),"")</f>
        <v>100000</v>
      </c>
      <c r="T190" s="10">
        <f>IF(Overall!$A192&lt;&gt;"",IF(AND(MONTH($N190) &lt;= 2, MONTH($O190) &gt;= 2), IF($R190 &lt;&gt; "", $H190/$R190, ""), ""),"")</f>
        <v>100000</v>
      </c>
      <c r="U190" s="10">
        <f>IF(Overall!$A192&lt;&gt;"",IF(AND(MONTH($N190) &lt;= 3, MONTH($O190) &gt;= 3), IF($R190 &lt;&gt; "", $H190/$R190, ""), ""),"")</f>
        <v>100000</v>
      </c>
      <c r="V190" s="10">
        <f>IF(Overall!$A192&lt;&gt;"",IF(AND(MONTH($N190) &lt;= 4, MONTH($O190) &gt;= 4), IF($R190 &lt;&gt; "", $H190/$R190, ""), ""),"")</f>
        <v>100000</v>
      </c>
      <c r="W190" s="10">
        <f>IF(Overall!$A192&lt;&gt;"",IF(AND(MONTH($N190) &lt;= 5, MONTH($O190) &gt;= 5), IF($R190 &lt;&gt; "", $H190/$R190, ""), ""),"")</f>
        <v>100000</v>
      </c>
      <c r="X190" s="10">
        <f>IF(Overall!$A192&lt;&gt;"",IF(AND(MONTH($N190) &lt;= 6, MONTH($O190) &gt;= 6), IF($R190 &lt;&gt; "", $H190/$R190, ""), ""),"")</f>
        <v>100000</v>
      </c>
      <c r="Y190" s="10" t="str">
        <f>IF(Overall!$A192&lt;&gt;"",IF(AND(MONTH($N190) &lt;= 7, MONTH($O190) &gt;= 7 ), IF($R190 &lt;&gt; "", $H190/$R190, ""), ""),"")</f>
        <v/>
      </c>
      <c r="Z190" s="10" t="str">
        <f>IF(Overall!$A192&lt;&gt;"",IF(AND(MONTH($N190) &lt;= 8, MONTH($O190) &gt;= 8), IF($R190 &lt;&gt; "", $H190/$R190, ""), ""),"")</f>
        <v/>
      </c>
      <c r="AA190" s="10" t="str">
        <f>IF(Overall!$A192&lt;&gt;"",IF(AND(MONTH($N190) &lt;= 9, MONTH($O190) &gt;= 9), IF($R190 &lt;&gt; "", $H190/$R190, ""), ""),"")</f>
        <v/>
      </c>
      <c r="AB190" s="10" t="str">
        <f>IF(Overall!$A192&lt;&gt;"",IF(AND(MONTH($N190) &lt;= 10, MONTH($O190) &gt;= 10), IF($R190 &lt;&gt; "", $H190/$R190, ""), ""),"")</f>
        <v/>
      </c>
      <c r="AC190" s="10" t="str">
        <f>IF(Overall!$A192&lt;&gt;"",IF(AND(MONTH($N190) &lt;= 11, MONTH($O190) &gt;= 11), IF($R190 &lt;&gt; "", $H190/$R190, ""), ""),"")</f>
        <v/>
      </c>
      <c r="AD190" s="10" t="str">
        <f>IF(Overall!$A192&lt;&gt;"",IF(AND(MONTH($N190) &lt;= 12, MONTH($O190) &gt;= 12), IF($R190 &lt;&gt; "", $H190/$R190, ""), ""),"")</f>
        <v/>
      </c>
      <c r="AF190" s="10" t="str">
        <f ca="1">IFERROR(IF(AND(NOW()&lt;= EOMONTH(DATE(YEAR($O190),1, 1), 0), Overall!$A192&lt;&gt;"", MONTH($N190) &lt;= 1, MONTH($O190) &gt;= 1), IF($R190 &lt;&gt; "", $H190/$R190, ""), ""), "")</f>
        <v/>
      </c>
      <c r="AG190" s="10" t="str">
        <f ca="1">IFERROR(IF(AND(NOW()&lt;= EOMONTH(DATE(YEAR($O190),2, 1), 0), Overall!$A192&lt;&gt;"", MONTH($N190) &lt;= 2, MONTH($O190) &gt;= 2), IF($R190 &lt;&gt; "", $H190/$R190, ""), ""), "")</f>
        <v/>
      </c>
      <c r="AH190" s="10" t="str">
        <f ca="1">IFERROR(IF(AND(NOW()&lt;= EOMONTH(DATE(YEAR($O190),3, 1), 0), Overall!$A192&lt;&gt;"", MONTH($N190) &lt;= 3, MONTH($O190) &gt;= 3), IF($R190 &lt;&gt; "", $H190/$R190, ""), ""), "")</f>
        <v/>
      </c>
      <c r="AI190" s="10" t="str">
        <f ca="1">IFERROR(IF(AND(NOW()&lt;= EOMONTH(DATE(YEAR($O190),4, 1), 0), Overall!$A192&lt;&gt;"", MONTH($N190) &lt;= 4, MONTH($O190) &gt;= 4), IF($R190 &lt;&gt; "", $H190/$R190, ""), ""), "")</f>
        <v/>
      </c>
      <c r="AJ190" s="10" t="str">
        <f ca="1">IFERROR(IF(AND(NOW()&lt;= EOMONTH(DATE(YEAR($O190),5, 1), 0), Overall!$A192&lt;&gt;"", MONTH($N190) &lt;= 5, MONTH($O190) &gt;= 5), IF($R190 &lt;&gt; "", $H190/$R190, ""), ""), "")</f>
        <v/>
      </c>
      <c r="AK190" s="10" t="str">
        <f ca="1">IFERROR(IF(AND(NOW()&lt;= EOMONTH(DATE(YEAR($O190),6, 1), 0), Overall!$A192&lt;&gt;"", MONTH($N190) &lt;= 6, MONTH($O190) &gt;= 6), IF($R190 &lt;&gt; "", $H190/$R190, ""), ""), "")</f>
        <v/>
      </c>
      <c r="AL190" s="10" t="str">
        <f ca="1">IFERROR(IF(AND(NOW()&lt;= EOMONTH(DATE(YEAR($O190),7, 1), 0), Overall!$A192&lt;&gt;"", MONTH($N190) &lt;= 7, MONTH($O190) &gt;= 7), IF($R190 &lt;&gt; "", $H190/$R190, ""), ""), "")</f>
        <v/>
      </c>
      <c r="AM190" s="10" t="str">
        <f ca="1">IFERROR(IF(AND(NOW()&lt;= EOMONTH(DATE(YEAR($O190),8, 1), 0), Overall!$A192&lt;&gt;"", MONTH($N190) &lt;= 8, MONTH($O190) &gt;= 8), IF($R190 &lt;&gt; "", $H190/$R190, ""), ""), "")</f>
        <v/>
      </c>
      <c r="AN190" s="10" t="str">
        <f ca="1">IFERROR(IF(AND(NOW()&lt;= EOMONTH(DATE(YEAR($O190),9, 1), 0), Overall!$A192&lt;&gt;"", MONTH($N190) &lt;= 9, MONTH($O190) &gt;= 9), IF($R190 &lt;&gt; "", $H190/$R190, ""), ""), "")</f>
        <v/>
      </c>
      <c r="AO190" s="10" t="str">
        <f ca="1">IFERROR(IF(AND(NOW()&lt;= EOMONTH(DATE(YEAR($O190),10, 1), 0), Overall!$A192&lt;&gt;"", MONTH($N190) &lt;= 10, MONTH($O190) &gt;= 10), IF($R190 &lt;&gt; "", $H190/$R190, ""), ""), "")</f>
        <v/>
      </c>
      <c r="AP190" s="10" t="str">
        <f ca="1">IFERROR(IF(AND(NOW()&lt;= EOMONTH(DATE(YEAR($O190),11, 1), 0), Overall!$A192&lt;&gt;"", MONTH($N190) &lt;=11, MONTH($O190) &gt;= 11), IF($R190 &lt;&gt; "", $H190/$R190, ""), ""), "")</f>
        <v/>
      </c>
      <c r="AQ190" s="10" t="str">
        <f ca="1">IFERROR(IF(AND(NOW()&lt;= EOMONTH(DATE(YEAR($O190),12, 1), 0), Overall!$A192&lt;&gt;"", MONTH($N190) &lt;= 12, MONTH($O190) &gt;= 12), IF($R190 &lt;&gt; "", $H190/$R190, ""), ""), "")</f>
        <v/>
      </c>
      <c r="AR190" s="16">
        <f t="shared" ca="1" si="5"/>
        <v>0</v>
      </c>
    </row>
    <row r="191" spans="1:44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6">
        <f>IF(Overall!F193&lt;&gt;"",VALUE(Overall!F193),"")</f>
        <v>600000</v>
      </c>
      <c r="I191" s="6">
        <f>IF(Overall!G193&lt;&gt;"",VALUE(Overall!G193),"")</f>
        <v>63</v>
      </c>
      <c r="J191" s="6">
        <f>IF(Overall!H193&lt;&gt;"",VALUE(Overall!H193),"")</f>
        <v>40</v>
      </c>
      <c r="K191" s="6">
        <f>IF(Overall!I193&lt;&gt;"",VALUE(Overall!I193),"")</f>
        <v>3.84</v>
      </c>
      <c r="L191" s="6">
        <f>IF(Overall!J193&lt;&gt;"",VALUE(Overall!J193),"")</f>
        <v>0.7</v>
      </c>
      <c r="M191" s="6">
        <f>IF(Overall!K193&lt;&gt;"",VALUE(Overall!K193),"")</f>
        <v>3.14</v>
      </c>
      <c r="N191" s="7">
        <f>IF(Overall!L193&lt;&gt;"",DATEVALUE(MID(Overall!L193, FIND(",", Overall!L193) + 2, FIND(" ", Overall!L193) - FIND(",", Overall!L193) - 1) &amp; " " &amp; MID(Overall!L193, FIND(" ", Overall!L193) + 1, FIND(",", Overall!L193, FIND(" ", Overall!L193)) - FIND(" ", Overall!L193) - 1) &amp; ", " &amp; MID(Overall!L193, FIND(",", Overall!L193, FIND(",",Overall!L193) + 1) + 2, LEN(Overall!L193))),"")</f>
        <v>44562</v>
      </c>
      <c r="O191" s="7">
        <f>IF(Overall!M193&lt;&gt;"",DATEVALUE(MID(Overall!M193, FIND(",", Overall!M193) + 2, FIND(" ", Overall!M193) - FIND(",", Overall!M193) - 1) &amp; " " &amp; MID(Overall!M193, FIND(" ", Overall!M193) + 1, FIND(",", Overall!M193, FIND(" ", Overall!M193)) - FIND(" ", Overall!M193) - 1) &amp; ", " &amp; MID(Overall!M193, FIND(",", Overall!M193, FIND(",",Overall!M193) + 1) + 2, LEN(Overall!M193))),"")</f>
        <v>44926</v>
      </c>
      <c r="P191" s="7">
        <f>IF(Overall!N193&lt;&gt;"",DATEVALUE(MID(Overall!N193, FIND(",", Overall!N193) + 2, FIND(" ", Overall!N193) - FIND(",", Overall!N193) - 1) &amp; " " &amp; MID(Overall!N193, FIND(" ", Overall!N193) + 1, FIND(",", Overall!N193, FIND(" ", Overall!N193)) - FIND(" ", Overall!N193) - 1) &amp; ", " &amp; MID(Overall!N193, FIND(",", Overall!N193, FIND(",",Overall!N193) + 1) + 2, LEN(Overall!N193))),"")</f>
        <v>44510</v>
      </c>
      <c r="Q191" s="7">
        <f>IF(Overall!O193&lt;&gt;"",DATEVALUE(MID(Overall!O193, FIND(",", Overall!O193) + 2, FIND(" ", Overall!O193) - FIND(",", Overall!O193) - 1) &amp; " " &amp; MID(Overall!O193, FIND(" ", Overall!O193) + 1, FIND(",", Overall!O193, FIND(" ", Overall!O193)) - FIND(" ", Overall!O193) - 1) &amp; ", " &amp; MID(Overall!O193, FIND(",", Overall!O193, FIND(",",Overall!O193) + 1) + 2, LEN(Overall!O193))),"")</f>
        <v>44488</v>
      </c>
      <c r="R191" s="5">
        <f t="shared" si="4"/>
        <v>12</v>
      </c>
      <c r="S191" s="10">
        <f>IF(Overall!$A193&lt;&gt;"",IF(AND(MONTH($N191) &lt;= 1, MONTH($O191) &gt;= 1), IF($R191 &lt;&gt; "", $H191/$R191, ""), ""),"")</f>
        <v>50000</v>
      </c>
      <c r="T191" s="10">
        <f>IF(Overall!$A193&lt;&gt;"",IF(AND(MONTH($N191) &lt;= 2, MONTH($O191) &gt;= 2), IF($R191 &lt;&gt; "", $H191/$R191, ""), ""),"")</f>
        <v>50000</v>
      </c>
      <c r="U191" s="10">
        <f>IF(Overall!$A193&lt;&gt;"",IF(AND(MONTH($N191) &lt;= 3, MONTH($O191) &gt;= 3), IF($R191 &lt;&gt; "", $H191/$R191, ""), ""),"")</f>
        <v>50000</v>
      </c>
      <c r="V191" s="10">
        <f>IF(Overall!$A193&lt;&gt;"",IF(AND(MONTH($N191) &lt;= 4, MONTH($O191) &gt;= 4), IF($R191 &lt;&gt; "", $H191/$R191, ""), ""),"")</f>
        <v>50000</v>
      </c>
      <c r="W191" s="10">
        <f>IF(Overall!$A193&lt;&gt;"",IF(AND(MONTH($N191) &lt;= 5, MONTH($O191) &gt;= 5), IF($R191 &lt;&gt; "", $H191/$R191, ""), ""),"")</f>
        <v>50000</v>
      </c>
      <c r="X191" s="10">
        <f>IF(Overall!$A193&lt;&gt;"",IF(AND(MONTH($N191) &lt;= 6, MONTH($O191) &gt;= 6), IF($R191 &lt;&gt; "", $H191/$R191, ""), ""),"")</f>
        <v>50000</v>
      </c>
      <c r="Y191" s="10">
        <f>IF(Overall!$A193&lt;&gt;"",IF(AND(MONTH($N191) &lt;= 7, MONTH($O191) &gt;= 7 ), IF($R191 &lt;&gt; "", $H191/$R191, ""), ""),"")</f>
        <v>50000</v>
      </c>
      <c r="Z191" s="10">
        <f>IF(Overall!$A193&lt;&gt;"",IF(AND(MONTH($N191) &lt;= 8, MONTH($O191) &gt;= 8), IF($R191 &lt;&gt; "", $H191/$R191, ""), ""),"")</f>
        <v>50000</v>
      </c>
      <c r="AA191" s="10">
        <f>IF(Overall!$A193&lt;&gt;"",IF(AND(MONTH($N191) &lt;= 9, MONTH($O191) &gt;= 9), IF($R191 &lt;&gt; "", $H191/$R191, ""), ""),"")</f>
        <v>50000</v>
      </c>
      <c r="AB191" s="10">
        <f>IF(Overall!$A193&lt;&gt;"",IF(AND(MONTH($N191) &lt;= 10, MONTH($O191) &gt;= 10), IF($R191 &lt;&gt; "", $H191/$R191, ""), ""),"")</f>
        <v>50000</v>
      </c>
      <c r="AC191" s="10">
        <f>IF(Overall!$A193&lt;&gt;"",IF(AND(MONTH($N191) &lt;= 11, MONTH($O191) &gt;= 11), IF($R191 &lt;&gt; "", $H191/$R191, ""), ""),"")</f>
        <v>50000</v>
      </c>
      <c r="AD191" s="10">
        <f>IF(Overall!$A193&lt;&gt;"",IF(AND(MONTH($N191) &lt;= 12, MONTH($O191) &gt;= 12), IF($R191 &lt;&gt; "", $H191/$R191, ""), ""),"")</f>
        <v>50000</v>
      </c>
      <c r="AF191" s="10" t="str">
        <f ca="1">IFERROR(IF(AND(NOW()&lt;= EOMONTH(DATE(YEAR($O191),1, 1), 0), Overall!$A193&lt;&gt;"", MONTH($N191) &lt;= 1, MONTH($O191) &gt;= 1), IF($R191 &lt;&gt; "", $H191/$R191, ""), ""), "")</f>
        <v/>
      </c>
      <c r="AG191" s="10" t="str">
        <f ca="1">IFERROR(IF(AND(NOW()&lt;= EOMONTH(DATE(YEAR($O191),2, 1), 0), Overall!$A193&lt;&gt;"", MONTH($N191) &lt;= 2, MONTH($O191) &gt;= 2), IF($R191 &lt;&gt; "", $H191/$R191, ""), ""), "")</f>
        <v/>
      </c>
      <c r="AH191" s="10" t="str">
        <f ca="1">IFERROR(IF(AND(NOW()&lt;= EOMONTH(DATE(YEAR($O191),3, 1), 0), Overall!$A193&lt;&gt;"", MONTH($N191) &lt;= 3, MONTH($O191) &gt;= 3), IF($R191 &lt;&gt; "", $H191/$R191, ""), ""), "")</f>
        <v/>
      </c>
      <c r="AI191" s="10" t="str">
        <f ca="1">IFERROR(IF(AND(NOW()&lt;= EOMONTH(DATE(YEAR($O191),4, 1), 0), Overall!$A193&lt;&gt;"", MONTH($N191) &lt;= 4, MONTH($O191) &gt;= 4), IF($R191 &lt;&gt; "", $H191/$R191, ""), ""), "")</f>
        <v/>
      </c>
      <c r="AJ191" s="10" t="str">
        <f ca="1">IFERROR(IF(AND(NOW()&lt;= EOMONTH(DATE(YEAR($O191),5, 1), 0), Overall!$A193&lt;&gt;"", MONTH($N191) &lt;= 5, MONTH($O191) &gt;= 5), IF($R191 &lt;&gt; "", $H191/$R191, ""), ""), "")</f>
        <v/>
      </c>
      <c r="AK191" s="10" t="str">
        <f ca="1">IFERROR(IF(AND(NOW()&lt;= EOMONTH(DATE(YEAR($O191),6, 1), 0), Overall!$A193&lt;&gt;"", MONTH($N191) &lt;= 6, MONTH($O191) &gt;= 6), IF($R191 &lt;&gt; "", $H191/$R191, ""), ""), "")</f>
        <v/>
      </c>
      <c r="AL191" s="10" t="str">
        <f ca="1">IFERROR(IF(AND(NOW()&lt;= EOMONTH(DATE(YEAR($O191),7, 1), 0), Overall!$A193&lt;&gt;"", MONTH($N191) &lt;= 7, MONTH($O191) &gt;= 7), IF($R191 &lt;&gt; "", $H191/$R191, ""), ""), "")</f>
        <v/>
      </c>
      <c r="AM191" s="10" t="str">
        <f ca="1">IFERROR(IF(AND(NOW()&lt;= EOMONTH(DATE(YEAR($O191),8, 1), 0), Overall!$A193&lt;&gt;"", MONTH($N191) &lt;= 8, MONTH($O191) &gt;= 8), IF($R191 &lt;&gt; "", $H191/$R191, ""), ""), "")</f>
        <v/>
      </c>
      <c r="AN191" s="10" t="str">
        <f ca="1">IFERROR(IF(AND(NOW()&lt;= EOMONTH(DATE(YEAR($O191),9, 1), 0), Overall!$A193&lt;&gt;"", MONTH($N191) &lt;= 9, MONTH($O191) &gt;= 9), IF($R191 &lt;&gt; "", $H191/$R191, ""), ""), "")</f>
        <v/>
      </c>
      <c r="AO191" s="10" t="str">
        <f ca="1">IFERROR(IF(AND(NOW()&lt;= EOMONTH(DATE(YEAR($O191),10, 1), 0), Overall!$A193&lt;&gt;"", MONTH($N191) &lt;= 10, MONTH($O191) &gt;= 10), IF($R191 &lt;&gt; "", $H191/$R191, ""), ""), "")</f>
        <v/>
      </c>
      <c r="AP191" s="10" t="str">
        <f ca="1">IFERROR(IF(AND(NOW()&lt;= EOMONTH(DATE(YEAR($O191),11, 1), 0), Overall!$A193&lt;&gt;"", MONTH($N191) &lt;=11, MONTH($O191) &gt;= 11), IF($R191 &lt;&gt; "", $H191/$R191, ""), ""), "")</f>
        <v/>
      </c>
      <c r="AQ191" s="10" t="str">
        <f ca="1">IFERROR(IF(AND(NOW()&lt;= EOMONTH(DATE(YEAR($O191),12, 1), 0), Overall!$A193&lt;&gt;"", MONTH($N191) &lt;= 12, MONTH($O191) &gt;= 12), IF($R191 &lt;&gt; "", $H191/$R191, ""), ""), "")</f>
        <v/>
      </c>
      <c r="AR191" s="16">
        <f t="shared" ca="1" si="5"/>
        <v>0</v>
      </c>
    </row>
    <row r="192" spans="1:44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6">
        <f>IF(Overall!F194&lt;&gt;"",VALUE(Overall!F194),"")</f>
        <v>300000</v>
      </c>
      <c r="I192" s="6">
        <f>IF(Overall!G194&lt;&gt;"",VALUE(Overall!G194),"")</f>
        <v>63</v>
      </c>
      <c r="J192" s="6">
        <f>IF(Overall!H194&lt;&gt;"",VALUE(Overall!H194),"")</f>
        <v>40</v>
      </c>
      <c r="K192" s="6">
        <f>IF(Overall!I194&lt;&gt;"",VALUE(Overall!I194),"")</f>
        <v>2.23</v>
      </c>
      <c r="L192" s="6">
        <f>IF(Overall!J194&lt;&gt;"",VALUE(Overall!J194),"")</f>
        <v>0.2</v>
      </c>
      <c r="M192" s="6">
        <f>IF(Overall!K194&lt;&gt;"",VALUE(Overall!K194),"")</f>
        <v>2.0299999999999998</v>
      </c>
      <c r="N192" s="7">
        <f>IF(Overall!L194&lt;&gt;"",DATEVALUE(MID(Overall!L194, FIND(",", Overall!L194) + 2, FIND(" ", Overall!L194) - FIND(",", Overall!L194) - 1) &amp; " " &amp; MID(Overall!L194, FIND(" ", Overall!L194) + 1, FIND(",", Overall!L194, FIND(" ", Overall!L194)) - FIND(" ", Overall!L194) - 1) &amp; ", " &amp; MID(Overall!L194, FIND(",", Overall!L194, FIND(",",Overall!L194) + 1) + 2, LEN(Overall!L194))),"")</f>
        <v>44562</v>
      </c>
      <c r="O192" s="7">
        <f>IF(Overall!M194&lt;&gt;"",DATEVALUE(MID(Overall!M194, FIND(",", Overall!M194) + 2, FIND(" ", Overall!M194) - FIND(",", Overall!M194) - 1) &amp; " " &amp; MID(Overall!M194, FIND(" ", Overall!M194) + 1, FIND(",", Overall!M194, FIND(" ", Overall!M194)) - FIND(" ", Overall!M194) - 1) &amp; ", " &amp; MID(Overall!M194, FIND(",", Overall!M194, FIND(",",Overall!M194) + 1) + 2, LEN(Overall!M194))),"")</f>
        <v>44742</v>
      </c>
      <c r="P192" s="7">
        <f>IF(Overall!N194&lt;&gt;"",DATEVALUE(MID(Overall!N194, FIND(",", Overall!N194) + 2, FIND(" ", Overall!N194) - FIND(",", Overall!N194) - 1) &amp; " " &amp; MID(Overall!N194, FIND(" ", Overall!N194) + 1, FIND(",", Overall!N194, FIND(" ", Overall!N194)) - FIND(" ", Overall!N194) - 1) &amp; ", " &amp; MID(Overall!N194, FIND(",", Overall!N194, FIND(",",Overall!N194) + 1) + 2, LEN(Overall!N194))),"")</f>
        <v>44510</v>
      </c>
      <c r="Q192" s="7">
        <f>IF(Overall!O194&lt;&gt;"",DATEVALUE(MID(Overall!O194, FIND(",", Overall!O194) + 2, FIND(" ", Overall!O194) - FIND(",", Overall!O194) - 1) &amp; " " &amp; MID(Overall!O194, FIND(" ", Overall!O194) + 1, FIND(",", Overall!O194, FIND(" ", Overall!O194)) - FIND(" ", Overall!O194) - 1) &amp; ", " &amp; MID(Overall!O194, FIND(",", Overall!O194, FIND(",",Overall!O194) + 1) + 2, LEN(Overall!O194))),"")</f>
        <v>44488</v>
      </c>
      <c r="R192" s="5">
        <f t="shared" si="4"/>
        <v>6</v>
      </c>
      <c r="S192" s="10">
        <f>IF(Overall!$A194&lt;&gt;"",IF(AND(MONTH($N192) &lt;= 1, MONTH($O192) &gt;= 1), IF($R192 &lt;&gt; "", $H192/$R192, ""), ""),"")</f>
        <v>50000</v>
      </c>
      <c r="T192" s="10">
        <f>IF(Overall!$A194&lt;&gt;"",IF(AND(MONTH($N192) &lt;= 2, MONTH($O192) &gt;= 2), IF($R192 &lt;&gt; "", $H192/$R192, ""), ""),"")</f>
        <v>50000</v>
      </c>
      <c r="U192" s="10">
        <f>IF(Overall!$A194&lt;&gt;"",IF(AND(MONTH($N192) &lt;= 3, MONTH($O192) &gt;= 3), IF($R192 &lt;&gt; "", $H192/$R192, ""), ""),"")</f>
        <v>50000</v>
      </c>
      <c r="V192" s="10">
        <f>IF(Overall!$A194&lt;&gt;"",IF(AND(MONTH($N192) &lt;= 4, MONTH($O192) &gt;= 4), IF($R192 &lt;&gt; "", $H192/$R192, ""), ""),"")</f>
        <v>50000</v>
      </c>
      <c r="W192" s="10">
        <f>IF(Overall!$A194&lt;&gt;"",IF(AND(MONTH($N192) &lt;= 5, MONTH($O192) &gt;= 5), IF($R192 &lt;&gt; "", $H192/$R192, ""), ""),"")</f>
        <v>50000</v>
      </c>
      <c r="X192" s="10">
        <f>IF(Overall!$A194&lt;&gt;"",IF(AND(MONTH($N192) &lt;= 6, MONTH($O192) &gt;= 6), IF($R192 &lt;&gt; "", $H192/$R192, ""), ""),"")</f>
        <v>50000</v>
      </c>
      <c r="Y192" s="10" t="str">
        <f>IF(Overall!$A194&lt;&gt;"",IF(AND(MONTH($N192) &lt;= 7, MONTH($O192) &gt;= 7 ), IF($R192 &lt;&gt; "", $H192/$R192, ""), ""),"")</f>
        <v/>
      </c>
      <c r="Z192" s="10" t="str">
        <f>IF(Overall!$A194&lt;&gt;"",IF(AND(MONTH($N192) &lt;= 8, MONTH($O192) &gt;= 8), IF($R192 &lt;&gt; "", $H192/$R192, ""), ""),"")</f>
        <v/>
      </c>
      <c r="AA192" s="10" t="str">
        <f>IF(Overall!$A194&lt;&gt;"",IF(AND(MONTH($N192) &lt;= 9, MONTH($O192) &gt;= 9), IF($R192 &lt;&gt; "", $H192/$R192, ""), ""),"")</f>
        <v/>
      </c>
      <c r="AB192" s="10" t="str">
        <f>IF(Overall!$A194&lt;&gt;"",IF(AND(MONTH($N192) &lt;= 10, MONTH($O192) &gt;= 10), IF($R192 &lt;&gt; "", $H192/$R192, ""), ""),"")</f>
        <v/>
      </c>
      <c r="AC192" s="10" t="str">
        <f>IF(Overall!$A194&lt;&gt;"",IF(AND(MONTH($N192) &lt;= 11, MONTH($O192) &gt;= 11), IF($R192 &lt;&gt; "", $H192/$R192, ""), ""),"")</f>
        <v/>
      </c>
      <c r="AD192" s="10" t="str">
        <f>IF(Overall!$A194&lt;&gt;"",IF(AND(MONTH($N192) &lt;= 12, MONTH($O192) &gt;= 12), IF($R192 &lt;&gt; "", $H192/$R192, ""), ""),"")</f>
        <v/>
      </c>
      <c r="AF192" s="10" t="str">
        <f ca="1">IFERROR(IF(AND(NOW()&lt;= EOMONTH(DATE(YEAR($O192),1, 1), 0), Overall!$A194&lt;&gt;"", MONTH($N192) &lt;= 1, MONTH($O192) &gt;= 1), IF($R192 &lt;&gt; "", $H192/$R192, ""), ""), "")</f>
        <v/>
      </c>
      <c r="AG192" s="10" t="str">
        <f ca="1">IFERROR(IF(AND(NOW()&lt;= EOMONTH(DATE(YEAR($O192),2, 1), 0), Overall!$A194&lt;&gt;"", MONTH($N192) &lt;= 2, MONTH($O192) &gt;= 2), IF($R192 &lt;&gt; "", $H192/$R192, ""), ""), "")</f>
        <v/>
      </c>
      <c r="AH192" s="10" t="str">
        <f ca="1">IFERROR(IF(AND(NOW()&lt;= EOMONTH(DATE(YEAR($O192),3, 1), 0), Overall!$A194&lt;&gt;"", MONTH($N192) &lt;= 3, MONTH($O192) &gt;= 3), IF($R192 &lt;&gt; "", $H192/$R192, ""), ""), "")</f>
        <v/>
      </c>
      <c r="AI192" s="10" t="str">
        <f ca="1">IFERROR(IF(AND(NOW()&lt;= EOMONTH(DATE(YEAR($O192),4, 1), 0), Overall!$A194&lt;&gt;"", MONTH($N192) &lt;= 4, MONTH($O192) &gt;= 4), IF($R192 &lt;&gt; "", $H192/$R192, ""), ""), "")</f>
        <v/>
      </c>
      <c r="AJ192" s="10" t="str">
        <f ca="1">IFERROR(IF(AND(NOW()&lt;= EOMONTH(DATE(YEAR($O192),5, 1), 0), Overall!$A194&lt;&gt;"", MONTH($N192) &lt;= 5, MONTH($O192) &gt;= 5), IF($R192 &lt;&gt; "", $H192/$R192, ""), ""), "")</f>
        <v/>
      </c>
      <c r="AK192" s="10" t="str">
        <f ca="1">IFERROR(IF(AND(NOW()&lt;= EOMONTH(DATE(YEAR($O192),6, 1), 0), Overall!$A194&lt;&gt;"", MONTH($N192) &lt;= 6, MONTH($O192) &gt;= 6), IF($R192 &lt;&gt; "", $H192/$R192, ""), ""), "")</f>
        <v/>
      </c>
      <c r="AL192" s="10" t="str">
        <f ca="1">IFERROR(IF(AND(NOW()&lt;= EOMONTH(DATE(YEAR($O192),7, 1), 0), Overall!$A194&lt;&gt;"", MONTH($N192) &lt;= 7, MONTH($O192) &gt;= 7), IF($R192 &lt;&gt; "", $H192/$R192, ""), ""), "")</f>
        <v/>
      </c>
      <c r="AM192" s="10" t="str">
        <f ca="1">IFERROR(IF(AND(NOW()&lt;= EOMONTH(DATE(YEAR($O192),8, 1), 0), Overall!$A194&lt;&gt;"", MONTH($N192) &lt;= 8, MONTH($O192) &gt;= 8), IF($R192 &lt;&gt; "", $H192/$R192, ""), ""), "")</f>
        <v/>
      </c>
      <c r="AN192" s="10" t="str">
        <f ca="1">IFERROR(IF(AND(NOW()&lt;= EOMONTH(DATE(YEAR($O192),9, 1), 0), Overall!$A194&lt;&gt;"", MONTH($N192) &lt;= 9, MONTH($O192) &gt;= 9), IF($R192 &lt;&gt; "", $H192/$R192, ""), ""), "")</f>
        <v/>
      </c>
      <c r="AO192" s="10" t="str">
        <f ca="1">IFERROR(IF(AND(NOW()&lt;= EOMONTH(DATE(YEAR($O192),10, 1), 0), Overall!$A194&lt;&gt;"", MONTH($N192) &lt;= 10, MONTH($O192) &gt;= 10), IF($R192 &lt;&gt; "", $H192/$R192, ""), ""), "")</f>
        <v/>
      </c>
      <c r="AP192" s="10" t="str">
        <f ca="1">IFERROR(IF(AND(NOW()&lt;= EOMONTH(DATE(YEAR($O192),11, 1), 0), Overall!$A194&lt;&gt;"", MONTH($N192) &lt;=11, MONTH($O192) &gt;= 11), IF($R192 &lt;&gt; "", $H192/$R192, ""), ""), "")</f>
        <v/>
      </c>
      <c r="AQ192" s="10" t="str">
        <f ca="1">IFERROR(IF(AND(NOW()&lt;= EOMONTH(DATE(YEAR($O192),12, 1), 0), Overall!$A194&lt;&gt;"", MONTH($N192) &lt;= 12, MONTH($O192) &gt;= 12), IF($R192 &lt;&gt; "", $H192/$R192, ""), ""), "")</f>
        <v/>
      </c>
      <c r="AR192" s="16">
        <f t="shared" ca="1" si="5"/>
        <v>0</v>
      </c>
    </row>
    <row r="193" spans="1:44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6">
        <f>IF(Overall!F195&lt;&gt;"",VALUE(Overall!F195),"")</f>
        <v>300000</v>
      </c>
      <c r="I193" s="6">
        <f>IF(Overall!G195&lt;&gt;"",VALUE(Overall!G195),"")</f>
        <v>63</v>
      </c>
      <c r="J193" s="6">
        <f>IF(Overall!H195&lt;&gt;"",VALUE(Overall!H195),"")</f>
        <v>40</v>
      </c>
      <c r="K193" s="6">
        <f>IF(Overall!I195&lt;&gt;"",VALUE(Overall!I195),"")</f>
        <v>2.12</v>
      </c>
      <c r="L193" s="6">
        <f>IF(Overall!J195&lt;&gt;"",VALUE(Overall!J195),"")</f>
        <v>0.2</v>
      </c>
      <c r="M193" s="6">
        <f>IF(Overall!K195&lt;&gt;"",VALUE(Overall!K195),"")</f>
        <v>1.92</v>
      </c>
      <c r="N193" s="7">
        <f>IF(Overall!L195&lt;&gt;"",DATEVALUE(MID(Overall!L195, FIND(",", Overall!L195) + 2, FIND(" ", Overall!L195) - FIND(",", Overall!L195) - 1) &amp; " " &amp; MID(Overall!L195, FIND(" ", Overall!L195) + 1, FIND(",", Overall!L195, FIND(" ", Overall!L195)) - FIND(" ", Overall!L195) - 1) &amp; ", " &amp; MID(Overall!L195, FIND(",", Overall!L195, FIND(",",Overall!L195) + 1) + 2, LEN(Overall!L195))),"")</f>
        <v>44562</v>
      </c>
      <c r="O193" s="7">
        <f>IF(Overall!M195&lt;&gt;"",DATEVALUE(MID(Overall!M195, FIND(",", Overall!M195) + 2, FIND(" ", Overall!M195) - FIND(",", Overall!M195) - 1) &amp; " " &amp; MID(Overall!M195, FIND(" ", Overall!M195) + 1, FIND(",", Overall!M195, FIND(" ", Overall!M195)) - FIND(" ", Overall!M195) - 1) &amp; ", " &amp; MID(Overall!M195, FIND(",", Overall!M195, FIND(",",Overall!M195) + 1) + 2, LEN(Overall!M195))),"")</f>
        <v>44742</v>
      </c>
      <c r="P193" s="7">
        <f>IF(Overall!N195&lt;&gt;"",DATEVALUE(MID(Overall!N195, FIND(",", Overall!N195) + 2, FIND(" ", Overall!N195) - FIND(",", Overall!N195) - 1) &amp; " " &amp; MID(Overall!N195, FIND(" ", Overall!N195) + 1, FIND(",", Overall!N195, FIND(" ", Overall!N195)) - FIND(" ", Overall!N195) - 1) &amp; ", " &amp; MID(Overall!N195, FIND(",", Overall!N195, FIND(",",Overall!N195) + 1) + 2, LEN(Overall!N195))),"")</f>
        <v>44510</v>
      </c>
      <c r="Q193" s="7">
        <f>IF(Overall!O195&lt;&gt;"",DATEVALUE(MID(Overall!O195, FIND(",", Overall!O195) + 2, FIND(" ", Overall!O195) - FIND(",", Overall!O195) - 1) &amp; " " &amp; MID(Overall!O195, FIND(" ", Overall!O195) + 1, FIND(",", Overall!O195, FIND(" ", Overall!O195)) - FIND(" ", Overall!O195) - 1) &amp; ", " &amp; MID(Overall!O195, FIND(",", Overall!O195, FIND(",",Overall!O195) + 1) + 2, LEN(Overall!O195))),"")</f>
        <v>44488</v>
      </c>
      <c r="R193" s="5">
        <f t="shared" si="4"/>
        <v>6</v>
      </c>
      <c r="S193" s="10">
        <f>IF(Overall!$A195&lt;&gt;"",IF(AND(MONTH($N193) &lt;= 1, MONTH($O193) &gt;= 1), IF($R193 &lt;&gt; "", $H193/$R193, ""), ""),"")</f>
        <v>50000</v>
      </c>
      <c r="T193" s="10">
        <f>IF(Overall!$A195&lt;&gt;"",IF(AND(MONTH($N193) &lt;= 2, MONTH($O193) &gt;= 2), IF($R193 &lt;&gt; "", $H193/$R193, ""), ""),"")</f>
        <v>50000</v>
      </c>
      <c r="U193" s="10">
        <f>IF(Overall!$A195&lt;&gt;"",IF(AND(MONTH($N193) &lt;= 3, MONTH($O193) &gt;= 3), IF($R193 &lt;&gt; "", $H193/$R193, ""), ""),"")</f>
        <v>50000</v>
      </c>
      <c r="V193" s="10">
        <f>IF(Overall!$A195&lt;&gt;"",IF(AND(MONTH($N193) &lt;= 4, MONTH($O193) &gt;= 4), IF($R193 &lt;&gt; "", $H193/$R193, ""), ""),"")</f>
        <v>50000</v>
      </c>
      <c r="W193" s="10">
        <f>IF(Overall!$A195&lt;&gt;"",IF(AND(MONTH($N193) &lt;= 5, MONTH($O193) &gt;= 5), IF($R193 &lt;&gt; "", $H193/$R193, ""), ""),"")</f>
        <v>50000</v>
      </c>
      <c r="X193" s="10">
        <f>IF(Overall!$A195&lt;&gt;"",IF(AND(MONTH($N193) &lt;= 6, MONTH($O193) &gt;= 6), IF($R193 &lt;&gt; "", $H193/$R193, ""), ""),"")</f>
        <v>50000</v>
      </c>
      <c r="Y193" s="10" t="str">
        <f>IF(Overall!$A195&lt;&gt;"",IF(AND(MONTH($N193) &lt;= 7, MONTH($O193) &gt;= 7 ), IF($R193 &lt;&gt; "", $H193/$R193, ""), ""),"")</f>
        <v/>
      </c>
      <c r="Z193" s="10" t="str">
        <f>IF(Overall!$A195&lt;&gt;"",IF(AND(MONTH($N193) &lt;= 8, MONTH($O193) &gt;= 8), IF($R193 &lt;&gt; "", $H193/$R193, ""), ""),"")</f>
        <v/>
      </c>
      <c r="AA193" s="10" t="str">
        <f>IF(Overall!$A195&lt;&gt;"",IF(AND(MONTH($N193) &lt;= 9, MONTH($O193) &gt;= 9), IF($R193 &lt;&gt; "", $H193/$R193, ""), ""),"")</f>
        <v/>
      </c>
      <c r="AB193" s="10" t="str">
        <f>IF(Overall!$A195&lt;&gt;"",IF(AND(MONTH($N193) &lt;= 10, MONTH($O193) &gt;= 10), IF($R193 &lt;&gt; "", $H193/$R193, ""), ""),"")</f>
        <v/>
      </c>
      <c r="AC193" s="10" t="str">
        <f>IF(Overall!$A195&lt;&gt;"",IF(AND(MONTH($N193) &lt;= 11, MONTH($O193) &gt;= 11), IF($R193 &lt;&gt; "", $H193/$R193, ""), ""),"")</f>
        <v/>
      </c>
      <c r="AD193" s="10" t="str">
        <f>IF(Overall!$A195&lt;&gt;"",IF(AND(MONTH($N193) &lt;= 12, MONTH($O193) &gt;= 12), IF($R193 &lt;&gt; "", $H193/$R193, ""), ""),"")</f>
        <v/>
      </c>
      <c r="AF193" s="10" t="str">
        <f ca="1">IFERROR(IF(AND(NOW()&lt;= EOMONTH(DATE(YEAR($O193),1, 1), 0), Overall!$A195&lt;&gt;"", MONTH($N193) &lt;= 1, MONTH($O193) &gt;= 1), IF($R193 &lt;&gt; "", $H193/$R193, ""), ""), "")</f>
        <v/>
      </c>
      <c r="AG193" s="10" t="str">
        <f ca="1">IFERROR(IF(AND(NOW()&lt;= EOMONTH(DATE(YEAR($O193),2, 1), 0), Overall!$A195&lt;&gt;"", MONTH($N193) &lt;= 2, MONTH($O193) &gt;= 2), IF($R193 &lt;&gt; "", $H193/$R193, ""), ""), "")</f>
        <v/>
      </c>
      <c r="AH193" s="10" t="str">
        <f ca="1">IFERROR(IF(AND(NOW()&lt;= EOMONTH(DATE(YEAR($O193),3, 1), 0), Overall!$A195&lt;&gt;"", MONTH($N193) &lt;= 3, MONTH($O193) &gt;= 3), IF($R193 &lt;&gt; "", $H193/$R193, ""), ""), "")</f>
        <v/>
      </c>
      <c r="AI193" s="10" t="str">
        <f ca="1">IFERROR(IF(AND(NOW()&lt;= EOMONTH(DATE(YEAR($O193),4, 1), 0), Overall!$A195&lt;&gt;"", MONTH($N193) &lt;= 4, MONTH($O193) &gt;= 4), IF($R193 &lt;&gt; "", $H193/$R193, ""), ""), "")</f>
        <v/>
      </c>
      <c r="AJ193" s="10" t="str">
        <f ca="1">IFERROR(IF(AND(NOW()&lt;= EOMONTH(DATE(YEAR($O193),5, 1), 0), Overall!$A195&lt;&gt;"", MONTH($N193) &lt;= 5, MONTH($O193) &gt;= 5), IF($R193 &lt;&gt; "", $H193/$R193, ""), ""), "")</f>
        <v/>
      </c>
      <c r="AK193" s="10" t="str">
        <f ca="1">IFERROR(IF(AND(NOW()&lt;= EOMONTH(DATE(YEAR($O193),6, 1), 0), Overall!$A195&lt;&gt;"", MONTH($N193) &lt;= 6, MONTH($O193) &gt;= 6), IF($R193 &lt;&gt; "", $H193/$R193, ""), ""), "")</f>
        <v/>
      </c>
      <c r="AL193" s="10" t="str">
        <f ca="1">IFERROR(IF(AND(NOW()&lt;= EOMONTH(DATE(YEAR($O193),7, 1), 0), Overall!$A195&lt;&gt;"", MONTH($N193) &lt;= 7, MONTH($O193) &gt;= 7), IF($R193 &lt;&gt; "", $H193/$R193, ""), ""), "")</f>
        <v/>
      </c>
      <c r="AM193" s="10" t="str">
        <f ca="1">IFERROR(IF(AND(NOW()&lt;= EOMONTH(DATE(YEAR($O193),8, 1), 0), Overall!$A195&lt;&gt;"", MONTH($N193) &lt;= 8, MONTH($O193) &gt;= 8), IF($R193 &lt;&gt; "", $H193/$R193, ""), ""), "")</f>
        <v/>
      </c>
      <c r="AN193" s="10" t="str">
        <f ca="1">IFERROR(IF(AND(NOW()&lt;= EOMONTH(DATE(YEAR($O193),9, 1), 0), Overall!$A195&lt;&gt;"", MONTH($N193) &lt;= 9, MONTH($O193) &gt;= 9), IF($R193 &lt;&gt; "", $H193/$R193, ""), ""), "")</f>
        <v/>
      </c>
      <c r="AO193" s="10" t="str">
        <f ca="1">IFERROR(IF(AND(NOW()&lt;= EOMONTH(DATE(YEAR($O193),10, 1), 0), Overall!$A195&lt;&gt;"", MONTH($N193) &lt;= 10, MONTH($O193) &gt;= 10), IF($R193 &lt;&gt; "", $H193/$R193, ""), ""), "")</f>
        <v/>
      </c>
      <c r="AP193" s="10" t="str">
        <f ca="1">IFERROR(IF(AND(NOW()&lt;= EOMONTH(DATE(YEAR($O193),11, 1), 0), Overall!$A195&lt;&gt;"", MONTH($N193) &lt;=11, MONTH($O193) &gt;= 11), IF($R193 &lt;&gt; "", $H193/$R193, ""), ""), "")</f>
        <v/>
      </c>
      <c r="AQ193" s="10" t="str">
        <f ca="1">IFERROR(IF(AND(NOW()&lt;= EOMONTH(DATE(YEAR($O193),12, 1), 0), Overall!$A195&lt;&gt;"", MONTH($N193) &lt;= 12, MONTH($O193) &gt;= 12), IF($R193 &lt;&gt; "", $H193/$R193, ""), ""), "")</f>
        <v/>
      </c>
      <c r="AR193" s="16">
        <f t="shared" ca="1" si="5"/>
        <v>0</v>
      </c>
    </row>
    <row r="194" spans="1:44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6">
        <f>IF(Overall!F196&lt;&gt;"",VALUE(Overall!F196),"")</f>
        <v>300000</v>
      </c>
      <c r="I194" s="6">
        <f>IF(Overall!G196&lt;&gt;"",VALUE(Overall!G196),"")</f>
        <v>63</v>
      </c>
      <c r="J194" s="6">
        <f>IF(Overall!H196&lt;&gt;"",VALUE(Overall!H196),"")</f>
        <v>40</v>
      </c>
      <c r="K194" s="6">
        <f>IF(Overall!I196&lt;&gt;"",VALUE(Overall!I196),"")</f>
        <v>2.15</v>
      </c>
      <c r="L194" s="6">
        <f>IF(Overall!J196&lt;&gt;"",VALUE(Overall!J196),"")</f>
        <v>0.2</v>
      </c>
      <c r="M194" s="6">
        <f>IF(Overall!K196&lt;&gt;"",VALUE(Overall!K196),"")</f>
        <v>1.95</v>
      </c>
      <c r="N194" s="7">
        <f>IF(Overall!L196&lt;&gt;"",DATEVALUE(MID(Overall!L196, FIND(",", Overall!L196) + 2, FIND(" ", Overall!L196) - FIND(",", Overall!L196) - 1) &amp; " " &amp; MID(Overall!L196, FIND(" ", Overall!L196) + 1, FIND(",", Overall!L196, FIND(" ", Overall!L196)) - FIND(" ", Overall!L196) - 1) &amp; ", " &amp; MID(Overall!L196, FIND(",", Overall!L196, FIND(",",Overall!L196) + 1) + 2, LEN(Overall!L196))),"")</f>
        <v>44562</v>
      </c>
      <c r="O194" s="7">
        <f>IF(Overall!M196&lt;&gt;"",DATEVALUE(MID(Overall!M196, FIND(",", Overall!M196) + 2, FIND(" ", Overall!M196) - FIND(",", Overall!M196) - 1) &amp; " " &amp; MID(Overall!M196, FIND(" ", Overall!M196) + 1, FIND(",", Overall!M196, FIND(" ", Overall!M196)) - FIND(" ", Overall!M196) - 1) &amp; ", " &amp; MID(Overall!M196, FIND(",", Overall!M196, FIND(",",Overall!M196) + 1) + 2, LEN(Overall!M196))),"")</f>
        <v>44742</v>
      </c>
      <c r="P194" s="7">
        <f>IF(Overall!N196&lt;&gt;"",DATEVALUE(MID(Overall!N196, FIND(",", Overall!N196) + 2, FIND(" ", Overall!N196) - FIND(",", Overall!N196) - 1) &amp; " " &amp; MID(Overall!N196, FIND(" ", Overall!N196) + 1, FIND(",", Overall!N196, FIND(" ", Overall!N196)) - FIND(" ", Overall!N196) - 1) &amp; ", " &amp; MID(Overall!N196, FIND(",", Overall!N196, FIND(",",Overall!N196) + 1) + 2, LEN(Overall!N196))),"")</f>
        <v>44510</v>
      </c>
      <c r="Q194" s="7">
        <f>IF(Overall!O196&lt;&gt;"",DATEVALUE(MID(Overall!O196, FIND(",", Overall!O196) + 2, FIND(" ", Overall!O196) - FIND(",", Overall!O196) - 1) &amp; " " &amp; MID(Overall!O196, FIND(" ", Overall!O196) + 1, FIND(",", Overall!O196, FIND(" ", Overall!O196)) - FIND(" ", Overall!O196) - 1) &amp; ", " &amp; MID(Overall!O196, FIND(",", Overall!O196, FIND(",",Overall!O196) + 1) + 2, LEN(Overall!O196))),"")</f>
        <v>44488</v>
      </c>
      <c r="R194" s="5">
        <f t="shared" si="4"/>
        <v>6</v>
      </c>
      <c r="S194" s="10">
        <f>IF(Overall!$A196&lt;&gt;"",IF(AND(MONTH($N194) &lt;= 1, MONTH($O194) &gt;= 1), IF($R194 &lt;&gt; "", $H194/$R194, ""), ""),"")</f>
        <v>50000</v>
      </c>
      <c r="T194" s="10">
        <f>IF(Overall!$A196&lt;&gt;"",IF(AND(MONTH($N194) &lt;= 2, MONTH($O194) &gt;= 2), IF($R194 &lt;&gt; "", $H194/$R194, ""), ""),"")</f>
        <v>50000</v>
      </c>
      <c r="U194" s="10">
        <f>IF(Overall!$A196&lt;&gt;"",IF(AND(MONTH($N194) &lt;= 3, MONTH($O194) &gt;= 3), IF($R194 &lt;&gt; "", $H194/$R194, ""), ""),"")</f>
        <v>50000</v>
      </c>
      <c r="V194" s="10">
        <f>IF(Overall!$A196&lt;&gt;"",IF(AND(MONTH($N194) &lt;= 4, MONTH($O194) &gt;= 4), IF($R194 &lt;&gt; "", $H194/$R194, ""), ""),"")</f>
        <v>50000</v>
      </c>
      <c r="W194" s="10">
        <f>IF(Overall!$A196&lt;&gt;"",IF(AND(MONTH($N194) &lt;= 5, MONTH($O194) &gt;= 5), IF($R194 &lt;&gt; "", $H194/$R194, ""), ""),"")</f>
        <v>50000</v>
      </c>
      <c r="X194" s="10">
        <f>IF(Overall!$A196&lt;&gt;"",IF(AND(MONTH($N194) &lt;= 6, MONTH($O194) &gt;= 6), IF($R194 &lt;&gt; "", $H194/$R194, ""), ""),"")</f>
        <v>50000</v>
      </c>
      <c r="Y194" s="10" t="str">
        <f>IF(Overall!$A196&lt;&gt;"",IF(AND(MONTH($N194) &lt;= 7, MONTH($O194) &gt;= 7 ), IF($R194 &lt;&gt; "", $H194/$R194, ""), ""),"")</f>
        <v/>
      </c>
      <c r="Z194" s="10" t="str">
        <f>IF(Overall!$A196&lt;&gt;"",IF(AND(MONTH($N194) &lt;= 8, MONTH($O194) &gt;= 8), IF($R194 &lt;&gt; "", $H194/$R194, ""), ""),"")</f>
        <v/>
      </c>
      <c r="AA194" s="10" t="str">
        <f>IF(Overall!$A196&lt;&gt;"",IF(AND(MONTH($N194) &lt;= 9, MONTH($O194) &gt;= 9), IF($R194 &lt;&gt; "", $H194/$R194, ""), ""),"")</f>
        <v/>
      </c>
      <c r="AB194" s="10" t="str">
        <f>IF(Overall!$A196&lt;&gt;"",IF(AND(MONTH($N194) &lt;= 10, MONTH($O194) &gt;= 10), IF($R194 &lt;&gt; "", $H194/$R194, ""), ""),"")</f>
        <v/>
      </c>
      <c r="AC194" s="10" t="str">
        <f>IF(Overall!$A196&lt;&gt;"",IF(AND(MONTH($N194) &lt;= 11, MONTH($O194) &gt;= 11), IF($R194 &lt;&gt; "", $H194/$R194, ""), ""),"")</f>
        <v/>
      </c>
      <c r="AD194" s="10" t="str">
        <f>IF(Overall!$A196&lt;&gt;"",IF(AND(MONTH($N194) &lt;= 12, MONTH($O194) &gt;= 12), IF($R194 &lt;&gt; "", $H194/$R194, ""), ""),"")</f>
        <v/>
      </c>
      <c r="AF194" s="10" t="str">
        <f ca="1">IFERROR(IF(AND(NOW()&lt;= EOMONTH(DATE(YEAR($O194),1, 1), 0), Overall!$A196&lt;&gt;"", MONTH($N194) &lt;= 1, MONTH($O194) &gt;= 1), IF($R194 &lt;&gt; "", $H194/$R194, ""), ""), "")</f>
        <v/>
      </c>
      <c r="AG194" s="10" t="str">
        <f ca="1">IFERROR(IF(AND(NOW()&lt;= EOMONTH(DATE(YEAR($O194),2, 1), 0), Overall!$A196&lt;&gt;"", MONTH($N194) &lt;= 2, MONTH($O194) &gt;= 2), IF($R194 &lt;&gt; "", $H194/$R194, ""), ""), "")</f>
        <v/>
      </c>
      <c r="AH194" s="10" t="str">
        <f ca="1">IFERROR(IF(AND(NOW()&lt;= EOMONTH(DATE(YEAR($O194),3, 1), 0), Overall!$A196&lt;&gt;"", MONTH($N194) &lt;= 3, MONTH($O194) &gt;= 3), IF($R194 &lt;&gt; "", $H194/$R194, ""), ""), "")</f>
        <v/>
      </c>
      <c r="AI194" s="10" t="str">
        <f ca="1">IFERROR(IF(AND(NOW()&lt;= EOMONTH(DATE(YEAR($O194),4, 1), 0), Overall!$A196&lt;&gt;"", MONTH($N194) &lt;= 4, MONTH($O194) &gt;= 4), IF($R194 &lt;&gt; "", $H194/$R194, ""), ""), "")</f>
        <v/>
      </c>
      <c r="AJ194" s="10" t="str">
        <f ca="1">IFERROR(IF(AND(NOW()&lt;= EOMONTH(DATE(YEAR($O194),5, 1), 0), Overall!$A196&lt;&gt;"", MONTH($N194) &lt;= 5, MONTH($O194) &gt;= 5), IF($R194 &lt;&gt; "", $H194/$R194, ""), ""), "")</f>
        <v/>
      </c>
      <c r="AK194" s="10" t="str">
        <f ca="1">IFERROR(IF(AND(NOW()&lt;= EOMONTH(DATE(YEAR($O194),6, 1), 0), Overall!$A196&lt;&gt;"", MONTH($N194) &lt;= 6, MONTH($O194) &gt;= 6), IF($R194 &lt;&gt; "", $H194/$R194, ""), ""), "")</f>
        <v/>
      </c>
      <c r="AL194" s="10" t="str">
        <f ca="1">IFERROR(IF(AND(NOW()&lt;= EOMONTH(DATE(YEAR($O194),7, 1), 0), Overall!$A196&lt;&gt;"", MONTH($N194) &lt;= 7, MONTH($O194) &gt;= 7), IF($R194 &lt;&gt; "", $H194/$R194, ""), ""), "")</f>
        <v/>
      </c>
      <c r="AM194" s="10" t="str">
        <f ca="1">IFERROR(IF(AND(NOW()&lt;= EOMONTH(DATE(YEAR($O194),8, 1), 0), Overall!$A196&lt;&gt;"", MONTH($N194) &lt;= 8, MONTH($O194) &gt;= 8), IF($R194 &lt;&gt; "", $H194/$R194, ""), ""), "")</f>
        <v/>
      </c>
      <c r="AN194" s="10" t="str">
        <f ca="1">IFERROR(IF(AND(NOW()&lt;= EOMONTH(DATE(YEAR($O194),9, 1), 0), Overall!$A196&lt;&gt;"", MONTH($N194) &lt;= 9, MONTH($O194) &gt;= 9), IF($R194 &lt;&gt; "", $H194/$R194, ""), ""), "")</f>
        <v/>
      </c>
      <c r="AO194" s="10" t="str">
        <f ca="1">IFERROR(IF(AND(NOW()&lt;= EOMONTH(DATE(YEAR($O194),10, 1), 0), Overall!$A196&lt;&gt;"", MONTH($N194) &lt;= 10, MONTH($O194) &gt;= 10), IF($R194 &lt;&gt; "", $H194/$R194, ""), ""), "")</f>
        <v/>
      </c>
      <c r="AP194" s="10" t="str">
        <f ca="1">IFERROR(IF(AND(NOW()&lt;= EOMONTH(DATE(YEAR($O194),11, 1), 0), Overall!$A196&lt;&gt;"", MONTH($N194) &lt;=11, MONTH($O194) &gt;= 11), IF($R194 &lt;&gt; "", $H194/$R194, ""), ""), "")</f>
        <v/>
      </c>
      <c r="AQ194" s="10" t="str">
        <f ca="1">IFERROR(IF(AND(NOW()&lt;= EOMONTH(DATE(YEAR($O194),12, 1), 0), Overall!$A196&lt;&gt;"", MONTH($N194) &lt;= 12, MONTH($O194) &gt;= 12), IF($R194 &lt;&gt; "", $H194/$R194, ""), ""), "")</f>
        <v/>
      </c>
      <c r="AR194" s="16">
        <f t="shared" ca="1" si="5"/>
        <v>0</v>
      </c>
    </row>
    <row r="195" spans="1:44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6">
        <f>IF(Overall!F197&lt;&gt;"",VALUE(Overall!F197),"")</f>
        <v>600000</v>
      </c>
      <c r="I195" s="6">
        <f>IF(Overall!G197&lt;&gt;"",VALUE(Overall!G197),"")</f>
        <v>63</v>
      </c>
      <c r="J195" s="6">
        <f>IF(Overall!H197&lt;&gt;"",VALUE(Overall!H197),"")</f>
        <v>40</v>
      </c>
      <c r="K195" s="6">
        <f>IF(Overall!I197&lt;&gt;"",VALUE(Overall!I197),"")</f>
        <v>2.13</v>
      </c>
      <c r="L195" s="6">
        <f>IF(Overall!J197&lt;&gt;"",VALUE(Overall!J197),"")</f>
        <v>0.2</v>
      </c>
      <c r="M195" s="6">
        <f>IF(Overall!K197&lt;&gt;"",VALUE(Overall!K197),"")</f>
        <v>1.93</v>
      </c>
      <c r="N195" s="7">
        <f>IF(Overall!L197&lt;&gt;"",DATEVALUE(MID(Overall!L197, FIND(",", Overall!L197) + 2, FIND(" ", Overall!L197) - FIND(",", Overall!L197) - 1) &amp; " " &amp; MID(Overall!L197, FIND(" ", Overall!L197) + 1, FIND(",", Overall!L197, FIND(" ", Overall!L197)) - FIND(" ", Overall!L197) - 1) &amp; ", " &amp; MID(Overall!L197, FIND(",", Overall!L197, FIND(",",Overall!L197) + 1) + 2, LEN(Overall!L197))),"")</f>
        <v>44562</v>
      </c>
      <c r="O195" s="7">
        <f>IF(Overall!M197&lt;&gt;"",DATEVALUE(MID(Overall!M197, FIND(",", Overall!M197) + 2, FIND(" ", Overall!M197) - FIND(",", Overall!M197) - 1) &amp; " " &amp; MID(Overall!M197, FIND(" ", Overall!M197) + 1, FIND(",", Overall!M197, FIND(" ", Overall!M197)) - FIND(" ", Overall!M197) - 1) &amp; ", " &amp; MID(Overall!M197, FIND(",", Overall!M197, FIND(",",Overall!M197) + 1) + 2, LEN(Overall!M197))),"")</f>
        <v>44742</v>
      </c>
      <c r="P195" s="7">
        <f>IF(Overall!N197&lt;&gt;"",DATEVALUE(MID(Overall!N197, FIND(",", Overall!N197) + 2, FIND(" ", Overall!N197) - FIND(",", Overall!N197) - 1) &amp; " " &amp; MID(Overall!N197, FIND(" ", Overall!N197) + 1, FIND(",", Overall!N197, FIND(" ", Overall!N197)) - FIND(" ", Overall!N197) - 1) &amp; ", " &amp; MID(Overall!N197, FIND(",", Overall!N197, FIND(",",Overall!N197) + 1) + 2, LEN(Overall!N197))),"")</f>
        <v>44510</v>
      </c>
      <c r="Q195" s="7">
        <f>IF(Overall!O197&lt;&gt;"",DATEVALUE(MID(Overall!O197, FIND(",", Overall!O197) + 2, FIND(" ", Overall!O197) - FIND(",", Overall!O197) - 1) &amp; " " &amp; MID(Overall!O197, FIND(" ", Overall!O197) + 1, FIND(",", Overall!O197, FIND(" ", Overall!O197)) - FIND(" ", Overall!O197) - 1) &amp; ", " &amp; MID(Overall!O197, FIND(",", Overall!O197, FIND(",",Overall!O197) + 1) + 2, LEN(Overall!O197))),"")</f>
        <v>44488</v>
      </c>
      <c r="R195" s="5">
        <f t="shared" ref="R195:R258" si="6">IF(AND(N195&lt;&gt;"", O195&lt;&gt;""), DATEDIF(N195, O195, "M") + 1, "")</f>
        <v>6</v>
      </c>
      <c r="S195" s="10">
        <f>IF(Overall!$A197&lt;&gt;"",IF(AND(MONTH($N195) &lt;= 1, MONTH($O195) &gt;= 1), IF($R195 &lt;&gt; "", $H195/$R195, ""), ""),"")</f>
        <v>100000</v>
      </c>
      <c r="T195" s="10">
        <f>IF(Overall!$A197&lt;&gt;"",IF(AND(MONTH($N195) &lt;= 2, MONTH($O195) &gt;= 2), IF($R195 &lt;&gt; "", $H195/$R195, ""), ""),"")</f>
        <v>100000</v>
      </c>
      <c r="U195" s="10">
        <f>IF(Overall!$A197&lt;&gt;"",IF(AND(MONTH($N195) &lt;= 3, MONTH($O195) &gt;= 3), IF($R195 &lt;&gt; "", $H195/$R195, ""), ""),"")</f>
        <v>100000</v>
      </c>
      <c r="V195" s="10">
        <f>IF(Overall!$A197&lt;&gt;"",IF(AND(MONTH($N195) &lt;= 4, MONTH($O195) &gt;= 4), IF($R195 &lt;&gt; "", $H195/$R195, ""), ""),"")</f>
        <v>100000</v>
      </c>
      <c r="W195" s="10">
        <f>IF(Overall!$A197&lt;&gt;"",IF(AND(MONTH($N195) &lt;= 5, MONTH($O195) &gt;= 5), IF($R195 &lt;&gt; "", $H195/$R195, ""), ""),"")</f>
        <v>100000</v>
      </c>
      <c r="X195" s="10">
        <f>IF(Overall!$A197&lt;&gt;"",IF(AND(MONTH($N195) &lt;= 6, MONTH($O195) &gt;= 6), IF($R195 &lt;&gt; "", $H195/$R195, ""), ""),"")</f>
        <v>100000</v>
      </c>
      <c r="Y195" s="10" t="str">
        <f>IF(Overall!$A197&lt;&gt;"",IF(AND(MONTH($N195) &lt;= 7, MONTH($O195) &gt;= 7 ), IF($R195 &lt;&gt; "", $H195/$R195, ""), ""),"")</f>
        <v/>
      </c>
      <c r="Z195" s="10" t="str">
        <f>IF(Overall!$A197&lt;&gt;"",IF(AND(MONTH($N195) &lt;= 8, MONTH($O195) &gt;= 8), IF($R195 &lt;&gt; "", $H195/$R195, ""), ""),"")</f>
        <v/>
      </c>
      <c r="AA195" s="10" t="str">
        <f>IF(Overall!$A197&lt;&gt;"",IF(AND(MONTH($N195) &lt;= 9, MONTH($O195) &gt;= 9), IF($R195 &lt;&gt; "", $H195/$R195, ""), ""),"")</f>
        <v/>
      </c>
      <c r="AB195" s="10" t="str">
        <f>IF(Overall!$A197&lt;&gt;"",IF(AND(MONTH($N195) &lt;= 10, MONTH($O195) &gt;= 10), IF($R195 &lt;&gt; "", $H195/$R195, ""), ""),"")</f>
        <v/>
      </c>
      <c r="AC195" s="10" t="str">
        <f>IF(Overall!$A197&lt;&gt;"",IF(AND(MONTH($N195) &lt;= 11, MONTH($O195) &gt;= 11), IF($R195 &lt;&gt; "", $H195/$R195, ""), ""),"")</f>
        <v/>
      </c>
      <c r="AD195" s="10" t="str">
        <f>IF(Overall!$A197&lt;&gt;"",IF(AND(MONTH($N195) &lt;= 12, MONTH($O195) &gt;= 12), IF($R195 &lt;&gt; "", $H195/$R195, ""), ""),"")</f>
        <v/>
      </c>
      <c r="AF195" s="10" t="str">
        <f ca="1">IFERROR(IF(AND(NOW()&lt;= EOMONTH(DATE(YEAR($O195),1, 1), 0), Overall!$A197&lt;&gt;"", MONTH($N195) &lt;= 1, MONTH($O195) &gt;= 1), IF($R195 &lt;&gt; "", $H195/$R195, ""), ""), "")</f>
        <v/>
      </c>
      <c r="AG195" s="10" t="str">
        <f ca="1">IFERROR(IF(AND(NOW()&lt;= EOMONTH(DATE(YEAR($O195),2, 1), 0), Overall!$A197&lt;&gt;"", MONTH($N195) &lt;= 2, MONTH($O195) &gt;= 2), IF($R195 &lt;&gt; "", $H195/$R195, ""), ""), "")</f>
        <v/>
      </c>
      <c r="AH195" s="10" t="str">
        <f ca="1">IFERROR(IF(AND(NOW()&lt;= EOMONTH(DATE(YEAR($O195),3, 1), 0), Overall!$A197&lt;&gt;"", MONTH($N195) &lt;= 3, MONTH($O195) &gt;= 3), IF($R195 &lt;&gt; "", $H195/$R195, ""), ""), "")</f>
        <v/>
      </c>
      <c r="AI195" s="10" t="str">
        <f ca="1">IFERROR(IF(AND(NOW()&lt;= EOMONTH(DATE(YEAR($O195),4, 1), 0), Overall!$A197&lt;&gt;"", MONTH($N195) &lt;= 4, MONTH($O195) &gt;= 4), IF($R195 &lt;&gt; "", $H195/$R195, ""), ""), "")</f>
        <v/>
      </c>
      <c r="AJ195" s="10" t="str">
        <f ca="1">IFERROR(IF(AND(NOW()&lt;= EOMONTH(DATE(YEAR($O195),5, 1), 0), Overall!$A197&lt;&gt;"", MONTH($N195) &lt;= 5, MONTH($O195) &gt;= 5), IF($R195 &lt;&gt; "", $H195/$R195, ""), ""), "")</f>
        <v/>
      </c>
      <c r="AK195" s="10" t="str">
        <f ca="1">IFERROR(IF(AND(NOW()&lt;= EOMONTH(DATE(YEAR($O195),6, 1), 0), Overall!$A197&lt;&gt;"", MONTH($N195) &lt;= 6, MONTH($O195) &gt;= 6), IF($R195 &lt;&gt; "", $H195/$R195, ""), ""), "")</f>
        <v/>
      </c>
      <c r="AL195" s="10" t="str">
        <f ca="1">IFERROR(IF(AND(NOW()&lt;= EOMONTH(DATE(YEAR($O195),7, 1), 0), Overall!$A197&lt;&gt;"", MONTH($N195) &lt;= 7, MONTH($O195) &gt;= 7), IF($R195 &lt;&gt; "", $H195/$R195, ""), ""), "")</f>
        <v/>
      </c>
      <c r="AM195" s="10" t="str">
        <f ca="1">IFERROR(IF(AND(NOW()&lt;= EOMONTH(DATE(YEAR($O195),8, 1), 0), Overall!$A197&lt;&gt;"", MONTH($N195) &lt;= 8, MONTH($O195) &gt;= 8), IF($R195 &lt;&gt; "", $H195/$R195, ""), ""), "")</f>
        <v/>
      </c>
      <c r="AN195" s="10" t="str">
        <f ca="1">IFERROR(IF(AND(NOW()&lt;= EOMONTH(DATE(YEAR($O195),9, 1), 0), Overall!$A197&lt;&gt;"", MONTH($N195) &lt;= 9, MONTH($O195) &gt;= 9), IF($R195 &lt;&gt; "", $H195/$R195, ""), ""), "")</f>
        <v/>
      </c>
      <c r="AO195" s="10" t="str">
        <f ca="1">IFERROR(IF(AND(NOW()&lt;= EOMONTH(DATE(YEAR($O195),10, 1), 0), Overall!$A197&lt;&gt;"", MONTH($N195) &lt;= 10, MONTH($O195) &gt;= 10), IF($R195 &lt;&gt; "", $H195/$R195, ""), ""), "")</f>
        <v/>
      </c>
      <c r="AP195" s="10" t="str">
        <f ca="1">IFERROR(IF(AND(NOW()&lt;= EOMONTH(DATE(YEAR($O195),11, 1), 0), Overall!$A197&lt;&gt;"", MONTH($N195) &lt;=11, MONTH($O195) &gt;= 11), IF($R195 &lt;&gt; "", $H195/$R195, ""), ""), "")</f>
        <v/>
      </c>
      <c r="AQ195" s="10" t="str">
        <f ca="1">IFERROR(IF(AND(NOW()&lt;= EOMONTH(DATE(YEAR($O195),12, 1), 0), Overall!$A197&lt;&gt;"", MONTH($N195) &lt;= 12, MONTH($O195) &gt;= 12), IF($R195 &lt;&gt; "", $H195/$R195, ""), ""), "")</f>
        <v/>
      </c>
      <c r="AR195" s="16">
        <f t="shared" ref="AR195:AR258" ca="1" si="7">SUM(AF195:AQ195)</f>
        <v>0</v>
      </c>
    </row>
    <row r="196" spans="1:44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6">
        <f>IF(Overall!F198&lt;&gt;"",VALUE(Overall!F198),"")</f>
        <v>600000</v>
      </c>
      <c r="I196" s="6">
        <f>IF(Overall!G198&lt;&gt;"",VALUE(Overall!G198),"")</f>
        <v>63</v>
      </c>
      <c r="J196" s="6">
        <f>IF(Overall!H198&lt;&gt;"",VALUE(Overall!H198),"")</f>
        <v>39</v>
      </c>
      <c r="K196" s="6">
        <f>IF(Overall!I198&lt;&gt;"",VALUE(Overall!I198),"")</f>
        <v>2.1</v>
      </c>
      <c r="L196" s="6">
        <f>IF(Overall!J198&lt;&gt;"",VALUE(Overall!J198),"")</f>
        <v>0.15</v>
      </c>
      <c r="M196" s="6">
        <f>IF(Overall!K198&lt;&gt;"",VALUE(Overall!K198),"")</f>
        <v>1.95</v>
      </c>
      <c r="N196" s="7">
        <f>IF(Overall!L198&lt;&gt;"",DATEVALUE(MID(Overall!L198, FIND(",", Overall!L198) + 2, FIND(" ", Overall!L198) - FIND(",", Overall!L198) - 1) &amp; " " &amp; MID(Overall!L198, FIND(" ", Overall!L198) + 1, FIND(",", Overall!L198, FIND(" ", Overall!L198)) - FIND(" ", Overall!L198) - 1) &amp; ", " &amp; MID(Overall!L198, FIND(",", Overall!L198, FIND(",",Overall!L198) + 1) + 2, LEN(Overall!L198))),"")</f>
        <v>44562</v>
      </c>
      <c r="O196" s="7">
        <f>IF(Overall!M198&lt;&gt;"",DATEVALUE(MID(Overall!M198, FIND(",", Overall!M198) + 2, FIND(" ", Overall!M198) - FIND(",", Overall!M198) - 1) &amp; " " &amp; MID(Overall!M198, FIND(" ", Overall!M198) + 1, FIND(",", Overall!M198, FIND(" ", Overall!M198)) - FIND(" ", Overall!M198) - 1) &amp; ", " &amp; MID(Overall!M198, FIND(",", Overall!M198, FIND(",",Overall!M198) + 1) + 2, LEN(Overall!M198))),"")</f>
        <v>44742</v>
      </c>
      <c r="P196" s="7">
        <f>IF(Overall!N198&lt;&gt;"",DATEVALUE(MID(Overall!N198, FIND(",", Overall!N198) + 2, FIND(" ", Overall!N198) - FIND(",", Overall!N198) - 1) &amp; " " &amp; MID(Overall!N198, FIND(" ", Overall!N198) + 1, FIND(",", Overall!N198, FIND(" ", Overall!N198)) - FIND(" ", Overall!N198) - 1) &amp; ", " &amp; MID(Overall!N198, FIND(",", Overall!N198, FIND(",",Overall!N198) + 1) + 2, LEN(Overall!N198))),"")</f>
        <v>44510</v>
      </c>
      <c r="Q196" s="7">
        <f>IF(Overall!O198&lt;&gt;"",DATEVALUE(MID(Overall!O198, FIND(",", Overall!O198) + 2, FIND(" ", Overall!O198) - FIND(",", Overall!O198) - 1) &amp; " " &amp; MID(Overall!O198, FIND(" ", Overall!O198) + 1, FIND(",", Overall!O198, FIND(" ", Overall!O198)) - FIND(" ", Overall!O198) - 1) &amp; ", " &amp; MID(Overall!O198, FIND(",", Overall!O198, FIND(",",Overall!O198) + 1) + 2, LEN(Overall!O198))),"")</f>
        <v>44488</v>
      </c>
      <c r="R196" s="5">
        <f t="shared" si="6"/>
        <v>6</v>
      </c>
      <c r="S196" s="10">
        <f>IF(Overall!$A198&lt;&gt;"",IF(AND(MONTH($N196) &lt;= 1, MONTH($O196) &gt;= 1), IF($R196 &lt;&gt; "", $H196/$R196, ""), ""),"")</f>
        <v>100000</v>
      </c>
      <c r="T196" s="10">
        <f>IF(Overall!$A198&lt;&gt;"",IF(AND(MONTH($N196) &lt;= 2, MONTH($O196) &gt;= 2), IF($R196 &lt;&gt; "", $H196/$R196, ""), ""),"")</f>
        <v>100000</v>
      </c>
      <c r="U196" s="10">
        <f>IF(Overall!$A198&lt;&gt;"",IF(AND(MONTH($N196) &lt;= 3, MONTH($O196) &gt;= 3), IF($R196 &lt;&gt; "", $H196/$R196, ""), ""),"")</f>
        <v>100000</v>
      </c>
      <c r="V196" s="10">
        <f>IF(Overall!$A198&lt;&gt;"",IF(AND(MONTH($N196) &lt;= 4, MONTH($O196) &gt;= 4), IF($R196 &lt;&gt; "", $H196/$R196, ""), ""),"")</f>
        <v>100000</v>
      </c>
      <c r="W196" s="10">
        <f>IF(Overall!$A198&lt;&gt;"",IF(AND(MONTH($N196) &lt;= 5, MONTH($O196) &gt;= 5), IF($R196 &lt;&gt; "", $H196/$R196, ""), ""),"")</f>
        <v>100000</v>
      </c>
      <c r="X196" s="10">
        <f>IF(Overall!$A198&lt;&gt;"",IF(AND(MONTH($N196) &lt;= 6, MONTH($O196) &gt;= 6), IF($R196 &lt;&gt; "", $H196/$R196, ""), ""),"")</f>
        <v>100000</v>
      </c>
      <c r="Y196" s="10" t="str">
        <f>IF(Overall!$A198&lt;&gt;"",IF(AND(MONTH($N196) &lt;= 7, MONTH($O196) &gt;= 7 ), IF($R196 &lt;&gt; "", $H196/$R196, ""), ""),"")</f>
        <v/>
      </c>
      <c r="Z196" s="10" t="str">
        <f>IF(Overall!$A198&lt;&gt;"",IF(AND(MONTH($N196) &lt;= 8, MONTH($O196) &gt;= 8), IF($R196 &lt;&gt; "", $H196/$R196, ""), ""),"")</f>
        <v/>
      </c>
      <c r="AA196" s="10" t="str">
        <f>IF(Overall!$A198&lt;&gt;"",IF(AND(MONTH($N196) &lt;= 9, MONTH($O196) &gt;= 9), IF($R196 &lt;&gt; "", $H196/$R196, ""), ""),"")</f>
        <v/>
      </c>
      <c r="AB196" s="10" t="str">
        <f>IF(Overall!$A198&lt;&gt;"",IF(AND(MONTH($N196) &lt;= 10, MONTH($O196) &gt;= 10), IF($R196 &lt;&gt; "", $H196/$R196, ""), ""),"")</f>
        <v/>
      </c>
      <c r="AC196" s="10" t="str">
        <f>IF(Overall!$A198&lt;&gt;"",IF(AND(MONTH($N196) &lt;= 11, MONTH($O196) &gt;= 11), IF($R196 &lt;&gt; "", $H196/$R196, ""), ""),"")</f>
        <v/>
      </c>
      <c r="AD196" s="10" t="str">
        <f>IF(Overall!$A198&lt;&gt;"",IF(AND(MONTH($N196) &lt;= 12, MONTH($O196) &gt;= 12), IF($R196 &lt;&gt; "", $H196/$R196, ""), ""),"")</f>
        <v/>
      </c>
      <c r="AF196" s="10" t="str">
        <f ca="1">IFERROR(IF(AND(NOW()&lt;= EOMONTH(DATE(YEAR($O196),1, 1), 0), Overall!$A198&lt;&gt;"", MONTH($N196) &lt;= 1, MONTH($O196) &gt;= 1), IF($R196 &lt;&gt; "", $H196/$R196, ""), ""), "")</f>
        <v/>
      </c>
      <c r="AG196" s="10" t="str">
        <f ca="1">IFERROR(IF(AND(NOW()&lt;= EOMONTH(DATE(YEAR($O196),2, 1), 0), Overall!$A198&lt;&gt;"", MONTH($N196) &lt;= 2, MONTH($O196) &gt;= 2), IF($R196 &lt;&gt; "", $H196/$R196, ""), ""), "")</f>
        <v/>
      </c>
      <c r="AH196" s="10" t="str">
        <f ca="1">IFERROR(IF(AND(NOW()&lt;= EOMONTH(DATE(YEAR($O196),3, 1), 0), Overall!$A198&lt;&gt;"", MONTH($N196) &lt;= 3, MONTH($O196) &gt;= 3), IF($R196 &lt;&gt; "", $H196/$R196, ""), ""), "")</f>
        <v/>
      </c>
      <c r="AI196" s="10" t="str">
        <f ca="1">IFERROR(IF(AND(NOW()&lt;= EOMONTH(DATE(YEAR($O196),4, 1), 0), Overall!$A198&lt;&gt;"", MONTH($N196) &lt;= 4, MONTH($O196) &gt;= 4), IF($R196 &lt;&gt; "", $H196/$R196, ""), ""), "")</f>
        <v/>
      </c>
      <c r="AJ196" s="10" t="str">
        <f ca="1">IFERROR(IF(AND(NOW()&lt;= EOMONTH(DATE(YEAR($O196),5, 1), 0), Overall!$A198&lt;&gt;"", MONTH($N196) &lt;= 5, MONTH($O196) &gt;= 5), IF($R196 &lt;&gt; "", $H196/$R196, ""), ""), "")</f>
        <v/>
      </c>
      <c r="AK196" s="10" t="str">
        <f ca="1">IFERROR(IF(AND(NOW()&lt;= EOMONTH(DATE(YEAR($O196),6, 1), 0), Overall!$A198&lt;&gt;"", MONTH($N196) &lt;= 6, MONTH($O196) &gt;= 6), IF($R196 &lt;&gt; "", $H196/$R196, ""), ""), "")</f>
        <v/>
      </c>
      <c r="AL196" s="10" t="str">
        <f ca="1">IFERROR(IF(AND(NOW()&lt;= EOMONTH(DATE(YEAR($O196),7, 1), 0), Overall!$A198&lt;&gt;"", MONTH($N196) &lt;= 7, MONTH($O196) &gt;= 7), IF($R196 &lt;&gt; "", $H196/$R196, ""), ""), "")</f>
        <v/>
      </c>
      <c r="AM196" s="10" t="str">
        <f ca="1">IFERROR(IF(AND(NOW()&lt;= EOMONTH(DATE(YEAR($O196),8, 1), 0), Overall!$A198&lt;&gt;"", MONTH($N196) &lt;= 8, MONTH($O196) &gt;= 8), IF($R196 &lt;&gt; "", $H196/$R196, ""), ""), "")</f>
        <v/>
      </c>
      <c r="AN196" s="10" t="str">
        <f ca="1">IFERROR(IF(AND(NOW()&lt;= EOMONTH(DATE(YEAR($O196),9, 1), 0), Overall!$A198&lt;&gt;"", MONTH($N196) &lt;= 9, MONTH($O196) &gt;= 9), IF($R196 &lt;&gt; "", $H196/$R196, ""), ""), "")</f>
        <v/>
      </c>
      <c r="AO196" s="10" t="str">
        <f ca="1">IFERROR(IF(AND(NOW()&lt;= EOMONTH(DATE(YEAR($O196),10, 1), 0), Overall!$A198&lt;&gt;"", MONTH($N196) &lt;= 10, MONTH($O196) &gt;= 10), IF($R196 &lt;&gt; "", $H196/$R196, ""), ""), "")</f>
        <v/>
      </c>
      <c r="AP196" s="10" t="str">
        <f ca="1">IFERROR(IF(AND(NOW()&lt;= EOMONTH(DATE(YEAR($O196),11, 1), 0), Overall!$A198&lt;&gt;"", MONTH($N196) &lt;=11, MONTH($O196) &gt;= 11), IF($R196 &lt;&gt; "", $H196/$R196, ""), ""), "")</f>
        <v/>
      </c>
      <c r="AQ196" s="10" t="str">
        <f ca="1">IFERROR(IF(AND(NOW()&lt;= EOMONTH(DATE(YEAR($O196),12, 1), 0), Overall!$A198&lt;&gt;"", MONTH($N196) &lt;= 12, MONTH($O196) &gt;= 12), IF($R196 &lt;&gt; "", $H196/$R196, ""), ""), "")</f>
        <v/>
      </c>
      <c r="AR196" s="16">
        <f t="shared" ca="1" si="7"/>
        <v>0</v>
      </c>
    </row>
    <row r="197" spans="1:44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6">
        <f>IF(Overall!F199&lt;&gt;"",VALUE(Overall!F199),"")</f>
        <v>300000</v>
      </c>
      <c r="I197" s="6">
        <f>IF(Overall!G199&lt;&gt;"",VALUE(Overall!G199),"")</f>
        <v>63</v>
      </c>
      <c r="J197" s="6">
        <f>IF(Overall!H199&lt;&gt;"",VALUE(Overall!H199),"")</f>
        <v>38</v>
      </c>
      <c r="K197" s="6">
        <f>IF(Overall!I199&lt;&gt;"",VALUE(Overall!I199),"")</f>
        <v>2.1800000000000002</v>
      </c>
      <c r="L197" s="6">
        <f>IF(Overall!J199&lt;&gt;"",VALUE(Overall!J199),"")</f>
        <v>0.12</v>
      </c>
      <c r="M197" s="6">
        <f>IF(Overall!K199&lt;&gt;"",VALUE(Overall!K199),"")</f>
        <v>2.06</v>
      </c>
      <c r="N197" s="7">
        <f>IF(Overall!L199&lt;&gt;"",DATEVALUE(MID(Overall!L199, FIND(",", Overall!L199) + 2, FIND(" ", Overall!L199) - FIND(",", Overall!L199) - 1) &amp; " " &amp; MID(Overall!L199, FIND(" ", Overall!L199) + 1, FIND(",", Overall!L199, FIND(" ", Overall!L199)) - FIND(" ", Overall!L199) - 1) &amp; ", " &amp; MID(Overall!L199, FIND(",", Overall!L199, FIND(",",Overall!L199) + 1) + 2, LEN(Overall!L199))),"")</f>
        <v>44562</v>
      </c>
      <c r="O197" s="7">
        <f>IF(Overall!M199&lt;&gt;"",DATEVALUE(MID(Overall!M199, FIND(",", Overall!M199) + 2, FIND(" ", Overall!M199) - FIND(",", Overall!M199) - 1) &amp; " " &amp; MID(Overall!M199, FIND(" ", Overall!M199) + 1, FIND(",", Overall!M199, FIND(" ", Overall!M199)) - FIND(" ", Overall!M199) - 1) &amp; ", " &amp; MID(Overall!M199, FIND(",", Overall!M199, FIND(",",Overall!M199) + 1) + 2, LEN(Overall!M199))),"")</f>
        <v>44742</v>
      </c>
      <c r="P197" s="7">
        <f>IF(Overall!N199&lt;&gt;"",DATEVALUE(MID(Overall!N199, FIND(",", Overall!N199) + 2, FIND(" ", Overall!N199) - FIND(",", Overall!N199) - 1) &amp; " " &amp; MID(Overall!N199, FIND(" ", Overall!N199) + 1, FIND(",", Overall!N199, FIND(" ", Overall!N199)) - FIND(" ", Overall!N199) - 1) &amp; ", " &amp; MID(Overall!N199, FIND(",", Overall!N199, FIND(",",Overall!N199) + 1) + 2, LEN(Overall!N199))),"")</f>
        <v>44512</v>
      </c>
      <c r="Q197" s="7">
        <f>IF(Overall!O199&lt;&gt;"",DATEVALUE(MID(Overall!O199, FIND(",", Overall!O199) + 2, FIND(" ", Overall!O199) - FIND(",", Overall!O199) - 1) &amp; " " &amp; MID(Overall!O199, FIND(" ", Overall!O199) + 1, FIND(",", Overall!O199, FIND(" ", Overall!O199)) - FIND(" ", Overall!O199) - 1) &amp; ", " &amp; MID(Overall!O199, FIND(",", Overall!O199, FIND(",",Overall!O199) + 1) + 2, LEN(Overall!O199))),"")</f>
        <v>44489</v>
      </c>
      <c r="R197" s="5">
        <f t="shared" si="6"/>
        <v>6</v>
      </c>
      <c r="S197" s="10">
        <f>IF(Overall!$A199&lt;&gt;"",IF(AND(MONTH($N197) &lt;= 1, MONTH($O197) &gt;= 1), IF($R197 &lt;&gt; "", $H197/$R197, ""), ""),"")</f>
        <v>50000</v>
      </c>
      <c r="T197" s="10">
        <f>IF(Overall!$A199&lt;&gt;"",IF(AND(MONTH($N197) &lt;= 2, MONTH($O197) &gt;= 2), IF($R197 &lt;&gt; "", $H197/$R197, ""), ""),"")</f>
        <v>50000</v>
      </c>
      <c r="U197" s="10">
        <f>IF(Overall!$A199&lt;&gt;"",IF(AND(MONTH($N197) &lt;= 3, MONTH($O197) &gt;= 3), IF($R197 &lt;&gt; "", $H197/$R197, ""), ""),"")</f>
        <v>50000</v>
      </c>
      <c r="V197" s="10">
        <f>IF(Overall!$A199&lt;&gt;"",IF(AND(MONTH($N197) &lt;= 4, MONTH($O197) &gt;= 4), IF($R197 &lt;&gt; "", $H197/$R197, ""), ""),"")</f>
        <v>50000</v>
      </c>
      <c r="W197" s="10">
        <f>IF(Overall!$A199&lt;&gt;"",IF(AND(MONTH($N197) &lt;= 5, MONTH($O197) &gt;= 5), IF($R197 &lt;&gt; "", $H197/$R197, ""), ""),"")</f>
        <v>50000</v>
      </c>
      <c r="X197" s="10">
        <f>IF(Overall!$A199&lt;&gt;"",IF(AND(MONTH($N197) &lt;= 6, MONTH($O197) &gt;= 6), IF($R197 &lt;&gt; "", $H197/$R197, ""), ""),"")</f>
        <v>50000</v>
      </c>
      <c r="Y197" s="10" t="str">
        <f>IF(Overall!$A199&lt;&gt;"",IF(AND(MONTH($N197) &lt;= 7, MONTH($O197) &gt;= 7 ), IF($R197 &lt;&gt; "", $H197/$R197, ""), ""),"")</f>
        <v/>
      </c>
      <c r="Z197" s="10" t="str">
        <f>IF(Overall!$A199&lt;&gt;"",IF(AND(MONTH($N197) &lt;= 8, MONTH($O197) &gt;= 8), IF($R197 &lt;&gt; "", $H197/$R197, ""), ""),"")</f>
        <v/>
      </c>
      <c r="AA197" s="10" t="str">
        <f>IF(Overall!$A199&lt;&gt;"",IF(AND(MONTH($N197) &lt;= 9, MONTH($O197) &gt;= 9), IF($R197 &lt;&gt; "", $H197/$R197, ""), ""),"")</f>
        <v/>
      </c>
      <c r="AB197" s="10" t="str">
        <f>IF(Overall!$A199&lt;&gt;"",IF(AND(MONTH($N197) &lt;= 10, MONTH($O197) &gt;= 10), IF($R197 &lt;&gt; "", $H197/$R197, ""), ""),"")</f>
        <v/>
      </c>
      <c r="AC197" s="10" t="str">
        <f>IF(Overall!$A199&lt;&gt;"",IF(AND(MONTH($N197) &lt;= 11, MONTH($O197) &gt;= 11), IF($R197 &lt;&gt; "", $H197/$R197, ""), ""),"")</f>
        <v/>
      </c>
      <c r="AD197" s="10" t="str">
        <f>IF(Overall!$A199&lt;&gt;"",IF(AND(MONTH($N197) &lt;= 12, MONTH($O197) &gt;= 12), IF($R197 &lt;&gt; "", $H197/$R197, ""), ""),"")</f>
        <v/>
      </c>
      <c r="AF197" s="10" t="str">
        <f ca="1">IFERROR(IF(AND(NOW()&lt;= EOMONTH(DATE(YEAR($O197),1, 1), 0), Overall!$A199&lt;&gt;"", MONTH($N197) &lt;= 1, MONTH($O197) &gt;= 1), IF($R197 &lt;&gt; "", $H197/$R197, ""), ""), "")</f>
        <v/>
      </c>
      <c r="AG197" s="10" t="str">
        <f ca="1">IFERROR(IF(AND(NOW()&lt;= EOMONTH(DATE(YEAR($O197),2, 1), 0), Overall!$A199&lt;&gt;"", MONTH($N197) &lt;= 2, MONTH($O197) &gt;= 2), IF($R197 &lt;&gt; "", $H197/$R197, ""), ""), "")</f>
        <v/>
      </c>
      <c r="AH197" s="10" t="str">
        <f ca="1">IFERROR(IF(AND(NOW()&lt;= EOMONTH(DATE(YEAR($O197),3, 1), 0), Overall!$A199&lt;&gt;"", MONTH($N197) &lt;= 3, MONTH($O197) &gt;= 3), IF($R197 &lt;&gt; "", $H197/$R197, ""), ""), "")</f>
        <v/>
      </c>
      <c r="AI197" s="10" t="str">
        <f ca="1">IFERROR(IF(AND(NOW()&lt;= EOMONTH(DATE(YEAR($O197),4, 1), 0), Overall!$A199&lt;&gt;"", MONTH($N197) &lt;= 4, MONTH($O197) &gt;= 4), IF($R197 &lt;&gt; "", $H197/$R197, ""), ""), "")</f>
        <v/>
      </c>
      <c r="AJ197" s="10" t="str">
        <f ca="1">IFERROR(IF(AND(NOW()&lt;= EOMONTH(DATE(YEAR($O197),5, 1), 0), Overall!$A199&lt;&gt;"", MONTH($N197) &lt;= 5, MONTH($O197) &gt;= 5), IF($R197 &lt;&gt; "", $H197/$R197, ""), ""), "")</f>
        <v/>
      </c>
      <c r="AK197" s="10" t="str">
        <f ca="1">IFERROR(IF(AND(NOW()&lt;= EOMONTH(DATE(YEAR($O197),6, 1), 0), Overall!$A199&lt;&gt;"", MONTH($N197) &lt;= 6, MONTH($O197) &gt;= 6), IF($R197 &lt;&gt; "", $H197/$R197, ""), ""), "")</f>
        <v/>
      </c>
      <c r="AL197" s="10" t="str">
        <f ca="1">IFERROR(IF(AND(NOW()&lt;= EOMONTH(DATE(YEAR($O197),7, 1), 0), Overall!$A199&lt;&gt;"", MONTH($N197) &lt;= 7, MONTH($O197) &gt;= 7), IF($R197 &lt;&gt; "", $H197/$R197, ""), ""), "")</f>
        <v/>
      </c>
      <c r="AM197" s="10" t="str">
        <f ca="1">IFERROR(IF(AND(NOW()&lt;= EOMONTH(DATE(YEAR($O197),8, 1), 0), Overall!$A199&lt;&gt;"", MONTH($N197) &lt;= 8, MONTH($O197) &gt;= 8), IF($R197 &lt;&gt; "", $H197/$R197, ""), ""), "")</f>
        <v/>
      </c>
      <c r="AN197" s="10" t="str">
        <f ca="1">IFERROR(IF(AND(NOW()&lt;= EOMONTH(DATE(YEAR($O197),9, 1), 0), Overall!$A199&lt;&gt;"", MONTH($N197) &lt;= 9, MONTH($O197) &gt;= 9), IF($R197 &lt;&gt; "", $H197/$R197, ""), ""), "")</f>
        <v/>
      </c>
      <c r="AO197" s="10" t="str">
        <f ca="1">IFERROR(IF(AND(NOW()&lt;= EOMONTH(DATE(YEAR($O197),10, 1), 0), Overall!$A199&lt;&gt;"", MONTH($N197) &lt;= 10, MONTH($O197) &gt;= 10), IF($R197 &lt;&gt; "", $H197/$R197, ""), ""), "")</f>
        <v/>
      </c>
      <c r="AP197" s="10" t="str">
        <f ca="1">IFERROR(IF(AND(NOW()&lt;= EOMONTH(DATE(YEAR($O197),11, 1), 0), Overall!$A199&lt;&gt;"", MONTH($N197) &lt;=11, MONTH($O197) &gt;= 11), IF($R197 &lt;&gt; "", $H197/$R197, ""), ""), "")</f>
        <v/>
      </c>
      <c r="AQ197" s="10" t="str">
        <f ca="1">IFERROR(IF(AND(NOW()&lt;= EOMONTH(DATE(YEAR($O197),12, 1), 0), Overall!$A199&lt;&gt;"", MONTH($N197) &lt;= 12, MONTH($O197) &gt;= 12), IF($R197 &lt;&gt; "", $H197/$R197, ""), ""), "")</f>
        <v/>
      </c>
      <c r="AR197" s="16">
        <f t="shared" ca="1" si="7"/>
        <v>0</v>
      </c>
    </row>
    <row r="198" spans="1:44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6">
        <f>IF(Overall!F200&lt;&gt;"",VALUE(Overall!F200),"")</f>
        <v>1200000</v>
      </c>
      <c r="I198" s="6">
        <f>IF(Overall!G200&lt;&gt;"",VALUE(Overall!G200),"")</f>
        <v>63</v>
      </c>
      <c r="J198" s="6">
        <f>IF(Overall!H200&lt;&gt;"",VALUE(Overall!H200),"")</f>
        <v>40</v>
      </c>
      <c r="K198" s="6">
        <f>IF(Overall!I200&lt;&gt;"",VALUE(Overall!I200),"")</f>
        <v>3.75</v>
      </c>
      <c r="L198" s="6">
        <f>IF(Overall!J200&lt;&gt;"",VALUE(Overall!J200),"")</f>
        <v>0.6</v>
      </c>
      <c r="M198" s="6">
        <f>IF(Overall!K200&lt;&gt;"",VALUE(Overall!K200),"")</f>
        <v>3.15</v>
      </c>
      <c r="N198" s="7">
        <f>IF(Overall!L200&lt;&gt;"",DATEVALUE(MID(Overall!L200, FIND(",", Overall!L200) + 2, FIND(" ", Overall!L200) - FIND(",", Overall!L200) - 1) &amp; " " &amp; MID(Overall!L200, FIND(" ", Overall!L200) + 1, FIND(",", Overall!L200, FIND(" ", Overall!L200)) - FIND(" ", Overall!L200) - 1) &amp; ", " &amp; MID(Overall!L200, FIND(",", Overall!L200, FIND(",",Overall!L200) + 1) + 2, LEN(Overall!L200))),"")</f>
        <v>44562</v>
      </c>
      <c r="O198" s="7">
        <f>IF(Overall!M200&lt;&gt;"",DATEVALUE(MID(Overall!M200, FIND(",", Overall!M200) + 2, FIND(" ", Overall!M200) - FIND(",", Overall!M200) - 1) &amp; " " &amp; MID(Overall!M200, FIND(" ", Overall!M200) + 1, FIND(",", Overall!M200, FIND(" ", Overall!M200)) - FIND(" ", Overall!M200) - 1) &amp; ", " &amp; MID(Overall!M200, FIND(",", Overall!M200, FIND(",",Overall!M200) + 1) + 2, LEN(Overall!M200))),"")</f>
        <v>44926</v>
      </c>
      <c r="P198" s="7">
        <f>IF(Overall!N200&lt;&gt;"",DATEVALUE(MID(Overall!N200, FIND(",", Overall!N200) + 2, FIND(" ", Overall!N200) - FIND(",", Overall!N200) - 1) &amp; " " &amp; MID(Overall!N200, FIND(" ", Overall!N200) + 1, FIND(",", Overall!N200, FIND(" ", Overall!N200)) - FIND(" ", Overall!N200) - 1) &amp; ", " &amp; MID(Overall!N200, FIND(",", Overall!N200, FIND(",",Overall!N200) + 1) + 2, LEN(Overall!N200))),"")</f>
        <v>44512</v>
      </c>
      <c r="Q198" s="7">
        <f>IF(Overall!O200&lt;&gt;"",DATEVALUE(MID(Overall!O200, FIND(",", Overall!O200) + 2, FIND(" ", Overall!O200) - FIND(",", Overall!O200) - 1) &amp; " " &amp; MID(Overall!O200, FIND(" ", Overall!O200) + 1, FIND(",", Overall!O200, FIND(" ", Overall!O200)) - FIND(" ", Overall!O200) - 1) &amp; ", " &amp; MID(Overall!O200, FIND(",", Overall!O200, FIND(",",Overall!O200) + 1) + 2, LEN(Overall!O200))),"")</f>
        <v>44489</v>
      </c>
      <c r="R198" s="5">
        <f t="shared" si="6"/>
        <v>12</v>
      </c>
      <c r="S198" s="10">
        <f>IF(Overall!$A200&lt;&gt;"",IF(AND(MONTH($N198) &lt;= 1, MONTH($O198) &gt;= 1), IF($R198 &lt;&gt; "", $H198/$R198, ""), ""),"")</f>
        <v>100000</v>
      </c>
      <c r="T198" s="10">
        <f>IF(Overall!$A200&lt;&gt;"",IF(AND(MONTH($N198) &lt;= 2, MONTH($O198) &gt;= 2), IF($R198 &lt;&gt; "", $H198/$R198, ""), ""),"")</f>
        <v>100000</v>
      </c>
      <c r="U198" s="10">
        <f>IF(Overall!$A200&lt;&gt;"",IF(AND(MONTH($N198) &lt;= 3, MONTH($O198) &gt;= 3), IF($R198 &lt;&gt; "", $H198/$R198, ""), ""),"")</f>
        <v>100000</v>
      </c>
      <c r="V198" s="10">
        <f>IF(Overall!$A200&lt;&gt;"",IF(AND(MONTH($N198) &lt;= 4, MONTH($O198) &gt;= 4), IF($R198 &lt;&gt; "", $H198/$R198, ""), ""),"")</f>
        <v>100000</v>
      </c>
      <c r="W198" s="10">
        <f>IF(Overall!$A200&lt;&gt;"",IF(AND(MONTH($N198) &lt;= 5, MONTH($O198) &gt;= 5), IF($R198 &lt;&gt; "", $H198/$R198, ""), ""),"")</f>
        <v>100000</v>
      </c>
      <c r="X198" s="10">
        <f>IF(Overall!$A200&lt;&gt;"",IF(AND(MONTH($N198) &lt;= 6, MONTH($O198) &gt;= 6), IF($R198 &lt;&gt; "", $H198/$R198, ""), ""),"")</f>
        <v>100000</v>
      </c>
      <c r="Y198" s="10">
        <f>IF(Overall!$A200&lt;&gt;"",IF(AND(MONTH($N198) &lt;= 7, MONTH($O198) &gt;= 7 ), IF($R198 &lt;&gt; "", $H198/$R198, ""), ""),"")</f>
        <v>100000</v>
      </c>
      <c r="Z198" s="10">
        <f>IF(Overall!$A200&lt;&gt;"",IF(AND(MONTH($N198) &lt;= 8, MONTH($O198) &gt;= 8), IF($R198 &lt;&gt; "", $H198/$R198, ""), ""),"")</f>
        <v>100000</v>
      </c>
      <c r="AA198" s="10">
        <f>IF(Overall!$A200&lt;&gt;"",IF(AND(MONTH($N198) &lt;= 9, MONTH($O198) &gt;= 9), IF($R198 &lt;&gt; "", $H198/$R198, ""), ""),"")</f>
        <v>100000</v>
      </c>
      <c r="AB198" s="10">
        <f>IF(Overall!$A200&lt;&gt;"",IF(AND(MONTH($N198) &lt;= 10, MONTH($O198) &gt;= 10), IF($R198 &lt;&gt; "", $H198/$R198, ""), ""),"")</f>
        <v>100000</v>
      </c>
      <c r="AC198" s="10">
        <f>IF(Overall!$A200&lt;&gt;"",IF(AND(MONTH($N198) &lt;= 11, MONTH($O198) &gt;= 11), IF($R198 &lt;&gt; "", $H198/$R198, ""), ""),"")</f>
        <v>100000</v>
      </c>
      <c r="AD198" s="10">
        <f>IF(Overall!$A200&lt;&gt;"",IF(AND(MONTH($N198) &lt;= 12, MONTH($O198) &gt;= 12), IF($R198 &lt;&gt; "", $H198/$R198, ""), ""),"")</f>
        <v>100000</v>
      </c>
      <c r="AF198" s="10" t="str">
        <f ca="1">IFERROR(IF(AND(NOW()&lt;= EOMONTH(DATE(YEAR($O198),1, 1), 0), Overall!$A200&lt;&gt;"", MONTH($N198) &lt;= 1, MONTH($O198) &gt;= 1), IF($R198 &lt;&gt; "", $H198/$R198, ""), ""), "")</f>
        <v/>
      </c>
      <c r="AG198" s="10" t="str">
        <f ca="1">IFERROR(IF(AND(NOW()&lt;= EOMONTH(DATE(YEAR($O198),2, 1), 0), Overall!$A200&lt;&gt;"", MONTH($N198) &lt;= 2, MONTH($O198) &gt;= 2), IF($R198 &lt;&gt; "", $H198/$R198, ""), ""), "")</f>
        <v/>
      </c>
      <c r="AH198" s="10" t="str">
        <f ca="1">IFERROR(IF(AND(NOW()&lt;= EOMONTH(DATE(YEAR($O198),3, 1), 0), Overall!$A200&lt;&gt;"", MONTH($N198) &lt;= 3, MONTH($O198) &gt;= 3), IF($R198 &lt;&gt; "", $H198/$R198, ""), ""), "")</f>
        <v/>
      </c>
      <c r="AI198" s="10" t="str">
        <f ca="1">IFERROR(IF(AND(NOW()&lt;= EOMONTH(DATE(YEAR($O198),4, 1), 0), Overall!$A200&lt;&gt;"", MONTH($N198) &lt;= 4, MONTH($O198) &gt;= 4), IF($R198 &lt;&gt; "", $H198/$R198, ""), ""), "")</f>
        <v/>
      </c>
      <c r="AJ198" s="10" t="str">
        <f ca="1">IFERROR(IF(AND(NOW()&lt;= EOMONTH(DATE(YEAR($O198),5, 1), 0), Overall!$A200&lt;&gt;"", MONTH($N198) &lt;= 5, MONTH($O198) &gt;= 5), IF($R198 &lt;&gt; "", $H198/$R198, ""), ""), "")</f>
        <v/>
      </c>
      <c r="AK198" s="10" t="str">
        <f ca="1">IFERROR(IF(AND(NOW()&lt;= EOMONTH(DATE(YEAR($O198),6, 1), 0), Overall!$A200&lt;&gt;"", MONTH($N198) &lt;= 6, MONTH($O198) &gt;= 6), IF($R198 &lt;&gt; "", $H198/$R198, ""), ""), "")</f>
        <v/>
      </c>
      <c r="AL198" s="10" t="str">
        <f ca="1">IFERROR(IF(AND(NOW()&lt;= EOMONTH(DATE(YEAR($O198),7, 1), 0), Overall!$A200&lt;&gt;"", MONTH($N198) &lt;= 7, MONTH($O198) &gt;= 7), IF($R198 &lt;&gt; "", $H198/$R198, ""), ""), "")</f>
        <v/>
      </c>
      <c r="AM198" s="10" t="str">
        <f ca="1">IFERROR(IF(AND(NOW()&lt;= EOMONTH(DATE(YEAR($O198),8, 1), 0), Overall!$A200&lt;&gt;"", MONTH($N198) &lt;= 8, MONTH($O198) &gt;= 8), IF($R198 &lt;&gt; "", $H198/$R198, ""), ""), "")</f>
        <v/>
      </c>
      <c r="AN198" s="10" t="str">
        <f ca="1">IFERROR(IF(AND(NOW()&lt;= EOMONTH(DATE(YEAR($O198),9, 1), 0), Overall!$A200&lt;&gt;"", MONTH($N198) &lt;= 9, MONTH($O198) &gt;= 9), IF($R198 &lt;&gt; "", $H198/$R198, ""), ""), "")</f>
        <v/>
      </c>
      <c r="AO198" s="10" t="str">
        <f ca="1">IFERROR(IF(AND(NOW()&lt;= EOMONTH(DATE(YEAR($O198),10, 1), 0), Overall!$A200&lt;&gt;"", MONTH($N198) &lt;= 10, MONTH($O198) &gt;= 10), IF($R198 &lt;&gt; "", $H198/$R198, ""), ""), "")</f>
        <v/>
      </c>
      <c r="AP198" s="10" t="str">
        <f ca="1">IFERROR(IF(AND(NOW()&lt;= EOMONTH(DATE(YEAR($O198),11, 1), 0), Overall!$A200&lt;&gt;"", MONTH($N198) &lt;=11, MONTH($O198) &gt;= 11), IF($R198 &lt;&gt; "", $H198/$R198, ""), ""), "")</f>
        <v/>
      </c>
      <c r="AQ198" s="10" t="str">
        <f ca="1">IFERROR(IF(AND(NOW()&lt;= EOMONTH(DATE(YEAR($O198),12, 1), 0), Overall!$A200&lt;&gt;"", MONTH($N198) &lt;= 12, MONTH($O198) &gt;= 12), IF($R198 &lt;&gt; "", $H198/$R198, ""), ""), "")</f>
        <v/>
      </c>
      <c r="AR198" s="16">
        <f t="shared" ca="1" si="7"/>
        <v>0</v>
      </c>
    </row>
    <row r="199" spans="1:44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6">
        <f>IF(Overall!F201&lt;&gt;"",VALUE(Overall!F201),"")</f>
        <v>600000</v>
      </c>
      <c r="I199" s="6">
        <f>IF(Overall!G201&lt;&gt;"",VALUE(Overall!G201),"")</f>
        <v>63</v>
      </c>
      <c r="J199" s="6">
        <f>IF(Overall!H201&lt;&gt;"",VALUE(Overall!H201),"")</f>
        <v>39</v>
      </c>
      <c r="K199" s="6">
        <f>IF(Overall!I201&lt;&gt;"",VALUE(Overall!I201),"")</f>
        <v>2.23</v>
      </c>
      <c r="L199" s="6">
        <f>IF(Overall!J201&lt;&gt;"",VALUE(Overall!J201),"")</f>
        <v>0.2</v>
      </c>
      <c r="M199" s="6">
        <f>IF(Overall!K201&lt;&gt;"",VALUE(Overall!K201),"")</f>
        <v>2.0299999999999998</v>
      </c>
      <c r="N199" s="7">
        <f>IF(Overall!L201&lt;&gt;"",DATEVALUE(MID(Overall!L201, FIND(",", Overall!L201) + 2, FIND(" ", Overall!L201) - FIND(",", Overall!L201) - 1) &amp; " " &amp; MID(Overall!L201, FIND(" ", Overall!L201) + 1, FIND(",", Overall!L201, FIND(" ", Overall!L201)) - FIND(" ", Overall!L201) - 1) &amp; ", " &amp; MID(Overall!L201, FIND(",", Overall!L201, FIND(",",Overall!L201) + 1) + 2, LEN(Overall!L201))),"")</f>
        <v>44562</v>
      </c>
      <c r="O199" s="7">
        <f>IF(Overall!M201&lt;&gt;"",DATEVALUE(MID(Overall!M201, FIND(",", Overall!M201) + 2, FIND(" ", Overall!M201) - FIND(",", Overall!M201) - 1) &amp; " " &amp; MID(Overall!M201, FIND(" ", Overall!M201) + 1, FIND(",", Overall!M201, FIND(" ", Overall!M201)) - FIND(" ", Overall!M201) - 1) &amp; ", " &amp; MID(Overall!M201, FIND(",", Overall!M201, FIND(",",Overall!M201) + 1) + 2, LEN(Overall!M201))),"")</f>
        <v>44742</v>
      </c>
      <c r="P199" s="7">
        <f>IF(Overall!N201&lt;&gt;"",DATEVALUE(MID(Overall!N201, FIND(",", Overall!N201) + 2, FIND(" ", Overall!N201) - FIND(",", Overall!N201) - 1) &amp; " " &amp; MID(Overall!N201, FIND(" ", Overall!N201) + 1, FIND(",", Overall!N201, FIND(" ", Overall!N201)) - FIND(" ", Overall!N201) - 1) &amp; ", " &amp; MID(Overall!N201, FIND(",", Overall!N201, FIND(",",Overall!N201) + 1) + 2, LEN(Overall!N201))),"")</f>
        <v>44512</v>
      </c>
      <c r="Q199" s="7">
        <f>IF(Overall!O201&lt;&gt;"",DATEVALUE(MID(Overall!O201, FIND(",", Overall!O201) + 2, FIND(" ", Overall!O201) - FIND(",", Overall!O201) - 1) &amp; " " &amp; MID(Overall!O201, FIND(" ", Overall!O201) + 1, FIND(",", Overall!O201, FIND(" ", Overall!O201)) - FIND(" ", Overall!O201) - 1) &amp; ", " &amp; MID(Overall!O201, FIND(",", Overall!O201, FIND(",",Overall!O201) + 1) + 2, LEN(Overall!O201))),"")</f>
        <v>44489</v>
      </c>
      <c r="R199" s="5">
        <f t="shared" si="6"/>
        <v>6</v>
      </c>
      <c r="S199" s="10">
        <f>IF(Overall!$A201&lt;&gt;"",IF(AND(MONTH($N199) &lt;= 1, MONTH($O199) &gt;= 1), IF($R199 &lt;&gt; "", $H199/$R199, ""), ""),"")</f>
        <v>100000</v>
      </c>
      <c r="T199" s="10">
        <f>IF(Overall!$A201&lt;&gt;"",IF(AND(MONTH($N199) &lt;= 2, MONTH($O199) &gt;= 2), IF($R199 &lt;&gt; "", $H199/$R199, ""), ""),"")</f>
        <v>100000</v>
      </c>
      <c r="U199" s="10">
        <f>IF(Overall!$A201&lt;&gt;"",IF(AND(MONTH($N199) &lt;= 3, MONTH($O199) &gt;= 3), IF($R199 &lt;&gt; "", $H199/$R199, ""), ""),"")</f>
        <v>100000</v>
      </c>
      <c r="V199" s="10">
        <f>IF(Overall!$A201&lt;&gt;"",IF(AND(MONTH($N199) &lt;= 4, MONTH($O199) &gt;= 4), IF($R199 &lt;&gt; "", $H199/$R199, ""), ""),"")</f>
        <v>100000</v>
      </c>
      <c r="W199" s="10">
        <f>IF(Overall!$A201&lt;&gt;"",IF(AND(MONTH($N199) &lt;= 5, MONTH($O199) &gt;= 5), IF($R199 &lt;&gt; "", $H199/$R199, ""), ""),"")</f>
        <v>100000</v>
      </c>
      <c r="X199" s="10">
        <f>IF(Overall!$A201&lt;&gt;"",IF(AND(MONTH($N199) &lt;= 6, MONTH($O199) &gt;= 6), IF($R199 &lt;&gt; "", $H199/$R199, ""), ""),"")</f>
        <v>100000</v>
      </c>
      <c r="Y199" s="10" t="str">
        <f>IF(Overall!$A201&lt;&gt;"",IF(AND(MONTH($N199) &lt;= 7, MONTH($O199) &gt;= 7 ), IF($R199 &lt;&gt; "", $H199/$R199, ""), ""),"")</f>
        <v/>
      </c>
      <c r="Z199" s="10" t="str">
        <f>IF(Overall!$A201&lt;&gt;"",IF(AND(MONTH($N199) &lt;= 8, MONTH($O199) &gt;= 8), IF($R199 &lt;&gt; "", $H199/$R199, ""), ""),"")</f>
        <v/>
      </c>
      <c r="AA199" s="10" t="str">
        <f>IF(Overall!$A201&lt;&gt;"",IF(AND(MONTH($N199) &lt;= 9, MONTH($O199) &gt;= 9), IF($R199 &lt;&gt; "", $H199/$R199, ""), ""),"")</f>
        <v/>
      </c>
      <c r="AB199" s="10" t="str">
        <f>IF(Overall!$A201&lt;&gt;"",IF(AND(MONTH($N199) &lt;= 10, MONTH($O199) &gt;= 10), IF($R199 &lt;&gt; "", $H199/$R199, ""), ""),"")</f>
        <v/>
      </c>
      <c r="AC199" s="10" t="str">
        <f>IF(Overall!$A201&lt;&gt;"",IF(AND(MONTH($N199) &lt;= 11, MONTH($O199) &gt;= 11), IF($R199 &lt;&gt; "", $H199/$R199, ""), ""),"")</f>
        <v/>
      </c>
      <c r="AD199" s="10" t="str">
        <f>IF(Overall!$A201&lt;&gt;"",IF(AND(MONTH($N199) &lt;= 12, MONTH($O199) &gt;= 12), IF($R199 &lt;&gt; "", $H199/$R199, ""), ""),"")</f>
        <v/>
      </c>
      <c r="AF199" s="10" t="str">
        <f ca="1">IFERROR(IF(AND(NOW()&lt;= EOMONTH(DATE(YEAR($O199),1, 1), 0), Overall!$A201&lt;&gt;"", MONTH($N199) &lt;= 1, MONTH($O199) &gt;= 1), IF($R199 &lt;&gt; "", $H199/$R199, ""), ""), "")</f>
        <v/>
      </c>
      <c r="AG199" s="10" t="str">
        <f ca="1">IFERROR(IF(AND(NOW()&lt;= EOMONTH(DATE(YEAR($O199),2, 1), 0), Overall!$A201&lt;&gt;"", MONTH($N199) &lt;= 2, MONTH($O199) &gt;= 2), IF($R199 &lt;&gt; "", $H199/$R199, ""), ""), "")</f>
        <v/>
      </c>
      <c r="AH199" s="10" t="str">
        <f ca="1">IFERROR(IF(AND(NOW()&lt;= EOMONTH(DATE(YEAR($O199),3, 1), 0), Overall!$A201&lt;&gt;"", MONTH($N199) &lt;= 3, MONTH($O199) &gt;= 3), IF($R199 &lt;&gt; "", $H199/$R199, ""), ""), "")</f>
        <v/>
      </c>
      <c r="AI199" s="10" t="str">
        <f ca="1">IFERROR(IF(AND(NOW()&lt;= EOMONTH(DATE(YEAR($O199),4, 1), 0), Overall!$A201&lt;&gt;"", MONTH($N199) &lt;= 4, MONTH($O199) &gt;= 4), IF($R199 &lt;&gt; "", $H199/$R199, ""), ""), "")</f>
        <v/>
      </c>
      <c r="AJ199" s="10" t="str">
        <f ca="1">IFERROR(IF(AND(NOW()&lt;= EOMONTH(DATE(YEAR($O199),5, 1), 0), Overall!$A201&lt;&gt;"", MONTH($N199) &lt;= 5, MONTH($O199) &gt;= 5), IF($R199 &lt;&gt; "", $H199/$R199, ""), ""), "")</f>
        <v/>
      </c>
      <c r="AK199" s="10" t="str">
        <f ca="1">IFERROR(IF(AND(NOW()&lt;= EOMONTH(DATE(YEAR($O199),6, 1), 0), Overall!$A201&lt;&gt;"", MONTH($N199) &lt;= 6, MONTH($O199) &gt;= 6), IF($R199 &lt;&gt; "", $H199/$R199, ""), ""), "")</f>
        <v/>
      </c>
      <c r="AL199" s="10" t="str">
        <f ca="1">IFERROR(IF(AND(NOW()&lt;= EOMONTH(DATE(YEAR($O199),7, 1), 0), Overall!$A201&lt;&gt;"", MONTH($N199) &lt;= 7, MONTH($O199) &gt;= 7), IF($R199 &lt;&gt; "", $H199/$R199, ""), ""), "")</f>
        <v/>
      </c>
      <c r="AM199" s="10" t="str">
        <f ca="1">IFERROR(IF(AND(NOW()&lt;= EOMONTH(DATE(YEAR($O199),8, 1), 0), Overall!$A201&lt;&gt;"", MONTH($N199) &lt;= 8, MONTH($O199) &gt;= 8), IF($R199 &lt;&gt; "", $H199/$R199, ""), ""), "")</f>
        <v/>
      </c>
      <c r="AN199" s="10" t="str">
        <f ca="1">IFERROR(IF(AND(NOW()&lt;= EOMONTH(DATE(YEAR($O199),9, 1), 0), Overall!$A201&lt;&gt;"", MONTH($N199) &lt;= 9, MONTH($O199) &gt;= 9), IF($R199 &lt;&gt; "", $H199/$R199, ""), ""), "")</f>
        <v/>
      </c>
      <c r="AO199" s="10" t="str">
        <f ca="1">IFERROR(IF(AND(NOW()&lt;= EOMONTH(DATE(YEAR($O199),10, 1), 0), Overall!$A201&lt;&gt;"", MONTH($N199) &lt;= 10, MONTH($O199) &gt;= 10), IF($R199 &lt;&gt; "", $H199/$R199, ""), ""), "")</f>
        <v/>
      </c>
      <c r="AP199" s="10" t="str">
        <f ca="1">IFERROR(IF(AND(NOW()&lt;= EOMONTH(DATE(YEAR($O199),11, 1), 0), Overall!$A201&lt;&gt;"", MONTH($N199) &lt;=11, MONTH($O199) &gt;= 11), IF($R199 &lt;&gt; "", $H199/$R199, ""), ""), "")</f>
        <v/>
      </c>
      <c r="AQ199" s="10" t="str">
        <f ca="1">IFERROR(IF(AND(NOW()&lt;= EOMONTH(DATE(YEAR($O199),12, 1), 0), Overall!$A201&lt;&gt;"", MONTH($N199) &lt;= 12, MONTH($O199) &gt;= 12), IF($R199 &lt;&gt; "", $H199/$R199, ""), ""), "")</f>
        <v/>
      </c>
      <c r="AR199" s="16">
        <f t="shared" ca="1" si="7"/>
        <v>0</v>
      </c>
    </row>
    <row r="200" spans="1:44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6">
        <f>IF(Overall!F202&lt;&gt;"",VALUE(Overall!F202),"")</f>
        <v>300000</v>
      </c>
      <c r="I200" s="6">
        <f>IF(Overall!G202&lt;&gt;"",VALUE(Overall!G202),"")</f>
        <v>64</v>
      </c>
      <c r="J200" s="6">
        <f>IF(Overall!H202&lt;&gt;"",VALUE(Overall!H202),"")</f>
        <v>40</v>
      </c>
      <c r="K200" s="6">
        <f>IF(Overall!I202&lt;&gt;"",VALUE(Overall!I202),"")</f>
        <v>2.27</v>
      </c>
      <c r="L200" s="6">
        <f>IF(Overall!J202&lt;&gt;"",VALUE(Overall!J202),"")</f>
        <v>0.17</v>
      </c>
      <c r="M200" s="6">
        <f>IF(Overall!K202&lt;&gt;"",VALUE(Overall!K202),"")</f>
        <v>2.1</v>
      </c>
      <c r="N200" s="7">
        <f>IF(Overall!L202&lt;&gt;"",DATEVALUE(MID(Overall!L202, FIND(",", Overall!L202) + 2, FIND(" ", Overall!L202) - FIND(",", Overall!L202) - 1) &amp; " " &amp; MID(Overall!L202, FIND(" ", Overall!L202) + 1, FIND(",", Overall!L202, FIND(" ", Overall!L202)) - FIND(" ", Overall!L202) - 1) &amp; ", " &amp; MID(Overall!L202, FIND(",", Overall!L202, FIND(",",Overall!L202) + 1) + 2, LEN(Overall!L202))),"")</f>
        <v>44562</v>
      </c>
      <c r="O200" s="7">
        <f>IF(Overall!M202&lt;&gt;"",DATEVALUE(MID(Overall!M202, FIND(",", Overall!M202) + 2, FIND(" ", Overall!M202) - FIND(",", Overall!M202) - 1) &amp; " " &amp; MID(Overall!M202, FIND(" ", Overall!M202) + 1, FIND(",", Overall!M202, FIND(" ", Overall!M202)) - FIND(" ", Overall!M202) - 1) &amp; ", " &amp; MID(Overall!M202, FIND(",", Overall!M202, FIND(",",Overall!M202) + 1) + 2, LEN(Overall!M202))),"")</f>
        <v>44742</v>
      </c>
      <c r="P200" s="7">
        <f>IF(Overall!N202&lt;&gt;"",DATEVALUE(MID(Overall!N202, FIND(",", Overall!N202) + 2, FIND(" ", Overall!N202) - FIND(",", Overall!N202) - 1) &amp; " " &amp; MID(Overall!N202, FIND(" ", Overall!N202) + 1, FIND(",", Overall!N202, FIND(" ", Overall!N202)) - FIND(" ", Overall!N202) - 1) &amp; ", " &amp; MID(Overall!N202, FIND(",", Overall!N202, FIND(",",Overall!N202) + 1) + 2, LEN(Overall!N202))),"")</f>
        <v>44512</v>
      </c>
      <c r="Q200" s="7">
        <f>IF(Overall!O202&lt;&gt;"",DATEVALUE(MID(Overall!O202, FIND(",", Overall!O202) + 2, FIND(" ", Overall!O202) - FIND(",", Overall!O202) - 1) &amp; " " &amp; MID(Overall!O202, FIND(" ", Overall!O202) + 1, FIND(",", Overall!O202, FIND(" ", Overall!O202)) - FIND(" ", Overall!O202) - 1) &amp; ", " &amp; MID(Overall!O202, FIND(",", Overall!O202, FIND(",",Overall!O202) + 1) + 2, LEN(Overall!O202))),"")</f>
        <v>44489</v>
      </c>
      <c r="R200" s="5">
        <f t="shared" si="6"/>
        <v>6</v>
      </c>
      <c r="S200" s="10">
        <f>IF(Overall!$A202&lt;&gt;"",IF(AND(MONTH($N200) &lt;= 1, MONTH($O200) &gt;= 1), IF($R200 &lt;&gt; "", $H200/$R200, ""), ""),"")</f>
        <v>50000</v>
      </c>
      <c r="T200" s="10">
        <f>IF(Overall!$A202&lt;&gt;"",IF(AND(MONTH($N200) &lt;= 2, MONTH($O200) &gt;= 2), IF($R200 &lt;&gt; "", $H200/$R200, ""), ""),"")</f>
        <v>50000</v>
      </c>
      <c r="U200" s="10">
        <f>IF(Overall!$A202&lt;&gt;"",IF(AND(MONTH($N200) &lt;= 3, MONTH($O200) &gt;= 3), IF($R200 &lt;&gt; "", $H200/$R200, ""), ""),"")</f>
        <v>50000</v>
      </c>
      <c r="V200" s="10">
        <f>IF(Overall!$A202&lt;&gt;"",IF(AND(MONTH($N200) &lt;= 4, MONTH($O200) &gt;= 4), IF($R200 &lt;&gt; "", $H200/$R200, ""), ""),"")</f>
        <v>50000</v>
      </c>
      <c r="W200" s="10">
        <f>IF(Overall!$A202&lt;&gt;"",IF(AND(MONTH($N200) &lt;= 5, MONTH($O200) &gt;= 5), IF($R200 &lt;&gt; "", $H200/$R200, ""), ""),"")</f>
        <v>50000</v>
      </c>
      <c r="X200" s="10">
        <f>IF(Overall!$A202&lt;&gt;"",IF(AND(MONTH($N200) &lt;= 6, MONTH($O200) &gt;= 6), IF($R200 &lt;&gt; "", $H200/$R200, ""), ""),"")</f>
        <v>50000</v>
      </c>
      <c r="Y200" s="10" t="str">
        <f>IF(Overall!$A202&lt;&gt;"",IF(AND(MONTH($N200) &lt;= 7, MONTH($O200) &gt;= 7 ), IF($R200 &lt;&gt; "", $H200/$R200, ""), ""),"")</f>
        <v/>
      </c>
      <c r="Z200" s="10" t="str">
        <f>IF(Overall!$A202&lt;&gt;"",IF(AND(MONTH($N200) &lt;= 8, MONTH($O200) &gt;= 8), IF($R200 &lt;&gt; "", $H200/$R200, ""), ""),"")</f>
        <v/>
      </c>
      <c r="AA200" s="10" t="str">
        <f>IF(Overall!$A202&lt;&gt;"",IF(AND(MONTH($N200) &lt;= 9, MONTH($O200) &gt;= 9), IF($R200 &lt;&gt; "", $H200/$R200, ""), ""),"")</f>
        <v/>
      </c>
      <c r="AB200" s="10" t="str">
        <f>IF(Overall!$A202&lt;&gt;"",IF(AND(MONTH($N200) &lt;= 10, MONTH($O200) &gt;= 10), IF($R200 &lt;&gt; "", $H200/$R200, ""), ""),"")</f>
        <v/>
      </c>
      <c r="AC200" s="10" t="str">
        <f>IF(Overall!$A202&lt;&gt;"",IF(AND(MONTH($N200) &lt;= 11, MONTH($O200) &gt;= 11), IF($R200 &lt;&gt; "", $H200/$R200, ""), ""),"")</f>
        <v/>
      </c>
      <c r="AD200" s="10" t="str">
        <f>IF(Overall!$A202&lt;&gt;"",IF(AND(MONTH($N200) &lt;= 12, MONTH($O200) &gt;= 12), IF($R200 &lt;&gt; "", $H200/$R200, ""), ""),"")</f>
        <v/>
      </c>
      <c r="AF200" s="10" t="str">
        <f ca="1">IFERROR(IF(AND(NOW()&lt;= EOMONTH(DATE(YEAR($O200),1, 1), 0), Overall!$A202&lt;&gt;"", MONTH($N200) &lt;= 1, MONTH($O200) &gt;= 1), IF($R200 &lt;&gt; "", $H200/$R200, ""), ""), "")</f>
        <v/>
      </c>
      <c r="AG200" s="10" t="str">
        <f ca="1">IFERROR(IF(AND(NOW()&lt;= EOMONTH(DATE(YEAR($O200),2, 1), 0), Overall!$A202&lt;&gt;"", MONTH($N200) &lt;= 2, MONTH($O200) &gt;= 2), IF($R200 &lt;&gt; "", $H200/$R200, ""), ""), "")</f>
        <v/>
      </c>
      <c r="AH200" s="10" t="str">
        <f ca="1">IFERROR(IF(AND(NOW()&lt;= EOMONTH(DATE(YEAR($O200),3, 1), 0), Overall!$A202&lt;&gt;"", MONTH($N200) &lt;= 3, MONTH($O200) &gt;= 3), IF($R200 &lt;&gt; "", $H200/$R200, ""), ""), "")</f>
        <v/>
      </c>
      <c r="AI200" s="10" t="str">
        <f ca="1">IFERROR(IF(AND(NOW()&lt;= EOMONTH(DATE(YEAR($O200),4, 1), 0), Overall!$A202&lt;&gt;"", MONTH($N200) &lt;= 4, MONTH($O200) &gt;= 4), IF($R200 &lt;&gt; "", $H200/$R200, ""), ""), "")</f>
        <v/>
      </c>
      <c r="AJ200" s="10" t="str">
        <f ca="1">IFERROR(IF(AND(NOW()&lt;= EOMONTH(DATE(YEAR($O200),5, 1), 0), Overall!$A202&lt;&gt;"", MONTH($N200) &lt;= 5, MONTH($O200) &gt;= 5), IF($R200 &lt;&gt; "", $H200/$R200, ""), ""), "")</f>
        <v/>
      </c>
      <c r="AK200" s="10" t="str">
        <f ca="1">IFERROR(IF(AND(NOW()&lt;= EOMONTH(DATE(YEAR($O200),6, 1), 0), Overall!$A202&lt;&gt;"", MONTH($N200) &lt;= 6, MONTH($O200) &gt;= 6), IF($R200 &lt;&gt; "", $H200/$R200, ""), ""), "")</f>
        <v/>
      </c>
      <c r="AL200" s="10" t="str">
        <f ca="1">IFERROR(IF(AND(NOW()&lt;= EOMONTH(DATE(YEAR($O200),7, 1), 0), Overall!$A202&lt;&gt;"", MONTH($N200) &lt;= 7, MONTH($O200) &gt;= 7), IF($R200 &lt;&gt; "", $H200/$R200, ""), ""), "")</f>
        <v/>
      </c>
      <c r="AM200" s="10" t="str">
        <f ca="1">IFERROR(IF(AND(NOW()&lt;= EOMONTH(DATE(YEAR($O200),8, 1), 0), Overall!$A202&lt;&gt;"", MONTH($N200) &lt;= 8, MONTH($O200) &gt;= 8), IF($R200 &lt;&gt; "", $H200/$R200, ""), ""), "")</f>
        <v/>
      </c>
      <c r="AN200" s="10" t="str">
        <f ca="1">IFERROR(IF(AND(NOW()&lt;= EOMONTH(DATE(YEAR($O200),9, 1), 0), Overall!$A202&lt;&gt;"", MONTH($N200) &lt;= 9, MONTH($O200) &gt;= 9), IF($R200 &lt;&gt; "", $H200/$R200, ""), ""), "")</f>
        <v/>
      </c>
      <c r="AO200" s="10" t="str">
        <f ca="1">IFERROR(IF(AND(NOW()&lt;= EOMONTH(DATE(YEAR($O200),10, 1), 0), Overall!$A202&lt;&gt;"", MONTH($N200) &lt;= 10, MONTH($O200) &gt;= 10), IF($R200 &lt;&gt; "", $H200/$R200, ""), ""), "")</f>
        <v/>
      </c>
      <c r="AP200" s="10" t="str">
        <f ca="1">IFERROR(IF(AND(NOW()&lt;= EOMONTH(DATE(YEAR($O200),11, 1), 0), Overall!$A202&lt;&gt;"", MONTH($N200) &lt;=11, MONTH($O200) &gt;= 11), IF($R200 &lt;&gt; "", $H200/$R200, ""), ""), "")</f>
        <v/>
      </c>
      <c r="AQ200" s="10" t="str">
        <f ca="1">IFERROR(IF(AND(NOW()&lt;= EOMONTH(DATE(YEAR($O200),12, 1), 0), Overall!$A202&lt;&gt;"", MONTH($N200) &lt;= 12, MONTH($O200) &gt;= 12), IF($R200 &lt;&gt; "", $H200/$R200, ""), ""), "")</f>
        <v/>
      </c>
      <c r="AR200" s="16">
        <f t="shared" ca="1" si="7"/>
        <v>0</v>
      </c>
    </row>
    <row r="201" spans="1:44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6">
        <f>IF(Overall!F203&lt;&gt;"",VALUE(Overall!F203),"")</f>
        <v>525000</v>
      </c>
      <c r="I201" s="6">
        <f>IF(Overall!G203&lt;&gt;"",VALUE(Overall!G203),"")</f>
        <v>64</v>
      </c>
      <c r="J201" s="6">
        <f>IF(Overall!H203&lt;&gt;"",VALUE(Overall!H203),"")</f>
        <v>40</v>
      </c>
      <c r="K201" s="6">
        <f>IF(Overall!I203&lt;&gt;"",VALUE(Overall!I203),"")</f>
        <v>2.41</v>
      </c>
      <c r="L201" s="6">
        <f>IF(Overall!J203&lt;&gt;"",VALUE(Overall!J203),"")</f>
        <v>0.27</v>
      </c>
      <c r="M201" s="6">
        <f>IF(Overall!K203&lt;&gt;"",VALUE(Overall!K203),"")</f>
        <v>2.14</v>
      </c>
      <c r="N201" s="7">
        <f>IF(Overall!L203&lt;&gt;"",DATEVALUE(MID(Overall!L203, FIND(",", Overall!L203) + 2, FIND(" ", Overall!L203) - FIND(",", Overall!L203) - 1) &amp; " " &amp; MID(Overall!L203, FIND(" ", Overall!L203) + 1, FIND(",", Overall!L203, FIND(" ", Overall!L203)) - FIND(" ", Overall!L203) - 1) &amp; ", " &amp; MID(Overall!L203, FIND(",", Overall!L203, FIND(",",Overall!L203) + 1) + 2, LEN(Overall!L203))),"")</f>
        <v>44562</v>
      </c>
      <c r="O201" s="7">
        <f>IF(Overall!M203&lt;&gt;"",DATEVALUE(MID(Overall!M203, FIND(",", Overall!M203) + 2, FIND(" ", Overall!M203) - FIND(",", Overall!M203) - 1) &amp; " " &amp; MID(Overall!M203, FIND(" ", Overall!M203) + 1, FIND(",", Overall!M203, FIND(" ", Overall!M203)) - FIND(" ", Overall!M203) - 1) &amp; ", " &amp; MID(Overall!M203, FIND(",", Overall!M203, FIND(",",Overall!M203) + 1) + 2, LEN(Overall!M203))),"")</f>
        <v>44742</v>
      </c>
      <c r="P201" s="7">
        <f>IF(Overall!N203&lt;&gt;"",DATEVALUE(MID(Overall!N203, FIND(",", Overall!N203) + 2, FIND(" ", Overall!N203) - FIND(",", Overall!N203) - 1) &amp; " " &amp; MID(Overall!N203, FIND(" ", Overall!N203) + 1, FIND(",", Overall!N203, FIND(" ", Overall!N203)) - FIND(" ", Overall!N203) - 1) &amp; ", " &amp; MID(Overall!N203, FIND(",", Overall!N203, FIND(",",Overall!N203) + 1) + 2, LEN(Overall!N203))),"")</f>
        <v>44512</v>
      </c>
      <c r="Q201" s="7">
        <f>IF(Overall!O203&lt;&gt;"",DATEVALUE(MID(Overall!O203, FIND(",", Overall!O203) + 2, FIND(" ", Overall!O203) - FIND(",", Overall!O203) - 1) &amp; " " &amp; MID(Overall!O203, FIND(" ", Overall!O203) + 1, FIND(",", Overall!O203, FIND(" ", Overall!O203)) - FIND(" ", Overall!O203) - 1) &amp; ", " &amp; MID(Overall!O203, FIND(",", Overall!O203, FIND(",",Overall!O203) + 1) + 2, LEN(Overall!O203))),"")</f>
        <v>44489</v>
      </c>
      <c r="R201" s="5">
        <f t="shared" si="6"/>
        <v>6</v>
      </c>
      <c r="S201" s="10">
        <f>IF(Overall!$A203&lt;&gt;"",IF(AND(MONTH($N201) &lt;= 1, MONTH($O201) &gt;= 1), IF($R201 &lt;&gt; "", $H201/$R201, ""), ""),"")</f>
        <v>87500</v>
      </c>
      <c r="T201" s="10">
        <f>IF(Overall!$A203&lt;&gt;"",IF(AND(MONTH($N201) &lt;= 2, MONTH($O201) &gt;= 2), IF($R201 &lt;&gt; "", $H201/$R201, ""), ""),"")</f>
        <v>87500</v>
      </c>
      <c r="U201" s="10">
        <f>IF(Overall!$A203&lt;&gt;"",IF(AND(MONTH($N201) &lt;= 3, MONTH($O201) &gt;= 3), IF($R201 &lt;&gt; "", $H201/$R201, ""), ""),"")</f>
        <v>87500</v>
      </c>
      <c r="V201" s="10">
        <f>IF(Overall!$A203&lt;&gt;"",IF(AND(MONTH($N201) &lt;= 4, MONTH($O201) &gt;= 4), IF($R201 &lt;&gt; "", $H201/$R201, ""), ""),"")</f>
        <v>87500</v>
      </c>
      <c r="W201" s="10">
        <f>IF(Overall!$A203&lt;&gt;"",IF(AND(MONTH($N201) &lt;= 5, MONTH($O201) &gt;= 5), IF($R201 &lt;&gt; "", $H201/$R201, ""), ""),"")</f>
        <v>87500</v>
      </c>
      <c r="X201" s="10">
        <f>IF(Overall!$A203&lt;&gt;"",IF(AND(MONTH($N201) &lt;= 6, MONTH($O201) &gt;= 6), IF($R201 &lt;&gt; "", $H201/$R201, ""), ""),"")</f>
        <v>87500</v>
      </c>
      <c r="Y201" s="10" t="str">
        <f>IF(Overall!$A203&lt;&gt;"",IF(AND(MONTH($N201) &lt;= 7, MONTH($O201) &gt;= 7 ), IF($R201 &lt;&gt; "", $H201/$R201, ""), ""),"")</f>
        <v/>
      </c>
      <c r="Z201" s="10" t="str">
        <f>IF(Overall!$A203&lt;&gt;"",IF(AND(MONTH($N201) &lt;= 8, MONTH($O201) &gt;= 8), IF($R201 &lt;&gt; "", $H201/$R201, ""), ""),"")</f>
        <v/>
      </c>
      <c r="AA201" s="10" t="str">
        <f>IF(Overall!$A203&lt;&gt;"",IF(AND(MONTH($N201) &lt;= 9, MONTH($O201) &gt;= 9), IF($R201 &lt;&gt; "", $H201/$R201, ""), ""),"")</f>
        <v/>
      </c>
      <c r="AB201" s="10" t="str">
        <f>IF(Overall!$A203&lt;&gt;"",IF(AND(MONTH($N201) &lt;= 10, MONTH($O201) &gt;= 10), IF($R201 &lt;&gt; "", $H201/$R201, ""), ""),"")</f>
        <v/>
      </c>
      <c r="AC201" s="10" t="str">
        <f>IF(Overall!$A203&lt;&gt;"",IF(AND(MONTH($N201) &lt;= 11, MONTH($O201) &gt;= 11), IF($R201 &lt;&gt; "", $H201/$R201, ""), ""),"")</f>
        <v/>
      </c>
      <c r="AD201" s="10" t="str">
        <f>IF(Overall!$A203&lt;&gt;"",IF(AND(MONTH($N201) &lt;= 12, MONTH($O201) &gt;= 12), IF($R201 &lt;&gt; "", $H201/$R201, ""), ""),"")</f>
        <v/>
      </c>
      <c r="AF201" s="10" t="str">
        <f ca="1">IFERROR(IF(AND(NOW()&lt;= EOMONTH(DATE(YEAR($O201),1, 1), 0), Overall!$A203&lt;&gt;"", MONTH($N201) &lt;= 1, MONTH($O201) &gt;= 1), IF($R201 &lt;&gt; "", $H201/$R201, ""), ""), "")</f>
        <v/>
      </c>
      <c r="AG201" s="10" t="str">
        <f ca="1">IFERROR(IF(AND(NOW()&lt;= EOMONTH(DATE(YEAR($O201),2, 1), 0), Overall!$A203&lt;&gt;"", MONTH($N201) &lt;= 2, MONTH($O201) &gt;= 2), IF($R201 &lt;&gt; "", $H201/$R201, ""), ""), "")</f>
        <v/>
      </c>
      <c r="AH201" s="10" t="str">
        <f ca="1">IFERROR(IF(AND(NOW()&lt;= EOMONTH(DATE(YEAR($O201),3, 1), 0), Overall!$A203&lt;&gt;"", MONTH($N201) &lt;= 3, MONTH($O201) &gt;= 3), IF($R201 &lt;&gt; "", $H201/$R201, ""), ""), "")</f>
        <v/>
      </c>
      <c r="AI201" s="10" t="str">
        <f ca="1">IFERROR(IF(AND(NOW()&lt;= EOMONTH(DATE(YEAR($O201),4, 1), 0), Overall!$A203&lt;&gt;"", MONTH($N201) &lt;= 4, MONTH($O201) &gt;= 4), IF($R201 &lt;&gt; "", $H201/$R201, ""), ""), "")</f>
        <v/>
      </c>
      <c r="AJ201" s="10" t="str">
        <f ca="1">IFERROR(IF(AND(NOW()&lt;= EOMONTH(DATE(YEAR($O201),5, 1), 0), Overall!$A203&lt;&gt;"", MONTH($N201) &lt;= 5, MONTH($O201) &gt;= 5), IF($R201 &lt;&gt; "", $H201/$R201, ""), ""), "")</f>
        <v/>
      </c>
      <c r="AK201" s="10" t="str">
        <f ca="1">IFERROR(IF(AND(NOW()&lt;= EOMONTH(DATE(YEAR($O201),6, 1), 0), Overall!$A203&lt;&gt;"", MONTH($N201) &lt;= 6, MONTH($O201) &gt;= 6), IF($R201 &lt;&gt; "", $H201/$R201, ""), ""), "")</f>
        <v/>
      </c>
      <c r="AL201" s="10" t="str">
        <f ca="1">IFERROR(IF(AND(NOW()&lt;= EOMONTH(DATE(YEAR($O201),7, 1), 0), Overall!$A203&lt;&gt;"", MONTH($N201) &lt;= 7, MONTH($O201) &gt;= 7), IF($R201 &lt;&gt; "", $H201/$R201, ""), ""), "")</f>
        <v/>
      </c>
      <c r="AM201" s="10" t="str">
        <f ca="1">IFERROR(IF(AND(NOW()&lt;= EOMONTH(DATE(YEAR($O201),8, 1), 0), Overall!$A203&lt;&gt;"", MONTH($N201) &lt;= 8, MONTH($O201) &gt;= 8), IF($R201 &lt;&gt; "", $H201/$R201, ""), ""), "")</f>
        <v/>
      </c>
      <c r="AN201" s="10" t="str">
        <f ca="1">IFERROR(IF(AND(NOW()&lt;= EOMONTH(DATE(YEAR($O201),9, 1), 0), Overall!$A203&lt;&gt;"", MONTH($N201) &lt;= 9, MONTH($O201) &gt;= 9), IF($R201 &lt;&gt; "", $H201/$R201, ""), ""), "")</f>
        <v/>
      </c>
      <c r="AO201" s="10" t="str">
        <f ca="1">IFERROR(IF(AND(NOW()&lt;= EOMONTH(DATE(YEAR($O201),10, 1), 0), Overall!$A203&lt;&gt;"", MONTH($N201) &lt;= 10, MONTH($O201) &gt;= 10), IF($R201 &lt;&gt; "", $H201/$R201, ""), ""), "")</f>
        <v/>
      </c>
      <c r="AP201" s="10" t="str">
        <f ca="1">IFERROR(IF(AND(NOW()&lt;= EOMONTH(DATE(YEAR($O201),11, 1), 0), Overall!$A203&lt;&gt;"", MONTH($N201) &lt;=11, MONTH($O201) &gt;= 11), IF($R201 &lt;&gt; "", $H201/$R201, ""), ""), "")</f>
        <v/>
      </c>
      <c r="AQ201" s="10" t="str">
        <f ca="1">IFERROR(IF(AND(NOW()&lt;= EOMONTH(DATE(YEAR($O201),12, 1), 0), Overall!$A203&lt;&gt;"", MONTH($N201) &lt;= 12, MONTH($O201) &gt;= 12), IF($R201 &lt;&gt; "", $H201/$R201, ""), ""), "")</f>
        <v/>
      </c>
      <c r="AR201" s="16">
        <f t="shared" ca="1" si="7"/>
        <v>0</v>
      </c>
    </row>
    <row r="202" spans="1:44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6">
        <f>IF(Overall!F204&lt;&gt;"",VALUE(Overall!F204),"")</f>
        <v>300000</v>
      </c>
      <c r="I202" s="6">
        <f>IF(Overall!G204&lt;&gt;"",VALUE(Overall!G204),"")</f>
        <v>64</v>
      </c>
      <c r="J202" s="6">
        <f>IF(Overall!H204&lt;&gt;"",VALUE(Overall!H204),"")</f>
        <v>40</v>
      </c>
      <c r="K202" s="6">
        <f>IF(Overall!I204&lt;&gt;"",VALUE(Overall!I204),"")</f>
        <v>2.36</v>
      </c>
      <c r="L202" s="6">
        <f>IF(Overall!J204&lt;&gt;"",VALUE(Overall!J204),"")</f>
        <v>0.23</v>
      </c>
      <c r="M202" s="6">
        <f>IF(Overall!K204&lt;&gt;"",VALUE(Overall!K204),"")</f>
        <v>2.13</v>
      </c>
      <c r="N202" s="7">
        <f>IF(Overall!L204&lt;&gt;"",DATEVALUE(MID(Overall!L204, FIND(",", Overall!L204) + 2, FIND(" ", Overall!L204) - FIND(",", Overall!L204) - 1) &amp; " " &amp; MID(Overall!L204, FIND(" ", Overall!L204) + 1, FIND(",", Overall!L204, FIND(" ", Overall!L204)) - FIND(" ", Overall!L204) - 1) &amp; ", " &amp; MID(Overall!L204, FIND(",", Overall!L204, FIND(",",Overall!L204) + 1) + 2, LEN(Overall!L204))),"")</f>
        <v>44562</v>
      </c>
      <c r="O202" s="7">
        <f>IF(Overall!M204&lt;&gt;"",DATEVALUE(MID(Overall!M204, FIND(",", Overall!M204) + 2, FIND(" ", Overall!M204) - FIND(",", Overall!M204) - 1) &amp; " " &amp; MID(Overall!M204, FIND(" ", Overall!M204) + 1, FIND(",", Overall!M204, FIND(" ", Overall!M204)) - FIND(" ", Overall!M204) - 1) &amp; ", " &amp; MID(Overall!M204, FIND(",", Overall!M204, FIND(",",Overall!M204) + 1) + 2, LEN(Overall!M204))),"")</f>
        <v>44742</v>
      </c>
      <c r="P202" s="7">
        <f>IF(Overall!N204&lt;&gt;"",DATEVALUE(MID(Overall!N204, FIND(",", Overall!N204) + 2, FIND(" ", Overall!N204) - FIND(",", Overall!N204) - 1) &amp; " " &amp; MID(Overall!N204, FIND(" ", Overall!N204) + 1, FIND(",", Overall!N204, FIND(" ", Overall!N204)) - FIND(" ", Overall!N204) - 1) &amp; ", " &amp; MID(Overall!N204, FIND(",", Overall!N204, FIND(",",Overall!N204) + 1) + 2, LEN(Overall!N204))),"")</f>
        <v>44512</v>
      </c>
      <c r="Q202" s="7">
        <f>IF(Overall!O204&lt;&gt;"",DATEVALUE(MID(Overall!O204, FIND(",", Overall!O204) + 2, FIND(" ", Overall!O204) - FIND(",", Overall!O204) - 1) &amp; " " &amp; MID(Overall!O204, FIND(" ", Overall!O204) + 1, FIND(",", Overall!O204, FIND(" ", Overall!O204)) - FIND(" ", Overall!O204) - 1) &amp; ", " &amp; MID(Overall!O204, FIND(",", Overall!O204, FIND(",",Overall!O204) + 1) + 2, LEN(Overall!O204))),"")</f>
        <v>44489</v>
      </c>
      <c r="R202" s="5">
        <f t="shared" si="6"/>
        <v>6</v>
      </c>
      <c r="S202" s="10">
        <f>IF(Overall!$A204&lt;&gt;"",IF(AND(MONTH($N202) &lt;= 1, MONTH($O202) &gt;= 1), IF($R202 &lt;&gt; "", $H202/$R202, ""), ""),"")</f>
        <v>50000</v>
      </c>
      <c r="T202" s="10">
        <f>IF(Overall!$A204&lt;&gt;"",IF(AND(MONTH($N202) &lt;= 2, MONTH($O202) &gt;= 2), IF($R202 &lt;&gt; "", $H202/$R202, ""), ""),"")</f>
        <v>50000</v>
      </c>
      <c r="U202" s="10">
        <f>IF(Overall!$A204&lt;&gt;"",IF(AND(MONTH($N202) &lt;= 3, MONTH($O202) &gt;= 3), IF($R202 &lt;&gt; "", $H202/$R202, ""), ""),"")</f>
        <v>50000</v>
      </c>
      <c r="V202" s="10">
        <f>IF(Overall!$A204&lt;&gt;"",IF(AND(MONTH($N202) &lt;= 4, MONTH($O202) &gt;= 4), IF($R202 &lt;&gt; "", $H202/$R202, ""), ""),"")</f>
        <v>50000</v>
      </c>
      <c r="W202" s="10">
        <f>IF(Overall!$A204&lt;&gt;"",IF(AND(MONTH($N202) &lt;= 5, MONTH($O202) &gt;= 5), IF($R202 &lt;&gt; "", $H202/$R202, ""), ""),"")</f>
        <v>50000</v>
      </c>
      <c r="X202" s="10">
        <f>IF(Overall!$A204&lt;&gt;"",IF(AND(MONTH($N202) &lt;= 6, MONTH($O202) &gt;= 6), IF($R202 &lt;&gt; "", $H202/$R202, ""), ""),"")</f>
        <v>50000</v>
      </c>
      <c r="Y202" s="10" t="str">
        <f>IF(Overall!$A204&lt;&gt;"",IF(AND(MONTH($N202) &lt;= 7, MONTH($O202) &gt;= 7 ), IF($R202 &lt;&gt; "", $H202/$R202, ""), ""),"")</f>
        <v/>
      </c>
      <c r="Z202" s="10" t="str">
        <f>IF(Overall!$A204&lt;&gt;"",IF(AND(MONTH($N202) &lt;= 8, MONTH($O202) &gt;= 8), IF($R202 &lt;&gt; "", $H202/$R202, ""), ""),"")</f>
        <v/>
      </c>
      <c r="AA202" s="10" t="str">
        <f>IF(Overall!$A204&lt;&gt;"",IF(AND(MONTH($N202) &lt;= 9, MONTH($O202) &gt;= 9), IF($R202 &lt;&gt; "", $H202/$R202, ""), ""),"")</f>
        <v/>
      </c>
      <c r="AB202" s="10" t="str">
        <f>IF(Overall!$A204&lt;&gt;"",IF(AND(MONTH($N202) &lt;= 10, MONTH($O202) &gt;= 10), IF($R202 &lt;&gt; "", $H202/$R202, ""), ""),"")</f>
        <v/>
      </c>
      <c r="AC202" s="10" t="str">
        <f>IF(Overall!$A204&lt;&gt;"",IF(AND(MONTH($N202) &lt;= 11, MONTH($O202) &gt;= 11), IF($R202 &lt;&gt; "", $H202/$R202, ""), ""),"")</f>
        <v/>
      </c>
      <c r="AD202" s="10" t="str">
        <f>IF(Overall!$A204&lt;&gt;"",IF(AND(MONTH($N202) &lt;= 12, MONTH($O202) &gt;= 12), IF($R202 &lt;&gt; "", $H202/$R202, ""), ""),"")</f>
        <v/>
      </c>
      <c r="AF202" s="10" t="str">
        <f ca="1">IFERROR(IF(AND(NOW()&lt;= EOMONTH(DATE(YEAR($O202),1, 1), 0), Overall!$A204&lt;&gt;"", MONTH($N202) &lt;= 1, MONTH($O202) &gt;= 1), IF($R202 &lt;&gt; "", $H202/$R202, ""), ""), "")</f>
        <v/>
      </c>
      <c r="AG202" s="10" t="str">
        <f ca="1">IFERROR(IF(AND(NOW()&lt;= EOMONTH(DATE(YEAR($O202),2, 1), 0), Overall!$A204&lt;&gt;"", MONTH($N202) &lt;= 2, MONTH($O202) &gt;= 2), IF($R202 &lt;&gt; "", $H202/$R202, ""), ""), "")</f>
        <v/>
      </c>
      <c r="AH202" s="10" t="str">
        <f ca="1">IFERROR(IF(AND(NOW()&lt;= EOMONTH(DATE(YEAR($O202),3, 1), 0), Overall!$A204&lt;&gt;"", MONTH($N202) &lt;= 3, MONTH($O202) &gt;= 3), IF($R202 &lt;&gt; "", $H202/$R202, ""), ""), "")</f>
        <v/>
      </c>
      <c r="AI202" s="10" t="str">
        <f ca="1">IFERROR(IF(AND(NOW()&lt;= EOMONTH(DATE(YEAR($O202),4, 1), 0), Overall!$A204&lt;&gt;"", MONTH($N202) &lt;= 4, MONTH($O202) &gt;= 4), IF($R202 &lt;&gt; "", $H202/$R202, ""), ""), "")</f>
        <v/>
      </c>
      <c r="AJ202" s="10" t="str">
        <f ca="1">IFERROR(IF(AND(NOW()&lt;= EOMONTH(DATE(YEAR($O202),5, 1), 0), Overall!$A204&lt;&gt;"", MONTH($N202) &lt;= 5, MONTH($O202) &gt;= 5), IF($R202 &lt;&gt; "", $H202/$R202, ""), ""), "")</f>
        <v/>
      </c>
      <c r="AK202" s="10" t="str">
        <f ca="1">IFERROR(IF(AND(NOW()&lt;= EOMONTH(DATE(YEAR($O202),6, 1), 0), Overall!$A204&lt;&gt;"", MONTH($N202) &lt;= 6, MONTH($O202) &gt;= 6), IF($R202 &lt;&gt; "", $H202/$R202, ""), ""), "")</f>
        <v/>
      </c>
      <c r="AL202" s="10" t="str">
        <f ca="1">IFERROR(IF(AND(NOW()&lt;= EOMONTH(DATE(YEAR($O202),7, 1), 0), Overall!$A204&lt;&gt;"", MONTH($N202) &lt;= 7, MONTH($O202) &gt;= 7), IF($R202 &lt;&gt; "", $H202/$R202, ""), ""), "")</f>
        <v/>
      </c>
      <c r="AM202" s="10" t="str">
        <f ca="1">IFERROR(IF(AND(NOW()&lt;= EOMONTH(DATE(YEAR($O202),8, 1), 0), Overall!$A204&lt;&gt;"", MONTH($N202) &lt;= 8, MONTH($O202) &gt;= 8), IF($R202 &lt;&gt; "", $H202/$R202, ""), ""), "")</f>
        <v/>
      </c>
      <c r="AN202" s="10" t="str">
        <f ca="1">IFERROR(IF(AND(NOW()&lt;= EOMONTH(DATE(YEAR($O202),9, 1), 0), Overall!$A204&lt;&gt;"", MONTH($N202) &lt;= 9, MONTH($O202) &gt;= 9), IF($R202 &lt;&gt; "", $H202/$R202, ""), ""), "")</f>
        <v/>
      </c>
      <c r="AO202" s="10" t="str">
        <f ca="1">IFERROR(IF(AND(NOW()&lt;= EOMONTH(DATE(YEAR($O202),10, 1), 0), Overall!$A204&lt;&gt;"", MONTH($N202) &lt;= 10, MONTH($O202) &gt;= 10), IF($R202 &lt;&gt; "", $H202/$R202, ""), ""), "")</f>
        <v/>
      </c>
      <c r="AP202" s="10" t="str">
        <f ca="1">IFERROR(IF(AND(NOW()&lt;= EOMONTH(DATE(YEAR($O202),11, 1), 0), Overall!$A204&lt;&gt;"", MONTH($N202) &lt;=11, MONTH($O202) &gt;= 11), IF($R202 &lt;&gt; "", $H202/$R202, ""), ""), "")</f>
        <v/>
      </c>
      <c r="AQ202" s="10" t="str">
        <f ca="1">IFERROR(IF(AND(NOW()&lt;= EOMONTH(DATE(YEAR($O202),12, 1), 0), Overall!$A204&lt;&gt;"", MONTH($N202) &lt;= 12, MONTH($O202) &gt;= 12), IF($R202 &lt;&gt; "", $H202/$R202, ""), ""), "")</f>
        <v/>
      </c>
      <c r="AR202" s="16">
        <f t="shared" ca="1" si="7"/>
        <v>0</v>
      </c>
    </row>
    <row r="203" spans="1:44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6">
        <f>IF(Overall!F205&lt;&gt;"",VALUE(Overall!F205),"")</f>
        <v>300000</v>
      </c>
      <c r="I203" s="6">
        <f>IF(Overall!G205&lt;&gt;"",VALUE(Overall!G205),"")</f>
        <v>63</v>
      </c>
      <c r="J203" s="6">
        <f>IF(Overall!H205&lt;&gt;"",VALUE(Overall!H205),"")</f>
        <v>38</v>
      </c>
      <c r="K203" s="6">
        <f>IF(Overall!I205&lt;&gt;"",VALUE(Overall!I205),"")</f>
        <v>2.19</v>
      </c>
      <c r="L203" s="6">
        <f>IF(Overall!J205&lt;&gt;"",VALUE(Overall!J205),"")</f>
        <v>0.1</v>
      </c>
      <c r="M203" s="6">
        <f>IF(Overall!K205&lt;&gt;"",VALUE(Overall!K205),"")</f>
        <v>2.09</v>
      </c>
      <c r="N203" s="7">
        <f>IF(Overall!L205&lt;&gt;"",DATEVALUE(MID(Overall!L205, FIND(",", Overall!L205) + 2, FIND(" ", Overall!L205) - FIND(",", Overall!L205) - 1) &amp; " " &amp; MID(Overall!L205, FIND(" ", Overall!L205) + 1, FIND(",", Overall!L205, FIND(" ", Overall!L205)) - FIND(" ", Overall!L205) - 1) &amp; ", " &amp; MID(Overall!L205, FIND(",", Overall!L205, FIND(",",Overall!L205) + 1) + 2, LEN(Overall!L205))),"")</f>
        <v>44562</v>
      </c>
      <c r="O203" s="7">
        <f>IF(Overall!M205&lt;&gt;"",DATEVALUE(MID(Overall!M205, FIND(",", Overall!M205) + 2, FIND(" ", Overall!M205) - FIND(",", Overall!M205) - 1) &amp; " " &amp; MID(Overall!M205, FIND(" ", Overall!M205) + 1, FIND(",", Overall!M205, FIND(" ", Overall!M205)) - FIND(" ", Overall!M205) - 1) &amp; ", " &amp; MID(Overall!M205, FIND(",", Overall!M205, FIND(",",Overall!M205) + 1) + 2, LEN(Overall!M205))),"")</f>
        <v>44742</v>
      </c>
      <c r="P203" s="7">
        <f>IF(Overall!N205&lt;&gt;"",DATEVALUE(MID(Overall!N205, FIND(",", Overall!N205) + 2, FIND(" ", Overall!N205) - FIND(",", Overall!N205) - 1) &amp; " " &amp; MID(Overall!N205, FIND(" ", Overall!N205) + 1, FIND(",", Overall!N205, FIND(" ", Overall!N205)) - FIND(" ", Overall!N205) - 1) &amp; ", " &amp; MID(Overall!N205, FIND(",", Overall!N205, FIND(",",Overall!N205) + 1) + 2, LEN(Overall!N205))),"")</f>
        <v>44512</v>
      </c>
      <c r="Q203" s="7">
        <f>IF(Overall!O205&lt;&gt;"",DATEVALUE(MID(Overall!O205, FIND(",", Overall!O205) + 2, FIND(" ", Overall!O205) - FIND(",", Overall!O205) - 1) &amp; " " &amp; MID(Overall!O205, FIND(" ", Overall!O205) + 1, FIND(",", Overall!O205, FIND(" ", Overall!O205)) - FIND(" ", Overall!O205) - 1) &amp; ", " &amp; MID(Overall!O205, FIND(",", Overall!O205, FIND(",",Overall!O205) + 1) + 2, LEN(Overall!O205))),"")</f>
        <v>44489</v>
      </c>
      <c r="R203" s="5">
        <f t="shared" si="6"/>
        <v>6</v>
      </c>
      <c r="S203" s="10">
        <f>IF(Overall!$A205&lt;&gt;"",IF(AND(MONTH($N203) &lt;= 1, MONTH($O203) &gt;= 1), IF($R203 &lt;&gt; "", $H203/$R203, ""), ""),"")</f>
        <v>50000</v>
      </c>
      <c r="T203" s="10">
        <f>IF(Overall!$A205&lt;&gt;"",IF(AND(MONTH($N203) &lt;= 2, MONTH($O203) &gt;= 2), IF($R203 &lt;&gt; "", $H203/$R203, ""), ""),"")</f>
        <v>50000</v>
      </c>
      <c r="U203" s="10">
        <f>IF(Overall!$A205&lt;&gt;"",IF(AND(MONTH($N203) &lt;= 3, MONTH($O203) &gt;= 3), IF($R203 &lt;&gt; "", $H203/$R203, ""), ""),"")</f>
        <v>50000</v>
      </c>
      <c r="V203" s="10">
        <f>IF(Overall!$A205&lt;&gt;"",IF(AND(MONTH($N203) &lt;= 4, MONTH($O203) &gt;= 4), IF($R203 &lt;&gt; "", $H203/$R203, ""), ""),"")</f>
        <v>50000</v>
      </c>
      <c r="W203" s="10">
        <f>IF(Overall!$A205&lt;&gt;"",IF(AND(MONTH($N203) &lt;= 5, MONTH($O203) &gt;= 5), IF($R203 &lt;&gt; "", $H203/$R203, ""), ""),"")</f>
        <v>50000</v>
      </c>
      <c r="X203" s="10">
        <f>IF(Overall!$A205&lt;&gt;"",IF(AND(MONTH($N203) &lt;= 6, MONTH($O203) &gt;= 6), IF($R203 &lt;&gt; "", $H203/$R203, ""), ""),"")</f>
        <v>50000</v>
      </c>
      <c r="Y203" s="10" t="str">
        <f>IF(Overall!$A205&lt;&gt;"",IF(AND(MONTH($N203) &lt;= 7, MONTH($O203) &gt;= 7 ), IF($R203 &lt;&gt; "", $H203/$R203, ""), ""),"")</f>
        <v/>
      </c>
      <c r="Z203" s="10" t="str">
        <f>IF(Overall!$A205&lt;&gt;"",IF(AND(MONTH($N203) &lt;= 8, MONTH($O203) &gt;= 8), IF($R203 &lt;&gt; "", $H203/$R203, ""), ""),"")</f>
        <v/>
      </c>
      <c r="AA203" s="10" t="str">
        <f>IF(Overall!$A205&lt;&gt;"",IF(AND(MONTH($N203) &lt;= 9, MONTH($O203) &gt;= 9), IF($R203 &lt;&gt; "", $H203/$R203, ""), ""),"")</f>
        <v/>
      </c>
      <c r="AB203" s="10" t="str">
        <f>IF(Overall!$A205&lt;&gt;"",IF(AND(MONTH($N203) &lt;= 10, MONTH($O203) &gt;= 10), IF($R203 &lt;&gt; "", $H203/$R203, ""), ""),"")</f>
        <v/>
      </c>
      <c r="AC203" s="10" t="str">
        <f>IF(Overall!$A205&lt;&gt;"",IF(AND(MONTH($N203) &lt;= 11, MONTH($O203) &gt;= 11), IF($R203 &lt;&gt; "", $H203/$R203, ""), ""),"")</f>
        <v/>
      </c>
      <c r="AD203" s="10" t="str">
        <f>IF(Overall!$A205&lt;&gt;"",IF(AND(MONTH($N203) &lt;= 12, MONTH($O203) &gt;= 12), IF($R203 &lt;&gt; "", $H203/$R203, ""), ""),"")</f>
        <v/>
      </c>
      <c r="AF203" s="10" t="str">
        <f ca="1">IFERROR(IF(AND(NOW()&lt;= EOMONTH(DATE(YEAR($O203),1, 1), 0), Overall!$A205&lt;&gt;"", MONTH($N203) &lt;= 1, MONTH($O203) &gt;= 1), IF($R203 &lt;&gt; "", $H203/$R203, ""), ""), "")</f>
        <v/>
      </c>
      <c r="AG203" s="10" t="str">
        <f ca="1">IFERROR(IF(AND(NOW()&lt;= EOMONTH(DATE(YEAR($O203),2, 1), 0), Overall!$A205&lt;&gt;"", MONTH($N203) &lt;= 2, MONTH($O203) &gt;= 2), IF($R203 &lt;&gt; "", $H203/$R203, ""), ""), "")</f>
        <v/>
      </c>
      <c r="AH203" s="10" t="str">
        <f ca="1">IFERROR(IF(AND(NOW()&lt;= EOMONTH(DATE(YEAR($O203),3, 1), 0), Overall!$A205&lt;&gt;"", MONTH($N203) &lt;= 3, MONTH($O203) &gt;= 3), IF($R203 &lt;&gt; "", $H203/$R203, ""), ""), "")</f>
        <v/>
      </c>
      <c r="AI203" s="10" t="str">
        <f ca="1">IFERROR(IF(AND(NOW()&lt;= EOMONTH(DATE(YEAR($O203),4, 1), 0), Overall!$A205&lt;&gt;"", MONTH($N203) &lt;= 4, MONTH($O203) &gt;= 4), IF($R203 &lt;&gt; "", $H203/$R203, ""), ""), "")</f>
        <v/>
      </c>
      <c r="AJ203" s="10" t="str">
        <f ca="1">IFERROR(IF(AND(NOW()&lt;= EOMONTH(DATE(YEAR($O203),5, 1), 0), Overall!$A205&lt;&gt;"", MONTH($N203) &lt;= 5, MONTH($O203) &gt;= 5), IF($R203 &lt;&gt; "", $H203/$R203, ""), ""), "")</f>
        <v/>
      </c>
      <c r="AK203" s="10" t="str">
        <f ca="1">IFERROR(IF(AND(NOW()&lt;= EOMONTH(DATE(YEAR($O203),6, 1), 0), Overall!$A205&lt;&gt;"", MONTH($N203) &lt;= 6, MONTH($O203) &gt;= 6), IF($R203 &lt;&gt; "", $H203/$R203, ""), ""), "")</f>
        <v/>
      </c>
      <c r="AL203" s="10" t="str">
        <f ca="1">IFERROR(IF(AND(NOW()&lt;= EOMONTH(DATE(YEAR($O203),7, 1), 0), Overall!$A205&lt;&gt;"", MONTH($N203) &lt;= 7, MONTH($O203) &gt;= 7), IF($R203 &lt;&gt; "", $H203/$R203, ""), ""), "")</f>
        <v/>
      </c>
      <c r="AM203" s="10" t="str">
        <f ca="1">IFERROR(IF(AND(NOW()&lt;= EOMONTH(DATE(YEAR($O203),8, 1), 0), Overall!$A205&lt;&gt;"", MONTH($N203) &lt;= 8, MONTH($O203) &gt;= 8), IF($R203 &lt;&gt; "", $H203/$R203, ""), ""), "")</f>
        <v/>
      </c>
      <c r="AN203" s="10" t="str">
        <f ca="1">IFERROR(IF(AND(NOW()&lt;= EOMONTH(DATE(YEAR($O203),9, 1), 0), Overall!$A205&lt;&gt;"", MONTH($N203) &lt;= 9, MONTH($O203) &gt;= 9), IF($R203 &lt;&gt; "", $H203/$R203, ""), ""), "")</f>
        <v/>
      </c>
      <c r="AO203" s="10" t="str">
        <f ca="1">IFERROR(IF(AND(NOW()&lt;= EOMONTH(DATE(YEAR($O203),10, 1), 0), Overall!$A205&lt;&gt;"", MONTH($N203) &lt;= 10, MONTH($O203) &gt;= 10), IF($R203 &lt;&gt; "", $H203/$R203, ""), ""), "")</f>
        <v/>
      </c>
      <c r="AP203" s="10" t="str">
        <f ca="1">IFERROR(IF(AND(NOW()&lt;= EOMONTH(DATE(YEAR($O203),11, 1), 0), Overall!$A205&lt;&gt;"", MONTH($N203) &lt;=11, MONTH($O203) &gt;= 11), IF($R203 &lt;&gt; "", $H203/$R203, ""), ""), "")</f>
        <v/>
      </c>
      <c r="AQ203" s="10" t="str">
        <f ca="1">IFERROR(IF(AND(NOW()&lt;= EOMONTH(DATE(YEAR($O203),12, 1), 0), Overall!$A205&lt;&gt;"", MONTH($N203) &lt;= 12, MONTH($O203) &gt;= 12), IF($R203 &lt;&gt; "", $H203/$R203, ""), ""), "")</f>
        <v/>
      </c>
      <c r="AR203" s="16">
        <f t="shared" ca="1" si="7"/>
        <v>0</v>
      </c>
    </row>
    <row r="204" spans="1:44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6">
        <f>IF(Overall!F206&lt;&gt;"",VALUE(Overall!F206),"")</f>
        <v>300000</v>
      </c>
      <c r="I204" s="6">
        <f>IF(Overall!G206&lt;&gt;"",VALUE(Overall!G206),"")</f>
        <v>63</v>
      </c>
      <c r="J204" s="6">
        <f>IF(Overall!H206&lt;&gt;"",VALUE(Overall!H206),"")</f>
        <v>38</v>
      </c>
      <c r="K204" s="6">
        <f>IF(Overall!I206&lt;&gt;"",VALUE(Overall!I206),"")</f>
        <v>2.2400000000000002</v>
      </c>
      <c r="L204" s="6">
        <f>IF(Overall!J206&lt;&gt;"",VALUE(Overall!J206),"")</f>
        <v>0.23</v>
      </c>
      <c r="M204" s="6">
        <f>IF(Overall!K206&lt;&gt;"",VALUE(Overall!K206),"")</f>
        <v>2.0099999999999998</v>
      </c>
      <c r="N204" s="7">
        <f>IF(Overall!L206&lt;&gt;"",DATEVALUE(MID(Overall!L206, FIND(",", Overall!L206) + 2, FIND(" ", Overall!L206) - FIND(",", Overall!L206) - 1) &amp; " " &amp; MID(Overall!L206, FIND(" ", Overall!L206) + 1, FIND(",", Overall!L206, FIND(" ", Overall!L206)) - FIND(" ", Overall!L206) - 1) &amp; ", " &amp; MID(Overall!L206, FIND(",", Overall!L206, FIND(",",Overall!L206) + 1) + 2, LEN(Overall!L206))),"")</f>
        <v>44562</v>
      </c>
      <c r="O204" s="7">
        <f>IF(Overall!M206&lt;&gt;"",DATEVALUE(MID(Overall!M206, FIND(",", Overall!M206) + 2, FIND(" ", Overall!M206) - FIND(",", Overall!M206) - 1) &amp; " " &amp; MID(Overall!M206, FIND(" ", Overall!M206) + 1, FIND(",", Overall!M206, FIND(" ", Overall!M206)) - FIND(" ", Overall!M206) - 1) &amp; ", " &amp; MID(Overall!M206, FIND(",", Overall!M206, FIND(",",Overall!M206) + 1) + 2, LEN(Overall!M206))),"")</f>
        <v>44742</v>
      </c>
      <c r="P204" s="7">
        <f>IF(Overall!N206&lt;&gt;"",DATEVALUE(MID(Overall!N206, FIND(",", Overall!N206) + 2, FIND(" ", Overall!N206) - FIND(",", Overall!N206) - 1) &amp; " " &amp; MID(Overall!N206, FIND(" ", Overall!N206) + 1, FIND(",", Overall!N206, FIND(" ", Overall!N206)) - FIND(" ", Overall!N206) - 1) &amp; ", " &amp; MID(Overall!N206, FIND(",", Overall!N206, FIND(",",Overall!N206) + 1) + 2, LEN(Overall!N206))),"")</f>
        <v>44512</v>
      </c>
      <c r="Q204" s="7">
        <f>IF(Overall!O206&lt;&gt;"",DATEVALUE(MID(Overall!O206, FIND(",", Overall!O206) + 2, FIND(" ", Overall!O206) - FIND(",", Overall!O206) - 1) &amp; " " &amp; MID(Overall!O206, FIND(" ", Overall!O206) + 1, FIND(",", Overall!O206, FIND(" ", Overall!O206)) - FIND(" ", Overall!O206) - 1) &amp; ", " &amp; MID(Overall!O206, FIND(",", Overall!O206, FIND(",",Overall!O206) + 1) + 2, LEN(Overall!O206))),"")</f>
        <v>44489</v>
      </c>
      <c r="R204" s="5">
        <f t="shared" si="6"/>
        <v>6</v>
      </c>
      <c r="S204" s="10">
        <f>IF(Overall!$A206&lt;&gt;"",IF(AND(MONTH($N204) &lt;= 1, MONTH($O204) &gt;= 1), IF($R204 &lt;&gt; "", $H204/$R204, ""), ""),"")</f>
        <v>50000</v>
      </c>
      <c r="T204" s="10">
        <f>IF(Overall!$A206&lt;&gt;"",IF(AND(MONTH($N204) &lt;= 2, MONTH($O204) &gt;= 2), IF($R204 &lt;&gt; "", $H204/$R204, ""), ""),"")</f>
        <v>50000</v>
      </c>
      <c r="U204" s="10">
        <f>IF(Overall!$A206&lt;&gt;"",IF(AND(MONTH($N204) &lt;= 3, MONTH($O204) &gt;= 3), IF($R204 &lt;&gt; "", $H204/$R204, ""), ""),"")</f>
        <v>50000</v>
      </c>
      <c r="V204" s="10">
        <f>IF(Overall!$A206&lt;&gt;"",IF(AND(MONTH($N204) &lt;= 4, MONTH($O204) &gt;= 4), IF($R204 &lt;&gt; "", $H204/$R204, ""), ""),"")</f>
        <v>50000</v>
      </c>
      <c r="W204" s="10">
        <f>IF(Overall!$A206&lt;&gt;"",IF(AND(MONTH($N204) &lt;= 5, MONTH($O204) &gt;= 5), IF($R204 &lt;&gt; "", $H204/$R204, ""), ""),"")</f>
        <v>50000</v>
      </c>
      <c r="X204" s="10">
        <f>IF(Overall!$A206&lt;&gt;"",IF(AND(MONTH($N204) &lt;= 6, MONTH($O204) &gt;= 6), IF($R204 &lt;&gt; "", $H204/$R204, ""), ""),"")</f>
        <v>50000</v>
      </c>
      <c r="Y204" s="10" t="str">
        <f>IF(Overall!$A206&lt;&gt;"",IF(AND(MONTH($N204) &lt;= 7, MONTH($O204) &gt;= 7 ), IF($R204 &lt;&gt; "", $H204/$R204, ""), ""),"")</f>
        <v/>
      </c>
      <c r="Z204" s="10" t="str">
        <f>IF(Overall!$A206&lt;&gt;"",IF(AND(MONTH($N204) &lt;= 8, MONTH($O204) &gt;= 8), IF($R204 &lt;&gt; "", $H204/$R204, ""), ""),"")</f>
        <v/>
      </c>
      <c r="AA204" s="10" t="str">
        <f>IF(Overall!$A206&lt;&gt;"",IF(AND(MONTH($N204) &lt;= 9, MONTH($O204) &gt;= 9), IF($R204 &lt;&gt; "", $H204/$R204, ""), ""),"")</f>
        <v/>
      </c>
      <c r="AB204" s="10" t="str">
        <f>IF(Overall!$A206&lt;&gt;"",IF(AND(MONTH($N204) &lt;= 10, MONTH($O204) &gt;= 10), IF($R204 &lt;&gt; "", $H204/$R204, ""), ""),"")</f>
        <v/>
      </c>
      <c r="AC204" s="10" t="str">
        <f>IF(Overall!$A206&lt;&gt;"",IF(AND(MONTH($N204) &lt;= 11, MONTH($O204) &gt;= 11), IF($R204 &lt;&gt; "", $H204/$R204, ""), ""),"")</f>
        <v/>
      </c>
      <c r="AD204" s="10" t="str">
        <f>IF(Overall!$A206&lt;&gt;"",IF(AND(MONTH($N204) &lt;= 12, MONTH($O204) &gt;= 12), IF($R204 &lt;&gt; "", $H204/$R204, ""), ""),"")</f>
        <v/>
      </c>
      <c r="AF204" s="10" t="str">
        <f ca="1">IFERROR(IF(AND(NOW()&lt;= EOMONTH(DATE(YEAR($O204),1, 1), 0), Overall!$A206&lt;&gt;"", MONTH($N204) &lt;= 1, MONTH($O204) &gt;= 1), IF($R204 &lt;&gt; "", $H204/$R204, ""), ""), "")</f>
        <v/>
      </c>
      <c r="AG204" s="10" t="str">
        <f ca="1">IFERROR(IF(AND(NOW()&lt;= EOMONTH(DATE(YEAR($O204),2, 1), 0), Overall!$A206&lt;&gt;"", MONTH($N204) &lt;= 2, MONTH($O204) &gt;= 2), IF($R204 &lt;&gt; "", $H204/$R204, ""), ""), "")</f>
        <v/>
      </c>
      <c r="AH204" s="10" t="str">
        <f ca="1">IFERROR(IF(AND(NOW()&lt;= EOMONTH(DATE(YEAR($O204),3, 1), 0), Overall!$A206&lt;&gt;"", MONTH($N204) &lt;= 3, MONTH($O204) &gt;= 3), IF($R204 &lt;&gt; "", $H204/$R204, ""), ""), "")</f>
        <v/>
      </c>
      <c r="AI204" s="10" t="str">
        <f ca="1">IFERROR(IF(AND(NOW()&lt;= EOMONTH(DATE(YEAR($O204),4, 1), 0), Overall!$A206&lt;&gt;"", MONTH($N204) &lt;= 4, MONTH($O204) &gt;= 4), IF($R204 &lt;&gt; "", $H204/$R204, ""), ""), "")</f>
        <v/>
      </c>
      <c r="AJ204" s="10" t="str">
        <f ca="1">IFERROR(IF(AND(NOW()&lt;= EOMONTH(DATE(YEAR($O204),5, 1), 0), Overall!$A206&lt;&gt;"", MONTH($N204) &lt;= 5, MONTH($O204) &gt;= 5), IF($R204 &lt;&gt; "", $H204/$R204, ""), ""), "")</f>
        <v/>
      </c>
      <c r="AK204" s="10" t="str">
        <f ca="1">IFERROR(IF(AND(NOW()&lt;= EOMONTH(DATE(YEAR($O204),6, 1), 0), Overall!$A206&lt;&gt;"", MONTH($N204) &lt;= 6, MONTH($O204) &gt;= 6), IF($R204 &lt;&gt; "", $H204/$R204, ""), ""), "")</f>
        <v/>
      </c>
      <c r="AL204" s="10" t="str">
        <f ca="1">IFERROR(IF(AND(NOW()&lt;= EOMONTH(DATE(YEAR($O204),7, 1), 0), Overall!$A206&lt;&gt;"", MONTH($N204) &lt;= 7, MONTH($O204) &gt;= 7), IF($R204 &lt;&gt; "", $H204/$R204, ""), ""), "")</f>
        <v/>
      </c>
      <c r="AM204" s="10" t="str">
        <f ca="1">IFERROR(IF(AND(NOW()&lt;= EOMONTH(DATE(YEAR($O204),8, 1), 0), Overall!$A206&lt;&gt;"", MONTH($N204) &lt;= 8, MONTH($O204) &gt;= 8), IF($R204 &lt;&gt; "", $H204/$R204, ""), ""), "")</f>
        <v/>
      </c>
      <c r="AN204" s="10" t="str">
        <f ca="1">IFERROR(IF(AND(NOW()&lt;= EOMONTH(DATE(YEAR($O204),9, 1), 0), Overall!$A206&lt;&gt;"", MONTH($N204) &lt;= 9, MONTH($O204) &gt;= 9), IF($R204 &lt;&gt; "", $H204/$R204, ""), ""), "")</f>
        <v/>
      </c>
      <c r="AO204" s="10" t="str">
        <f ca="1">IFERROR(IF(AND(NOW()&lt;= EOMONTH(DATE(YEAR($O204),10, 1), 0), Overall!$A206&lt;&gt;"", MONTH($N204) &lt;= 10, MONTH($O204) &gt;= 10), IF($R204 &lt;&gt; "", $H204/$R204, ""), ""), "")</f>
        <v/>
      </c>
      <c r="AP204" s="10" t="str">
        <f ca="1">IFERROR(IF(AND(NOW()&lt;= EOMONTH(DATE(YEAR($O204),11, 1), 0), Overall!$A206&lt;&gt;"", MONTH($N204) &lt;=11, MONTH($O204) &gt;= 11), IF($R204 &lt;&gt; "", $H204/$R204, ""), ""), "")</f>
        <v/>
      </c>
      <c r="AQ204" s="10" t="str">
        <f ca="1">IFERROR(IF(AND(NOW()&lt;= EOMONTH(DATE(YEAR($O204),12, 1), 0), Overall!$A206&lt;&gt;"", MONTH($N204) &lt;= 12, MONTH($O204) &gt;= 12), IF($R204 &lt;&gt; "", $H204/$R204, ""), ""), "")</f>
        <v/>
      </c>
      <c r="AR204" s="16">
        <f t="shared" ca="1" si="7"/>
        <v>0</v>
      </c>
    </row>
    <row r="205" spans="1:44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6">
        <f>IF(Overall!F207&lt;&gt;"",VALUE(Overall!F207),"")</f>
        <v>300000</v>
      </c>
      <c r="I205" s="6">
        <f>IF(Overall!G207&lt;&gt;"",VALUE(Overall!G207),"")</f>
        <v>63</v>
      </c>
      <c r="J205" s="6">
        <f>IF(Overall!H207&lt;&gt;"",VALUE(Overall!H207),"")</f>
        <v>38</v>
      </c>
      <c r="K205" s="6">
        <f>IF(Overall!I207&lt;&gt;"",VALUE(Overall!I207),"")</f>
        <v>2.08</v>
      </c>
      <c r="L205" s="6">
        <f>IF(Overall!J207&lt;&gt;"",VALUE(Overall!J207),"")</f>
        <v>0.13</v>
      </c>
      <c r="M205" s="6">
        <f>IF(Overall!K207&lt;&gt;"",VALUE(Overall!K207),"")</f>
        <v>1.95</v>
      </c>
      <c r="N205" s="7">
        <f>IF(Overall!L207&lt;&gt;"",DATEVALUE(MID(Overall!L207, FIND(",", Overall!L207) + 2, FIND(" ", Overall!L207) - FIND(",", Overall!L207) - 1) &amp; " " &amp; MID(Overall!L207, FIND(" ", Overall!L207) + 1, FIND(",", Overall!L207, FIND(" ", Overall!L207)) - FIND(" ", Overall!L207) - 1) &amp; ", " &amp; MID(Overall!L207, FIND(",", Overall!L207, FIND(",",Overall!L207) + 1) + 2, LEN(Overall!L207))),"")</f>
        <v>44562</v>
      </c>
      <c r="O205" s="7">
        <f>IF(Overall!M207&lt;&gt;"",DATEVALUE(MID(Overall!M207, FIND(",", Overall!M207) + 2, FIND(" ", Overall!M207) - FIND(",", Overall!M207) - 1) &amp; " " &amp; MID(Overall!M207, FIND(" ", Overall!M207) + 1, FIND(",", Overall!M207, FIND(" ", Overall!M207)) - FIND(" ", Overall!M207) - 1) &amp; ", " &amp; MID(Overall!M207, FIND(",", Overall!M207, FIND(",",Overall!M207) + 1) + 2, LEN(Overall!M207))),"")</f>
        <v>44742</v>
      </c>
      <c r="P205" s="7">
        <f>IF(Overall!N207&lt;&gt;"",DATEVALUE(MID(Overall!N207, FIND(",", Overall!N207) + 2, FIND(" ", Overall!N207) - FIND(",", Overall!N207) - 1) &amp; " " &amp; MID(Overall!N207, FIND(" ", Overall!N207) + 1, FIND(",", Overall!N207, FIND(" ", Overall!N207)) - FIND(" ", Overall!N207) - 1) &amp; ", " &amp; MID(Overall!N207, FIND(",", Overall!N207, FIND(",",Overall!N207) + 1) + 2, LEN(Overall!N207))),"")</f>
        <v>44512</v>
      </c>
      <c r="Q205" s="7">
        <f>IF(Overall!O207&lt;&gt;"",DATEVALUE(MID(Overall!O207, FIND(",", Overall!O207) + 2, FIND(" ", Overall!O207) - FIND(",", Overall!O207) - 1) &amp; " " &amp; MID(Overall!O207, FIND(" ", Overall!O207) + 1, FIND(",", Overall!O207, FIND(" ", Overall!O207)) - FIND(" ", Overall!O207) - 1) &amp; ", " &amp; MID(Overall!O207, FIND(",", Overall!O207, FIND(",",Overall!O207) + 1) + 2, LEN(Overall!O207))),"")</f>
        <v>44489</v>
      </c>
      <c r="R205" s="5">
        <f t="shared" si="6"/>
        <v>6</v>
      </c>
      <c r="S205" s="10">
        <f>IF(Overall!$A207&lt;&gt;"",IF(AND(MONTH($N205) &lt;= 1, MONTH($O205) &gt;= 1), IF($R205 &lt;&gt; "", $H205/$R205, ""), ""),"")</f>
        <v>50000</v>
      </c>
      <c r="T205" s="10">
        <f>IF(Overall!$A207&lt;&gt;"",IF(AND(MONTH($N205) &lt;= 2, MONTH($O205) &gt;= 2), IF($R205 &lt;&gt; "", $H205/$R205, ""), ""),"")</f>
        <v>50000</v>
      </c>
      <c r="U205" s="10">
        <f>IF(Overall!$A207&lt;&gt;"",IF(AND(MONTH($N205) &lt;= 3, MONTH($O205) &gt;= 3), IF($R205 &lt;&gt; "", $H205/$R205, ""), ""),"")</f>
        <v>50000</v>
      </c>
      <c r="V205" s="10">
        <f>IF(Overall!$A207&lt;&gt;"",IF(AND(MONTH($N205) &lt;= 4, MONTH($O205) &gt;= 4), IF($R205 &lt;&gt; "", $H205/$R205, ""), ""),"")</f>
        <v>50000</v>
      </c>
      <c r="W205" s="10">
        <f>IF(Overall!$A207&lt;&gt;"",IF(AND(MONTH($N205) &lt;= 5, MONTH($O205) &gt;= 5), IF($R205 &lt;&gt; "", $H205/$R205, ""), ""),"")</f>
        <v>50000</v>
      </c>
      <c r="X205" s="10">
        <f>IF(Overall!$A207&lt;&gt;"",IF(AND(MONTH($N205) &lt;= 6, MONTH($O205) &gt;= 6), IF($R205 &lt;&gt; "", $H205/$R205, ""), ""),"")</f>
        <v>50000</v>
      </c>
      <c r="Y205" s="10" t="str">
        <f>IF(Overall!$A207&lt;&gt;"",IF(AND(MONTH($N205) &lt;= 7, MONTH($O205) &gt;= 7 ), IF($R205 &lt;&gt; "", $H205/$R205, ""), ""),"")</f>
        <v/>
      </c>
      <c r="Z205" s="10" t="str">
        <f>IF(Overall!$A207&lt;&gt;"",IF(AND(MONTH($N205) &lt;= 8, MONTH($O205) &gt;= 8), IF($R205 &lt;&gt; "", $H205/$R205, ""), ""),"")</f>
        <v/>
      </c>
      <c r="AA205" s="10" t="str">
        <f>IF(Overall!$A207&lt;&gt;"",IF(AND(MONTH($N205) &lt;= 9, MONTH($O205) &gt;= 9), IF($R205 &lt;&gt; "", $H205/$R205, ""), ""),"")</f>
        <v/>
      </c>
      <c r="AB205" s="10" t="str">
        <f>IF(Overall!$A207&lt;&gt;"",IF(AND(MONTH($N205) &lt;= 10, MONTH($O205) &gt;= 10), IF($R205 &lt;&gt; "", $H205/$R205, ""), ""),"")</f>
        <v/>
      </c>
      <c r="AC205" s="10" t="str">
        <f>IF(Overall!$A207&lt;&gt;"",IF(AND(MONTH($N205) &lt;= 11, MONTH($O205) &gt;= 11), IF($R205 &lt;&gt; "", $H205/$R205, ""), ""),"")</f>
        <v/>
      </c>
      <c r="AD205" s="10" t="str">
        <f>IF(Overall!$A207&lt;&gt;"",IF(AND(MONTH($N205) &lt;= 12, MONTH($O205) &gt;= 12), IF($R205 &lt;&gt; "", $H205/$R205, ""), ""),"")</f>
        <v/>
      </c>
      <c r="AF205" s="10" t="str">
        <f ca="1">IFERROR(IF(AND(NOW()&lt;= EOMONTH(DATE(YEAR($O205),1, 1), 0), Overall!$A207&lt;&gt;"", MONTH($N205) &lt;= 1, MONTH($O205) &gt;= 1), IF($R205 &lt;&gt; "", $H205/$R205, ""), ""), "")</f>
        <v/>
      </c>
      <c r="AG205" s="10" t="str">
        <f ca="1">IFERROR(IF(AND(NOW()&lt;= EOMONTH(DATE(YEAR($O205),2, 1), 0), Overall!$A207&lt;&gt;"", MONTH($N205) &lt;= 2, MONTH($O205) &gt;= 2), IF($R205 &lt;&gt; "", $H205/$R205, ""), ""), "")</f>
        <v/>
      </c>
      <c r="AH205" s="10" t="str">
        <f ca="1">IFERROR(IF(AND(NOW()&lt;= EOMONTH(DATE(YEAR($O205),3, 1), 0), Overall!$A207&lt;&gt;"", MONTH($N205) &lt;= 3, MONTH($O205) &gt;= 3), IF($R205 &lt;&gt; "", $H205/$R205, ""), ""), "")</f>
        <v/>
      </c>
      <c r="AI205" s="10" t="str">
        <f ca="1">IFERROR(IF(AND(NOW()&lt;= EOMONTH(DATE(YEAR($O205),4, 1), 0), Overall!$A207&lt;&gt;"", MONTH($N205) &lt;= 4, MONTH($O205) &gt;= 4), IF($R205 &lt;&gt; "", $H205/$R205, ""), ""), "")</f>
        <v/>
      </c>
      <c r="AJ205" s="10" t="str">
        <f ca="1">IFERROR(IF(AND(NOW()&lt;= EOMONTH(DATE(YEAR($O205),5, 1), 0), Overall!$A207&lt;&gt;"", MONTH($N205) &lt;= 5, MONTH($O205) &gt;= 5), IF($R205 &lt;&gt; "", $H205/$R205, ""), ""), "")</f>
        <v/>
      </c>
      <c r="AK205" s="10" t="str">
        <f ca="1">IFERROR(IF(AND(NOW()&lt;= EOMONTH(DATE(YEAR($O205),6, 1), 0), Overall!$A207&lt;&gt;"", MONTH($N205) &lt;= 6, MONTH($O205) &gt;= 6), IF($R205 &lt;&gt; "", $H205/$R205, ""), ""), "")</f>
        <v/>
      </c>
      <c r="AL205" s="10" t="str">
        <f ca="1">IFERROR(IF(AND(NOW()&lt;= EOMONTH(DATE(YEAR($O205),7, 1), 0), Overall!$A207&lt;&gt;"", MONTH($N205) &lt;= 7, MONTH($O205) &gt;= 7), IF($R205 &lt;&gt; "", $H205/$R205, ""), ""), "")</f>
        <v/>
      </c>
      <c r="AM205" s="10" t="str">
        <f ca="1">IFERROR(IF(AND(NOW()&lt;= EOMONTH(DATE(YEAR($O205),8, 1), 0), Overall!$A207&lt;&gt;"", MONTH($N205) &lt;= 8, MONTH($O205) &gt;= 8), IF($R205 &lt;&gt; "", $H205/$R205, ""), ""), "")</f>
        <v/>
      </c>
      <c r="AN205" s="10" t="str">
        <f ca="1">IFERROR(IF(AND(NOW()&lt;= EOMONTH(DATE(YEAR($O205),9, 1), 0), Overall!$A207&lt;&gt;"", MONTH($N205) &lt;= 9, MONTH($O205) &gt;= 9), IF($R205 &lt;&gt; "", $H205/$R205, ""), ""), "")</f>
        <v/>
      </c>
      <c r="AO205" s="10" t="str">
        <f ca="1">IFERROR(IF(AND(NOW()&lt;= EOMONTH(DATE(YEAR($O205),10, 1), 0), Overall!$A207&lt;&gt;"", MONTH($N205) &lt;= 10, MONTH($O205) &gt;= 10), IF($R205 &lt;&gt; "", $H205/$R205, ""), ""), "")</f>
        <v/>
      </c>
      <c r="AP205" s="10" t="str">
        <f ca="1">IFERROR(IF(AND(NOW()&lt;= EOMONTH(DATE(YEAR($O205),11, 1), 0), Overall!$A207&lt;&gt;"", MONTH($N205) &lt;=11, MONTH($O205) &gt;= 11), IF($R205 &lt;&gt; "", $H205/$R205, ""), ""), "")</f>
        <v/>
      </c>
      <c r="AQ205" s="10" t="str">
        <f ca="1">IFERROR(IF(AND(NOW()&lt;= EOMONTH(DATE(YEAR($O205),12, 1), 0), Overall!$A207&lt;&gt;"", MONTH($N205) &lt;= 12, MONTH($O205) &gt;= 12), IF($R205 &lt;&gt; "", $H205/$R205, ""), ""), "")</f>
        <v/>
      </c>
      <c r="AR205" s="16">
        <f t="shared" ca="1" si="7"/>
        <v>0</v>
      </c>
    </row>
    <row r="206" spans="1:44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6">
        <f>IF(Overall!F208&lt;&gt;"",VALUE(Overall!F208),"")</f>
        <v>1200000</v>
      </c>
      <c r="I206" s="6">
        <f>IF(Overall!G208&lt;&gt;"",VALUE(Overall!G208),"")</f>
        <v>62</v>
      </c>
      <c r="J206" s="6">
        <f>IF(Overall!H208&lt;&gt;"",VALUE(Overall!H208),"")</f>
        <v>40</v>
      </c>
      <c r="K206" s="6">
        <f>IF(Overall!I208&lt;&gt;"",VALUE(Overall!I208),"")</f>
        <v>3.7</v>
      </c>
      <c r="L206" s="6">
        <f>IF(Overall!J208&lt;&gt;"",VALUE(Overall!J208),"")</f>
        <v>0.92</v>
      </c>
      <c r="M206" s="6">
        <f>IF(Overall!K208&lt;&gt;"",VALUE(Overall!K208),"")</f>
        <v>2.78</v>
      </c>
      <c r="N206" s="7">
        <f>IF(Overall!L208&lt;&gt;"",DATEVALUE(MID(Overall!L208, FIND(",", Overall!L208) + 2, FIND(" ", Overall!L208) - FIND(",", Overall!L208) - 1) &amp; " " &amp; MID(Overall!L208, FIND(" ", Overall!L208) + 1, FIND(",", Overall!L208, FIND(" ", Overall!L208)) - FIND(" ", Overall!L208) - 1) &amp; ", " &amp; MID(Overall!L208, FIND(",", Overall!L208, FIND(",",Overall!L208) + 1) + 2, LEN(Overall!L208))),"")</f>
        <v>44562</v>
      </c>
      <c r="O206" s="7">
        <f>IF(Overall!M208&lt;&gt;"",DATEVALUE(MID(Overall!M208, FIND(",", Overall!M208) + 2, FIND(" ", Overall!M208) - FIND(",", Overall!M208) - 1) &amp; " " &amp; MID(Overall!M208, FIND(" ", Overall!M208) + 1, FIND(",", Overall!M208, FIND(" ", Overall!M208)) - FIND(" ", Overall!M208) - 1) &amp; ", " &amp; MID(Overall!M208, FIND(",", Overall!M208, FIND(",",Overall!M208) + 1) + 2, LEN(Overall!M208))),"")</f>
        <v>44926</v>
      </c>
      <c r="P206" s="7">
        <f>IF(Overall!N208&lt;&gt;"",DATEVALUE(MID(Overall!N208, FIND(",", Overall!N208) + 2, FIND(" ", Overall!N208) - FIND(",", Overall!N208) - 1) &amp; " " &amp; MID(Overall!N208, FIND(" ", Overall!N208) + 1, FIND(",", Overall!N208, FIND(" ", Overall!N208)) - FIND(" ", Overall!N208) - 1) &amp; ", " &amp; MID(Overall!N208, FIND(",", Overall!N208, FIND(",",Overall!N208) + 1) + 2, LEN(Overall!N208))),"")</f>
        <v>44512</v>
      </c>
      <c r="Q206" s="7">
        <f>IF(Overall!O208&lt;&gt;"",DATEVALUE(MID(Overall!O208, FIND(",", Overall!O208) + 2, FIND(" ", Overall!O208) - FIND(",", Overall!O208) - 1) &amp; " " &amp; MID(Overall!O208, FIND(" ", Overall!O208) + 1, FIND(",", Overall!O208, FIND(" ", Overall!O208)) - FIND(" ", Overall!O208) - 1) &amp; ", " &amp; MID(Overall!O208, FIND(",", Overall!O208, FIND(",",Overall!O208) + 1) + 2, LEN(Overall!O208))),"")</f>
        <v>44489</v>
      </c>
      <c r="R206" s="5">
        <f t="shared" si="6"/>
        <v>12</v>
      </c>
      <c r="S206" s="10">
        <f>IF(Overall!$A208&lt;&gt;"",IF(AND(MONTH($N206) &lt;= 1, MONTH($O206) &gt;= 1), IF($R206 &lt;&gt; "", $H206/$R206, ""), ""),"")</f>
        <v>100000</v>
      </c>
      <c r="T206" s="10">
        <f>IF(Overall!$A208&lt;&gt;"",IF(AND(MONTH($N206) &lt;= 2, MONTH($O206) &gt;= 2), IF($R206 &lt;&gt; "", $H206/$R206, ""), ""),"")</f>
        <v>100000</v>
      </c>
      <c r="U206" s="10">
        <f>IF(Overall!$A208&lt;&gt;"",IF(AND(MONTH($N206) &lt;= 3, MONTH($O206) &gt;= 3), IF($R206 &lt;&gt; "", $H206/$R206, ""), ""),"")</f>
        <v>100000</v>
      </c>
      <c r="V206" s="10">
        <f>IF(Overall!$A208&lt;&gt;"",IF(AND(MONTH($N206) &lt;= 4, MONTH($O206) &gt;= 4), IF($R206 &lt;&gt; "", $H206/$R206, ""), ""),"")</f>
        <v>100000</v>
      </c>
      <c r="W206" s="10">
        <f>IF(Overall!$A208&lt;&gt;"",IF(AND(MONTH($N206) &lt;= 5, MONTH($O206) &gt;= 5), IF($R206 &lt;&gt; "", $H206/$R206, ""), ""),"")</f>
        <v>100000</v>
      </c>
      <c r="X206" s="10">
        <f>IF(Overall!$A208&lt;&gt;"",IF(AND(MONTH($N206) &lt;= 6, MONTH($O206) &gt;= 6), IF($R206 &lt;&gt; "", $H206/$R206, ""), ""),"")</f>
        <v>100000</v>
      </c>
      <c r="Y206" s="10">
        <f>IF(Overall!$A208&lt;&gt;"",IF(AND(MONTH($N206) &lt;= 7, MONTH($O206) &gt;= 7 ), IF($R206 &lt;&gt; "", $H206/$R206, ""), ""),"")</f>
        <v>100000</v>
      </c>
      <c r="Z206" s="10">
        <f>IF(Overall!$A208&lt;&gt;"",IF(AND(MONTH($N206) &lt;= 8, MONTH($O206) &gt;= 8), IF($R206 &lt;&gt; "", $H206/$R206, ""), ""),"")</f>
        <v>100000</v>
      </c>
      <c r="AA206" s="10">
        <f>IF(Overall!$A208&lt;&gt;"",IF(AND(MONTH($N206) &lt;= 9, MONTH($O206) &gt;= 9), IF($R206 &lt;&gt; "", $H206/$R206, ""), ""),"")</f>
        <v>100000</v>
      </c>
      <c r="AB206" s="10">
        <f>IF(Overall!$A208&lt;&gt;"",IF(AND(MONTH($N206) &lt;= 10, MONTH($O206) &gt;= 10), IF($R206 &lt;&gt; "", $H206/$R206, ""), ""),"")</f>
        <v>100000</v>
      </c>
      <c r="AC206" s="10">
        <f>IF(Overall!$A208&lt;&gt;"",IF(AND(MONTH($N206) &lt;= 11, MONTH($O206) &gt;= 11), IF($R206 &lt;&gt; "", $H206/$R206, ""), ""),"")</f>
        <v>100000</v>
      </c>
      <c r="AD206" s="10">
        <f>IF(Overall!$A208&lt;&gt;"",IF(AND(MONTH($N206) &lt;= 12, MONTH($O206) &gt;= 12), IF($R206 &lt;&gt; "", $H206/$R206, ""), ""),"")</f>
        <v>100000</v>
      </c>
      <c r="AF206" s="10" t="str">
        <f ca="1">IFERROR(IF(AND(NOW()&lt;= EOMONTH(DATE(YEAR($O206),1, 1), 0), Overall!$A208&lt;&gt;"", MONTH($N206) &lt;= 1, MONTH($O206) &gt;= 1), IF($R206 &lt;&gt; "", $H206/$R206, ""), ""), "")</f>
        <v/>
      </c>
      <c r="AG206" s="10" t="str">
        <f ca="1">IFERROR(IF(AND(NOW()&lt;= EOMONTH(DATE(YEAR($O206),2, 1), 0), Overall!$A208&lt;&gt;"", MONTH($N206) &lt;= 2, MONTH($O206) &gt;= 2), IF($R206 &lt;&gt; "", $H206/$R206, ""), ""), "")</f>
        <v/>
      </c>
      <c r="AH206" s="10" t="str">
        <f ca="1">IFERROR(IF(AND(NOW()&lt;= EOMONTH(DATE(YEAR($O206),3, 1), 0), Overall!$A208&lt;&gt;"", MONTH($N206) &lt;= 3, MONTH($O206) &gt;= 3), IF($R206 &lt;&gt; "", $H206/$R206, ""), ""), "")</f>
        <v/>
      </c>
      <c r="AI206" s="10" t="str">
        <f ca="1">IFERROR(IF(AND(NOW()&lt;= EOMONTH(DATE(YEAR($O206),4, 1), 0), Overall!$A208&lt;&gt;"", MONTH($N206) &lt;= 4, MONTH($O206) &gt;= 4), IF($R206 &lt;&gt; "", $H206/$R206, ""), ""), "")</f>
        <v/>
      </c>
      <c r="AJ206" s="10" t="str">
        <f ca="1">IFERROR(IF(AND(NOW()&lt;= EOMONTH(DATE(YEAR($O206),5, 1), 0), Overall!$A208&lt;&gt;"", MONTH($N206) &lt;= 5, MONTH($O206) &gt;= 5), IF($R206 &lt;&gt; "", $H206/$R206, ""), ""), "")</f>
        <v/>
      </c>
      <c r="AK206" s="10" t="str">
        <f ca="1">IFERROR(IF(AND(NOW()&lt;= EOMONTH(DATE(YEAR($O206),6, 1), 0), Overall!$A208&lt;&gt;"", MONTH($N206) &lt;= 6, MONTH($O206) &gt;= 6), IF($R206 &lt;&gt; "", $H206/$R206, ""), ""), "")</f>
        <v/>
      </c>
      <c r="AL206" s="10" t="str">
        <f ca="1">IFERROR(IF(AND(NOW()&lt;= EOMONTH(DATE(YEAR($O206),7, 1), 0), Overall!$A208&lt;&gt;"", MONTH($N206) &lt;= 7, MONTH($O206) &gt;= 7), IF($R206 &lt;&gt; "", $H206/$R206, ""), ""), "")</f>
        <v/>
      </c>
      <c r="AM206" s="10" t="str">
        <f ca="1">IFERROR(IF(AND(NOW()&lt;= EOMONTH(DATE(YEAR($O206),8, 1), 0), Overall!$A208&lt;&gt;"", MONTH($N206) &lt;= 8, MONTH($O206) &gt;= 8), IF($R206 &lt;&gt; "", $H206/$R206, ""), ""), "")</f>
        <v/>
      </c>
      <c r="AN206" s="10" t="str">
        <f ca="1">IFERROR(IF(AND(NOW()&lt;= EOMONTH(DATE(YEAR($O206),9, 1), 0), Overall!$A208&lt;&gt;"", MONTH($N206) &lt;= 9, MONTH($O206) &gt;= 9), IF($R206 &lt;&gt; "", $H206/$R206, ""), ""), "")</f>
        <v/>
      </c>
      <c r="AO206" s="10" t="str">
        <f ca="1">IFERROR(IF(AND(NOW()&lt;= EOMONTH(DATE(YEAR($O206),10, 1), 0), Overall!$A208&lt;&gt;"", MONTH($N206) &lt;= 10, MONTH($O206) &gt;= 10), IF($R206 &lt;&gt; "", $H206/$R206, ""), ""), "")</f>
        <v/>
      </c>
      <c r="AP206" s="10" t="str">
        <f ca="1">IFERROR(IF(AND(NOW()&lt;= EOMONTH(DATE(YEAR($O206),11, 1), 0), Overall!$A208&lt;&gt;"", MONTH($N206) &lt;=11, MONTH($O206) &gt;= 11), IF($R206 &lt;&gt; "", $H206/$R206, ""), ""), "")</f>
        <v/>
      </c>
      <c r="AQ206" s="10" t="str">
        <f ca="1">IFERROR(IF(AND(NOW()&lt;= EOMONTH(DATE(YEAR($O206),12, 1), 0), Overall!$A208&lt;&gt;"", MONTH($N206) &lt;= 12, MONTH($O206) &gt;= 12), IF($R206 &lt;&gt; "", $H206/$R206, ""), ""), "")</f>
        <v/>
      </c>
      <c r="AR206" s="16">
        <f t="shared" ca="1" si="7"/>
        <v>0</v>
      </c>
    </row>
    <row r="207" spans="1:44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6">
        <f>IF(Overall!F209&lt;&gt;"",VALUE(Overall!F209),"")</f>
        <v>1200000</v>
      </c>
      <c r="I207" s="6">
        <f>IF(Overall!G209&lt;&gt;"",VALUE(Overall!G209),"")</f>
        <v>62</v>
      </c>
      <c r="J207" s="6">
        <f>IF(Overall!H209&lt;&gt;"",VALUE(Overall!H209),"")</f>
        <v>40</v>
      </c>
      <c r="K207" s="6">
        <f>IF(Overall!I209&lt;&gt;"",VALUE(Overall!I209),"")</f>
        <v>3.37</v>
      </c>
      <c r="L207" s="6">
        <f>IF(Overall!J209&lt;&gt;"",VALUE(Overall!J209),"")</f>
        <v>0.6</v>
      </c>
      <c r="M207" s="6">
        <f>IF(Overall!K209&lt;&gt;"",VALUE(Overall!K209),"")</f>
        <v>2.77</v>
      </c>
      <c r="N207" s="7">
        <f>IF(Overall!L209&lt;&gt;"",DATEVALUE(MID(Overall!L209, FIND(",", Overall!L209) + 2, FIND(" ", Overall!L209) - FIND(",", Overall!L209) - 1) &amp; " " &amp; MID(Overall!L209, FIND(" ", Overall!L209) + 1, FIND(",", Overall!L209, FIND(" ", Overall!L209)) - FIND(" ", Overall!L209) - 1) &amp; ", " &amp; MID(Overall!L209, FIND(",", Overall!L209, FIND(",",Overall!L209) + 1) + 2, LEN(Overall!L209))),"")</f>
        <v>44562</v>
      </c>
      <c r="O207" s="7">
        <f>IF(Overall!M209&lt;&gt;"",DATEVALUE(MID(Overall!M209, FIND(",", Overall!M209) + 2, FIND(" ", Overall!M209) - FIND(",", Overall!M209) - 1) &amp; " " &amp; MID(Overall!M209, FIND(" ", Overall!M209) + 1, FIND(",", Overall!M209, FIND(" ", Overall!M209)) - FIND(" ", Overall!M209) - 1) &amp; ", " &amp; MID(Overall!M209, FIND(",", Overall!M209, FIND(",",Overall!M209) + 1) + 2, LEN(Overall!M209))),"")</f>
        <v>44926</v>
      </c>
      <c r="P207" s="7">
        <f>IF(Overall!N209&lt;&gt;"",DATEVALUE(MID(Overall!N209, FIND(",", Overall!N209) + 2, FIND(" ", Overall!N209) - FIND(",", Overall!N209) - 1) &amp; " " &amp; MID(Overall!N209, FIND(" ", Overall!N209) + 1, FIND(",", Overall!N209, FIND(" ", Overall!N209)) - FIND(" ", Overall!N209) - 1) &amp; ", " &amp; MID(Overall!N209, FIND(",", Overall!N209, FIND(",",Overall!N209) + 1) + 2, LEN(Overall!N209))),"")</f>
        <v>44512</v>
      </c>
      <c r="Q207" s="7">
        <f>IF(Overall!O209&lt;&gt;"",DATEVALUE(MID(Overall!O209, FIND(",", Overall!O209) + 2, FIND(" ", Overall!O209) - FIND(",", Overall!O209) - 1) &amp; " " &amp; MID(Overall!O209, FIND(" ", Overall!O209) + 1, FIND(",", Overall!O209, FIND(" ", Overall!O209)) - FIND(" ", Overall!O209) - 1) &amp; ", " &amp; MID(Overall!O209, FIND(",", Overall!O209, FIND(",",Overall!O209) + 1) + 2, LEN(Overall!O209))),"")</f>
        <v>44489</v>
      </c>
      <c r="R207" s="5">
        <f t="shared" si="6"/>
        <v>12</v>
      </c>
      <c r="S207" s="10">
        <f>IF(Overall!$A209&lt;&gt;"",IF(AND(MONTH($N207) &lt;= 1, MONTH($O207) &gt;= 1), IF($R207 &lt;&gt; "", $H207/$R207, ""), ""),"")</f>
        <v>100000</v>
      </c>
      <c r="T207" s="10">
        <f>IF(Overall!$A209&lt;&gt;"",IF(AND(MONTH($N207) &lt;= 2, MONTH($O207) &gt;= 2), IF($R207 &lt;&gt; "", $H207/$R207, ""), ""),"")</f>
        <v>100000</v>
      </c>
      <c r="U207" s="10">
        <f>IF(Overall!$A209&lt;&gt;"",IF(AND(MONTH($N207) &lt;= 3, MONTH($O207) &gt;= 3), IF($R207 &lt;&gt; "", $H207/$R207, ""), ""),"")</f>
        <v>100000</v>
      </c>
      <c r="V207" s="10">
        <f>IF(Overall!$A209&lt;&gt;"",IF(AND(MONTH($N207) &lt;= 4, MONTH($O207) &gt;= 4), IF($R207 &lt;&gt; "", $H207/$R207, ""), ""),"")</f>
        <v>100000</v>
      </c>
      <c r="W207" s="10">
        <f>IF(Overall!$A209&lt;&gt;"",IF(AND(MONTH($N207) &lt;= 5, MONTH($O207) &gt;= 5), IF($R207 &lt;&gt; "", $H207/$R207, ""), ""),"")</f>
        <v>100000</v>
      </c>
      <c r="X207" s="10">
        <f>IF(Overall!$A209&lt;&gt;"",IF(AND(MONTH($N207) &lt;= 6, MONTH($O207) &gt;= 6), IF($R207 &lt;&gt; "", $H207/$R207, ""), ""),"")</f>
        <v>100000</v>
      </c>
      <c r="Y207" s="10">
        <f>IF(Overall!$A209&lt;&gt;"",IF(AND(MONTH($N207) &lt;= 7, MONTH($O207) &gt;= 7 ), IF($R207 &lt;&gt; "", $H207/$R207, ""), ""),"")</f>
        <v>100000</v>
      </c>
      <c r="Z207" s="10">
        <f>IF(Overall!$A209&lt;&gt;"",IF(AND(MONTH($N207) &lt;= 8, MONTH($O207) &gt;= 8), IF($R207 &lt;&gt; "", $H207/$R207, ""), ""),"")</f>
        <v>100000</v>
      </c>
      <c r="AA207" s="10">
        <f>IF(Overall!$A209&lt;&gt;"",IF(AND(MONTH($N207) &lt;= 9, MONTH($O207) &gt;= 9), IF($R207 &lt;&gt; "", $H207/$R207, ""), ""),"")</f>
        <v>100000</v>
      </c>
      <c r="AB207" s="10">
        <f>IF(Overall!$A209&lt;&gt;"",IF(AND(MONTH($N207) &lt;= 10, MONTH($O207) &gt;= 10), IF($R207 &lt;&gt; "", $H207/$R207, ""), ""),"")</f>
        <v>100000</v>
      </c>
      <c r="AC207" s="10">
        <f>IF(Overall!$A209&lt;&gt;"",IF(AND(MONTH($N207) &lt;= 11, MONTH($O207) &gt;= 11), IF($R207 &lt;&gt; "", $H207/$R207, ""), ""),"")</f>
        <v>100000</v>
      </c>
      <c r="AD207" s="10">
        <f>IF(Overall!$A209&lt;&gt;"",IF(AND(MONTH($N207) &lt;= 12, MONTH($O207) &gt;= 12), IF($R207 &lt;&gt; "", $H207/$R207, ""), ""),"")</f>
        <v>100000</v>
      </c>
      <c r="AF207" s="10" t="str">
        <f ca="1">IFERROR(IF(AND(NOW()&lt;= EOMONTH(DATE(YEAR($O207),1, 1), 0), Overall!$A209&lt;&gt;"", MONTH($N207) &lt;= 1, MONTH($O207) &gt;= 1), IF($R207 &lt;&gt; "", $H207/$R207, ""), ""), "")</f>
        <v/>
      </c>
      <c r="AG207" s="10" t="str">
        <f ca="1">IFERROR(IF(AND(NOW()&lt;= EOMONTH(DATE(YEAR($O207),2, 1), 0), Overall!$A209&lt;&gt;"", MONTH($N207) &lt;= 2, MONTH($O207) &gt;= 2), IF($R207 &lt;&gt; "", $H207/$R207, ""), ""), "")</f>
        <v/>
      </c>
      <c r="AH207" s="10" t="str">
        <f ca="1">IFERROR(IF(AND(NOW()&lt;= EOMONTH(DATE(YEAR($O207),3, 1), 0), Overall!$A209&lt;&gt;"", MONTH($N207) &lt;= 3, MONTH($O207) &gt;= 3), IF($R207 &lt;&gt; "", $H207/$R207, ""), ""), "")</f>
        <v/>
      </c>
      <c r="AI207" s="10" t="str">
        <f ca="1">IFERROR(IF(AND(NOW()&lt;= EOMONTH(DATE(YEAR($O207),4, 1), 0), Overall!$A209&lt;&gt;"", MONTH($N207) &lt;= 4, MONTH($O207) &gt;= 4), IF($R207 &lt;&gt; "", $H207/$R207, ""), ""), "")</f>
        <v/>
      </c>
      <c r="AJ207" s="10" t="str">
        <f ca="1">IFERROR(IF(AND(NOW()&lt;= EOMONTH(DATE(YEAR($O207),5, 1), 0), Overall!$A209&lt;&gt;"", MONTH($N207) &lt;= 5, MONTH($O207) &gt;= 5), IF($R207 &lt;&gt; "", $H207/$R207, ""), ""), "")</f>
        <v/>
      </c>
      <c r="AK207" s="10" t="str">
        <f ca="1">IFERROR(IF(AND(NOW()&lt;= EOMONTH(DATE(YEAR($O207),6, 1), 0), Overall!$A209&lt;&gt;"", MONTH($N207) &lt;= 6, MONTH($O207) &gt;= 6), IF($R207 &lt;&gt; "", $H207/$R207, ""), ""), "")</f>
        <v/>
      </c>
      <c r="AL207" s="10" t="str">
        <f ca="1">IFERROR(IF(AND(NOW()&lt;= EOMONTH(DATE(YEAR($O207),7, 1), 0), Overall!$A209&lt;&gt;"", MONTH($N207) &lt;= 7, MONTH($O207) &gt;= 7), IF($R207 &lt;&gt; "", $H207/$R207, ""), ""), "")</f>
        <v/>
      </c>
      <c r="AM207" s="10" t="str">
        <f ca="1">IFERROR(IF(AND(NOW()&lt;= EOMONTH(DATE(YEAR($O207),8, 1), 0), Overall!$A209&lt;&gt;"", MONTH($N207) &lt;= 8, MONTH($O207) &gt;= 8), IF($R207 &lt;&gt; "", $H207/$R207, ""), ""), "")</f>
        <v/>
      </c>
      <c r="AN207" s="10" t="str">
        <f ca="1">IFERROR(IF(AND(NOW()&lt;= EOMONTH(DATE(YEAR($O207),9, 1), 0), Overall!$A209&lt;&gt;"", MONTH($N207) &lt;= 9, MONTH($O207) &gt;= 9), IF($R207 &lt;&gt; "", $H207/$R207, ""), ""), "")</f>
        <v/>
      </c>
      <c r="AO207" s="10" t="str">
        <f ca="1">IFERROR(IF(AND(NOW()&lt;= EOMONTH(DATE(YEAR($O207),10, 1), 0), Overall!$A209&lt;&gt;"", MONTH($N207) &lt;= 10, MONTH($O207) &gt;= 10), IF($R207 &lt;&gt; "", $H207/$R207, ""), ""), "")</f>
        <v/>
      </c>
      <c r="AP207" s="10" t="str">
        <f ca="1">IFERROR(IF(AND(NOW()&lt;= EOMONTH(DATE(YEAR($O207),11, 1), 0), Overall!$A209&lt;&gt;"", MONTH($N207) &lt;=11, MONTH($O207) &gt;= 11), IF($R207 &lt;&gt; "", $H207/$R207, ""), ""), "")</f>
        <v/>
      </c>
      <c r="AQ207" s="10" t="str">
        <f ca="1">IFERROR(IF(AND(NOW()&lt;= EOMONTH(DATE(YEAR($O207),12, 1), 0), Overall!$A209&lt;&gt;"", MONTH($N207) &lt;= 12, MONTH($O207) &gt;= 12), IF($R207 &lt;&gt; "", $H207/$R207, ""), ""), "")</f>
        <v/>
      </c>
      <c r="AR207" s="16">
        <f t="shared" ca="1" si="7"/>
        <v>0</v>
      </c>
    </row>
    <row r="208" spans="1:44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6">
        <f>IF(Overall!F210&lt;&gt;"",VALUE(Overall!F210),"")</f>
        <v>2400000</v>
      </c>
      <c r="I208" s="6">
        <f>IF(Overall!G210&lt;&gt;"",VALUE(Overall!G210),"")</f>
        <v>62</v>
      </c>
      <c r="J208" s="6">
        <f>IF(Overall!H210&lt;&gt;"",VALUE(Overall!H210),"")</f>
        <v>39</v>
      </c>
      <c r="K208" s="6">
        <f>IF(Overall!I210&lt;&gt;"",VALUE(Overall!I210),"")</f>
        <v>3.27</v>
      </c>
      <c r="L208" s="6">
        <f>IF(Overall!J210&lt;&gt;"",VALUE(Overall!J210),"")</f>
        <v>0.52</v>
      </c>
      <c r="M208" s="6">
        <f>IF(Overall!K210&lt;&gt;"",VALUE(Overall!K210),"")</f>
        <v>2.75</v>
      </c>
      <c r="N208" s="7">
        <f>IF(Overall!L210&lt;&gt;"",DATEVALUE(MID(Overall!L210, FIND(",", Overall!L210) + 2, FIND(" ", Overall!L210) - FIND(",", Overall!L210) - 1) &amp; " " &amp; MID(Overall!L210, FIND(" ", Overall!L210) + 1, FIND(",", Overall!L210, FIND(" ", Overall!L210)) - FIND(" ", Overall!L210) - 1) &amp; ", " &amp; MID(Overall!L210, FIND(",", Overall!L210, FIND(",",Overall!L210) + 1) + 2, LEN(Overall!L210))),"")</f>
        <v>44562</v>
      </c>
      <c r="O208" s="7">
        <f>IF(Overall!M210&lt;&gt;"",DATEVALUE(MID(Overall!M210, FIND(",", Overall!M210) + 2, FIND(" ", Overall!M210) - FIND(",", Overall!M210) - 1) &amp; " " &amp; MID(Overall!M210, FIND(" ", Overall!M210) + 1, FIND(",", Overall!M210, FIND(" ", Overall!M210)) - FIND(" ", Overall!M210) - 1) &amp; ", " &amp; MID(Overall!M210, FIND(",", Overall!M210, FIND(",",Overall!M210) + 1) + 2, LEN(Overall!M210))),"")</f>
        <v>44926</v>
      </c>
      <c r="P208" s="7">
        <f>IF(Overall!N210&lt;&gt;"",DATEVALUE(MID(Overall!N210, FIND(",", Overall!N210) + 2, FIND(" ", Overall!N210) - FIND(",", Overall!N210) - 1) &amp; " " &amp; MID(Overall!N210, FIND(" ", Overall!N210) + 1, FIND(",", Overall!N210, FIND(" ", Overall!N210)) - FIND(" ", Overall!N210) - 1) &amp; ", " &amp; MID(Overall!N210, FIND(",", Overall!N210, FIND(",",Overall!N210) + 1) + 2, LEN(Overall!N210))),"")</f>
        <v>44512</v>
      </c>
      <c r="Q208" s="7">
        <f>IF(Overall!O210&lt;&gt;"",DATEVALUE(MID(Overall!O210, FIND(",", Overall!O210) + 2, FIND(" ", Overall!O210) - FIND(",", Overall!O210) - 1) &amp; " " &amp; MID(Overall!O210, FIND(" ", Overall!O210) + 1, FIND(",", Overall!O210, FIND(" ", Overall!O210)) - FIND(" ", Overall!O210) - 1) &amp; ", " &amp; MID(Overall!O210, FIND(",", Overall!O210, FIND(",",Overall!O210) + 1) + 2, LEN(Overall!O210))),"")</f>
        <v>44489</v>
      </c>
      <c r="R208" s="5">
        <f t="shared" si="6"/>
        <v>12</v>
      </c>
      <c r="S208" s="10">
        <f>IF(Overall!$A210&lt;&gt;"",IF(AND(MONTH($N208) &lt;= 1, MONTH($O208) &gt;= 1), IF($R208 &lt;&gt; "", $H208/$R208, ""), ""),"")</f>
        <v>200000</v>
      </c>
      <c r="T208" s="10">
        <f>IF(Overall!$A210&lt;&gt;"",IF(AND(MONTH($N208) &lt;= 2, MONTH($O208) &gt;= 2), IF($R208 &lt;&gt; "", $H208/$R208, ""), ""),"")</f>
        <v>200000</v>
      </c>
      <c r="U208" s="10">
        <f>IF(Overall!$A210&lt;&gt;"",IF(AND(MONTH($N208) &lt;= 3, MONTH($O208) &gt;= 3), IF($R208 &lt;&gt; "", $H208/$R208, ""), ""),"")</f>
        <v>200000</v>
      </c>
      <c r="V208" s="10">
        <f>IF(Overall!$A210&lt;&gt;"",IF(AND(MONTH($N208) &lt;= 4, MONTH($O208) &gt;= 4), IF($R208 &lt;&gt; "", $H208/$R208, ""), ""),"")</f>
        <v>200000</v>
      </c>
      <c r="W208" s="10">
        <f>IF(Overall!$A210&lt;&gt;"",IF(AND(MONTH($N208) &lt;= 5, MONTH($O208) &gt;= 5), IF($R208 &lt;&gt; "", $H208/$R208, ""), ""),"")</f>
        <v>200000</v>
      </c>
      <c r="X208" s="10">
        <f>IF(Overall!$A210&lt;&gt;"",IF(AND(MONTH($N208) &lt;= 6, MONTH($O208) &gt;= 6), IF($R208 &lt;&gt; "", $H208/$R208, ""), ""),"")</f>
        <v>200000</v>
      </c>
      <c r="Y208" s="10">
        <f>IF(Overall!$A210&lt;&gt;"",IF(AND(MONTH($N208) &lt;= 7, MONTH($O208) &gt;= 7 ), IF($R208 &lt;&gt; "", $H208/$R208, ""), ""),"")</f>
        <v>200000</v>
      </c>
      <c r="Z208" s="10">
        <f>IF(Overall!$A210&lt;&gt;"",IF(AND(MONTH($N208) &lt;= 8, MONTH($O208) &gt;= 8), IF($R208 &lt;&gt; "", $H208/$R208, ""), ""),"")</f>
        <v>200000</v>
      </c>
      <c r="AA208" s="10">
        <f>IF(Overall!$A210&lt;&gt;"",IF(AND(MONTH($N208) &lt;= 9, MONTH($O208) &gt;= 9), IF($R208 &lt;&gt; "", $H208/$R208, ""), ""),"")</f>
        <v>200000</v>
      </c>
      <c r="AB208" s="10">
        <f>IF(Overall!$A210&lt;&gt;"",IF(AND(MONTH($N208) &lt;= 10, MONTH($O208) &gt;= 10), IF($R208 &lt;&gt; "", $H208/$R208, ""), ""),"")</f>
        <v>200000</v>
      </c>
      <c r="AC208" s="10">
        <f>IF(Overall!$A210&lt;&gt;"",IF(AND(MONTH($N208) &lt;= 11, MONTH($O208) &gt;= 11), IF($R208 &lt;&gt; "", $H208/$R208, ""), ""),"")</f>
        <v>200000</v>
      </c>
      <c r="AD208" s="10">
        <f>IF(Overall!$A210&lt;&gt;"",IF(AND(MONTH($N208) &lt;= 12, MONTH($O208) &gt;= 12), IF($R208 &lt;&gt; "", $H208/$R208, ""), ""),"")</f>
        <v>200000</v>
      </c>
      <c r="AF208" s="10" t="str">
        <f ca="1">IFERROR(IF(AND(NOW()&lt;= EOMONTH(DATE(YEAR($O208),1, 1), 0), Overall!$A210&lt;&gt;"", MONTH($N208) &lt;= 1, MONTH($O208) &gt;= 1), IF($R208 &lt;&gt; "", $H208/$R208, ""), ""), "")</f>
        <v/>
      </c>
      <c r="AG208" s="10" t="str">
        <f ca="1">IFERROR(IF(AND(NOW()&lt;= EOMONTH(DATE(YEAR($O208),2, 1), 0), Overall!$A210&lt;&gt;"", MONTH($N208) &lt;= 2, MONTH($O208) &gt;= 2), IF($R208 &lt;&gt; "", $H208/$R208, ""), ""), "")</f>
        <v/>
      </c>
      <c r="AH208" s="10" t="str">
        <f ca="1">IFERROR(IF(AND(NOW()&lt;= EOMONTH(DATE(YEAR($O208),3, 1), 0), Overall!$A210&lt;&gt;"", MONTH($N208) &lt;= 3, MONTH($O208) &gt;= 3), IF($R208 &lt;&gt; "", $H208/$R208, ""), ""), "")</f>
        <v/>
      </c>
      <c r="AI208" s="10" t="str">
        <f ca="1">IFERROR(IF(AND(NOW()&lt;= EOMONTH(DATE(YEAR($O208),4, 1), 0), Overall!$A210&lt;&gt;"", MONTH($N208) &lt;= 4, MONTH($O208) &gt;= 4), IF($R208 &lt;&gt; "", $H208/$R208, ""), ""), "")</f>
        <v/>
      </c>
      <c r="AJ208" s="10" t="str">
        <f ca="1">IFERROR(IF(AND(NOW()&lt;= EOMONTH(DATE(YEAR($O208),5, 1), 0), Overall!$A210&lt;&gt;"", MONTH($N208) &lt;= 5, MONTH($O208) &gt;= 5), IF($R208 &lt;&gt; "", $H208/$R208, ""), ""), "")</f>
        <v/>
      </c>
      <c r="AK208" s="10" t="str">
        <f ca="1">IFERROR(IF(AND(NOW()&lt;= EOMONTH(DATE(YEAR($O208),6, 1), 0), Overall!$A210&lt;&gt;"", MONTH($N208) &lt;= 6, MONTH($O208) &gt;= 6), IF($R208 &lt;&gt; "", $H208/$R208, ""), ""), "")</f>
        <v/>
      </c>
      <c r="AL208" s="10" t="str">
        <f ca="1">IFERROR(IF(AND(NOW()&lt;= EOMONTH(DATE(YEAR($O208),7, 1), 0), Overall!$A210&lt;&gt;"", MONTH($N208) &lt;= 7, MONTH($O208) &gt;= 7), IF($R208 &lt;&gt; "", $H208/$R208, ""), ""), "")</f>
        <v/>
      </c>
      <c r="AM208" s="10" t="str">
        <f ca="1">IFERROR(IF(AND(NOW()&lt;= EOMONTH(DATE(YEAR($O208),8, 1), 0), Overall!$A210&lt;&gt;"", MONTH($N208) &lt;= 8, MONTH($O208) &gt;= 8), IF($R208 &lt;&gt; "", $H208/$R208, ""), ""), "")</f>
        <v/>
      </c>
      <c r="AN208" s="10" t="str">
        <f ca="1">IFERROR(IF(AND(NOW()&lt;= EOMONTH(DATE(YEAR($O208),9, 1), 0), Overall!$A210&lt;&gt;"", MONTH($N208) &lt;= 9, MONTH($O208) &gt;= 9), IF($R208 &lt;&gt; "", $H208/$R208, ""), ""), "")</f>
        <v/>
      </c>
      <c r="AO208" s="10" t="str">
        <f ca="1">IFERROR(IF(AND(NOW()&lt;= EOMONTH(DATE(YEAR($O208),10, 1), 0), Overall!$A210&lt;&gt;"", MONTH($N208) &lt;= 10, MONTH($O208) &gt;= 10), IF($R208 &lt;&gt; "", $H208/$R208, ""), ""), "")</f>
        <v/>
      </c>
      <c r="AP208" s="10" t="str">
        <f ca="1">IFERROR(IF(AND(NOW()&lt;= EOMONTH(DATE(YEAR($O208),11, 1), 0), Overall!$A210&lt;&gt;"", MONTH($N208) &lt;=11, MONTH($O208) &gt;= 11), IF($R208 &lt;&gt; "", $H208/$R208, ""), ""), "")</f>
        <v/>
      </c>
      <c r="AQ208" s="10" t="str">
        <f ca="1">IFERROR(IF(AND(NOW()&lt;= EOMONTH(DATE(YEAR($O208),12, 1), 0), Overall!$A210&lt;&gt;"", MONTH($N208) &lt;= 12, MONTH($O208) &gt;= 12), IF($R208 &lt;&gt; "", $H208/$R208, ""), ""), "")</f>
        <v/>
      </c>
      <c r="AR208" s="16">
        <f t="shared" ca="1" si="7"/>
        <v>0</v>
      </c>
    </row>
    <row r="209" spans="1:44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6">
        <f>IF(Overall!F211&lt;&gt;"",VALUE(Overall!F211),"")</f>
        <v>300000</v>
      </c>
      <c r="I209" s="6">
        <f>IF(Overall!G211&lt;&gt;"",VALUE(Overall!G211),"")</f>
        <v>63</v>
      </c>
      <c r="J209" s="6">
        <f>IF(Overall!H211&lt;&gt;"",VALUE(Overall!H211),"")</f>
        <v>39</v>
      </c>
      <c r="K209" s="6">
        <f>IF(Overall!I211&lt;&gt;"",VALUE(Overall!I211),"")</f>
        <v>2.02</v>
      </c>
      <c r="L209" s="6">
        <f>IF(Overall!J211&lt;&gt;"",VALUE(Overall!J211),"")</f>
        <v>0.15</v>
      </c>
      <c r="M209" s="6">
        <f>IF(Overall!K211&lt;&gt;"",VALUE(Overall!K211),"")</f>
        <v>1.87</v>
      </c>
      <c r="N209" s="7">
        <f>IF(Overall!L211&lt;&gt;"",DATEVALUE(MID(Overall!L211, FIND(",", Overall!L211) + 2, FIND(" ", Overall!L211) - FIND(",", Overall!L211) - 1) &amp; " " &amp; MID(Overall!L211, FIND(" ", Overall!L211) + 1, FIND(",", Overall!L211, FIND(" ", Overall!L211)) - FIND(" ", Overall!L211) - 1) &amp; ", " &amp; MID(Overall!L211, FIND(",", Overall!L211, FIND(",",Overall!L211) + 1) + 2, LEN(Overall!L211))),"")</f>
        <v>44562</v>
      </c>
      <c r="O209" s="7">
        <f>IF(Overall!M211&lt;&gt;"",DATEVALUE(MID(Overall!M211, FIND(",", Overall!M211) + 2, FIND(" ", Overall!M211) - FIND(",", Overall!M211) - 1) &amp; " " &amp; MID(Overall!M211, FIND(" ", Overall!M211) + 1, FIND(",", Overall!M211, FIND(" ", Overall!M211)) - FIND(" ", Overall!M211) - 1) &amp; ", " &amp; MID(Overall!M211, FIND(",", Overall!M211, FIND(",",Overall!M211) + 1) + 2, LEN(Overall!M211))),"")</f>
        <v>44742</v>
      </c>
      <c r="P209" s="7">
        <f>IF(Overall!N211&lt;&gt;"",DATEVALUE(MID(Overall!N211, FIND(",", Overall!N211) + 2, FIND(" ", Overall!N211) - FIND(",", Overall!N211) - 1) &amp; " " &amp; MID(Overall!N211, FIND(" ", Overall!N211) + 1, FIND(",", Overall!N211, FIND(" ", Overall!N211)) - FIND(" ", Overall!N211) - 1) &amp; ", " &amp; MID(Overall!N211, FIND(",", Overall!N211, FIND(",",Overall!N211) + 1) + 2, LEN(Overall!N211))),"")</f>
        <v>44515</v>
      </c>
      <c r="Q209" s="7">
        <f>IF(Overall!O211&lt;&gt;"",DATEVALUE(MID(Overall!O211, FIND(",", Overall!O211) + 2, FIND(" ", Overall!O211) - FIND(",", Overall!O211) - 1) &amp; " " &amp; MID(Overall!O211, FIND(" ", Overall!O211) + 1, FIND(",", Overall!O211, FIND(" ", Overall!O211)) - FIND(" ", Overall!O211) - 1) &amp; ", " &amp; MID(Overall!O211, FIND(",", Overall!O211, FIND(",",Overall!O211) + 1) + 2, LEN(Overall!O211))),"")</f>
        <v>44490</v>
      </c>
      <c r="R209" s="5">
        <f t="shared" si="6"/>
        <v>6</v>
      </c>
      <c r="S209" s="10">
        <f>IF(Overall!$A211&lt;&gt;"",IF(AND(MONTH($N209) &lt;= 1, MONTH($O209) &gt;= 1), IF($R209 &lt;&gt; "", $H209/$R209, ""), ""),"")</f>
        <v>50000</v>
      </c>
      <c r="T209" s="10">
        <f>IF(Overall!$A211&lt;&gt;"",IF(AND(MONTH($N209) &lt;= 2, MONTH($O209) &gt;= 2), IF($R209 &lt;&gt; "", $H209/$R209, ""), ""),"")</f>
        <v>50000</v>
      </c>
      <c r="U209" s="10">
        <f>IF(Overall!$A211&lt;&gt;"",IF(AND(MONTH($N209) &lt;= 3, MONTH($O209) &gt;= 3), IF($R209 &lt;&gt; "", $H209/$R209, ""), ""),"")</f>
        <v>50000</v>
      </c>
      <c r="V209" s="10">
        <f>IF(Overall!$A211&lt;&gt;"",IF(AND(MONTH($N209) &lt;= 4, MONTH($O209) &gt;= 4), IF($R209 &lt;&gt; "", $H209/$R209, ""), ""),"")</f>
        <v>50000</v>
      </c>
      <c r="W209" s="10">
        <f>IF(Overall!$A211&lt;&gt;"",IF(AND(MONTH($N209) &lt;= 5, MONTH($O209) &gt;= 5), IF($R209 &lt;&gt; "", $H209/$R209, ""), ""),"")</f>
        <v>50000</v>
      </c>
      <c r="X209" s="10">
        <f>IF(Overall!$A211&lt;&gt;"",IF(AND(MONTH($N209) &lt;= 6, MONTH($O209) &gt;= 6), IF($R209 &lt;&gt; "", $H209/$R209, ""), ""),"")</f>
        <v>50000</v>
      </c>
      <c r="Y209" s="10" t="str">
        <f>IF(Overall!$A211&lt;&gt;"",IF(AND(MONTH($N209) &lt;= 7, MONTH($O209) &gt;= 7 ), IF($R209 &lt;&gt; "", $H209/$R209, ""), ""),"")</f>
        <v/>
      </c>
      <c r="Z209" s="10" t="str">
        <f>IF(Overall!$A211&lt;&gt;"",IF(AND(MONTH($N209) &lt;= 8, MONTH($O209) &gt;= 8), IF($R209 &lt;&gt; "", $H209/$R209, ""), ""),"")</f>
        <v/>
      </c>
      <c r="AA209" s="10" t="str">
        <f>IF(Overall!$A211&lt;&gt;"",IF(AND(MONTH($N209) &lt;= 9, MONTH($O209) &gt;= 9), IF($R209 &lt;&gt; "", $H209/$R209, ""), ""),"")</f>
        <v/>
      </c>
      <c r="AB209" s="10" t="str">
        <f>IF(Overall!$A211&lt;&gt;"",IF(AND(MONTH($N209) &lt;= 10, MONTH($O209) &gt;= 10), IF($R209 &lt;&gt; "", $H209/$R209, ""), ""),"")</f>
        <v/>
      </c>
      <c r="AC209" s="10" t="str">
        <f>IF(Overall!$A211&lt;&gt;"",IF(AND(MONTH($N209) &lt;= 11, MONTH($O209) &gt;= 11), IF($R209 &lt;&gt; "", $H209/$R209, ""), ""),"")</f>
        <v/>
      </c>
      <c r="AD209" s="10" t="str">
        <f>IF(Overall!$A211&lt;&gt;"",IF(AND(MONTH($N209) &lt;= 12, MONTH($O209) &gt;= 12), IF($R209 &lt;&gt; "", $H209/$R209, ""), ""),"")</f>
        <v/>
      </c>
      <c r="AF209" s="10" t="str">
        <f ca="1">IFERROR(IF(AND(NOW()&lt;= EOMONTH(DATE(YEAR($O209),1, 1), 0), Overall!$A211&lt;&gt;"", MONTH($N209) &lt;= 1, MONTH($O209) &gt;= 1), IF($R209 &lt;&gt; "", $H209/$R209, ""), ""), "")</f>
        <v/>
      </c>
      <c r="AG209" s="10" t="str">
        <f ca="1">IFERROR(IF(AND(NOW()&lt;= EOMONTH(DATE(YEAR($O209),2, 1), 0), Overall!$A211&lt;&gt;"", MONTH($N209) &lt;= 2, MONTH($O209) &gt;= 2), IF($R209 &lt;&gt; "", $H209/$R209, ""), ""), "")</f>
        <v/>
      </c>
      <c r="AH209" s="10" t="str">
        <f ca="1">IFERROR(IF(AND(NOW()&lt;= EOMONTH(DATE(YEAR($O209),3, 1), 0), Overall!$A211&lt;&gt;"", MONTH($N209) &lt;= 3, MONTH($O209) &gt;= 3), IF($R209 &lt;&gt; "", $H209/$R209, ""), ""), "")</f>
        <v/>
      </c>
      <c r="AI209" s="10" t="str">
        <f ca="1">IFERROR(IF(AND(NOW()&lt;= EOMONTH(DATE(YEAR($O209),4, 1), 0), Overall!$A211&lt;&gt;"", MONTH($N209) &lt;= 4, MONTH($O209) &gt;= 4), IF($R209 &lt;&gt; "", $H209/$R209, ""), ""), "")</f>
        <v/>
      </c>
      <c r="AJ209" s="10" t="str">
        <f ca="1">IFERROR(IF(AND(NOW()&lt;= EOMONTH(DATE(YEAR($O209),5, 1), 0), Overall!$A211&lt;&gt;"", MONTH($N209) &lt;= 5, MONTH($O209) &gt;= 5), IF($R209 &lt;&gt; "", $H209/$R209, ""), ""), "")</f>
        <v/>
      </c>
      <c r="AK209" s="10" t="str">
        <f ca="1">IFERROR(IF(AND(NOW()&lt;= EOMONTH(DATE(YEAR($O209),6, 1), 0), Overall!$A211&lt;&gt;"", MONTH($N209) &lt;= 6, MONTH($O209) &gt;= 6), IF($R209 &lt;&gt; "", $H209/$R209, ""), ""), "")</f>
        <v/>
      </c>
      <c r="AL209" s="10" t="str">
        <f ca="1">IFERROR(IF(AND(NOW()&lt;= EOMONTH(DATE(YEAR($O209),7, 1), 0), Overall!$A211&lt;&gt;"", MONTH($N209) &lt;= 7, MONTH($O209) &gt;= 7), IF($R209 &lt;&gt; "", $H209/$R209, ""), ""), "")</f>
        <v/>
      </c>
      <c r="AM209" s="10" t="str">
        <f ca="1">IFERROR(IF(AND(NOW()&lt;= EOMONTH(DATE(YEAR($O209),8, 1), 0), Overall!$A211&lt;&gt;"", MONTH($N209) &lt;= 8, MONTH($O209) &gt;= 8), IF($R209 &lt;&gt; "", $H209/$R209, ""), ""), "")</f>
        <v/>
      </c>
      <c r="AN209" s="10" t="str">
        <f ca="1">IFERROR(IF(AND(NOW()&lt;= EOMONTH(DATE(YEAR($O209),9, 1), 0), Overall!$A211&lt;&gt;"", MONTH($N209) &lt;= 9, MONTH($O209) &gt;= 9), IF($R209 &lt;&gt; "", $H209/$R209, ""), ""), "")</f>
        <v/>
      </c>
      <c r="AO209" s="10" t="str">
        <f ca="1">IFERROR(IF(AND(NOW()&lt;= EOMONTH(DATE(YEAR($O209),10, 1), 0), Overall!$A211&lt;&gt;"", MONTH($N209) &lt;= 10, MONTH($O209) &gt;= 10), IF($R209 &lt;&gt; "", $H209/$R209, ""), ""), "")</f>
        <v/>
      </c>
      <c r="AP209" s="10" t="str">
        <f ca="1">IFERROR(IF(AND(NOW()&lt;= EOMONTH(DATE(YEAR($O209),11, 1), 0), Overall!$A211&lt;&gt;"", MONTH($N209) &lt;=11, MONTH($O209) &gt;= 11), IF($R209 &lt;&gt; "", $H209/$R209, ""), ""), "")</f>
        <v/>
      </c>
      <c r="AQ209" s="10" t="str">
        <f ca="1">IFERROR(IF(AND(NOW()&lt;= EOMONTH(DATE(YEAR($O209),12, 1), 0), Overall!$A211&lt;&gt;"", MONTH($N209) &lt;= 12, MONTH($O209) &gt;= 12), IF($R209 &lt;&gt; "", $H209/$R209, ""), ""), "")</f>
        <v/>
      </c>
      <c r="AR209" s="16">
        <f t="shared" ca="1" si="7"/>
        <v>0</v>
      </c>
    </row>
    <row r="210" spans="1:44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6">
        <f>IF(Overall!F212&lt;&gt;"",VALUE(Overall!F212),"")</f>
        <v>1200000</v>
      </c>
      <c r="I210" s="6">
        <f>IF(Overall!G212&lt;&gt;"",VALUE(Overall!G212),"")</f>
        <v>62</v>
      </c>
      <c r="J210" s="6">
        <f>IF(Overall!H212&lt;&gt;"",VALUE(Overall!H212),"")</f>
        <v>40</v>
      </c>
      <c r="K210" s="6">
        <f>IF(Overall!I212&lt;&gt;"",VALUE(Overall!I212),"")</f>
        <v>3.35</v>
      </c>
      <c r="L210" s="6">
        <f>IF(Overall!J212&lt;&gt;"",VALUE(Overall!J212),"")</f>
        <v>0.6</v>
      </c>
      <c r="M210" s="6">
        <f>IF(Overall!K212&lt;&gt;"",VALUE(Overall!K212),"")</f>
        <v>2.75</v>
      </c>
      <c r="N210" s="7">
        <f>IF(Overall!L212&lt;&gt;"",DATEVALUE(MID(Overall!L212, FIND(",", Overall!L212) + 2, FIND(" ", Overall!L212) - FIND(",", Overall!L212) - 1) &amp; " " &amp; MID(Overall!L212, FIND(" ", Overall!L212) + 1, FIND(",", Overall!L212, FIND(" ", Overall!L212)) - FIND(" ", Overall!L212) - 1) &amp; ", " &amp; MID(Overall!L212, FIND(",", Overall!L212, FIND(",",Overall!L212) + 1) + 2, LEN(Overall!L212))),"")</f>
        <v>44562</v>
      </c>
      <c r="O210" s="7">
        <f>IF(Overall!M212&lt;&gt;"",DATEVALUE(MID(Overall!M212, FIND(",", Overall!M212) + 2, FIND(" ", Overall!M212) - FIND(",", Overall!M212) - 1) &amp; " " &amp; MID(Overall!M212, FIND(" ", Overall!M212) + 1, FIND(",", Overall!M212, FIND(" ", Overall!M212)) - FIND(" ", Overall!M212) - 1) &amp; ", " &amp; MID(Overall!M212, FIND(",", Overall!M212, FIND(",",Overall!M212) + 1) + 2, LEN(Overall!M212))),"")</f>
        <v>44926</v>
      </c>
      <c r="P210" s="7">
        <f>IF(Overall!N212&lt;&gt;"",DATEVALUE(MID(Overall!N212, FIND(",", Overall!N212) + 2, FIND(" ", Overall!N212) - FIND(",", Overall!N212) - 1) &amp; " " &amp; MID(Overall!N212, FIND(" ", Overall!N212) + 1, FIND(",", Overall!N212, FIND(" ", Overall!N212)) - FIND(" ", Overall!N212) - 1) &amp; ", " &amp; MID(Overall!N212, FIND(",", Overall!N212, FIND(",",Overall!N212) + 1) + 2, LEN(Overall!N212))),"")</f>
        <v>44515</v>
      </c>
      <c r="Q210" s="7">
        <f>IF(Overall!O212&lt;&gt;"",DATEVALUE(MID(Overall!O212, FIND(",", Overall!O212) + 2, FIND(" ", Overall!O212) - FIND(",", Overall!O212) - 1) &amp; " " &amp; MID(Overall!O212, FIND(" ", Overall!O212) + 1, FIND(",", Overall!O212, FIND(" ", Overall!O212)) - FIND(" ", Overall!O212) - 1) &amp; ", " &amp; MID(Overall!O212, FIND(",", Overall!O212, FIND(",",Overall!O212) + 1) + 2, LEN(Overall!O212))),"")</f>
        <v>44490</v>
      </c>
      <c r="R210" s="5">
        <f t="shared" si="6"/>
        <v>12</v>
      </c>
      <c r="S210" s="10">
        <f>IF(Overall!$A212&lt;&gt;"",IF(AND(MONTH($N210) &lt;= 1, MONTH($O210) &gt;= 1), IF($R210 &lt;&gt; "", $H210/$R210, ""), ""),"")</f>
        <v>100000</v>
      </c>
      <c r="T210" s="10">
        <f>IF(Overall!$A212&lt;&gt;"",IF(AND(MONTH($N210) &lt;= 2, MONTH($O210) &gt;= 2), IF($R210 &lt;&gt; "", $H210/$R210, ""), ""),"")</f>
        <v>100000</v>
      </c>
      <c r="U210" s="10">
        <f>IF(Overall!$A212&lt;&gt;"",IF(AND(MONTH($N210) &lt;= 3, MONTH($O210) &gt;= 3), IF($R210 &lt;&gt; "", $H210/$R210, ""), ""),"")</f>
        <v>100000</v>
      </c>
      <c r="V210" s="10">
        <f>IF(Overall!$A212&lt;&gt;"",IF(AND(MONTH($N210) &lt;= 4, MONTH($O210) &gt;= 4), IF($R210 &lt;&gt; "", $H210/$R210, ""), ""),"")</f>
        <v>100000</v>
      </c>
      <c r="W210" s="10">
        <f>IF(Overall!$A212&lt;&gt;"",IF(AND(MONTH($N210) &lt;= 5, MONTH($O210) &gt;= 5), IF($R210 &lt;&gt; "", $H210/$R210, ""), ""),"")</f>
        <v>100000</v>
      </c>
      <c r="X210" s="10">
        <f>IF(Overall!$A212&lt;&gt;"",IF(AND(MONTH($N210) &lt;= 6, MONTH($O210) &gt;= 6), IF($R210 &lt;&gt; "", $H210/$R210, ""), ""),"")</f>
        <v>100000</v>
      </c>
      <c r="Y210" s="10">
        <f>IF(Overall!$A212&lt;&gt;"",IF(AND(MONTH($N210) &lt;= 7, MONTH($O210) &gt;= 7 ), IF($R210 &lt;&gt; "", $H210/$R210, ""), ""),"")</f>
        <v>100000</v>
      </c>
      <c r="Z210" s="10">
        <f>IF(Overall!$A212&lt;&gt;"",IF(AND(MONTH($N210) &lt;= 8, MONTH($O210) &gt;= 8), IF($R210 &lt;&gt; "", $H210/$R210, ""), ""),"")</f>
        <v>100000</v>
      </c>
      <c r="AA210" s="10">
        <f>IF(Overall!$A212&lt;&gt;"",IF(AND(MONTH($N210) &lt;= 9, MONTH($O210) &gt;= 9), IF($R210 &lt;&gt; "", $H210/$R210, ""), ""),"")</f>
        <v>100000</v>
      </c>
      <c r="AB210" s="10">
        <f>IF(Overall!$A212&lt;&gt;"",IF(AND(MONTH($N210) &lt;= 10, MONTH($O210) &gt;= 10), IF($R210 &lt;&gt; "", $H210/$R210, ""), ""),"")</f>
        <v>100000</v>
      </c>
      <c r="AC210" s="10">
        <f>IF(Overall!$A212&lt;&gt;"",IF(AND(MONTH($N210) &lt;= 11, MONTH($O210) &gt;= 11), IF($R210 &lt;&gt; "", $H210/$R210, ""), ""),"")</f>
        <v>100000</v>
      </c>
      <c r="AD210" s="10">
        <f>IF(Overall!$A212&lt;&gt;"",IF(AND(MONTH($N210) &lt;= 12, MONTH($O210) &gt;= 12), IF($R210 &lt;&gt; "", $H210/$R210, ""), ""),"")</f>
        <v>100000</v>
      </c>
      <c r="AF210" s="10" t="str">
        <f ca="1">IFERROR(IF(AND(NOW()&lt;= EOMONTH(DATE(YEAR($O210),1, 1), 0), Overall!$A212&lt;&gt;"", MONTH($N210) &lt;= 1, MONTH($O210) &gt;= 1), IF($R210 &lt;&gt; "", $H210/$R210, ""), ""), "")</f>
        <v/>
      </c>
      <c r="AG210" s="10" t="str">
        <f ca="1">IFERROR(IF(AND(NOW()&lt;= EOMONTH(DATE(YEAR($O210),2, 1), 0), Overall!$A212&lt;&gt;"", MONTH($N210) &lt;= 2, MONTH($O210) &gt;= 2), IF($R210 &lt;&gt; "", $H210/$R210, ""), ""), "")</f>
        <v/>
      </c>
      <c r="AH210" s="10" t="str">
        <f ca="1">IFERROR(IF(AND(NOW()&lt;= EOMONTH(DATE(YEAR($O210),3, 1), 0), Overall!$A212&lt;&gt;"", MONTH($N210) &lt;= 3, MONTH($O210) &gt;= 3), IF($R210 &lt;&gt; "", $H210/$R210, ""), ""), "")</f>
        <v/>
      </c>
      <c r="AI210" s="10" t="str">
        <f ca="1">IFERROR(IF(AND(NOW()&lt;= EOMONTH(DATE(YEAR($O210),4, 1), 0), Overall!$A212&lt;&gt;"", MONTH($N210) &lt;= 4, MONTH($O210) &gt;= 4), IF($R210 &lt;&gt; "", $H210/$R210, ""), ""), "")</f>
        <v/>
      </c>
      <c r="AJ210" s="10" t="str">
        <f ca="1">IFERROR(IF(AND(NOW()&lt;= EOMONTH(DATE(YEAR($O210),5, 1), 0), Overall!$A212&lt;&gt;"", MONTH($N210) &lt;= 5, MONTH($O210) &gt;= 5), IF($R210 &lt;&gt; "", $H210/$R210, ""), ""), "")</f>
        <v/>
      </c>
      <c r="AK210" s="10" t="str">
        <f ca="1">IFERROR(IF(AND(NOW()&lt;= EOMONTH(DATE(YEAR($O210),6, 1), 0), Overall!$A212&lt;&gt;"", MONTH($N210) &lt;= 6, MONTH($O210) &gt;= 6), IF($R210 &lt;&gt; "", $H210/$R210, ""), ""), "")</f>
        <v/>
      </c>
      <c r="AL210" s="10" t="str">
        <f ca="1">IFERROR(IF(AND(NOW()&lt;= EOMONTH(DATE(YEAR($O210),7, 1), 0), Overall!$A212&lt;&gt;"", MONTH($N210) &lt;= 7, MONTH($O210) &gt;= 7), IF($R210 &lt;&gt; "", $H210/$R210, ""), ""), "")</f>
        <v/>
      </c>
      <c r="AM210" s="10" t="str">
        <f ca="1">IFERROR(IF(AND(NOW()&lt;= EOMONTH(DATE(YEAR($O210),8, 1), 0), Overall!$A212&lt;&gt;"", MONTH($N210) &lt;= 8, MONTH($O210) &gt;= 8), IF($R210 &lt;&gt; "", $H210/$R210, ""), ""), "")</f>
        <v/>
      </c>
      <c r="AN210" s="10" t="str">
        <f ca="1">IFERROR(IF(AND(NOW()&lt;= EOMONTH(DATE(YEAR($O210),9, 1), 0), Overall!$A212&lt;&gt;"", MONTH($N210) &lt;= 9, MONTH($O210) &gt;= 9), IF($R210 &lt;&gt; "", $H210/$R210, ""), ""), "")</f>
        <v/>
      </c>
      <c r="AO210" s="10" t="str">
        <f ca="1">IFERROR(IF(AND(NOW()&lt;= EOMONTH(DATE(YEAR($O210),10, 1), 0), Overall!$A212&lt;&gt;"", MONTH($N210) &lt;= 10, MONTH($O210) &gt;= 10), IF($R210 &lt;&gt; "", $H210/$R210, ""), ""), "")</f>
        <v/>
      </c>
      <c r="AP210" s="10" t="str">
        <f ca="1">IFERROR(IF(AND(NOW()&lt;= EOMONTH(DATE(YEAR($O210),11, 1), 0), Overall!$A212&lt;&gt;"", MONTH($N210) &lt;=11, MONTH($O210) &gt;= 11), IF($R210 &lt;&gt; "", $H210/$R210, ""), ""), "")</f>
        <v/>
      </c>
      <c r="AQ210" s="10" t="str">
        <f ca="1">IFERROR(IF(AND(NOW()&lt;= EOMONTH(DATE(YEAR($O210),12, 1), 0), Overall!$A212&lt;&gt;"", MONTH($N210) &lt;= 12, MONTH($O210) &gt;= 12), IF($R210 &lt;&gt; "", $H210/$R210, ""), ""), "")</f>
        <v/>
      </c>
      <c r="AR210" s="16">
        <f t="shared" ca="1" si="7"/>
        <v>0</v>
      </c>
    </row>
    <row r="211" spans="1:44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6">
        <f>IF(Overall!F213&lt;&gt;"",VALUE(Overall!F213),"")</f>
        <v>600000</v>
      </c>
      <c r="I211" s="6">
        <f>IF(Overall!G213&lt;&gt;"",VALUE(Overall!G213),"")</f>
        <v>62</v>
      </c>
      <c r="J211" s="6">
        <f>IF(Overall!H213&lt;&gt;"",VALUE(Overall!H213),"")</f>
        <v>39</v>
      </c>
      <c r="K211" s="6">
        <f>IF(Overall!I213&lt;&gt;"",VALUE(Overall!I213),"")</f>
        <v>1.9</v>
      </c>
      <c r="L211" s="6">
        <f>IF(Overall!J213&lt;&gt;"",VALUE(Overall!J213),"")</f>
        <v>0.18</v>
      </c>
      <c r="M211" s="6">
        <f>IF(Overall!K213&lt;&gt;"",VALUE(Overall!K213),"")</f>
        <v>1.72</v>
      </c>
      <c r="N211" s="7">
        <f>IF(Overall!L213&lt;&gt;"",DATEVALUE(MID(Overall!L213, FIND(",", Overall!L213) + 2, FIND(" ", Overall!L213) - FIND(",", Overall!L213) - 1) &amp; " " &amp; MID(Overall!L213, FIND(" ", Overall!L213) + 1, FIND(",", Overall!L213, FIND(" ", Overall!L213)) - FIND(" ", Overall!L213) - 1) &amp; ", " &amp; MID(Overall!L213, FIND(",", Overall!L213, FIND(",",Overall!L213) + 1) + 2, LEN(Overall!L213))),"")</f>
        <v>44562</v>
      </c>
      <c r="O211" s="7">
        <f>IF(Overall!M213&lt;&gt;"",DATEVALUE(MID(Overall!M213, FIND(",", Overall!M213) + 2, FIND(" ", Overall!M213) - FIND(",", Overall!M213) - 1) &amp; " " &amp; MID(Overall!M213, FIND(" ", Overall!M213) + 1, FIND(",", Overall!M213, FIND(" ", Overall!M213)) - FIND(" ", Overall!M213) - 1) &amp; ", " &amp; MID(Overall!M213, FIND(",", Overall!M213, FIND(",",Overall!M213) + 1) + 2, LEN(Overall!M213))),"")</f>
        <v>44742</v>
      </c>
      <c r="P211" s="7">
        <f>IF(Overall!N213&lt;&gt;"",DATEVALUE(MID(Overall!N213, FIND(",", Overall!N213) + 2, FIND(" ", Overall!N213) - FIND(",", Overall!N213) - 1) &amp; " " &amp; MID(Overall!N213, FIND(" ", Overall!N213) + 1, FIND(",", Overall!N213, FIND(" ", Overall!N213)) - FIND(" ", Overall!N213) - 1) &amp; ", " &amp; MID(Overall!N213, FIND(",", Overall!N213, FIND(",",Overall!N213) + 1) + 2, LEN(Overall!N213))),"")</f>
        <v>44515</v>
      </c>
      <c r="Q211" s="7">
        <f>IF(Overall!O213&lt;&gt;"",DATEVALUE(MID(Overall!O213, FIND(",", Overall!O213) + 2, FIND(" ", Overall!O213) - FIND(",", Overall!O213) - 1) &amp; " " &amp; MID(Overall!O213, FIND(" ", Overall!O213) + 1, FIND(",", Overall!O213, FIND(" ", Overall!O213)) - FIND(" ", Overall!O213) - 1) &amp; ", " &amp; MID(Overall!O213, FIND(",", Overall!O213, FIND(",",Overall!O213) + 1) + 2, LEN(Overall!O213))),"")</f>
        <v>44490</v>
      </c>
      <c r="R211" s="5">
        <f t="shared" si="6"/>
        <v>6</v>
      </c>
      <c r="S211" s="10">
        <f>IF(Overall!$A213&lt;&gt;"",IF(AND(MONTH($N211) &lt;= 1, MONTH($O211) &gt;= 1), IF($R211 &lt;&gt; "", $H211/$R211, ""), ""),"")</f>
        <v>100000</v>
      </c>
      <c r="T211" s="10">
        <f>IF(Overall!$A213&lt;&gt;"",IF(AND(MONTH($N211) &lt;= 2, MONTH($O211) &gt;= 2), IF($R211 &lt;&gt; "", $H211/$R211, ""), ""),"")</f>
        <v>100000</v>
      </c>
      <c r="U211" s="10">
        <f>IF(Overall!$A213&lt;&gt;"",IF(AND(MONTH($N211) &lt;= 3, MONTH($O211) &gt;= 3), IF($R211 &lt;&gt; "", $H211/$R211, ""), ""),"")</f>
        <v>100000</v>
      </c>
      <c r="V211" s="10">
        <f>IF(Overall!$A213&lt;&gt;"",IF(AND(MONTH($N211) &lt;= 4, MONTH($O211) &gt;= 4), IF($R211 &lt;&gt; "", $H211/$R211, ""), ""),"")</f>
        <v>100000</v>
      </c>
      <c r="W211" s="10">
        <f>IF(Overall!$A213&lt;&gt;"",IF(AND(MONTH($N211) &lt;= 5, MONTH($O211) &gt;= 5), IF($R211 &lt;&gt; "", $H211/$R211, ""), ""),"")</f>
        <v>100000</v>
      </c>
      <c r="X211" s="10">
        <f>IF(Overall!$A213&lt;&gt;"",IF(AND(MONTH($N211) &lt;= 6, MONTH($O211) &gt;= 6), IF($R211 &lt;&gt; "", $H211/$R211, ""), ""),"")</f>
        <v>100000</v>
      </c>
      <c r="Y211" s="10" t="str">
        <f>IF(Overall!$A213&lt;&gt;"",IF(AND(MONTH($N211) &lt;= 7, MONTH($O211) &gt;= 7 ), IF($R211 &lt;&gt; "", $H211/$R211, ""), ""),"")</f>
        <v/>
      </c>
      <c r="Z211" s="10" t="str">
        <f>IF(Overall!$A213&lt;&gt;"",IF(AND(MONTH($N211) &lt;= 8, MONTH($O211) &gt;= 8), IF($R211 &lt;&gt; "", $H211/$R211, ""), ""),"")</f>
        <v/>
      </c>
      <c r="AA211" s="10" t="str">
        <f>IF(Overall!$A213&lt;&gt;"",IF(AND(MONTH($N211) &lt;= 9, MONTH($O211) &gt;= 9), IF($R211 &lt;&gt; "", $H211/$R211, ""), ""),"")</f>
        <v/>
      </c>
      <c r="AB211" s="10" t="str">
        <f>IF(Overall!$A213&lt;&gt;"",IF(AND(MONTH($N211) &lt;= 10, MONTH($O211) &gt;= 10), IF($R211 &lt;&gt; "", $H211/$R211, ""), ""),"")</f>
        <v/>
      </c>
      <c r="AC211" s="10" t="str">
        <f>IF(Overall!$A213&lt;&gt;"",IF(AND(MONTH($N211) &lt;= 11, MONTH($O211) &gt;= 11), IF($R211 &lt;&gt; "", $H211/$R211, ""), ""),"")</f>
        <v/>
      </c>
      <c r="AD211" s="10" t="str">
        <f>IF(Overall!$A213&lt;&gt;"",IF(AND(MONTH($N211) &lt;= 12, MONTH($O211) &gt;= 12), IF($R211 &lt;&gt; "", $H211/$R211, ""), ""),"")</f>
        <v/>
      </c>
      <c r="AF211" s="10" t="str">
        <f ca="1">IFERROR(IF(AND(NOW()&lt;= EOMONTH(DATE(YEAR($O211),1, 1), 0), Overall!$A213&lt;&gt;"", MONTH($N211) &lt;= 1, MONTH($O211) &gt;= 1), IF($R211 &lt;&gt; "", $H211/$R211, ""), ""), "")</f>
        <v/>
      </c>
      <c r="AG211" s="10" t="str">
        <f ca="1">IFERROR(IF(AND(NOW()&lt;= EOMONTH(DATE(YEAR($O211),2, 1), 0), Overall!$A213&lt;&gt;"", MONTH($N211) &lt;= 2, MONTH($O211) &gt;= 2), IF($R211 &lt;&gt; "", $H211/$R211, ""), ""), "")</f>
        <v/>
      </c>
      <c r="AH211" s="10" t="str">
        <f ca="1">IFERROR(IF(AND(NOW()&lt;= EOMONTH(DATE(YEAR($O211),3, 1), 0), Overall!$A213&lt;&gt;"", MONTH($N211) &lt;= 3, MONTH($O211) &gt;= 3), IF($R211 &lt;&gt; "", $H211/$R211, ""), ""), "")</f>
        <v/>
      </c>
      <c r="AI211" s="10" t="str">
        <f ca="1">IFERROR(IF(AND(NOW()&lt;= EOMONTH(DATE(YEAR($O211),4, 1), 0), Overall!$A213&lt;&gt;"", MONTH($N211) &lt;= 4, MONTH($O211) &gt;= 4), IF($R211 &lt;&gt; "", $H211/$R211, ""), ""), "")</f>
        <v/>
      </c>
      <c r="AJ211" s="10" t="str">
        <f ca="1">IFERROR(IF(AND(NOW()&lt;= EOMONTH(DATE(YEAR($O211),5, 1), 0), Overall!$A213&lt;&gt;"", MONTH($N211) &lt;= 5, MONTH($O211) &gt;= 5), IF($R211 &lt;&gt; "", $H211/$R211, ""), ""), "")</f>
        <v/>
      </c>
      <c r="AK211" s="10" t="str">
        <f ca="1">IFERROR(IF(AND(NOW()&lt;= EOMONTH(DATE(YEAR($O211),6, 1), 0), Overall!$A213&lt;&gt;"", MONTH($N211) &lt;= 6, MONTH($O211) &gt;= 6), IF($R211 &lt;&gt; "", $H211/$R211, ""), ""), "")</f>
        <v/>
      </c>
      <c r="AL211" s="10" t="str">
        <f ca="1">IFERROR(IF(AND(NOW()&lt;= EOMONTH(DATE(YEAR($O211),7, 1), 0), Overall!$A213&lt;&gt;"", MONTH($N211) &lt;= 7, MONTH($O211) &gt;= 7), IF($R211 &lt;&gt; "", $H211/$R211, ""), ""), "")</f>
        <v/>
      </c>
      <c r="AM211" s="10" t="str">
        <f ca="1">IFERROR(IF(AND(NOW()&lt;= EOMONTH(DATE(YEAR($O211),8, 1), 0), Overall!$A213&lt;&gt;"", MONTH($N211) &lt;= 8, MONTH($O211) &gt;= 8), IF($R211 &lt;&gt; "", $H211/$R211, ""), ""), "")</f>
        <v/>
      </c>
      <c r="AN211" s="10" t="str">
        <f ca="1">IFERROR(IF(AND(NOW()&lt;= EOMONTH(DATE(YEAR($O211),9, 1), 0), Overall!$A213&lt;&gt;"", MONTH($N211) &lt;= 9, MONTH($O211) &gt;= 9), IF($R211 &lt;&gt; "", $H211/$R211, ""), ""), "")</f>
        <v/>
      </c>
      <c r="AO211" s="10" t="str">
        <f ca="1">IFERROR(IF(AND(NOW()&lt;= EOMONTH(DATE(YEAR($O211),10, 1), 0), Overall!$A213&lt;&gt;"", MONTH($N211) &lt;= 10, MONTH($O211) &gt;= 10), IF($R211 &lt;&gt; "", $H211/$R211, ""), ""), "")</f>
        <v/>
      </c>
      <c r="AP211" s="10" t="str">
        <f ca="1">IFERROR(IF(AND(NOW()&lt;= EOMONTH(DATE(YEAR($O211),11, 1), 0), Overall!$A213&lt;&gt;"", MONTH($N211) &lt;=11, MONTH($O211) &gt;= 11), IF($R211 &lt;&gt; "", $H211/$R211, ""), ""), "")</f>
        <v/>
      </c>
      <c r="AQ211" s="10" t="str">
        <f ca="1">IFERROR(IF(AND(NOW()&lt;= EOMONTH(DATE(YEAR($O211),12, 1), 0), Overall!$A213&lt;&gt;"", MONTH($N211) &lt;= 12, MONTH($O211) &gt;= 12), IF($R211 &lt;&gt; "", $H211/$R211, ""), ""), "")</f>
        <v/>
      </c>
      <c r="AR211" s="16">
        <f t="shared" ca="1" si="7"/>
        <v>0</v>
      </c>
    </row>
    <row r="212" spans="1:44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6">
        <f>IF(Overall!F214&lt;&gt;"",VALUE(Overall!F214),"")</f>
        <v>1200000</v>
      </c>
      <c r="I212" s="6">
        <f>IF(Overall!G214&lt;&gt;"",VALUE(Overall!G214),"")</f>
        <v>62</v>
      </c>
      <c r="J212" s="6">
        <f>IF(Overall!H214&lt;&gt;"",VALUE(Overall!H214),"")</f>
        <v>40</v>
      </c>
      <c r="K212" s="6">
        <f>IF(Overall!I214&lt;&gt;"",VALUE(Overall!I214),"")</f>
        <v>3.35</v>
      </c>
      <c r="L212" s="6">
        <f>IF(Overall!J214&lt;&gt;"",VALUE(Overall!J214),"")</f>
        <v>0.6</v>
      </c>
      <c r="M212" s="6">
        <f>IF(Overall!K214&lt;&gt;"",VALUE(Overall!K214),"")</f>
        <v>2.75</v>
      </c>
      <c r="N212" s="7">
        <f>IF(Overall!L214&lt;&gt;"",DATEVALUE(MID(Overall!L214, FIND(",", Overall!L214) + 2, FIND(" ", Overall!L214) - FIND(",", Overall!L214) - 1) &amp; " " &amp; MID(Overall!L214, FIND(" ", Overall!L214) + 1, FIND(",", Overall!L214, FIND(" ", Overall!L214)) - FIND(" ", Overall!L214) - 1) &amp; ", " &amp; MID(Overall!L214, FIND(",", Overall!L214, FIND(",",Overall!L214) + 1) + 2, LEN(Overall!L214))),"")</f>
        <v>44562</v>
      </c>
      <c r="O212" s="7">
        <f>IF(Overall!M214&lt;&gt;"",DATEVALUE(MID(Overall!M214, FIND(",", Overall!M214) + 2, FIND(" ", Overall!M214) - FIND(",", Overall!M214) - 1) &amp; " " &amp; MID(Overall!M214, FIND(" ", Overall!M214) + 1, FIND(",", Overall!M214, FIND(" ", Overall!M214)) - FIND(" ", Overall!M214) - 1) &amp; ", " &amp; MID(Overall!M214, FIND(",", Overall!M214, FIND(",",Overall!M214) + 1) + 2, LEN(Overall!M214))),"")</f>
        <v>44926</v>
      </c>
      <c r="P212" s="7">
        <f>IF(Overall!N214&lt;&gt;"",DATEVALUE(MID(Overall!N214, FIND(",", Overall!N214) + 2, FIND(" ", Overall!N214) - FIND(",", Overall!N214) - 1) &amp; " " &amp; MID(Overall!N214, FIND(" ", Overall!N214) + 1, FIND(",", Overall!N214, FIND(" ", Overall!N214)) - FIND(" ", Overall!N214) - 1) &amp; ", " &amp; MID(Overall!N214, FIND(",", Overall!N214, FIND(",",Overall!N214) + 1) + 2, LEN(Overall!N214))),"")</f>
        <v>44515</v>
      </c>
      <c r="Q212" s="7">
        <f>IF(Overall!O214&lt;&gt;"",DATEVALUE(MID(Overall!O214, FIND(",", Overall!O214) + 2, FIND(" ", Overall!O214) - FIND(",", Overall!O214) - 1) &amp; " " &amp; MID(Overall!O214, FIND(" ", Overall!O214) + 1, FIND(",", Overall!O214, FIND(" ", Overall!O214)) - FIND(" ", Overall!O214) - 1) &amp; ", " &amp; MID(Overall!O214, FIND(",", Overall!O214, FIND(",",Overall!O214) + 1) + 2, LEN(Overall!O214))),"")</f>
        <v>44490</v>
      </c>
      <c r="R212" s="5">
        <f t="shared" si="6"/>
        <v>12</v>
      </c>
      <c r="S212" s="10">
        <f>IF(Overall!$A214&lt;&gt;"",IF(AND(MONTH($N212) &lt;= 1, MONTH($O212) &gt;= 1), IF($R212 &lt;&gt; "", $H212/$R212, ""), ""),"")</f>
        <v>100000</v>
      </c>
      <c r="T212" s="10">
        <f>IF(Overall!$A214&lt;&gt;"",IF(AND(MONTH($N212) &lt;= 2, MONTH($O212) &gt;= 2), IF($R212 &lt;&gt; "", $H212/$R212, ""), ""),"")</f>
        <v>100000</v>
      </c>
      <c r="U212" s="10">
        <f>IF(Overall!$A214&lt;&gt;"",IF(AND(MONTH($N212) &lt;= 3, MONTH($O212) &gt;= 3), IF($R212 &lt;&gt; "", $H212/$R212, ""), ""),"")</f>
        <v>100000</v>
      </c>
      <c r="V212" s="10">
        <f>IF(Overall!$A214&lt;&gt;"",IF(AND(MONTH($N212) &lt;= 4, MONTH($O212) &gt;= 4), IF($R212 &lt;&gt; "", $H212/$R212, ""), ""),"")</f>
        <v>100000</v>
      </c>
      <c r="W212" s="10">
        <f>IF(Overall!$A214&lt;&gt;"",IF(AND(MONTH($N212) &lt;= 5, MONTH($O212) &gt;= 5), IF($R212 &lt;&gt; "", $H212/$R212, ""), ""),"")</f>
        <v>100000</v>
      </c>
      <c r="X212" s="10">
        <f>IF(Overall!$A214&lt;&gt;"",IF(AND(MONTH($N212) &lt;= 6, MONTH($O212) &gt;= 6), IF($R212 &lt;&gt; "", $H212/$R212, ""), ""),"")</f>
        <v>100000</v>
      </c>
      <c r="Y212" s="10">
        <f>IF(Overall!$A214&lt;&gt;"",IF(AND(MONTH($N212) &lt;= 7, MONTH($O212) &gt;= 7 ), IF($R212 &lt;&gt; "", $H212/$R212, ""), ""),"")</f>
        <v>100000</v>
      </c>
      <c r="Z212" s="10">
        <f>IF(Overall!$A214&lt;&gt;"",IF(AND(MONTH($N212) &lt;= 8, MONTH($O212) &gt;= 8), IF($R212 &lt;&gt; "", $H212/$R212, ""), ""),"")</f>
        <v>100000</v>
      </c>
      <c r="AA212" s="10">
        <f>IF(Overall!$A214&lt;&gt;"",IF(AND(MONTH($N212) &lt;= 9, MONTH($O212) &gt;= 9), IF($R212 &lt;&gt; "", $H212/$R212, ""), ""),"")</f>
        <v>100000</v>
      </c>
      <c r="AB212" s="10">
        <f>IF(Overall!$A214&lt;&gt;"",IF(AND(MONTH($N212) &lt;= 10, MONTH($O212) &gt;= 10), IF($R212 &lt;&gt; "", $H212/$R212, ""), ""),"")</f>
        <v>100000</v>
      </c>
      <c r="AC212" s="10">
        <f>IF(Overall!$A214&lt;&gt;"",IF(AND(MONTH($N212) &lt;= 11, MONTH($O212) &gt;= 11), IF($R212 &lt;&gt; "", $H212/$R212, ""), ""),"")</f>
        <v>100000</v>
      </c>
      <c r="AD212" s="10">
        <f>IF(Overall!$A214&lt;&gt;"",IF(AND(MONTH($N212) &lt;= 12, MONTH($O212) &gt;= 12), IF($R212 &lt;&gt; "", $H212/$R212, ""), ""),"")</f>
        <v>100000</v>
      </c>
      <c r="AF212" s="10" t="str">
        <f ca="1">IFERROR(IF(AND(NOW()&lt;= EOMONTH(DATE(YEAR($O212),1, 1), 0), Overall!$A214&lt;&gt;"", MONTH($N212) &lt;= 1, MONTH($O212) &gt;= 1), IF($R212 &lt;&gt; "", $H212/$R212, ""), ""), "")</f>
        <v/>
      </c>
      <c r="AG212" s="10" t="str">
        <f ca="1">IFERROR(IF(AND(NOW()&lt;= EOMONTH(DATE(YEAR($O212),2, 1), 0), Overall!$A214&lt;&gt;"", MONTH($N212) &lt;= 2, MONTH($O212) &gt;= 2), IF($R212 &lt;&gt; "", $H212/$R212, ""), ""), "")</f>
        <v/>
      </c>
      <c r="AH212" s="10" t="str">
        <f ca="1">IFERROR(IF(AND(NOW()&lt;= EOMONTH(DATE(YEAR($O212),3, 1), 0), Overall!$A214&lt;&gt;"", MONTH($N212) &lt;= 3, MONTH($O212) &gt;= 3), IF($R212 &lt;&gt; "", $H212/$R212, ""), ""), "")</f>
        <v/>
      </c>
      <c r="AI212" s="10" t="str">
        <f ca="1">IFERROR(IF(AND(NOW()&lt;= EOMONTH(DATE(YEAR($O212),4, 1), 0), Overall!$A214&lt;&gt;"", MONTH($N212) &lt;= 4, MONTH($O212) &gt;= 4), IF($R212 &lt;&gt; "", $H212/$R212, ""), ""), "")</f>
        <v/>
      </c>
      <c r="AJ212" s="10" t="str">
        <f ca="1">IFERROR(IF(AND(NOW()&lt;= EOMONTH(DATE(YEAR($O212),5, 1), 0), Overall!$A214&lt;&gt;"", MONTH($N212) &lt;= 5, MONTH($O212) &gt;= 5), IF($R212 &lt;&gt; "", $H212/$R212, ""), ""), "")</f>
        <v/>
      </c>
      <c r="AK212" s="10" t="str">
        <f ca="1">IFERROR(IF(AND(NOW()&lt;= EOMONTH(DATE(YEAR($O212),6, 1), 0), Overall!$A214&lt;&gt;"", MONTH($N212) &lt;= 6, MONTH($O212) &gt;= 6), IF($R212 &lt;&gt; "", $H212/$R212, ""), ""), "")</f>
        <v/>
      </c>
      <c r="AL212" s="10" t="str">
        <f ca="1">IFERROR(IF(AND(NOW()&lt;= EOMONTH(DATE(YEAR($O212),7, 1), 0), Overall!$A214&lt;&gt;"", MONTH($N212) &lt;= 7, MONTH($O212) &gt;= 7), IF($R212 &lt;&gt; "", $H212/$R212, ""), ""), "")</f>
        <v/>
      </c>
      <c r="AM212" s="10" t="str">
        <f ca="1">IFERROR(IF(AND(NOW()&lt;= EOMONTH(DATE(YEAR($O212),8, 1), 0), Overall!$A214&lt;&gt;"", MONTH($N212) &lt;= 8, MONTH($O212) &gt;= 8), IF($R212 &lt;&gt; "", $H212/$R212, ""), ""), "")</f>
        <v/>
      </c>
      <c r="AN212" s="10" t="str">
        <f ca="1">IFERROR(IF(AND(NOW()&lt;= EOMONTH(DATE(YEAR($O212),9, 1), 0), Overall!$A214&lt;&gt;"", MONTH($N212) &lt;= 9, MONTH($O212) &gt;= 9), IF($R212 &lt;&gt; "", $H212/$R212, ""), ""), "")</f>
        <v/>
      </c>
      <c r="AO212" s="10" t="str">
        <f ca="1">IFERROR(IF(AND(NOW()&lt;= EOMONTH(DATE(YEAR($O212),10, 1), 0), Overall!$A214&lt;&gt;"", MONTH($N212) &lt;= 10, MONTH($O212) &gt;= 10), IF($R212 &lt;&gt; "", $H212/$R212, ""), ""), "")</f>
        <v/>
      </c>
      <c r="AP212" s="10" t="str">
        <f ca="1">IFERROR(IF(AND(NOW()&lt;= EOMONTH(DATE(YEAR($O212),11, 1), 0), Overall!$A214&lt;&gt;"", MONTH($N212) &lt;=11, MONTH($O212) &gt;= 11), IF($R212 &lt;&gt; "", $H212/$R212, ""), ""), "")</f>
        <v/>
      </c>
      <c r="AQ212" s="10" t="str">
        <f ca="1">IFERROR(IF(AND(NOW()&lt;= EOMONTH(DATE(YEAR($O212),12, 1), 0), Overall!$A214&lt;&gt;"", MONTH($N212) &lt;= 12, MONTH($O212) &gt;= 12), IF($R212 &lt;&gt; "", $H212/$R212, ""), ""), "")</f>
        <v/>
      </c>
      <c r="AR212" s="16">
        <f t="shared" ca="1" si="7"/>
        <v>0</v>
      </c>
    </row>
    <row r="213" spans="1:44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6">
        <f>IF(Overall!F215&lt;&gt;"",VALUE(Overall!F215),"")</f>
        <v>600000</v>
      </c>
      <c r="I213" s="6">
        <f>IF(Overall!G215&lt;&gt;"",VALUE(Overall!G215),"")</f>
        <v>62</v>
      </c>
      <c r="J213" s="6">
        <f>IF(Overall!H215&lt;&gt;"",VALUE(Overall!H215),"")</f>
        <v>40</v>
      </c>
      <c r="K213" s="6">
        <f>IF(Overall!I215&lt;&gt;"",VALUE(Overall!I215),"")</f>
        <v>3.35</v>
      </c>
      <c r="L213" s="6">
        <f>IF(Overall!J215&lt;&gt;"",VALUE(Overall!J215),"")</f>
        <v>0.59</v>
      </c>
      <c r="M213" s="6">
        <f>IF(Overall!K215&lt;&gt;"",VALUE(Overall!K215),"")</f>
        <v>2.76</v>
      </c>
      <c r="N213" s="7">
        <f>IF(Overall!L215&lt;&gt;"",DATEVALUE(MID(Overall!L215, FIND(",", Overall!L215) + 2, FIND(" ", Overall!L215) - FIND(",", Overall!L215) - 1) &amp; " " &amp; MID(Overall!L215, FIND(" ", Overall!L215) + 1, FIND(",", Overall!L215, FIND(" ", Overall!L215)) - FIND(" ", Overall!L215) - 1) &amp; ", " &amp; MID(Overall!L215, FIND(",", Overall!L215, FIND(",",Overall!L215) + 1) + 2, LEN(Overall!L215))),"")</f>
        <v>44562</v>
      </c>
      <c r="O213" s="7">
        <f>IF(Overall!M215&lt;&gt;"",DATEVALUE(MID(Overall!M215, FIND(",", Overall!M215) + 2, FIND(" ", Overall!M215) - FIND(",", Overall!M215) - 1) &amp; " " &amp; MID(Overall!M215, FIND(" ", Overall!M215) + 1, FIND(",", Overall!M215, FIND(" ", Overall!M215)) - FIND(" ", Overall!M215) - 1) &amp; ", " &amp; MID(Overall!M215, FIND(",", Overall!M215, FIND(",",Overall!M215) + 1) + 2, LEN(Overall!M215))),"")</f>
        <v>44926</v>
      </c>
      <c r="P213" s="7">
        <f>IF(Overall!N215&lt;&gt;"",DATEVALUE(MID(Overall!N215, FIND(",", Overall!N215) + 2, FIND(" ", Overall!N215) - FIND(",", Overall!N215) - 1) &amp; " " &amp; MID(Overall!N215, FIND(" ", Overall!N215) + 1, FIND(",", Overall!N215, FIND(" ", Overall!N215)) - FIND(" ", Overall!N215) - 1) &amp; ", " &amp; MID(Overall!N215, FIND(",", Overall!N215, FIND(",",Overall!N215) + 1) + 2, LEN(Overall!N215))),"")</f>
        <v>44515</v>
      </c>
      <c r="Q213" s="7">
        <f>IF(Overall!O215&lt;&gt;"",DATEVALUE(MID(Overall!O215, FIND(",", Overall!O215) + 2, FIND(" ", Overall!O215) - FIND(",", Overall!O215) - 1) &amp; " " &amp; MID(Overall!O215, FIND(" ", Overall!O215) + 1, FIND(",", Overall!O215, FIND(" ", Overall!O215)) - FIND(" ", Overall!O215) - 1) &amp; ", " &amp; MID(Overall!O215, FIND(",", Overall!O215, FIND(",",Overall!O215) + 1) + 2, LEN(Overall!O215))),"")</f>
        <v>44490</v>
      </c>
      <c r="R213" s="5">
        <f t="shared" si="6"/>
        <v>12</v>
      </c>
      <c r="S213" s="10">
        <f>IF(Overall!$A215&lt;&gt;"",IF(AND(MONTH($N213) &lt;= 1, MONTH($O213) &gt;= 1), IF($R213 &lt;&gt; "", $H213/$R213, ""), ""),"")</f>
        <v>50000</v>
      </c>
      <c r="T213" s="10">
        <f>IF(Overall!$A215&lt;&gt;"",IF(AND(MONTH($N213) &lt;= 2, MONTH($O213) &gt;= 2), IF($R213 &lt;&gt; "", $H213/$R213, ""), ""),"")</f>
        <v>50000</v>
      </c>
      <c r="U213" s="10">
        <f>IF(Overall!$A215&lt;&gt;"",IF(AND(MONTH($N213) &lt;= 3, MONTH($O213) &gt;= 3), IF($R213 &lt;&gt; "", $H213/$R213, ""), ""),"")</f>
        <v>50000</v>
      </c>
      <c r="V213" s="10">
        <f>IF(Overall!$A215&lt;&gt;"",IF(AND(MONTH($N213) &lt;= 4, MONTH($O213) &gt;= 4), IF($R213 &lt;&gt; "", $H213/$R213, ""), ""),"")</f>
        <v>50000</v>
      </c>
      <c r="W213" s="10">
        <f>IF(Overall!$A215&lt;&gt;"",IF(AND(MONTH($N213) &lt;= 5, MONTH($O213) &gt;= 5), IF($R213 &lt;&gt; "", $H213/$R213, ""), ""),"")</f>
        <v>50000</v>
      </c>
      <c r="X213" s="10">
        <f>IF(Overall!$A215&lt;&gt;"",IF(AND(MONTH($N213) &lt;= 6, MONTH($O213) &gt;= 6), IF($R213 &lt;&gt; "", $H213/$R213, ""), ""),"")</f>
        <v>50000</v>
      </c>
      <c r="Y213" s="10">
        <f>IF(Overall!$A215&lt;&gt;"",IF(AND(MONTH($N213) &lt;= 7, MONTH($O213) &gt;= 7 ), IF($R213 &lt;&gt; "", $H213/$R213, ""), ""),"")</f>
        <v>50000</v>
      </c>
      <c r="Z213" s="10">
        <f>IF(Overall!$A215&lt;&gt;"",IF(AND(MONTH($N213) &lt;= 8, MONTH($O213) &gt;= 8), IF($R213 &lt;&gt; "", $H213/$R213, ""), ""),"")</f>
        <v>50000</v>
      </c>
      <c r="AA213" s="10">
        <f>IF(Overall!$A215&lt;&gt;"",IF(AND(MONTH($N213) &lt;= 9, MONTH($O213) &gt;= 9), IF($R213 &lt;&gt; "", $H213/$R213, ""), ""),"")</f>
        <v>50000</v>
      </c>
      <c r="AB213" s="10">
        <f>IF(Overall!$A215&lt;&gt;"",IF(AND(MONTH($N213) &lt;= 10, MONTH($O213) &gt;= 10), IF($R213 &lt;&gt; "", $H213/$R213, ""), ""),"")</f>
        <v>50000</v>
      </c>
      <c r="AC213" s="10">
        <f>IF(Overall!$A215&lt;&gt;"",IF(AND(MONTH($N213) &lt;= 11, MONTH($O213) &gt;= 11), IF($R213 &lt;&gt; "", $H213/$R213, ""), ""),"")</f>
        <v>50000</v>
      </c>
      <c r="AD213" s="10">
        <f>IF(Overall!$A215&lt;&gt;"",IF(AND(MONTH($N213) &lt;= 12, MONTH($O213) &gt;= 12), IF($R213 &lt;&gt; "", $H213/$R213, ""), ""),"")</f>
        <v>50000</v>
      </c>
      <c r="AF213" s="10" t="str">
        <f ca="1">IFERROR(IF(AND(NOW()&lt;= EOMONTH(DATE(YEAR($O213),1, 1), 0), Overall!$A215&lt;&gt;"", MONTH($N213) &lt;= 1, MONTH($O213) &gt;= 1), IF($R213 &lt;&gt; "", $H213/$R213, ""), ""), "")</f>
        <v/>
      </c>
      <c r="AG213" s="10" t="str">
        <f ca="1">IFERROR(IF(AND(NOW()&lt;= EOMONTH(DATE(YEAR($O213),2, 1), 0), Overall!$A215&lt;&gt;"", MONTH($N213) &lt;= 2, MONTH($O213) &gt;= 2), IF($R213 &lt;&gt; "", $H213/$R213, ""), ""), "")</f>
        <v/>
      </c>
      <c r="AH213" s="10" t="str">
        <f ca="1">IFERROR(IF(AND(NOW()&lt;= EOMONTH(DATE(YEAR($O213),3, 1), 0), Overall!$A215&lt;&gt;"", MONTH($N213) &lt;= 3, MONTH($O213) &gt;= 3), IF($R213 &lt;&gt; "", $H213/$R213, ""), ""), "")</f>
        <v/>
      </c>
      <c r="AI213" s="10" t="str">
        <f ca="1">IFERROR(IF(AND(NOW()&lt;= EOMONTH(DATE(YEAR($O213),4, 1), 0), Overall!$A215&lt;&gt;"", MONTH($N213) &lt;= 4, MONTH($O213) &gt;= 4), IF($R213 &lt;&gt; "", $H213/$R213, ""), ""), "")</f>
        <v/>
      </c>
      <c r="AJ213" s="10" t="str">
        <f ca="1">IFERROR(IF(AND(NOW()&lt;= EOMONTH(DATE(YEAR($O213),5, 1), 0), Overall!$A215&lt;&gt;"", MONTH($N213) &lt;= 5, MONTH($O213) &gt;= 5), IF($R213 &lt;&gt; "", $H213/$R213, ""), ""), "")</f>
        <v/>
      </c>
      <c r="AK213" s="10" t="str">
        <f ca="1">IFERROR(IF(AND(NOW()&lt;= EOMONTH(DATE(YEAR($O213),6, 1), 0), Overall!$A215&lt;&gt;"", MONTH($N213) &lt;= 6, MONTH($O213) &gt;= 6), IF($R213 &lt;&gt; "", $H213/$R213, ""), ""), "")</f>
        <v/>
      </c>
      <c r="AL213" s="10" t="str">
        <f ca="1">IFERROR(IF(AND(NOW()&lt;= EOMONTH(DATE(YEAR($O213),7, 1), 0), Overall!$A215&lt;&gt;"", MONTH($N213) &lt;= 7, MONTH($O213) &gt;= 7), IF($R213 &lt;&gt; "", $H213/$R213, ""), ""), "")</f>
        <v/>
      </c>
      <c r="AM213" s="10" t="str">
        <f ca="1">IFERROR(IF(AND(NOW()&lt;= EOMONTH(DATE(YEAR($O213),8, 1), 0), Overall!$A215&lt;&gt;"", MONTH($N213) &lt;= 8, MONTH($O213) &gt;= 8), IF($R213 &lt;&gt; "", $H213/$R213, ""), ""), "")</f>
        <v/>
      </c>
      <c r="AN213" s="10" t="str">
        <f ca="1">IFERROR(IF(AND(NOW()&lt;= EOMONTH(DATE(YEAR($O213),9, 1), 0), Overall!$A215&lt;&gt;"", MONTH($N213) &lt;= 9, MONTH($O213) &gt;= 9), IF($R213 &lt;&gt; "", $H213/$R213, ""), ""), "")</f>
        <v/>
      </c>
      <c r="AO213" s="10" t="str">
        <f ca="1">IFERROR(IF(AND(NOW()&lt;= EOMONTH(DATE(YEAR($O213),10, 1), 0), Overall!$A215&lt;&gt;"", MONTH($N213) &lt;= 10, MONTH($O213) &gt;= 10), IF($R213 &lt;&gt; "", $H213/$R213, ""), ""), "")</f>
        <v/>
      </c>
      <c r="AP213" s="10" t="str">
        <f ca="1">IFERROR(IF(AND(NOW()&lt;= EOMONTH(DATE(YEAR($O213),11, 1), 0), Overall!$A215&lt;&gt;"", MONTH($N213) &lt;=11, MONTH($O213) &gt;= 11), IF($R213 &lt;&gt; "", $H213/$R213, ""), ""), "")</f>
        <v/>
      </c>
      <c r="AQ213" s="10" t="str">
        <f ca="1">IFERROR(IF(AND(NOW()&lt;= EOMONTH(DATE(YEAR($O213),12, 1), 0), Overall!$A215&lt;&gt;"", MONTH($N213) &lt;= 12, MONTH($O213) &gt;= 12), IF($R213 &lt;&gt; "", $H213/$R213, ""), ""), "")</f>
        <v/>
      </c>
      <c r="AR213" s="16">
        <f t="shared" ca="1" si="7"/>
        <v>0</v>
      </c>
    </row>
    <row r="214" spans="1:44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6">
        <f>IF(Overall!F216&lt;&gt;"",VALUE(Overall!F216),"")</f>
        <v>600000</v>
      </c>
      <c r="I214" s="6">
        <f>IF(Overall!G216&lt;&gt;"",VALUE(Overall!G216),"")</f>
        <v>63</v>
      </c>
      <c r="J214" s="6">
        <f>IF(Overall!H216&lt;&gt;"",VALUE(Overall!H216),"")</f>
        <v>40</v>
      </c>
      <c r="K214" s="6">
        <f>IF(Overall!I216&lt;&gt;"",VALUE(Overall!I216),"")</f>
        <v>1.94</v>
      </c>
      <c r="L214" s="6">
        <f>IF(Overall!J216&lt;&gt;"",VALUE(Overall!J216),"")</f>
        <v>0.2</v>
      </c>
      <c r="M214" s="6">
        <f>IF(Overall!K216&lt;&gt;"",VALUE(Overall!K216),"")</f>
        <v>1.74</v>
      </c>
      <c r="N214" s="7">
        <f>IF(Overall!L216&lt;&gt;"",DATEVALUE(MID(Overall!L216, FIND(",", Overall!L216) + 2, FIND(" ", Overall!L216) - FIND(",", Overall!L216) - 1) &amp; " " &amp; MID(Overall!L216, FIND(" ", Overall!L216) + 1, FIND(",", Overall!L216, FIND(" ", Overall!L216)) - FIND(" ", Overall!L216) - 1) &amp; ", " &amp; MID(Overall!L216, FIND(",", Overall!L216, FIND(",",Overall!L216) + 1) + 2, LEN(Overall!L216))),"")</f>
        <v>44562</v>
      </c>
      <c r="O214" s="7">
        <f>IF(Overall!M216&lt;&gt;"",DATEVALUE(MID(Overall!M216, FIND(",", Overall!M216) + 2, FIND(" ", Overall!M216) - FIND(",", Overall!M216) - 1) &amp; " " &amp; MID(Overall!M216, FIND(" ", Overall!M216) + 1, FIND(",", Overall!M216, FIND(" ", Overall!M216)) - FIND(" ", Overall!M216) - 1) &amp; ", " &amp; MID(Overall!M216, FIND(",", Overall!M216, FIND(",",Overall!M216) + 1) + 2, LEN(Overall!M216))),"")</f>
        <v>44742</v>
      </c>
      <c r="P214" s="7">
        <f>IF(Overall!N216&lt;&gt;"",DATEVALUE(MID(Overall!N216, FIND(",", Overall!N216) + 2, FIND(" ", Overall!N216) - FIND(",", Overall!N216) - 1) &amp; " " &amp; MID(Overall!N216, FIND(" ", Overall!N216) + 1, FIND(",", Overall!N216, FIND(" ", Overall!N216)) - FIND(" ", Overall!N216) - 1) &amp; ", " &amp; MID(Overall!N216, FIND(",", Overall!N216, FIND(",",Overall!N216) + 1) + 2, LEN(Overall!N216))),"")</f>
        <v>44517</v>
      </c>
      <c r="Q214" s="7">
        <f>IF(Overall!O216&lt;&gt;"",DATEVALUE(MID(Overall!O216, FIND(",", Overall!O216) + 2, FIND(" ", Overall!O216) - FIND(",", Overall!O216) - 1) &amp; " " &amp; MID(Overall!O216, FIND(" ", Overall!O216) + 1, FIND(",", Overall!O216, FIND(" ", Overall!O216)) - FIND(" ", Overall!O216) - 1) &amp; ", " &amp; MID(Overall!O216, FIND(",", Overall!O216, FIND(",",Overall!O216) + 1) + 2, LEN(Overall!O216))),"")</f>
        <v>44494</v>
      </c>
      <c r="R214" s="5">
        <f t="shared" si="6"/>
        <v>6</v>
      </c>
      <c r="S214" s="10">
        <f>IF(Overall!$A216&lt;&gt;"",IF(AND(MONTH($N214) &lt;= 1, MONTH($O214) &gt;= 1), IF($R214 &lt;&gt; "", $H214/$R214, ""), ""),"")</f>
        <v>100000</v>
      </c>
      <c r="T214" s="10">
        <f>IF(Overall!$A216&lt;&gt;"",IF(AND(MONTH($N214) &lt;= 2, MONTH($O214) &gt;= 2), IF($R214 &lt;&gt; "", $H214/$R214, ""), ""),"")</f>
        <v>100000</v>
      </c>
      <c r="U214" s="10">
        <f>IF(Overall!$A216&lt;&gt;"",IF(AND(MONTH($N214) &lt;= 3, MONTH($O214) &gt;= 3), IF($R214 &lt;&gt; "", $H214/$R214, ""), ""),"")</f>
        <v>100000</v>
      </c>
      <c r="V214" s="10">
        <f>IF(Overall!$A216&lt;&gt;"",IF(AND(MONTH($N214) &lt;= 4, MONTH($O214) &gt;= 4), IF($R214 &lt;&gt; "", $H214/$R214, ""), ""),"")</f>
        <v>100000</v>
      </c>
      <c r="W214" s="10">
        <f>IF(Overall!$A216&lt;&gt;"",IF(AND(MONTH($N214) &lt;= 5, MONTH($O214) &gt;= 5), IF($R214 &lt;&gt; "", $H214/$R214, ""), ""),"")</f>
        <v>100000</v>
      </c>
      <c r="X214" s="10">
        <f>IF(Overall!$A216&lt;&gt;"",IF(AND(MONTH($N214) &lt;= 6, MONTH($O214) &gt;= 6), IF($R214 &lt;&gt; "", $H214/$R214, ""), ""),"")</f>
        <v>100000</v>
      </c>
      <c r="Y214" s="10" t="str">
        <f>IF(Overall!$A216&lt;&gt;"",IF(AND(MONTH($N214) &lt;= 7, MONTH($O214) &gt;= 7 ), IF($R214 &lt;&gt; "", $H214/$R214, ""), ""),"")</f>
        <v/>
      </c>
      <c r="Z214" s="10" t="str">
        <f>IF(Overall!$A216&lt;&gt;"",IF(AND(MONTH($N214) &lt;= 8, MONTH($O214) &gt;= 8), IF($R214 &lt;&gt; "", $H214/$R214, ""), ""),"")</f>
        <v/>
      </c>
      <c r="AA214" s="10" t="str">
        <f>IF(Overall!$A216&lt;&gt;"",IF(AND(MONTH($N214) &lt;= 9, MONTH($O214) &gt;= 9), IF($R214 &lt;&gt; "", $H214/$R214, ""), ""),"")</f>
        <v/>
      </c>
      <c r="AB214" s="10" t="str">
        <f>IF(Overall!$A216&lt;&gt;"",IF(AND(MONTH($N214) &lt;= 10, MONTH($O214) &gt;= 10), IF($R214 &lt;&gt; "", $H214/$R214, ""), ""),"")</f>
        <v/>
      </c>
      <c r="AC214" s="10" t="str">
        <f>IF(Overall!$A216&lt;&gt;"",IF(AND(MONTH($N214) &lt;= 11, MONTH($O214) &gt;= 11), IF($R214 &lt;&gt; "", $H214/$R214, ""), ""),"")</f>
        <v/>
      </c>
      <c r="AD214" s="10" t="str">
        <f>IF(Overall!$A216&lt;&gt;"",IF(AND(MONTH($N214) &lt;= 12, MONTH($O214) &gt;= 12), IF($R214 &lt;&gt; "", $H214/$R214, ""), ""),"")</f>
        <v/>
      </c>
      <c r="AF214" s="10" t="str">
        <f ca="1">IFERROR(IF(AND(NOW()&lt;= EOMONTH(DATE(YEAR($O214),1, 1), 0), Overall!$A216&lt;&gt;"", MONTH($N214) &lt;= 1, MONTH($O214) &gt;= 1), IF($R214 &lt;&gt; "", $H214/$R214, ""), ""), "")</f>
        <v/>
      </c>
      <c r="AG214" s="10" t="str">
        <f ca="1">IFERROR(IF(AND(NOW()&lt;= EOMONTH(DATE(YEAR($O214),2, 1), 0), Overall!$A216&lt;&gt;"", MONTH($N214) &lt;= 2, MONTH($O214) &gt;= 2), IF($R214 &lt;&gt; "", $H214/$R214, ""), ""), "")</f>
        <v/>
      </c>
      <c r="AH214" s="10" t="str">
        <f ca="1">IFERROR(IF(AND(NOW()&lt;= EOMONTH(DATE(YEAR($O214),3, 1), 0), Overall!$A216&lt;&gt;"", MONTH($N214) &lt;= 3, MONTH($O214) &gt;= 3), IF($R214 &lt;&gt; "", $H214/$R214, ""), ""), "")</f>
        <v/>
      </c>
      <c r="AI214" s="10" t="str">
        <f ca="1">IFERROR(IF(AND(NOW()&lt;= EOMONTH(DATE(YEAR($O214),4, 1), 0), Overall!$A216&lt;&gt;"", MONTH($N214) &lt;= 4, MONTH($O214) &gt;= 4), IF($R214 &lt;&gt; "", $H214/$R214, ""), ""), "")</f>
        <v/>
      </c>
      <c r="AJ214" s="10" t="str">
        <f ca="1">IFERROR(IF(AND(NOW()&lt;= EOMONTH(DATE(YEAR($O214),5, 1), 0), Overall!$A216&lt;&gt;"", MONTH($N214) &lt;= 5, MONTH($O214) &gt;= 5), IF($R214 &lt;&gt; "", $H214/$R214, ""), ""), "")</f>
        <v/>
      </c>
      <c r="AK214" s="10" t="str">
        <f ca="1">IFERROR(IF(AND(NOW()&lt;= EOMONTH(DATE(YEAR($O214),6, 1), 0), Overall!$A216&lt;&gt;"", MONTH($N214) &lt;= 6, MONTH($O214) &gt;= 6), IF($R214 &lt;&gt; "", $H214/$R214, ""), ""), "")</f>
        <v/>
      </c>
      <c r="AL214" s="10" t="str">
        <f ca="1">IFERROR(IF(AND(NOW()&lt;= EOMONTH(DATE(YEAR($O214),7, 1), 0), Overall!$A216&lt;&gt;"", MONTH($N214) &lt;= 7, MONTH($O214) &gt;= 7), IF($R214 &lt;&gt; "", $H214/$R214, ""), ""), "")</f>
        <v/>
      </c>
      <c r="AM214" s="10" t="str">
        <f ca="1">IFERROR(IF(AND(NOW()&lt;= EOMONTH(DATE(YEAR($O214),8, 1), 0), Overall!$A216&lt;&gt;"", MONTH($N214) &lt;= 8, MONTH($O214) &gt;= 8), IF($R214 &lt;&gt; "", $H214/$R214, ""), ""), "")</f>
        <v/>
      </c>
      <c r="AN214" s="10" t="str">
        <f ca="1">IFERROR(IF(AND(NOW()&lt;= EOMONTH(DATE(YEAR($O214),9, 1), 0), Overall!$A216&lt;&gt;"", MONTH($N214) &lt;= 9, MONTH($O214) &gt;= 9), IF($R214 &lt;&gt; "", $H214/$R214, ""), ""), "")</f>
        <v/>
      </c>
      <c r="AO214" s="10" t="str">
        <f ca="1">IFERROR(IF(AND(NOW()&lt;= EOMONTH(DATE(YEAR($O214),10, 1), 0), Overall!$A216&lt;&gt;"", MONTH($N214) &lt;= 10, MONTH($O214) &gt;= 10), IF($R214 &lt;&gt; "", $H214/$R214, ""), ""), "")</f>
        <v/>
      </c>
      <c r="AP214" s="10" t="str">
        <f ca="1">IFERROR(IF(AND(NOW()&lt;= EOMONTH(DATE(YEAR($O214),11, 1), 0), Overall!$A216&lt;&gt;"", MONTH($N214) &lt;=11, MONTH($O214) &gt;= 11), IF($R214 &lt;&gt; "", $H214/$R214, ""), ""), "")</f>
        <v/>
      </c>
      <c r="AQ214" s="10" t="str">
        <f ca="1">IFERROR(IF(AND(NOW()&lt;= EOMONTH(DATE(YEAR($O214),12, 1), 0), Overall!$A216&lt;&gt;"", MONTH($N214) &lt;= 12, MONTH($O214) &gt;= 12), IF($R214 &lt;&gt; "", $H214/$R214, ""), ""), "")</f>
        <v/>
      </c>
      <c r="AR214" s="16">
        <f t="shared" ca="1" si="7"/>
        <v>0</v>
      </c>
    </row>
    <row r="215" spans="1:44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6">
        <f>IF(Overall!F217&lt;&gt;"",VALUE(Overall!F217),"")</f>
        <v>600000</v>
      </c>
      <c r="I215" s="6">
        <f>IF(Overall!G217&lt;&gt;"",VALUE(Overall!G217),"")</f>
        <v>63</v>
      </c>
      <c r="J215" s="6">
        <f>IF(Overall!H217&lt;&gt;"",VALUE(Overall!H217),"")</f>
        <v>0</v>
      </c>
      <c r="K215" s="6">
        <f>IF(Overall!I217&lt;&gt;"",VALUE(Overall!I217),"")</f>
        <v>1.98</v>
      </c>
      <c r="L215" s="6">
        <f>IF(Overall!J217&lt;&gt;"",VALUE(Overall!J217),"")</f>
        <v>0</v>
      </c>
      <c r="M215" s="6">
        <f>IF(Overall!K217&lt;&gt;"",VALUE(Overall!K217),"")</f>
        <v>1.98</v>
      </c>
      <c r="N215" s="7">
        <f>IF(Overall!L217&lt;&gt;"",DATEVALUE(MID(Overall!L217, FIND(",", Overall!L217) + 2, FIND(" ", Overall!L217) - FIND(",", Overall!L217) - 1) &amp; " " &amp; MID(Overall!L217, FIND(" ", Overall!L217) + 1, FIND(",", Overall!L217, FIND(" ", Overall!L217)) - FIND(" ", Overall!L217) - 1) &amp; ", " &amp; MID(Overall!L217, FIND(",", Overall!L217, FIND(",",Overall!L217) + 1) + 2, LEN(Overall!L217))),"")</f>
        <v>44562</v>
      </c>
      <c r="O215" s="7">
        <f>IF(Overall!M217&lt;&gt;"",DATEVALUE(MID(Overall!M217, FIND(",", Overall!M217) + 2, FIND(" ", Overall!M217) - FIND(",", Overall!M217) - 1) &amp; " " &amp; MID(Overall!M217, FIND(" ", Overall!M217) + 1, FIND(",", Overall!M217, FIND(" ", Overall!M217)) - FIND(" ", Overall!M217) - 1) &amp; ", " &amp; MID(Overall!M217, FIND(",", Overall!M217, FIND(",",Overall!M217) + 1) + 2, LEN(Overall!M217))),"")</f>
        <v>44742</v>
      </c>
      <c r="P215" s="7">
        <f>IF(Overall!N217&lt;&gt;"",DATEVALUE(MID(Overall!N217, FIND(",", Overall!N217) + 2, FIND(" ", Overall!N217) - FIND(",", Overall!N217) - 1) &amp; " " &amp; MID(Overall!N217, FIND(" ", Overall!N217) + 1, FIND(",", Overall!N217, FIND(" ", Overall!N217)) - FIND(" ", Overall!N217) - 1) &amp; ", " &amp; MID(Overall!N217, FIND(",", Overall!N217, FIND(",",Overall!N217) + 1) + 2, LEN(Overall!N217))),"")</f>
        <v>44517</v>
      </c>
      <c r="Q215" s="7">
        <f>IF(Overall!O217&lt;&gt;"",DATEVALUE(MID(Overall!O217, FIND(",", Overall!O217) + 2, FIND(" ", Overall!O217) - FIND(",", Overall!O217) - 1) &amp; " " &amp; MID(Overall!O217, FIND(" ", Overall!O217) + 1, FIND(",", Overall!O217, FIND(" ", Overall!O217)) - FIND(" ", Overall!O217) - 1) &amp; ", " &amp; MID(Overall!O217, FIND(",", Overall!O217, FIND(",",Overall!O217) + 1) + 2, LEN(Overall!O217))),"")</f>
        <v>44494</v>
      </c>
      <c r="R215" s="5">
        <f t="shared" si="6"/>
        <v>6</v>
      </c>
      <c r="S215" s="10">
        <f>IF(Overall!$A217&lt;&gt;"",IF(AND(MONTH($N215) &lt;= 1, MONTH($O215) &gt;= 1), IF($R215 &lt;&gt; "", $H215/$R215, ""), ""),"")</f>
        <v>100000</v>
      </c>
      <c r="T215" s="10">
        <f>IF(Overall!$A217&lt;&gt;"",IF(AND(MONTH($N215) &lt;= 2, MONTH($O215) &gt;= 2), IF($R215 &lt;&gt; "", $H215/$R215, ""), ""),"")</f>
        <v>100000</v>
      </c>
      <c r="U215" s="10">
        <f>IF(Overall!$A217&lt;&gt;"",IF(AND(MONTH($N215) &lt;= 3, MONTH($O215) &gt;= 3), IF($R215 &lt;&gt; "", $H215/$R215, ""), ""),"")</f>
        <v>100000</v>
      </c>
      <c r="V215" s="10">
        <f>IF(Overall!$A217&lt;&gt;"",IF(AND(MONTH($N215) &lt;= 4, MONTH($O215) &gt;= 4), IF($R215 &lt;&gt; "", $H215/$R215, ""), ""),"")</f>
        <v>100000</v>
      </c>
      <c r="W215" s="10">
        <f>IF(Overall!$A217&lt;&gt;"",IF(AND(MONTH($N215) &lt;= 5, MONTH($O215) &gt;= 5), IF($R215 &lt;&gt; "", $H215/$R215, ""), ""),"")</f>
        <v>100000</v>
      </c>
      <c r="X215" s="10">
        <f>IF(Overall!$A217&lt;&gt;"",IF(AND(MONTH($N215) &lt;= 6, MONTH($O215) &gt;= 6), IF($R215 &lt;&gt; "", $H215/$R215, ""), ""),"")</f>
        <v>100000</v>
      </c>
      <c r="Y215" s="10" t="str">
        <f>IF(Overall!$A217&lt;&gt;"",IF(AND(MONTH($N215) &lt;= 7, MONTH($O215) &gt;= 7 ), IF($R215 &lt;&gt; "", $H215/$R215, ""), ""),"")</f>
        <v/>
      </c>
      <c r="Z215" s="10" t="str">
        <f>IF(Overall!$A217&lt;&gt;"",IF(AND(MONTH($N215) &lt;= 8, MONTH($O215) &gt;= 8), IF($R215 &lt;&gt; "", $H215/$R215, ""), ""),"")</f>
        <v/>
      </c>
      <c r="AA215" s="10" t="str">
        <f>IF(Overall!$A217&lt;&gt;"",IF(AND(MONTH($N215) &lt;= 9, MONTH($O215) &gt;= 9), IF($R215 &lt;&gt; "", $H215/$R215, ""), ""),"")</f>
        <v/>
      </c>
      <c r="AB215" s="10" t="str">
        <f>IF(Overall!$A217&lt;&gt;"",IF(AND(MONTH($N215) &lt;= 10, MONTH($O215) &gt;= 10), IF($R215 &lt;&gt; "", $H215/$R215, ""), ""),"")</f>
        <v/>
      </c>
      <c r="AC215" s="10" t="str">
        <f>IF(Overall!$A217&lt;&gt;"",IF(AND(MONTH($N215) &lt;= 11, MONTH($O215) &gt;= 11), IF($R215 &lt;&gt; "", $H215/$R215, ""), ""),"")</f>
        <v/>
      </c>
      <c r="AD215" s="10" t="str">
        <f>IF(Overall!$A217&lt;&gt;"",IF(AND(MONTH($N215) &lt;= 12, MONTH($O215) &gt;= 12), IF($R215 &lt;&gt; "", $H215/$R215, ""), ""),"")</f>
        <v/>
      </c>
      <c r="AF215" s="10" t="str">
        <f ca="1">IFERROR(IF(AND(NOW()&lt;= EOMONTH(DATE(YEAR($O215),1, 1), 0), Overall!$A217&lt;&gt;"", MONTH($N215) &lt;= 1, MONTH($O215) &gt;= 1), IF($R215 &lt;&gt; "", $H215/$R215, ""), ""), "")</f>
        <v/>
      </c>
      <c r="AG215" s="10" t="str">
        <f ca="1">IFERROR(IF(AND(NOW()&lt;= EOMONTH(DATE(YEAR($O215),2, 1), 0), Overall!$A217&lt;&gt;"", MONTH($N215) &lt;= 2, MONTH($O215) &gt;= 2), IF($R215 &lt;&gt; "", $H215/$R215, ""), ""), "")</f>
        <v/>
      </c>
      <c r="AH215" s="10" t="str">
        <f ca="1">IFERROR(IF(AND(NOW()&lt;= EOMONTH(DATE(YEAR($O215),3, 1), 0), Overall!$A217&lt;&gt;"", MONTH($N215) &lt;= 3, MONTH($O215) &gt;= 3), IF($R215 &lt;&gt; "", $H215/$R215, ""), ""), "")</f>
        <v/>
      </c>
      <c r="AI215" s="10" t="str">
        <f ca="1">IFERROR(IF(AND(NOW()&lt;= EOMONTH(DATE(YEAR($O215),4, 1), 0), Overall!$A217&lt;&gt;"", MONTH($N215) &lt;= 4, MONTH($O215) &gt;= 4), IF($R215 &lt;&gt; "", $H215/$R215, ""), ""), "")</f>
        <v/>
      </c>
      <c r="AJ215" s="10" t="str">
        <f ca="1">IFERROR(IF(AND(NOW()&lt;= EOMONTH(DATE(YEAR($O215),5, 1), 0), Overall!$A217&lt;&gt;"", MONTH($N215) &lt;= 5, MONTH($O215) &gt;= 5), IF($R215 &lt;&gt; "", $H215/$R215, ""), ""), "")</f>
        <v/>
      </c>
      <c r="AK215" s="10" t="str">
        <f ca="1">IFERROR(IF(AND(NOW()&lt;= EOMONTH(DATE(YEAR($O215),6, 1), 0), Overall!$A217&lt;&gt;"", MONTH($N215) &lt;= 6, MONTH($O215) &gt;= 6), IF($R215 &lt;&gt; "", $H215/$R215, ""), ""), "")</f>
        <v/>
      </c>
      <c r="AL215" s="10" t="str">
        <f ca="1">IFERROR(IF(AND(NOW()&lt;= EOMONTH(DATE(YEAR($O215),7, 1), 0), Overall!$A217&lt;&gt;"", MONTH($N215) &lt;= 7, MONTH($O215) &gt;= 7), IF($R215 &lt;&gt; "", $H215/$R215, ""), ""), "")</f>
        <v/>
      </c>
      <c r="AM215" s="10" t="str">
        <f ca="1">IFERROR(IF(AND(NOW()&lt;= EOMONTH(DATE(YEAR($O215),8, 1), 0), Overall!$A217&lt;&gt;"", MONTH($N215) &lt;= 8, MONTH($O215) &gt;= 8), IF($R215 &lt;&gt; "", $H215/$R215, ""), ""), "")</f>
        <v/>
      </c>
      <c r="AN215" s="10" t="str">
        <f ca="1">IFERROR(IF(AND(NOW()&lt;= EOMONTH(DATE(YEAR($O215),9, 1), 0), Overall!$A217&lt;&gt;"", MONTH($N215) &lt;= 9, MONTH($O215) &gt;= 9), IF($R215 &lt;&gt; "", $H215/$R215, ""), ""), "")</f>
        <v/>
      </c>
      <c r="AO215" s="10" t="str">
        <f ca="1">IFERROR(IF(AND(NOW()&lt;= EOMONTH(DATE(YEAR($O215),10, 1), 0), Overall!$A217&lt;&gt;"", MONTH($N215) &lt;= 10, MONTH($O215) &gt;= 10), IF($R215 &lt;&gt; "", $H215/$R215, ""), ""), "")</f>
        <v/>
      </c>
      <c r="AP215" s="10" t="str">
        <f ca="1">IFERROR(IF(AND(NOW()&lt;= EOMONTH(DATE(YEAR($O215),11, 1), 0), Overall!$A217&lt;&gt;"", MONTH($N215) &lt;=11, MONTH($O215) &gt;= 11), IF($R215 &lt;&gt; "", $H215/$R215, ""), ""), "")</f>
        <v/>
      </c>
      <c r="AQ215" s="10" t="str">
        <f ca="1">IFERROR(IF(AND(NOW()&lt;= EOMONTH(DATE(YEAR($O215),12, 1), 0), Overall!$A217&lt;&gt;"", MONTH($N215) &lt;= 12, MONTH($O215) &gt;= 12), IF($R215 &lt;&gt; "", $H215/$R215, ""), ""), "")</f>
        <v/>
      </c>
      <c r="AR215" s="16">
        <f t="shared" ca="1" si="7"/>
        <v>0</v>
      </c>
    </row>
    <row r="216" spans="1:44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6">
        <f>IF(Overall!F218&lt;&gt;"",VALUE(Overall!F218),"")</f>
        <v>300000</v>
      </c>
      <c r="I216" s="6">
        <f>IF(Overall!G218&lt;&gt;"",VALUE(Overall!G218),"")</f>
        <v>64</v>
      </c>
      <c r="J216" s="6">
        <f>IF(Overall!H218&lt;&gt;"",VALUE(Overall!H218),"")</f>
        <v>0</v>
      </c>
      <c r="K216" s="6">
        <f>IF(Overall!I218&lt;&gt;"",VALUE(Overall!I218),"")</f>
        <v>2.14</v>
      </c>
      <c r="L216" s="6">
        <f>IF(Overall!J218&lt;&gt;"",VALUE(Overall!J218),"")</f>
        <v>0</v>
      </c>
      <c r="M216" s="6">
        <f>IF(Overall!K218&lt;&gt;"",VALUE(Overall!K218),"")</f>
        <v>2.14</v>
      </c>
      <c r="N216" s="7">
        <f>IF(Overall!L218&lt;&gt;"",DATEVALUE(MID(Overall!L218, FIND(",", Overall!L218) + 2, FIND(" ", Overall!L218) - FIND(",", Overall!L218) - 1) &amp; " " &amp; MID(Overall!L218, FIND(" ", Overall!L218) + 1, FIND(",", Overall!L218, FIND(" ", Overall!L218)) - FIND(" ", Overall!L218) - 1) &amp; ", " &amp; MID(Overall!L218, FIND(",", Overall!L218, FIND(",",Overall!L218) + 1) + 2, LEN(Overall!L218))),"")</f>
        <v>44562</v>
      </c>
      <c r="O216" s="7">
        <f>IF(Overall!M218&lt;&gt;"",DATEVALUE(MID(Overall!M218, FIND(",", Overall!M218) + 2, FIND(" ", Overall!M218) - FIND(",", Overall!M218) - 1) &amp; " " &amp; MID(Overall!M218, FIND(" ", Overall!M218) + 1, FIND(",", Overall!M218, FIND(" ", Overall!M218)) - FIND(" ", Overall!M218) - 1) &amp; ", " &amp; MID(Overall!M218, FIND(",", Overall!M218, FIND(",",Overall!M218) + 1) + 2, LEN(Overall!M218))),"")</f>
        <v>44742</v>
      </c>
      <c r="P216" s="7">
        <f>IF(Overall!N218&lt;&gt;"",DATEVALUE(MID(Overall!N218, FIND(",", Overall!N218) + 2, FIND(" ", Overall!N218) - FIND(",", Overall!N218) - 1) &amp; " " &amp; MID(Overall!N218, FIND(" ", Overall!N218) + 1, FIND(",", Overall!N218, FIND(" ", Overall!N218)) - FIND(" ", Overall!N218) - 1) &amp; ", " &amp; MID(Overall!N218, FIND(",", Overall!N218, FIND(",",Overall!N218) + 1) + 2, LEN(Overall!N218))),"")</f>
        <v>44517</v>
      </c>
      <c r="Q216" s="7">
        <f>IF(Overall!O218&lt;&gt;"",DATEVALUE(MID(Overall!O218, FIND(",", Overall!O218) + 2, FIND(" ", Overall!O218) - FIND(",", Overall!O218) - 1) &amp; " " &amp; MID(Overall!O218, FIND(" ", Overall!O218) + 1, FIND(",", Overall!O218, FIND(" ", Overall!O218)) - FIND(" ", Overall!O218) - 1) &amp; ", " &amp; MID(Overall!O218, FIND(",", Overall!O218, FIND(",",Overall!O218) + 1) + 2, LEN(Overall!O218))),"")</f>
        <v>44494</v>
      </c>
      <c r="R216" s="5">
        <f t="shared" si="6"/>
        <v>6</v>
      </c>
      <c r="S216" s="10">
        <f>IF(Overall!$A218&lt;&gt;"",IF(AND(MONTH($N216) &lt;= 1, MONTH($O216) &gt;= 1), IF($R216 &lt;&gt; "", $H216/$R216, ""), ""),"")</f>
        <v>50000</v>
      </c>
      <c r="T216" s="10">
        <f>IF(Overall!$A218&lt;&gt;"",IF(AND(MONTH($N216) &lt;= 2, MONTH($O216) &gt;= 2), IF($R216 &lt;&gt; "", $H216/$R216, ""), ""),"")</f>
        <v>50000</v>
      </c>
      <c r="U216" s="10">
        <f>IF(Overall!$A218&lt;&gt;"",IF(AND(MONTH($N216) &lt;= 3, MONTH($O216) &gt;= 3), IF($R216 &lt;&gt; "", $H216/$R216, ""), ""),"")</f>
        <v>50000</v>
      </c>
      <c r="V216" s="10">
        <f>IF(Overall!$A218&lt;&gt;"",IF(AND(MONTH($N216) &lt;= 4, MONTH($O216) &gt;= 4), IF($R216 &lt;&gt; "", $H216/$R216, ""), ""),"")</f>
        <v>50000</v>
      </c>
      <c r="W216" s="10">
        <f>IF(Overall!$A218&lt;&gt;"",IF(AND(MONTH($N216) &lt;= 5, MONTH($O216) &gt;= 5), IF($R216 &lt;&gt; "", $H216/$R216, ""), ""),"")</f>
        <v>50000</v>
      </c>
      <c r="X216" s="10">
        <f>IF(Overall!$A218&lt;&gt;"",IF(AND(MONTH($N216) &lt;= 6, MONTH($O216) &gt;= 6), IF($R216 &lt;&gt; "", $H216/$R216, ""), ""),"")</f>
        <v>50000</v>
      </c>
      <c r="Y216" s="10" t="str">
        <f>IF(Overall!$A218&lt;&gt;"",IF(AND(MONTH($N216) &lt;= 7, MONTH($O216) &gt;= 7 ), IF($R216 &lt;&gt; "", $H216/$R216, ""), ""),"")</f>
        <v/>
      </c>
      <c r="Z216" s="10" t="str">
        <f>IF(Overall!$A218&lt;&gt;"",IF(AND(MONTH($N216) &lt;= 8, MONTH($O216) &gt;= 8), IF($R216 &lt;&gt; "", $H216/$R216, ""), ""),"")</f>
        <v/>
      </c>
      <c r="AA216" s="10" t="str">
        <f>IF(Overall!$A218&lt;&gt;"",IF(AND(MONTH($N216) &lt;= 9, MONTH($O216) &gt;= 9), IF($R216 &lt;&gt; "", $H216/$R216, ""), ""),"")</f>
        <v/>
      </c>
      <c r="AB216" s="10" t="str">
        <f>IF(Overall!$A218&lt;&gt;"",IF(AND(MONTH($N216) &lt;= 10, MONTH($O216) &gt;= 10), IF($R216 &lt;&gt; "", $H216/$R216, ""), ""),"")</f>
        <v/>
      </c>
      <c r="AC216" s="10" t="str">
        <f>IF(Overall!$A218&lt;&gt;"",IF(AND(MONTH($N216) &lt;= 11, MONTH($O216) &gt;= 11), IF($R216 &lt;&gt; "", $H216/$R216, ""), ""),"")</f>
        <v/>
      </c>
      <c r="AD216" s="10" t="str">
        <f>IF(Overall!$A218&lt;&gt;"",IF(AND(MONTH($N216) &lt;= 12, MONTH($O216) &gt;= 12), IF($R216 &lt;&gt; "", $H216/$R216, ""), ""),"")</f>
        <v/>
      </c>
      <c r="AF216" s="10" t="str">
        <f ca="1">IFERROR(IF(AND(NOW()&lt;= EOMONTH(DATE(YEAR($O216),1, 1), 0), Overall!$A218&lt;&gt;"", MONTH($N216) &lt;= 1, MONTH($O216) &gt;= 1), IF($R216 &lt;&gt; "", $H216/$R216, ""), ""), "")</f>
        <v/>
      </c>
      <c r="AG216" s="10" t="str">
        <f ca="1">IFERROR(IF(AND(NOW()&lt;= EOMONTH(DATE(YEAR($O216),2, 1), 0), Overall!$A218&lt;&gt;"", MONTH($N216) &lt;= 2, MONTH($O216) &gt;= 2), IF($R216 &lt;&gt; "", $H216/$R216, ""), ""), "")</f>
        <v/>
      </c>
      <c r="AH216" s="10" t="str">
        <f ca="1">IFERROR(IF(AND(NOW()&lt;= EOMONTH(DATE(YEAR($O216),3, 1), 0), Overall!$A218&lt;&gt;"", MONTH($N216) &lt;= 3, MONTH($O216) &gt;= 3), IF($R216 &lt;&gt; "", $H216/$R216, ""), ""), "")</f>
        <v/>
      </c>
      <c r="AI216" s="10" t="str">
        <f ca="1">IFERROR(IF(AND(NOW()&lt;= EOMONTH(DATE(YEAR($O216),4, 1), 0), Overall!$A218&lt;&gt;"", MONTH($N216) &lt;= 4, MONTH($O216) &gt;= 4), IF($R216 &lt;&gt; "", $H216/$R216, ""), ""), "")</f>
        <v/>
      </c>
      <c r="AJ216" s="10" t="str">
        <f ca="1">IFERROR(IF(AND(NOW()&lt;= EOMONTH(DATE(YEAR($O216),5, 1), 0), Overall!$A218&lt;&gt;"", MONTH($N216) &lt;= 5, MONTH($O216) &gt;= 5), IF($R216 &lt;&gt; "", $H216/$R216, ""), ""), "")</f>
        <v/>
      </c>
      <c r="AK216" s="10" t="str">
        <f ca="1">IFERROR(IF(AND(NOW()&lt;= EOMONTH(DATE(YEAR($O216),6, 1), 0), Overall!$A218&lt;&gt;"", MONTH($N216) &lt;= 6, MONTH($O216) &gt;= 6), IF($R216 &lt;&gt; "", $H216/$R216, ""), ""), "")</f>
        <v/>
      </c>
      <c r="AL216" s="10" t="str">
        <f ca="1">IFERROR(IF(AND(NOW()&lt;= EOMONTH(DATE(YEAR($O216),7, 1), 0), Overall!$A218&lt;&gt;"", MONTH($N216) &lt;= 7, MONTH($O216) &gt;= 7), IF($R216 &lt;&gt; "", $H216/$R216, ""), ""), "")</f>
        <v/>
      </c>
      <c r="AM216" s="10" t="str">
        <f ca="1">IFERROR(IF(AND(NOW()&lt;= EOMONTH(DATE(YEAR($O216),8, 1), 0), Overall!$A218&lt;&gt;"", MONTH($N216) &lt;= 8, MONTH($O216) &gt;= 8), IF($R216 &lt;&gt; "", $H216/$R216, ""), ""), "")</f>
        <v/>
      </c>
      <c r="AN216" s="10" t="str">
        <f ca="1">IFERROR(IF(AND(NOW()&lt;= EOMONTH(DATE(YEAR($O216),9, 1), 0), Overall!$A218&lt;&gt;"", MONTH($N216) &lt;= 9, MONTH($O216) &gt;= 9), IF($R216 &lt;&gt; "", $H216/$R216, ""), ""), "")</f>
        <v/>
      </c>
      <c r="AO216" s="10" t="str">
        <f ca="1">IFERROR(IF(AND(NOW()&lt;= EOMONTH(DATE(YEAR($O216),10, 1), 0), Overall!$A218&lt;&gt;"", MONTH($N216) &lt;= 10, MONTH($O216) &gt;= 10), IF($R216 &lt;&gt; "", $H216/$R216, ""), ""), "")</f>
        <v/>
      </c>
      <c r="AP216" s="10" t="str">
        <f ca="1">IFERROR(IF(AND(NOW()&lt;= EOMONTH(DATE(YEAR($O216),11, 1), 0), Overall!$A218&lt;&gt;"", MONTH($N216) &lt;=11, MONTH($O216) &gt;= 11), IF($R216 &lt;&gt; "", $H216/$R216, ""), ""), "")</f>
        <v/>
      </c>
      <c r="AQ216" s="10" t="str">
        <f ca="1">IFERROR(IF(AND(NOW()&lt;= EOMONTH(DATE(YEAR($O216),12, 1), 0), Overall!$A218&lt;&gt;"", MONTH($N216) &lt;= 12, MONTH($O216) &gt;= 12), IF($R216 &lt;&gt; "", $H216/$R216, ""), ""), "")</f>
        <v/>
      </c>
      <c r="AR216" s="16">
        <f t="shared" ca="1" si="7"/>
        <v>0</v>
      </c>
    </row>
    <row r="217" spans="1:44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6">
        <f>IF(Overall!F219&lt;&gt;"",VALUE(Overall!F219),"")</f>
        <v>600000</v>
      </c>
      <c r="I217" s="6">
        <f>IF(Overall!G219&lt;&gt;"",VALUE(Overall!G219),"")</f>
        <v>64</v>
      </c>
      <c r="J217" s="6">
        <f>IF(Overall!H219&lt;&gt;"",VALUE(Overall!H219),"")</f>
        <v>40</v>
      </c>
      <c r="K217" s="6">
        <f>IF(Overall!I219&lt;&gt;"",VALUE(Overall!I219),"")</f>
        <v>2.1</v>
      </c>
      <c r="L217" s="6">
        <f>IF(Overall!J219&lt;&gt;"",VALUE(Overall!J219),"")</f>
        <v>0.15</v>
      </c>
      <c r="M217" s="6">
        <f>IF(Overall!K219&lt;&gt;"",VALUE(Overall!K219),"")</f>
        <v>1.95</v>
      </c>
      <c r="N217" s="7">
        <f>IF(Overall!L219&lt;&gt;"",DATEVALUE(MID(Overall!L219, FIND(",", Overall!L219) + 2, FIND(" ", Overall!L219) - FIND(",", Overall!L219) - 1) &amp; " " &amp; MID(Overall!L219, FIND(" ", Overall!L219) + 1, FIND(",", Overall!L219, FIND(" ", Overall!L219)) - FIND(" ", Overall!L219) - 1) &amp; ", " &amp; MID(Overall!L219, FIND(",", Overall!L219, FIND(",",Overall!L219) + 1) + 2, LEN(Overall!L219))),"")</f>
        <v>44562</v>
      </c>
      <c r="O217" s="7">
        <f>IF(Overall!M219&lt;&gt;"",DATEVALUE(MID(Overall!M219, FIND(",", Overall!M219) + 2, FIND(" ", Overall!M219) - FIND(",", Overall!M219) - 1) &amp; " " &amp; MID(Overall!M219, FIND(" ", Overall!M219) + 1, FIND(",", Overall!M219, FIND(" ", Overall!M219)) - FIND(" ", Overall!M219) - 1) &amp; ", " &amp; MID(Overall!M219, FIND(",", Overall!M219, FIND(",",Overall!M219) + 1) + 2, LEN(Overall!M219))),"")</f>
        <v>44742</v>
      </c>
      <c r="P217" s="7">
        <f>IF(Overall!N219&lt;&gt;"",DATEVALUE(MID(Overall!N219, FIND(",", Overall!N219) + 2, FIND(" ", Overall!N219) - FIND(",", Overall!N219) - 1) &amp; " " &amp; MID(Overall!N219, FIND(" ", Overall!N219) + 1, FIND(",", Overall!N219, FIND(" ", Overall!N219)) - FIND(" ", Overall!N219) - 1) &amp; ", " &amp; MID(Overall!N219, FIND(",", Overall!N219, FIND(",",Overall!N219) + 1) + 2, LEN(Overall!N219))),"")</f>
        <v>44517</v>
      </c>
      <c r="Q217" s="7">
        <f>IF(Overall!O219&lt;&gt;"",DATEVALUE(MID(Overall!O219, FIND(",", Overall!O219) + 2, FIND(" ", Overall!O219) - FIND(",", Overall!O219) - 1) &amp; " " &amp; MID(Overall!O219, FIND(" ", Overall!O219) + 1, FIND(",", Overall!O219, FIND(" ", Overall!O219)) - FIND(" ", Overall!O219) - 1) &amp; ", " &amp; MID(Overall!O219, FIND(",", Overall!O219, FIND(",",Overall!O219) + 1) + 2, LEN(Overall!O219))),"")</f>
        <v>44494</v>
      </c>
      <c r="R217" s="5">
        <f t="shared" si="6"/>
        <v>6</v>
      </c>
      <c r="S217" s="10">
        <f>IF(Overall!$A219&lt;&gt;"",IF(AND(MONTH($N217) &lt;= 1, MONTH($O217) &gt;= 1), IF($R217 &lt;&gt; "", $H217/$R217, ""), ""),"")</f>
        <v>100000</v>
      </c>
      <c r="T217" s="10">
        <f>IF(Overall!$A219&lt;&gt;"",IF(AND(MONTH($N217) &lt;= 2, MONTH($O217) &gt;= 2), IF($R217 &lt;&gt; "", $H217/$R217, ""), ""),"")</f>
        <v>100000</v>
      </c>
      <c r="U217" s="10">
        <f>IF(Overall!$A219&lt;&gt;"",IF(AND(MONTH($N217) &lt;= 3, MONTH($O217) &gt;= 3), IF($R217 &lt;&gt; "", $H217/$R217, ""), ""),"")</f>
        <v>100000</v>
      </c>
      <c r="V217" s="10">
        <f>IF(Overall!$A219&lt;&gt;"",IF(AND(MONTH($N217) &lt;= 4, MONTH($O217) &gt;= 4), IF($R217 &lt;&gt; "", $H217/$R217, ""), ""),"")</f>
        <v>100000</v>
      </c>
      <c r="W217" s="10">
        <f>IF(Overall!$A219&lt;&gt;"",IF(AND(MONTH($N217) &lt;= 5, MONTH($O217) &gt;= 5), IF($R217 &lt;&gt; "", $H217/$R217, ""), ""),"")</f>
        <v>100000</v>
      </c>
      <c r="X217" s="10">
        <f>IF(Overall!$A219&lt;&gt;"",IF(AND(MONTH($N217) &lt;= 6, MONTH($O217) &gt;= 6), IF($R217 &lt;&gt; "", $H217/$R217, ""), ""),"")</f>
        <v>100000</v>
      </c>
      <c r="Y217" s="10" t="str">
        <f>IF(Overall!$A219&lt;&gt;"",IF(AND(MONTH($N217) &lt;= 7, MONTH($O217) &gt;= 7 ), IF($R217 &lt;&gt; "", $H217/$R217, ""), ""),"")</f>
        <v/>
      </c>
      <c r="Z217" s="10" t="str">
        <f>IF(Overall!$A219&lt;&gt;"",IF(AND(MONTH($N217) &lt;= 8, MONTH($O217) &gt;= 8), IF($R217 &lt;&gt; "", $H217/$R217, ""), ""),"")</f>
        <v/>
      </c>
      <c r="AA217" s="10" t="str">
        <f>IF(Overall!$A219&lt;&gt;"",IF(AND(MONTH($N217) &lt;= 9, MONTH($O217) &gt;= 9), IF($R217 &lt;&gt; "", $H217/$R217, ""), ""),"")</f>
        <v/>
      </c>
      <c r="AB217" s="10" t="str">
        <f>IF(Overall!$A219&lt;&gt;"",IF(AND(MONTH($N217) &lt;= 10, MONTH($O217) &gt;= 10), IF($R217 &lt;&gt; "", $H217/$R217, ""), ""),"")</f>
        <v/>
      </c>
      <c r="AC217" s="10" t="str">
        <f>IF(Overall!$A219&lt;&gt;"",IF(AND(MONTH($N217) &lt;= 11, MONTH($O217) &gt;= 11), IF($R217 &lt;&gt; "", $H217/$R217, ""), ""),"")</f>
        <v/>
      </c>
      <c r="AD217" s="10" t="str">
        <f>IF(Overall!$A219&lt;&gt;"",IF(AND(MONTH($N217) &lt;= 12, MONTH($O217) &gt;= 12), IF($R217 &lt;&gt; "", $H217/$R217, ""), ""),"")</f>
        <v/>
      </c>
      <c r="AF217" s="10" t="str">
        <f ca="1">IFERROR(IF(AND(NOW()&lt;= EOMONTH(DATE(YEAR($O217),1, 1), 0), Overall!$A219&lt;&gt;"", MONTH($N217) &lt;= 1, MONTH($O217) &gt;= 1), IF($R217 &lt;&gt; "", $H217/$R217, ""), ""), "")</f>
        <v/>
      </c>
      <c r="AG217" s="10" t="str">
        <f ca="1">IFERROR(IF(AND(NOW()&lt;= EOMONTH(DATE(YEAR($O217),2, 1), 0), Overall!$A219&lt;&gt;"", MONTH($N217) &lt;= 2, MONTH($O217) &gt;= 2), IF($R217 &lt;&gt; "", $H217/$R217, ""), ""), "")</f>
        <v/>
      </c>
      <c r="AH217" s="10" t="str">
        <f ca="1">IFERROR(IF(AND(NOW()&lt;= EOMONTH(DATE(YEAR($O217),3, 1), 0), Overall!$A219&lt;&gt;"", MONTH($N217) &lt;= 3, MONTH($O217) &gt;= 3), IF($R217 &lt;&gt; "", $H217/$R217, ""), ""), "")</f>
        <v/>
      </c>
      <c r="AI217" s="10" t="str">
        <f ca="1">IFERROR(IF(AND(NOW()&lt;= EOMONTH(DATE(YEAR($O217),4, 1), 0), Overall!$A219&lt;&gt;"", MONTH($N217) &lt;= 4, MONTH($O217) &gt;= 4), IF($R217 &lt;&gt; "", $H217/$R217, ""), ""), "")</f>
        <v/>
      </c>
      <c r="AJ217" s="10" t="str">
        <f ca="1">IFERROR(IF(AND(NOW()&lt;= EOMONTH(DATE(YEAR($O217),5, 1), 0), Overall!$A219&lt;&gt;"", MONTH($N217) &lt;= 5, MONTH($O217) &gt;= 5), IF($R217 &lt;&gt; "", $H217/$R217, ""), ""), "")</f>
        <v/>
      </c>
      <c r="AK217" s="10" t="str">
        <f ca="1">IFERROR(IF(AND(NOW()&lt;= EOMONTH(DATE(YEAR($O217),6, 1), 0), Overall!$A219&lt;&gt;"", MONTH($N217) &lt;= 6, MONTH($O217) &gt;= 6), IF($R217 &lt;&gt; "", $H217/$R217, ""), ""), "")</f>
        <v/>
      </c>
      <c r="AL217" s="10" t="str">
        <f ca="1">IFERROR(IF(AND(NOW()&lt;= EOMONTH(DATE(YEAR($O217),7, 1), 0), Overall!$A219&lt;&gt;"", MONTH($N217) &lt;= 7, MONTH($O217) &gt;= 7), IF($R217 &lt;&gt; "", $H217/$R217, ""), ""), "")</f>
        <v/>
      </c>
      <c r="AM217" s="10" t="str">
        <f ca="1">IFERROR(IF(AND(NOW()&lt;= EOMONTH(DATE(YEAR($O217),8, 1), 0), Overall!$A219&lt;&gt;"", MONTH($N217) &lt;= 8, MONTH($O217) &gt;= 8), IF($R217 &lt;&gt; "", $H217/$R217, ""), ""), "")</f>
        <v/>
      </c>
      <c r="AN217" s="10" t="str">
        <f ca="1">IFERROR(IF(AND(NOW()&lt;= EOMONTH(DATE(YEAR($O217),9, 1), 0), Overall!$A219&lt;&gt;"", MONTH($N217) &lt;= 9, MONTH($O217) &gt;= 9), IF($R217 &lt;&gt; "", $H217/$R217, ""), ""), "")</f>
        <v/>
      </c>
      <c r="AO217" s="10" t="str">
        <f ca="1">IFERROR(IF(AND(NOW()&lt;= EOMONTH(DATE(YEAR($O217),10, 1), 0), Overall!$A219&lt;&gt;"", MONTH($N217) &lt;= 10, MONTH($O217) &gt;= 10), IF($R217 &lt;&gt; "", $H217/$R217, ""), ""), "")</f>
        <v/>
      </c>
      <c r="AP217" s="10" t="str">
        <f ca="1">IFERROR(IF(AND(NOW()&lt;= EOMONTH(DATE(YEAR($O217),11, 1), 0), Overall!$A219&lt;&gt;"", MONTH($N217) &lt;=11, MONTH($O217) &gt;= 11), IF($R217 &lt;&gt; "", $H217/$R217, ""), ""), "")</f>
        <v/>
      </c>
      <c r="AQ217" s="10" t="str">
        <f ca="1">IFERROR(IF(AND(NOW()&lt;= EOMONTH(DATE(YEAR($O217),12, 1), 0), Overall!$A219&lt;&gt;"", MONTH($N217) &lt;= 12, MONTH($O217) &gt;= 12), IF($R217 &lt;&gt; "", $H217/$R217, ""), ""), "")</f>
        <v/>
      </c>
      <c r="AR217" s="16">
        <f t="shared" ca="1" si="7"/>
        <v>0</v>
      </c>
    </row>
    <row r="218" spans="1:44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6">
        <f>IF(Overall!F220&lt;&gt;"",VALUE(Overall!F220),"")</f>
        <v>900000</v>
      </c>
      <c r="I218" s="6">
        <f>IF(Overall!G220&lt;&gt;"",VALUE(Overall!G220),"")</f>
        <v>64</v>
      </c>
      <c r="J218" s="6">
        <f>IF(Overall!H220&lt;&gt;"",VALUE(Overall!H220),"")</f>
        <v>40</v>
      </c>
      <c r="K218" s="6">
        <f>IF(Overall!I220&lt;&gt;"",VALUE(Overall!I220),"")</f>
        <v>2.14</v>
      </c>
      <c r="L218" s="6">
        <f>IF(Overall!J220&lt;&gt;"",VALUE(Overall!J220),"")</f>
        <v>0.2</v>
      </c>
      <c r="M218" s="6">
        <f>IF(Overall!K220&lt;&gt;"",VALUE(Overall!K220),"")</f>
        <v>1.94</v>
      </c>
      <c r="N218" s="7">
        <f>IF(Overall!L220&lt;&gt;"",DATEVALUE(MID(Overall!L220, FIND(",", Overall!L220) + 2, FIND(" ", Overall!L220) - FIND(",", Overall!L220) - 1) &amp; " " &amp; MID(Overall!L220, FIND(" ", Overall!L220) + 1, FIND(",", Overall!L220, FIND(" ", Overall!L220)) - FIND(" ", Overall!L220) - 1) &amp; ", " &amp; MID(Overall!L220, FIND(",", Overall!L220, FIND(",",Overall!L220) + 1) + 2, LEN(Overall!L220))),"")</f>
        <v>44562</v>
      </c>
      <c r="O218" s="7">
        <f>IF(Overall!M220&lt;&gt;"",DATEVALUE(MID(Overall!M220, FIND(",", Overall!M220) + 2, FIND(" ", Overall!M220) - FIND(",", Overall!M220) - 1) &amp; " " &amp; MID(Overall!M220, FIND(" ", Overall!M220) + 1, FIND(",", Overall!M220, FIND(" ", Overall!M220)) - FIND(" ", Overall!M220) - 1) &amp; ", " &amp; MID(Overall!M220, FIND(",", Overall!M220, FIND(",",Overall!M220) + 1) + 2, LEN(Overall!M220))),"")</f>
        <v>44742</v>
      </c>
      <c r="P218" s="7">
        <f>IF(Overall!N220&lt;&gt;"",DATEVALUE(MID(Overall!N220, FIND(",", Overall!N220) + 2, FIND(" ", Overall!N220) - FIND(",", Overall!N220) - 1) &amp; " " &amp; MID(Overall!N220, FIND(" ", Overall!N220) + 1, FIND(",", Overall!N220, FIND(" ", Overall!N220)) - FIND(" ", Overall!N220) - 1) &amp; ", " &amp; MID(Overall!N220, FIND(",", Overall!N220, FIND(",",Overall!N220) + 1) + 2, LEN(Overall!N220))),"")</f>
        <v>44517</v>
      </c>
      <c r="Q218" s="7">
        <f>IF(Overall!O220&lt;&gt;"",DATEVALUE(MID(Overall!O220, FIND(",", Overall!O220) + 2, FIND(" ", Overall!O220) - FIND(",", Overall!O220) - 1) &amp; " " &amp; MID(Overall!O220, FIND(" ", Overall!O220) + 1, FIND(",", Overall!O220, FIND(" ", Overall!O220)) - FIND(" ", Overall!O220) - 1) &amp; ", " &amp; MID(Overall!O220, FIND(",", Overall!O220, FIND(",",Overall!O220) + 1) + 2, LEN(Overall!O220))),"")</f>
        <v>44494</v>
      </c>
      <c r="R218" s="5">
        <f t="shared" si="6"/>
        <v>6</v>
      </c>
      <c r="S218" s="10">
        <f>IF(Overall!$A220&lt;&gt;"",IF(AND(MONTH($N218) &lt;= 1, MONTH($O218) &gt;= 1), IF($R218 &lt;&gt; "", $H218/$R218, ""), ""),"")</f>
        <v>150000</v>
      </c>
      <c r="T218" s="10">
        <f>IF(Overall!$A220&lt;&gt;"",IF(AND(MONTH($N218) &lt;= 2, MONTH($O218) &gt;= 2), IF($R218 &lt;&gt; "", $H218/$R218, ""), ""),"")</f>
        <v>150000</v>
      </c>
      <c r="U218" s="10">
        <f>IF(Overall!$A220&lt;&gt;"",IF(AND(MONTH($N218) &lt;= 3, MONTH($O218) &gt;= 3), IF($R218 &lt;&gt; "", $H218/$R218, ""), ""),"")</f>
        <v>150000</v>
      </c>
      <c r="V218" s="10">
        <f>IF(Overall!$A220&lt;&gt;"",IF(AND(MONTH($N218) &lt;= 4, MONTH($O218) &gt;= 4), IF($R218 &lt;&gt; "", $H218/$R218, ""), ""),"")</f>
        <v>150000</v>
      </c>
      <c r="W218" s="10">
        <f>IF(Overall!$A220&lt;&gt;"",IF(AND(MONTH($N218) &lt;= 5, MONTH($O218) &gt;= 5), IF($R218 &lt;&gt; "", $H218/$R218, ""), ""),"")</f>
        <v>150000</v>
      </c>
      <c r="X218" s="10">
        <f>IF(Overall!$A220&lt;&gt;"",IF(AND(MONTH($N218) &lt;= 6, MONTH($O218) &gt;= 6), IF($R218 &lt;&gt; "", $H218/$R218, ""), ""),"")</f>
        <v>150000</v>
      </c>
      <c r="Y218" s="10" t="str">
        <f>IF(Overall!$A220&lt;&gt;"",IF(AND(MONTH($N218) &lt;= 7, MONTH($O218) &gt;= 7 ), IF($R218 &lt;&gt; "", $H218/$R218, ""), ""),"")</f>
        <v/>
      </c>
      <c r="Z218" s="10" t="str">
        <f>IF(Overall!$A220&lt;&gt;"",IF(AND(MONTH($N218) &lt;= 8, MONTH($O218) &gt;= 8), IF($R218 &lt;&gt; "", $H218/$R218, ""), ""),"")</f>
        <v/>
      </c>
      <c r="AA218" s="10" t="str">
        <f>IF(Overall!$A220&lt;&gt;"",IF(AND(MONTH($N218) &lt;= 9, MONTH($O218) &gt;= 9), IF($R218 &lt;&gt; "", $H218/$R218, ""), ""),"")</f>
        <v/>
      </c>
      <c r="AB218" s="10" t="str">
        <f>IF(Overall!$A220&lt;&gt;"",IF(AND(MONTH($N218) &lt;= 10, MONTH($O218) &gt;= 10), IF($R218 &lt;&gt; "", $H218/$R218, ""), ""),"")</f>
        <v/>
      </c>
      <c r="AC218" s="10" t="str">
        <f>IF(Overall!$A220&lt;&gt;"",IF(AND(MONTH($N218) &lt;= 11, MONTH($O218) &gt;= 11), IF($R218 &lt;&gt; "", $H218/$R218, ""), ""),"")</f>
        <v/>
      </c>
      <c r="AD218" s="10" t="str">
        <f>IF(Overall!$A220&lt;&gt;"",IF(AND(MONTH($N218) &lt;= 12, MONTH($O218) &gt;= 12), IF($R218 &lt;&gt; "", $H218/$R218, ""), ""),"")</f>
        <v/>
      </c>
      <c r="AF218" s="10" t="str">
        <f ca="1">IFERROR(IF(AND(NOW()&lt;= EOMONTH(DATE(YEAR($O218),1, 1), 0), Overall!$A220&lt;&gt;"", MONTH($N218) &lt;= 1, MONTH($O218) &gt;= 1), IF($R218 &lt;&gt; "", $H218/$R218, ""), ""), "")</f>
        <v/>
      </c>
      <c r="AG218" s="10" t="str">
        <f ca="1">IFERROR(IF(AND(NOW()&lt;= EOMONTH(DATE(YEAR($O218),2, 1), 0), Overall!$A220&lt;&gt;"", MONTH($N218) &lt;= 2, MONTH($O218) &gt;= 2), IF($R218 &lt;&gt; "", $H218/$R218, ""), ""), "")</f>
        <v/>
      </c>
      <c r="AH218" s="10" t="str">
        <f ca="1">IFERROR(IF(AND(NOW()&lt;= EOMONTH(DATE(YEAR($O218),3, 1), 0), Overall!$A220&lt;&gt;"", MONTH($N218) &lt;= 3, MONTH($O218) &gt;= 3), IF($R218 &lt;&gt; "", $H218/$R218, ""), ""), "")</f>
        <v/>
      </c>
      <c r="AI218" s="10" t="str">
        <f ca="1">IFERROR(IF(AND(NOW()&lt;= EOMONTH(DATE(YEAR($O218),4, 1), 0), Overall!$A220&lt;&gt;"", MONTH($N218) &lt;= 4, MONTH($O218) &gt;= 4), IF($R218 &lt;&gt; "", $H218/$R218, ""), ""), "")</f>
        <v/>
      </c>
      <c r="AJ218" s="10" t="str">
        <f ca="1">IFERROR(IF(AND(NOW()&lt;= EOMONTH(DATE(YEAR($O218),5, 1), 0), Overall!$A220&lt;&gt;"", MONTH($N218) &lt;= 5, MONTH($O218) &gt;= 5), IF($R218 &lt;&gt; "", $H218/$R218, ""), ""), "")</f>
        <v/>
      </c>
      <c r="AK218" s="10" t="str">
        <f ca="1">IFERROR(IF(AND(NOW()&lt;= EOMONTH(DATE(YEAR($O218),6, 1), 0), Overall!$A220&lt;&gt;"", MONTH($N218) &lt;= 6, MONTH($O218) &gt;= 6), IF($R218 &lt;&gt; "", $H218/$R218, ""), ""), "")</f>
        <v/>
      </c>
      <c r="AL218" s="10" t="str">
        <f ca="1">IFERROR(IF(AND(NOW()&lt;= EOMONTH(DATE(YEAR($O218),7, 1), 0), Overall!$A220&lt;&gt;"", MONTH($N218) &lt;= 7, MONTH($O218) &gt;= 7), IF($R218 &lt;&gt; "", $H218/$R218, ""), ""), "")</f>
        <v/>
      </c>
      <c r="AM218" s="10" t="str">
        <f ca="1">IFERROR(IF(AND(NOW()&lt;= EOMONTH(DATE(YEAR($O218),8, 1), 0), Overall!$A220&lt;&gt;"", MONTH($N218) &lt;= 8, MONTH($O218) &gt;= 8), IF($R218 &lt;&gt; "", $H218/$R218, ""), ""), "")</f>
        <v/>
      </c>
      <c r="AN218" s="10" t="str">
        <f ca="1">IFERROR(IF(AND(NOW()&lt;= EOMONTH(DATE(YEAR($O218),9, 1), 0), Overall!$A220&lt;&gt;"", MONTH($N218) &lt;= 9, MONTH($O218) &gt;= 9), IF($R218 &lt;&gt; "", $H218/$R218, ""), ""), "")</f>
        <v/>
      </c>
      <c r="AO218" s="10" t="str">
        <f ca="1">IFERROR(IF(AND(NOW()&lt;= EOMONTH(DATE(YEAR($O218),10, 1), 0), Overall!$A220&lt;&gt;"", MONTH($N218) &lt;= 10, MONTH($O218) &gt;= 10), IF($R218 &lt;&gt; "", $H218/$R218, ""), ""), "")</f>
        <v/>
      </c>
      <c r="AP218" s="10" t="str">
        <f ca="1">IFERROR(IF(AND(NOW()&lt;= EOMONTH(DATE(YEAR($O218),11, 1), 0), Overall!$A220&lt;&gt;"", MONTH($N218) &lt;=11, MONTH($O218) &gt;= 11), IF($R218 &lt;&gt; "", $H218/$R218, ""), ""), "")</f>
        <v/>
      </c>
      <c r="AQ218" s="10" t="str">
        <f ca="1">IFERROR(IF(AND(NOW()&lt;= EOMONTH(DATE(YEAR($O218),12, 1), 0), Overall!$A220&lt;&gt;"", MONTH($N218) &lt;= 12, MONTH($O218) &gt;= 12), IF($R218 &lt;&gt; "", $H218/$R218, ""), ""), "")</f>
        <v/>
      </c>
      <c r="AR218" s="16">
        <f t="shared" ca="1" si="7"/>
        <v>0</v>
      </c>
    </row>
    <row r="219" spans="1:44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6">
        <f>IF(Overall!F221&lt;&gt;"",VALUE(Overall!F221),"")</f>
        <v>600000</v>
      </c>
      <c r="I219" s="6">
        <f>IF(Overall!G221&lt;&gt;"",VALUE(Overall!G221),"")</f>
        <v>64</v>
      </c>
      <c r="J219" s="6">
        <f>IF(Overall!H221&lt;&gt;"",VALUE(Overall!H221),"")</f>
        <v>0</v>
      </c>
      <c r="K219" s="6">
        <f>IF(Overall!I221&lt;&gt;"",VALUE(Overall!I221),"")</f>
        <v>2.2000000000000002</v>
      </c>
      <c r="L219" s="6">
        <f>IF(Overall!J221&lt;&gt;"",VALUE(Overall!J221),"")</f>
        <v>0</v>
      </c>
      <c r="M219" s="6">
        <f>IF(Overall!K221&lt;&gt;"",VALUE(Overall!K221),"")</f>
        <v>2.2000000000000002</v>
      </c>
      <c r="N219" s="7">
        <f>IF(Overall!L221&lt;&gt;"",DATEVALUE(MID(Overall!L221, FIND(",", Overall!L221) + 2, FIND(" ", Overall!L221) - FIND(",", Overall!L221) - 1) &amp; " " &amp; MID(Overall!L221, FIND(" ", Overall!L221) + 1, FIND(",", Overall!L221, FIND(" ", Overall!L221)) - FIND(" ", Overall!L221) - 1) &amp; ", " &amp; MID(Overall!L221, FIND(",", Overall!L221, FIND(",",Overall!L221) + 1) + 2, LEN(Overall!L221))),"")</f>
        <v>44562</v>
      </c>
      <c r="O219" s="7">
        <f>IF(Overall!M221&lt;&gt;"",DATEVALUE(MID(Overall!M221, FIND(",", Overall!M221) + 2, FIND(" ", Overall!M221) - FIND(",", Overall!M221) - 1) &amp; " " &amp; MID(Overall!M221, FIND(" ", Overall!M221) + 1, FIND(",", Overall!M221, FIND(" ", Overall!M221)) - FIND(" ", Overall!M221) - 1) &amp; ", " &amp; MID(Overall!M221, FIND(",", Overall!M221, FIND(",",Overall!M221) + 1) + 2, LEN(Overall!M221))),"")</f>
        <v>44742</v>
      </c>
      <c r="P219" s="7">
        <f>IF(Overall!N221&lt;&gt;"",DATEVALUE(MID(Overall!N221, FIND(",", Overall!N221) + 2, FIND(" ", Overall!N221) - FIND(",", Overall!N221) - 1) &amp; " " &amp; MID(Overall!N221, FIND(" ", Overall!N221) + 1, FIND(",", Overall!N221, FIND(" ", Overall!N221)) - FIND(" ", Overall!N221) - 1) &amp; ", " &amp; MID(Overall!N221, FIND(",", Overall!N221, FIND(",",Overall!N221) + 1) + 2, LEN(Overall!N221))),"")</f>
        <v>44517</v>
      </c>
      <c r="Q219" s="7">
        <f>IF(Overall!O221&lt;&gt;"",DATEVALUE(MID(Overall!O221, FIND(",", Overall!O221) + 2, FIND(" ", Overall!O221) - FIND(",", Overall!O221) - 1) &amp; " " &amp; MID(Overall!O221, FIND(" ", Overall!O221) + 1, FIND(",", Overall!O221, FIND(" ", Overall!O221)) - FIND(" ", Overall!O221) - 1) &amp; ", " &amp; MID(Overall!O221, FIND(",", Overall!O221, FIND(",",Overall!O221) + 1) + 2, LEN(Overall!O221))),"")</f>
        <v>44494</v>
      </c>
      <c r="R219" s="5">
        <f t="shared" si="6"/>
        <v>6</v>
      </c>
      <c r="S219" s="10">
        <f>IF(Overall!$A221&lt;&gt;"",IF(AND(MONTH($N219) &lt;= 1, MONTH($O219) &gt;= 1), IF($R219 &lt;&gt; "", $H219/$R219, ""), ""),"")</f>
        <v>100000</v>
      </c>
      <c r="T219" s="10">
        <f>IF(Overall!$A221&lt;&gt;"",IF(AND(MONTH($N219) &lt;= 2, MONTH($O219) &gt;= 2), IF($R219 &lt;&gt; "", $H219/$R219, ""), ""),"")</f>
        <v>100000</v>
      </c>
      <c r="U219" s="10">
        <f>IF(Overall!$A221&lt;&gt;"",IF(AND(MONTH($N219) &lt;= 3, MONTH($O219) &gt;= 3), IF($R219 &lt;&gt; "", $H219/$R219, ""), ""),"")</f>
        <v>100000</v>
      </c>
      <c r="V219" s="10">
        <f>IF(Overall!$A221&lt;&gt;"",IF(AND(MONTH($N219) &lt;= 4, MONTH($O219) &gt;= 4), IF($R219 &lt;&gt; "", $H219/$R219, ""), ""),"")</f>
        <v>100000</v>
      </c>
      <c r="W219" s="10">
        <f>IF(Overall!$A221&lt;&gt;"",IF(AND(MONTH($N219) &lt;= 5, MONTH($O219) &gt;= 5), IF($R219 &lt;&gt; "", $H219/$R219, ""), ""),"")</f>
        <v>100000</v>
      </c>
      <c r="X219" s="10">
        <f>IF(Overall!$A221&lt;&gt;"",IF(AND(MONTH($N219) &lt;= 6, MONTH($O219) &gt;= 6), IF($R219 &lt;&gt; "", $H219/$R219, ""), ""),"")</f>
        <v>100000</v>
      </c>
      <c r="Y219" s="10" t="str">
        <f>IF(Overall!$A221&lt;&gt;"",IF(AND(MONTH($N219) &lt;= 7, MONTH($O219) &gt;= 7 ), IF($R219 &lt;&gt; "", $H219/$R219, ""), ""),"")</f>
        <v/>
      </c>
      <c r="Z219" s="10" t="str">
        <f>IF(Overall!$A221&lt;&gt;"",IF(AND(MONTH($N219) &lt;= 8, MONTH($O219) &gt;= 8), IF($R219 &lt;&gt; "", $H219/$R219, ""), ""),"")</f>
        <v/>
      </c>
      <c r="AA219" s="10" t="str">
        <f>IF(Overall!$A221&lt;&gt;"",IF(AND(MONTH($N219) &lt;= 9, MONTH($O219) &gt;= 9), IF($R219 &lt;&gt; "", $H219/$R219, ""), ""),"")</f>
        <v/>
      </c>
      <c r="AB219" s="10" t="str">
        <f>IF(Overall!$A221&lt;&gt;"",IF(AND(MONTH($N219) &lt;= 10, MONTH($O219) &gt;= 10), IF($R219 &lt;&gt; "", $H219/$R219, ""), ""),"")</f>
        <v/>
      </c>
      <c r="AC219" s="10" t="str">
        <f>IF(Overall!$A221&lt;&gt;"",IF(AND(MONTH($N219) &lt;= 11, MONTH($O219) &gt;= 11), IF($R219 &lt;&gt; "", $H219/$R219, ""), ""),"")</f>
        <v/>
      </c>
      <c r="AD219" s="10" t="str">
        <f>IF(Overall!$A221&lt;&gt;"",IF(AND(MONTH($N219) &lt;= 12, MONTH($O219) &gt;= 12), IF($R219 &lt;&gt; "", $H219/$R219, ""), ""),"")</f>
        <v/>
      </c>
      <c r="AF219" s="10" t="str">
        <f ca="1">IFERROR(IF(AND(NOW()&lt;= EOMONTH(DATE(YEAR($O219),1, 1), 0), Overall!$A221&lt;&gt;"", MONTH($N219) &lt;= 1, MONTH($O219) &gt;= 1), IF($R219 &lt;&gt; "", $H219/$R219, ""), ""), "")</f>
        <v/>
      </c>
      <c r="AG219" s="10" t="str">
        <f ca="1">IFERROR(IF(AND(NOW()&lt;= EOMONTH(DATE(YEAR($O219),2, 1), 0), Overall!$A221&lt;&gt;"", MONTH($N219) &lt;= 2, MONTH($O219) &gt;= 2), IF($R219 &lt;&gt; "", $H219/$R219, ""), ""), "")</f>
        <v/>
      </c>
      <c r="AH219" s="10" t="str">
        <f ca="1">IFERROR(IF(AND(NOW()&lt;= EOMONTH(DATE(YEAR($O219),3, 1), 0), Overall!$A221&lt;&gt;"", MONTH($N219) &lt;= 3, MONTH($O219) &gt;= 3), IF($R219 &lt;&gt; "", $H219/$R219, ""), ""), "")</f>
        <v/>
      </c>
      <c r="AI219" s="10" t="str">
        <f ca="1">IFERROR(IF(AND(NOW()&lt;= EOMONTH(DATE(YEAR($O219),4, 1), 0), Overall!$A221&lt;&gt;"", MONTH($N219) &lt;= 4, MONTH($O219) &gt;= 4), IF($R219 &lt;&gt; "", $H219/$R219, ""), ""), "")</f>
        <v/>
      </c>
      <c r="AJ219" s="10" t="str">
        <f ca="1">IFERROR(IF(AND(NOW()&lt;= EOMONTH(DATE(YEAR($O219),5, 1), 0), Overall!$A221&lt;&gt;"", MONTH($N219) &lt;= 5, MONTH($O219) &gt;= 5), IF($R219 &lt;&gt; "", $H219/$R219, ""), ""), "")</f>
        <v/>
      </c>
      <c r="AK219" s="10" t="str">
        <f ca="1">IFERROR(IF(AND(NOW()&lt;= EOMONTH(DATE(YEAR($O219),6, 1), 0), Overall!$A221&lt;&gt;"", MONTH($N219) &lt;= 6, MONTH($O219) &gt;= 6), IF($R219 &lt;&gt; "", $H219/$R219, ""), ""), "")</f>
        <v/>
      </c>
      <c r="AL219" s="10" t="str">
        <f ca="1">IFERROR(IF(AND(NOW()&lt;= EOMONTH(DATE(YEAR($O219),7, 1), 0), Overall!$A221&lt;&gt;"", MONTH($N219) &lt;= 7, MONTH($O219) &gt;= 7), IF($R219 &lt;&gt; "", $H219/$R219, ""), ""), "")</f>
        <v/>
      </c>
      <c r="AM219" s="10" t="str">
        <f ca="1">IFERROR(IF(AND(NOW()&lt;= EOMONTH(DATE(YEAR($O219),8, 1), 0), Overall!$A221&lt;&gt;"", MONTH($N219) &lt;= 8, MONTH($O219) &gt;= 8), IF($R219 &lt;&gt; "", $H219/$R219, ""), ""), "")</f>
        <v/>
      </c>
      <c r="AN219" s="10" t="str">
        <f ca="1">IFERROR(IF(AND(NOW()&lt;= EOMONTH(DATE(YEAR($O219),9, 1), 0), Overall!$A221&lt;&gt;"", MONTH($N219) &lt;= 9, MONTH($O219) &gt;= 9), IF($R219 &lt;&gt; "", $H219/$R219, ""), ""), "")</f>
        <v/>
      </c>
      <c r="AO219" s="10" t="str">
        <f ca="1">IFERROR(IF(AND(NOW()&lt;= EOMONTH(DATE(YEAR($O219),10, 1), 0), Overall!$A221&lt;&gt;"", MONTH($N219) &lt;= 10, MONTH($O219) &gt;= 10), IF($R219 &lt;&gt; "", $H219/$R219, ""), ""), "")</f>
        <v/>
      </c>
      <c r="AP219" s="10" t="str">
        <f ca="1">IFERROR(IF(AND(NOW()&lt;= EOMONTH(DATE(YEAR($O219),11, 1), 0), Overall!$A221&lt;&gt;"", MONTH($N219) &lt;=11, MONTH($O219) &gt;= 11), IF($R219 &lt;&gt; "", $H219/$R219, ""), ""), "")</f>
        <v/>
      </c>
      <c r="AQ219" s="10" t="str">
        <f ca="1">IFERROR(IF(AND(NOW()&lt;= EOMONTH(DATE(YEAR($O219),12, 1), 0), Overall!$A221&lt;&gt;"", MONTH($N219) &lt;= 12, MONTH($O219) &gt;= 12), IF($R219 &lt;&gt; "", $H219/$R219, ""), ""), "")</f>
        <v/>
      </c>
      <c r="AR219" s="16">
        <f t="shared" ca="1" si="7"/>
        <v>0</v>
      </c>
    </row>
    <row r="220" spans="1:44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6">
        <f>IF(Overall!F222&lt;&gt;"",VALUE(Overall!F222),"")</f>
        <v>600000</v>
      </c>
      <c r="I220" s="6">
        <f>IF(Overall!G222&lt;&gt;"",VALUE(Overall!G222),"")</f>
        <v>63</v>
      </c>
      <c r="J220" s="6">
        <f>IF(Overall!H222&lt;&gt;"",VALUE(Overall!H222),"")</f>
        <v>0</v>
      </c>
      <c r="K220" s="6">
        <f>IF(Overall!I222&lt;&gt;"",VALUE(Overall!I222),"")</f>
        <v>2.02</v>
      </c>
      <c r="L220" s="6">
        <f>IF(Overall!J222&lt;&gt;"",VALUE(Overall!J222),"")</f>
        <v>0</v>
      </c>
      <c r="M220" s="6">
        <f>IF(Overall!K222&lt;&gt;"",VALUE(Overall!K222),"")</f>
        <v>2.02</v>
      </c>
      <c r="N220" s="7">
        <f>IF(Overall!L222&lt;&gt;"",DATEVALUE(MID(Overall!L222, FIND(",", Overall!L222) + 2, FIND(" ", Overall!L222) - FIND(",", Overall!L222) - 1) &amp; " " &amp; MID(Overall!L222, FIND(" ", Overall!L222) + 1, FIND(",", Overall!L222, FIND(" ", Overall!L222)) - FIND(" ", Overall!L222) - 1) &amp; ", " &amp; MID(Overall!L222, FIND(",", Overall!L222, FIND(",",Overall!L222) + 1) + 2, LEN(Overall!L222))),"")</f>
        <v>44562</v>
      </c>
      <c r="O220" s="7">
        <f>IF(Overall!M222&lt;&gt;"",DATEVALUE(MID(Overall!M222, FIND(",", Overall!M222) + 2, FIND(" ", Overall!M222) - FIND(",", Overall!M222) - 1) &amp; " " &amp; MID(Overall!M222, FIND(" ", Overall!M222) + 1, FIND(",", Overall!M222, FIND(" ", Overall!M222)) - FIND(" ", Overall!M222) - 1) &amp; ", " &amp; MID(Overall!M222, FIND(",", Overall!M222, FIND(",",Overall!M222) + 1) + 2, LEN(Overall!M222))),"")</f>
        <v>44742</v>
      </c>
      <c r="P220" s="7">
        <f>IF(Overall!N222&lt;&gt;"",DATEVALUE(MID(Overall!N222, FIND(",", Overall!N222) + 2, FIND(" ", Overall!N222) - FIND(",", Overall!N222) - 1) &amp; " " &amp; MID(Overall!N222, FIND(" ", Overall!N222) + 1, FIND(",", Overall!N222, FIND(" ", Overall!N222)) - FIND(" ", Overall!N222) - 1) &amp; ", " &amp; MID(Overall!N222, FIND(",", Overall!N222, FIND(",",Overall!N222) + 1) + 2, LEN(Overall!N222))),"")</f>
        <v>44518</v>
      </c>
      <c r="Q220" s="7">
        <f>IF(Overall!O222&lt;&gt;"",DATEVALUE(MID(Overall!O222, FIND(",", Overall!O222) + 2, FIND(" ", Overall!O222) - FIND(",", Overall!O222) - 1) &amp; " " &amp; MID(Overall!O222, FIND(" ", Overall!O222) + 1, FIND(",", Overall!O222, FIND(" ", Overall!O222)) - FIND(" ", Overall!O222) - 1) &amp; ", " &amp; MID(Overall!O222, FIND(",", Overall!O222, FIND(",",Overall!O222) + 1) + 2, LEN(Overall!O222))),"")</f>
        <v>44495</v>
      </c>
      <c r="R220" s="5">
        <f t="shared" si="6"/>
        <v>6</v>
      </c>
      <c r="S220" s="10">
        <f>IF(Overall!$A222&lt;&gt;"",IF(AND(MONTH($N220) &lt;= 1, MONTH($O220) &gt;= 1), IF($R220 &lt;&gt; "", $H220/$R220, ""), ""),"")</f>
        <v>100000</v>
      </c>
      <c r="T220" s="10">
        <f>IF(Overall!$A222&lt;&gt;"",IF(AND(MONTH($N220) &lt;= 2, MONTH($O220) &gt;= 2), IF($R220 &lt;&gt; "", $H220/$R220, ""), ""),"")</f>
        <v>100000</v>
      </c>
      <c r="U220" s="10">
        <f>IF(Overall!$A222&lt;&gt;"",IF(AND(MONTH($N220) &lt;= 3, MONTH($O220) &gt;= 3), IF($R220 &lt;&gt; "", $H220/$R220, ""), ""),"")</f>
        <v>100000</v>
      </c>
      <c r="V220" s="10">
        <f>IF(Overall!$A222&lt;&gt;"",IF(AND(MONTH($N220) &lt;= 4, MONTH($O220) &gt;= 4), IF($R220 &lt;&gt; "", $H220/$R220, ""), ""),"")</f>
        <v>100000</v>
      </c>
      <c r="W220" s="10">
        <f>IF(Overall!$A222&lt;&gt;"",IF(AND(MONTH($N220) &lt;= 5, MONTH($O220) &gt;= 5), IF($R220 &lt;&gt; "", $H220/$R220, ""), ""),"")</f>
        <v>100000</v>
      </c>
      <c r="X220" s="10">
        <f>IF(Overall!$A222&lt;&gt;"",IF(AND(MONTH($N220) &lt;= 6, MONTH($O220) &gt;= 6), IF($R220 &lt;&gt; "", $H220/$R220, ""), ""),"")</f>
        <v>100000</v>
      </c>
      <c r="Y220" s="10" t="str">
        <f>IF(Overall!$A222&lt;&gt;"",IF(AND(MONTH($N220) &lt;= 7, MONTH($O220) &gt;= 7 ), IF($R220 &lt;&gt; "", $H220/$R220, ""), ""),"")</f>
        <v/>
      </c>
      <c r="Z220" s="10" t="str">
        <f>IF(Overall!$A222&lt;&gt;"",IF(AND(MONTH($N220) &lt;= 8, MONTH($O220) &gt;= 8), IF($R220 &lt;&gt; "", $H220/$R220, ""), ""),"")</f>
        <v/>
      </c>
      <c r="AA220" s="10" t="str">
        <f>IF(Overall!$A222&lt;&gt;"",IF(AND(MONTH($N220) &lt;= 9, MONTH($O220) &gt;= 9), IF($R220 &lt;&gt; "", $H220/$R220, ""), ""),"")</f>
        <v/>
      </c>
      <c r="AB220" s="10" t="str">
        <f>IF(Overall!$A222&lt;&gt;"",IF(AND(MONTH($N220) &lt;= 10, MONTH($O220) &gt;= 10), IF($R220 &lt;&gt; "", $H220/$R220, ""), ""),"")</f>
        <v/>
      </c>
      <c r="AC220" s="10" t="str">
        <f>IF(Overall!$A222&lt;&gt;"",IF(AND(MONTH($N220) &lt;= 11, MONTH($O220) &gt;= 11), IF($R220 &lt;&gt; "", $H220/$R220, ""), ""),"")</f>
        <v/>
      </c>
      <c r="AD220" s="10" t="str">
        <f>IF(Overall!$A222&lt;&gt;"",IF(AND(MONTH($N220) &lt;= 12, MONTH($O220) &gt;= 12), IF($R220 &lt;&gt; "", $H220/$R220, ""), ""),"")</f>
        <v/>
      </c>
      <c r="AF220" s="10" t="str">
        <f ca="1">IFERROR(IF(AND(NOW()&lt;= EOMONTH(DATE(YEAR($O220),1, 1), 0), Overall!$A222&lt;&gt;"", MONTH($N220) &lt;= 1, MONTH($O220) &gt;= 1), IF($R220 &lt;&gt; "", $H220/$R220, ""), ""), "")</f>
        <v/>
      </c>
      <c r="AG220" s="10" t="str">
        <f ca="1">IFERROR(IF(AND(NOW()&lt;= EOMONTH(DATE(YEAR($O220),2, 1), 0), Overall!$A222&lt;&gt;"", MONTH($N220) &lt;= 2, MONTH($O220) &gt;= 2), IF($R220 &lt;&gt; "", $H220/$R220, ""), ""), "")</f>
        <v/>
      </c>
      <c r="AH220" s="10" t="str">
        <f ca="1">IFERROR(IF(AND(NOW()&lt;= EOMONTH(DATE(YEAR($O220),3, 1), 0), Overall!$A222&lt;&gt;"", MONTH($N220) &lt;= 3, MONTH($O220) &gt;= 3), IF($R220 &lt;&gt; "", $H220/$R220, ""), ""), "")</f>
        <v/>
      </c>
      <c r="AI220" s="10" t="str">
        <f ca="1">IFERROR(IF(AND(NOW()&lt;= EOMONTH(DATE(YEAR($O220),4, 1), 0), Overall!$A222&lt;&gt;"", MONTH($N220) &lt;= 4, MONTH($O220) &gt;= 4), IF($R220 &lt;&gt; "", $H220/$R220, ""), ""), "")</f>
        <v/>
      </c>
      <c r="AJ220" s="10" t="str">
        <f ca="1">IFERROR(IF(AND(NOW()&lt;= EOMONTH(DATE(YEAR($O220),5, 1), 0), Overall!$A222&lt;&gt;"", MONTH($N220) &lt;= 5, MONTH($O220) &gt;= 5), IF($R220 &lt;&gt; "", $H220/$R220, ""), ""), "")</f>
        <v/>
      </c>
      <c r="AK220" s="10" t="str">
        <f ca="1">IFERROR(IF(AND(NOW()&lt;= EOMONTH(DATE(YEAR($O220),6, 1), 0), Overall!$A222&lt;&gt;"", MONTH($N220) &lt;= 6, MONTH($O220) &gt;= 6), IF($R220 &lt;&gt; "", $H220/$R220, ""), ""), "")</f>
        <v/>
      </c>
      <c r="AL220" s="10" t="str">
        <f ca="1">IFERROR(IF(AND(NOW()&lt;= EOMONTH(DATE(YEAR($O220),7, 1), 0), Overall!$A222&lt;&gt;"", MONTH($N220) &lt;= 7, MONTH($O220) &gt;= 7), IF($R220 &lt;&gt; "", $H220/$R220, ""), ""), "")</f>
        <v/>
      </c>
      <c r="AM220" s="10" t="str">
        <f ca="1">IFERROR(IF(AND(NOW()&lt;= EOMONTH(DATE(YEAR($O220),8, 1), 0), Overall!$A222&lt;&gt;"", MONTH($N220) &lt;= 8, MONTH($O220) &gt;= 8), IF($R220 &lt;&gt; "", $H220/$R220, ""), ""), "")</f>
        <v/>
      </c>
      <c r="AN220" s="10" t="str">
        <f ca="1">IFERROR(IF(AND(NOW()&lt;= EOMONTH(DATE(YEAR($O220),9, 1), 0), Overall!$A222&lt;&gt;"", MONTH($N220) &lt;= 9, MONTH($O220) &gt;= 9), IF($R220 &lt;&gt; "", $H220/$R220, ""), ""), "")</f>
        <v/>
      </c>
      <c r="AO220" s="10" t="str">
        <f ca="1">IFERROR(IF(AND(NOW()&lt;= EOMONTH(DATE(YEAR($O220),10, 1), 0), Overall!$A222&lt;&gt;"", MONTH($N220) &lt;= 10, MONTH($O220) &gt;= 10), IF($R220 &lt;&gt; "", $H220/$R220, ""), ""), "")</f>
        <v/>
      </c>
      <c r="AP220" s="10" t="str">
        <f ca="1">IFERROR(IF(AND(NOW()&lt;= EOMONTH(DATE(YEAR($O220),11, 1), 0), Overall!$A222&lt;&gt;"", MONTH($N220) &lt;=11, MONTH($O220) &gt;= 11), IF($R220 &lt;&gt; "", $H220/$R220, ""), ""), "")</f>
        <v/>
      </c>
      <c r="AQ220" s="10" t="str">
        <f ca="1">IFERROR(IF(AND(NOW()&lt;= EOMONTH(DATE(YEAR($O220),12, 1), 0), Overall!$A222&lt;&gt;"", MONTH($N220) &lt;= 12, MONTH($O220) &gt;= 12), IF($R220 &lt;&gt; "", $H220/$R220, ""), ""), "")</f>
        <v/>
      </c>
      <c r="AR220" s="16">
        <f t="shared" ca="1" si="7"/>
        <v>0</v>
      </c>
    </row>
    <row r="221" spans="1:44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6">
        <f>IF(Overall!F223&lt;&gt;"",VALUE(Overall!F223),"")</f>
        <v>1200000</v>
      </c>
      <c r="I221" s="6">
        <f>IF(Overall!G223&lt;&gt;"",VALUE(Overall!G223),"")</f>
        <v>64</v>
      </c>
      <c r="J221" s="6">
        <f>IF(Overall!H223&lt;&gt;"",VALUE(Overall!H223),"")</f>
        <v>0</v>
      </c>
      <c r="K221" s="6">
        <f>IF(Overall!I223&lt;&gt;"",VALUE(Overall!I223),"")</f>
        <v>2.15</v>
      </c>
      <c r="L221" s="6">
        <f>IF(Overall!J223&lt;&gt;"",VALUE(Overall!J223),"")</f>
        <v>0</v>
      </c>
      <c r="M221" s="6">
        <f>IF(Overall!K223&lt;&gt;"",VALUE(Overall!K223),"")</f>
        <v>2.15</v>
      </c>
      <c r="N221" s="7">
        <f>IF(Overall!L223&lt;&gt;"",DATEVALUE(MID(Overall!L223, FIND(",", Overall!L223) + 2, FIND(" ", Overall!L223) - FIND(",", Overall!L223) - 1) &amp; " " &amp; MID(Overall!L223, FIND(" ", Overall!L223) + 1, FIND(",", Overall!L223, FIND(" ", Overall!L223)) - FIND(" ", Overall!L223) - 1) &amp; ", " &amp; MID(Overall!L223, FIND(",", Overall!L223, FIND(",",Overall!L223) + 1) + 2, LEN(Overall!L223))),"")</f>
        <v>44562</v>
      </c>
      <c r="O221" s="7">
        <f>IF(Overall!M223&lt;&gt;"",DATEVALUE(MID(Overall!M223, FIND(",", Overall!M223) + 2, FIND(" ", Overall!M223) - FIND(",", Overall!M223) - 1) &amp; " " &amp; MID(Overall!M223, FIND(" ", Overall!M223) + 1, FIND(",", Overall!M223, FIND(" ", Overall!M223)) - FIND(" ", Overall!M223) - 1) &amp; ", " &amp; MID(Overall!M223, FIND(",", Overall!M223, FIND(",",Overall!M223) + 1) + 2, LEN(Overall!M223))),"")</f>
        <v>44742</v>
      </c>
      <c r="P221" s="7">
        <f>IF(Overall!N223&lt;&gt;"",DATEVALUE(MID(Overall!N223, FIND(",", Overall!N223) + 2, FIND(" ", Overall!N223) - FIND(",", Overall!N223) - 1) &amp; " " &amp; MID(Overall!N223, FIND(" ", Overall!N223) + 1, FIND(",", Overall!N223, FIND(" ", Overall!N223)) - FIND(" ", Overall!N223) - 1) &amp; ", " &amp; MID(Overall!N223, FIND(",", Overall!N223, FIND(",",Overall!N223) + 1) + 2, LEN(Overall!N223))),"")</f>
        <v>44518</v>
      </c>
      <c r="Q221" s="7">
        <f>IF(Overall!O223&lt;&gt;"",DATEVALUE(MID(Overall!O223, FIND(",", Overall!O223) + 2, FIND(" ", Overall!O223) - FIND(",", Overall!O223) - 1) &amp; " " &amp; MID(Overall!O223, FIND(" ", Overall!O223) + 1, FIND(",", Overall!O223, FIND(" ", Overall!O223)) - FIND(" ", Overall!O223) - 1) &amp; ", " &amp; MID(Overall!O223, FIND(",", Overall!O223, FIND(",",Overall!O223) + 1) + 2, LEN(Overall!O223))),"")</f>
        <v>44495</v>
      </c>
      <c r="R221" s="5">
        <f t="shared" si="6"/>
        <v>6</v>
      </c>
      <c r="S221" s="10">
        <f>IF(Overall!$A223&lt;&gt;"",IF(AND(MONTH($N221) &lt;= 1, MONTH($O221) &gt;= 1), IF($R221 &lt;&gt; "", $H221/$R221, ""), ""),"")</f>
        <v>200000</v>
      </c>
      <c r="T221" s="10">
        <f>IF(Overall!$A223&lt;&gt;"",IF(AND(MONTH($N221) &lt;= 2, MONTH($O221) &gt;= 2), IF($R221 &lt;&gt; "", $H221/$R221, ""), ""),"")</f>
        <v>200000</v>
      </c>
      <c r="U221" s="10">
        <f>IF(Overall!$A223&lt;&gt;"",IF(AND(MONTH($N221) &lt;= 3, MONTH($O221) &gt;= 3), IF($R221 &lt;&gt; "", $H221/$R221, ""), ""),"")</f>
        <v>200000</v>
      </c>
      <c r="V221" s="10">
        <f>IF(Overall!$A223&lt;&gt;"",IF(AND(MONTH($N221) &lt;= 4, MONTH($O221) &gt;= 4), IF($R221 &lt;&gt; "", $H221/$R221, ""), ""),"")</f>
        <v>200000</v>
      </c>
      <c r="W221" s="10">
        <f>IF(Overall!$A223&lt;&gt;"",IF(AND(MONTH($N221) &lt;= 5, MONTH($O221) &gt;= 5), IF($R221 &lt;&gt; "", $H221/$R221, ""), ""),"")</f>
        <v>200000</v>
      </c>
      <c r="X221" s="10">
        <f>IF(Overall!$A223&lt;&gt;"",IF(AND(MONTH($N221) &lt;= 6, MONTH($O221) &gt;= 6), IF($R221 &lt;&gt; "", $H221/$R221, ""), ""),"")</f>
        <v>200000</v>
      </c>
      <c r="Y221" s="10" t="str">
        <f>IF(Overall!$A223&lt;&gt;"",IF(AND(MONTH($N221) &lt;= 7, MONTH($O221) &gt;= 7 ), IF($R221 &lt;&gt; "", $H221/$R221, ""), ""),"")</f>
        <v/>
      </c>
      <c r="Z221" s="10" t="str">
        <f>IF(Overall!$A223&lt;&gt;"",IF(AND(MONTH($N221) &lt;= 8, MONTH($O221) &gt;= 8), IF($R221 &lt;&gt; "", $H221/$R221, ""), ""),"")</f>
        <v/>
      </c>
      <c r="AA221" s="10" t="str">
        <f>IF(Overall!$A223&lt;&gt;"",IF(AND(MONTH($N221) &lt;= 9, MONTH($O221) &gt;= 9), IF($R221 &lt;&gt; "", $H221/$R221, ""), ""),"")</f>
        <v/>
      </c>
      <c r="AB221" s="10" t="str">
        <f>IF(Overall!$A223&lt;&gt;"",IF(AND(MONTH($N221) &lt;= 10, MONTH($O221) &gt;= 10), IF($R221 &lt;&gt; "", $H221/$R221, ""), ""),"")</f>
        <v/>
      </c>
      <c r="AC221" s="10" t="str">
        <f>IF(Overall!$A223&lt;&gt;"",IF(AND(MONTH($N221) &lt;= 11, MONTH($O221) &gt;= 11), IF($R221 &lt;&gt; "", $H221/$R221, ""), ""),"")</f>
        <v/>
      </c>
      <c r="AD221" s="10" t="str">
        <f>IF(Overall!$A223&lt;&gt;"",IF(AND(MONTH($N221) &lt;= 12, MONTH($O221) &gt;= 12), IF($R221 &lt;&gt; "", $H221/$R221, ""), ""),"")</f>
        <v/>
      </c>
      <c r="AF221" s="10" t="str">
        <f ca="1">IFERROR(IF(AND(NOW()&lt;= EOMONTH(DATE(YEAR($O221),1, 1), 0), Overall!$A223&lt;&gt;"", MONTH($N221) &lt;= 1, MONTH($O221) &gt;= 1), IF($R221 &lt;&gt; "", $H221/$R221, ""), ""), "")</f>
        <v/>
      </c>
      <c r="AG221" s="10" t="str">
        <f ca="1">IFERROR(IF(AND(NOW()&lt;= EOMONTH(DATE(YEAR($O221),2, 1), 0), Overall!$A223&lt;&gt;"", MONTH($N221) &lt;= 2, MONTH($O221) &gt;= 2), IF($R221 &lt;&gt; "", $H221/$R221, ""), ""), "")</f>
        <v/>
      </c>
      <c r="AH221" s="10" t="str">
        <f ca="1">IFERROR(IF(AND(NOW()&lt;= EOMONTH(DATE(YEAR($O221),3, 1), 0), Overall!$A223&lt;&gt;"", MONTH($N221) &lt;= 3, MONTH($O221) &gt;= 3), IF($R221 &lt;&gt; "", $H221/$R221, ""), ""), "")</f>
        <v/>
      </c>
      <c r="AI221" s="10" t="str">
        <f ca="1">IFERROR(IF(AND(NOW()&lt;= EOMONTH(DATE(YEAR($O221),4, 1), 0), Overall!$A223&lt;&gt;"", MONTH($N221) &lt;= 4, MONTH($O221) &gt;= 4), IF($R221 &lt;&gt; "", $H221/$R221, ""), ""), "")</f>
        <v/>
      </c>
      <c r="AJ221" s="10" t="str">
        <f ca="1">IFERROR(IF(AND(NOW()&lt;= EOMONTH(DATE(YEAR($O221),5, 1), 0), Overall!$A223&lt;&gt;"", MONTH($N221) &lt;= 5, MONTH($O221) &gt;= 5), IF($R221 &lt;&gt; "", $H221/$R221, ""), ""), "")</f>
        <v/>
      </c>
      <c r="AK221" s="10" t="str">
        <f ca="1">IFERROR(IF(AND(NOW()&lt;= EOMONTH(DATE(YEAR($O221),6, 1), 0), Overall!$A223&lt;&gt;"", MONTH($N221) &lt;= 6, MONTH($O221) &gt;= 6), IF($R221 &lt;&gt; "", $H221/$R221, ""), ""), "")</f>
        <v/>
      </c>
      <c r="AL221" s="10" t="str">
        <f ca="1">IFERROR(IF(AND(NOW()&lt;= EOMONTH(DATE(YEAR($O221),7, 1), 0), Overall!$A223&lt;&gt;"", MONTH($N221) &lt;= 7, MONTH($O221) &gt;= 7), IF($R221 &lt;&gt; "", $H221/$R221, ""), ""), "")</f>
        <v/>
      </c>
      <c r="AM221" s="10" t="str">
        <f ca="1">IFERROR(IF(AND(NOW()&lt;= EOMONTH(DATE(YEAR($O221),8, 1), 0), Overall!$A223&lt;&gt;"", MONTH($N221) &lt;= 8, MONTH($O221) &gt;= 8), IF($R221 &lt;&gt; "", $H221/$R221, ""), ""), "")</f>
        <v/>
      </c>
      <c r="AN221" s="10" t="str">
        <f ca="1">IFERROR(IF(AND(NOW()&lt;= EOMONTH(DATE(YEAR($O221),9, 1), 0), Overall!$A223&lt;&gt;"", MONTH($N221) &lt;= 9, MONTH($O221) &gt;= 9), IF($R221 &lt;&gt; "", $H221/$R221, ""), ""), "")</f>
        <v/>
      </c>
      <c r="AO221" s="10" t="str">
        <f ca="1">IFERROR(IF(AND(NOW()&lt;= EOMONTH(DATE(YEAR($O221),10, 1), 0), Overall!$A223&lt;&gt;"", MONTH($N221) &lt;= 10, MONTH($O221) &gt;= 10), IF($R221 &lt;&gt; "", $H221/$R221, ""), ""), "")</f>
        <v/>
      </c>
      <c r="AP221" s="10" t="str">
        <f ca="1">IFERROR(IF(AND(NOW()&lt;= EOMONTH(DATE(YEAR($O221),11, 1), 0), Overall!$A223&lt;&gt;"", MONTH($N221) &lt;=11, MONTH($O221) &gt;= 11), IF($R221 &lt;&gt; "", $H221/$R221, ""), ""), "")</f>
        <v/>
      </c>
      <c r="AQ221" s="10" t="str">
        <f ca="1">IFERROR(IF(AND(NOW()&lt;= EOMONTH(DATE(YEAR($O221),12, 1), 0), Overall!$A223&lt;&gt;"", MONTH($N221) &lt;= 12, MONTH($O221) &gt;= 12), IF($R221 &lt;&gt; "", $H221/$R221, ""), ""), "")</f>
        <v/>
      </c>
      <c r="AR221" s="16">
        <f t="shared" ca="1" si="7"/>
        <v>0</v>
      </c>
    </row>
    <row r="222" spans="1:44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6">
        <f>IF(Overall!F224&lt;&gt;"",VALUE(Overall!F224),"")</f>
        <v>600000</v>
      </c>
      <c r="I222" s="6">
        <f>IF(Overall!G224&lt;&gt;"",VALUE(Overall!G224),"")</f>
        <v>63</v>
      </c>
      <c r="J222" s="6">
        <f>IF(Overall!H224&lt;&gt;"",VALUE(Overall!H224),"")</f>
        <v>38</v>
      </c>
      <c r="K222" s="6">
        <f>IF(Overall!I224&lt;&gt;"",VALUE(Overall!I224),"")</f>
        <v>2</v>
      </c>
      <c r="L222" s="6">
        <f>IF(Overall!J224&lt;&gt;"",VALUE(Overall!J224),"")</f>
        <v>0.15</v>
      </c>
      <c r="M222" s="6">
        <f>IF(Overall!K224&lt;&gt;"",VALUE(Overall!K224),"")</f>
        <v>1.85</v>
      </c>
      <c r="N222" s="7">
        <f>IF(Overall!L224&lt;&gt;"",DATEVALUE(MID(Overall!L224, FIND(",", Overall!L224) + 2, FIND(" ", Overall!L224) - FIND(",", Overall!L224) - 1) &amp; " " &amp; MID(Overall!L224, FIND(" ", Overall!L224) + 1, FIND(",", Overall!L224, FIND(" ", Overall!L224)) - FIND(" ", Overall!L224) - 1) &amp; ", " &amp; MID(Overall!L224, FIND(",", Overall!L224, FIND(",",Overall!L224) + 1) + 2, LEN(Overall!L224))),"")</f>
        <v>44562</v>
      </c>
      <c r="O222" s="7">
        <f>IF(Overall!M224&lt;&gt;"",DATEVALUE(MID(Overall!M224, FIND(",", Overall!M224) + 2, FIND(" ", Overall!M224) - FIND(",", Overall!M224) - 1) &amp; " " &amp; MID(Overall!M224, FIND(" ", Overall!M224) + 1, FIND(",", Overall!M224, FIND(" ", Overall!M224)) - FIND(" ", Overall!M224) - 1) &amp; ", " &amp; MID(Overall!M224, FIND(",", Overall!M224, FIND(",",Overall!M224) + 1) + 2, LEN(Overall!M224))),"")</f>
        <v>44742</v>
      </c>
      <c r="P222" s="7">
        <f>IF(Overall!N224&lt;&gt;"",DATEVALUE(MID(Overall!N224, FIND(",", Overall!N224) + 2, FIND(" ", Overall!N224) - FIND(",", Overall!N224) - 1) &amp; " " &amp; MID(Overall!N224, FIND(" ", Overall!N224) + 1, FIND(",", Overall!N224, FIND(" ", Overall!N224)) - FIND(" ", Overall!N224) - 1) &amp; ", " &amp; MID(Overall!N224, FIND(",", Overall!N224, FIND(",",Overall!N224) + 1) + 2, LEN(Overall!N224))),"")</f>
        <v>44518</v>
      </c>
      <c r="Q222" s="7">
        <f>IF(Overall!O224&lt;&gt;"",DATEVALUE(MID(Overall!O224, FIND(",", Overall!O224) + 2, FIND(" ", Overall!O224) - FIND(",", Overall!O224) - 1) &amp; " " &amp; MID(Overall!O224, FIND(" ", Overall!O224) + 1, FIND(",", Overall!O224, FIND(" ", Overall!O224)) - FIND(" ", Overall!O224) - 1) &amp; ", " &amp; MID(Overall!O224, FIND(",", Overall!O224, FIND(",",Overall!O224) + 1) + 2, LEN(Overall!O224))),"")</f>
        <v>44495</v>
      </c>
      <c r="R222" s="5">
        <f t="shared" si="6"/>
        <v>6</v>
      </c>
      <c r="S222" s="10">
        <f>IF(Overall!$A224&lt;&gt;"",IF(AND(MONTH($N222) &lt;= 1, MONTH($O222) &gt;= 1), IF($R222 &lt;&gt; "", $H222/$R222, ""), ""),"")</f>
        <v>100000</v>
      </c>
      <c r="T222" s="10">
        <f>IF(Overall!$A224&lt;&gt;"",IF(AND(MONTH($N222) &lt;= 2, MONTH($O222) &gt;= 2), IF($R222 &lt;&gt; "", $H222/$R222, ""), ""),"")</f>
        <v>100000</v>
      </c>
      <c r="U222" s="10">
        <f>IF(Overall!$A224&lt;&gt;"",IF(AND(MONTH($N222) &lt;= 3, MONTH($O222) &gt;= 3), IF($R222 &lt;&gt; "", $H222/$R222, ""), ""),"")</f>
        <v>100000</v>
      </c>
      <c r="V222" s="10">
        <f>IF(Overall!$A224&lt;&gt;"",IF(AND(MONTH($N222) &lt;= 4, MONTH($O222) &gt;= 4), IF($R222 &lt;&gt; "", $H222/$R222, ""), ""),"")</f>
        <v>100000</v>
      </c>
      <c r="W222" s="10">
        <f>IF(Overall!$A224&lt;&gt;"",IF(AND(MONTH($N222) &lt;= 5, MONTH($O222) &gt;= 5), IF($R222 &lt;&gt; "", $H222/$R222, ""), ""),"")</f>
        <v>100000</v>
      </c>
      <c r="X222" s="10">
        <f>IF(Overall!$A224&lt;&gt;"",IF(AND(MONTH($N222) &lt;= 6, MONTH($O222) &gt;= 6), IF($R222 &lt;&gt; "", $H222/$R222, ""), ""),"")</f>
        <v>100000</v>
      </c>
      <c r="Y222" s="10" t="str">
        <f>IF(Overall!$A224&lt;&gt;"",IF(AND(MONTH($N222) &lt;= 7, MONTH($O222) &gt;= 7 ), IF($R222 &lt;&gt; "", $H222/$R222, ""), ""),"")</f>
        <v/>
      </c>
      <c r="Z222" s="10" t="str">
        <f>IF(Overall!$A224&lt;&gt;"",IF(AND(MONTH($N222) &lt;= 8, MONTH($O222) &gt;= 8), IF($R222 &lt;&gt; "", $H222/$R222, ""), ""),"")</f>
        <v/>
      </c>
      <c r="AA222" s="10" t="str">
        <f>IF(Overall!$A224&lt;&gt;"",IF(AND(MONTH($N222) &lt;= 9, MONTH($O222) &gt;= 9), IF($R222 &lt;&gt; "", $H222/$R222, ""), ""),"")</f>
        <v/>
      </c>
      <c r="AB222" s="10" t="str">
        <f>IF(Overall!$A224&lt;&gt;"",IF(AND(MONTH($N222) &lt;= 10, MONTH($O222) &gt;= 10), IF($R222 &lt;&gt; "", $H222/$R222, ""), ""),"")</f>
        <v/>
      </c>
      <c r="AC222" s="10" t="str">
        <f>IF(Overall!$A224&lt;&gt;"",IF(AND(MONTH($N222) &lt;= 11, MONTH($O222) &gt;= 11), IF($R222 &lt;&gt; "", $H222/$R222, ""), ""),"")</f>
        <v/>
      </c>
      <c r="AD222" s="10" t="str">
        <f>IF(Overall!$A224&lt;&gt;"",IF(AND(MONTH($N222) &lt;= 12, MONTH($O222) &gt;= 12), IF($R222 &lt;&gt; "", $H222/$R222, ""), ""),"")</f>
        <v/>
      </c>
      <c r="AF222" s="10" t="str">
        <f ca="1">IFERROR(IF(AND(NOW()&lt;= EOMONTH(DATE(YEAR($O222),1, 1), 0), Overall!$A224&lt;&gt;"", MONTH($N222) &lt;= 1, MONTH($O222) &gt;= 1), IF($R222 &lt;&gt; "", $H222/$R222, ""), ""), "")</f>
        <v/>
      </c>
      <c r="AG222" s="10" t="str">
        <f ca="1">IFERROR(IF(AND(NOW()&lt;= EOMONTH(DATE(YEAR($O222),2, 1), 0), Overall!$A224&lt;&gt;"", MONTH($N222) &lt;= 2, MONTH($O222) &gt;= 2), IF($R222 &lt;&gt; "", $H222/$R222, ""), ""), "")</f>
        <v/>
      </c>
      <c r="AH222" s="10" t="str">
        <f ca="1">IFERROR(IF(AND(NOW()&lt;= EOMONTH(DATE(YEAR($O222),3, 1), 0), Overall!$A224&lt;&gt;"", MONTH($N222) &lt;= 3, MONTH($O222) &gt;= 3), IF($R222 &lt;&gt; "", $H222/$R222, ""), ""), "")</f>
        <v/>
      </c>
      <c r="AI222" s="10" t="str">
        <f ca="1">IFERROR(IF(AND(NOW()&lt;= EOMONTH(DATE(YEAR($O222),4, 1), 0), Overall!$A224&lt;&gt;"", MONTH($N222) &lt;= 4, MONTH($O222) &gt;= 4), IF($R222 &lt;&gt; "", $H222/$R222, ""), ""), "")</f>
        <v/>
      </c>
      <c r="AJ222" s="10" t="str">
        <f ca="1">IFERROR(IF(AND(NOW()&lt;= EOMONTH(DATE(YEAR($O222),5, 1), 0), Overall!$A224&lt;&gt;"", MONTH($N222) &lt;= 5, MONTH($O222) &gt;= 5), IF($R222 &lt;&gt; "", $H222/$R222, ""), ""), "")</f>
        <v/>
      </c>
      <c r="AK222" s="10" t="str">
        <f ca="1">IFERROR(IF(AND(NOW()&lt;= EOMONTH(DATE(YEAR($O222),6, 1), 0), Overall!$A224&lt;&gt;"", MONTH($N222) &lt;= 6, MONTH($O222) &gt;= 6), IF($R222 &lt;&gt; "", $H222/$R222, ""), ""), "")</f>
        <v/>
      </c>
      <c r="AL222" s="10" t="str">
        <f ca="1">IFERROR(IF(AND(NOW()&lt;= EOMONTH(DATE(YEAR($O222),7, 1), 0), Overall!$A224&lt;&gt;"", MONTH($N222) &lt;= 7, MONTH($O222) &gt;= 7), IF($R222 &lt;&gt; "", $H222/$R222, ""), ""), "")</f>
        <v/>
      </c>
      <c r="AM222" s="10" t="str">
        <f ca="1">IFERROR(IF(AND(NOW()&lt;= EOMONTH(DATE(YEAR($O222),8, 1), 0), Overall!$A224&lt;&gt;"", MONTH($N222) &lt;= 8, MONTH($O222) &gt;= 8), IF($R222 &lt;&gt; "", $H222/$R222, ""), ""), "")</f>
        <v/>
      </c>
      <c r="AN222" s="10" t="str">
        <f ca="1">IFERROR(IF(AND(NOW()&lt;= EOMONTH(DATE(YEAR($O222),9, 1), 0), Overall!$A224&lt;&gt;"", MONTH($N222) &lt;= 9, MONTH($O222) &gt;= 9), IF($R222 &lt;&gt; "", $H222/$R222, ""), ""), "")</f>
        <v/>
      </c>
      <c r="AO222" s="10" t="str">
        <f ca="1">IFERROR(IF(AND(NOW()&lt;= EOMONTH(DATE(YEAR($O222),10, 1), 0), Overall!$A224&lt;&gt;"", MONTH($N222) &lt;= 10, MONTH($O222) &gt;= 10), IF($R222 &lt;&gt; "", $H222/$R222, ""), ""), "")</f>
        <v/>
      </c>
      <c r="AP222" s="10" t="str">
        <f ca="1">IFERROR(IF(AND(NOW()&lt;= EOMONTH(DATE(YEAR($O222),11, 1), 0), Overall!$A224&lt;&gt;"", MONTH($N222) &lt;=11, MONTH($O222) &gt;= 11), IF($R222 &lt;&gt; "", $H222/$R222, ""), ""), "")</f>
        <v/>
      </c>
      <c r="AQ222" s="10" t="str">
        <f ca="1">IFERROR(IF(AND(NOW()&lt;= EOMONTH(DATE(YEAR($O222),12, 1), 0), Overall!$A224&lt;&gt;"", MONTH($N222) &lt;= 12, MONTH($O222) &gt;= 12), IF($R222 &lt;&gt; "", $H222/$R222, ""), ""), "")</f>
        <v/>
      </c>
      <c r="AR222" s="16">
        <f t="shared" ca="1" si="7"/>
        <v>0</v>
      </c>
    </row>
    <row r="223" spans="1:44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6">
        <f>IF(Overall!F225&lt;&gt;"",VALUE(Overall!F225),"")</f>
        <v>300000</v>
      </c>
      <c r="I223" s="6">
        <f>IF(Overall!G225&lt;&gt;"",VALUE(Overall!G225),"")</f>
        <v>62</v>
      </c>
      <c r="J223" s="6">
        <f>IF(Overall!H225&lt;&gt;"",VALUE(Overall!H225),"")</f>
        <v>39</v>
      </c>
      <c r="K223" s="6">
        <f>IF(Overall!I225&lt;&gt;"",VALUE(Overall!I225),"")</f>
        <v>1.81</v>
      </c>
      <c r="L223" s="6">
        <f>IF(Overall!J225&lt;&gt;"",VALUE(Overall!J225),"")</f>
        <v>0.1</v>
      </c>
      <c r="M223" s="6">
        <f>IF(Overall!K225&lt;&gt;"",VALUE(Overall!K225),"")</f>
        <v>1.71</v>
      </c>
      <c r="N223" s="7">
        <f>IF(Overall!L225&lt;&gt;"",DATEVALUE(MID(Overall!L225, FIND(",", Overall!L225) + 2, FIND(" ", Overall!L225) - FIND(",", Overall!L225) - 1) &amp; " " &amp; MID(Overall!L225, FIND(" ", Overall!L225) + 1, FIND(",", Overall!L225, FIND(" ", Overall!L225)) - FIND(" ", Overall!L225) - 1) &amp; ", " &amp; MID(Overall!L225, FIND(",", Overall!L225, FIND(",",Overall!L225) + 1) + 2, LEN(Overall!L225))),"")</f>
        <v>44562</v>
      </c>
      <c r="O223" s="7">
        <f>IF(Overall!M225&lt;&gt;"",DATEVALUE(MID(Overall!M225, FIND(",", Overall!M225) + 2, FIND(" ", Overall!M225) - FIND(",", Overall!M225) - 1) &amp; " " &amp; MID(Overall!M225, FIND(" ", Overall!M225) + 1, FIND(",", Overall!M225, FIND(" ", Overall!M225)) - FIND(" ", Overall!M225) - 1) &amp; ", " &amp; MID(Overall!M225, FIND(",", Overall!M225, FIND(",",Overall!M225) + 1) + 2, LEN(Overall!M225))),"")</f>
        <v>44742</v>
      </c>
      <c r="P223" s="7">
        <f>IF(Overall!N225&lt;&gt;"",DATEVALUE(MID(Overall!N225, FIND(",", Overall!N225) + 2, FIND(" ", Overall!N225) - FIND(",", Overall!N225) - 1) &amp; " " &amp; MID(Overall!N225, FIND(" ", Overall!N225) + 1, FIND(",", Overall!N225, FIND(" ", Overall!N225)) - FIND(" ", Overall!N225) - 1) &amp; ", " &amp; MID(Overall!N225, FIND(",", Overall!N225, FIND(",",Overall!N225) + 1) + 2, LEN(Overall!N225))),"")</f>
        <v>44518</v>
      </c>
      <c r="Q223" s="7">
        <f>IF(Overall!O225&lt;&gt;"",DATEVALUE(MID(Overall!O225, FIND(",", Overall!O225) + 2, FIND(" ", Overall!O225) - FIND(",", Overall!O225) - 1) &amp; " " &amp; MID(Overall!O225, FIND(" ", Overall!O225) + 1, FIND(",", Overall!O225, FIND(" ", Overall!O225)) - FIND(" ", Overall!O225) - 1) &amp; ", " &amp; MID(Overall!O225, FIND(",", Overall!O225, FIND(",",Overall!O225) + 1) + 2, LEN(Overall!O225))),"")</f>
        <v>44495</v>
      </c>
      <c r="R223" s="5">
        <f t="shared" si="6"/>
        <v>6</v>
      </c>
      <c r="S223" s="10">
        <f>IF(Overall!$A225&lt;&gt;"",IF(AND(MONTH($N223) &lt;= 1, MONTH($O223) &gt;= 1), IF($R223 &lt;&gt; "", $H223/$R223, ""), ""),"")</f>
        <v>50000</v>
      </c>
      <c r="T223" s="10">
        <f>IF(Overall!$A225&lt;&gt;"",IF(AND(MONTH($N223) &lt;= 2, MONTH($O223) &gt;= 2), IF($R223 &lt;&gt; "", $H223/$R223, ""), ""),"")</f>
        <v>50000</v>
      </c>
      <c r="U223" s="10">
        <f>IF(Overall!$A225&lt;&gt;"",IF(AND(MONTH($N223) &lt;= 3, MONTH($O223) &gt;= 3), IF($R223 &lt;&gt; "", $H223/$R223, ""), ""),"")</f>
        <v>50000</v>
      </c>
      <c r="V223" s="10">
        <f>IF(Overall!$A225&lt;&gt;"",IF(AND(MONTH($N223) &lt;= 4, MONTH($O223) &gt;= 4), IF($R223 &lt;&gt; "", $H223/$R223, ""), ""),"")</f>
        <v>50000</v>
      </c>
      <c r="W223" s="10">
        <f>IF(Overall!$A225&lt;&gt;"",IF(AND(MONTH($N223) &lt;= 5, MONTH($O223) &gt;= 5), IF($R223 &lt;&gt; "", $H223/$R223, ""), ""),"")</f>
        <v>50000</v>
      </c>
      <c r="X223" s="10">
        <f>IF(Overall!$A225&lt;&gt;"",IF(AND(MONTH($N223) &lt;= 6, MONTH($O223) &gt;= 6), IF($R223 &lt;&gt; "", $H223/$R223, ""), ""),"")</f>
        <v>50000</v>
      </c>
      <c r="Y223" s="10" t="str">
        <f>IF(Overall!$A225&lt;&gt;"",IF(AND(MONTH($N223) &lt;= 7, MONTH($O223) &gt;= 7 ), IF($R223 &lt;&gt; "", $H223/$R223, ""), ""),"")</f>
        <v/>
      </c>
      <c r="Z223" s="10" t="str">
        <f>IF(Overall!$A225&lt;&gt;"",IF(AND(MONTH($N223) &lt;= 8, MONTH($O223) &gt;= 8), IF($R223 &lt;&gt; "", $H223/$R223, ""), ""),"")</f>
        <v/>
      </c>
      <c r="AA223" s="10" t="str">
        <f>IF(Overall!$A225&lt;&gt;"",IF(AND(MONTH($N223) &lt;= 9, MONTH($O223) &gt;= 9), IF($R223 &lt;&gt; "", $H223/$R223, ""), ""),"")</f>
        <v/>
      </c>
      <c r="AB223" s="10" t="str">
        <f>IF(Overall!$A225&lt;&gt;"",IF(AND(MONTH($N223) &lt;= 10, MONTH($O223) &gt;= 10), IF($R223 &lt;&gt; "", $H223/$R223, ""), ""),"")</f>
        <v/>
      </c>
      <c r="AC223" s="10" t="str">
        <f>IF(Overall!$A225&lt;&gt;"",IF(AND(MONTH($N223) &lt;= 11, MONTH($O223) &gt;= 11), IF($R223 &lt;&gt; "", $H223/$R223, ""), ""),"")</f>
        <v/>
      </c>
      <c r="AD223" s="10" t="str">
        <f>IF(Overall!$A225&lt;&gt;"",IF(AND(MONTH($N223) &lt;= 12, MONTH($O223) &gt;= 12), IF($R223 &lt;&gt; "", $H223/$R223, ""), ""),"")</f>
        <v/>
      </c>
      <c r="AF223" s="10" t="str">
        <f ca="1">IFERROR(IF(AND(NOW()&lt;= EOMONTH(DATE(YEAR($O223),1, 1), 0), Overall!$A225&lt;&gt;"", MONTH($N223) &lt;= 1, MONTH($O223) &gt;= 1), IF($R223 &lt;&gt; "", $H223/$R223, ""), ""), "")</f>
        <v/>
      </c>
      <c r="AG223" s="10" t="str">
        <f ca="1">IFERROR(IF(AND(NOW()&lt;= EOMONTH(DATE(YEAR($O223),2, 1), 0), Overall!$A225&lt;&gt;"", MONTH($N223) &lt;= 2, MONTH($O223) &gt;= 2), IF($R223 &lt;&gt; "", $H223/$R223, ""), ""), "")</f>
        <v/>
      </c>
      <c r="AH223" s="10" t="str">
        <f ca="1">IFERROR(IF(AND(NOW()&lt;= EOMONTH(DATE(YEAR($O223),3, 1), 0), Overall!$A225&lt;&gt;"", MONTH($N223) &lt;= 3, MONTH($O223) &gt;= 3), IF($R223 &lt;&gt; "", $H223/$R223, ""), ""), "")</f>
        <v/>
      </c>
      <c r="AI223" s="10" t="str">
        <f ca="1">IFERROR(IF(AND(NOW()&lt;= EOMONTH(DATE(YEAR($O223),4, 1), 0), Overall!$A225&lt;&gt;"", MONTH($N223) &lt;= 4, MONTH($O223) &gt;= 4), IF($R223 &lt;&gt; "", $H223/$R223, ""), ""), "")</f>
        <v/>
      </c>
      <c r="AJ223" s="10" t="str">
        <f ca="1">IFERROR(IF(AND(NOW()&lt;= EOMONTH(DATE(YEAR($O223),5, 1), 0), Overall!$A225&lt;&gt;"", MONTH($N223) &lt;= 5, MONTH($O223) &gt;= 5), IF($R223 &lt;&gt; "", $H223/$R223, ""), ""), "")</f>
        <v/>
      </c>
      <c r="AK223" s="10" t="str">
        <f ca="1">IFERROR(IF(AND(NOW()&lt;= EOMONTH(DATE(YEAR($O223),6, 1), 0), Overall!$A225&lt;&gt;"", MONTH($N223) &lt;= 6, MONTH($O223) &gt;= 6), IF($R223 &lt;&gt; "", $H223/$R223, ""), ""), "")</f>
        <v/>
      </c>
      <c r="AL223" s="10" t="str">
        <f ca="1">IFERROR(IF(AND(NOW()&lt;= EOMONTH(DATE(YEAR($O223),7, 1), 0), Overall!$A225&lt;&gt;"", MONTH($N223) &lt;= 7, MONTH($O223) &gt;= 7), IF($R223 &lt;&gt; "", $H223/$R223, ""), ""), "")</f>
        <v/>
      </c>
      <c r="AM223" s="10" t="str">
        <f ca="1">IFERROR(IF(AND(NOW()&lt;= EOMONTH(DATE(YEAR($O223),8, 1), 0), Overall!$A225&lt;&gt;"", MONTH($N223) &lt;= 8, MONTH($O223) &gt;= 8), IF($R223 &lt;&gt; "", $H223/$R223, ""), ""), "")</f>
        <v/>
      </c>
      <c r="AN223" s="10" t="str">
        <f ca="1">IFERROR(IF(AND(NOW()&lt;= EOMONTH(DATE(YEAR($O223),9, 1), 0), Overall!$A225&lt;&gt;"", MONTH($N223) &lt;= 9, MONTH($O223) &gt;= 9), IF($R223 &lt;&gt; "", $H223/$R223, ""), ""), "")</f>
        <v/>
      </c>
      <c r="AO223" s="10" t="str">
        <f ca="1">IFERROR(IF(AND(NOW()&lt;= EOMONTH(DATE(YEAR($O223),10, 1), 0), Overall!$A225&lt;&gt;"", MONTH($N223) &lt;= 10, MONTH($O223) &gt;= 10), IF($R223 &lt;&gt; "", $H223/$R223, ""), ""), "")</f>
        <v/>
      </c>
      <c r="AP223" s="10" t="str">
        <f ca="1">IFERROR(IF(AND(NOW()&lt;= EOMONTH(DATE(YEAR($O223),11, 1), 0), Overall!$A225&lt;&gt;"", MONTH($N223) &lt;=11, MONTH($O223) &gt;= 11), IF($R223 &lt;&gt; "", $H223/$R223, ""), ""), "")</f>
        <v/>
      </c>
      <c r="AQ223" s="10" t="str">
        <f ca="1">IFERROR(IF(AND(NOW()&lt;= EOMONTH(DATE(YEAR($O223),12, 1), 0), Overall!$A225&lt;&gt;"", MONTH($N223) &lt;= 12, MONTH($O223) &gt;= 12), IF($R223 &lt;&gt; "", $H223/$R223, ""), ""), "")</f>
        <v/>
      </c>
      <c r="AR223" s="16">
        <f t="shared" ca="1" si="7"/>
        <v>0</v>
      </c>
    </row>
    <row r="224" spans="1:44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6">
        <f>IF(Overall!F226&lt;&gt;"",VALUE(Overall!F226),"")</f>
        <v>300000</v>
      </c>
      <c r="I224" s="6">
        <f>IF(Overall!G226&lt;&gt;"",VALUE(Overall!G226),"")</f>
        <v>62</v>
      </c>
      <c r="J224" s="6">
        <f>IF(Overall!H226&lt;&gt;"",VALUE(Overall!H226),"")</f>
        <v>39</v>
      </c>
      <c r="K224" s="6">
        <f>IF(Overall!I226&lt;&gt;"",VALUE(Overall!I226),"")</f>
        <v>1.8</v>
      </c>
      <c r="L224" s="6">
        <f>IF(Overall!J226&lt;&gt;"",VALUE(Overall!J226),"")</f>
        <v>0.1</v>
      </c>
      <c r="M224" s="6">
        <f>IF(Overall!K226&lt;&gt;"",VALUE(Overall!K226),"")</f>
        <v>1.7</v>
      </c>
      <c r="N224" s="7">
        <f>IF(Overall!L226&lt;&gt;"",DATEVALUE(MID(Overall!L226, FIND(",", Overall!L226) + 2, FIND(" ", Overall!L226) - FIND(",", Overall!L226) - 1) &amp; " " &amp; MID(Overall!L226, FIND(" ", Overall!L226) + 1, FIND(",", Overall!L226, FIND(" ", Overall!L226)) - FIND(" ", Overall!L226) - 1) &amp; ", " &amp; MID(Overall!L226, FIND(",", Overall!L226, FIND(",",Overall!L226) + 1) + 2, LEN(Overall!L226))),"")</f>
        <v>44562</v>
      </c>
      <c r="O224" s="7">
        <f>IF(Overall!M226&lt;&gt;"",DATEVALUE(MID(Overall!M226, FIND(",", Overall!M226) + 2, FIND(" ", Overall!M226) - FIND(",", Overall!M226) - 1) &amp; " " &amp; MID(Overall!M226, FIND(" ", Overall!M226) + 1, FIND(",", Overall!M226, FIND(" ", Overall!M226)) - FIND(" ", Overall!M226) - 1) &amp; ", " &amp; MID(Overall!M226, FIND(",", Overall!M226, FIND(",",Overall!M226) + 1) + 2, LEN(Overall!M226))),"")</f>
        <v>44742</v>
      </c>
      <c r="P224" s="7">
        <f>IF(Overall!N226&lt;&gt;"",DATEVALUE(MID(Overall!N226, FIND(",", Overall!N226) + 2, FIND(" ", Overall!N226) - FIND(",", Overall!N226) - 1) &amp; " " &amp; MID(Overall!N226, FIND(" ", Overall!N226) + 1, FIND(",", Overall!N226, FIND(" ", Overall!N226)) - FIND(" ", Overall!N226) - 1) &amp; ", " &amp; MID(Overall!N226, FIND(",", Overall!N226, FIND(",",Overall!N226) + 1) + 2, LEN(Overall!N226))),"")</f>
        <v>44518</v>
      </c>
      <c r="Q224" s="7">
        <f>IF(Overall!O226&lt;&gt;"",DATEVALUE(MID(Overall!O226, FIND(",", Overall!O226) + 2, FIND(" ", Overall!O226) - FIND(",", Overall!O226) - 1) &amp; " " &amp; MID(Overall!O226, FIND(" ", Overall!O226) + 1, FIND(",", Overall!O226, FIND(" ", Overall!O226)) - FIND(" ", Overall!O226) - 1) &amp; ", " &amp; MID(Overall!O226, FIND(",", Overall!O226, FIND(",",Overall!O226) + 1) + 2, LEN(Overall!O226))),"")</f>
        <v>44495</v>
      </c>
      <c r="R224" s="5">
        <f t="shared" si="6"/>
        <v>6</v>
      </c>
      <c r="S224" s="10">
        <f>IF(Overall!$A226&lt;&gt;"",IF(AND(MONTH($N224) &lt;= 1, MONTH($O224) &gt;= 1), IF($R224 &lt;&gt; "", $H224/$R224, ""), ""),"")</f>
        <v>50000</v>
      </c>
      <c r="T224" s="10">
        <f>IF(Overall!$A226&lt;&gt;"",IF(AND(MONTH($N224) &lt;= 2, MONTH($O224) &gt;= 2), IF($R224 &lt;&gt; "", $H224/$R224, ""), ""),"")</f>
        <v>50000</v>
      </c>
      <c r="U224" s="10">
        <f>IF(Overall!$A226&lt;&gt;"",IF(AND(MONTH($N224) &lt;= 3, MONTH($O224) &gt;= 3), IF($R224 &lt;&gt; "", $H224/$R224, ""), ""),"")</f>
        <v>50000</v>
      </c>
      <c r="V224" s="10">
        <f>IF(Overall!$A226&lt;&gt;"",IF(AND(MONTH($N224) &lt;= 4, MONTH($O224) &gt;= 4), IF($R224 &lt;&gt; "", $H224/$R224, ""), ""),"")</f>
        <v>50000</v>
      </c>
      <c r="W224" s="10">
        <f>IF(Overall!$A226&lt;&gt;"",IF(AND(MONTH($N224) &lt;= 5, MONTH($O224) &gt;= 5), IF($R224 &lt;&gt; "", $H224/$R224, ""), ""),"")</f>
        <v>50000</v>
      </c>
      <c r="X224" s="10">
        <f>IF(Overall!$A226&lt;&gt;"",IF(AND(MONTH($N224) &lt;= 6, MONTH($O224) &gt;= 6), IF($R224 &lt;&gt; "", $H224/$R224, ""), ""),"")</f>
        <v>50000</v>
      </c>
      <c r="Y224" s="10" t="str">
        <f>IF(Overall!$A226&lt;&gt;"",IF(AND(MONTH($N224) &lt;= 7, MONTH($O224) &gt;= 7 ), IF($R224 &lt;&gt; "", $H224/$R224, ""), ""),"")</f>
        <v/>
      </c>
      <c r="Z224" s="10" t="str">
        <f>IF(Overall!$A226&lt;&gt;"",IF(AND(MONTH($N224) &lt;= 8, MONTH($O224) &gt;= 8), IF($R224 &lt;&gt; "", $H224/$R224, ""), ""),"")</f>
        <v/>
      </c>
      <c r="AA224" s="10" t="str">
        <f>IF(Overall!$A226&lt;&gt;"",IF(AND(MONTH($N224) &lt;= 9, MONTH($O224) &gt;= 9), IF($R224 &lt;&gt; "", $H224/$R224, ""), ""),"")</f>
        <v/>
      </c>
      <c r="AB224" s="10" t="str">
        <f>IF(Overall!$A226&lt;&gt;"",IF(AND(MONTH($N224) &lt;= 10, MONTH($O224) &gt;= 10), IF($R224 &lt;&gt; "", $H224/$R224, ""), ""),"")</f>
        <v/>
      </c>
      <c r="AC224" s="10" t="str">
        <f>IF(Overall!$A226&lt;&gt;"",IF(AND(MONTH($N224) &lt;= 11, MONTH($O224) &gt;= 11), IF($R224 &lt;&gt; "", $H224/$R224, ""), ""),"")</f>
        <v/>
      </c>
      <c r="AD224" s="10" t="str">
        <f>IF(Overall!$A226&lt;&gt;"",IF(AND(MONTH($N224) &lt;= 12, MONTH($O224) &gt;= 12), IF($R224 &lt;&gt; "", $H224/$R224, ""), ""),"")</f>
        <v/>
      </c>
      <c r="AF224" s="10" t="str">
        <f ca="1">IFERROR(IF(AND(NOW()&lt;= EOMONTH(DATE(YEAR($O224),1, 1), 0), Overall!$A226&lt;&gt;"", MONTH($N224) &lt;= 1, MONTH($O224) &gt;= 1), IF($R224 &lt;&gt; "", $H224/$R224, ""), ""), "")</f>
        <v/>
      </c>
      <c r="AG224" s="10" t="str">
        <f ca="1">IFERROR(IF(AND(NOW()&lt;= EOMONTH(DATE(YEAR($O224),2, 1), 0), Overall!$A226&lt;&gt;"", MONTH($N224) &lt;= 2, MONTH($O224) &gt;= 2), IF($R224 &lt;&gt; "", $H224/$R224, ""), ""), "")</f>
        <v/>
      </c>
      <c r="AH224" s="10" t="str">
        <f ca="1">IFERROR(IF(AND(NOW()&lt;= EOMONTH(DATE(YEAR($O224),3, 1), 0), Overall!$A226&lt;&gt;"", MONTH($N224) &lt;= 3, MONTH($O224) &gt;= 3), IF($R224 &lt;&gt; "", $H224/$R224, ""), ""), "")</f>
        <v/>
      </c>
      <c r="AI224" s="10" t="str">
        <f ca="1">IFERROR(IF(AND(NOW()&lt;= EOMONTH(DATE(YEAR($O224),4, 1), 0), Overall!$A226&lt;&gt;"", MONTH($N224) &lt;= 4, MONTH($O224) &gt;= 4), IF($R224 &lt;&gt; "", $H224/$R224, ""), ""), "")</f>
        <v/>
      </c>
      <c r="AJ224" s="10" t="str">
        <f ca="1">IFERROR(IF(AND(NOW()&lt;= EOMONTH(DATE(YEAR($O224),5, 1), 0), Overall!$A226&lt;&gt;"", MONTH($N224) &lt;= 5, MONTH($O224) &gt;= 5), IF($R224 &lt;&gt; "", $H224/$R224, ""), ""), "")</f>
        <v/>
      </c>
      <c r="AK224" s="10" t="str">
        <f ca="1">IFERROR(IF(AND(NOW()&lt;= EOMONTH(DATE(YEAR($O224),6, 1), 0), Overall!$A226&lt;&gt;"", MONTH($N224) &lt;= 6, MONTH($O224) &gt;= 6), IF($R224 &lt;&gt; "", $H224/$R224, ""), ""), "")</f>
        <v/>
      </c>
      <c r="AL224" s="10" t="str">
        <f ca="1">IFERROR(IF(AND(NOW()&lt;= EOMONTH(DATE(YEAR($O224),7, 1), 0), Overall!$A226&lt;&gt;"", MONTH($N224) &lt;= 7, MONTH($O224) &gt;= 7), IF($R224 &lt;&gt; "", $H224/$R224, ""), ""), "")</f>
        <v/>
      </c>
      <c r="AM224" s="10" t="str">
        <f ca="1">IFERROR(IF(AND(NOW()&lt;= EOMONTH(DATE(YEAR($O224),8, 1), 0), Overall!$A226&lt;&gt;"", MONTH($N224) &lt;= 8, MONTH($O224) &gt;= 8), IF($R224 &lt;&gt; "", $H224/$R224, ""), ""), "")</f>
        <v/>
      </c>
      <c r="AN224" s="10" t="str">
        <f ca="1">IFERROR(IF(AND(NOW()&lt;= EOMONTH(DATE(YEAR($O224),9, 1), 0), Overall!$A226&lt;&gt;"", MONTH($N224) &lt;= 9, MONTH($O224) &gt;= 9), IF($R224 &lt;&gt; "", $H224/$R224, ""), ""), "")</f>
        <v/>
      </c>
      <c r="AO224" s="10" t="str">
        <f ca="1">IFERROR(IF(AND(NOW()&lt;= EOMONTH(DATE(YEAR($O224),10, 1), 0), Overall!$A226&lt;&gt;"", MONTH($N224) &lt;= 10, MONTH($O224) &gt;= 10), IF($R224 &lt;&gt; "", $H224/$R224, ""), ""), "")</f>
        <v/>
      </c>
      <c r="AP224" s="10" t="str">
        <f ca="1">IFERROR(IF(AND(NOW()&lt;= EOMONTH(DATE(YEAR($O224),11, 1), 0), Overall!$A226&lt;&gt;"", MONTH($N224) &lt;=11, MONTH($O224) &gt;= 11), IF($R224 &lt;&gt; "", $H224/$R224, ""), ""), "")</f>
        <v/>
      </c>
      <c r="AQ224" s="10" t="str">
        <f ca="1">IFERROR(IF(AND(NOW()&lt;= EOMONTH(DATE(YEAR($O224),12, 1), 0), Overall!$A226&lt;&gt;"", MONTH($N224) &lt;= 12, MONTH($O224) &gt;= 12), IF($R224 &lt;&gt; "", $H224/$R224, ""), ""), "")</f>
        <v/>
      </c>
      <c r="AR224" s="16">
        <f t="shared" ca="1" si="7"/>
        <v>0</v>
      </c>
    </row>
    <row r="225" spans="1:44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6">
        <f>IF(Overall!F227&lt;&gt;"",VALUE(Overall!F227),"")</f>
        <v>600000</v>
      </c>
      <c r="I225" s="6">
        <f>IF(Overall!G227&lt;&gt;"",VALUE(Overall!G227),"")</f>
        <v>64</v>
      </c>
      <c r="J225" s="6">
        <f>IF(Overall!H227&lt;&gt;"",VALUE(Overall!H227),"")</f>
        <v>40</v>
      </c>
      <c r="K225" s="6">
        <f>IF(Overall!I227&lt;&gt;"",VALUE(Overall!I227),"")</f>
        <v>2.1800000000000002</v>
      </c>
      <c r="L225" s="6">
        <f>IF(Overall!J227&lt;&gt;"",VALUE(Overall!J227),"")</f>
        <v>0.2</v>
      </c>
      <c r="M225" s="6">
        <f>IF(Overall!K227&lt;&gt;"",VALUE(Overall!K227),"")</f>
        <v>1.98</v>
      </c>
      <c r="N225" s="7">
        <f>IF(Overall!L227&lt;&gt;"",DATEVALUE(MID(Overall!L227, FIND(",", Overall!L227) + 2, FIND(" ", Overall!L227) - FIND(",", Overall!L227) - 1) &amp; " " &amp; MID(Overall!L227, FIND(" ", Overall!L227) + 1, FIND(",", Overall!L227, FIND(" ", Overall!L227)) - FIND(" ", Overall!L227) - 1) &amp; ", " &amp; MID(Overall!L227, FIND(",", Overall!L227, FIND(",",Overall!L227) + 1) + 2, LEN(Overall!L227))),"")</f>
        <v>44562</v>
      </c>
      <c r="O225" s="7">
        <f>IF(Overall!M227&lt;&gt;"",DATEVALUE(MID(Overall!M227, FIND(",", Overall!M227) + 2, FIND(" ", Overall!M227) - FIND(",", Overall!M227) - 1) &amp; " " &amp; MID(Overall!M227, FIND(" ", Overall!M227) + 1, FIND(",", Overall!M227, FIND(" ", Overall!M227)) - FIND(" ", Overall!M227) - 1) &amp; ", " &amp; MID(Overall!M227, FIND(",", Overall!M227, FIND(",",Overall!M227) + 1) + 2, LEN(Overall!M227))),"")</f>
        <v>44742</v>
      </c>
      <c r="P225" s="7">
        <f>IF(Overall!N227&lt;&gt;"",DATEVALUE(MID(Overall!N227, FIND(",", Overall!N227) + 2, FIND(" ", Overall!N227) - FIND(",", Overall!N227) - 1) &amp; " " &amp; MID(Overall!N227, FIND(" ", Overall!N227) + 1, FIND(",", Overall!N227, FIND(" ", Overall!N227)) - FIND(" ", Overall!N227) - 1) &amp; ", " &amp; MID(Overall!N227, FIND(",", Overall!N227, FIND(",",Overall!N227) + 1) + 2, LEN(Overall!N227))),"")</f>
        <v>44518</v>
      </c>
      <c r="Q225" s="7">
        <f>IF(Overall!O227&lt;&gt;"",DATEVALUE(MID(Overall!O227, FIND(",", Overall!O227) + 2, FIND(" ", Overall!O227) - FIND(",", Overall!O227) - 1) &amp; " " &amp; MID(Overall!O227, FIND(" ", Overall!O227) + 1, FIND(",", Overall!O227, FIND(" ", Overall!O227)) - FIND(" ", Overall!O227) - 1) &amp; ", " &amp; MID(Overall!O227, FIND(",", Overall!O227, FIND(",",Overall!O227) + 1) + 2, LEN(Overall!O227))),"")</f>
        <v>44495</v>
      </c>
      <c r="R225" s="5">
        <f t="shared" si="6"/>
        <v>6</v>
      </c>
      <c r="S225" s="10">
        <f>IF(Overall!$A227&lt;&gt;"",IF(AND(MONTH($N225) &lt;= 1, MONTH($O225) &gt;= 1), IF($R225 &lt;&gt; "", $H225/$R225, ""), ""),"")</f>
        <v>100000</v>
      </c>
      <c r="T225" s="10">
        <f>IF(Overall!$A227&lt;&gt;"",IF(AND(MONTH($N225) &lt;= 2, MONTH($O225) &gt;= 2), IF($R225 &lt;&gt; "", $H225/$R225, ""), ""),"")</f>
        <v>100000</v>
      </c>
      <c r="U225" s="10">
        <f>IF(Overall!$A227&lt;&gt;"",IF(AND(MONTH($N225) &lt;= 3, MONTH($O225) &gt;= 3), IF($R225 &lt;&gt; "", $H225/$R225, ""), ""),"")</f>
        <v>100000</v>
      </c>
      <c r="V225" s="10">
        <f>IF(Overall!$A227&lt;&gt;"",IF(AND(MONTH($N225) &lt;= 4, MONTH($O225) &gt;= 4), IF($R225 &lt;&gt; "", $H225/$R225, ""), ""),"")</f>
        <v>100000</v>
      </c>
      <c r="W225" s="10">
        <f>IF(Overall!$A227&lt;&gt;"",IF(AND(MONTH($N225) &lt;= 5, MONTH($O225) &gt;= 5), IF($R225 &lt;&gt; "", $H225/$R225, ""), ""),"")</f>
        <v>100000</v>
      </c>
      <c r="X225" s="10">
        <f>IF(Overall!$A227&lt;&gt;"",IF(AND(MONTH($N225) &lt;= 6, MONTH($O225) &gt;= 6), IF($R225 &lt;&gt; "", $H225/$R225, ""), ""),"")</f>
        <v>100000</v>
      </c>
      <c r="Y225" s="10" t="str">
        <f>IF(Overall!$A227&lt;&gt;"",IF(AND(MONTH($N225) &lt;= 7, MONTH($O225) &gt;= 7 ), IF($R225 &lt;&gt; "", $H225/$R225, ""), ""),"")</f>
        <v/>
      </c>
      <c r="Z225" s="10" t="str">
        <f>IF(Overall!$A227&lt;&gt;"",IF(AND(MONTH($N225) &lt;= 8, MONTH($O225) &gt;= 8), IF($R225 &lt;&gt; "", $H225/$R225, ""), ""),"")</f>
        <v/>
      </c>
      <c r="AA225" s="10" t="str">
        <f>IF(Overall!$A227&lt;&gt;"",IF(AND(MONTH($N225) &lt;= 9, MONTH($O225) &gt;= 9), IF($R225 &lt;&gt; "", $H225/$R225, ""), ""),"")</f>
        <v/>
      </c>
      <c r="AB225" s="10" t="str">
        <f>IF(Overall!$A227&lt;&gt;"",IF(AND(MONTH($N225) &lt;= 10, MONTH($O225) &gt;= 10), IF($R225 &lt;&gt; "", $H225/$R225, ""), ""),"")</f>
        <v/>
      </c>
      <c r="AC225" s="10" t="str">
        <f>IF(Overall!$A227&lt;&gt;"",IF(AND(MONTH($N225) &lt;= 11, MONTH($O225) &gt;= 11), IF($R225 &lt;&gt; "", $H225/$R225, ""), ""),"")</f>
        <v/>
      </c>
      <c r="AD225" s="10" t="str">
        <f>IF(Overall!$A227&lt;&gt;"",IF(AND(MONTH($N225) &lt;= 12, MONTH($O225) &gt;= 12), IF($R225 &lt;&gt; "", $H225/$R225, ""), ""),"")</f>
        <v/>
      </c>
      <c r="AF225" s="10" t="str">
        <f ca="1">IFERROR(IF(AND(NOW()&lt;= EOMONTH(DATE(YEAR($O225),1, 1), 0), Overall!$A227&lt;&gt;"", MONTH($N225) &lt;= 1, MONTH($O225) &gt;= 1), IF($R225 &lt;&gt; "", $H225/$R225, ""), ""), "")</f>
        <v/>
      </c>
      <c r="AG225" s="10" t="str">
        <f ca="1">IFERROR(IF(AND(NOW()&lt;= EOMONTH(DATE(YEAR($O225),2, 1), 0), Overall!$A227&lt;&gt;"", MONTH($N225) &lt;= 2, MONTH($O225) &gt;= 2), IF($R225 &lt;&gt; "", $H225/$R225, ""), ""), "")</f>
        <v/>
      </c>
      <c r="AH225" s="10" t="str">
        <f ca="1">IFERROR(IF(AND(NOW()&lt;= EOMONTH(DATE(YEAR($O225),3, 1), 0), Overall!$A227&lt;&gt;"", MONTH($N225) &lt;= 3, MONTH($O225) &gt;= 3), IF($R225 &lt;&gt; "", $H225/$R225, ""), ""), "")</f>
        <v/>
      </c>
      <c r="AI225" s="10" t="str">
        <f ca="1">IFERROR(IF(AND(NOW()&lt;= EOMONTH(DATE(YEAR($O225),4, 1), 0), Overall!$A227&lt;&gt;"", MONTH($N225) &lt;= 4, MONTH($O225) &gt;= 4), IF($R225 &lt;&gt; "", $H225/$R225, ""), ""), "")</f>
        <v/>
      </c>
      <c r="AJ225" s="10" t="str">
        <f ca="1">IFERROR(IF(AND(NOW()&lt;= EOMONTH(DATE(YEAR($O225),5, 1), 0), Overall!$A227&lt;&gt;"", MONTH($N225) &lt;= 5, MONTH($O225) &gt;= 5), IF($R225 &lt;&gt; "", $H225/$R225, ""), ""), "")</f>
        <v/>
      </c>
      <c r="AK225" s="10" t="str">
        <f ca="1">IFERROR(IF(AND(NOW()&lt;= EOMONTH(DATE(YEAR($O225),6, 1), 0), Overall!$A227&lt;&gt;"", MONTH($N225) &lt;= 6, MONTH($O225) &gt;= 6), IF($R225 &lt;&gt; "", $H225/$R225, ""), ""), "")</f>
        <v/>
      </c>
      <c r="AL225" s="10" t="str">
        <f ca="1">IFERROR(IF(AND(NOW()&lt;= EOMONTH(DATE(YEAR($O225),7, 1), 0), Overall!$A227&lt;&gt;"", MONTH($N225) &lt;= 7, MONTH($O225) &gt;= 7), IF($R225 &lt;&gt; "", $H225/$R225, ""), ""), "")</f>
        <v/>
      </c>
      <c r="AM225" s="10" t="str">
        <f ca="1">IFERROR(IF(AND(NOW()&lt;= EOMONTH(DATE(YEAR($O225),8, 1), 0), Overall!$A227&lt;&gt;"", MONTH($N225) &lt;= 8, MONTH($O225) &gt;= 8), IF($R225 &lt;&gt; "", $H225/$R225, ""), ""), "")</f>
        <v/>
      </c>
      <c r="AN225" s="10" t="str">
        <f ca="1">IFERROR(IF(AND(NOW()&lt;= EOMONTH(DATE(YEAR($O225),9, 1), 0), Overall!$A227&lt;&gt;"", MONTH($N225) &lt;= 9, MONTH($O225) &gt;= 9), IF($R225 &lt;&gt; "", $H225/$R225, ""), ""), "")</f>
        <v/>
      </c>
      <c r="AO225" s="10" t="str">
        <f ca="1">IFERROR(IF(AND(NOW()&lt;= EOMONTH(DATE(YEAR($O225),10, 1), 0), Overall!$A227&lt;&gt;"", MONTH($N225) &lt;= 10, MONTH($O225) &gt;= 10), IF($R225 &lt;&gt; "", $H225/$R225, ""), ""), "")</f>
        <v/>
      </c>
      <c r="AP225" s="10" t="str">
        <f ca="1">IFERROR(IF(AND(NOW()&lt;= EOMONTH(DATE(YEAR($O225),11, 1), 0), Overall!$A227&lt;&gt;"", MONTH($N225) &lt;=11, MONTH($O225) &gt;= 11), IF($R225 &lt;&gt; "", $H225/$R225, ""), ""), "")</f>
        <v/>
      </c>
      <c r="AQ225" s="10" t="str">
        <f ca="1">IFERROR(IF(AND(NOW()&lt;= EOMONTH(DATE(YEAR($O225),12, 1), 0), Overall!$A227&lt;&gt;"", MONTH($N225) &lt;= 12, MONTH($O225) &gt;= 12), IF($R225 &lt;&gt; "", $H225/$R225, ""), ""), "")</f>
        <v/>
      </c>
      <c r="AR225" s="16">
        <f t="shared" ca="1" si="7"/>
        <v>0</v>
      </c>
    </row>
    <row r="226" spans="1:44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6">
        <f>IF(Overall!F228&lt;&gt;"",VALUE(Overall!F228),"")</f>
        <v>600000</v>
      </c>
      <c r="I226" s="6">
        <f>IF(Overall!G228&lt;&gt;"",VALUE(Overall!G228),"")</f>
        <v>63</v>
      </c>
      <c r="J226" s="6">
        <f>IF(Overall!H228&lt;&gt;"",VALUE(Overall!H228),"")</f>
        <v>0</v>
      </c>
      <c r="K226" s="6">
        <f>IF(Overall!I228&lt;&gt;"",VALUE(Overall!I228),"")</f>
        <v>1.99</v>
      </c>
      <c r="L226" s="6">
        <f>IF(Overall!J228&lt;&gt;"",VALUE(Overall!J228),"")</f>
        <v>0</v>
      </c>
      <c r="M226" s="6">
        <f>IF(Overall!K228&lt;&gt;"",VALUE(Overall!K228),"")</f>
        <v>1.99</v>
      </c>
      <c r="N226" s="7">
        <f>IF(Overall!L228&lt;&gt;"",DATEVALUE(MID(Overall!L228, FIND(",", Overall!L228) + 2, FIND(" ", Overall!L228) - FIND(",", Overall!L228) - 1) &amp; " " &amp; MID(Overall!L228, FIND(" ", Overall!L228) + 1, FIND(",", Overall!L228, FIND(" ", Overall!L228)) - FIND(" ", Overall!L228) - 1) &amp; ", " &amp; MID(Overall!L228, FIND(",", Overall!L228, FIND(",",Overall!L228) + 1) + 2, LEN(Overall!L228))),"")</f>
        <v>44562</v>
      </c>
      <c r="O226" s="7">
        <f>IF(Overall!M228&lt;&gt;"",DATEVALUE(MID(Overall!M228, FIND(",", Overall!M228) + 2, FIND(" ", Overall!M228) - FIND(",", Overall!M228) - 1) &amp; " " &amp; MID(Overall!M228, FIND(" ", Overall!M228) + 1, FIND(",", Overall!M228, FIND(" ", Overall!M228)) - FIND(" ", Overall!M228) - 1) &amp; ", " &amp; MID(Overall!M228, FIND(",", Overall!M228, FIND(",",Overall!M228) + 1) + 2, LEN(Overall!M228))),"")</f>
        <v>44742</v>
      </c>
      <c r="P226" s="7">
        <f>IF(Overall!N228&lt;&gt;"",DATEVALUE(MID(Overall!N228, FIND(",", Overall!N228) + 2, FIND(" ", Overall!N228) - FIND(",", Overall!N228) - 1) &amp; " " &amp; MID(Overall!N228, FIND(" ", Overall!N228) + 1, FIND(",", Overall!N228, FIND(" ", Overall!N228)) - FIND(" ", Overall!N228) - 1) &amp; ", " &amp; MID(Overall!N228, FIND(",", Overall!N228, FIND(",",Overall!N228) + 1) + 2, LEN(Overall!N228))),"")</f>
        <v>44518</v>
      </c>
      <c r="Q226" s="7">
        <f>IF(Overall!O228&lt;&gt;"",DATEVALUE(MID(Overall!O228, FIND(",", Overall!O228) + 2, FIND(" ", Overall!O228) - FIND(",", Overall!O228) - 1) &amp; " " &amp; MID(Overall!O228, FIND(" ", Overall!O228) + 1, FIND(",", Overall!O228, FIND(" ", Overall!O228)) - FIND(" ", Overall!O228) - 1) &amp; ", " &amp; MID(Overall!O228, FIND(",", Overall!O228, FIND(",",Overall!O228) + 1) + 2, LEN(Overall!O228))),"")</f>
        <v>44495</v>
      </c>
      <c r="R226" s="5">
        <f t="shared" si="6"/>
        <v>6</v>
      </c>
      <c r="S226" s="10">
        <f>IF(Overall!$A228&lt;&gt;"",IF(AND(MONTH($N226) &lt;= 1, MONTH($O226) &gt;= 1), IF($R226 &lt;&gt; "", $H226/$R226, ""), ""),"")</f>
        <v>100000</v>
      </c>
      <c r="T226" s="10">
        <f>IF(Overall!$A228&lt;&gt;"",IF(AND(MONTH($N226) &lt;= 2, MONTH($O226) &gt;= 2), IF($R226 &lt;&gt; "", $H226/$R226, ""), ""),"")</f>
        <v>100000</v>
      </c>
      <c r="U226" s="10">
        <f>IF(Overall!$A228&lt;&gt;"",IF(AND(MONTH($N226) &lt;= 3, MONTH($O226) &gt;= 3), IF($R226 &lt;&gt; "", $H226/$R226, ""), ""),"")</f>
        <v>100000</v>
      </c>
      <c r="V226" s="10">
        <f>IF(Overall!$A228&lt;&gt;"",IF(AND(MONTH($N226) &lt;= 4, MONTH($O226) &gt;= 4), IF($R226 &lt;&gt; "", $H226/$R226, ""), ""),"")</f>
        <v>100000</v>
      </c>
      <c r="W226" s="10">
        <f>IF(Overall!$A228&lt;&gt;"",IF(AND(MONTH($N226) &lt;= 5, MONTH($O226) &gt;= 5), IF($R226 &lt;&gt; "", $H226/$R226, ""), ""),"")</f>
        <v>100000</v>
      </c>
      <c r="X226" s="10">
        <f>IF(Overall!$A228&lt;&gt;"",IF(AND(MONTH($N226) &lt;= 6, MONTH($O226) &gt;= 6), IF($R226 &lt;&gt; "", $H226/$R226, ""), ""),"")</f>
        <v>100000</v>
      </c>
      <c r="Y226" s="10" t="str">
        <f>IF(Overall!$A228&lt;&gt;"",IF(AND(MONTH($N226) &lt;= 7, MONTH($O226) &gt;= 7 ), IF($R226 &lt;&gt; "", $H226/$R226, ""), ""),"")</f>
        <v/>
      </c>
      <c r="Z226" s="10" t="str">
        <f>IF(Overall!$A228&lt;&gt;"",IF(AND(MONTH($N226) &lt;= 8, MONTH($O226) &gt;= 8), IF($R226 &lt;&gt; "", $H226/$R226, ""), ""),"")</f>
        <v/>
      </c>
      <c r="AA226" s="10" t="str">
        <f>IF(Overall!$A228&lt;&gt;"",IF(AND(MONTH($N226) &lt;= 9, MONTH($O226) &gt;= 9), IF($R226 &lt;&gt; "", $H226/$R226, ""), ""),"")</f>
        <v/>
      </c>
      <c r="AB226" s="10" t="str">
        <f>IF(Overall!$A228&lt;&gt;"",IF(AND(MONTH($N226) &lt;= 10, MONTH($O226) &gt;= 10), IF($R226 &lt;&gt; "", $H226/$R226, ""), ""),"")</f>
        <v/>
      </c>
      <c r="AC226" s="10" t="str">
        <f>IF(Overall!$A228&lt;&gt;"",IF(AND(MONTH($N226) &lt;= 11, MONTH($O226) &gt;= 11), IF($R226 &lt;&gt; "", $H226/$R226, ""), ""),"")</f>
        <v/>
      </c>
      <c r="AD226" s="10" t="str">
        <f>IF(Overall!$A228&lt;&gt;"",IF(AND(MONTH($N226) &lt;= 12, MONTH($O226) &gt;= 12), IF($R226 &lt;&gt; "", $H226/$R226, ""), ""),"")</f>
        <v/>
      </c>
      <c r="AF226" s="10" t="str">
        <f ca="1">IFERROR(IF(AND(NOW()&lt;= EOMONTH(DATE(YEAR($O226),1, 1), 0), Overall!$A228&lt;&gt;"", MONTH($N226) &lt;= 1, MONTH($O226) &gt;= 1), IF($R226 &lt;&gt; "", $H226/$R226, ""), ""), "")</f>
        <v/>
      </c>
      <c r="AG226" s="10" t="str">
        <f ca="1">IFERROR(IF(AND(NOW()&lt;= EOMONTH(DATE(YEAR($O226),2, 1), 0), Overall!$A228&lt;&gt;"", MONTH($N226) &lt;= 2, MONTH($O226) &gt;= 2), IF($R226 &lt;&gt; "", $H226/$R226, ""), ""), "")</f>
        <v/>
      </c>
      <c r="AH226" s="10" t="str">
        <f ca="1">IFERROR(IF(AND(NOW()&lt;= EOMONTH(DATE(YEAR($O226),3, 1), 0), Overall!$A228&lt;&gt;"", MONTH($N226) &lt;= 3, MONTH($O226) &gt;= 3), IF($R226 &lt;&gt; "", $H226/$R226, ""), ""), "")</f>
        <v/>
      </c>
      <c r="AI226" s="10" t="str">
        <f ca="1">IFERROR(IF(AND(NOW()&lt;= EOMONTH(DATE(YEAR($O226),4, 1), 0), Overall!$A228&lt;&gt;"", MONTH($N226) &lt;= 4, MONTH($O226) &gt;= 4), IF($R226 &lt;&gt; "", $H226/$R226, ""), ""), "")</f>
        <v/>
      </c>
      <c r="AJ226" s="10" t="str">
        <f ca="1">IFERROR(IF(AND(NOW()&lt;= EOMONTH(DATE(YEAR($O226),5, 1), 0), Overall!$A228&lt;&gt;"", MONTH($N226) &lt;= 5, MONTH($O226) &gt;= 5), IF($R226 &lt;&gt; "", $H226/$R226, ""), ""), "")</f>
        <v/>
      </c>
      <c r="AK226" s="10" t="str">
        <f ca="1">IFERROR(IF(AND(NOW()&lt;= EOMONTH(DATE(YEAR($O226),6, 1), 0), Overall!$A228&lt;&gt;"", MONTH($N226) &lt;= 6, MONTH($O226) &gt;= 6), IF($R226 &lt;&gt; "", $H226/$R226, ""), ""), "")</f>
        <v/>
      </c>
      <c r="AL226" s="10" t="str">
        <f ca="1">IFERROR(IF(AND(NOW()&lt;= EOMONTH(DATE(YEAR($O226),7, 1), 0), Overall!$A228&lt;&gt;"", MONTH($N226) &lt;= 7, MONTH($O226) &gt;= 7), IF($R226 &lt;&gt; "", $H226/$R226, ""), ""), "")</f>
        <v/>
      </c>
      <c r="AM226" s="10" t="str">
        <f ca="1">IFERROR(IF(AND(NOW()&lt;= EOMONTH(DATE(YEAR($O226),8, 1), 0), Overall!$A228&lt;&gt;"", MONTH($N226) &lt;= 8, MONTH($O226) &gt;= 8), IF($R226 &lt;&gt; "", $H226/$R226, ""), ""), "")</f>
        <v/>
      </c>
      <c r="AN226" s="10" t="str">
        <f ca="1">IFERROR(IF(AND(NOW()&lt;= EOMONTH(DATE(YEAR($O226),9, 1), 0), Overall!$A228&lt;&gt;"", MONTH($N226) &lt;= 9, MONTH($O226) &gt;= 9), IF($R226 &lt;&gt; "", $H226/$R226, ""), ""), "")</f>
        <v/>
      </c>
      <c r="AO226" s="10" t="str">
        <f ca="1">IFERROR(IF(AND(NOW()&lt;= EOMONTH(DATE(YEAR($O226),10, 1), 0), Overall!$A228&lt;&gt;"", MONTH($N226) &lt;= 10, MONTH($O226) &gt;= 10), IF($R226 &lt;&gt; "", $H226/$R226, ""), ""), "")</f>
        <v/>
      </c>
      <c r="AP226" s="10" t="str">
        <f ca="1">IFERROR(IF(AND(NOW()&lt;= EOMONTH(DATE(YEAR($O226),11, 1), 0), Overall!$A228&lt;&gt;"", MONTH($N226) &lt;=11, MONTH($O226) &gt;= 11), IF($R226 &lt;&gt; "", $H226/$R226, ""), ""), "")</f>
        <v/>
      </c>
      <c r="AQ226" s="10" t="str">
        <f ca="1">IFERROR(IF(AND(NOW()&lt;= EOMONTH(DATE(YEAR($O226),12, 1), 0), Overall!$A228&lt;&gt;"", MONTH($N226) &lt;= 12, MONTH($O226) &gt;= 12), IF($R226 &lt;&gt; "", $H226/$R226, ""), ""), "")</f>
        <v/>
      </c>
      <c r="AR226" s="16">
        <f t="shared" ca="1" si="7"/>
        <v>0</v>
      </c>
    </row>
    <row r="227" spans="1:44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6">
        <f>IF(Overall!F229&lt;&gt;"",VALUE(Overall!F229),"")</f>
        <v>600000</v>
      </c>
      <c r="I227" s="6">
        <f>IF(Overall!G229&lt;&gt;"",VALUE(Overall!G229),"")</f>
        <v>63</v>
      </c>
      <c r="J227" s="6">
        <f>IF(Overall!H229&lt;&gt;"",VALUE(Overall!H229),"")</f>
        <v>38</v>
      </c>
      <c r="K227" s="6">
        <f>IF(Overall!I229&lt;&gt;"",VALUE(Overall!I229),"")</f>
        <v>1.99</v>
      </c>
      <c r="L227" s="6">
        <f>IF(Overall!J229&lt;&gt;"",VALUE(Overall!J229),"")</f>
        <v>0.15</v>
      </c>
      <c r="M227" s="6">
        <f>IF(Overall!K229&lt;&gt;"",VALUE(Overall!K229),"")</f>
        <v>1.84</v>
      </c>
      <c r="N227" s="7">
        <f>IF(Overall!L229&lt;&gt;"",DATEVALUE(MID(Overall!L229, FIND(",", Overall!L229) + 2, FIND(" ", Overall!L229) - FIND(",", Overall!L229) - 1) &amp; " " &amp; MID(Overall!L229, FIND(" ", Overall!L229) + 1, FIND(",", Overall!L229, FIND(" ", Overall!L229)) - FIND(" ", Overall!L229) - 1) &amp; ", " &amp; MID(Overall!L229, FIND(",", Overall!L229, FIND(",",Overall!L229) + 1) + 2, LEN(Overall!L229))),"")</f>
        <v>44562</v>
      </c>
      <c r="O227" s="7">
        <f>IF(Overall!M229&lt;&gt;"",DATEVALUE(MID(Overall!M229, FIND(",", Overall!M229) + 2, FIND(" ", Overall!M229) - FIND(",", Overall!M229) - 1) &amp; " " &amp; MID(Overall!M229, FIND(" ", Overall!M229) + 1, FIND(",", Overall!M229, FIND(" ", Overall!M229)) - FIND(" ", Overall!M229) - 1) &amp; ", " &amp; MID(Overall!M229, FIND(",", Overall!M229, FIND(",",Overall!M229) + 1) + 2, LEN(Overall!M229))),"")</f>
        <v>44742</v>
      </c>
      <c r="P227" s="7">
        <f>IF(Overall!N229&lt;&gt;"",DATEVALUE(MID(Overall!N229, FIND(",", Overall!N229) + 2, FIND(" ", Overall!N229) - FIND(",", Overall!N229) - 1) &amp; " " &amp; MID(Overall!N229, FIND(" ", Overall!N229) + 1, FIND(",", Overall!N229, FIND(" ", Overall!N229)) - FIND(" ", Overall!N229) - 1) &amp; ", " &amp; MID(Overall!N229, FIND(",", Overall!N229, FIND(",",Overall!N229) + 1) + 2, LEN(Overall!N229))),"")</f>
        <v>44518</v>
      </c>
      <c r="Q227" s="7">
        <f>IF(Overall!O229&lt;&gt;"",DATEVALUE(MID(Overall!O229, FIND(",", Overall!O229) + 2, FIND(" ", Overall!O229) - FIND(",", Overall!O229) - 1) &amp; " " &amp; MID(Overall!O229, FIND(" ", Overall!O229) + 1, FIND(",", Overall!O229, FIND(" ", Overall!O229)) - FIND(" ", Overall!O229) - 1) &amp; ", " &amp; MID(Overall!O229, FIND(",", Overall!O229, FIND(",",Overall!O229) + 1) + 2, LEN(Overall!O229))),"")</f>
        <v>44495</v>
      </c>
      <c r="R227" s="5">
        <f t="shared" si="6"/>
        <v>6</v>
      </c>
      <c r="S227" s="10">
        <f>IF(Overall!$A229&lt;&gt;"",IF(AND(MONTH($N227) &lt;= 1, MONTH($O227) &gt;= 1), IF($R227 &lt;&gt; "", $H227/$R227, ""), ""),"")</f>
        <v>100000</v>
      </c>
      <c r="T227" s="10">
        <f>IF(Overall!$A229&lt;&gt;"",IF(AND(MONTH($N227) &lt;= 2, MONTH($O227) &gt;= 2), IF($R227 &lt;&gt; "", $H227/$R227, ""), ""),"")</f>
        <v>100000</v>
      </c>
      <c r="U227" s="10">
        <f>IF(Overall!$A229&lt;&gt;"",IF(AND(MONTH($N227) &lt;= 3, MONTH($O227) &gt;= 3), IF($R227 &lt;&gt; "", $H227/$R227, ""), ""),"")</f>
        <v>100000</v>
      </c>
      <c r="V227" s="10">
        <f>IF(Overall!$A229&lt;&gt;"",IF(AND(MONTH($N227) &lt;= 4, MONTH($O227) &gt;= 4), IF($R227 &lt;&gt; "", $H227/$R227, ""), ""),"")</f>
        <v>100000</v>
      </c>
      <c r="W227" s="10">
        <f>IF(Overall!$A229&lt;&gt;"",IF(AND(MONTH($N227) &lt;= 5, MONTH($O227) &gt;= 5), IF($R227 &lt;&gt; "", $H227/$R227, ""), ""),"")</f>
        <v>100000</v>
      </c>
      <c r="X227" s="10">
        <f>IF(Overall!$A229&lt;&gt;"",IF(AND(MONTH($N227) &lt;= 6, MONTH($O227) &gt;= 6), IF($R227 &lt;&gt; "", $H227/$R227, ""), ""),"")</f>
        <v>100000</v>
      </c>
      <c r="Y227" s="10" t="str">
        <f>IF(Overall!$A229&lt;&gt;"",IF(AND(MONTH($N227) &lt;= 7, MONTH($O227) &gt;= 7 ), IF($R227 &lt;&gt; "", $H227/$R227, ""), ""),"")</f>
        <v/>
      </c>
      <c r="Z227" s="10" t="str">
        <f>IF(Overall!$A229&lt;&gt;"",IF(AND(MONTH($N227) &lt;= 8, MONTH($O227) &gt;= 8), IF($R227 &lt;&gt; "", $H227/$R227, ""), ""),"")</f>
        <v/>
      </c>
      <c r="AA227" s="10" t="str">
        <f>IF(Overall!$A229&lt;&gt;"",IF(AND(MONTH($N227) &lt;= 9, MONTH($O227) &gt;= 9), IF($R227 &lt;&gt; "", $H227/$R227, ""), ""),"")</f>
        <v/>
      </c>
      <c r="AB227" s="10" t="str">
        <f>IF(Overall!$A229&lt;&gt;"",IF(AND(MONTH($N227) &lt;= 10, MONTH($O227) &gt;= 10), IF($R227 &lt;&gt; "", $H227/$R227, ""), ""),"")</f>
        <v/>
      </c>
      <c r="AC227" s="10" t="str">
        <f>IF(Overall!$A229&lt;&gt;"",IF(AND(MONTH($N227) &lt;= 11, MONTH($O227) &gt;= 11), IF($R227 &lt;&gt; "", $H227/$R227, ""), ""),"")</f>
        <v/>
      </c>
      <c r="AD227" s="10" t="str">
        <f>IF(Overall!$A229&lt;&gt;"",IF(AND(MONTH($N227) &lt;= 12, MONTH($O227) &gt;= 12), IF($R227 &lt;&gt; "", $H227/$R227, ""), ""),"")</f>
        <v/>
      </c>
      <c r="AF227" s="10" t="str">
        <f ca="1">IFERROR(IF(AND(NOW()&lt;= EOMONTH(DATE(YEAR($O227),1, 1), 0), Overall!$A229&lt;&gt;"", MONTH($N227) &lt;= 1, MONTH($O227) &gt;= 1), IF($R227 &lt;&gt; "", $H227/$R227, ""), ""), "")</f>
        <v/>
      </c>
      <c r="AG227" s="10" t="str">
        <f ca="1">IFERROR(IF(AND(NOW()&lt;= EOMONTH(DATE(YEAR($O227),2, 1), 0), Overall!$A229&lt;&gt;"", MONTH($N227) &lt;= 2, MONTH($O227) &gt;= 2), IF($R227 &lt;&gt; "", $H227/$R227, ""), ""), "")</f>
        <v/>
      </c>
      <c r="AH227" s="10" t="str">
        <f ca="1">IFERROR(IF(AND(NOW()&lt;= EOMONTH(DATE(YEAR($O227),3, 1), 0), Overall!$A229&lt;&gt;"", MONTH($N227) &lt;= 3, MONTH($O227) &gt;= 3), IF($R227 &lt;&gt; "", $H227/$R227, ""), ""), "")</f>
        <v/>
      </c>
      <c r="AI227" s="10" t="str">
        <f ca="1">IFERROR(IF(AND(NOW()&lt;= EOMONTH(DATE(YEAR($O227),4, 1), 0), Overall!$A229&lt;&gt;"", MONTH($N227) &lt;= 4, MONTH($O227) &gt;= 4), IF($R227 &lt;&gt; "", $H227/$R227, ""), ""), "")</f>
        <v/>
      </c>
      <c r="AJ227" s="10" t="str">
        <f ca="1">IFERROR(IF(AND(NOW()&lt;= EOMONTH(DATE(YEAR($O227),5, 1), 0), Overall!$A229&lt;&gt;"", MONTH($N227) &lt;= 5, MONTH($O227) &gt;= 5), IF($R227 &lt;&gt; "", $H227/$R227, ""), ""), "")</f>
        <v/>
      </c>
      <c r="AK227" s="10" t="str">
        <f ca="1">IFERROR(IF(AND(NOW()&lt;= EOMONTH(DATE(YEAR($O227),6, 1), 0), Overall!$A229&lt;&gt;"", MONTH($N227) &lt;= 6, MONTH($O227) &gt;= 6), IF($R227 &lt;&gt; "", $H227/$R227, ""), ""), "")</f>
        <v/>
      </c>
      <c r="AL227" s="10" t="str">
        <f ca="1">IFERROR(IF(AND(NOW()&lt;= EOMONTH(DATE(YEAR($O227),7, 1), 0), Overall!$A229&lt;&gt;"", MONTH($N227) &lt;= 7, MONTH($O227) &gt;= 7), IF($R227 &lt;&gt; "", $H227/$R227, ""), ""), "")</f>
        <v/>
      </c>
      <c r="AM227" s="10" t="str">
        <f ca="1">IFERROR(IF(AND(NOW()&lt;= EOMONTH(DATE(YEAR($O227),8, 1), 0), Overall!$A229&lt;&gt;"", MONTH($N227) &lt;= 8, MONTH($O227) &gt;= 8), IF($R227 &lt;&gt; "", $H227/$R227, ""), ""), "")</f>
        <v/>
      </c>
      <c r="AN227" s="10" t="str">
        <f ca="1">IFERROR(IF(AND(NOW()&lt;= EOMONTH(DATE(YEAR($O227),9, 1), 0), Overall!$A229&lt;&gt;"", MONTH($N227) &lt;= 9, MONTH($O227) &gt;= 9), IF($R227 &lt;&gt; "", $H227/$R227, ""), ""), "")</f>
        <v/>
      </c>
      <c r="AO227" s="10" t="str">
        <f ca="1">IFERROR(IF(AND(NOW()&lt;= EOMONTH(DATE(YEAR($O227),10, 1), 0), Overall!$A229&lt;&gt;"", MONTH($N227) &lt;= 10, MONTH($O227) &gt;= 10), IF($R227 &lt;&gt; "", $H227/$R227, ""), ""), "")</f>
        <v/>
      </c>
      <c r="AP227" s="10" t="str">
        <f ca="1">IFERROR(IF(AND(NOW()&lt;= EOMONTH(DATE(YEAR($O227),11, 1), 0), Overall!$A229&lt;&gt;"", MONTH($N227) &lt;=11, MONTH($O227) &gt;= 11), IF($R227 &lt;&gt; "", $H227/$R227, ""), ""), "")</f>
        <v/>
      </c>
      <c r="AQ227" s="10" t="str">
        <f ca="1">IFERROR(IF(AND(NOW()&lt;= EOMONTH(DATE(YEAR($O227),12, 1), 0), Overall!$A229&lt;&gt;"", MONTH($N227) &lt;= 12, MONTH($O227) &gt;= 12), IF($R227 &lt;&gt; "", $H227/$R227, ""), ""), "")</f>
        <v/>
      </c>
      <c r="AR227" s="16">
        <f t="shared" ca="1" si="7"/>
        <v>0</v>
      </c>
    </row>
    <row r="228" spans="1:44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6">
        <f>IF(Overall!F230&lt;&gt;"",VALUE(Overall!F230),"")</f>
        <v>600000</v>
      </c>
      <c r="I228" s="6">
        <f>IF(Overall!G230&lt;&gt;"",VALUE(Overall!G230),"")</f>
        <v>64</v>
      </c>
      <c r="J228" s="6">
        <f>IF(Overall!H230&lt;&gt;"",VALUE(Overall!H230),"")</f>
        <v>40</v>
      </c>
      <c r="K228" s="6">
        <f>IF(Overall!I230&lt;&gt;"",VALUE(Overall!I230),"")</f>
        <v>2.17</v>
      </c>
      <c r="L228" s="6">
        <f>IF(Overall!J230&lt;&gt;"",VALUE(Overall!J230),"")</f>
        <v>0.2</v>
      </c>
      <c r="M228" s="6">
        <f>IF(Overall!K230&lt;&gt;"",VALUE(Overall!K230),"")</f>
        <v>1.97</v>
      </c>
      <c r="N228" s="7">
        <f>IF(Overall!L230&lt;&gt;"",DATEVALUE(MID(Overall!L230, FIND(",", Overall!L230) + 2, FIND(" ", Overall!L230) - FIND(",", Overall!L230) - 1) &amp; " " &amp; MID(Overall!L230, FIND(" ", Overall!L230) + 1, FIND(",", Overall!L230, FIND(" ", Overall!L230)) - FIND(" ", Overall!L230) - 1) &amp; ", " &amp; MID(Overall!L230, FIND(",", Overall!L230, FIND(",",Overall!L230) + 1) + 2, LEN(Overall!L230))),"")</f>
        <v>44562</v>
      </c>
      <c r="O228" s="7">
        <f>IF(Overall!M230&lt;&gt;"",DATEVALUE(MID(Overall!M230, FIND(",", Overall!M230) + 2, FIND(" ", Overall!M230) - FIND(",", Overall!M230) - 1) &amp; " " &amp; MID(Overall!M230, FIND(" ", Overall!M230) + 1, FIND(",", Overall!M230, FIND(" ", Overall!M230)) - FIND(" ", Overall!M230) - 1) &amp; ", " &amp; MID(Overall!M230, FIND(",", Overall!M230, FIND(",",Overall!M230) + 1) + 2, LEN(Overall!M230))),"")</f>
        <v>44742</v>
      </c>
      <c r="P228" s="7">
        <f>IF(Overall!N230&lt;&gt;"",DATEVALUE(MID(Overall!N230, FIND(",", Overall!N230) + 2, FIND(" ", Overall!N230) - FIND(",", Overall!N230) - 1) &amp; " " &amp; MID(Overall!N230, FIND(" ", Overall!N230) + 1, FIND(",", Overall!N230, FIND(" ", Overall!N230)) - FIND(" ", Overall!N230) - 1) &amp; ", " &amp; MID(Overall!N230, FIND(",", Overall!N230, FIND(",",Overall!N230) + 1) + 2, LEN(Overall!N230))),"")</f>
        <v>44518</v>
      </c>
      <c r="Q228" s="7">
        <f>IF(Overall!O230&lt;&gt;"",DATEVALUE(MID(Overall!O230, FIND(",", Overall!O230) + 2, FIND(" ", Overall!O230) - FIND(",", Overall!O230) - 1) &amp; " " &amp; MID(Overall!O230, FIND(" ", Overall!O230) + 1, FIND(",", Overall!O230, FIND(" ", Overall!O230)) - FIND(" ", Overall!O230) - 1) &amp; ", " &amp; MID(Overall!O230, FIND(",", Overall!O230, FIND(",",Overall!O230) + 1) + 2, LEN(Overall!O230))),"")</f>
        <v>44495</v>
      </c>
      <c r="R228" s="5">
        <f t="shared" si="6"/>
        <v>6</v>
      </c>
      <c r="S228" s="10">
        <f>IF(Overall!$A230&lt;&gt;"",IF(AND(MONTH($N228) &lt;= 1, MONTH($O228) &gt;= 1), IF($R228 &lt;&gt; "", $H228/$R228, ""), ""),"")</f>
        <v>100000</v>
      </c>
      <c r="T228" s="10">
        <f>IF(Overall!$A230&lt;&gt;"",IF(AND(MONTH($N228) &lt;= 2, MONTH($O228) &gt;= 2), IF($R228 &lt;&gt; "", $H228/$R228, ""), ""),"")</f>
        <v>100000</v>
      </c>
      <c r="U228" s="10">
        <f>IF(Overall!$A230&lt;&gt;"",IF(AND(MONTH($N228) &lt;= 3, MONTH($O228) &gt;= 3), IF($R228 &lt;&gt; "", $H228/$R228, ""), ""),"")</f>
        <v>100000</v>
      </c>
      <c r="V228" s="10">
        <f>IF(Overall!$A230&lt;&gt;"",IF(AND(MONTH($N228) &lt;= 4, MONTH($O228) &gt;= 4), IF($R228 &lt;&gt; "", $H228/$R228, ""), ""),"")</f>
        <v>100000</v>
      </c>
      <c r="W228" s="10">
        <f>IF(Overall!$A230&lt;&gt;"",IF(AND(MONTH($N228) &lt;= 5, MONTH($O228) &gt;= 5), IF($R228 &lt;&gt; "", $H228/$R228, ""), ""),"")</f>
        <v>100000</v>
      </c>
      <c r="X228" s="10">
        <f>IF(Overall!$A230&lt;&gt;"",IF(AND(MONTH($N228) &lt;= 6, MONTH($O228) &gt;= 6), IF($R228 &lt;&gt; "", $H228/$R228, ""), ""),"")</f>
        <v>100000</v>
      </c>
      <c r="Y228" s="10" t="str">
        <f>IF(Overall!$A230&lt;&gt;"",IF(AND(MONTH($N228) &lt;= 7, MONTH($O228) &gt;= 7 ), IF($R228 &lt;&gt; "", $H228/$R228, ""), ""),"")</f>
        <v/>
      </c>
      <c r="Z228" s="10" t="str">
        <f>IF(Overall!$A230&lt;&gt;"",IF(AND(MONTH($N228) &lt;= 8, MONTH($O228) &gt;= 8), IF($R228 &lt;&gt; "", $H228/$R228, ""), ""),"")</f>
        <v/>
      </c>
      <c r="AA228" s="10" t="str">
        <f>IF(Overall!$A230&lt;&gt;"",IF(AND(MONTH($N228) &lt;= 9, MONTH($O228) &gt;= 9), IF($R228 &lt;&gt; "", $H228/$R228, ""), ""),"")</f>
        <v/>
      </c>
      <c r="AB228" s="10" t="str">
        <f>IF(Overall!$A230&lt;&gt;"",IF(AND(MONTH($N228) &lt;= 10, MONTH($O228) &gt;= 10), IF($R228 &lt;&gt; "", $H228/$R228, ""), ""),"")</f>
        <v/>
      </c>
      <c r="AC228" s="10" t="str">
        <f>IF(Overall!$A230&lt;&gt;"",IF(AND(MONTH($N228) &lt;= 11, MONTH($O228) &gt;= 11), IF($R228 &lt;&gt; "", $H228/$R228, ""), ""),"")</f>
        <v/>
      </c>
      <c r="AD228" s="10" t="str">
        <f>IF(Overall!$A230&lt;&gt;"",IF(AND(MONTH($N228) &lt;= 12, MONTH($O228) &gt;= 12), IF($R228 &lt;&gt; "", $H228/$R228, ""), ""),"")</f>
        <v/>
      </c>
      <c r="AF228" s="10" t="str">
        <f ca="1">IFERROR(IF(AND(NOW()&lt;= EOMONTH(DATE(YEAR($O228),1, 1), 0), Overall!$A230&lt;&gt;"", MONTH($N228) &lt;= 1, MONTH($O228) &gt;= 1), IF($R228 &lt;&gt; "", $H228/$R228, ""), ""), "")</f>
        <v/>
      </c>
      <c r="AG228" s="10" t="str">
        <f ca="1">IFERROR(IF(AND(NOW()&lt;= EOMONTH(DATE(YEAR($O228),2, 1), 0), Overall!$A230&lt;&gt;"", MONTH($N228) &lt;= 2, MONTH($O228) &gt;= 2), IF($R228 &lt;&gt; "", $H228/$R228, ""), ""), "")</f>
        <v/>
      </c>
      <c r="AH228" s="10" t="str">
        <f ca="1">IFERROR(IF(AND(NOW()&lt;= EOMONTH(DATE(YEAR($O228),3, 1), 0), Overall!$A230&lt;&gt;"", MONTH($N228) &lt;= 3, MONTH($O228) &gt;= 3), IF($R228 &lt;&gt; "", $H228/$R228, ""), ""), "")</f>
        <v/>
      </c>
      <c r="AI228" s="10" t="str">
        <f ca="1">IFERROR(IF(AND(NOW()&lt;= EOMONTH(DATE(YEAR($O228),4, 1), 0), Overall!$A230&lt;&gt;"", MONTH($N228) &lt;= 4, MONTH($O228) &gt;= 4), IF($R228 &lt;&gt; "", $H228/$R228, ""), ""), "")</f>
        <v/>
      </c>
      <c r="AJ228" s="10" t="str">
        <f ca="1">IFERROR(IF(AND(NOW()&lt;= EOMONTH(DATE(YEAR($O228),5, 1), 0), Overall!$A230&lt;&gt;"", MONTH($N228) &lt;= 5, MONTH($O228) &gt;= 5), IF($R228 &lt;&gt; "", $H228/$R228, ""), ""), "")</f>
        <v/>
      </c>
      <c r="AK228" s="10" t="str">
        <f ca="1">IFERROR(IF(AND(NOW()&lt;= EOMONTH(DATE(YEAR($O228),6, 1), 0), Overall!$A230&lt;&gt;"", MONTH($N228) &lt;= 6, MONTH($O228) &gt;= 6), IF($R228 &lt;&gt; "", $H228/$R228, ""), ""), "")</f>
        <v/>
      </c>
      <c r="AL228" s="10" t="str">
        <f ca="1">IFERROR(IF(AND(NOW()&lt;= EOMONTH(DATE(YEAR($O228),7, 1), 0), Overall!$A230&lt;&gt;"", MONTH($N228) &lt;= 7, MONTH($O228) &gt;= 7), IF($R228 &lt;&gt; "", $H228/$R228, ""), ""), "")</f>
        <v/>
      </c>
      <c r="AM228" s="10" t="str">
        <f ca="1">IFERROR(IF(AND(NOW()&lt;= EOMONTH(DATE(YEAR($O228),8, 1), 0), Overall!$A230&lt;&gt;"", MONTH($N228) &lt;= 8, MONTH($O228) &gt;= 8), IF($R228 &lt;&gt; "", $H228/$R228, ""), ""), "")</f>
        <v/>
      </c>
      <c r="AN228" s="10" t="str">
        <f ca="1">IFERROR(IF(AND(NOW()&lt;= EOMONTH(DATE(YEAR($O228),9, 1), 0), Overall!$A230&lt;&gt;"", MONTH($N228) &lt;= 9, MONTH($O228) &gt;= 9), IF($R228 &lt;&gt; "", $H228/$R228, ""), ""), "")</f>
        <v/>
      </c>
      <c r="AO228" s="10" t="str">
        <f ca="1">IFERROR(IF(AND(NOW()&lt;= EOMONTH(DATE(YEAR($O228),10, 1), 0), Overall!$A230&lt;&gt;"", MONTH($N228) &lt;= 10, MONTH($O228) &gt;= 10), IF($R228 &lt;&gt; "", $H228/$R228, ""), ""), "")</f>
        <v/>
      </c>
      <c r="AP228" s="10" t="str">
        <f ca="1">IFERROR(IF(AND(NOW()&lt;= EOMONTH(DATE(YEAR($O228),11, 1), 0), Overall!$A230&lt;&gt;"", MONTH($N228) &lt;=11, MONTH($O228) &gt;= 11), IF($R228 &lt;&gt; "", $H228/$R228, ""), ""), "")</f>
        <v/>
      </c>
      <c r="AQ228" s="10" t="str">
        <f ca="1">IFERROR(IF(AND(NOW()&lt;= EOMONTH(DATE(YEAR($O228),12, 1), 0), Overall!$A230&lt;&gt;"", MONTH($N228) &lt;= 12, MONTH($O228) &gt;= 12), IF($R228 &lt;&gt; "", $H228/$R228, ""), ""), "")</f>
        <v/>
      </c>
      <c r="AR228" s="16">
        <f t="shared" ca="1" si="7"/>
        <v>0</v>
      </c>
    </row>
    <row r="229" spans="1:44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6">
        <f>IF(Overall!F231&lt;&gt;"",VALUE(Overall!F231),"")</f>
        <v>600000</v>
      </c>
      <c r="I229" s="6">
        <f>IF(Overall!G231&lt;&gt;"",VALUE(Overall!G231),"")</f>
        <v>63</v>
      </c>
      <c r="J229" s="6">
        <f>IF(Overall!H231&lt;&gt;"",VALUE(Overall!H231),"")</f>
        <v>38</v>
      </c>
      <c r="K229" s="6">
        <f>IF(Overall!I231&lt;&gt;"",VALUE(Overall!I231),"")</f>
        <v>1.98</v>
      </c>
      <c r="L229" s="6">
        <f>IF(Overall!J231&lt;&gt;"",VALUE(Overall!J231),"")</f>
        <v>0.14000000000000001</v>
      </c>
      <c r="M229" s="6">
        <f>IF(Overall!K231&lt;&gt;"",VALUE(Overall!K231),"")</f>
        <v>1.84</v>
      </c>
      <c r="N229" s="7">
        <f>IF(Overall!L231&lt;&gt;"",DATEVALUE(MID(Overall!L231, FIND(",", Overall!L231) + 2, FIND(" ", Overall!L231) - FIND(",", Overall!L231) - 1) &amp; " " &amp; MID(Overall!L231, FIND(" ", Overall!L231) + 1, FIND(",", Overall!L231, FIND(" ", Overall!L231)) - FIND(" ", Overall!L231) - 1) &amp; ", " &amp; MID(Overall!L231, FIND(",", Overall!L231, FIND(",",Overall!L231) + 1) + 2, LEN(Overall!L231))),"")</f>
        <v>44562</v>
      </c>
      <c r="O229" s="7">
        <f>IF(Overall!M231&lt;&gt;"",DATEVALUE(MID(Overall!M231, FIND(",", Overall!M231) + 2, FIND(" ", Overall!M231) - FIND(",", Overall!M231) - 1) &amp; " " &amp; MID(Overall!M231, FIND(" ", Overall!M231) + 1, FIND(",", Overall!M231, FIND(" ", Overall!M231)) - FIND(" ", Overall!M231) - 1) &amp; ", " &amp; MID(Overall!M231, FIND(",", Overall!M231, FIND(",",Overall!M231) + 1) + 2, LEN(Overall!M231))),"")</f>
        <v>44742</v>
      </c>
      <c r="P229" s="7">
        <f>IF(Overall!N231&lt;&gt;"",DATEVALUE(MID(Overall!N231, FIND(",", Overall!N231) + 2, FIND(" ", Overall!N231) - FIND(",", Overall!N231) - 1) &amp; " " &amp; MID(Overall!N231, FIND(" ", Overall!N231) + 1, FIND(",", Overall!N231, FIND(" ", Overall!N231)) - FIND(" ", Overall!N231) - 1) &amp; ", " &amp; MID(Overall!N231, FIND(",", Overall!N231, FIND(",",Overall!N231) + 1) + 2, LEN(Overall!N231))),"")</f>
        <v>44518</v>
      </c>
      <c r="Q229" s="7">
        <f>IF(Overall!O231&lt;&gt;"",DATEVALUE(MID(Overall!O231, FIND(",", Overall!O231) + 2, FIND(" ", Overall!O231) - FIND(",", Overall!O231) - 1) &amp; " " &amp; MID(Overall!O231, FIND(" ", Overall!O231) + 1, FIND(",", Overall!O231, FIND(" ", Overall!O231)) - FIND(" ", Overall!O231) - 1) &amp; ", " &amp; MID(Overall!O231, FIND(",", Overall!O231, FIND(",",Overall!O231) + 1) + 2, LEN(Overall!O231))),"")</f>
        <v>44495</v>
      </c>
      <c r="R229" s="5">
        <f t="shared" si="6"/>
        <v>6</v>
      </c>
      <c r="S229" s="10">
        <f>IF(Overall!$A231&lt;&gt;"",IF(AND(MONTH($N229) &lt;= 1, MONTH($O229) &gt;= 1), IF($R229 &lt;&gt; "", $H229/$R229, ""), ""),"")</f>
        <v>100000</v>
      </c>
      <c r="T229" s="10">
        <f>IF(Overall!$A231&lt;&gt;"",IF(AND(MONTH($N229) &lt;= 2, MONTH($O229) &gt;= 2), IF($R229 &lt;&gt; "", $H229/$R229, ""), ""),"")</f>
        <v>100000</v>
      </c>
      <c r="U229" s="10">
        <f>IF(Overall!$A231&lt;&gt;"",IF(AND(MONTH($N229) &lt;= 3, MONTH($O229) &gt;= 3), IF($R229 &lt;&gt; "", $H229/$R229, ""), ""),"")</f>
        <v>100000</v>
      </c>
      <c r="V229" s="10">
        <f>IF(Overall!$A231&lt;&gt;"",IF(AND(MONTH($N229) &lt;= 4, MONTH($O229) &gt;= 4), IF($R229 &lt;&gt; "", $H229/$R229, ""), ""),"")</f>
        <v>100000</v>
      </c>
      <c r="W229" s="10">
        <f>IF(Overall!$A231&lt;&gt;"",IF(AND(MONTH($N229) &lt;= 5, MONTH($O229) &gt;= 5), IF($R229 &lt;&gt; "", $H229/$R229, ""), ""),"")</f>
        <v>100000</v>
      </c>
      <c r="X229" s="10">
        <f>IF(Overall!$A231&lt;&gt;"",IF(AND(MONTH($N229) &lt;= 6, MONTH($O229) &gt;= 6), IF($R229 &lt;&gt; "", $H229/$R229, ""), ""),"")</f>
        <v>100000</v>
      </c>
      <c r="Y229" s="10" t="str">
        <f>IF(Overall!$A231&lt;&gt;"",IF(AND(MONTH($N229) &lt;= 7, MONTH($O229) &gt;= 7 ), IF($R229 &lt;&gt; "", $H229/$R229, ""), ""),"")</f>
        <v/>
      </c>
      <c r="Z229" s="10" t="str">
        <f>IF(Overall!$A231&lt;&gt;"",IF(AND(MONTH($N229) &lt;= 8, MONTH($O229) &gt;= 8), IF($R229 &lt;&gt; "", $H229/$R229, ""), ""),"")</f>
        <v/>
      </c>
      <c r="AA229" s="10" t="str">
        <f>IF(Overall!$A231&lt;&gt;"",IF(AND(MONTH($N229) &lt;= 9, MONTH($O229) &gt;= 9), IF($R229 &lt;&gt; "", $H229/$R229, ""), ""),"")</f>
        <v/>
      </c>
      <c r="AB229" s="10" t="str">
        <f>IF(Overall!$A231&lt;&gt;"",IF(AND(MONTH($N229) &lt;= 10, MONTH($O229) &gt;= 10), IF($R229 &lt;&gt; "", $H229/$R229, ""), ""),"")</f>
        <v/>
      </c>
      <c r="AC229" s="10" t="str">
        <f>IF(Overall!$A231&lt;&gt;"",IF(AND(MONTH($N229) &lt;= 11, MONTH($O229) &gt;= 11), IF($R229 &lt;&gt; "", $H229/$R229, ""), ""),"")</f>
        <v/>
      </c>
      <c r="AD229" s="10" t="str">
        <f>IF(Overall!$A231&lt;&gt;"",IF(AND(MONTH($N229) &lt;= 12, MONTH($O229) &gt;= 12), IF($R229 &lt;&gt; "", $H229/$R229, ""), ""),"")</f>
        <v/>
      </c>
      <c r="AF229" s="10" t="str">
        <f ca="1">IFERROR(IF(AND(NOW()&lt;= EOMONTH(DATE(YEAR($O229),1, 1), 0), Overall!$A231&lt;&gt;"", MONTH($N229) &lt;= 1, MONTH($O229) &gt;= 1), IF($R229 &lt;&gt; "", $H229/$R229, ""), ""), "")</f>
        <v/>
      </c>
      <c r="AG229" s="10" t="str">
        <f ca="1">IFERROR(IF(AND(NOW()&lt;= EOMONTH(DATE(YEAR($O229),2, 1), 0), Overall!$A231&lt;&gt;"", MONTH($N229) &lt;= 2, MONTH($O229) &gt;= 2), IF($R229 &lt;&gt; "", $H229/$R229, ""), ""), "")</f>
        <v/>
      </c>
      <c r="AH229" s="10" t="str">
        <f ca="1">IFERROR(IF(AND(NOW()&lt;= EOMONTH(DATE(YEAR($O229),3, 1), 0), Overall!$A231&lt;&gt;"", MONTH($N229) &lt;= 3, MONTH($O229) &gt;= 3), IF($R229 &lt;&gt; "", $H229/$R229, ""), ""), "")</f>
        <v/>
      </c>
      <c r="AI229" s="10" t="str">
        <f ca="1">IFERROR(IF(AND(NOW()&lt;= EOMONTH(DATE(YEAR($O229),4, 1), 0), Overall!$A231&lt;&gt;"", MONTH($N229) &lt;= 4, MONTH($O229) &gt;= 4), IF($R229 &lt;&gt; "", $H229/$R229, ""), ""), "")</f>
        <v/>
      </c>
      <c r="AJ229" s="10" t="str">
        <f ca="1">IFERROR(IF(AND(NOW()&lt;= EOMONTH(DATE(YEAR($O229),5, 1), 0), Overall!$A231&lt;&gt;"", MONTH($N229) &lt;= 5, MONTH($O229) &gt;= 5), IF($R229 &lt;&gt; "", $H229/$R229, ""), ""), "")</f>
        <v/>
      </c>
      <c r="AK229" s="10" t="str">
        <f ca="1">IFERROR(IF(AND(NOW()&lt;= EOMONTH(DATE(YEAR($O229),6, 1), 0), Overall!$A231&lt;&gt;"", MONTH($N229) &lt;= 6, MONTH($O229) &gt;= 6), IF($R229 &lt;&gt; "", $H229/$R229, ""), ""), "")</f>
        <v/>
      </c>
      <c r="AL229" s="10" t="str">
        <f ca="1">IFERROR(IF(AND(NOW()&lt;= EOMONTH(DATE(YEAR($O229),7, 1), 0), Overall!$A231&lt;&gt;"", MONTH($N229) &lt;= 7, MONTH($O229) &gt;= 7), IF($R229 &lt;&gt; "", $H229/$R229, ""), ""), "")</f>
        <v/>
      </c>
      <c r="AM229" s="10" t="str">
        <f ca="1">IFERROR(IF(AND(NOW()&lt;= EOMONTH(DATE(YEAR($O229),8, 1), 0), Overall!$A231&lt;&gt;"", MONTH($N229) &lt;= 8, MONTH($O229) &gt;= 8), IF($R229 &lt;&gt; "", $H229/$R229, ""), ""), "")</f>
        <v/>
      </c>
      <c r="AN229" s="10" t="str">
        <f ca="1">IFERROR(IF(AND(NOW()&lt;= EOMONTH(DATE(YEAR($O229),9, 1), 0), Overall!$A231&lt;&gt;"", MONTH($N229) &lt;= 9, MONTH($O229) &gt;= 9), IF($R229 &lt;&gt; "", $H229/$R229, ""), ""), "")</f>
        <v/>
      </c>
      <c r="AO229" s="10" t="str">
        <f ca="1">IFERROR(IF(AND(NOW()&lt;= EOMONTH(DATE(YEAR($O229),10, 1), 0), Overall!$A231&lt;&gt;"", MONTH($N229) &lt;= 10, MONTH($O229) &gt;= 10), IF($R229 &lt;&gt; "", $H229/$R229, ""), ""), "")</f>
        <v/>
      </c>
      <c r="AP229" s="10" t="str">
        <f ca="1">IFERROR(IF(AND(NOW()&lt;= EOMONTH(DATE(YEAR($O229),11, 1), 0), Overall!$A231&lt;&gt;"", MONTH($N229) &lt;=11, MONTH($O229) &gt;= 11), IF($R229 &lt;&gt; "", $H229/$R229, ""), ""), "")</f>
        <v/>
      </c>
      <c r="AQ229" s="10" t="str">
        <f ca="1">IFERROR(IF(AND(NOW()&lt;= EOMONTH(DATE(YEAR($O229),12, 1), 0), Overall!$A231&lt;&gt;"", MONTH($N229) &lt;= 12, MONTH($O229) &gt;= 12), IF($R229 &lt;&gt; "", $H229/$R229, ""), ""), "")</f>
        <v/>
      </c>
      <c r="AR229" s="16">
        <f t="shared" ca="1" si="7"/>
        <v>0</v>
      </c>
    </row>
    <row r="230" spans="1:44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6">
        <f>IF(Overall!F232&lt;&gt;"",VALUE(Overall!F232),"")</f>
        <v>600000</v>
      </c>
      <c r="I230" s="6">
        <f>IF(Overall!G232&lt;&gt;"",VALUE(Overall!G232),"")</f>
        <v>64</v>
      </c>
      <c r="J230" s="6">
        <f>IF(Overall!H232&lt;&gt;"",VALUE(Overall!H232),"")</f>
        <v>38</v>
      </c>
      <c r="K230" s="6">
        <f>IF(Overall!I232&lt;&gt;"",VALUE(Overall!I232),"")</f>
        <v>2.17</v>
      </c>
      <c r="L230" s="6">
        <f>IF(Overall!J232&lt;&gt;"",VALUE(Overall!J232),"")</f>
        <v>0.2</v>
      </c>
      <c r="M230" s="6">
        <f>IF(Overall!K232&lt;&gt;"",VALUE(Overall!K232),"")</f>
        <v>1.97</v>
      </c>
      <c r="N230" s="7">
        <f>IF(Overall!L232&lt;&gt;"",DATEVALUE(MID(Overall!L232, FIND(",", Overall!L232) + 2, FIND(" ", Overall!L232) - FIND(",", Overall!L232) - 1) &amp; " " &amp; MID(Overall!L232, FIND(" ", Overall!L232) + 1, FIND(",", Overall!L232, FIND(" ", Overall!L232)) - FIND(" ", Overall!L232) - 1) &amp; ", " &amp; MID(Overall!L232, FIND(",", Overall!L232, FIND(",",Overall!L232) + 1) + 2, LEN(Overall!L232))),"")</f>
        <v>44562</v>
      </c>
      <c r="O230" s="7">
        <f>IF(Overall!M232&lt;&gt;"",DATEVALUE(MID(Overall!M232, FIND(",", Overall!M232) + 2, FIND(" ", Overall!M232) - FIND(",", Overall!M232) - 1) &amp; " " &amp; MID(Overall!M232, FIND(" ", Overall!M232) + 1, FIND(",", Overall!M232, FIND(" ", Overall!M232)) - FIND(" ", Overall!M232) - 1) &amp; ", " &amp; MID(Overall!M232, FIND(",", Overall!M232, FIND(",",Overall!M232) + 1) + 2, LEN(Overall!M232))),"")</f>
        <v>44742</v>
      </c>
      <c r="P230" s="7">
        <f>IF(Overall!N232&lt;&gt;"",DATEVALUE(MID(Overall!N232, FIND(",", Overall!N232) + 2, FIND(" ", Overall!N232) - FIND(",", Overall!N232) - 1) &amp; " " &amp; MID(Overall!N232, FIND(" ", Overall!N232) + 1, FIND(",", Overall!N232, FIND(" ", Overall!N232)) - FIND(" ", Overall!N232) - 1) &amp; ", " &amp; MID(Overall!N232, FIND(",", Overall!N232, FIND(",",Overall!N232) + 1) + 2, LEN(Overall!N232))),"")</f>
        <v>44518</v>
      </c>
      <c r="Q230" s="7">
        <f>IF(Overall!O232&lt;&gt;"",DATEVALUE(MID(Overall!O232, FIND(",", Overall!O232) + 2, FIND(" ", Overall!O232) - FIND(",", Overall!O232) - 1) &amp; " " &amp; MID(Overall!O232, FIND(" ", Overall!O232) + 1, FIND(",", Overall!O232, FIND(" ", Overall!O232)) - FIND(" ", Overall!O232) - 1) &amp; ", " &amp; MID(Overall!O232, FIND(",", Overall!O232, FIND(",",Overall!O232) + 1) + 2, LEN(Overall!O232))),"")</f>
        <v>44495</v>
      </c>
      <c r="R230" s="5">
        <f t="shared" si="6"/>
        <v>6</v>
      </c>
      <c r="S230" s="10">
        <f>IF(Overall!$A232&lt;&gt;"",IF(AND(MONTH($N230) &lt;= 1, MONTH($O230) &gt;= 1), IF($R230 &lt;&gt; "", $H230/$R230, ""), ""),"")</f>
        <v>100000</v>
      </c>
      <c r="T230" s="10">
        <f>IF(Overall!$A232&lt;&gt;"",IF(AND(MONTH($N230) &lt;= 2, MONTH($O230) &gt;= 2), IF($R230 &lt;&gt; "", $H230/$R230, ""), ""),"")</f>
        <v>100000</v>
      </c>
      <c r="U230" s="10">
        <f>IF(Overall!$A232&lt;&gt;"",IF(AND(MONTH($N230) &lt;= 3, MONTH($O230) &gt;= 3), IF($R230 &lt;&gt; "", $H230/$R230, ""), ""),"")</f>
        <v>100000</v>
      </c>
      <c r="V230" s="10">
        <f>IF(Overall!$A232&lt;&gt;"",IF(AND(MONTH($N230) &lt;= 4, MONTH($O230) &gt;= 4), IF($R230 &lt;&gt; "", $H230/$R230, ""), ""),"")</f>
        <v>100000</v>
      </c>
      <c r="W230" s="10">
        <f>IF(Overall!$A232&lt;&gt;"",IF(AND(MONTH($N230) &lt;= 5, MONTH($O230) &gt;= 5), IF($R230 &lt;&gt; "", $H230/$R230, ""), ""),"")</f>
        <v>100000</v>
      </c>
      <c r="X230" s="10">
        <f>IF(Overall!$A232&lt;&gt;"",IF(AND(MONTH($N230) &lt;= 6, MONTH($O230) &gt;= 6), IF($R230 &lt;&gt; "", $H230/$R230, ""), ""),"")</f>
        <v>100000</v>
      </c>
      <c r="Y230" s="10" t="str">
        <f>IF(Overall!$A232&lt;&gt;"",IF(AND(MONTH($N230) &lt;= 7, MONTH($O230) &gt;= 7 ), IF($R230 &lt;&gt; "", $H230/$R230, ""), ""),"")</f>
        <v/>
      </c>
      <c r="Z230" s="10" t="str">
        <f>IF(Overall!$A232&lt;&gt;"",IF(AND(MONTH($N230) &lt;= 8, MONTH($O230) &gt;= 8), IF($R230 &lt;&gt; "", $H230/$R230, ""), ""),"")</f>
        <v/>
      </c>
      <c r="AA230" s="10" t="str">
        <f>IF(Overall!$A232&lt;&gt;"",IF(AND(MONTH($N230) &lt;= 9, MONTH($O230) &gt;= 9), IF($R230 &lt;&gt; "", $H230/$R230, ""), ""),"")</f>
        <v/>
      </c>
      <c r="AB230" s="10" t="str">
        <f>IF(Overall!$A232&lt;&gt;"",IF(AND(MONTH($N230) &lt;= 10, MONTH($O230) &gt;= 10), IF($R230 &lt;&gt; "", $H230/$R230, ""), ""),"")</f>
        <v/>
      </c>
      <c r="AC230" s="10" t="str">
        <f>IF(Overall!$A232&lt;&gt;"",IF(AND(MONTH($N230) &lt;= 11, MONTH($O230) &gt;= 11), IF($R230 &lt;&gt; "", $H230/$R230, ""), ""),"")</f>
        <v/>
      </c>
      <c r="AD230" s="10" t="str">
        <f>IF(Overall!$A232&lt;&gt;"",IF(AND(MONTH($N230) &lt;= 12, MONTH($O230) &gt;= 12), IF($R230 &lt;&gt; "", $H230/$R230, ""), ""),"")</f>
        <v/>
      </c>
      <c r="AF230" s="10" t="str">
        <f ca="1">IFERROR(IF(AND(NOW()&lt;= EOMONTH(DATE(YEAR($O230),1, 1), 0), Overall!$A232&lt;&gt;"", MONTH($N230) &lt;= 1, MONTH($O230) &gt;= 1), IF($R230 &lt;&gt; "", $H230/$R230, ""), ""), "")</f>
        <v/>
      </c>
      <c r="AG230" s="10" t="str">
        <f ca="1">IFERROR(IF(AND(NOW()&lt;= EOMONTH(DATE(YEAR($O230),2, 1), 0), Overall!$A232&lt;&gt;"", MONTH($N230) &lt;= 2, MONTH($O230) &gt;= 2), IF($R230 &lt;&gt; "", $H230/$R230, ""), ""), "")</f>
        <v/>
      </c>
      <c r="AH230" s="10" t="str">
        <f ca="1">IFERROR(IF(AND(NOW()&lt;= EOMONTH(DATE(YEAR($O230),3, 1), 0), Overall!$A232&lt;&gt;"", MONTH($N230) &lt;= 3, MONTH($O230) &gt;= 3), IF($R230 &lt;&gt; "", $H230/$R230, ""), ""), "")</f>
        <v/>
      </c>
      <c r="AI230" s="10" t="str">
        <f ca="1">IFERROR(IF(AND(NOW()&lt;= EOMONTH(DATE(YEAR($O230),4, 1), 0), Overall!$A232&lt;&gt;"", MONTH($N230) &lt;= 4, MONTH($O230) &gt;= 4), IF($R230 &lt;&gt; "", $H230/$R230, ""), ""), "")</f>
        <v/>
      </c>
      <c r="AJ230" s="10" t="str">
        <f ca="1">IFERROR(IF(AND(NOW()&lt;= EOMONTH(DATE(YEAR($O230),5, 1), 0), Overall!$A232&lt;&gt;"", MONTH($N230) &lt;= 5, MONTH($O230) &gt;= 5), IF($R230 &lt;&gt; "", $H230/$R230, ""), ""), "")</f>
        <v/>
      </c>
      <c r="AK230" s="10" t="str">
        <f ca="1">IFERROR(IF(AND(NOW()&lt;= EOMONTH(DATE(YEAR($O230),6, 1), 0), Overall!$A232&lt;&gt;"", MONTH($N230) &lt;= 6, MONTH($O230) &gt;= 6), IF($R230 &lt;&gt; "", $H230/$R230, ""), ""), "")</f>
        <v/>
      </c>
      <c r="AL230" s="10" t="str">
        <f ca="1">IFERROR(IF(AND(NOW()&lt;= EOMONTH(DATE(YEAR($O230),7, 1), 0), Overall!$A232&lt;&gt;"", MONTH($N230) &lt;= 7, MONTH($O230) &gt;= 7), IF($R230 &lt;&gt; "", $H230/$R230, ""), ""), "")</f>
        <v/>
      </c>
      <c r="AM230" s="10" t="str">
        <f ca="1">IFERROR(IF(AND(NOW()&lt;= EOMONTH(DATE(YEAR($O230),8, 1), 0), Overall!$A232&lt;&gt;"", MONTH($N230) &lt;= 8, MONTH($O230) &gt;= 8), IF($R230 &lt;&gt; "", $H230/$R230, ""), ""), "")</f>
        <v/>
      </c>
      <c r="AN230" s="10" t="str">
        <f ca="1">IFERROR(IF(AND(NOW()&lt;= EOMONTH(DATE(YEAR($O230),9, 1), 0), Overall!$A232&lt;&gt;"", MONTH($N230) &lt;= 9, MONTH($O230) &gt;= 9), IF($R230 &lt;&gt; "", $H230/$R230, ""), ""), "")</f>
        <v/>
      </c>
      <c r="AO230" s="10" t="str">
        <f ca="1">IFERROR(IF(AND(NOW()&lt;= EOMONTH(DATE(YEAR($O230),10, 1), 0), Overall!$A232&lt;&gt;"", MONTH($N230) &lt;= 10, MONTH($O230) &gt;= 10), IF($R230 &lt;&gt; "", $H230/$R230, ""), ""), "")</f>
        <v/>
      </c>
      <c r="AP230" s="10" t="str">
        <f ca="1">IFERROR(IF(AND(NOW()&lt;= EOMONTH(DATE(YEAR($O230),11, 1), 0), Overall!$A232&lt;&gt;"", MONTH($N230) &lt;=11, MONTH($O230) &gt;= 11), IF($R230 &lt;&gt; "", $H230/$R230, ""), ""), "")</f>
        <v/>
      </c>
      <c r="AQ230" s="10" t="str">
        <f ca="1">IFERROR(IF(AND(NOW()&lt;= EOMONTH(DATE(YEAR($O230),12, 1), 0), Overall!$A232&lt;&gt;"", MONTH($N230) &lt;= 12, MONTH($O230) &gt;= 12), IF($R230 &lt;&gt; "", $H230/$R230, ""), ""), "")</f>
        <v/>
      </c>
      <c r="AR230" s="16">
        <f t="shared" ca="1" si="7"/>
        <v>0</v>
      </c>
    </row>
    <row r="231" spans="1:44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6">
        <f>IF(Overall!F233&lt;&gt;"",VALUE(Overall!F233),"")</f>
        <v>600000</v>
      </c>
      <c r="I231" s="6">
        <f>IF(Overall!G233&lt;&gt;"",VALUE(Overall!G233),"")</f>
        <v>63</v>
      </c>
      <c r="J231" s="6">
        <f>IF(Overall!H233&lt;&gt;"",VALUE(Overall!H233),"")</f>
        <v>0</v>
      </c>
      <c r="K231" s="6">
        <f>IF(Overall!I233&lt;&gt;"",VALUE(Overall!I233),"")</f>
        <v>1.98</v>
      </c>
      <c r="L231" s="6">
        <f>IF(Overall!J233&lt;&gt;"",VALUE(Overall!J233),"")</f>
        <v>0</v>
      </c>
      <c r="M231" s="6">
        <f>IF(Overall!K233&lt;&gt;"",VALUE(Overall!K233),"")</f>
        <v>1.98</v>
      </c>
      <c r="N231" s="7">
        <f>IF(Overall!L233&lt;&gt;"",DATEVALUE(MID(Overall!L233, FIND(",", Overall!L233) + 2, FIND(" ", Overall!L233) - FIND(",", Overall!L233) - 1) &amp; " " &amp; MID(Overall!L233, FIND(" ", Overall!L233) + 1, FIND(",", Overall!L233, FIND(" ", Overall!L233)) - FIND(" ", Overall!L233) - 1) &amp; ", " &amp; MID(Overall!L233, FIND(",", Overall!L233, FIND(",",Overall!L233) + 1) + 2, LEN(Overall!L233))),"")</f>
        <v>44562</v>
      </c>
      <c r="O231" s="7">
        <f>IF(Overall!M233&lt;&gt;"",DATEVALUE(MID(Overall!M233, FIND(",", Overall!M233) + 2, FIND(" ", Overall!M233) - FIND(",", Overall!M233) - 1) &amp; " " &amp; MID(Overall!M233, FIND(" ", Overall!M233) + 1, FIND(",", Overall!M233, FIND(" ", Overall!M233)) - FIND(" ", Overall!M233) - 1) &amp; ", " &amp; MID(Overall!M233, FIND(",", Overall!M233, FIND(",",Overall!M233) + 1) + 2, LEN(Overall!M233))),"")</f>
        <v>44742</v>
      </c>
      <c r="P231" s="7">
        <f>IF(Overall!N233&lt;&gt;"",DATEVALUE(MID(Overall!N233, FIND(",", Overall!N233) + 2, FIND(" ", Overall!N233) - FIND(",", Overall!N233) - 1) &amp; " " &amp; MID(Overall!N233, FIND(" ", Overall!N233) + 1, FIND(",", Overall!N233, FIND(" ", Overall!N233)) - FIND(" ", Overall!N233) - 1) &amp; ", " &amp; MID(Overall!N233, FIND(",", Overall!N233, FIND(",",Overall!N233) + 1) + 2, LEN(Overall!N233))),"")</f>
        <v>44518</v>
      </c>
      <c r="Q231" s="7">
        <f>IF(Overall!O233&lt;&gt;"",DATEVALUE(MID(Overall!O233, FIND(",", Overall!O233) + 2, FIND(" ", Overall!O233) - FIND(",", Overall!O233) - 1) &amp; " " &amp; MID(Overall!O233, FIND(" ", Overall!O233) + 1, FIND(",", Overall!O233, FIND(" ", Overall!O233)) - FIND(" ", Overall!O233) - 1) &amp; ", " &amp; MID(Overall!O233, FIND(",", Overall!O233, FIND(",",Overall!O233) + 1) + 2, LEN(Overall!O233))),"")</f>
        <v>44495</v>
      </c>
      <c r="R231" s="5">
        <f t="shared" si="6"/>
        <v>6</v>
      </c>
      <c r="S231" s="10">
        <f>IF(Overall!$A233&lt;&gt;"",IF(AND(MONTH($N231) &lt;= 1, MONTH($O231) &gt;= 1), IF($R231 &lt;&gt; "", $H231/$R231, ""), ""),"")</f>
        <v>100000</v>
      </c>
      <c r="T231" s="10">
        <f>IF(Overall!$A233&lt;&gt;"",IF(AND(MONTH($N231) &lt;= 2, MONTH($O231) &gt;= 2), IF($R231 &lt;&gt; "", $H231/$R231, ""), ""),"")</f>
        <v>100000</v>
      </c>
      <c r="U231" s="10">
        <f>IF(Overall!$A233&lt;&gt;"",IF(AND(MONTH($N231) &lt;= 3, MONTH($O231) &gt;= 3), IF($R231 &lt;&gt; "", $H231/$R231, ""), ""),"")</f>
        <v>100000</v>
      </c>
      <c r="V231" s="10">
        <f>IF(Overall!$A233&lt;&gt;"",IF(AND(MONTH($N231) &lt;= 4, MONTH($O231) &gt;= 4), IF($R231 &lt;&gt; "", $H231/$R231, ""), ""),"")</f>
        <v>100000</v>
      </c>
      <c r="W231" s="10">
        <f>IF(Overall!$A233&lt;&gt;"",IF(AND(MONTH($N231) &lt;= 5, MONTH($O231) &gt;= 5), IF($R231 &lt;&gt; "", $H231/$R231, ""), ""),"")</f>
        <v>100000</v>
      </c>
      <c r="X231" s="10">
        <f>IF(Overall!$A233&lt;&gt;"",IF(AND(MONTH($N231) &lt;= 6, MONTH($O231) &gt;= 6), IF($R231 &lt;&gt; "", $H231/$R231, ""), ""),"")</f>
        <v>100000</v>
      </c>
      <c r="Y231" s="10" t="str">
        <f>IF(Overall!$A233&lt;&gt;"",IF(AND(MONTH($N231) &lt;= 7, MONTH($O231) &gt;= 7 ), IF($R231 &lt;&gt; "", $H231/$R231, ""), ""),"")</f>
        <v/>
      </c>
      <c r="Z231" s="10" t="str">
        <f>IF(Overall!$A233&lt;&gt;"",IF(AND(MONTH($N231) &lt;= 8, MONTH($O231) &gt;= 8), IF($R231 &lt;&gt; "", $H231/$R231, ""), ""),"")</f>
        <v/>
      </c>
      <c r="AA231" s="10" t="str">
        <f>IF(Overall!$A233&lt;&gt;"",IF(AND(MONTH($N231) &lt;= 9, MONTH($O231) &gt;= 9), IF($R231 &lt;&gt; "", $H231/$R231, ""), ""),"")</f>
        <v/>
      </c>
      <c r="AB231" s="10" t="str">
        <f>IF(Overall!$A233&lt;&gt;"",IF(AND(MONTH($N231) &lt;= 10, MONTH($O231) &gt;= 10), IF($R231 &lt;&gt; "", $H231/$R231, ""), ""),"")</f>
        <v/>
      </c>
      <c r="AC231" s="10" t="str">
        <f>IF(Overall!$A233&lt;&gt;"",IF(AND(MONTH($N231) &lt;= 11, MONTH($O231) &gt;= 11), IF($R231 &lt;&gt; "", $H231/$R231, ""), ""),"")</f>
        <v/>
      </c>
      <c r="AD231" s="10" t="str">
        <f>IF(Overall!$A233&lt;&gt;"",IF(AND(MONTH($N231) &lt;= 12, MONTH($O231) &gt;= 12), IF($R231 &lt;&gt; "", $H231/$R231, ""), ""),"")</f>
        <v/>
      </c>
      <c r="AF231" s="10" t="str">
        <f ca="1">IFERROR(IF(AND(NOW()&lt;= EOMONTH(DATE(YEAR($O231),1, 1), 0), Overall!$A233&lt;&gt;"", MONTH($N231) &lt;= 1, MONTH($O231) &gt;= 1), IF($R231 &lt;&gt; "", $H231/$R231, ""), ""), "")</f>
        <v/>
      </c>
      <c r="AG231" s="10" t="str">
        <f ca="1">IFERROR(IF(AND(NOW()&lt;= EOMONTH(DATE(YEAR($O231),2, 1), 0), Overall!$A233&lt;&gt;"", MONTH($N231) &lt;= 2, MONTH($O231) &gt;= 2), IF($R231 &lt;&gt; "", $H231/$R231, ""), ""), "")</f>
        <v/>
      </c>
      <c r="AH231" s="10" t="str">
        <f ca="1">IFERROR(IF(AND(NOW()&lt;= EOMONTH(DATE(YEAR($O231),3, 1), 0), Overall!$A233&lt;&gt;"", MONTH($N231) &lt;= 3, MONTH($O231) &gt;= 3), IF($R231 &lt;&gt; "", $H231/$R231, ""), ""), "")</f>
        <v/>
      </c>
      <c r="AI231" s="10" t="str">
        <f ca="1">IFERROR(IF(AND(NOW()&lt;= EOMONTH(DATE(YEAR($O231),4, 1), 0), Overall!$A233&lt;&gt;"", MONTH($N231) &lt;= 4, MONTH($O231) &gt;= 4), IF($R231 &lt;&gt; "", $H231/$R231, ""), ""), "")</f>
        <v/>
      </c>
      <c r="AJ231" s="10" t="str">
        <f ca="1">IFERROR(IF(AND(NOW()&lt;= EOMONTH(DATE(YEAR($O231),5, 1), 0), Overall!$A233&lt;&gt;"", MONTH($N231) &lt;= 5, MONTH($O231) &gt;= 5), IF($R231 &lt;&gt; "", $H231/$R231, ""), ""), "")</f>
        <v/>
      </c>
      <c r="AK231" s="10" t="str">
        <f ca="1">IFERROR(IF(AND(NOW()&lt;= EOMONTH(DATE(YEAR($O231),6, 1), 0), Overall!$A233&lt;&gt;"", MONTH($N231) &lt;= 6, MONTH($O231) &gt;= 6), IF($R231 &lt;&gt; "", $H231/$R231, ""), ""), "")</f>
        <v/>
      </c>
      <c r="AL231" s="10" t="str">
        <f ca="1">IFERROR(IF(AND(NOW()&lt;= EOMONTH(DATE(YEAR($O231),7, 1), 0), Overall!$A233&lt;&gt;"", MONTH($N231) &lt;= 7, MONTH($O231) &gt;= 7), IF($R231 &lt;&gt; "", $H231/$R231, ""), ""), "")</f>
        <v/>
      </c>
      <c r="AM231" s="10" t="str">
        <f ca="1">IFERROR(IF(AND(NOW()&lt;= EOMONTH(DATE(YEAR($O231),8, 1), 0), Overall!$A233&lt;&gt;"", MONTH($N231) &lt;= 8, MONTH($O231) &gt;= 8), IF($R231 &lt;&gt; "", $H231/$R231, ""), ""), "")</f>
        <v/>
      </c>
      <c r="AN231" s="10" t="str">
        <f ca="1">IFERROR(IF(AND(NOW()&lt;= EOMONTH(DATE(YEAR($O231),9, 1), 0), Overall!$A233&lt;&gt;"", MONTH($N231) &lt;= 9, MONTH($O231) &gt;= 9), IF($R231 &lt;&gt; "", $H231/$R231, ""), ""), "")</f>
        <v/>
      </c>
      <c r="AO231" s="10" t="str">
        <f ca="1">IFERROR(IF(AND(NOW()&lt;= EOMONTH(DATE(YEAR($O231),10, 1), 0), Overall!$A233&lt;&gt;"", MONTH($N231) &lt;= 10, MONTH($O231) &gt;= 10), IF($R231 &lt;&gt; "", $H231/$R231, ""), ""), "")</f>
        <v/>
      </c>
      <c r="AP231" s="10" t="str">
        <f ca="1">IFERROR(IF(AND(NOW()&lt;= EOMONTH(DATE(YEAR($O231),11, 1), 0), Overall!$A233&lt;&gt;"", MONTH($N231) &lt;=11, MONTH($O231) &gt;= 11), IF($R231 &lt;&gt; "", $H231/$R231, ""), ""), "")</f>
        <v/>
      </c>
      <c r="AQ231" s="10" t="str">
        <f ca="1">IFERROR(IF(AND(NOW()&lt;= EOMONTH(DATE(YEAR($O231),12, 1), 0), Overall!$A233&lt;&gt;"", MONTH($N231) &lt;= 12, MONTH($O231) &gt;= 12), IF($R231 &lt;&gt; "", $H231/$R231, ""), ""), "")</f>
        <v/>
      </c>
      <c r="AR231" s="16">
        <f t="shared" ca="1" si="7"/>
        <v>0</v>
      </c>
    </row>
    <row r="232" spans="1:44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6">
        <f>IF(Overall!F234&lt;&gt;"",VALUE(Overall!F234),"")</f>
        <v>300000</v>
      </c>
      <c r="I232" s="6">
        <f>IF(Overall!G234&lt;&gt;"",VALUE(Overall!G234),"")</f>
        <v>63</v>
      </c>
      <c r="J232" s="6">
        <f>IF(Overall!H234&lt;&gt;"",VALUE(Overall!H234),"")</f>
        <v>0</v>
      </c>
      <c r="K232" s="6">
        <f>IF(Overall!I234&lt;&gt;"",VALUE(Overall!I234),"")</f>
        <v>1.98</v>
      </c>
      <c r="L232" s="6">
        <f>IF(Overall!J234&lt;&gt;"",VALUE(Overall!J234),"")</f>
        <v>0</v>
      </c>
      <c r="M232" s="6">
        <f>IF(Overall!K234&lt;&gt;"",VALUE(Overall!K234),"")</f>
        <v>1.98</v>
      </c>
      <c r="N232" s="7">
        <f>IF(Overall!L234&lt;&gt;"",DATEVALUE(MID(Overall!L234, FIND(",", Overall!L234) + 2, FIND(" ", Overall!L234) - FIND(",", Overall!L234) - 1) &amp; " " &amp; MID(Overall!L234, FIND(" ", Overall!L234) + 1, FIND(",", Overall!L234, FIND(" ", Overall!L234)) - FIND(" ", Overall!L234) - 1) &amp; ", " &amp; MID(Overall!L234, FIND(",", Overall!L234, FIND(",",Overall!L234) + 1) + 2, LEN(Overall!L234))),"")</f>
        <v>44562</v>
      </c>
      <c r="O232" s="7">
        <f>IF(Overall!M234&lt;&gt;"",DATEVALUE(MID(Overall!M234, FIND(",", Overall!M234) + 2, FIND(" ", Overall!M234) - FIND(",", Overall!M234) - 1) &amp; " " &amp; MID(Overall!M234, FIND(" ", Overall!M234) + 1, FIND(",", Overall!M234, FIND(" ", Overall!M234)) - FIND(" ", Overall!M234) - 1) &amp; ", " &amp; MID(Overall!M234, FIND(",", Overall!M234, FIND(",",Overall!M234) + 1) + 2, LEN(Overall!M234))),"")</f>
        <v>44742</v>
      </c>
      <c r="P232" s="7">
        <f>IF(Overall!N234&lt;&gt;"",DATEVALUE(MID(Overall!N234, FIND(",", Overall!N234) + 2, FIND(" ", Overall!N234) - FIND(",", Overall!N234) - 1) &amp; " " &amp; MID(Overall!N234, FIND(" ", Overall!N234) + 1, FIND(",", Overall!N234, FIND(" ", Overall!N234)) - FIND(" ", Overall!N234) - 1) &amp; ", " &amp; MID(Overall!N234, FIND(",", Overall!N234, FIND(",",Overall!N234) + 1) + 2, LEN(Overall!N234))),"")</f>
        <v>44518</v>
      </c>
      <c r="Q232" s="7">
        <f>IF(Overall!O234&lt;&gt;"",DATEVALUE(MID(Overall!O234, FIND(",", Overall!O234) + 2, FIND(" ", Overall!O234) - FIND(",", Overall!O234) - 1) &amp; " " &amp; MID(Overall!O234, FIND(" ", Overall!O234) + 1, FIND(",", Overall!O234, FIND(" ", Overall!O234)) - FIND(" ", Overall!O234) - 1) &amp; ", " &amp; MID(Overall!O234, FIND(",", Overall!O234, FIND(",",Overall!O234) + 1) + 2, LEN(Overall!O234))),"")</f>
        <v>44495</v>
      </c>
      <c r="R232" s="5">
        <f t="shared" si="6"/>
        <v>6</v>
      </c>
      <c r="S232" s="10">
        <f>IF(Overall!$A234&lt;&gt;"",IF(AND(MONTH($N232) &lt;= 1, MONTH($O232) &gt;= 1), IF($R232 &lt;&gt; "", $H232/$R232, ""), ""),"")</f>
        <v>50000</v>
      </c>
      <c r="T232" s="10">
        <f>IF(Overall!$A234&lt;&gt;"",IF(AND(MONTH($N232) &lt;= 2, MONTH($O232) &gt;= 2), IF($R232 &lt;&gt; "", $H232/$R232, ""), ""),"")</f>
        <v>50000</v>
      </c>
      <c r="U232" s="10">
        <f>IF(Overall!$A234&lt;&gt;"",IF(AND(MONTH($N232) &lt;= 3, MONTH($O232) &gt;= 3), IF($R232 &lt;&gt; "", $H232/$R232, ""), ""),"")</f>
        <v>50000</v>
      </c>
      <c r="V232" s="10">
        <f>IF(Overall!$A234&lt;&gt;"",IF(AND(MONTH($N232) &lt;= 4, MONTH($O232) &gt;= 4), IF($R232 &lt;&gt; "", $H232/$R232, ""), ""),"")</f>
        <v>50000</v>
      </c>
      <c r="W232" s="10">
        <f>IF(Overall!$A234&lt;&gt;"",IF(AND(MONTH($N232) &lt;= 5, MONTH($O232) &gt;= 5), IF($R232 &lt;&gt; "", $H232/$R232, ""), ""),"")</f>
        <v>50000</v>
      </c>
      <c r="X232" s="10">
        <f>IF(Overall!$A234&lt;&gt;"",IF(AND(MONTH($N232) &lt;= 6, MONTH($O232) &gt;= 6), IF($R232 &lt;&gt; "", $H232/$R232, ""), ""),"")</f>
        <v>50000</v>
      </c>
      <c r="Y232" s="10" t="str">
        <f>IF(Overall!$A234&lt;&gt;"",IF(AND(MONTH($N232) &lt;= 7, MONTH($O232) &gt;= 7 ), IF($R232 &lt;&gt; "", $H232/$R232, ""), ""),"")</f>
        <v/>
      </c>
      <c r="Z232" s="10" t="str">
        <f>IF(Overall!$A234&lt;&gt;"",IF(AND(MONTH($N232) &lt;= 8, MONTH($O232) &gt;= 8), IF($R232 &lt;&gt; "", $H232/$R232, ""), ""),"")</f>
        <v/>
      </c>
      <c r="AA232" s="10" t="str">
        <f>IF(Overall!$A234&lt;&gt;"",IF(AND(MONTH($N232) &lt;= 9, MONTH($O232) &gt;= 9), IF($R232 &lt;&gt; "", $H232/$R232, ""), ""),"")</f>
        <v/>
      </c>
      <c r="AB232" s="10" t="str">
        <f>IF(Overall!$A234&lt;&gt;"",IF(AND(MONTH($N232) &lt;= 10, MONTH($O232) &gt;= 10), IF($R232 &lt;&gt; "", $H232/$R232, ""), ""),"")</f>
        <v/>
      </c>
      <c r="AC232" s="10" t="str">
        <f>IF(Overall!$A234&lt;&gt;"",IF(AND(MONTH($N232) &lt;= 11, MONTH($O232) &gt;= 11), IF($R232 &lt;&gt; "", $H232/$R232, ""), ""),"")</f>
        <v/>
      </c>
      <c r="AD232" s="10" t="str">
        <f>IF(Overall!$A234&lt;&gt;"",IF(AND(MONTH($N232) &lt;= 12, MONTH($O232) &gt;= 12), IF($R232 &lt;&gt; "", $H232/$R232, ""), ""),"")</f>
        <v/>
      </c>
      <c r="AF232" s="10" t="str">
        <f ca="1">IFERROR(IF(AND(NOW()&lt;= EOMONTH(DATE(YEAR($O232),1, 1), 0), Overall!$A234&lt;&gt;"", MONTH($N232) &lt;= 1, MONTH($O232) &gt;= 1), IF($R232 &lt;&gt; "", $H232/$R232, ""), ""), "")</f>
        <v/>
      </c>
      <c r="AG232" s="10" t="str">
        <f ca="1">IFERROR(IF(AND(NOW()&lt;= EOMONTH(DATE(YEAR($O232),2, 1), 0), Overall!$A234&lt;&gt;"", MONTH($N232) &lt;= 2, MONTH($O232) &gt;= 2), IF($R232 &lt;&gt; "", $H232/$R232, ""), ""), "")</f>
        <v/>
      </c>
      <c r="AH232" s="10" t="str">
        <f ca="1">IFERROR(IF(AND(NOW()&lt;= EOMONTH(DATE(YEAR($O232),3, 1), 0), Overall!$A234&lt;&gt;"", MONTH($N232) &lt;= 3, MONTH($O232) &gt;= 3), IF($R232 &lt;&gt; "", $H232/$R232, ""), ""), "")</f>
        <v/>
      </c>
      <c r="AI232" s="10" t="str">
        <f ca="1">IFERROR(IF(AND(NOW()&lt;= EOMONTH(DATE(YEAR($O232),4, 1), 0), Overall!$A234&lt;&gt;"", MONTH($N232) &lt;= 4, MONTH($O232) &gt;= 4), IF($R232 &lt;&gt; "", $H232/$R232, ""), ""), "")</f>
        <v/>
      </c>
      <c r="AJ232" s="10" t="str">
        <f ca="1">IFERROR(IF(AND(NOW()&lt;= EOMONTH(DATE(YEAR($O232),5, 1), 0), Overall!$A234&lt;&gt;"", MONTH($N232) &lt;= 5, MONTH($O232) &gt;= 5), IF($R232 &lt;&gt; "", $H232/$R232, ""), ""), "")</f>
        <v/>
      </c>
      <c r="AK232" s="10" t="str">
        <f ca="1">IFERROR(IF(AND(NOW()&lt;= EOMONTH(DATE(YEAR($O232),6, 1), 0), Overall!$A234&lt;&gt;"", MONTH($N232) &lt;= 6, MONTH($O232) &gt;= 6), IF($R232 &lt;&gt; "", $H232/$R232, ""), ""), "")</f>
        <v/>
      </c>
      <c r="AL232" s="10" t="str">
        <f ca="1">IFERROR(IF(AND(NOW()&lt;= EOMONTH(DATE(YEAR($O232),7, 1), 0), Overall!$A234&lt;&gt;"", MONTH($N232) &lt;= 7, MONTH($O232) &gt;= 7), IF($R232 &lt;&gt; "", $H232/$R232, ""), ""), "")</f>
        <v/>
      </c>
      <c r="AM232" s="10" t="str">
        <f ca="1">IFERROR(IF(AND(NOW()&lt;= EOMONTH(DATE(YEAR($O232),8, 1), 0), Overall!$A234&lt;&gt;"", MONTH($N232) &lt;= 8, MONTH($O232) &gt;= 8), IF($R232 &lt;&gt; "", $H232/$R232, ""), ""), "")</f>
        <v/>
      </c>
      <c r="AN232" s="10" t="str">
        <f ca="1">IFERROR(IF(AND(NOW()&lt;= EOMONTH(DATE(YEAR($O232),9, 1), 0), Overall!$A234&lt;&gt;"", MONTH($N232) &lt;= 9, MONTH($O232) &gt;= 9), IF($R232 &lt;&gt; "", $H232/$R232, ""), ""), "")</f>
        <v/>
      </c>
      <c r="AO232" s="10" t="str">
        <f ca="1">IFERROR(IF(AND(NOW()&lt;= EOMONTH(DATE(YEAR($O232),10, 1), 0), Overall!$A234&lt;&gt;"", MONTH($N232) &lt;= 10, MONTH($O232) &gt;= 10), IF($R232 &lt;&gt; "", $H232/$R232, ""), ""), "")</f>
        <v/>
      </c>
      <c r="AP232" s="10" t="str">
        <f ca="1">IFERROR(IF(AND(NOW()&lt;= EOMONTH(DATE(YEAR($O232),11, 1), 0), Overall!$A234&lt;&gt;"", MONTH($N232) &lt;=11, MONTH($O232) &gt;= 11), IF($R232 &lt;&gt; "", $H232/$R232, ""), ""), "")</f>
        <v/>
      </c>
      <c r="AQ232" s="10" t="str">
        <f ca="1">IFERROR(IF(AND(NOW()&lt;= EOMONTH(DATE(YEAR($O232),12, 1), 0), Overall!$A234&lt;&gt;"", MONTH($N232) &lt;= 12, MONTH($O232) &gt;= 12), IF($R232 &lt;&gt; "", $H232/$R232, ""), ""), "")</f>
        <v/>
      </c>
      <c r="AR232" s="16">
        <f t="shared" ca="1" si="7"/>
        <v>0</v>
      </c>
    </row>
    <row r="233" spans="1:44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6">
        <f>IF(Overall!F235&lt;&gt;"",VALUE(Overall!F235),"")</f>
        <v>600000</v>
      </c>
      <c r="I233" s="6">
        <f>IF(Overall!G235&lt;&gt;"",VALUE(Overall!G235),"")</f>
        <v>64</v>
      </c>
      <c r="J233" s="6">
        <f>IF(Overall!H235&lt;&gt;"",VALUE(Overall!H235),"")</f>
        <v>40</v>
      </c>
      <c r="K233" s="6">
        <f>IF(Overall!I235&lt;&gt;"",VALUE(Overall!I235),"")</f>
        <v>2.14</v>
      </c>
      <c r="L233" s="6">
        <f>IF(Overall!J235&lt;&gt;"",VALUE(Overall!J235),"")</f>
        <v>0.2</v>
      </c>
      <c r="M233" s="6">
        <f>IF(Overall!K235&lt;&gt;"",VALUE(Overall!K235),"")</f>
        <v>1.94</v>
      </c>
      <c r="N233" s="7">
        <f>IF(Overall!L235&lt;&gt;"",DATEVALUE(MID(Overall!L235, FIND(",", Overall!L235) + 2, FIND(" ", Overall!L235) - FIND(",", Overall!L235) - 1) &amp; " " &amp; MID(Overall!L235, FIND(" ", Overall!L235) + 1, FIND(",", Overall!L235, FIND(" ", Overall!L235)) - FIND(" ", Overall!L235) - 1) &amp; ", " &amp; MID(Overall!L235, FIND(",", Overall!L235, FIND(",",Overall!L235) + 1) + 2, LEN(Overall!L235))),"")</f>
        <v>44562</v>
      </c>
      <c r="O233" s="7">
        <f>IF(Overall!M235&lt;&gt;"",DATEVALUE(MID(Overall!M235, FIND(",", Overall!M235) + 2, FIND(" ", Overall!M235) - FIND(",", Overall!M235) - 1) &amp; " " &amp; MID(Overall!M235, FIND(" ", Overall!M235) + 1, FIND(",", Overall!M235, FIND(" ", Overall!M235)) - FIND(" ", Overall!M235) - 1) &amp; ", " &amp; MID(Overall!M235, FIND(",", Overall!M235, FIND(",",Overall!M235) + 1) + 2, LEN(Overall!M235))),"")</f>
        <v>44742</v>
      </c>
      <c r="P233" s="7">
        <f>IF(Overall!N235&lt;&gt;"",DATEVALUE(MID(Overall!N235, FIND(",", Overall!N235) + 2, FIND(" ", Overall!N235) - FIND(",", Overall!N235) - 1) &amp; " " &amp; MID(Overall!N235, FIND(" ", Overall!N235) + 1, FIND(",", Overall!N235, FIND(" ", Overall!N235)) - FIND(" ", Overall!N235) - 1) &amp; ", " &amp; MID(Overall!N235, FIND(",", Overall!N235, FIND(",",Overall!N235) + 1) + 2, LEN(Overall!N235))),"")</f>
        <v>44518</v>
      </c>
      <c r="Q233" s="7">
        <f>IF(Overall!O235&lt;&gt;"",DATEVALUE(MID(Overall!O235, FIND(",", Overall!O235) + 2, FIND(" ", Overall!O235) - FIND(",", Overall!O235) - 1) &amp; " " &amp; MID(Overall!O235, FIND(" ", Overall!O235) + 1, FIND(",", Overall!O235, FIND(" ", Overall!O235)) - FIND(" ", Overall!O235) - 1) &amp; ", " &amp; MID(Overall!O235, FIND(",", Overall!O235, FIND(",",Overall!O235) + 1) + 2, LEN(Overall!O235))),"")</f>
        <v>44495</v>
      </c>
      <c r="R233" s="5">
        <f t="shared" si="6"/>
        <v>6</v>
      </c>
      <c r="S233" s="10">
        <f>IF(Overall!$A235&lt;&gt;"",IF(AND(MONTH($N233) &lt;= 1, MONTH($O233) &gt;= 1), IF($R233 &lt;&gt; "", $H233/$R233, ""), ""),"")</f>
        <v>100000</v>
      </c>
      <c r="T233" s="10">
        <f>IF(Overall!$A235&lt;&gt;"",IF(AND(MONTH($N233) &lt;= 2, MONTH($O233) &gt;= 2), IF($R233 &lt;&gt; "", $H233/$R233, ""), ""),"")</f>
        <v>100000</v>
      </c>
      <c r="U233" s="10">
        <f>IF(Overall!$A235&lt;&gt;"",IF(AND(MONTH($N233) &lt;= 3, MONTH($O233) &gt;= 3), IF($R233 &lt;&gt; "", $H233/$R233, ""), ""),"")</f>
        <v>100000</v>
      </c>
      <c r="V233" s="10">
        <f>IF(Overall!$A235&lt;&gt;"",IF(AND(MONTH($N233) &lt;= 4, MONTH($O233) &gt;= 4), IF($R233 &lt;&gt; "", $H233/$R233, ""), ""),"")</f>
        <v>100000</v>
      </c>
      <c r="W233" s="10">
        <f>IF(Overall!$A235&lt;&gt;"",IF(AND(MONTH($N233) &lt;= 5, MONTH($O233) &gt;= 5), IF($R233 &lt;&gt; "", $H233/$R233, ""), ""),"")</f>
        <v>100000</v>
      </c>
      <c r="X233" s="10">
        <f>IF(Overall!$A235&lt;&gt;"",IF(AND(MONTH($N233) &lt;= 6, MONTH($O233) &gt;= 6), IF($R233 &lt;&gt; "", $H233/$R233, ""), ""),"")</f>
        <v>100000</v>
      </c>
      <c r="Y233" s="10" t="str">
        <f>IF(Overall!$A235&lt;&gt;"",IF(AND(MONTH($N233) &lt;= 7, MONTH($O233) &gt;= 7 ), IF($R233 &lt;&gt; "", $H233/$R233, ""), ""),"")</f>
        <v/>
      </c>
      <c r="Z233" s="10" t="str">
        <f>IF(Overall!$A235&lt;&gt;"",IF(AND(MONTH($N233) &lt;= 8, MONTH($O233) &gt;= 8), IF($R233 &lt;&gt; "", $H233/$R233, ""), ""),"")</f>
        <v/>
      </c>
      <c r="AA233" s="10" t="str">
        <f>IF(Overall!$A235&lt;&gt;"",IF(AND(MONTH($N233) &lt;= 9, MONTH($O233) &gt;= 9), IF($R233 &lt;&gt; "", $H233/$R233, ""), ""),"")</f>
        <v/>
      </c>
      <c r="AB233" s="10" t="str">
        <f>IF(Overall!$A235&lt;&gt;"",IF(AND(MONTH($N233) &lt;= 10, MONTH($O233) &gt;= 10), IF($R233 &lt;&gt; "", $H233/$R233, ""), ""),"")</f>
        <v/>
      </c>
      <c r="AC233" s="10" t="str">
        <f>IF(Overall!$A235&lt;&gt;"",IF(AND(MONTH($N233) &lt;= 11, MONTH($O233) &gt;= 11), IF($R233 &lt;&gt; "", $H233/$R233, ""), ""),"")</f>
        <v/>
      </c>
      <c r="AD233" s="10" t="str">
        <f>IF(Overall!$A235&lt;&gt;"",IF(AND(MONTH($N233) &lt;= 12, MONTH($O233) &gt;= 12), IF($R233 &lt;&gt; "", $H233/$R233, ""), ""),"")</f>
        <v/>
      </c>
      <c r="AF233" s="10" t="str">
        <f ca="1">IFERROR(IF(AND(NOW()&lt;= EOMONTH(DATE(YEAR($O233),1, 1), 0), Overall!$A235&lt;&gt;"", MONTH($N233) &lt;= 1, MONTH($O233) &gt;= 1), IF($R233 &lt;&gt; "", $H233/$R233, ""), ""), "")</f>
        <v/>
      </c>
      <c r="AG233" s="10" t="str">
        <f ca="1">IFERROR(IF(AND(NOW()&lt;= EOMONTH(DATE(YEAR($O233),2, 1), 0), Overall!$A235&lt;&gt;"", MONTH($N233) &lt;= 2, MONTH($O233) &gt;= 2), IF($R233 &lt;&gt; "", $H233/$R233, ""), ""), "")</f>
        <v/>
      </c>
      <c r="AH233" s="10" t="str">
        <f ca="1">IFERROR(IF(AND(NOW()&lt;= EOMONTH(DATE(YEAR($O233),3, 1), 0), Overall!$A235&lt;&gt;"", MONTH($N233) &lt;= 3, MONTH($O233) &gt;= 3), IF($R233 &lt;&gt; "", $H233/$R233, ""), ""), "")</f>
        <v/>
      </c>
      <c r="AI233" s="10" t="str">
        <f ca="1">IFERROR(IF(AND(NOW()&lt;= EOMONTH(DATE(YEAR($O233),4, 1), 0), Overall!$A235&lt;&gt;"", MONTH($N233) &lt;= 4, MONTH($O233) &gt;= 4), IF($R233 &lt;&gt; "", $H233/$R233, ""), ""), "")</f>
        <v/>
      </c>
      <c r="AJ233" s="10" t="str">
        <f ca="1">IFERROR(IF(AND(NOW()&lt;= EOMONTH(DATE(YEAR($O233),5, 1), 0), Overall!$A235&lt;&gt;"", MONTH($N233) &lt;= 5, MONTH($O233) &gt;= 5), IF($R233 &lt;&gt; "", $H233/$R233, ""), ""), "")</f>
        <v/>
      </c>
      <c r="AK233" s="10" t="str">
        <f ca="1">IFERROR(IF(AND(NOW()&lt;= EOMONTH(DATE(YEAR($O233),6, 1), 0), Overall!$A235&lt;&gt;"", MONTH($N233) &lt;= 6, MONTH($O233) &gt;= 6), IF($R233 &lt;&gt; "", $H233/$R233, ""), ""), "")</f>
        <v/>
      </c>
      <c r="AL233" s="10" t="str">
        <f ca="1">IFERROR(IF(AND(NOW()&lt;= EOMONTH(DATE(YEAR($O233),7, 1), 0), Overall!$A235&lt;&gt;"", MONTH($N233) &lt;= 7, MONTH($O233) &gt;= 7), IF($R233 &lt;&gt; "", $H233/$R233, ""), ""), "")</f>
        <v/>
      </c>
      <c r="AM233" s="10" t="str">
        <f ca="1">IFERROR(IF(AND(NOW()&lt;= EOMONTH(DATE(YEAR($O233),8, 1), 0), Overall!$A235&lt;&gt;"", MONTH($N233) &lt;= 8, MONTH($O233) &gt;= 8), IF($R233 &lt;&gt; "", $H233/$R233, ""), ""), "")</f>
        <v/>
      </c>
      <c r="AN233" s="10" t="str">
        <f ca="1">IFERROR(IF(AND(NOW()&lt;= EOMONTH(DATE(YEAR($O233),9, 1), 0), Overall!$A235&lt;&gt;"", MONTH($N233) &lt;= 9, MONTH($O233) &gt;= 9), IF($R233 &lt;&gt; "", $H233/$R233, ""), ""), "")</f>
        <v/>
      </c>
      <c r="AO233" s="10" t="str">
        <f ca="1">IFERROR(IF(AND(NOW()&lt;= EOMONTH(DATE(YEAR($O233),10, 1), 0), Overall!$A235&lt;&gt;"", MONTH($N233) &lt;= 10, MONTH($O233) &gt;= 10), IF($R233 &lt;&gt; "", $H233/$R233, ""), ""), "")</f>
        <v/>
      </c>
      <c r="AP233" s="10" t="str">
        <f ca="1">IFERROR(IF(AND(NOW()&lt;= EOMONTH(DATE(YEAR($O233),11, 1), 0), Overall!$A235&lt;&gt;"", MONTH($N233) &lt;=11, MONTH($O233) &gt;= 11), IF($R233 &lt;&gt; "", $H233/$R233, ""), ""), "")</f>
        <v/>
      </c>
      <c r="AQ233" s="10" t="str">
        <f ca="1">IFERROR(IF(AND(NOW()&lt;= EOMONTH(DATE(YEAR($O233),12, 1), 0), Overall!$A235&lt;&gt;"", MONTH($N233) &lt;= 12, MONTH($O233) &gt;= 12), IF($R233 &lt;&gt; "", $H233/$R233, ""), ""), "")</f>
        <v/>
      </c>
      <c r="AR233" s="16">
        <f t="shared" ca="1" si="7"/>
        <v>0</v>
      </c>
    </row>
    <row r="234" spans="1:44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6">
        <f>IF(Overall!F236&lt;&gt;"",VALUE(Overall!F236),"")</f>
        <v>300000</v>
      </c>
      <c r="I234" s="6">
        <f>IF(Overall!G236&lt;&gt;"",VALUE(Overall!G236),"")</f>
        <v>63</v>
      </c>
      <c r="J234" s="6">
        <f>IF(Overall!H236&lt;&gt;"",VALUE(Overall!H236),"")</f>
        <v>38</v>
      </c>
      <c r="K234" s="6">
        <f>IF(Overall!I236&lt;&gt;"",VALUE(Overall!I236),"")</f>
        <v>1.95</v>
      </c>
      <c r="L234" s="6">
        <f>IF(Overall!J236&lt;&gt;"",VALUE(Overall!J236),"")</f>
        <v>0.13</v>
      </c>
      <c r="M234" s="6">
        <f>IF(Overall!K236&lt;&gt;"",VALUE(Overall!K236),"")</f>
        <v>1.82</v>
      </c>
      <c r="N234" s="7">
        <f>IF(Overall!L236&lt;&gt;"",DATEVALUE(MID(Overall!L236, FIND(",", Overall!L236) + 2, FIND(" ", Overall!L236) - FIND(",", Overall!L236) - 1) &amp; " " &amp; MID(Overall!L236, FIND(" ", Overall!L236) + 1, FIND(",", Overall!L236, FIND(" ", Overall!L236)) - FIND(" ", Overall!L236) - 1) &amp; ", " &amp; MID(Overall!L236, FIND(",", Overall!L236, FIND(",",Overall!L236) + 1) + 2, LEN(Overall!L236))),"")</f>
        <v>44562</v>
      </c>
      <c r="O234" s="7">
        <f>IF(Overall!M236&lt;&gt;"",DATEVALUE(MID(Overall!M236, FIND(",", Overall!M236) + 2, FIND(" ", Overall!M236) - FIND(",", Overall!M236) - 1) &amp; " " &amp; MID(Overall!M236, FIND(" ", Overall!M236) + 1, FIND(",", Overall!M236, FIND(" ", Overall!M236)) - FIND(" ", Overall!M236) - 1) &amp; ", " &amp; MID(Overall!M236, FIND(",", Overall!M236, FIND(",",Overall!M236) + 1) + 2, LEN(Overall!M236))),"")</f>
        <v>44742</v>
      </c>
      <c r="P234" s="7">
        <f>IF(Overall!N236&lt;&gt;"",DATEVALUE(MID(Overall!N236, FIND(",", Overall!N236) + 2, FIND(" ", Overall!N236) - FIND(",", Overall!N236) - 1) &amp; " " &amp; MID(Overall!N236, FIND(" ", Overall!N236) + 1, FIND(",", Overall!N236, FIND(" ", Overall!N236)) - FIND(" ", Overall!N236) - 1) &amp; ", " &amp; MID(Overall!N236, FIND(",", Overall!N236, FIND(",",Overall!N236) + 1) + 2, LEN(Overall!N236))),"")</f>
        <v>44518</v>
      </c>
      <c r="Q234" s="7">
        <f>IF(Overall!O236&lt;&gt;"",DATEVALUE(MID(Overall!O236, FIND(",", Overall!O236) + 2, FIND(" ", Overall!O236) - FIND(",", Overall!O236) - 1) &amp; " " &amp; MID(Overall!O236, FIND(" ", Overall!O236) + 1, FIND(",", Overall!O236, FIND(" ", Overall!O236)) - FIND(" ", Overall!O236) - 1) &amp; ", " &amp; MID(Overall!O236, FIND(",", Overall!O236, FIND(",",Overall!O236) + 1) + 2, LEN(Overall!O236))),"")</f>
        <v>44495</v>
      </c>
      <c r="R234" s="5">
        <f t="shared" si="6"/>
        <v>6</v>
      </c>
      <c r="S234" s="10">
        <f>IF(Overall!$A236&lt;&gt;"",IF(AND(MONTH($N234) &lt;= 1, MONTH($O234) &gt;= 1), IF($R234 &lt;&gt; "", $H234/$R234, ""), ""),"")</f>
        <v>50000</v>
      </c>
      <c r="T234" s="10">
        <f>IF(Overall!$A236&lt;&gt;"",IF(AND(MONTH($N234) &lt;= 2, MONTH($O234) &gt;= 2), IF($R234 &lt;&gt; "", $H234/$R234, ""), ""),"")</f>
        <v>50000</v>
      </c>
      <c r="U234" s="10">
        <f>IF(Overall!$A236&lt;&gt;"",IF(AND(MONTH($N234) &lt;= 3, MONTH($O234) &gt;= 3), IF($R234 &lt;&gt; "", $H234/$R234, ""), ""),"")</f>
        <v>50000</v>
      </c>
      <c r="V234" s="10">
        <f>IF(Overall!$A236&lt;&gt;"",IF(AND(MONTH($N234) &lt;= 4, MONTH($O234) &gt;= 4), IF($R234 &lt;&gt; "", $H234/$R234, ""), ""),"")</f>
        <v>50000</v>
      </c>
      <c r="W234" s="10">
        <f>IF(Overall!$A236&lt;&gt;"",IF(AND(MONTH($N234) &lt;= 5, MONTH($O234) &gt;= 5), IF($R234 &lt;&gt; "", $H234/$R234, ""), ""),"")</f>
        <v>50000</v>
      </c>
      <c r="X234" s="10">
        <f>IF(Overall!$A236&lt;&gt;"",IF(AND(MONTH($N234) &lt;= 6, MONTH($O234) &gt;= 6), IF($R234 &lt;&gt; "", $H234/$R234, ""), ""),"")</f>
        <v>50000</v>
      </c>
      <c r="Y234" s="10" t="str">
        <f>IF(Overall!$A236&lt;&gt;"",IF(AND(MONTH($N234) &lt;= 7, MONTH($O234) &gt;= 7 ), IF($R234 &lt;&gt; "", $H234/$R234, ""), ""),"")</f>
        <v/>
      </c>
      <c r="Z234" s="10" t="str">
        <f>IF(Overall!$A236&lt;&gt;"",IF(AND(MONTH($N234) &lt;= 8, MONTH($O234) &gt;= 8), IF($R234 &lt;&gt; "", $H234/$R234, ""), ""),"")</f>
        <v/>
      </c>
      <c r="AA234" s="10" t="str">
        <f>IF(Overall!$A236&lt;&gt;"",IF(AND(MONTH($N234) &lt;= 9, MONTH($O234) &gt;= 9), IF($R234 &lt;&gt; "", $H234/$R234, ""), ""),"")</f>
        <v/>
      </c>
      <c r="AB234" s="10" t="str">
        <f>IF(Overall!$A236&lt;&gt;"",IF(AND(MONTH($N234) &lt;= 10, MONTH($O234) &gt;= 10), IF($R234 &lt;&gt; "", $H234/$R234, ""), ""),"")</f>
        <v/>
      </c>
      <c r="AC234" s="10" t="str">
        <f>IF(Overall!$A236&lt;&gt;"",IF(AND(MONTH($N234) &lt;= 11, MONTH($O234) &gt;= 11), IF($R234 &lt;&gt; "", $H234/$R234, ""), ""),"")</f>
        <v/>
      </c>
      <c r="AD234" s="10" t="str">
        <f>IF(Overall!$A236&lt;&gt;"",IF(AND(MONTH($N234) &lt;= 12, MONTH($O234) &gt;= 12), IF($R234 &lt;&gt; "", $H234/$R234, ""), ""),"")</f>
        <v/>
      </c>
      <c r="AF234" s="10" t="str">
        <f ca="1">IFERROR(IF(AND(NOW()&lt;= EOMONTH(DATE(YEAR($O234),1, 1), 0), Overall!$A236&lt;&gt;"", MONTH($N234) &lt;= 1, MONTH($O234) &gt;= 1), IF($R234 &lt;&gt; "", $H234/$R234, ""), ""), "")</f>
        <v/>
      </c>
      <c r="AG234" s="10" t="str">
        <f ca="1">IFERROR(IF(AND(NOW()&lt;= EOMONTH(DATE(YEAR($O234),2, 1), 0), Overall!$A236&lt;&gt;"", MONTH($N234) &lt;= 2, MONTH($O234) &gt;= 2), IF($R234 &lt;&gt; "", $H234/$R234, ""), ""), "")</f>
        <v/>
      </c>
      <c r="AH234" s="10" t="str">
        <f ca="1">IFERROR(IF(AND(NOW()&lt;= EOMONTH(DATE(YEAR($O234),3, 1), 0), Overall!$A236&lt;&gt;"", MONTH($N234) &lt;= 3, MONTH($O234) &gt;= 3), IF($R234 &lt;&gt; "", $H234/$R234, ""), ""), "")</f>
        <v/>
      </c>
      <c r="AI234" s="10" t="str">
        <f ca="1">IFERROR(IF(AND(NOW()&lt;= EOMONTH(DATE(YEAR($O234),4, 1), 0), Overall!$A236&lt;&gt;"", MONTH($N234) &lt;= 4, MONTH($O234) &gt;= 4), IF($R234 &lt;&gt; "", $H234/$R234, ""), ""), "")</f>
        <v/>
      </c>
      <c r="AJ234" s="10" t="str">
        <f ca="1">IFERROR(IF(AND(NOW()&lt;= EOMONTH(DATE(YEAR($O234),5, 1), 0), Overall!$A236&lt;&gt;"", MONTH($N234) &lt;= 5, MONTH($O234) &gt;= 5), IF($R234 &lt;&gt; "", $H234/$R234, ""), ""), "")</f>
        <v/>
      </c>
      <c r="AK234" s="10" t="str">
        <f ca="1">IFERROR(IF(AND(NOW()&lt;= EOMONTH(DATE(YEAR($O234),6, 1), 0), Overall!$A236&lt;&gt;"", MONTH($N234) &lt;= 6, MONTH($O234) &gt;= 6), IF($R234 &lt;&gt; "", $H234/$R234, ""), ""), "")</f>
        <v/>
      </c>
      <c r="AL234" s="10" t="str">
        <f ca="1">IFERROR(IF(AND(NOW()&lt;= EOMONTH(DATE(YEAR($O234),7, 1), 0), Overall!$A236&lt;&gt;"", MONTH($N234) &lt;= 7, MONTH($O234) &gt;= 7), IF($R234 &lt;&gt; "", $H234/$R234, ""), ""), "")</f>
        <v/>
      </c>
      <c r="AM234" s="10" t="str">
        <f ca="1">IFERROR(IF(AND(NOW()&lt;= EOMONTH(DATE(YEAR($O234),8, 1), 0), Overall!$A236&lt;&gt;"", MONTH($N234) &lt;= 8, MONTH($O234) &gt;= 8), IF($R234 &lt;&gt; "", $H234/$R234, ""), ""), "")</f>
        <v/>
      </c>
      <c r="AN234" s="10" t="str">
        <f ca="1">IFERROR(IF(AND(NOW()&lt;= EOMONTH(DATE(YEAR($O234),9, 1), 0), Overall!$A236&lt;&gt;"", MONTH($N234) &lt;= 9, MONTH($O234) &gt;= 9), IF($R234 &lt;&gt; "", $H234/$R234, ""), ""), "")</f>
        <v/>
      </c>
      <c r="AO234" s="10" t="str">
        <f ca="1">IFERROR(IF(AND(NOW()&lt;= EOMONTH(DATE(YEAR($O234),10, 1), 0), Overall!$A236&lt;&gt;"", MONTH($N234) &lt;= 10, MONTH($O234) &gt;= 10), IF($R234 &lt;&gt; "", $H234/$R234, ""), ""), "")</f>
        <v/>
      </c>
      <c r="AP234" s="10" t="str">
        <f ca="1">IFERROR(IF(AND(NOW()&lt;= EOMONTH(DATE(YEAR($O234),11, 1), 0), Overall!$A236&lt;&gt;"", MONTH($N234) &lt;=11, MONTH($O234) &gt;= 11), IF($R234 &lt;&gt; "", $H234/$R234, ""), ""), "")</f>
        <v/>
      </c>
      <c r="AQ234" s="10" t="str">
        <f ca="1">IFERROR(IF(AND(NOW()&lt;= EOMONTH(DATE(YEAR($O234),12, 1), 0), Overall!$A236&lt;&gt;"", MONTH($N234) &lt;= 12, MONTH($O234) &gt;= 12), IF($R234 &lt;&gt; "", $H234/$R234, ""), ""), "")</f>
        <v/>
      </c>
      <c r="AR234" s="16">
        <f t="shared" ca="1" si="7"/>
        <v>0</v>
      </c>
    </row>
    <row r="235" spans="1:44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6">
        <f>IF(Overall!F237&lt;&gt;"",VALUE(Overall!F237),"")</f>
        <v>600000</v>
      </c>
      <c r="I235" s="6">
        <f>IF(Overall!G237&lt;&gt;"",VALUE(Overall!G237),"")</f>
        <v>64</v>
      </c>
      <c r="J235" s="6">
        <f>IF(Overall!H237&lt;&gt;"",VALUE(Overall!H237),"")</f>
        <v>38</v>
      </c>
      <c r="K235" s="6">
        <f>IF(Overall!I237&lt;&gt;"",VALUE(Overall!I237),"")</f>
        <v>2.17</v>
      </c>
      <c r="L235" s="6">
        <f>IF(Overall!J237&lt;&gt;"",VALUE(Overall!J237),"")</f>
        <v>0.2</v>
      </c>
      <c r="M235" s="6">
        <f>IF(Overall!K237&lt;&gt;"",VALUE(Overall!K237),"")</f>
        <v>1.97</v>
      </c>
      <c r="N235" s="7">
        <f>IF(Overall!L237&lt;&gt;"",DATEVALUE(MID(Overall!L237, FIND(",", Overall!L237) + 2, FIND(" ", Overall!L237) - FIND(",", Overall!L237) - 1) &amp; " " &amp; MID(Overall!L237, FIND(" ", Overall!L237) + 1, FIND(",", Overall!L237, FIND(" ", Overall!L237)) - FIND(" ", Overall!L237) - 1) &amp; ", " &amp; MID(Overall!L237, FIND(",", Overall!L237, FIND(",",Overall!L237) + 1) + 2, LEN(Overall!L237))),"")</f>
        <v>44562</v>
      </c>
      <c r="O235" s="7">
        <f>IF(Overall!M237&lt;&gt;"",DATEVALUE(MID(Overall!M237, FIND(",", Overall!M237) + 2, FIND(" ", Overall!M237) - FIND(",", Overall!M237) - 1) &amp; " " &amp; MID(Overall!M237, FIND(" ", Overall!M237) + 1, FIND(",", Overall!M237, FIND(" ", Overall!M237)) - FIND(" ", Overall!M237) - 1) &amp; ", " &amp; MID(Overall!M237, FIND(",", Overall!M237, FIND(",",Overall!M237) + 1) + 2, LEN(Overall!M237))),"")</f>
        <v>44742</v>
      </c>
      <c r="P235" s="7">
        <f>IF(Overall!N237&lt;&gt;"",DATEVALUE(MID(Overall!N237, FIND(",", Overall!N237) + 2, FIND(" ", Overall!N237) - FIND(",", Overall!N237) - 1) &amp; " " &amp; MID(Overall!N237, FIND(" ", Overall!N237) + 1, FIND(",", Overall!N237, FIND(" ", Overall!N237)) - FIND(" ", Overall!N237) - 1) &amp; ", " &amp; MID(Overall!N237, FIND(",", Overall!N237, FIND(",",Overall!N237) + 1) + 2, LEN(Overall!N237))),"")</f>
        <v>44518</v>
      </c>
      <c r="Q235" s="7">
        <f>IF(Overall!O237&lt;&gt;"",DATEVALUE(MID(Overall!O237, FIND(",", Overall!O237) + 2, FIND(" ", Overall!O237) - FIND(",", Overall!O237) - 1) &amp; " " &amp; MID(Overall!O237, FIND(" ", Overall!O237) + 1, FIND(",", Overall!O237, FIND(" ", Overall!O237)) - FIND(" ", Overall!O237) - 1) &amp; ", " &amp; MID(Overall!O237, FIND(",", Overall!O237, FIND(",",Overall!O237) + 1) + 2, LEN(Overall!O237))),"")</f>
        <v>44495</v>
      </c>
      <c r="R235" s="5">
        <f t="shared" si="6"/>
        <v>6</v>
      </c>
      <c r="S235" s="10">
        <f>IF(Overall!$A237&lt;&gt;"",IF(AND(MONTH($N235) &lt;= 1, MONTH($O235) &gt;= 1), IF($R235 &lt;&gt; "", $H235/$R235, ""), ""),"")</f>
        <v>100000</v>
      </c>
      <c r="T235" s="10">
        <f>IF(Overall!$A237&lt;&gt;"",IF(AND(MONTH($N235) &lt;= 2, MONTH($O235) &gt;= 2), IF($R235 &lt;&gt; "", $H235/$R235, ""), ""),"")</f>
        <v>100000</v>
      </c>
      <c r="U235" s="10">
        <f>IF(Overall!$A237&lt;&gt;"",IF(AND(MONTH($N235) &lt;= 3, MONTH($O235) &gt;= 3), IF($R235 &lt;&gt; "", $H235/$R235, ""), ""),"")</f>
        <v>100000</v>
      </c>
      <c r="V235" s="10">
        <f>IF(Overall!$A237&lt;&gt;"",IF(AND(MONTH($N235) &lt;= 4, MONTH($O235) &gt;= 4), IF($R235 &lt;&gt; "", $H235/$R235, ""), ""),"")</f>
        <v>100000</v>
      </c>
      <c r="W235" s="10">
        <f>IF(Overall!$A237&lt;&gt;"",IF(AND(MONTH($N235) &lt;= 5, MONTH($O235) &gt;= 5), IF($R235 &lt;&gt; "", $H235/$R235, ""), ""),"")</f>
        <v>100000</v>
      </c>
      <c r="X235" s="10">
        <f>IF(Overall!$A237&lt;&gt;"",IF(AND(MONTH($N235) &lt;= 6, MONTH($O235) &gt;= 6), IF($R235 &lt;&gt; "", $H235/$R235, ""), ""),"")</f>
        <v>100000</v>
      </c>
      <c r="Y235" s="10" t="str">
        <f>IF(Overall!$A237&lt;&gt;"",IF(AND(MONTH($N235) &lt;= 7, MONTH($O235) &gt;= 7 ), IF($R235 &lt;&gt; "", $H235/$R235, ""), ""),"")</f>
        <v/>
      </c>
      <c r="Z235" s="10" t="str">
        <f>IF(Overall!$A237&lt;&gt;"",IF(AND(MONTH($N235) &lt;= 8, MONTH($O235) &gt;= 8), IF($R235 &lt;&gt; "", $H235/$R235, ""), ""),"")</f>
        <v/>
      </c>
      <c r="AA235" s="10" t="str">
        <f>IF(Overall!$A237&lt;&gt;"",IF(AND(MONTH($N235) &lt;= 9, MONTH($O235) &gt;= 9), IF($R235 &lt;&gt; "", $H235/$R235, ""), ""),"")</f>
        <v/>
      </c>
      <c r="AB235" s="10" t="str">
        <f>IF(Overall!$A237&lt;&gt;"",IF(AND(MONTH($N235) &lt;= 10, MONTH($O235) &gt;= 10), IF($R235 &lt;&gt; "", $H235/$R235, ""), ""),"")</f>
        <v/>
      </c>
      <c r="AC235" s="10" t="str">
        <f>IF(Overall!$A237&lt;&gt;"",IF(AND(MONTH($N235) &lt;= 11, MONTH($O235) &gt;= 11), IF($R235 &lt;&gt; "", $H235/$R235, ""), ""),"")</f>
        <v/>
      </c>
      <c r="AD235" s="10" t="str">
        <f>IF(Overall!$A237&lt;&gt;"",IF(AND(MONTH($N235) &lt;= 12, MONTH($O235) &gt;= 12), IF($R235 &lt;&gt; "", $H235/$R235, ""), ""),"")</f>
        <v/>
      </c>
      <c r="AF235" s="10" t="str">
        <f ca="1">IFERROR(IF(AND(NOW()&lt;= EOMONTH(DATE(YEAR($O235),1, 1), 0), Overall!$A237&lt;&gt;"", MONTH($N235) &lt;= 1, MONTH($O235) &gt;= 1), IF($R235 &lt;&gt; "", $H235/$R235, ""), ""), "")</f>
        <v/>
      </c>
      <c r="AG235" s="10" t="str">
        <f ca="1">IFERROR(IF(AND(NOW()&lt;= EOMONTH(DATE(YEAR($O235),2, 1), 0), Overall!$A237&lt;&gt;"", MONTH($N235) &lt;= 2, MONTH($O235) &gt;= 2), IF($R235 &lt;&gt; "", $H235/$R235, ""), ""), "")</f>
        <v/>
      </c>
      <c r="AH235" s="10" t="str">
        <f ca="1">IFERROR(IF(AND(NOW()&lt;= EOMONTH(DATE(YEAR($O235),3, 1), 0), Overall!$A237&lt;&gt;"", MONTH($N235) &lt;= 3, MONTH($O235) &gt;= 3), IF($R235 &lt;&gt; "", $H235/$R235, ""), ""), "")</f>
        <v/>
      </c>
      <c r="AI235" s="10" t="str">
        <f ca="1">IFERROR(IF(AND(NOW()&lt;= EOMONTH(DATE(YEAR($O235),4, 1), 0), Overall!$A237&lt;&gt;"", MONTH($N235) &lt;= 4, MONTH($O235) &gt;= 4), IF($R235 &lt;&gt; "", $H235/$R235, ""), ""), "")</f>
        <v/>
      </c>
      <c r="AJ235" s="10" t="str">
        <f ca="1">IFERROR(IF(AND(NOW()&lt;= EOMONTH(DATE(YEAR($O235),5, 1), 0), Overall!$A237&lt;&gt;"", MONTH($N235) &lt;= 5, MONTH($O235) &gt;= 5), IF($R235 &lt;&gt; "", $H235/$R235, ""), ""), "")</f>
        <v/>
      </c>
      <c r="AK235" s="10" t="str">
        <f ca="1">IFERROR(IF(AND(NOW()&lt;= EOMONTH(DATE(YEAR($O235),6, 1), 0), Overall!$A237&lt;&gt;"", MONTH($N235) &lt;= 6, MONTH($O235) &gt;= 6), IF($R235 &lt;&gt; "", $H235/$R235, ""), ""), "")</f>
        <v/>
      </c>
      <c r="AL235" s="10" t="str">
        <f ca="1">IFERROR(IF(AND(NOW()&lt;= EOMONTH(DATE(YEAR($O235),7, 1), 0), Overall!$A237&lt;&gt;"", MONTH($N235) &lt;= 7, MONTH($O235) &gt;= 7), IF($R235 &lt;&gt; "", $H235/$R235, ""), ""), "")</f>
        <v/>
      </c>
      <c r="AM235" s="10" t="str">
        <f ca="1">IFERROR(IF(AND(NOW()&lt;= EOMONTH(DATE(YEAR($O235),8, 1), 0), Overall!$A237&lt;&gt;"", MONTH($N235) &lt;= 8, MONTH($O235) &gt;= 8), IF($R235 &lt;&gt; "", $H235/$R235, ""), ""), "")</f>
        <v/>
      </c>
      <c r="AN235" s="10" t="str">
        <f ca="1">IFERROR(IF(AND(NOW()&lt;= EOMONTH(DATE(YEAR($O235),9, 1), 0), Overall!$A237&lt;&gt;"", MONTH($N235) &lt;= 9, MONTH($O235) &gt;= 9), IF($R235 &lt;&gt; "", $H235/$R235, ""), ""), "")</f>
        <v/>
      </c>
      <c r="AO235" s="10" t="str">
        <f ca="1">IFERROR(IF(AND(NOW()&lt;= EOMONTH(DATE(YEAR($O235),10, 1), 0), Overall!$A237&lt;&gt;"", MONTH($N235) &lt;= 10, MONTH($O235) &gt;= 10), IF($R235 &lt;&gt; "", $H235/$R235, ""), ""), "")</f>
        <v/>
      </c>
      <c r="AP235" s="10" t="str">
        <f ca="1">IFERROR(IF(AND(NOW()&lt;= EOMONTH(DATE(YEAR($O235),11, 1), 0), Overall!$A237&lt;&gt;"", MONTH($N235) &lt;=11, MONTH($O235) &gt;= 11), IF($R235 &lt;&gt; "", $H235/$R235, ""), ""), "")</f>
        <v/>
      </c>
      <c r="AQ235" s="10" t="str">
        <f ca="1">IFERROR(IF(AND(NOW()&lt;= EOMONTH(DATE(YEAR($O235),12, 1), 0), Overall!$A237&lt;&gt;"", MONTH($N235) &lt;= 12, MONTH($O235) &gt;= 12), IF($R235 &lt;&gt; "", $H235/$R235, ""), ""), "")</f>
        <v/>
      </c>
      <c r="AR235" s="16">
        <f t="shared" ca="1" si="7"/>
        <v>0</v>
      </c>
    </row>
    <row r="236" spans="1:44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6">
        <f>IF(Overall!F238&lt;&gt;"",VALUE(Overall!F238),"")</f>
        <v>600000</v>
      </c>
      <c r="I236" s="6">
        <f>IF(Overall!G238&lt;&gt;"",VALUE(Overall!G238),"")</f>
        <v>63</v>
      </c>
      <c r="J236" s="6">
        <f>IF(Overall!H238&lt;&gt;"",VALUE(Overall!H238),"")</f>
        <v>0</v>
      </c>
      <c r="K236" s="6">
        <f>IF(Overall!I238&lt;&gt;"",VALUE(Overall!I238),"")</f>
        <v>2.04</v>
      </c>
      <c r="L236" s="6">
        <f>IF(Overall!J238&lt;&gt;"",VALUE(Overall!J238),"")</f>
        <v>0</v>
      </c>
      <c r="M236" s="6">
        <f>IF(Overall!K238&lt;&gt;"",VALUE(Overall!K238),"")</f>
        <v>2.04</v>
      </c>
      <c r="N236" s="7">
        <f>IF(Overall!L238&lt;&gt;"",DATEVALUE(MID(Overall!L238, FIND(",", Overall!L238) + 2, FIND(" ", Overall!L238) - FIND(",", Overall!L238) - 1) &amp; " " &amp; MID(Overall!L238, FIND(" ", Overall!L238) + 1, FIND(",", Overall!L238, FIND(" ", Overall!L238)) - FIND(" ", Overall!L238) - 1) &amp; ", " &amp; MID(Overall!L238, FIND(",", Overall!L238, FIND(",",Overall!L238) + 1) + 2, LEN(Overall!L238))),"")</f>
        <v>44562</v>
      </c>
      <c r="O236" s="7">
        <f>IF(Overall!M238&lt;&gt;"",DATEVALUE(MID(Overall!M238, FIND(",", Overall!M238) + 2, FIND(" ", Overall!M238) - FIND(",", Overall!M238) - 1) &amp; " " &amp; MID(Overall!M238, FIND(" ", Overall!M238) + 1, FIND(",", Overall!M238, FIND(" ", Overall!M238)) - FIND(" ", Overall!M238) - 1) &amp; ", " &amp; MID(Overall!M238, FIND(",", Overall!M238, FIND(",",Overall!M238) + 1) + 2, LEN(Overall!M238))),"")</f>
        <v>44742</v>
      </c>
      <c r="P236" s="7">
        <f>IF(Overall!N238&lt;&gt;"",DATEVALUE(MID(Overall!N238, FIND(",", Overall!N238) + 2, FIND(" ", Overall!N238) - FIND(",", Overall!N238) - 1) &amp; " " &amp; MID(Overall!N238, FIND(" ", Overall!N238) + 1, FIND(",", Overall!N238, FIND(" ", Overall!N238)) - FIND(" ", Overall!N238) - 1) &amp; ", " &amp; MID(Overall!N238, FIND(",", Overall!N238, FIND(",",Overall!N238) + 1) + 2, LEN(Overall!N238))),"")</f>
        <v>44519</v>
      </c>
      <c r="Q236" s="7">
        <f>IF(Overall!O238&lt;&gt;"",DATEVALUE(MID(Overall!O238, FIND(",", Overall!O238) + 2, FIND(" ", Overall!O238) - FIND(",", Overall!O238) - 1) &amp; " " &amp; MID(Overall!O238, FIND(" ", Overall!O238) + 1, FIND(",", Overall!O238, FIND(" ", Overall!O238)) - FIND(" ", Overall!O238) - 1) &amp; ", " &amp; MID(Overall!O238, FIND(",", Overall!O238, FIND(",",Overall!O238) + 1) + 2, LEN(Overall!O238))),"")</f>
        <v>44496</v>
      </c>
      <c r="R236" s="5">
        <f t="shared" si="6"/>
        <v>6</v>
      </c>
      <c r="S236" s="10">
        <f>IF(Overall!$A238&lt;&gt;"",IF(AND(MONTH($N236) &lt;= 1, MONTH($O236) &gt;= 1), IF($R236 &lt;&gt; "", $H236/$R236, ""), ""),"")</f>
        <v>100000</v>
      </c>
      <c r="T236" s="10">
        <f>IF(Overall!$A238&lt;&gt;"",IF(AND(MONTH($N236) &lt;= 2, MONTH($O236) &gt;= 2), IF($R236 &lt;&gt; "", $H236/$R236, ""), ""),"")</f>
        <v>100000</v>
      </c>
      <c r="U236" s="10">
        <f>IF(Overall!$A238&lt;&gt;"",IF(AND(MONTH($N236) &lt;= 3, MONTH($O236) &gt;= 3), IF($R236 &lt;&gt; "", $H236/$R236, ""), ""),"")</f>
        <v>100000</v>
      </c>
      <c r="V236" s="10">
        <f>IF(Overall!$A238&lt;&gt;"",IF(AND(MONTH($N236) &lt;= 4, MONTH($O236) &gt;= 4), IF($R236 &lt;&gt; "", $H236/$R236, ""), ""),"")</f>
        <v>100000</v>
      </c>
      <c r="W236" s="10">
        <f>IF(Overall!$A238&lt;&gt;"",IF(AND(MONTH($N236) &lt;= 5, MONTH($O236) &gt;= 5), IF($R236 &lt;&gt; "", $H236/$R236, ""), ""),"")</f>
        <v>100000</v>
      </c>
      <c r="X236" s="10">
        <f>IF(Overall!$A238&lt;&gt;"",IF(AND(MONTH($N236) &lt;= 6, MONTH($O236) &gt;= 6), IF($R236 &lt;&gt; "", $H236/$R236, ""), ""),"")</f>
        <v>100000</v>
      </c>
      <c r="Y236" s="10" t="str">
        <f>IF(Overall!$A238&lt;&gt;"",IF(AND(MONTH($N236) &lt;= 7, MONTH($O236) &gt;= 7 ), IF($R236 &lt;&gt; "", $H236/$R236, ""), ""),"")</f>
        <v/>
      </c>
      <c r="Z236" s="10" t="str">
        <f>IF(Overall!$A238&lt;&gt;"",IF(AND(MONTH($N236) &lt;= 8, MONTH($O236) &gt;= 8), IF($R236 &lt;&gt; "", $H236/$R236, ""), ""),"")</f>
        <v/>
      </c>
      <c r="AA236" s="10" t="str">
        <f>IF(Overall!$A238&lt;&gt;"",IF(AND(MONTH($N236) &lt;= 9, MONTH($O236) &gt;= 9), IF($R236 &lt;&gt; "", $H236/$R236, ""), ""),"")</f>
        <v/>
      </c>
      <c r="AB236" s="10" t="str">
        <f>IF(Overall!$A238&lt;&gt;"",IF(AND(MONTH($N236) &lt;= 10, MONTH($O236) &gt;= 10), IF($R236 &lt;&gt; "", $H236/$R236, ""), ""),"")</f>
        <v/>
      </c>
      <c r="AC236" s="10" t="str">
        <f>IF(Overall!$A238&lt;&gt;"",IF(AND(MONTH($N236) &lt;= 11, MONTH($O236) &gt;= 11), IF($R236 &lt;&gt; "", $H236/$R236, ""), ""),"")</f>
        <v/>
      </c>
      <c r="AD236" s="10" t="str">
        <f>IF(Overall!$A238&lt;&gt;"",IF(AND(MONTH($N236) &lt;= 12, MONTH($O236) &gt;= 12), IF($R236 &lt;&gt; "", $H236/$R236, ""), ""),"")</f>
        <v/>
      </c>
      <c r="AF236" s="10" t="str">
        <f ca="1">IFERROR(IF(AND(NOW()&lt;= EOMONTH(DATE(YEAR($O236),1, 1), 0), Overall!$A238&lt;&gt;"", MONTH($N236) &lt;= 1, MONTH($O236) &gt;= 1), IF($R236 &lt;&gt; "", $H236/$R236, ""), ""), "")</f>
        <v/>
      </c>
      <c r="AG236" s="10" t="str">
        <f ca="1">IFERROR(IF(AND(NOW()&lt;= EOMONTH(DATE(YEAR($O236),2, 1), 0), Overall!$A238&lt;&gt;"", MONTH($N236) &lt;= 2, MONTH($O236) &gt;= 2), IF($R236 &lt;&gt; "", $H236/$R236, ""), ""), "")</f>
        <v/>
      </c>
      <c r="AH236" s="10" t="str">
        <f ca="1">IFERROR(IF(AND(NOW()&lt;= EOMONTH(DATE(YEAR($O236),3, 1), 0), Overall!$A238&lt;&gt;"", MONTH($N236) &lt;= 3, MONTH($O236) &gt;= 3), IF($R236 &lt;&gt; "", $H236/$R236, ""), ""), "")</f>
        <v/>
      </c>
      <c r="AI236" s="10" t="str">
        <f ca="1">IFERROR(IF(AND(NOW()&lt;= EOMONTH(DATE(YEAR($O236),4, 1), 0), Overall!$A238&lt;&gt;"", MONTH($N236) &lt;= 4, MONTH($O236) &gt;= 4), IF($R236 &lt;&gt; "", $H236/$R236, ""), ""), "")</f>
        <v/>
      </c>
      <c r="AJ236" s="10" t="str">
        <f ca="1">IFERROR(IF(AND(NOW()&lt;= EOMONTH(DATE(YEAR($O236),5, 1), 0), Overall!$A238&lt;&gt;"", MONTH($N236) &lt;= 5, MONTH($O236) &gt;= 5), IF($R236 &lt;&gt; "", $H236/$R236, ""), ""), "")</f>
        <v/>
      </c>
      <c r="AK236" s="10" t="str">
        <f ca="1">IFERROR(IF(AND(NOW()&lt;= EOMONTH(DATE(YEAR($O236),6, 1), 0), Overall!$A238&lt;&gt;"", MONTH($N236) &lt;= 6, MONTH($O236) &gt;= 6), IF($R236 &lt;&gt; "", $H236/$R236, ""), ""), "")</f>
        <v/>
      </c>
      <c r="AL236" s="10" t="str">
        <f ca="1">IFERROR(IF(AND(NOW()&lt;= EOMONTH(DATE(YEAR($O236),7, 1), 0), Overall!$A238&lt;&gt;"", MONTH($N236) &lt;= 7, MONTH($O236) &gt;= 7), IF($R236 &lt;&gt; "", $H236/$R236, ""), ""), "")</f>
        <v/>
      </c>
      <c r="AM236" s="10" t="str">
        <f ca="1">IFERROR(IF(AND(NOW()&lt;= EOMONTH(DATE(YEAR($O236),8, 1), 0), Overall!$A238&lt;&gt;"", MONTH($N236) &lt;= 8, MONTH($O236) &gt;= 8), IF($R236 &lt;&gt; "", $H236/$R236, ""), ""), "")</f>
        <v/>
      </c>
      <c r="AN236" s="10" t="str">
        <f ca="1">IFERROR(IF(AND(NOW()&lt;= EOMONTH(DATE(YEAR($O236),9, 1), 0), Overall!$A238&lt;&gt;"", MONTH($N236) &lt;= 9, MONTH($O236) &gt;= 9), IF($R236 &lt;&gt; "", $H236/$R236, ""), ""), "")</f>
        <v/>
      </c>
      <c r="AO236" s="10" t="str">
        <f ca="1">IFERROR(IF(AND(NOW()&lt;= EOMONTH(DATE(YEAR($O236),10, 1), 0), Overall!$A238&lt;&gt;"", MONTH($N236) &lt;= 10, MONTH($O236) &gt;= 10), IF($R236 &lt;&gt; "", $H236/$R236, ""), ""), "")</f>
        <v/>
      </c>
      <c r="AP236" s="10" t="str">
        <f ca="1">IFERROR(IF(AND(NOW()&lt;= EOMONTH(DATE(YEAR($O236),11, 1), 0), Overall!$A238&lt;&gt;"", MONTH($N236) &lt;=11, MONTH($O236) &gt;= 11), IF($R236 &lt;&gt; "", $H236/$R236, ""), ""), "")</f>
        <v/>
      </c>
      <c r="AQ236" s="10" t="str">
        <f ca="1">IFERROR(IF(AND(NOW()&lt;= EOMONTH(DATE(YEAR($O236),12, 1), 0), Overall!$A238&lt;&gt;"", MONTH($N236) &lt;= 12, MONTH($O236) &gt;= 12), IF($R236 &lt;&gt; "", $H236/$R236, ""), ""), "")</f>
        <v/>
      </c>
      <c r="AR236" s="16">
        <f t="shared" ca="1" si="7"/>
        <v>0</v>
      </c>
    </row>
    <row r="237" spans="1:44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6">
        <f>IF(Overall!F239&lt;&gt;"",VALUE(Overall!F239),"")</f>
        <v>600000</v>
      </c>
      <c r="I237" s="6">
        <f>IF(Overall!G239&lt;&gt;"",VALUE(Overall!G239),"")</f>
        <v>63</v>
      </c>
      <c r="J237" s="6">
        <f>IF(Overall!H239&lt;&gt;"",VALUE(Overall!H239),"")</f>
        <v>40</v>
      </c>
      <c r="K237" s="6">
        <f>IF(Overall!I239&lt;&gt;"",VALUE(Overall!I239),"")</f>
        <v>2.04</v>
      </c>
      <c r="L237" s="6">
        <f>IF(Overall!J239&lt;&gt;"",VALUE(Overall!J239),"")</f>
        <v>0.19</v>
      </c>
      <c r="M237" s="6">
        <f>IF(Overall!K239&lt;&gt;"",VALUE(Overall!K239),"")</f>
        <v>1.85</v>
      </c>
      <c r="N237" s="7">
        <f>IF(Overall!L239&lt;&gt;"",DATEVALUE(MID(Overall!L239, FIND(",", Overall!L239) + 2, FIND(" ", Overall!L239) - FIND(",", Overall!L239) - 1) &amp; " " &amp; MID(Overall!L239, FIND(" ", Overall!L239) + 1, FIND(",", Overall!L239, FIND(" ", Overall!L239)) - FIND(" ", Overall!L239) - 1) &amp; ", " &amp; MID(Overall!L239, FIND(",", Overall!L239, FIND(",",Overall!L239) + 1) + 2, LEN(Overall!L239))),"")</f>
        <v>44562</v>
      </c>
      <c r="O237" s="7">
        <f>IF(Overall!M239&lt;&gt;"",DATEVALUE(MID(Overall!M239, FIND(",", Overall!M239) + 2, FIND(" ", Overall!M239) - FIND(",", Overall!M239) - 1) &amp; " " &amp; MID(Overall!M239, FIND(" ", Overall!M239) + 1, FIND(",", Overall!M239, FIND(" ", Overall!M239)) - FIND(" ", Overall!M239) - 1) &amp; ", " &amp; MID(Overall!M239, FIND(",", Overall!M239, FIND(",",Overall!M239) + 1) + 2, LEN(Overall!M239))),"")</f>
        <v>44742</v>
      </c>
      <c r="P237" s="7">
        <f>IF(Overall!N239&lt;&gt;"",DATEVALUE(MID(Overall!N239, FIND(",", Overall!N239) + 2, FIND(" ", Overall!N239) - FIND(",", Overall!N239) - 1) &amp; " " &amp; MID(Overall!N239, FIND(" ", Overall!N239) + 1, FIND(",", Overall!N239, FIND(" ", Overall!N239)) - FIND(" ", Overall!N239) - 1) &amp; ", " &amp; MID(Overall!N239, FIND(",", Overall!N239, FIND(",",Overall!N239) + 1) + 2, LEN(Overall!N239))),"")</f>
        <v>44519</v>
      </c>
      <c r="Q237" s="7">
        <f>IF(Overall!O239&lt;&gt;"",DATEVALUE(MID(Overall!O239, FIND(",", Overall!O239) + 2, FIND(" ", Overall!O239) - FIND(",", Overall!O239) - 1) &amp; " " &amp; MID(Overall!O239, FIND(" ", Overall!O239) + 1, FIND(",", Overall!O239, FIND(" ", Overall!O239)) - FIND(" ", Overall!O239) - 1) &amp; ", " &amp; MID(Overall!O239, FIND(",", Overall!O239, FIND(",",Overall!O239) + 1) + 2, LEN(Overall!O239))),"")</f>
        <v>44496</v>
      </c>
      <c r="R237" s="5">
        <f t="shared" si="6"/>
        <v>6</v>
      </c>
      <c r="S237" s="10">
        <f>IF(Overall!$A239&lt;&gt;"",IF(AND(MONTH($N237) &lt;= 1, MONTH($O237) &gt;= 1), IF($R237 &lt;&gt; "", $H237/$R237, ""), ""),"")</f>
        <v>100000</v>
      </c>
      <c r="T237" s="10">
        <f>IF(Overall!$A239&lt;&gt;"",IF(AND(MONTH($N237) &lt;= 2, MONTH($O237) &gt;= 2), IF($R237 &lt;&gt; "", $H237/$R237, ""), ""),"")</f>
        <v>100000</v>
      </c>
      <c r="U237" s="10">
        <f>IF(Overall!$A239&lt;&gt;"",IF(AND(MONTH($N237) &lt;= 3, MONTH($O237) &gt;= 3), IF($R237 &lt;&gt; "", $H237/$R237, ""), ""),"")</f>
        <v>100000</v>
      </c>
      <c r="V237" s="10">
        <f>IF(Overall!$A239&lt;&gt;"",IF(AND(MONTH($N237) &lt;= 4, MONTH($O237) &gt;= 4), IF($R237 &lt;&gt; "", $H237/$R237, ""), ""),"")</f>
        <v>100000</v>
      </c>
      <c r="W237" s="10">
        <f>IF(Overall!$A239&lt;&gt;"",IF(AND(MONTH($N237) &lt;= 5, MONTH($O237) &gt;= 5), IF($R237 &lt;&gt; "", $H237/$R237, ""), ""),"")</f>
        <v>100000</v>
      </c>
      <c r="X237" s="10">
        <f>IF(Overall!$A239&lt;&gt;"",IF(AND(MONTH($N237) &lt;= 6, MONTH($O237) &gt;= 6), IF($R237 &lt;&gt; "", $H237/$R237, ""), ""),"")</f>
        <v>100000</v>
      </c>
      <c r="Y237" s="10" t="str">
        <f>IF(Overall!$A239&lt;&gt;"",IF(AND(MONTH($N237) &lt;= 7, MONTH($O237) &gt;= 7 ), IF($R237 &lt;&gt; "", $H237/$R237, ""), ""),"")</f>
        <v/>
      </c>
      <c r="Z237" s="10" t="str">
        <f>IF(Overall!$A239&lt;&gt;"",IF(AND(MONTH($N237) &lt;= 8, MONTH($O237) &gt;= 8), IF($R237 &lt;&gt; "", $H237/$R237, ""), ""),"")</f>
        <v/>
      </c>
      <c r="AA237" s="10" t="str">
        <f>IF(Overall!$A239&lt;&gt;"",IF(AND(MONTH($N237) &lt;= 9, MONTH($O237) &gt;= 9), IF($R237 &lt;&gt; "", $H237/$R237, ""), ""),"")</f>
        <v/>
      </c>
      <c r="AB237" s="10" t="str">
        <f>IF(Overall!$A239&lt;&gt;"",IF(AND(MONTH($N237) &lt;= 10, MONTH($O237) &gt;= 10), IF($R237 &lt;&gt; "", $H237/$R237, ""), ""),"")</f>
        <v/>
      </c>
      <c r="AC237" s="10" t="str">
        <f>IF(Overall!$A239&lt;&gt;"",IF(AND(MONTH($N237) &lt;= 11, MONTH($O237) &gt;= 11), IF($R237 &lt;&gt; "", $H237/$R237, ""), ""),"")</f>
        <v/>
      </c>
      <c r="AD237" s="10" t="str">
        <f>IF(Overall!$A239&lt;&gt;"",IF(AND(MONTH($N237) &lt;= 12, MONTH($O237) &gt;= 12), IF($R237 &lt;&gt; "", $H237/$R237, ""), ""),"")</f>
        <v/>
      </c>
      <c r="AF237" s="10" t="str">
        <f ca="1">IFERROR(IF(AND(NOW()&lt;= EOMONTH(DATE(YEAR($O237),1, 1), 0), Overall!$A239&lt;&gt;"", MONTH($N237) &lt;= 1, MONTH($O237) &gt;= 1), IF($R237 &lt;&gt; "", $H237/$R237, ""), ""), "")</f>
        <v/>
      </c>
      <c r="AG237" s="10" t="str">
        <f ca="1">IFERROR(IF(AND(NOW()&lt;= EOMONTH(DATE(YEAR($O237),2, 1), 0), Overall!$A239&lt;&gt;"", MONTH($N237) &lt;= 2, MONTH($O237) &gt;= 2), IF($R237 &lt;&gt; "", $H237/$R237, ""), ""), "")</f>
        <v/>
      </c>
      <c r="AH237" s="10" t="str">
        <f ca="1">IFERROR(IF(AND(NOW()&lt;= EOMONTH(DATE(YEAR($O237),3, 1), 0), Overall!$A239&lt;&gt;"", MONTH($N237) &lt;= 3, MONTH($O237) &gt;= 3), IF($R237 &lt;&gt; "", $H237/$R237, ""), ""), "")</f>
        <v/>
      </c>
      <c r="AI237" s="10" t="str">
        <f ca="1">IFERROR(IF(AND(NOW()&lt;= EOMONTH(DATE(YEAR($O237),4, 1), 0), Overall!$A239&lt;&gt;"", MONTH($N237) &lt;= 4, MONTH($O237) &gt;= 4), IF($R237 &lt;&gt; "", $H237/$R237, ""), ""), "")</f>
        <v/>
      </c>
      <c r="AJ237" s="10" t="str">
        <f ca="1">IFERROR(IF(AND(NOW()&lt;= EOMONTH(DATE(YEAR($O237),5, 1), 0), Overall!$A239&lt;&gt;"", MONTH($N237) &lt;= 5, MONTH($O237) &gt;= 5), IF($R237 &lt;&gt; "", $H237/$R237, ""), ""), "")</f>
        <v/>
      </c>
      <c r="AK237" s="10" t="str">
        <f ca="1">IFERROR(IF(AND(NOW()&lt;= EOMONTH(DATE(YEAR($O237),6, 1), 0), Overall!$A239&lt;&gt;"", MONTH($N237) &lt;= 6, MONTH($O237) &gt;= 6), IF($R237 &lt;&gt; "", $H237/$R237, ""), ""), "")</f>
        <v/>
      </c>
      <c r="AL237" s="10" t="str">
        <f ca="1">IFERROR(IF(AND(NOW()&lt;= EOMONTH(DATE(YEAR($O237),7, 1), 0), Overall!$A239&lt;&gt;"", MONTH($N237) &lt;= 7, MONTH($O237) &gt;= 7), IF($R237 &lt;&gt; "", $H237/$R237, ""), ""), "")</f>
        <v/>
      </c>
      <c r="AM237" s="10" t="str">
        <f ca="1">IFERROR(IF(AND(NOW()&lt;= EOMONTH(DATE(YEAR($O237),8, 1), 0), Overall!$A239&lt;&gt;"", MONTH($N237) &lt;= 8, MONTH($O237) &gt;= 8), IF($R237 &lt;&gt; "", $H237/$R237, ""), ""), "")</f>
        <v/>
      </c>
      <c r="AN237" s="10" t="str">
        <f ca="1">IFERROR(IF(AND(NOW()&lt;= EOMONTH(DATE(YEAR($O237),9, 1), 0), Overall!$A239&lt;&gt;"", MONTH($N237) &lt;= 9, MONTH($O237) &gt;= 9), IF($R237 &lt;&gt; "", $H237/$R237, ""), ""), "")</f>
        <v/>
      </c>
      <c r="AO237" s="10" t="str">
        <f ca="1">IFERROR(IF(AND(NOW()&lt;= EOMONTH(DATE(YEAR($O237),10, 1), 0), Overall!$A239&lt;&gt;"", MONTH($N237) &lt;= 10, MONTH($O237) &gt;= 10), IF($R237 &lt;&gt; "", $H237/$R237, ""), ""), "")</f>
        <v/>
      </c>
      <c r="AP237" s="10" t="str">
        <f ca="1">IFERROR(IF(AND(NOW()&lt;= EOMONTH(DATE(YEAR($O237),11, 1), 0), Overall!$A239&lt;&gt;"", MONTH($N237) &lt;=11, MONTH($O237) &gt;= 11), IF($R237 &lt;&gt; "", $H237/$R237, ""), ""), "")</f>
        <v/>
      </c>
      <c r="AQ237" s="10" t="str">
        <f ca="1">IFERROR(IF(AND(NOW()&lt;= EOMONTH(DATE(YEAR($O237),12, 1), 0), Overall!$A239&lt;&gt;"", MONTH($N237) &lt;= 12, MONTH($O237) &gt;= 12), IF($R237 &lt;&gt; "", $H237/$R237, ""), ""), "")</f>
        <v/>
      </c>
      <c r="AR237" s="16">
        <f t="shared" ca="1" si="7"/>
        <v>0</v>
      </c>
    </row>
    <row r="238" spans="1:44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6">
        <f>IF(Overall!F240&lt;&gt;"",VALUE(Overall!F240),"")</f>
        <v>600000</v>
      </c>
      <c r="I238" s="6">
        <f>IF(Overall!G240&lt;&gt;"",VALUE(Overall!G240),"")</f>
        <v>63</v>
      </c>
      <c r="J238" s="6">
        <f>IF(Overall!H240&lt;&gt;"",VALUE(Overall!H240),"")</f>
        <v>0</v>
      </c>
      <c r="K238" s="6">
        <f>IF(Overall!I240&lt;&gt;"",VALUE(Overall!I240),"")</f>
        <v>2.02</v>
      </c>
      <c r="L238" s="6">
        <f>IF(Overall!J240&lt;&gt;"",VALUE(Overall!J240),"")</f>
        <v>0</v>
      </c>
      <c r="M238" s="6">
        <f>IF(Overall!K240&lt;&gt;"",VALUE(Overall!K240),"")</f>
        <v>2.02</v>
      </c>
      <c r="N238" s="7">
        <f>IF(Overall!L240&lt;&gt;"",DATEVALUE(MID(Overall!L240, FIND(",", Overall!L240) + 2, FIND(" ", Overall!L240) - FIND(",", Overall!L240) - 1) &amp; " " &amp; MID(Overall!L240, FIND(" ", Overall!L240) + 1, FIND(",", Overall!L240, FIND(" ", Overall!L240)) - FIND(" ", Overall!L240) - 1) &amp; ", " &amp; MID(Overall!L240, FIND(",", Overall!L240, FIND(",",Overall!L240) + 1) + 2, LEN(Overall!L240))),"")</f>
        <v>44562</v>
      </c>
      <c r="O238" s="7">
        <f>IF(Overall!M240&lt;&gt;"",DATEVALUE(MID(Overall!M240, FIND(",", Overall!M240) + 2, FIND(" ", Overall!M240) - FIND(",", Overall!M240) - 1) &amp; " " &amp; MID(Overall!M240, FIND(" ", Overall!M240) + 1, FIND(",", Overall!M240, FIND(" ", Overall!M240)) - FIND(" ", Overall!M240) - 1) &amp; ", " &amp; MID(Overall!M240, FIND(",", Overall!M240, FIND(",",Overall!M240) + 1) + 2, LEN(Overall!M240))),"")</f>
        <v>44742</v>
      </c>
      <c r="P238" s="7">
        <f>IF(Overall!N240&lt;&gt;"",DATEVALUE(MID(Overall!N240, FIND(",", Overall!N240) + 2, FIND(" ", Overall!N240) - FIND(",", Overall!N240) - 1) &amp; " " &amp; MID(Overall!N240, FIND(" ", Overall!N240) + 1, FIND(",", Overall!N240, FIND(" ", Overall!N240)) - FIND(" ", Overall!N240) - 1) &amp; ", " &amp; MID(Overall!N240, FIND(",", Overall!N240, FIND(",",Overall!N240) + 1) + 2, LEN(Overall!N240))),"")</f>
        <v>44519</v>
      </c>
      <c r="Q238" s="7">
        <f>IF(Overall!O240&lt;&gt;"",DATEVALUE(MID(Overall!O240, FIND(",", Overall!O240) + 2, FIND(" ", Overall!O240) - FIND(",", Overall!O240) - 1) &amp; " " &amp; MID(Overall!O240, FIND(" ", Overall!O240) + 1, FIND(",", Overall!O240, FIND(" ", Overall!O240)) - FIND(" ", Overall!O240) - 1) &amp; ", " &amp; MID(Overall!O240, FIND(",", Overall!O240, FIND(",",Overall!O240) + 1) + 2, LEN(Overall!O240))),"")</f>
        <v>44496</v>
      </c>
      <c r="R238" s="5">
        <f t="shared" si="6"/>
        <v>6</v>
      </c>
      <c r="S238" s="10">
        <f>IF(Overall!$A240&lt;&gt;"",IF(AND(MONTH($N238) &lt;= 1, MONTH($O238) &gt;= 1), IF($R238 &lt;&gt; "", $H238/$R238, ""), ""),"")</f>
        <v>100000</v>
      </c>
      <c r="T238" s="10">
        <f>IF(Overall!$A240&lt;&gt;"",IF(AND(MONTH($N238) &lt;= 2, MONTH($O238) &gt;= 2), IF($R238 &lt;&gt; "", $H238/$R238, ""), ""),"")</f>
        <v>100000</v>
      </c>
      <c r="U238" s="10">
        <f>IF(Overall!$A240&lt;&gt;"",IF(AND(MONTH($N238) &lt;= 3, MONTH($O238) &gt;= 3), IF($R238 &lt;&gt; "", $H238/$R238, ""), ""),"")</f>
        <v>100000</v>
      </c>
      <c r="V238" s="10">
        <f>IF(Overall!$A240&lt;&gt;"",IF(AND(MONTH($N238) &lt;= 4, MONTH($O238) &gt;= 4), IF($R238 &lt;&gt; "", $H238/$R238, ""), ""),"")</f>
        <v>100000</v>
      </c>
      <c r="W238" s="10">
        <f>IF(Overall!$A240&lt;&gt;"",IF(AND(MONTH($N238) &lt;= 5, MONTH($O238) &gt;= 5), IF($R238 &lt;&gt; "", $H238/$R238, ""), ""),"")</f>
        <v>100000</v>
      </c>
      <c r="X238" s="10">
        <f>IF(Overall!$A240&lt;&gt;"",IF(AND(MONTH($N238) &lt;= 6, MONTH($O238) &gt;= 6), IF($R238 &lt;&gt; "", $H238/$R238, ""), ""),"")</f>
        <v>100000</v>
      </c>
      <c r="Y238" s="10" t="str">
        <f>IF(Overall!$A240&lt;&gt;"",IF(AND(MONTH($N238) &lt;= 7, MONTH($O238) &gt;= 7 ), IF($R238 &lt;&gt; "", $H238/$R238, ""), ""),"")</f>
        <v/>
      </c>
      <c r="Z238" s="10" t="str">
        <f>IF(Overall!$A240&lt;&gt;"",IF(AND(MONTH($N238) &lt;= 8, MONTH($O238) &gt;= 8), IF($R238 &lt;&gt; "", $H238/$R238, ""), ""),"")</f>
        <v/>
      </c>
      <c r="AA238" s="10" t="str">
        <f>IF(Overall!$A240&lt;&gt;"",IF(AND(MONTH($N238) &lt;= 9, MONTH($O238) &gt;= 9), IF($R238 &lt;&gt; "", $H238/$R238, ""), ""),"")</f>
        <v/>
      </c>
      <c r="AB238" s="10" t="str">
        <f>IF(Overall!$A240&lt;&gt;"",IF(AND(MONTH($N238) &lt;= 10, MONTH($O238) &gt;= 10), IF($R238 &lt;&gt; "", $H238/$R238, ""), ""),"")</f>
        <v/>
      </c>
      <c r="AC238" s="10" t="str">
        <f>IF(Overall!$A240&lt;&gt;"",IF(AND(MONTH($N238) &lt;= 11, MONTH($O238) &gt;= 11), IF($R238 &lt;&gt; "", $H238/$R238, ""), ""),"")</f>
        <v/>
      </c>
      <c r="AD238" s="10" t="str">
        <f>IF(Overall!$A240&lt;&gt;"",IF(AND(MONTH($N238) &lt;= 12, MONTH($O238) &gt;= 12), IF($R238 &lt;&gt; "", $H238/$R238, ""), ""),"")</f>
        <v/>
      </c>
      <c r="AF238" s="10" t="str">
        <f ca="1">IFERROR(IF(AND(NOW()&lt;= EOMONTH(DATE(YEAR($O238),1, 1), 0), Overall!$A240&lt;&gt;"", MONTH($N238) &lt;= 1, MONTH($O238) &gt;= 1), IF($R238 &lt;&gt; "", $H238/$R238, ""), ""), "")</f>
        <v/>
      </c>
      <c r="AG238" s="10" t="str">
        <f ca="1">IFERROR(IF(AND(NOW()&lt;= EOMONTH(DATE(YEAR($O238),2, 1), 0), Overall!$A240&lt;&gt;"", MONTH($N238) &lt;= 2, MONTH($O238) &gt;= 2), IF($R238 &lt;&gt; "", $H238/$R238, ""), ""), "")</f>
        <v/>
      </c>
      <c r="AH238" s="10" t="str">
        <f ca="1">IFERROR(IF(AND(NOW()&lt;= EOMONTH(DATE(YEAR($O238),3, 1), 0), Overall!$A240&lt;&gt;"", MONTH($N238) &lt;= 3, MONTH($O238) &gt;= 3), IF($R238 &lt;&gt; "", $H238/$R238, ""), ""), "")</f>
        <v/>
      </c>
      <c r="AI238" s="10" t="str">
        <f ca="1">IFERROR(IF(AND(NOW()&lt;= EOMONTH(DATE(YEAR($O238),4, 1), 0), Overall!$A240&lt;&gt;"", MONTH($N238) &lt;= 4, MONTH($O238) &gt;= 4), IF($R238 &lt;&gt; "", $H238/$R238, ""), ""), "")</f>
        <v/>
      </c>
      <c r="AJ238" s="10" t="str">
        <f ca="1">IFERROR(IF(AND(NOW()&lt;= EOMONTH(DATE(YEAR($O238),5, 1), 0), Overall!$A240&lt;&gt;"", MONTH($N238) &lt;= 5, MONTH($O238) &gt;= 5), IF($R238 &lt;&gt; "", $H238/$R238, ""), ""), "")</f>
        <v/>
      </c>
      <c r="AK238" s="10" t="str">
        <f ca="1">IFERROR(IF(AND(NOW()&lt;= EOMONTH(DATE(YEAR($O238),6, 1), 0), Overall!$A240&lt;&gt;"", MONTH($N238) &lt;= 6, MONTH($O238) &gt;= 6), IF($R238 &lt;&gt; "", $H238/$R238, ""), ""), "")</f>
        <v/>
      </c>
      <c r="AL238" s="10" t="str">
        <f ca="1">IFERROR(IF(AND(NOW()&lt;= EOMONTH(DATE(YEAR($O238),7, 1), 0), Overall!$A240&lt;&gt;"", MONTH($N238) &lt;= 7, MONTH($O238) &gt;= 7), IF($R238 &lt;&gt; "", $H238/$R238, ""), ""), "")</f>
        <v/>
      </c>
      <c r="AM238" s="10" t="str">
        <f ca="1">IFERROR(IF(AND(NOW()&lt;= EOMONTH(DATE(YEAR($O238),8, 1), 0), Overall!$A240&lt;&gt;"", MONTH($N238) &lt;= 8, MONTH($O238) &gt;= 8), IF($R238 &lt;&gt; "", $H238/$R238, ""), ""), "")</f>
        <v/>
      </c>
      <c r="AN238" s="10" t="str">
        <f ca="1">IFERROR(IF(AND(NOW()&lt;= EOMONTH(DATE(YEAR($O238),9, 1), 0), Overall!$A240&lt;&gt;"", MONTH($N238) &lt;= 9, MONTH($O238) &gt;= 9), IF($R238 &lt;&gt; "", $H238/$R238, ""), ""), "")</f>
        <v/>
      </c>
      <c r="AO238" s="10" t="str">
        <f ca="1">IFERROR(IF(AND(NOW()&lt;= EOMONTH(DATE(YEAR($O238),10, 1), 0), Overall!$A240&lt;&gt;"", MONTH($N238) &lt;= 10, MONTH($O238) &gt;= 10), IF($R238 &lt;&gt; "", $H238/$R238, ""), ""), "")</f>
        <v/>
      </c>
      <c r="AP238" s="10" t="str">
        <f ca="1">IFERROR(IF(AND(NOW()&lt;= EOMONTH(DATE(YEAR($O238),11, 1), 0), Overall!$A240&lt;&gt;"", MONTH($N238) &lt;=11, MONTH($O238) &gt;= 11), IF($R238 &lt;&gt; "", $H238/$R238, ""), ""), "")</f>
        <v/>
      </c>
      <c r="AQ238" s="10" t="str">
        <f ca="1">IFERROR(IF(AND(NOW()&lt;= EOMONTH(DATE(YEAR($O238),12, 1), 0), Overall!$A240&lt;&gt;"", MONTH($N238) &lt;= 12, MONTH($O238) &gt;= 12), IF($R238 &lt;&gt; "", $H238/$R238, ""), ""), "")</f>
        <v/>
      </c>
      <c r="AR238" s="16">
        <f t="shared" ca="1" si="7"/>
        <v>0</v>
      </c>
    </row>
    <row r="239" spans="1:44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6">
        <f>IF(Overall!F241&lt;&gt;"",VALUE(Overall!F241),"")</f>
        <v>600000</v>
      </c>
      <c r="I239" s="6">
        <f>IF(Overall!G241&lt;&gt;"",VALUE(Overall!G241),"")</f>
        <v>65</v>
      </c>
      <c r="J239" s="6">
        <f>IF(Overall!H241&lt;&gt;"",VALUE(Overall!H241),"")</f>
        <v>0</v>
      </c>
      <c r="K239" s="6">
        <f>IF(Overall!I241&lt;&gt;"",VALUE(Overall!I241),"")</f>
        <v>2.38</v>
      </c>
      <c r="L239" s="6">
        <f>IF(Overall!J241&lt;&gt;"",VALUE(Overall!J241),"")</f>
        <v>0</v>
      </c>
      <c r="M239" s="6">
        <f>IF(Overall!K241&lt;&gt;"",VALUE(Overall!K241),"")</f>
        <v>2.38</v>
      </c>
      <c r="N239" s="7">
        <f>IF(Overall!L241&lt;&gt;"",DATEVALUE(MID(Overall!L241, FIND(",", Overall!L241) + 2, FIND(" ", Overall!L241) - FIND(",", Overall!L241) - 1) &amp; " " &amp; MID(Overall!L241, FIND(" ", Overall!L241) + 1, FIND(",", Overall!L241, FIND(" ", Overall!L241)) - FIND(" ", Overall!L241) - 1) &amp; ", " &amp; MID(Overall!L241, FIND(",", Overall!L241, FIND(",",Overall!L241) + 1) + 2, LEN(Overall!L241))),"")</f>
        <v>44562</v>
      </c>
      <c r="O239" s="7">
        <f>IF(Overall!M241&lt;&gt;"",DATEVALUE(MID(Overall!M241, FIND(",", Overall!M241) + 2, FIND(" ", Overall!M241) - FIND(",", Overall!M241) - 1) &amp; " " &amp; MID(Overall!M241, FIND(" ", Overall!M241) + 1, FIND(",", Overall!M241, FIND(" ", Overall!M241)) - FIND(" ", Overall!M241) - 1) &amp; ", " &amp; MID(Overall!M241, FIND(",", Overall!M241, FIND(",",Overall!M241) + 1) + 2, LEN(Overall!M241))),"")</f>
        <v>44742</v>
      </c>
      <c r="P239" s="7">
        <f>IF(Overall!N241&lt;&gt;"",DATEVALUE(MID(Overall!N241, FIND(",", Overall!N241) + 2, FIND(" ", Overall!N241) - FIND(",", Overall!N241) - 1) &amp; " " &amp; MID(Overall!N241, FIND(" ", Overall!N241) + 1, FIND(",", Overall!N241, FIND(" ", Overall!N241)) - FIND(" ", Overall!N241) - 1) &amp; ", " &amp; MID(Overall!N241, FIND(",", Overall!N241, FIND(",",Overall!N241) + 1) + 2, LEN(Overall!N241))),"")</f>
        <v>44519</v>
      </c>
      <c r="Q239" s="7">
        <f>IF(Overall!O241&lt;&gt;"",DATEVALUE(MID(Overall!O241, FIND(",", Overall!O241) + 2, FIND(" ", Overall!O241) - FIND(",", Overall!O241) - 1) &amp; " " &amp; MID(Overall!O241, FIND(" ", Overall!O241) + 1, FIND(",", Overall!O241, FIND(" ", Overall!O241)) - FIND(" ", Overall!O241) - 1) &amp; ", " &amp; MID(Overall!O241, FIND(",", Overall!O241, FIND(",",Overall!O241) + 1) + 2, LEN(Overall!O241))),"")</f>
        <v>44496</v>
      </c>
      <c r="R239" s="5">
        <f t="shared" si="6"/>
        <v>6</v>
      </c>
      <c r="S239" s="10">
        <f>IF(Overall!$A241&lt;&gt;"",IF(AND(MONTH($N239) &lt;= 1, MONTH($O239) &gt;= 1), IF($R239 &lt;&gt; "", $H239/$R239, ""), ""),"")</f>
        <v>100000</v>
      </c>
      <c r="T239" s="10">
        <f>IF(Overall!$A241&lt;&gt;"",IF(AND(MONTH($N239) &lt;= 2, MONTH($O239) &gt;= 2), IF($R239 &lt;&gt; "", $H239/$R239, ""), ""),"")</f>
        <v>100000</v>
      </c>
      <c r="U239" s="10">
        <f>IF(Overall!$A241&lt;&gt;"",IF(AND(MONTH($N239) &lt;= 3, MONTH($O239) &gt;= 3), IF($R239 &lt;&gt; "", $H239/$R239, ""), ""),"")</f>
        <v>100000</v>
      </c>
      <c r="V239" s="10">
        <f>IF(Overall!$A241&lt;&gt;"",IF(AND(MONTH($N239) &lt;= 4, MONTH($O239) &gt;= 4), IF($R239 &lt;&gt; "", $H239/$R239, ""), ""),"")</f>
        <v>100000</v>
      </c>
      <c r="W239" s="10">
        <f>IF(Overall!$A241&lt;&gt;"",IF(AND(MONTH($N239) &lt;= 5, MONTH($O239) &gt;= 5), IF($R239 &lt;&gt; "", $H239/$R239, ""), ""),"")</f>
        <v>100000</v>
      </c>
      <c r="X239" s="10">
        <f>IF(Overall!$A241&lt;&gt;"",IF(AND(MONTH($N239) &lt;= 6, MONTH($O239) &gt;= 6), IF($R239 &lt;&gt; "", $H239/$R239, ""), ""),"")</f>
        <v>100000</v>
      </c>
      <c r="Y239" s="10" t="str">
        <f>IF(Overall!$A241&lt;&gt;"",IF(AND(MONTH($N239) &lt;= 7, MONTH($O239) &gt;= 7 ), IF($R239 &lt;&gt; "", $H239/$R239, ""), ""),"")</f>
        <v/>
      </c>
      <c r="Z239" s="10" t="str">
        <f>IF(Overall!$A241&lt;&gt;"",IF(AND(MONTH($N239) &lt;= 8, MONTH($O239) &gt;= 8), IF($R239 &lt;&gt; "", $H239/$R239, ""), ""),"")</f>
        <v/>
      </c>
      <c r="AA239" s="10" t="str">
        <f>IF(Overall!$A241&lt;&gt;"",IF(AND(MONTH($N239) &lt;= 9, MONTH($O239) &gt;= 9), IF($R239 &lt;&gt; "", $H239/$R239, ""), ""),"")</f>
        <v/>
      </c>
      <c r="AB239" s="10" t="str">
        <f>IF(Overall!$A241&lt;&gt;"",IF(AND(MONTH($N239) &lt;= 10, MONTH($O239) &gt;= 10), IF($R239 &lt;&gt; "", $H239/$R239, ""), ""),"")</f>
        <v/>
      </c>
      <c r="AC239" s="10" t="str">
        <f>IF(Overall!$A241&lt;&gt;"",IF(AND(MONTH($N239) &lt;= 11, MONTH($O239) &gt;= 11), IF($R239 &lt;&gt; "", $H239/$R239, ""), ""),"")</f>
        <v/>
      </c>
      <c r="AD239" s="10" t="str">
        <f>IF(Overall!$A241&lt;&gt;"",IF(AND(MONTH($N239) &lt;= 12, MONTH($O239) &gt;= 12), IF($R239 &lt;&gt; "", $H239/$R239, ""), ""),"")</f>
        <v/>
      </c>
      <c r="AF239" s="10" t="str">
        <f ca="1">IFERROR(IF(AND(NOW()&lt;= EOMONTH(DATE(YEAR($O239),1, 1), 0), Overall!$A241&lt;&gt;"", MONTH($N239) &lt;= 1, MONTH($O239) &gt;= 1), IF($R239 &lt;&gt; "", $H239/$R239, ""), ""), "")</f>
        <v/>
      </c>
      <c r="AG239" s="10" t="str">
        <f ca="1">IFERROR(IF(AND(NOW()&lt;= EOMONTH(DATE(YEAR($O239),2, 1), 0), Overall!$A241&lt;&gt;"", MONTH($N239) &lt;= 2, MONTH($O239) &gt;= 2), IF($R239 &lt;&gt; "", $H239/$R239, ""), ""), "")</f>
        <v/>
      </c>
      <c r="AH239" s="10" t="str">
        <f ca="1">IFERROR(IF(AND(NOW()&lt;= EOMONTH(DATE(YEAR($O239),3, 1), 0), Overall!$A241&lt;&gt;"", MONTH($N239) &lt;= 3, MONTH($O239) &gt;= 3), IF($R239 &lt;&gt; "", $H239/$R239, ""), ""), "")</f>
        <v/>
      </c>
      <c r="AI239" s="10" t="str">
        <f ca="1">IFERROR(IF(AND(NOW()&lt;= EOMONTH(DATE(YEAR($O239),4, 1), 0), Overall!$A241&lt;&gt;"", MONTH($N239) &lt;= 4, MONTH($O239) &gt;= 4), IF($R239 &lt;&gt; "", $H239/$R239, ""), ""), "")</f>
        <v/>
      </c>
      <c r="AJ239" s="10" t="str">
        <f ca="1">IFERROR(IF(AND(NOW()&lt;= EOMONTH(DATE(YEAR($O239),5, 1), 0), Overall!$A241&lt;&gt;"", MONTH($N239) &lt;= 5, MONTH($O239) &gt;= 5), IF($R239 &lt;&gt; "", $H239/$R239, ""), ""), "")</f>
        <v/>
      </c>
      <c r="AK239" s="10" t="str">
        <f ca="1">IFERROR(IF(AND(NOW()&lt;= EOMONTH(DATE(YEAR($O239),6, 1), 0), Overall!$A241&lt;&gt;"", MONTH($N239) &lt;= 6, MONTH($O239) &gt;= 6), IF($R239 &lt;&gt; "", $H239/$R239, ""), ""), "")</f>
        <v/>
      </c>
      <c r="AL239" s="10" t="str">
        <f ca="1">IFERROR(IF(AND(NOW()&lt;= EOMONTH(DATE(YEAR($O239),7, 1), 0), Overall!$A241&lt;&gt;"", MONTH($N239) &lt;= 7, MONTH($O239) &gt;= 7), IF($R239 &lt;&gt; "", $H239/$R239, ""), ""), "")</f>
        <v/>
      </c>
      <c r="AM239" s="10" t="str">
        <f ca="1">IFERROR(IF(AND(NOW()&lt;= EOMONTH(DATE(YEAR($O239),8, 1), 0), Overall!$A241&lt;&gt;"", MONTH($N239) &lt;= 8, MONTH($O239) &gt;= 8), IF($R239 &lt;&gt; "", $H239/$R239, ""), ""), "")</f>
        <v/>
      </c>
      <c r="AN239" s="10" t="str">
        <f ca="1">IFERROR(IF(AND(NOW()&lt;= EOMONTH(DATE(YEAR($O239),9, 1), 0), Overall!$A241&lt;&gt;"", MONTH($N239) &lt;= 9, MONTH($O239) &gt;= 9), IF($R239 &lt;&gt; "", $H239/$R239, ""), ""), "")</f>
        <v/>
      </c>
      <c r="AO239" s="10" t="str">
        <f ca="1">IFERROR(IF(AND(NOW()&lt;= EOMONTH(DATE(YEAR($O239),10, 1), 0), Overall!$A241&lt;&gt;"", MONTH($N239) &lt;= 10, MONTH($O239) &gt;= 10), IF($R239 &lt;&gt; "", $H239/$R239, ""), ""), "")</f>
        <v/>
      </c>
      <c r="AP239" s="10" t="str">
        <f ca="1">IFERROR(IF(AND(NOW()&lt;= EOMONTH(DATE(YEAR($O239),11, 1), 0), Overall!$A241&lt;&gt;"", MONTH($N239) &lt;=11, MONTH($O239) &gt;= 11), IF($R239 &lt;&gt; "", $H239/$R239, ""), ""), "")</f>
        <v/>
      </c>
      <c r="AQ239" s="10" t="str">
        <f ca="1">IFERROR(IF(AND(NOW()&lt;= EOMONTH(DATE(YEAR($O239),12, 1), 0), Overall!$A241&lt;&gt;"", MONTH($N239) &lt;= 12, MONTH($O239) &gt;= 12), IF($R239 &lt;&gt; "", $H239/$R239, ""), ""), "")</f>
        <v/>
      </c>
      <c r="AR239" s="16">
        <f t="shared" ca="1" si="7"/>
        <v>0</v>
      </c>
    </row>
    <row r="240" spans="1:44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6">
        <f>IF(Overall!F242&lt;&gt;"",VALUE(Overall!F242),"")</f>
        <v>1200000</v>
      </c>
      <c r="I240" s="6">
        <f>IF(Overall!G242&lt;&gt;"",VALUE(Overall!G242),"")</f>
        <v>64</v>
      </c>
      <c r="J240" s="6">
        <f>IF(Overall!H242&lt;&gt;"",VALUE(Overall!H242),"")</f>
        <v>0</v>
      </c>
      <c r="K240" s="6">
        <f>IF(Overall!I242&lt;&gt;"",VALUE(Overall!I242),"")</f>
        <v>2.4700000000000002</v>
      </c>
      <c r="L240" s="6">
        <f>IF(Overall!J242&lt;&gt;"",VALUE(Overall!J242),"")</f>
        <v>0</v>
      </c>
      <c r="M240" s="6">
        <f>IF(Overall!K242&lt;&gt;"",VALUE(Overall!K242),"")</f>
        <v>2.4700000000000002</v>
      </c>
      <c r="N240" s="7">
        <f>IF(Overall!L242&lt;&gt;"",DATEVALUE(MID(Overall!L242, FIND(",", Overall!L242) + 2, FIND(" ", Overall!L242) - FIND(",", Overall!L242) - 1) &amp; " " &amp; MID(Overall!L242, FIND(" ", Overall!L242) + 1, FIND(",", Overall!L242, FIND(" ", Overall!L242)) - FIND(" ", Overall!L242) - 1) &amp; ", " &amp; MID(Overall!L242, FIND(",", Overall!L242, FIND(",",Overall!L242) + 1) + 2, LEN(Overall!L242))),"")</f>
        <v>44562</v>
      </c>
      <c r="O240" s="7">
        <f>IF(Overall!M242&lt;&gt;"",DATEVALUE(MID(Overall!M242, FIND(",", Overall!M242) + 2, FIND(" ", Overall!M242) - FIND(",", Overall!M242) - 1) &amp; " " &amp; MID(Overall!M242, FIND(" ", Overall!M242) + 1, FIND(",", Overall!M242, FIND(" ", Overall!M242)) - FIND(" ", Overall!M242) - 1) &amp; ", " &amp; MID(Overall!M242, FIND(",", Overall!M242, FIND(",",Overall!M242) + 1) + 2, LEN(Overall!M242))),"")</f>
        <v>44742</v>
      </c>
      <c r="P240" s="7">
        <f>IF(Overall!N242&lt;&gt;"",DATEVALUE(MID(Overall!N242, FIND(",", Overall!N242) + 2, FIND(" ", Overall!N242) - FIND(",", Overall!N242) - 1) &amp; " " &amp; MID(Overall!N242, FIND(" ", Overall!N242) + 1, FIND(",", Overall!N242, FIND(" ", Overall!N242)) - FIND(" ", Overall!N242) - 1) &amp; ", " &amp; MID(Overall!N242, FIND(",", Overall!N242, FIND(",",Overall!N242) + 1) + 2, LEN(Overall!N242))),"")</f>
        <v>44522</v>
      </c>
      <c r="Q240" s="7">
        <f>IF(Overall!O242&lt;&gt;"",DATEVALUE(MID(Overall!O242, FIND(",", Overall!O242) + 2, FIND(" ", Overall!O242) - FIND(",", Overall!O242) - 1) &amp; " " &amp; MID(Overall!O242, FIND(" ", Overall!O242) + 1, FIND(",", Overall!O242, FIND(" ", Overall!O242)) - FIND(" ", Overall!O242) - 1) &amp; ", " &amp; MID(Overall!O242, FIND(",", Overall!O242, FIND(",",Overall!O242) + 1) + 2, LEN(Overall!O242))),"")</f>
        <v>44497</v>
      </c>
      <c r="R240" s="5">
        <f t="shared" si="6"/>
        <v>6</v>
      </c>
      <c r="S240" s="10">
        <f>IF(Overall!$A242&lt;&gt;"",IF(AND(MONTH($N240) &lt;= 1, MONTH($O240) &gt;= 1), IF($R240 &lt;&gt; "", $H240/$R240, ""), ""),"")</f>
        <v>200000</v>
      </c>
      <c r="T240" s="10">
        <f>IF(Overall!$A242&lt;&gt;"",IF(AND(MONTH($N240) &lt;= 2, MONTH($O240) &gt;= 2), IF($R240 &lt;&gt; "", $H240/$R240, ""), ""),"")</f>
        <v>200000</v>
      </c>
      <c r="U240" s="10">
        <f>IF(Overall!$A242&lt;&gt;"",IF(AND(MONTH($N240) &lt;= 3, MONTH($O240) &gt;= 3), IF($R240 &lt;&gt; "", $H240/$R240, ""), ""),"")</f>
        <v>200000</v>
      </c>
      <c r="V240" s="10">
        <f>IF(Overall!$A242&lt;&gt;"",IF(AND(MONTH($N240) &lt;= 4, MONTH($O240) &gt;= 4), IF($R240 &lt;&gt; "", $H240/$R240, ""), ""),"")</f>
        <v>200000</v>
      </c>
      <c r="W240" s="10">
        <f>IF(Overall!$A242&lt;&gt;"",IF(AND(MONTH($N240) &lt;= 5, MONTH($O240) &gt;= 5), IF($R240 &lt;&gt; "", $H240/$R240, ""), ""),"")</f>
        <v>200000</v>
      </c>
      <c r="X240" s="10">
        <f>IF(Overall!$A242&lt;&gt;"",IF(AND(MONTH($N240) &lt;= 6, MONTH($O240) &gt;= 6), IF($R240 &lt;&gt; "", $H240/$R240, ""), ""),"")</f>
        <v>200000</v>
      </c>
      <c r="Y240" s="10" t="str">
        <f>IF(Overall!$A242&lt;&gt;"",IF(AND(MONTH($N240) &lt;= 7, MONTH($O240) &gt;= 7 ), IF($R240 &lt;&gt; "", $H240/$R240, ""), ""),"")</f>
        <v/>
      </c>
      <c r="Z240" s="10" t="str">
        <f>IF(Overall!$A242&lt;&gt;"",IF(AND(MONTH($N240) &lt;= 8, MONTH($O240) &gt;= 8), IF($R240 &lt;&gt; "", $H240/$R240, ""), ""),"")</f>
        <v/>
      </c>
      <c r="AA240" s="10" t="str">
        <f>IF(Overall!$A242&lt;&gt;"",IF(AND(MONTH($N240) &lt;= 9, MONTH($O240) &gt;= 9), IF($R240 &lt;&gt; "", $H240/$R240, ""), ""),"")</f>
        <v/>
      </c>
      <c r="AB240" s="10" t="str">
        <f>IF(Overall!$A242&lt;&gt;"",IF(AND(MONTH($N240) &lt;= 10, MONTH($O240) &gt;= 10), IF($R240 &lt;&gt; "", $H240/$R240, ""), ""),"")</f>
        <v/>
      </c>
      <c r="AC240" s="10" t="str">
        <f>IF(Overall!$A242&lt;&gt;"",IF(AND(MONTH($N240) &lt;= 11, MONTH($O240) &gt;= 11), IF($R240 &lt;&gt; "", $H240/$R240, ""), ""),"")</f>
        <v/>
      </c>
      <c r="AD240" s="10" t="str">
        <f>IF(Overall!$A242&lt;&gt;"",IF(AND(MONTH($N240) &lt;= 12, MONTH($O240) &gt;= 12), IF($R240 &lt;&gt; "", $H240/$R240, ""), ""),"")</f>
        <v/>
      </c>
      <c r="AF240" s="10" t="str">
        <f ca="1">IFERROR(IF(AND(NOW()&lt;= EOMONTH(DATE(YEAR($O240),1, 1), 0), Overall!$A242&lt;&gt;"", MONTH($N240) &lt;= 1, MONTH($O240) &gt;= 1), IF($R240 &lt;&gt; "", $H240/$R240, ""), ""), "")</f>
        <v/>
      </c>
      <c r="AG240" s="10" t="str">
        <f ca="1">IFERROR(IF(AND(NOW()&lt;= EOMONTH(DATE(YEAR($O240),2, 1), 0), Overall!$A242&lt;&gt;"", MONTH($N240) &lt;= 2, MONTH($O240) &gt;= 2), IF($R240 &lt;&gt; "", $H240/$R240, ""), ""), "")</f>
        <v/>
      </c>
      <c r="AH240" s="10" t="str">
        <f ca="1">IFERROR(IF(AND(NOW()&lt;= EOMONTH(DATE(YEAR($O240),3, 1), 0), Overall!$A242&lt;&gt;"", MONTH($N240) &lt;= 3, MONTH($O240) &gt;= 3), IF($R240 &lt;&gt; "", $H240/$R240, ""), ""), "")</f>
        <v/>
      </c>
      <c r="AI240" s="10" t="str">
        <f ca="1">IFERROR(IF(AND(NOW()&lt;= EOMONTH(DATE(YEAR($O240),4, 1), 0), Overall!$A242&lt;&gt;"", MONTH($N240) &lt;= 4, MONTH($O240) &gt;= 4), IF($R240 &lt;&gt; "", $H240/$R240, ""), ""), "")</f>
        <v/>
      </c>
      <c r="AJ240" s="10" t="str">
        <f ca="1">IFERROR(IF(AND(NOW()&lt;= EOMONTH(DATE(YEAR($O240),5, 1), 0), Overall!$A242&lt;&gt;"", MONTH($N240) &lt;= 5, MONTH($O240) &gt;= 5), IF($R240 &lt;&gt; "", $H240/$R240, ""), ""), "")</f>
        <v/>
      </c>
      <c r="AK240" s="10" t="str">
        <f ca="1">IFERROR(IF(AND(NOW()&lt;= EOMONTH(DATE(YEAR($O240),6, 1), 0), Overall!$A242&lt;&gt;"", MONTH($N240) &lt;= 6, MONTH($O240) &gt;= 6), IF($R240 &lt;&gt; "", $H240/$R240, ""), ""), "")</f>
        <v/>
      </c>
      <c r="AL240" s="10" t="str">
        <f ca="1">IFERROR(IF(AND(NOW()&lt;= EOMONTH(DATE(YEAR($O240),7, 1), 0), Overall!$A242&lt;&gt;"", MONTH($N240) &lt;= 7, MONTH($O240) &gt;= 7), IF($R240 &lt;&gt; "", $H240/$R240, ""), ""), "")</f>
        <v/>
      </c>
      <c r="AM240" s="10" t="str">
        <f ca="1">IFERROR(IF(AND(NOW()&lt;= EOMONTH(DATE(YEAR($O240),8, 1), 0), Overall!$A242&lt;&gt;"", MONTH($N240) &lt;= 8, MONTH($O240) &gt;= 8), IF($R240 &lt;&gt; "", $H240/$R240, ""), ""), "")</f>
        <v/>
      </c>
      <c r="AN240" s="10" t="str">
        <f ca="1">IFERROR(IF(AND(NOW()&lt;= EOMONTH(DATE(YEAR($O240),9, 1), 0), Overall!$A242&lt;&gt;"", MONTH($N240) &lt;= 9, MONTH($O240) &gt;= 9), IF($R240 &lt;&gt; "", $H240/$R240, ""), ""), "")</f>
        <v/>
      </c>
      <c r="AO240" s="10" t="str">
        <f ca="1">IFERROR(IF(AND(NOW()&lt;= EOMONTH(DATE(YEAR($O240),10, 1), 0), Overall!$A242&lt;&gt;"", MONTH($N240) &lt;= 10, MONTH($O240) &gt;= 10), IF($R240 &lt;&gt; "", $H240/$R240, ""), ""), "")</f>
        <v/>
      </c>
      <c r="AP240" s="10" t="str">
        <f ca="1">IFERROR(IF(AND(NOW()&lt;= EOMONTH(DATE(YEAR($O240),11, 1), 0), Overall!$A242&lt;&gt;"", MONTH($N240) &lt;=11, MONTH($O240) &gt;= 11), IF($R240 &lt;&gt; "", $H240/$R240, ""), ""), "")</f>
        <v/>
      </c>
      <c r="AQ240" s="10" t="str">
        <f ca="1">IFERROR(IF(AND(NOW()&lt;= EOMONTH(DATE(YEAR($O240),12, 1), 0), Overall!$A242&lt;&gt;"", MONTH($N240) &lt;= 12, MONTH($O240) &gt;= 12), IF($R240 &lt;&gt; "", $H240/$R240, ""), ""), "")</f>
        <v/>
      </c>
      <c r="AR240" s="16">
        <f t="shared" ca="1" si="7"/>
        <v>0</v>
      </c>
    </row>
    <row r="241" spans="1:44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6">
        <f>IF(Overall!F243&lt;&gt;"",VALUE(Overall!F243),"")</f>
        <v>1200000</v>
      </c>
      <c r="I241" s="6">
        <f>IF(Overall!G243&lt;&gt;"",VALUE(Overall!G243),"")</f>
        <v>64</v>
      </c>
      <c r="J241" s="6">
        <f>IF(Overall!H243&lt;&gt;"",VALUE(Overall!H243),"")</f>
        <v>0</v>
      </c>
      <c r="K241" s="6">
        <f>IF(Overall!I243&lt;&gt;"",VALUE(Overall!I243),"")</f>
        <v>2.4700000000000002</v>
      </c>
      <c r="L241" s="6">
        <f>IF(Overall!J243&lt;&gt;"",VALUE(Overall!J243),"")</f>
        <v>0</v>
      </c>
      <c r="M241" s="6">
        <f>IF(Overall!K243&lt;&gt;"",VALUE(Overall!K243),"")</f>
        <v>2.4700000000000002</v>
      </c>
      <c r="N241" s="7">
        <f>IF(Overall!L243&lt;&gt;"",DATEVALUE(MID(Overall!L243, FIND(",", Overall!L243) + 2, FIND(" ", Overall!L243) - FIND(",", Overall!L243) - 1) &amp; " " &amp; MID(Overall!L243, FIND(" ", Overall!L243) + 1, FIND(",", Overall!L243, FIND(" ", Overall!L243)) - FIND(" ", Overall!L243) - 1) &amp; ", " &amp; MID(Overall!L243, FIND(",", Overall!L243, FIND(",",Overall!L243) + 1) + 2, LEN(Overall!L243))),"")</f>
        <v>44562</v>
      </c>
      <c r="O241" s="7">
        <f>IF(Overall!M243&lt;&gt;"",DATEVALUE(MID(Overall!M243, FIND(",", Overall!M243) + 2, FIND(" ", Overall!M243) - FIND(",", Overall!M243) - 1) &amp; " " &amp; MID(Overall!M243, FIND(" ", Overall!M243) + 1, FIND(",", Overall!M243, FIND(" ", Overall!M243)) - FIND(" ", Overall!M243) - 1) &amp; ", " &amp; MID(Overall!M243, FIND(",", Overall!M243, FIND(",",Overall!M243) + 1) + 2, LEN(Overall!M243))),"")</f>
        <v>44742</v>
      </c>
      <c r="P241" s="7">
        <f>IF(Overall!N243&lt;&gt;"",DATEVALUE(MID(Overall!N243, FIND(",", Overall!N243) + 2, FIND(" ", Overall!N243) - FIND(",", Overall!N243) - 1) &amp; " " &amp; MID(Overall!N243, FIND(" ", Overall!N243) + 1, FIND(",", Overall!N243, FIND(" ", Overall!N243)) - FIND(" ", Overall!N243) - 1) &amp; ", " &amp; MID(Overall!N243, FIND(",", Overall!N243, FIND(",",Overall!N243) + 1) + 2, LEN(Overall!N243))),"")</f>
        <v>44522</v>
      </c>
      <c r="Q241" s="7">
        <f>IF(Overall!O243&lt;&gt;"",DATEVALUE(MID(Overall!O243, FIND(",", Overall!O243) + 2, FIND(" ", Overall!O243) - FIND(",", Overall!O243) - 1) &amp; " " &amp; MID(Overall!O243, FIND(" ", Overall!O243) + 1, FIND(",", Overall!O243, FIND(" ", Overall!O243)) - FIND(" ", Overall!O243) - 1) &amp; ", " &amp; MID(Overall!O243, FIND(",", Overall!O243, FIND(",",Overall!O243) + 1) + 2, LEN(Overall!O243))),"")</f>
        <v>44497</v>
      </c>
      <c r="R241" s="5">
        <f t="shared" si="6"/>
        <v>6</v>
      </c>
      <c r="S241" s="10">
        <f>IF(Overall!$A243&lt;&gt;"",IF(AND(MONTH($N241) &lt;= 1, MONTH($O241) &gt;= 1), IF($R241 &lt;&gt; "", $H241/$R241, ""), ""),"")</f>
        <v>200000</v>
      </c>
      <c r="T241" s="10">
        <f>IF(Overall!$A243&lt;&gt;"",IF(AND(MONTH($N241) &lt;= 2, MONTH($O241) &gt;= 2), IF($R241 &lt;&gt; "", $H241/$R241, ""), ""),"")</f>
        <v>200000</v>
      </c>
      <c r="U241" s="10">
        <f>IF(Overall!$A243&lt;&gt;"",IF(AND(MONTH($N241) &lt;= 3, MONTH($O241) &gt;= 3), IF($R241 &lt;&gt; "", $H241/$R241, ""), ""),"")</f>
        <v>200000</v>
      </c>
      <c r="V241" s="10">
        <f>IF(Overall!$A243&lt;&gt;"",IF(AND(MONTH($N241) &lt;= 4, MONTH($O241) &gt;= 4), IF($R241 &lt;&gt; "", $H241/$R241, ""), ""),"")</f>
        <v>200000</v>
      </c>
      <c r="W241" s="10">
        <f>IF(Overall!$A243&lt;&gt;"",IF(AND(MONTH($N241) &lt;= 5, MONTH($O241) &gt;= 5), IF($R241 &lt;&gt; "", $H241/$R241, ""), ""),"")</f>
        <v>200000</v>
      </c>
      <c r="X241" s="10">
        <f>IF(Overall!$A243&lt;&gt;"",IF(AND(MONTH($N241) &lt;= 6, MONTH($O241) &gt;= 6), IF($R241 &lt;&gt; "", $H241/$R241, ""), ""),"")</f>
        <v>200000</v>
      </c>
      <c r="Y241" s="10" t="str">
        <f>IF(Overall!$A243&lt;&gt;"",IF(AND(MONTH($N241) &lt;= 7, MONTH($O241) &gt;= 7 ), IF($R241 &lt;&gt; "", $H241/$R241, ""), ""),"")</f>
        <v/>
      </c>
      <c r="Z241" s="10" t="str">
        <f>IF(Overall!$A243&lt;&gt;"",IF(AND(MONTH($N241) &lt;= 8, MONTH($O241) &gt;= 8), IF($R241 &lt;&gt; "", $H241/$R241, ""), ""),"")</f>
        <v/>
      </c>
      <c r="AA241" s="10" t="str">
        <f>IF(Overall!$A243&lt;&gt;"",IF(AND(MONTH($N241) &lt;= 9, MONTH($O241) &gt;= 9), IF($R241 &lt;&gt; "", $H241/$R241, ""), ""),"")</f>
        <v/>
      </c>
      <c r="AB241" s="10" t="str">
        <f>IF(Overall!$A243&lt;&gt;"",IF(AND(MONTH($N241) &lt;= 10, MONTH($O241) &gt;= 10), IF($R241 &lt;&gt; "", $H241/$R241, ""), ""),"")</f>
        <v/>
      </c>
      <c r="AC241" s="10" t="str">
        <f>IF(Overall!$A243&lt;&gt;"",IF(AND(MONTH($N241) &lt;= 11, MONTH($O241) &gt;= 11), IF($R241 &lt;&gt; "", $H241/$R241, ""), ""),"")</f>
        <v/>
      </c>
      <c r="AD241" s="10" t="str">
        <f>IF(Overall!$A243&lt;&gt;"",IF(AND(MONTH($N241) &lt;= 12, MONTH($O241) &gt;= 12), IF($R241 &lt;&gt; "", $H241/$R241, ""), ""),"")</f>
        <v/>
      </c>
      <c r="AF241" s="10" t="str">
        <f ca="1">IFERROR(IF(AND(NOW()&lt;= EOMONTH(DATE(YEAR($O241),1, 1), 0), Overall!$A243&lt;&gt;"", MONTH($N241) &lt;= 1, MONTH($O241) &gt;= 1), IF($R241 &lt;&gt; "", $H241/$R241, ""), ""), "")</f>
        <v/>
      </c>
      <c r="AG241" s="10" t="str">
        <f ca="1">IFERROR(IF(AND(NOW()&lt;= EOMONTH(DATE(YEAR($O241),2, 1), 0), Overall!$A243&lt;&gt;"", MONTH($N241) &lt;= 2, MONTH($O241) &gt;= 2), IF($R241 &lt;&gt; "", $H241/$R241, ""), ""), "")</f>
        <v/>
      </c>
      <c r="AH241" s="10" t="str">
        <f ca="1">IFERROR(IF(AND(NOW()&lt;= EOMONTH(DATE(YEAR($O241),3, 1), 0), Overall!$A243&lt;&gt;"", MONTH($N241) &lt;= 3, MONTH($O241) &gt;= 3), IF($R241 &lt;&gt; "", $H241/$R241, ""), ""), "")</f>
        <v/>
      </c>
      <c r="AI241" s="10" t="str">
        <f ca="1">IFERROR(IF(AND(NOW()&lt;= EOMONTH(DATE(YEAR($O241),4, 1), 0), Overall!$A243&lt;&gt;"", MONTH($N241) &lt;= 4, MONTH($O241) &gt;= 4), IF($R241 &lt;&gt; "", $H241/$R241, ""), ""), "")</f>
        <v/>
      </c>
      <c r="AJ241" s="10" t="str">
        <f ca="1">IFERROR(IF(AND(NOW()&lt;= EOMONTH(DATE(YEAR($O241),5, 1), 0), Overall!$A243&lt;&gt;"", MONTH($N241) &lt;= 5, MONTH($O241) &gt;= 5), IF($R241 &lt;&gt; "", $H241/$R241, ""), ""), "")</f>
        <v/>
      </c>
      <c r="AK241" s="10" t="str">
        <f ca="1">IFERROR(IF(AND(NOW()&lt;= EOMONTH(DATE(YEAR($O241),6, 1), 0), Overall!$A243&lt;&gt;"", MONTH($N241) &lt;= 6, MONTH($O241) &gt;= 6), IF($R241 &lt;&gt; "", $H241/$R241, ""), ""), "")</f>
        <v/>
      </c>
      <c r="AL241" s="10" t="str">
        <f ca="1">IFERROR(IF(AND(NOW()&lt;= EOMONTH(DATE(YEAR($O241),7, 1), 0), Overall!$A243&lt;&gt;"", MONTH($N241) &lt;= 7, MONTH($O241) &gt;= 7), IF($R241 &lt;&gt; "", $H241/$R241, ""), ""), "")</f>
        <v/>
      </c>
      <c r="AM241" s="10" t="str">
        <f ca="1">IFERROR(IF(AND(NOW()&lt;= EOMONTH(DATE(YEAR($O241),8, 1), 0), Overall!$A243&lt;&gt;"", MONTH($N241) &lt;= 8, MONTH($O241) &gt;= 8), IF($R241 &lt;&gt; "", $H241/$R241, ""), ""), "")</f>
        <v/>
      </c>
      <c r="AN241" s="10" t="str">
        <f ca="1">IFERROR(IF(AND(NOW()&lt;= EOMONTH(DATE(YEAR($O241),9, 1), 0), Overall!$A243&lt;&gt;"", MONTH($N241) &lt;= 9, MONTH($O241) &gt;= 9), IF($R241 &lt;&gt; "", $H241/$R241, ""), ""), "")</f>
        <v/>
      </c>
      <c r="AO241" s="10" t="str">
        <f ca="1">IFERROR(IF(AND(NOW()&lt;= EOMONTH(DATE(YEAR($O241),10, 1), 0), Overall!$A243&lt;&gt;"", MONTH($N241) &lt;= 10, MONTH($O241) &gt;= 10), IF($R241 &lt;&gt; "", $H241/$R241, ""), ""), "")</f>
        <v/>
      </c>
      <c r="AP241" s="10" t="str">
        <f ca="1">IFERROR(IF(AND(NOW()&lt;= EOMONTH(DATE(YEAR($O241),11, 1), 0), Overall!$A243&lt;&gt;"", MONTH($N241) &lt;=11, MONTH($O241) &gt;= 11), IF($R241 &lt;&gt; "", $H241/$R241, ""), ""), "")</f>
        <v/>
      </c>
      <c r="AQ241" s="10" t="str">
        <f ca="1">IFERROR(IF(AND(NOW()&lt;= EOMONTH(DATE(YEAR($O241),12, 1), 0), Overall!$A243&lt;&gt;"", MONTH($N241) &lt;= 12, MONTH($O241) &gt;= 12), IF($R241 &lt;&gt; "", $H241/$R241, ""), ""), "")</f>
        <v/>
      </c>
      <c r="AR241" s="16">
        <f t="shared" ca="1" si="7"/>
        <v>0</v>
      </c>
    </row>
    <row r="242" spans="1:44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6">
        <f>IF(Overall!F244&lt;&gt;"",VALUE(Overall!F244),"")</f>
        <v>600000</v>
      </c>
      <c r="I242" s="6">
        <f>IF(Overall!G244&lt;&gt;"",VALUE(Overall!G244),"")</f>
        <v>63</v>
      </c>
      <c r="J242" s="6">
        <f>IF(Overall!H244&lt;&gt;"",VALUE(Overall!H244),"")</f>
        <v>0</v>
      </c>
      <c r="K242" s="6">
        <f>IF(Overall!I244&lt;&gt;"",VALUE(Overall!I244),"")</f>
        <v>2.35</v>
      </c>
      <c r="L242" s="6">
        <f>IF(Overall!J244&lt;&gt;"",VALUE(Overall!J244),"")</f>
        <v>0</v>
      </c>
      <c r="M242" s="6">
        <f>IF(Overall!K244&lt;&gt;"",VALUE(Overall!K244),"")</f>
        <v>2.35</v>
      </c>
      <c r="N242" s="7">
        <f>IF(Overall!L244&lt;&gt;"",DATEVALUE(MID(Overall!L244, FIND(",", Overall!L244) + 2, FIND(" ", Overall!L244) - FIND(",", Overall!L244) - 1) &amp; " " &amp; MID(Overall!L244, FIND(" ", Overall!L244) + 1, FIND(",", Overall!L244, FIND(" ", Overall!L244)) - FIND(" ", Overall!L244) - 1) &amp; ", " &amp; MID(Overall!L244, FIND(",", Overall!L244, FIND(",",Overall!L244) + 1) + 2, LEN(Overall!L244))),"")</f>
        <v>44562</v>
      </c>
      <c r="O242" s="7">
        <f>IF(Overall!M244&lt;&gt;"",DATEVALUE(MID(Overall!M244, FIND(",", Overall!M244) + 2, FIND(" ", Overall!M244) - FIND(",", Overall!M244) - 1) &amp; " " &amp; MID(Overall!M244, FIND(" ", Overall!M244) + 1, FIND(",", Overall!M244, FIND(" ", Overall!M244)) - FIND(" ", Overall!M244) - 1) &amp; ", " &amp; MID(Overall!M244, FIND(",", Overall!M244, FIND(",",Overall!M244) + 1) + 2, LEN(Overall!M244))),"")</f>
        <v>44742</v>
      </c>
      <c r="P242" s="7">
        <f>IF(Overall!N244&lt;&gt;"",DATEVALUE(MID(Overall!N244, FIND(",", Overall!N244) + 2, FIND(" ", Overall!N244) - FIND(",", Overall!N244) - 1) &amp; " " &amp; MID(Overall!N244, FIND(" ", Overall!N244) + 1, FIND(",", Overall!N244, FIND(" ", Overall!N244)) - FIND(" ", Overall!N244) - 1) &amp; ", " &amp; MID(Overall!N244, FIND(",", Overall!N244, FIND(",",Overall!N244) + 1) + 2, LEN(Overall!N244))),"")</f>
        <v>44522</v>
      </c>
      <c r="Q242" s="7">
        <f>IF(Overall!O244&lt;&gt;"",DATEVALUE(MID(Overall!O244, FIND(",", Overall!O244) + 2, FIND(" ", Overall!O244) - FIND(",", Overall!O244) - 1) &amp; " " &amp; MID(Overall!O244, FIND(" ", Overall!O244) + 1, FIND(",", Overall!O244, FIND(" ", Overall!O244)) - FIND(" ", Overall!O244) - 1) &amp; ", " &amp; MID(Overall!O244, FIND(",", Overall!O244, FIND(",",Overall!O244) + 1) + 2, LEN(Overall!O244))),"")</f>
        <v>44497</v>
      </c>
      <c r="R242" s="5">
        <f t="shared" si="6"/>
        <v>6</v>
      </c>
      <c r="S242" s="10">
        <f>IF(Overall!$A244&lt;&gt;"",IF(AND(MONTH($N242) &lt;= 1, MONTH($O242) &gt;= 1), IF($R242 &lt;&gt; "", $H242/$R242, ""), ""),"")</f>
        <v>100000</v>
      </c>
      <c r="T242" s="10">
        <f>IF(Overall!$A244&lt;&gt;"",IF(AND(MONTH($N242) &lt;= 2, MONTH($O242) &gt;= 2), IF($R242 &lt;&gt; "", $H242/$R242, ""), ""),"")</f>
        <v>100000</v>
      </c>
      <c r="U242" s="10">
        <f>IF(Overall!$A244&lt;&gt;"",IF(AND(MONTH($N242) &lt;= 3, MONTH($O242) &gt;= 3), IF($R242 &lt;&gt; "", $H242/$R242, ""), ""),"")</f>
        <v>100000</v>
      </c>
      <c r="V242" s="10">
        <f>IF(Overall!$A244&lt;&gt;"",IF(AND(MONTH($N242) &lt;= 4, MONTH($O242) &gt;= 4), IF($R242 &lt;&gt; "", $H242/$R242, ""), ""),"")</f>
        <v>100000</v>
      </c>
      <c r="W242" s="10">
        <f>IF(Overall!$A244&lt;&gt;"",IF(AND(MONTH($N242) &lt;= 5, MONTH($O242) &gt;= 5), IF($R242 &lt;&gt; "", $H242/$R242, ""), ""),"")</f>
        <v>100000</v>
      </c>
      <c r="X242" s="10">
        <f>IF(Overall!$A244&lt;&gt;"",IF(AND(MONTH($N242) &lt;= 6, MONTH($O242) &gt;= 6), IF($R242 &lt;&gt; "", $H242/$R242, ""), ""),"")</f>
        <v>100000</v>
      </c>
      <c r="Y242" s="10" t="str">
        <f>IF(Overall!$A244&lt;&gt;"",IF(AND(MONTH($N242) &lt;= 7, MONTH($O242) &gt;= 7 ), IF($R242 &lt;&gt; "", $H242/$R242, ""), ""),"")</f>
        <v/>
      </c>
      <c r="Z242" s="10" t="str">
        <f>IF(Overall!$A244&lt;&gt;"",IF(AND(MONTH($N242) &lt;= 8, MONTH($O242) &gt;= 8), IF($R242 &lt;&gt; "", $H242/$R242, ""), ""),"")</f>
        <v/>
      </c>
      <c r="AA242" s="10" t="str">
        <f>IF(Overall!$A244&lt;&gt;"",IF(AND(MONTH($N242) &lt;= 9, MONTH($O242) &gt;= 9), IF($R242 &lt;&gt; "", $H242/$R242, ""), ""),"")</f>
        <v/>
      </c>
      <c r="AB242" s="10" t="str">
        <f>IF(Overall!$A244&lt;&gt;"",IF(AND(MONTH($N242) &lt;= 10, MONTH($O242) &gt;= 10), IF($R242 &lt;&gt; "", $H242/$R242, ""), ""),"")</f>
        <v/>
      </c>
      <c r="AC242" s="10" t="str">
        <f>IF(Overall!$A244&lt;&gt;"",IF(AND(MONTH($N242) &lt;= 11, MONTH($O242) &gt;= 11), IF($R242 &lt;&gt; "", $H242/$R242, ""), ""),"")</f>
        <v/>
      </c>
      <c r="AD242" s="10" t="str">
        <f>IF(Overall!$A244&lt;&gt;"",IF(AND(MONTH($N242) &lt;= 12, MONTH($O242) &gt;= 12), IF($R242 &lt;&gt; "", $H242/$R242, ""), ""),"")</f>
        <v/>
      </c>
      <c r="AF242" s="10" t="str">
        <f ca="1">IFERROR(IF(AND(NOW()&lt;= EOMONTH(DATE(YEAR($O242),1, 1), 0), Overall!$A244&lt;&gt;"", MONTH($N242) &lt;= 1, MONTH($O242) &gt;= 1), IF($R242 &lt;&gt; "", $H242/$R242, ""), ""), "")</f>
        <v/>
      </c>
      <c r="AG242" s="10" t="str">
        <f ca="1">IFERROR(IF(AND(NOW()&lt;= EOMONTH(DATE(YEAR($O242),2, 1), 0), Overall!$A244&lt;&gt;"", MONTH($N242) &lt;= 2, MONTH($O242) &gt;= 2), IF($R242 &lt;&gt; "", $H242/$R242, ""), ""), "")</f>
        <v/>
      </c>
      <c r="AH242" s="10" t="str">
        <f ca="1">IFERROR(IF(AND(NOW()&lt;= EOMONTH(DATE(YEAR($O242),3, 1), 0), Overall!$A244&lt;&gt;"", MONTH($N242) &lt;= 3, MONTH($O242) &gt;= 3), IF($R242 &lt;&gt; "", $H242/$R242, ""), ""), "")</f>
        <v/>
      </c>
      <c r="AI242" s="10" t="str">
        <f ca="1">IFERROR(IF(AND(NOW()&lt;= EOMONTH(DATE(YEAR($O242),4, 1), 0), Overall!$A244&lt;&gt;"", MONTH($N242) &lt;= 4, MONTH($O242) &gt;= 4), IF($R242 &lt;&gt; "", $H242/$R242, ""), ""), "")</f>
        <v/>
      </c>
      <c r="AJ242" s="10" t="str">
        <f ca="1">IFERROR(IF(AND(NOW()&lt;= EOMONTH(DATE(YEAR($O242),5, 1), 0), Overall!$A244&lt;&gt;"", MONTH($N242) &lt;= 5, MONTH($O242) &gt;= 5), IF($R242 &lt;&gt; "", $H242/$R242, ""), ""), "")</f>
        <v/>
      </c>
      <c r="AK242" s="10" t="str">
        <f ca="1">IFERROR(IF(AND(NOW()&lt;= EOMONTH(DATE(YEAR($O242),6, 1), 0), Overall!$A244&lt;&gt;"", MONTH($N242) &lt;= 6, MONTH($O242) &gt;= 6), IF($R242 &lt;&gt; "", $H242/$R242, ""), ""), "")</f>
        <v/>
      </c>
      <c r="AL242" s="10" t="str">
        <f ca="1">IFERROR(IF(AND(NOW()&lt;= EOMONTH(DATE(YEAR($O242),7, 1), 0), Overall!$A244&lt;&gt;"", MONTH($N242) &lt;= 7, MONTH($O242) &gt;= 7), IF($R242 &lt;&gt; "", $H242/$R242, ""), ""), "")</f>
        <v/>
      </c>
      <c r="AM242" s="10" t="str">
        <f ca="1">IFERROR(IF(AND(NOW()&lt;= EOMONTH(DATE(YEAR($O242),8, 1), 0), Overall!$A244&lt;&gt;"", MONTH($N242) &lt;= 8, MONTH($O242) &gt;= 8), IF($R242 &lt;&gt; "", $H242/$R242, ""), ""), "")</f>
        <v/>
      </c>
      <c r="AN242" s="10" t="str">
        <f ca="1">IFERROR(IF(AND(NOW()&lt;= EOMONTH(DATE(YEAR($O242),9, 1), 0), Overall!$A244&lt;&gt;"", MONTH($N242) &lt;= 9, MONTH($O242) &gt;= 9), IF($R242 &lt;&gt; "", $H242/$R242, ""), ""), "")</f>
        <v/>
      </c>
      <c r="AO242" s="10" t="str">
        <f ca="1">IFERROR(IF(AND(NOW()&lt;= EOMONTH(DATE(YEAR($O242),10, 1), 0), Overall!$A244&lt;&gt;"", MONTH($N242) &lt;= 10, MONTH($O242) &gt;= 10), IF($R242 &lt;&gt; "", $H242/$R242, ""), ""), "")</f>
        <v/>
      </c>
      <c r="AP242" s="10" t="str">
        <f ca="1">IFERROR(IF(AND(NOW()&lt;= EOMONTH(DATE(YEAR($O242),11, 1), 0), Overall!$A244&lt;&gt;"", MONTH($N242) &lt;=11, MONTH($O242) &gt;= 11), IF($R242 &lt;&gt; "", $H242/$R242, ""), ""), "")</f>
        <v/>
      </c>
      <c r="AQ242" s="10" t="str">
        <f ca="1">IFERROR(IF(AND(NOW()&lt;= EOMONTH(DATE(YEAR($O242),12, 1), 0), Overall!$A244&lt;&gt;"", MONTH($N242) &lt;= 12, MONTH($O242) &gt;= 12), IF($R242 &lt;&gt; "", $H242/$R242, ""), ""), "")</f>
        <v/>
      </c>
      <c r="AR242" s="16">
        <f t="shared" ca="1" si="7"/>
        <v>0</v>
      </c>
    </row>
    <row r="243" spans="1:44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6">
        <f>IF(Overall!F245&lt;&gt;"",VALUE(Overall!F245),"")</f>
        <v>600000</v>
      </c>
      <c r="I243" s="6">
        <f>IF(Overall!G245&lt;&gt;"",VALUE(Overall!G245),"")</f>
        <v>63</v>
      </c>
      <c r="J243" s="6">
        <f>IF(Overall!H245&lt;&gt;"",VALUE(Overall!H245),"")</f>
        <v>0</v>
      </c>
      <c r="K243" s="6">
        <f>IF(Overall!I245&lt;&gt;"",VALUE(Overall!I245),"")</f>
        <v>2.38</v>
      </c>
      <c r="L243" s="6">
        <f>IF(Overall!J245&lt;&gt;"",VALUE(Overall!J245),"")</f>
        <v>0</v>
      </c>
      <c r="M243" s="6">
        <f>IF(Overall!K245&lt;&gt;"",VALUE(Overall!K245),"")</f>
        <v>2.38</v>
      </c>
      <c r="N243" s="7">
        <f>IF(Overall!L245&lt;&gt;"",DATEVALUE(MID(Overall!L245, FIND(",", Overall!L245) + 2, FIND(" ", Overall!L245) - FIND(",", Overall!L245) - 1) &amp; " " &amp; MID(Overall!L245, FIND(" ", Overall!L245) + 1, FIND(",", Overall!L245, FIND(" ", Overall!L245)) - FIND(" ", Overall!L245) - 1) &amp; ", " &amp; MID(Overall!L245, FIND(",", Overall!L245, FIND(",",Overall!L245) + 1) + 2, LEN(Overall!L245))),"")</f>
        <v>44562</v>
      </c>
      <c r="O243" s="7">
        <f>IF(Overall!M245&lt;&gt;"",DATEVALUE(MID(Overall!M245, FIND(",", Overall!M245) + 2, FIND(" ", Overall!M245) - FIND(",", Overall!M245) - 1) &amp; " " &amp; MID(Overall!M245, FIND(" ", Overall!M245) + 1, FIND(",", Overall!M245, FIND(" ", Overall!M245)) - FIND(" ", Overall!M245) - 1) &amp; ", " &amp; MID(Overall!M245, FIND(",", Overall!M245, FIND(",",Overall!M245) + 1) + 2, LEN(Overall!M245))),"")</f>
        <v>44742</v>
      </c>
      <c r="P243" s="7">
        <f>IF(Overall!N245&lt;&gt;"",DATEVALUE(MID(Overall!N245, FIND(",", Overall!N245) + 2, FIND(" ", Overall!N245) - FIND(",", Overall!N245) - 1) &amp; " " &amp; MID(Overall!N245, FIND(" ", Overall!N245) + 1, FIND(",", Overall!N245, FIND(" ", Overall!N245)) - FIND(" ", Overall!N245) - 1) &amp; ", " &amp; MID(Overall!N245, FIND(",", Overall!N245, FIND(",",Overall!N245) + 1) + 2, LEN(Overall!N245))),"")</f>
        <v>44522</v>
      </c>
      <c r="Q243" s="7">
        <f>IF(Overall!O245&lt;&gt;"",DATEVALUE(MID(Overall!O245, FIND(",", Overall!O245) + 2, FIND(" ", Overall!O245) - FIND(",", Overall!O245) - 1) &amp; " " &amp; MID(Overall!O245, FIND(" ", Overall!O245) + 1, FIND(",", Overall!O245, FIND(" ", Overall!O245)) - FIND(" ", Overall!O245) - 1) &amp; ", " &amp; MID(Overall!O245, FIND(",", Overall!O245, FIND(",",Overall!O245) + 1) + 2, LEN(Overall!O245))),"")</f>
        <v>44497</v>
      </c>
      <c r="R243" s="5">
        <f t="shared" si="6"/>
        <v>6</v>
      </c>
      <c r="S243" s="10">
        <f>IF(Overall!$A245&lt;&gt;"",IF(AND(MONTH($N243) &lt;= 1, MONTH($O243) &gt;= 1), IF($R243 &lt;&gt; "", $H243/$R243, ""), ""),"")</f>
        <v>100000</v>
      </c>
      <c r="T243" s="10">
        <f>IF(Overall!$A245&lt;&gt;"",IF(AND(MONTH($N243) &lt;= 2, MONTH($O243) &gt;= 2), IF($R243 &lt;&gt; "", $H243/$R243, ""), ""),"")</f>
        <v>100000</v>
      </c>
      <c r="U243" s="10">
        <f>IF(Overall!$A245&lt;&gt;"",IF(AND(MONTH($N243) &lt;= 3, MONTH($O243) &gt;= 3), IF($R243 &lt;&gt; "", $H243/$R243, ""), ""),"")</f>
        <v>100000</v>
      </c>
      <c r="V243" s="10">
        <f>IF(Overall!$A245&lt;&gt;"",IF(AND(MONTH($N243) &lt;= 4, MONTH($O243) &gt;= 4), IF($R243 &lt;&gt; "", $H243/$R243, ""), ""),"")</f>
        <v>100000</v>
      </c>
      <c r="W243" s="10">
        <f>IF(Overall!$A245&lt;&gt;"",IF(AND(MONTH($N243) &lt;= 5, MONTH($O243) &gt;= 5), IF($R243 &lt;&gt; "", $H243/$R243, ""), ""),"")</f>
        <v>100000</v>
      </c>
      <c r="X243" s="10">
        <f>IF(Overall!$A245&lt;&gt;"",IF(AND(MONTH($N243) &lt;= 6, MONTH($O243) &gt;= 6), IF($R243 &lt;&gt; "", $H243/$R243, ""), ""),"")</f>
        <v>100000</v>
      </c>
      <c r="Y243" s="10" t="str">
        <f>IF(Overall!$A245&lt;&gt;"",IF(AND(MONTH($N243) &lt;= 7, MONTH($O243) &gt;= 7 ), IF($R243 &lt;&gt; "", $H243/$R243, ""), ""),"")</f>
        <v/>
      </c>
      <c r="Z243" s="10" t="str">
        <f>IF(Overall!$A245&lt;&gt;"",IF(AND(MONTH($N243) &lt;= 8, MONTH($O243) &gt;= 8), IF($R243 &lt;&gt; "", $H243/$R243, ""), ""),"")</f>
        <v/>
      </c>
      <c r="AA243" s="10" t="str">
        <f>IF(Overall!$A245&lt;&gt;"",IF(AND(MONTH($N243) &lt;= 9, MONTH($O243) &gt;= 9), IF($R243 &lt;&gt; "", $H243/$R243, ""), ""),"")</f>
        <v/>
      </c>
      <c r="AB243" s="10" t="str">
        <f>IF(Overall!$A245&lt;&gt;"",IF(AND(MONTH($N243) &lt;= 10, MONTH($O243) &gt;= 10), IF($R243 &lt;&gt; "", $H243/$R243, ""), ""),"")</f>
        <v/>
      </c>
      <c r="AC243" s="10" t="str">
        <f>IF(Overall!$A245&lt;&gt;"",IF(AND(MONTH($N243) &lt;= 11, MONTH($O243) &gt;= 11), IF($R243 &lt;&gt; "", $H243/$R243, ""), ""),"")</f>
        <v/>
      </c>
      <c r="AD243" s="10" t="str">
        <f>IF(Overall!$A245&lt;&gt;"",IF(AND(MONTH($N243) &lt;= 12, MONTH($O243) &gt;= 12), IF($R243 &lt;&gt; "", $H243/$R243, ""), ""),"")</f>
        <v/>
      </c>
      <c r="AF243" s="10" t="str">
        <f ca="1">IFERROR(IF(AND(NOW()&lt;= EOMONTH(DATE(YEAR($O243),1, 1), 0), Overall!$A245&lt;&gt;"", MONTH($N243) &lt;= 1, MONTH($O243) &gt;= 1), IF($R243 &lt;&gt; "", $H243/$R243, ""), ""), "")</f>
        <v/>
      </c>
      <c r="AG243" s="10" t="str">
        <f ca="1">IFERROR(IF(AND(NOW()&lt;= EOMONTH(DATE(YEAR($O243),2, 1), 0), Overall!$A245&lt;&gt;"", MONTH($N243) &lt;= 2, MONTH($O243) &gt;= 2), IF($R243 &lt;&gt; "", $H243/$R243, ""), ""), "")</f>
        <v/>
      </c>
      <c r="AH243" s="10" t="str">
        <f ca="1">IFERROR(IF(AND(NOW()&lt;= EOMONTH(DATE(YEAR($O243),3, 1), 0), Overall!$A245&lt;&gt;"", MONTH($N243) &lt;= 3, MONTH($O243) &gt;= 3), IF($R243 &lt;&gt; "", $H243/$R243, ""), ""), "")</f>
        <v/>
      </c>
      <c r="AI243" s="10" t="str">
        <f ca="1">IFERROR(IF(AND(NOW()&lt;= EOMONTH(DATE(YEAR($O243),4, 1), 0), Overall!$A245&lt;&gt;"", MONTH($N243) &lt;= 4, MONTH($O243) &gt;= 4), IF($R243 &lt;&gt; "", $H243/$R243, ""), ""), "")</f>
        <v/>
      </c>
      <c r="AJ243" s="10" t="str">
        <f ca="1">IFERROR(IF(AND(NOW()&lt;= EOMONTH(DATE(YEAR($O243),5, 1), 0), Overall!$A245&lt;&gt;"", MONTH($N243) &lt;= 5, MONTH($O243) &gt;= 5), IF($R243 &lt;&gt; "", $H243/$R243, ""), ""), "")</f>
        <v/>
      </c>
      <c r="AK243" s="10" t="str">
        <f ca="1">IFERROR(IF(AND(NOW()&lt;= EOMONTH(DATE(YEAR($O243),6, 1), 0), Overall!$A245&lt;&gt;"", MONTH($N243) &lt;= 6, MONTH($O243) &gt;= 6), IF($R243 &lt;&gt; "", $H243/$R243, ""), ""), "")</f>
        <v/>
      </c>
      <c r="AL243" s="10" t="str">
        <f ca="1">IFERROR(IF(AND(NOW()&lt;= EOMONTH(DATE(YEAR($O243),7, 1), 0), Overall!$A245&lt;&gt;"", MONTH($N243) &lt;= 7, MONTH($O243) &gt;= 7), IF($R243 &lt;&gt; "", $H243/$R243, ""), ""), "")</f>
        <v/>
      </c>
      <c r="AM243" s="10" t="str">
        <f ca="1">IFERROR(IF(AND(NOW()&lt;= EOMONTH(DATE(YEAR($O243),8, 1), 0), Overall!$A245&lt;&gt;"", MONTH($N243) &lt;= 8, MONTH($O243) &gt;= 8), IF($R243 &lt;&gt; "", $H243/$R243, ""), ""), "")</f>
        <v/>
      </c>
      <c r="AN243" s="10" t="str">
        <f ca="1">IFERROR(IF(AND(NOW()&lt;= EOMONTH(DATE(YEAR($O243),9, 1), 0), Overall!$A245&lt;&gt;"", MONTH($N243) &lt;= 9, MONTH($O243) &gt;= 9), IF($R243 &lt;&gt; "", $H243/$R243, ""), ""), "")</f>
        <v/>
      </c>
      <c r="AO243" s="10" t="str">
        <f ca="1">IFERROR(IF(AND(NOW()&lt;= EOMONTH(DATE(YEAR($O243),10, 1), 0), Overall!$A245&lt;&gt;"", MONTH($N243) &lt;= 10, MONTH($O243) &gt;= 10), IF($R243 &lt;&gt; "", $H243/$R243, ""), ""), "")</f>
        <v/>
      </c>
      <c r="AP243" s="10" t="str">
        <f ca="1">IFERROR(IF(AND(NOW()&lt;= EOMONTH(DATE(YEAR($O243),11, 1), 0), Overall!$A245&lt;&gt;"", MONTH($N243) &lt;=11, MONTH($O243) &gt;= 11), IF($R243 &lt;&gt; "", $H243/$R243, ""), ""), "")</f>
        <v/>
      </c>
      <c r="AQ243" s="10" t="str">
        <f ca="1">IFERROR(IF(AND(NOW()&lt;= EOMONTH(DATE(YEAR($O243),12, 1), 0), Overall!$A245&lt;&gt;"", MONTH($N243) &lt;= 12, MONTH($O243) &gt;= 12), IF($R243 &lt;&gt; "", $H243/$R243, ""), ""), "")</f>
        <v/>
      </c>
      <c r="AR243" s="16">
        <f t="shared" ca="1" si="7"/>
        <v>0</v>
      </c>
    </row>
    <row r="244" spans="1:44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6">
        <f>IF(Overall!F246&lt;&gt;"",VALUE(Overall!F246),"")</f>
        <v>600000</v>
      </c>
      <c r="I244" s="6">
        <f>IF(Overall!G246&lt;&gt;"",VALUE(Overall!G246),"")</f>
        <v>63</v>
      </c>
      <c r="J244" s="6">
        <f>IF(Overall!H246&lt;&gt;"",VALUE(Overall!H246),"")</f>
        <v>0</v>
      </c>
      <c r="K244" s="6">
        <f>IF(Overall!I246&lt;&gt;"",VALUE(Overall!I246),"")</f>
        <v>2.3199999999999998</v>
      </c>
      <c r="L244" s="6">
        <f>IF(Overall!J246&lt;&gt;"",VALUE(Overall!J246),"")</f>
        <v>0</v>
      </c>
      <c r="M244" s="6">
        <f>IF(Overall!K246&lt;&gt;"",VALUE(Overall!K246),"")</f>
        <v>2.3199999999999998</v>
      </c>
      <c r="N244" s="7">
        <f>IF(Overall!L246&lt;&gt;"",DATEVALUE(MID(Overall!L246, FIND(",", Overall!L246) + 2, FIND(" ", Overall!L246) - FIND(",", Overall!L246) - 1) &amp; " " &amp; MID(Overall!L246, FIND(" ", Overall!L246) + 1, FIND(",", Overall!L246, FIND(" ", Overall!L246)) - FIND(" ", Overall!L246) - 1) &amp; ", " &amp; MID(Overall!L246, FIND(",", Overall!L246, FIND(",",Overall!L246) + 1) + 2, LEN(Overall!L246))),"")</f>
        <v>44562</v>
      </c>
      <c r="O244" s="7">
        <f>IF(Overall!M246&lt;&gt;"",DATEVALUE(MID(Overall!M246, FIND(",", Overall!M246) + 2, FIND(" ", Overall!M246) - FIND(",", Overall!M246) - 1) &amp; " " &amp; MID(Overall!M246, FIND(" ", Overall!M246) + 1, FIND(",", Overall!M246, FIND(" ", Overall!M246)) - FIND(" ", Overall!M246) - 1) &amp; ", " &amp; MID(Overall!M246, FIND(",", Overall!M246, FIND(",",Overall!M246) + 1) + 2, LEN(Overall!M246))),"")</f>
        <v>44742</v>
      </c>
      <c r="P244" s="7">
        <f>IF(Overall!N246&lt;&gt;"",DATEVALUE(MID(Overall!N246, FIND(",", Overall!N246) + 2, FIND(" ", Overall!N246) - FIND(",", Overall!N246) - 1) &amp; " " &amp; MID(Overall!N246, FIND(" ", Overall!N246) + 1, FIND(",", Overall!N246, FIND(" ", Overall!N246)) - FIND(" ", Overall!N246) - 1) &amp; ", " &amp; MID(Overall!N246, FIND(",", Overall!N246, FIND(",",Overall!N246) + 1) + 2, LEN(Overall!N246))),"")</f>
        <v>44522</v>
      </c>
      <c r="Q244" s="7">
        <f>IF(Overall!O246&lt;&gt;"",DATEVALUE(MID(Overall!O246, FIND(",", Overall!O246) + 2, FIND(" ", Overall!O246) - FIND(",", Overall!O246) - 1) &amp; " " &amp; MID(Overall!O246, FIND(" ", Overall!O246) + 1, FIND(",", Overall!O246, FIND(" ", Overall!O246)) - FIND(" ", Overall!O246) - 1) &amp; ", " &amp; MID(Overall!O246, FIND(",", Overall!O246, FIND(",",Overall!O246) + 1) + 2, LEN(Overall!O246))),"")</f>
        <v>44497</v>
      </c>
      <c r="R244" s="5">
        <f t="shared" si="6"/>
        <v>6</v>
      </c>
      <c r="S244" s="10">
        <f>IF(Overall!$A246&lt;&gt;"",IF(AND(MONTH($N244) &lt;= 1, MONTH($O244) &gt;= 1), IF($R244 &lt;&gt; "", $H244/$R244, ""), ""),"")</f>
        <v>100000</v>
      </c>
      <c r="T244" s="10">
        <f>IF(Overall!$A246&lt;&gt;"",IF(AND(MONTH($N244) &lt;= 2, MONTH($O244) &gt;= 2), IF($R244 &lt;&gt; "", $H244/$R244, ""), ""),"")</f>
        <v>100000</v>
      </c>
      <c r="U244" s="10">
        <f>IF(Overall!$A246&lt;&gt;"",IF(AND(MONTH($N244) &lt;= 3, MONTH($O244) &gt;= 3), IF($R244 &lt;&gt; "", $H244/$R244, ""), ""),"")</f>
        <v>100000</v>
      </c>
      <c r="V244" s="10">
        <f>IF(Overall!$A246&lt;&gt;"",IF(AND(MONTH($N244) &lt;= 4, MONTH($O244) &gt;= 4), IF($R244 &lt;&gt; "", $H244/$R244, ""), ""),"")</f>
        <v>100000</v>
      </c>
      <c r="W244" s="10">
        <f>IF(Overall!$A246&lt;&gt;"",IF(AND(MONTH($N244) &lt;= 5, MONTH($O244) &gt;= 5), IF($R244 &lt;&gt; "", $H244/$R244, ""), ""),"")</f>
        <v>100000</v>
      </c>
      <c r="X244" s="10">
        <f>IF(Overall!$A246&lt;&gt;"",IF(AND(MONTH($N244) &lt;= 6, MONTH($O244) &gt;= 6), IF($R244 &lt;&gt; "", $H244/$R244, ""), ""),"")</f>
        <v>100000</v>
      </c>
      <c r="Y244" s="10" t="str">
        <f>IF(Overall!$A246&lt;&gt;"",IF(AND(MONTH($N244) &lt;= 7, MONTH($O244) &gt;= 7 ), IF($R244 &lt;&gt; "", $H244/$R244, ""), ""),"")</f>
        <v/>
      </c>
      <c r="Z244" s="10" t="str">
        <f>IF(Overall!$A246&lt;&gt;"",IF(AND(MONTH($N244) &lt;= 8, MONTH($O244) &gt;= 8), IF($R244 &lt;&gt; "", $H244/$R244, ""), ""),"")</f>
        <v/>
      </c>
      <c r="AA244" s="10" t="str">
        <f>IF(Overall!$A246&lt;&gt;"",IF(AND(MONTH($N244) &lt;= 9, MONTH($O244) &gt;= 9), IF($R244 &lt;&gt; "", $H244/$R244, ""), ""),"")</f>
        <v/>
      </c>
      <c r="AB244" s="10" t="str">
        <f>IF(Overall!$A246&lt;&gt;"",IF(AND(MONTH($N244) &lt;= 10, MONTH($O244) &gt;= 10), IF($R244 &lt;&gt; "", $H244/$R244, ""), ""),"")</f>
        <v/>
      </c>
      <c r="AC244" s="10" t="str">
        <f>IF(Overall!$A246&lt;&gt;"",IF(AND(MONTH($N244) &lt;= 11, MONTH($O244) &gt;= 11), IF($R244 &lt;&gt; "", $H244/$R244, ""), ""),"")</f>
        <v/>
      </c>
      <c r="AD244" s="10" t="str">
        <f>IF(Overall!$A246&lt;&gt;"",IF(AND(MONTH($N244) &lt;= 12, MONTH($O244) &gt;= 12), IF($R244 &lt;&gt; "", $H244/$R244, ""), ""),"")</f>
        <v/>
      </c>
      <c r="AF244" s="10" t="str">
        <f ca="1">IFERROR(IF(AND(NOW()&lt;= EOMONTH(DATE(YEAR($O244),1, 1), 0), Overall!$A246&lt;&gt;"", MONTH($N244) &lt;= 1, MONTH($O244) &gt;= 1), IF($R244 &lt;&gt; "", $H244/$R244, ""), ""), "")</f>
        <v/>
      </c>
      <c r="AG244" s="10" t="str">
        <f ca="1">IFERROR(IF(AND(NOW()&lt;= EOMONTH(DATE(YEAR($O244),2, 1), 0), Overall!$A246&lt;&gt;"", MONTH($N244) &lt;= 2, MONTH($O244) &gt;= 2), IF($R244 &lt;&gt; "", $H244/$R244, ""), ""), "")</f>
        <v/>
      </c>
      <c r="AH244" s="10" t="str">
        <f ca="1">IFERROR(IF(AND(NOW()&lt;= EOMONTH(DATE(YEAR($O244),3, 1), 0), Overall!$A246&lt;&gt;"", MONTH($N244) &lt;= 3, MONTH($O244) &gt;= 3), IF($R244 &lt;&gt; "", $H244/$R244, ""), ""), "")</f>
        <v/>
      </c>
      <c r="AI244" s="10" t="str">
        <f ca="1">IFERROR(IF(AND(NOW()&lt;= EOMONTH(DATE(YEAR($O244),4, 1), 0), Overall!$A246&lt;&gt;"", MONTH($N244) &lt;= 4, MONTH($O244) &gt;= 4), IF($R244 &lt;&gt; "", $H244/$R244, ""), ""), "")</f>
        <v/>
      </c>
      <c r="AJ244" s="10" t="str">
        <f ca="1">IFERROR(IF(AND(NOW()&lt;= EOMONTH(DATE(YEAR($O244),5, 1), 0), Overall!$A246&lt;&gt;"", MONTH($N244) &lt;= 5, MONTH($O244) &gt;= 5), IF($R244 &lt;&gt; "", $H244/$R244, ""), ""), "")</f>
        <v/>
      </c>
      <c r="AK244" s="10" t="str">
        <f ca="1">IFERROR(IF(AND(NOW()&lt;= EOMONTH(DATE(YEAR($O244),6, 1), 0), Overall!$A246&lt;&gt;"", MONTH($N244) &lt;= 6, MONTH($O244) &gt;= 6), IF($R244 &lt;&gt; "", $H244/$R244, ""), ""), "")</f>
        <v/>
      </c>
      <c r="AL244" s="10" t="str">
        <f ca="1">IFERROR(IF(AND(NOW()&lt;= EOMONTH(DATE(YEAR($O244),7, 1), 0), Overall!$A246&lt;&gt;"", MONTH($N244) &lt;= 7, MONTH($O244) &gt;= 7), IF($R244 &lt;&gt; "", $H244/$R244, ""), ""), "")</f>
        <v/>
      </c>
      <c r="AM244" s="10" t="str">
        <f ca="1">IFERROR(IF(AND(NOW()&lt;= EOMONTH(DATE(YEAR($O244),8, 1), 0), Overall!$A246&lt;&gt;"", MONTH($N244) &lt;= 8, MONTH($O244) &gt;= 8), IF($R244 &lt;&gt; "", $H244/$R244, ""), ""), "")</f>
        <v/>
      </c>
      <c r="AN244" s="10" t="str">
        <f ca="1">IFERROR(IF(AND(NOW()&lt;= EOMONTH(DATE(YEAR($O244),9, 1), 0), Overall!$A246&lt;&gt;"", MONTH($N244) &lt;= 9, MONTH($O244) &gt;= 9), IF($R244 &lt;&gt; "", $H244/$R244, ""), ""), "")</f>
        <v/>
      </c>
      <c r="AO244" s="10" t="str">
        <f ca="1">IFERROR(IF(AND(NOW()&lt;= EOMONTH(DATE(YEAR($O244),10, 1), 0), Overall!$A246&lt;&gt;"", MONTH($N244) &lt;= 10, MONTH($O244) &gt;= 10), IF($R244 &lt;&gt; "", $H244/$R244, ""), ""), "")</f>
        <v/>
      </c>
      <c r="AP244" s="10" t="str">
        <f ca="1">IFERROR(IF(AND(NOW()&lt;= EOMONTH(DATE(YEAR($O244),11, 1), 0), Overall!$A246&lt;&gt;"", MONTH($N244) &lt;=11, MONTH($O244) &gt;= 11), IF($R244 &lt;&gt; "", $H244/$R244, ""), ""), "")</f>
        <v/>
      </c>
      <c r="AQ244" s="10" t="str">
        <f ca="1">IFERROR(IF(AND(NOW()&lt;= EOMONTH(DATE(YEAR($O244),12, 1), 0), Overall!$A246&lt;&gt;"", MONTH($N244) &lt;= 12, MONTH($O244) &gt;= 12), IF($R244 &lt;&gt; "", $H244/$R244, ""), ""), "")</f>
        <v/>
      </c>
      <c r="AR244" s="16">
        <f t="shared" ca="1" si="7"/>
        <v>0</v>
      </c>
    </row>
    <row r="245" spans="1:44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6">
        <f>IF(Overall!F247&lt;&gt;"",VALUE(Overall!F247),"")</f>
        <v>600000</v>
      </c>
      <c r="I245" s="6">
        <f>IF(Overall!G247&lt;&gt;"",VALUE(Overall!G247),"")</f>
        <v>63</v>
      </c>
      <c r="J245" s="6">
        <f>IF(Overall!H247&lt;&gt;"",VALUE(Overall!H247),"")</f>
        <v>0</v>
      </c>
      <c r="K245" s="6">
        <f>IF(Overall!I247&lt;&gt;"",VALUE(Overall!I247),"")</f>
        <v>2.36</v>
      </c>
      <c r="L245" s="6">
        <f>IF(Overall!J247&lt;&gt;"",VALUE(Overall!J247),"")</f>
        <v>0</v>
      </c>
      <c r="M245" s="6">
        <f>IF(Overall!K247&lt;&gt;"",VALUE(Overall!K247),"")</f>
        <v>2.36</v>
      </c>
      <c r="N245" s="7">
        <f>IF(Overall!L247&lt;&gt;"",DATEVALUE(MID(Overall!L247, FIND(",", Overall!L247) + 2, FIND(" ", Overall!L247) - FIND(",", Overall!L247) - 1) &amp; " " &amp; MID(Overall!L247, FIND(" ", Overall!L247) + 1, FIND(",", Overall!L247, FIND(" ", Overall!L247)) - FIND(" ", Overall!L247) - 1) &amp; ", " &amp; MID(Overall!L247, FIND(",", Overall!L247, FIND(",",Overall!L247) + 1) + 2, LEN(Overall!L247))),"")</f>
        <v>44562</v>
      </c>
      <c r="O245" s="7">
        <f>IF(Overall!M247&lt;&gt;"",DATEVALUE(MID(Overall!M247, FIND(",", Overall!M247) + 2, FIND(" ", Overall!M247) - FIND(",", Overall!M247) - 1) &amp; " " &amp; MID(Overall!M247, FIND(" ", Overall!M247) + 1, FIND(",", Overall!M247, FIND(" ", Overall!M247)) - FIND(" ", Overall!M247) - 1) &amp; ", " &amp; MID(Overall!M247, FIND(",", Overall!M247, FIND(",",Overall!M247) + 1) + 2, LEN(Overall!M247))),"")</f>
        <v>44742</v>
      </c>
      <c r="P245" s="7">
        <f>IF(Overall!N247&lt;&gt;"",DATEVALUE(MID(Overall!N247, FIND(",", Overall!N247) + 2, FIND(" ", Overall!N247) - FIND(",", Overall!N247) - 1) &amp; " " &amp; MID(Overall!N247, FIND(" ", Overall!N247) + 1, FIND(",", Overall!N247, FIND(" ", Overall!N247)) - FIND(" ", Overall!N247) - 1) &amp; ", " &amp; MID(Overall!N247, FIND(",", Overall!N247, FIND(",",Overall!N247) + 1) + 2, LEN(Overall!N247))),"")</f>
        <v>44522</v>
      </c>
      <c r="Q245" s="7">
        <f>IF(Overall!O247&lt;&gt;"",DATEVALUE(MID(Overall!O247, FIND(",", Overall!O247) + 2, FIND(" ", Overall!O247) - FIND(",", Overall!O247) - 1) &amp; " " &amp; MID(Overall!O247, FIND(" ", Overall!O247) + 1, FIND(",", Overall!O247, FIND(" ", Overall!O247)) - FIND(" ", Overall!O247) - 1) &amp; ", " &amp; MID(Overall!O247, FIND(",", Overall!O247, FIND(",",Overall!O247) + 1) + 2, LEN(Overall!O247))),"")</f>
        <v>44497</v>
      </c>
      <c r="R245" s="5">
        <f t="shared" si="6"/>
        <v>6</v>
      </c>
      <c r="S245" s="10">
        <f>IF(Overall!$A247&lt;&gt;"",IF(AND(MONTH($N245) &lt;= 1, MONTH($O245) &gt;= 1), IF($R245 &lt;&gt; "", $H245/$R245, ""), ""),"")</f>
        <v>100000</v>
      </c>
      <c r="T245" s="10">
        <f>IF(Overall!$A247&lt;&gt;"",IF(AND(MONTH($N245) &lt;= 2, MONTH($O245) &gt;= 2), IF($R245 &lt;&gt; "", $H245/$R245, ""), ""),"")</f>
        <v>100000</v>
      </c>
      <c r="U245" s="10">
        <f>IF(Overall!$A247&lt;&gt;"",IF(AND(MONTH($N245) &lt;= 3, MONTH($O245) &gt;= 3), IF($R245 &lt;&gt; "", $H245/$R245, ""), ""),"")</f>
        <v>100000</v>
      </c>
      <c r="V245" s="10">
        <f>IF(Overall!$A247&lt;&gt;"",IF(AND(MONTH($N245) &lt;= 4, MONTH($O245) &gt;= 4), IF($R245 &lt;&gt; "", $H245/$R245, ""), ""),"")</f>
        <v>100000</v>
      </c>
      <c r="W245" s="10">
        <f>IF(Overall!$A247&lt;&gt;"",IF(AND(MONTH($N245) &lt;= 5, MONTH($O245) &gt;= 5), IF($R245 &lt;&gt; "", $H245/$R245, ""), ""),"")</f>
        <v>100000</v>
      </c>
      <c r="X245" s="10">
        <f>IF(Overall!$A247&lt;&gt;"",IF(AND(MONTH($N245) &lt;= 6, MONTH($O245) &gt;= 6), IF($R245 &lt;&gt; "", $H245/$R245, ""), ""),"")</f>
        <v>100000</v>
      </c>
      <c r="Y245" s="10" t="str">
        <f>IF(Overall!$A247&lt;&gt;"",IF(AND(MONTH($N245) &lt;= 7, MONTH($O245) &gt;= 7 ), IF($R245 &lt;&gt; "", $H245/$R245, ""), ""),"")</f>
        <v/>
      </c>
      <c r="Z245" s="10" t="str">
        <f>IF(Overall!$A247&lt;&gt;"",IF(AND(MONTH($N245) &lt;= 8, MONTH($O245) &gt;= 8), IF($R245 &lt;&gt; "", $H245/$R245, ""), ""),"")</f>
        <v/>
      </c>
      <c r="AA245" s="10" t="str">
        <f>IF(Overall!$A247&lt;&gt;"",IF(AND(MONTH($N245) &lt;= 9, MONTH($O245) &gt;= 9), IF($R245 &lt;&gt; "", $H245/$R245, ""), ""),"")</f>
        <v/>
      </c>
      <c r="AB245" s="10" t="str">
        <f>IF(Overall!$A247&lt;&gt;"",IF(AND(MONTH($N245) &lt;= 10, MONTH($O245) &gt;= 10), IF($R245 &lt;&gt; "", $H245/$R245, ""), ""),"")</f>
        <v/>
      </c>
      <c r="AC245" s="10" t="str">
        <f>IF(Overall!$A247&lt;&gt;"",IF(AND(MONTH($N245) &lt;= 11, MONTH($O245) &gt;= 11), IF($R245 &lt;&gt; "", $H245/$R245, ""), ""),"")</f>
        <v/>
      </c>
      <c r="AD245" s="10" t="str">
        <f>IF(Overall!$A247&lt;&gt;"",IF(AND(MONTH($N245) &lt;= 12, MONTH($O245) &gt;= 12), IF($R245 &lt;&gt; "", $H245/$R245, ""), ""),"")</f>
        <v/>
      </c>
      <c r="AF245" s="10" t="str">
        <f ca="1">IFERROR(IF(AND(NOW()&lt;= EOMONTH(DATE(YEAR($O245),1, 1), 0), Overall!$A247&lt;&gt;"", MONTH($N245) &lt;= 1, MONTH($O245) &gt;= 1), IF($R245 &lt;&gt; "", $H245/$R245, ""), ""), "")</f>
        <v/>
      </c>
      <c r="AG245" s="10" t="str">
        <f ca="1">IFERROR(IF(AND(NOW()&lt;= EOMONTH(DATE(YEAR($O245),2, 1), 0), Overall!$A247&lt;&gt;"", MONTH($N245) &lt;= 2, MONTH($O245) &gt;= 2), IF($R245 &lt;&gt; "", $H245/$R245, ""), ""), "")</f>
        <v/>
      </c>
      <c r="AH245" s="10" t="str">
        <f ca="1">IFERROR(IF(AND(NOW()&lt;= EOMONTH(DATE(YEAR($O245),3, 1), 0), Overall!$A247&lt;&gt;"", MONTH($N245) &lt;= 3, MONTH($O245) &gt;= 3), IF($R245 &lt;&gt; "", $H245/$R245, ""), ""), "")</f>
        <v/>
      </c>
      <c r="AI245" s="10" t="str">
        <f ca="1">IFERROR(IF(AND(NOW()&lt;= EOMONTH(DATE(YEAR($O245),4, 1), 0), Overall!$A247&lt;&gt;"", MONTH($N245) &lt;= 4, MONTH($O245) &gt;= 4), IF($R245 &lt;&gt; "", $H245/$R245, ""), ""), "")</f>
        <v/>
      </c>
      <c r="AJ245" s="10" t="str">
        <f ca="1">IFERROR(IF(AND(NOW()&lt;= EOMONTH(DATE(YEAR($O245),5, 1), 0), Overall!$A247&lt;&gt;"", MONTH($N245) &lt;= 5, MONTH($O245) &gt;= 5), IF($R245 &lt;&gt; "", $H245/$R245, ""), ""), "")</f>
        <v/>
      </c>
      <c r="AK245" s="10" t="str">
        <f ca="1">IFERROR(IF(AND(NOW()&lt;= EOMONTH(DATE(YEAR($O245),6, 1), 0), Overall!$A247&lt;&gt;"", MONTH($N245) &lt;= 6, MONTH($O245) &gt;= 6), IF($R245 &lt;&gt; "", $H245/$R245, ""), ""), "")</f>
        <v/>
      </c>
      <c r="AL245" s="10" t="str">
        <f ca="1">IFERROR(IF(AND(NOW()&lt;= EOMONTH(DATE(YEAR($O245),7, 1), 0), Overall!$A247&lt;&gt;"", MONTH($N245) &lt;= 7, MONTH($O245) &gt;= 7), IF($R245 &lt;&gt; "", $H245/$R245, ""), ""), "")</f>
        <v/>
      </c>
      <c r="AM245" s="10" t="str">
        <f ca="1">IFERROR(IF(AND(NOW()&lt;= EOMONTH(DATE(YEAR($O245),8, 1), 0), Overall!$A247&lt;&gt;"", MONTH($N245) &lt;= 8, MONTH($O245) &gt;= 8), IF($R245 &lt;&gt; "", $H245/$R245, ""), ""), "")</f>
        <v/>
      </c>
      <c r="AN245" s="10" t="str">
        <f ca="1">IFERROR(IF(AND(NOW()&lt;= EOMONTH(DATE(YEAR($O245),9, 1), 0), Overall!$A247&lt;&gt;"", MONTH($N245) &lt;= 9, MONTH($O245) &gt;= 9), IF($R245 &lt;&gt; "", $H245/$R245, ""), ""), "")</f>
        <v/>
      </c>
      <c r="AO245" s="10" t="str">
        <f ca="1">IFERROR(IF(AND(NOW()&lt;= EOMONTH(DATE(YEAR($O245),10, 1), 0), Overall!$A247&lt;&gt;"", MONTH($N245) &lt;= 10, MONTH($O245) &gt;= 10), IF($R245 &lt;&gt; "", $H245/$R245, ""), ""), "")</f>
        <v/>
      </c>
      <c r="AP245" s="10" t="str">
        <f ca="1">IFERROR(IF(AND(NOW()&lt;= EOMONTH(DATE(YEAR($O245),11, 1), 0), Overall!$A247&lt;&gt;"", MONTH($N245) &lt;=11, MONTH($O245) &gt;= 11), IF($R245 &lt;&gt; "", $H245/$R245, ""), ""), "")</f>
        <v/>
      </c>
      <c r="AQ245" s="10" t="str">
        <f ca="1">IFERROR(IF(AND(NOW()&lt;= EOMONTH(DATE(YEAR($O245),12, 1), 0), Overall!$A247&lt;&gt;"", MONTH($N245) &lt;= 12, MONTH($O245) &gt;= 12), IF($R245 &lt;&gt; "", $H245/$R245, ""), ""), "")</f>
        <v/>
      </c>
      <c r="AR245" s="16">
        <f t="shared" ca="1" si="7"/>
        <v>0</v>
      </c>
    </row>
    <row r="246" spans="1:44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6">
        <f>IF(Overall!F248&lt;&gt;"",VALUE(Overall!F248),"")</f>
        <v>600000</v>
      </c>
      <c r="I246" s="6">
        <f>IF(Overall!G248&lt;&gt;"",VALUE(Overall!G248),"")</f>
        <v>63</v>
      </c>
      <c r="J246" s="6">
        <f>IF(Overall!H248&lt;&gt;"",VALUE(Overall!H248),"")</f>
        <v>0</v>
      </c>
      <c r="K246" s="6">
        <f>IF(Overall!I248&lt;&gt;"",VALUE(Overall!I248),"")</f>
        <v>2.34</v>
      </c>
      <c r="L246" s="6">
        <f>IF(Overall!J248&lt;&gt;"",VALUE(Overall!J248),"")</f>
        <v>0</v>
      </c>
      <c r="M246" s="6">
        <f>IF(Overall!K248&lt;&gt;"",VALUE(Overall!K248),"")</f>
        <v>2.34</v>
      </c>
      <c r="N246" s="7">
        <f>IF(Overall!L248&lt;&gt;"",DATEVALUE(MID(Overall!L248, FIND(",", Overall!L248) + 2, FIND(" ", Overall!L248) - FIND(",", Overall!L248) - 1) &amp; " " &amp; MID(Overall!L248, FIND(" ", Overall!L248) + 1, FIND(",", Overall!L248, FIND(" ", Overall!L248)) - FIND(" ", Overall!L248) - 1) &amp; ", " &amp; MID(Overall!L248, FIND(",", Overall!L248, FIND(",",Overall!L248) + 1) + 2, LEN(Overall!L248))),"")</f>
        <v>44562</v>
      </c>
      <c r="O246" s="7">
        <f>IF(Overall!M248&lt;&gt;"",DATEVALUE(MID(Overall!M248, FIND(",", Overall!M248) + 2, FIND(" ", Overall!M248) - FIND(",", Overall!M248) - 1) &amp; " " &amp; MID(Overall!M248, FIND(" ", Overall!M248) + 1, FIND(",", Overall!M248, FIND(" ", Overall!M248)) - FIND(" ", Overall!M248) - 1) &amp; ", " &amp; MID(Overall!M248, FIND(",", Overall!M248, FIND(",",Overall!M248) + 1) + 2, LEN(Overall!M248))),"")</f>
        <v>44742</v>
      </c>
      <c r="P246" s="7">
        <f>IF(Overall!N248&lt;&gt;"",DATEVALUE(MID(Overall!N248, FIND(",", Overall!N248) + 2, FIND(" ", Overall!N248) - FIND(",", Overall!N248) - 1) &amp; " " &amp; MID(Overall!N248, FIND(" ", Overall!N248) + 1, FIND(",", Overall!N248, FIND(" ", Overall!N248)) - FIND(" ", Overall!N248) - 1) &amp; ", " &amp; MID(Overall!N248, FIND(",", Overall!N248, FIND(",",Overall!N248) + 1) + 2, LEN(Overall!N248))),"")</f>
        <v>44522</v>
      </c>
      <c r="Q246" s="7">
        <f>IF(Overall!O248&lt;&gt;"",DATEVALUE(MID(Overall!O248, FIND(",", Overall!O248) + 2, FIND(" ", Overall!O248) - FIND(",", Overall!O248) - 1) &amp; " " &amp; MID(Overall!O248, FIND(" ", Overall!O248) + 1, FIND(",", Overall!O248, FIND(" ", Overall!O248)) - FIND(" ", Overall!O248) - 1) &amp; ", " &amp; MID(Overall!O248, FIND(",", Overall!O248, FIND(",",Overall!O248) + 1) + 2, LEN(Overall!O248))),"")</f>
        <v>44497</v>
      </c>
      <c r="R246" s="5">
        <f t="shared" si="6"/>
        <v>6</v>
      </c>
      <c r="S246" s="10">
        <f>IF(Overall!$A248&lt;&gt;"",IF(AND(MONTH($N246) &lt;= 1, MONTH($O246) &gt;= 1), IF($R246 &lt;&gt; "", $H246/$R246, ""), ""),"")</f>
        <v>100000</v>
      </c>
      <c r="T246" s="10">
        <f>IF(Overall!$A248&lt;&gt;"",IF(AND(MONTH($N246) &lt;= 2, MONTH($O246) &gt;= 2), IF($R246 &lt;&gt; "", $H246/$R246, ""), ""),"")</f>
        <v>100000</v>
      </c>
      <c r="U246" s="10">
        <f>IF(Overall!$A248&lt;&gt;"",IF(AND(MONTH($N246) &lt;= 3, MONTH($O246) &gt;= 3), IF($R246 &lt;&gt; "", $H246/$R246, ""), ""),"")</f>
        <v>100000</v>
      </c>
      <c r="V246" s="10">
        <f>IF(Overall!$A248&lt;&gt;"",IF(AND(MONTH($N246) &lt;= 4, MONTH($O246) &gt;= 4), IF($R246 &lt;&gt; "", $H246/$R246, ""), ""),"")</f>
        <v>100000</v>
      </c>
      <c r="W246" s="10">
        <f>IF(Overall!$A248&lt;&gt;"",IF(AND(MONTH($N246) &lt;= 5, MONTH($O246) &gt;= 5), IF($R246 &lt;&gt; "", $H246/$R246, ""), ""),"")</f>
        <v>100000</v>
      </c>
      <c r="X246" s="10">
        <f>IF(Overall!$A248&lt;&gt;"",IF(AND(MONTH($N246) &lt;= 6, MONTH($O246) &gt;= 6), IF($R246 &lt;&gt; "", $H246/$R246, ""), ""),"")</f>
        <v>100000</v>
      </c>
      <c r="Y246" s="10" t="str">
        <f>IF(Overall!$A248&lt;&gt;"",IF(AND(MONTH($N246) &lt;= 7, MONTH($O246) &gt;= 7 ), IF($R246 &lt;&gt; "", $H246/$R246, ""), ""),"")</f>
        <v/>
      </c>
      <c r="Z246" s="10" t="str">
        <f>IF(Overall!$A248&lt;&gt;"",IF(AND(MONTH($N246) &lt;= 8, MONTH($O246) &gt;= 8), IF($R246 &lt;&gt; "", $H246/$R246, ""), ""),"")</f>
        <v/>
      </c>
      <c r="AA246" s="10" t="str">
        <f>IF(Overall!$A248&lt;&gt;"",IF(AND(MONTH($N246) &lt;= 9, MONTH($O246) &gt;= 9), IF($R246 &lt;&gt; "", $H246/$R246, ""), ""),"")</f>
        <v/>
      </c>
      <c r="AB246" s="10" t="str">
        <f>IF(Overall!$A248&lt;&gt;"",IF(AND(MONTH($N246) &lt;= 10, MONTH($O246) &gt;= 10), IF($R246 &lt;&gt; "", $H246/$R246, ""), ""),"")</f>
        <v/>
      </c>
      <c r="AC246" s="10" t="str">
        <f>IF(Overall!$A248&lt;&gt;"",IF(AND(MONTH($N246) &lt;= 11, MONTH($O246) &gt;= 11), IF($R246 &lt;&gt; "", $H246/$R246, ""), ""),"")</f>
        <v/>
      </c>
      <c r="AD246" s="10" t="str">
        <f>IF(Overall!$A248&lt;&gt;"",IF(AND(MONTH($N246) &lt;= 12, MONTH($O246) &gt;= 12), IF($R246 &lt;&gt; "", $H246/$R246, ""), ""),"")</f>
        <v/>
      </c>
      <c r="AF246" s="10" t="str">
        <f ca="1">IFERROR(IF(AND(NOW()&lt;= EOMONTH(DATE(YEAR($O246),1, 1), 0), Overall!$A248&lt;&gt;"", MONTH($N246) &lt;= 1, MONTH($O246) &gt;= 1), IF($R246 &lt;&gt; "", $H246/$R246, ""), ""), "")</f>
        <v/>
      </c>
      <c r="AG246" s="10" t="str">
        <f ca="1">IFERROR(IF(AND(NOW()&lt;= EOMONTH(DATE(YEAR($O246),2, 1), 0), Overall!$A248&lt;&gt;"", MONTH($N246) &lt;= 2, MONTH($O246) &gt;= 2), IF($R246 &lt;&gt; "", $H246/$R246, ""), ""), "")</f>
        <v/>
      </c>
      <c r="AH246" s="10" t="str">
        <f ca="1">IFERROR(IF(AND(NOW()&lt;= EOMONTH(DATE(YEAR($O246),3, 1), 0), Overall!$A248&lt;&gt;"", MONTH($N246) &lt;= 3, MONTH($O246) &gt;= 3), IF($R246 &lt;&gt; "", $H246/$R246, ""), ""), "")</f>
        <v/>
      </c>
      <c r="AI246" s="10" t="str">
        <f ca="1">IFERROR(IF(AND(NOW()&lt;= EOMONTH(DATE(YEAR($O246),4, 1), 0), Overall!$A248&lt;&gt;"", MONTH($N246) &lt;= 4, MONTH($O246) &gt;= 4), IF($R246 &lt;&gt; "", $H246/$R246, ""), ""), "")</f>
        <v/>
      </c>
      <c r="AJ246" s="10" t="str">
        <f ca="1">IFERROR(IF(AND(NOW()&lt;= EOMONTH(DATE(YEAR($O246),5, 1), 0), Overall!$A248&lt;&gt;"", MONTH($N246) &lt;= 5, MONTH($O246) &gt;= 5), IF($R246 &lt;&gt; "", $H246/$R246, ""), ""), "")</f>
        <v/>
      </c>
      <c r="AK246" s="10" t="str">
        <f ca="1">IFERROR(IF(AND(NOW()&lt;= EOMONTH(DATE(YEAR($O246),6, 1), 0), Overall!$A248&lt;&gt;"", MONTH($N246) &lt;= 6, MONTH($O246) &gt;= 6), IF($R246 &lt;&gt; "", $H246/$R246, ""), ""), "")</f>
        <v/>
      </c>
      <c r="AL246" s="10" t="str">
        <f ca="1">IFERROR(IF(AND(NOW()&lt;= EOMONTH(DATE(YEAR($O246),7, 1), 0), Overall!$A248&lt;&gt;"", MONTH($N246) &lt;= 7, MONTH($O246) &gt;= 7), IF($R246 &lt;&gt; "", $H246/$R246, ""), ""), "")</f>
        <v/>
      </c>
      <c r="AM246" s="10" t="str">
        <f ca="1">IFERROR(IF(AND(NOW()&lt;= EOMONTH(DATE(YEAR($O246),8, 1), 0), Overall!$A248&lt;&gt;"", MONTH($N246) &lt;= 8, MONTH($O246) &gt;= 8), IF($R246 &lt;&gt; "", $H246/$R246, ""), ""), "")</f>
        <v/>
      </c>
      <c r="AN246" s="10" t="str">
        <f ca="1">IFERROR(IF(AND(NOW()&lt;= EOMONTH(DATE(YEAR($O246),9, 1), 0), Overall!$A248&lt;&gt;"", MONTH($N246) &lt;= 9, MONTH($O246) &gt;= 9), IF($R246 &lt;&gt; "", $H246/$R246, ""), ""), "")</f>
        <v/>
      </c>
      <c r="AO246" s="10" t="str">
        <f ca="1">IFERROR(IF(AND(NOW()&lt;= EOMONTH(DATE(YEAR($O246),10, 1), 0), Overall!$A248&lt;&gt;"", MONTH($N246) &lt;= 10, MONTH($O246) &gt;= 10), IF($R246 &lt;&gt; "", $H246/$R246, ""), ""), "")</f>
        <v/>
      </c>
      <c r="AP246" s="10" t="str">
        <f ca="1">IFERROR(IF(AND(NOW()&lt;= EOMONTH(DATE(YEAR($O246),11, 1), 0), Overall!$A248&lt;&gt;"", MONTH($N246) &lt;=11, MONTH($O246) &gt;= 11), IF($R246 &lt;&gt; "", $H246/$R246, ""), ""), "")</f>
        <v/>
      </c>
      <c r="AQ246" s="10" t="str">
        <f ca="1">IFERROR(IF(AND(NOW()&lt;= EOMONTH(DATE(YEAR($O246),12, 1), 0), Overall!$A248&lt;&gt;"", MONTH($N246) &lt;= 12, MONTH($O246) &gt;= 12), IF($R246 &lt;&gt; "", $H246/$R246, ""), ""), "")</f>
        <v/>
      </c>
      <c r="AR246" s="16">
        <f t="shared" ca="1" si="7"/>
        <v>0</v>
      </c>
    </row>
    <row r="247" spans="1:44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6">
        <f>IF(Overall!F249&lt;&gt;"",VALUE(Overall!F249),"")</f>
        <v>600000</v>
      </c>
      <c r="I247" s="6">
        <f>IF(Overall!G249&lt;&gt;"",VALUE(Overall!G249),"")</f>
        <v>63</v>
      </c>
      <c r="J247" s="6">
        <f>IF(Overall!H249&lt;&gt;"",VALUE(Overall!H249),"")</f>
        <v>0</v>
      </c>
      <c r="K247" s="6">
        <f>IF(Overall!I249&lt;&gt;"",VALUE(Overall!I249),"")</f>
        <v>2.35</v>
      </c>
      <c r="L247" s="6">
        <f>IF(Overall!J249&lt;&gt;"",VALUE(Overall!J249),"")</f>
        <v>0</v>
      </c>
      <c r="M247" s="6">
        <f>IF(Overall!K249&lt;&gt;"",VALUE(Overall!K249),"")</f>
        <v>2.35</v>
      </c>
      <c r="N247" s="7">
        <f>IF(Overall!L249&lt;&gt;"",DATEVALUE(MID(Overall!L249, FIND(",", Overall!L249) + 2, FIND(" ", Overall!L249) - FIND(",", Overall!L249) - 1) &amp; " " &amp; MID(Overall!L249, FIND(" ", Overall!L249) + 1, FIND(",", Overall!L249, FIND(" ", Overall!L249)) - FIND(" ", Overall!L249) - 1) &amp; ", " &amp; MID(Overall!L249, FIND(",", Overall!L249, FIND(",",Overall!L249) + 1) + 2, LEN(Overall!L249))),"")</f>
        <v>44562</v>
      </c>
      <c r="O247" s="7">
        <f>IF(Overall!M249&lt;&gt;"",DATEVALUE(MID(Overall!M249, FIND(",", Overall!M249) + 2, FIND(" ", Overall!M249) - FIND(",", Overall!M249) - 1) &amp; " " &amp; MID(Overall!M249, FIND(" ", Overall!M249) + 1, FIND(",", Overall!M249, FIND(" ", Overall!M249)) - FIND(" ", Overall!M249) - 1) &amp; ", " &amp; MID(Overall!M249, FIND(",", Overall!M249, FIND(",",Overall!M249) + 1) + 2, LEN(Overall!M249))),"")</f>
        <v>44742</v>
      </c>
      <c r="P247" s="7">
        <f>IF(Overall!N249&lt;&gt;"",DATEVALUE(MID(Overall!N249, FIND(",", Overall!N249) + 2, FIND(" ", Overall!N249) - FIND(",", Overall!N249) - 1) &amp; " " &amp; MID(Overall!N249, FIND(" ", Overall!N249) + 1, FIND(",", Overall!N249, FIND(" ", Overall!N249)) - FIND(" ", Overall!N249) - 1) &amp; ", " &amp; MID(Overall!N249, FIND(",", Overall!N249, FIND(",",Overall!N249) + 1) + 2, LEN(Overall!N249))),"")</f>
        <v>44522</v>
      </c>
      <c r="Q247" s="7">
        <f>IF(Overall!O249&lt;&gt;"",DATEVALUE(MID(Overall!O249, FIND(",", Overall!O249) + 2, FIND(" ", Overall!O249) - FIND(",", Overall!O249) - 1) &amp; " " &amp; MID(Overall!O249, FIND(" ", Overall!O249) + 1, FIND(",", Overall!O249, FIND(" ", Overall!O249)) - FIND(" ", Overall!O249) - 1) &amp; ", " &amp; MID(Overall!O249, FIND(",", Overall!O249, FIND(",",Overall!O249) + 1) + 2, LEN(Overall!O249))),"")</f>
        <v>44497</v>
      </c>
      <c r="R247" s="5">
        <f t="shared" si="6"/>
        <v>6</v>
      </c>
      <c r="S247" s="10">
        <f>IF(Overall!$A249&lt;&gt;"",IF(AND(MONTH($N247) &lt;= 1, MONTH($O247) &gt;= 1), IF($R247 &lt;&gt; "", $H247/$R247, ""), ""),"")</f>
        <v>100000</v>
      </c>
      <c r="T247" s="10">
        <f>IF(Overall!$A249&lt;&gt;"",IF(AND(MONTH($N247) &lt;= 2, MONTH($O247) &gt;= 2), IF($R247 &lt;&gt; "", $H247/$R247, ""), ""),"")</f>
        <v>100000</v>
      </c>
      <c r="U247" s="10">
        <f>IF(Overall!$A249&lt;&gt;"",IF(AND(MONTH($N247) &lt;= 3, MONTH($O247) &gt;= 3), IF($R247 &lt;&gt; "", $H247/$R247, ""), ""),"")</f>
        <v>100000</v>
      </c>
      <c r="V247" s="10">
        <f>IF(Overall!$A249&lt;&gt;"",IF(AND(MONTH($N247) &lt;= 4, MONTH($O247) &gt;= 4), IF($R247 &lt;&gt; "", $H247/$R247, ""), ""),"")</f>
        <v>100000</v>
      </c>
      <c r="W247" s="10">
        <f>IF(Overall!$A249&lt;&gt;"",IF(AND(MONTH($N247) &lt;= 5, MONTH($O247) &gt;= 5), IF($R247 &lt;&gt; "", $H247/$R247, ""), ""),"")</f>
        <v>100000</v>
      </c>
      <c r="X247" s="10">
        <f>IF(Overall!$A249&lt;&gt;"",IF(AND(MONTH($N247) &lt;= 6, MONTH($O247) &gt;= 6), IF($R247 &lt;&gt; "", $H247/$R247, ""), ""),"")</f>
        <v>100000</v>
      </c>
      <c r="Y247" s="10" t="str">
        <f>IF(Overall!$A249&lt;&gt;"",IF(AND(MONTH($N247) &lt;= 7, MONTH($O247) &gt;= 7 ), IF($R247 &lt;&gt; "", $H247/$R247, ""), ""),"")</f>
        <v/>
      </c>
      <c r="Z247" s="10" t="str">
        <f>IF(Overall!$A249&lt;&gt;"",IF(AND(MONTH($N247) &lt;= 8, MONTH($O247) &gt;= 8), IF($R247 &lt;&gt; "", $H247/$R247, ""), ""),"")</f>
        <v/>
      </c>
      <c r="AA247" s="10" t="str">
        <f>IF(Overall!$A249&lt;&gt;"",IF(AND(MONTH($N247) &lt;= 9, MONTH($O247) &gt;= 9), IF($R247 &lt;&gt; "", $H247/$R247, ""), ""),"")</f>
        <v/>
      </c>
      <c r="AB247" s="10" t="str">
        <f>IF(Overall!$A249&lt;&gt;"",IF(AND(MONTH($N247) &lt;= 10, MONTH($O247) &gt;= 10), IF($R247 &lt;&gt; "", $H247/$R247, ""), ""),"")</f>
        <v/>
      </c>
      <c r="AC247" s="10" t="str">
        <f>IF(Overall!$A249&lt;&gt;"",IF(AND(MONTH($N247) &lt;= 11, MONTH($O247) &gt;= 11), IF($R247 &lt;&gt; "", $H247/$R247, ""), ""),"")</f>
        <v/>
      </c>
      <c r="AD247" s="10" t="str">
        <f>IF(Overall!$A249&lt;&gt;"",IF(AND(MONTH($N247) &lt;= 12, MONTH($O247) &gt;= 12), IF($R247 &lt;&gt; "", $H247/$R247, ""), ""),"")</f>
        <v/>
      </c>
      <c r="AF247" s="10" t="str">
        <f ca="1">IFERROR(IF(AND(NOW()&lt;= EOMONTH(DATE(YEAR($O247),1, 1), 0), Overall!$A249&lt;&gt;"", MONTH($N247) &lt;= 1, MONTH($O247) &gt;= 1), IF($R247 &lt;&gt; "", $H247/$R247, ""), ""), "")</f>
        <v/>
      </c>
      <c r="AG247" s="10" t="str">
        <f ca="1">IFERROR(IF(AND(NOW()&lt;= EOMONTH(DATE(YEAR($O247),2, 1), 0), Overall!$A249&lt;&gt;"", MONTH($N247) &lt;= 2, MONTH($O247) &gt;= 2), IF($R247 &lt;&gt; "", $H247/$R247, ""), ""), "")</f>
        <v/>
      </c>
      <c r="AH247" s="10" t="str">
        <f ca="1">IFERROR(IF(AND(NOW()&lt;= EOMONTH(DATE(YEAR($O247),3, 1), 0), Overall!$A249&lt;&gt;"", MONTH($N247) &lt;= 3, MONTH($O247) &gt;= 3), IF($R247 &lt;&gt; "", $H247/$R247, ""), ""), "")</f>
        <v/>
      </c>
      <c r="AI247" s="10" t="str">
        <f ca="1">IFERROR(IF(AND(NOW()&lt;= EOMONTH(DATE(YEAR($O247),4, 1), 0), Overall!$A249&lt;&gt;"", MONTH($N247) &lt;= 4, MONTH($O247) &gt;= 4), IF($R247 &lt;&gt; "", $H247/$R247, ""), ""), "")</f>
        <v/>
      </c>
      <c r="AJ247" s="10" t="str">
        <f ca="1">IFERROR(IF(AND(NOW()&lt;= EOMONTH(DATE(YEAR($O247),5, 1), 0), Overall!$A249&lt;&gt;"", MONTH($N247) &lt;= 5, MONTH($O247) &gt;= 5), IF($R247 &lt;&gt; "", $H247/$R247, ""), ""), "")</f>
        <v/>
      </c>
      <c r="AK247" s="10" t="str">
        <f ca="1">IFERROR(IF(AND(NOW()&lt;= EOMONTH(DATE(YEAR($O247),6, 1), 0), Overall!$A249&lt;&gt;"", MONTH($N247) &lt;= 6, MONTH($O247) &gt;= 6), IF($R247 &lt;&gt; "", $H247/$R247, ""), ""), "")</f>
        <v/>
      </c>
      <c r="AL247" s="10" t="str">
        <f ca="1">IFERROR(IF(AND(NOW()&lt;= EOMONTH(DATE(YEAR($O247),7, 1), 0), Overall!$A249&lt;&gt;"", MONTH($N247) &lt;= 7, MONTH($O247) &gt;= 7), IF($R247 &lt;&gt; "", $H247/$R247, ""), ""), "")</f>
        <v/>
      </c>
      <c r="AM247" s="10" t="str">
        <f ca="1">IFERROR(IF(AND(NOW()&lt;= EOMONTH(DATE(YEAR($O247),8, 1), 0), Overall!$A249&lt;&gt;"", MONTH($N247) &lt;= 8, MONTH($O247) &gt;= 8), IF($R247 &lt;&gt; "", $H247/$R247, ""), ""), "")</f>
        <v/>
      </c>
      <c r="AN247" s="10" t="str">
        <f ca="1">IFERROR(IF(AND(NOW()&lt;= EOMONTH(DATE(YEAR($O247),9, 1), 0), Overall!$A249&lt;&gt;"", MONTH($N247) &lt;= 9, MONTH($O247) &gt;= 9), IF($R247 &lt;&gt; "", $H247/$R247, ""), ""), "")</f>
        <v/>
      </c>
      <c r="AO247" s="10" t="str">
        <f ca="1">IFERROR(IF(AND(NOW()&lt;= EOMONTH(DATE(YEAR($O247),10, 1), 0), Overall!$A249&lt;&gt;"", MONTH($N247) &lt;= 10, MONTH($O247) &gt;= 10), IF($R247 &lt;&gt; "", $H247/$R247, ""), ""), "")</f>
        <v/>
      </c>
      <c r="AP247" s="10" t="str">
        <f ca="1">IFERROR(IF(AND(NOW()&lt;= EOMONTH(DATE(YEAR($O247),11, 1), 0), Overall!$A249&lt;&gt;"", MONTH($N247) &lt;=11, MONTH($O247) &gt;= 11), IF($R247 &lt;&gt; "", $H247/$R247, ""), ""), "")</f>
        <v/>
      </c>
      <c r="AQ247" s="10" t="str">
        <f ca="1">IFERROR(IF(AND(NOW()&lt;= EOMONTH(DATE(YEAR($O247),12, 1), 0), Overall!$A249&lt;&gt;"", MONTH($N247) &lt;= 12, MONTH($O247) &gt;= 12), IF($R247 &lt;&gt; "", $H247/$R247, ""), ""), "")</f>
        <v/>
      </c>
      <c r="AR247" s="16">
        <f t="shared" ca="1" si="7"/>
        <v>0</v>
      </c>
    </row>
    <row r="248" spans="1:44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6">
        <f>IF(Overall!F250&lt;&gt;"",VALUE(Overall!F250),"")</f>
        <v>600000</v>
      </c>
      <c r="I248" s="6">
        <f>IF(Overall!G250&lt;&gt;"",VALUE(Overall!G250),"")</f>
        <v>63</v>
      </c>
      <c r="J248" s="6">
        <f>IF(Overall!H250&lt;&gt;"",VALUE(Overall!H250),"")</f>
        <v>0</v>
      </c>
      <c r="K248" s="6">
        <f>IF(Overall!I250&lt;&gt;"",VALUE(Overall!I250),"")</f>
        <v>2.34</v>
      </c>
      <c r="L248" s="6">
        <f>IF(Overall!J250&lt;&gt;"",VALUE(Overall!J250),"")</f>
        <v>0</v>
      </c>
      <c r="M248" s="6">
        <f>IF(Overall!K250&lt;&gt;"",VALUE(Overall!K250),"")</f>
        <v>2.34</v>
      </c>
      <c r="N248" s="7">
        <f>IF(Overall!L250&lt;&gt;"",DATEVALUE(MID(Overall!L250, FIND(",", Overall!L250) + 2, FIND(" ", Overall!L250) - FIND(",", Overall!L250) - 1) &amp; " " &amp; MID(Overall!L250, FIND(" ", Overall!L250) + 1, FIND(",", Overall!L250, FIND(" ", Overall!L250)) - FIND(" ", Overall!L250) - 1) &amp; ", " &amp; MID(Overall!L250, FIND(",", Overall!L250, FIND(",",Overall!L250) + 1) + 2, LEN(Overall!L250))),"")</f>
        <v>44562</v>
      </c>
      <c r="O248" s="7">
        <f>IF(Overall!M250&lt;&gt;"",DATEVALUE(MID(Overall!M250, FIND(",", Overall!M250) + 2, FIND(" ", Overall!M250) - FIND(",", Overall!M250) - 1) &amp; " " &amp; MID(Overall!M250, FIND(" ", Overall!M250) + 1, FIND(",", Overall!M250, FIND(" ", Overall!M250)) - FIND(" ", Overall!M250) - 1) &amp; ", " &amp; MID(Overall!M250, FIND(",", Overall!M250, FIND(",",Overall!M250) + 1) + 2, LEN(Overall!M250))),"")</f>
        <v>44742</v>
      </c>
      <c r="P248" s="7">
        <f>IF(Overall!N250&lt;&gt;"",DATEVALUE(MID(Overall!N250, FIND(",", Overall!N250) + 2, FIND(" ", Overall!N250) - FIND(",", Overall!N250) - 1) &amp; " " &amp; MID(Overall!N250, FIND(" ", Overall!N250) + 1, FIND(",", Overall!N250, FIND(" ", Overall!N250)) - FIND(" ", Overall!N250) - 1) &amp; ", " &amp; MID(Overall!N250, FIND(",", Overall!N250, FIND(",",Overall!N250) + 1) + 2, LEN(Overall!N250))),"")</f>
        <v>44522</v>
      </c>
      <c r="Q248" s="7">
        <f>IF(Overall!O250&lt;&gt;"",DATEVALUE(MID(Overall!O250, FIND(",", Overall!O250) + 2, FIND(" ", Overall!O250) - FIND(",", Overall!O250) - 1) &amp; " " &amp; MID(Overall!O250, FIND(" ", Overall!O250) + 1, FIND(",", Overall!O250, FIND(" ", Overall!O250)) - FIND(" ", Overall!O250) - 1) &amp; ", " &amp; MID(Overall!O250, FIND(",", Overall!O250, FIND(",",Overall!O250) + 1) + 2, LEN(Overall!O250))),"")</f>
        <v>44497</v>
      </c>
      <c r="R248" s="5">
        <f t="shared" si="6"/>
        <v>6</v>
      </c>
      <c r="S248" s="10">
        <f>IF(Overall!$A250&lt;&gt;"",IF(AND(MONTH($N248) &lt;= 1, MONTH($O248) &gt;= 1), IF($R248 &lt;&gt; "", $H248/$R248, ""), ""),"")</f>
        <v>100000</v>
      </c>
      <c r="T248" s="10">
        <f>IF(Overall!$A250&lt;&gt;"",IF(AND(MONTH($N248) &lt;= 2, MONTH($O248) &gt;= 2), IF($R248 &lt;&gt; "", $H248/$R248, ""), ""),"")</f>
        <v>100000</v>
      </c>
      <c r="U248" s="10">
        <f>IF(Overall!$A250&lt;&gt;"",IF(AND(MONTH($N248) &lt;= 3, MONTH($O248) &gt;= 3), IF($R248 &lt;&gt; "", $H248/$R248, ""), ""),"")</f>
        <v>100000</v>
      </c>
      <c r="V248" s="10">
        <f>IF(Overall!$A250&lt;&gt;"",IF(AND(MONTH($N248) &lt;= 4, MONTH($O248) &gt;= 4), IF($R248 &lt;&gt; "", $H248/$R248, ""), ""),"")</f>
        <v>100000</v>
      </c>
      <c r="W248" s="10">
        <f>IF(Overall!$A250&lt;&gt;"",IF(AND(MONTH($N248) &lt;= 5, MONTH($O248) &gt;= 5), IF($R248 &lt;&gt; "", $H248/$R248, ""), ""),"")</f>
        <v>100000</v>
      </c>
      <c r="X248" s="10">
        <f>IF(Overall!$A250&lt;&gt;"",IF(AND(MONTH($N248) &lt;= 6, MONTH($O248) &gt;= 6), IF($R248 &lt;&gt; "", $H248/$R248, ""), ""),"")</f>
        <v>100000</v>
      </c>
      <c r="Y248" s="10" t="str">
        <f>IF(Overall!$A250&lt;&gt;"",IF(AND(MONTH($N248) &lt;= 7, MONTH($O248) &gt;= 7 ), IF($R248 &lt;&gt; "", $H248/$R248, ""), ""),"")</f>
        <v/>
      </c>
      <c r="Z248" s="10" t="str">
        <f>IF(Overall!$A250&lt;&gt;"",IF(AND(MONTH($N248) &lt;= 8, MONTH($O248) &gt;= 8), IF($R248 &lt;&gt; "", $H248/$R248, ""), ""),"")</f>
        <v/>
      </c>
      <c r="AA248" s="10" t="str">
        <f>IF(Overall!$A250&lt;&gt;"",IF(AND(MONTH($N248) &lt;= 9, MONTH($O248) &gt;= 9), IF($R248 &lt;&gt; "", $H248/$R248, ""), ""),"")</f>
        <v/>
      </c>
      <c r="AB248" s="10" t="str">
        <f>IF(Overall!$A250&lt;&gt;"",IF(AND(MONTH($N248) &lt;= 10, MONTH($O248) &gt;= 10), IF($R248 &lt;&gt; "", $H248/$R248, ""), ""),"")</f>
        <v/>
      </c>
      <c r="AC248" s="10" t="str">
        <f>IF(Overall!$A250&lt;&gt;"",IF(AND(MONTH($N248) &lt;= 11, MONTH($O248) &gt;= 11), IF($R248 &lt;&gt; "", $H248/$R248, ""), ""),"")</f>
        <v/>
      </c>
      <c r="AD248" s="10" t="str">
        <f>IF(Overall!$A250&lt;&gt;"",IF(AND(MONTH($N248) &lt;= 12, MONTH($O248) &gt;= 12), IF($R248 &lt;&gt; "", $H248/$R248, ""), ""),"")</f>
        <v/>
      </c>
      <c r="AF248" s="10" t="str">
        <f ca="1">IFERROR(IF(AND(NOW()&lt;= EOMONTH(DATE(YEAR($O248),1, 1), 0), Overall!$A250&lt;&gt;"", MONTH($N248) &lt;= 1, MONTH($O248) &gt;= 1), IF($R248 &lt;&gt; "", $H248/$R248, ""), ""), "")</f>
        <v/>
      </c>
      <c r="AG248" s="10" t="str">
        <f ca="1">IFERROR(IF(AND(NOW()&lt;= EOMONTH(DATE(YEAR($O248),2, 1), 0), Overall!$A250&lt;&gt;"", MONTH($N248) &lt;= 2, MONTH($O248) &gt;= 2), IF($R248 &lt;&gt; "", $H248/$R248, ""), ""), "")</f>
        <v/>
      </c>
      <c r="AH248" s="10" t="str">
        <f ca="1">IFERROR(IF(AND(NOW()&lt;= EOMONTH(DATE(YEAR($O248),3, 1), 0), Overall!$A250&lt;&gt;"", MONTH($N248) &lt;= 3, MONTH($O248) &gt;= 3), IF($R248 &lt;&gt; "", $H248/$R248, ""), ""), "")</f>
        <v/>
      </c>
      <c r="AI248" s="10" t="str">
        <f ca="1">IFERROR(IF(AND(NOW()&lt;= EOMONTH(DATE(YEAR($O248),4, 1), 0), Overall!$A250&lt;&gt;"", MONTH($N248) &lt;= 4, MONTH($O248) &gt;= 4), IF($R248 &lt;&gt; "", $H248/$R248, ""), ""), "")</f>
        <v/>
      </c>
      <c r="AJ248" s="10" t="str">
        <f ca="1">IFERROR(IF(AND(NOW()&lt;= EOMONTH(DATE(YEAR($O248),5, 1), 0), Overall!$A250&lt;&gt;"", MONTH($N248) &lt;= 5, MONTH($O248) &gt;= 5), IF($R248 &lt;&gt; "", $H248/$R248, ""), ""), "")</f>
        <v/>
      </c>
      <c r="AK248" s="10" t="str">
        <f ca="1">IFERROR(IF(AND(NOW()&lt;= EOMONTH(DATE(YEAR($O248),6, 1), 0), Overall!$A250&lt;&gt;"", MONTH($N248) &lt;= 6, MONTH($O248) &gt;= 6), IF($R248 &lt;&gt; "", $H248/$R248, ""), ""), "")</f>
        <v/>
      </c>
      <c r="AL248" s="10" t="str">
        <f ca="1">IFERROR(IF(AND(NOW()&lt;= EOMONTH(DATE(YEAR($O248),7, 1), 0), Overall!$A250&lt;&gt;"", MONTH($N248) &lt;= 7, MONTH($O248) &gt;= 7), IF($R248 &lt;&gt; "", $H248/$R248, ""), ""), "")</f>
        <v/>
      </c>
      <c r="AM248" s="10" t="str">
        <f ca="1">IFERROR(IF(AND(NOW()&lt;= EOMONTH(DATE(YEAR($O248),8, 1), 0), Overall!$A250&lt;&gt;"", MONTH($N248) &lt;= 8, MONTH($O248) &gt;= 8), IF($R248 &lt;&gt; "", $H248/$R248, ""), ""), "")</f>
        <v/>
      </c>
      <c r="AN248" s="10" t="str">
        <f ca="1">IFERROR(IF(AND(NOW()&lt;= EOMONTH(DATE(YEAR($O248),9, 1), 0), Overall!$A250&lt;&gt;"", MONTH($N248) &lt;= 9, MONTH($O248) &gt;= 9), IF($R248 &lt;&gt; "", $H248/$R248, ""), ""), "")</f>
        <v/>
      </c>
      <c r="AO248" s="10" t="str">
        <f ca="1">IFERROR(IF(AND(NOW()&lt;= EOMONTH(DATE(YEAR($O248),10, 1), 0), Overall!$A250&lt;&gt;"", MONTH($N248) &lt;= 10, MONTH($O248) &gt;= 10), IF($R248 &lt;&gt; "", $H248/$R248, ""), ""), "")</f>
        <v/>
      </c>
      <c r="AP248" s="10" t="str">
        <f ca="1">IFERROR(IF(AND(NOW()&lt;= EOMONTH(DATE(YEAR($O248),11, 1), 0), Overall!$A250&lt;&gt;"", MONTH($N248) &lt;=11, MONTH($O248) &gt;= 11), IF($R248 &lt;&gt; "", $H248/$R248, ""), ""), "")</f>
        <v/>
      </c>
      <c r="AQ248" s="10" t="str">
        <f ca="1">IFERROR(IF(AND(NOW()&lt;= EOMONTH(DATE(YEAR($O248),12, 1), 0), Overall!$A250&lt;&gt;"", MONTH($N248) &lt;= 12, MONTH($O248) &gt;= 12), IF($R248 &lt;&gt; "", $H248/$R248, ""), ""), "")</f>
        <v/>
      </c>
      <c r="AR248" s="16">
        <f t="shared" ca="1" si="7"/>
        <v>0</v>
      </c>
    </row>
    <row r="249" spans="1:44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6">
        <f>IF(Overall!F251&lt;&gt;"",VALUE(Overall!F251),"")</f>
        <v>600000</v>
      </c>
      <c r="I249" s="6">
        <f>IF(Overall!G251&lt;&gt;"",VALUE(Overall!G251),"")</f>
        <v>63</v>
      </c>
      <c r="J249" s="6">
        <f>IF(Overall!H251&lt;&gt;"",VALUE(Overall!H251),"")</f>
        <v>0</v>
      </c>
      <c r="K249" s="6">
        <f>IF(Overall!I251&lt;&gt;"",VALUE(Overall!I251),"")</f>
        <v>2.34</v>
      </c>
      <c r="L249" s="6">
        <f>IF(Overall!J251&lt;&gt;"",VALUE(Overall!J251),"")</f>
        <v>0</v>
      </c>
      <c r="M249" s="6">
        <f>IF(Overall!K251&lt;&gt;"",VALUE(Overall!K251),"")</f>
        <v>2.34</v>
      </c>
      <c r="N249" s="7">
        <f>IF(Overall!L251&lt;&gt;"",DATEVALUE(MID(Overall!L251, FIND(",", Overall!L251) + 2, FIND(" ", Overall!L251) - FIND(",", Overall!L251) - 1) &amp; " " &amp; MID(Overall!L251, FIND(" ", Overall!L251) + 1, FIND(",", Overall!L251, FIND(" ", Overall!L251)) - FIND(" ", Overall!L251) - 1) &amp; ", " &amp; MID(Overall!L251, FIND(",", Overall!L251, FIND(",",Overall!L251) + 1) + 2, LEN(Overall!L251))),"")</f>
        <v>44562</v>
      </c>
      <c r="O249" s="7">
        <f>IF(Overall!M251&lt;&gt;"",DATEVALUE(MID(Overall!M251, FIND(",", Overall!M251) + 2, FIND(" ", Overall!M251) - FIND(",", Overall!M251) - 1) &amp; " " &amp; MID(Overall!M251, FIND(" ", Overall!M251) + 1, FIND(",", Overall!M251, FIND(" ", Overall!M251)) - FIND(" ", Overall!M251) - 1) &amp; ", " &amp; MID(Overall!M251, FIND(",", Overall!M251, FIND(",",Overall!M251) + 1) + 2, LEN(Overall!M251))),"")</f>
        <v>44742</v>
      </c>
      <c r="P249" s="7">
        <f>IF(Overall!N251&lt;&gt;"",DATEVALUE(MID(Overall!N251, FIND(",", Overall!N251) + 2, FIND(" ", Overall!N251) - FIND(",", Overall!N251) - 1) &amp; " " &amp; MID(Overall!N251, FIND(" ", Overall!N251) + 1, FIND(",", Overall!N251, FIND(" ", Overall!N251)) - FIND(" ", Overall!N251) - 1) &amp; ", " &amp; MID(Overall!N251, FIND(",", Overall!N251, FIND(",",Overall!N251) + 1) + 2, LEN(Overall!N251))),"")</f>
        <v>44522</v>
      </c>
      <c r="Q249" s="7">
        <f>IF(Overall!O251&lt;&gt;"",DATEVALUE(MID(Overall!O251, FIND(",", Overall!O251) + 2, FIND(" ", Overall!O251) - FIND(",", Overall!O251) - 1) &amp; " " &amp; MID(Overall!O251, FIND(" ", Overall!O251) + 1, FIND(",", Overall!O251, FIND(" ", Overall!O251)) - FIND(" ", Overall!O251) - 1) &amp; ", " &amp; MID(Overall!O251, FIND(",", Overall!O251, FIND(",",Overall!O251) + 1) + 2, LEN(Overall!O251))),"")</f>
        <v>44497</v>
      </c>
      <c r="R249" s="5">
        <f t="shared" si="6"/>
        <v>6</v>
      </c>
      <c r="S249" s="10">
        <f>IF(Overall!$A251&lt;&gt;"",IF(AND(MONTH($N249) &lt;= 1, MONTH($O249) &gt;= 1), IF($R249 &lt;&gt; "", $H249/$R249, ""), ""),"")</f>
        <v>100000</v>
      </c>
      <c r="T249" s="10">
        <f>IF(Overall!$A251&lt;&gt;"",IF(AND(MONTH($N249) &lt;= 2, MONTH($O249) &gt;= 2), IF($R249 &lt;&gt; "", $H249/$R249, ""), ""),"")</f>
        <v>100000</v>
      </c>
      <c r="U249" s="10">
        <f>IF(Overall!$A251&lt;&gt;"",IF(AND(MONTH($N249) &lt;= 3, MONTH($O249) &gt;= 3), IF($R249 &lt;&gt; "", $H249/$R249, ""), ""),"")</f>
        <v>100000</v>
      </c>
      <c r="V249" s="10">
        <f>IF(Overall!$A251&lt;&gt;"",IF(AND(MONTH($N249) &lt;= 4, MONTH($O249) &gt;= 4), IF($R249 &lt;&gt; "", $H249/$R249, ""), ""),"")</f>
        <v>100000</v>
      </c>
      <c r="W249" s="10">
        <f>IF(Overall!$A251&lt;&gt;"",IF(AND(MONTH($N249) &lt;= 5, MONTH($O249) &gt;= 5), IF($R249 &lt;&gt; "", $H249/$R249, ""), ""),"")</f>
        <v>100000</v>
      </c>
      <c r="X249" s="10">
        <f>IF(Overall!$A251&lt;&gt;"",IF(AND(MONTH($N249) &lt;= 6, MONTH($O249) &gt;= 6), IF($R249 &lt;&gt; "", $H249/$R249, ""), ""),"")</f>
        <v>100000</v>
      </c>
      <c r="Y249" s="10" t="str">
        <f>IF(Overall!$A251&lt;&gt;"",IF(AND(MONTH($N249) &lt;= 7, MONTH($O249) &gt;= 7 ), IF($R249 &lt;&gt; "", $H249/$R249, ""), ""),"")</f>
        <v/>
      </c>
      <c r="Z249" s="10" t="str">
        <f>IF(Overall!$A251&lt;&gt;"",IF(AND(MONTH($N249) &lt;= 8, MONTH($O249) &gt;= 8), IF($R249 &lt;&gt; "", $H249/$R249, ""), ""),"")</f>
        <v/>
      </c>
      <c r="AA249" s="10" t="str">
        <f>IF(Overall!$A251&lt;&gt;"",IF(AND(MONTH($N249) &lt;= 9, MONTH($O249) &gt;= 9), IF($R249 &lt;&gt; "", $H249/$R249, ""), ""),"")</f>
        <v/>
      </c>
      <c r="AB249" s="10" t="str">
        <f>IF(Overall!$A251&lt;&gt;"",IF(AND(MONTH($N249) &lt;= 10, MONTH($O249) &gt;= 10), IF($R249 &lt;&gt; "", $H249/$R249, ""), ""),"")</f>
        <v/>
      </c>
      <c r="AC249" s="10" t="str">
        <f>IF(Overall!$A251&lt;&gt;"",IF(AND(MONTH($N249) &lt;= 11, MONTH($O249) &gt;= 11), IF($R249 &lt;&gt; "", $H249/$R249, ""), ""),"")</f>
        <v/>
      </c>
      <c r="AD249" s="10" t="str">
        <f>IF(Overall!$A251&lt;&gt;"",IF(AND(MONTH($N249) &lt;= 12, MONTH($O249) &gt;= 12), IF($R249 &lt;&gt; "", $H249/$R249, ""), ""),"")</f>
        <v/>
      </c>
      <c r="AF249" s="10" t="str">
        <f ca="1">IFERROR(IF(AND(NOW()&lt;= EOMONTH(DATE(YEAR($O249),1, 1), 0), Overall!$A251&lt;&gt;"", MONTH($N249) &lt;= 1, MONTH($O249) &gt;= 1), IF($R249 &lt;&gt; "", $H249/$R249, ""), ""), "")</f>
        <v/>
      </c>
      <c r="AG249" s="10" t="str">
        <f ca="1">IFERROR(IF(AND(NOW()&lt;= EOMONTH(DATE(YEAR($O249),2, 1), 0), Overall!$A251&lt;&gt;"", MONTH($N249) &lt;= 2, MONTH($O249) &gt;= 2), IF($R249 &lt;&gt; "", $H249/$R249, ""), ""), "")</f>
        <v/>
      </c>
      <c r="AH249" s="10" t="str">
        <f ca="1">IFERROR(IF(AND(NOW()&lt;= EOMONTH(DATE(YEAR($O249),3, 1), 0), Overall!$A251&lt;&gt;"", MONTH($N249) &lt;= 3, MONTH($O249) &gt;= 3), IF($R249 &lt;&gt; "", $H249/$R249, ""), ""), "")</f>
        <v/>
      </c>
      <c r="AI249" s="10" t="str">
        <f ca="1">IFERROR(IF(AND(NOW()&lt;= EOMONTH(DATE(YEAR($O249),4, 1), 0), Overall!$A251&lt;&gt;"", MONTH($N249) &lt;= 4, MONTH($O249) &gt;= 4), IF($R249 &lt;&gt; "", $H249/$R249, ""), ""), "")</f>
        <v/>
      </c>
      <c r="AJ249" s="10" t="str">
        <f ca="1">IFERROR(IF(AND(NOW()&lt;= EOMONTH(DATE(YEAR($O249),5, 1), 0), Overall!$A251&lt;&gt;"", MONTH($N249) &lt;= 5, MONTH($O249) &gt;= 5), IF($R249 &lt;&gt; "", $H249/$R249, ""), ""), "")</f>
        <v/>
      </c>
      <c r="AK249" s="10" t="str">
        <f ca="1">IFERROR(IF(AND(NOW()&lt;= EOMONTH(DATE(YEAR($O249),6, 1), 0), Overall!$A251&lt;&gt;"", MONTH($N249) &lt;= 6, MONTH($O249) &gt;= 6), IF($R249 &lt;&gt; "", $H249/$R249, ""), ""), "")</f>
        <v/>
      </c>
      <c r="AL249" s="10" t="str">
        <f ca="1">IFERROR(IF(AND(NOW()&lt;= EOMONTH(DATE(YEAR($O249),7, 1), 0), Overall!$A251&lt;&gt;"", MONTH($N249) &lt;= 7, MONTH($O249) &gt;= 7), IF($R249 &lt;&gt; "", $H249/$R249, ""), ""), "")</f>
        <v/>
      </c>
      <c r="AM249" s="10" t="str">
        <f ca="1">IFERROR(IF(AND(NOW()&lt;= EOMONTH(DATE(YEAR($O249),8, 1), 0), Overall!$A251&lt;&gt;"", MONTH($N249) &lt;= 8, MONTH($O249) &gt;= 8), IF($R249 &lt;&gt; "", $H249/$R249, ""), ""), "")</f>
        <v/>
      </c>
      <c r="AN249" s="10" t="str">
        <f ca="1">IFERROR(IF(AND(NOW()&lt;= EOMONTH(DATE(YEAR($O249),9, 1), 0), Overall!$A251&lt;&gt;"", MONTH($N249) &lt;= 9, MONTH($O249) &gt;= 9), IF($R249 &lt;&gt; "", $H249/$R249, ""), ""), "")</f>
        <v/>
      </c>
      <c r="AO249" s="10" t="str">
        <f ca="1">IFERROR(IF(AND(NOW()&lt;= EOMONTH(DATE(YEAR($O249),10, 1), 0), Overall!$A251&lt;&gt;"", MONTH($N249) &lt;= 10, MONTH($O249) &gt;= 10), IF($R249 &lt;&gt; "", $H249/$R249, ""), ""), "")</f>
        <v/>
      </c>
      <c r="AP249" s="10" t="str">
        <f ca="1">IFERROR(IF(AND(NOW()&lt;= EOMONTH(DATE(YEAR($O249),11, 1), 0), Overall!$A251&lt;&gt;"", MONTH($N249) &lt;=11, MONTH($O249) &gt;= 11), IF($R249 &lt;&gt; "", $H249/$R249, ""), ""), "")</f>
        <v/>
      </c>
      <c r="AQ249" s="10" t="str">
        <f ca="1">IFERROR(IF(AND(NOW()&lt;= EOMONTH(DATE(YEAR($O249),12, 1), 0), Overall!$A251&lt;&gt;"", MONTH($N249) &lt;= 12, MONTH($O249) &gt;= 12), IF($R249 &lt;&gt; "", $H249/$R249, ""), ""), "")</f>
        <v/>
      </c>
      <c r="AR249" s="16">
        <f t="shared" ca="1" si="7"/>
        <v>0</v>
      </c>
    </row>
    <row r="250" spans="1:44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6">
        <f>IF(Overall!F252&lt;&gt;"",VALUE(Overall!F252),"")</f>
        <v>600000</v>
      </c>
      <c r="I250" s="6">
        <f>IF(Overall!G252&lt;&gt;"",VALUE(Overall!G252),"")</f>
        <v>63</v>
      </c>
      <c r="J250" s="6">
        <f>IF(Overall!H252&lt;&gt;"",VALUE(Overall!H252),"")</f>
        <v>0</v>
      </c>
      <c r="K250" s="6">
        <f>IF(Overall!I252&lt;&gt;"",VALUE(Overall!I252),"")</f>
        <v>2.34</v>
      </c>
      <c r="L250" s="6">
        <f>IF(Overall!J252&lt;&gt;"",VALUE(Overall!J252),"")</f>
        <v>0</v>
      </c>
      <c r="M250" s="6">
        <f>IF(Overall!K252&lt;&gt;"",VALUE(Overall!K252),"")</f>
        <v>2.34</v>
      </c>
      <c r="N250" s="7">
        <f>IF(Overall!L252&lt;&gt;"",DATEVALUE(MID(Overall!L252, FIND(",", Overall!L252) + 2, FIND(" ", Overall!L252) - FIND(",", Overall!L252) - 1) &amp; " " &amp; MID(Overall!L252, FIND(" ", Overall!L252) + 1, FIND(",", Overall!L252, FIND(" ", Overall!L252)) - FIND(" ", Overall!L252) - 1) &amp; ", " &amp; MID(Overall!L252, FIND(",", Overall!L252, FIND(",",Overall!L252) + 1) + 2, LEN(Overall!L252))),"")</f>
        <v>44562</v>
      </c>
      <c r="O250" s="7">
        <f>IF(Overall!M252&lt;&gt;"",DATEVALUE(MID(Overall!M252, FIND(",", Overall!M252) + 2, FIND(" ", Overall!M252) - FIND(",", Overall!M252) - 1) &amp; " " &amp; MID(Overall!M252, FIND(" ", Overall!M252) + 1, FIND(",", Overall!M252, FIND(" ", Overall!M252)) - FIND(" ", Overall!M252) - 1) &amp; ", " &amp; MID(Overall!M252, FIND(",", Overall!M252, FIND(",",Overall!M252) + 1) + 2, LEN(Overall!M252))),"")</f>
        <v>44742</v>
      </c>
      <c r="P250" s="7">
        <f>IF(Overall!N252&lt;&gt;"",DATEVALUE(MID(Overall!N252, FIND(",", Overall!N252) + 2, FIND(" ", Overall!N252) - FIND(",", Overall!N252) - 1) &amp; " " &amp; MID(Overall!N252, FIND(" ", Overall!N252) + 1, FIND(",", Overall!N252, FIND(" ", Overall!N252)) - FIND(" ", Overall!N252) - 1) &amp; ", " &amp; MID(Overall!N252, FIND(",", Overall!N252, FIND(",",Overall!N252) + 1) + 2, LEN(Overall!N252))),"")</f>
        <v>44522</v>
      </c>
      <c r="Q250" s="7">
        <f>IF(Overall!O252&lt;&gt;"",DATEVALUE(MID(Overall!O252, FIND(",", Overall!O252) + 2, FIND(" ", Overall!O252) - FIND(",", Overall!O252) - 1) &amp; " " &amp; MID(Overall!O252, FIND(" ", Overall!O252) + 1, FIND(",", Overall!O252, FIND(" ", Overall!O252)) - FIND(" ", Overall!O252) - 1) &amp; ", " &amp; MID(Overall!O252, FIND(",", Overall!O252, FIND(",",Overall!O252) + 1) + 2, LEN(Overall!O252))),"")</f>
        <v>44497</v>
      </c>
      <c r="R250" s="5">
        <f t="shared" si="6"/>
        <v>6</v>
      </c>
      <c r="S250" s="10">
        <f>IF(Overall!$A252&lt;&gt;"",IF(AND(MONTH($N250) &lt;= 1, MONTH($O250) &gt;= 1), IF($R250 &lt;&gt; "", $H250/$R250, ""), ""),"")</f>
        <v>100000</v>
      </c>
      <c r="T250" s="10">
        <f>IF(Overall!$A252&lt;&gt;"",IF(AND(MONTH($N250) &lt;= 2, MONTH($O250) &gt;= 2), IF($R250 &lt;&gt; "", $H250/$R250, ""), ""),"")</f>
        <v>100000</v>
      </c>
      <c r="U250" s="10">
        <f>IF(Overall!$A252&lt;&gt;"",IF(AND(MONTH($N250) &lt;= 3, MONTH($O250) &gt;= 3), IF($R250 &lt;&gt; "", $H250/$R250, ""), ""),"")</f>
        <v>100000</v>
      </c>
      <c r="V250" s="10">
        <f>IF(Overall!$A252&lt;&gt;"",IF(AND(MONTH($N250) &lt;= 4, MONTH($O250) &gt;= 4), IF($R250 &lt;&gt; "", $H250/$R250, ""), ""),"")</f>
        <v>100000</v>
      </c>
      <c r="W250" s="10">
        <f>IF(Overall!$A252&lt;&gt;"",IF(AND(MONTH($N250) &lt;= 5, MONTH($O250) &gt;= 5), IF($R250 &lt;&gt; "", $H250/$R250, ""), ""),"")</f>
        <v>100000</v>
      </c>
      <c r="X250" s="10">
        <f>IF(Overall!$A252&lt;&gt;"",IF(AND(MONTH($N250) &lt;= 6, MONTH($O250) &gt;= 6), IF($R250 &lt;&gt; "", $H250/$R250, ""), ""),"")</f>
        <v>100000</v>
      </c>
      <c r="Y250" s="10" t="str">
        <f>IF(Overall!$A252&lt;&gt;"",IF(AND(MONTH($N250) &lt;= 7, MONTH($O250) &gt;= 7 ), IF($R250 &lt;&gt; "", $H250/$R250, ""), ""),"")</f>
        <v/>
      </c>
      <c r="Z250" s="10" t="str">
        <f>IF(Overall!$A252&lt;&gt;"",IF(AND(MONTH($N250) &lt;= 8, MONTH($O250) &gt;= 8), IF($R250 &lt;&gt; "", $H250/$R250, ""), ""),"")</f>
        <v/>
      </c>
      <c r="AA250" s="10" t="str">
        <f>IF(Overall!$A252&lt;&gt;"",IF(AND(MONTH($N250) &lt;= 9, MONTH($O250) &gt;= 9), IF($R250 &lt;&gt; "", $H250/$R250, ""), ""),"")</f>
        <v/>
      </c>
      <c r="AB250" s="10" t="str">
        <f>IF(Overall!$A252&lt;&gt;"",IF(AND(MONTH($N250) &lt;= 10, MONTH($O250) &gt;= 10), IF($R250 &lt;&gt; "", $H250/$R250, ""), ""),"")</f>
        <v/>
      </c>
      <c r="AC250" s="10" t="str">
        <f>IF(Overall!$A252&lt;&gt;"",IF(AND(MONTH($N250) &lt;= 11, MONTH($O250) &gt;= 11), IF($R250 &lt;&gt; "", $H250/$R250, ""), ""),"")</f>
        <v/>
      </c>
      <c r="AD250" s="10" t="str">
        <f>IF(Overall!$A252&lt;&gt;"",IF(AND(MONTH($N250) &lt;= 12, MONTH($O250) &gt;= 12), IF($R250 &lt;&gt; "", $H250/$R250, ""), ""),"")</f>
        <v/>
      </c>
      <c r="AF250" s="10" t="str">
        <f ca="1">IFERROR(IF(AND(NOW()&lt;= EOMONTH(DATE(YEAR($O250),1, 1), 0), Overall!$A252&lt;&gt;"", MONTH($N250) &lt;= 1, MONTH($O250) &gt;= 1), IF($R250 &lt;&gt; "", $H250/$R250, ""), ""), "")</f>
        <v/>
      </c>
      <c r="AG250" s="10" t="str">
        <f ca="1">IFERROR(IF(AND(NOW()&lt;= EOMONTH(DATE(YEAR($O250),2, 1), 0), Overall!$A252&lt;&gt;"", MONTH($N250) &lt;= 2, MONTH($O250) &gt;= 2), IF($R250 &lt;&gt; "", $H250/$R250, ""), ""), "")</f>
        <v/>
      </c>
      <c r="AH250" s="10" t="str">
        <f ca="1">IFERROR(IF(AND(NOW()&lt;= EOMONTH(DATE(YEAR($O250),3, 1), 0), Overall!$A252&lt;&gt;"", MONTH($N250) &lt;= 3, MONTH($O250) &gt;= 3), IF($R250 &lt;&gt; "", $H250/$R250, ""), ""), "")</f>
        <v/>
      </c>
      <c r="AI250" s="10" t="str">
        <f ca="1">IFERROR(IF(AND(NOW()&lt;= EOMONTH(DATE(YEAR($O250),4, 1), 0), Overall!$A252&lt;&gt;"", MONTH($N250) &lt;= 4, MONTH($O250) &gt;= 4), IF($R250 &lt;&gt; "", $H250/$R250, ""), ""), "")</f>
        <v/>
      </c>
      <c r="AJ250" s="10" t="str">
        <f ca="1">IFERROR(IF(AND(NOW()&lt;= EOMONTH(DATE(YEAR($O250),5, 1), 0), Overall!$A252&lt;&gt;"", MONTH($N250) &lt;= 5, MONTH($O250) &gt;= 5), IF($R250 &lt;&gt; "", $H250/$R250, ""), ""), "")</f>
        <v/>
      </c>
      <c r="AK250" s="10" t="str">
        <f ca="1">IFERROR(IF(AND(NOW()&lt;= EOMONTH(DATE(YEAR($O250),6, 1), 0), Overall!$A252&lt;&gt;"", MONTH($N250) &lt;= 6, MONTH($O250) &gt;= 6), IF($R250 &lt;&gt; "", $H250/$R250, ""), ""), "")</f>
        <v/>
      </c>
      <c r="AL250" s="10" t="str">
        <f ca="1">IFERROR(IF(AND(NOW()&lt;= EOMONTH(DATE(YEAR($O250),7, 1), 0), Overall!$A252&lt;&gt;"", MONTH($N250) &lt;= 7, MONTH($O250) &gt;= 7), IF($R250 &lt;&gt; "", $H250/$R250, ""), ""), "")</f>
        <v/>
      </c>
      <c r="AM250" s="10" t="str">
        <f ca="1">IFERROR(IF(AND(NOW()&lt;= EOMONTH(DATE(YEAR($O250),8, 1), 0), Overall!$A252&lt;&gt;"", MONTH($N250) &lt;= 8, MONTH($O250) &gt;= 8), IF($R250 &lt;&gt; "", $H250/$R250, ""), ""), "")</f>
        <v/>
      </c>
      <c r="AN250" s="10" t="str">
        <f ca="1">IFERROR(IF(AND(NOW()&lt;= EOMONTH(DATE(YEAR($O250),9, 1), 0), Overall!$A252&lt;&gt;"", MONTH($N250) &lt;= 9, MONTH($O250) &gt;= 9), IF($R250 &lt;&gt; "", $H250/$R250, ""), ""), "")</f>
        <v/>
      </c>
      <c r="AO250" s="10" t="str">
        <f ca="1">IFERROR(IF(AND(NOW()&lt;= EOMONTH(DATE(YEAR($O250),10, 1), 0), Overall!$A252&lt;&gt;"", MONTH($N250) &lt;= 10, MONTH($O250) &gt;= 10), IF($R250 &lt;&gt; "", $H250/$R250, ""), ""), "")</f>
        <v/>
      </c>
      <c r="AP250" s="10" t="str">
        <f ca="1">IFERROR(IF(AND(NOW()&lt;= EOMONTH(DATE(YEAR($O250),11, 1), 0), Overall!$A252&lt;&gt;"", MONTH($N250) &lt;=11, MONTH($O250) &gt;= 11), IF($R250 &lt;&gt; "", $H250/$R250, ""), ""), "")</f>
        <v/>
      </c>
      <c r="AQ250" s="10" t="str">
        <f ca="1">IFERROR(IF(AND(NOW()&lt;= EOMONTH(DATE(YEAR($O250),12, 1), 0), Overall!$A252&lt;&gt;"", MONTH($N250) &lt;= 12, MONTH($O250) &gt;= 12), IF($R250 &lt;&gt; "", $H250/$R250, ""), ""), "")</f>
        <v/>
      </c>
      <c r="AR250" s="16">
        <f t="shared" ca="1" si="7"/>
        <v>0</v>
      </c>
    </row>
    <row r="251" spans="1:44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6">
        <f>IF(Overall!F253&lt;&gt;"",VALUE(Overall!F253),"")</f>
        <v>675000</v>
      </c>
      <c r="I251" s="6">
        <f>IF(Overall!G253&lt;&gt;"",VALUE(Overall!G253),"")</f>
        <v>63</v>
      </c>
      <c r="J251" s="6">
        <f>IF(Overall!H253&lt;&gt;"",VALUE(Overall!H253),"")</f>
        <v>0</v>
      </c>
      <c r="K251" s="6">
        <f>IF(Overall!I253&lt;&gt;"",VALUE(Overall!I253),"")</f>
        <v>2.31</v>
      </c>
      <c r="L251" s="6">
        <f>IF(Overall!J253&lt;&gt;"",VALUE(Overall!J253),"")</f>
        <v>0</v>
      </c>
      <c r="M251" s="6">
        <f>IF(Overall!K253&lt;&gt;"",VALUE(Overall!K253),"")</f>
        <v>2.31</v>
      </c>
      <c r="N251" s="7">
        <f>IF(Overall!L253&lt;&gt;"",DATEVALUE(MID(Overall!L253, FIND(",", Overall!L253) + 2, FIND(" ", Overall!L253) - FIND(",", Overall!L253) - 1) &amp; " " &amp; MID(Overall!L253, FIND(" ", Overall!L253) + 1, FIND(",", Overall!L253, FIND(" ", Overall!L253)) - FIND(" ", Overall!L253) - 1) &amp; ", " &amp; MID(Overall!L253, FIND(",", Overall!L253, FIND(",",Overall!L253) + 1) + 2, LEN(Overall!L253))),"")</f>
        <v>44562</v>
      </c>
      <c r="O251" s="7">
        <f>IF(Overall!M253&lt;&gt;"",DATEVALUE(MID(Overall!M253, FIND(",", Overall!M253) + 2, FIND(" ", Overall!M253) - FIND(",", Overall!M253) - 1) &amp; " " &amp; MID(Overall!M253, FIND(" ", Overall!M253) + 1, FIND(",", Overall!M253, FIND(" ", Overall!M253)) - FIND(" ", Overall!M253) - 1) &amp; ", " &amp; MID(Overall!M253, FIND(",", Overall!M253, FIND(",",Overall!M253) + 1) + 2, LEN(Overall!M253))),"")</f>
        <v>44742</v>
      </c>
      <c r="P251" s="7">
        <f>IF(Overall!N253&lt;&gt;"",DATEVALUE(MID(Overall!N253, FIND(",", Overall!N253) + 2, FIND(" ", Overall!N253) - FIND(",", Overall!N253) - 1) &amp; " " &amp; MID(Overall!N253, FIND(" ", Overall!N253) + 1, FIND(",", Overall!N253, FIND(" ", Overall!N253)) - FIND(" ", Overall!N253) - 1) &amp; ", " &amp; MID(Overall!N253, FIND(",", Overall!N253, FIND(",",Overall!N253) + 1) + 2, LEN(Overall!N253))),"")</f>
        <v>44523</v>
      </c>
      <c r="Q251" s="7">
        <f>IF(Overall!O253&lt;&gt;"",DATEVALUE(MID(Overall!O253, FIND(",", Overall!O253) + 2, FIND(" ", Overall!O253) - FIND(",", Overall!O253) - 1) &amp; " " &amp; MID(Overall!O253, FIND(" ", Overall!O253) + 1, FIND(",", Overall!O253, FIND(" ", Overall!O253)) - FIND(" ", Overall!O253) - 1) &amp; ", " &amp; MID(Overall!O253, FIND(",", Overall!O253, FIND(",",Overall!O253) + 1) + 2, LEN(Overall!O253))),"")</f>
        <v>44498</v>
      </c>
      <c r="R251" s="5">
        <f t="shared" si="6"/>
        <v>6</v>
      </c>
      <c r="S251" s="10">
        <f>IF(Overall!$A253&lt;&gt;"",IF(AND(MONTH($N251) &lt;= 1, MONTH($O251) &gt;= 1), IF($R251 &lt;&gt; "", $H251/$R251, ""), ""),"")</f>
        <v>112500</v>
      </c>
      <c r="T251" s="10">
        <f>IF(Overall!$A253&lt;&gt;"",IF(AND(MONTH($N251) &lt;= 2, MONTH($O251) &gt;= 2), IF($R251 &lt;&gt; "", $H251/$R251, ""), ""),"")</f>
        <v>112500</v>
      </c>
      <c r="U251" s="10">
        <f>IF(Overall!$A253&lt;&gt;"",IF(AND(MONTH($N251) &lt;= 3, MONTH($O251) &gt;= 3), IF($R251 &lt;&gt; "", $H251/$R251, ""), ""),"")</f>
        <v>112500</v>
      </c>
      <c r="V251" s="10">
        <f>IF(Overall!$A253&lt;&gt;"",IF(AND(MONTH($N251) &lt;= 4, MONTH($O251) &gt;= 4), IF($R251 &lt;&gt; "", $H251/$R251, ""), ""),"")</f>
        <v>112500</v>
      </c>
      <c r="W251" s="10">
        <f>IF(Overall!$A253&lt;&gt;"",IF(AND(MONTH($N251) &lt;= 5, MONTH($O251) &gt;= 5), IF($R251 &lt;&gt; "", $H251/$R251, ""), ""),"")</f>
        <v>112500</v>
      </c>
      <c r="X251" s="10">
        <f>IF(Overall!$A253&lt;&gt;"",IF(AND(MONTH($N251) &lt;= 6, MONTH($O251) &gt;= 6), IF($R251 &lt;&gt; "", $H251/$R251, ""), ""),"")</f>
        <v>112500</v>
      </c>
      <c r="Y251" s="10" t="str">
        <f>IF(Overall!$A253&lt;&gt;"",IF(AND(MONTH($N251) &lt;= 7, MONTH($O251) &gt;= 7 ), IF($R251 &lt;&gt; "", $H251/$R251, ""), ""),"")</f>
        <v/>
      </c>
      <c r="Z251" s="10" t="str">
        <f>IF(Overall!$A253&lt;&gt;"",IF(AND(MONTH($N251) &lt;= 8, MONTH($O251) &gt;= 8), IF($R251 &lt;&gt; "", $H251/$R251, ""), ""),"")</f>
        <v/>
      </c>
      <c r="AA251" s="10" t="str">
        <f>IF(Overall!$A253&lt;&gt;"",IF(AND(MONTH($N251) &lt;= 9, MONTH($O251) &gt;= 9), IF($R251 &lt;&gt; "", $H251/$R251, ""), ""),"")</f>
        <v/>
      </c>
      <c r="AB251" s="10" t="str">
        <f>IF(Overall!$A253&lt;&gt;"",IF(AND(MONTH($N251) &lt;= 10, MONTH($O251) &gt;= 10), IF($R251 &lt;&gt; "", $H251/$R251, ""), ""),"")</f>
        <v/>
      </c>
      <c r="AC251" s="10" t="str">
        <f>IF(Overall!$A253&lt;&gt;"",IF(AND(MONTH($N251) &lt;= 11, MONTH($O251) &gt;= 11), IF($R251 &lt;&gt; "", $H251/$R251, ""), ""),"")</f>
        <v/>
      </c>
      <c r="AD251" s="10" t="str">
        <f>IF(Overall!$A253&lt;&gt;"",IF(AND(MONTH($N251) &lt;= 12, MONTH($O251) &gt;= 12), IF($R251 &lt;&gt; "", $H251/$R251, ""), ""),"")</f>
        <v/>
      </c>
      <c r="AF251" s="10" t="str">
        <f ca="1">IFERROR(IF(AND(NOW()&lt;= EOMONTH(DATE(YEAR($O251),1, 1), 0), Overall!$A253&lt;&gt;"", MONTH($N251) &lt;= 1, MONTH($O251) &gt;= 1), IF($R251 &lt;&gt; "", $H251/$R251, ""), ""), "")</f>
        <v/>
      </c>
      <c r="AG251" s="10" t="str">
        <f ca="1">IFERROR(IF(AND(NOW()&lt;= EOMONTH(DATE(YEAR($O251),2, 1), 0), Overall!$A253&lt;&gt;"", MONTH($N251) &lt;= 2, MONTH($O251) &gt;= 2), IF($R251 &lt;&gt; "", $H251/$R251, ""), ""), "")</f>
        <v/>
      </c>
      <c r="AH251" s="10" t="str">
        <f ca="1">IFERROR(IF(AND(NOW()&lt;= EOMONTH(DATE(YEAR($O251),3, 1), 0), Overall!$A253&lt;&gt;"", MONTH($N251) &lt;= 3, MONTH($O251) &gt;= 3), IF($R251 &lt;&gt; "", $H251/$R251, ""), ""), "")</f>
        <v/>
      </c>
      <c r="AI251" s="10" t="str">
        <f ca="1">IFERROR(IF(AND(NOW()&lt;= EOMONTH(DATE(YEAR($O251),4, 1), 0), Overall!$A253&lt;&gt;"", MONTH($N251) &lt;= 4, MONTH($O251) &gt;= 4), IF($R251 &lt;&gt; "", $H251/$R251, ""), ""), "")</f>
        <v/>
      </c>
      <c r="AJ251" s="10" t="str">
        <f ca="1">IFERROR(IF(AND(NOW()&lt;= EOMONTH(DATE(YEAR($O251),5, 1), 0), Overall!$A253&lt;&gt;"", MONTH($N251) &lt;= 5, MONTH($O251) &gt;= 5), IF($R251 &lt;&gt; "", $H251/$R251, ""), ""), "")</f>
        <v/>
      </c>
      <c r="AK251" s="10" t="str">
        <f ca="1">IFERROR(IF(AND(NOW()&lt;= EOMONTH(DATE(YEAR($O251),6, 1), 0), Overall!$A253&lt;&gt;"", MONTH($N251) &lt;= 6, MONTH($O251) &gt;= 6), IF($R251 &lt;&gt; "", $H251/$R251, ""), ""), "")</f>
        <v/>
      </c>
      <c r="AL251" s="10" t="str">
        <f ca="1">IFERROR(IF(AND(NOW()&lt;= EOMONTH(DATE(YEAR($O251),7, 1), 0), Overall!$A253&lt;&gt;"", MONTH($N251) &lt;= 7, MONTH($O251) &gt;= 7), IF($R251 &lt;&gt; "", $H251/$R251, ""), ""), "")</f>
        <v/>
      </c>
      <c r="AM251" s="10" t="str">
        <f ca="1">IFERROR(IF(AND(NOW()&lt;= EOMONTH(DATE(YEAR($O251),8, 1), 0), Overall!$A253&lt;&gt;"", MONTH($N251) &lt;= 8, MONTH($O251) &gt;= 8), IF($R251 &lt;&gt; "", $H251/$R251, ""), ""), "")</f>
        <v/>
      </c>
      <c r="AN251" s="10" t="str">
        <f ca="1">IFERROR(IF(AND(NOW()&lt;= EOMONTH(DATE(YEAR($O251),9, 1), 0), Overall!$A253&lt;&gt;"", MONTH($N251) &lt;= 9, MONTH($O251) &gt;= 9), IF($R251 &lt;&gt; "", $H251/$R251, ""), ""), "")</f>
        <v/>
      </c>
      <c r="AO251" s="10" t="str">
        <f ca="1">IFERROR(IF(AND(NOW()&lt;= EOMONTH(DATE(YEAR($O251),10, 1), 0), Overall!$A253&lt;&gt;"", MONTH($N251) &lt;= 10, MONTH($O251) &gt;= 10), IF($R251 &lt;&gt; "", $H251/$R251, ""), ""), "")</f>
        <v/>
      </c>
      <c r="AP251" s="10" t="str">
        <f ca="1">IFERROR(IF(AND(NOW()&lt;= EOMONTH(DATE(YEAR($O251),11, 1), 0), Overall!$A253&lt;&gt;"", MONTH($N251) &lt;=11, MONTH($O251) &gt;= 11), IF($R251 &lt;&gt; "", $H251/$R251, ""), ""), "")</f>
        <v/>
      </c>
      <c r="AQ251" s="10" t="str">
        <f ca="1">IFERROR(IF(AND(NOW()&lt;= EOMONTH(DATE(YEAR($O251),12, 1), 0), Overall!$A253&lt;&gt;"", MONTH($N251) &lt;= 12, MONTH($O251) &gt;= 12), IF($R251 &lt;&gt; "", $H251/$R251, ""), ""), "")</f>
        <v/>
      </c>
      <c r="AR251" s="16">
        <f t="shared" ca="1" si="7"/>
        <v>0</v>
      </c>
    </row>
    <row r="252" spans="1:44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6">
        <f>IF(Overall!F254&lt;&gt;"",VALUE(Overall!F254),"")</f>
        <v>600000</v>
      </c>
      <c r="I252" s="6">
        <f>IF(Overall!G254&lt;&gt;"",VALUE(Overall!G254),"")</f>
        <v>64</v>
      </c>
      <c r="J252" s="6">
        <f>IF(Overall!H254&lt;&gt;"",VALUE(Overall!H254),"")</f>
        <v>0</v>
      </c>
      <c r="K252" s="6">
        <f>IF(Overall!I254&lt;&gt;"",VALUE(Overall!I254),"")</f>
        <v>2.4900000000000002</v>
      </c>
      <c r="L252" s="6">
        <f>IF(Overall!J254&lt;&gt;"",VALUE(Overall!J254),"")</f>
        <v>0</v>
      </c>
      <c r="M252" s="6">
        <f>IF(Overall!K254&lt;&gt;"",VALUE(Overall!K254),"")</f>
        <v>2.4900000000000002</v>
      </c>
      <c r="N252" s="7">
        <f>IF(Overall!L254&lt;&gt;"",DATEVALUE(MID(Overall!L254, FIND(",", Overall!L254) + 2, FIND(" ", Overall!L254) - FIND(",", Overall!L254) - 1) &amp; " " &amp; MID(Overall!L254, FIND(" ", Overall!L254) + 1, FIND(",", Overall!L254, FIND(" ", Overall!L254)) - FIND(" ", Overall!L254) - 1) &amp; ", " &amp; MID(Overall!L254, FIND(",", Overall!L254, FIND(",",Overall!L254) + 1) + 2, LEN(Overall!L254))),"")</f>
        <v>44562</v>
      </c>
      <c r="O252" s="7">
        <f>IF(Overall!M254&lt;&gt;"",DATEVALUE(MID(Overall!M254, FIND(",", Overall!M254) + 2, FIND(" ", Overall!M254) - FIND(",", Overall!M254) - 1) &amp; " " &amp; MID(Overall!M254, FIND(" ", Overall!M254) + 1, FIND(",", Overall!M254, FIND(" ", Overall!M254)) - FIND(" ", Overall!M254) - 1) &amp; ", " &amp; MID(Overall!M254, FIND(",", Overall!M254, FIND(",",Overall!M254) + 1) + 2, LEN(Overall!M254))),"")</f>
        <v>44742</v>
      </c>
      <c r="P252" s="7">
        <f>IF(Overall!N254&lt;&gt;"",DATEVALUE(MID(Overall!N254, FIND(",", Overall!N254) + 2, FIND(" ", Overall!N254) - FIND(",", Overall!N254) - 1) &amp; " " &amp; MID(Overall!N254, FIND(" ", Overall!N254) + 1, FIND(",", Overall!N254, FIND(" ", Overall!N254)) - FIND(" ", Overall!N254) - 1) &amp; ", " &amp; MID(Overall!N254, FIND(",", Overall!N254, FIND(",",Overall!N254) + 1) + 2, LEN(Overall!N254))),"")</f>
        <v>44523</v>
      </c>
      <c r="Q252" s="7">
        <f>IF(Overall!O254&lt;&gt;"",DATEVALUE(MID(Overall!O254, FIND(",", Overall!O254) + 2, FIND(" ", Overall!O254) - FIND(",", Overall!O254) - 1) &amp; " " &amp; MID(Overall!O254, FIND(" ", Overall!O254) + 1, FIND(",", Overall!O254, FIND(" ", Overall!O254)) - FIND(" ", Overall!O254) - 1) &amp; ", " &amp; MID(Overall!O254, FIND(",", Overall!O254, FIND(",",Overall!O254) + 1) + 2, LEN(Overall!O254))),"")</f>
        <v>44498</v>
      </c>
      <c r="R252" s="5">
        <f t="shared" si="6"/>
        <v>6</v>
      </c>
      <c r="S252" s="10">
        <f>IF(Overall!$A254&lt;&gt;"",IF(AND(MONTH($N252) &lt;= 1, MONTH($O252) &gt;= 1), IF($R252 &lt;&gt; "", $H252/$R252, ""), ""),"")</f>
        <v>100000</v>
      </c>
      <c r="T252" s="10">
        <f>IF(Overall!$A254&lt;&gt;"",IF(AND(MONTH($N252) &lt;= 2, MONTH($O252) &gt;= 2), IF($R252 &lt;&gt; "", $H252/$R252, ""), ""),"")</f>
        <v>100000</v>
      </c>
      <c r="U252" s="10">
        <f>IF(Overall!$A254&lt;&gt;"",IF(AND(MONTH($N252) &lt;= 3, MONTH($O252) &gt;= 3), IF($R252 &lt;&gt; "", $H252/$R252, ""), ""),"")</f>
        <v>100000</v>
      </c>
      <c r="V252" s="10">
        <f>IF(Overall!$A254&lt;&gt;"",IF(AND(MONTH($N252) &lt;= 4, MONTH($O252) &gt;= 4), IF($R252 &lt;&gt; "", $H252/$R252, ""), ""),"")</f>
        <v>100000</v>
      </c>
      <c r="W252" s="10">
        <f>IF(Overall!$A254&lt;&gt;"",IF(AND(MONTH($N252) &lt;= 5, MONTH($O252) &gt;= 5), IF($R252 &lt;&gt; "", $H252/$R252, ""), ""),"")</f>
        <v>100000</v>
      </c>
      <c r="X252" s="10">
        <f>IF(Overall!$A254&lt;&gt;"",IF(AND(MONTH($N252) &lt;= 6, MONTH($O252) &gt;= 6), IF($R252 &lt;&gt; "", $H252/$R252, ""), ""),"")</f>
        <v>100000</v>
      </c>
      <c r="Y252" s="10" t="str">
        <f>IF(Overall!$A254&lt;&gt;"",IF(AND(MONTH($N252) &lt;= 7, MONTH($O252) &gt;= 7 ), IF($R252 &lt;&gt; "", $H252/$R252, ""), ""),"")</f>
        <v/>
      </c>
      <c r="Z252" s="10" t="str">
        <f>IF(Overall!$A254&lt;&gt;"",IF(AND(MONTH($N252) &lt;= 8, MONTH($O252) &gt;= 8), IF($R252 &lt;&gt; "", $H252/$R252, ""), ""),"")</f>
        <v/>
      </c>
      <c r="AA252" s="10" t="str">
        <f>IF(Overall!$A254&lt;&gt;"",IF(AND(MONTH($N252) &lt;= 9, MONTH($O252) &gt;= 9), IF($R252 &lt;&gt; "", $H252/$R252, ""), ""),"")</f>
        <v/>
      </c>
      <c r="AB252" s="10" t="str">
        <f>IF(Overall!$A254&lt;&gt;"",IF(AND(MONTH($N252) &lt;= 10, MONTH($O252) &gt;= 10), IF($R252 &lt;&gt; "", $H252/$R252, ""), ""),"")</f>
        <v/>
      </c>
      <c r="AC252" s="10" t="str">
        <f>IF(Overall!$A254&lt;&gt;"",IF(AND(MONTH($N252) &lt;= 11, MONTH($O252) &gt;= 11), IF($R252 &lt;&gt; "", $H252/$R252, ""), ""),"")</f>
        <v/>
      </c>
      <c r="AD252" s="10" t="str">
        <f>IF(Overall!$A254&lt;&gt;"",IF(AND(MONTH($N252) &lt;= 12, MONTH($O252) &gt;= 12), IF($R252 &lt;&gt; "", $H252/$R252, ""), ""),"")</f>
        <v/>
      </c>
      <c r="AF252" s="10" t="str">
        <f ca="1">IFERROR(IF(AND(NOW()&lt;= EOMONTH(DATE(YEAR($O252),1, 1), 0), Overall!$A254&lt;&gt;"", MONTH($N252) &lt;= 1, MONTH($O252) &gt;= 1), IF($R252 &lt;&gt; "", $H252/$R252, ""), ""), "")</f>
        <v/>
      </c>
      <c r="AG252" s="10" t="str">
        <f ca="1">IFERROR(IF(AND(NOW()&lt;= EOMONTH(DATE(YEAR($O252),2, 1), 0), Overall!$A254&lt;&gt;"", MONTH($N252) &lt;= 2, MONTH($O252) &gt;= 2), IF($R252 &lt;&gt; "", $H252/$R252, ""), ""), "")</f>
        <v/>
      </c>
      <c r="AH252" s="10" t="str">
        <f ca="1">IFERROR(IF(AND(NOW()&lt;= EOMONTH(DATE(YEAR($O252),3, 1), 0), Overall!$A254&lt;&gt;"", MONTH($N252) &lt;= 3, MONTH($O252) &gt;= 3), IF($R252 &lt;&gt; "", $H252/$R252, ""), ""), "")</f>
        <v/>
      </c>
      <c r="AI252" s="10" t="str">
        <f ca="1">IFERROR(IF(AND(NOW()&lt;= EOMONTH(DATE(YEAR($O252),4, 1), 0), Overall!$A254&lt;&gt;"", MONTH($N252) &lt;= 4, MONTH($O252) &gt;= 4), IF($R252 &lt;&gt; "", $H252/$R252, ""), ""), "")</f>
        <v/>
      </c>
      <c r="AJ252" s="10" t="str">
        <f ca="1">IFERROR(IF(AND(NOW()&lt;= EOMONTH(DATE(YEAR($O252),5, 1), 0), Overall!$A254&lt;&gt;"", MONTH($N252) &lt;= 5, MONTH($O252) &gt;= 5), IF($R252 &lt;&gt; "", $H252/$R252, ""), ""), "")</f>
        <v/>
      </c>
      <c r="AK252" s="10" t="str">
        <f ca="1">IFERROR(IF(AND(NOW()&lt;= EOMONTH(DATE(YEAR($O252),6, 1), 0), Overall!$A254&lt;&gt;"", MONTH($N252) &lt;= 6, MONTH($O252) &gt;= 6), IF($R252 &lt;&gt; "", $H252/$R252, ""), ""), "")</f>
        <v/>
      </c>
      <c r="AL252" s="10" t="str">
        <f ca="1">IFERROR(IF(AND(NOW()&lt;= EOMONTH(DATE(YEAR($O252),7, 1), 0), Overall!$A254&lt;&gt;"", MONTH($N252) &lt;= 7, MONTH($O252) &gt;= 7), IF($R252 &lt;&gt; "", $H252/$R252, ""), ""), "")</f>
        <v/>
      </c>
      <c r="AM252" s="10" t="str">
        <f ca="1">IFERROR(IF(AND(NOW()&lt;= EOMONTH(DATE(YEAR($O252),8, 1), 0), Overall!$A254&lt;&gt;"", MONTH($N252) &lt;= 8, MONTH($O252) &gt;= 8), IF($R252 &lt;&gt; "", $H252/$R252, ""), ""), "")</f>
        <v/>
      </c>
      <c r="AN252" s="10" t="str">
        <f ca="1">IFERROR(IF(AND(NOW()&lt;= EOMONTH(DATE(YEAR($O252),9, 1), 0), Overall!$A254&lt;&gt;"", MONTH($N252) &lt;= 9, MONTH($O252) &gt;= 9), IF($R252 &lt;&gt; "", $H252/$R252, ""), ""), "")</f>
        <v/>
      </c>
      <c r="AO252" s="10" t="str">
        <f ca="1">IFERROR(IF(AND(NOW()&lt;= EOMONTH(DATE(YEAR($O252),10, 1), 0), Overall!$A254&lt;&gt;"", MONTH($N252) &lt;= 10, MONTH($O252) &gt;= 10), IF($R252 &lt;&gt; "", $H252/$R252, ""), ""), "")</f>
        <v/>
      </c>
      <c r="AP252" s="10" t="str">
        <f ca="1">IFERROR(IF(AND(NOW()&lt;= EOMONTH(DATE(YEAR($O252),11, 1), 0), Overall!$A254&lt;&gt;"", MONTH($N252) &lt;=11, MONTH($O252) &gt;= 11), IF($R252 &lt;&gt; "", $H252/$R252, ""), ""), "")</f>
        <v/>
      </c>
      <c r="AQ252" s="10" t="str">
        <f ca="1">IFERROR(IF(AND(NOW()&lt;= EOMONTH(DATE(YEAR($O252),12, 1), 0), Overall!$A254&lt;&gt;"", MONTH($N252) &lt;= 12, MONTH($O252) &gt;= 12), IF($R252 &lt;&gt; "", $H252/$R252, ""), ""), "")</f>
        <v/>
      </c>
      <c r="AR252" s="16">
        <f t="shared" ca="1" si="7"/>
        <v>0</v>
      </c>
    </row>
    <row r="253" spans="1:44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6">
        <f>IF(Overall!F255&lt;&gt;"",VALUE(Overall!F255),"")</f>
        <v>600000</v>
      </c>
      <c r="I253" s="6">
        <f>IF(Overall!G255&lt;&gt;"",VALUE(Overall!G255),"")</f>
        <v>64</v>
      </c>
      <c r="J253" s="6">
        <f>IF(Overall!H255&lt;&gt;"",VALUE(Overall!H255),"")</f>
        <v>0</v>
      </c>
      <c r="K253" s="6">
        <f>IF(Overall!I255&lt;&gt;"",VALUE(Overall!I255),"")</f>
        <v>2.48</v>
      </c>
      <c r="L253" s="6">
        <f>IF(Overall!J255&lt;&gt;"",VALUE(Overall!J255),"")</f>
        <v>0</v>
      </c>
      <c r="M253" s="6">
        <f>IF(Overall!K255&lt;&gt;"",VALUE(Overall!K255),"")</f>
        <v>2.48</v>
      </c>
      <c r="N253" s="7">
        <f>IF(Overall!L255&lt;&gt;"",DATEVALUE(MID(Overall!L255, FIND(",", Overall!L255) + 2, FIND(" ", Overall!L255) - FIND(",", Overall!L255) - 1) &amp; " " &amp; MID(Overall!L255, FIND(" ", Overall!L255) + 1, FIND(",", Overall!L255, FIND(" ", Overall!L255)) - FIND(" ", Overall!L255) - 1) &amp; ", " &amp; MID(Overall!L255, FIND(",", Overall!L255, FIND(",",Overall!L255) + 1) + 2, LEN(Overall!L255))),"")</f>
        <v>44562</v>
      </c>
      <c r="O253" s="7">
        <f>IF(Overall!M255&lt;&gt;"",DATEVALUE(MID(Overall!M255, FIND(",", Overall!M255) + 2, FIND(" ", Overall!M255) - FIND(",", Overall!M255) - 1) &amp; " " &amp; MID(Overall!M255, FIND(" ", Overall!M255) + 1, FIND(",", Overall!M255, FIND(" ", Overall!M255)) - FIND(" ", Overall!M255) - 1) &amp; ", " &amp; MID(Overall!M255, FIND(",", Overall!M255, FIND(",",Overall!M255) + 1) + 2, LEN(Overall!M255))),"")</f>
        <v>44742</v>
      </c>
      <c r="P253" s="7">
        <f>IF(Overall!N255&lt;&gt;"",DATEVALUE(MID(Overall!N255, FIND(",", Overall!N255) + 2, FIND(" ", Overall!N255) - FIND(",", Overall!N255) - 1) &amp; " " &amp; MID(Overall!N255, FIND(" ", Overall!N255) + 1, FIND(",", Overall!N255, FIND(" ", Overall!N255)) - FIND(" ", Overall!N255) - 1) &amp; ", " &amp; MID(Overall!N255, FIND(",", Overall!N255, FIND(",",Overall!N255) + 1) + 2, LEN(Overall!N255))),"")</f>
        <v>44523</v>
      </c>
      <c r="Q253" s="7">
        <f>IF(Overall!O255&lt;&gt;"",DATEVALUE(MID(Overall!O255, FIND(",", Overall!O255) + 2, FIND(" ", Overall!O255) - FIND(",", Overall!O255) - 1) &amp; " " &amp; MID(Overall!O255, FIND(" ", Overall!O255) + 1, FIND(",", Overall!O255, FIND(" ", Overall!O255)) - FIND(" ", Overall!O255) - 1) &amp; ", " &amp; MID(Overall!O255, FIND(",", Overall!O255, FIND(",",Overall!O255) + 1) + 2, LEN(Overall!O255))),"")</f>
        <v>44498</v>
      </c>
      <c r="R253" s="5">
        <f t="shared" si="6"/>
        <v>6</v>
      </c>
      <c r="S253" s="10">
        <f>IF(Overall!$A255&lt;&gt;"",IF(AND(MONTH($N253) &lt;= 1, MONTH($O253) &gt;= 1), IF($R253 &lt;&gt; "", $H253/$R253, ""), ""),"")</f>
        <v>100000</v>
      </c>
      <c r="T253" s="10">
        <f>IF(Overall!$A255&lt;&gt;"",IF(AND(MONTH($N253) &lt;= 2, MONTH($O253) &gt;= 2), IF($R253 &lt;&gt; "", $H253/$R253, ""), ""),"")</f>
        <v>100000</v>
      </c>
      <c r="U253" s="10">
        <f>IF(Overall!$A255&lt;&gt;"",IF(AND(MONTH($N253) &lt;= 3, MONTH($O253) &gt;= 3), IF($R253 &lt;&gt; "", $H253/$R253, ""), ""),"")</f>
        <v>100000</v>
      </c>
      <c r="V253" s="10">
        <f>IF(Overall!$A255&lt;&gt;"",IF(AND(MONTH($N253) &lt;= 4, MONTH($O253) &gt;= 4), IF($R253 &lt;&gt; "", $H253/$R253, ""), ""),"")</f>
        <v>100000</v>
      </c>
      <c r="W253" s="10">
        <f>IF(Overall!$A255&lt;&gt;"",IF(AND(MONTH($N253) &lt;= 5, MONTH($O253) &gt;= 5), IF($R253 &lt;&gt; "", $H253/$R253, ""), ""),"")</f>
        <v>100000</v>
      </c>
      <c r="X253" s="10">
        <f>IF(Overall!$A255&lt;&gt;"",IF(AND(MONTH($N253) &lt;= 6, MONTH($O253) &gt;= 6), IF($R253 &lt;&gt; "", $H253/$R253, ""), ""),"")</f>
        <v>100000</v>
      </c>
      <c r="Y253" s="10" t="str">
        <f>IF(Overall!$A255&lt;&gt;"",IF(AND(MONTH($N253) &lt;= 7, MONTH($O253) &gt;= 7 ), IF($R253 &lt;&gt; "", $H253/$R253, ""), ""),"")</f>
        <v/>
      </c>
      <c r="Z253" s="10" t="str">
        <f>IF(Overall!$A255&lt;&gt;"",IF(AND(MONTH($N253) &lt;= 8, MONTH($O253) &gt;= 8), IF($R253 &lt;&gt; "", $H253/$R253, ""), ""),"")</f>
        <v/>
      </c>
      <c r="AA253" s="10" t="str">
        <f>IF(Overall!$A255&lt;&gt;"",IF(AND(MONTH($N253) &lt;= 9, MONTH($O253) &gt;= 9), IF($R253 &lt;&gt; "", $H253/$R253, ""), ""),"")</f>
        <v/>
      </c>
      <c r="AB253" s="10" t="str">
        <f>IF(Overall!$A255&lt;&gt;"",IF(AND(MONTH($N253) &lt;= 10, MONTH($O253) &gt;= 10), IF($R253 &lt;&gt; "", $H253/$R253, ""), ""),"")</f>
        <v/>
      </c>
      <c r="AC253" s="10" t="str">
        <f>IF(Overall!$A255&lt;&gt;"",IF(AND(MONTH($N253) &lt;= 11, MONTH($O253) &gt;= 11), IF($R253 &lt;&gt; "", $H253/$R253, ""), ""),"")</f>
        <v/>
      </c>
      <c r="AD253" s="10" t="str">
        <f>IF(Overall!$A255&lt;&gt;"",IF(AND(MONTH($N253) &lt;= 12, MONTH($O253) &gt;= 12), IF($R253 &lt;&gt; "", $H253/$R253, ""), ""),"")</f>
        <v/>
      </c>
      <c r="AF253" s="10" t="str">
        <f ca="1">IFERROR(IF(AND(NOW()&lt;= EOMONTH(DATE(YEAR($O253),1, 1), 0), Overall!$A255&lt;&gt;"", MONTH($N253) &lt;= 1, MONTH($O253) &gt;= 1), IF($R253 &lt;&gt; "", $H253/$R253, ""), ""), "")</f>
        <v/>
      </c>
      <c r="AG253" s="10" t="str">
        <f ca="1">IFERROR(IF(AND(NOW()&lt;= EOMONTH(DATE(YEAR($O253),2, 1), 0), Overall!$A255&lt;&gt;"", MONTH($N253) &lt;= 2, MONTH($O253) &gt;= 2), IF($R253 &lt;&gt; "", $H253/$R253, ""), ""), "")</f>
        <v/>
      </c>
      <c r="AH253" s="10" t="str">
        <f ca="1">IFERROR(IF(AND(NOW()&lt;= EOMONTH(DATE(YEAR($O253),3, 1), 0), Overall!$A255&lt;&gt;"", MONTH($N253) &lt;= 3, MONTH($O253) &gt;= 3), IF($R253 &lt;&gt; "", $H253/$R253, ""), ""), "")</f>
        <v/>
      </c>
      <c r="AI253" s="10" t="str">
        <f ca="1">IFERROR(IF(AND(NOW()&lt;= EOMONTH(DATE(YEAR($O253),4, 1), 0), Overall!$A255&lt;&gt;"", MONTH($N253) &lt;= 4, MONTH($O253) &gt;= 4), IF($R253 &lt;&gt; "", $H253/$R253, ""), ""), "")</f>
        <v/>
      </c>
      <c r="AJ253" s="10" t="str">
        <f ca="1">IFERROR(IF(AND(NOW()&lt;= EOMONTH(DATE(YEAR($O253),5, 1), 0), Overall!$A255&lt;&gt;"", MONTH($N253) &lt;= 5, MONTH($O253) &gt;= 5), IF($R253 &lt;&gt; "", $H253/$R253, ""), ""), "")</f>
        <v/>
      </c>
      <c r="AK253" s="10" t="str">
        <f ca="1">IFERROR(IF(AND(NOW()&lt;= EOMONTH(DATE(YEAR($O253),6, 1), 0), Overall!$A255&lt;&gt;"", MONTH($N253) &lt;= 6, MONTH($O253) &gt;= 6), IF($R253 &lt;&gt; "", $H253/$R253, ""), ""), "")</f>
        <v/>
      </c>
      <c r="AL253" s="10" t="str">
        <f ca="1">IFERROR(IF(AND(NOW()&lt;= EOMONTH(DATE(YEAR($O253),7, 1), 0), Overall!$A255&lt;&gt;"", MONTH($N253) &lt;= 7, MONTH($O253) &gt;= 7), IF($R253 &lt;&gt; "", $H253/$R253, ""), ""), "")</f>
        <v/>
      </c>
      <c r="AM253" s="10" t="str">
        <f ca="1">IFERROR(IF(AND(NOW()&lt;= EOMONTH(DATE(YEAR($O253),8, 1), 0), Overall!$A255&lt;&gt;"", MONTH($N253) &lt;= 8, MONTH($O253) &gt;= 8), IF($R253 &lt;&gt; "", $H253/$R253, ""), ""), "")</f>
        <v/>
      </c>
      <c r="AN253" s="10" t="str">
        <f ca="1">IFERROR(IF(AND(NOW()&lt;= EOMONTH(DATE(YEAR($O253),9, 1), 0), Overall!$A255&lt;&gt;"", MONTH($N253) &lt;= 9, MONTH($O253) &gt;= 9), IF($R253 &lt;&gt; "", $H253/$R253, ""), ""), "")</f>
        <v/>
      </c>
      <c r="AO253" s="10" t="str">
        <f ca="1">IFERROR(IF(AND(NOW()&lt;= EOMONTH(DATE(YEAR($O253),10, 1), 0), Overall!$A255&lt;&gt;"", MONTH($N253) &lt;= 10, MONTH($O253) &gt;= 10), IF($R253 &lt;&gt; "", $H253/$R253, ""), ""), "")</f>
        <v/>
      </c>
      <c r="AP253" s="10" t="str">
        <f ca="1">IFERROR(IF(AND(NOW()&lt;= EOMONTH(DATE(YEAR($O253),11, 1), 0), Overall!$A255&lt;&gt;"", MONTH($N253) &lt;=11, MONTH($O253) &gt;= 11), IF($R253 &lt;&gt; "", $H253/$R253, ""), ""), "")</f>
        <v/>
      </c>
      <c r="AQ253" s="10" t="str">
        <f ca="1">IFERROR(IF(AND(NOW()&lt;= EOMONTH(DATE(YEAR($O253),12, 1), 0), Overall!$A255&lt;&gt;"", MONTH($N253) &lt;= 12, MONTH($O253) &gt;= 12), IF($R253 &lt;&gt; "", $H253/$R253, ""), ""), "")</f>
        <v/>
      </c>
      <c r="AR253" s="16">
        <f t="shared" ca="1" si="7"/>
        <v>0</v>
      </c>
    </row>
    <row r="254" spans="1:44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6">
        <f>IF(Overall!F256&lt;&gt;"",VALUE(Overall!F256),"")</f>
        <v>600000</v>
      </c>
      <c r="I254" s="6">
        <f>IF(Overall!G256&lt;&gt;"",VALUE(Overall!G256),"")</f>
        <v>63</v>
      </c>
      <c r="J254" s="6">
        <f>IF(Overall!H256&lt;&gt;"",VALUE(Overall!H256),"")</f>
        <v>0</v>
      </c>
      <c r="K254" s="6">
        <f>IF(Overall!I256&lt;&gt;"",VALUE(Overall!I256),"")</f>
        <v>2.29</v>
      </c>
      <c r="L254" s="6">
        <f>IF(Overall!J256&lt;&gt;"",VALUE(Overall!J256),"")</f>
        <v>0</v>
      </c>
      <c r="M254" s="6">
        <f>IF(Overall!K256&lt;&gt;"",VALUE(Overall!K256),"")</f>
        <v>2.29</v>
      </c>
      <c r="N254" s="7">
        <f>IF(Overall!L256&lt;&gt;"",DATEVALUE(MID(Overall!L256, FIND(",", Overall!L256) + 2, FIND(" ", Overall!L256) - FIND(",", Overall!L256) - 1) &amp; " " &amp; MID(Overall!L256, FIND(" ", Overall!L256) + 1, FIND(",", Overall!L256, FIND(" ", Overall!L256)) - FIND(" ", Overall!L256) - 1) &amp; ", " &amp; MID(Overall!L256, FIND(",", Overall!L256, FIND(",",Overall!L256) + 1) + 2, LEN(Overall!L256))),"")</f>
        <v>44562</v>
      </c>
      <c r="O254" s="7">
        <f>IF(Overall!M256&lt;&gt;"",DATEVALUE(MID(Overall!M256, FIND(",", Overall!M256) + 2, FIND(" ", Overall!M256) - FIND(",", Overall!M256) - 1) &amp; " " &amp; MID(Overall!M256, FIND(" ", Overall!M256) + 1, FIND(",", Overall!M256, FIND(" ", Overall!M256)) - FIND(" ", Overall!M256) - 1) &amp; ", " &amp; MID(Overall!M256, FIND(",", Overall!M256, FIND(",",Overall!M256) + 1) + 2, LEN(Overall!M256))),"")</f>
        <v>44742</v>
      </c>
      <c r="P254" s="7">
        <f>IF(Overall!N256&lt;&gt;"",DATEVALUE(MID(Overall!N256, FIND(",", Overall!N256) + 2, FIND(" ", Overall!N256) - FIND(",", Overall!N256) - 1) &amp; " " &amp; MID(Overall!N256, FIND(" ", Overall!N256) + 1, FIND(",", Overall!N256, FIND(" ", Overall!N256)) - FIND(" ", Overall!N256) - 1) &amp; ", " &amp; MID(Overall!N256, FIND(",", Overall!N256, FIND(",",Overall!N256) + 1) + 2, LEN(Overall!N256))),"")</f>
        <v>44523</v>
      </c>
      <c r="Q254" s="7">
        <f>IF(Overall!O256&lt;&gt;"",DATEVALUE(MID(Overall!O256, FIND(",", Overall!O256) + 2, FIND(" ", Overall!O256) - FIND(",", Overall!O256) - 1) &amp; " " &amp; MID(Overall!O256, FIND(" ", Overall!O256) + 1, FIND(",", Overall!O256, FIND(" ", Overall!O256)) - FIND(" ", Overall!O256) - 1) &amp; ", " &amp; MID(Overall!O256, FIND(",", Overall!O256, FIND(",",Overall!O256) + 1) + 2, LEN(Overall!O256))),"")</f>
        <v>44498</v>
      </c>
      <c r="R254" s="5">
        <f t="shared" si="6"/>
        <v>6</v>
      </c>
      <c r="S254" s="10">
        <f>IF(Overall!$A256&lt;&gt;"",IF(AND(MONTH($N254) &lt;= 1, MONTH($O254) &gt;= 1), IF($R254 &lt;&gt; "", $H254/$R254, ""), ""),"")</f>
        <v>100000</v>
      </c>
      <c r="T254" s="10">
        <f>IF(Overall!$A256&lt;&gt;"",IF(AND(MONTH($N254) &lt;= 2, MONTH($O254) &gt;= 2), IF($R254 &lt;&gt; "", $H254/$R254, ""), ""),"")</f>
        <v>100000</v>
      </c>
      <c r="U254" s="10">
        <f>IF(Overall!$A256&lt;&gt;"",IF(AND(MONTH($N254) &lt;= 3, MONTH($O254) &gt;= 3), IF($R254 &lt;&gt; "", $H254/$R254, ""), ""),"")</f>
        <v>100000</v>
      </c>
      <c r="V254" s="10">
        <f>IF(Overall!$A256&lt;&gt;"",IF(AND(MONTH($N254) &lt;= 4, MONTH($O254) &gt;= 4), IF($R254 &lt;&gt; "", $H254/$R254, ""), ""),"")</f>
        <v>100000</v>
      </c>
      <c r="W254" s="10">
        <f>IF(Overall!$A256&lt;&gt;"",IF(AND(MONTH($N254) &lt;= 5, MONTH($O254) &gt;= 5), IF($R254 &lt;&gt; "", $H254/$R254, ""), ""),"")</f>
        <v>100000</v>
      </c>
      <c r="X254" s="10">
        <f>IF(Overall!$A256&lt;&gt;"",IF(AND(MONTH($N254) &lt;= 6, MONTH($O254) &gt;= 6), IF($R254 &lt;&gt; "", $H254/$R254, ""), ""),"")</f>
        <v>100000</v>
      </c>
      <c r="Y254" s="10" t="str">
        <f>IF(Overall!$A256&lt;&gt;"",IF(AND(MONTH($N254) &lt;= 7, MONTH($O254) &gt;= 7 ), IF($R254 &lt;&gt; "", $H254/$R254, ""), ""),"")</f>
        <v/>
      </c>
      <c r="Z254" s="10" t="str">
        <f>IF(Overall!$A256&lt;&gt;"",IF(AND(MONTH($N254) &lt;= 8, MONTH($O254) &gt;= 8), IF($R254 &lt;&gt; "", $H254/$R254, ""), ""),"")</f>
        <v/>
      </c>
      <c r="AA254" s="10" t="str">
        <f>IF(Overall!$A256&lt;&gt;"",IF(AND(MONTH($N254) &lt;= 9, MONTH($O254) &gt;= 9), IF($R254 &lt;&gt; "", $H254/$R254, ""), ""),"")</f>
        <v/>
      </c>
      <c r="AB254" s="10" t="str">
        <f>IF(Overall!$A256&lt;&gt;"",IF(AND(MONTH($N254) &lt;= 10, MONTH($O254) &gt;= 10), IF($R254 &lt;&gt; "", $H254/$R254, ""), ""),"")</f>
        <v/>
      </c>
      <c r="AC254" s="10" t="str">
        <f>IF(Overall!$A256&lt;&gt;"",IF(AND(MONTH($N254) &lt;= 11, MONTH($O254) &gt;= 11), IF($R254 &lt;&gt; "", $H254/$R254, ""), ""),"")</f>
        <v/>
      </c>
      <c r="AD254" s="10" t="str">
        <f>IF(Overall!$A256&lt;&gt;"",IF(AND(MONTH($N254) &lt;= 12, MONTH($O254) &gt;= 12), IF($R254 &lt;&gt; "", $H254/$R254, ""), ""),"")</f>
        <v/>
      </c>
      <c r="AF254" s="10" t="str">
        <f ca="1">IFERROR(IF(AND(NOW()&lt;= EOMONTH(DATE(YEAR($O254),1, 1), 0), Overall!$A256&lt;&gt;"", MONTH($N254) &lt;= 1, MONTH($O254) &gt;= 1), IF($R254 &lt;&gt; "", $H254/$R254, ""), ""), "")</f>
        <v/>
      </c>
      <c r="AG254" s="10" t="str">
        <f ca="1">IFERROR(IF(AND(NOW()&lt;= EOMONTH(DATE(YEAR($O254),2, 1), 0), Overall!$A256&lt;&gt;"", MONTH($N254) &lt;= 2, MONTH($O254) &gt;= 2), IF($R254 &lt;&gt; "", $H254/$R254, ""), ""), "")</f>
        <v/>
      </c>
      <c r="AH254" s="10" t="str">
        <f ca="1">IFERROR(IF(AND(NOW()&lt;= EOMONTH(DATE(YEAR($O254),3, 1), 0), Overall!$A256&lt;&gt;"", MONTH($N254) &lt;= 3, MONTH($O254) &gt;= 3), IF($R254 &lt;&gt; "", $H254/$R254, ""), ""), "")</f>
        <v/>
      </c>
      <c r="AI254" s="10" t="str">
        <f ca="1">IFERROR(IF(AND(NOW()&lt;= EOMONTH(DATE(YEAR($O254),4, 1), 0), Overall!$A256&lt;&gt;"", MONTH($N254) &lt;= 4, MONTH($O254) &gt;= 4), IF($R254 &lt;&gt; "", $H254/$R254, ""), ""), "")</f>
        <v/>
      </c>
      <c r="AJ254" s="10" t="str">
        <f ca="1">IFERROR(IF(AND(NOW()&lt;= EOMONTH(DATE(YEAR($O254),5, 1), 0), Overall!$A256&lt;&gt;"", MONTH($N254) &lt;= 5, MONTH($O254) &gt;= 5), IF($R254 &lt;&gt; "", $H254/$R254, ""), ""), "")</f>
        <v/>
      </c>
      <c r="AK254" s="10" t="str">
        <f ca="1">IFERROR(IF(AND(NOW()&lt;= EOMONTH(DATE(YEAR($O254),6, 1), 0), Overall!$A256&lt;&gt;"", MONTH($N254) &lt;= 6, MONTH($O254) &gt;= 6), IF($R254 &lt;&gt; "", $H254/$R254, ""), ""), "")</f>
        <v/>
      </c>
      <c r="AL254" s="10" t="str">
        <f ca="1">IFERROR(IF(AND(NOW()&lt;= EOMONTH(DATE(YEAR($O254),7, 1), 0), Overall!$A256&lt;&gt;"", MONTH($N254) &lt;= 7, MONTH($O254) &gt;= 7), IF($R254 &lt;&gt; "", $H254/$R254, ""), ""), "")</f>
        <v/>
      </c>
      <c r="AM254" s="10" t="str">
        <f ca="1">IFERROR(IF(AND(NOW()&lt;= EOMONTH(DATE(YEAR($O254),8, 1), 0), Overall!$A256&lt;&gt;"", MONTH($N254) &lt;= 8, MONTH($O254) &gt;= 8), IF($R254 &lt;&gt; "", $H254/$R254, ""), ""), "")</f>
        <v/>
      </c>
      <c r="AN254" s="10" t="str">
        <f ca="1">IFERROR(IF(AND(NOW()&lt;= EOMONTH(DATE(YEAR($O254),9, 1), 0), Overall!$A256&lt;&gt;"", MONTH($N254) &lt;= 9, MONTH($O254) &gt;= 9), IF($R254 &lt;&gt; "", $H254/$R254, ""), ""), "")</f>
        <v/>
      </c>
      <c r="AO254" s="10" t="str">
        <f ca="1">IFERROR(IF(AND(NOW()&lt;= EOMONTH(DATE(YEAR($O254),10, 1), 0), Overall!$A256&lt;&gt;"", MONTH($N254) &lt;= 10, MONTH($O254) &gt;= 10), IF($R254 &lt;&gt; "", $H254/$R254, ""), ""), "")</f>
        <v/>
      </c>
      <c r="AP254" s="10" t="str">
        <f ca="1">IFERROR(IF(AND(NOW()&lt;= EOMONTH(DATE(YEAR($O254),11, 1), 0), Overall!$A256&lt;&gt;"", MONTH($N254) &lt;=11, MONTH($O254) &gt;= 11), IF($R254 &lt;&gt; "", $H254/$R254, ""), ""), "")</f>
        <v/>
      </c>
      <c r="AQ254" s="10" t="str">
        <f ca="1">IFERROR(IF(AND(NOW()&lt;= EOMONTH(DATE(YEAR($O254),12, 1), 0), Overall!$A256&lt;&gt;"", MONTH($N254) &lt;= 12, MONTH($O254) &gt;= 12), IF($R254 &lt;&gt; "", $H254/$R254, ""), ""), "")</f>
        <v/>
      </c>
      <c r="AR254" s="16">
        <f t="shared" ca="1" si="7"/>
        <v>0</v>
      </c>
    </row>
    <row r="255" spans="1:44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6">
        <f>IF(Overall!F257&lt;&gt;"",VALUE(Overall!F257),"")</f>
        <v>1800000</v>
      </c>
      <c r="I255" s="6">
        <f>IF(Overall!G257&lt;&gt;"",VALUE(Overall!G257),"")</f>
        <v>63</v>
      </c>
      <c r="J255" s="6">
        <f>IF(Overall!H257&lt;&gt;"",VALUE(Overall!H257),"")</f>
        <v>0</v>
      </c>
      <c r="K255" s="6">
        <f>IF(Overall!I257&lt;&gt;"",VALUE(Overall!I257),"")</f>
        <v>2.33</v>
      </c>
      <c r="L255" s="6">
        <f>IF(Overall!J257&lt;&gt;"",VALUE(Overall!J257),"")</f>
        <v>0</v>
      </c>
      <c r="M255" s="6">
        <f>IF(Overall!K257&lt;&gt;"",VALUE(Overall!K257),"")</f>
        <v>2.33</v>
      </c>
      <c r="N255" s="7">
        <f>IF(Overall!L257&lt;&gt;"",DATEVALUE(MID(Overall!L257, FIND(",", Overall!L257) + 2, FIND(" ", Overall!L257) - FIND(",", Overall!L257) - 1) &amp; " " &amp; MID(Overall!L257, FIND(" ", Overall!L257) + 1, FIND(",", Overall!L257, FIND(" ", Overall!L257)) - FIND(" ", Overall!L257) - 1) &amp; ", " &amp; MID(Overall!L257, FIND(",", Overall!L257, FIND(",",Overall!L257) + 1) + 2, LEN(Overall!L257))),"")</f>
        <v>44562</v>
      </c>
      <c r="O255" s="7">
        <f>IF(Overall!M257&lt;&gt;"",DATEVALUE(MID(Overall!M257, FIND(",", Overall!M257) + 2, FIND(" ", Overall!M257) - FIND(",", Overall!M257) - 1) &amp; " " &amp; MID(Overall!M257, FIND(" ", Overall!M257) + 1, FIND(",", Overall!M257, FIND(" ", Overall!M257)) - FIND(" ", Overall!M257) - 1) &amp; ", " &amp; MID(Overall!M257, FIND(",", Overall!M257, FIND(",",Overall!M257) + 1) + 2, LEN(Overall!M257))),"")</f>
        <v>44742</v>
      </c>
      <c r="P255" s="7">
        <f>IF(Overall!N257&lt;&gt;"",DATEVALUE(MID(Overall!N257, FIND(",", Overall!N257) + 2, FIND(" ", Overall!N257) - FIND(",", Overall!N257) - 1) &amp; " " &amp; MID(Overall!N257, FIND(" ", Overall!N257) + 1, FIND(",", Overall!N257, FIND(" ", Overall!N257)) - FIND(" ", Overall!N257) - 1) &amp; ", " &amp; MID(Overall!N257, FIND(",", Overall!N257, FIND(",",Overall!N257) + 1) + 2, LEN(Overall!N257))),"")</f>
        <v>44523</v>
      </c>
      <c r="Q255" s="7">
        <f>IF(Overall!O257&lt;&gt;"",DATEVALUE(MID(Overall!O257, FIND(",", Overall!O257) + 2, FIND(" ", Overall!O257) - FIND(",", Overall!O257) - 1) &amp; " " &amp; MID(Overall!O257, FIND(" ", Overall!O257) + 1, FIND(",", Overall!O257, FIND(" ", Overall!O257)) - FIND(" ", Overall!O257) - 1) &amp; ", " &amp; MID(Overall!O257, FIND(",", Overall!O257, FIND(",",Overall!O257) + 1) + 2, LEN(Overall!O257))),"")</f>
        <v>44498</v>
      </c>
      <c r="R255" s="5">
        <f t="shared" si="6"/>
        <v>6</v>
      </c>
      <c r="S255" s="10">
        <f>IF(Overall!$A257&lt;&gt;"",IF(AND(MONTH($N255) &lt;= 1, MONTH($O255) &gt;= 1), IF($R255 &lt;&gt; "", $H255/$R255, ""), ""),"")</f>
        <v>300000</v>
      </c>
      <c r="T255" s="10">
        <f>IF(Overall!$A257&lt;&gt;"",IF(AND(MONTH($N255) &lt;= 2, MONTH($O255) &gt;= 2), IF($R255 &lt;&gt; "", $H255/$R255, ""), ""),"")</f>
        <v>300000</v>
      </c>
      <c r="U255" s="10">
        <f>IF(Overall!$A257&lt;&gt;"",IF(AND(MONTH($N255) &lt;= 3, MONTH($O255) &gt;= 3), IF($R255 &lt;&gt; "", $H255/$R255, ""), ""),"")</f>
        <v>300000</v>
      </c>
      <c r="V255" s="10">
        <f>IF(Overall!$A257&lt;&gt;"",IF(AND(MONTH($N255) &lt;= 4, MONTH($O255) &gt;= 4), IF($R255 &lt;&gt; "", $H255/$R255, ""), ""),"")</f>
        <v>300000</v>
      </c>
      <c r="W255" s="10">
        <f>IF(Overall!$A257&lt;&gt;"",IF(AND(MONTH($N255) &lt;= 5, MONTH($O255) &gt;= 5), IF($R255 &lt;&gt; "", $H255/$R255, ""), ""),"")</f>
        <v>300000</v>
      </c>
      <c r="X255" s="10">
        <f>IF(Overall!$A257&lt;&gt;"",IF(AND(MONTH($N255) &lt;= 6, MONTH($O255) &gt;= 6), IF($R255 &lt;&gt; "", $H255/$R255, ""), ""),"")</f>
        <v>300000</v>
      </c>
      <c r="Y255" s="10" t="str">
        <f>IF(Overall!$A257&lt;&gt;"",IF(AND(MONTH($N255) &lt;= 7, MONTH($O255) &gt;= 7 ), IF($R255 &lt;&gt; "", $H255/$R255, ""), ""),"")</f>
        <v/>
      </c>
      <c r="Z255" s="10" t="str">
        <f>IF(Overall!$A257&lt;&gt;"",IF(AND(MONTH($N255) &lt;= 8, MONTH($O255) &gt;= 8), IF($R255 &lt;&gt; "", $H255/$R255, ""), ""),"")</f>
        <v/>
      </c>
      <c r="AA255" s="10" t="str">
        <f>IF(Overall!$A257&lt;&gt;"",IF(AND(MONTH($N255) &lt;= 9, MONTH($O255) &gt;= 9), IF($R255 &lt;&gt; "", $H255/$R255, ""), ""),"")</f>
        <v/>
      </c>
      <c r="AB255" s="10" t="str">
        <f>IF(Overall!$A257&lt;&gt;"",IF(AND(MONTH($N255) &lt;= 10, MONTH($O255) &gt;= 10), IF($R255 &lt;&gt; "", $H255/$R255, ""), ""),"")</f>
        <v/>
      </c>
      <c r="AC255" s="10" t="str">
        <f>IF(Overall!$A257&lt;&gt;"",IF(AND(MONTH($N255) &lt;= 11, MONTH($O255) &gt;= 11), IF($R255 &lt;&gt; "", $H255/$R255, ""), ""),"")</f>
        <v/>
      </c>
      <c r="AD255" s="10" t="str">
        <f>IF(Overall!$A257&lt;&gt;"",IF(AND(MONTH($N255) &lt;= 12, MONTH($O255) &gt;= 12), IF($R255 &lt;&gt; "", $H255/$R255, ""), ""),"")</f>
        <v/>
      </c>
      <c r="AF255" s="10" t="str">
        <f ca="1">IFERROR(IF(AND(NOW()&lt;= EOMONTH(DATE(YEAR($O255),1, 1), 0), Overall!$A257&lt;&gt;"", MONTH($N255) &lt;= 1, MONTH($O255) &gt;= 1), IF($R255 &lt;&gt; "", $H255/$R255, ""), ""), "")</f>
        <v/>
      </c>
      <c r="AG255" s="10" t="str">
        <f ca="1">IFERROR(IF(AND(NOW()&lt;= EOMONTH(DATE(YEAR($O255),2, 1), 0), Overall!$A257&lt;&gt;"", MONTH($N255) &lt;= 2, MONTH($O255) &gt;= 2), IF($R255 &lt;&gt; "", $H255/$R255, ""), ""), "")</f>
        <v/>
      </c>
      <c r="AH255" s="10" t="str">
        <f ca="1">IFERROR(IF(AND(NOW()&lt;= EOMONTH(DATE(YEAR($O255),3, 1), 0), Overall!$A257&lt;&gt;"", MONTH($N255) &lt;= 3, MONTH($O255) &gt;= 3), IF($R255 &lt;&gt; "", $H255/$R255, ""), ""), "")</f>
        <v/>
      </c>
      <c r="AI255" s="10" t="str">
        <f ca="1">IFERROR(IF(AND(NOW()&lt;= EOMONTH(DATE(YEAR($O255),4, 1), 0), Overall!$A257&lt;&gt;"", MONTH($N255) &lt;= 4, MONTH($O255) &gt;= 4), IF($R255 &lt;&gt; "", $H255/$R255, ""), ""), "")</f>
        <v/>
      </c>
      <c r="AJ255" s="10" t="str">
        <f ca="1">IFERROR(IF(AND(NOW()&lt;= EOMONTH(DATE(YEAR($O255),5, 1), 0), Overall!$A257&lt;&gt;"", MONTH($N255) &lt;= 5, MONTH($O255) &gt;= 5), IF($R255 &lt;&gt; "", $H255/$R255, ""), ""), "")</f>
        <v/>
      </c>
      <c r="AK255" s="10" t="str">
        <f ca="1">IFERROR(IF(AND(NOW()&lt;= EOMONTH(DATE(YEAR($O255),6, 1), 0), Overall!$A257&lt;&gt;"", MONTH($N255) &lt;= 6, MONTH($O255) &gt;= 6), IF($R255 &lt;&gt; "", $H255/$R255, ""), ""), "")</f>
        <v/>
      </c>
      <c r="AL255" s="10" t="str">
        <f ca="1">IFERROR(IF(AND(NOW()&lt;= EOMONTH(DATE(YEAR($O255),7, 1), 0), Overall!$A257&lt;&gt;"", MONTH($N255) &lt;= 7, MONTH($O255) &gt;= 7), IF($R255 &lt;&gt; "", $H255/$R255, ""), ""), "")</f>
        <v/>
      </c>
      <c r="AM255" s="10" t="str">
        <f ca="1">IFERROR(IF(AND(NOW()&lt;= EOMONTH(DATE(YEAR($O255),8, 1), 0), Overall!$A257&lt;&gt;"", MONTH($N255) &lt;= 8, MONTH($O255) &gt;= 8), IF($R255 &lt;&gt; "", $H255/$R255, ""), ""), "")</f>
        <v/>
      </c>
      <c r="AN255" s="10" t="str">
        <f ca="1">IFERROR(IF(AND(NOW()&lt;= EOMONTH(DATE(YEAR($O255),9, 1), 0), Overall!$A257&lt;&gt;"", MONTH($N255) &lt;= 9, MONTH($O255) &gt;= 9), IF($R255 &lt;&gt; "", $H255/$R255, ""), ""), "")</f>
        <v/>
      </c>
      <c r="AO255" s="10" t="str">
        <f ca="1">IFERROR(IF(AND(NOW()&lt;= EOMONTH(DATE(YEAR($O255),10, 1), 0), Overall!$A257&lt;&gt;"", MONTH($N255) &lt;= 10, MONTH($O255) &gt;= 10), IF($R255 &lt;&gt; "", $H255/$R255, ""), ""), "")</f>
        <v/>
      </c>
      <c r="AP255" s="10" t="str">
        <f ca="1">IFERROR(IF(AND(NOW()&lt;= EOMONTH(DATE(YEAR($O255),11, 1), 0), Overall!$A257&lt;&gt;"", MONTH($N255) &lt;=11, MONTH($O255) &gt;= 11), IF($R255 &lt;&gt; "", $H255/$R255, ""), ""), "")</f>
        <v/>
      </c>
      <c r="AQ255" s="10" t="str">
        <f ca="1">IFERROR(IF(AND(NOW()&lt;= EOMONTH(DATE(YEAR($O255),12, 1), 0), Overall!$A257&lt;&gt;"", MONTH($N255) &lt;= 12, MONTH($O255) &gt;= 12), IF($R255 &lt;&gt; "", $H255/$R255, ""), ""), "")</f>
        <v/>
      </c>
      <c r="AR255" s="16">
        <f t="shared" ca="1" si="7"/>
        <v>0</v>
      </c>
    </row>
    <row r="256" spans="1:44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6">
        <f>IF(Overall!F258&lt;&gt;"",VALUE(Overall!F258),"")</f>
        <v>600000</v>
      </c>
      <c r="I256" s="6">
        <f>IF(Overall!G258&lt;&gt;"",VALUE(Overall!G258),"")</f>
        <v>64</v>
      </c>
      <c r="J256" s="6">
        <f>IF(Overall!H258&lt;&gt;"",VALUE(Overall!H258),"")</f>
        <v>0</v>
      </c>
      <c r="K256" s="6">
        <f>IF(Overall!I258&lt;&gt;"",VALUE(Overall!I258),"")</f>
        <v>2.52</v>
      </c>
      <c r="L256" s="6">
        <f>IF(Overall!J258&lt;&gt;"",VALUE(Overall!J258),"")</f>
        <v>0</v>
      </c>
      <c r="M256" s="6">
        <f>IF(Overall!K258&lt;&gt;"",VALUE(Overall!K258),"")</f>
        <v>2.52</v>
      </c>
      <c r="N256" s="7">
        <f>IF(Overall!L258&lt;&gt;"",DATEVALUE(MID(Overall!L258, FIND(",", Overall!L258) + 2, FIND(" ", Overall!L258) - FIND(",", Overall!L258) - 1) &amp; " " &amp; MID(Overall!L258, FIND(" ", Overall!L258) + 1, FIND(",", Overall!L258, FIND(" ", Overall!L258)) - FIND(" ", Overall!L258) - 1) &amp; ", " &amp; MID(Overall!L258, FIND(",", Overall!L258, FIND(",",Overall!L258) + 1) + 2, LEN(Overall!L258))),"")</f>
        <v>44562</v>
      </c>
      <c r="O256" s="7">
        <f>IF(Overall!M258&lt;&gt;"",DATEVALUE(MID(Overall!M258, FIND(",", Overall!M258) + 2, FIND(" ", Overall!M258) - FIND(",", Overall!M258) - 1) &amp; " " &amp; MID(Overall!M258, FIND(" ", Overall!M258) + 1, FIND(",", Overall!M258, FIND(" ", Overall!M258)) - FIND(" ", Overall!M258) - 1) &amp; ", " &amp; MID(Overall!M258, FIND(",", Overall!M258, FIND(",",Overall!M258) + 1) + 2, LEN(Overall!M258))),"")</f>
        <v>44742</v>
      </c>
      <c r="P256" s="7">
        <f>IF(Overall!N258&lt;&gt;"",DATEVALUE(MID(Overall!N258, FIND(",", Overall!N258) + 2, FIND(" ", Overall!N258) - FIND(",", Overall!N258) - 1) &amp; " " &amp; MID(Overall!N258, FIND(" ", Overall!N258) + 1, FIND(",", Overall!N258, FIND(" ", Overall!N258)) - FIND(" ", Overall!N258) - 1) &amp; ", " &amp; MID(Overall!N258, FIND(",", Overall!N258, FIND(",",Overall!N258) + 1) + 2, LEN(Overall!N258))),"")</f>
        <v>44523</v>
      </c>
      <c r="Q256" s="7">
        <f>IF(Overall!O258&lt;&gt;"",DATEVALUE(MID(Overall!O258, FIND(",", Overall!O258) + 2, FIND(" ", Overall!O258) - FIND(",", Overall!O258) - 1) &amp; " " &amp; MID(Overall!O258, FIND(" ", Overall!O258) + 1, FIND(",", Overall!O258, FIND(" ", Overall!O258)) - FIND(" ", Overall!O258) - 1) &amp; ", " &amp; MID(Overall!O258, FIND(",", Overall!O258, FIND(",",Overall!O258) + 1) + 2, LEN(Overall!O258))),"")</f>
        <v>44498</v>
      </c>
      <c r="R256" s="5">
        <f t="shared" si="6"/>
        <v>6</v>
      </c>
      <c r="S256" s="10">
        <f>IF(Overall!$A258&lt;&gt;"",IF(AND(MONTH($N256) &lt;= 1, MONTH($O256) &gt;= 1), IF($R256 &lt;&gt; "", $H256/$R256, ""), ""),"")</f>
        <v>100000</v>
      </c>
      <c r="T256" s="10">
        <f>IF(Overall!$A258&lt;&gt;"",IF(AND(MONTH($N256) &lt;= 2, MONTH($O256) &gt;= 2), IF($R256 &lt;&gt; "", $H256/$R256, ""), ""),"")</f>
        <v>100000</v>
      </c>
      <c r="U256" s="10">
        <f>IF(Overall!$A258&lt;&gt;"",IF(AND(MONTH($N256) &lt;= 3, MONTH($O256) &gt;= 3), IF($R256 &lt;&gt; "", $H256/$R256, ""), ""),"")</f>
        <v>100000</v>
      </c>
      <c r="V256" s="10">
        <f>IF(Overall!$A258&lt;&gt;"",IF(AND(MONTH($N256) &lt;= 4, MONTH($O256) &gt;= 4), IF($R256 &lt;&gt; "", $H256/$R256, ""), ""),"")</f>
        <v>100000</v>
      </c>
      <c r="W256" s="10">
        <f>IF(Overall!$A258&lt;&gt;"",IF(AND(MONTH($N256) &lt;= 5, MONTH($O256) &gt;= 5), IF($R256 &lt;&gt; "", $H256/$R256, ""), ""),"")</f>
        <v>100000</v>
      </c>
      <c r="X256" s="10">
        <f>IF(Overall!$A258&lt;&gt;"",IF(AND(MONTH($N256) &lt;= 6, MONTH($O256) &gt;= 6), IF($R256 &lt;&gt; "", $H256/$R256, ""), ""),"")</f>
        <v>100000</v>
      </c>
      <c r="Y256" s="10" t="str">
        <f>IF(Overall!$A258&lt;&gt;"",IF(AND(MONTH($N256) &lt;= 7, MONTH($O256) &gt;= 7 ), IF($R256 &lt;&gt; "", $H256/$R256, ""), ""),"")</f>
        <v/>
      </c>
      <c r="Z256" s="10" t="str">
        <f>IF(Overall!$A258&lt;&gt;"",IF(AND(MONTH($N256) &lt;= 8, MONTH($O256) &gt;= 8), IF($R256 &lt;&gt; "", $H256/$R256, ""), ""),"")</f>
        <v/>
      </c>
      <c r="AA256" s="10" t="str">
        <f>IF(Overall!$A258&lt;&gt;"",IF(AND(MONTH($N256) &lt;= 9, MONTH($O256) &gt;= 9), IF($R256 &lt;&gt; "", $H256/$R256, ""), ""),"")</f>
        <v/>
      </c>
      <c r="AB256" s="10" t="str">
        <f>IF(Overall!$A258&lt;&gt;"",IF(AND(MONTH($N256) &lt;= 10, MONTH($O256) &gt;= 10), IF($R256 &lt;&gt; "", $H256/$R256, ""), ""),"")</f>
        <v/>
      </c>
      <c r="AC256" s="10" t="str">
        <f>IF(Overall!$A258&lt;&gt;"",IF(AND(MONTH($N256) &lt;= 11, MONTH($O256) &gt;= 11), IF($R256 &lt;&gt; "", $H256/$R256, ""), ""),"")</f>
        <v/>
      </c>
      <c r="AD256" s="10" t="str">
        <f>IF(Overall!$A258&lt;&gt;"",IF(AND(MONTH($N256) &lt;= 12, MONTH($O256) &gt;= 12), IF($R256 &lt;&gt; "", $H256/$R256, ""), ""),"")</f>
        <v/>
      </c>
      <c r="AF256" s="10" t="str">
        <f ca="1">IFERROR(IF(AND(NOW()&lt;= EOMONTH(DATE(YEAR($O256),1, 1), 0), Overall!$A258&lt;&gt;"", MONTH($N256) &lt;= 1, MONTH($O256) &gt;= 1), IF($R256 &lt;&gt; "", $H256/$R256, ""), ""), "")</f>
        <v/>
      </c>
      <c r="AG256" s="10" t="str">
        <f ca="1">IFERROR(IF(AND(NOW()&lt;= EOMONTH(DATE(YEAR($O256),2, 1), 0), Overall!$A258&lt;&gt;"", MONTH($N256) &lt;= 2, MONTH($O256) &gt;= 2), IF($R256 &lt;&gt; "", $H256/$R256, ""), ""), "")</f>
        <v/>
      </c>
      <c r="AH256" s="10" t="str">
        <f ca="1">IFERROR(IF(AND(NOW()&lt;= EOMONTH(DATE(YEAR($O256),3, 1), 0), Overall!$A258&lt;&gt;"", MONTH($N256) &lt;= 3, MONTH($O256) &gt;= 3), IF($R256 &lt;&gt; "", $H256/$R256, ""), ""), "")</f>
        <v/>
      </c>
      <c r="AI256" s="10" t="str">
        <f ca="1">IFERROR(IF(AND(NOW()&lt;= EOMONTH(DATE(YEAR($O256),4, 1), 0), Overall!$A258&lt;&gt;"", MONTH($N256) &lt;= 4, MONTH($O256) &gt;= 4), IF($R256 &lt;&gt; "", $H256/$R256, ""), ""), "")</f>
        <v/>
      </c>
      <c r="AJ256" s="10" t="str">
        <f ca="1">IFERROR(IF(AND(NOW()&lt;= EOMONTH(DATE(YEAR($O256),5, 1), 0), Overall!$A258&lt;&gt;"", MONTH($N256) &lt;= 5, MONTH($O256) &gt;= 5), IF($R256 &lt;&gt; "", $H256/$R256, ""), ""), "")</f>
        <v/>
      </c>
      <c r="AK256" s="10" t="str">
        <f ca="1">IFERROR(IF(AND(NOW()&lt;= EOMONTH(DATE(YEAR($O256),6, 1), 0), Overall!$A258&lt;&gt;"", MONTH($N256) &lt;= 6, MONTH($O256) &gt;= 6), IF($R256 &lt;&gt; "", $H256/$R256, ""), ""), "")</f>
        <v/>
      </c>
      <c r="AL256" s="10" t="str">
        <f ca="1">IFERROR(IF(AND(NOW()&lt;= EOMONTH(DATE(YEAR($O256),7, 1), 0), Overall!$A258&lt;&gt;"", MONTH($N256) &lt;= 7, MONTH($O256) &gt;= 7), IF($R256 &lt;&gt; "", $H256/$R256, ""), ""), "")</f>
        <v/>
      </c>
      <c r="AM256" s="10" t="str">
        <f ca="1">IFERROR(IF(AND(NOW()&lt;= EOMONTH(DATE(YEAR($O256),8, 1), 0), Overall!$A258&lt;&gt;"", MONTH($N256) &lt;= 8, MONTH($O256) &gt;= 8), IF($R256 &lt;&gt; "", $H256/$R256, ""), ""), "")</f>
        <v/>
      </c>
      <c r="AN256" s="10" t="str">
        <f ca="1">IFERROR(IF(AND(NOW()&lt;= EOMONTH(DATE(YEAR($O256),9, 1), 0), Overall!$A258&lt;&gt;"", MONTH($N256) &lt;= 9, MONTH($O256) &gt;= 9), IF($R256 &lt;&gt; "", $H256/$R256, ""), ""), "")</f>
        <v/>
      </c>
      <c r="AO256" s="10" t="str">
        <f ca="1">IFERROR(IF(AND(NOW()&lt;= EOMONTH(DATE(YEAR($O256),10, 1), 0), Overall!$A258&lt;&gt;"", MONTH($N256) &lt;= 10, MONTH($O256) &gt;= 10), IF($R256 &lt;&gt; "", $H256/$R256, ""), ""), "")</f>
        <v/>
      </c>
      <c r="AP256" s="10" t="str">
        <f ca="1">IFERROR(IF(AND(NOW()&lt;= EOMONTH(DATE(YEAR($O256),11, 1), 0), Overall!$A258&lt;&gt;"", MONTH($N256) &lt;=11, MONTH($O256) &gt;= 11), IF($R256 &lt;&gt; "", $H256/$R256, ""), ""), "")</f>
        <v/>
      </c>
      <c r="AQ256" s="10" t="str">
        <f ca="1">IFERROR(IF(AND(NOW()&lt;= EOMONTH(DATE(YEAR($O256),12, 1), 0), Overall!$A258&lt;&gt;"", MONTH($N256) &lt;= 12, MONTH($O256) &gt;= 12), IF($R256 &lt;&gt; "", $H256/$R256, ""), ""), "")</f>
        <v/>
      </c>
      <c r="AR256" s="16">
        <f t="shared" ca="1" si="7"/>
        <v>0</v>
      </c>
    </row>
    <row r="257" spans="1:44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6">
        <f>IF(Overall!F259&lt;&gt;"",VALUE(Overall!F259),"")</f>
        <v>900000</v>
      </c>
      <c r="I257" s="6">
        <f>IF(Overall!G259&lt;&gt;"",VALUE(Overall!G259),"")</f>
        <v>63</v>
      </c>
      <c r="J257" s="6">
        <f>IF(Overall!H259&lt;&gt;"",VALUE(Overall!H259),"")</f>
        <v>0</v>
      </c>
      <c r="K257" s="6">
        <f>IF(Overall!I259&lt;&gt;"",VALUE(Overall!I259),"")</f>
        <v>2.35</v>
      </c>
      <c r="L257" s="6">
        <f>IF(Overall!J259&lt;&gt;"",VALUE(Overall!J259),"")</f>
        <v>0</v>
      </c>
      <c r="M257" s="6">
        <f>IF(Overall!K259&lt;&gt;"",VALUE(Overall!K259),"")</f>
        <v>2.35</v>
      </c>
      <c r="N257" s="7">
        <f>IF(Overall!L259&lt;&gt;"",DATEVALUE(MID(Overall!L259, FIND(",", Overall!L259) + 2, FIND(" ", Overall!L259) - FIND(",", Overall!L259) - 1) &amp; " " &amp; MID(Overall!L259, FIND(" ", Overall!L259) + 1, FIND(",", Overall!L259, FIND(" ", Overall!L259)) - FIND(" ", Overall!L259) - 1) &amp; ", " &amp; MID(Overall!L259, FIND(",", Overall!L259, FIND(",",Overall!L259) + 1) + 2, LEN(Overall!L259))),"")</f>
        <v>44562</v>
      </c>
      <c r="O257" s="7">
        <f>IF(Overall!M259&lt;&gt;"",DATEVALUE(MID(Overall!M259, FIND(",", Overall!M259) + 2, FIND(" ", Overall!M259) - FIND(",", Overall!M259) - 1) &amp; " " &amp; MID(Overall!M259, FIND(" ", Overall!M259) + 1, FIND(",", Overall!M259, FIND(" ", Overall!M259)) - FIND(" ", Overall!M259) - 1) &amp; ", " &amp; MID(Overall!M259, FIND(",", Overall!M259, FIND(",",Overall!M259) + 1) + 2, LEN(Overall!M259))),"")</f>
        <v>44742</v>
      </c>
      <c r="P257" s="7">
        <f>IF(Overall!N259&lt;&gt;"",DATEVALUE(MID(Overall!N259, FIND(",", Overall!N259) + 2, FIND(" ", Overall!N259) - FIND(",", Overall!N259) - 1) &amp; " " &amp; MID(Overall!N259, FIND(" ", Overall!N259) + 1, FIND(",", Overall!N259, FIND(" ", Overall!N259)) - FIND(" ", Overall!N259) - 1) &amp; ", " &amp; MID(Overall!N259, FIND(",", Overall!N259, FIND(",",Overall!N259) + 1) + 2, LEN(Overall!N259))),"")</f>
        <v>44523</v>
      </c>
      <c r="Q257" s="7">
        <f>IF(Overall!O259&lt;&gt;"",DATEVALUE(MID(Overall!O259, FIND(",", Overall!O259) + 2, FIND(" ", Overall!O259) - FIND(",", Overall!O259) - 1) &amp; " " &amp; MID(Overall!O259, FIND(" ", Overall!O259) + 1, FIND(",", Overall!O259, FIND(" ", Overall!O259)) - FIND(" ", Overall!O259) - 1) &amp; ", " &amp; MID(Overall!O259, FIND(",", Overall!O259, FIND(",",Overall!O259) + 1) + 2, LEN(Overall!O259))),"")</f>
        <v>44498</v>
      </c>
      <c r="R257" s="5">
        <f t="shared" si="6"/>
        <v>6</v>
      </c>
      <c r="S257" s="10">
        <f>IF(Overall!$A259&lt;&gt;"",IF(AND(MONTH($N257) &lt;= 1, MONTH($O257) &gt;= 1), IF($R257 &lt;&gt; "", $H257/$R257, ""), ""),"")</f>
        <v>150000</v>
      </c>
      <c r="T257" s="10">
        <f>IF(Overall!$A259&lt;&gt;"",IF(AND(MONTH($N257) &lt;= 2, MONTH($O257) &gt;= 2), IF($R257 &lt;&gt; "", $H257/$R257, ""), ""),"")</f>
        <v>150000</v>
      </c>
      <c r="U257" s="10">
        <f>IF(Overall!$A259&lt;&gt;"",IF(AND(MONTH($N257) &lt;= 3, MONTH($O257) &gt;= 3), IF($R257 &lt;&gt; "", $H257/$R257, ""), ""),"")</f>
        <v>150000</v>
      </c>
      <c r="V257" s="10">
        <f>IF(Overall!$A259&lt;&gt;"",IF(AND(MONTH($N257) &lt;= 4, MONTH($O257) &gt;= 4), IF($R257 &lt;&gt; "", $H257/$R257, ""), ""),"")</f>
        <v>150000</v>
      </c>
      <c r="W257" s="10">
        <f>IF(Overall!$A259&lt;&gt;"",IF(AND(MONTH($N257) &lt;= 5, MONTH($O257) &gt;= 5), IF($R257 &lt;&gt; "", $H257/$R257, ""), ""),"")</f>
        <v>150000</v>
      </c>
      <c r="X257" s="10">
        <f>IF(Overall!$A259&lt;&gt;"",IF(AND(MONTH($N257) &lt;= 6, MONTH($O257) &gt;= 6), IF($R257 &lt;&gt; "", $H257/$R257, ""), ""),"")</f>
        <v>150000</v>
      </c>
      <c r="Y257" s="10" t="str">
        <f>IF(Overall!$A259&lt;&gt;"",IF(AND(MONTH($N257) &lt;= 7, MONTH($O257) &gt;= 7 ), IF($R257 &lt;&gt; "", $H257/$R257, ""), ""),"")</f>
        <v/>
      </c>
      <c r="Z257" s="10" t="str">
        <f>IF(Overall!$A259&lt;&gt;"",IF(AND(MONTH($N257) &lt;= 8, MONTH($O257) &gt;= 8), IF($R257 &lt;&gt; "", $H257/$R257, ""), ""),"")</f>
        <v/>
      </c>
      <c r="AA257" s="10" t="str">
        <f>IF(Overall!$A259&lt;&gt;"",IF(AND(MONTH($N257) &lt;= 9, MONTH($O257) &gt;= 9), IF($R257 &lt;&gt; "", $H257/$R257, ""), ""),"")</f>
        <v/>
      </c>
      <c r="AB257" s="10" t="str">
        <f>IF(Overall!$A259&lt;&gt;"",IF(AND(MONTH($N257) &lt;= 10, MONTH($O257) &gt;= 10), IF($R257 &lt;&gt; "", $H257/$R257, ""), ""),"")</f>
        <v/>
      </c>
      <c r="AC257" s="10" t="str">
        <f>IF(Overall!$A259&lt;&gt;"",IF(AND(MONTH($N257) &lt;= 11, MONTH($O257) &gt;= 11), IF($R257 &lt;&gt; "", $H257/$R257, ""), ""),"")</f>
        <v/>
      </c>
      <c r="AD257" s="10" t="str">
        <f>IF(Overall!$A259&lt;&gt;"",IF(AND(MONTH($N257) &lt;= 12, MONTH($O257) &gt;= 12), IF($R257 &lt;&gt; "", $H257/$R257, ""), ""),"")</f>
        <v/>
      </c>
      <c r="AF257" s="10" t="str">
        <f ca="1">IFERROR(IF(AND(NOW()&lt;= EOMONTH(DATE(YEAR($O257),1, 1), 0), Overall!$A259&lt;&gt;"", MONTH($N257) &lt;= 1, MONTH($O257) &gt;= 1), IF($R257 &lt;&gt; "", $H257/$R257, ""), ""), "")</f>
        <v/>
      </c>
      <c r="AG257" s="10" t="str">
        <f ca="1">IFERROR(IF(AND(NOW()&lt;= EOMONTH(DATE(YEAR($O257),2, 1), 0), Overall!$A259&lt;&gt;"", MONTH($N257) &lt;= 2, MONTH($O257) &gt;= 2), IF($R257 &lt;&gt; "", $H257/$R257, ""), ""), "")</f>
        <v/>
      </c>
      <c r="AH257" s="10" t="str">
        <f ca="1">IFERROR(IF(AND(NOW()&lt;= EOMONTH(DATE(YEAR($O257),3, 1), 0), Overall!$A259&lt;&gt;"", MONTH($N257) &lt;= 3, MONTH($O257) &gt;= 3), IF($R257 &lt;&gt; "", $H257/$R257, ""), ""), "")</f>
        <v/>
      </c>
      <c r="AI257" s="10" t="str">
        <f ca="1">IFERROR(IF(AND(NOW()&lt;= EOMONTH(DATE(YEAR($O257),4, 1), 0), Overall!$A259&lt;&gt;"", MONTH($N257) &lt;= 4, MONTH($O257) &gt;= 4), IF($R257 &lt;&gt; "", $H257/$R257, ""), ""), "")</f>
        <v/>
      </c>
      <c r="AJ257" s="10" t="str">
        <f ca="1">IFERROR(IF(AND(NOW()&lt;= EOMONTH(DATE(YEAR($O257),5, 1), 0), Overall!$A259&lt;&gt;"", MONTH($N257) &lt;= 5, MONTH($O257) &gt;= 5), IF($R257 &lt;&gt; "", $H257/$R257, ""), ""), "")</f>
        <v/>
      </c>
      <c r="AK257" s="10" t="str">
        <f ca="1">IFERROR(IF(AND(NOW()&lt;= EOMONTH(DATE(YEAR($O257),6, 1), 0), Overall!$A259&lt;&gt;"", MONTH($N257) &lt;= 6, MONTH($O257) &gt;= 6), IF($R257 &lt;&gt; "", $H257/$R257, ""), ""), "")</f>
        <v/>
      </c>
      <c r="AL257" s="10" t="str">
        <f ca="1">IFERROR(IF(AND(NOW()&lt;= EOMONTH(DATE(YEAR($O257),7, 1), 0), Overall!$A259&lt;&gt;"", MONTH($N257) &lt;= 7, MONTH($O257) &gt;= 7), IF($R257 &lt;&gt; "", $H257/$R257, ""), ""), "")</f>
        <v/>
      </c>
      <c r="AM257" s="10" t="str">
        <f ca="1">IFERROR(IF(AND(NOW()&lt;= EOMONTH(DATE(YEAR($O257),8, 1), 0), Overall!$A259&lt;&gt;"", MONTH($N257) &lt;= 8, MONTH($O257) &gt;= 8), IF($R257 &lt;&gt; "", $H257/$R257, ""), ""), "")</f>
        <v/>
      </c>
      <c r="AN257" s="10" t="str">
        <f ca="1">IFERROR(IF(AND(NOW()&lt;= EOMONTH(DATE(YEAR($O257),9, 1), 0), Overall!$A259&lt;&gt;"", MONTH($N257) &lt;= 9, MONTH($O257) &gt;= 9), IF($R257 &lt;&gt; "", $H257/$R257, ""), ""), "")</f>
        <v/>
      </c>
      <c r="AO257" s="10" t="str">
        <f ca="1">IFERROR(IF(AND(NOW()&lt;= EOMONTH(DATE(YEAR($O257),10, 1), 0), Overall!$A259&lt;&gt;"", MONTH($N257) &lt;= 10, MONTH($O257) &gt;= 10), IF($R257 &lt;&gt; "", $H257/$R257, ""), ""), "")</f>
        <v/>
      </c>
      <c r="AP257" s="10" t="str">
        <f ca="1">IFERROR(IF(AND(NOW()&lt;= EOMONTH(DATE(YEAR($O257),11, 1), 0), Overall!$A259&lt;&gt;"", MONTH($N257) &lt;=11, MONTH($O257) &gt;= 11), IF($R257 &lt;&gt; "", $H257/$R257, ""), ""), "")</f>
        <v/>
      </c>
      <c r="AQ257" s="10" t="str">
        <f ca="1">IFERROR(IF(AND(NOW()&lt;= EOMONTH(DATE(YEAR($O257),12, 1), 0), Overall!$A259&lt;&gt;"", MONTH($N257) &lt;= 12, MONTH($O257) &gt;= 12), IF($R257 &lt;&gt; "", $H257/$R257, ""), ""), "")</f>
        <v/>
      </c>
      <c r="AR257" s="16">
        <f t="shared" ca="1" si="7"/>
        <v>0</v>
      </c>
    </row>
    <row r="258" spans="1:44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6">
        <f>IF(Overall!F260&lt;&gt;"",VALUE(Overall!F260),"")</f>
        <v>300000</v>
      </c>
      <c r="I258" s="6">
        <f>IF(Overall!G260&lt;&gt;"",VALUE(Overall!G260),"")</f>
        <v>64</v>
      </c>
      <c r="J258" s="6">
        <f>IF(Overall!H260&lt;&gt;"",VALUE(Overall!H260),"")</f>
        <v>0</v>
      </c>
      <c r="K258" s="6">
        <f>IF(Overall!I260&lt;&gt;"",VALUE(Overall!I260),"")</f>
        <v>2.5499999999999998</v>
      </c>
      <c r="L258" s="6">
        <f>IF(Overall!J260&lt;&gt;"",VALUE(Overall!J260),"")</f>
        <v>0</v>
      </c>
      <c r="M258" s="6">
        <f>IF(Overall!K260&lt;&gt;"",VALUE(Overall!K260),"")</f>
        <v>2.5499999999999998</v>
      </c>
      <c r="N258" s="7">
        <f>IF(Overall!L260&lt;&gt;"",DATEVALUE(MID(Overall!L260, FIND(",", Overall!L260) + 2, FIND(" ", Overall!L260) - FIND(",", Overall!L260) - 1) &amp; " " &amp; MID(Overall!L260, FIND(" ", Overall!L260) + 1, FIND(",", Overall!L260, FIND(" ", Overall!L260)) - FIND(" ", Overall!L260) - 1) &amp; ", " &amp; MID(Overall!L260, FIND(",", Overall!L260, FIND(",",Overall!L260) + 1) + 2, LEN(Overall!L260))),"")</f>
        <v>44562</v>
      </c>
      <c r="O258" s="7">
        <f>IF(Overall!M260&lt;&gt;"",DATEVALUE(MID(Overall!M260, FIND(",", Overall!M260) + 2, FIND(" ", Overall!M260) - FIND(",", Overall!M260) - 1) &amp; " " &amp; MID(Overall!M260, FIND(" ", Overall!M260) + 1, FIND(",", Overall!M260, FIND(" ", Overall!M260)) - FIND(" ", Overall!M260) - 1) &amp; ", " &amp; MID(Overall!M260, FIND(",", Overall!M260, FIND(",",Overall!M260) + 1) + 2, LEN(Overall!M260))),"")</f>
        <v>44742</v>
      </c>
      <c r="P258" s="7">
        <f>IF(Overall!N260&lt;&gt;"",DATEVALUE(MID(Overall!N260, FIND(",", Overall!N260) + 2, FIND(" ", Overall!N260) - FIND(",", Overall!N260) - 1) &amp; " " &amp; MID(Overall!N260, FIND(" ", Overall!N260) + 1, FIND(",", Overall!N260, FIND(" ", Overall!N260)) - FIND(" ", Overall!N260) - 1) &amp; ", " &amp; MID(Overall!N260, FIND(",", Overall!N260, FIND(",",Overall!N260) + 1) + 2, LEN(Overall!N260))),"")</f>
        <v>44523</v>
      </c>
      <c r="Q258" s="7">
        <f>IF(Overall!O260&lt;&gt;"",DATEVALUE(MID(Overall!O260, FIND(",", Overall!O260) + 2, FIND(" ", Overall!O260) - FIND(",", Overall!O260) - 1) &amp; " " &amp; MID(Overall!O260, FIND(" ", Overall!O260) + 1, FIND(",", Overall!O260, FIND(" ", Overall!O260)) - FIND(" ", Overall!O260) - 1) &amp; ", " &amp; MID(Overall!O260, FIND(",", Overall!O260, FIND(",",Overall!O260) + 1) + 2, LEN(Overall!O260))),"")</f>
        <v>44498</v>
      </c>
      <c r="R258" s="5">
        <f t="shared" si="6"/>
        <v>6</v>
      </c>
      <c r="S258" s="10">
        <f>IF(Overall!$A260&lt;&gt;"",IF(AND(MONTH($N258) &lt;= 1, MONTH($O258) &gt;= 1), IF($R258 &lt;&gt; "", $H258/$R258, ""), ""),"")</f>
        <v>50000</v>
      </c>
      <c r="T258" s="10">
        <f>IF(Overall!$A260&lt;&gt;"",IF(AND(MONTH($N258) &lt;= 2, MONTH($O258) &gt;= 2), IF($R258 &lt;&gt; "", $H258/$R258, ""), ""),"")</f>
        <v>50000</v>
      </c>
      <c r="U258" s="10">
        <f>IF(Overall!$A260&lt;&gt;"",IF(AND(MONTH($N258) &lt;= 3, MONTH($O258) &gt;= 3), IF($R258 &lt;&gt; "", $H258/$R258, ""), ""),"")</f>
        <v>50000</v>
      </c>
      <c r="V258" s="10">
        <f>IF(Overall!$A260&lt;&gt;"",IF(AND(MONTH($N258) &lt;= 4, MONTH($O258) &gt;= 4), IF($R258 &lt;&gt; "", $H258/$R258, ""), ""),"")</f>
        <v>50000</v>
      </c>
      <c r="W258" s="10">
        <f>IF(Overall!$A260&lt;&gt;"",IF(AND(MONTH($N258) &lt;= 5, MONTH($O258) &gt;= 5), IF($R258 &lt;&gt; "", $H258/$R258, ""), ""),"")</f>
        <v>50000</v>
      </c>
      <c r="X258" s="10">
        <f>IF(Overall!$A260&lt;&gt;"",IF(AND(MONTH($N258) &lt;= 6, MONTH($O258) &gt;= 6), IF($R258 &lt;&gt; "", $H258/$R258, ""), ""),"")</f>
        <v>50000</v>
      </c>
      <c r="Y258" s="10" t="str">
        <f>IF(Overall!$A260&lt;&gt;"",IF(AND(MONTH($N258) &lt;= 7, MONTH($O258) &gt;= 7 ), IF($R258 &lt;&gt; "", $H258/$R258, ""), ""),"")</f>
        <v/>
      </c>
      <c r="Z258" s="10" t="str">
        <f>IF(Overall!$A260&lt;&gt;"",IF(AND(MONTH($N258) &lt;= 8, MONTH($O258) &gt;= 8), IF($R258 &lt;&gt; "", $H258/$R258, ""), ""),"")</f>
        <v/>
      </c>
      <c r="AA258" s="10" t="str">
        <f>IF(Overall!$A260&lt;&gt;"",IF(AND(MONTH($N258) &lt;= 9, MONTH($O258) &gt;= 9), IF($R258 &lt;&gt; "", $H258/$R258, ""), ""),"")</f>
        <v/>
      </c>
      <c r="AB258" s="10" t="str">
        <f>IF(Overall!$A260&lt;&gt;"",IF(AND(MONTH($N258) &lt;= 10, MONTH($O258) &gt;= 10), IF($R258 &lt;&gt; "", $H258/$R258, ""), ""),"")</f>
        <v/>
      </c>
      <c r="AC258" s="10" t="str">
        <f>IF(Overall!$A260&lt;&gt;"",IF(AND(MONTH($N258) &lt;= 11, MONTH($O258) &gt;= 11), IF($R258 &lt;&gt; "", $H258/$R258, ""), ""),"")</f>
        <v/>
      </c>
      <c r="AD258" s="10" t="str">
        <f>IF(Overall!$A260&lt;&gt;"",IF(AND(MONTH($N258) &lt;= 12, MONTH($O258) &gt;= 12), IF($R258 &lt;&gt; "", $H258/$R258, ""), ""),"")</f>
        <v/>
      </c>
      <c r="AF258" s="10" t="str">
        <f ca="1">IFERROR(IF(AND(NOW()&lt;= EOMONTH(DATE(YEAR($O258),1, 1), 0), Overall!$A260&lt;&gt;"", MONTH($N258) &lt;= 1, MONTH($O258) &gt;= 1), IF($R258 &lt;&gt; "", $H258/$R258, ""), ""), "")</f>
        <v/>
      </c>
      <c r="AG258" s="10" t="str">
        <f ca="1">IFERROR(IF(AND(NOW()&lt;= EOMONTH(DATE(YEAR($O258),2, 1), 0), Overall!$A260&lt;&gt;"", MONTH($N258) &lt;= 2, MONTH($O258) &gt;= 2), IF($R258 &lt;&gt; "", $H258/$R258, ""), ""), "")</f>
        <v/>
      </c>
      <c r="AH258" s="10" t="str">
        <f ca="1">IFERROR(IF(AND(NOW()&lt;= EOMONTH(DATE(YEAR($O258),3, 1), 0), Overall!$A260&lt;&gt;"", MONTH($N258) &lt;= 3, MONTH($O258) &gt;= 3), IF($R258 &lt;&gt; "", $H258/$R258, ""), ""), "")</f>
        <v/>
      </c>
      <c r="AI258" s="10" t="str">
        <f ca="1">IFERROR(IF(AND(NOW()&lt;= EOMONTH(DATE(YEAR($O258),4, 1), 0), Overall!$A260&lt;&gt;"", MONTH($N258) &lt;= 4, MONTH($O258) &gt;= 4), IF($R258 &lt;&gt; "", $H258/$R258, ""), ""), "")</f>
        <v/>
      </c>
      <c r="AJ258" s="10" t="str">
        <f ca="1">IFERROR(IF(AND(NOW()&lt;= EOMONTH(DATE(YEAR($O258),5, 1), 0), Overall!$A260&lt;&gt;"", MONTH($N258) &lt;= 5, MONTH($O258) &gt;= 5), IF($R258 &lt;&gt; "", $H258/$R258, ""), ""), "")</f>
        <v/>
      </c>
      <c r="AK258" s="10" t="str">
        <f ca="1">IFERROR(IF(AND(NOW()&lt;= EOMONTH(DATE(YEAR($O258),6, 1), 0), Overall!$A260&lt;&gt;"", MONTH($N258) &lt;= 6, MONTH($O258) &gt;= 6), IF($R258 &lt;&gt; "", $H258/$R258, ""), ""), "")</f>
        <v/>
      </c>
      <c r="AL258" s="10" t="str">
        <f ca="1">IFERROR(IF(AND(NOW()&lt;= EOMONTH(DATE(YEAR($O258),7, 1), 0), Overall!$A260&lt;&gt;"", MONTH($N258) &lt;= 7, MONTH($O258) &gt;= 7), IF($R258 &lt;&gt; "", $H258/$R258, ""), ""), "")</f>
        <v/>
      </c>
      <c r="AM258" s="10" t="str">
        <f ca="1">IFERROR(IF(AND(NOW()&lt;= EOMONTH(DATE(YEAR($O258),8, 1), 0), Overall!$A260&lt;&gt;"", MONTH($N258) &lt;= 8, MONTH($O258) &gt;= 8), IF($R258 &lt;&gt; "", $H258/$R258, ""), ""), "")</f>
        <v/>
      </c>
      <c r="AN258" s="10" t="str">
        <f ca="1">IFERROR(IF(AND(NOW()&lt;= EOMONTH(DATE(YEAR($O258),9, 1), 0), Overall!$A260&lt;&gt;"", MONTH($N258) &lt;= 9, MONTH($O258) &gt;= 9), IF($R258 &lt;&gt; "", $H258/$R258, ""), ""), "")</f>
        <v/>
      </c>
      <c r="AO258" s="10" t="str">
        <f ca="1">IFERROR(IF(AND(NOW()&lt;= EOMONTH(DATE(YEAR($O258),10, 1), 0), Overall!$A260&lt;&gt;"", MONTH($N258) &lt;= 10, MONTH($O258) &gt;= 10), IF($R258 &lt;&gt; "", $H258/$R258, ""), ""), "")</f>
        <v/>
      </c>
      <c r="AP258" s="10" t="str">
        <f ca="1">IFERROR(IF(AND(NOW()&lt;= EOMONTH(DATE(YEAR($O258),11, 1), 0), Overall!$A260&lt;&gt;"", MONTH($N258) &lt;=11, MONTH($O258) &gt;= 11), IF($R258 &lt;&gt; "", $H258/$R258, ""), ""), "")</f>
        <v/>
      </c>
      <c r="AQ258" s="10" t="str">
        <f ca="1">IFERROR(IF(AND(NOW()&lt;= EOMONTH(DATE(YEAR($O258),12, 1), 0), Overall!$A260&lt;&gt;"", MONTH($N258) &lt;= 12, MONTH($O258) &gt;= 12), IF($R258 &lt;&gt; "", $H258/$R258, ""), ""), "")</f>
        <v/>
      </c>
      <c r="AR258" s="16">
        <f t="shared" ca="1" si="7"/>
        <v>0</v>
      </c>
    </row>
    <row r="259" spans="1:44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6">
        <f>IF(Overall!F261&lt;&gt;"",VALUE(Overall!F261),"")</f>
        <v>1200000</v>
      </c>
      <c r="I259" s="6">
        <f>IF(Overall!G261&lt;&gt;"",VALUE(Overall!G261),"")</f>
        <v>64</v>
      </c>
      <c r="J259" s="6">
        <f>IF(Overall!H261&lt;&gt;"",VALUE(Overall!H261),"")</f>
        <v>0</v>
      </c>
      <c r="K259" s="6">
        <f>IF(Overall!I261&lt;&gt;"",VALUE(Overall!I261),"")</f>
        <v>2.4900000000000002</v>
      </c>
      <c r="L259" s="6">
        <f>IF(Overall!J261&lt;&gt;"",VALUE(Overall!J261),"")</f>
        <v>0</v>
      </c>
      <c r="M259" s="6">
        <f>IF(Overall!K261&lt;&gt;"",VALUE(Overall!K261),"")</f>
        <v>2.4900000000000002</v>
      </c>
      <c r="N259" s="7">
        <f>IF(Overall!L261&lt;&gt;"",DATEVALUE(MID(Overall!L261, FIND(",", Overall!L261) + 2, FIND(" ", Overall!L261) - FIND(",", Overall!L261) - 1) &amp; " " &amp; MID(Overall!L261, FIND(" ", Overall!L261) + 1, FIND(",", Overall!L261, FIND(" ", Overall!L261)) - FIND(" ", Overall!L261) - 1) &amp; ", " &amp; MID(Overall!L261, FIND(",", Overall!L261, FIND(",",Overall!L261) + 1) + 2, LEN(Overall!L261))),"")</f>
        <v>44562</v>
      </c>
      <c r="O259" s="7">
        <f>IF(Overall!M261&lt;&gt;"",DATEVALUE(MID(Overall!M261, FIND(",", Overall!M261) + 2, FIND(" ", Overall!M261) - FIND(",", Overall!M261) - 1) &amp; " " &amp; MID(Overall!M261, FIND(" ", Overall!M261) + 1, FIND(",", Overall!M261, FIND(" ", Overall!M261)) - FIND(" ", Overall!M261) - 1) &amp; ", " &amp; MID(Overall!M261, FIND(",", Overall!M261, FIND(",",Overall!M261) + 1) + 2, LEN(Overall!M261))),"")</f>
        <v>44742</v>
      </c>
      <c r="P259" s="7">
        <f>IF(Overall!N261&lt;&gt;"",DATEVALUE(MID(Overall!N261, FIND(",", Overall!N261) + 2, FIND(" ", Overall!N261) - FIND(",", Overall!N261) - 1) &amp; " " &amp; MID(Overall!N261, FIND(" ", Overall!N261) + 1, FIND(",", Overall!N261, FIND(" ", Overall!N261)) - FIND(" ", Overall!N261) - 1) &amp; ", " &amp; MID(Overall!N261, FIND(",", Overall!N261, FIND(",",Overall!N261) + 1) + 2, LEN(Overall!N261))),"")</f>
        <v>44524</v>
      </c>
      <c r="Q259" s="7">
        <f>IF(Overall!O261&lt;&gt;"",DATEVALUE(MID(Overall!O261, FIND(",", Overall!O261) + 2, FIND(" ", Overall!O261) - FIND(",", Overall!O261) - 1) &amp; " " &amp; MID(Overall!O261, FIND(" ", Overall!O261) + 1, FIND(",", Overall!O261, FIND(" ", Overall!O261)) - FIND(" ", Overall!O261) - 1) &amp; ", " &amp; MID(Overall!O261, FIND(",", Overall!O261, FIND(",",Overall!O261) + 1) + 2, LEN(Overall!O261))),"")</f>
        <v>44501</v>
      </c>
      <c r="R259" s="5">
        <f t="shared" ref="R259:R322" si="8">IF(AND(N259&lt;&gt;"", O259&lt;&gt;""), DATEDIF(N259, O259, "M") + 1, "")</f>
        <v>6</v>
      </c>
      <c r="S259" s="10">
        <f>IF(Overall!$A261&lt;&gt;"",IF(AND(MONTH($N259) &lt;= 1, MONTH($O259) &gt;= 1), IF($R259 &lt;&gt; "", $H259/$R259, ""), ""),"")</f>
        <v>200000</v>
      </c>
      <c r="T259" s="10">
        <f>IF(Overall!$A261&lt;&gt;"",IF(AND(MONTH($N259) &lt;= 2, MONTH($O259) &gt;= 2), IF($R259 &lt;&gt; "", $H259/$R259, ""), ""),"")</f>
        <v>200000</v>
      </c>
      <c r="U259" s="10">
        <f>IF(Overall!$A261&lt;&gt;"",IF(AND(MONTH($N259) &lt;= 3, MONTH($O259) &gt;= 3), IF($R259 &lt;&gt; "", $H259/$R259, ""), ""),"")</f>
        <v>200000</v>
      </c>
      <c r="V259" s="10">
        <f>IF(Overall!$A261&lt;&gt;"",IF(AND(MONTH($N259) &lt;= 4, MONTH($O259) &gt;= 4), IF($R259 &lt;&gt; "", $H259/$R259, ""), ""),"")</f>
        <v>200000</v>
      </c>
      <c r="W259" s="10">
        <f>IF(Overall!$A261&lt;&gt;"",IF(AND(MONTH($N259) &lt;= 5, MONTH($O259) &gt;= 5), IF($R259 &lt;&gt; "", $H259/$R259, ""), ""),"")</f>
        <v>200000</v>
      </c>
      <c r="X259" s="10">
        <f>IF(Overall!$A261&lt;&gt;"",IF(AND(MONTH($N259) &lt;= 6, MONTH($O259) &gt;= 6), IF($R259 &lt;&gt; "", $H259/$R259, ""), ""),"")</f>
        <v>200000</v>
      </c>
      <c r="Y259" s="10" t="str">
        <f>IF(Overall!$A261&lt;&gt;"",IF(AND(MONTH($N259) &lt;= 7, MONTH($O259) &gt;= 7 ), IF($R259 &lt;&gt; "", $H259/$R259, ""), ""),"")</f>
        <v/>
      </c>
      <c r="Z259" s="10" t="str">
        <f>IF(Overall!$A261&lt;&gt;"",IF(AND(MONTH($N259) &lt;= 8, MONTH($O259) &gt;= 8), IF($R259 &lt;&gt; "", $H259/$R259, ""), ""),"")</f>
        <v/>
      </c>
      <c r="AA259" s="10" t="str">
        <f>IF(Overall!$A261&lt;&gt;"",IF(AND(MONTH($N259) &lt;= 9, MONTH($O259) &gt;= 9), IF($R259 &lt;&gt; "", $H259/$R259, ""), ""),"")</f>
        <v/>
      </c>
      <c r="AB259" s="10" t="str">
        <f>IF(Overall!$A261&lt;&gt;"",IF(AND(MONTH($N259) &lt;= 10, MONTH($O259) &gt;= 10), IF($R259 &lt;&gt; "", $H259/$R259, ""), ""),"")</f>
        <v/>
      </c>
      <c r="AC259" s="10" t="str">
        <f>IF(Overall!$A261&lt;&gt;"",IF(AND(MONTH($N259) &lt;= 11, MONTH($O259) &gt;= 11), IF($R259 &lt;&gt; "", $H259/$R259, ""), ""),"")</f>
        <v/>
      </c>
      <c r="AD259" s="10" t="str">
        <f>IF(Overall!$A261&lt;&gt;"",IF(AND(MONTH($N259) &lt;= 12, MONTH($O259) &gt;= 12), IF($R259 &lt;&gt; "", $H259/$R259, ""), ""),"")</f>
        <v/>
      </c>
      <c r="AF259" s="10" t="str">
        <f ca="1">IFERROR(IF(AND(NOW()&lt;= EOMONTH(DATE(YEAR($O259),1, 1), 0), Overall!$A261&lt;&gt;"", MONTH($N259) &lt;= 1, MONTH($O259) &gt;= 1), IF($R259 &lt;&gt; "", $H259/$R259, ""), ""), "")</f>
        <v/>
      </c>
      <c r="AG259" s="10" t="str">
        <f ca="1">IFERROR(IF(AND(NOW()&lt;= EOMONTH(DATE(YEAR($O259),2, 1), 0), Overall!$A261&lt;&gt;"", MONTH($N259) &lt;= 2, MONTH($O259) &gt;= 2), IF($R259 &lt;&gt; "", $H259/$R259, ""), ""), "")</f>
        <v/>
      </c>
      <c r="AH259" s="10" t="str">
        <f ca="1">IFERROR(IF(AND(NOW()&lt;= EOMONTH(DATE(YEAR($O259),3, 1), 0), Overall!$A261&lt;&gt;"", MONTH($N259) &lt;= 3, MONTH($O259) &gt;= 3), IF($R259 &lt;&gt; "", $H259/$R259, ""), ""), "")</f>
        <v/>
      </c>
      <c r="AI259" s="10" t="str">
        <f ca="1">IFERROR(IF(AND(NOW()&lt;= EOMONTH(DATE(YEAR($O259),4, 1), 0), Overall!$A261&lt;&gt;"", MONTH($N259) &lt;= 4, MONTH($O259) &gt;= 4), IF($R259 &lt;&gt; "", $H259/$R259, ""), ""), "")</f>
        <v/>
      </c>
      <c r="AJ259" s="10" t="str">
        <f ca="1">IFERROR(IF(AND(NOW()&lt;= EOMONTH(DATE(YEAR($O259),5, 1), 0), Overall!$A261&lt;&gt;"", MONTH($N259) &lt;= 5, MONTH($O259) &gt;= 5), IF($R259 &lt;&gt; "", $H259/$R259, ""), ""), "")</f>
        <v/>
      </c>
      <c r="AK259" s="10" t="str">
        <f ca="1">IFERROR(IF(AND(NOW()&lt;= EOMONTH(DATE(YEAR($O259),6, 1), 0), Overall!$A261&lt;&gt;"", MONTH($N259) &lt;= 6, MONTH($O259) &gt;= 6), IF($R259 &lt;&gt; "", $H259/$R259, ""), ""), "")</f>
        <v/>
      </c>
      <c r="AL259" s="10" t="str">
        <f ca="1">IFERROR(IF(AND(NOW()&lt;= EOMONTH(DATE(YEAR($O259),7, 1), 0), Overall!$A261&lt;&gt;"", MONTH($N259) &lt;= 7, MONTH($O259) &gt;= 7), IF($R259 &lt;&gt; "", $H259/$R259, ""), ""), "")</f>
        <v/>
      </c>
      <c r="AM259" s="10" t="str">
        <f ca="1">IFERROR(IF(AND(NOW()&lt;= EOMONTH(DATE(YEAR($O259),8, 1), 0), Overall!$A261&lt;&gt;"", MONTH($N259) &lt;= 8, MONTH($O259) &gt;= 8), IF($R259 &lt;&gt; "", $H259/$R259, ""), ""), "")</f>
        <v/>
      </c>
      <c r="AN259" s="10" t="str">
        <f ca="1">IFERROR(IF(AND(NOW()&lt;= EOMONTH(DATE(YEAR($O259),9, 1), 0), Overall!$A261&lt;&gt;"", MONTH($N259) &lt;= 9, MONTH($O259) &gt;= 9), IF($R259 &lt;&gt; "", $H259/$R259, ""), ""), "")</f>
        <v/>
      </c>
      <c r="AO259" s="10" t="str">
        <f ca="1">IFERROR(IF(AND(NOW()&lt;= EOMONTH(DATE(YEAR($O259),10, 1), 0), Overall!$A261&lt;&gt;"", MONTH($N259) &lt;= 10, MONTH($O259) &gt;= 10), IF($R259 &lt;&gt; "", $H259/$R259, ""), ""), "")</f>
        <v/>
      </c>
      <c r="AP259" s="10" t="str">
        <f ca="1">IFERROR(IF(AND(NOW()&lt;= EOMONTH(DATE(YEAR($O259),11, 1), 0), Overall!$A261&lt;&gt;"", MONTH($N259) &lt;=11, MONTH($O259) &gt;= 11), IF($R259 &lt;&gt; "", $H259/$R259, ""), ""), "")</f>
        <v/>
      </c>
      <c r="AQ259" s="10" t="str">
        <f ca="1">IFERROR(IF(AND(NOW()&lt;= EOMONTH(DATE(YEAR($O259),12, 1), 0), Overall!$A261&lt;&gt;"", MONTH($N259) &lt;= 12, MONTH($O259) &gt;= 12), IF($R259 &lt;&gt; "", $H259/$R259, ""), ""), "")</f>
        <v/>
      </c>
      <c r="AR259" s="16">
        <f t="shared" ref="AR259:AR322" ca="1" si="9">SUM(AF259:AQ259)</f>
        <v>0</v>
      </c>
    </row>
    <row r="260" spans="1:44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6">
        <f>IF(Overall!F262&lt;&gt;"",VALUE(Overall!F262),"")</f>
        <v>1200000</v>
      </c>
      <c r="I260" s="6">
        <f>IF(Overall!G262&lt;&gt;"",VALUE(Overall!G262),"")</f>
        <v>62</v>
      </c>
      <c r="J260" s="6">
        <f>IF(Overall!H262&lt;&gt;"",VALUE(Overall!H262),"")</f>
        <v>0</v>
      </c>
      <c r="K260" s="6">
        <f>IF(Overall!I262&lt;&gt;"",VALUE(Overall!I262),"")</f>
        <v>2.15</v>
      </c>
      <c r="L260" s="6">
        <f>IF(Overall!J262&lt;&gt;"",VALUE(Overall!J262),"")</f>
        <v>0</v>
      </c>
      <c r="M260" s="6">
        <f>IF(Overall!K262&lt;&gt;"",VALUE(Overall!K262),"")</f>
        <v>2.15</v>
      </c>
      <c r="N260" s="7">
        <f>IF(Overall!L262&lt;&gt;"",DATEVALUE(MID(Overall!L262, FIND(",", Overall!L262) + 2, FIND(" ", Overall!L262) - FIND(",", Overall!L262) - 1) &amp; " " &amp; MID(Overall!L262, FIND(" ", Overall!L262) + 1, FIND(",", Overall!L262, FIND(" ", Overall!L262)) - FIND(" ", Overall!L262) - 1) &amp; ", " &amp; MID(Overall!L262, FIND(",", Overall!L262, FIND(",",Overall!L262) + 1) + 2, LEN(Overall!L262))),"")</f>
        <v>44562</v>
      </c>
      <c r="O260" s="7">
        <f>IF(Overall!M262&lt;&gt;"",DATEVALUE(MID(Overall!M262, FIND(",", Overall!M262) + 2, FIND(" ", Overall!M262) - FIND(",", Overall!M262) - 1) &amp; " " &amp; MID(Overall!M262, FIND(" ", Overall!M262) + 1, FIND(",", Overall!M262, FIND(" ", Overall!M262)) - FIND(" ", Overall!M262) - 1) &amp; ", " &amp; MID(Overall!M262, FIND(",", Overall!M262, FIND(",",Overall!M262) + 1) + 2, LEN(Overall!M262))),"")</f>
        <v>44742</v>
      </c>
      <c r="P260" s="7">
        <f>IF(Overall!N262&lt;&gt;"",DATEVALUE(MID(Overall!N262, FIND(",", Overall!N262) + 2, FIND(" ", Overall!N262) - FIND(",", Overall!N262) - 1) &amp; " " &amp; MID(Overall!N262, FIND(" ", Overall!N262) + 1, FIND(",", Overall!N262, FIND(" ", Overall!N262)) - FIND(" ", Overall!N262) - 1) &amp; ", " &amp; MID(Overall!N262, FIND(",", Overall!N262, FIND(",",Overall!N262) + 1) + 2, LEN(Overall!N262))),"")</f>
        <v>44524</v>
      </c>
      <c r="Q260" s="7">
        <f>IF(Overall!O262&lt;&gt;"",DATEVALUE(MID(Overall!O262, FIND(",", Overall!O262) + 2, FIND(" ", Overall!O262) - FIND(",", Overall!O262) - 1) &amp; " " &amp; MID(Overall!O262, FIND(" ", Overall!O262) + 1, FIND(",", Overall!O262, FIND(" ", Overall!O262)) - FIND(" ", Overall!O262) - 1) &amp; ", " &amp; MID(Overall!O262, FIND(",", Overall!O262, FIND(",",Overall!O262) + 1) + 2, LEN(Overall!O262))),"")</f>
        <v>44501</v>
      </c>
      <c r="R260" s="5">
        <f t="shared" si="8"/>
        <v>6</v>
      </c>
      <c r="S260" s="10">
        <f>IF(Overall!$A262&lt;&gt;"",IF(AND(MONTH($N260) &lt;= 1, MONTH($O260) &gt;= 1), IF($R260 &lt;&gt; "", $H260/$R260, ""), ""),"")</f>
        <v>200000</v>
      </c>
      <c r="T260" s="10">
        <f>IF(Overall!$A262&lt;&gt;"",IF(AND(MONTH($N260) &lt;= 2, MONTH($O260) &gt;= 2), IF($R260 &lt;&gt; "", $H260/$R260, ""), ""),"")</f>
        <v>200000</v>
      </c>
      <c r="U260" s="10">
        <f>IF(Overall!$A262&lt;&gt;"",IF(AND(MONTH($N260) &lt;= 3, MONTH($O260) &gt;= 3), IF($R260 &lt;&gt; "", $H260/$R260, ""), ""),"")</f>
        <v>200000</v>
      </c>
      <c r="V260" s="10">
        <f>IF(Overall!$A262&lt;&gt;"",IF(AND(MONTH($N260) &lt;= 4, MONTH($O260) &gt;= 4), IF($R260 &lt;&gt; "", $H260/$R260, ""), ""),"")</f>
        <v>200000</v>
      </c>
      <c r="W260" s="10">
        <f>IF(Overall!$A262&lt;&gt;"",IF(AND(MONTH($N260) &lt;= 5, MONTH($O260) &gt;= 5), IF($R260 &lt;&gt; "", $H260/$R260, ""), ""),"")</f>
        <v>200000</v>
      </c>
      <c r="X260" s="10">
        <f>IF(Overall!$A262&lt;&gt;"",IF(AND(MONTH($N260) &lt;= 6, MONTH($O260) &gt;= 6), IF($R260 &lt;&gt; "", $H260/$R260, ""), ""),"")</f>
        <v>200000</v>
      </c>
      <c r="Y260" s="10" t="str">
        <f>IF(Overall!$A262&lt;&gt;"",IF(AND(MONTH($N260) &lt;= 7, MONTH($O260) &gt;= 7 ), IF($R260 &lt;&gt; "", $H260/$R260, ""), ""),"")</f>
        <v/>
      </c>
      <c r="Z260" s="10" t="str">
        <f>IF(Overall!$A262&lt;&gt;"",IF(AND(MONTH($N260) &lt;= 8, MONTH($O260) &gt;= 8), IF($R260 &lt;&gt; "", $H260/$R260, ""), ""),"")</f>
        <v/>
      </c>
      <c r="AA260" s="10" t="str">
        <f>IF(Overall!$A262&lt;&gt;"",IF(AND(MONTH($N260) &lt;= 9, MONTH($O260) &gt;= 9), IF($R260 &lt;&gt; "", $H260/$R260, ""), ""),"")</f>
        <v/>
      </c>
      <c r="AB260" s="10" t="str">
        <f>IF(Overall!$A262&lt;&gt;"",IF(AND(MONTH($N260) &lt;= 10, MONTH($O260) &gt;= 10), IF($R260 &lt;&gt; "", $H260/$R260, ""), ""),"")</f>
        <v/>
      </c>
      <c r="AC260" s="10" t="str">
        <f>IF(Overall!$A262&lt;&gt;"",IF(AND(MONTH($N260) &lt;= 11, MONTH($O260) &gt;= 11), IF($R260 &lt;&gt; "", $H260/$R260, ""), ""),"")</f>
        <v/>
      </c>
      <c r="AD260" s="10" t="str">
        <f>IF(Overall!$A262&lt;&gt;"",IF(AND(MONTH($N260) &lt;= 12, MONTH($O260) &gt;= 12), IF($R260 &lt;&gt; "", $H260/$R260, ""), ""),"")</f>
        <v/>
      </c>
      <c r="AF260" s="10" t="str">
        <f ca="1">IFERROR(IF(AND(NOW()&lt;= EOMONTH(DATE(YEAR($O260),1, 1), 0), Overall!$A262&lt;&gt;"", MONTH($N260) &lt;= 1, MONTH($O260) &gt;= 1), IF($R260 &lt;&gt; "", $H260/$R260, ""), ""), "")</f>
        <v/>
      </c>
      <c r="AG260" s="10" t="str">
        <f ca="1">IFERROR(IF(AND(NOW()&lt;= EOMONTH(DATE(YEAR($O260),2, 1), 0), Overall!$A262&lt;&gt;"", MONTH($N260) &lt;= 2, MONTH($O260) &gt;= 2), IF($R260 &lt;&gt; "", $H260/$R260, ""), ""), "")</f>
        <v/>
      </c>
      <c r="AH260" s="10" t="str">
        <f ca="1">IFERROR(IF(AND(NOW()&lt;= EOMONTH(DATE(YEAR($O260),3, 1), 0), Overall!$A262&lt;&gt;"", MONTH($N260) &lt;= 3, MONTH($O260) &gt;= 3), IF($R260 &lt;&gt; "", $H260/$R260, ""), ""), "")</f>
        <v/>
      </c>
      <c r="AI260" s="10" t="str">
        <f ca="1">IFERROR(IF(AND(NOW()&lt;= EOMONTH(DATE(YEAR($O260),4, 1), 0), Overall!$A262&lt;&gt;"", MONTH($N260) &lt;= 4, MONTH($O260) &gt;= 4), IF($R260 &lt;&gt; "", $H260/$R260, ""), ""), "")</f>
        <v/>
      </c>
      <c r="AJ260" s="10" t="str">
        <f ca="1">IFERROR(IF(AND(NOW()&lt;= EOMONTH(DATE(YEAR($O260),5, 1), 0), Overall!$A262&lt;&gt;"", MONTH($N260) &lt;= 5, MONTH($O260) &gt;= 5), IF($R260 &lt;&gt; "", $H260/$R260, ""), ""), "")</f>
        <v/>
      </c>
      <c r="AK260" s="10" t="str">
        <f ca="1">IFERROR(IF(AND(NOW()&lt;= EOMONTH(DATE(YEAR($O260),6, 1), 0), Overall!$A262&lt;&gt;"", MONTH($N260) &lt;= 6, MONTH($O260) &gt;= 6), IF($R260 &lt;&gt; "", $H260/$R260, ""), ""), "")</f>
        <v/>
      </c>
      <c r="AL260" s="10" t="str">
        <f ca="1">IFERROR(IF(AND(NOW()&lt;= EOMONTH(DATE(YEAR($O260),7, 1), 0), Overall!$A262&lt;&gt;"", MONTH($N260) &lt;= 7, MONTH($O260) &gt;= 7), IF($R260 &lt;&gt; "", $H260/$R260, ""), ""), "")</f>
        <v/>
      </c>
      <c r="AM260" s="10" t="str">
        <f ca="1">IFERROR(IF(AND(NOW()&lt;= EOMONTH(DATE(YEAR($O260),8, 1), 0), Overall!$A262&lt;&gt;"", MONTH($N260) &lt;= 8, MONTH($O260) &gt;= 8), IF($R260 &lt;&gt; "", $H260/$R260, ""), ""), "")</f>
        <v/>
      </c>
      <c r="AN260" s="10" t="str">
        <f ca="1">IFERROR(IF(AND(NOW()&lt;= EOMONTH(DATE(YEAR($O260),9, 1), 0), Overall!$A262&lt;&gt;"", MONTH($N260) &lt;= 9, MONTH($O260) &gt;= 9), IF($R260 &lt;&gt; "", $H260/$R260, ""), ""), "")</f>
        <v/>
      </c>
      <c r="AO260" s="10" t="str">
        <f ca="1">IFERROR(IF(AND(NOW()&lt;= EOMONTH(DATE(YEAR($O260),10, 1), 0), Overall!$A262&lt;&gt;"", MONTH($N260) &lt;= 10, MONTH($O260) &gt;= 10), IF($R260 &lt;&gt; "", $H260/$R260, ""), ""), "")</f>
        <v/>
      </c>
      <c r="AP260" s="10" t="str">
        <f ca="1">IFERROR(IF(AND(NOW()&lt;= EOMONTH(DATE(YEAR($O260),11, 1), 0), Overall!$A262&lt;&gt;"", MONTH($N260) &lt;=11, MONTH($O260) &gt;= 11), IF($R260 &lt;&gt; "", $H260/$R260, ""), ""), "")</f>
        <v/>
      </c>
      <c r="AQ260" s="10" t="str">
        <f ca="1">IFERROR(IF(AND(NOW()&lt;= EOMONTH(DATE(YEAR($O260),12, 1), 0), Overall!$A262&lt;&gt;"", MONTH($N260) &lt;= 12, MONTH($O260) &gt;= 12), IF($R260 &lt;&gt; "", $H260/$R260, ""), ""), "")</f>
        <v/>
      </c>
      <c r="AR260" s="16">
        <f t="shared" ca="1" si="9"/>
        <v>0</v>
      </c>
    </row>
    <row r="261" spans="1:44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6">
        <f>IF(Overall!F263&lt;&gt;"",VALUE(Overall!F263),"")</f>
        <v>600000</v>
      </c>
      <c r="I261" s="6">
        <f>IF(Overall!G263&lt;&gt;"",VALUE(Overall!G263),"")</f>
        <v>64</v>
      </c>
      <c r="J261" s="6">
        <f>IF(Overall!H263&lt;&gt;"",VALUE(Overall!H263),"")</f>
        <v>0</v>
      </c>
      <c r="K261" s="6">
        <f>IF(Overall!I263&lt;&gt;"",VALUE(Overall!I263),"")</f>
        <v>2.5</v>
      </c>
      <c r="L261" s="6">
        <f>IF(Overall!J263&lt;&gt;"",VALUE(Overall!J263),"")</f>
        <v>0</v>
      </c>
      <c r="M261" s="6">
        <f>IF(Overall!K263&lt;&gt;"",VALUE(Overall!K263),"")</f>
        <v>2.5</v>
      </c>
      <c r="N261" s="7">
        <f>IF(Overall!L263&lt;&gt;"",DATEVALUE(MID(Overall!L263, FIND(",", Overall!L263) + 2, FIND(" ", Overall!L263) - FIND(",", Overall!L263) - 1) &amp; " " &amp; MID(Overall!L263, FIND(" ", Overall!L263) + 1, FIND(",", Overall!L263, FIND(" ", Overall!L263)) - FIND(" ", Overall!L263) - 1) &amp; ", " &amp; MID(Overall!L263, FIND(",", Overall!L263, FIND(",",Overall!L263) + 1) + 2, LEN(Overall!L263))),"")</f>
        <v>44562</v>
      </c>
      <c r="O261" s="7">
        <f>IF(Overall!M263&lt;&gt;"",DATEVALUE(MID(Overall!M263, FIND(",", Overall!M263) + 2, FIND(" ", Overall!M263) - FIND(",", Overall!M263) - 1) &amp; " " &amp; MID(Overall!M263, FIND(" ", Overall!M263) + 1, FIND(",", Overall!M263, FIND(" ", Overall!M263)) - FIND(" ", Overall!M263) - 1) &amp; ", " &amp; MID(Overall!M263, FIND(",", Overall!M263, FIND(",",Overall!M263) + 1) + 2, LEN(Overall!M263))),"")</f>
        <v>44742</v>
      </c>
      <c r="P261" s="7">
        <f>IF(Overall!N263&lt;&gt;"",DATEVALUE(MID(Overall!N263, FIND(",", Overall!N263) + 2, FIND(" ", Overall!N263) - FIND(",", Overall!N263) - 1) &amp; " " &amp; MID(Overall!N263, FIND(" ", Overall!N263) + 1, FIND(",", Overall!N263, FIND(" ", Overall!N263)) - FIND(" ", Overall!N263) - 1) &amp; ", " &amp; MID(Overall!N263, FIND(",", Overall!N263, FIND(",",Overall!N263) + 1) + 2, LEN(Overall!N263))),"")</f>
        <v>44524</v>
      </c>
      <c r="Q261" s="7">
        <f>IF(Overall!O263&lt;&gt;"",DATEVALUE(MID(Overall!O263, FIND(",", Overall!O263) + 2, FIND(" ", Overall!O263) - FIND(",", Overall!O263) - 1) &amp; " " &amp; MID(Overall!O263, FIND(" ", Overall!O263) + 1, FIND(",", Overall!O263, FIND(" ", Overall!O263)) - FIND(" ", Overall!O263) - 1) &amp; ", " &amp; MID(Overall!O263, FIND(",", Overall!O263, FIND(",",Overall!O263) + 1) + 2, LEN(Overall!O263))),"")</f>
        <v>44501</v>
      </c>
      <c r="R261" s="5">
        <f t="shared" si="8"/>
        <v>6</v>
      </c>
      <c r="S261" s="10">
        <f>IF(Overall!$A263&lt;&gt;"",IF(AND(MONTH($N261) &lt;= 1, MONTH($O261) &gt;= 1), IF($R261 &lt;&gt; "", $H261/$R261, ""), ""),"")</f>
        <v>100000</v>
      </c>
      <c r="T261" s="10">
        <f>IF(Overall!$A263&lt;&gt;"",IF(AND(MONTH($N261) &lt;= 2, MONTH($O261) &gt;= 2), IF($R261 &lt;&gt; "", $H261/$R261, ""), ""),"")</f>
        <v>100000</v>
      </c>
      <c r="U261" s="10">
        <f>IF(Overall!$A263&lt;&gt;"",IF(AND(MONTH($N261) &lt;= 3, MONTH($O261) &gt;= 3), IF($R261 &lt;&gt; "", $H261/$R261, ""), ""),"")</f>
        <v>100000</v>
      </c>
      <c r="V261" s="10">
        <f>IF(Overall!$A263&lt;&gt;"",IF(AND(MONTH($N261) &lt;= 4, MONTH($O261) &gt;= 4), IF($R261 &lt;&gt; "", $H261/$R261, ""), ""),"")</f>
        <v>100000</v>
      </c>
      <c r="W261" s="10">
        <f>IF(Overall!$A263&lt;&gt;"",IF(AND(MONTH($N261) &lt;= 5, MONTH($O261) &gt;= 5), IF($R261 &lt;&gt; "", $H261/$R261, ""), ""),"")</f>
        <v>100000</v>
      </c>
      <c r="X261" s="10">
        <f>IF(Overall!$A263&lt;&gt;"",IF(AND(MONTH($N261) &lt;= 6, MONTH($O261) &gt;= 6), IF($R261 &lt;&gt; "", $H261/$R261, ""), ""),"")</f>
        <v>100000</v>
      </c>
      <c r="Y261" s="10" t="str">
        <f>IF(Overall!$A263&lt;&gt;"",IF(AND(MONTH($N261) &lt;= 7, MONTH($O261) &gt;= 7 ), IF($R261 &lt;&gt; "", $H261/$R261, ""), ""),"")</f>
        <v/>
      </c>
      <c r="Z261" s="10" t="str">
        <f>IF(Overall!$A263&lt;&gt;"",IF(AND(MONTH($N261) &lt;= 8, MONTH($O261) &gt;= 8), IF($R261 &lt;&gt; "", $H261/$R261, ""), ""),"")</f>
        <v/>
      </c>
      <c r="AA261" s="10" t="str">
        <f>IF(Overall!$A263&lt;&gt;"",IF(AND(MONTH($N261) &lt;= 9, MONTH($O261) &gt;= 9), IF($R261 &lt;&gt; "", $H261/$R261, ""), ""),"")</f>
        <v/>
      </c>
      <c r="AB261" s="10" t="str">
        <f>IF(Overall!$A263&lt;&gt;"",IF(AND(MONTH($N261) &lt;= 10, MONTH($O261) &gt;= 10), IF($R261 &lt;&gt; "", $H261/$R261, ""), ""),"")</f>
        <v/>
      </c>
      <c r="AC261" s="10" t="str">
        <f>IF(Overall!$A263&lt;&gt;"",IF(AND(MONTH($N261) &lt;= 11, MONTH($O261) &gt;= 11), IF($R261 &lt;&gt; "", $H261/$R261, ""), ""),"")</f>
        <v/>
      </c>
      <c r="AD261" s="10" t="str">
        <f>IF(Overall!$A263&lt;&gt;"",IF(AND(MONTH($N261) &lt;= 12, MONTH($O261) &gt;= 12), IF($R261 &lt;&gt; "", $H261/$R261, ""), ""),"")</f>
        <v/>
      </c>
      <c r="AF261" s="10" t="str">
        <f ca="1">IFERROR(IF(AND(NOW()&lt;= EOMONTH(DATE(YEAR($O261),1, 1), 0), Overall!$A263&lt;&gt;"", MONTH($N261) &lt;= 1, MONTH($O261) &gt;= 1), IF($R261 &lt;&gt; "", $H261/$R261, ""), ""), "")</f>
        <v/>
      </c>
      <c r="AG261" s="10" t="str">
        <f ca="1">IFERROR(IF(AND(NOW()&lt;= EOMONTH(DATE(YEAR($O261),2, 1), 0), Overall!$A263&lt;&gt;"", MONTH($N261) &lt;= 2, MONTH($O261) &gt;= 2), IF($R261 &lt;&gt; "", $H261/$R261, ""), ""), "")</f>
        <v/>
      </c>
      <c r="AH261" s="10" t="str">
        <f ca="1">IFERROR(IF(AND(NOW()&lt;= EOMONTH(DATE(YEAR($O261),3, 1), 0), Overall!$A263&lt;&gt;"", MONTH($N261) &lt;= 3, MONTH($O261) &gt;= 3), IF($R261 &lt;&gt; "", $H261/$R261, ""), ""), "")</f>
        <v/>
      </c>
      <c r="AI261" s="10" t="str">
        <f ca="1">IFERROR(IF(AND(NOW()&lt;= EOMONTH(DATE(YEAR($O261),4, 1), 0), Overall!$A263&lt;&gt;"", MONTH($N261) &lt;= 4, MONTH($O261) &gt;= 4), IF($R261 &lt;&gt; "", $H261/$R261, ""), ""), "")</f>
        <v/>
      </c>
      <c r="AJ261" s="10" t="str">
        <f ca="1">IFERROR(IF(AND(NOW()&lt;= EOMONTH(DATE(YEAR($O261),5, 1), 0), Overall!$A263&lt;&gt;"", MONTH($N261) &lt;= 5, MONTH($O261) &gt;= 5), IF($R261 &lt;&gt; "", $H261/$R261, ""), ""), "")</f>
        <v/>
      </c>
      <c r="AK261" s="10" t="str">
        <f ca="1">IFERROR(IF(AND(NOW()&lt;= EOMONTH(DATE(YEAR($O261),6, 1), 0), Overall!$A263&lt;&gt;"", MONTH($N261) &lt;= 6, MONTH($O261) &gt;= 6), IF($R261 &lt;&gt; "", $H261/$R261, ""), ""), "")</f>
        <v/>
      </c>
      <c r="AL261" s="10" t="str">
        <f ca="1">IFERROR(IF(AND(NOW()&lt;= EOMONTH(DATE(YEAR($O261),7, 1), 0), Overall!$A263&lt;&gt;"", MONTH($N261) &lt;= 7, MONTH($O261) &gt;= 7), IF($R261 &lt;&gt; "", $H261/$R261, ""), ""), "")</f>
        <v/>
      </c>
      <c r="AM261" s="10" t="str">
        <f ca="1">IFERROR(IF(AND(NOW()&lt;= EOMONTH(DATE(YEAR($O261),8, 1), 0), Overall!$A263&lt;&gt;"", MONTH($N261) &lt;= 8, MONTH($O261) &gt;= 8), IF($R261 &lt;&gt; "", $H261/$R261, ""), ""), "")</f>
        <v/>
      </c>
      <c r="AN261" s="10" t="str">
        <f ca="1">IFERROR(IF(AND(NOW()&lt;= EOMONTH(DATE(YEAR($O261),9, 1), 0), Overall!$A263&lt;&gt;"", MONTH($N261) &lt;= 9, MONTH($O261) &gt;= 9), IF($R261 &lt;&gt; "", $H261/$R261, ""), ""), "")</f>
        <v/>
      </c>
      <c r="AO261" s="10" t="str">
        <f ca="1">IFERROR(IF(AND(NOW()&lt;= EOMONTH(DATE(YEAR($O261),10, 1), 0), Overall!$A263&lt;&gt;"", MONTH($N261) &lt;= 10, MONTH($O261) &gt;= 10), IF($R261 &lt;&gt; "", $H261/$R261, ""), ""), "")</f>
        <v/>
      </c>
      <c r="AP261" s="10" t="str">
        <f ca="1">IFERROR(IF(AND(NOW()&lt;= EOMONTH(DATE(YEAR($O261),11, 1), 0), Overall!$A263&lt;&gt;"", MONTH($N261) &lt;=11, MONTH($O261) &gt;= 11), IF($R261 &lt;&gt; "", $H261/$R261, ""), ""), "")</f>
        <v/>
      </c>
      <c r="AQ261" s="10" t="str">
        <f ca="1">IFERROR(IF(AND(NOW()&lt;= EOMONTH(DATE(YEAR($O261),12, 1), 0), Overall!$A263&lt;&gt;"", MONTH($N261) &lt;= 12, MONTH($O261) &gt;= 12), IF($R261 &lt;&gt; "", $H261/$R261, ""), ""), "")</f>
        <v/>
      </c>
      <c r="AR261" s="16">
        <f t="shared" ca="1" si="9"/>
        <v>0</v>
      </c>
    </row>
    <row r="262" spans="1:44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6">
        <f>IF(Overall!F264&lt;&gt;"",VALUE(Overall!F264),"")</f>
        <v>600000</v>
      </c>
      <c r="I262" s="6">
        <f>IF(Overall!G264&lt;&gt;"",VALUE(Overall!G264),"")</f>
        <v>64</v>
      </c>
      <c r="J262" s="6">
        <f>IF(Overall!H264&lt;&gt;"",VALUE(Overall!H264),"")</f>
        <v>0</v>
      </c>
      <c r="K262" s="6">
        <f>IF(Overall!I264&lt;&gt;"",VALUE(Overall!I264),"")</f>
        <v>2.4900000000000002</v>
      </c>
      <c r="L262" s="6">
        <f>IF(Overall!J264&lt;&gt;"",VALUE(Overall!J264),"")</f>
        <v>0</v>
      </c>
      <c r="M262" s="6">
        <f>IF(Overall!K264&lt;&gt;"",VALUE(Overall!K264),"")</f>
        <v>2.4900000000000002</v>
      </c>
      <c r="N262" s="7">
        <f>IF(Overall!L264&lt;&gt;"",DATEVALUE(MID(Overall!L264, FIND(",", Overall!L264) + 2, FIND(" ", Overall!L264) - FIND(",", Overall!L264) - 1) &amp; " " &amp; MID(Overall!L264, FIND(" ", Overall!L264) + 1, FIND(",", Overall!L264, FIND(" ", Overall!L264)) - FIND(" ", Overall!L264) - 1) &amp; ", " &amp; MID(Overall!L264, FIND(",", Overall!L264, FIND(",",Overall!L264) + 1) + 2, LEN(Overall!L264))),"")</f>
        <v>44562</v>
      </c>
      <c r="O262" s="7">
        <f>IF(Overall!M264&lt;&gt;"",DATEVALUE(MID(Overall!M264, FIND(",", Overall!M264) + 2, FIND(" ", Overall!M264) - FIND(",", Overall!M264) - 1) &amp; " " &amp; MID(Overall!M264, FIND(" ", Overall!M264) + 1, FIND(",", Overall!M264, FIND(" ", Overall!M264)) - FIND(" ", Overall!M264) - 1) &amp; ", " &amp; MID(Overall!M264, FIND(",", Overall!M264, FIND(",",Overall!M264) + 1) + 2, LEN(Overall!M264))),"")</f>
        <v>44742</v>
      </c>
      <c r="P262" s="7">
        <f>IF(Overall!N264&lt;&gt;"",DATEVALUE(MID(Overall!N264, FIND(",", Overall!N264) + 2, FIND(" ", Overall!N264) - FIND(",", Overall!N264) - 1) &amp; " " &amp; MID(Overall!N264, FIND(" ", Overall!N264) + 1, FIND(",", Overall!N264, FIND(" ", Overall!N264)) - FIND(" ", Overall!N264) - 1) &amp; ", " &amp; MID(Overall!N264, FIND(",", Overall!N264, FIND(",",Overall!N264) + 1) + 2, LEN(Overall!N264))),"")</f>
        <v>44524</v>
      </c>
      <c r="Q262" s="7">
        <f>IF(Overall!O264&lt;&gt;"",DATEVALUE(MID(Overall!O264, FIND(",", Overall!O264) + 2, FIND(" ", Overall!O264) - FIND(",", Overall!O264) - 1) &amp; " " &amp; MID(Overall!O264, FIND(" ", Overall!O264) + 1, FIND(",", Overall!O264, FIND(" ", Overall!O264)) - FIND(" ", Overall!O264) - 1) &amp; ", " &amp; MID(Overall!O264, FIND(",", Overall!O264, FIND(",",Overall!O264) + 1) + 2, LEN(Overall!O264))),"")</f>
        <v>44501</v>
      </c>
      <c r="R262" s="5">
        <f t="shared" si="8"/>
        <v>6</v>
      </c>
      <c r="S262" s="10">
        <f>IF(Overall!$A264&lt;&gt;"",IF(AND(MONTH($N262) &lt;= 1, MONTH($O262) &gt;= 1), IF($R262 &lt;&gt; "", $H262/$R262, ""), ""),"")</f>
        <v>100000</v>
      </c>
      <c r="T262" s="10">
        <f>IF(Overall!$A264&lt;&gt;"",IF(AND(MONTH($N262) &lt;= 2, MONTH($O262) &gt;= 2), IF($R262 &lt;&gt; "", $H262/$R262, ""), ""),"")</f>
        <v>100000</v>
      </c>
      <c r="U262" s="10">
        <f>IF(Overall!$A264&lt;&gt;"",IF(AND(MONTH($N262) &lt;= 3, MONTH($O262) &gt;= 3), IF($R262 &lt;&gt; "", $H262/$R262, ""), ""),"")</f>
        <v>100000</v>
      </c>
      <c r="V262" s="10">
        <f>IF(Overall!$A264&lt;&gt;"",IF(AND(MONTH($N262) &lt;= 4, MONTH($O262) &gt;= 4), IF($R262 &lt;&gt; "", $H262/$R262, ""), ""),"")</f>
        <v>100000</v>
      </c>
      <c r="W262" s="10">
        <f>IF(Overall!$A264&lt;&gt;"",IF(AND(MONTH($N262) &lt;= 5, MONTH($O262) &gt;= 5), IF($R262 &lt;&gt; "", $H262/$R262, ""), ""),"")</f>
        <v>100000</v>
      </c>
      <c r="X262" s="10">
        <f>IF(Overall!$A264&lt;&gt;"",IF(AND(MONTH($N262) &lt;= 6, MONTH($O262) &gt;= 6), IF($R262 &lt;&gt; "", $H262/$R262, ""), ""),"")</f>
        <v>100000</v>
      </c>
      <c r="Y262" s="10" t="str">
        <f>IF(Overall!$A264&lt;&gt;"",IF(AND(MONTH($N262) &lt;= 7, MONTH($O262) &gt;= 7 ), IF($R262 &lt;&gt; "", $H262/$R262, ""), ""),"")</f>
        <v/>
      </c>
      <c r="Z262" s="10" t="str">
        <f>IF(Overall!$A264&lt;&gt;"",IF(AND(MONTH($N262) &lt;= 8, MONTH($O262) &gt;= 8), IF($R262 &lt;&gt; "", $H262/$R262, ""), ""),"")</f>
        <v/>
      </c>
      <c r="AA262" s="10" t="str">
        <f>IF(Overall!$A264&lt;&gt;"",IF(AND(MONTH($N262) &lt;= 9, MONTH($O262) &gt;= 9), IF($R262 &lt;&gt; "", $H262/$R262, ""), ""),"")</f>
        <v/>
      </c>
      <c r="AB262" s="10" t="str">
        <f>IF(Overall!$A264&lt;&gt;"",IF(AND(MONTH($N262) &lt;= 10, MONTH($O262) &gt;= 10), IF($R262 &lt;&gt; "", $H262/$R262, ""), ""),"")</f>
        <v/>
      </c>
      <c r="AC262" s="10" t="str">
        <f>IF(Overall!$A264&lt;&gt;"",IF(AND(MONTH($N262) &lt;= 11, MONTH($O262) &gt;= 11), IF($R262 &lt;&gt; "", $H262/$R262, ""), ""),"")</f>
        <v/>
      </c>
      <c r="AD262" s="10" t="str">
        <f>IF(Overall!$A264&lt;&gt;"",IF(AND(MONTH($N262) &lt;= 12, MONTH($O262) &gt;= 12), IF($R262 &lt;&gt; "", $H262/$R262, ""), ""),"")</f>
        <v/>
      </c>
      <c r="AF262" s="10" t="str">
        <f ca="1">IFERROR(IF(AND(NOW()&lt;= EOMONTH(DATE(YEAR($O262),1, 1), 0), Overall!$A264&lt;&gt;"", MONTH($N262) &lt;= 1, MONTH($O262) &gt;= 1), IF($R262 &lt;&gt; "", $H262/$R262, ""), ""), "")</f>
        <v/>
      </c>
      <c r="AG262" s="10" t="str">
        <f ca="1">IFERROR(IF(AND(NOW()&lt;= EOMONTH(DATE(YEAR($O262),2, 1), 0), Overall!$A264&lt;&gt;"", MONTH($N262) &lt;= 2, MONTH($O262) &gt;= 2), IF($R262 &lt;&gt; "", $H262/$R262, ""), ""), "")</f>
        <v/>
      </c>
      <c r="AH262" s="10" t="str">
        <f ca="1">IFERROR(IF(AND(NOW()&lt;= EOMONTH(DATE(YEAR($O262),3, 1), 0), Overall!$A264&lt;&gt;"", MONTH($N262) &lt;= 3, MONTH($O262) &gt;= 3), IF($R262 &lt;&gt; "", $H262/$R262, ""), ""), "")</f>
        <v/>
      </c>
      <c r="AI262" s="10" t="str">
        <f ca="1">IFERROR(IF(AND(NOW()&lt;= EOMONTH(DATE(YEAR($O262),4, 1), 0), Overall!$A264&lt;&gt;"", MONTH($N262) &lt;= 4, MONTH($O262) &gt;= 4), IF($R262 &lt;&gt; "", $H262/$R262, ""), ""), "")</f>
        <v/>
      </c>
      <c r="AJ262" s="10" t="str">
        <f ca="1">IFERROR(IF(AND(NOW()&lt;= EOMONTH(DATE(YEAR($O262),5, 1), 0), Overall!$A264&lt;&gt;"", MONTH($N262) &lt;= 5, MONTH($O262) &gt;= 5), IF($R262 &lt;&gt; "", $H262/$R262, ""), ""), "")</f>
        <v/>
      </c>
      <c r="AK262" s="10" t="str">
        <f ca="1">IFERROR(IF(AND(NOW()&lt;= EOMONTH(DATE(YEAR($O262),6, 1), 0), Overall!$A264&lt;&gt;"", MONTH($N262) &lt;= 6, MONTH($O262) &gt;= 6), IF($R262 &lt;&gt; "", $H262/$R262, ""), ""), "")</f>
        <v/>
      </c>
      <c r="AL262" s="10" t="str">
        <f ca="1">IFERROR(IF(AND(NOW()&lt;= EOMONTH(DATE(YEAR($O262),7, 1), 0), Overall!$A264&lt;&gt;"", MONTH($N262) &lt;= 7, MONTH($O262) &gt;= 7), IF($R262 &lt;&gt; "", $H262/$R262, ""), ""), "")</f>
        <v/>
      </c>
      <c r="AM262" s="10" t="str">
        <f ca="1">IFERROR(IF(AND(NOW()&lt;= EOMONTH(DATE(YEAR($O262),8, 1), 0), Overall!$A264&lt;&gt;"", MONTH($N262) &lt;= 8, MONTH($O262) &gt;= 8), IF($R262 &lt;&gt; "", $H262/$R262, ""), ""), "")</f>
        <v/>
      </c>
      <c r="AN262" s="10" t="str">
        <f ca="1">IFERROR(IF(AND(NOW()&lt;= EOMONTH(DATE(YEAR($O262),9, 1), 0), Overall!$A264&lt;&gt;"", MONTH($N262) &lt;= 9, MONTH($O262) &gt;= 9), IF($R262 &lt;&gt; "", $H262/$R262, ""), ""), "")</f>
        <v/>
      </c>
      <c r="AO262" s="10" t="str">
        <f ca="1">IFERROR(IF(AND(NOW()&lt;= EOMONTH(DATE(YEAR($O262),10, 1), 0), Overall!$A264&lt;&gt;"", MONTH($N262) &lt;= 10, MONTH($O262) &gt;= 10), IF($R262 &lt;&gt; "", $H262/$R262, ""), ""), "")</f>
        <v/>
      </c>
      <c r="AP262" s="10" t="str">
        <f ca="1">IFERROR(IF(AND(NOW()&lt;= EOMONTH(DATE(YEAR($O262),11, 1), 0), Overall!$A264&lt;&gt;"", MONTH($N262) &lt;=11, MONTH($O262) &gt;= 11), IF($R262 &lt;&gt; "", $H262/$R262, ""), ""), "")</f>
        <v/>
      </c>
      <c r="AQ262" s="10" t="str">
        <f ca="1">IFERROR(IF(AND(NOW()&lt;= EOMONTH(DATE(YEAR($O262),12, 1), 0), Overall!$A264&lt;&gt;"", MONTH($N262) &lt;= 12, MONTH($O262) &gt;= 12), IF($R262 &lt;&gt; "", $H262/$R262, ""), ""), "")</f>
        <v/>
      </c>
      <c r="AR262" s="16">
        <f t="shared" ca="1" si="9"/>
        <v>0</v>
      </c>
    </row>
    <row r="263" spans="1:44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6">
        <f>IF(Overall!F265&lt;&gt;"",VALUE(Overall!F265),"")</f>
        <v>1200000</v>
      </c>
      <c r="I263" s="6">
        <f>IF(Overall!G265&lt;&gt;"",VALUE(Overall!G265),"")</f>
        <v>65</v>
      </c>
      <c r="J263" s="6">
        <f>IF(Overall!H265&lt;&gt;"",VALUE(Overall!H265),"")</f>
        <v>0</v>
      </c>
      <c r="K263" s="6">
        <f>IF(Overall!I265&lt;&gt;"",VALUE(Overall!I265),"")</f>
        <v>2.7</v>
      </c>
      <c r="L263" s="6">
        <f>IF(Overall!J265&lt;&gt;"",VALUE(Overall!J265),"")</f>
        <v>0</v>
      </c>
      <c r="M263" s="6">
        <f>IF(Overall!K265&lt;&gt;"",VALUE(Overall!K265),"")</f>
        <v>2.7</v>
      </c>
      <c r="N263" s="7">
        <f>IF(Overall!L265&lt;&gt;"",DATEVALUE(MID(Overall!L265, FIND(",", Overall!L265) + 2, FIND(" ", Overall!L265) - FIND(",", Overall!L265) - 1) &amp; " " &amp; MID(Overall!L265, FIND(" ", Overall!L265) + 1, FIND(",", Overall!L265, FIND(" ", Overall!L265)) - FIND(" ", Overall!L265) - 1) &amp; ", " &amp; MID(Overall!L265, FIND(",", Overall!L265, FIND(",",Overall!L265) + 1) + 2, LEN(Overall!L265))),"")</f>
        <v>44562</v>
      </c>
      <c r="O263" s="7">
        <f>IF(Overall!M265&lt;&gt;"",DATEVALUE(MID(Overall!M265, FIND(",", Overall!M265) + 2, FIND(" ", Overall!M265) - FIND(",", Overall!M265) - 1) &amp; " " &amp; MID(Overall!M265, FIND(" ", Overall!M265) + 1, FIND(",", Overall!M265, FIND(" ", Overall!M265)) - FIND(" ", Overall!M265) - 1) &amp; ", " &amp; MID(Overall!M265, FIND(",", Overall!M265, FIND(",",Overall!M265) + 1) + 2, LEN(Overall!M265))),"")</f>
        <v>44742</v>
      </c>
      <c r="P263" s="7">
        <f>IF(Overall!N265&lt;&gt;"",DATEVALUE(MID(Overall!N265, FIND(",", Overall!N265) + 2, FIND(" ", Overall!N265) - FIND(",", Overall!N265) - 1) &amp; " " &amp; MID(Overall!N265, FIND(" ", Overall!N265) + 1, FIND(",", Overall!N265, FIND(" ", Overall!N265)) - FIND(" ", Overall!N265) - 1) &amp; ", " &amp; MID(Overall!N265, FIND(",", Overall!N265, FIND(",",Overall!N265) + 1) + 2, LEN(Overall!N265))),"")</f>
        <v>44524</v>
      </c>
      <c r="Q263" s="7">
        <f>IF(Overall!O265&lt;&gt;"",DATEVALUE(MID(Overall!O265, FIND(",", Overall!O265) + 2, FIND(" ", Overall!O265) - FIND(",", Overall!O265) - 1) &amp; " " &amp; MID(Overall!O265, FIND(" ", Overall!O265) + 1, FIND(",", Overall!O265, FIND(" ", Overall!O265)) - FIND(" ", Overall!O265) - 1) &amp; ", " &amp; MID(Overall!O265, FIND(",", Overall!O265, FIND(",",Overall!O265) + 1) + 2, LEN(Overall!O265))),"")</f>
        <v>44501</v>
      </c>
      <c r="R263" s="5">
        <f t="shared" si="8"/>
        <v>6</v>
      </c>
      <c r="S263" s="10">
        <f>IF(Overall!$A265&lt;&gt;"",IF(AND(MONTH($N263) &lt;= 1, MONTH($O263) &gt;= 1), IF($R263 &lt;&gt; "", $H263/$R263, ""), ""),"")</f>
        <v>200000</v>
      </c>
      <c r="T263" s="10">
        <f>IF(Overall!$A265&lt;&gt;"",IF(AND(MONTH($N263) &lt;= 2, MONTH($O263) &gt;= 2), IF($R263 &lt;&gt; "", $H263/$R263, ""), ""),"")</f>
        <v>200000</v>
      </c>
      <c r="U263" s="10">
        <f>IF(Overall!$A265&lt;&gt;"",IF(AND(MONTH($N263) &lt;= 3, MONTH($O263) &gt;= 3), IF($R263 &lt;&gt; "", $H263/$R263, ""), ""),"")</f>
        <v>200000</v>
      </c>
      <c r="V263" s="10">
        <f>IF(Overall!$A265&lt;&gt;"",IF(AND(MONTH($N263) &lt;= 4, MONTH($O263) &gt;= 4), IF($R263 &lt;&gt; "", $H263/$R263, ""), ""),"")</f>
        <v>200000</v>
      </c>
      <c r="W263" s="10">
        <f>IF(Overall!$A265&lt;&gt;"",IF(AND(MONTH($N263) &lt;= 5, MONTH($O263) &gt;= 5), IF($R263 &lt;&gt; "", $H263/$R263, ""), ""),"")</f>
        <v>200000</v>
      </c>
      <c r="X263" s="10">
        <f>IF(Overall!$A265&lt;&gt;"",IF(AND(MONTH($N263) &lt;= 6, MONTH($O263) &gt;= 6), IF($R263 &lt;&gt; "", $H263/$R263, ""), ""),"")</f>
        <v>200000</v>
      </c>
      <c r="Y263" s="10" t="str">
        <f>IF(Overall!$A265&lt;&gt;"",IF(AND(MONTH($N263) &lt;= 7, MONTH($O263) &gt;= 7 ), IF($R263 &lt;&gt; "", $H263/$R263, ""), ""),"")</f>
        <v/>
      </c>
      <c r="Z263" s="10" t="str">
        <f>IF(Overall!$A265&lt;&gt;"",IF(AND(MONTH($N263) &lt;= 8, MONTH($O263) &gt;= 8), IF($R263 &lt;&gt; "", $H263/$R263, ""), ""),"")</f>
        <v/>
      </c>
      <c r="AA263" s="10" t="str">
        <f>IF(Overall!$A265&lt;&gt;"",IF(AND(MONTH($N263) &lt;= 9, MONTH($O263) &gt;= 9), IF($R263 &lt;&gt; "", $H263/$R263, ""), ""),"")</f>
        <v/>
      </c>
      <c r="AB263" s="10" t="str">
        <f>IF(Overall!$A265&lt;&gt;"",IF(AND(MONTH($N263) &lt;= 10, MONTH($O263) &gt;= 10), IF($R263 &lt;&gt; "", $H263/$R263, ""), ""),"")</f>
        <v/>
      </c>
      <c r="AC263" s="10" t="str">
        <f>IF(Overall!$A265&lt;&gt;"",IF(AND(MONTH($N263) &lt;= 11, MONTH($O263) &gt;= 11), IF($R263 &lt;&gt; "", $H263/$R263, ""), ""),"")</f>
        <v/>
      </c>
      <c r="AD263" s="10" t="str">
        <f>IF(Overall!$A265&lt;&gt;"",IF(AND(MONTH($N263) &lt;= 12, MONTH($O263) &gt;= 12), IF($R263 &lt;&gt; "", $H263/$R263, ""), ""),"")</f>
        <v/>
      </c>
      <c r="AF263" s="10" t="str">
        <f ca="1">IFERROR(IF(AND(NOW()&lt;= EOMONTH(DATE(YEAR($O263),1, 1), 0), Overall!$A265&lt;&gt;"", MONTH($N263) &lt;= 1, MONTH($O263) &gt;= 1), IF($R263 &lt;&gt; "", $H263/$R263, ""), ""), "")</f>
        <v/>
      </c>
      <c r="AG263" s="10" t="str">
        <f ca="1">IFERROR(IF(AND(NOW()&lt;= EOMONTH(DATE(YEAR($O263),2, 1), 0), Overall!$A265&lt;&gt;"", MONTH($N263) &lt;= 2, MONTH($O263) &gt;= 2), IF($R263 &lt;&gt; "", $H263/$R263, ""), ""), "")</f>
        <v/>
      </c>
      <c r="AH263" s="10" t="str">
        <f ca="1">IFERROR(IF(AND(NOW()&lt;= EOMONTH(DATE(YEAR($O263),3, 1), 0), Overall!$A265&lt;&gt;"", MONTH($N263) &lt;= 3, MONTH($O263) &gt;= 3), IF($R263 &lt;&gt; "", $H263/$R263, ""), ""), "")</f>
        <v/>
      </c>
      <c r="AI263" s="10" t="str">
        <f ca="1">IFERROR(IF(AND(NOW()&lt;= EOMONTH(DATE(YEAR($O263),4, 1), 0), Overall!$A265&lt;&gt;"", MONTH($N263) &lt;= 4, MONTH($O263) &gt;= 4), IF($R263 &lt;&gt; "", $H263/$R263, ""), ""), "")</f>
        <v/>
      </c>
      <c r="AJ263" s="10" t="str">
        <f ca="1">IFERROR(IF(AND(NOW()&lt;= EOMONTH(DATE(YEAR($O263),5, 1), 0), Overall!$A265&lt;&gt;"", MONTH($N263) &lt;= 5, MONTH($O263) &gt;= 5), IF($R263 &lt;&gt; "", $H263/$R263, ""), ""), "")</f>
        <v/>
      </c>
      <c r="AK263" s="10" t="str">
        <f ca="1">IFERROR(IF(AND(NOW()&lt;= EOMONTH(DATE(YEAR($O263),6, 1), 0), Overall!$A265&lt;&gt;"", MONTH($N263) &lt;= 6, MONTH($O263) &gt;= 6), IF($R263 &lt;&gt; "", $H263/$R263, ""), ""), "")</f>
        <v/>
      </c>
      <c r="AL263" s="10" t="str">
        <f ca="1">IFERROR(IF(AND(NOW()&lt;= EOMONTH(DATE(YEAR($O263),7, 1), 0), Overall!$A265&lt;&gt;"", MONTH($N263) &lt;= 7, MONTH($O263) &gt;= 7), IF($R263 &lt;&gt; "", $H263/$R263, ""), ""), "")</f>
        <v/>
      </c>
      <c r="AM263" s="10" t="str">
        <f ca="1">IFERROR(IF(AND(NOW()&lt;= EOMONTH(DATE(YEAR($O263),8, 1), 0), Overall!$A265&lt;&gt;"", MONTH($N263) &lt;= 8, MONTH($O263) &gt;= 8), IF($R263 &lt;&gt; "", $H263/$R263, ""), ""), "")</f>
        <v/>
      </c>
      <c r="AN263" s="10" t="str">
        <f ca="1">IFERROR(IF(AND(NOW()&lt;= EOMONTH(DATE(YEAR($O263),9, 1), 0), Overall!$A265&lt;&gt;"", MONTH($N263) &lt;= 9, MONTH($O263) &gt;= 9), IF($R263 &lt;&gt; "", $H263/$R263, ""), ""), "")</f>
        <v/>
      </c>
      <c r="AO263" s="10" t="str">
        <f ca="1">IFERROR(IF(AND(NOW()&lt;= EOMONTH(DATE(YEAR($O263),10, 1), 0), Overall!$A265&lt;&gt;"", MONTH($N263) &lt;= 10, MONTH($O263) &gt;= 10), IF($R263 &lt;&gt; "", $H263/$R263, ""), ""), "")</f>
        <v/>
      </c>
      <c r="AP263" s="10" t="str">
        <f ca="1">IFERROR(IF(AND(NOW()&lt;= EOMONTH(DATE(YEAR($O263),11, 1), 0), Overall!$A265&lt;&gt;"", MONTH($N263) &lt;=11, MONTH($O263) &gt;= 11), IF($R263 &lt;&gt; "", $H263/$R263, ""), ""), "")</f>
        <v/>
      </c>
      <c r="AQ263" s="10" t="str">
        <f ca="1">IFERROR(IF(AND(NOW()&lt;= EOMONTH(DATE(YEAR($O263),12, 1), 0), Overall!$A265&lt;&gt;"", MONTH($N263) &lt;= 12, MONTH($O263) &gt;= 12), IF($R263 &lt;&gt; "", $H263/$R263, ""), ""), "")</f>
        <v/>
      </c>
      <c r="AR263" s="16">
        <f t="shared" ca="1" si="9"/>
        <v>0</v>
      </c>
    </row>
    <row r="264" spans="1:44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6">
        <f>IF(Overall!F266&lt;&gt;"",VALUE(Overall!F266),"")</f>
        <v>200000</v>
      </c>
      <c r="I264" s="6">
        <f>IF(Overall!G266&lt;&gt;"",VALUE(Overall!G266),"")</f>
        <v>63</v>
      </c>
      <c r="J264" s="6">
        <f>IF(Overall!H266&lt;&gt;"",VALUE(Overall!H266),"")</f>
        <v>40</v>
      </c>
      <c r="K264" s="6">
        <f>IF(Overall!I266&lt;&gt;"",VALUE(Overall!I266),"")</f>
        <v>4.29</v>
      </c>
      <c r="L264" s="6">
        <f>IF(Overall!J266&lt;&gt;"",VALUE(Overall!J266),"")</f>
        <v>0.65</v>
      </c>
      <c r="M264" s="6">
        <f>IF(Overall!K266&lt;&gt;"",VALUE(Overall!K266),"")</f>
        <v>3.64</v>
      </c>
      <c r="N264" s="7">
        <f>IF(Overall!L266&lt;&gt;"",DATEVALUE(MID(Overall!L266, FIND(",", Overall!L266) + 2, FIND(" ", Overall!L266) - FIND(",", Overall!L266) - 1) &amp; " " &amp; MID(Overall!L266, FIND(" ", Overall!L266) + 1, FIND(",", Overall!L266, FIND(" ", Overall!L266)) - FIND(" ", Overall!L266) - 1) &amp; ", " &amp; MID(Overall!L266, FIND(",", Overall!L266, FIND(",",Overall!L266) + 1) + 2, LEN(Overall!L266))),"")</f>
        <v>44743</v>
      </c>
      <c r="O264" s="7">
        <f>IF(Overall!M266&lt;&gt;"",DATEVALUE(MID(Overall!M266, FIND(",", Overall!M266) + 2, FIND(" ", Overall!M266) - FIND(",", Overall!M266) - 1) &amp; " " &amp; MID(Overall!M266, FIND(" ", Overall!M266) + 1, FIND(",", Overall!M266, FIND(" ", Overall!M266)) - FIND(" ", Overall!M266) - 1) &amp; ", " &amp; MID(Overall!M266, FIND(",", Overall!M266, FIND(",",Overall!M266) + 1) + 2, LEN(Overall!M266))),"")</f>
        <v>44773</v>
      </c>
      <c r="P264" s="7">
        <f>IF(Overall!N266&lt;&gt;"",DATEVALUE(MID(Overall!N266, FIND(",", Overall!N266) + 2, FIND(" ", Overall!N266) - FIND(",", Overall!N266) - 1) &amp; " " &amp; MID(Overall!N266, FIND(" ", Overall!N266) + 1, FIND(",", Overall!N266, FIND(" ", Overall!N266)) - FIND(" ", Overall!N266) - 1) &amp; ", " &amp; MID(Overall!N266, FIND(",", Overall!N266, FIND(",",Overall!N266) + 1) + 2, LEN(Overall!N266))),"")</f>
        <v>44526</v>
      </c>
      <c r="Q264" s="7">
        <f>IF(Overall!O266&lt;&gt;"",DATEVALUE(MID(Overall!O266, FIND(",", Overall!O266) + 2, FIND(" ", Overall!O266) - FIND(",", Overall!O266) - 1) &amp; " " &amp; MID(Overall!O266, FIND(" ", Overall!O266) + 1, FIND(",", Overall!O266, FIND(" ", Overall!O266)) - FIND(" ", Overall!O266) - 1) &amp; ", " &amp; MID(Overall!O266, FIND(",", Overall!O266, FIND(",",Overall!O266) + 1) + 2, LEN(Overall!O266))),"")</f>
        <v>44502</v>
      </c>
      <c r="R264" s="5">
        <f t="shared" si="8"/>
        <v>1</v>
      </c>
      <c r="S264" s="10" t="str">
        <f>IF(Overall!$A266&lt;&gt;"",IF(AND(MONTH($N264) &lt;= 1, MONTH($O264) &gt;= 1), IF($R264 &lt;&gt; "", $H264/$R264, ""), ""),"")</f>
        <v/>
      </c>
      <c r="T264" s="10" t="str">
        <f>IF(Overall!$A266&lt;&gt;"",IF(AND(MONTH($N264) &lt;= 2, MONTH($O264) &gt;= 2), IF($R264 &lt;&gt; "", $H264/$R264, ""), ""),"")</f>
        <v/>
      </c>
      <c r="U264" s="10" t="str">
        <f>IF(Overall!$A266&lt;&gt;"",IF(AND(MONTH($N264) &lt;= 3, MONTH($O264) &gt;= 3), IF($R264 &lt;&gt; "", $H264/$R264, ""), ""),"")</f>
        <v/>
      </c>
      <c r="V264" s="10" t="str">
        <f>IF(Overall!$A266&lt;&gt;"",IF(AND(MONTH($N264) &lt;= 4, MONTH($O264) &gt;= 4), IF($R264 &lt;&gt; "", $H264/$R264, ""), ""),"")</f>
        <v/>
      </c>
      <c r="W264" s="10" t="str">
        <f>IF(Overall!$A266&lt;&gt;"",IF(AND(MONTH($N264) &lt;= 5, MONTH($O264) &gt;= 5), IF($R264 &lt;&gt; "", $H264/$R264, ""), ""),"")</f>
        <v/>
      </c>
      <c r="X264" s="10" t="str">
        <f>IF(Overall!$A266&lt;&gt;"",IF(AND(MONTH($N264) &lt;= 6, MONTH($O264) &gt;= 6), IF($R264 &lt;&gt; "", $H264/$R264, ""), ""),"")</f>
        <v/>
      </c>
      <c r="Y264" s="10">
        <f>IF(Overall!$A266&lt;&gt;"",IF(AND(MONTH($N264) &lt;= 7, MONTH($O264) &gt;= 7 ), IF($R264 &lt;&gt; "", $H264/$R264, ""), ""),"")</f>
        <v>200000</v>
      </c>
      <c r="Z264" s="10" t="str">
        <f>IF(Overall!$A266&lt;&gt;"",IF(AND(MONTH($N264) &lt;= 8, MONTH($O264) &gt;= 8), IF($R264 &lt;&gt; "", $H264/$R264, ""), ""),"")</f>
        <v/>
      </c>
      <c r="AA264" s="10" t="str">
        <f>IF(Overall!$A266&lt;&gt;"",IF(AND(MONTH($N264) &lt;= 9, MONTH($O264) &gt;= 9), IF($R264 &lt;&gt; "", $H264/$R264, ""), ""),"")</f>
        <v/>
      </c>
      <c r="AB264" s="10" t="str">
        <f>IF(Overall!$A266&lt;&gt;"",IF(AND(MONTH($N264) &lt;= 10, MONTH($O264) &gt;= 10), IF($R264 &lt;&gt; "", $H264/$R264, ""), ""),"")</f>
        <v/>
      </c>
      <c r="AC264" s="10" t="str">
        <f>IF(Overall!$A266&lt;&gt;"",IF(AND(MONTH($N264) &lt;= 11, MONTH($O264) &gt;= 11), IF($R264 &lt;&gt; "", $H264/$R264, ""), ""),"")</f>
        <v/>
      </c>
      <c r="AD264" s="10" t="str">
        <f>IF(Overall!$A266&lt;&gt;"",IF(AND(MONTH($N264) &lt;= 12, MONTH($O264) &gt;= 12), IF($R264 &lt;&gt; "", $H264/$R264, ""), ""),"")</f>
        <v/>
      </c>
      <c r="AF264" s="10" t="str">
        <f ca="1">IFERROR(IF(AND(NOW()&lt;= EOMONTH(DATE(YEAR($O264),1, 1), 0), Overall!$A266&lt;&gt;"", MONTH($N264) &lt;= 1, MONTH($O264) &gt;= 1), IF($R264 &lt;&gt; "", $H264/$R264, ""), ""), "")</f>
        <v/>
      </c>
      <c r="AG264" s="10" t="str">
        <f ca="1">IFERROR(IF(AND(NOW()&lt;= EOMONTH(DATE(YEAR($O264),2, 1), 0), Overall!$A266&lt;&gt;"", MONTH($N264) &lt;= 2, MONTH($O264) &gt;= 2), IF($R264 &lt;&gt; "", $H264/$R264, ""), ""), "")</f>
        <v/>
      </c>
      <c r="AH264" s="10" t="str">
        <f ca="1">IFERROR(IF(AND(NOW()&lt;= EOMONTH(DATE(YEAR($O264),3, 1), 0), Overall!$A266&lt;&gt;"", MONTH($N264) &lt;= 3, MONTH($O264) &gt;= 3), IF($R264 &lt;&gt; "", $H264/$R264, ""), ""), "")</f>
        <v/>
      </c>
      <c r="AI264" s="10" t="str">
        <f ca="1">IFERROR(IF(AND(NOW()&lt;= EOMONTH(DATE(YEAR($O264),4, 1), 0), Overall!$A266&lt;&gt;"", MONTH($N264) &lt;= 4, MONTH($O264) &gt;= 4), IF($R264 &lt;&gt; "", $H264/$R264, ""), ""), "")</f>
        <v/>
      </c>
      <c r="AJ264" s="10" t="str">
        <f ca="1">IFERROR(IF(AND(NOW()&lt;= EOMONTH(DATE(YEAR($O264),5, 1), 0), Overall!$A266&lt;&gt;"", MONTH($N264) &lt;= 5, MONTH($O264) &gt;= 5), IF($R264 &lt;&gt; "", $H264/$R264, ""), ""), "")</f>
        <v/>
      </c>
      <c r="AK264" s="10" t="str">
        <f ca="1">IFERROR(IF(AND(NOW()&lt;= EOMONTH(DATE(YEAR($O264),6, 1), 0), Overall!$A266&lt;&gt;"", MONTH($N264) &lt;= 6, MONTH($O264) &gt;= 6), IF($R264 &lt;&gt; "", $H264/$R264, ""), ""), "")</f>
        <v/>
      </c>
      <c r="AL264" s="10" t="str">
        <f ca="1">IFERROR(IF(AND(NOW()&lt;= EOMONTH(DATE(YEAR($O264),7, 1), 0), Overall!$A266&lt;&gt;"", MONTH($N264) &lt;= 7, MONTH($O264) &gt;= 7), IF($R264 &lt;&gt; "", $H264/$R264, ""), ""), "")</f>
        <v/>
      </c>
      <c r="AM264" s="10" t="str">
        <f ca="1">IFERROR(IF(AND(NOW()&lt;= EOMONTH(DATE(YEAR($O264),8, 1), 0), Overall!$A266&lt;&gt;"", MONTH($N264) &lt;= 8, MONTH($O264) &gt;= 8), IF($R264 &lt;&gt; "", $H264/$R264, ""), ""), "")</f>
        <v/>
      </c>
      <c r="AN264" s="10" t="str">
        <f ca="1">IFERROR(IF(AND(NOW()&lt;= EOMONTH(DATE(YEAR($O264),9, 1), 0), Overall!$A266&lt;&gt;"", MONTH($N264) &lt;= 9, MONTH($O264) &gt;= 9), IF($R264 &lt;&gt; "", $H264/$R264, ""), ""), "")</f>
        <v/>
      </c>
      <c r="AO264" s="10" t="str">
        <f ca="1">IFERROR(IF(AND(NOW()&lt;= EOMONTH(DATE(YEAR($O264),10, 1), 0), Overall!$A266&lt;&gt;"", MONTH($N264) &lt;= 10, MONTH($O264) &gt;= 10), IF($R264 &lt;&gt; "", $H264/$R264, ""), ""), "")</f>
        <v/>
      </c>
      <c r="AP264" s="10" t="str">
        <f ca="1">IFERROR(IF(AND(NOW()&lt;= EOMONTH(DATE(YEAR($O264),11, 1), 0), Overall!$A266&lt;&gt;"", MONTH($N264) &lt;=11, MONTH($O264) &gt;= 11), IF($R264 &lt;&gt; "", $H264/$R264, ""), ""), "")</f>
        <v/>
      </c>
      <c r="AQ264" s="10" t="str">
        <f ca="1">IFERROR(IF(AND(NOW()&lt;= EOMONTH(DATE(YEAR($O264),12, 1), 0), Overall!$A266&lt;&gt;"", MONTH($N264) &lt;= 12, MONTH($O264) &gt;= 12), IF($R264 &lt;&gt; "", $H264/$R264, ""), ""), "")</f>
        <v/>
      </c>
      <c r="AR264" s="16">
        <f t="shared" ca="1" si="9"/>
        <v>0</v>
      </c>
    </row>
    <row r="265" spans="1:44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6">
        <f>IF(Overall!F267&lt;&gt;"",VALUE(Overall!F267),"")</f>
        <v>1200000</v>
      </c>
      <c r="I265" s="6">
        <f>IF(Overall!G267&lt;&gt;"",VALUE(Overall!G267),"")</f>
        <v>62</v>
      </c>
      <c r="J265" s="6">
        <f>IF(Overall!H267&lt;&gt;"",VALUE(Overall!H267),"")</f>
        <v>40</v>
      </c>
      <c r="K265" s="6">
        <f>IF(Overall!I267&lt;&gt;"",VALUE(Overall!I267),"")</f>
        <v>4.46</v>
      </c>
      <c r="L265" s="6">
        <f>IF(Overall!J267&lt;&gt;"",VALUE(Overall!J267),"")</f>
        <v>0.8</v>
      </c>
      <c r="M265" s="6">
        <f>IF(Overall!K267&lt;&gt;"",VALUE(Overall!K267),"")</f>
        <v>3.66</v>
      </c>
      <c r="N265" s="7">
        <f>IF(Overall!L267&lt;&gt;"",DATEVALUE(MID(Overall!L267, FIND(",", Overall!L267) + 2, FIND(" ", Overall!L267) - FIND(",", Overall!L267) - 1) &amp; " " &amp; MID(Overall!L267, FIND(" ", Overall!L267) + 1, FIND(",", Overall!L267, FIND(" ", Overall!L267)) - FIND(" ", Overall!L267) - 1) &amp; ", " &amp; MID(Overall!L267, FIND(",", Overall!L267, FIND(",",Overall!L267) + 1) + 2, LEN(Overall!L267))),"")</f>
        <v>44743</v>
      </c>
      <c r="O265" s="7">
        <f>IF(Overall!M267&lt;&gt;"",DATEVALUE(MID(Overall!M267, FIND(",", Overall!M267) + 2, FIND(" ", Overall!M267) - FIND(",", Overall!M267) - 1) &amp; " " &amp; MID(Overall!M267, FIND(" ", Overall!M267) + 1, FIND(",", Overall!M267, FIND(" ", Overall!M267)) - FIND(" ", Overall!M267) - 1) &amp; ", " &amp; MID(Overall!M267, FIND(",", Overall!M267, FIND(",",Overall!M267) + 1) + 2, LEN(Overall!M267))),"")</f>
        <v>44834</v>
      </c>
      <c r="P265" s="7">
        <f>IF(Overall!N267&lt;&gt;"",DATEVALUE(MID(Overall!N267, FIND(",", Overall!N267) + 2, FIND(" ", Overall!N267) - FIND(",", Overall!N267) - 1) &amp; " " &amp; MID(Overall!N267, FIND(" ", Overall!N267) + 1, FIND(",", Overall!N267, FIND(" ", Overall!N267)) - FIND(" ", Overall!N267) - 1) &amp; ", " &amp; MID(Overall!N267, FIND(",", Overall!N267, FIND(",",Overall!N267) + 1) + 2, LEN(Overall!N267))),"")</f>
        <v>44526</v>
      </c>
      <c r="Q265" s="7">
        <f>IF(Overall!O267&lt;&gt;"",DATEVALUE(MID(Overall!O267, FIND(",", Overall!O267) + 2, FIND(" ", Overall!O267) - FIND(",", Overall!O267) - 1) &amp; " " &amp; MID(Overall!O267, FIND(" ", Overall!O267) + 1, FIND(",", Overall!O267, FIND(" ", Overall!O267)) - FIND(" ", Overall!O267) - 1) &amp; ", " &amp; MID(Overall!O267, FIND(",", Overall!O267, FIND(",",Overall!O267) + 1) + 2, LEN(Overall!O267))),"")</f>
        <v>44502</v>
      </c>
      <c r="R265" s="5">
        <f t="shared" si="8"/>
        <v>3</v>
      </c>
      <c r="S265" s="10" t="str">
        <f>IF(Overall!$A267&lt;&gt;"",IF(AND(MONTH($N265) &lt;= 1, MONTH($O265) &gt;= 1), IF($R265 &lt;&gt; "", $H265/$R265, ""), ""),"")</f>
        <v/>
      </c>
      <c r="T265" s="10" t="str">
        <f>IF(Overall!$A267&lt;&gt;"",IF(AND(MONTH($N265) &lt;= 2, MONTH($O265) &gt;= 2), IF($R265 &lt;&gt; "", $H265/$R265, ""), ""),"")</f>
        <v/>
      </c>
      <c r="U265" s="10" t="str">
        <f>IF(Overall!$A267&lt;&gt;"",IF(AND(MONTH($N265) &lt;= 3, MONTH($O265) &gt;= 3), IF($R265 &lt;&gt; "", $H265/$R265, ""), ""),"")</f>
        <v/>
      </c>
      <c r="V265" s="10" t="str">
        <f>IF(Overall!$A267&lt;&gt;"",IF(AND(MONTH($N265) &lt;= 4, MONTH($O265) &gt;= 4), IF($R265 &lt;&gt; "", $H265/$R265, ""), ""),"")</f>
        <v/>
      </c>
      <c r="W265" s="10" t="str">
        <f>IF(Overall!$A267&lt;&gt;"",IF(AND(MONTH($N265) &lt;= 5, MONTH($O265) &gt;= 5), IF($R265 &lt;&gt; "", $H265/$R265, ""), ""),"")</f>
        <v/>
      </c>
      <c r="X265" s="10" t="str">
        <f>IF(Overall!$A267&lt;&gt;"",IF(AND(MONTH($N265) &lt;= 6, MONTH($O265) &gt;= 6), IF($R265 &lt;&gt; "", $H265/$R265, ""), ""),"")</f>
        <v/>
      </c>
      <c r="Y265" s="10">
        <f>IF(Overall!$A267&lt;&gt;"",IF(AND(MONTH($N265) &lt;= 7, MONTH($O265) &gt;= 7 ), IF($R265 &lt;&gt; "", $H265/$R265, ""), ""),"")</f>
        <v>400000</v>
      </c>
      <c r="Z265" s="10">
        <f>IF(Overall!$A267&lt;&gt;"",IF(AND(MONTH($N265) &lt;= 8, MONTH($O265) &gt;= 8), IF($R265 &lt;&gt; "", $H265/$R265, ""), ""),"")</f>
        <v>400000</v>
      </c>
      <c r="AA265" s="10">
        <f>IF(Overall!$A267&lt;&gt;"",IF(AND(MONTH($N265) &lt;= 9, MONTH($O265) &gt;= 9), IF($R265 &lt;&gt; "", $H265/$R265, ""), ""),"")</f>
        <v>400000</v>
      </c>
      <c r="AB265" s="10" t="str">
        <f>IF(Overall!$A267&lt;&gt;"",IF(AND(MONTH($N265) &lt;= 10, MONTH($O265) &gt;= 10), IF($R265 &lt;&gt; "", $H265/$R265, ""), ""),"")</f>
        <v/>
      </c>
      <c r="AC265" s="10" t="str">
        <f>IF(Overall!$A267&lt;&gt;"",IF(AND(MONTH($N265) &lt;= 11, MONTH($O265) &gt;= 11), IF($R265 &lt;&gt; "", $H265/$R265, ""), ""),"")</f>
        <v/>
      </c>
      <c r="AD265" s="10" t="str">
        <f>IF(Overall!$A267&lt;&gt;"",IF(AND(MONTH($N265) &lt;= 12, MONTH($O265) &gt;= 12), IF($R265 &lt;&gt; "", $H265/$R265, ""), ""),"")</f>
        <v/>
      </c>
      <c r="AF265" s="10" t="str">
        <f ca="1">IFERROR(IF(AND(NOW()&lt;= EOMONTH(DATE(YEAR($O265),1, 1), 0), Overall!$A267&lt;&gt;"", MONTH($N265) &lt;= 1, MONTH($O265) &gt;= 1), IF($R265 &lt;&gt; "", $H265/$R265, ""), ""), "")</f>
        <v/>
      </c>
      <c r="AG265" s="10" t="str">
        <f ca="1">IFERROR(IF(AND(NOW()&lt;= EOMONTH(DATE(YEAR($O265),2, 1), 0), Overall!$A267&lt;&gt;"", MONTH($N265) &lt;= 2, MONTH($O265) &gt;= 2), IF($R265 &lt;&gt; "", $H265/$R265, ""), ""), "")</f>
        <v/>
      </c>
      <c r="AH265" s="10" t="str">
        <f ca="1">IFERROR(IF(AND(NOW()&lt;= EOMONTH(DATE(YEAR($O265),3, 1), 0), Overall!$A267&lt;&gt;"", MONTH($N265) &lt;= 3, MONTH($O265) &gt;= 3), IF($R265 &lt;&gt; "", $H265/$R265, ""), ""), "")</f>
        <v/>
      </c>
      <c r="AI265" s="10" t="str">
        <f ca="1">IFERROR(IF(AND(NOW()&lt;= EOMONTH(DATE(YEAR($O265),4, 1), 0), Overall!$A267&lt;&gt;"", MONTH($N265) &lt;= 4, MONTH($O265) &gt;= 4), IF($R265 &lt;&gt; "", $H265/$R265, ""), ""), "")</f>
        <v/>
      </c>
      <c r="AJ265" s="10" t="str">
        <f ca="1">IFERROR(IF(AND(NOW()&lt;= EOMONTH(DATE(YEAR($O265),5, 1), 0), Overall!$A267&lt;&gt;"", MONTH($N265) &lt;= 5, MONTH($O265) &gt;= 5), IF($R265 &lt;&gt; "", $H265/$R265, ""), ""), "")</f>
        <v/>
      </c>
      <c r="AK265" s="10" t="str">
        <f ca="1">IFERROR(IF(AND(NOW()&lt;= EOMONTH(DATE(YEAR($O265),6, 1), 0), Overall!$A267&lt;&gt;"", MONTH($N265) &lt;= 6, MONTH($O265) &gt;= 6), IF($R265 &lt;&gt; "", $H265/$R265, ""), ""), "")</f>
        <v/>
      </c>
      <c r="AL265" s="10" t="str">
        <f ca="1">IFERROR(IF(AND(NOW()&lt;= EOMONTH(DATE(YEAR($O265),7, 1), 0), Overall!$A267&lt;&gt;"", MONTH($N265) &lt;= 7, MONTH($O265) &gt;= 7), IF($R265 &lt;&gt; "", $H265/$R265, ""), ""), "")</f>
        <v/>
      </c>
      <c r="AM265" s="10" t="str">
        <f ca="1">IFERROR(IF(AND(NOW()&lt;= EOMONTH(DATE(YEAR($O265),8, 1), 0), Overall!$A267&lt;&gt;"", MONTH($N265) &lt;= 8, MONTH($O265) &gt;= 8), IF($R265 &lt;&gt; "", $H265/$R265, ""), ""), "")</f>
        <v/>
      </c>
      <c r="AN265" s="10" t="str">
        <f ca="1">IFERROR(IF(AND(NOW()&lt;= EOMONTH(DATE(YEAR($O265),9, 1), 0), Overall!$A267&lt;&gt;"", MONTH($N265) &lt;= 9, MONTH($O265) &gt;= 9), IF($R265 &lt;&gt; "", $H265/$R265, ""), ""), "")</f>
        <v/>
      </c>
      <c r="AO265" s="10" t="str">
        <f ca="1">IFERROR(IF(AND(NOW()&lt;= EOMONTH(DATE(YEAR($O265),10, 1), 0), Overall!$A267&lt;&gt;"", MONTH($N265) &lt;= 10, MONTH($O265) &gt;= 10), IF($R265 &lt;&gt; "", $H265/$R265, ""), ""), "")</f>
        <v/>
      </c>
      <c r="AP265" s="10" t="str">
        <f ca="1">IFERROR(IF(AND(NOW()&lt;= EOMONTH(DATE(YEAR($O265),11, 1), 0), Overall!$A267&lt;&gt;"", MONTH($N265) &lt;=11, MONTH($O265) &gt;= 11), IF($R265 &lt;&gt; "", $H265/$R265, ""), ""), "")</f>
        <v/>
      </c>
      <c r="AQ265" s="10" t="str">
        <f ca="1">IFERROR(IF(AND(NOW()&lt;= EOMONTH(DATE(YEAR($O265),12, 1), 0), Overall!$A267&lt;&gt;"", MONTH($N265) &lt;= 12, MONTH($O265) &gt;= 12), IF($R265 &lt;&gt; "", $H265/$R265, ""), ""), "")</f>
        <v/>
      </c>
      <c r="AR265" s="16">
        <f t="shared" ca="1" si="9"/>
        <v>0</v>
      </c>
    </row>
    <row r="266" spans="1:44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6">
        <f>IF(Overall!F268&lt;&gt;"",VALUE(Overall!F268),"")</f>
        <v>200000</v>
      </c>
      <c r="I266" s="6">
        <f>IF(Overall!G268&lt;&gt;"",VALUE(Overall!G268),"")</f>
        <v>63</v>
      </c>
      <c r="J266" s="6">
        <f>IF(Overall!H268&lt;&gt;"",VALUE(Overall!H268),"")</f>
        <v>40</v>
      </c>
      <c r="K266" s="6">
        <f>IF(Overall!I268&lt;&gt;"",VALUE(Overall!I268),"")</f>
        <v>4.25</v>
      </c>
      <c r="L266" s="6">
        <f>IF(Overall!J268&lt;&gt;"",VALUE(Overall!J268),"")</f>
        <v>0.6</v>
      </c>
      <c r="M266" s="6">
        <f>IF(Overall!K268&lt;&gt;"",VALUE(Overall!K268),"")</f>
        <v>3.65</v>
      </c>
      <c r="N266" s="7">
        <f>IF(Overall!L268&lt;&gt;"",DATEVALUE(MID(Overall!L268, FIND(",", Overall!L268) + 2, FIND(" ", Overall!L268) - FIND(",", Overall!L268) - 1) &amp; " " &amp; MID(Overall!L268, FIND(" ", Overall!L268) + 1, FIND(",", Overall!L268, FIND(" ", Overall!L268)) - FIND(" ", Overall!L268) - 1) &amp; ", " &amp; MID(Overall!L268, FIND(",", Overall!L268, FIND(",",Overall!L268) + 1) + 2, LEN(Overall!L268))),"")</f>
        <v>44743</v>
      </c>
      <c r="O266" s="7">
        <f>IF(Overall!M268&lt;&gt;"",DATEVALUE(MID(Overall!M268, FIND(",", Overall!M268) + 2, FIND(" ", Overall!M268) - FIND(",", Overall!M268) - 1) &amp; " " &amp; MID(Overall!M268, FIND(" ", Overall!M268) + 1, FIND(",", Overall!M268, FIND(" ", Overall!M268)) - FIND(" ", Overall!M268) - 1) &amp; ", " &amp; MID(Overall!M268, FIND(",", Overall!M268, FIND(",",Overall!M268) + 1) + 2, LEN(Overall!M268))),"")</f>
        <v>44773</v>
      </c>
      <c r="P266" s="7">
        <f>IF(Overall!N268&lt;&gt;"",DATEVALUE(MID(Overall!N268, FIND(",", Overall!N268) + 2, FIND(" ", Overall!N268) - FIND(",", Overall!N268) - 1) &amp; " " &amp; MID(Overall!N268, FIND(" ", Overall!N268) + 1, FIND(",", Overall!N268, FIND(" ", Overall!N268)) - FIND(" ", Overall!N268) - 1) &amp; ", " &amp; MID(Overall!N268, FIND(",", Overall!N268, FIND(",",Overall!N268) + 1) + 2, LEN(Overall!N268))),"")</f>
        <v>44526</v>
      </c>
      <c r="Q266" s="7">
        <f>IF(Overall!O268&lt;&gt;"",DATEVALUE(MID(Overall!O268, FIND(",", Overall!O268) + 2, FIND(" ", Overall!O268) - FIND(",", Overall!O268) - 1) &amp; " " &amp; MID(Overall!O268, FIND(" ", Overall!O268) + 1, FIND(",", Overall!O268, FIND(" ", Overall!O268)) - FIND(" ", Overall!O268) - 1) &amp; ", " &amp; MID(Overall!O268, FIND(",", Overall!O268, FIND(",",Overall!O268) + 1) + 2, LEN(Overall!O268))),"")</f>
        <v>44502</v>
      </c>
      <c r="R266" s="5">
        <f t="shared" si="8"/>
        <v>1</v>
      </c>
      <c r="S266" s="10" t="str">
        <f>IF(Overall!$A268&lt;&gt;"",IF(AND(MONTH($N266) &lt;= 1, MONTH($O266) &gt;= 1), IF($R266 &lt;&gt; "", $H266/$R266, ""), ""),"")</f>
        <v/>
      </c>
      <c r="T266" s="10" t="str">
        <f>IF(Overall!$A268&lt;&gt;"",IF(AND(MONTH($N266) &lt;= 2, MONTH($O266) &gt;= 2), IF($R266 &lt;&gt; "", $H266/$R266, ""), ""),"")</f>
        <v/>
      </c>
      <c r="U266" s="10" t="str">
        <f>IF(Overall!$A268&lt;&gt;"",IF(AND(MONTH($N266) &lt;= 3, MONTH($O266) &gt;= 3), IF($R266 &lt;&gt; "", $H266/$R266, ""), ""),"")</f>
        <v/>
      </c>
      <c r="V266" s="10" t="str">
        <f>IF(Overall!$A268&lt;&gt;"",IF(AND(MONTH($N266) &lt;= 4, MONTH($O266) &gt;= 4), IF($R266 &lt;&gt; "", $H266/$R266, ""), ""),"")</f>
        <v/>
      </c>
      <c r="W266" s="10" t="str">
        <f>IF(Overall!$A268&lt;&gt;"",IF(AND(MONTH($N266) &lt;= 5, MONTH($O266) &gt;= 5), IF($R266 &lt;&gt; "", $H266/$R266, ""), ""),"")</f>
        <v/>
      </c>
      <c r="X266" s="10" t="str">
        <f>IF(Overall!$A268&lt;&gt;"",IF(AND(MONTH($N266) &lt;= 6, MONTH($O266) &gt;= 6), IF($R266 &lt;&gt; "", $H266/$R266, ""), ""),"")</f>
        <v/>
      </c>
      <c r="Y266" s="10">
        <f>IF(Overall!$A268&lt;&gt;"",IF(AND(MONTH($N266) &lt;= 7, MONTH($O266) &gt;= 7 ), IF($R266 &lt;&gt; "", $H266/$R266, ""), ""),"")</f>
        <v>200000</v>
      </c>
      <c r="Z266" s="10" t="str">
        <f>IF(Overall!$A268&lt;&gt;"",IF(AND(MONTH($N266) &lt;= 8, MONTH($O266) &gt;= 8), IF($R266 &lt;&gt; "", $H266/$R266, ""), ""),"")</f>
        <v/>
      </c>
      <c r="AA266" s="10" t="str">
        <f>IF(Overall!$A268&lt;&gt;"",IF(AND(MONTH($N266) &lt;= 9, MONTH($O266) &gt;= 9), IF($R266 &lt;&gt; "", $H266/$R266, ""), ""),"")</f>
        <v/>
      </c>
      <c r="AB266" s="10" t="str">
        <f>IF(Overall!$A268&lt;&gt;"",IF(AND(MONTH($N266) &lt;= 10, MONTH($O266) &gt;= 10), IF($R266 &lt;&gt; "", $H266/$R266, ""), ""),"")</f>
        <v/>
      </c>
      <c r="AC266" s="10" t="str">
        <f>IF(Overall!$A268&lt;&gt;"",IF(AND(MONTH($N266) &lt;= 11, MONTH($O266) &gt;= 11), IF($R266 &lt;&gt; "", $H266/$R266, ""), ""),"")</f>
        <v/>
      </c>
      <c r="AD266" s="10" t="str">
        <f>IF(Overall!$A268&lt;&gt;"",IF(AND(MONTH($N266) &lt;= 12, MONTH($O266) &gt;= 12), IF($R266 &lt;&gt; "", $H266/$R266, ""), ""),"")</f>
        <v/>
      </c>
      <c r="AF266" s="10" t="str">
        <f ca="1">IFERROR(IF(AND(NOW()&lt;= EOMONTH(DATE(YEAR($O266),1, 1), 0), Overall!$A268&lt;&gt;"", MONTH($N266) &lt;= 1, MONTH($O266) &gt;= 1), IF($R266 &lt;&gt; "", $H266/$R266, ""), ""), "")</f>
        <v/>
      </c>
      <c r="AG266" s="10" t="str">
        <f ca="1">IFERROR(IF(AND(NOW()&lt;= EOMONTH(DATE(YEAR($O266),2, 1), 0), Overall!$A268&lt;&gt;"", MONTH($N266) &lt;= 2, MONTH($O266) &gt;= 2), IF($R266 &lt;&gt; "", $H266/$R266, ""), ""), "")</f>
        <v/>
      </c>
      <c r="AH266" s="10" t="str">
        <f ca="1">IFERROR(IF(AND(NOW()&lt;= EOMONTH(DATE(YEAR($O266),3, 1), 0), Overall!$A268&lt;&gt;"", MONTH($N266) &lt;= 3, MONTH($O266) &gt;= 3), IF($R266 &lt;&gt; "", $H266/$R266, ""), ""), "")</f>
        <v/>
      </c>
      <c r="AI266" s="10" t="str">
        <f ca="1">IFERROR(IF(AND(NOW()&lt;= EOMONTH(DATE(YEAR($O266),4, 1), 0), Overall!$A268&lt;&gt;"", MONTH($N266) &lt;= 4, MONTH($O266) &gt;= 4), IF($R266 &lt;&gt; "", $H266/$R266, ""), ""), "")</f>
        <v/>
      </c>
      <c r="AJ266" s="10" t="str">
        <f ca="1">IFERROR(IF(AND(NOW()&lt;= EOMONTH(DATE(YEAR($O266),5, 1), 0), Overall!$A268&lt;&gt;"", MONTH($N266) &lt;= 5, MONTH($O266) &gt;= 5), IF($R266 &lt;&gt; "", $H266/$R266, ""), ""), "")</f>
        <v/>
      </c>
      <c r="AK266" s="10" t="str">
        <f ca="1">IFERROR(IF(AND(NOW()&lt;= EOMONTH(DATE(YEAR($O266),6, 1), 0), Overall!$A268&lt;&gt;"", MONTH($N266) &lt;= 6, MONTH($O266) &gt;= 6), IF($R266 &lt;&gt; "", $H266/$R266, ""), ""), "")</f>
        <v/>
      </c>
      <c r="AL266" s="10" t="str">
        <f ca="1">IFERROR(IF(AND(NOW()&lt;= EOMONTH(DATE(YEAR($O266),7, 1), 0), Overall!$A268&lt;&gt;"", MONTH($N266) &lt;= 7, MONTH($O266) &gt;= 7), IF($R266 &lt;&gt; "", $H266/$R266, ""), ""), "")</f>
        <v/>
      </c>
      <c r="AM266" s="10" t="str">
        <f ca="1">IFERROR(IF(AND(NOW()&lt;= EOMONTH(DATE(YEAR($O266),8, 1), 0), Overall!$A268&lt;&gt;"", MONTH($N266) &lt;= 8, MONTH($O266) &gt;= 8), IF($R266 &lt;&gt; "", $H266/$R266, ""), ""), "")</f>
        <v/>
      </c>
      <c r="AN266" s="10" t="str">
        <f ca="1">IFERROR(IF(AND(NOW()&lt;= EOMONTH(DATE(YEAR($O266),9, 1), 0), Overall!$A268&lt;&gt;"", MONTH($N266) &lt;= 9, MONTH($O266) &gt;= 9), IF($R266 &lt;&gt; "", $H266/$R266, ""), ""), "")</f>
        <v/>
      </c>
      <c r="AO266" s="10" t="str">
        <f ca="1">IFERROR(IF(AND(NOW()&lt;= EOMONTH(DATE(YEAR($O266),10, 1), 0), Overall!$A268&lt;&gt;"", MONTH($N266) &lt;= 10, MONTH($O266) &gt;= 10), IF($R266 &lt;&gt; "", $H266/$R266, ""), ""), "")</f>
        <v/>
      </c>
      <c r="AP266" s="10" t="str">
        <f ca="1">IFERROR(IF(AND(NOW()&lt;= EOMONTH(DATE(YEAR($O266),11, 1), 0), Overall!$A268&lt;&gt;"", MONTH($N266) &lt;=11, MONTH($O266) &gt;= 11), IF($R266 &lt;&gt; "", $H266/$R266, ""), ""), "")</f>
        <v/>
      </c>
      <c r="AQ266" s="10" t="str">
        <f ca="1">IFERROR(IF(AND(NOW()&lt;= EOMONTH(DATE(YEAR($O266),12, 1), 0), Overall!$A268&lt;&gt;"", MONTH($N266) &lt;= 12, MONTH($O266) &gt;= 12), IF($R266 &lt;&gt; "", $H266/$R266, ""), ""), "")</f>
        <v/>
      </c>
      <c r="AR266" s="16">
        <f t="shared" ca="1" si="9"/>
        <v>0</v>
      </c>
    </row>
    <row r="267" spans="1:44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6">
        <f>IF(Overall!F269&lt;&gt;"",VALUE(Overall!F269),"")</f>
        <v>200000</v>
      </c>
      <c r="I267" s="6">
        <f>IF(Overall!G269&lt;&gt;"",VALUE(Overall!G269),"")</f>
        <v>63</v>
      </c>
      <c r="J267" s="6">
        <f>IF(Overall!H269&lt;&gt;"",VALUE(Overall!H269),"")</f>
        <v>40</v>
      </c>
      <c r="K267" s="6">
        <f>IF(Overall!I269&lt;&gt;"",VALUE(Overall!I269),"")</f>
        <v>4.29</v>
      </c>
      <c r="L267" s="6">
        <f>IF(Overall!J269&lt;&gt;"",VALUE(Overall!J269),"")</f>
        <v>0.66</v>
      </c>
      <c r="M267" s="6">
        <f>IF(Overall!K269&lt;&gt;"",VALUE(Overall!K269),"")</f>
        <v>3.63</v>
      </c>
      <c r="N267" s="7">
        <f>IF(Overall!L269&lt;&gt;"",DATEVALUE(MID(Overall!L269, FIND(",", Overall!L269) + 2, FIND(" ", Overall!L269) - FIND(",", Overall!L269) - 1) &amp; " " &amp; MID(Overall!L269, FIND(" ", Overall!L269) + 1, FIND(",", Overall!L269, FIND(" ", Overall!L269)) - FIND(" ", Overall!L269) - 1) &amp; ", " &amp; MID(Overall!L269, FIND(",", Overall!L269, FIND(",",Overall!L269) + 1) + 2, LEN(Overall!L269))),"")</f>
        <v>44743</v>
      </c>
      <c r="O267" s="7">
        <f>IF(Overall!M269&lt;&gt;"",DATEVALUE(MID(Overall!M269, FIND(",", Overall!M269) + 2, FIND(" ", Overall!M269) - FIND(",", Overall!M269) - 1) &amp; " " &amp; MID(Overall!M269, FIND(" ", Overall!M269) + 1, FIND(",", Overall!M269, FIND(" ", Overall!M269)) - FIND(" ", Overall!M269) - 1) &amp; ", " &amp; MID(Overall!M269, FIND(",", Overall!M269, FIND(",",Overall!M269) + 1) + 2, LEN(Overall!M269))),"")</f>
        <v>44773</v>
      </c>
      <c r="P267" s="7">
        <f>IF(Overall!N269&lt;&gt;"",DATEVALUE(MID(Overall!N269, FIND(",", Overall!N269) + 2, FIND(" ", Overall!N269) - FIND(",", Overall!N269) - 1) &amp; " " &amp; MID(Overall!N269, FIND(" ", Overall!N269) + 1, FIND(",", Overall!N269, FIND(" ", Overall!N269)) - FIND(" ", Overall!N269) - 1) &amp; ", " &amp; MID(Overall!N269, FIND(",", Overall!N269, FIND(",",Overall!N269) + 1) + 2, LEN(Overall!N269))),"")</f>
        <v>44526</v>
      </c>
      <c r="Q267" s="7">
        <f>IF(Overall!O269&lt;&gt;"",DATEVALUE(MID(Overall!O269, FIND(",", Overall!O269) + 2, FIND(" ", Overall!O269) - FIND(",", Overall!O269) - 1) &amp; " " &amp; MID(Overall!O269, FIND(" ", Overall!O269) + 1, FIND(",", Overall!O269, FIND(" ", Overall!O269)) - FIND(" ", Overall!O269) - 1) &amp; ", " &amp; MID(Overall!O269, FIND(",", Overall!O269, FIND(",",Overall!O269) + 1) + 2, LEN(Overall!O269))),"")</f>
        <v>44502</v>
      </c>
      <c r="R267" s="5">
        <f t="shared" si="8"/>
        <v>1</v>
      </c>
      <c r="S267" s="10" t="str">
        <f>IF(Overall!$A269&lt;&gt;"",IF(AND(MONTH($N267) &lt;= 1, MONTH($O267) &gt;= 1), IF($R267 &lt;&gt; "", $H267/$R267, ""), ""),"")</f>
        <v/>
      </c>
      <c r="T267" s="10" t="str">
        <f>IF(Overall!$A269&lt;&gt;"",IF(AND(MONTH($N267) &lt;= 2, MONTH($O267) &gt;= 2), IF($R267 &lt;&gt; "", $H267/$R267, ""), ""),"")</f>
        <v/>
      </c>
      <c r="U267" s="10" t="str">
        <f>IF(Overall!$A269&lt;&gt;"",IF(AND(MONTH($N267) &lt;= 3, MONTH($O267) &gt;= 3), IF($R267 &lt;&gt; "", $H267/$R267, ""), ""),"")</f>
        <v/>
      </c>
      <c r="V267" s="10" t="str">
        <f>IF(Overall!$A269&lt;&gt;"",IF(AND(MONTH($N267) &lt;= 4, MONTH($O267) &gt;= 4), IF($R267 &lt;&gt; "", $H267/$R267, ""), ""),"")</f>
        <v/>
      </c>
      <c r="W267" s="10" t="str">
        <f>IF(Overall!$A269&lt;&gt;"",IF(AND(MONTH($N267) &lt;= 5, MONTH($O267) &gt;= 5), IF($R267 &lt;&gt; "", $H267/$R267, ""), ""),"")</f>
        <v/>
      </c>
      <c r="X267" s="10" t="str">
        <f>IF(Overall!$A269&lt;&gt;"",IF(AND(MONTH($N267) &lt;= 6, MONTH($O267) &gt;= 6), IF($R267 &lt;&gt; "", $H267/$R267, ""), ""),"")</f>
        <v/>
      </c>
      <c r="Y267" s="10">
        <f>IF(Overall!$A269&lt;&gt;"",IF(AND(MONTH($N267) &lt;= 7, MONTH($O267) &gt;= 7 ), IF($R267 &lt;&gt; "", $H267/$R267, ""), ""),"")</f>
        <v>200000</v>
      </c>
      <c r="Z267" s="10" t="str">
        <f>IF(Overall!$A269&lt;&gt;"",IF(AND(MONTH($N267) &lt;= 8, MONTH($O267) &gt;= 8), IF($R267 &lt;&gt; "", $H267/$R267, ""), ""),"")</f>
        <v/>
      </c>
      <c r="AA267" s="10" t="str">
        <f>IF(Overall!$A269&lt;&gt;"",IF(AND(MONTH($N267) &lt;= 9, MONTH($O267) &gt;= 9), IF($R267 &lt;&gt; "", $H267/$R267, ""), ""),"")</f>
        <v/>
      </c>
      <c r="AB267" s="10" t="str">
        <f>IF(Overall!$A269&lt;&gt;"",IF(AND(MONTH($N267) &lt;= 10, MONTH($O267) &gt;= 10), IF($R267 &lt;&gt; "", $H267/$R267, ""), ""),"")</f>
        <v/>
      </c>
      <c r="AC267" s="10" t="str">
        <f>IF(Overall!$A269&lt;&gt;"",IF(AND(MONTH($N267) &lt;= 11, MONTH($O267) &gt;= 11), IF($R267 &lt;&gt; "", $H267/$R267, ""), ""),"")</f>
        <v/>
      </c>
      <c r="AD267" s="10" t="str">
        <f>IF(Overall!$A269&lt;&gt;"",IF(AND(MONTH($N267) &lt;= 12, MONTH($O267) &gt;= 12), IF($R267 &lt;&gt; "", $H267/$R267, ""), ""),"")</f>
        <v/>
      </c>
      <c r="AF267" s="10" t="str">
        <f ca="1">IFERROR(IF(AND(NOW()&lt;= EOMONTH(DATE(YEAR($O267),1, 1), 0), Overall!$A269&lt;&gt;"", MONTH($N267) &lt;= 1, MONTH($O267) &gt;= 1), IF($R267 &lt;&gt; "", $H267/$R267, ""), ""), "")</f>
        <v/>
      </c>
      <c r="AG267" s="10" t="str">
        <f ca="1">IFERROR(IF(AND(NOW()&lt;= EOMONTH(DATE(YEAR($O267),2, 1), 0), Overall!$A269&lt;&gt;"", MONTH($N267) &lt;= 2, MONTH($O267) &gt;= 2), IF($R267 &lt;&gt; "", $H267/$R267, ""), ""), "")</f>
        <v/>
      </c>
      <c r="AH267" s="10" t="str">
        <f ca="1">IFERROR(IF(AND(NOW()&lt;= EOMONTH(DATE(YEAR($O267),3, 1), 0), Overall!$A269&lt;&gt;"", MONTH($N267) &lt;= 3, MONTH($O267) &gt;= 3), IF($R267 &lt;&gt; "", $H267/$R267, ""), ""), "")</f>
        <v/>
      </c>
      <c r="AI267" s="10" t="str">
        <f ca="1">IFERROR(IF(AND(NOW()&lt;= EOMONTH(DATE(YEAR($O267),4, 1), 0), Overall!$A269&lt;&gt;"", MONTH($N267) &lt;= 4, MONTH($O267) &gt;= 4), IF($R267 &lt;&gt; "", $H267/$R267, ""), ""), "")</f>
        <v/>
      </c>
      <c r="AJ267" s="10" t="str">
        <f ca="1">IFERROR(IF(AND(NOW()&lt;= EOMONTH(DATE(YEAR($O267),5, 1), 0), Overall!$A269&lt;&gt;"", MONTH($N267) &lt;= 5, MONTH($O267) &gt;= 5), IF($R267 &lt;&gt; "", $H267/$R267, ""), ""), "")</f>
        <v/>
      </c>
      <c r="AK267" s="10" t="str">
        <f ca="1">IFERROR(IF(AND(NOW()&lt;= EOMONTH(DATE(YEAR($O267),6, 1), 0), Overall!$A269&lt;&gt;"", MONTH($N267) &lt;= 6, MONTH($O267) &gt;= 6), IF($R267 &lt;&gt; "", $H267/$R267, ""), ""), "")</f>
        <v/>
      </c>
      <c r="AL267" s="10" t="str">
        <f ca="1">IFERROR(IF(AND(NOW()&lt;= EOMONTH(DATE(YEAR($O267),7, 1), 0), Overall!$A269&lt;&gt;"", MONTH($N267) &lt;= 7, MONTH($O267) &gt;= 7), IF($R267 &lt;&gt; "", $H267/$R267, ""), ""), "")</f>
        <v/>
      </c>
      <c r="AM267" s="10" t="str">
        <f ca="1">IFERROR(IF(AND(NOW()&lt;= EOMONTH(DATE(YEAR($O267),8, 1), 0), Overall!$A269&lt;&gt;"", MONTH($N267) &lt;= 8, MONTH($O267) &gt;= 8), IF($R267 &lt;&gt; "", $H267/$R267, ""), ""), "")</f>
        <v/>
      </c>
      <c r="AN267" s="10" t="str">
        <f ca="1">IFERROR(IF(AND(NOW()&lt;= EOMONTH(DATE(YEAR($O267),9, 1), 0), Overall!$A269&lt;&gt;"", MONTH($N267) &lt;= 9, MONTH($O267) &gt;= 9), IF($R267 &lt;&gt; "", $H267/$R267, ""), ""), "")</f>
        <v/>
      </c>
      <c r="AO267" s="10" t="str">
        <f ca="1">IFERROR(IF(AND(NOW()&lt;= EOMONTH(DATE(YEAR($O267),10, 1), 0), Overall!$A269&lt;&gt;"", MONTH($N267) &lt;= 10, MONTH($O267) &gt;= 10), IF($R267 &lt;&gt; "", $H267/$R267, ""), ""), "")</f>
        <v/>
      </c>
      <c r="AP267" s="10" t="str">
        <f ca="1">IFERROR(IF(AND(NOW()&lt;= EOMONTH(DATE(YEAR($O267),11, 1), 0), Overall!$A269&lt;&gt;"", MONTH($N267) &lt;=11, MONTH($O267) &gt;= 11), IF($R267 &lt;&gt; "", $H267/$R267, ""), ""), "")</f>
        <v/>
      </c>
      <c r="AQ267" s="10" t="str">
        <f ca="1">IFERROR(IF(AND(NOW()&lt;= EOMONTH(DATE(YEAR($O267),12, 1), 0), Overall!$A269&lt;&gt;"", MONTH($N267) &lt;= 12, MONTH($O267) &gt;= 12), IF($R267 &lt;&gt; "", $H267/$R267, ""), ""), "")</f>
        <v/>
      </c>
      <c r="AR267" s="16">
        <f t="shared" ca="1" si="9"/>
        <v>0</v>
      </c>
    </row>
    <row r="268" spans="1:44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6">
        <f>IF(Overall!F270&lt;&gt;"",VALUE(Overall!F270),"")</f>
        <v>600000</v>
      </c>
      <c r="I268" s="6">
        <f>IF(Overall!G270&lt;&gt;"",VALUE(Overall!G270),"")</f>
        <v>62</v>
      </c>
      <c r="J268" s="6">
        <f>IF(Overall!H270&lt;&gt;"",VALUE(Overall!H270),"")</f>
        <v>40</v>
      </c>
      <c r="K268" s="6">
        <f>IF(Overall!I270&lt;&gt;"",VALUE(Overall!I270),"")</f>
        <v>4.5</v>
      </c>
      <c r="L268" s="6">
        <f>IF(Overall!J270&lt;&gt;"",VALUE(Overall!J270),"")</f>
        <v>0.84</v>
      </c>
      <c r="M268" s="6">
        <f>IF(Overall!K270&lt;&gt;"",VALUE(Overall!K270),"")</f>
        <v>3.66</v>
      </c>
      <c r="N268" s="7">
        <f>IF(Overall!L270&lt;&gt;"",DATEVALUE(MID(Overall!L270, FIND(",", Overall!L270) + 2, FIND(" ", Overall!L270) - FIND(",", Overall!L270) - 1) &amp; " " &amp; MID(Overall!L270, FIND(" ", Overall!L270) + 1, FIND(",", Overall!L270, FIND(" ", Overall!L270)) - FIND(" ", Overall!L270) - 1) &amp; ", " &amp; MID(Overall!L270, FIND(",", Overall!L270, FIND(",",Overall!L270) + 1) + 2, LEN(Overall!L270))),"")</f>
        <v>44743</v>
      </c>
      <c r="O268" s="7">
        <f>IF(Overall!M270&lt;&gt;"",DATEVALUE(MID(Overall!M270, FIND(",", Overall!M270) + 2, FIND(" ", Overall!M270) - FIND(",", Overall!M270) - 1) &amp; " " &amp; MID(Overall!M270, FIND(" ", Overall!M270) + 1, FIND(",", Overall!M270, FIND(" ", Overall!M270)) - FIND(" ", Overall!M270) - 1) &amp; ", " &amp; MID(Overall!M270, FIND(",", Overall!M270, FIND(",",Overall!M270) + 1) + 2, LEN(Overall!M270))),"")</f>
        <v>44834</v>
      </c>
      <c r="P268" s="7">
        <f>IF(Overall!N270&lt;&gt;"",DATEVALUE(MID(Overall!N270, FIND(",", Overall!N270) + 2, FIND(" ", Overall!N270) - FIND(",", Overall!N270) - 1) &amp; " " &amp; MID(Overall!N270, FIND(" ", Overall!N270) + 1, FIND(",", Overall!N270, FIND(" ", Overall!N270)) - FIND(" ", Overall!N270) - 1) &amp; ", " &amp; MID(Overall!N270, FIND(",", Overall!N270, FIND(",",Overall!N270) + 1) + 2, LEN(Overall!N270))),"")</f>
        <v>44526</v>
      </c>
      <c r="Q268" s="7">
        <f>IF(Overall!O270&lt;&gt;"",DATEVALUE(MID(Overall!O270, FIND(",", Overall!O270) + 2, FIND(" ", Overall!O270) - FIND(",", Overall!O270) - 1) &amp; " " &amp; MID(Overall!O270, FIND(" ", Overall!O270) + 1, FIND(",", Overall!O270, FIND(" ", Overall!O270)) - FIND(" ", Overall!O270) - 1) &amp; ", " &amp; MID(Overall!O270, FIND(",", Overall!O270, FIND(",",Overall!O270) + 1) + 2, LEN(Overall!O270))),"")</f>
        <v>44502</v>
      </c>
      <c r="R268" s="5">
        <f t="shared" si="8"/>
        <v>3</v>
      </c>
      <c r="S268" s="10" t="str">
        <f>IF(Overall!$A270&lt;&gt;"",IF(AND(MONTH($N268) &lt;= 1, MONTH($O268) &gt;= 1), IF($R268 &lt;&gt; "", $H268/$R268, ""), ""),"")</f>
        <v/>
      </c>
      <c r="T268" s="10" t="str">
        <f>IF(Overall!$A270&lt;&gt;"",IF(AND(MONTH($N268) &lt;= 2, MONTH($O268) &gt;= 2), IF($R268 &lt;&gt; "", $H268/$R268, ""), ""),"")</f>
        <v/>
      </c>
      <c r="U268" s="10" t="str">
        <f>IF(Overall!$A270&lt;&gt;"",IF(AND(MONTH($N268) &lt;= 3, MONTH($O268) &gt;= 3), IF($R268 &lt;&gt; "", $H268/$R268, ""), ""),"")</f>
        <v/>
      </c>
      <c r="V268" s="10" t="str">
        <f>IF(Overall!$A270&lt;&gt;"",IF(AND(MONTH($N268) &lt;= 4, MONTH($O268) &gt;= 4), IF($R268 &lt;&gt; "", $H268/$R268, ""), ""),"")</f>
        <v/>
      </c>
      <c r="W268" s="10" t="str">
        <f>IF(Overall!$A270&lt;&gt;"",IF(AND(MONTH($N268) &lt;= 5, MONTH($O268) &gt;= 5), IF($R268 &lt;&gt; "", $H268/$R268, ""), ""),"")</f>
        <v/>
      </c>
      <c r="X268" s="10" t="str">
        <f>IF(Overall!$A270&lt;&gt;"",IF(AND(MONTH($N268) &lt;= 6, MONTH($O268) &gt;= 6), IF($R268 &lt;&gt; "", $H268/$R268, ""), ""),"")</f>
        <v/>
      </c>
      <c r="Y268" s="10">
        <f>IF(Overall!$A270&lt;&gt;"",IF(AND(MONTH($N268) &lt;= 7, MONTH($O268) &gt;= 7 ), IF($R268 &lt;&gt; "", $H268/$R268, ""), ""),"")</f>
        <v>200000</v>
      </c>
      <c r="Z268" s="10">
        <f>IF(Overall!$A270&lt;&gt;"",IF(AND(MONTH($N268) &lt;= 8, MONTH($O268) &gt;= 8), IF($R268 &lt;&gt; "", $H268/$R268, ""), ""),"")</f>
        <v>200000</v>
      </c>
      <c r="AA268" s="10">
        <f>IF(Overall!$A270&lt;&gt;"",IF(AND(MONTH($N268) &lt;= 9, MONTH($O268) &gt;= 9), IF($R268 &lt;&gt; "", $H268/$R268, ""), ""),"")</f>
        <v>200000</v>
      </c>
      <c r="AB268" s="10" t="str">
        <f>IF(Overall!$A270&lt;&gt;"",IF(AND(MONTH($N268) &lt;= 10, MONTH($O268) &gt;= 10), IF($R268 &lt;&gt; "", $H268/$R268, ""), ""),"")</f>
        <v/>
      </c>
      <c r="AC268" s="10" t="str">
        <f>IF(Overall!$A270&lt;&gt;"",IF(AND(MONTH($N268) &lt;= 11, MONTH($O268) &gt;= 11), IF($R268 &lt;&gt; "", $H268/$R268, ""), ""),"")</f>
        <v/>
      </c>
      <c r="AD268" s="10" t="str">
        <f>IF(Overall!$A270&lt;&gt;"",IF(AND(MONTH($N268) &lt;= 12, MONTH($O268) &gt;= 12), IF($R268 &lt;&gt; "", $H268/$R268, ""), ""),"")</f>
        <v/>
      </c>
      <c r="AF268" s="10" t="str">
        <f ca="1">IFERROR(IF(AND(NOW()&lt;= EOMONTH(DATE(YEAR($O268),1, 1), 0), Overall!$A270&lt;&gt;"", MONTH($N268) &lt;= 1, MONTH($O268) &gt;= 1), IF($R268 &lt;&gt; "", $H268/$R268, ""), ""), "")</f>
        <v/>
      </c>
      <c r="AG268" s="10" t="str">
        <f ca="1">IFERROR(IF(AND(NOW()&lt;= EOMONTH(DATE(YEAR($O268),2, 1), 0), Overall!$A270&lt;&gt;"", MONTH($N268) &lt;= 2, MONTH($O268) &gt;= 2), IF($R268 &lt;&gt; "", $H268/$R268, ""), ""), "")</f>
        <v/>
      </c>
      <c r="AH268" s="10" t="str">
        <f ca="1">IFERROR(IF(AND(NOW()&lt;= EOMONTH(DATE(YEAR($O268),3, 1), 0), Overall!$A270&lt;&gt;"", MONTH($N268) &lt;= 3, MONTH($O268) &gt;= 3), IF($R268 &lt;&gt; "", $H268/$R268, ""), ""), "")</f>
        <v/>
      </c>
      <c r="AI268" s="10" t="str">
        <f ca="1">IFERROR(IF(AND(NOW()&lt;= EOMONTH(DATE(YEAR($O268),4, 1), 0), Overall!$A270&lt;&gt;"", MONTH($N268) &lt;= 4, MONTH($O268) &gt;= 4), IF($R268 &lt;&gt; "", $H268/$R268, ""), ""), "")</f>
        <v/>
      </c>
      <c r="AJ268" s="10" t="str">
        <f ca="1">IFERROR(IF(AND(NOW()&lt;= EOMONTH(DATE(YEAR($O268),5, 1), 0), Overall!$A270&lt;&gt;"", MONTH($N268) &lt;= 5, MONTH($O268) &gt;= 5), IF($R268 &lt;&gt; "", $H268/$R268, ""), ""), "")</f>
        <v/>
      </c>
      <c r="AK268" s="10" t="str">
        <f ca="1">IFERROR(IF(AND(NOW()&lt;= EOMONTH(DATE(YEAR($O268),6, 1), 0), Overall!$A270&lt;&gt;"", MONTH($N268) &lt;= 6, MONTH($O268) &gt;= 6), IF($R268 &lt;&gt; "", $H268/$R268, ""), ""), "")</f>
        <v/>
      </c>
      <c r="AL268" s="10" t="str">
        <f ca="1">IFERROR(IF(AND(NOW()&lt;= EOMONTH(DATE(YEAR($O268),7, 1), 0), Overall!$A270&lt;&gt;"", MONTH($N268) &lt;= 7, MONTH($O268) &gt;= 7), IF($R268 &lt;&gt; "", $H268/$R268, ""), ""), "")</f>
        <v/>
      </c>
      <c r="AM268" s="10" t="str">
        <f ca="1">IFERROR(IF(AND(NOW()&lt;= EOMONTH(DATE(YEAR($O268),8, 1), 0), Overall!$A270&lt;&gt;"", MONTH($N268) &lt;= 8, MONTH($O268) &gt;= 8), IF($R268 &lt;&gt; "", $H268/$R268, ""), ""), "")</f>
        <v/>
      </c>
      <c r="AN268" s="10" t="str">
        <f ca="1">IFERROR(IF(AND(NOW()&lt;= EOMONTH(DATE(YEAR($O268),9, 1), 0), Overall!$A270&lt;&gt;"", MONTH($N268) &lt;= 9, MONTH($O268) &gt;= 9), IF($R268 &lt;&gt; "", $H268/$R268, ""), ""), "")</f>
        <v/>
      </c>
      <c r="AO268" s="10" t="str">
        <f ca="1">IFERROR(IF(AND(NOW()&lt;= EOMONTH(DATE(YEAR($O268),10, 1), 0), Overall!$A270&lt;&gt;"", MONTH($N268) &lt;= 10, MONTH($O268) &gt;= 10), IF($R268 &lt;&gt; "", $H268/$R268, ""), ""), "")</f>
        <v/>
      </c>
      <c r="AP268" s="10" t="str">
        <f ca="1">IFERROR(IF(AND(NOW()&lt;= EOMONTH(DATE(YEAR($O268),11, 1), 0), Overall!$A270&lt;&gt;"", MONTH($N268) &lt;=11, MONTH($O268) &gt;= 11), IF($R268 &lt;&gt; "", $H268/$R268, ""), ""), "")</f>
        <v/>
      </c>
      <c r="AQ268" s="10" t="str">
        <f ca="1">IFERROR(IF(AND(NOW()&lt;= EOMONTH(DATE(YEAR($O268),12, 1), 0), Overall!$A270&lt;&gt;"", MONTH($N268) &lt;= 12, MONTH($O268) &gt;= 12), IF($R268 &lt;&gt; "", $H268/$R268, ""), ""), "")</f>
        <v/>
      </c>
      <c r="AR268" s="16">
        <f t="shared" ca="1" si="9"/>
        <v>0</v>
      </c>
    </row>
    <row r="269" spans="1:44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6">
        <f>IF(Overall!F271&lt;&gt;"",VALUE(Overall!F271),"")</f>
        <v>600000</v>
      </c>
      <c r="I269" s="6">
        <f>IF(Overall!G271&lt;&gt;"",VALUE(Overall!G271),"")</f>
        <v>62</v>
      </c>
      <c r="J269" s="6">
        <f>IF(Overall!H271&lt;&gt;"",VALUE(Overall!H271),"")</f>
        <v>40</v>
      </c>
      <c r="K269" s="6">
        <f>IF(Overall!I271&lt;&gt;"",VALUE(Overall!I271),"")</f>
        <v>4.3499999999999996</v>
      </c>
      <c r="L269" s="6">
        <f>IF(Overall!J271&lt;&gt;"",VALUE(Overall!J271),"")</f>
        <v>0.75</v>
      </c>
      <c r="M269" s="6">
        <f>IF(Overall!K271&lt;&gt;"",VALUE(Overall!K271),"")</f>
        <v>3.6</v>
      </c>
      <c r="N269" s="7">
        <f>IF(Overall!L271&lt;&gt;"",DATEVALUE(MID(Overall!L271, FIND(",", Overall!L271) + 2, FIND(" ", Overall!L271) - FIND(",", Overall!L271) - 1) &amp; " " &amp; MID(Overall!L271, FIND(" ", Overall!L271) + 1, FIND(",", Overall!L271, FIND(" ", Overall!L271)) - FIND(" ", Overall!L271) - 1) &amp; ", " &amp; MID(Overall!L271, FIND(",", Overall!L271, FIND(",",Overall!L271) + 1) + 2, LEN(Overall!L271))),"")</f>
        <v>44774</v>
      </c>
      <c r="O269" s="7">
        <f>IF(Overall!M271&lt;&gt;"",DATEVALUE(MID(Overall!M271, FIND(",", Overall!M271) + 2, FIND(" ", Overall!M271) - FIND(",", Overall!M271) - 1) &amp; " " &amp; MID(Overall!M271, FIND(" ", Overall!M271) + 1, FIND(",", Overall!M271, FIND(" ", Overall!M271)) - FIND(" ", Overall!M271) - 1) &amp; ", " &amp; MID(Overall!M271, FIND(",", Overall!M271, FIND(",",Overall!M271) + 1) + 2, LEN(Overall!M271))),"")</f>
        <v>44804</v>
      </c>
      <c r="P269" s="7">
        <f>IF(Overall!N271&lt;&gt;"",DATEVALUE(MID(Overall!N271, FIND(",", Overall!N271) + 2, FIND(" ", Overall!N271) - FIND(",", Overall!N271) - 1) &amp; " " &amp; MID(Overall!N271, FIND(" ", Overall!N271) + 1, FIND(",", Overall!N271, FIND(" ", Overall!N271)) - FIND(" ", Overall!N271) - 1) &amp; ", " &amp; MID(Overall!N271, FIND(",", Overall!N271, FIND(",",Overall!N271) + 1) + 2, LEN(Overall!N271))),"")</f>
        <v>44530</v>
      </c>
      <c r="Q269" s="7">
        <f>IF(Overall!O271&lt;&gt;"",DATEVALUE(MID(Overall!O271, FIND(",", Overall!O271) + 2, FIND(" ", Overall!O271) - FIND(",", Overall!O271) - 1) &amp; " " &amp; MID(Overall!O271, FIND(" ", Overall!O271) + 1, FIND(",", Overall!O271, FIND(" ", Overall!O271)) - FIND(" ", Overall!O271) - 1) &amp; ", " &amp; MID(Overall!O271, FIND(",", Overall!O271, FIND(",",Overall!O271) + 1) + 2, LEN(Overall!O271))),"")</f>
        <v>44504</v>
      </c>
      <c r="R269" s="5">
        <f t="shared" si="8"/>
        <v>1</v>
      </c>
      <c r="S269" s="10" t="str">
        <f>IF(Overall!$A271&lt;&gt;"",IF(AND(MONTH($N269) &lt;= 1, MONTH($O269) &gt;= 1), IF($R269 &lt;&gt; "", $H269/$R269, ""), ""),"")</f>
        <v/>
      </c>
      <c r="T269" s="10" t="str">
        <f>IF(Overall!$A271&lt;&gt;"",IF(AND(MONTH($N269) &lt;= 2, MONTH($O269) &gt;= 2), IF($R269 &lt;&gt; "", $H269/$R269, ""), ""),"")</f>
        <v/>
      </c>
      <c r="U269" s="10" t="str">
        <f>IF(Overall!$A271&lt;&gt;"",IF(AND(MONTH($N269) &lt;= 3, MONTH($O269) &gt;= 3), IF($R269 &lt;&gt; "", $H269/$R269, ""), ""),"")</f>
        <v/>
      </c>
      <c r="V269" s="10" t="str">
        <f>IF(Overall!$A271&lt;&gt;"",IF(AND(MONTH($N269) &lt;= 4, MONTH($O269) &gt;= 4), IF($R269 &lt;&gt; "", $H269/$R269, ""), ""),"")</f>
        <v/>
      </c>
      <c r="W269" s="10" t="str">
        <f>IF(Overall!$A271&lt;&gt;"",IF(AND(MONTH($N269) &lt;= 5, MONTH($O269) &gt;= 5), IF($R269 &lt;&gt; "", $H269/$R269, ""), ""),"")</f>
        <v/>
      </c>
      <c r="X269" s="10" t="str">
        <f>IF(Overall!$A271&lt;&gt;"",IF(AND(MONTH($N269) &lt;= 6, MONTH($O269) &gt;= 6), IF($R269 &lt;&gt; "", $H269/$R269, ""), ""),"")</f>
        <v/>
      </c>
      <c r="Y269" s="10" t="str">
        <f>IF(Overall!$A271&lt;&gt;"",IF(AND(MONTH($N269) &lt;= 7, MONTH($O269) &gt;= 7 ), IF($R269 &lt;&gt; "", $H269/$R269, ""), ""),"")</f>
        <v/>
      </c>
      <c r="Z269" s="10">
        <f>IF(Overall!$A271&lt;&gt;"",IF(AND(MONTH($N269) &lt;= 8, MONTH($O269) &gt;= 8), IF($R269 &lt;&gt; "", $H269/$R269, ""), ""),"")</f>
        <v>600000</v>
      </c>
      <c r="AA269" s="10" t="str">
        <f>IF(Overall!$A271&lt;&gt;"",IF(AND(MONTH($N269) &lt;= 9, MONTH($O269) &gt;= 9), IF($R269 &lt;&gt; "", $H269/$R269, ""), ""),"")</f>
        <v/>
      </c>
      <c r="AB269" s="10" t="str">
        <f>IF(Overall!$A271&lt;&gt;"",IF(AND(MONTH($N269) &lt;= 10, MONTH($O269) &gt;= 10), IF($R269 &lt;&gt; "", $H269/$R269, ""), ""),"")</f>
        <v/>
      </c>
      <c r="AC269" s="10" t="str">
        <f>IF(Overall!$A271&lt;&gt;"",IF(AND(MONTH($N269) &lt;= 11, MONTH($O269) &gt;= 11), IF($R269 &lt;&gt; "", $H269/$R269, ""), ""),"")</f>
        <v/>
      </c>
      <c r="AD269" s="10" t="str">
        <f>IF(Overall!$A271&lt;&gt;"",IF(AND(MONTH($N269) &lt;= 12, MONTH($O269) &gt;= 12), IF($R269 &lt;&gt; "", $H269/$R269, ""), ""),"")</f>
        <v/>
      </c>
      <c r="AF269" s="10" t="str">
        <f ca="1">IFERROR(IF(AND(NOW()&lt;= EOMONTH(DATE(YEAR($O269),1, 1), 0), Overall!$A271&lt;&gt;"", MONTH($N269) &lt;= 1, MONTH($O269) &gt;= 1), IF($R269 &lt;&gt; "", $H269/$R269, ""), ""), "")</f>
        <v/>
      </c>
      <c r="AG269" s="10" t="str">
        <f ca="1">IFERROR(IF(AND(NOW()&lt;= EOMONTH(DATE(YEAR($O269),2, 1), 0), Overall!$A271&lt;&gt;"", MONTH($N269) &lt;= 2, MONTH($O269) &gt;= 2), IF($R269 &lt;&gt; "", $H269/$R269, ""), ""), "")</f>
        <v/>
      </c>
      <c r="AH269" s="10" t="str">
        <f ca="1">IFERROR(IF(AND(NOW()&lt;= EOMONTH(DATE(YEAR($O269),3, 1), 0), Overall!$A271&lt;&gt;"", MONTH($N269) &lt;= 3, MONTH($O269) &gt;= 3), IF($R269 &lt;&gt; "", $H269/$R269, ""), ""), "")</f>
        <v/>
      </c>
      <c r="AI269" s="10" t="str">
        <f ca="1">IFERROR(IF(AND(NOW()&lt;= EOMONTH(DATE(YEAR($O269),4, 1), 0), Overall!$A271&lt;&gt;"", MONTH($N269) &lt;= 4, MONTH($O269) &gt;= 4), IF($R269 &lt;&gt; "", $H269/$R269, ""), ""), "")</f>
        <v/>
      </c>
      <c r="AJ269" s="10" t="str">
        <f ca="1">IFERROR(IF(AND(NOW()&lt;= EOMONTH(DATE(YEAR($O269),5, 1), 0), Overall!$A271&lt;&gt;"", MONTH($N269) &lt;= 5, MONTH($O269) &gt;= 5), IF($R269 &lt;&gt; "", $H269/$R269, ""), ""), "")</f>
        <v/>
      </c>
      <c r="AK269" s="10" t="str">
        <f ca="1">IFERROR(IF(AND(NOW()&lt;= EOMONTH(DATE(YEAR($O269),6, 1), 0), Overall!$A271&lt;&gt;"", MONTH($N269) &lt;= 6, MONTH($O269) &gt;= 6), IF($R269 &lt;&gt; "", $H269/$R269, ""), ""), "")</f>
        <v/>
      </c>
      <c r="AL269" s="10" t="str">
        <f ca="1">IFERROR(IF(AND(NOW()&lt;= EOMONTH(DATE(YEAR($O269),7, 1), 0), Overall!$A271&lt;&gt;"", MONTH($N269) &lt;= 7, MONTH($O269) &gt;= 7), IF($R269 &lt;&gt; "", $H269/$R269, ""), ""), "")</f>
        <v/>
      </c>
      <c r="AM269" s="10" t="str">
        <f ca="1">IFERROR(IF(AND(NOW()&lt;= EOMONTH(DATE(YEAR($O269),8, 1), 0), Overall!$A271&lt;&gt;"", MONTH($N269) &lt;= 8, MONTH($O269) &gt;= 8), IF($R269 &lt;&gt; "", $H269/$R269, ""), ""), "")</f>
        <v/>
      </c>
      <c r="AN269" s="10" t="str">
        <f ca="1">IFERROR(IF(AND(NOW()&lt;= EOMONTH(DATE(YEAR($O269),9, 1), 0), Overall!$A271&lt;&gt;"", MONTH($N269) &lt;= 9, MONTH($O269) &gt;= 9), IF($R269 &lt;&gt; "", $H269/$R269, ""), ""), "")</f>
        <v/>
      </c>
      <c r="AO269" s="10" t="str">
        <f ca="1">IFERROR(IF(AND(NOW()&lt;= EOMONTH(DATE(YEAR($O269),10, 1), 0), Overall!$A271&lt;&gt;"", MONTH($N269) &lt;= 10, MONTH($O269) &gt;= 10), IF($R269 &lt;&gt; "", $H269/$R269, ""), ""), "")</f>
        <v/>
      </c>
      <c r="AP269" s="10" t="str">
        <f ca="1">IFERROR(IF(AND(NOW()&lt;= EOMONTH(DATE(YEAR($O269),11, 1), 0), Overall!$A271&lt;&gt;"", MONTH($N269) &lt;=11, MONTH($O269) &gt;= 11), IF($R269 &lt;&gt; "", $H269/$R269, ""), ""), "")</f>
        <v/>
      </c>
      <c r="AQ269" s="10" t="str">
        <f ca="1">IFERROR(IF(AND(NOW()&lt;= EOMONTH(DATE(YEAR($O269),12, 1), 0), Overall!$A271&lt;&gt;"", MONTH($N269) &lt;= 12, MONTH($O269) &gt;= 12), IF($R269 &lt;&gt; "", $H269/$R269, ""), ""), "")</f>
        <v/>
      </c>
      <c r="AR269" s="16">
        <f t="shared" ca="1" si="9"/>
        <v>0</v>
      </c>
    </row>
    <row r="270" spans="1:44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6">
        <f>IF(Overall!F272&lt;&gt;"",VALUE(Overall!F272),"")</f>
        <v>600000</v>
      </c>
      <c r="I270" s="6">
        <f>IF(Overall!G272&lt;&gt;"",VALUE(Overall!G272),"")</f>
        <v>63</v>
      </c>
      <c r="J270" s="6">
        <f>IF(Overall!H272&lt;&gt;"",VALUE(Overall!H272),"")</f>
        <v>39</v>
      </c>
      <c r="K270" s="6">
        <f>IF(Overall!I272&lt;&gt;"",VALUE(Overall!I272),"")</f>
        <v>5.3</v>
      </c>
      <c r="L270" s="6">
        <f>IF(Overall!J272&lt;&gt;"",VALUE(Overall!J272),"")</f>
        <v>1</v>
      </c>
      <c r="M270" s="6">
        <f>IF(Overall!K272&lt;&gt;"",VALUE(Overall!K272),"")</f>
        <v>4.3</v>
      </c>
      <c r="N270" s="7">
        <f>IF(Overall!L272&lt;&gt;"",DATEVALUE(MID(Overall!L272, FIND(",", Overall!L272) + 2, FIND(" ", Overall!L272) - FIND(",", Overall!L272) - 1) &amp; " " &amp; MID(Overall!L272, FIND(" ", Overall!L272) + 1, FIND(",", Overall!L272, FIND(" ", Overall!L272)) - FIND(" ", Overall!L272) - 1) &amp; ", " &amp; MID(Overall!L272, FIND(",", Overall!L272, FIND(",",Overall!L272) + 1) + 2, LEN(Overall!L272))),"")</f>
        <v>44805</v>
      </c>
      <c r="O270" s="7">
        <f>IF(Overall!M272&lt;&gt;"",DATEVALUE(MID(Overall!M272, FIND(",", Overall!M272) + 2, FIND(" ", Overall!M272) - FIND(",", Overall!M272) - 1) &amp; " " &amp; MID(Overall!M272, FIND(" ", Overall!M272) + 1, FIND(",", Overall!M272, FIND(" ", Overall!M272)) - FIND(" ", Overall!M272) - 1) &amp; ", " &amp; MID(Overall!M272, FIND(",", Overall!M272, FIND(",",Overall!M272) + 1) + 2, LEN(Overall!M272))),"")</f>
        <v>44834</v>
      </c>
      <c r="P270" s="7">
        <f>IF(Overall!N272&lt;&gt;"",DATEVALUE(MID(Overall!N272, FIND(",", Overall!N272) + 2, FIND(" ", Overall!N272) - FIND(",", Overall!N272) - 1) &amp; " " &amp; MID(Overall!N272, FIND(" ", Overall!N272) + 1, FIND(",", Overall!N272, FIND(" ", Overall!N272)) - FIND(" ", Overall!N272) - 1) &amp; ", " &amp; MID(Overall!N272, FIND(",", Overall!N272, FIND(",",Overall!N272) + 1) + 2, LEN(Overall!N272))),"")</f>
        <v>44530</v>
      </c>
      <c r="Q270" s="7">
        <f>IF(Overall!O272&lt;&gt;"",DATEVALUE(MID(Overall!O272, FIND(",", Overall!O272) + 2, FIND(" ", Overall!O272) - FIND(",", Overall!O272) - 1) &amp; " " &amp; MID(Overall!O272, FIND(" ", Overall!O272) + 1, FIND(",", Overall!O272, FIND(" ", Overall!O272)) - FIND(" ", Overall!O272) - 1) &amp; ", " &amp; MID(Overall!O272, FIND(",", Overall!O272, FIND(",",Overall!O272) + 1) + 2, LEN(Overall!O272))),"")</f>
        <v>44504</v>
      </c>
      <c r="R270" s="5">
        <f t="shared" si="8"/>
        <v>1</v>
      </c>
      <c r="S270" s="10" t="str">
        <f>IF(Overall!$A272&lt;&gt;"",IF(AND(MONTH($N270) &lt;= 1, MONTH($O270) &gt;= 1), IF($R270 &lt;&gt; "", $H270/$R270, ""), ""),"")</f>
        <v/>
      </c>
      <c r="T270" s="10" t="str">
        <f>IF(Overall!$A272&lt;&gt;"",IF(AND(MONTH($N270) &lt;= 2, MONTH($O270) &gt;= 2), IF($R270 &lt;&gt; "", $H270/$R270, ""), ""),"")</f>
        <v/>
      </c>
      <c r="U270" s="10" t="str">
        <f>IF(Overall!$A272&lt;&gt;"",IF(AND(MONTH($N270) &lt;= 3, MONTH($O270) &gt;= 3), IF($R270 &lt;&gt; "", $H270/$R270, ""), ""),"")</f>
        <v/>
      </c>
      <c r="V270" s="10" t="str">
        <f>IF(Overall!$A272&lt;&gt;"",IF(AND(MONTH($N270) &lt;= 4, MONTH($O270) &gt;= 4), IF($R270 &lt;&gt; "", $H270/$R270, ""), ""),"")</f>
        <v/>
      </c>
      <c r="W270" s="10" t="str">
        <f>IF(Overall!$A272&lt;&gt;"",IF(AND(MONTH($N270) &lt;= 5, MONTH($O270) &gt;= 5), IF($R270 &lt;&gt; "", $H270/$R270, ""), ""),"")</f>
        <v/>
      </c>
      <c r="X270" s="10" t="str">
        <f>IF(Overall!$A272&lt;&gt;"",IF(AND(MONTH($N270) &lt;= 6, MONTH($O270) &gt;= 6), IF($R270 &lt;&gt; "", $H270/$R270, ""), ""),"")</f>
        <v/>
      </c>
      <c r="Y270" s="10" t="str">
        <f>IF(Overall!$A272&lt;&gt;"",IF(AND(MONTH($N270) &lt;= 7, MONTH($O270) &gt;= 7 ), IF($R270 &lt;&gt; "", $H270/$R270, ""), ""),"")</f>
        <v/>
      </c>
      <c r="Z270" s="10" t="str">
        <f>IF(Overall!$A272&lt;&gt;"",IF(AND(MONTH($N270) &lt;= 8, MONTH($O270) &gt;= 8), IF($R270 &lt;&gt; "", $H270/$R270, ""), ""),"")</f>
        <v/>
      </c>
      <c r="AA270" s="10">
        <f>IF(Overall!$A272&lt;&gt;"",IF(AND(MONTH($N270) &lt;= 9, MONTH($O270) &gt;= 9), IF($R270 &lt;&gt; "", $H270/$R270, ""), ""),"")</f>
        <v>600000</v>
      </c>
      <c r="AB270" s="10" t="str">
        <f>IF(Overall!$A272&lt;&gt;"",IF(AND(MONTH($N270) &lt;= 10, MONTH($O270) &gt;= 10), IF($R270 &lt;&gt; "", $H270/$R270, ""), ""),"")</f>
        <v/>
      </c>
      <c r="AC270" s="10" t="str">
        <f>IF(Overall!$A272&lt;&gt;"",IF(AND(MONTH($N270) &lt;= 11, MONTH($O270) &gt;= 11), IF($R270 &lt;&gt; "", $H270/$R270, ""), ""),"")</f>
        <v/>
      </c>
      <c r="AD270" s="10" t="str">
        <f>IF(Overall!$A272&lt;&gt;"",IF(AND(MONTH($N270) &lt;= 12, MONTH($O270) &gt;= 12), IF($R270 &lt;&gt; "", $H270/$R270, ""), ""),"")</f>
        <v/>
      </c>
      <c r="AF270" s="10" t="str">
        <f ca="1">IFERROR(IF(AND(NOW()&lt;= EOMONTH(DATE(YEAR($O270),1, 1), 0), Overall!$A272&lt;&gt;"", MONTH($N270) &lt;= 1, MONTH($O270) &gt;= 1), IF($R270 &lt;&gt; "", $H270/$R270, ""), ""), "")</f>
        <v/>
      </c>
      <c r="AG270" s="10" t="str">
        <f ca="1">IFERROR(IF(AND(NOW()&lt;= EOMONTH(DATE(YEAR($O270),2, 1), 0), Overall!$A272&lt;&gt;"", MONTH($N270) &lt;= 2, MONTH($O270) &gt;= 2), IF($R270 &lt;&gt; "", $H270/$R270, ""), ""), "")</f>
        <v/>
      </c>
      <c r="AH270" s="10" t="str">
        <f ca="1">IFERROR(IF(AND(NOW()&lt;= EOMONTH(DATE(YEAR($O270),3, 1), 0), Overall!$A272&lt;&gt;"", MONTH($N270) &lt;= 3, MONTH($O270) &gt;= 3), IF($R270 &lt;&gt; "", $H270/$R270, ""), ""), "")</f>
        <v/>
      </c>
      <c r="AI270" s="10" t="str">
        <f ca="1">IFERROR(IF(AND(NOW()&lt;= EOMONTH(DATE(YEAR($O270),4, 1), 0), Overall!$A272&lt;&gt;"", MONTH($N270) &lt;= 4, MONTH($O270) &gt;= 4), IF($R270 &lt;&gt; "", $H270/$R270, ""), ""), "")</f>
        <v/>
      </c>
      <c r="AJ270" s="10" t="str">
        <f ca="1">IFERROR(IF(AND(NOW()&lt;= EOMONTH(DATE(YEAR($O270),5, 1), 0), Overall!$A272&lt;&gt;"", MONTH($N270) &lt;= 5, MONTH($O270) &gt;= 5), IF($R270 &lt;&gt; "", $H270/$R270, ""), ""), "")</f>
        <v/>
      </c>
      <c r="AK270" s="10" t="str">
        <f ca="1">IFERROR(IF(AND(NOW()&lt;= EOMONTH(DATE(YEAR($O270),6, 1), 0), Overall!$A272&lt;&gt;"", MONTH($N270) &lt;= 6, MONTH($O270) &gt;= 6), IF($R270 &lt;&gt; "", $H270/$R270, ""), ""), "")</f>
        <v/>
      </c>
      <c r="AL270" s="10" t="str">
        <f ca="1">IFERROR(IF(AND(NOW()&lt;= EOMONTH(DATE(YEAR($O270),7, 1), 0), Overall!$A272&lt;&gt;"", MONTH($N270) &lt;= 7, MONTH($O270) &gt;= 7), IF($R270 &lt;&gt; "", $H270/$R270, ""), ""), "")</f>
        <v/>
      </c>
      <c r="AM270" s="10" t="str">
        <f ca="1">IFERROR(IF(AND(NOW()&lt;= EOMONTH(DATE(YEAR($O270),8, 1), 0), Overall!$A272&lt;&gt;"", MONTH($N270) &lt;= 8, MONTH($O270) &gt;= 8), IF($R270 &lt;&gt; "", $H270/$R270, ""), ""), "")</f>
        <v/>
      </c>
      <c r="AN270" s="10" t="str">
        <f ca="1">IFERROR(IF(AND(NOW()&lt;= EOMONTH(DATE(YEAR($O270),9, 1), 0), Overall!$A272&lt;&gt;"", MONTH($N270) &lt;= 9, MONTH($O270) &gt;= 9), IF($R270 &lt;&gt; "", $H270/$R270, ""), ""), "")</f>
        <v/>
      </c>
      <c r="AO270" s="10" t="str">
        <f ca="1">IFERROR(IF(AND(NOW()&lt;= EOMONTH(DATE(YEAR($O270),10, 1), 0), Overall!$A272&lt;&gt;"", MONTH($N270) &lt;= 10, MONTH($O270) &gt;= 10), IF($R270 &lt;&gt; "", $H270/$R270, ""), ""), "")</f>
        <v/>
      </c>
      <c r="AP270" s="10" t="str">
        <f ca="1">IFERROR(IF(AND(NOW()&lt;= EOMONTH(DATE(YEAR($O270),11, 1), 0), Overall!$A272&lt;&gt;"", MONTH($N270) &lt;=11, MONTH($O270) &gt;= 11), IF($R270 &lt;&gt; "", $H270/$R270, ""), ""), "")</f>
        <v/>
      </c>
      <c r="AQ270" s="10" t="str">
        <f ca="1">IFERROR(IF(AND(NOW()&lt;= EOMONTH(DATE(YEAR($O270),12, 1), 0), Overall!$A272&lt;&gt;"", MONTH($N270) &lt;= 12, MONTH($O270) &gt;= 12), IF($R270 &lt;&gt; "", $H270/$R270, ""), ""), "")</f>
        <v/>
      </c>
      <c r="AR270" s="16">
        <f t="shared" ca="1" si="9"/>
        <v>0</v>
      </c>
    </row>
    <row r="271" spans="1:44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6">
        <f>IF(Overall!F273&lt;&gt;"",VALUE(Overall!F273),"")</f>
        <v>400000</v>
      </c>
      <c r="I271" s="6">
        <f>IF(Overall!G273&lt;&gt;"",VALUE(Overall!G273),"")</f>
        <v>63</v>
      </c>
      <c r="J271" s="6">
        <f>IF(Overall!H273&lt;&gt;"",VALUE(Overall!H273),"")</f>
        <v>39</v>
      </c>
      <c r="K271" s="6">
        <f>IF(Overall!I273&lt;&gt;"",VALUE(Overall!I273),"")</f>
        <v>4.6500000000000004</v>
      </c>
      <c r="L271" s="6">
        <f>IF(Overall!J273&lt;&gt;"",VALUE(Overall!J273),"")</f>
        <v>0.69</v>
      </c>
      <c r="M271" s="6">
        <f>IF(Overall!K273&lt;&gt;"",VALUE(Overall!K273),"")</f>
        <v>3.96</v>
      </c>
      <c r="N271" s="7">
        <f>IF(Overall!L273&lt;&gt;"",DATEVALUE(MID(Overall!L273, FIND(",", Overall!L273) + 2, FIND(" ", Overall!L273) - FIND(",", Overall!L273) - 1) &amp; " " &amp; MID(Overall!L273, FIND(" ", Overall!L273) + 1, FIND(",", Overall!L273, FIND(" ", Overall!L273)) - FIND(" ", Overall!L273) - 1) &amp; ", " &amp; MID(Overall!L273, FIND(",", Overall!L273, FIND(",",Overall!L273) + 1) + 2, LEN(Overall!L273))),"")</f>
        <v>44774</v>
      </c>
      <c r="O271" s="7">
        <f>IF(Overall!M273&lt;&gt;"",DATEVALUE(MID(Overall!M273, FIND(",", Overall!M273) + 2, FIND(" ", Overall!M273) - FIND(",", Overall!M273) - 1) &amp; " " &amp; MID(Overall!M273, FIND(" ", Overall!M273) + 1, FIND(",", Overall!M273, FIND(" ", Overall!M273)) - FIND(" ", Overall!M273) - 1) &amp; ", " &amp; MID(Overall!M273, FIND(",", Overall!M273, FIND(",",Overall!M273) + 1) + 2, LEN(Overall!M273))),"")</f>
        <v>44804</v>
      </c>
      <c r="P271" s="7">
        <f>IF(Overall!N273&lt;&gt;"",DATEVALUE(MID(Overall!N273, FIND(",", Overall!N273) + 2, FIND(" ", Overall!N273) - FIND(",", Overall!N273) - 1) &amp; " " &amp; MID(Overall!N273, FIND(" ", Overall!N273) + 1, FIND(",", Overall!N273, FIND(" ", Overall!N273)) - FIND(" ", Overall!N273) - 1) &amp; ", " &amp; MID(Overall!N273, FIND(",", Overall!N273, FIND(",",Overall!N273) + 1) + 2, LEN(Overall!N273))),"")</f>
        <v>44530</v>
      </c>
      <c r="Q271" s="7">
        <f>IF(Overall!O273&lt;&gt;"",DATEVALUE(MID(Overall!O273, FIND(",", Overall!O273) + 2, FIND(" ", Overall!O273) - FIND(",", Overall!O273) - 1) &amp; " " &amp; MID(Overall!O273, FIND(" ", Overall!O273) + 1, FIND(",", Overall!O273, FIND(" ", Overall!O273)) - FIND(" ", Overall!O273) - 1) &amp; ", " &amp; MID(Overall!O273, FIND(",", Overall!O273, FIND(",",Overall!O273) + 1) + 2, LEN(Overall!O273))),"")</f>
        <v>44504</v>
      </c>
      <c r="R271" s="5">
        <f t="shared" si="8"/>
        <v>1</v>
      </c>
      <c r="S271" s="10" t="str">
        <f>IF(Overall!$A273&lt;&gt;"",IF(AND(MONTH($N271) &lt;= 1, MONTH($O271) &gt;= 1), IF($R271 &lt;&gt; "", $H271/$R271, ""), ""),"")</f>
        <v/>
      </c>
      <c r="T271" s="10" t="str">
        <f>IF(Overall!$A273&lt;&gt;"",IF(AND(MONTH($N271) &lt;= 2, MONTH($O271) &gt;= 2), IF($R271 &lt;&gt; "", $H271/$R271, ""), ""),"")</f>
        <v/>
      </c>
      <c r="U271" s="10" t="str">
        <f>IF(Overall!$A273&lt;&gt;"",IF(AND(MONTH($N271) &lt;= 3, MONTH($O271) &gt;= 3), IF($R271 &lt;&gt; "", $H271/$R271, ""), ""),"")</f>
        <v/>
      </c>
      <c r="V271" s="10" t="str">
        <f>IF(Overall!$A273&lt;&gt;"",IF(AND(MONTH($N271) &lt;= 4, MONTH($O271) &gt;= 4), IF($R271 &lt;&gt; "", $H271/$R271, ""), ""),"")</f>
        <v/>
      </c>
      <c r="W271" s="10" t="str">
        <f>IF(Overall!$A273&lt;&gt;"",IF(AND(MONTH($N271) &lt;= 5, MONTH($O271) &gt;= 5), IF($R271 &lt;&gt; "", $H271/$R271, ""), ""),"")</f>
        <v/>
      </c>
      <c r="X271" s="10" t="str">
        <f>IF(Overall!$A273&lt;&gt;"",IF(AND(MONTH($N271) &lt;= 6, MONTH($O271) &gt;= 6), IF($R271 &lt;&gt; "", $H271/$R271, ""), ""),"")</f>
        <v/>
      </c>
      <c r="Y271" s="10" t="str">
        <f>IF(Overall!$A273&lt;&gt;"",IF(AND(MONTH($N271) &lt;= 7, MONTH($O271) &gt;= 7 ), IF($R271 &lt;&gt; "", $H271/$R271, ""), ""),"")</f>
        <v/>
      </c>
      <c r="Z271" s="10">
        <f>IF(Overall!$A273&lt;&gt;"",IF(AND(MONTH($N271) &lt;= 8, MONTH($O271) &gt;= 8), IF($R271 &lt;&gt; "", $H271/$R271, ""), ""),"")</f>
        <v>400000</v>
      </c>
      <c r="AA271" s="10" t="str">
        <f>IF(Overall!$A273&lt;&gt;"",IF(AND(MONTH($N271) &lt;= 9, MONTH($O271) &gt;= 9), IF($R271 &lt;&gt; "", $H271/$R271, ""), ""),"")</f>
        <v/>
      </c>
      <c r="AB271" s="10" t="str">
        <f>IF(Overall!$A273&lt;&gt;"",IF(AND(MONTH($N271) &lt;= 10, MONTH($O271) &gt;= 10), IF($R271 &lt;&gt; "", $H271/$R271, ""), ""),"")</f>
        <v/>
      </c>
      <c r="AC271" s="10" t="str">
        <f>IF(Overall!$A273&lt;&gt;"",IF(AND(MONTH($N271) &lt;= 11, MONTH($O271) &gt;= 11), IF($R271 &lt;&gt; "", $H271/$R271, ""), ""),"")</f>
        <v/>
      </c>
      <c r="AD271" s="10" t="str">
        <f>IF(Overall!$A273&lt;&gt;"",IF(AND(MONTH($N271) &lt;= 12, MONTH($O271) &gt;= 12), IF($R271 &lt;&gt; "", $H271/$R271, ""), ""),"")</f>
        <v/>
      </c>
      <c r="AF271" s="10" t="str">
        <f ca="1">IFERROR(IF(AND(NOW()&lt;= EOMONTH(DATE(YEAR($O271),1, 1), 0), Overall!$A273&lt;&gt;"", MONTH($N271) &lt;= 1, MONTH($O271) &gt;= 1), IF($R271 &lt;&gt; "", $H271/$R271, ""), ""), "")</f>
        <v/>
      </c>
      <c r="AG271" s="10" t="str">
        <f ca="1">IFERROR(IF(AND(NOW()&lt;= EOMONTH(DATE(YEAR($O271),2, 1), 0), Overall!$A273&lt;&gt;"", MONTH($N271) &lt;= 2, MONTH($O271) &gt;= 2), IF($R271 &lt;&gt; "", $H271/$R271, ""), ""), "")</f>
        <v/>
      </c>
      <c r="AH271" s="10" t="str">
        <f ca="1">IFERROR(IF(AND(NOW()&lt;= EOMONTH(DATE(YEAR($O271),3, 1), 0), Overall!$A273&lt;&gt;"", MONTH($N271) &lt;= 3, MONTH($O271) &gt;= 3), IF($R271 &lt;&gt; "", $H271/$R271, ""), ""), "")</f>
        <v/>
      </c>
      <c r="AI271" s="10" t="str">
        <f ca="1">IFERROR(IF(AND(NOW()&lt;= EOMONTH(DATE(YEAR($O271),4, 1), 0), Overall!$A273&lt;&gt;"", MONTH($N271) &lt;= 4, MONTH($O271) &gt;= 4), IF($R271 &lt;&gt; "", $H271/$R271, ""), ""), "")</f>
        <v/>
      </c>
      <c r="AJ271" s="10" t="str">
        <f ca="1">IFERROR(IF(AND(NOW()&lt;= EOMONTH(DATE(YEAR($O271),5, 1), 0), Overall!$A273&lt;&gt;"", MONTH($N271) &lt;= 5, MONTH($O271) &gt;= 5), IF($R271 &lt;&gt; "", $H271/$R271, ""), ""), "")</f>
        <v/>
      </c>
      <c r="AK271" s="10" t="str">
        <f ca="1">IFERROR(IF(AND(NOW()&lt;= EOMONTH(DATE(YEAR($O271),6, 1), 0), Overall!$A273&lt;&gt;"", MONTH($N271) &lt;= 6, MONTH($O271) &gt;= 6), IF($R271 &lt;&gt; "", $H271/$R271, ""), ""), "")</f>
        <v/>
      </c>
      <c r="AL271" s="10" t="str">
        <f ca="1">IFERROR(IF(AND(NOW()&lt;= EOMONTH(DATE(YEAR($O271),7, 1), 0), Overall!$A273&lt;&gt;"", MONTH($N271) &lt;= 7, MONTH($O271) &gt;= 7), IF($R271 &lt;&gt; "", $H271/$R271, ""), ""), "")</f>
        <v/>
      </c>
      <c r="AM271" s="10" t="str">
        <f ca="1">IFERROR(IF(AND(NOW()&lt;= EOMONTH(DATE(YEAR($O271),8, 1), 0), Overall!$A273&lt;&gt;"", MONTH($N271) &lt;= 8, MONTH($O271) &gt;= 8), IF($R271 &lt;&gt; "", $H271/$R271, ""), ""), "")</f>
        <v/>
      </c>
      <c r="AN271" s="10" t="str">
        <f ca="1">IFERROR(IF(AND(NOW()&lt;= EOMONTH(DATE(YEAR($O271),9, 1), 0), Overall!$A273&lt;&gt;"", MONTH($N271) &lt;= 9, MONTH($O271) &gt;= 9), IF($R271 &lt;&gt; "", $H271/$R271, ""), ""), "")</f>
        <v/>
      </c>
      <c r="AO271" s="10" t="str">
        <f ca="1">IFERROR(IF(AND(NOW()&lt;= EOMONTH(DATE(YEAR($O271),10, 1), 0), Overall!$A273&lt;&gt;"", MONTH($N271) &lt;= 10, MONTH($O271) &gt;= 10), IF($R271 &lt;&gt; "", $H271/$R271, ""), ""), "")</f>
        <v/>
      </c>
      <c r="AP271" s="10" t="str">
        <f ca="1">IFERROR(IF(AND(NOW()&lt;= EOMONTH(DATE(YEAR($O271),11, 1), 0), Overall!$A273&lt;&gt;"", MONTH($N271) &lt;=11, MONTH($O271) &gt;= 11), IF($R271 &lt;&gt; "", $H271/$R271, ""), ""), "")</f>
        <v/>
      </c>
      <c r="AQ271" s="10" t="str">
        <f ca="1">IFERROR(IF(AND(NOW()&lt;= EOMONTH(DATE(YEAR($O271),12, 1), 0), Overall!$A273&lt;&gt;"", MONTH($N271) &lt;= 12, MONTH($O271) &gt;= 12), IF($R271 &lt;&gt; "", $H271/$R271, ""), ""), "")</f>
        <v/>
      </c>
      <c r="AR271" s="16">
        <f t="shared" ca="1" si="9"/>
        <v>0</v>
      </c>
    </row>
    <row r="272" spans="1:44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6">
        <f>IF(Overall!F274&lt;&gt;"",VALUE(Overall!F274),"")</f>
        <v>400000</v>
      </c>
      <c r="I272" s="6">
        <f>IF(Overall!G274&lt;&gt;"",VALUE(Overall!G274),"")</f>
        <v>62</v>
      </c>
      <c r="J272" s="6">
        <f>IF(Overall!H274&lt;&gt;"",VALUE(Overall!H274),"")</f>
        <v>39</v>
      </c>
      <c r="K272" s="6">
        <f>IF(Overall!I274&lt;&gt;"",VALUE(Overall!I274),"")</f>
        <v>4.0199999999999996</v>
      </c>
      <c r="L272" s="6">
        <f>IF(Overall!J274&lt;&gt;"",VALUE(Overall!J274),"")</f>
        <v>0.55000000000000004</v>
      </c>
      <c r="M272" s="6">
        <f>IF(Overall!K274&lt;&gt;"",VALUE(Overall!K274),"")</f>
        <v>3.47</v>
      </c>
      <c r="N272" s="7">
        <f>IF(Overall!L274&lt;&gt;"",DATEVALUE(MID(Overall!L274, FIND(",", Overall!L274) + 2, FIND(" ", Overall!L274) - FIND(",", Overall!L274) - 1) &amp; " " &amp; MID(Overall!L274, FIND(" ", Overall!L274) + 1, FIND(",", Overall!L274, FIND(" ", Overall!L274)) - FIND(" ", Overall!L274) - 1) &amp; ", " &amp; MID(Overall!L274, FIND(",", Overall!L274, FIND(",",Overall!L274) + 1) + 2, LEN(Overall!L274))),"")</f>
        <v>44743</v>
      </c>
      <c r="O272" s="7">
        <f>IF(Overall!M274&lt;&gt;"",DATEVALUE(MID(Overall!M274, FIND(",", Overall!M274) + 2, FIND(" ", Overall!M274) - FIND(",", Overall!M274) - 1) &amp; " " &amp; MID(Overall!M274, FIND(" ", Overall!M274) + 1, FIND(",", Overall!M274, FIND(" ", Overall!M274)) - FIND(" ", Overall!M274) - 1) &amp; ", " &amp; MID(Overall!M274, FIND(",", Overall!M274, FIND(",",Overall!M274) + 1) + 2, LEN(Overall!M274))),"")</f>
        <v>44773</v>
      </c>
      <c r="P272" s="7">
        <f>IF(Overall!N274&lt;&gt;"",DATEVALUE(MID(Overall!N274, FIND(",", Overall!N274) + 2, FIND(" ", Overall!N274) - FIND(",", Overall!N274) - 1) &amp; " " &amp; MID(Overall!N274, FIND(" ", Overall!N274) + 1, FIND(",", Overall!N274, FIND(" ", Overall!N274)) - FIND(" ", Overall!N274) - 1) &amp; ", " &amp; MID(Overall!N274, FIND(",", Overall!N274, FIND(",",Overall!N274) + 1) + 2, LEN(Overall!N274))),"")</f>
        <v>44530</v>
      </c>
      <c r="Q272" s="7">
        <f>IF(Overall!O274&lt;&gt;"",DATEVALUE(MID(Overall!O274, FIND(",", Overall!O274) + 2, FIND(" ", Overall!O274) - FIND(",", Overall!O274) - 1) &amp; " " &amp; MID(Overall!O274, FIND(" ", Overall!O274) + 1, FIND(",", Overall!O274, FIND(" ", Overall!O274)) - FIND(" ", Overall!O274) - 1) &amp; ", " &amp; MID(Overall!O274, FIND(",", Overall!O274, FIND(",",Overall!O274) + 1) + 2, LEN(Overall!O274))),"")</f>
        <v>44504</v>
      </c>
      <c r="R272" s="5">
        <f t="shared" si="8"/>
        <v>1</v>
      </c>
      <c r="S272" s="10" t="str">
        <f>IF(Overall!$A274&lt;&gt;"",IF(AND(MONTH($N272) &lt;= 1, MONTH($O272) &gt;= 1), IF($R272 &lt;&gt; "", $H272/$R272, ""), ""),"")</f>
        <v/>
      </c>
      <c r="T272" s="10" t="str">
        <f>IF(Overall!$A274&lt;&gt;"",IF(AND(MONTH($N272) &lt;= 2, MONTH($O272) &gt;= 2), IF($R272 &lt;&gt; "", $H272/$R272, ""), ""),"")</f>
        <v/>
      </c>
      <c r="U272" s="10" t="str">
        <f>IF(Overall!$A274&lt;&gt;"",IF(AND(MONTH($N272) &lt;= 3, MONTH($O272) &gt;= 3), IF($R272 &lt;&gt; "", $H272/$R272, ""), ""),"")</f>
        <v/>
      </c>
      <c r="V272" s="10" t="str">
        <f>IF(Overall!$A274&lt;&gt;"",IF(AND(MONTH($N272) &lt;= 4, MONTH($O272) &gt;= 4), IF($R272 &lt;&gt; "", $H272/$R272, ""), ""),"")</f>
        <v/>
      </c>
      <c r="W272" s="10" t="str">
        <f>IF(Overall!$A274&lt;&gt;"",IF(AND(MONTH($N272) &lt;= 5, MONTH($O272) &gt;= 5), IF($R272 &lt;&gt; "", $H272/$R272, ""), ""),"")</f>
        <v/>
      </c>
      <c r="X272" s="10" t="str">
        <f>IF(Overall!$A274&lt;&gt;"",IF(AND(MONTH($N272) &lt;= 6, MONTH($O272) &gt;= 6), IF($R272 &lt;&gt; "", $H272/$R272, ""), ""),"")</f>
        <v/>
      </c>
      <c r="Y272" s="10">
        <f>IF(Overall!$A274&lt;&gt;"",IF(AND(MONTH($N272) &lt;= 7, MONTH($O272) &gt;= 7 ), IF($R272 &lt;&gt; "", $H272/$R272, ""), ""),"")</f>
        <v>400000</v>
      </c>
      <c r="Z272" s="10" t="str">
        <f>IF(Overall!$A274&lt;&gt;"",IF(AND(MONTH($N272) &lt;= 8, MONTH($O272) &gt;= 8), IF($R272 &lt;&gt; "", $H272/$R272, ""), ""),"")</f>
        <v/>
      </c>
      <c r="AA272" s="10" t="str">
        <f>IF(Overall!$A274&lt;&gt;"",IF(AND(MONTH($N272) &lt;= 9, MONTH($O272) &gt;= 9), IF($R272 &lt;&gt; "", $H272/$R272, ""), ""),"")</f>
        <v/>
      </c>
      <c r="AB272" s="10" t="str">
        <f>IF(Overall!$A274&lt;&gt;"",IF(AND(MONTH($N272) &lt;= 10, MONTH($O272) &gt;= 10), IF($R272 &lt;&gt; "", $H272/$R272, ""), ""),"")</f>
        <v/>
      </c>
      <c r="AC272" s="10" t="str">
        <f>IF(Overall!$A274&lt;&gt;"",IF(AND(MONTH($N272) &lt;= 11, MONTH($O272) &gt;= 11), IF($R272 &lt;&gt; "", $H272/$R272, ""), ""),"")</f>
        <v/>
      </c>
      <c r="AD272" s="10" t="str">
        <f>IF(Overall!$A274&lt;&gt;"",IF(AND(MONTH($N272) &lt;= 12, MONTH($O272) &gt;= 12), IF($R272 &lt;&gt; "", $H272/$R272, ""), ""),"")</f>
        <v/>
      </c>
      <c r="AF272" s="10" t="str">
        <f ca="1">IFERROR(IF(AND(NOW()&lt;= EOMONTH(DATE(YEAR($O272),1, 1), 0), Overall!$A274&lt;&gt;"", MONTH($N272) &lt;= 1, MONTH($O272) &gt;= 1), IF($R272 &lt;&gt; "", $H272/$R272, ""), ""), "")</f>
        <v/>
      </c>
      <c r="AG272" s="10" t="str">
        <f ca="1">IFERROR(IF(AND(NOW()&lt;= EOMONTH(DATE(YEAR($O272),2, 1), 0), Overall!$A274&lt;&gt;"", MONTH($N272) &lt;= 2, MONTH($O272) &gt;= 2), IF($R272 &lt;&gt; "", $H272/$R272, ""), ""), "")</f>
        <v/>
      </c>
      <c r="AH272" s="10" t="str">
        <f ca="1">IFERROR(IF(AND(NOW()&lt;= EOMONTH(DATE(YEAR($O272),3, 1), 0), Overall!$A274&lt;&gt;"", MONTH($N272) &lt;= 3, MONTH($O272) &gt;= 3), IF($R272 &lt;&gt; "", $H272/$R272, ""), ""), "")</f>
        <v/>
      </c>
      <c r="AI272" s="10" t="str">
        <f ca="1">IFERROR(IF(AND(NOW()&lt;= EOMONTH(DATE(YEAR($O272),4, 1), 0), Overall!$A274&lt;&gt;"", MONTH($N272) &lt;= 4, MONTH($O272) &gt;= 4), IF($R272 &lt;&gt; "", $H272/$R272, ""), ""), "")</f>
        <v/>
      </c>
      <c r="AJ272" s="10" t="str">
        <f ca="1">IFERROR(IF(AND(NOW()&lt;= EOMONTH(DATE(YEAR($O272),5, 1), 0), Overall!$A274&lt;&gt;"", MONTH($N272) &lt;= 5, MONTH($O272) &gt;= 5), IF($R272 &lt;&gt; "", $H272/$R272, ""), ""), "")</f>
        <v/>
      </c>
      <c r="AK272" s="10" t="str">
        <f ca="1">IFERROR(IF(AND(NOW()&lt;= EOMONTH(DATE(YEAR($O272),6, 1), 0), Overall!$A274&lt;&gt;"", MONTH($N272) &lt;= 6, MONTH($O272) &gt;= 6), IF($R272 &lt;&gt; "", $H272/$R272, ""), ""), "")</f>
        <v/>
      </c>
      <c r="AL272" s="10" t="str">
        <f ca="1">IFERROR(IF(AND(NOW()&lt;= EOMONTH(DATE(YEAR($O272),7, 1), 0), Overall!$A274&lt;&gt;"", MONTH($N272) &lt;= 7, MONTH($O272) &gt;= 7), IF($R272 &lt;&gt; "", $H272/$R272, ""), ""), "")</f>
        <v/>
      </c>
      <c r="AM272" s="10" t="str">
        <f ca="1">IFERROR(IF(AND(NOW()&lt;= EOMONTH(DATE(YEAR($O272),8, 1), 0), Overall!$A274&lt;&gt;"", MONTH($N272) &lt;= 8, MONTH($O272) &gt;= 8), IF($R272 &lt;&gt; "", $H272/$R272, ""), ""), "")</f>
        <v/>
      </c>
      <c r="AN272" s="10" t="str">
        <f ca="1">IFERROR(IF(AND(NOW()&lt;= EOMONTH(DATE(YEAR($O272),9, 1), 0), Overall!$A274&lt;&gt;"", MONTH($N272) &lt;= 9, MONTH($O272) &gt;= 9), IF($R272 &lt;&gt; "", $H272/$R272, ""), ""), "")</f>
        <v/>
      </c>
      <c r="AO272" s="10" t="str">
        <f ca="1">IFERROR(IF(AND(NOW()&lt;= EOMONTH(DATE(YEAR($O272),10, 1), 0), Overall!$A274&lt;&gt;"", MONTH($N272) &lt;= 10, MONTH($O272) &gt;= 10), IF($R272 &lt;&gt; "", $H272/$R272, ""), ""), "")</f>
        <v/>
      </c>
      <c r="AP272" s="10" t="str">
        <f ca="1">IFERROR(IF(AND(NOW()&lt;= EOMONTH(DATE(YEAR($O272),11, 1), 0), Overall!$A274&lt;&gt;"", MONTH($N272) &lt;=11, MONTH($O272) &gt;= 11), IF($R272 &lt;&gt; "", $H272/$R272, ""), ""), "")</f>
        <v/>
      </c>
      <c r="AQ272" s="10" t="str">
        <f ca="1">IFERROR(IF(AND(NOW()&lt;= EOMONTH(DATE(YEAR($O272),12, 1), 0), Overall!$A274&lt;&gt;"", MONTH($N272) &lt;= 12, MONTH($O272) &gt;= 12), IF($R272 &lt;&gt; "", $H272/$R272, ""), ""), "")</f>
        <v/>
      </c>
      <c r="AR272" s="16">
        <f t="shared" ca="1" si="9"/>
        <v>0</v>
      </c>
    </row>
    <row r="273" spans="1:44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6">
        <f>IF(Overall!F275&lt;&gt;"",VALUE(Overall!F275),"")</f>
        <v>400000</v>
      </c>
      <c r="I273" s="6">
        <f>IF(Overall!G275&lt;&gt;"",VALUE(Overall!G275),"")</f>
        <v>62</v>
      </c>
      <c r="J273" s="6">
        <f>IF(Overall!H275&lt;&gt;"",VALUE(Overall!H275),"")</f>
        <v>38</v>
      </c>
      <c r="K273" s="6">
        <f>IF(Overall!I275&lt;&gt;"",VALUE(Overall!I275),"")</f>
        <v>4.8499999999999996</v>
      </c>
      <c r="L273" s="6">
        <f>IF(Overall!J275&lt;&gt;"",VALUE(Overall!J275),"")</f>
        <v>0.74</v>
      </c>
      <c r="M273" s="6">
        <f>IF(Overall!K275&lt;&gt;"",VALUE(Overall!K275),"")</f>
        <v>4.1100000000000003</v>
      </c>
      <c r="N273" s="7">
        <f>IF(Overall!L275&lt;&gt;"",DATEVALUE(MID(Overall!L275, FIND(",", Overall!L275) + 2, FIND(" ", Overall!L275) - FIND(",", Overall!L275) - 1) &amp; " " &amp; MID(Overall!L275, FIND(" ", Overall!L275) + 1, FIND(",", Overall!L275, FIND(" ", Overall!L275)) - FIND(" ", Overall!L275) - 1) &amp; ", " &amp; MID(Overall!L275, FIND(",", Overall!L275, FIND(",",Overall!L275) + 1) + 2, LEN(Overall!L275))),"")</f>
        <v>44805</v>
      </c>
      <c r="O273" s="7">
        <f>IF(Overall!M275&lt;&gt;"",DATEVALUE(MID(Overall!M275, FIND(",", Overall!M275) + 2, FIND(" ", Overall!M275) - FIND(",", Overall!M275) - 1) &amp; " " &amp; MID(Overall!M275, FIND(" ", Overall!M275) + 1, FIND(",", Overall!M275, FIND(" ", Overall!M275)) - FIND(" ", Overall!M275) - 1) &amp; ", " &amp; MID(Overall!M275, FIND(",", Overall!M275, FIND(",",Overall!M275) + 1) + 2, LEN(Overall!M275))),"")</f>
        <v>44834</v>
      </c>
      <c r="P273" s="7">
        <f>IF(Overall!N275&lt;&gt;"",DATEVALUE(MID(Overall!N275, FIND(",", Overall!N275) + 2, FIND(" ", Overall!N275) - FIND(",", Overall!N275) - 1) &amp; " " &amp; MID(Overall!N275, FIND(" ", Overall!N275) + 1, FIND(",", Overall!N275, FIND(" ", Overall!N275)) - FIND(" ", Overall!N275) - 1) &amp; ", " &amp; MID(Overall!N275, FIND(",", Overall!N275, FIND(",",Overall!N275) + 1) + 2, LEN(Overall!N275))),"")</f>
        <v>44530</v>
      </c>
      <c r="Q273" s="7">
        <f>IF(Overall!O275&lt;&gt;"",DATEVALUE(MID(Overall!O275, FIND(",", Overall!O275) + 2, FIND(" ", Overall!O275) - FIND(",", Overall!O275) - 1) &amp; " " &amp; MID(Overall!O275, FIND(" ", Overall!O275) + 1, FIND(",", Overall!O275, FIND(" ", Overall!O275)) - FIND(" ", Overall!O275) - 1) &amp; ", " &amp; MID(Overall!O275, FIND(",", Overall!O275, FIND(",",Overall!O275) + 1) + 2, LEN(Overall!O275))),"")</f>
        <v>44504</v>
      </c>
      <c r="R273" s="5">
        <f t="shared" si="8"/>
        <v>1</v>
      </c>
      <c r="S273" s="10" t="str">
        <f>IF(Overall!$A275&lt;&gt;"",IF(AND(MONTH($N273) &lt;= 1, MONTH($O273) &gt;= 1), IF($R273 &lt;&gt; "", $H273/$R273, ""), ""),"")</f>
        <v/>
      </c>
      <c r="T273" s="10" t="str">
        <f>IF(Overall!$A275&lt;&gt;"",IF(AND(MONTH($N273) &lt;= 2, MONTH($O273) &gt;= 2), IF($R273 &lt;&gt; "", $H273/$R273, ""), ""),"")</f>
        <v/>
      </c>
      <c r="U273" s="10" t="str">
        <f>IF(Overall!$A275&lt;&gt;"",IF(AND(MONTH($N273) &lt;= 3, MONTH($O273) &gt;= 3), IF($R273 &lt;&gt; "", $H273/$R273, ""), ""),"")</f>
        <v/>
      </c>
      <c r="V273" s="10" t="str">
        <f>IF(Overall!$A275&lt;&gt;"",IF(AND(MONTH($N273) &lt;= 4, MONTH($O273) &gt;= 4), IF($R273 &lt;&gt; "", $H273/$R273, ""), ""),"")</f>
        <v/>
      </c>
      <c r="W273" s="10" t="str">
        <f>IF(Overall!$A275&lt;&gt;"",IF(AND(MONTH($N273) &lt;= 5, MONTH($O273) &gt;= 5), IF($R273 &lt;&gt; "", $H273/$R273, ""), ""),"")</f>
        <v/>
      </c>
      <c r="X273" s="10" t="str">
        <f>IF(Overall!$A275&lt;&gt;"",IF(AND(MONTH($N273) &lt;= 6, MONTH($O273) &gt;= 6), IF($R273 &lt;&gt; "", $H273/$R273, ""), ""),"")</f>
        <v/>
      </c>
      <c r="Y273" s="10" t="str">
        <f>IF(Overall!$A275&lt;&gt;"",IF(AND(MONTH($N273) &lt;= 7, MONTH($O273) &gt;= 7 ), IF($R273 &lt;&gt; "", $H273/$R273, ""), ""),"")</f>
        <v/>
      </c>
      <c r="Z273" s="10" t="str">
        <f>IF(Overall!$A275&lt;&gt;"",IF(AND(MONTH($N273) &lt;= 8, MONTH($O273) &gt;= 8), IF($R273 &lt;&gt; "", $H273/$R273, ""), ""),"")</f>
        <v/>
      </c>
      <c r="AA273" s="10">
        <f>IF(Overall!$A275&lt;&gt;"",IF(AND(MONTH($N273) &lt;= 9, MONTH($O273) &gt;= 9), IF($R273 &lt;&gt; "", $H273/$R273, ""), ""),"")</f>
        <v>400000</v>
      </c>
      <c r="AB273" s="10" t="str">
        <f>IF(Overall!$A275&lt;&gt;"",IF(AND(MONTH($N273) &lt;= 10, MONTH($O273) &gt;= 10), IF($R273 &lt;&gt; "", $H273/$R273, ""), ""),"")</f>
        <v/>
      </c>
      <c r="AC273" s="10" t="str">
        <f>IF(Overall!$A275&lt;&gt;"",IF(AND(MONTH($N273) &lt;= 11, MONTH($O273) &gt;= 11), IF($R273 &lt;&gt; "", $H273/$R273, ""), ""),"")</f>
        <v/>
      </c>
      <c r="AD273" s="10" t="str">
        <f>IF(Overall!$A275&lt;&gt;"",IF(AND(MONTH($N273) &lt;= 12, MONTH($O273) &gt;= 12), IF($R273 &lt;&gt; "", $H273/$R273, ""), ""),"")</f>
        <v/>
      </c>
      <c r="AF273" s="10" t="str">
        <f ca="1">IFERROR(IF(AND(NOW()&lt;= EOMONTH(DATE(YEAR($O273),1, 1), 0), Overall!$A275&lt;&gt;"", MONTH($N273) &lt;= 1, MONTH($O273) &gt;= 1), IF($R273 &lt;&gt; "", $H273/$R273, ""), ""), "")</f>
        <v/>
      </c>
      <c r="AG273" s="10" t="str">
        <f ca="1">IFERROR(IF(AND(NOW()&lt;= EOMONTH(DATE(YEAR($O273),2, 1), 0), Overall!$A275&lt;&gt;"", MONTH($N273) &lt;= 2, MONTH($O273) &gt;= 2), IF($R273 &lt;&gt; "", $H273/$R273, ""), ""), "")</f>
        <v/>
      </c>
      <c r="AH273" s="10" t="str">
        <f ca="1">IFERROR(IF(AND(NOW()&lt;= EOMONTH(DATE(YEAR($O273),3, 1), 0), Overall!$A275&lt;&gt;"", MONTH($N273) &lt;= 3, MONTH($O273) &gt;= 3), IF($R273 &lt;&gt; "", $H273/$R273, ""), ""), "")</f>
        <v/>
      </c>
      <c r="AI273" s="10" t="str">
        <f ca="1">IFERROR(IF(AND(NOW()&lt;= EOMONTH(DATE(YEAR($O273),4, 1), 0), Overall!$A275&lt;&gt;"", MONTH($N273) &lt;= 4, MONTH($O273) &gt;= 4), IF($R273 &lt;&gt; "", $H273/$R273, ""), ""), "")</f>
        <v/>
      </c>
      <c r="AJ273" s="10" t="str">
        <f ca="1">IFERROR(IF(AND(NOW()&lt;= EOMONTH(DATE(YEAR($O273),5, 1), 0), Overall!$A275&lt;&gt;"", MONTH($N273) &lt;= 5, MONTH($O273) &gt;= 5), IF($R273 &lt;&gt; "", $H273/$R273, ""), ""), "")</f>
        <v/>
      </c>
      <c r="AK273" s="10" t="str">
        <f ca="1">IFERROR(IF(AND(NOW()&lt;= EOMONTH(DATE(YEAR($O273),6, 1), 0), Overall!$A275&lt;&gt;"", MONTH($N273) &lt;= 6, MONTH($O273) &gt;= 6), IF($R273 &lt;&gt; "", $H273/$R273, ""), ""), "")</f>
        <v/>
      </c>
      <c r="AL273" s="10" t="str">
        <f ca="1">IFERROR(IF(AND(NOW()&lt;= EOMONTH(DATE(YEAR($O273),7, 1), 0), Overall!$A275&lt;&gt;"", MONTH($N273) &lt;= 7, MONTH($O273) &gt;= 7), IF($R273 &lt;&gt; "", $H273/$R273, ""), ""), "")</f>
        <v/>
      </c>
      <c r="AM273" s="10" t="str">
        <f ca="1">IFERROR(IF(AND(NOW()&lt;= EOMONTH(DATE(YEAR($O273),8, 1), 0), Overall!$A275&lt;&gt;"", MONTH($N273) &lt;= 8, MONTH($O273) &gt;= 8), IF($R273 &lt;&gt; "", $H273/$R273, ""), ""), "")</f>
        <v/>
      </c>
      <c r="AN273" s="10" t="str">
        <f ca="1">IFERROR(IF(AND(NOW()&lt;= EOMONTH(DATE(YEAR($O273),9, 1), 0), Overall!$A275&lt;&gt;"", MONTH($N273) &lt;= 9, MONTH($O273) &gt;= 9), IF($R273 &lt;&gt; "", $H273/$R273, ""), ""), "")</f>
        <v/>
      </c>
      <c r="AO273" s="10" t="str">
        <f ca="1">IFERROR(IF(AND(NOW()&lt;= EOMONTH(DATE(YEAR($O273),10, 1), 0), Overall!$A275&lt;&gt;"", MONTH($N273) &lt;= 10, MONTH($O273) &gt;= 10), IF($R273 &lt;&gt; "", $H273/$R273, ""), ""), "")</f>
        <v/>
      </c>
      <c r="AP273" s="10" t="str">
        <f ca="1">IFERROR(IF(AND(NOW()&lt;= EOMONTH(DATE(YEAR($O273),11, 1), 0), Overall!$A275&lt;&gt;"", MONTH($N273) &lt;=11, MONTH($O273) &gt;= 11), IF($R273 &lt;&gt; "", $H273/$R273, ""), ""), "")</f>
        <v/>
      </c>
      <c r="AQ273" s="10" t="str">
        <f ca="1">IFERROR(IF(AND(NOW()&lt;= EOMONTH(DATE(YEAR($O273),12, 1), 0), Overall!$A275&lt;&gt;"", MONTH($N273) &lt;= 12, MONTH($O273) &gt;= 12), IF($R273 &lt;&gt; "", $H273/$R273, ""), ""), "")</f>
        <v/>
      </c>
      <c r="AR273" s="16">
        <f t="shared" ca="1" si="9"/>
        <v>0</v>
      </c>
    </row>
    <row r="274" spans="1:44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6">
        <f>IF(Overall!F276&lt;&gt;"",VALUE(Overall!F276),"")</f>
        <v>525000</v>
      </c>
      <c r="I274" s="6">
        <f>IF(Overall!G276&lt;&gt;"",VALUE(Overall!G276),"")</f>
        <v>62</v>
      </c>
      <c r="J274" s="6">
        <f>IF(Overall!H276&lt;&gt;"",VALUE(Overall!H276),"")</f>
        <v>40</v>
      </c>
      <c r="K274" s="6">
        <f>IF(Overall!I276&lt;&gt;"",VALUE(Overall!I276),"")</f>
        <v>5.25</v>
      </c>
      <c r="L274" s="6">
        <f>IF(Overall!J276&lt;&gt;"",VALUE(Overall!J276),"")</f>
        <v>1.1000000000000001</v>
      </c>
      <c r="M274" s="6">
        <f>IF(Overall!K276&lt;&gt;"",VALUE(Overall!K276),"")</f>
        <v>4.1500000000000004</v>
      </c>
      <c r="N274" s="7">
        <f>IF(Overall!L276&lt;&gt;"",DATEVALUE(MID(Overall!L276, FIND(",", Overall!L276) + 2, FIND(" ", Overall!L276) - FIND(",", Overall!L276) - 1) &amp; " " &amp; MID(Overall!L276, FIND(" ", Overall!L276) + 1, FIND(",", Overall!L276, FIND(" ", Overall!L276)) - FIND(" ", Overall!L276) - 1) &amp; ", " &amp; MID(Overall!L276, FIND(",", Overall!L276, FIND(",",Overall!L276) + 1) + 2, LEN(Overall!L276))),"")</f>
        <v>44805</v>
      </c>
      <c r="O274" s="7">
        <f>IF(Overall!M276&lt;&gt;"",DATEVALUE(MID(Overall!M276, FIND(",", Overall!M276) + 2, FIND(" ", Overall!M276) - FIND(",", Overall!M276) - 1) &amp; " " &amp; MID(Overall!M276, FIND(" ", Overall!M276) + 1, FIND(",", Overall!M276, FIND(" ", Overall!M276)) - FIND(" ", Overall!M276) - 1) &amp; ", " &amp; MID(Overall!M276, FIND(",", Overall!M276, FIND(",",Overall!M276) + 1) + 2, LEN(Overall!M276))),"")</f>
        <v>44834</v>
      </c>
      <c r="P274" s="7">
        <f>IF(Overall!N276&lt;&gt;"",DATEVALUE(MID(Overall!N276, FIND(",", Overall!N276) + 2, FIND(" ", Overall!N276) - FIND(",", Overall!N276) - 1) &amp; " " &amp; MID(Overall!N276, FIND(" ", Overall!N276) + 1, FIND(",", Overall!N276, FIND(" ", Overall!N276)) - FIND(" ", Overall!N276) - 1) &amp; ", " &amp; MID(Overall!N276, FIND(",", Overall!N276, FIND(",",Overall!N276) + 1) + 2, LEN(Overall!N276))),"")</f>
        <v>44530</v>
      </c>
      <c r="Q274" s="7">
        <f>IF(Overall!O276&lt;&gt;"",DATEVALUE(MID(Overall!O276, FIND(",", Overall!O276) + 2, FIND(" ", Overall!O276) - FIND(",", Overall!O276) - 1) &amp; " " &amp; MID(Overall!O276, FIND(" ", Overall!O276) + 1, FIND(",", Overall!O276, FIND(" ", Overall!O276)) - FIND(" ", Overall!O276) - 1) &amp; ", " &amp; MID(Overall!O276, FIND(",", Overall!O276, FIND(",",Overall!O276) + 1) + 2, LEN(Overall!O276))),"")</f>
        <v>44504</v>
      </c>
      <c r="R274" s="5">
        <f t="shared" si="8"/>
        <v>1</v>
      </c>
      <c r="S274" s="10" t="str">
        <f>IF(Overall!$A276&lt;&gt;"",IF(AND(MONTH($N274) &lt;= 1, MONTH($O274) &gt;= 1), IF($R274 &lt;&gt; "", $H274/$R274, ""), ""),"")</f>
        <v/>
      </c>
      <c r="T274" s="10" t="str">
        <f>IF(Overall!$A276&lt;&gt;"",IF(AND(MONTH($N274) &lt;= 2, MONTH($O274) &gt;= 2), IF($R274 &lt;&gt; "", $H274/$R274, ""), ""),"")</f>
        <v/>
      </c>
      <c r="U274" s="10" t="str">
        <f>IF(Overall!$A276&lt;&gt;"",IF(AND(MONTH($N274) &lt;= 3, MONTH($O274) &gt;= 3), IF($R274 &lt;&gt; "", $H274/$R274, ""), ""),"")</f>
        <v/>
      </c>
      <c r="V274" s="10" t="str">
        <f>IF(Overall!$A276&lt;&gt;"",IF(AND(MONTH($N274) &lt;= 4, MONTH($O274) &gt;= 4), IF($R274 &lt;&gt; "", $H274/$R274, ""), ""),"")</f>
        <v/>
      </c>
      <c r="W274" s="10" t="str">
        <f>IF(Overall!$A276&lt;&gt;"",IF(AND(MONTH($N274) &lt;= 5, MONTH($O274) &gt;= 5), IF($R274 &lt;&gt; "", $H274/$R274, ""), ""),"")</f>
        <v/>
      </c>
      <c r="X274" s="10" t="str">
        <f>IF(Overall!$A276&lt;&gt;"",IF(AND(MONTH($N274) &lt;= 6, MONTH($O274) &gt;= 6), IF($R274 &lt;&gt; "", $H274/$R274, ""), ""),"")</f>
        <v/>
      </c>
      <c r="Y274" s="10" t="str">
        <f>IF(Overall!$A276&lt;&gt;"",IF(AND(MONTH($N274) &lt;= 7, MONTH($O274) &gt;= 7 ), IF($R274 &lt;&gt; "", $H274/$R274, ""), ""),"")</f>
        <v/>
      </c>
      <c r="Z274" s="10" t="str">
        <f>IF(Overall!$A276&lt;&gt;"",IF(AND(MONTH($N274) &lt;= 8, MONTH($O274) &gt;= 8), IF($R274 &lt;&gt; "", $H274/$R274, ""), ""),"")</f>
        <v/>
      </c>
      <c r="AA274" s="10">
        <f>IF(Overall!$A276&lt;&gt;"",IF(AND(MONTH($N274) &lt;= 9, MONTH($O274) &gt;= 9), IF($R274 &lt;&gt; "", $H274/$R274, ""), ""),"")</f>
        <v>525000</v>
      </c>
      <c r="AB274" s="10" t="str">
        <f>IF(Overall!$A276&lt;&gt;"",IF(AND(MONTH($N274) &lt;= 10, MONTH($O274) &gt;= 10), IF($R274 &lt;&gt; "", $H274/$R274, ""), ""),"")</f>
        <v/>
      </c>
      <c r="AC274" s="10" t="str">
        <f>IF(Overall!$A276&lt;&gt;"",IF(AND(MONTH($N274) &lt;= 11, MONTH($O274) &gt;= 11), IF($R274 &lt;&gt; "", $H274/$R274, ""), ""),"")</f>
        <v/>
      </c>
      <c r="AD274" s="10" t="str">
        <f>IF(Overall!$A276&lt;&gt;"",IF(AND(MONTH($N274) &lt;= 12, MONTH($O274) &gt;= 12), IF($R274 &lt;&gt; "", $H274/$R274, ""), ""),"")</f>
        <v/>
      </c>
      <c r="AF274" s="10" t="str">
        <f ca="1">IFERROR(IF(AND(NOW()&lt;= EOMONTH(DATE(YEAR($O274),1, 1), 0), Overall!$A276&lt;&gt;"", MONTH($N274) &lt;= 1, MONTH($O274) &gt;= 1), IF($R274 &lt;&gt; "", $H274/$R274, ""), ""), "")</f>
        <v/>
      </c>
      <c r="AG274" s="10" t="str">
        <f ca="1">IFERROR(IF(AND(NOW()&lt;= EOMONTH(DATE(YEAR($O274),2, 1), 0), Overall!$A276&lt;&gt;"", MONTH($N274) &lt;= 2, MONTH($O274) &gt;= 2), IF($R274 &lt;&gt; "", $H274/$R274, ""), ""), "")</f>
        <v/>
      </c>
      <c r="AH274" s="10" t="str">
        <f ca="1">IFERROR(IF(AND(NOW()&lt;= EOMONTH(DATE(YEAR($O274),3, 1), 0), Overall!$A276&lt;&gt;"", MONTH($N274) &lt;= 3, MONTH($O274) &gt;= 3), IF($R274 &lt;&gt; "", $H274/$R274, ""), ""), "")</f>
        <v/>
      </c>
      <c r="AI274" s="10" t="str">
        <f ca="1">IFERROR(IF(AND(NOW()&lt;= EOMONTH(DATE(YEAR($O274),4, 1), 0), Overall!$A276&lt;&gt;"", MONTH($N274) &lt;= 4, MONTH($O274) &gt;= 4), IF($R274 &lt;&gt; "", $H274/$R274, ""), ""), "")</f>
        <v/>
      </c>
      <c r="AJ274" s="10" t="str">
        <f ca="1">IFERROR(IF(AND(NOW()&lt;= EOMONTH(DATE(YEAR($O274),5, 1), 0), Overall!$A276&lt;&gt;"", MONTH($N274) &lt;= 5, MONTH($O274) &gt;= 5), IF($R274 &lt;&gt; "", $H274/$R274, ""), ""), "")</f>
        <v/>
      </c>
      <c r="AK274" s="10" t="str">
        <f ca="1">IFERROR(IF(AND(NOW()&lt;= EOMONTH(DATE(YEAR($O274),6, 1), 0), Overall!$A276&lt;&gt;"", MONTH($N274) &lt;= 6, MONTH($O274) &gt;= 6), IF($R274 &lt;&gt; "", $H274/$R274, ""), ""), "")</f>
        <v/>
      </c>
      <c r="AL274" s="10" t="str">
        <f ca="1">IFERROR(IF(AND(NOW()&lt;= EOMONTH(DATE(YEAR($O274),7, 1), 0), Overall!$A276&lt;&gt;"", MONTH($N274) &lt;= 7, MONTH($O274) &gt;= 7), IF($R274 &lt;&gt; "", $H274/$R274, ""), ""), "")</f>
        <v/>
      </c>
      <c r="AM274" s="10" t="str">
        <f ca="1">IFERROR(IF(AND(NOW()&lt;= EOMONTH(DATE(YEAR($O274),8, 1), 0), Overall!$A276&lt;&gt;"", MONTH($N274) &lt;= 8, MONTH($O274) &gt;= 8), IF($R274 &lt;&gt; "", $H274/$R274, ""), ""), "")</f>
        <v/>
      </c>
      <c r="AN274" s="10" t="str">
        <f ca="1">IFERROR(IF(AND(NOW()&lt;= EOMONTH(DATE(YEAR($O274),9, 1), 0), Overall!$A276&lt;&gt;"", MONTH($N274) &lt;= 9, MONTH($O274) &gt;= 9), IF($R274 &lt;&gt; "", $H274/$R274, ""), ""), "")</f>
        <v/>
      </c>
      <c r="AO274" s="10" t="str">
        <f ca="1">IFERROR(IF(AND(NOW()&lt;= EOMONTH(DATE(YEAR($O274),10, 1), 0), Overall!$A276&lt;&gt;"", MONTH($N274) &lt;= 10, MONTH($O274) &gt;= 10), IF($R274 &lt;&gt; "", $H274/$R274, ""), ""), "")</f>
        <v/>
      </c>
      <c r="AP274" s="10" t="str">
        <f ca="1">IFERROR(IF(AND(NOW()&lt;= EOMONTH(DATE(YEAR($O274),11, 1), 0), Overall!$A276&lt;&gt;"", MONTH($N274) &lt;=11, MONTH($O274) &gt;= 11), IF($R274 &lt;&gt; "", $H274/$R274, ""), ""), "")</f>
        <v/>
      </c>
      <c r="AQ274" s="10" t="str">
        <f ca="1">IFERROR(IF(AND(NOW()&lt;= EOMONTH(DATE(YEAR($O274),12, 1), 0), Overall!$A276&lt;&gt;"", MONTH($N274) &lt;= 12, MONTH($O274) &gt;= 12), IF($R274 &lt;&gt; "", $H274/$R274, ""), ""), "")</f>
        <v/>
      </c>
      <c r="AR274" s="16">
        <f t="shared" ca="1" si="9"/>
        <v>0</v>
      </c>
    </row>
    <row r="275" spans="1:44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6">
        <f>IF(Overall!F277&lt;&gt;"",VALUE(Overall!F277),"")</f>
        <v>525000</v>
      </c>
      <c r="I275" s="6">
        <f>IF(Overall!G277&lt;&gt;"",VALUE(Overall!G277),"")</f>
        <v>62</v>
      </c>
      <c r="J275" s="6">
        <f>IF(Overall!H277&lt;&gt;"",VALUE(Overall!H277),"")</f>
        <v>39</v>
      </c>
      <c r="K275" s="6">
        <f>IF(Overall!I277&lt;&gt;"",VALUE(Overall!I277),"")</f>
        <v>4.8</v>
      </c>
      <c r="L275" s="6">
        <f>IF(Overall!J277&lt;&gt;"",VALUE(Overall!J277),"")</f>
        <v>0.79</v>
      </c>
      <c r="M275" s="6">
        <f>IF(Overall!K277&lt;&gt;"",VALUE(Overall!K277),"")</f>
        <v>4.01</v>
      </c>
      <c r="N275" s="7">
        <f>IF(Overall!L277&lt;&gt;"",DATEVALUE(MID(Overall!L277, FIND(",", Overall!L277) + 2, FIND(" ", Overall!L277) - FIND(",", Overall!L277) - 1) &amp; " " &amp; MID(Overall!L277, FIND(" ", Overall!L277) + 1, FIND(",", Overall!L277, FIND(" ", Overall!L277)) - FIND(" ", Overall!L277) - 1) &amp; ", " &amp; MID(Overall!L277, FIND(",", Overall!L277, FIND(",",Overall!L277) + 1) + 2, LEN(Overall!L277))),"")</f>
        <v>44774</v>
      </c>
      <c r="O275" s="7">
        <f>IF(Overall!M277&lt;&gt;"",DATEVALUE(MID(Overall!M277, FIND(",", Overall!M277) + 2, FIND(" ", Overall!M277) - FIND(",", Overall!M277) - 1) &amp; " " &amp; MID(Overall!M277, FIND(" ", Overall!M277) + 1, FIND(",", Overall!M277, FIND(" ", Overall!M277)) - FIND(" ", Overall!M277) - 1) &amp; ", " &amp; MID(Overall!M277, FIND(",", Overall!M277, FIND(",",Overall!M277) + 1) + 2, LEN(Overall!M277))),"")</f>
        <v>44804</v>
      </c>
      <c r="P275" s="7">
        <f>IF(Overall!N277&lt;&gt;"",DATEVALUE(MID(Overall!N277, FIND(",", Overall!N277) + 2, FIND(" ", Overall!N277) - FIND(",", Overall!N277) - 1) &amp; " " &amp; MID(Overall!N277, FIND(" ", Overall!N277) + 1, FIND(",", Overall!N277, FIND(" ", Overall!N277)) - FIND(" ", Overall!N277) - 1) &amp; ", " &amp; MID(Overall!N277, FIND(",", Overall!N277, FIND(",",Overall!N277) + 1) + 2, LEN(Overall!N277))),"")</f>
        <v>44530</v>
      </c>
      <c r="Q275" s="7">
        <f>IF(Overall!O277&lt;&gt;"",DATEVALUE(MID(Overall!O277, FIND(",", Overall!O277) + 2, FIND(" ", Overall!O277) - FIND(",", Overall!O277) - 1) &amp; " " &amp; MID(Overall!O277, FIND(" ", Overall!O277) + 1, FIND(",", Overall!O277, FIND(" ", Overall!O277)) - FIND(" ", Overall!O277) - 1) &amp; ", " &amp; MID(Overall!O277, FIND(",", Overall!O277, FIND(",",Overall!O277) + 1) + 2, LEN(Overall!O277))),"")</f>
        <v>44504</v>
      </c>
      <c r="R275" s="5">
        <f t="shared" si="8"/>
        <v>1</v>
      </c>
      <c r="S275" s="10" t="str">
        <f>IF(Overall!$A277&lt;&gt;"",IF(AND(MONTH($N275) &lt;= 1, MONTH($O275) &gt;= 1), IF($R275 &lt;&gt; "", $H275/$R275, ""), ""),"")</f>
        <v/>
      </c>
      <c r="T275" s="10" t="str">
        <f>IF(Overall!$A277&lt;&gt;"",IF(AND(MONTH($N275) &lt;= 2, MONTH($O275) &gt;= 2), IF($R275 &lt;&gt; "", $H275/$R275, ""), ""),"")</f>
        <v/>
      </c>
      <c r="U275" s="10" t="str">
        <f>IF(Overall!$A277&lt;&gt;"",IF(AND(MONTH($N275) &lt;= 3, MONTH($O275) &gt;= 3), IF($R275 &lt;&gt; "", $H275/$R275, ""), ""),"")</f>
        <v/>
      </c>
      <c r="V275" s="10" t="str">
        <f>IF(Overall!$A277&lt;&gt;"",IF(AND(MONTH($N275) &lt;= 4, MONTH($O275) &gt;= 4), IF($R275 &lt;&gt; "", $H275/$R275, ""), ""),"")</f>
        <v/>
      </c>
      <c r="W275" s="10" t="str">
        <f>IF(Overall!$A277&lt;&gt;"",IF(AND(MONTH($N275) &lt;= 5, MONTH($O275) &gt;= 5), IF($R275 &lt;&gt; "", $H275/$R275, ""), ""),"")</f>
        <v/>
      </c>
      <c r="X275" s="10" t="str">
        <f>IF(Overall!$A277&lt;&gt;"",IF(AND(MONTH($N275) &lt;= 6, MONTH($O275) &gt;= 6), IF($R275 &lt;&gt; "", $H275/$R275, ""), ""),"")</f>
        <v/>
      </c>
      <c r="Y275" s="10" t="str">
        <f>IF(Overall!$A277&lt;&gt;"",IF(AND(MONTH($N275) &lt;= 7, MONTH($O275) &gt;= 7 ), IF($R275 &lt;&gt; "", $H275/$R275, ""), ""),"")</f>
        <v/>
      </c>
      <c r="Z275" s="10">
        <f>IF(Overall!$A277&lt;&gt;"",IF(AND(MONTH($N275) &lt;= 8, MONTH($O275) &gt;= 8), IF($R275 &lt;&gt; "", $H275/$R275, ""), ""),"")</f>
        <v>525000</v>
      </c>
      <c r="AA275" s="10" t="str">
        <f>IF(Overall!$A277&lt;&gt;"",IF(AND(MONTH($N275) &lt;= 9, MONTH($O275) &gt;= 9), IF($R275 &lt;&gt; "", $H275/$R275, ""), ""),"")</f>
        <v/>
      </c>
      <c r="AB275" s="10" t="str">
        <f>IF(Overall!$A277&lt;&gt;"",IF(AND(MONTH($N275) &lt;= 10, MONTH($O275) &gt;= 10), IF($R275 &lt;&gt; "", $H275/$R275, ""), ""),"")</f>
        <v/>
      </c>
      <c r="AC275" s="10" t="str">
        <f>IF(Overall!$A277&lt;&gt;"",IF(AND(MONTH($N275) &lt;= 11, MONTH($O275) &gt;= 11), IF($R275 &lt;&gt; "", $H275/$R275, ""), ""),"")</f>
        <v/>
      </c>
      <c r="AD275" s="10" t="str">
        <f>IF(Overall!$A277&lt;&gt;"",IF(AND(MONTH($N275) &lt;= 12, MONTH($O275) &gt;= 12), IF($R275 &lt;&gt; "", $H275/$R275, ""), ""),"")</f>
        <v/>
      </c>
      <c r="AF275" s="10" t="str">
        <f ca="1">IFERROR(IF(AND(NOW()&lt;= EOMONTH(DATE(YEAR($O275),1, 1), 0), Overall!$A277&lt;&gt;"", MONTH($N275) &lt;= 1, MONTH($O275) &gt;= 1), IF($R275 &lt;&gt; "", $H275/$R275, ""), ""), "")</f>
        <v/>
      </c>
      <c r="AG275" s="10" t="str">
        <f ca="1">IFERROR(IF(AND(NOW()&lt;= EOMONTH(DATE(YEAR($O275),2, 1), 0), Overall!$A277&lt;&gt;"", MONTH($N275) &lt;= 2, MONTH($O275) &gt;= 2), IF($R275 &lt;&gt; "", $H275/$R275, ""), ""), "")</f>
        <v/>
      </c>
      <c r="AH275" s="10" t="str">
        <f ca="1">IFERROR(IF(AND(NOW()&lt;= EOMONTH(DATE(YEAR($O275),3, 1), 0), Overall!$A277&lt;&gt;"", MONTH($N275) &lt;= 3, MONTH($O275) &gt;= 3), IF($R275 &lt;&gt; "", $H275/$R275, ""), ""), "")</f>
        <v/>
      </c>
      <c r="AI275" s="10" t="str">
        <f ca="1">IFERROR(IF(AND(NOW()&lt;= EOMONTH(DATE(YEAR($O275),4, 1), 0), Overall!$A277&lt;&gt;"", MONTH($N275) &lt;= 4, MONTH($O275) &gt;= 4), IF($R275 &lt;&gt; "", $H275/$R275, ""), ""), "")</f>
        <v/>
      </c>
      <c r="AJ275" s="10" t="str">
        <f ca="1">IFERROR(IF(AND(NOW()&lt;= EOMONTH(DATE(YEAR($O275),5, 1), 0), Overall!$A277&lt;&gt;"", MONTH($N275) &lt;= 5, MONTH($O275) &gt;= 5), IF($R275 &lt;&gt; "", $H275/$R275, ""), ""), "")</f>
        <v/>
      </c>
      <c r="AK275" s="10" t="str">
        <f ca="1">IFERROR(IF(AND(NOW()&lt;= EOMONTH(DATE(YEAR($O275),6, 1), 0), Overall!$A277&lt;&gt;"", MONTH($N275) &lt;= 6, MONTH($O275) &gt;= 6), IF($R275 &lt;&gt; "", $H275/$R275, ""), ""), "")</f>
        <v/>
      </c>
      <c r="AL275" s="10" t="str">
        <f ca="1">IFERROR(IF(AND(NOW()&lt;= EOMONTH(DATE(YEAR($O275),7, 1), 0), Overall!$A277&lt;&gt;"", MONTH($N275) &lt;= 7, MONTH($O275) &gt;= 7), IF($R275 &lt;&gt; "", $H275/$R275, ""), ""), "")</f>
        <v/>
      </c>
      <c r="AM275" s="10" t="str">
        <f ca="1">IFERROR(IF(AND(NOW()&lt;= EOMONTH(DATE(YEAR($O275),8, 1), 0), Overall!$A277&lt;&gt;"", MONTH($N275) &lt;= 8, MONTH($O275) &gt;= 8), IF($R275 &lt;&gt; "", $H275/$R275, ""), ""), "")</f>
        <v/>
      </c>
      <c r="AN275" s="10" t="str">
        <f ca="1">IFERROR(IF(AND(NOW()&lt;= EOMONTH(DATE(YEAR($O275),9, 1), 0), Overall!$A277&lt;&gt;"", MONTH($N275) &lt;= 9, MONTH($O275) &gt;= 9), IF($R275 &lt;&gt; "", $H275/$R275, ""), ""), "")</f>
        <v/>
      </c>
      <c r="AO275" s="10" t="str">
        <f ca="1">IFERROR(IF(AND(NOW()&lt;= EOMONTH(DATE(YEAR($O275),10, 1), 0), Overall!$A277&lt;&gt;"", MONTH($N275) &lt;= 10, MONTH($O275) &gt;= 10), IF($R275 &lt;&gt; "", $H275/$R275, ""), ""), "")</f>
        <v/>
      </c>
      <c r="AP275" s="10" t="str">
        <f ca="1">IFERROR(IF(AND(NOW()&lt;= EOMONTH(DATE(YEAR($O275),11, 1), 0), Overall!$A277&lt;&gt;"", MONTH($N275) &lt;=11, MONTH($O275) &gt;= 11), IF($R275 &lt;&gt; "", $H275/$R275, ""), ""), "")</f>
        <v/>
      </c>
      <c r="AQ275" s="10" t="str">
        <f ca="1">IFERROR(IF(AND(NOW()&lt;= EOMONTH(DATE(YEAR($O275),12, 1), 0), Overall!$A277&lt;&gt;"", MONTH($N275) &lt;= 12, MONTH($O275) &gt;= 12), IF($R275 &lt;&gt; "", $H275/$R275, ""), ""), "")</f>
        <v/>
      </c>
      <c r="AR275" s="16">
        <f t="shared" ca="1" si="9"/>
        <v>0</v>
      </c>
    </row>
    <row r="276" spans="1:44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6">
        <f>IF(Overall!F278&lt;&gt;"",VALUE(Overall!F278),"")</f>
        <v>900000</v>
      </c>
      <c r="I276" s="6">
        <f>IF(Overall!G278&lt;&gt;"",VALUE(Overall!G278),"")</f>
        <v>62</v>
      </c>
      <c r="J276" s="6">
        <f>IF(Overall!H278&lt;&gt;"",VALUE(Overall!H278),"")</f>
        <v>40</v>
      </c>
      <c r="K276" s="6">
        <f>IF(Overall!I278&lt;&gt;"",VALUE(Overall!I278),"")</f>
        <v>4.83</v>
      </c>
      <c r="L276" s="6">
        <f>IF(Overall!J278&lt;&gt;"",VALUE(Overall!J278),"")</f>
        <v>0.84</v>
      </c>
      <c r="M276" s="6">
        <f>IF(Overall!K278&lt;&gt;"",VALUE(Overall!K278),"")</f>
        <v>3.99</v>
      </c>
      <c r="N276" s="7">
        <f>IF(Overall!L278&lt;&gt;"",DATEVALUE(MID(Overall!L278, FIND(",", Overall!L278) + 2, FIND(" ", Overall!L278) - FIND(",", Overall!L278) - 1) &amp; " " &amp; MID(Overall!L278, FIND(" ", Overall!L278) + 1, FIND(",", Overall!L278, FIND(" ", Overall!L278)) - FIND(" ", Overall!L278) - 1) &amp; ", " &amp; MID(Overall!L278, FIND(",", Overall!L278, FIND(",",Overall!L278) + 1) + 2, LEN(Overall!L278))),"")</f>
        <v>44743</v>
      </c>
      <c r="O276" s="7">
        <f>IF(Overall!M278&lt;&gt;"",DATEVALUE(MID(Overall!M278, FIND(",", Overall!M278) + 2, FIND(" ", Overall!M278) - FIND(",", Overall!M278) - 1) &amp; " " &amp; MID(Overall!M278, FIND(" ", Overall!M278) + 1, FIND(",", Overall!M278, FIND(" ", Overall!M278)) - FIND(" ", Overall!M278) - 1) &amp; ", " &amp; MID(Overall!M278, FIND(",", Overall!M278, FIND(",",Overall!M278) + 1) + 2, LEN(Overall!M278))),"")</f>
        <v>44834</v>
      </c>
      <c r="P276" s="7">
        <f>IF(Overall!N278&lt;&gt;"",DATEVALUE(MID(Overall!N278, FIND(",", Overall!N278) + 2, FIND(" ", Overall!N278) - FIND(",", Overall!N278) - 1) &amp; " " &amp; MID(Overall!N278, FIND(" ", Overall!N278) + 1, FIND(",", Overall!N278, FIND(" ", Overall!N278)) - FIND(" ", Overall!N278) - 1) &amp; ", " &amp; MID(Overall!N278, FIND(",", Overall!N278, FIND(",",Overall!N278) + 1) + 2, LEN(Overall!N278))),"")</f>
        <v>44531</v>
      </c>
      <c r="Q276" s="7">
        <f>IF(Overall!O278&lt;&gt;"",DATEVALUE(MID(Overall!O278, FIND(",", Overall!O278) + 2, FIND(" ", Overall!O278) - FIND(",", Overall!O278) - 1) &amp; " " &amp; MID(Overall!O278, FIND(" ", Overall!O278) + 1, FIND(",", Overall!O278, FIND(" ", Overall!O278)) - FIND(" ", Overall!O278) - 1) &amp; ", " &amp; MID(Overall!O278, FIND(",", Overall!O278, FIND(",",Overall!O278) + 1) + 2, LEN(Overall!O278))),"")</f>
        <v>44505</v>
      </c>
      <c r="R276" s="5">
        <f t="shared" si="8"/>
        <v>3</v>
      </c>
      <c r="S276" s="10" t="str">
        <f>IF(Overall!$A278&lt;&gt;"",IF(AND(MONTH($N276) &lt;= 1, MONTH($O276) &gt;= 1), IF($R276 &lt;&gt; "", $H276/$R276, ""), ""),"")</f>
        <v/>
      </c>
      <c r="T276" s="10" t="str">
        <f>IF(Overall!$A278&lt;&gt;"",IF(AND(MONTH($N276) &lt;= 2, MONTH($O276) &gt;= 2), IF($R276 &lt;&gt; "", $H276/$R276, ""), ""),"")</f>
        <v/>
      </c>
      <c r="U276" s="10" t="str">
        <f>IF(Overall!$A278&lt;&gt;"",IF(AND(MONTH($N276) &lt;= 3, MONTH($O276) &gt;= 3), IF($R276 &lt;&gt; "", $H276/$R276, ""), ""),"")</f>
        <v/>
      </c>
      <c r="V276" s="10" t="str">
        <f>IF(Overall!$A278&lt;&gt;"",IF(AND(MONTH($N276) &lt;= 4, MONTH($O276) &gt;= 4), IF($R276 &lt;&gt; "", $H276/$R276, ""), ""),"")</f>
        <v/>
      </c>
      <c r="W276" s="10" t="str">
        <f>IF(Overall!$A278&lt;&gt;"",IF(AND(MONTH($N276) &lt;= 5, MONTH($O276) &gt;= 5), IF($R276 &lt;&gt; "", $H276/$R276, ""), ""),"")</f>
        <v/>
      </c>
      <c r="X276" s="10" t="str">
        <f>IF(Overall!$A278&lt;&gt;"",IF(AND(MONTH($N276) &lt;= 6, MONTH($O276) &gt;= 6), IF($R276 &lt;&gt; "", $H276/$R276, ""), ""),"")</f>
        <v/>
      </c>
      <c r="Y276" s="10">
        <f>IF(Overall!$A278&lt;&gt;"",IF(AND(MONTH($N276) &lt;= 7, MONTH($O276) &gt;= 7 ), IF($R276 &lt;&gt; "", $H276/$R276, ""), ""),"")</f>
        <v>300000</v>
      </c>
      <c r="Z276" s="10">
        <f>IF(Overall!$A278&lt;&gt;"",IF(AND(MONTH($N276) &lt;= 8, MONTH($O276) &gt;= 8), IF($R276 &lt;&gt; "", $H276/$R276, ""), ""),"")</f>
        <v>300000</v>
      </c>
      <c r="AA276" s="10">
        <f>IF(Overall!$A278&lt;&gt;"",IF(AND(MONTH($N276) &lt;= 9, MONTH($O276) &gt;= 9), IF($R276 &lt;&gt; "", $H276/$R276, ""), ""),"")</f>
        <v>300000</v>
      </c>
      <c r="AB276" s="10" t="str">
        <f>IF(Overall!$A278&lt;&gt;"",IF(AND(MONTH($N276) &lt;= 10, MONTH($O276) &gt;= 10), IF($R276 &lt;&gt; "", $H276/$R276, ""), ""),"")</f>
        <v/>
      </c>
      <c r="AC276" s="10" t="str">
        <f>IF(Overall!$A278&lt;&gt;"",IF(AND(MONTH($N276) &lt;= 11, MONTH($O276) &gt;= 11), IF($R276 &lt;&gt; "", $H276/$R276, ""), ""),"")</f>
        <v/>
      </c>
      <c r="AD276" s="10" t="str">
        <f>IF(Overall!$A278&lt;&gt;"",IF(AND(MONTH($N276) &lt;= 12, MONTH($O276) &gt;= 12), IF($R276 &lt;&gt; "", $H276/$R276, ""), ""),"")</f>
        <v/>
      </c>
      <c r="AF276" s="10" t="str">
        <f ca="1">IFERROR(IF(AND(NOW()&lt;= EOMONTH(DATE(YEAR($O276),1, 1), 0), Overall!$A278&lt;&gt;"", MONTH($N276) &lt;= 1, MONTH($O276) &gt;= 1), IF($R276 &lt;&gt; "", $H276/$R276, ""), ""), "")</f>
        <v/>
      </c>
      <c r="AG276" s="10" t="str">
        <f ca="1">IFERROR(IF(AND(NOW()&lt;= EOMONTH(DATE(YEAR($O276),2, 1), 0), Overall!$A278&lt;&gt;"", MONTH($N276) &lt;= 2, MONTH($O276) &gt;= 2), IF($R276 &lt;&gt; "", $H276/$R276, ""), ""), "")</f>
        <v/>
      </c>
      <c r="AH276" s="10" t="str">
        <f ca="1">IFERROR(IF(AND(NOW()&lt;= EOMONTH(DATE(YEAR($O276),3, 1), 0), Overall!$A278&lt;&gt;"", MONTH($N276) &lt;= 3, MONTH($O276) &gt;= 3), IF($R276 &lt;&gt; "", $H276/$R276, ""), ""), "")</f>
        <v/>
      </c>
      <c r="AI276" s="10" t="str">
        <f ca="1">IFERROR(IF(AND(NOW()&lt;= EOMONTH(DATE(YEAR($O276),4, 1), 0), Overall!$A278&lt;&gt;"", MONTH($N276) &lt;= 4, MONTH($O276) &gt;= 4), IF($R276 &lt;&gt; "", $H276/$R276, ""), ""), "")</f>
        <v/>
      </c>
      <c r="AJ276" s="10" t="str">
        <f ca="1">IFERROR(IF(AND(NOW()&lt;= EOMONTH(DATE(YEAR($O276),5, 1), 0), Overall!$A278&lt;&gt;"", MONTH($N276) &lt;= 5, MONTH($O276) &gt;= 5), IF($R276 &lt;&gt; "", $H276/$R276, ""), ""), "")</f>
        <v/>
      </c>
      <c r="AK276" s="10" t="str">
        <f ca="1">IFERROR(IF(AND(NOW()&lt;= EOMONTH(DATE(YEAR($O276),6, 1), 0), Overall!$A278&lt;&gt;"", MONTH($N276) &lt;= 6, MONTH($O276) &gt;= 6), IF($R276 &lt;&gt; "", $H276/$R276, ""), ""), "")</f>
        <v/>
      </c>
      <c r="AL276" s="10" t="str">
        <f ca="1">IFERROR(IF(AND(NOW()&lt;= EOMONTH(DATE(YEAR($O276),7, 1), 0), Overall!$A278&lt;&gt;"", MONTH($N276) &lt;= 7, MONTH($O276) &gt;= 7), IF($R276 &lt;&gt; "", $H276/$R276, ""), ""), "")</f>
        <v/>
      </c>
      <c r="AM276" s="10" t="str">
        <f ca="1">IFERROR(IF(AND(NOW()&lt;= EOMONTH(DATE(YEAR($O276),8, 1), 0), Overall!$A278&lt;&gt;"", MONTH($N276) &lt;= 8, MONTH($O276) &gt;= 8), IF($R276 &lt;&gt; "", $H276/$R276, ""), ""), "")</f>
        <v/>
      </c>
      <c r="AN276" s="10" t="str">
        <f ca="1">IFERROR(IF(AND(NOW()&lt;= EOMONTH(DATE(YEAR($O276),9, 1), 0), Overall!$A278&lt;&gt;"", MONTH($N276) &lt;= 9, MONTH($O276) &gt;= 9), IF($R276 &lt;&gt; "", $H276/$R276, ""), ""), "")</f>
        <v/>
      </c>
      <c r="AO276" s="10" t="str">
        <f ca="1">IFERROR(IF(AND(NOW()&lt;= EOMONTH(DATE(YEAR($O276),10, 1), 0), Overall!$A278&lt;&gt;"", MONTH($N276) &lt;= 10, MONTH($O276) &gt;= 10), IF($R276 &lt;&gt; "", $H276/$R276, ""), ""), "")</f>
        <v/>
      </c>
      <c r="AP276" s="10" t="str">
        <f ca="1">IFERROR(IF(AND(NOW()&lt;= EOMONTH(DATE(YEAR($O276),11, 1), 0), Overall!$A278&lt;&gt;"", MONTH($N276) &lt;=11, MONTH($O276) &gt;= 11), IF($R276 &lt;&gt; "", $H276/$R276, ""), ""), "")</f>
        <v/>
      </c>
      <c r="AQ276" s="10" t="str">
        <f ca="1">IFERROR(IF(AND(NOW()&lt;= EOMONTH(DATE(YEAR($O276),12, 1), 0), Overall!$A278&lt;&gt;"", MONTH($N276) &lt;= 12, MONTH($O276) &gt;= 12), IF($R276 &lt;&gt; "", $H276/$R276, ""), ""), "")</f>
        <v/>
      </c>
      <c r="AR276" s="16">
        <f t="shared" ca="1" si="9"/>
        <v>0</v>
      </c>
    </row>
    <row r="277" spans="1:44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6">
        <f>IF(Overall!F279&lt;&gt;"",VALUE(Overall!F279),"")</f>
        <v>525000</v>
      </c>
      <c r="I277" s="6">
        <f>IF(Overall!G279&lt;&gt;"",VALUE(Overall!G279),"")</f>
        <v>61</v>
      </c>
      <c r="J277" s="6">
        <f>IF(Overall!H279&lt;&gt;"",VALUE(Overall!H279),"")</f>
        <v>40</v>
      </c>
      <c r="K277" s="6">
        <f>IF(Overall!I279&lt;&gt;"",VALUE(Overall!I279),"")</f>
        <v>4.0599999999999996</v>
      </c>
      <c r="L277" s="6">
        <f>IF(Overall!J279&lt;&gt;"",VALUE(Overall!J279),"")</f>
        <v>0.62</v>
      </c>
      <c r="M277" s="6">
        <f>IF(Overall!K279&lt;&gt;"",VALUE(Overall!K279),"")</f>
        <v>3.44</v>
      </c>
      <c r="N277" s="7">
        <f>IF(Overall!L279&lt;&gt;"",DATEVALUE(MID(Overall!L279, FIND(",", Overall!L279) + 2, FIND(" ", Overall!L279) - FIND(",", Overall!L279) - 1) &amp; " " &amp; MID(Overall!L279, FIND(" ", Overall!L279) + 1, FIND(",", Overall!L279, FIND(" ", Overall!L279)) - FIND(" ", Overall!L279) - 1) &amp; ", " &amp; MID(Overall!L279, FIND(",", Overall!L279, FIND(",",Overall!L279) + 1) + 2, LEN(Overall!L279))),"")</f>
        <v>44743</v>
      </c>
      <c r="O277" s="7">
        <f>IF(Overall!M279&lt;&gt;"",DATEVALUE(MID(Overall!M279, FIND(",", Overall!M279) + 2, FIND(" ", Overall!M279) - FIND(",", Overall!M279) - 1) &amp; " " &amp; MID(Overall!M279, FIND(" ", Overall!M279) + 1, FIND(",", Overall!M279, FIND(" ", Overall!M279)) - FIND(" ", Overall!M279) - 1) &amp; ", " &amp; MID(Overall!M279, FIND(",", Overall!M279, FIND(",",Overall!M279) + 1) + 2, LEN(Overall!M279))),"")</f>
        <v>44773</v>
      </c>
      <c r="P277" s="7">
        <f>IF(Overall!N279&lt;&gt;"",DATEVALUE(MID(Overall!N279, FIND(",", Overall!N279) + 2, FIND(" ", Overall!N279) - FIND(",", Overall!N279) - 1) &amp; " " &amp; MID(Overall!N279, FIND(" ", Overall!N279) + 1, FIND(",", Overall!N279, FIND(" ", Overall!N279)) - FIND(" ", Overall!N279) - 1) &amp; ", " &amp; MID(Overall!N279, FIND(",", Overall!N279, FIND(",",Overall!N279) + 1) + 2, LEN(Overall!N279))),"")</f>
        <v>44531</v>
      </c>
      <c r="Q277" s="7">
        <f>IF(Overall!O279&lt;&gt;"",DATEVALUE(MID(Overall!O279, FIND(",", Overall!O279) + 2, FIND(" ", Overall!O279) - FIND(",", Overall!O279) - 1) &amp; " " &amp; MID(Overall!O279, FIND(" ", Overall!O279) + 1, FIND(",", Overall!O279, FIND(" ", Overall!O279)) - FIND(" ", Overall!O279) - 1) &amp; ", " &amp; MID(Overall!O279, FIND(",", Overall!O279, FIND(",",Overall!O279) + 1) + 2, LEN(Overall!O279))),"")</f>
        <v>44505</v>
      </c>
      <c r="R277" s="5">
        <f t="shared" si="8"/>
        <v>1</v>
      </c>
      <c r="S277" s="10" t="str">
        <f>IF(Overall!$A279&lt;&gt;"",IF(AND(MONTH($N277) &lt;= 1, MONTH($O277) &gt;= 1), IF($R277 &lt;&gt; "", $H277/$R277, ""), ""),"")</f>
        <v/>
      </c>
      <c r="T277" s="10" t="str">
        <f>IF(Overall!$A279&lt;&gt;"",IF(AND(MONTH($N277) &lt;= 2, MONTH($O277) &gt;= 2), IF($R277 &lt;&gt; "", $H277/$R277, ""), ""),"")</f>
        <v/>
      </c>
      <c r="U277" s="10" t="str">
        <f>IF(Overall!$A279&lt;&gt;"",IF(AND(MONTH($N277) &lt;= 3, MONTH($O277) &gt;= 3), IF($R277 &lt;&gt; "", $H277/$R277, ""), ""),"")</f>
        <v/>
      </c>
      <c r="V277" s="10" t="str">
        <f>IF(Overall!$A279&lt;&gt;"",IF(AND(MONTH($N277) &lt;= 4, MONTH($O277) &gt;= 4), IF($R277 &lt;&gt; "", $H277/$R277, ""), ""),"")</f>
        <v/>
      </c>
      <c r="W277" s="10" t="str">
        <f>IF(Overall!$A279&lt;&gt;"",IF(AND(MONTH($N277) &lt;= 5, MONTH($O277) &gt;= 5), IF($R277 &lt;&gt; "", $H277/$R277, ""), ""),"")</f>
        <v/>
      </c>
      <c r="X277" s="10" t="str">
        <f>IF(Overall!$A279&lt;&gt;"",IF(AND(MONTH($N277) &lt;= 6, MONTH($O277) &gt;= 6), IF($R277 &lt;&gt; "", $H277/$R277, ""), ""),"")</f>
        <v/>
      </c>
      <c r="Y277" s="10">
        <f>IF(Overall!$A279&lt;&gt;"",IF(AND(MONTH($N277) &lt;= 7, MONTH($O277) &gt;= 7 ), IF($R277 &lt;&gt; "", $H277/$R277, ""), ""),"")</f>
        <v>525000</v>
      </c>
      <c r="Z277" s="10" t="str">
        <f>IF(Overall!$A279&lt;&gt;"",IF(AND(MONTH($N277) &lt;= 8, MONTH($O277) &gt;= 8), IF($R277 &lt;&gt; "", $H277/$R277, ""), ""),"")</f>
        <v/>
      </c>
      <c r="AA277" s="10" t="str">
        <f>IF(Overall!$A279&lt;&gt;"",IF(AND(MONTH($N277) &lt;= 9, MONTH($O277) &gt;= 9), IF($R277 &lt;&gt; "", $H277/$R277, ""), ""),"")</f>
        <v/>
      </c>
      <c r="AB277" s="10" t="str">
        <f>IF(Overall!$A279&lt;&gt;"",IF(AND(MONTH($N277) &lt;= 10, MONTH($O277) &gt;= 10), IF($R277 &lt;&gt; "", $H277/$R277, ""), ""),"")</f>
        <v/>
      </c>
      <c r="AC277" s="10" t="str">
        <f>IF(Overall!$A279&lt;&gt;"",IF(AND(MONTH($N277) &lt;= 11, MONTH($O277) &gt;= 11), IF($R277 &lt;&gt; "", $H277/$R277, ""), ""),"")</f>
        <v/>
      </c>
      <c r="AD277" s="10" t="str">
        <f>IF(Overall!$A279&lt;&gt;"",IF(AND(MONTH($N277) &lt;= 12, MONTH($O277) &gt;= 12), IF($R277 &lt;&gt; "", $H277/$R277, ""), ""),"")</f>
        <v/>
      </c>
      <c r="AF277" s="10" t="str">
        <f ca="1">IFERROR(IF(AND(NOW()&lt;= EOMONTH(DATE(YEAR($O277),1, 1), 0), Overall!$A279&lt;&gt;"", MONTH($N277) &lt;= 1, MONTH($O277) &gt;= 1), IF($R277 &lt;&gt; "", $H277/$R277, ""), ""), "")</f>
        <v/>
      </c>
      <c r="AG277" s="10" t="str">
        <f ca="1">IFERROR(IF(AND(NOW()&lt;= EOMONTH(DATE(YEAR($O277),2, 1), 0), Overall!$A279&lt;&gt;"", MONTH($N277) &lt;= 2, MONTH($O277) &gt;= 2), IF($R277 &lt;&gt; "", $H277/$R277, ""), ""), "")</f>
        <v/>
      </c>
      <c r="AH277" s="10" t="str">
        <f ca="1">IFERROR(IF(AND(NOW()&lt;= EOMONTH(DATE(YEAR($O277),3, 1), 0), Overall!$A279&lt;&gt;"", MONTH($N277) &lt;= 3, MONTH($O277) &gt;= 3), IF($R277 &lt;&gt; "", $H277/$R277, ""), ""), "")</f>
        <v/>
      </c>
      <c r="AI277" s="10" t="str">
        <f ca="1">IFERROR(IF(AND(NOW()&lt;= EOMONTH(DATE(YEAR($O277),4, 1), 0), Overall!$A279&lt;&gt;"", MONTH($N277) &lt;= 4, MONTH($O277) &gt;= 4), IF($R277 &lt;&gt; "", $H277/$R277, ""), ""), "")</f>
        <v/>
      </c>
      <c r="AJ277" s="10" t="str">
        <f ca="1">IFERROR(IF(AND(NOW()&lt;= EOMONTH(DATE(YEAR($O277),5, 1), 0), Overall!$A279&lt;&gt;"", MONTH($N277) &lt;= 5, MONTH($O277) &gt;= 5), IF($R277 &lt;&gt; "", $H277/$R277, ""), ""), "")</f>
        <v/>
      </c>
      <c r="AK277" s="10" t="str">
        <f ca="1">IFERROR(IF(AND(NOW()&lt;= EOMONTH(DATE(YEAR($O277),6, 1), 0), Overall!$A279&lt;&gt;"", MONTH($N277) &lt;= 6, MONTH($O277) &gt;= 6), IF($R277 &lt;&gt; "", $H277/$R277, ""), ""), "")</f>
        <v/>
      </c>
      <c r="AL277" s="10" t="str">
        <f ca="1">IFERROR(IF(AND(NOW()&lt;= EOMONTH(DATE(YEAR($O277),7, 1), 0), Overall!$A279&lt;&gt;"", MONTH($N277) &lt;= 7, MONTH($O277) &gt;= 7), IF($R277 &lt;&gt; "", $H277/$R277, ""), ""), "")</f>
        <v/>
      </c>
      <c r="AM277" s="10" t="str">
        <f ca="1">IFERROR(IF(AND(NOW()&lt;= EOMONTH(DATE(YEAR($O277),8, 1), 0), Overall!$A279&lt;&gt;"", MONTH($N277) &lt;= 8, MONTH($O277) &gt;= 8), IF($R277 &lt;&gt; "", $H277/$R277, ""), ""), "")</f>
        <v/>
      </c>
      <c r="AN277" s="10" t="str">
        <f ca="1">IFERROR(IF(AND(NOW()&lt;= EOMONTH(DATE(YEAR($O277),9, 1), 0), Overall!$A279&lt;&gt;"", MONTH($N277) &lt;= 9, MONTH($O277) &gt;= 9), IF($R277 &lt;&gt; "", $H277/$R277, ""), ""), "")</f>
        <v/>
      </c>
      <c r="AO277" s="10" t="str">
        <f ca="1">IFERROR(IF(AND(NOW()&lt;= EOMONTH(DATE(YEAR($O277),10, 1), 0), Overall!$A279&lt;&gt;"", MONTH($N277) &lt;= 10, MONTH($O277) &gt;= 10), IF($R277 &lt;&gt; "", $H277/$R277, ""), ""), "")</f>
        <v/>
      </c>
      <c r="AP277" s="10" t="str">
        <f ca="1">IFERROR(IF(AND(NOW()&lt;= EOMONTH(DATE(YEAR($O277),11, 1), 0), Overall!$A279&lt;&gt;"", MONTH($N277) &lt;=11, MONTH($O277) &gt;= 11), IF($R277 &lt;&gt; "", $H277/$R277, ""), ""), "")</f>
        <v/>
      </c>
      <c r="AQ277" s="10" t="str">
        <f ca="1">IFERROR(IF(AND(NOW()&lt;= EOMONTH(DATE(YEAR($O277),12, 1), 0), Overall!$A279&lt;&gt;"", MONTH($N277) &lt;= 12, MONTH($O277) &gt;= 12), IF($R277 &lt;&gt; "", $H277/$R277, ""), ""), "")</f>
        <v/>
      </c>
      <c r="AR277" s="16">
        <f t="shared" ca="1" si="9"/>
        <v>0</v>
      </c>
    </row>
    <row r="278" spans="1:44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6">
        <f>IF(Overall!F280&lt;&gt;"",VALUE(Overall!F280),"")</f>
        <v>900000</v>
      </c>
      <c r="I278" s="6">
        <f>IF(Overall!G280&lt;&gt;"",VALUE(Overall!G280),"")</f>
        <v>62</v>
      </c>
      <c r="J278" s="6">
        <f>IF(Overall!H280&lt;&gt;"",VALUE(Overall!H280),"")</f>
        <v>40</v>
      </c>
      <c r="K278" s="6">
        <f>IF(Overall!I280&lt;&gt;"",VALUE(Overall!I280),"")</f>
        <v>5</v>
      </c>
      <c r="L278" s="6">
        <f>IF(Overall!J280&lt;&gt;"",VALUE(Overall!J280),"")</f>
        <v>1</v>
      </c>
      <c r="M278" s="6">
        <f>IF(Overall!K280&lt;&gt;"",VALUE(Overall!K280),"")</f>
        <v>4</v>
      </c>
      <c r="N278" s="7">
        <f>IF(Overall!L280&lt;&gt;"",DATEVALUE(MID(Overall!L280, FIND(",", Overall!L280) + 2, FIND(" ", Overall!L280) - FIND(",", Overall!L280) - 1) &amp; " " &amp; MID(Overall!L280, FIND(" ", Overall!L280) + 1, FIND(",", Overall!L280, FIND(" ", Overall!L280)) - FIND(" ", Overall!L280) - 1) &amp; ", " &amp; MID(Overall!L280, FIND(",", Overall!L280, FIND(",",Overall!L280) + 1) + 2, LEN(Overall!L280))),"")</f>
        <v>44743</v>
      </c>
      <c r="O278" s="7">
        <f>IF(Overall!M280&lt;&gt;"",DATEVALUE(MID(Overall!M280, FIND(",", Overall!M280) + 2, FIND(" ", Overall!M280) - FIND(",", Overall!M280) - 1) &amp; " " &amp; MID(Overall!M280, FIND(" ", Overall!M280) + 1, FIND(",", Overall!M280, FIND(" ", Overall!M280)) - FIND(" ", Overall!M280) - 1) &amp; ", " &amp; MID(Overall!M280, FIND(",", Overall!M280, FIND(",",Overall!M280) + 1) + 2, LEN(Overall!M280))),"")</f>
        <v>44834</v>
      </c>
      <c r="P278" s="7">
        <f>IF(Overall!N280&lt;&gt;"",DATEVALUE(MID(Overall!N280, FIND(",", Overall!N280) + 2, FIND(" ", Overall!N280) - FIND(",", Overall!N280) - 1) &amp; " " &amp; MID(Overall!N280, FIND(" ", Overall!N280) + 1, FIND(",", Overall!N280, FIND(" ", Overall!N280)) - FIND(" ", Overall!N280) - 1) &amp; ", " &amp; MID(Overall!N280, FIND(",", Overall!N280, FIND(",",Overall!N280) + 1) + 2, LEN(Overall!N280))),"")</f>
        <v>44531</v>
      </c>
      <c r="Q278" s="7">
        <f>IF(Overall!O280&lt;&gt;"",DATEVALUE(MID(Overall!O280, FIND(",", Overall!O280) + 2, FIND(" ", Overall!O280) - FIND(",", Overall!O280) - 1) &amp; " " &amp; MID(Overall!O280, FIND(" ", Overall!O280) + 1, FIND(",", Overall!O280, FIND(" ", Overall!O280)) - FIND(" ", Overall!O280) - 1) &amp; ", " &amp; MID(Overall!O280, FIND(",", Overall!O280, FIND(",",Overall!O280) + 1) + 2, LEN(Overall!O280))),"")</f>
        <v>44505</v>
      </c>
      <c r="R278" s="5">
        <f t="shared" si="8"/>
        <v>3</v>
      </c>
      <c r="S278" s="10" t="str">
        <f>IF(Overall!$A280&lt;&gt;"",IF(AND(MONTH($N278) &lt;= 1, MONTH($O278) &gt;= 1), IF($R278 &lt;&gt; "", $H278/$R278, ""), ""),"")</f>
        <v/>
      </c>
      <c r="T278" s="10" t="str">
        <f>IF(Overall!$A280&lt;&gt;"",IF(AND(MONTH($N278) &lt;= 2, MONTH($O278) &gt;= 2), IF($R278 &lt;&gt; "", $H278/$R278, ""), ""),"")</f>
        <v/>
      </c>
      <c r="U278" s="10" t="str">
        <f>IF(Overall!$A280&lt;&gt;"",IF(AND(MONTH($N278) &lt;= 3, MONTH($O278) &gt;= 3), IF($R278 &lt;&gt; "", $H278/$R278, ""), ""),"")</f>
        <v/>
      </c>
      <c r="V278" s="10" t="str">
        <f>IF(Overall!$A280&lt;&gt;"",IF(AND(MONTH($N278) &lt;= 4, MONTH($O278) &gt;= 4), IF($R278 &lt;&gt; "", $H278/$R278, ""), ""),"")</f>
        <v/>
      </c>
      <c r="W278" s="10" t="str">
        <f>IF(Overall!$A280&lt;&gt;"",IF(AND(MONTH($N278) &lt;= 5, MONTH($O278) &gt;= 5), IF($R278 &lt;&gt; "", $H278/$R278, ""), ""),"")</f>
        <v/>
      </c>
      <c r="X278" s="10" t="str">
        <f>IF(Overall!$A280&lt;&gt;"",IF(AND(MONTH($N278) &lt;= 6, MONTH($O278) &gt;= 6), IF($R278 &lt;&gt; "", $H278/$R278, ""), ""),"")</f>
        <v/>
      </c>
      <c r="Y278" s="10">
        <f>IF(Overall!$A280&lt;&gt;"",IF(AND(MONTH($N278) &lt;= 7, MONTH($O278) &gt;= 7 ), IF($R278 &lt;&gt; "", $H278/$R278, ""), ""),"")</f>
        <v>300000</v>
      </c>
      <c r="Z278" s="10">
        <f>IF(Overall!$A280&lt;&gt;"",IF(AND(MONTH($N278) &lt;= 8, MONTH($O278) &gt;= 8), IF($R278 &lt;&gt; "", $H278/$R278, ""), ""),"")</f>
        <v>300000</v>
      </c>
      <c r="AA278" s="10">
        <f>IF(Overall!$A280&lt;&gt;"",IF(AND(MONTH($N278) &lt;= 9, MONTH($O278) &gt;= 9), IF($R278 &lt;&gt; "", $H278/$R278, ""), ""),"")</f>
        <v>300000</v>
      </c>
      <c r="AB278" s="10" t="str">
        <f>IF(Overall!$A280&lt;&gt;"",IF(AND(MONTH($N278) &lt;= 10, MONTH($O278) &gt;= 10), IF($R278 &lt;&gt; "", $H278/$R278, ""), ""),"")</f>
        <v/>
      </c>
      <c r="AC278" s="10" t="str">
        <f>IF(Overall!$A280&lt;&gt;"",IF(AND(MONTH($N278) &lt;= 11, MONTH($O278) &gt;= 11), IF($R278 &lt;&gt; "", $H278/$R278, ""), ""),"")</f>
        <v/>
      </c>
      <c r="AD278" s="10" t="str">
        <f>IF(Overall!$A280&lt;&gt;"",IF(AND(MONTH($N278) &lt;= 12, MONTH($O278) &gt;= 12), IF($R278 &lt;&gt; "", $H278/$R278, ""), ""),"")</f>
        <v/>
      </c>
      <c r="AF278" s="10" t="str">
        <f ca="1">IFERROR(IF(AND(NOW()&lt;= EOMONTH(DATE(YEAR($O278),1, 1), 0), Overall!$A280&lt;&gt;"", MONTH($N278) &lt;= 1, MONTH($O278) &gt;= 1), IF($R278 &lt;&gt; "", $H278/$R278, ""), ""), "")</f>
        <v/>
      </c>
      <c r="AG278" s="10" t="str">
        <f ca="1">IFERROR(IF(AND(NOW()&lt;= EOMONTH(DATE(YEAR($O278),2, 1), 0), Overall!$A280&lt;&gt;"", MONTH($N278) &lt;= 2, MONTH($O278) &gt;= 2), IF($R278 &lt;&gt; "", $H278/$R278, ""), ""), "")</f>
        <v/>
      </c>
      <c r="AH278" s="10" t="str">
        <f ca="1">IFERROR(IF(AND(NOW()&lt;= EOMONTH(DATE(YEAR($O278),3, 1), 0), Overall!$A280&lt;&gt;"", MONTH($N278) &lt;= 3, MONTH($O278) &gt;= 3), IF($R278 &lt;&gt; "", $H278/$R278, ""), ""), "")</f>
        <v/>
      </c>
      <c r="AI278" s="10" t="str">
        <f ca="1">IFERROR(IF(AND(NOW()&lt;= EOMONTH(DATE(YEAR($O278),4, 1), 0), Overall!$A280&lt;&gt;"", MONTH($N278) &lt;= 4, MONTH($O278) &gt;= 4), IF($R278 &lt;&gt; "", $H278/$R278, ""), ""), "")</f>
        <v/>
      </c>
      <c r="AJ278" s="10" t="str">
        <f ca="1">IFERROR(IF(AND(NOW()&lt;= EOMONTH(DATE(YEAR($O278),5, 1), 0), Overall!$A280&lt;&gt;"", MONTH($N278) &lt;= 5, MONTH($O278) &gt;= 5), IF($R278 &lt;&gt; "", $H278/$R278, ""), ""), "")</f>
        <v/>
      </c>
      <c r="AK278" s="10" t="str">
        <f ca="1">IFERROR(IF(AND(NOW()&lt;= EOMONTH(DATE(YEAR($O278),6, 1), 0), Overall!$A280&lt;&gt;"", MONTH($N278) &lt;= 6, MONTH($O278) &gt;= 6), IF($R278 &lt;&gt; "", $H278/$R278, ""), ""), "")</f>
        <v/>
      </c>
      <c r="AL278" s="10" t="str">
        <f ca="1">IFERROR(IF(AND(NOW()&lt;= EOMONTH(DATE(YEAR($O278),7, 1), 0), Overall!$A280&lt;&gt;"", MONTH($N278) &lt;= 7, MONTH($O278) &gt;= 7), IF($R278 &lt;&gt; "", $H278/$R278, ""), ""), "")</f>
        <v/>
      </c>
      <c r="AM278" s="10" t="str">
        <f ca="1">IFERROR(IF(AND(NOW()&lt;= EOMONTH(DATE(YEAR($O278),8, 1), 0), Overall!$A280&lt;&gt;"", MONTH($N278) &lt;= 8, MONTH($O278) &gt;= 8), IF($R278 &lt;&gt; "", $H278/$R278, ""), ""), "")</f>
        <v/>
      </c>
      <c r="AN278" s="10" t="str">
        <f ca="1">IFERROR(IF(AND(NOW()&lt;= EOMONTH(DATE(YEAR($O278),9, 1), 0), Overall!$A280&lt;&gt;"", MONTH($N278) &lt;= 9, MONTH($O278) &gt;= 9), IF($R278 &lt;&gt; "", $H278/$R278, ""), ""), "")</f>
        <v/>
      </c>
      <c r="AO278" s="10" t="str">
        <f ca="1">IFERROR(IF(AND(NOW()&lt;= EOMONTH(DATE(YEAR($O278),10, 1), 0), Overall!$A280&lt;&gt;"", MONTH($N278) &lt;= 10, MONTH($O278) &gt;= 10), IF($R278 &lt;&gt; "", $H278/$R278, ""), ""), "")</f>
        <v/>
      </c>
      <c r="AP278" s="10" t="str">
        <f ca="1">IFERROR(IF(AND(NOW()&lt;= EOMONTH(DATE(YEAR($O278),11, 1), 0), Overall!$A280&lt;&gt;"", MONTH($N278) &lt;=11, MONTH($O278) &gt;= 11), IF($R278 &lt;&gt; "", $H278/$R278, ""), ""), "")</f>
        <v/>
      </c>
      <c r="AQ278" s="10" t="str">
        <f ca="1">IFERROR(IF(AND(NOW()&lt;= EOMONTH(DATE(YEAR($O278),12, 1), 0), Overall!$A280&lt;&gt;"", MONTH($N278) &lt;= 12, MONTH($O278) &gt;= 12), IF($R278 &lt;&gt; "", $H278/$R278, ""), ""), "")</f>
        <v/>
      </c>
      <c r="AR278" s="16">
        <f t="shared" ca="1" si="9"/>
        <v>0</v>
      </c>
    </row>
    <row r="279" spans="1:44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6">
        <f>IF(Overall!F281&lt;&gt;"",VALUE(Overall!F281),"")</f>
        <v>750000</v>
      </c>
      <c r="I279" s="6">
        <f>IF(Overall!G281&lt;&gt;"",VALUE(Overall!G281),"")</f>
        <v>62</v>
      </c>
      <c r="J279" s="6">
        <f>IF(Overall!H281&lt;&gt;"",VALUE(Overall!H281),"")</f>
        <v>40</v>
      </c>
      <c r="K279" s="6">
        <f>IF(Overall!I281&lt;&gt;"",VALUE(Overall!I281),"")</f>
        <v>4.75</v>
      </c>
      <c r="L279" s="6">
        <f>IF(Overall!J281&lt;&gt;"",VALUE(Overall!J281),"")</f>
        <v>0.8</v>
      </c>
      <c r="M279" s="6">
        <f>IF(Overall!K281&lt;&gt;"",VALUE(Overall!K281),"")</f>
        <v>3.95</v>
      </c>
      <c r="N279" s="7">
        <f>IF(Overall!L281&lt;&gt;"",DATEVALUE(MID(Overall!L281, FIND(",", Overall!L281) + 2, FIND(" ", Overall!L281) - FIND(",", Overall!L281) - 1) &amp; " " &amp; MID(Overall!L281, FIND(" ", Overall!L281) + 1, FIND(",", Overall!L281, FIND(" ", Overall!L281)) - FIND(" ", Overall!L281) - 1) &amp; ", " &amp; MID(Overall!L281, FIND(",", Overall!L281, FIND(",",Overall!L281) + 1) + 2, LEN(Overall!L281))),"")</f>
        <v>44743</v>
      </c>
      <c r="O279" s="7">
        <f>IF(Overall!M281&lt;&gt;"",DATEVALUE(MID(Overall!M281, FIND(",", Overall!M281) + 2, FIND(" ", Overall!M281) - FIND(",", Overall!M281) - 1) &amp; " " &amp; MID(Overall!M281, FIND(" ", Overall!M281) + 1, FIND(",", Overall!M281, FIND(" ", Overall!M281)) - FIND(" ", Overall!M281) - 1) &amp; ", " &amp; MID(Overall!M281, FIND(",", Overall!M281, FIND(",",Overall!M281) + 1) + 2, LEN(Overall!M281))),"")</f>
        <v>44834</v>
      </c>
      <c r="P279" s="7">
        <f>IF(Overall!N281&lt;&gt;"",DATEVALUE(MID(Overall!N281, FIND(",", Overall!N281) + 2, FIND(" ", Overall!N281) - FIND(",", Overall!N281) - 1) &amp; " " &amp; MID(Overall!N281, FIND(" ", Overall!N281) + 1, FIND(",", Overall!N281, FIND(" ", Overall!N281)) - FIND(" ", Overall!N281) - 1) &amp; ", " &amp; MID(Overall!N281, FIND(",", Overall!N281, FIND(",",Overall!N281) + 1) + 2, LEN(Overall!N281))),"")</f>
        <v>44531</v>
      </c>
      <c r="Q279" s="7">
        <f>IF(Overall!O281&lt;&gt;"",DATEVALUE(MID(Overall!O281, FIND(",", Overall!O281) + 2, FIND(" ", Overall!O281) - FIND(",", Overall!O281) - 1) &amp; " " &amp; MID(Overall!O281, FIND(" ", Overall!O281) + 1, FIND(",", Overall!O281, FIND(" ", Overall!O281)) - FIND(" ", Overall!O281) - 1) &amp; ", " &amp; MID(Overall!O281, FIND(",", Overall!O281, FIND(",",Overall!O281) + 1) + 2, LEN(Overall!O281))),"")</f>
        <v>44505</v>
      </c>
      <c r="R279" s="5">
        <f t="shared" si="8"/>
        <v>3</v>
      </c>
      <c r="S279" s="10" t="str">
        <f>IF(Overall!$A281&lt;&gt;"",IF(AND(MONTH($N279) &lt;= 1, MONTH($O279) &gt;= 1), IF($R279 &lt;&gt; "", $H279/$R279, ""), ""),"")</f>
        <v/>
      </c>
      <c r="T279" s="10" t="str">
        <f>IF(Overall!$A281&lt;&gt;"",IF(AND(MONTH($N279) &lt;= 2, MONTH($O279) &gt;= 2), IF($R279 &lt;&gt; "", $H279/$R279, ""), ""),"")</f>
        <v/>
      </c>
      <c r="U279" s="10" t="str">
        <f>IF(Overall!$A281&lt;&gt;"",IF(AND(MONTH($N279) &lt;= 3, MONTH($O279) &gt;= 3), IF($R279 &lt;&gt; "", $H279/$R279, ""), ""),"")</f>
        <v/>
      </c>
      <c r="V279" s="10" t="str">
        <f>IF(Overall!$A281&lt;&gt;"",IF(AND(MONTH($N279) &lt;= 4, MONTH($O279) &gt;= 4), IF($R279 &lt;&gt; "", $H279/$R279, ""), ""),"")</f>
        <v/>
      </c>
      <c r="W279" s="10" t="str">
        <f>IF(Overall!$A281&lt;&gt;"",IF(AND(MONTH($N279) &lt;= 5, MONTH($O279) &gt;= 5), IF($R279 &lt;&gt; "", $H279/$R279, ""), ""),"")</f>
        <v/>
      </c>
      <c r="X279" s="10" t="str">
        <f>IF(Overall!$A281&lt;&gt;"",IF(AND(MONTH($N279) &lt;= 6, MONTH($O279) &gt;= 6), IF($R279 &lt;&gt; "", $H279/$R279, ""), ""),"")</f>
        <v/>
      </c>
      <c r="Y279" s="10">
        <f>IF(Overall!$A281&lt;&gt;"",IF(AND(MONTH($N279) &lt;= 7, MONTH($O279) &gt;= 7 ), IF($R279 &lt;&gt; "", $H279/$R279, ""), ""),"")</f>
        <v>250000</v>
      </c>
      <c r="Z279" s="10">
        <f>IF(Overall!$A281&lt;&gt;"",IF(AND(MONTH($N279) &lt;= 8, MONTH($O279) &gt;= 8), IF($R279 &lt;&gt; "", $H279/$R279, ""), ""),"")</f>
        <v>250000</v>
      </c>
      <c r="AA279" s="10">
        <f>IF(Overall!$A281&lt;&gt;"",IF(AND(MONTH($N279) &lt;= 9, MONTH($O279) &gt;= 9), IF($R279 &lt;&gt; "", $H279/$R279, ""), ""),"")</f>
        <v>250000</v>
      </c>
      <c r="AB279" s="10" t="str">
        <f>IF(Overall!$A281&lt;&gt;"",IF(AND(MONTH($N279) &lt;= 10, MONTH($O279) &gt;= 10), IF($R279 &lt;&gt; "", $H279/$R279, ""), ""),"")</f>
        <v/>
      </c>
      <c r="AC279" s="10" t="str">
        <f>IF(Overall!$A281&lt;&gt;"",IF(AND(MONTH($N279) &lt;= 11, MONTH($O279) &gt;= 11), IF($R279 &lt;&gt; "", $H279/$R279, ""), ""),"")</f>
        <v/>
      </c>
      <c r="AD279" s="10" t="str">
        <f>IF(Overall!$A281&lt;&gt;"",IF(AND(MONTH($N279) &lt;= 12, MONTH($O279) &gt;= 12), IF($R279 &lt;&gt; "", $H279/$R279, ""), ""),"")</f>
        <v/>
      </c>
      <c r="AF279" s="10" t="str">
        <f ca="1">IFERROR(IF(AND(NOW()&lt;= EOMONTH(DATE(YEAR($O279),1, 1), 0), Overall!$A281&lt;&gt;"", MONTH($N279) &lt;= 1, MONTH($O279) &gt;= 1), IF($R279 &lt;&gt; "", $H279/$R279, ""), ""), "")</f>
        <v/>
      </c>
      <c r="AG279" s="10" t="str">
        <f ca="1">IFERROR(IF(AND(NOW()&lt;= EOMONTH(DATE(YEAR($O279),2, 1), 0), Overall!$A281&lt;&gt;"", MONTH($N279) &lt;= 2, MONTH($O279) &gt;= 2), IF($R279 &lt;&gt; "", $H279/$R279, ""), ""), "")</f>
        <v/>
      </c>
      <c r="AH279" s="10" t="str">
        <f ca="1">IFERROR(IF(AND(NOW()&lt;= EOMONTH(DATE(YEAR($O279),3, 1), 0), Overall!$A281&lt;&gt;"", MONTH($N279) &lt;= 3, MONTH($O279) &gt;= 3), IF($R279 &lt;&gt; "", $H279/$R279, ""), ""), "")</f>
        <v/>
      </c>
      <c r="AI279" s="10" t="str">
        <f ca="1">IFERROR(IF(AND(NOW()&lt;= EOMONTH(DATE(YEAR($O279),4, 1), 0), Overall!$A281&lt;&gt;"", MONTH($N279) &lt;= 4, MONTH($O279) &gt;= 4), IF($R279 &lt;&gt; "", $H279/$R279, ""), ""), "")</f>
        <v/>
      </c>
      <c r="AJ279" s="10" t="str">
        <f ca="1">IFERROR(IF(AND(NOW()&lt;= EOMONTH(DATE(YEAR($O279),5, 1), 0), Overall!$A281&lt;&gt;"", MONTH($N279) &lt;= 5, MONTH($O279) &gt;= 5), IF($R279 &lt;&gt; "", $H279/$R279, ""), ""), "")</f>
        <v/>
      </c>
      <c r="AK279" s="10" t="str">
        <f ca="1">IFERROR(IF(AND(NOW()&lt;= EOMONTH(DATE(YEAR($O279),6, 1), 0), Overall!$A281&lt;&gt;"", MONTH($N279) &lt;= 6, MONTH($O279) &gt;= 6), IF($R279 &lt;&gt; "", $H279/$R279, ""), ""), "")</f>
        <v/>
      </c>
      <c r="AL279" s="10" t="str">
        <f ca="1">IFERROR(IF(AND(NOW()&lt;= EOMONTH(DATE(YEAR($O279),7, 1), 0), Overall!$A281&lt;&gt;"", MONTH($N279) &lt;= 7, MONTH($O279) &gt;= 7), IF($R279 &lt;&gt; "", $H279/$R279, ""), ""), "")</f>
        <v/>
      </c>
      <c r="AM279" s="10" t="str">
        <f ca="1">IFERROR(IF(AND(NOW()&lt;= EOMONTH(DATE(YEAR($O279),8, 1), 0), Overall!$A281&lt;&gt;"", MONTH($N279) &lt;= 8, MONTH($O279) &gt;= 8), IF($R279 &lt;&gt; "", $H279/$R279, ""), ""), "")</f>
        <v/>
      </c>
      <c r="AN279" s="10" t="str">
        <f ca="1">IFERROR(IF(AND(NOW()&lt;= EOMONTH(DATE(YEAR($O279),9, 1), 0), Overall!$A281&lt;&gt;"", MONTH($N279) &lt;= 9, MONTH($O279) &gt;= 9), IF($R279 &lt;&gt; "", $H279/$R279, ""), ""), "")</f>
        <v/>
      </c>
      <c r="AO279" s="10" t="str">
        <f ca="1">IFERROR(IF(AND(NOW()&lt;= EOMONTH(DATE(YEAR($O279),10, 1), 0), Overall!$A281&lt;&gt;"", MONTH($N279) &lt;= 10, MONTH($O279) &gt;= 10), IF($R279 &lt;&gt; "", $H279/$R279, ""), ""), "")</f>
        <v/>
      </c>
      <c r="AP279" s="10" t="str">
        <f ca="1">IFERROR(IF(AND(NOW()&lt;= EOMONTH(DATE(YEAR($O279),11, 1), 0), Overall!$A281&lt;&gt;"", MONTH($N279) &lt;=11, MONTH($O279) &gt;= 11), IF($R279 &lt;&gt; "", $H279/$R279, ""), ""), "")</f>
        <v/>
      </c>
      <c r="AQ279" s="10" t="str">
        <f ca="1">IFERROR(IF(AND(NOW()&lt;= EOMONTH(DATE(YEAR($O279),12, 1), 0), Overall!$A281&lt;&gt;"", MONTH($N279) &lt;= 12, MONTH($O279) &gt;= 12), IF($R279 &lt;&gt; "", $H279/$R279, ""), ""), "")</f>
        <v/>
      </c>
      <c r="AR279" s="16">
        <f t="shared" ca="1" si="9"/>
        <v>0</v>
      </c>
    </row>
    <row r="280" spans="1:44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6">
        <f>IF(Overall!F282&lt;&gt;"",VALUE(Overall!F282),"")</f>
        <v>750000</v>
      </c>
      <c r="I280" s="6">
        <f>IF(Overall!G282&lt;&gt;"",VALUE(Overall!G282),"")</f>
        <v>63</v>
      </c>
      <c r="J280" s="6">
        <f>IF(Overall!H282&lt;&gt;"",VALUE(Overall!H282),"")</f>
        <v>40</v>
      </c>
      <c r="K280" s="6">
        <f>IF(Overall!I282&lt;&gt;"",VALUE(Overall!I282),"")</f>
        <v>5.0599999999999996</v>
      </c>
      <c r="L280" s="6">
        <f>IF(Overall!J282&lt;&gt;"",VALUE(Overall!J282),"")</f>
        <v>0.8</v>
      </c>
      <c r="M280" s="6">
        <f>IF(Overall!K282&lt;&gt;"",VALUE(Overall!K282),"")</f>
        <v>4.26</v>
      </c>
      <c r="N280" s="7">
        <f>IF(Overall!L282&lt;&gt;"",DATEVALUE(MID(Overall!L282, FIND(",", Overall!L282) + 2, FIND(" ", Overall!L282) - FIND(",", Overall!L282) - 1) &amp; " " &amp; MID(Overall!L282, FIND(" ", Overall!L282) + 1, FIND(",", Overall!L282, FIND(" ", Overall!L282)) - FIND(" ", Overall!L282) - 1) &amp; ", " &amp; MID(Overall!L282, FIND(",", Overall!L282, FIND(",",Overall!L282) + 1) + 2, LEN(Overall!L282))),"")</f>
        <v>44743</v>
      </c>
      <c r="O280" s="7">
        <f>IF(Overall!M282&lt;&gt;"",DATEVALUE(MID(Overall!M282, FIND(",", Overall!M282) + 2, FIND(" ", Overall!M282) - FIND(",", Overall!M282) - 1) &amp; " " &amp; MID(Overall!M282, FIND(" ", Overall!M282) + 1, FIND(",", Overall!M282, FIND(" ", Overall!M282)) - FIND(" ", Overall!M282) - 1) &amp; ", " &amp; MID(Overall!M282, FIND(",", Overall!M282, FIND(",",Overall!M282) + 1) + 2, LEN(Overall!M282))),"")</f>
        <v>44834</v>
      </c>
      <c r="P280" s="7">
        <f>IF(Overall!N282&lt;&gt;"",DATEVALUE(MID(Overall!N282, FIND(",", Overall!N282) + 2, FIND(" ", Overall!N282) - FIND(",", Overall!N282) - 1) &amp; " " &amp; MID(Overall!N282, FIND(" ", Overall!N282) + 1, FIND(",", Overall!N282, FIND(" ", Overall!N282)) - FIND(" ", Overall!N282) - 1) &amp; ", " &amp; MID(Overall!N282, FIND(",", Overall!N282, FIND(",",Overall!N282) + 1) + 2, LEN(Overall!N282))),"")</f>
        <v>44531</v>
      </c>
      <c r="Q280" s="7">
        <f>IF(Overall!O282&lt;&gt;"",DATEVALUE(MID(Overall!O282, FIND(",", Overall!O282) + 2, FIND(" ", Overall!O282) - FIND(",", Overall!O282) - 1) &amp; " " &amp; MID(Overall!O282, FIND(" ", Overall!O282) + 1, FIND(",", Overall!O282, FIND(" ", Overall!O282)) - FIND(" ", Overall!O282) - 1) &amp; ", " &amp; MID(Overall!O282, FIND(",", Overall!O282, FIND(",",Overall!O282) + 1) + 2, LEN(Overall!O282))),"")</f>
        <v>44505</v>
      </c>
      <c r="R280" s="5">
        <f t="shared" si="8"/>
        <v>3</v>
      </c>
      <c r="S280" s="10" t="str">
        <f>IF(Overall!$A282&lt;&gt;"",IF(AND(MONTH($N280) &lt;= 1, MONTH($O280) &gt;= 1), IF($R280 &lt;&gt; "", $H280/$R280, ""), ""),"")</f>
        <v/>
      </c>
      <c r="T280" s="10" t="str">
        <f>IF(Overall!$A282&lt;&gt;"",IF(AND(MONTH($N280) &lt;= 2, MONTH($O280) &gt;= 2), IF($R280 &lt;&gt; "", $H280/$R280, ""), ""),"")</f>
        <v/>
      </c>
      <c r="U280" s="10" t="str">
        <f>IF(Overall!$A282&lt;&gt;"",IF(AND(MONTH($N280) &lt;= 3, MONTH($O280) &gt;= 3), IF($R280 &lt;&gt; "", $H280/$R280, ""), ""),"")</f>
        <v/>
      </c>
      <c r="V280" s="10" t="str">
        <f>IF(Overall!$A282&lt;&gt;"",IF(AND(MONTH($N280) &lt;= 4, MONTH($O280) &gt;= 4), IF($R280 &lt;&gt; "", $H280/$R280, ""), ""),"")</f>
        <v/>
      </c>
      <c r="W280" s="10" t="str">
        <f>IF(Overall!$A282&lt;&gt;"",IF(AND(MONTH($N280) &lt;= 5, MONTH($O280) &gt;= 5), IF($R280 &lt;&gt; "", $H280/$R280, ""), ""),"")</f>
        <v/>
      </c>
      <c r="X280" s="10" t="str">
        <f>IF(Overall!$A282&lt;&gt;"",IF(AND(MONTH($N280) &lt;= 6, MONTH($O280) &gt;= 6), IF($R280 &lt;&gt; "", $H280/$R280, ""), ""),"")</f>
        <v/>
      </c>
      <c r="Y280" s="10">
        <f>IF(Overall!$A282&lt;&gt;"",IF(AND(MONTH($N280) &lt;= 7, MONTH($O280) &gt;= 7 ), IF($R280 &lt;&gt; "", $H280/$R280, ""), ""),"")</f>
        <v>250000</v>
      </c>
      <c r="Z280" s="10">
        <f>IF(Overall!$A282&lt;&gt;"",IF(AND(MONTH($N280) &lt;= 8, MONTH($O280) &gt;= 8), IF($R280 &lt;&gt; "", $H280/$R280, ""), ""),"")</f>
        <v>250000</v>
      </c>
      <c r="AA280" s="10">
        <f>IF(Overall!$A282&lt;&gt;"",IF(AND(MONTH($N280) &lt;= 9, MONTH($O280) &gt;= 9), IF($R280 &lt;&gt; "", $H280/$R280, ""), ""),"")</f>
        <v>250000</v>
      </c>
      <c r="AB280" s="10" t="str">
        <f>IF(Overall!$A282&lt;&gt;"",IF(AND(MONTH($N280) &lt;= 10, MONTH($O280) &gt;= 10), IF($R280 &lt;&gt; "", $H280/$R280, ""), ""),"")</f>
        <v/>
      </c>
      <c r="AC280" s="10" t="str">
        <f>IF(Overall!$A282&lt;&gt;"",IF(AND(MONTH($N280) &lt;= 11, MONTH($O280) &gt;= 11), IF($R280 &lt;&gt; "", $H280/$R280, ""), ""),"")</f>
        <v/>
      </c>
      <c r="AD280" s="10" t="str">
        <f>IF(Overall!$A282&lt;&gt;"",IF(AND(MONTH($N280) &lt;= 12, MONTH($O280) &gt;= 12), IF($R280 &lt;&gt; "", $H280/$R280, ""), ""),"")</f>
        <v/>
      </c>
      <c r="AF280" s="10" t="str">
        <f ca="1">IFERROR(IF(AND(NOW()&lt;= EOMONTH(DATE(YEAR($O280),1, 1), 0), Overall!$A282&lt;&gt;"", MONTH($N280) &lt;= 1, MONTH($O280) &gt;= 1), IF($R280 &lt;&gt; "", $H280/$R280, ""), ""), "")</f>
        <v/>
      </c>
      <c r="AG280" s="10" t="str">
        <f ca="1">IFERROR(IF(AND(NOW()&lt;= EOMONTH(DATE(YEAR($O280),2, 1), 0), Overall!$A282&lt;&gt;"", MONTH($N280) &lt;= 2, MONTH($O280) &gt;= 2), IF($R280 &lt;&gt; "", $H280/$R280, ""), ""), "")</f>
        <v/>
      </c>
      <c r="AH280" s="10" t="str">
        <f ca="1">IFERROR(IF(AND(NOW()&lt;= EOMONTH(DATE(YEAR($O280),3, 1), 0), Overall!$A282&lt;&gt;"", MONTH($N280) &lt;= 3, MONTH($O280) &gt;= 3), IF($R280 &lt;&gt; "", $H280/$R280, ""), ""), "")</f>
        <v/>
      </c>
      <c r="AI280" s="10" t="str">
        <f ca="1">IFERROR(IF(AND(NOW()&lt;= EOMONTH(DATE(YEAR($O280),4, 1), 0), Overall!$A282&lt;&gt;"", MONTH($N280) &lt;= 4, MONTH($O280) &gt;= 4), IF($R280 &lt;&gt; "", $H280/$R280, ""), ""), "")</f>
        <v/>
      </c>
      <c r="AJ280" s="10" t="str">
        <f ca="1">IFERROR(IF(AND(NOW()&lt;= EOMONTH(DATE(YEAR($O280),5, 1), 0), Overall!$A282&lt;&gt;"", MONTH($N280) &lt;= 5, MONTH($O280) &gt;= 5), IF($R280 &lt;&gt; "", $H280/$R280, ""), ""), "")</f>
        <v/>
      </c>
      <c r="AK280" s="10" t="str">
        <f ca="1">IFERROR(IF(AND(NOW()&lt;= EOMONTH(DATE(YEAR($O280),6, 1), 0), Overall!$A282&lt;&gt;"", MONTH($N280) &lt;= 6, MONTH($O280) &gt;= 6), IF($R280 &lt;&gt; "", $H280/$R280, ""), ""), "")</f>
        <v/>
      </c>
      <c r="AL280" s="10" t="str">
        <f ca="1">IFERROR(IF(AND(NOW()&lt;= EOMONTH(DATE(YEAR($O280),7, 1), 0), Overall!$A282&lt;&gt;"", MONTH($N280) &lt;= 7, MONTH($O280) &gt;= 7), IF($R280 &lt;&gt; "", $H280/$R280, ""), ""), "")</f>
        <v/>
      </c>
      <c r="AM280" s="10" t="str">
        <f ca="1">IFERROR(IF(AND(NOW()&lt;= EOMONTH(DATE(YEAR($O280),8, 1), 0), Overall!$A282&lt;&gt;"", MONTH($N280) &lt;= 8, MONTH($O280) &gt;= 8), IF($R280 &lt;&gt; "", $H280/$R280, ""), ""), "")</f>
        <v/>
      </c>
      <c r="AN280" s="10" t="str">
        <f ca="1">IFERROR(IF(AND(NOW()&lt;= EOMONTH(DATE(YEAR($O280),9, 1), 0), Overall!$A282&lt;&gt;"", MONTH($N280) &lt;= 9, MONTH($O280) &gt;= 9), IF($R280 &lt;&gt; "", $H280/$R280, ""), ""), "")</f>
        <v/>
      </c>
      <c r="AO280" s="10" t="str">
        <f ca="1">IFERROR(IF(AND(NOW()&lt;= EOMONTH(DATE(YEAR($O280),10, 1), 0), Overall!$A282&lt;&gt;"", MONTH($N280) &lt;= 10, MONTH($O280) &gt;= 10), IF($R280 &lt;&gt; "", $H280/$R280, ""), ""), "")</f>
        <v/>
      </c>
      <c r="AP280" s="10" t="str">
        <f ca="1">IFERROR(IF(AND(NOW()&lt;= EOMONTH(DATE(YEAR($O280),11, 1), 0), Overall!$A282&lt;&gt;"", MONTH($N280) &lt;=11, MONTH($O280) &gt;= 11), IF($R280 &lt;&gt; "", $H280/$R280, ""), ""), "")</f>
        <v/>
      </c>
      <c r="AQ280" s="10" t="str">
        <f ca="1">IFERROR(IF(AND(NOW()&lt;= EOMONTH(DATE(YEAR($O280),12, 1), 0), Overall!$A282&lt;&gt;"", MONTH($N280) &lt;= 12, MONTH($O280) &gt;= 12), IF($R280 &lt;&gt; "", $H280/$R280, ""), ""), "")</f>
        <v/>
      </c>
      <c r="AR280" s="16">
        <f t="shared" ca="1" si="9"/>
        <v>0</v>
      </c>
    </row>
    <row r="281" spans="1:44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6">
        <f>IF(Overall!F283&lt;&gt;"",VALUE(Overall!F283),"")</f>
        <v>750000</v>
      </c>
      <c r="I281" s="6">
        <f>IF(Overall!G283&lt;&gt;"",VALUE(Overall!G283),"")</f>
        <v>61</v>
      </c>
      <c r="J281" s="6">
        <f>IF(Overall!H283&lt;&gt;"",VALUE(Overall!H283),"")</f>
        <v>40</v>
      </c>
      <c r="K281" s="6">
        <f>IF(Overall!I283&lt;&gt;"",VALUE(Overall!I283),"")</f>
        <v>4.6500000000000004</v>
      </c>
      <c r="L281" s="6">
        <f>IF(Overall!J283&lt;&gt;"",VALUE(Overall!J283),"")</f>
        <v>1</v>
      </c>
      <c r="M281" s="6">
        <f>IF(Overall!K283&lt;&gt;"",VALUE(Overall!K283),"")</f>
        <v>3.65</v>
      </c>
      <c r="N281" s="7">
        <f>IF(Overall!L283&lt;&gt;"",DATEVALUE(MID(Overall!L283, FIND(",", Overall!L283) + 2, FIND(" ", Overall!L283) - FIND(",", Overall!L283) - 1) &amp; " " &amp; MID(Overall!L283, FIND(" ", Overall!L283) + 1, FIND(",", Overall!L283, FIND(" ", Overall!L283)) - FIND(" ", Overall!L283) - 1) &amp; ", " &amp; MID(Overall!L283, FIND(",", Overall!L283, FIND(",",Overall!L283) + 1) + 2, LEN(Overall!L283))),"")</f>
        <v>44743</v>
      </c>
      <c r="O281" s="7">
        <f>IF(Overall!M283&lt;&gt;"",DATEVALUE(MID(Overall!M283, FIND(",", Overall!M283) + 2, FIND(" ", Overall!M283) - FIND(",", Overall!M283) - 1) &amp; " " &amp; MID(Overall!M283, FIND(" ", Overall!M283) + 1, FIND(",", Overall!M283, FIND(" ", Overall!M283)) - FIND(" ", Overall!M283) - 1) &amp; ", " &amp; MID(Overall!M283, FIND(",", Overall!M283, FIND(",",Overall!M283) + 1) + 2, LEN(Overall!M283))),"")</f>
        <v>44834</v>
      </c>
      <c r="P281" s="7">
        <f>IF(Overall!N283&lt;&gt;"",DATEVALUE(MID(Overall!N283, FIND(",", Overall!N283) + 2, FIND(" ", Overall!N283) - FIND(",", Overall!N283) - 1) &amp; " " &amp; MID(Overall!N283, FIND(" ", Overall!N283) + 1, FIND(",", Overall!N283, FIND(" ", Overall!N283)) - FIND(" ", Overall!N283) - 1) &amp; ", " &amp; MID(Overall!N283, FIND(",", Overall!N283, FIND(",",Overall!N283) + 1) + 2, LEN(Overall!N283))),"")</f>
        <v>44531</v>
      </c>
      <c r="Q281" s="7">
        <f>IF(Overall!O283&lt;&gt;"",DATEVALUE(MID(Overall!O283, FIND(",", Overall!O283) + 2, FIND(" ", Overall!O283) - FIND(",", Overall!O283) - 1) &amp; " " &amp; MID(Overall!O283, FIND(" ", Overall!O283) + 1, FIND(",", Overall!O283, FIND(" ", Overall!O283)) - FIND(" ", Overall!O283) - 1) &amp; ", " &amp; MID(Overall!O283, FIND(",", Overall!O283, FIND(",",Overall!O283) + 1) + 2, LEN(Overall!O283))),"")</f>
        <v>44505</v>
      </c>
      <c r="R281" s="5">
        <f t="shared" si="8"/>
        <v>3</v>
      </c>
      <c r="S281" s="10" t="str">
        <f>IF(Overall!$A283&lt;&gt;"",IF(AND(MONTH($N281) &lt;= 1, MONTH($O281) &gt;= 1), IF($R281 &lt;&gt; "", $H281/$R281, ""), ""),"")</f>
        <v/>
      </c>
      <c r="T281" s="10" t="str">
        <f>IF(Overall!$A283&lt;&gt;"",IF(AND(MONTH($N281) &lt;= 2, MONTH($O281) &gt;= 2), IF($R281 &lt;&gt; "", $H281/$R281, ""), ""),"")</f>
        <v/>
      </c>
      <c r="U281" s="10" t="str">
        <f>IF(Overall!$A283&lt;&gt;"",IF(AND(MONTH($N281) &lt;= 3, MONTH($O281) &gt;= 3), IF($R281 &lt;&gt; "", $H281/$R281, ""), ""),"")</f>
        <v/>
      </c>
      <c r="V281" s="10" t="str">
        <f>IF(Overall!$A283&lt;&gt;"",IF(AND(MONTH($N281) &lt;= 4, MONTH($O281) &gt;= 4), IF($R281 &lt;&gt; "", $H281/$R281, ""), ""),"")</f>
        <v/>
      </c>
      <c r="W281" s="10" t="str">
        <f>IF(Overall!$A283&lt;&gt;"",IF(AND(MONTH($N281) &lt;= 5, MONTH($O281) &gt;= 5), IF($R281 &lt;&gt; "", $H281/$R281, ""), ""),"")</f>
        <v/>
      </c>
      <c r="X281" s="10" t="str">
        <f>IF(Overall!$A283&lt;&gt;"",IF(AND(MONTH($N281) &lt;= 6, MONTH($O281) &gt;= 6), IF($R281 &lt;&gt; "", $H281/$R281, ""), ""),"")</f>
        <v/>
      </c>
      <c r="Y281" s="10">
        <f>IF(Overall!$A283&lt;&gt;"",IF(AND(MONTH($N281) &lt;= 7, MONTH($O281) &gt;= 7 ), IF($R281 &lt;&gt; "", $H281/$R281, ""), ""),"")</f>
        <v>250000</v>
      </c>
      <c r="Z281" s="10">
        <f>IF(Overall!$A283&lt;&gt;"",IF(AND(MONTH($N281) &lt;= 8, MONTH($O281) &gt;= 8), IF($R281 &lt;&gt; "", $H281/$R281, ""), ""),"")</f>
        <v>250000</v>
      </c>
      <c r="AA281" s="10">
        <f>IF(Overall!$A283&lt;&gt;"",IF(AND(MONTH($N281) &lt;= 9, MONTH($O281) &gt;= 9), IF($R281 &lt;&gt; "", $H281/$R281, ""), ""),"")</f>
        <v>250000</v>
      </c>
      <c r="AB281" s="10" t="str">
        <f>IF(Overall!$A283&lt;&gt;"",IF(AND(MONTH($N281) &lt;= 10, MONTH($O281) &gt;= 10), IF($R281 &lt;&gt; "", $H281/$R281, ""), ""),"")</f>
        <v/>
      </c>
      <c r="AC281" s="10" t="str">
        <f>IF(Overall!$A283&lt;&gt;"",IF(AND(MONTH($N281) &lt;= 11, MONTH($O281) &gt;= 11), IF($R281 &lt;&gt; "", $H281/$R281, ""), ""),"")</f>
        <v/>
      </c>
      <c r="AD281" s="10" t="str">
        <f>IF(Overall!$A283&lt;&gt;"",IF(AND(MONTH($N281) &lt;= 12, MONTH($O281) &gt;= 12), IF($R281 &lt;&gt; "", $H281/$R281, ""), ""),"")</f>
        <v/>
      </c>
      <c r="AF281" s="10" t="str">
        <f ca="1">IFERROR(IF(AND(NOW()&lt;= EOMONTH(DATE(YEAR($O281),1, 1), 0), Overall!$A283&lt;&gt;"", MONTH($N281) &lt;= 1, MONTH($O281) &gt;= 1), IF($R281 &lt;&gt; "", $H281/$R281, ""), ""), "")</f>
        <v/>
      </c>
      <c r="AG281" s="10" t="str">
        <f ca="1">IFERROR(IF(AND(NOW()&lt;= EOMONTH(DATE(YEAR($O281),2, 1), 0), Overall!$A283&lt;&gt;"", MONTH($N281) &lt;= 2, MONTH($O281) &gt;= 2), IF($R281 &lt;&gt; "", $H281/$R281, ""), ""), "")</f>
        <v/>
      </c>
      <c r="AH281" s="10" t="str">
        <f ca="1">IFERROR(IF(AND(NOW()&lt;= EOMONTH(DATE(YEAR($O281),3, 1), 0), Overall!$A283&lt;&gt;"", MONTH($N281) &lt;= 3, MONTH($O281) &gt;= 3), IF($R281 &lt;&gt; "", $H281/$R281, ""), ""), "")</f>
        <v/>
      </c>
      <c r="AI281" s="10" t="str">
        <f ca="1">IFERROR(IF(AND(NOW()&lt;= EOMONTH(DATE(YEAR($O281),4, 1), 0), Overall!$A283&lt;&gt;"", MONTH($N281) &lt;= 4, MONTH($O281) &gt;= 4), IF($R281 &lt;&gt; "", $H281/$R281, ""), ""), "")</f>
        <v/>
      </c>
      <c r="AJ281" s="10" t="str">
        <f ca="1">IFERROR(IF(AND(NOW()&lt;= EOMONTH(DATE(YEAR($O281),5, 1), 0), Overall!$A283&lt;&gt;"", MONTH($N281) &lt;= 5, MONTH($O281) &gt;= 5), IF($R281 &lt;&gt; "", $H281/$R281, ""), ""), "")</f>
        <v/>
      </c>
      <c r="AK281" s="10" t="str">
        <f ca="1">IFERROR(IF(AND(NOW()&lt;= EOMONTH(DATE(YEAR($O281),6, 1), 0), Overall!$A283&lt;&gt;"", MONTH($N281) &lt;= 6, MONTH($O281) &gt;= 6), IF($R281 &lt;&gt; "", $H281/$R281, ""), ""), "")</f>
        <v/>
      </c>
      <c r="AL281" s="10" t="str">
        <f ca="1">IFERROR(IF(AND(NOW()&lt;= EOMONTH(DATE(YEAR($O281),7, 1), 0), Overall!$A283&lt;&gt;"", MONTH($N281) &lt;= 7, MONTH($O281) &gt;= 7), IF($R281 &lt;&gt; "", $H281/$R281, ""), ""), "")</f>
        <v/>
      </c>
      <c r="AM281" s="10" t="str">
        <f ca="1">IFERROR(IF(AND(NOW()&lt;= EOMONTH(DATE(YEAR($O281),8, 1), 0), Overall!$A283&lt;&gt;"", MONTH($N281) &lt;= 8, MONTH($O281) &gt;= 8), IF($R281 &lt;&gt; "", $H281/$R281, ""), ""), "")</f>
        <v/>
      </c>
      <c r="AN281" s="10" t="str">
        <f ca="1">IFERROR(IF(AND(NOW()&lt;= EOMONTH(DATE(YEAR($O281),9, 1), 0), Overall!$A283&lt;&gt;"", MONTH($N281) &lt;= 9, MONTH($O281) &gt;= 9), IF($R281 &lt;&gt; "", $H281/$R281, ""), ""), "")</f>
        <v/>
      </c>
      <c r="AO281" s="10" t="str">
        <f ca="1">IFERROR(IF(AND(NOW()&lt;= EOMONTH(DATE(YEAR($O281),10, 1), 0), Overall!$A283&lt;&gt;"", MONTH($N281) &lt;= 10, MONTH($O281) &gt;= 10), IF($R281 &lt;&gt; "", $H281/$R281, ""), ""), "")</f>
        <v/>
      </c>
      <c r="AP281" s="10" t="str">
        <f ca="1">IFERROR(IF(AND(NOW()&lt;= EOMONTH(DATE(YEAR($O281),11, 1), 0), Overall!$A283&lt;&gt;"", MONTH($N281) &lt;=11, MONTH($O281) &gt;= 11), IF($R281 &lt;&gt; "", $H281/$R281, ""), ""), "")</f>
        <v/>
      </c>
      <c r="AQ281" s="10" t="str">
        <f ca="1">IFERROR(IF(AND(NOW()&lt;= EOMONTH(DATE(YEAR($O281),12, 1), 0), Overall!$A283&lt;&gt;"", MONTH($N281) &lt;= 12, MONTH($O281) &gt;= 12), IF($R281 &lt;&gt; "", $H281/$R281, ""), ""), "")</f>
        <v/>
      </c>
      <c r="AR281" s="16">
        <f t="shared" ca="1" si="9"/>
        <v>0</v>
      </c>
    </row>
    <row r="282" spans="1:44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6">
        <f>IF(Overall!F284&lt;&gt;"",VALUE(Overall!F284),"")</f>
        <v>750000</v>
      </c>
      <c r="I282" s="6">
        <f>IF(Overall!G284&lt;&gt;"",VALUE(Overall!G284),"")</f>
        <v>62</v>
      </c>
      <c r="J282" s="6">
        <f>IF(Overall!H284&lt;&gt;"",VALUE(Overall!H284),"")</f>
        <v>40</v>
      </c>
      <c r="K282" s="6">
        <f>IF(Overall!I284&lt;&gt;"",VALUE(Overall!I284),"")</f>
        <v>4.75</v>
      </c>
      <c r="L282" s="6">
        <f>IF(Overall!J284&lt;&gt;"",VALUE(Overall!J284),"")</f>
        <v>0.86</v>
      </c>
      <c r="M282" s="6">
        <f>IF(Overall!K284&lt;&gt;"",VALUE(Overall!K284),"")</f>
        <v>3.89</v>
      </c>
      <c r="N282" s="7">
        <f>IF(Overall!L284&lt;&gt;"",DATEVALUE(MID(Overall!L284, FIND(",", Overall!L284) + 2, FIND(" ", Overall!L284) - FIND(",", Overall!L284) - 1) &amp; " " &amp; MID(Overall!L284, FIND(" ", Overall!L284) + 1, FIND(",", Overall!L284, FIND(" ", Overall!L284)) - FIND(" ", Overall!L284) - 1) &amp; ", " &amp; MID(Overall!L284, FIND(",", Overall!L284, FIND(",",Overall!L284) + 1) + 2, LEN(Overall!L284))),"")</f>
        <v>44743</v>
      </c>
      <c r="O282" s="7">
        <f>IF(Overall!M284&lt;&gt;"",DATEVALUE(MID(Overall!M284, FIND(",", Overall!M284) + 2, FIND(" ", Overall!M284) - FIND(",", Overall!M284) - 1) &amp; " " &amp; MID(Overall!M284, FIND(" ", Overall!M284) + 1, FIND(",", Overall!M284, FIND(" ", Overall!M284)) - FIND(" ", Overall!M284) - 1) &amp; ", " &amp; MID(Overall!M284, FIND(",", Overall!M284, FIND(",",Overall!M284) + 1) + 2, LEN(Overall!M284))),"")</f>
        <v>44834</v>
      </c>
      <c r="P282" s="7">
        <f>IF(Overall!N284&lt;&gt;"",DATEVALUE(MID(Overall!N284, FIND(",", Overall!N284) + 2, FIND(" ", Overall!N284) - FIND(",", Overall!N284) - 1) &amp; " " &amp; MID(Overall!N284, FIND(" ", Overall!N284) + 1, FIND(",", Overall!N284, FIND(" ", Overall!N284)) - FIND(" ", Overall!N284) - 1) &amp; ", " &amp; MID(Overall!N284, FIND(",", Overall!N284, FIND(",",Overall!N284) + 1) + 2, LEN(Overall!N284))),"")</f>
        <v>44531</v>
      </c>
      <c r="Q282" s="7">
        <f>IF(Overall!O284&lt;&gt;"",DATEVALUE(MID(Overall!O284, FIND(",", Overall!O284) + 2, FIND(" ", Overall!O284) - FIND(",", Overall!O284) - 1) &amp; " " &amp; MID(Overall!O284, FIND(" ", Overall!O284) + 1, FIND(",", Overall!O284, FIND(" ", Overall!O284)) - FIND(" ", Overall!O284) - 1) &amp; ", " &amp; MID(Overall!O284, FIND(",", Overall!O284, FIND(",",Overall!O284) + 1) + 2, LEN(Overall!O284))),"")</f>
        <v>44505</v>
      </c>
      <c r="R282" s="5">
        <f t="shared" si="8"/>
        <v>3</v>
      </c>
      <c r="S282" s="10" t="str">
        <f>IF(Overall!$A284&lt;&gt;"",IF(AND(MONTH($N282) &lt;= 1, MONTH($O282) &gt;= 1), IF($R282 &lt;&gt; "", $H282/$R282, ""), ""),"")</f>
        <v/>
      </c>
      <c r="T282" s="10" t="str">
        <f>IF(Overall!$A284&lt;&gt;"",IF(AND(MONTH($N282) &lt;= 2, MONTH($O282) &gt;= 2), IF($R282 &lt;&gt; "", $H282/$R282, ""), ""),"")</f>
        <v/>
      </c>
      <c r="U282" s="10" t="str">
        <f>IF(Overall!$A284&lt;&gt;"",IF(AND(MONTH($N282) &lt;= 3, MONTH($O282) &gt;= 3), IF($R282 &lt;&gt; "", $H282/$R282, ""), ""),"")</f>
        <v/>
      </c>
      <c r="V282" s="10" t="str">
        <f>IF(Overall!$A284&lt;&gt;"",IF(AND(MONTH($N282) &lt;= 4, MONTH($O282) &gt;= 4), IF($R282 &lt;&gt; "", $H282/$R282, ""), ""),"")</f>
        <v/>
      </c>
      <c r="W282" s="10" t="str">
        <f>IF(Overall!$A284&lt;&gt;"",IF(AND(MONTH($N282) &lt;= 5, MONTH($O282) &gt;= 5), IF($R282 &lt;&gt; "", $H282/$R282, ""), ""),"")</f>
        <v/>
      </c>
      <c r="X282" s="10" t="str">
        <f>IF(Overall!$A284&lt;&gt;"",IF(AND(MONTH($N282) &lt;= 6, MONTH($O282) &gt;= 6), IF($R282 &lt;&gt; "", $H282/$R282, ""), ""),"")</f>
        <v/>
      </c>
      <c r="Y282" s="10">
        <f>IF(Overall!$A284&lt;&gt;"",IF(AND(MONTH($N282) &lt;= 7, MONTH($O282) &gt;= 7 ), IF($R282 &lt;&gt; "", $H282/$R282, ""), ""),"")</f>
        <v>250000</v>
      </c>
      <c r="Z282" s="10">
        <f>IF(Overall!$A284&lt;&gt;"",IF(AND(MONTH($N282) &lt;= 8, MONTH($O282) &gt;= 8), IF($R282 &lt;&gt; "", $H282/$R282, ""), ""),"")</f>
        <v>250000</v>
      </c>
      <c r="AA282" s="10">
        <f>IF(Overall!$A284&lt;&gt;"",IF(AND(MONTH($N282) &lt;= 9, MONTH($O282) &gt;= 9), IF($R282 &lt;&gt; "", $H282/$R282, ""), ""),"")</f>
        <v>250000</v>
      </c>
      <c r="AB282" s="10" t="str">
        <f>IF(Overall!$A284&lt;&gt;"",IF(AND(MONTH($N282) &lt;= 10, MONTH($O282) &gt;= 10), IF($R282 &lt;&gt; "", $H282/$R282, ""), ""),"")</f>
        <v/>
      </c>
      <c r="AC282" s="10" t="str">
        <f>IF(Overall!$A284&lt;&gt;"",IF(AND(MONTH($N282) &lt;= 11, MONTH($O282) &gt;= 11), IF($R282 &lt;&gt; "", $H282/$R282, ""), ""),"")</f>
        <v/>
      </c>
      <c r="AD282" s="10" t="str">
        <f>IF(Overall!$A284&lt;&gt;"",IF(AND(MONTH($N282) &lt;= 12, MONTH($O282) &gt;= 12), IF($R282 &lt;&gt; "", $H282/$R282, ""), ""),"")</f>
        <v/>
      </c>
      <c r="AF282" s="10" t="str">
        <f ca="1">IFERROR(IF(AND(NOW()&lt;= EOMONTH(DATE(YEAR($O282),1, 1), 0), Overall!$A284&lt;&gt;"", MONTH($N282) &lt;= 1, MONTH($O282) &gt;= 1), IF($R282 &lt;&gt; "", $H282/$R282, ""), ""), "")</f>
        <v/>
      </c>
      <c r="AG282" s="10" t="str">
        <f ca="1">IFERROR(IF(AND(NOW()&lt;= EOMONTH(DATE(YEAR($O282),2, 1), 0), Overall!$A284&lt;&gt;"", MONTH($N282) &lt;= 2, MONTH($O282) &gt;= 2), IF($R282 &lt;&gt; "", $H282/$R282, ""), ""), "")</f>
        <v/>
      </c>
      <c r="AH282" s="10" t="str">
        <f ca="1">IFERROR(IF(AND(NOW()&lt;= EOMONTH(DATE(YEAR($O282),3, 1), 0), Overall!$A284&lt;&gt;"", MONTH($N282) &lt;= 3, MONTH($O282) &gt;= 3), IF($R282 &lt;&gt; "", $H282/$R282, ""), ""), "")</f>
        <v/>
      </c>
      <c r="AI282" s="10" t="str">
        <f ca="1">IFERROR(IF(AND(NOW()&lt;= EOMONTH(DATE(YEAR($O282),4, 1), 0), Overall!$A284&lt;&gt;"", MONTH($N282) &lt;= 4, MONTH($O282) &gt;= 4), IF($R282 &lt;&gt; "", $H282/$R282, ""), ""), "")</f>
        <v/>
      </c>
      <c r="AJ282" s="10" t="str">
        <f ca="1">IFERROR(IF(AND(NOW()&lt;= EOMONTH(DATE(YEAR($O282),5, 1), 0), Overall!$A284&lt;&gt;"", MONTH($N282) &lt;= 5, MONTH($O282) &gt;= 5), IF($R282 &lt;&gt; "", $H282/$R282, ""), ""), "")</f>
        <v/>
      </c>
      <c r="AK282" s="10" t="str">
        <f ca="1">IFERROR(IF(AND(NOW()&lt;= EOMONTH(DATE(YEAR($O282),6, 1), 0), Overall!$A284&lt;&gt;"", MONTH($N282) &lt;= 6, MONTH($O282) &gt;= 6), IF($R282 &lt;&gt; "", $H282/$R282, ""), ""), "")</f>
        <v/>
      </c>
      <c r="AL282" s="10" t="str">
        <f ca="1">IFERROR(IF(AND(NOW()&lt;= EOMONTH(DATE(YEAR($O282),7, 1), 0), Overall!$A284&lt;&gt;"", MONTH($N282) &lt;= 7, MONTH($O282) &gt;= 7), IF($R282 &lt;&gt; "", $H282/$R282, ""), ""), "")</f>
        <v/>
      </c>
      <c r="AM282" s="10" t="str">
        <f ca="1">IFERROR(IF(AND(NOW()&lt;= EOMONTH(DATE(YEAR($O282),8, 1), 0), Overall!$A284&lt;&gt;"", MONTH($N282) &lt;= 8, MONTH($O282) &gt;= 8), IF($R282 &lt;&gt; "", $H282/$R282, ""), ""), "")</f>
        <v/>
      </c>
      <c r="AN282" s="10" t="str">
        <f ca="1">IFERROR(IF(AND(NOW()&lt;= EOMONTH(DATE(YEAR($O282),9, 1), 0), Overall!$A284&lt;&gt;"", MONTH($N282) &lt;= 9, MONTH($O282) &gt;= 9), IF($R282 &lt;&gt; "", $H282/$R282, ""), ""), "")</f>
        <v/>
      </c>
      <c r="AO282" s="10" t="str">
        <f ca="1">IFERROR(IF(AND(NOW()&lt;= EOMONTH(DATE(YEAR($O282),10, 1), 0), Overall!$A284&lt;&gt;"", MONTH($N282) &lt;= 10, MONTH($O282) &gt;= 10), IF($R282 &lt;&gt; "", $H282/$R282, ""), ""), "")</f>
        <v/>
      </c>
      <c r="AP282" s="10" t="str">
        <f ca="1">IFERROR(IF(AND(NOW()&lt;= EOMONTH(DATE(YEAR($O282),11, 1), 0), Overall!$A284&lt;&gt;"", MONTH($N282) &lt;=11, MONTH($O282) &gt;= 11), IF($R282 &lt;&gt; "", $H282/$R282, ""), ""), "")</f>
        <v/>
      </c>
      <c r="AQ282" s="10" t="str">
        <f ca="1">IFERROR(IF(AND(NOW()&lt;= EOMONTH(DATE(YEAR($O282),12, 1), 0), Overall!$A284&lt;&gt;"", MONTH($N282) &lt;= 12, MONTH($O282) &gt;= 12), IF($R282 &lt;&gt; "", $H282/$R282, ""), ""), "")</f>
        <v/>
      </c>
      <c r="AR282" s="16">
        <f t="shared" ca="1" si="9"/>
        <v>0</v>
      </c>
    </row>
    <row r="283" spans="1:44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6">
        <f>IF(Overall!F285&lt;&gt;"",VALUE(Overall!F285),"")</f>
        <v>1200000</v>
      </c>
      <c r="I283" s="6">
        <f>IF(Overall!G285&lt;&gt;"",VALUE(Overall!G285),"")</f>
        <v>61</v>
      </c>
      <c r="J283" s="6">
        <f>IF(Overall!H285&lt;&gt;"",VALUE(Overall!H285),"")</f>
        <v>40</v>
      </c>
      <c r="K283" s="6">
        <f>IF(Overall!I285&lt;&gt;"",VALUE(Overall!I285),"")</f>
        <v>4.95</v>
      </c>
      <c r="L283" s="6">
        <f>IF(Overall!J285&lt;&gt;"",VALUE(Overall!J285),"")</f>
        <v>1.05</v>
      </c>
      <c r="M283" s="6">
        <f>IF(Overall!K285&lt;&gt;"",VALUE(Overall!K285),"")</f>
        <v>3.9</v>
      </c>
      <c r="N283" s="7">
        <f>IF(Overall!L285&lt;&gt;"",DATEVALUE(MID(Overall!L285, FIND(",", Overall!L285) + 2, FIND(" ", Overall!L285) - FIND(",", Overall!L285) - 1) &amp; " " &amp; MID(Overall!L285, FIND(" ", Overall!L285) + 1, FIND(",", Overall!L285, FIND(" ", Overall!L285)) - FIND(" ", Overall!L285) - 1) &amp; ", " &amp; MID(Overall!L285, FIND(",", Overall!L285, FIND(",",Overall!L285) + 1) + 2, LEN(Overall!L285))),"")</f>
        <v>44743</v>
      </c>
      <c r="O283" s="7">
        <f>IF(Overall!M285&lt;&gt;"",DATEVALUE(MID(Overall!M285, FIND(",", Overall!M285) + 2, FIND(" ", Overall!M285) - FIND(",", Overall!M285) - 1) &amp; " " &amp; MID(Overall!M285, FIND(" ", Overall!M285) + 1, FIND(",", Overall!M285, FIND(" ", Overall!M285)) - FIND(" ", Overall!M285) - 1) &amp; ", " &amp; MID(Overall!M285, FIND(",", Overall!M285, FIND(",",Overall!M285) + 1) + 2, LEN(Overall!M285))),"")</f>
        <v>44926</v>
      </c>
      <c r="P283" s="7">
        <f>IF(Overall!N285&lt;&gt;"",DATEVALUE(MID(Overall!N285, FIND(",", Overall!N285) + 2, FIND(" ", Overall!N285) - FIND(",", Overall!N285) - 1) &amp; " " &amp; MID(Overall!N285, FIND(" ", Overall!N285) + 1, FIND(",", Overall!N285, FIND(" ", Overall!N285)) - FIND(" ", Overall!N285) - 1) &amp; ", " &amp; MID(Overall!N285, FIND(",", Overall!N285, FIND(",",Overall!N285) + 1) + 2, LEN(Overall!N285))),"")</f>
        <v>44531</v>
      </c>
      <c r="Q283" s="7">
        <f>IF(Overall!O285&lt;&gt;"",DATEVALUE(MID(Overall!O285, FIND(",", Overall!O285) + 2, FIND(" ", Overall!O285) - FIND(",", Overall!O285) - 1) &amp; " " &amp; MID(Overall!O285, FIND(" ", Overall!O285) + 1, FIND(",", Overall!O285, FIND(" ", Overall!O285)) - FIND(" ", Overall!O285) - 1) &amp; ", " &amp; MID(Overall!O285, FIND(",", Overall!O285, FIND(",",Overall!O285) + 1) + 2, LEN(Overall!O285))),"")</f>
        <v>44505</v>
      </c>
      <c r="R283" s="5">
        <f t="shared" si="8"/>
        <v>6</v>
      </c>
      <c r="S283" s="10" t="str">
        <f>IF(Overall!$A285&lt;&gt;"",IF(AND(MONTH($N283) &lt;= 1, MONTH($O283) &gt;= 1), IF($R283 &lt;&gt; "", $H283/$R283, ""), ""),"")</f>
        <v/>
      </c>
      <c r="T283" s="10" t="str">
        <f>IF(Overall!$A285&lt;&gt;"",IF(AND(MONTH($N283) &lt;= 2, MONTH($O283) &gt;= 2), IF($R283 &lt;&gt; "", $H283/$R283, ""), ""),"")</f>
        <v/>
      </c>
      <c r="U283" s="10" t="str">
        <f>IF(Overall!$A285&lt;&gt;"",IF(AND(MONTH($N283) &lt;= 3, MONTH($O283) &gt;= 3), IF($R283 &lt;&gt; "", $H283/$R283, ""), ""),"")</f>
        <v/>
      </c>
      <c r="V283" s="10" t="str">
        <f>IF(Overall!$A285&lt;&gt;"",IF(AND(MONTH($N283) &lt;= 4, MONTH($O283) &gt;= 4), IF($R283 &lt;&gt; "", $H283/$R283, ""), ""),"")</f>
        <v/>
      </c>
      <c r="W283" s="10" t="str">
        <f>IF(Overall!$A285&lt;&gt;"",IF(AND(MONTH($N283) &lt;= 5, MONTH($O283) &gt;= 5), IF($R283 &lt;&gt; "", $H283/$R283, ""), ""),"")</f>
        <v/>
      </c>
      <c r="X283" s="10" t="str">
        <f>IF(Overall!$A285&lt;&gt;"",IF(AND(MONTH($N283) &lt;= 6, MONTH($O283) &gt;= 6), IF($R283 &lt;&gt; "", $H283/$R283, ""), ""),"")</f>
        <v/>
      </c>
      <c r="Y283" s="10">
        <f>IF(Overall!$A285&lt;&gt;"",IF(AND(MONTH($N283) &lt;= 7, MONTH($O283) &gt;= 7 ), IF($R283 &lt;&gt; "", $H283/$R283, ""), ""),"")</f>
        <v>200000</v>
      </c>
      <c r="Z283" s="10">
        <f>IF(Overall!$A285&lt;&gt;"",IF(AND(MONTH($N283) &lt;= 8, MONTH($O283) &gt;= 8), IF($R283 &lt;&gt; "", $H283/$R283, ""), ""),"")</f>
        <v>200000</v>
      </c>
      <c r="AA283" s="10">
        <f>IF(Overall!$A285&lt;&gt;"",IF(AND(MONTH($N283) &lt;= 9, MONTH($O283) &gt;= 9), IF($R283 &lt;&gt; "", $H283/$R283, ""), ""),"")</f>
        <v>200000</v>
      </c>
      <c r="AB283" s="10">
        <f>IF(Overall!$A285&lt;&gt;"",IF(AND(MONTH($N283) &lt;= 10, MONTH($O283) &gt;= 10), IF($R283 &lt;&gt; "", $H283/$R283, ""), ""),"")</f>
        <v>200000</v>
      </c>
      <c r="AC283" s="10">
        <f>IF(Overall!$A285&lt;&gt;"",IF(AND(MONTH($N283) &lt;= 11, MONTH($O283) &gt;= 11), IF($R283 &lt;&gt; "", $H283/$R283, ""), ""),"")</f>
        <v>200000</v>
      </c>
      <c r="AD283" s="10">
        <f>IF(Overall!$A285&lt;&gt;"",IF(AND(MONTH($N283) &lt;= 12, MONTH($O283) &gt;= 12), IF($R283 &lt;&gt; "", $H283/$R283, ""), ""),"")</f>
        <v>200000</v>
      </c>
      <c r="AF283" s="10" t="str">
        <f ca="1">IFERROR(IF(AND(NOW()&lt;= EOMONTH(DATE(YEAR($O283),1, 1), 0), Overall!$A285&lt;&gt;"", MONTH($N283) &lt;= 1, MONTH($O283) &gt;= 1), IF($R283 &lt;&gt; "", $H283/$R283, ""), ""), "")</f>
        <v/>
      </c>
      <c r="AG283" s="10" t="str">
        <f ca="1">IFERROR(IF(AND(NOW()&lt;= EOMONTH(DATE(YEAR($O283),2, 1), 0), Overall!$A285&lt;&gt;"", MONTH($N283) &lt;= 2, MONTH($O283) &gt;= 2), IF($R283 &lt;&gt; "", $H283/$R283, ""), ""), "")</f>
        <v/>
      </c>
      <c r="AH283" s="10" t="str">
        <f ca="1">IFERROR(IF(AND(NOW()&lt;= EOMONTH(DATE(YEAR($O283),3, 1), 0), Overall!$A285&lt;&gt;"", MONTH($N283) &lt;= 3, MONTH($O283) &gt;= 3), IF($R283 &lt;&gt; "", $H283/$R283, ""), ""), "")</f>
        <v/>
      </c>
      <c r="AI283" s="10" t="str">
        <f ca="1">IFERROR(IF(AND(NOW()&lt;= EOMONTH(DATE(YEAR($O283),4, 1), 0), Overall!$A285&lt;&gt;"", MONTH($N283) &lt;= 4, MONTH($O283) &gt;= 4), IF($R283 &lt;&gt; "", $H283/$R283, ""), ""), "")</f>
        <v/>
      </c>
      <c r="AJ283" s="10" t="str">
        <f ca="1">IFERROR(IF(AND(NOW()&lt;= EOMONTH(DATE(YEAR($O283),5, 1), 0), Overall!$A285&lt;&gt;"", MONTH($N283) &lt;= 5, MONTH($O283) &gt;= 5), IF($R283 &lt;&gt; "", $H283/$R283, ""), ""), "")</f>
        <v/>
      </c>
      <c r="AK283" s="10" t="str">
        <f ca="1">IFERROR(IF(AND(NOW()&lt;= EOMONTH(DATE(YEAR($O283),6, 1), 0), Overall!$A285&lt;&gt;"", MONTH($N283) &lt;= 6, MONTH($O283) &gt;= 6), IF($R283 &lt;&gt; "", $H283/$R283, ""), ""), "")</f>
        <v/>
      </c>
      <c r="AL283" s="10" t="str">
        <f ca="1">IFERROR(IF(AND(NOW()&lt;= EOMONTH(DATE(YEAR($O283),7, 1), 0), Overall!$A285&lt;&gt;"", MONTH($N283) &lt;= 7, MONTH($O283) &gt;= 7), IF($R283 &lt;&gt; "", $H283/$R283, ""), ""), "")</f>
        <v/>
      </c>
      <c r="AM283" s="10" t="str">
        <f ca="1">IFERROR(IF(AND(NOW()&lt;= EOMONTH(DATE(YEAR($O283),8, 1), 0), Overall!$A285&lt;&gt;"", MONTH($N283) &lt;= 8, MONTH($O283) &gt;= 8), IF($R283 &lt;&gt; "", $H283/$R283, ""), ""), "")</f>
        <v/>
      </c>
      <c r="AN283" s="10" t="str">
        <f ca="1">IFERROR(IF(AND(NOW()&lt;= EOMONTH(DATE(YEAR($O283),9, 1), 0), Overall!$A285&lt;&gt;"", MONTH($N283) &lt;= 9, MONTH($O283) &gt;= 9), IF($R283 &lt;&gt; "", $H283/$R283, ""), ""), "")</f>
        <v/>
      </c>
      <c r="AO283" s="10" t="str">
        <f ca="1">IFERROR(IF(AND(NOW()&lt;= EOMONTH(DATE(YEAR($O283),10, 1), 0), Overall!$A285&lt;&gt;"", MONTH($N283) &lt;= 10, MONTH($O283) &gt;= 10), IF($R283 &lt;&gt; "", $H283/$R283, ""), ""), "")</f>
        <v/>
      </c>
      <c r="AP283" s="10" t="str">
        <f ca="1">IFERROR(IF(AND(NOW()&lt;= EOMONTH(DATE(YEAR($O283),11, 1), 0), Overall!$A285&lt;&gt;"", MONTH($N283) &lt;=11, MONTH($O283) &gt;= 11), IF($R283 &lt;&gt; "", $H283/$R283, ""), ""), "")</f>
        <v/>
      </c>
      <c r="AQ283" s="10" t="str">
        <f ca="1">IFERROR(IF(AND(NOW()&lt;= EOMONTH(DATE(YEAR($O283),12, 1), 0), Overall!$A285&lt;&gt;"", MONTH($N283) &lt;= 12, MONTH($O283) &gt;= 12), IF($R283 &lt;&gt; "", $H283/$R283, ""), ""), "")</f>
        <v/>
      </c>
      <c r="AR283" s="16">
        <f t="shared" ca="1" si="9"/>
        <v>0</v>
      </c>
    </row>
    <row r="284" spans="1:44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6">
        <f>IF(Overall!F286&lt;&gt;"",VALUE(Overall!F286),"")</f>
        <v>600000</v>
      </c>
      <c r="I284" s="6">
        <f>IF(Overall!G286&lt;&gt;"",VALUE(Overall!G286),"")</f>
        <v>62</v>
      </c>
      <c r="J284" s="6">
        <f>IF(Overall!H286&lt;&gt;"",VALUE(Overall!H286),"")</f>
        <v>39</v>
      </c>
      <c r="K284" s="6">
        <f>IF(Overall!I286&lt;&gt;"",VALUE(Overall!I286),"")</f>
        <v>4.72</v>
      </c>
      <c r="L284" s="6">
        <f>IF(Overall!J286&lt;&gt;"",VALUE(Overall!J286),"")</f>
        <v>0.8</v>
      </c>
      <c r="M284" s="6">
        <f>IF(Overall!K286&lt;&gt;"",VALUE(Overall!K286),"")</f>
        <v>3.92</v>
      </c>
      <c r="N284" s="7">
        <f>IF(Overall!L286&lt;&gt;"",DATEVALUE(MID(Overall!L286, FIND(",", Overall!L286) + 2, FIND(" ", Overall!L286) - FIND(",", Overall!L286) - 1) &amp; " " &amp; MID(Overall!L286, FIND(" ", Overall!L286) + 1, FIND(",", Overall!L286, FIND(" ", Overall!L286)) - FIND(" ", Overall!L286) - 1) &amp; ", " &amp; MID(Overall!L286, FIND(",", Overall!L286, FIND(",",Overall!L286) + 1) + 2, LEN(Overall!L286))),"")</f>
        <v>44743</v>
      </c>
      <c r="O284" s="7">
        <f>IF(Overall!M286&lt;&gt;"",DATEVALUE(MID(Overall!M286, FIND(",", Overall!M286) + 2, FIND(" ", Overall!M286) - FIND(",", Overall!M286) - 1) &amp; " " &amp; MID(Overall!M286, FIND(" ", Overall!M286) + 1, FIND(",", Overall!M286, FIND(" ", Overall!M286)) - FIND(" ", Overall!M286) - 1) &amp; ", " &amp; MID(Overall!M286, FIND(",", Overall!M286, FIND(",",Overall!M286) + 1) + 2, LEN(Overall!M286))),"")</f>
        <v>44834</v>
      </c>
      <c r="P284" s="7">
        <f>IF(Overall!N286&lt;&gt;"",DATEVALUE(MID(Overall!N286, FIND(",", Overall!N286) + 2, FIND(" ", Overall!N286) - FIND(",", Overall!N286) - 1) &amp; " " &amp; MID(Overall!N286, FIND(" ", Overall!N286) + 1, FIND(",", Overall!N286, FIND(" ", Overall!N286)) - FIND(" ", Overall!N286) - 1) &amp; ", " &amp; MID(Overall!N286, FIND(",", Overall!N286, FIND(",",Overall!N286) + 1) + 2, LEN(Overall!N286))),"")</f>
        <v>44531</v>
      </c>
      <c r="Q284" s="7">
        <f>IF(Overall!O286&lt;&gt;"",DATEVALUE(MID(Overall!O286, FIND(",", Overall!O286) + 2, FIND(" ", Overall!O286) - FIND(",", Overall!O286) - 1) &amp; " " &amp; MID(Overall!O286, FIND(" ", Overall!O286) + 1, FIND(",", Overall!O286, FIND(" ", Overall!O286)) - FIND(" ", Overall!O286) - 1) &amp; ", " &amp; MID(Overall!O286, FIND(",", Overall!O286, FIND(",",Overall!O286) + 1) + 2, LEN(Overall!O286))),"")</f>
        <v>44505</v>
      </c>
      <c r="R284" s="5">
        <f t="shared" si="8"/>
        <v>3</v>
      </c>
      <c r="S284" s="10" t="str">
        <f>IF(Overall!$A286&lt;&gt;"",IF(AND(MONTH($N284) &lt;= 1, MONTH($O284) &gt;= 1), IF($R284 &lt;&gt; "", $H284/$R284, ""), ""),"")</f>
        <v/>
      </c>
      <c r="T284" s="10" t="str">
        <f>IF(Overall!$A286&lt;&gt;"",IF(AND(MONTH($N284) &lt;= 2, MONTH($O284) &gt;= 2), IF($R284 &lt;&gt; "", $H284/$R284, ""), ""),"")</f>
        <v/>
      </c>
      <c r="U284" s="10" t="str">
        <f>IF(Overall!$A286&lt;&gt;"",IF(AND(MONTH($N284) &lt;= 3, MONTH($O284) &gt;= 3), IF($R284 &lt;&gt; "", $H284/$R284, ""), ""),"")</f>
        <v/>
      </c>
      <c r="V284" s="10" t="str">
        <f>IF(Overall!$A286&lt;&gt;"",IF(AND(MONTH($N284) &lt;= 4, MONTH($O284) &gt;= 4), IF($R284 &lt;&gt; "", $H284/$R284, ""), ""),"")</f>
        <v/>
      </c>
      <c r="W284" s="10" t="str">
        <f>IF(Overall!$A286&lt;&gt;"",IF(AND(MONTH($N284) &lt;= 5, MONTH($O284) &gt;= 5), IF($R284 &lt;&gt; "", $H284/$R284, ""), ""),"")</f>
        <v/>
      </c>
      <c r="X284" s="10" t="str">
        <f>IF(Overall!$A286&lt;&gt;"",IF(AND(MONTH($N284) &lt;= 6, MONTH($O284) &gt;= 6), IF($R284 &lt;&gt; "", $H284/$R284, ""), ""),"")</f>
        <v/>
      </c>
      <c r="Y284" s="10">
        <f>IF(Overall!$A286&lt;&gt;"",IF(AND(MONTH($N284) &lt;= 7, MONTH($O284) &gt;= 7 ), IF($R284 &lt;&gt; "", $H284/$R284, ""), ""),"")</f>
        <v>200000</v>
      </c>
      <c r="Z284" s="10">
        <f>IF(Overall!$A286&lt;&gt;"",IF(AND(MONTH($N284) &lt;= 8, MONTH($O284) &gt;= 8), IF($R284 &lt;&gt; "", $H284/$R284, ""), ""),"")</f>
        <v>200000</v>
      </c>
      <c r="AA284" s="10">
        <f>IF(Overall!$A286&lt;&gt;"",IF(AND(MONTH($N284) &lt;= 9, MONTH($O284) &gt;= 9), IF($R284 &lt;&gt; "", $H284/$R284, ""), ""),"")</f>
        <v>200000</v>
      </c>
      <c r="AB284" s="10" t="str">
        <f>IF(Overall!$A286&lt;&gt;"",IF(AND(MONTH($N284) &lt;= 10, MONTH($O284) &gt;= 10), IF($R284 &lt;&gt; "", $H284/$R284, ""), ""),"")</f>
        <v/>
      </c>
      <c r="AC284" s="10" t="str">
        <f>IF(Overall!$A286&lt;&gt;"",IF(AND(MONTH($N284) &lt;= 11, MONTH($O284) &gt;= 11), IF($R284 &lt;&gt; "", $H284/$R284, ""), ""),"")</f>
        <v/>
      </c>
      <c r="AD284" s="10" t="str">
        <f>IF(Overall!$A286&lt;&gt;"",IF(AND(MONTH($N284) &lt;= 12, MONTH($O284) &gt;= 12), IF($R284 &lt;&gt; "", $H284/$R284, ""), ""),"")</f>
        <v/>
      </c>
      <c r="AF284" s="10" t="str">
        <f ca="1">IFERROR(IF(AND(NOW()&lt;= EOMONTH(DATE(YEAR($O284),1, 1), 0), Overall!$A286&lt;&gt;"", MONTH($N284) &lt;= 1, MONTH($O284) &gt;= 1), IF($R284 &lt;&gt; "", $H284/$R284, ""), ""), "")</f>
        <v/>
      </c>
      <c r="AG284" s="10" t="str">
        <f ca="1">IFERROR(IF(AND(NOW()&lt;= EOMONTH(DATE(YEAR($O284),2, 1), 0), Overall!$A286&lt;&gt;"", MONTH($N284) &lt;= 2, MONTH($O284) &gt;= 2), IF($R284 &lt;&gt; "", $H284/$R284, ""), ""), "")</f>
        <v/>
      </c>
      <c r="AH284" s="10" t="str">
        <f ca="1">IFERROR(IF(AND(NOW()&lt;= EOMONTH(DATE(YEAR($O284),3, 1), 0), Overall!$A286&lt;&gt;"", MONTH($N284) &lt;= 3, MONTH($O284) &gt;= 3), IF($R284 &lt;&gt; "", $H284/$R284, ""), ""), "")</f>
        <v/>
      </c>
      <c r="AI284" s="10" t="str">
        <f ca="1">IFERROR(IF(AND(NOW()&lt;= EOMONTH(DATE(YEAR($O284),4, 1), 0), Overall!$A286&lt;&gt;"", MONTH($N284) &lt;= 4, MONTH($O284) &gt;= 4), IF($R284 &lt;&gt; "", $H284/$R284, ""), ""), "")</f>
        <v/>
      </c>
      <c r="AJ284" s="10" t="str">
        <f ca="1">IFERROR(IF(AND(NOW()&lt;= EOMONTH(DATE(YEAR($O284),5, 1), 0), Overall!$A286&lt;&gt;"", MONTH($N284) &lt;= 5, MONTH($O284) &gt;= 5), IF($R284 &lt;&gt; "", $H284/$R284, ""), ""), "")</f>
        <v/>
      </c>
      <c r="AK284" s="10" t="str">
        <f ca="1">IFERROR(IF(AND(NOW()&lt;= EOMONTH(DATE(YEAR($O284),6, 1), 0), Overall!$A286&lt;&gt;"", MONTH($N284) &lt;= 6, MONTH($O284) &gt;= 6), IF($R284 &lt;&gt; "", $H284/$R284, ""), ""), "")</f>
        <v/>
      </c>
      <c r="AL284" s="10" t="str">
        <f ca="1">IFERROR(IF(AND(NOW()&lt;= EOMONTH(DATE(YEAR($O284),7, 1), 0), Overall!$A286&lt;&gt;"", MONTH($N284) &lt;= 7, MONTH($O284) &gt;= 7), IF($R284 &lt;&gt; "", $H284/$R284, ""), ""), "")</f>
        <v/>
      </c>
      <c r="AM284" s="10" t="str">
        <f ca="1">IFERROR(IF(AND(NOW()&lt;= EOMONTH(DATE(YEAR($O284),8, 1), 0), Overall!$A286&lt;&gt;"", MONTH($N284) &lt;= 8, MONTH($O284) &gt;= 8), IF($R284 &lt;&gt; "", $H284/$R284, ""), ""), "")</f>
        <v/>
      </c>
      <c r="AN284" s="10" t="str">
        <f ca="1">IFERROR(IF(AND(NOW()&lt;= EOMONTH(DATE(YEAR($O284),9, 1), 0), Overall!$A286&lt;&gt;"", MONTH($N284) &lt;= 9, MONTH($O284) &gt;= 9), IF($R284 &lt;&gt; "", $H284/$R284, ""), ""), "")</f>
        <v/>
      </c>
      <c r="AO284" s="10" t="str">
        <f ca="1">IFERROR(IF(AND(NOW()&lt;= EOMONTH(DATE(YEAR($O284),10, 1), 0), Overall!$A286&lt;&gt;"", MONTH($N284) &lt;= 10, MONTH($O284) &gt;= 10), IF($R284 &lt;&gt; "", $H284/$R284, ""), ""), "")</f>
        <v/>
      </c>
      <c r="AP284" s="10" t="str">
        <f ca="1">IFERROR(IF(AND(NOW()&lt;= EOMONTH(DATE(YEAR($O284),11, 1), 0), Overall!$A286&lt;&gt;"", MONTH($N284) &lt;=11, MONTH($O284) &gt;= 11), IF($R284 &lt;&gt; "", $H284/$R284, ""), ""), "")</f>
        <v/>
      </c>
      <c r="AQ284" s="10" t="str">
        <f ca="1">IFERROR(IF(AND(NOW()&lt;= EOMONTH(DATE(YEAR($O284),12, 1), 0), Overall!$A286&lt;&gt;"", MONTH($N284) &lt;= 12, MONTH($O284) &gt;= 12), IF($R284 &lt;&gt; "", $H284/$R284, ""), ""), "")</f>
        <v/>
      </c>
      <c r="AR284" s="16">
        <f t="shared" ca="1" si="9"/>
        <v>0</v>
      </c>
    </row>
    <row r="285" spans="1:44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6">
        <f>IF(Overall!F287&lt;&gt;"",VALUE(Overall!F287),"")</f>
        <v>300000</v>
      </c>
      <c r="I285" s="6">
        <f>IF(Overall!G287&lt;&gt;"",VALUE(Overall!G287),"")</f>
        <v>62</v>
      </c>
      <c r="J285" s="6">
        <f>IF(Overall!H287&lt;&gt;"",VALUE(Overall!H287),"")</f>
        <v>39</v>
      </c>
      <c r="K285" s="6">
        <f>IF(Overall!I287&lt;&gt;"",VALUE(Overall!I287),"")</f>
        <v>4.71</v>
      </c>
      <c r="L285" s="6">
        <f>IF(Overall!J287&lt;&gt;"",VALUE(Overall!J287),"")</f>
        <v>0.76</v>
      </c>
      <c r="M285" s="6">
        <f>IF(Overall!K287&lt;&gt;"",VALUE(Overall!K287),"")</f>
        <v>3.95</v>
      </c>
      <c r="N285" s="7">
        <f>IF(Overall!L287&lt;&gt;"",DATEVALUE(MID(Overall!L287, FIND(",", Overall!L287) + 2, FIND(" ", Overall!L287) - FIND(",", Overall!L287) - 1) &amp; " " &amp; MID(Overall!L287, FIND(" ", Overall!L287) + 1, FIND(",", Overall!L287, FIND(" ", Overall!L287)) - FIND(" ", Overall!L287) - 1) &amp; ", " &amp; MID(Overall!L287, FIND(",", Overall!L287, FIND(",",Overall!L287) + 1) + 2, LEN(Overall!L287))),"")</f>
        <v>44743</v>
      </c>
      <c r="O285" s="7">
        <f>IF(Overall!M287&lt;&gt;"",DATEVALUE(MID(Overall!M287, FIND(",", Overall!M287) + 2, FIND(" ", Overall!M287) - FIND(",", Overall!M287) - 1) &amp; " " &amp; MID(Overall!M287, FIND(" ", Overall!M287) + 1, FIND(",", Overall!M287, FIND(" ", Overall!M287)) - FIND(" ", Overall!M287) - 1) &amp; ", " &amp; MID(Overall!M287, FIND(",", Overall!M287, FIND(",",Overall!M287) + 1) + 2, LEN(Overall!M287))),"")</f>
        <v>44834</v>
      </c>
      <c r="P285" s="7">
        <f>IF(Overall!N287&lt;&gt;"",DATEVALUE(MID(Overall!N287, FIND(",", Overall!N287) + 2, FIND(" ", Overall!N287) - FIND(",", Overall!N287) - 1) &amp; " " &amp; MID(Overall!N287, FIND(" ", Overall!N287) + 1, FIND(",", Overall!N287, FIND(" ", Overall!N287)) - FIND(" ", Overall!N287) - 1) &amp; ", " &amp; MID(Overall!N287, FIND(",", Overall!N287, FIND(",",Overall!N287) + 1) + 2, LEN(Overall!N287))),"")</f>
        <v>44531</v>
      </c>
      <c r="Q285" s="7">
        <f>IF(Overall!O287&lt;&gt;"",DATEVALUE(MID(Overall!O287, FIND(",", Overall!O287) + 2, FIND(" ", Overall!O287) - FIND(",", Overall!O287) - 1) &amp; " " &amp; MID(Overall!O287, FIND(" ", Overall!O287) + 1, FIND(",", Overall!O287, FIND(" ", Overall!O287)) - FIND(" ", Overall!O287) - 1) &amp; ", " &amp; MID(Overall!O287, FIND(",", Overall!O287, FIND(",",Overall!O287) + 1) + 2, LEN(Overall!O287))),"")</f>
        <v>44505</v>
      </c>
      <c r="R285" s="5">
        <f t="shared" si="8"/>
        <v>3</v>
      </c>
      <c r="S285" s="10" t="str">
        <f>IF(Overall!$A287&lt;&gt;"",IF(AND(MONTH($N285) &lt;= 1, MONTH($O285) &gt;= 1), IF($R285 &lt;&gt; "", $H285/$R285, ""), ""),"")</f>
        <v/>
      </c>
      <c r="T285" s="10" t="str">
        <f>IF(Overall!$A287&lt;&gt;"",IF(AND(MONTH($N285) &lt;= 2, MONTH($O285) &gt;= 2), IF($R285 &lt;&gt; "", $H285/$R285, ""), ""),"")</f>
        <v/>
      </c>
      <c r="U285" s="10" t="str">
        <f>IF(Overall!$A287&lt;&gt;"",IF(AND(MONTH($N285) &lt;= 3, MONTH($O285) &gt;= 3), IF($R285 &lt;&gt; "", $H285/$R285, ""), ""),"")</f>
        <v/>
      </c>
      <c r="V285" s="10" t="str">
        <f>IF(Overall!$A287&lt;&gt;"",IF(AND(MONTH($N285) &lt;= 4, MONTH($O285) &gt;= 4), IF($R285 &lt;&gt; "", $H285/$R285, ""), ""),"")</f>
        <v/>
      </c>
      <c r="W285" s="10" t="str">
        <f>IF(Overall!$A287&lt;&gt;"",IF(AND(MONTH($N285) &lt;= 5, MONTH($O285) &gt;= 5), IF($R285 &lt;&gt; "", $H285/$R285, ""), ""),"")</f>
        <v/>
      </c>
      <c r="X285" s="10" t="str">
        <f>IF(Overall!$A287&lt;&gt;"",IF(AND(MONTH($N285) &lt;= 6, MONTH($O285) &gt;= 6), IF($R285 &lt;&gt; "", $H285/$R285, ""), ""),"")</f>
        <v/>
      </c>
      <c r="Y285" s="10">
        <f>IF(Overall!$A287&lt;&gt;"",IF(AND(MONTH($N285) &lt;= 7, MONTH($O285) &gt;= 7 ), IF($R285 &lt;&gt; "", $H285/$R285, ""), ""),"")</f>
        <v>100000</v>
      </c>
      <c r="Z285" s="10">
        <f>IF(Overall!$A287&lt;&gt;"",IF(AND(MONTH($N285) &lt;= 8, MONTH($O285) &gt;= 8), IF($R285 &lt;&gt; "", $H285/$R285, ""), ""),"")</f>
        <v>100000</v>
      </c>
      <c r="AA285" s="10">
        <f>IF(Overall!$A287&lt;&gt;"",IF(AND(MONTH($N285) &lt;= 9, MONTH($O285) &gt;= 9), IF($R285 &lt;&gt; "", $H285/$R285, ""), ""),"")</f>
        <v>100000</v>
      </c>
      <c r="AB285" s="10" t="str">
        <f>IF(Overall!$A287&lt;&gt;"",IF(AND(MONTH($N285) &lt;= 10, MONTH($O285) &gt;= 10), IF($R285 &lt;&gt; "", $H285/$R285, ""), ""),"")</f>
        <v/>
      </c>
      <c r="AC285" s="10" t="str">
        <f>IF(Overall!$A287&lt;&gt;"",IF(AND(MONTH($N285) &lt;= 11, MONTH($O285) &gt;= 11), IF($R285 &lt;&gt; "", $H285/$R285, ""), ""),"")</f>
        <v/>
      </c>
      <c r="AD285" s="10" t="str">
        <f>IF(Overall!$A287&lt;&gt;"",IF(AND(MONTH($N285) &lt;= 12, MONTH($O285) &gt;= 12), IF($R285 &lt;&gt; "", $H285/$R285, ""), ""),"")</f>
        <v/>
      </c>
      <c r="AF285" s="10" t="str">
        <f ca="1">IFERROR(IF(AND(NOW()&lt;= EOMONTH(DATE(YEAR($O285),1, 1), 0), Overall!$A287&lt;&gt;"", MONTH($N285) &lt;= 1, MONTH($O285) &gt;= 1), IF($R285 &lt;&gt; "", $H285/$R285, ""), ""), "")</f>
        <v/>
      </c>
      <c r="AG285" s="10" t="str">
        <f ca="1">IFERROR(IF(AND(NOW()&lt;= EOMONTH(DATE(YEAR($O285),2, 1), 0), Overall!$A287&lt;&gt;"", MONTH($N285) &lt;= 2, MONTH($O285) &gt;= 2), IF($R285 &lt;&gt; "", $H285/$R285, ""), ""), "")</f>
        <v/>
      </c>
      <c r="AH285" s="10" t="str">
        <f ca="1">IFERROR(IF(AND(NOW()&lt;= EOMONTH(DATE(YEAR($O285),3, 1), 0), Overall!$A287&lt;&gt;"", MONTH($N285) &lt;= 3, MONTH($O285) &gt;= 3), IF($R285 &lt;&gt; "", $H285/$R285, ""), ""), "")</f>
        <v/>
      </c>
      <c r="AI285" s="10" t="str">
        <f ca="1">IFERROR(IF(AND(NOW()&lt;= EOMONTH(DATE(YEAR($O285),4, 1), 0), Overall!$A287&lt;&gt;"", MONTH($N285) &lt;= 4, MONTH($O285) &gt;= 4), IF($R285 &lt;&gt; "", $H285/$R285, ""), ""), "")</f>
        <v/>
      </c>
      <c r="AJ285" s="10" t="str">
        <f ca="1">IFERROR(IF(AND(NOW()&lt;= EOMONTH(DATE(YEAR($O285),5, 1), 0), Overall!$A287&lt;&gt;"", MONTH($N285) &lt;= 5, MONTH($O285) &gt;= 5), IF($R285 &lt;&gt; "", $H285/$R285, ""), ""), "")</f>
        <v/>
      </c>
      <c r="AK285" s="10" t="str">
        <f ca="1">IFERROR(IF(AND(NOW()&lt;= EOMONTH(DATE(YEAR($O285),6, 1), 0), Overall!$A287&lt;&gt;"", MONTH($N285) &lt;= 6, MONTH($O285) &gt;= 6), IF($R285 &lt;&gt; "", $H285/$R285, ""), ""), "")</f>
        <v/>
      </c>
      <c r="AL285" s="10" t="str">
        <f ca="1">IFERROR(IF(AND(NOW()&lt;= EOMONTH(DATE(YEAR($O285),7, 1), 0), Overall!$A287&lt;&gt;"", MONTH($N285) &lt;= 7, MONTH($O285) &gt;= 7), IF($R285 &lt;&gt; "", $H285/$R285, ""), ""), "")</f>
        <v/>
      </c>
      <c r="AM285" s="10" t="str">
        <f ca="1">IFERROR(IF(AND(NOW()&lt;= EOMONTH(DATE(YEAR($O285),8, 1), 0), Overall!$A287&lt;&gt;"", MONTH($N285) &lt;= 8, MONTH($O285) &gt;= 8), IF($R285 &lt;&gt; "", $H285/$R285, ""), ""), "")</f>
        <v/>
      </c>
      <c r="AN285" s="10" t="str">
        <f ca="1">IFERROR(IF(AND(NOW()&lt;= EOMONTH(DATE(YEAR($O285),9, 1), 0), Overall!$A287&lt;&gt;"", MONTH($N285) &lt;= 9, MONTH($O285) &gt;= 9), IF($R285 &lt;&gt; "", $H285/$R285, ""), ""), "")</f>
        <v/>
      </c>
      <c r="AO285" s="10" t="str">
        <f ca="1">IFERROR(IF(AND(NOW()&lt;= EOMONTH(DATE(YEAR($O285),10, 1), 0), Overall!$A287&lt;&gt;"", MONTH($N285) &lt;= 10, MONTH($O285) &gt;= 10), IF($R285 &lt;&gt; "", $H285/$R285, ""), ""), "")</f>
        <v/>
      </c>
      <c r="AP285" s="10" t="str">
        <f ca="1">IFERROR(IF(AND(NOW()&lt;= EOMONTH(DATE(YEAR($O285),11, 1), 0), Overall!$A287&lt;&gt;"", MONTH($N285) &lt;=11, MONTH($O285) &gt;= 11), IF($R285 &lt;&gt; "", $H285/$R285, ""), ""), "")</f>
        <v/>
      </c>
      <c r="AQ285" s="10" t="str">
        <f ca="1">IFERROR(IF(AND(NOW()&lt;= EOMONTH(DATE(YEAR($O285),12, 1), 0), Overall!$A287&lt;&gt;"", MONTH($N285) &lt;= 12, MONTH($O285) &gt;= 12), IF($R285 &lt;&gt; "", $H285/$R285, ""), ""), "")</f>
        <v/>
      </c>
      <c r="AR285" s="16">
        <f t="shared" ca="1" si="9"/>
        <v>0</v>
      </c>
    </row>
    <row r="286" spans="1:44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6">
        <f>IF(Overall!F288&lt;&gt;"",VALUE(Overall!F288),"")</f>
        <v>300000</v>
      </c>
      <c r="I286" s="6">
        <f>IF(Overall!G288&lt;&gt;"",VALUE(Overall!G288),"")</f>
        <v>62</v>
      </c>
      <c r="J286" s="6">
        <f>IF(Overall!H288&lt;&gt;"",VALUE(Overall!H288),"")</f>
        <v>39</v>
      </c>
      <c r="K286" s="6">
        <f>IF(Overall!I288&lt;&gt;"",VALUE(Overall!I288),"")</f>
        <v>4.95</v>
      </c>
      <c r="L286" s="6">
        <f>IF(Overall!J288&lt;&gt;"",VALUE(Overall!J288),"")</f>
        <v>1</v>
      </c>
      <c r="M286" s="6">
        <f>IF(Overall!K288&lt;&gt;"",VALUE(Overall!K288),"")</f>
        <v>3.95</v>
      </c>
      <c r="N286" s="7">
        <f>IF(Overall!L288&lt;&gt;"",DATEVALUE(MID(Overall!L288, FIND(",", Overall!L288) + 2, FIND(" ", Overall!L288) - FIND(",", Overall!L288) - 1) &amp; " " &amp; MID(Overall!L288, FIND(" ", Overall!L288) + 1, FIND(",", Overall!L288, FIND(" ", Overall!L288)) - FIND(" ", Overall!L288) - 1) &amp; ", " &amp; MID(Overall!L288, FIND(",", Overall!L288, FIND(",",Overall!L288) + 1) + 2, LEN(Overall!L288))),"")</f>
        <v>44743</v>
      </c>
      <c r="O286" s="7">
        <f>IF(Overall!M288&lt;&gt;"",DATEVALUE(MID(Overall!M288, FIND(",", Overall!M288) + 2, FIND(" ", Overall!M288) - FIND(",", Overall!M288) - 1) &amp; " " &amp; MID(Overall!M288, FIND(" ", Overall!M288) + 1, FIND(",", Overall!M288, FIND(" ", Overall!M288)) - FIND(" ", Overall!M288) - 1) &amp; ", " &amp; MID(Overall!M288, FIND(",", Overall!M288, FIND(",",Overall!M288) + 1) + 2, LEN(Overall!M288))),"")</f>
        <v>44834</v>
      </c>
      <c r="P286" s="7">
        <f>IF(Overall!N288&lt;&gt;"",DATEVALUE(MID(Overall!N288, FIND(",", Overall!N288) + 2, FIND(" ", Overall!N288) - FIND(",", Overall!N288) - 1) &amp; " " &amp; MID(Overall!N288, FIND(" ", Overall!N288) + 1, FIND(",", Overall!N288, FIND(" ", Overall!N288)) - FIND(" ", Overall!N288) - 1) &amp; ", " &amp; MID(Overall!N288, FIND(",", Overall!N288, FIND(",",Overall!N288) + 1) + 2, LEN(Overall!N288))),"")</f>
        <v>44531</v>
      </c>
      <c r="Q286" s="7">
        <f>IF(Overall!O288&lt;&gt;"",DATEVALUE(MID(Overall!O288, FIND(",", Overall!O288) + 2, FIND(" ", Overall!O288) - FIND(",", Overall!O288) - 1) &amp; " " &amp; MID(Overall!O288, FIND(" ", Overall!O288) + 1, FIND(",", Overall!O288, FIND(" ", Overall!O288)) - FIND(" ", Overall!O288) - 1) &amp; ", " &amp; MID(Overall!O288, FIND(",", Overall!O288, FIND(",",Overall!O288) + 1) + 2, LEN(Overall!O288))),"")</f>
        <v>44505</v>
      </c>
      <c r="R286" s="5">
        <f t="shared" si="8"/>
        <v>3</v>
      </c>
      <c r="S286" s="10" t="str">
        <f>IF(Overall!$A288&lt;&gt;"",IF(AND(MONTH($N286) &lt;= 1, MONTH($O286) &gt;= 1), IF($R286 &lt;&gt; "", $H286/$R286, ""), ""),"")</f>
        <v/>
      </c>
      <c r="T286" s="10" t="str">
        <f>IF(Overall!$A288&lt;&gt;"",IF(AND(MONTH($N286) &lt;= 2, MONTH($O286) &gt;= 2), IF($R286 &lt;&gt; "", $H286/$R286, ""), ""),"")</f>
        <v/>
      </c>
      <c r="U286" s="10" t="str">
        <f>IF(Overall!$A288&lt;&gt;"",IF(AND(MONTH($N286) &lt;= 3, MONTH($O286) &gt;= 3), IF($R286 &lt;&gt; "", $H286/$R286, ""), ""),"")</f>
        <v/>
      </c>
      <c r="V286" s="10" t="str">
        <f>IF(Overall!$A288&lt;&gt;"",IF(AND(MONTH($N286) &lt;= 4, MONTH($O286) &gt;= 4), IF($R286 &lt;&gt; "", $H286/$R286, ""), ""),"")</f>
        <v/>
      </c>
      <c r="W286" s="10" t="str">
        <f>IF(Overall!$A288&lt;&gt;"",IF(AND(MONTH($N286) &lt;= 5, MONTH($O286) &gt;= 5), IF($R286 &lt;&gt; "", $H286/$R286, ""), ""),"")</f>
        <v/>
      </c>
      <c r="X286" s="10" t="str">
        <f>IF(Overall!$A288&lt;&gt;"",IF(AND(MONTH($N286) &lt;= 6, MONTH($O286) &gt;= 6), IF($R286 &lt;&gt; "", $H286/$R286, ""), ""),"")</f>
        <v/>
      </c>
      <c r="Y286" s="10">
        <f>IF(Overall!$A288&lt;&gt;"",IF(AND(MONTH($N286) &lt;= 7, MONTH($O286) &gt;= 7 ), IF($R286 &lt;&gt; "", $H286/$R286, ""), ""),"")</f>
        <v>100000</v>
      </c>
      <c r="Z286" s="10">
        <f>IF(Overall!$A288&lt;&gt;"",IF(AND(MONTH($N286) &lt;= 8, MONTH($O286) &gt;= 8), IF($R286 &lt;&gt; "", $H286/$R286, ""), ""),"")</f>
        <v>100000</v>
      </c>
      <c r="AA286" s="10">
        <f>IF(Overall!$A288&lt;&gt;"",IF(AND(MONTH($N286) &lt;= 9, MONTH($O286) &gt;= 9), IF($R286 &lt;&gt; "", $H286/$R286, ""), ""),"")</f>
        <v>100000</v>
      </c>
      <c r="AB286" s="10" t="str">
        <f>IF(Overall!$A288&lt;&gt;"",IF(AND(MONTH($N286) &lt;= 10, MONTH($O286) &gt;= 10), IF($R286 &lt;&gt; "", $H286/$R286, ""), ""),"")</f>
        <v/>
      </c>
      <c r="AC286" s="10" t="str">
        <f>IF(Overall!$A288&lt;&gt;"",IF(AND(MONTH($N286) &lt;= 11, MONTH($O286) &gt;= 11), IF($R286 &lt;&gt; "", $H286/$R286, ""), ""),"")</f>
        <v/>
      </c>
      <c r="AD286" s="10" t="str">
        <f>IF(Overall!$A288&lt;&gt;"",IF(AND(MONTH($N286) &lt;= 12, MONTH($O286) &gt;= 12), IF($R286 &lt;&gt; "", $H286/$R286, ""), ""),"")</f>
        <v/>
      </c>
      <c r="AF286" s="10" t="str">
        <f ca="1">IFERROR(IF(AND(NOW()&lt;= EOMONTH(DATE(YEAR($O286),1, 1), 0), Overall!$A288&lt;&gt;"", MONTH($N286) &lt;= 1, MONTH($O286) &gt;= 1), IF($R286 &lt;&gt; "", $H286/$R286, ""), ""), "")</f>
        <v/>
      </c>
      <c r="AG286" s="10" t="str">
        <f ca="1">IFERROR(IF(AND(NOW()&lt;= EOMONTH(DATE(YEAR($O286),2, 1), 0), Overall!$A288&lt;&gt;"", MONTH($N286) &lt;= 2, MONTH($O286) &gt;= 2), IF($R286 &lt;&gt; "", $H286/$R286, ""), ""), "")</f>
        <v/>
      </c>
      <c r="AH286" s="10" t="str">
        <f ca="1">IFERROR(IF(AND(NOW()&lt;= EOMONTH(DATE(YEAR($O286),3, 1), 0), Overall!$A288&lt;&gt;"", MONTH($N286) &lt;= 3, MONTH($O286) &gt;= 3), IF($R286 &lt;&gt; "", $H286/$R286, ""), ""), "")</f>
        <v/>
      </c>
      <c r="AI286" s="10" t="str">
        <f ca="1">IFERROR(IF(AND(NOW()&lt;= EOMONTH(DATE(YEAR($O286),4, 1), 0), Overall!$A288&lt;&gt;"", MONTH($N286) &lt;= 4, MONTH($O286) &gt;= 4), IF($R286 &lt;&gt; "", $H286/$R286, ""), ""), "")</f>
        <v/>
      </c>
      <c r="AJ286" s="10" t="str">
        <f ca="1">IFERROR(IF(AND(NOW()&lt;= EOMONTH(DATE(YEAR($O286),5, 1), 0), Overall!$A288&lt;&gt;"", MONTH($N286) &lt;= 5, MONTH($O286) &gt;= 5), IF($R286 &lt;&gt; "", $H286/$R286, ""), ""), "")</f>
        <v/>
      </c>
      <c r="AK286" s="10" t="str">
        <f ca="1">IFERROR(IF(AND(NOW()&lt;= EOMONTH(DATE(YEAR($O286),6, 1), 0), Overall!$A288&lt;&gt;"", MONTH($N286) &lt;= 6, MONTH($O286) &gt;= 6), IF($R286 &lt;&gt; "", $H286/$R286, ""), ""), "")</f>
        <v/>
      </c>
      <c r="AL286" s="10" t="str">
        <f ca="1">IFERROR(IF(AND(NOW()&lt;= EOMONTH(DATE(YEAR($O286),7, 1), 0), Overall!$A288&lt;&gt;"", MONTH($N286) &lt;= 7, MONTH($O286) &gt;= 7), IF($R286 &lt;&gt; "", $H286/$R286, ""), ""), "")</f>
        <v/>
      </c>
      <c r="AM286" s="10" t="str">
        <f ca="1">IFERROR(IF(AND(NOW()&lt;= EOMONTH(DATE(YEAR($O286),8, 1), 0), Overall!$A288&lt;&gt;"", MONTH($N286) &lt;= 8, MONTH($O286) &gt;= 8), IF($R286 &lt;&gt; "", $H286/$R286, ""), ""), "")</f>
        <v/>
      </c>
      <c r="AN286" s="10" t="str">
        <f ca="1">IFERROR(IF(AND(NOW()&lt;= EOMONTH(DATE(YEAR($O286),9, 1), 0), Overall!$A288&lt;&gt;"", MONTH($N286) &lt;= 9, MONTH($O286) &gt;= 9), IF($R286 &lt;&gt; "", $H286/$R286, ""), ""), "")</f>
        <v/>
      </c>
      <c r="AO286" s="10" t="str">
        <f ca="1">IFERROR(IF(AND(NOW()&lt;= EOMONTH(DATE(YEAR($O286),10, 1), 0), Overall!$A288&lt;&gt;"", MONTH($N286) &lt;= 10, MONTH($O286) &gt;= 10), IF($R286 &lt;&gt; "", $H286/$R286, ""), ""), "")</f>
        <v/>
      </c>
      <c r="AP286" s="10" t="str">
        <f ca="1">IFERROR(IF(AND(NOW()&lt;= EOMONTH(DATE(YEAR($O286),11, 1), 0), Overall!$A288&lt;&gt;"", MONTH($N286) &lt;=11, MONTH($O286) &gt;= 11), IF($R286 &lt;&gt; "", $H286/$R286, ""), ""), "")</f>
        <v/>
      </c>
      <c r="AQ286" s="10" t="str">
        <f ca="1">IFERROR(IF(AND(NOW()&lt;= EOMONTH(DATE(YEAR($O286),12, 1), 0), Overall!$A288&lt;&gt;"", MONTH($N286) &lt;= 12, MONTH($O286) &gt;= 12), IF($R286 &lt;&gt; "", $H286/$R286, ""), ""), "")</f>
        <v/>
      </c>
      <c r="AR286" s="16">
        <f t="shared" ca="1" si="9"/>
        <v>0</v>
      </c>
    </row>
    <row r="287" spans="1:44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6">
        <f>IF(Overall!F289&lt;&gt;"",VALUE(Overall!F289),"")</f>
        <v>450000</v>
      </c>
      <c r="I287" s="6">
        <f>IF(Overall!G289&lt;&gt;"",VALUE(Overall!G289),"")</f>
        <v>63</v>
      </c>
      <c r="J287" s="6">
        <f>IF(Overall!H289&lt;&gt;"",VALUE(Overall!H289),"")</f>
        <v>39</v>
      </c>
      <c r="K287" s="6">
        <f>IF(Overall!I289&lt;&gt;"",VALUE(Overall!I289),"")</f>
        <v>4.26</v>
      </c>
      <c r="L287" s="6">
        <f>IF(Overall!J289&lt;&gt;"",VALUE(Overall!J289),"")</f>
        <v>0.53</v>
      </c>
      <c r="M287" s="6">
        <f>IF(Overall!K289&lt;&gt;"",VALUE(Overall!K289),"")</f>
        <v>3.73</v>
      </c>
      <c r="N287" s="7">
        <f>IF(Overall!L289&lt;&gt;"",DATEVALUE(MID(Overall!L289, FIND(",", Overall!L289) + 2, FIND(" ", Overall!L289) - FIND(",", Overall!L289) - 1) &amp; " " &amp; MID(Overall!L289, FIND(" ", Overall!L289) + 1, FIND(",", Overall!L289, FIND(" ", Overall!L289)) - FIND(" ", Overall!L289) - 1) &amp; ", " &amp; MID(Overall!L289, FIND(",", Overall!L289, FIND(",",Overall!L289) + 1) + 2, LEN(Overall!L289))),"")</f>
        <v>44743</v>
      </c>
      <c r="O287" s="7">
        <f>IF(Overall!M289&lt;&gt;"",DATEVALUE(MID(Overall!M289, FIND(",", Overall!M289) + 2, FIND(" ", Overall!M289) - FIND(",", Overall!M289) - 1) &amp; " " &amp; MID(Overall!M289, FIND(" ", Overall!M289) + 1, FIND(",", Overall!M289, FIND(" ", Overall!M289)) - FIND(" ", Overall!M289) - 1) &amp; ", " &amp; MID(Overall!M289, FIND(",", Overall!M289, FIND(",",Overall!M289) + 1) + 2, LEN(Overall!M289))),"")</f>
        <v>44773</v>
      </c>
      <c r="P287" s="7">
        <f>IF(Overall!N289&lt;&gt;"",DATEVALUE(MID(Overall!N289, FIND(",", Overall!N289) + 2, FIND(" ", Overall!N289) - FIND(",", Overall!N289) - 1) &amp; " " &amp; MID(Overall!N289, FIND(" ", Overall!N289) + 1, FIND(",", Overall!N289, FIND(" ", Overall!N289)) - FIND(" ", Overall!N289) - 1) &amp; ", " &amp; MID(Overall!N289, FIND(",", Overall!N289, FIND(",",Overall!N289) + 1) + 2, LEN(Overall!N289))),"")</f>
        <v>44532</v>
      </c>
      <c r="Q287" s="7">
        <f>IF(Overall!O289&lt;&gt;"",DATEVALUE(MID(Overall!O289, FIND(",", Overall!O289) + 2, FIND(" ", Overall!O289) - FIND(",", Overall!O289) - 1) &amp; " " &amp; MID(Overall!O289, FIND(" ", Overall!O289) + 1, FIND(",", Overall!O289, FIND(" ", Overall!O289)) - FIND(" ", Overall!O289) - 1) &amp; ", " &amp; MID(Overall!O289, FIND(",", Overall!O289, FIND(",",Overall!O289) + 1) + 2, LEN(Overall!O289))),"")</f>
        <v>44508</v>
      </c>
      <c r="R287" s="5">
        <f t="shared" si="8"/>
        <v>1</v>
      </c>
      <c r="S287" s="10" t="str">
        <f>IF(Overall!$A289&lt;&gt;"",IF(AND(MONTH($N287) &lt;= 1, MONTH($O287) &gt;= 1), IF($R287 &lt;&gt; "", $H287/$R287, ""), ""),"")</f>
        <v/>
      </c>
      <c r="T287" s="10" t="str">
        <f>IF(Overall!$A289&lt;&gt;"",IF(AND(MONTH($N287) &lt;= 2, MONTH($O287) &gt;= 2), IF($R287 &lt;&gt; "", $H287/$R287, ""), ""),"")</f>
        <v/>
      </c>
      <c r="U287" s="10" t="str">
        <f>IF(Overall!$A289&lt;&gt;"",IF(AND(MONTH($N287) &lt;= 3, MONTH($O287) &gt;= 3), IF($R287 &lt;&gt; "", $H287/$R287, ""), ""),"")</f>
        <v/>
      </c>
      <c r="V287" s="10" t="str">
        <f>IF(Overall!$A289&lt;&gt;"",IF(AND(MONTH($N287) &lt;= 4, MONTH($O287) &gt;= 4), IF($R287 &lt;&gt; "", $H287/$R287, ""), ""),"")</f>
        <v/>
      </c>
      <c r="W287" s="10" t="str">
        <f>IF(Overall!$A289&lt;&gt;"",IF(AND(MONTH($N287) &lt;= 5, MONTH($O287) &gt;= 5), IF($R287 &lt;&gt; "", $H287/$R287, ""), ""),"")</f>
        <v/>
      </c>
      <c r="X287" s="10" t="str">
        <f>IF(Overall!$A289&lt;&gt;"",IF(AND(MONTH($N287) &lt;= 6, MONTH($O287) &gt;= 6), IF($R287 &lt;&gt; "", $H287/$R287, ""), ""),"")</f>
        <v/>
      </c>
      <c r="Y287" s="10">
        <f>IF(Overall!$A289&lt;&gt;"",IF(AND(MONTH($N287) &lt;= 7, MONTH($O287) &gt;= 7 ), IF($R287 &lt;&gt; "", $H287/$R287, ""), ""),"")</f>
        <v>450000</v>
      </c>
      <c r="Z287" s="10" t="str">
        <f>IF(Overall!$A289&lt;&gt;"",IF(AND(MONTH($N287) &lt;= 8, MONTH($O287) &gt;= 8), IF($R287 &lt;&gt; "", $H287/$R287, ""), ""),"")</f>
        <v/>
      </c>
      <c r="AA287" s="10" t="str">
        <f>IF(Overall!$A289&lt;&gt;"",IF(AND(MONTH($N287) &lt;= 9, MONTH($O287) &gt;= 9), IF($R287 &lt;&gt; "", $H287/$R287, ""), ""),"")</f>
        <v/>
      </c>
      <c r="AB287" s="10" t="str">
        <f>IF(Overall!$A289&lt;&gt;"",IF(AND(MONTH($N287) &lt;= 10, MONTH($O287) &gt;= 10), IF($R287 &lt;&gt; "", $H287/$R287, ""), ""),"")</f>
        <v/>
      </c>
      <c r="AC287" s="10" t="str">
        <f>IF(Overall!$A289&lt;&gt;"",IF(AND(MONTH($N287) &lt;= 11, MONTH($O287) &gt;= 11), IF($R287 &lt;&gt; "", $H287/$R287, ""), ""),"")</f>
        <v/>
      </c>
      <c r="AD287" s="10" t="str">
        <f>IF(Overall!$A289&lt;&gt;"",IF(AND(MONTH($N287) &lt;= 12, MONTH($O287) &gt;= 12), IF($R287 &lt;&gt; "", $H287/$R287, ""), ""),"")</f>
        <v/>
      </c>
      <c r="AF287" s="10" t="str">
        <f ca="1">IFERROR(IF(AND(NOW()&lt;= EOMONTH(DATE(YEAR($O287),1, 1), 0), Overall!$A289&lt;&gt;"", MONTH($N287) &lt;= 1, MONTH($O287) &gt;= 1), IF($R287 &lt;&gt; "", $H287/$R287, ""), ""), "")</f>
        <v/>
      </c>
      <c r="AG287" s="10" t="str">
        <f ca="1">IFERROR(IF(AND(NOW()&lt;= EOMONTH(DATE(YEAR($O287),2, 1), 0), Overall!$A289&lt;&gt;"", MONTH($N287) &lt;= 2, MONTH($O287) &gt;= 2), IF($R287 &lt;&gt; "", $H287/$R287, ""), ""), "")</f>
        <v/>
      </c>
      <c r="AH287" s="10" t="str">
        <f ca="1">IFERROR(IF(AND(NOW()&lt;= EOMONTH(DATE(YEAR($O287),3, 1), 0), Overall!$A289&lt;&gt;"", MONTH($N287) &lt;= 3, MONTH($O287) &gt;= 3), IF($R287 &lt;&gt; "", $H287/$R287, ""), ""), "")</f>
        <v/>
      </c>
      <c r="AI287" s="10" t="str">
        <f ca="1">IFERROR(IF(AND(NOW()&lt;= EOMONTH(DATE(YEAR($O287),4, 1), 0), Overall!$A289&lt;&gt;"", MONTH($N287) &lt;= 4, MONTH($O287) &gt;= 4), IF($R287 &lt;&gt; "", $H287/$R287, ""), ""), "")</f>
        <v/>
      </c>
      <c r="AJ287" s="10" t="str">
        <f ca="1">IFERROR(IF(AND(NOW()&lt;= EOMONTH(DATE(YEAR($O287),5, 1), 0), Overall!$A289&lt;&gt;"", MONTH($N287) &lt;= 5, MONTH($O287) &gt;= 5), IF($R287 &lt;&gt; "", $H287/$R287, ""), ""), "")</f>
        <v/>
      </c>
      <c r="AK287" s="10" t="str">
        <f ca="1">IFERROR(IF(AND(NOW()&lt;= EOMONTH(DATE(YEAR($O287),6, 1), 0), Overall!$A289&lt;&gt;"", MONTH($N287) &lt;= 6, MONTH($O287) &gt;= 6), IF($R287 &lt;&gt; "", $H287/$R287, ""), ""), "")</f>
        <v/>
      </c>
      <c r="AL287" s="10" t="str">
        <f ca="1">IFERROR(IF(AND(NOW()&lt;= EOMONTH(DATE(YEAR($O287),7, 1), 0), Overall!$A289&lt;&gt;"", MONTH($N287) &lt;= 7, MONTH($O287) &gt;= 7), IF($R287 &lt;&gt; "", $H287/$R287, ""), ""), "")</f>
        <v/>
      </c>
      <c r="AM287" s="10" t="str">
        <f ca="1">IFERROR(IF(AND(NOW()&lt;= EOMONTH(DATE(YEAR($O287),8, 1), 0), Overall!$A289&lt;&gt;"", MONTH($N287) &lt;= 8, MONTH($O287) &gt;= 8), IF($R287 &lt;&gt; "", $H287/$R287, ""), ""), "")</f>
        <v/>
      </c>
      <c r="AN287" s="10" t="str">
        <f ca="1">IFERROR(IF(AND(NOW()&lt;= EOMONTH(DATE(YEAR($O287),9, 1), 0), Overall!$A289&lt;&gt;"", MONTH($N287) &lt;= 9, MONTH($O287) &gt;= 9), IF($R287 &lt;&gt; "", $H287/$R287, ""), ""), "")</f>
        <v/>
      </c>
      <c r="AO287" s="10" t="str">
        <f ca="1">IFERROR(IF(AND(NOW()&lt;= EOMONTH(DATE(YEAR($O287),10, 1), 0), Overall!$A289&lt;&gt;"", MONTH($N287) &lt;= 10, MONTH($O287) &gt;= 10), IF($R287 &lt;&gt; "", $H287/$R287, ""), ""), "")</f>
        <v/>
      </c>
      <c r="AP287" s="10" t="str">
        <f ca="1">IFERROR(IF(AND(NOW()&lt;= EOMONTH(DATE(YEAR($O287),11, 1), 0), Overall!$A289&lt;&gt;"", MONTH($N287) &lt;=11, MONTH($O287) &gt;= 11), IF($R287 &lt;&gt; "", $H287/$R287, ""), ""), "")</f>
        <v/>
      </c>
      <c r="AQ287" s="10" t="str">
        <f ca="1">IFERROR(IF(AND(NOW()&lt;= EOMONTH(DATE(YEAR($O287),12, 1), 0), Overall!$A289&lt;&gt;"", MONTH($N287) &lt;= 12, MONTH($O287) &gt;= 12), IF($R287 &lt;&gt; "", $H287/$R287, ""), ""), "")</f>
        <v/>
      </c>
      <c r="AR287" s="16">
        <f t="shared" ca="1" si="9"/>
        <v>0</v>
      </c>
    </row>
    <row r="288" spans="1:44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6">
        <f>IF(Overall!F290&lt;&gt;"",VALUE(Overall!F290),"")</f>
        <v>450000</v>
      </c>
      <c r="I288" s="6">
        <f>IF(Overall!G290&lt;&gt;"",VALUE(Overall!G290),"")</f>
        <v>63</v>
      </c>
      <c r="J288" s="6">
        <f>IF(Overall!H290&lt;&gt;"",VALUE(Overall!H290),"")</f>
        <v>39</v>
      </c>
      <c r="K288" s="6">
        <f>IF(Overall!I290&lt;&gt;"",VALUE(Overall!I290),"")</f>
        <v>4.25</v>
      </c>
      <c r="L288" s="6">
        <f>IF(Overall!J290&lt;&gt;"",VALUE(Overall!J290),"")</f>
        <v>0.51</v>
      </c>
      <c r="M288" s="6">
        <f>IF(Overall!K290&lt;&gt;"",VALUE(Overall!K290),"")</f>
        <v>3.74</v>
      </c>
      <c r="N288" s="7">
        <f>IF(Overall!L290&lt;&gt;"",DATEVALUE(MID(Overall!L290, FIND(",", Overall!L290) + 2, FIND(" ", Overall!L290) - FIND(",", Overall!L290) - 1) &amp; " " &amp; MID(Overall!L290, FIND(" ", Overall!L290) + 1, FIND(",", Overall!L290, FIND(" ", Overall!L290)) - FIND(" ", Overall!L290) - 1) &amp; ", " &amp; MID(Overall!L290, FIND(",", Overall!L290, FIND(",",Overall!L290) + 1) + 2, LEN(Overall!L290))),"")</f>
        <v>44743</v>
      </c>
      <c r="O288" s="7">
        <f>IF(Overall!M290&lt;&gt;"",DATEVALUE(MID(Overall!M290, FIND(",", Overall!M290) + 2, FIND(" ", Overall!M290) - FIND(",", Overall!M290) - 1) &amp; " " &amp; MID(Overall!M290, FIND(" ", Overall!M290) + 1, FIND(",", Overall!M290, FIND(" ", Overall!M290)) - FIND(" ", Overall!M290) - 1) &amp; ", " &amp; MID(Overall!M290, FIND(",", Overall!M290, FIND(",",Overall!M290) + 1) + 2, LEN(Overall!M290))),"")</f>
        <v>44773</v>
      </c>
      <c r="P288" s="7">
        <f>IF(Overall!N290&lt;&gt;"",DATEVALUE(MID(Overall!N290, FIND(",", Overall!N290) + 2, FIND(" ", Overall!N290) - FIND(",", Overall!N290) - 1) &amp; " " &amp; MID(Overall!N290, FIND(" ", Overall!N290) + 1, FIND(",", Overall!N290, FIND(" ", Overall!N290)) - FIND(" ", Overall!N290) - 1) &amp; ", " &amp; MID(Overall!N290, FIND(",", Overall!N290, FIND(",",Overall!N290) + 1) + 2, LEN(Overall!N290))),"")</f>
        <v>44532</v>
      </c>
      <c r="Q288" s="7">
        <f>IF(Overall!O290&lt;&gt;"",DATEVALUE(MID(Overall!O290, FIND(",", Overall!O290) + 2, FIND(" ", Overall!O290) - FIND(",", Overall!O290) - 1) &amp; " " &amp; MID(Overall!O290, FIND(" ", Overall!O290) + 1, FIND(",", Overall!O290, FIND(" ", Overall!O290)) - FIND(" ", Overall!O290) - 1) &amp; ", " &amp; MID(Overall!O290, FIND(",", Overall!O290, FIND(",",Overall!O290) + 1) + 2, LEN(Overall!O290))),"")</f>
        <v>44508</v>
      </c>
      <c r="R288" s="5">
        <f t="shared" si="8"/>
        <v>1</v>
      </c>
      <c r="S288" s="10" t="str">
        <f>IF(Overall!$A290&lt;&gt;"",IF(AND(MONTH($N288) &lt;= 1, MONTH($O288) &gt;= 1), IF($R288 &lt;&gt; "", $H288/$R288, ""), ""),"")</f>
        <v/>
      </c>
      <c r="T288" s="10" t="str">
        <f>IF(Overall!$A290&lt;&gt;"",IF(AND(MONTH($N288) &lt;= 2, MONTH($O288) &gt;= 2), IF($R288 &lt;&gt; "", $H288/$R288, ""), ""),"")</f>
        <v/>
      </c>
      <c r="U288" s="10" t="str">
        <f>IF(Overall!$A290&lt;&gt;"",IF(AND(MONTH($N288) &lt;= 3, MONTH($O288) &gt;= 3), IF($R288 &lt;&gt; "", $H288/$R288, ""), ""),"")</f>
        <v/>
      </c>
      <c r="V288" s="10" t="str">
        <f>IF(Overall!$A290&lt;&gt;"",IF(AND(MONTH($N288) &lt;= 4, MONTH($O288) &gt;= 4), IF($R288 &lt;&gt; "", $H288/$R288, ""), ""),"")</f>
        <v/>
      </c>
      <c r="W288" s="10" t="str">
        <f>IF(Overall!$A290&lt;&gt;"",IF(AND(MONTH($N288) &lt;= 5, MONTH($O288) &gt;= 5), IF($R288 &lt;&gt; "", $H288/$R288, ""), ""),"")</f>
        <v/>
      </c>
      <c r="X288" s="10" t="str">
        <f>IF(Overall!$A290&lt;&gt;"",IF(AND(MONTH($N288) &lt;= 6, MONTH($O288) &gt;= 6), IF($R288 &lt;&gt; "", $H288/$R288, ""), ""),"")</f>
        <v/>
      </c>
      <c r="Y288" s="10">
        <f>IF(Overall!$A290&lt;&gt;"",IF(AND(MONTH($N288) &lt;= 7, MONTH($O288) &gt;= 7 ), IF($R288 &lt;&gt; "", $H288/$R288, ""), ""),"")</f>
        <v>450000</v>
      </c>
      <c r="Z288" s="10" t="str">
        <f>IF(Overall!$A290&lt;&gt;"",IF(AND(MONTH($N288) &lt;= 8, MONTH($O288) &gt;= 8), IF($R288 &lt;&gt; "", $H288/$R288, ""), ""),"")</f>
        <v/>
      </c>
      <c r="AA288" s="10" t="str">
        <f>IF(Overall!$A290&lt;&gt;"",IF(AND(MONTH($N288) &lt;= 9, MONTH($O288) &gt;= 9), IF($R288 &lt;&gt; "", $H288/$R288, ""), ""),"")</f>
        <v/>
      </c>
      <c r="AB288" s="10" t="str">
        <f>IF(Overall!$A290&lt;&gt;"",IF(AND(MONTH($N288) &lt;= 10, MONTH($O288) &gt;= 10), IF($R288 &lt;&gt; "", $H288/$R288, ""), ""),"")</f>
        <v/>
      </c>
      <c r="AC288" s="10" t="str">
        <f>IF(Overall!$A290&lt;&gt;"",IF(AND(MONTH($N288) &lt;= 11, MONTH($O288) &gt;= 11), IF($R288 &lt;&gt; "", $H288/$R288, ""), ""),"")</f>
        <v/>
      </c>
      <c r="AD288" s="10" t="str">
        <f>IF(Overall!$A290&lt;&gt;"",IF(AND(MONTH($N288) &lt;= 12, MONTH($O288) &gt;= 12), IF($R288 &lt;&gt; "", $H288/$R288, ""), ""),"")</f>
        <v/>
      </c>
      <c r="AF288" s="10" t="str">
        <f ca="1">IFERROR(IF(AND(NOW()&lt;= EOMONTH(DATE(YEAR($O288),1, 1), 0), Overall!$A290&lt;&gt;"", MONTH($N288) &lt;= 1, MONTH($O288) &gt;= 1), IF($R288 &lt;&gt; "", $H288/$R288, ""), ""), "")</f>
        <v/>
      </c>
      <c r="AG288" s="10" t="str">
        <f ca="1">IFERROR(IF(AND(NOW()&lt;= EOMONTH(DATE(YEAR($O288),2, 1), 0), Overall!$A290&lt;&gt;"", MONTH($N288) &lt;= 2, MONTH($O288) &gt;= 2), IF($R288 &lt;&gt; "", $H288/$R288, ""), ""), "")</f>
        <v/>
      </c>
      <c r="AH288" s="10" t="str">
        <f ca="1">IFERROR(IF(AND(NOW()&lt;= EOMONTH(DATE(YEAR($O288),3, 1), 0), Overall!$A290&lt;&gt;"", MONTH($N288) &lt;= 3, MONTH($O288) &gt;= 3), IF($R288 &lt;&gt; "", $H288/$R288, ""), ""), "")</f>
        <v/>
      </c>
      <c r="AI288" s="10" t="str">
        <f ca="1">IFERROR(IF(AND(NOW()&lt;= EOMONTH(DATE(YEAR($O288),4, 1), 0), Overall!$A290&lt;&gt;"", MONTH($N288) &lt;= 4, MONTH($O288) &gt;= 4), IF($R288 &lt;&gt; "", $H288/$R288, ""), ""), "")</f>
        <v/>
      </c>
      <c r="AJ288" s="10" t="str">
        <f ca="1">IFERROR(IF(AND(NOW()&lt;= EOMONTH(DATE(YEAR($O288),5, 1), 0), Overall!$A290&lt;&gt;"", MONTH($N288) &lt;= 5, MONTH($O288) &gt;= 5), IF($R288 &lt;&gt; "", $H288/$R288, ""), ""), "")</f>
        <v/>
      </c>
      <c r="AK288" s="10" t="str">
        <f ca="1">IFERROR(IF(AND(NOW()&lt;= EOMONTH(DATE(YEAR($O288),6, 1), 0), Overall!$A290&lt;&gt;"", MONTH($N288) &lt;= 6, MONTH($O288) &gt;= 6), IF($R288 &lt;&gt; "", $H288/$R288, ""), ""), "")</f>
        <v/>
      </c>
      <c r="AL288" s="10" t="str">
        <f ca="1">IFERROR(IF(AND(NOW()&lt;= EOMONTH(DATE(YEAR($O288),7, 1), 0), Overall!$A290&lt;&gt;"", MONTH($N288) &lt;= 7, MONTH($O288) &gt;= 7), IF($R288 &lt;&gt; "", $H288/$R288, ""), ""), "")</f>
        <v/>
      </c>
      <c r="AM288" s="10" t="str">
        <f ca="1">IFERROR(IF(AND(NOW()&lt;= EOMONTH(DATE(YEAR($O288),8, 1), 0), Overall!$A290&lt;&gt;"", MONTH($N288) &lt;= 8, MONTH($O288) &gt;= 8), IF($R288 &lt;&gt; "", $H288/$R288, ""), ""), "")</f>
        <v/>
      </c>
      <c r="AN288" s="10" t="str">
        <f ca="1">IFERROR(IF(AND(NOW()&lt;= EOMONTH(DATE(YEAR($O288),9, 1), 0), Overall!$A290&lt;&gt;"", MONTH($N288) &lt;= 9, MONTH($O288) &gt;= 9), IF($R288 &lt;&gt; "", $H288/$R288, ""), ""), "")</f>
        <v/>
      </c>
      <c r="AO288" s="10" t="str">
        <f ca="1">IFERROR(IF(AND(NOW()&lt;= EOMONTH(DATE(YEAR($O288),10, 1), 0), Overall!$A290&lt;&gt;"", MONTH($N288) &lt;= 10, MONTH($O288) &gt;= 10), IF($R288 &lt;&gt; "", $H288/$R288, ""), ""), "")</f>
        <v/>
      </c>
      <c r="AP288" s="10" t="str">
        <f ca="1">IFERROR(IF(AND(NOW()&lt;= EOMONTH(DATE(YEAR($O288),11, 1), 0), Overall!$A290&lt;&gt;"", MONTH($N288) &lt;=11, MONTH($O288) &gt;= 11), IF($R288 &lt;&gt; "", $H288/$R288, ""), ""), "")</f>
        <v/>
      </c>
      <c r="AQ288" s="10" t="str">
        <f ca="1">IFERROR(IF(AND(NOW()&lt;= EOMONTH(DATE(YEAR($O288),12, 1), 0), Overall!$A290&lt;&gt;"", MONTH($N288) &lt;= 12, MONTH($O288) &gt;= 12), IF($R288 &lt;&gt; "", $H288/$R288, ""), ""), "")</f>
        <v/>
      </c>
      <c r="AR288" s="16">
        <f t="shared" ca="1" si="9"/>
        <v>0</v>
      </c>
    </row>
    <row r="289" spans="1:44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6">
        <f>IF(Overall!F291&lt;&gt;"",VALUE(Overall!F291),"")</f>
        <v>500000</v>
      </c>
      <c r="I289" s="6">
        <f>IF(Overall!G291&lt;&gt;"",VALUE(Overall!G291),"")</f>
        <v>63</v>
      </c>
      <c r="J289" s="6">
        <f>IF(Overall!H291&lt;&gt;"",VALUE(Overall!H291),"")</f>
        <v>40</v>
      </c>
      <c r="K289" s="6">
        <f>IF(Overall!I291&lt;&gt;"",VALUE(Overall!I291),"")</f>
        <v>4.3099999999999996</v>
      </c>
      <c r="L289" s="6">
        <f>IF(Overall!J291&lt;&gt;"",VALUE(Overall!J291),"")</f>
        <v>0.61</v>
      </c>
      <c r="M289" s="6">
        <f>IF(Overall!K291&lt;&gt;"",VALUE(Overall!K291),"")</f>
        <v>3.7</v>
      </c>
      <c r="N289" s="7">
        <f>IF(Overall!L291&lt;&gt;"",DATEVALUE(MID(Overall!L291, FIND(",", Overall!L291) + 2, FIND(" ", Overall!L291) - FIND(",", Overall!L291) - 1) &amp; " " &amp; MID(Overall!L291, FIND(" ", Overall!L291) + 1, FIND(",", Overall!L291, FIND(" ", Overall!L291)) - FIND(" ", Overall!L291) - 1) &amp; ", " &amp; MID(Overall!L291, FIND(",", Overall!L291, FIND(",",Overall!L291) + 1) + 2, LEN(Overall!L291))),"")</f>
        <v>44743</v>
      </c>
      <c r="O289" s="7">
        <f>IF(Overall!M291&lt;&gt;"",DATEVALUE(MID(Overall!M291, FIND(",", Overall!M291) + 2, FIND(" ", Overall!M291) - FIND(",", Overall!M291) - 1) &amp; " " &amp; MID(Overall!M291, FIND(" ", Overall!M291) + 1, FIND(",", Overall!M291, FIND(" ", Overall!M291)) - FIND(" ", Overall!M291) - 1) &amp; ", " &amp; MID(Overall!M291, FIND(",", Overall!M291, FIND(",",Overall!M291) + 1) + 2, LEN(Overall!M291))),"")</f>
        <v>44773</v>
      </c>
      <c r="P289" s="7">
        <f>IF(Overall!N291&lt;&gt;"",DATEVALUE(MID(Overall!N291, FIND(",", Overall!N291) + 2, FIND(" ", Overall!N291) - FIND(",", Overall!N291) - 1) &amp; " " &amp; MID(Overall!N291, FIND(" ", Overall!N291) + 1, FIND(",", Overall!N291, FIND(" ", Overall!N291)) - FIND(" ", Overall!N291) - 1) &amp; ", " &amp; MID(Overall!N291, FIND(",", Overall!N291, FIND(",",Overall!N291) + 1) + 2, LEN(Overall!N291))),"")</f>
        <v>44532</v>
      </c>
      <c r="Q289" s="7">
        <f>IF(Overall!O291&lt;&gt;"",DATEVALUE(MID(Overall!O291, FIND(",", Overall!O291) + 2, FIND(" ", Overall!O291) - FIND(",", Overall!O291) - 1) &amp; " " &amp; MID(Overall!O291, FIND(" ", Overall!O291) + 1, FIND(",", Overall!O291, FIND(" ", Overall!O291)) - FIND(" ", Overall!O291) - 1) &amp; ", " &amp; MID(Overall!O291, FIND(",", Overall!O291, FIND(",",Overall!O291) + 1) + 2, LEN(Overall!O291))),"")</f>
        <v>44508</v>
      </c>
      <c r="R289" s="5">
        <f t="shared" si="8"/>
        <v>1</v>
      </c>
      <c r="S289" s="10" t="str">
        <f>IF(Overall!$A291&lt;&gt;"",IF(AND(MONTH($N289) &lt;= 1, MONTH($O289) &gt;= 1), IF($R289 &lt;&gt; "", $H289/$R289, ""), ""),"")</f>
        <v/>
      </c>
      <c r="T289" s="10" t="str">
        <f>IF(Overall!$A291&lt;&gt;"",IF(AND(MONTH($N289) &lt;= 2, MONTH($O289) &gt;= 2), IF($R289 &lt;&gt; "", $H289/$R289, ""), ""),"")</f>
        <v/>
      </c>
      <c r="U289" s="10" t="str">
        <f>IF(Overall!$A291&lt;&gt;"",IF(AND(MONTH($N289) &lt;= 3, MONTH($O289) &gt;= 3), IF($R289 &lt;&gt; "", $H289/$R289, ""), ""),"")</f>
        <v/>
      </c>
      <c r="V289" s="10" t="str">
        <f>IF(Overall!$A291&lt;&gt;"",IF(AND(MONTH($N289) &lt;= 4, MONTH($O289) &gt;= 4), IF($R289 &lt;&gt; "", $H289/$R289, ""), ""),"")</f>
        <v/>
      </c>
      <c r="W289" s="10" t="str">
        <f>IF(Overall!$A291&lt;&gt;"",IF(AND(MONTH($N289) &lt;= 5, MONTH($O289) &gt;= 5), IF($R289 &lt;&gt; "", $H289/$R289, ""), ""),"")</f>
        <v/>
      </c>
      <c r="X289" s="10" t="str">
        <f>IF(Overall!$A291&lt;&gt;"",IF(AND(MONTH($N289) &lt;= 6, MONTH($O289) &gt;= 6), IF($R289 &lt;&gt; "", $H289/$R289, ""), ""),"")</f>
        <v/>
      </c>
      <c r="Y289" s="10">
        <f>IF(Overall!$A291&lt;&gt;"",IF(AND(MONTH($N289) &lt;= 7, MONTH($O289) &gt;= 7 ), IF($R289 &lt;&gt; "", $H289/$R289, ""), ""),"")</f>
        <v>500000</v>
      </c>
      <c r="Z289" s="10" t="str">
        <f>IF(Overall!$A291&lt;&gt;"",IF(AND(MONTH($N289) &lt;= 8, MONTH($O289) &gt;= 8), IF($R289 &lt;&gt; "", $H289/$R289, ""), ""),"")</f>
        <v/>
      </c>
      <c r="AA289" s="10" t="str">
        <f>IF(Overall!$A291&lt;&gt;"",IF(AND(MONTH($N289) &lt;= 9, MONTH($O289) &gt;= 9), IF($R289 &lt;&gt; "", $H289/$R289, ""), ""),"")</f>
        <v/>
      </c>
      <c r="AB289" s="10" t="str">
        <f>IF(Overall!$A291&lt;&gt;"",IF(AND(MONTH($N289) &lt;= 10, MONTH($O289) &gt;= 10), IF($R289 &lt;&gt; "", $H289/$R289, ""), ""),"")</f>
        <v/>
      </c>
      <c r="AC289" s="10" t="str">
        <f>IF(Overall!$A291&lt;&gt;"",IF(AND(MONTH($N289) &lt;= 11, MONTH($O289) &gt;= 11), IF($R289 &lt;&gt; "", $H289/$R289, ""), ""),"")</f>
        <v/>
      </c>
      <c r="AD289" s="10" t="str">
        <f>IF(Overall!$A291&lt;&gt;"",IF(AND(MONTH($N289) &lt;= 12, MONTH($O289) &gt;= 12), IF($R289 &lt;&gt; "", $H289/$R289, ""), ""),"")</f>
        <v/>
      </c>
      <c r="AF289" s="10" t="str">
        <f ca="1">IFERROR(IF(AND(NOW()&lt;= EOMONTH(DATE(YEAR($O289),1, 1), 0), Overall!$A291&lt;&gt;"", MONTH($N289) &lt;= 1, MONTH($O289) &gt;= 1), IF($R289 &lt;&gt; "", $H289/$R289, ""), ""), "")</f>
        <v/>
      </c>
      <c r="AG289" s="10" t="str">
        <f ca="1">IFERROR(IF(AND(NOW()&lt;= EOMONTH(DATE(YEAR($O289),2, 1), 0), Overall!$A291&lt;&gt;"", MONTH($N289) &lt;= 2, MONTH($O289) &gt;= 2), IF($R289 &lt;&gt; "", $H289/$R289, ""), ""), "")</f>
        <v/>
      </c>
      <c r="AH289" s="10" t="str">
        <f ca="1">IFERROR(IF(AND(NOW()&lt;= EOMONTH(DATE(YEAR($O289),3, 1), 0), Overall!$A291&lt;&gt;"", MONTH($N289) &lt;= 3, MONTH($O289) &gt;= 3), IF($R289 &lt;&gt; "", $H289/$R289, ""), ""), "")</f>
        <v/>
      </c>
      <c r="AI289" s="10" t="str">
        <f ca="1">IFERROR(IF(AND(NOW()&lt;= EOMONTH(DATE(YEAR($O289),4, 1), 0), Overall!$A291&lt;&gt;"", MONTH($N289) &lt;= 4, MONTH($O289) &gt;= 4), IF($R289 &lt;&gt; "", $H289/$R289, ""), ""), "")</f>
        <v/>
      </c>
      <c r="AJ289" s="10" t="str">
        <f ca="1">IFERROR(IF(AND(NOW()&lt;= EOMONTH(DATE(YEAR($O289),5, 1), 0), Overall!$A291&lt;&gt;"", MONTH($N289) &lt;= 5, MONTH($O289) &gt;= 5), IF($R289 &lt;&gt; "", $H289/$R289, ""), ""), "")</f>
        <v/>
      </c>
      <c r="AK289" s="10" t="str">
        <f ca="1">IFERROR(IF(AND(NOW()&lt;= EOMONTH(DATE(YEAR($O289),6, 1), 0), Overall!$A291&lt;&gt;"", MONTH($N289) &lt;= 6, MONTH($O289) &gt;= 6), IF($R289 &lt;&gt; "", $H289/$R289, ""), ""), "")</f>
        <v/>
      </c>
      <c r="AL289" s="10" t="str">
        <f ca="1">IFERROR(IF(AND(NOW()&lt;= EOMONTH(DATE(YEAR($O289),7, 1), 0), Overall!$A291&lt;&gt;"", MONTH($N289) &lt;= 7, MONTH($O289) &gt;= 7), IF($R289 &lt;&gt; "", $H289/$R289, ""), ""), "")</f>
        <v/>
      </c>
      <c r="AM289" s="10" t="str">
        <f ca="1">IFERROR(IF(AND(NOW()&lt;= EOMONTH(DATE(YEAR($O289),8, 1), 0), Overall!$A291&lt;&gt;"", MONTH($N289) &lt;= 8, MONTH($O289) &gt;= 8), IF($R289 &lt;&gt; "", $H289/$R289, ""), ""), "")</f>
        <v/>
      </c>
      <c r="AN289" s="10" t="str">
        <f ca="1">IFERROR(IF(AND(NOW()&lt;= EOMONTH(DATE(YEAR($O289),9, 1), 0), Overall!$A291&lt;&gt;"", MONTH($N289) &lt;= 9, MONTH($O289) &gt;= 9), IF($R289 &lt;&gt; "", $H289/$R289, ""), ""), "")</f>
        <v/>
      </c>
      <c r="AO289" s="10" t="str">
        <f ca="1">IFERROR(IF(AND(NOW()&lt;= EOMONTH(DATE(YEAR($O289),10, 1), 0), Overall!$A291&lt;&gt;"", MONTH($N289) &lt;= 10, MONTH($O289) &gt;= 10), IF($R289 &lt;&gt; "", $H289/$R289, ""), ""), "")</f>
        <v/>
      </c>
      <c r="AP289" s="10" t="str">
        <f ca="1">IFERROR(IF(AND(NOW()&lt;= EOMONTH(DATE(YEAR($O289),11, 1), 0), Overall!$A291&lt;&gt;"", MONTH($N289) &lt;=11, MONTH($O289) &gt;= 11), IF($R289 &lt;&gt; "", $H289/$R289, ""), ""), "")</f>
        <v/>
      </c>
      <c r="AQ289" s="10" t="str">
        <f ca="1">IFERROR(IF(AND(NOW()&lt;= EOMONTH(DATE(YEAR($O289),12, 1), 0), Overall!$A291&lt;&gt;"", MONTH($N289) &lt;= 12, MONTH($O289) &gt;= 12), IF($R289 &lt;&gt; "", $H289/$R289, ""), ""), "")</f>
        <v/>
      </c>
      <c r="AR289" s="16">
        <f t="shared" ca="1" si="9"/>
        <v>0</v>
      </c>
    </row>
    <row r="290" spans="1:44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6">
        <f>IF(Overall!F292&lt;&gt;"",VALUE(Overall!F292),"")</f>
        <v>400000</v>
      </c>
      <c r="I290" s="6">
        <f>IF(Overall!G292&lt;&gt;"",VALUE(Overall!G292),"")</f>
        <v>63</v>
      </c>
      <c r="J290" s="6">
        <f>IF(Overall!H292&lt;&gt;"",VALUE(Overall!H292),"")</f>
        <v>40</v>
      </c>
      <c r="K290" s="6">
        <f>IF(Overall!I292&lt;&gt;"",VALUE(Overall!I292),"")</f>
        <v>4.3099999999999996</v>
      </c>
      <c r="L290" s="6">
        <f>IF(Overall!J292&lt;&gt;"",VALUE(Overall!J292),"")</f>
        <v>0.59</v>
      </c>
      <c r="M290" s="6">
        <f>IF(Overall!K292&lt;&gt;"",VALUE(Overall!K292),"")</f>
        <v>3.72</v>
      </c>
      <c r="N290" s="7">
        <f>IF(Overall!L292&lt;&gt;"",DATEVALUE(MID(Overall!L292, FIND(",", Overall!L292) + 2, FIND(" ", Overall!L292) - FIND(",", Overall!L292) - 1) &amp; " " &amp; MID(Overall!L292, FIND(" ", Overall!L292) + 1, FIND(",", Overall!L292, FIND(" ", Overall!L292)) - FIND(" ", Overall!L292) - 1) &amp; ", " &amp; MID(Overall!L292, FIND(",", Overall!L292, FIND(",",Overall!L292) + 1) + 2, LEN(Overall!L292))),"")</f>
        <v>44743</v>
      </c>
      <c r="O290" s="7">
        <f>IF(Overall!M292&lt;&gt;"",DATEVALUE(MID(Overall!M292, FIND(",", Overall!M292) + 2, FIND(" ", Overall!M292) - FIND(",", Overall!M292) - 1) &amp; " " &amp; MID(Overall!M292, FIND(" ", Overall!M292) + 1, FIND(",", Overall!M292, FIND(" ", Overall!M292)) - FIND(" ", Overall!M292) - 1) &amp; ", " &amp; MID(Overall!M292, FIND(",", Overall!M292, FIND(",",Overall!M292) + 1) + 2, LEN(Overall!M292))),"")</f>
        <v>44773</v>
      </c>
      <c r="P290" s="7">
        <f>IF(Overall!N292&lt;&gt;"",DATEVALUE(MID(Overall!N292, FIND(",", Overall!N292) + 2, FIND(" ", Overall!N292) - FIND(",", Overall!N292) - 1) &amp; " " &amp; MID(Overall!N292, FIND(" ", Overall!N292) + 1, FIND(",", Overall!N292, FIND(" ", Overall!N292)) - FIND(" ", Overall!N292) - 1) &amp; ", " &amp; MID(Overall!N292, FIND(",", Overall!N292, FIND(",",Overall!N292) + 1) + 2, LEN(Overall!N292))),"")</f>
        <v>44532</v>
      </c>
      <c r="Q290" s="7">
        <f>IF(Overall!O292&lt;&gt;"",DATEVALUE(MID(Overall!O292, FIND(",", Overall!O292) + 2, FIND(" ", Overall!O292) - FIND(",", Overall!O292) - 1) &amp; " " &amp; MID(Overall!O292, FIND(" ", Overall!O292) + 1, FIND(",", Overall!O292, FIND(" ", Overall!O292)) - FIND(" ", Overall!O292) - 1) &amp; ", " &amp; MID(Overall!O292, FIND(",", Overall!O292, FIND(",",Overall!O292) + 1) + 2, LEN(Overall!O292))),"")</f>
        <v>44508</v>
      </c>
      <c r="R290" s="5">
        <f t="shared" si="8"/>
        <v>1</v>
      </c>
      <c r="S290" s="10" t="str">
        <f>IF(Overall!$A292&lt;&gt;"",IF(AND(MONTH($N290) &lt;= 1, MONTH($O290) &gt;= 1), IF($R290 &lt;&gt; "", $H290/$R290, ""), ""),"")</f>
        <v/>
      </c>
      <c r="T290" s="10" t="str">
        <f>IF(Overall!$A292&lt;&gt;"",IF(AND(MONTH($N290) &lt;= 2, MONTH($O290) &gt;= 2), IF($R290 &lt;&gt; "", $H290/$R290, ""), ""),"")</f>
        <v/>
      </c>
      <c r="U290" s="10" t="str">
        <f>IF(Overall!$A292&lt;&gt;"",IF(AND(MONTH($N290) &lt;= 3, MONTH($O290) &gt;= 3), IF($R290 &lt;&gt; "", $H290/$R290, ""), ""),"")</f>
        <v/>
      </c>
      <c r="V290" s="10" t="str">
        <f>IF(Overall!$A292&lt;&gt;"",IF(AND(MONTH($N290) &lt;= 4, MONTH($O290) &gt;= 4), IF($R290 &lt;&gt; "", $H290/$R290, ""), ""),"")</f>
        <v/>
      </c>
      <c r="W290" s="10" t="str">
        <f>IF(Overall!$A292&lt;&gt;"",IF(AND(MONTH($N290) &lt;= 5, MONTH($O290) &gt;= 5), IF($R290 &lt;&gt; "", $H290/$R290, ""), ""),"")</f>
        <v/>
      </c>
      <c r="X290" s="10" t="str">
        <f>IF(Overall!$A292&lt;&gt;"",IF(AND(MONTH($N290) &lt;= 6, MONTH($O290) &gt;= 6), IF($R290 &lt;&gt; "", $H290/$R290, ""), ""),"")</f>
        <v/>
      </c>
      <c r="Y290" s="10">
        <f>IF(Overall!$A292&lt;&gt;"",IF(AND(MONTH($N290) &lt;= 7, MONTH($O290) &gt;= 7 ), IF($R290 &lt;&gt; "", $H290/$R290, ""), ""),"")</f>
        <v>400000</v>
      </c>
      <c r="Z290" s="10" t="str">
        <f>IF(Overall!$A292&lt;&gt;"",IF(AND(MONTH($N290) &lt;= 8, MONTH($O290) &gt;= 8), IF($R290 &lt;&gt; "", $H290/$R290, ""), ""),"")</f>
        <v/>
      </c>
      <c r="AA290" s="10" t="str">
        <f>IF(Overall!$A292&lt;&gt;"",IF(AND(MONTH($N290) &lt;= 9, MONTH($O290) &gt;= 9), IF($R290 &lt;&gt; "", $H290/$R290, ""), ""),"")</f>
        <v/>
      </c>
      <c r="AB290" s="10" t="str">
        <f>IF(Overall!$A292&lt;&gt;"",IF(AND(MONTH($N290) &lt;= 10, MONTH($O290) &gt;= 10), IF($R290 &lt;&gt; "", $H290/$R290, ""), ""),"")</f>
        <v/>
      </c>
      <c r="AC290" s="10" t="str">
        <f>IF(Overall!$A292&lt;&gt;"",IF(AND(MONTH($N290) &lt;= 11, MONTH($O290) &gt;= 11), IF($R290 &lt;&gt; "", $H290/$R290, ""), ""),"")</f>
        <v/>
      </c>
      <c r="AD290" s="10" t="str">
        <f>IF(Overall!$A292&lt;&gt;"",IF(AND(MONTH($N290) &lt;= 12, MONTH($O290) &gt;= 12), IF($R290 &lt;&gt; "", $H290/$R290, ""), ""),"")</f>
        <v/>
      </c>
      <c r="AF290" s="10" t="str">
        <f ca="1">IFERROR(IF(AND(NOW()&lt;= EOMONTH(DATE(YEAR($O290),1, 1), 0), Overall!$A292&lt;&gt;"", MONTH($N290) &lt;= 1, MONTH($O290) &gt;= 1), IF($R290 &lt;&gt; "", $H290/$R290, ""), ""), "")</f>
        <v/>
      </c>
      <c r="AG290" s="10" t="str">
        <f ca="1">IFERROR(IF(AND(NOW()&lt;= EOMONTH(DATE(YEAR($O290),2, 1), 0), Overall!$A292&lt;&gt;"", MONTH($N290) &lt;= 2, MONTH($O290) &gt;= 2), IF($R290 &lt;&gt; "", $H290/$R290, ""), ""), "")</f>
        <v/>
      </c>
      <c r="AH290" s="10" t="str">
        <f ca="1">IFERROR(IF(AND(NOW()&lt;= EOMONTH(DATE(YEAR($O290),3, 1), 0), Overall!$A292&lt;&gt;"", MONTH($N290) &lt;= 3, MONTH($O290) &gt;= 3), IF($R290 &lt;&gt; "", $H290/$R290, ""), ""), "")</f>
        <v/>
      </c>
      <c r="AI290" s="10" t="str">
        <f ca="1">IFERROR(IF(AND(NOW()&lt;= EOMONTH(DATE(YEAR($O290),4, 1), 0), Overall!$A292&lt;&gt;"", MONTH($N290) &lt;= 4, MONTH($O290) &gt;= 4), IF($R290 &lt;&gt; "", $H290/$R290, ""), ""), "")</f>
        <v/>
      </c>
      <c r="AJ290" s="10" t="str">
        <f ca="1">IFERROR(IF(AND(NOW()&lt;= EOMONTH(DATE(YEAR($O290),5, 1), 0), Overall!$A292&lt;&gt;"", MONTH($N290) &lt;= 5, MONTH($O290) &gt;= 5), IF($R290 &lt;&gt; "", $H290/$R290, ""), ""), "")</f>
        <v/>
      </c>
      <c r="AK290" s="10" t="str">
        <f ca="1">IFERROR(IF(AND(NOW()&lt;= EOMONTH(DATE(YEAR($O290),6, 1), 0), Overall!$A292&lt;&gt;"", MONTH($N290) &lt;= 6, MONTH($O290) &gt;= 6), IF($R290 &lt;&gt; "", $H290/$R290, ""), ""), "")</f>
        <v/>
      </c>
      <c r="AL290" s="10" t="str">
        <f ca="1">IFERROR(IF(AND(NOW()&lt;= EOMONTH(DATE(YEAR($O290),7, 1), 0), Overall!$A292&lt;&gt;"", MONTH($N290) &lt;= 7, MONTH($O290) &gt;= 7), IF($R290 &lt;&gt; "", $H290/$R290, ""), ""), "")</f>
        <v/>
      </c>
      <c r="AM290" s="10" t="str">
        <f ca="1">IFERROR(IF(AND(NOW()&lt;= EOMONTH(DATE(YEAR($O290),8, 1), 0), Overall!$A292&lt;&gt;"", MONTH($N290) &lt;= 8, MONTH($O290) &gt;= 8), IF($R290 &lt;&gt; "", $H290/$R290, ""), ""), "")</f>
        <v/>
      </c>
      <c r="AN290" s="10" t="str">
        <f ca="1">IFERROR(IF(AND(NOW()&lt;= EOMONTH(DATE(YEAR($O290),9, 1), 0), Overall!$A292&lt;&gt;"", MONTH($N290) &lt;= 9, MONTH($O290) &gt;= 9), IF($R290 &lt;&gt; "", $H290/$R290, ""), ""), "")</f>
        <v/>
      </c>
      <c r="AO290" s="10" t="str">
        <f ca="1">IFERROR(IF(AND(NOW()&lt;= EOMONTH(DATE(YEAR($O290),10, 1), 0), Overall!$A292&lt;&gt;"", MONTH($N290) &lt;= 10, MONTH($O290) &gt;= 10), IF($R290 &lt;&gt; "", $H290/$R290, ""), ""), "")</f>
        <v/>
      </c>
      <c r="AP290" s="10" t="str">
        <f ca="1">IFERROR(IF(AND(NOW()&lt;= EOMONTH(DATE(YEAR($O290),11, 1), 0), Overall!$A292&lt;&gt;"", MONTH($N290) &lt;=11, MONTH($O290) &gt;= 11), IF($R290 &lt;&gt; "", $H290/$R290, ""), ""), "")</f>
        <v/>
      </c>
      <c r="AQ290" s="10" t="str">
        <f ca="1">IFERROR(IF(AND(NOW()&lt;= EOMONTH(DATE(YEAR($O290),12, 1), 0), Overall!$A292&lt;&gt;"", MONTH($N290) &lt;= 12, MONTH($O290) &gt;= 12), IF($R290 &lt;&gt; "", $H290/$R290, ""), ""), "")</f>
        <v/>
      </c>
      <c r="AR290" s="16">
        <f t="shared" ca="1" si="9"/>
        <v>0</v>
      </c>
    </row>
    <row r="291" spans="1:44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6">
        <f>IF(Overall!F293&lt;&gt;"",VALUE(Overall!F293),"")</f>
        <v>300000</v>
      </c>
      <c r="I291" s="6">
        <f>IF(Overall!G293&lt;&gt;"",VALUE(Overall!G293),"")</f>
        <v>64</v>
      </c>
      <c r="J291" s="6">
        <f>IF(Overall!H293&lt;&gt;"",VALUE(Overall!H293),"")</f>
        <v>40</v>
      </c>
      <c r="K291" s="6">
        <f>IF(Overall!I293&lt;&gt;"",VALUE(Overall!I293),"")</f>
        <v>4.67</v>
      </c>
      <c r="L291" s="6">
        <f>IF(Overall!J293&lt;&gt;"",VALUE(Overall!J293),"")</f>
        <v>0.67</v>
      </c>
      <c r="M291" s="6">
        <f>IF(Overall!K293&lt;&gt;"",VALUE(Overall!K293),"")</f>
        <v>4</v>
      </c>
      <c r="N291" s="7">
        <f>IF(Overall!L293&lt;&gt;"",DATEVALUE(MID(Overall!L293, FIND(",", Overall!L293) + 2, FIND(" ", Overall!L293) - FIND(",", Overall!L293) - 1) &amp; " " &amp; MID(Overall!L293, FIND(" ", Overall!L293) + 1, FIND(",", Overall!L293, FIND(" ", Overall!L293)) - FIND(" ", Overall!L293) - 1) &amp; ", " &amp; MID(Overall!L293, FIND(",", Overall!L293, FIND(",",Overall!L293) + 1) + 2, LEN(Overall!L293))),"")</f>
        <v>44743</v>
      </c>
      <c r="O291" s="7">
        <f>IF(Overall!M293&lt;&gt;"",DATEVALUE(MID(Overall!M293, FIND(",", Overall!M293) + 2, FIND(" ", Overall!M293) - FIND(",", Overall!M293) - 1) &amp; " " &amp; MID(Overall!M293, FIND(" ", Overall!M293) + 1, FIND(",", Overall!M293, FIND(" ", Overall!M293)) - FIND(" ", Overall!M293) - 1) &amp; ", " &amp; MID(Overall!M293, FIND(",", Overall!M293, FIND(",",Overall!M293) + 1) + 2, LEN(Overall!M293))),"")</f>
        <v>44773</v>
      </c>
      <c r="P291" s="7">
        <f>IF(Overall!N293&lt;&gt;"",DATEVALUE(MID(Overall!N293, FIND(",", Overall!N293) + 2, FIND(" ", Overall!N293) - FIND(",", Overall!N293) - 1) &amp; " " &amp; MID(Overall!N293, FIND(" ", Overall!N293) + 1, FIND(",", Overall!N293, FIND(" ", Overall!N293)) - FIND(" ", Overall!N293) - 1) &amp; ", " &amp; MID(Overall!N293, FIND(",", Overall!N293, FIND(",",Overall!N293) + 1) + 2, LEN(Overall!N293))),"")</f>
        <v>44532</v>
      </c>
      <c r="Q291" s="7">
        <f>IF(Overall!O293&lt;&gt;"",DATEVALUE(MID(Overall!O293, FIND(",", Overall!O293) + 2, FIND(" ", Overall!O293) - FIND(",", Overall!O293) - 1) &amp; " " &amp; MID(Overall!O293, FIND(" ", Overall!O293) + 1, FIND(",", Overall!O293, FIND(" ", Overall!O293)) - FIND(" ", Overall!O293) - 1) &amp; ", " &amp; MID(Overall!O293, FIND(",", Overall!O293, FIND(",",Overall!O293) + 1) + 2, LEN(Overall!O293))),"")</f>
        <v>44508</v>
      </c>
      <c r="R291" s="5">
        <f t="shared" si="8"/>
        <v>1</v>
      </c>
      <c r="S291" s="10" t="str">
        <f>IF(Overall!$A293&lt;&gt;"",IF(AND(MONTH($N291) &lt;= 1, MONTH($O291) &gt;= 1), IF($R291 &lt;&gt; "", $H291/$R291, ""), ""),"")</f>
        <v/>
      </c>
      <c r="T291" s="10" t="str">
        <f>IF(Overall!$A293&lt;&gt;"",IF(AND(MONTH($N291) &lt;= 2, MONTH($O291) &gt;= 2), IF($R291 &lt;&gt; "", $H291/$R291, ""), ""),"")</f>
        <v/>
      </c>
      <c r="U291" s="10" t="str">
        <f>IF(Overall!$A293&lt;&gt;"",IF(AND(MONTH($N291) &lt;= 3, MONTH($O291) &gt;= 3), IF($R291 &lt;&gt; "", $H291/$R291, ""), ""),"")</f>
        <v/>
      </c>
      <c r="V291" s="10" t="str">
        <f>IF(Overall!$A293&lt;&gt;"",IF(AND(MONTH($N291) &lt;= 4, MONTH($O291) &gt;= 4), IF($R291 &lt;&gt; "", $H291/$R291, ""), ""),"")</f>
        <v/>
      </c>
      <c r="W291" s="10" t="str">
        <f>IF(Overall!$A293&lt;&gt;"",IF(AND(MONTH($N291) &lt;= 5, MONTH($O291) &gt;= 5), IF($R291 &lt;&gt; "", $H291/$R291, ""), ""),"")</f>
        <v/>
      </c>
      <c r="X291" s="10" t="str">
        <f>IF(Overall!$A293&lt;&gt;"",IF(AND(MONTH($N291) &lt;= 6, MONTH($O291) &gt;= 6), IF($R291 &lt;&gt; "", $H291/$R291, ""), ""),"")</f>
        <v/>
      </c>
      <c r="Y291" s="10">
        <f>IF(Overall!$A293&lt;&gt;"",IF(AND(MONTH($N291) &lt;= 7, MONTH($O291) &gt;= 7 ), IF($R291 &lt;&gt; "", $H291/$R291, ""), ""),"")</f>
        <v>300000</v>
      </c>
      <c r="Z291" s="10" t="str">
        <f>IF(Overall!$A293&lt;&gt;"",IF(AND(MONTH($N291) &lt;= 8, MONTH($O291) &gt;= 8), IF($R291 &lt;&gt; "", $H291/$R291, ""), ""),"")</f>
        <v/>
      </c>
      <c r="AA291" s="10" t="str">
        <f>IF(Overall!$A293&lt;&gt;"",IF(AND(MONTH($N291) &lt;= 9, MONTH($O291) &gt;= 9), IF($R291 &lt;&gt; "", $H291/$R291, ""), ""),"")</f>
        <v/>
      </c>
      <c r="AB291" s="10" t="str">
        <f>IF(Overall!$A293&lt;&gt;"",IF(AND(MONTH($N291) &lt;= 10, MONTH($O291) &gt;= 10), IF($R291 &lt;&gt; "", $H291/$R291, ""), ""),"")</f>
        <v/>
      </c>
      <c r="AC291" s="10" t="str">
        <f>IF(Overall!$A293&lt;&gt;"",IF(AND(MONTH($N291) &lt;= 11, MONTH($O291) &gt;= 11), IF($R291 &lt;&gt; "", $H291/$R291, ""), ""),"")</f>
        <v/>
      </c>
      <c r="AD291" s="10" t="str">
        <f>IF(Overall!$A293&lt;&gt;"",IF(AND(MONTH($N291) &lt;= 12, MONTH($O291) &gt;= 12), IF($R291 &lt;&gt; "", $H291/$R291, ""), ""),"")</f>
        <v/>
      </c>
      <c r="AF291" s="10" t="str">
        <f ca="1">IFERROR(IF(AND(NOW()&lt;= EOMONTH(DATE(YEAR($O291),1, 1), 0), Overall!$A293&lt;&gt;"", MONTH($N291) &lt;= 1, MONTH($O291) &gt;= 1), IF($R291 &lt;&gt; "", $H291/$R291, ""), ""), "")</f>
        <v/>
      </c>
      <c r="AG291" s="10" t="str">
        <f ca="1">IFERROR(IF(AND(NOW()&lt;= EOMONTH(DATE(YEAR($O291),2, 1), 0), Overall!$A293&lt;&gt;"", MONTH($N291) &lt;= 2, MONTH($O291) &gt;= 2), IF($R291 &lt;&gt; "", $H291/$R291, ""), ""), "")</f>
        <v/>
      </c>
      <c r="AH291" s="10" t="str">
        <f ca="1">IFERROR(IF(AND(NOW()&lt;= EOMONTH(DATE(YEAR($O291),3, 1), 0), Overall!$A293&lt;&gt;"", MONTH($N291) &lt;= 3, MONTH($O291) &gt;= 3), IF($R291 &lt;&gt; "", $H291/$R291, ""), ""), "")</f>
        <v/>
      </c>
      <c r="AI291" s="10" t="str">
        <f ca="1">IFERROR(IF(AND(NOW()&lt;= EOMONTH(DATE(YEAR($O291),4, 1), 0), Overall!$A293&lt;&gt;"", MONTH($N291) &lt;= 4, MONTH($O291) &gt;= 4), IF($R291 &lt;&gt; "", $H291/$R291, ""), ""), "")</f>
        <v/>
      </c>
      <c r="AJ291" s="10" t="str">
        <f ca="1">IFERROR(IF(AND(NOW()&lt;= EOMONTH(DATE(YEAR($O291),5, 1), 0), Overall!$A293&lt;&gt;"", MONTH($N291) &lt;= 5, MONTH($O291) &gt;= 5), IF($R291 &lt;&gt; "", $H291/$R291, ""), ""), "")</f>
        <v/>
      </c>
      <c r="AK291" s="10" t="str">
        <f ca="1">IFERROR(IF(AND(NOW()&lt;= EOMONTH(DATE(YEAR($O291),6, 1), 0), Overall!$A293&lt;&gt;"", MONTH($N291) &lt;= 6, MONTH($O291) &gt;= 6), IF($R291 &lt;&gt; "", $H291/$R291, ""), ""), "")</f>
        <v/>
      </c>
      <c r="AL291" s="10" t="str">
        <f ca="1">IFERROR(IF(AND(NOW()&lt;= EOMONTH(DATE(YEAR($O291),7, 1), 0), Overall!$A293&lt;&gt;"", MONTH($N291) &lt;= 7, MONTH($O291) &gt;= 7), IF($R291 &lt;&gt; "", $H291/$R291, ""), ""), "")</f>
        <v/>
      </c>
      <c r="AM291" s="10" t="str">
        <f ca="1">IFERROR(IF(AND(NOW()&lt;= EOMONTH(DATE(YEAR($O291),8, 1), 0), Overall!$A293&lt;&gt;"", MONTH($N291) &lt;= 8, MONTH($O291) &gt;= 8), IF($R291 &lt;&gt; "", $H291/$R291, ""), ""), "")</f>
        <v/>
      </c>
      <c r="AN291" s="10" t="str">
        <f ca="1">IFERROR(IF(AND(NOW()&lt;= EOMONTH(DATE(YEAR($O291),9, 1), 0), Overall!$A293&lt;&gt;"", MONTH($N291) &lt;= 9, MONTH($O291) &gt;= 9), IF($R291 &lt;&gt; "", $H291/$R291, ""), ""), "")</f>
        <v/>
      </c>
      <c r="AO291" s="10" t="str">
        <f ca="1">IFERROR(IF(AND(NOW()&lt;= EOMONTH(DATE(YEAR($O291),10, 1), 0), Overall!$A293&lt;&gt;"", MONTH($N291) &lt;= 10, MONTH($O291) &gt;= 10), IF($R291 &lt;&gt; "", $H291/$R291, ""), ""), "")</f>
        <v/>
      </c>
      <c r="AP291" s="10" t="str">
        <f ca="1">IFERROR(IF(AND(NOW()&lt;= EOMONTH(DATE(YEAR($O291),11, 1), 0), Overall!$A293&lt;&gt;"", MONTH($N291) &lt;=11, MONTH($O291) &gt;= 11), IF($R291 &lt;&gt; "", $H291/$R291, ""), ""), "")</f>
        <v/>
      </c>
      <c r="AQ291" s="10" t="str">
        <f ca="1">IFERROR(IF(AND(NOW()&lt;= EOMONTH(DATE(YEAR($O291),12, 1), 0), Overall!$A293&lt;&gt;"", MONTH($N291) &lt;= 12, MONTH($O291) &gt;= 12), IF($R291 &lt;&gt; "", $H291/$R291, ""), ""), "")</f>
        <v/>
      </c>
      <c r="AR291" s="16">
        <f t="shared" ca="1" si="9"/>
        <v>0</v>
      </c>
    </row>
    <row r="292" spans="1:44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6">
        <f>IF(Overall!F294&lt;&gt;"",VALUE(Overall!F294),"")</f>
        <v>300000</v>
      </c>
      <c r="I292" s="6">
        <f>IF(Overall!G294&lt;&gt;"",VALUE(Overall!G294),"")</f>
        <v>63</v>
      </c>
      <c r="J292" s="6">
        <f>IF(Overall!H294&lt;&gt;"",VALUE(Overall!H294),"")</f>
        <v>39</v>
      </c>
      <c r="K292" s="6">
        <f>IF(Overall!I294&lt;&gt;"",VALUE(Overall!I294),"")</f>
        <v>4.47</v>
      </c>
      <c r="L292" s="6">
        <f>IF(Overall!J294&lt;&gt;"",VALUE(Overall!J294),"")</f>
        <v>0.6</v>
      </c>
      <c r="M292" s="6">
        <f>IF(Overall!K294&lt;&gt;"",VALUE(Overall!K294),"")</f>
        <v>3.87</v>
      </c>
      <c r="N292" s="7">
        <f>IF(Overall!L294&lt;&gt;"",DATEVALUE(MID(Overall!L294, FIND(",", Overall!L294) + 2, FIND(" ", Overall!L294) - FIND(",", Overall!L294) - 1) &amp; " " &amp; MID(Overall!L294, FIND(" ", Overall!L294) + 1, FIND(",", Overall!L294, FIND(" ", Overall!L294)) - FIND(" ", Overall!L294) - 1) &amp; ", " &amp; MID(Overall!L294, FIND(",", Overall!L294, FIND(",",Overall!L294) + 1) + 2, LEN(Overall!L294))),"")</f>
        <v>44743</v>
      </c>
      <c r="O292" s="7">
        <f>IF(Overall!M294&lt;&gt;"",DATEVALUE(MID(Overall!M294, FIND(",", Overall!M294) + 2, FIND(" ", Overall!M294) - FIND(",", Overall!M294) - 1) &amp; " " &amp; MID(Overall!M294, FIND(" ", Overall!M294) + 1, FIND(",", Overall!M294, FIND(" ", Overall!M294)) - FIND(" ", Overall!M294) - 1) &amp; ", " &amp; MID(Overall!M294, FIND(",", Overall!M294, FIND(",",Overall!M294) + 1) + 2, LEN(Overall!M294))),"")</f>
        <v>44773</v>
      </c>
      <c r="P292" s="7">
        <f>IF(Overall!N294&lt;&gt;"",DATEVALUE(MID(Overall!N294, FIND(",", Overall!N294) + 2, FIND(" ", Overall!N294) - FIND(",", Overall!N294) - 1) &amp; " " &amp; MID(Overall!N294, FIND(" ", Overall!N294) + 1, FIND(",", Overall!N294, FIND(" ", Overall!N294)) - FIND(" ", Overall!N294) - 1) &amp; ", " &amp; MID(Overall!N294, FIND(",", Overall!N294, FIND(",",Overall!N294) + 1) + 2, LEN(Overall!N294))),"")</f>
        <v>44532</v>
      </c>
      <c r="Q292" s="7">
        <f>IF(Overall!O294&lt;&gt;"",DATEVALUE(MID(Overall!O294, FIND(",", Overall!O294) + 2, FIND(" ", Overall!O294) - FIND(",", Overall!O294) - 1) &amp; " " &amp; MID(Overall!O294, FIND(" ", Overall!O294) + 1, FIND(",", Overall!O294, FIND(" ", Overall!O294)) - FIND(" ", Overall!O294) - 1) &amp; ", " &amp; MID(Overall!O294, FIND(",", Overall!O294, FIND(",",Overall!O294) + 1) + 2, LEN(Overall!O294))),"")</f>
        <v>44508</v>
      </c>
      <c r="R292" s="5">
        <f t="shared" si="8"/>
        <v>1</v>
      </c>
      <c r="S292" s="10" t="str">
        <f>IF(Overall!$A294&lt;&gt;"",IF(AND(MONTH($N292) &lt;= 1, MONTH($O292) &gt;= 1), IF($R292 &lt;&gt; "", $H292/$R292, ""), ""),"")</f>
        <v/>
      </c>
      <c r="T292" s="10" t="str">
        <f>IF(Overall!$A294&lt;&gt;"",IF(AND(MONTH($N292) &lt;= 2, MONTH($O292) &gt;= 2), IF($R292 &lt;&gt; "", $H292/$R292, ""), ""),"")</f>
        <v/>
      </c>
      <c r="U292" s="10" t="str">
        <f>IF(Overall!$A294&lt;&gt;"",IF(AND(MONTH($N292) &lt;= 3, MONTH($O292) &gt;= 3), IF($R292 &lt;&gt; "", $H292/$R292, ""), ""),"")</f>
        <v/>
      </c>
      <c r="V292" s="10" t="str">
        <f>IF(Overall!$A294&lt;&gt;"",IF(AND(MONTH($N292) &lt;= 4, MONTH($O292) &gt;= 4), IF($R292 &lt;&gt; "", $H292/$R292, ""), ""),"")</f>
        <v/>
      </c>
      <c r="W292" s="10" t="str">
        <f>IF(Overall!$A294&lt;&gt;"",IF(AND(MONTH($N292) &lt;= 5, MONTH($O292) &gt;= 5), IF($R292 &lt;&gt; "", $H292/$R292, ""), ""),"")</f>
        <v/>
      </c>
      <c r="X292" s="10" t="str">
        <f>IF(Overall!$A294&lt;&gt;"",IF(AND(MONTH($N292) &lt;= 6, MONTH($O292) &gt;= 6), IF($R292 &lt;&gt; "", $H292/$R292, ""), ""),"")</f>
        <v/>
      </c>
      <c r="Y292" s="10">
        <f>IF(Overall!$A294&lt;&gt;"",IF(AND(MONTH($N292) &lt;= 7, MONTH($O292) &gt;= 7 ), IF($R292 &lt;&gt; "", $H292/$R292, ""), ""),"")</f>
        <v>300000</v>
      </c>
      <c r="Z292" s="10" t="str">
        <f>IF(Overall!$A294&lt;&gt;"",IF(AND(MONTH($N292) &lt;= 8, MONTH($O292) &gt;= 8), IF($R292 &lt;&gt; "", $H292/$R292, ""), ""),"")</f>
        <v/>
      </c>
      <c r="AA292" s="10" t="str">
        <f>IF(Overall!$A294&lt;&gt;"",IF(AND(MONTH($N292) &lt;= 9, MONTH($O292) &gt;= 9), IF($R292 &lt;&gt; "", $H292/$R292, ""), ""),"")</f>
        <v/>
      </c>
      <c r="AB292" s="10" t="str">
        <f>IF(Overall!$A294&lt;&gt;"",IF(AND(MONTH($N292) &lt;= 10, MONTH($O292) &gt;= 10), IF($R292 &lt;&gt; "", $H292/$R292, ""), ""),"")</f>
        <v/>
      </c>
      <c r="AC292" s="10" t="str">
        <f>IF(Overall!$A294&lt;&gt;"",IF(AND(MONTH($N292) &lt;= 11, MONTH($O292) &gt;= 11), IF($R292 &lt;&gt; "", $H292/$R292, ""), ""),"")</f>
        <v/>
      </c>
      <c r="AD292" s="10" t="str">
        <f>IF(Overall!$A294&lt;&gt;"",IF(AND(MONTH($N292) &lt;= 12, MONTH($O292) &gt;= 12), IF($R292 &lt;&gt; "", $H292/$R292, ""), ""),"")</f>
        <v/>
      </c>
      <c r="AF292" s="10" t="str">
        <f ca="1">IFERROR(IF(AND(NOW()&lt;= EOMONTH(DATE(YEAR($O292),1, 1), 0), Overall!$A294&lt;&gt;"", MONTH($N292) &lt;= 1, MONTH($O292) &gt;= 1), IF($R292 &lt;&gt; "", $H292/$R292, ""), ""), "")</f>
        <v/>
      </c>
      <c r="AG292" s="10" t="str">
        <f ca="1">IFERROR(IF(AND(NOW()&lt;= EOMONTH(DATE(YEAR($O292),2, 1), 0), Overall!$A294&lt;&gt;"", MONTH($N292) &lt;= 2, MONTH($O292) &gt;= 2), IF($R292 &lt;&gt; "", $H292/$R292, ""), ""), "")</f>
        <v/>
      </c>
      <c r="AH292" s="10" t="str">
        <f ca="1">IFERROR(IF(AND(NOW()&lt;= EOMONTH(DATE(YEAR($O292),3, 1), 0), Overall!$A294&lt;&gt;"", MONTH($N292) &lt;= 3, MONTH($O292) &gt;= 3), IF($R292 &lt;&gt; "", $H292/$R292, ""), ""), "")</f>
        <v/>
      </c>
      <c r="AI292" s="10" t="str">
        <f ca="1">IFERROR(IF(AND(NOW()&lt;= EOMONTH(DATE(YEAR($O292),4, 1), 0), Overall!$A294&lt;&gt;"", MONTH($N292) &lt;= 4, MONTH($O292) &gt;= 4), IF($R292 &lt;&gt; "", $H292/$R292, ""), ""), "")</f>
        <v/>
      </c>
      <c r="AJ292" s="10" t="str">
        <f ca="1">IFERROR(IF(AND(NOW()&lt;= EOMONTH(DATE(YEAR($O292),5, 1), 0), Overall!$A294&lt;&gt;"", MONTH($N292) &lt;= 5, MONTH($O292) &gt;= 5), IF($R292 &lt;&gt; "", $H292/$R292, ""), ""), "")</f>
        <v/>
      </c>
      <c r="AK292" s="10" t="str">
        <f ca="1">IFERROR(IF(AND(NOW()&lt;= EOMONTH(DATE(YEAR($O292),6, 1), 0), Overall!$A294&lt;&gt;"", MONTH($N292) &lt;= 6, MONTH($O292) &gt;= 6), IF($R292 &lt;&gt; "", $H292/$R292, ""), ""), "")</f>
        <v/>
      </c>
      <c r="AL292" s="10" t="str">
        <f ca="1">IFERROR(IF(AND(NOW()&lt;= EOMONTH(DATE(YEAR($O292),7, 1), 0), Overall!$A294&lt;&gt;"", MONTH($N292) &lt;= 7, MONTH($O292) &gt;= 7), IF($R292 &lt;&gt; "", $H292/$R292, ""), ""), "")</f>
        <v/>
      </c>
      <c r="AM292" s="10" t="str">
        <f ca="1">IFERROR(IF(AND(NOW()&lt;= EOMONTH(DATE(YEAR($O292),8, 1), 0), Overall!$A294&lt;&gt;"", MONTH($N292) &lt;= 8, MONTH($O292) &gt;= 8), IF($R292 &lt;&gt; "", $H292/$R292, ""), ""), "")</f>
        <v/>
      </c>
      <c r="AN292" s="10" t="str">
        <f ca="1">IFERROR(IF(AND(NOW()&lt;= EOMONTH(DATE(YEAR($O292),9, 1), 0), Overall!$A294&lt;&gt;"", MONTH($N292) &lt;= 9, MONTH($O292) &gt;= 9), IF($R292 &lt;&gt; "", $H292/$R292, ""), ""), "")</f>
        <v/>
      </c>
      <c r="AO292" s="10" t="str">
        <f ca="1">IFERROR(IF(AND(NOW()&lt;= EOMONTH(DATE(YEAR($O292),10, 1), 0), Overall!$A294&lt;&gt;"", MONTH($N292) &lt;= 10, MONTH($O292) &gt;= 10), IF($R292 &lt;&gt; "", $H292/$R292, ""), ""), "")</f>
        <v/>
      </c>
      <c r="AP292" s="10" t="str">
        <f ca="1">IFERROR(IF(AND(NOW()&lt;= EOMONTH(DATE(YEAR($O292),11, 1), 0), Overall!$A294&lt;&gt;"", MONTH($N292) &lt;=11, MONTH($O292) &gt;= 11), IF($R292 &lt;&gt; "", $H292/$R292, ""), ""), "")</f>
        <v/>
      </c>
      <c r="AQ292" s="10" t="str">
        <f ca="1">IFERROR(IF(AND(NOW()&lt;= EOMONTH(DATE(YEAR($O292),12, 1), 0), Overall!$A294&lt;&gt;"", MONTH($N292) &lt;= 12, MONTH($O292) &gt;= 12), IF($R292 &lt;&gt; "", $H292/$R292, ""), ""), "")</f>
        <v/>
      </c>
      <c r="AR292" s="16">
        <f t="shared" ca="1" si="9"/>
        <v>0</v>
      </c>
    </row>
    <row r="293" spans="1:44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6">
        <f>IF(Overall!F295&lt;&gt;"",VALUE(Overall!F295),"")</f>
        <v>600000</v>
      </c>
      <c r="I293" s="6">
        <f>IF(Overall!G295&lt;&gt;"",VALUE(Overall!G295),"")</f>
        <v>64</v>
      </c>
      <c r="J293" s="6">
        <f>IF(Overall!H295&lt;&gt;"",VALUE(Overall!H295),"")</f>
        <v>40</v>
      </c>
      <c r="K293" s="6">
        <f>IF(Overall!I295&lt;&gt;"",VALUE(Overall!I295),"")</f>
        <v>4.6500000000000004</v>
      </c>
      <c r="L293" s="6">
        <f>IF(Overall!J295&lt;&gt;"",VALUE(Overall!J295),"")</f>
        <v>0.67</v>
      </c>
      <c r="M293" s="6">
        <f>IF(Overall!K295&lt;&gt;"",VALUE(Overall!K295),"")</f>
        <v>3.98</v>
      </c>
      <c r="N293" s="7">
        <f>IF(Overall!L295&lt;&gt;"",DATEVALUE(MID(Overall!L295, FIND(",", Overall!L295) + 2, FIND(" ", Overall!L295) - FIND(",", Overall!L295) - 1) &amp; " " &amp; MID(Overall!L295, FIND(" ", Overall!L295) + 1, FIND(",", Overall!L295, FIND(" ", Overall!L295)) - FIND(" ", Overall!L295) - 1) &amp; ", " &amp; MID(Overall!L295, FIND(",", Overall!L295, FIND(",",Overall!L295) + 1) + 2, LEN(Overall!L295))),"")</f>
        <v>44743</v>
      </c>
      <c r="O293" s="7">
        <f>IF(Overall!M295&lt;&gt;"",DATEVALUE(MID(Overall!M295, FIND(",", Overall!M295) + 2, FIND(" ", Overall!M295) - FIND(",", Overall!M295) - 1) &amp; " " &amp; MID(Overall!M295, FIND(" ", Overall!M295) + 1, FIND(",", Overall!M295, FIND(" ", Overall!M295)) - FIND(" ", Overall!M295) - 1) &amp; ", " &amp; MID(Overall!M295, FIND(",", Overall!M295, FIND(",",Overall!M295) + 1) + 2, LEN(Overall!M295))),"")</f>
        <v>44773</v>
      </c>
      <c r="P293" s="7">
        <f>IF(Overall!N295&lt;&gt;"",DATEVALUE(MID(Overall!N295, FIND(",", Overall!N295) + 2, FIND(" ", Overall!N295) - FIND(",", Overall!N295) - 1) &amp; " " &amp; MID(Overall!N295, FIND(" ", Overall!N295) + 1, FIND(",", Overall!N295, FIND(" ", Overall!N295)) - FIND(" ", Overall!N295) - 1) &amp; ", " &amp; MID(Overall!N295, FIND(",", Overall!N295, FIND(",",Overall!N295) + 1) + 2, LEN(Overall!N295))),"")</f>
        <v>44532</v>
      </c>
      <c r="Q293" s="7">
        <f>IF(Overall!O295&lt;&gt;"",DATEVALUE(MID(Overall!O295, FIND(",", Overall!O295) + 2, FIND(" ", Overall!O295) - FIND(",", Overall!O295) - 1) &amp; " " &amp; MID(Overall!O295, FIND(" ", Overall!O295) + 1, FIND(",", Overall!O295, FIND(" ", Overall!O295)) - FIND(" ", Overall!O295) - 1) &amp; ", " &amp; MID(Overall!O295, FIND(",", Overall!O295, FIND(",",Overall!O295) + 1) + 2, LEN(Overall!O295))),"")</f>
        <v>44508</v>
      </c>
      <c r="R293" s="5">
        <f t="shared" si="8"/>
        <v>1</v>
      </c>
      <c r="S293" s="10" t="str">
        <f>IF(Overall!$A295&lt;&gt;"",IF(AND(MONTH($N293) &lt;= 1, MONTH($O293) &gt;= 1), IF($R293 &lt;&gt; "", $H293/$R293, ""), ""),"")</f>
        <v/>
      </c>
      <c r="T293" s="10" t="str">
        <f>IF(Overall!$A295&lt;&gt;"",IF(AND(MONTH($N293) &lt;= 2, MONTH($O293) &gt;= 2), IF($R293 &lt;&gt; "", $H293/$R293, ""), ""),"")</f>
        <v/>
      </c>
      <c r="U293" s="10" t="str">
        <f>IF(Overall!$A295&lt;&gt;"",IF(AND(MONTH($N293) &lt;= 3, MONTH($O293) &gt;= 3), IF($R293 &lt;&gt; "", $H293/$R293, ""), ""),"")</f>
        <v/>
      </c>
      <c r="V293" s="10" t="str">
        <f>IF(Overall!$A295&lt;&gt;"",IF(AND(MONTH($N293) &lt;= 4, MONTH($O293) &gt;= 4), IF($R293 &lt;&gt; "", $H293/$R293, ""), ""),"")</f>
        <v/>
      </c>
      <c r="W293" s="10" t="str">
        <f>IF(Overall!$A295&lt;&gt;"",IF(AND(MONTH($N293) &lt;= 5, MONTH($O293) &gt;= 5), IF($R293 &lt;&gt; "", $H293/$R293, ""), ""),"")</f>
        <v/>
      </c>
      <c r="X293" s="10" t="str">
        <f>IF(Overall!$A295&lt;&gt;"",IF(AND(MONTH($N293) &lt;= 6, MONTH($O293) &gt;= 6), IF($R293 &lt;&gt; "", $H293/$R293, ""), ""),"")</f>
        <v/>
      </c>
      <c r="Y293" s="10">
        <f>IF(Overall!$A295&lt;&gt;"",IF(AND(MONTH($N293) &lt;= 7, MONTH($O293) &gt;= 7 ), IF($R293 &lt;&gt; "", $H293/$R293, ""), ""),"")</f>
        <v>600000</v>
      </c>
      <c r="Z293" s="10" t="str">
        <f>IF(Overall!$A295&lt;&gt;"",IF(AND(MONTH($N293) &lt;= 8, MONTH($O293) &gt;= 8), IF($R293 &lt;&gt; "", $H293/$R293, ""), ""),"")</f>
        <v/>
      </c>
      <c r="AA293" s="10" t="str">
        <f>IF(Overall!$A295&lt;&gt;"",IF(AND(MONTH($N293) &lt;= 9, MONTH($O293) &gt;= 9), IF($R293 &lt;&gt; "", $H293/$R293, ""), ""),"")</f>
        <v/>
      </c>
      <c r="AB293" s="10" t="str">
        <f>IF(Overall!$A295&lt;&gt;"",IF(AND(MONTH($N293) &lt;= 10, MONTH($O293) &gt;= 10), IF($R293 &lt;&gt; "", $H293/$R293, ""), ""),"")</f>
        <v/>
      </c>
      <c r="AC293" s="10" t="str">
        <f>IF(Overall!$A295&lt;&gt;"",IF(AND(MONTH($N293) &lt;= 11, MONTH($O293) &gt;= 11), IF($R293 &lt;&gt; "", $H293/$R293, ""), ""),"")</f>
        <v/>
      </c>
      <c r="AD293" s="10" t="str">
        <f>IF(Overall!$A295&lt;&gt;"",IF(AND(MONTH($N293) &lt;= 12, MONTH($O293) &gt;= 12), IF($R293 &lt;&gt; "", $H293/$R293, ""), ""),"")</f>
        <v/>
      </c>
      <c r="AF293" s="10" t="str">
        <f ca="1">IFERROR(IF(AND(NOW()&lt;= EOMONTH(DATE(YEAR($O293),1, 1), 0), Overall!$A295&lt;&gt;"", MONTH($N293) &lt;= 1, MONTH($O293) &gt;= 1), IF($R293 &lt;&gt; "", $H293/$R293, ""), ""), "")</f>
        <v/>
      </c>
      <c r="AG293" s="10" t="str">
        <f ca="1">IFERROR(IF(AND(NOW()&lt;= EOMONTH(DATE(YEAR($O293),2, 1), 0), Overall!$A295&lt;&gt;"", MONTH($N293) &lt;= 2, MONTH($O293) &gt;= 2), IF($R293 &lt;&gt; "", $H293/$R293, ""), ""), "")</f>
        <v/>
      </c>
      <c r="AH293" s="10" t="str">
        <f ca="1">IFERROR(IF(AND(NOW()&lt;= EOMONTH(DATE(YEAR($O293),3, 1), 0), Overall!$A295&lt;&gt;"", MONTH($N293) &lt;= 3, MONTH($O293) &gt;= 3), IF($R293 &lt;&gt; "", $H293/$R293, ""), ""), "")</f>
        <v/>
      </c>
      <c r="AI293" s="10" t="str">
        <f ca="1">IFERROR(IF(AND(NOW()&lt;= EOMONTH(DATE(YEAR($O293),4, 1), 0), Overall!$A295&lt;&gt;"", MONTH($N293) &lt;= 4, MONTH($O293) &gt;= 4), IF($R293 &lt;&gt; "", $H293/$R293, ""), ""), "")</f>
        <v/>
      </c>
      <c r="AJ293" s="10" t="str">
        <f ca="1">IFERROR(IF(AND(NOW()&lt;= EOMONTH(DATE(YEAR($O293),5, 1), 0), Overall!$A295&lt;&gt;"", MONTH($N293) &lt;= 5, MONTH($O293) &gt;= 5), IF($R293 &lt;&gt; "", $H293/$R293, ""), ""), "")</f>
        <v/>
      </c>
      <c r="AK293" s="10" t="str">
        <f ca="1">IFERROR(IF(AND(NOW()&lt;= EOMONTH(DATE(YEAR($O293),6, 1), 0), Overall!$A295&lt;&gt;"", MONTH($N293) &lt;= 6, MONTH($O293) &gt;= 6), IF($R293 &lt;&gt; "", $H293/$R293, ""), ""), "")</f>
        <v/>
      </c>
      <c r="AL293" s="10" t="str">
        <f ca="1">IFERROR(IF(AND(NOW()&lt;= EOMONTH(DATE(YEAR($O293),7, 1), 0), Overall!$A295&lt;&gt;"", MONTH($N293) &lt;= 7, MONTH($O293) &gt;= 7), IF($R293 &lt;&gt; "", $H293/$R293, ""), ""), "")</f>
        <v/>
      </c>
      <c r="AM293" s="10" t="str">
        <f ca="1">IFERROR(IF(AND(NOW()&lt;= EOMONTH(DATE(YEAR($O293),8, 1), 0), Overall!$A295&lt;&gt;"", MONTH($N293) &lt;= 8, MONTH($O293) &gt;= 8), IF($R293 &lt;&gt; "", $H293/$R293, ""), ""), "")</f>
        <v/>
      </c>
      <c r="AN293" s="10" t="str">
        <f ca="1">IFERROR(IF(AND(NOW()&lt;= EOMONTH(DATE(YEAR($O293),9, 1), 0), Overall!$A295&lt;&gt;"", MONTH($N293) &lt;= 9, MONTH($O293) &gt;= 9), IF($R293 &lt;&gt; "", $H293/$R293, ""), ""), "")</f>
        <v/>
      </c>
      <c r="AO293" s="10" t="str">
        <f ca="1">IFERROR(IF(AND(NOW()&lt;= EOMONTH(DATE(YEAR($O293),10, 1), 0), Overall!$A295&lt;&gt;"", MONTH($N293) &lt;= 10, MONTH($O293) &gt;= 10), IF($R293 &lt;&gt; "", $H293/$R293, ""), ""), "")</f>
        <v/>
      </c>
      <c r="AP293" s="10" t="str">
        <f ca="1">IFERROR(IF(AND(NOW()&lt;= EOMONTH(DATE(YEAR($O293),11, 1), 0), Overall!$A295&lt;&gt;"", MONTH($N293) &lt;=11, MONTH($O293) &gt;= 11), IF($R293 &lt;&gt; "", $H293/$R293, ""), ""), "")</f>
        <v/>
      </c>
      <c r="AQ293" s="10" t="str">
        <f ca="1">IFERROR(IF(AND(NOW()&lt;= EOMONTH(DATE(YEAR($O293),12, 1), 0), Overall!$A295&lt;&gt;"", MONTH($N293) &lt;= 12, MONTH($O293) &gt;= 12), IF($R293 &lt;&gt; "", $H293/$R293, ""), ""), "")</f>
        <v/>
      </c>
      <c r="AR293" s="16">
        <f t="shared" ca="1" si="9"/>
        <v>0</v>
      </c>
    </row>
    <row r="294" spans="1:44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6">
        <f>IF(Overall!F296&lt;&gt;"",VALUE(Overall!F296),"")</f>
        <v>300000</v>
      </c>
      <c r="I294" s="6">
        <f>IF(Overall!G296&lt;&gt;"",VALUE(Overall!G296),"")</f>
        <v>63</v>
      </c>
      <c r="J294" s="6">
        <f>IF(Overall!H296&lt;&gt;"",VALUE(Overall!H296),"")</f>
        <v>39</v>
      </c>
      <c r="K294" s="6">
        <f>IF(Overall!I296&lt;&gt;"",VALUE(Overall!I296),"")</f>
        <v>4.3499999999999996</v>
      </c>
      <c r="L294" s="6">
        <f>IF(Overall!J296&lt;&gt;"",VALUE(Overall!J296),"")</f>
        <v>0.51</v>
      </c>
      <c r="M294" s="6">
        <f>IF(Overall!K296&lt;&gt;"",VALUE(Overall!K296),"")</f>
        <v>3.84</v>
      </c>
      <c r="N294" s="7">
        <f>IF(Overall!L296&lt;&gt;"",DATEVALUE(MID(Overall!L296, FIND(",", Overall!L296) + 2, FIND(" ", Overall!L296) - FIND(",", Overall!L296) - 1) &amp; " " &amp; MID(Overall!L296, FIND(" ", Overall!L296) + 1, FIND(",", Overall!L296, FIND(" ", Overall!L296)) - FIND(" ", Overall!L296) - 1) &amp; ", " &amp; MID(Overall!L296, FIND(",", Overall!L296, FIND(",",Overall!L296) + 1) + 2, LEN(Overall!L296))),"")</f>
        <v>44743</v>
      </c>
      <c r="O294" s="7">
        <f>IF(Overall!M296&lt;&gt;"",DATEVALUE(MID(Overall!M296, FIND(",", Overall!M296) + 2, FIND(" ", Overall!M296) - FIND(",", Overall!M296) - 1) &amp; " " &amp; MID(Overall!M296, FIND(" ", Overall!M296) + 1, FIND(",", Overall!M296, FIND(" ", Overall!M296)) - FIND(" ", Overall!M296) - 1) &amp; ", " &amp; MID(Overall!M296, FIND(",", Overall!M296, FIND(",",Overall!M296) + 1) + 2, LEN(Overall!M296))),"")</f>
        <v>44773</v>
      </c>
      <c r="P294" s="7">
        <f>IF(Overall!N296&lt;&gt;"",DATEVALUE(MID(Overall!N296, FIND(",", Overall!N296) + 2, FIND(" ", Overall!N296) - FIND(",", Overall!N296) - 1) &amp; " " &amp; MID(Overall!N296, FIND(" ", Overall!N296) + 1, FIND(",", Overall!N296, FIND(" ", Overall!N296)) - FIND(" ", Overall!N296) - 1) &amp; ", " &amp; MID(Overall!N296, FIND(",", Overall!N296, FIND(",",Overall!N296) + 1) + 2, LEN(Overall!N296))),"")</f>
        <v>44532</v>
      </c>
      <c r="Q294" s="7">
        <f>IF(Overall!O296&lt;&gt;"",DATEVALUE(MID(Overall!O296, FIND(",", Overall!O296) + 2, FIND(" ", Overall!O296) - FIND(",", Overall!O296) - 1) &amp; " " &amp; MID(Overall!O296, FIND(" ", Overall!O296) + 1, FIND(",", Overall!O296, FIND(" ", Overall!O296)) - FIND(" ", Overall!O296) - 1) &amp; ", " &amp; MID(Overall!O296, FIND(",", Overall!O296, FIND(",",Overall!O296) + 1) + 2, LEN(Overall!O296))),"")</f>
        <v>44508</v>
      </c>
      <c r="R294" s="5">
        <f t="shared" si="8"/>
        <v>1</v>
      </c>
      <c r="S294" s="10" t="str">
        <f>IF(Overall!$A296&lt;&gt;"",IF(AND(MONTH($N294) &lt;= 1, MONTH($O294) &gt;= 1), IF($R294 &lt;&gt; "", $H294/$R294, ""), ""),"")</f>
        <v/>
      </c>
      <c r="T294" s="10" t="str">
        <f>IF(Overall!$A296&lt;&gt;"",IF(AND(MONTH($N294) &lt;= 2, MONTH($O294) &gt;= 2), IF($R294 &lt;&gt; "", $H294/$R294, ""), ""),"")</f>
        <v/>
      </c>
      <c r="U294" s="10" t="str">
        <f>IF(Overall!$A296&lt;&gt;"",IF(AND(MONTH($N294) &lt;= 3, MONTH($O294) &gt;= 3), IF($R294 &lt;&gt; "", $H294/$R294, ""), ""),"")</f>
        <v/>
      </c>
      <c r="V294" s="10" t="str">
        <f>IF(Overall!$A296&lt;&gt;"",IF(AND(MONTH($N294) &lt;= 4, MONTH($O294) &gt;= 4), IF($R294 &lt;&gt; "", $H294/$R294, ""), ""),"")</f>
        <v/>
      </c>
      <c r="W294" s="10" t="str">
        <f>IF(Overall!$A296&lt;&gt;"",IF(AND(MONTH($N294) &lt;= 5, MONTH($O294) &gt;= 5), IF($R294 &lt;&gt; "", $H294/$R294, ""), ""),"")</f>
        <v/>
      </c>
      <c r="X294" s="10" t="str">
        <f>IF(Overall!$A296&lt;&gt;"",IF(AND(MONTH($N294) &lt;= 6, MONTH($O294) &gt;= 6), IF($R294 &lt;&gt; "", $H294/$R294, ""), ""),"")</f>
        <v/>
      </c>
      <c r="Y294" s="10">
        <f>IF(Overall!$A296&lt;&gt;"",IF(AND(MONTH($N294) &lt;= 7, MONTH($O294) &gt;= 7 ), IF($R294 &lt;&gt; "", $H294/$R294, ""), ""),"")</f>
        <v>300000</v>
      </c>
      <c r="Z294" s="10" t="str">
        <f>IF(Overall!$A296&lt;&gt;"",IF(AND(MONTH($N294) &lt;= 8, MONTH($O294) &gt;= 8), IF($R294 &lt;&gt; "", $H294/$R294, ""), ""),"")</f>
        <v/>
      </c>
      <c r="AA294" s="10" t="str">
        <f>IF(Overall!$A296&lt;&gt;"",IF(AND(MONTH($N294) &lt;= 9, MONTH($O294) &gt;= 9), IF($R294 &lt;&gt; "", $H294/$R294, ""), ""),"")</f>
        <v/>
      </c>
      <c r="AB294" s="10" t="str">
        <f>IF(Overall!$A296&lt;&gt;"",IF(AND(MONTH($N294) &lt;= 10, MONTH($O294) &gt;= 10), IF($R294 &lt;&gt; "", $H294/$R294, ""), ""),"")</f>
        <v/>
      </c>
      <c r="AC294" s="10" t="str">
        <f>IF(Overall!$A296&lt;&gt;"",IF(AND(MONTH($N294) &lt;= 11, MONTH($O294) &gt;= 11), IF($R294 &lt;&gt; "", $H294/$R294, ""), ""),"")</f>
        <v/>
      </c>
      <c r="AD294" s="10" t="str">
        <f>IF(Overall!$A296&lt;&gt;"",IF(AND(MONTH($N294) &lt;= 12, MONTH($O294) &gt;= 12), IF($R294 &lt;&gt; "", $H294/$R294, ""), ""),"")</f>
        <v/>
      </c>
      <c r="AF294" s="10" t="str">
        <f ca="1">IFERROR(IF(AND(NOW()&lt;= EOMONTH(DATE(YEAR($O294),1, 1), 0), Overall!$A296&lt;&gt;"", MONTH($N294) &lt;= 1, MONTH($O294) &gt;= 1), IF($R294 &lt;&gt; "", $H294/$R294, ""), ""), "")</f>
        <v/>
      </c>
      <c r="AG294" s="10" t="str">
        <f ca="1">IFERROR(IF(AND(NOW()&lt;= EOMONTH(DATE(YEAR($O294),2, 1), 0), Overall!$A296&lt;&gt;"", MONTH($N294) &lt;= 2, MONTH($O294) &gt;= 2), IF($R294 &lt;&gt; "", $H294/$R294, ""), ""), "")</f>
        <v/>
      </c>
      <c r="AH294" s="10" t="str">
        <f ca="1">IFERROR(IF(AND(NOW()&lt;= EOMONTH(DATE(YEAR($O294),3, 1), 0), Overall!$A296&lt;&gt;"", MONTH($N294) &lt;= 3, MONTH($O294) &gt;= 3), IF($R294 &lt;&gt; "", $H294/$R294, ""), ""), "")</f>
        <v/>
      </c>
      <c r="AI294" s="10" t="str">
        <f ca="1">IFERROR(IF(AND(NOW()&lt;= EOMONTH(DATE(YEAR($O294),4, 1), 0), Overall!$A296&lt;&gt;"", MONTH($N294) &lt;= 4, MONTH($O294) &gt;= 4), IF($R294 &lt;&gt; "", $H294/$R294, ""), ""), "")</f>
        <v/>
      </c>
      <c r="AJ294" s="10" t="str">
        <f ca="1">IFERROR(IF(AND(NOW()&lt;= EOMONTH(DATE(YEAR($O294),5, 1), 0), Overall!$A296&lt;&gt;"", MONTH($N294) &lt;= 5, MONTH($O294) &gt;= 5), IF($R294 &lt;&gt; "", $H294/$R294, ""), ""), "")</f>
        <v/>
      </c>
      <c r="AK294" s="10" t="str">
        <f ca="1">IFERROR(IF(AND(NOW()&lt;= EOMONTH(DATE(YEAR($O294),6, 1), 0), Overall!$A296&lt;&gt;"", MONTH($N294) &lt;= 6, MONTH($O294) &gt;= 6), IF($R294 &lt;&gt; "", $H294/$R294, ""), ""), "")</f>
        <v/>
      </c>
      <c r="AL294" s="10" t="str">
        <f ca="1">IFERROR(IF(AND(NOW()&lt;= EOMONTH(DATE(YEAR($O294),7, 1), 0), Overall!$A296&lt;&gt;"", MONTH($N294) &lt;= 7, MONTH($O294) &gt;= 7), IF($R294 &lt;&gt; "", $H294/$R294, ""), ""), "")</f>
        <v/>
      </c>
      <c r="AM294" s="10" t="str">
        <f ca="1">IFERROR(IF(AND(NOW()&lt;= EOMONTH(DATE(YEAR($O294),8, 1), 0), Overall!$A296&lt;&gt;"", MONTH($N294) &lt;= 8, MONTH($O294) &gt;= 8), IF($R294 &lt;&gt; "", $H294/$R294, ""), ""), "")</f>
        <v/>
      </c>
      <c r="AN294" s="10" t="str">
        <f ca="1">IFERROR(IF(AND(NOW()&lt;= EOMONTH(DATE(YEAR($O294),9, 1), 0), Overall!$A296&lt;&gt;"", MONTH($N294) &lt;= 9, MONTH($O294) &gt;= 9), IF($R294 &lt;&gt; "", $H294/$R294, ""), ""), "")</f>
        <v/>
      </c>
      <c r="AO294" s="10" t="str">
        <f ca="1">IFERROR(IF(AND(NOW()&lt;= EOMONTH(DATE(YEAR($O294),10, 1), 0), Overall!$A296&lt;&gt;"", MONTH($N294) &lt;= 10, MONTH($O294) &gt;= 10), IF($R294 &lt;&gt; "", $H294/$R294, ""), ""), "")</f>
        <v/>
      </c>
      <c r="AP294" s="10" t="str">
        <f ca="1">IFERROR(IF(AND(NOW()&lt;= EOMONTH(DATE(YEAR($O294),11, 1), 0), Overall!$A296&lt;&gt;"", MONTH($N294) &lt;=11, MONTH($O294) &gt;= 11), IF($R294 &lt;&gt; "", $H294/$R294, ""), ""), "")</f>
        <v/>
      </c>
      <c r="AQ294" s="10" t="str">
        <f ca="1">IFERROR(IF(AND(NOW()&lt;= EOMONTH(DATE(YEAR($O294),12, 1), 0), Overall!$A296&lt;&gt;"", MONTH($N294) &lt;= 12, MONTH($O294) &gt;= 12), IF($R294 &lt;&gt; "", $H294/$R294, ""), ""), "")</f>
        <v/>
      </c>
      <c r="AR294" s="16">
        <f t="shared" ca="1" si="9"/>
        <v>0</v>
      </c>
    </row>
    <row r="295" spans="1:44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6">
        <f>IF(Overall!F297&lt;&gt;"",VALUE(Overall!F297),"")</f>
        <v>300000</v>
      </c>
      <c r="I295" s="6">
        <f>IF(Overall!G297&lt;&gt;"",VALUE(Overall!G297),"")</f>
        <v>63</v>
      </c>
      <c r="J295" s="6">
        <f>IF(Overall!H297&lt;&gt;"",VALUE(Overall!H297),"")</f>
        <v>39</v>
      </c>
      <c r="K295" s="6">
        <f>IF(Overall!I297&lt;&gt;"",VALUE(Overall!I297),"")</f>
        <v>4.3</v>
      </c>
      <c r="L295" s="6">
        <f>IF(Overall!J297&lt;&gt;"",VALUE(Overall!J297),"")</f>
        <v>0.51</v>
      </c>
      <c r="M295" s="6">
        <f>IF(Overall!K297&lt;&gt;"",VALUE(Overall!K297),"")</f>
        <v>3.79</v>
      </c>
      <c r="N295" s="7">
        <f>IF(Overall!L297&lt;&gt;"",DATEVALUE(MID(Overall!L297, FIND(",", Overall!L297) + 2, FIND(" ", Overall!L297) - FIND(",", Overall!L297) - 1) &amp; " " &amp; MID(Overall!L297, FIND(" ", Overall!L297) + 1, FIND(",", Overall!L297, FIND(" ", Overall!L297)) - FIND(" ", Overall!L297) - 1) &amp; ", " &amp; MID(Overall!L297, FIND(",", Overall!L297, FIND(",",Overall!L297) + 1) + 2, LEN(Overall!L297))),"")</f>
        <v>44743</v>
      </c>
      <c r="O295" s="7">
        <f>IF(Overall!M297&lt;&gt;"",DATEVALUE(MID(Overall!M297, FIND(",", Overall!M297) + 2, FIND(" ", Overall!M297) - FIND(",", Overall!M297) - 1) &amp; " " &amp; MID(Overall!M297, FIND(" ", Overall!M297) + 1, FIND(",", Overall!M297, FIND(" ", Overall!M297)) - FIND(" ", Overall!M297) - 1) &amp; ", " &amp; MID(Overall!M297, FIND(",", Overall!M297, FIND(",",Overall!M297) + 1) + 2, LEN(Overall!M297))),"")</f>
        <v>44773</v>
      </c>
      <c r="P295" s="7">
        <f>IF(Overall!N297&lt;&gt;"",DATEVALUE(MID(Overall!N297, FIND(",", Overall!N297) + 2, FIND(" ", Overall!N297) - FIND(",", Overall!N297) - 1) &amp; " " &amp; MID(Overall!N297, FIND(" ", Overall!N297) + 1, FIND(",", Overall!N297, FIND(" ", Overall!N297)) - FIND(" ", Overall!N297) - 1) &amp; ", " &amp; MID(Overall!N297, FIND(",", Overall!N297, FIND(",",Overall!N297) + 1) + 2, LEN(Overall!N297))),"")</f>
        <v>44532</v>
      </c>
      <c r="Q295" s="7">
        <f>IF(Overall!O297&lt;&gt;"",DATEVALUE(MID(Overall!O297, FIND(",", Overall!O297) + 2, FIND(" ", Overall!O297) - FIND(",", Overall!O297) - 1) &amp; " " &amp; MID(Overall!O297, FIND(" ", Overall!O297) + 1, FIND(",", Overall!O297, FIND(" ", Overall!O297)) - FIND(" ", Overall!O297) - 1) &amp; ", " &amp; MID(Overall!O297, FIND(",", Overall!O297, FIND(",",Overall!O297) + 1) + 2, LEN(Overall!O297))),"")</f>
        <v>44508</v>
      </c>
      <c r="R295" s="5">
        <f t="shared" si="8"/>
        <v>1</v>
      </c>
      <c r="S295" s="10" t="str">
        <f>IF(Overall!$A297&lt;&gt;"",IF(AND(MONTH($N295) &lt;= 1, MONTH($O295) &gt;= 1), IF($R295 &lt;&gt; "", $H295/$R295, ""), ""),"")</f>
        <v/>
      </c>
      <c r="T295" s="10" t="str">
        <f>IF(Overall!$A297&lt;&gt;"",IF(AND(MONTH($N295) &lt;= 2, MONTH($O295) &gt;= 2), IF($R295 &lt;&gt; "", $H295/$R295, ""), ""),"")</f>
        <v/>
      </c>
      <c r="U295" s="10" t="str">
        <f>IF(Overall!$A297&lt;&gt;"",IF(AND(MONTH($N295) &lt;= 3, MONTH($O295) &gt;= 3), IF($R295 &lt;&gt; "", $H295/$R295, ""), ""),"")</f>
        <v/>
      </c>
      <c r="V295" s="10" t="str">
        <f>IF(Overall!$A297&lt;&gt;"",IF(AND(MONTH($N295) &lt;= 4, MONTH($O295) &gt;= 4), IF($R295 &lt;&gt; "", $H295/$R295, ""), ""),"")</f>
        <v/>
      </c>
      <c r="W295" s="10" t="str">
        <f>IF(Overall!$A297&lt;&gt;"",IF(AND(MONTH($N295) &lt;= 5, MONTH($O295) &gt;= 5), IF($R295 &lt;&gt; "", $H295/$R295, ""), ""),"")</f>
        <v/>
      </c>
      <c r="X295" s="10" t="str">
        <f>IF(Overall!$A297&lt;&gt;"",IF(AND(MONTH($N295) &lt;= 6, MONTH($O295) &gt;= 6), IF($R295 &lt;&gt; "", $H295/$R295, ""), ""),"")</f>
        <v/>
      </c>
      <c r="Y295" s="10">
        <f>IF(Overall!$A297&lt;&gt;"",IF(AND(MONTH($N295) &lt;= 7, MONTH($O295) &gt;= 7 ), IF($R295 &lt;&gt; "", $H295/$R295, ""), ""),"")</f>
        <v>300000</v>
      </c>
      <c r="Z295" s="10" t="str">
        <f>IF(Overall!$A297&lt;&gt;"",IF(AND(MONTH($N295) &lt;= 8, MONTH($O295) &gt;= 8), IF($R295 &lt;&gt; "", $H295/$R295, ""), ""),"")</f>
        <v/>
      </c>
      <c r="AA295" s="10" t="str">
        <f>IF(Overall!$A297&lt;&gt;"",IF(AND(MONTH($N295) &lt;= 9, MONTH($O295) &gt;= 9), IF($R295 &lt;&gt; "", $H295/$R295, ""), ""),"")</f>
        <v/>
      </c>
      <c r="AB295" s="10" t="str">
        <f>IF(Overall!$A297&lt;&gt;"",IF(AND(MONTH($N295) &lt;= 10, MONTH($O295) &gt;= 10), IF($R295 &lt;&gt; "", $H295/$R295, ""), ""),"")</f>
        <v/>
      </c>
      <c r="AC295" s="10" t="str">
        <f>IF(Overall!$A297&lt;&gt;"",IF(AND(MONTH($N295) &lt;= 11, MONTH($O295) &gt;= 11), IF($R295 &lt;&gt; "", $H295/$R295, ""), ""),"")</f>
        <v/>
      </c>
      <c r="AD295" s="10" t="str">
        <f>IF(Overall!$A297&lt;&gt;"",IF(AND(MONTH($N295) &lt;= 12, MONTH($O295) &gt;= 12), IF($R295 &lt;&gt; "", $H295/$R295, ""), ""),"")</f>
        <v/>
      </c>
      <c r="AF295" s="10" t="str">
        <f ca="1">IFERROR(IF(AND(NOW()&lt;= EOMONTH(DATE(YEAR($O295),1, 1), 0), Overall!$A297&lt;&gt;"", MONTH($N295) &lt;= 1, MONTH($O295) &gt;= 1), IF($R295 &lt;&gt; "", $H295/$R295, ""), ""), "")</f>
        <v/>
      </c>
      <c r="AG295" s="10" t="str">
        <f ca="1">IFERROR(IF(AND(NOW()&lt;= EOMONTH(DATE(YEAR($O295),2, 1), 0), Overall!$A297&lt;&gt;"", MONTH($N295) &lt;= 2, MONTH($O295) &gt;= 2), IF($R295 &lt;&gt; "", $H295/$R295, ""), ""), "")</f>
        <v/>
      </c>
      <c r="AH295" s="10" t="str">
        <f ca="1">IFERROR(IF(AND(NOW()&lt;= EOMONTH(DATE(YEAR($O295),3, 1), 0), Overall!$A297&lt;&gt;"", MONTH($N295) &lt;= 3, MONTH($O295) &gt;= 3), IF($R295 &lt;&gt; "", $H295/$R295, ""), ""), "")</f>
        <v/>
      </c>
      <c r="AI295" s="10" t="str">
        <f ca="1">IFERROR(IF(AND(NOW()&lt;= EOMONTH(DATE(YEAR($O295),4, 1), 0), Overall!$A297&lt;&gt;"", MONTH($N295) &lt;= 4, MONTH($O295) &gt;= 4), IF($R295 &lt;&gt; "", $H295/$R295, ""), ""), "")</f>
        <v/>
      </c>
      <c r="AJ295" s="10" t="str">
        <f ca="1">IFERROR(IF(AND(NOW()&lt;= EOMONTH(DATE(YEAR($O295),5, 1), 0), Overall!$A297&lt;&gt;"", MONTH($N295) &lt;= 5, MONTH($O295) &gt;= 5), IF($R295 &lt;&gt; "", $H295/$R295, ""), ""), "")</f>
        <v/>
      </c>
      <c r="AK295" s="10" t="str">
        <f ca="1">IFERROR(IF(AND(NOW()&lt;= EOMONTH(DATE(YEAR($O295),6, 1), 0), Overall!$A297&lt;&gt;"", MONTH($N295) &lt;= 6, MONTH($O295) &gt;= 6), IF($R295 &lt;&gt; "", $H295/$R295, ""), ""), "")</f>
        <v/>
      </c>
      <c r="AL295" s="10" t="str">
        <f ca="1">IFERROR(IF(AND(NOW()&lt;= EOMONTH(DATE(YEAR($O295),7, 1), 0), Overall!$A297&lt;&gt;"", MONTH($N295) &lt;= 7, MONTH($O295) &gt;= 7), IF($R295 &lt;&gt; "", $H295/$R295, ""), ""), "")</f>
        <v/>
      </c>
      <c r="AM295" s="10" t="str">
        <f ca="1">IFERROR(IF(AND(NOW()&lt;= EOMONTH(DATE(YEAR($O295),8, 1), 0), Overall!$A297&lt;&gt;"", MONTH($N295) &lt;= 8, MONTH($O295) &gt;= 8), IF($R295 &lt;&gt; "", $H295/$R295, ""), ""), "")</f>
        <v/>
      </c>
      <c r="AN295" s="10" t="str">
        <f ca="1">IFERROR(IF(AND(NOW()&lt;= EOMONTH(DATE(YEAR($O295),9, 1), 0), Overall!$A297&lt;&gt;"", MONTH($N295) &lt;= 9, MONTH($O295) &gt;= 9), IF($R295 &lt;&gt; "", $H295/$R295, ""), ""), "")</f>
        <v/>
      </c>
      <c r="AO295" s="10" t="str">
        <f ca="1">IFERROR(IF(AND(NOW()&lt;= EOMONTH(DATE(YEAR($O295),10, 1), 0), Overall!$A297&lt;&gt;"", MONTH($N295) &lt;= 10, MONTH($O295) &gt;= 10), IF($R295 &lt;&gt; "", $H295/$R295, ""), ""), "")</f>
        <v/>
      </c>
      <c r="AP295" s="10" t="str">
        <f ca="1">IFERROR(IF(AND(NOW()&lt;= EOMONTH(DATE(YEAR($O295),11, 1), 0), Overall!$A297&lt;&gt;"", MONTH($N295) &lt;=11, MONTH($O295) &gt;= 11), IF($R295 &lt;&gt; "", $H295/$R295, ""), ""), "")</f>
        <v/>
      </c>
      <c r="AQ295" s="10" t="str">
        <f ca="1">IFERROR(IF(AND(NOW()&lt;= EOMONTH(DATE(YEAR($O295),12, 1), 0), Overall!$A297&lt;&gt;"", MONTH($N295) &lt;= 12, MONTH($O295) &gt;= 12), IF($R295 &lt;&gt; "", $H295/$R295, ""), ""), "")</f>
        <v/>
      </c>
      <c r="AR295" s="16">
        <f t="shared" ca="1" si="9"/>
        <v>0</v>
      </c>
    </row>
    <row r="296" spans="1:44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6">
        <f>IF(Overall!F298&lt;&gt;"",VALUE(Overall!F298),"")</f>
        <v>200000</v>
      </c>
      <c r="I296" s="6">
        <f>IF(Overall!G298&lt;&gt;"",VALUE(Overall!G298),"")</f>
        <v>63</v>
      </c>
      <c r="J296" s="6">
        <f>IF(Overall!H298&lt;&gt;"",VALUE(Overall!H298),"")</f>
        <v>40</v>
      </c>
      <c r="K296" s="6">
        <f>IF(Overall!I298&lt;&gt;"",VALUE(Overall!I298),"")</f>
        <v>4.6399999999999997</v>
      </c>
      <c r="L296" s="6">
        <f>IF(Overall!J298&lt;&gt;"",VALUE(Overall!J298),"")</f>
        <v>0.63</v>
      </c>
      <c r="M296" s="6">
        <f>IF(Overall!K298&lt;&gt;"",VALUE(Overall!K298),"")</f>
        <v>4.01</v>
      </c>
      <c r="N296" s="7">
        <f>IF(Overall!L298&lt;&gt;"",DATEVALUE(MID(Overall!L298, FIND(",", Overall!L298) + 2, FIND(" ", Overall!L298) - FIND(",", Overall!L298) - 1) &amp; " " &amp; MID(Overall!L298, FIND(" ", Overall!L298) + 1, FIND(",", Overall!L298, FIND(" ", Overall!L298)) - FIND(" ", Overall!L298) - 1) &amp; ", " &amp; MID(Overall!L298, FIND(",", Overall!L298, FIND(",",Overall!L298) + 1) + 2, LEN(Overall!L298))),"")</f>
        <v>44774</v>
      </c>
      <c r="O296" s="7">
        <f>IF(Overall!M298&lt;&gt;"",DATEVALUE(MID(Overall!M298, FIND(",", Overall!M298) + 2, FIND(" ", Overall!M298) - FIND(",", Overall!M298) - 1) &amp; " " &amp; MID(Overall!M298, FIND(" ", Overall!M298) + 1, FIND(",", Overall!M298, FIND(" ", Overall!M298)) - FIND(" ", Overall!M298) - 1) &amp; ", " &amp; MID(Overall!M298, FIND(",", Overall!M298, FIND(",",Overall!M298) + 1) + 2, LEN(Overall!M298))),"")</f>
        <v>44804</v>
      </c>
      <c r="P296" s="7">
        <f>IF(Overall!N298&lt;&gt;"",DATEVALUE(MID(Overall!N298, FIND(",", Overall!N298) + 2, FIND(" ", Overall!N298) - FIND(",", Overall!N298) - 1) &amp; " " &amp; MID(Overall!N298, FIND(" ", Overall!N298) + 1, FIND(",", Overall!N298, FIND(" ", Overall!N298)) - FIND(" ", Overall!N298) - 1) &amp; ", " &amp; MID(Overall!N298, FIND(",", Overall!N298, FIND(",",Overall!N298) + 1) + 2, LEN(Overall!N298))),"")</f>
        <v>44533</v>
      </c>
      <c r="Q296" s="7">
        <f>IF(Overall!O298&lt;&gt;"",DATEVALUE(MID(Overall!O298, FIND(",", Overall!O298) + 2, FIND(" ", Overall!O298) - FIND(",", Overall!O298) - 1) &amp; " " &amp; MID(Overall!O298, FIND(" ", Overall!O298) + 1, FIND(",", Overall!O298, FIND(" ", Overall!O298)) - FIND(" ", Overall!O298) - 1) &amp; ", " &amp; MID(Overall!O298, FIND(",", Overall!O298, FIND(",",Overall!O298) + 1) + 2, LEN(Overall!O298))),"")</f>
        <v>44509</v>
      </c>
      <c r="R296" s="5">
        <f t="shared" si="8"/>
        <v>1</v>
      </c>
      <c r="S296" s="10" t="str">
        <f>IF(Overall!$A298&lt;&gt;"",IF(AND(MONTH($N296) &lt;= 1, MONTH($O296) &gt;= 1), IF($R296 &lt;&gt; "", $H296/$R296, ""), ""),"")</f>
        <v/>
      </c>
      <c r="T296" s="10" t="str">
        <f>IF(Overall!$A298&lt;&gt;"",IF(AND(MONTH($N296) &lt;= 2, MONTH($O296) &gt;= 2), IF($R296 &lt;&gt; "", $H296/$R296, ""), ""),"")</f>
        <v/>
      </c>
      <c r="U296" s="10" t="str">
        <f>IF(Overall!$A298&lt;&gt;"",IF(AND(MONTH($N296) &lt;= 3, MONTH($O296) &gt;= 3), IF($R296 &lt;&gt; "", $H296/$R296, ""), ""),"")</f>
        <v/>
      </c>
      <c r="V296" s="10" t="str">
        <f>IF(Overall!$A298&lt;&gt;"",IF(AND(MONTH($N296) &lt;= 4, MONTH($O296) &gt;= 4), IF($R296 &lt;&gt; "", $H296/$R296, ""), ""),"")</f>
        <v/>
      </c>
      <c r="W296" s="10" t="str">
        <f>IF(Overall!$A298&lt;&gt;"",IF(AND(MONTH($N296) &lt;= 5, MONTH($O296) &gt;= 5), IF($R296 &lt;&gt; "", $H296/$R296, ""), ""),"")</f>
        <v/>
      </c>
      <c r="X296" s="10" t="str">
        <f>IF(Overall!$A298&lt;&gt;"",IF(AND(MONTH($N296) &lt;= 6, MONTH($O296) &gt;= 6), IF($R296 &lt;&gt; "", $H296/$R296, ""), ""),"")</f>
        <v/>
      </c>
      <c r="Y296" s="10" t="str">
        <f>IF(Overall!$A298&lt;&gt;"",IF(AND(MONTH($N296) &lt;= 7, MONTH($O296) &gt;= 7 ), IF($R296 &lt;&gt; "", $H296/$R296, ""), ""),"")</f>
        <v/>
      </c>
      <c r="Z296" s="10">
        <f>IF(Overall!$A298&lt;&gt;"",IF(AND(MONTH($N296) &lt;= 8, MONTH($O296) &gt;= 8), IF($R296 &lt;&gt; "", $H296/$R296, ""), ""),"")</f>
        <v>200000</v>
      </c>
      <c r="AA296" s="10" t="str">
        <f>IF(Overall!$A298&lt;&gt;"",IF(AND(MONTH($N296) &lt;= 9, MONTH($O296) &gt;= 9), IF($R296 &lt;&gt; "", $H296/$R296, ""), ""),"")</f>
        <v/>
      </c>
      <c r="AB296" s="10" t="str">
        <f>IF(Overall!$A298&lt;&gt;"",IF(AND(MONTH($N296) &lt;= 10, MONTH($O296) &gt;= 10), IF($R296 &lt;&gt; "", $H296/$R296, ""), ""),"")</f>
        <v/>
      </c>
      <c r="AC296" s="10" t="str">
        <f>IF(Overall!$A298&lt;&gt;"",IF(AND(MONTH($N296) &lt;= 11, MONTH($O296) &gt;= 11), IF($R296 &lt;&gt; "", $H296/$R296, ""), ""),"")</f>
        <v/>
      </c>
      <c r="AD296" s="10" t="str">
        <f>IF(Overall!$A298&lt;&gt;"",IF(AND(MONTH($N296) &lt;= 12, MONTH($O296) &gt;= 12), IF($R296 &lt;&gt; "", $H296/$R296, ""), ""),"")</f>
        <v/>
      </c>
      <c r="AF296" s="10" t="str">
        <f ca="1">IFERROR(IF(AND(NOW()&lt;= EOMONTH(DATE(YEAR($O296),1, 1), 0), Overall!$A298&lt;&gt;"", MONTH($N296) &lt;= 1, MONTH($O296) &gt;= 1), IF($R296 &lt;&gt; "", $H296/$R296, ""), ""), "")</f>
        <v/>
      </c>
      <c r="AG296" s="10" t="str">
        <f ca="1">IFERROR(IF(AND(NOW()&lt;= EOMONTH(DATE(YEAR($O296),2, 1), 0), Overall!$A298&lt;&gt;"", MONTH($N296) &lt;= 2, MONTH($O296) &gt;= 2), IF($R296 &lt;&gt; "", $H296/$R296, ""), ""), "")</f>
        <v/>
      </c>
      <c r="AH296" s="10" t="str">
        <f ca="1">IFERROR(IF(AND(NOW()&lt;= EOMONTH(DATE(YEAR($O296),3, 1), 0), Overall!$A298&lt;&gt;"", MONTH($N296) &lt;= 3, MONTH($O296) &gt;= 3), IF($R296 &lt;&gt; "", $H296/$R296, ""), ""), "")</f>
        <v/>
      </c>
      <c r="AI296" s="10" t="str">
        <f ca="1">IFERROR(IF(AND(NOW()&lt;= EOMONTH(DATE(YEAR($O296),4, 1), 0), Overall!$A298&lt;&gt;"", MONTH($N296) &lt;= 4, MONTH($O296) &gt;= 4), IF($R296 &lt;&gt; "", $H296/$R296, ""), ""), "")</f>
        <v/>
      </c>
      <c r="AJ296" s="10" t="str">
        <f ca="1">IFERROR(IF(AND(NOW()&lt;= EOMONTH(DATE(YEAR($O296),5, 1), 0), Overall!$A298&lt;&gt;"", MONTH($N296) &lt;= 5, MONTH($O296) &gt;= 5), IF($R296 &lt;&gt; "", $H296/$R296, ""), ""), "")</f>
        <v/>
      </c>
      <c r="AK296" s="10" t="str">
        <f ca="1">IFERROR(IF(AND(NOW()&lt;= EOMONTH(DATE(YEAR($O296),6, 1), 0), Overall!$A298&lt;&gt;"", MONTH($N296) &lt;= 6, MONTH($O296) &gt;= 6), IF($R296 &lt;&gt; "", $H296/$R296, ""), ""), "")</f>
        <v/>
      </c>
      <c r="AL296" s="10" t="str">
        <f ca="1">IFERROR(IF(AND(NOW()&lt;= EOMONTH(DATE(YEAR($O296),7, 1), 0), Overall!$A298&lt;&gt;"", MONTH($N296) &lt;= 7, MONTH($O296) &gt;= 7), IF($R296 &lt;&gt; "", $H296/$R296, ""), ""), "")</f>
        <v/>
      </c>
      <c r="AM296" s="10" t="str">
        <f ca="1">IFERROR(IF(AND(NOW()&lt;= EOMONTH(DATE(YEAR($O296),8, 1), 0), Overall!$A298&lt;&gt;"", MONTH($N296) &lt;= 8, MONTH($O296) &gt;= 8), IF($R296 &lt;&gt; "", $H296/$R296, ""), ""), "")</f>
        <v/>
      </c>
      <c r="AN296" s="10" t="str">
        <f ca="1">IFERROR(IF(AND(NOW()&lt;= EOMONTH(DATE(YEAR($O296),9, 1), 0), Overall!$A298&lt;&gt;"", MONTH($N296) &lt;= 9, MONTH($O296) &gt;= 9), IF($R296 &lt;&gt; "", $H296/$R296, ""), ""), "")</f>
        <v/>
      </c>
      <c r="AO296" s="10" t="str">
        <f ca="1">IFERROR(IF(AND(NOW()&lt;= EOMONTH(DATE(YEAR($O296),10, 1), 0), Overall!$A298&lt;&gt;"", MONTH($N296) &lt;= 10, MONTH($O296) &gt;= 10), IF($R296 &lt;&gt; "", $H296/$R296, ""), ""), "")</f>
        <v/>
      </c>
      <c r="AP296" s="10" t="str">
        <f ca="1">IFERROR(IF(AND(NOW()&lt;= EOMONTH(DATE(YEAR($O296),11, 1), 0), Overall!$A298&lt;&gt;"", MONTH($N296) &lt;=11, MONTH($O296) &gt;= 11), IF($R296 &lt;&gt; "", $H296/$R296, ""), ""), "")</f>
        <v/>
      </c>
      <c r="AQ296" s="10" t="str">
        <f ca="1">IFERROR(IF(AND(NOW()&lt;= EOMONTH(DATE(YEAR($O296),12, 1), 0), Overall!$A298&lt;&gt;"", MONTH($N296) &lt;= 12, MONTH($O296) &gt;= 12), IF($R296 &lt;&gt; "", $H296/$R296, ""), ""), "")</f>
        <v/>
      </c>
      <c r="AR296" s="16">
        <f t="shared" ca="1" si="9"/>
        <v>0</v>
      </c>
    </row>
    <row r="297" spans="1:44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6">
        <f>IF(Overall!F299&lt;&gt;"",VALUE(Overall!F299),"")</f>
        <v>600000</v>
      </c>
      <c r="I297" s="6">
        <f>IF(Overall!G299&lt;&gt;"",VALUE(Overall!G299),"")</f>
        <v>62</v>
      </c>
      <c r="J297" s="6">
        <f>IF(Overall!H299&lt;&gt;"",VALUE(Overall!H299),"")</f>
        <v>39</v>
      </c>
      <c r="K297" s="6">
        <f>IF(Overall!I299&lt;&gt;"",VALUE(Overall!I299),"")</f>
        <v>4.41</v>
      </c>
      <c r="L297" s="6">
        <f>IF(Overall!J299&lt;&gt;"",VALUE(Overall!J299),"")</f>
        <v>0.63</v>
      </c>
      <c r="M297" s="6">
        <f>IF(Overall!K299&lt;&gt;"",VALUE(Overall!K299),"")</f>
        <v>3.78</v>
      </c>
      <c r="N297" s="7">
        <f>IF(Overall!L299&lt;&gt;"",DATEVALUE(MID(Overall!L299, FIND(",", Overall!L299) + 2, FIND(" ", Overall!L299) - FIND(",", Overall!L299) - 1) &amp; " " &amp; MID(Overall!L299, FIND(" ", Overall!L299) + 1, FIND(",", Overall!L299, FIND(" ", Overall!L299)) - FIND(" ", Overall!L299) - 1) &amp; ", " &amp; MID(Overall!L299, FIND(",", Overall!L299, FIND(",",Overall!L299) + 1) + 2, LEN(Overall!L299))),"")</f>
        <v>44743</v>
      </c>
      <c r="O297" s="7">
        <f>IF(Overall!M299&lt;&gt;"",DATEVALUE(MID(Overall!M299, FIND(",", Overall!M299) + 2, FIND(" ", Overall!M299) - FIND(",", Overall!M299) - 1) &amp; " " &amp; MID(Overall!M299, FIND(" ", Overall!M299) + 1, FIND(",", Overall!M299, FIND(" ", Overall!M299)) - FIND(" ", Overall!M299) - 1) &amp; ", " &amp; MID(Overall!M299, FIND(",", Overall!M299, FIND(",",Overall!M299) + 1) + 2, LEN(Overall!M299))),"")</f>
        <v>44834</v>
      </c>
      <c r="P297" s="7">
        <f>IF(Overall!N299&lt;&gt;"",DATEVALUE(MID(Overall!N299, FIND(",", Overall!N299) + 2, FIND(" ", Overall!N299) - FIND(",", Overall!N299) - 1) &amp; " " &amp; MID(Overall!N299, FIND(" ", Overall!N299) + 1, FIND(",", Overall!N299, FIND(" ", Overall!N299)) - FIND(" ", Overall!N299) - 1) &amp; ", " &amp; MID(Overall!N299, FIND(",", Overall!N299, FIND(",",Overall!N299) + 1) + 2, LEN(Overall!N299))),"")</f>
        <v>44533</v>
      </c>
      <c r="Q297" s="7">
        <f>IF(Overall!O299&lt;&gt;"",DATEVALUE(MID(Overall!O299, FIND(",", Overall!O299) + 2, FIND(" ", Overall!O299) - FIND(",", Overall!O299) - 1) &amp; " " &amp; MID(Overall!O299, FIND(" ", Overall!O299) + 1, FIND(",", Overall!O299, FIND(" ", Overall!O299)) - FIND(" ", Overall!O299) - 1) &amp; ", " &amp; MID(Overall!O299, FIND(",", Overall!O299, FIND(",",Overall!O299) + 1) + 2, LEN(Overall!O299))),"")</f>
        <v>44509</v>
      </c>
      <c r="R297" s="5">
        <f t="shared" si="8"/>
        <v>3</v>
      </c>
      <c r="S297" s="10" t="str">
        <f>IF(Overall!$A299&lt;&gt;"",IF(AND(MONTH($N297) &lt;= 1, MONTH($O297) &gt;= 1), IF($R297 &lt;&gt; "", $H297/$R297, ""), ""),"")</f>
        <v/>
      </c>
      <c r="T297" s="10" t="str">
        <f>IF(Overall!$A299&lt;&gt;"",IF(AND(MONTH($N297) &lt;= 2, MONTH($O297) &gt;= 2), IF($R297 &lt;&gt; "", $H297/$R297, ""), ""),"")</f>
        <v/>
      </c>
      <c r="U297" s="10" t="str">
        <f>IF(Overall!$A299&lt;&gt;"",IF(AND(MONTH($N297) &lt;= 3, MONTH($O297) &gt;= 3), IF($R297 &lt;&gt; "", $H297/$R297, ""), ""),"")</f>
        <v/>
      </c>
      <c r="V297" s="10" t="str">
        <f>IF(Overall!$A299&lt;&gt;"",IF(AND(MONTH($N297) &lt;= 4, MONTH($O297) &gt;= 4), IF($R297 &lt;&gt; "", $H297/$R297, ""), ""),"")</f>
        <v/>
      </c>
      <c r="W297" s="10" t="str">
        <f>IF(Overall!$A299&lt;&gt;"",IF(AND(MONTH($N297) &lt;= 5, MONTH($O297) &gt;= 5), IF($R297 &lt;&gt; "", $H297/$R297, ""), ""),"")</f>
        <v/>
      </c>
      <c r="X297" s="10" t="str">
        <f>IF(Overall!$A299&lt;&gt;"",IF(AND(MONTH($N297) &lt;= 6, MONTH($O297) &gt;= 6), IF($R297 &lt;&gt; "", $H297/$R297, ""), ""),"")</f>
        <v/>
      </c>
      <c r="Y297" s="10">
        <f>IF(Overall!$A299&lt;&gt;"",IF(AND(MONTH($N297) &lt;= 7, MONTH($O297) &gt;= 7 ), IF($R297 &lt;&gt; "", $H297/$R297, ""), ""),"")</f>
        <v>200000</v>
      </c>
      <c r="Z297" s="10">
        <f>IF(Overall!$A299&lt;&gt;"",IF(AND(MONTH($N297) &lt;= 8, MONTH($O297) &gt;= 8), IF($R297 &lt;&gt; "", $H297/$R297, ""), ""),"")</f>
        <v>200000</v>
      </c>
      <c r="AA297" s="10">
        <f>IF(Overall!$A299&lt;&gt;"",IF(AND(MONTH($N297) &lt;= 9, MONTH($O297) &gt;= 9), IF($R297 &lt;&gt; "", $H297/$R297, ""), ""),"")</f>
        <v>200000</v>
      </c>
      <c r="AB297" s="10" t="str">
        <f>IF(Overall!$A299&lt;&gt;"",IF(AND(MONTH($N297) &lt;= 10, MONTH($O297) &gt;= 10), IF($R297 &lt;&gt; "", $H297/$R297, ""), ""),"")</f>
        <v/>
      </c>
      <c r="AC297" s="10" t="str">
        <f>IF(Overall!$A299&lt;&gt;"",IF(AND(MONTH($N297) &lt;= 11, MONTH($O297) &gt;= 11), IF($R297 &lt;&gt; "", $H297/$R297, ""), ""),"")</f>
        <v/>
      </c>
      <c r="AD297" s="10" t="str">
        <f>IF(Overall!$A299&lt;&gt;"",IF(AND(MONTH($N297) &lt;= 12, MONTH($O297) &gt;= 12), IF($R297 &lt;&gt; "", $H297/$R297, ""), ""),"")</f>
        <v/>
      </c>
      <c r="AF297" s="10" t="str">
        <f ca="1">IFERROR(IF(AND(NOW()&lt;= EOMONTH(DATE(YEAR($O297),1, 1), 0), Overall!$A299&lt;&gt;"", MONTH($N297) &lt;= 1, MONTH($O297) &gt;= 1), IF($R297 &lt;&gt; "", $H297/$R297, ""), ""), "")</f>
        <v/>
      </c>
      <c r="AG297" s="10" t="str">
        <f ca="1">IFERROR(IF(AND(NOW()&lt;= EOMONTH(DATE(YEAR($O297),2, 1), 0), Overall!$A299&lt;&gt;"", MONTH($N297) &lt;= 2, MONTH($O297) &gt;= 2), IF($R297 &lt;&gt; "", $H297/$R297, ""), ""), "")</f>
        <v/>
      </c>
      <c r="AH297" s="10" t="str">
        <f ca="1">IFERROR(IF(AND(NOW()&lt;= EOMONTH(DATE(YEAR($O297),3, 1), 0), Overall!$A299&lt;&gt;"", MONTH($N297) &lt;= 3, MONTH($O297) &gt;= 3), IF($R297 &lt;&gt; "", $H297/$R297, ""), ""), "")</f>
        <v/>
      </c>
      <c r="AI297" s="10" t="str">
        <f ca="1">IFERROR(IF(AND(NOW()&lt;= EOMONTH(DATE(YEAR($O297),4, 1), 0), Overall!$A299&lt;&gt;"", MONTH($N297) &lt;= 4, MONTH($O297) &gt;= 4), IF($R297 &lt;&gt; "", $H297/$R297, ""), ""), "")</f>
        <v/>
      </c>
      <c r="AJ297" s="10" t="str">
        <f ca="1">IFERROR(IF(AND(NOW()&lt;= EOMONTH(DATE(YEAR($O297),5, 1), 0), Overall!$A299&lt;&gt;"", MONTH($N297) &lt;= 5, MONTH($O297) &gt;= 5), IF($R297 &lt;&gt; "", $H297/$R297, ""), ""), "")</f>
        <v/>
      </c>
      <c r="AK297" s="10" t="str">
        <f ca="1">IFERROR(IF(AND(NOW()&lt;= EOMONTH(DATE(YEAR($O297),6, 1), 0), Overall!$A299&lt;&gt;"", MONTH($N297) &lt;= 6, MONTH($O297) &gt;= 6), IF($R297 &lt;&gt; "", $H297/$R297, ""), ""), "")</f>
        <v/>
      </c>
      <c r="AL297" s="10" t="str">
        <f ca="1">IFERROR(IF(AND(NOW()&lt;= EOMONTH(DATE(YEAR($O297),7, 1), 0), Overall!$A299&lt;&gt;"", MONTH($N297) &lt;= 7, MONTH($O297) &gt;= 7), IF($R297 &lt;&gt; "", $H297/$R297, ""), ""), "")</f>
        <v/>
      </c>
      <c r="AM297" s="10" t="str">
        <f ca="1">IFERROR(IF(AND(NOW()&lt;= EOMONTH(DATE(YEAR($O297),8, 1), 0), Overall!$A299&lt;&gt;"", MONTH($N297) &lt;= 8, MONTH($O297) &gt;= 8), IF($R297 &lt;&gt; "", $H297/$R297, ""), ""), "")</f>
        <v/>
      </c>
      <c r="AN297" s="10" t="str">
        <f ca="1">IFERROR(IF(AND(NOW()&lt;= EOMONTH(DATE(YEAR($O297),9, 1), 0), Overall!$A299&lt;&gt;"", MONTH($N297) &lt;= 9, MONTH($O297) &gt;= 9), IF($R297 &lt;&gt; "", $H297/$R297, ""), ""), "")</f>
        <v/>
      </c>
      <c r="AO297" s="10" t="str">
        <f ca="1">IFERROR(IF(AND(NOW()&lt;= EOMONTH(DATE(YEAR($O297),10, 1), 0), Overall!$A299&lt;&gt;"", MONTH($N297) &lt;= 10, MONTH($O297) &gt;= 10), IF($R297 &lt;&gt; "", $H297/$R297, ""), ""), "")</f>
        <v/>
      </c>
      <c r="AP297" s="10" t="str">
        <f ca="1">IFERROR(IF(AND(NOW()&lt;= EOMONTH(DATE(YEAR($O297),11, 1), 0), Overall!$A299&lt;&gt;"", MONTH($N297) &lt;=11, MONTH($O297) &gt;= 11), IF($R297 &lt;&gt; "", $H297/$R297, ""), ""), "")</f>
        <v/>
      </c>
      <c r="AQ297" s="10" t="str">
        <f ca="1">IFERROR(IF(AND(NOW()&lt;= EOMONTH(DATE(YEAR($O297),12, 1), 0), Overall!$A299&lt;&gt;"", MONTH($N297) &lt;= 12, MONTH($O297) &gt;= 12), IF($R297 &lt;&gt; "", $H297/$R297, ""), ""), "")</f>
        <v/>
      </c>
      <c r="AR297" s="16">
        <f t="shared" ca="1" si="9"/>
        <v>0</v>
      </c>
    </row>
    <row r="298" spans="1:44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6">
        <f>IF(Overall!F300&lt;&gt;"",VALUE(Overall!F300),"")</f>
        <v>100000</v>
      </c>
      <c r="I298" s="6">
        <f>IF(Overall!G300&lt;&gt;"",VALUE(Overall!G300),"")</f>
        <v>63</v>
      </c>
      <c r="J298" s="6">
        <f>IF(Overall!H300&lt;&gt;"",VALUE(Overall!H300),"")</f>
        <v>40</v>
      </c>
      <c r="K298" s="6">
        <f>IF(Overall!I300&lt;&gt;"",VALUE(Overall!I300),"")</f>
        <v>4.5999999999999996</v>
      </c>
      <c r="L298" s="6">
        <f>IF(Overall!J300&lt;&gt;"",VALUE(Overall!J300),"")</f>
        <v>0.56000000000000005</v>
      </c>
      <c r="M298" s="6">
        <f>IF(Overall!K300&lt;&gt;"",VALUE(Overall!K300),"")</f>
        <v>4.04</v>
      </c>
      <c r="N298" s="7">
        <f>IF(Overall!L300&lt;&gt;"",DATEVALUE(MID(Overall!L300, FIND(",", Overall!L300) + 2, FIND(" ", Overall!L300) - FIND(",", Overall!L300) - 1) &amp; " " &amp; MID(Overall!L300, FIND(" ", Overall!L300) + 1, FIND(",", Overall!L300, FIND(" ", Overall!L300)) - FIND(" ", Overall!L300) - 1) &amp; ", " &amp; MID(Overall!L300, FIND(",", Overall!L300, FIND(",",Overall!L300) + 1) + 2, LEN(Overall!L300))),"")</f>
        <v>44774</v>
      </c>
      <c r="O298" s="7">
        <f>IF(Overall!M300&lt;&gt;"",DATEVALUE(MID(Overall!M300, FIND(",", Overall!M300) + 2, FIND(" ", Overall!M300) - FIND(",", Overall!M300) - 1) &amp; " " &amp; MID(Overall!M300, FIND(" ", Overall!M300) + 1, FIND(",", Overall!M300, FIND(" ", Overall!M300)) - FIND(" ", Overall!M300) - 1) &amp; ", " &amp; MID(Overall!M300, FIND(",", Overall!M300, FIND(",",Overall!M300) + 1) + 2, LEN(Overall!M300))),"")</f>
        <v>44804</v>
      </c>
      <c r="P298" s="7">
        <f>IF(Overall!N300&lt;&gt;"",DATEVALUE(MID(Overall!N300, FIND(",", Overall!N300) + 2, FIND(" ", Overall!N300) - FIND(",", Overall!N300) - 1) &amp; " " &amp; MID(Overall!N300, FIND(" ", Overall!N300) + 1, FIND(",", Overall!N300, FIND(" ", Overall!N300)) - FIND(" ", Overall!N300) - 1) &amp; ", " &amp; MID(Overall!N300, FIND(",", Overall!N300, FIND(",",Overall!N300) + 1) + 2, LEN(Overall!N300))),"")</f>
        <v>44533</v>
      </c>
      <c r="Q298" s="7">
        <f>IF(Overall!O300&lt;&gt;"",DATEVALUE(MID(Overall!O300, FIND(",", Overall!O300) + 2, FIND(" ", Overall!O300) - FIND(",", Overall!O300) - 1) &amp; " " &amp; MID(Overall!O300, FIND(" ", Overall!O300) + 1, FIND(",", Overall!O300, FIND(" ", Overall!O300)) - FIND(" ", Overall!O300) - 1) &amp; ", " &amp; MID(Overall!O300, FIND(",", Overall!O300, FIND(",",Overall!O300) + 1) + 2, LEN(Overall!O300))),"")</f>
        <v>44509</v>
      </c>
      <c r="R298" s="5">
        <f t="shared" si="8"/>
        <v>1</v>
      </c>
      <c r="S298" s="10" t="str">
        <f>IF(Overall!$A300&lt;&gt;"",IF(AND(MONTH($N298) &lt;= 1, MONTH($O298) &gt;= 1), IF($R298 &lt;&gt; "", $H298/$R298, ""), ""),"")</f>
        <v/>
      </c>
      <c r="T298" s="10" t="str">
        <f>IF(Overall!$A300&lt;&gt;"",IF(AND(MONTH($N298) &lt;= 2, MONTH($O298) &gt;= 2), IF($R298 &lt;&gt; "", $H298/$R298, ""), ""),"")</f>
        <v/>
      </c>
      <c r="U298" s="10" t="str">
        <f>IF(Overall!$A300&lt;&gt;"",IF(AND(MONTH($N298) &lt;= 3, MONTH($O298) &gt;= 3), IF($R298 &lt;&gt; "", $H298/$R298, ""), ""),"")</f>
        <v/>
      </c>
      <c r="V298" s="10" t="str">
        <f>IF(Overall!$A300&lt;&gt;"",IF(AND(MONTH($N298) &lt;= 4, MONTH($O298) &gt;= 4), IF($R298 &lt;&gt; "", $H298/$R298, ""), ""),"")</f>
        <v/>
      </c>
      <c r="W298" s="10" t="str">
        <f>IF(Overall!$A300&lt;&gt;"",IF(AND(MONTH($N298) &lt;= 5, MONTH($O298) &gt;= 5), IF($R298 &lt;&gt; "", $H298/$R298, ""), ""),"")</f>
        <v/>
      </c>
      <c r="X298" s="10" t="str">
        <f>IF(Overall!$A300&lt;&gt;"",IF(AND(MONTH($N298) &lt;= 6, MONTH($O298) &gt;= 6), IF($R298 &lt;&gt; "", $H298/$R298, ""), ""),"")</f>
        <v/>
      </c>
      <c r="Y298" s="10" t="str">
        <f>IF(Overall!$A300&lt;&gt;"",IF(AND(MONTH($N298) &lt;= 7, MONTH($O298) &gt;= 7 ), IF($R298 &lt;&gt; "", $H298/$R298, ""), ""),"")</f>
        <v/>
      </c>
      <c r="Z298" s="10">
        <f>IF(Overall!$A300&lt;&gt;"",IF(AND(MONTH($N298) &lt;= 8, MONTH($O298) &gt;= 8), IF($R298 &lt;&gt; "", $H298/$R298, ""), ""),"")</f>
        <v>100000</v>
      </c>
      <c r="AA298" s="10" t="str">
        <f>IF(Overall!$A300&lt;&gt;"",IF(AND(MONTH($N298) &lt;= 9, MONTH($O298) &gt;= 9), IF($R298 &lt;&gt; "", $H298/$R298, ""), ""),"")</f>
        <v/>
      </c>
      <c r="AB298" s="10" t="str">
        <f>IF(Overall!$A300&lt;&gt;"",IF(AND(MONTH($N298) &lt;= 10, MONTH($O298) &gt;= 10), IF($R298 &lt;&gt; "", $H298/$R298, ""), ""),"")</f>
        <v/>
      </c>
      <c r="AC298" s="10" t="str">
        <f>IF(Overall!$A300&lt;&gt;"",IF(AND(MONTH($N298) &lt;= 11, MONTH($O298) &gt;= 11), IF($R298 &lt;&gt; "", $H298/$R298, ""), ""),"")</f>
        <v/>
      </c>
      <c r="AD298" s="10" t="str">
        <f>IF(Overall!$A300&lt;&gt;"",IF(AND(MONTH($N298) &lt;= 12, MONTH($O298) &gt;= 12), IF($R298 &lt;&gt; "", $H298/$R298, ""), ""),"")</f>
        <v/>
      </c>
      <c r="AF298" s="10" t="str">
        <f ca="1">IFERROR(IF(AND(NOW()&lt;= EOMONTH(DATE(YEAR($O298),1, 1), 0), Overall!$A300&lt;&gt;"", MONTH($N298) &lt;= 1, MONTH($O298) &gt;= 1), IF($R298 &lt;&gt; "", $H298/$R298, ""), ""), "")</f>
        <v/>
      </c>
      <c r="AG298" s="10" t="str">
        <f ca="1">IFERROR(IF(AND(NOW()&lt;= EOMONTH(DATE(YEAR($O298),2, 1), 0), Overall!$A300&lt;&gt;"", MONTH($N298) &lt;= 2, MONTH($O298) &gt;= 2), IF($R298 &lt;&gt; "", $H298/$R298, ""), ""), "")</f>
        <v/>
      </c>
      <c r="AH298" s="10" t="str">
        <f ca="1">IFERROR(IF(AND(NOW()&lt;= EOMONTH(DATE(YEAR($O298),3, 1), 0), Overall!$A300&lt;&gt;"", MONTH($N298) &lt;= 3, MONTH($O298) &gt;= 3), IF($R298 &lt;&gt; "", $H298/$R298, ""), ""), "")</f>
        <v/>
      </c>
      <c r="AI298" s="10" t="str">
        <f ca="1">IFERROR(IF(AND(NOW()&lt;= EOMONTH(DATE(YEAR($O298),4, 1), 0), Overall!$A300&lt;&gt;"", MONTH($N298) &lt;= 4, MONTH($O298) &gt;= 4), IF($R298 &lt;&gt; "", $H298/$R298, ""), ""), "")</f>
        <v/>
      </c>
      <c r="AJ298" s="10" t="str">
        <f ca="1">IFERROR(IF(AND(NOW()&lt;= EOMONTH(DATE(YEAR($O298),5, 1), 0), Overall!$A300&lt;&gt;"", MONTH($N298) &lt;= 5, MONTH($O298) &gt;= 5), IF($R298 &lt;&gt; "", $H298/$R298, ""), ""), "")</f>
        <v/>
      </c>
      <c r="AK298" s="10" t="str">
        <f ca="1">IFERROR(IF(AND(NOW()&lt;= EOMONTH(DATE(YEAR($O298),6, 1), 0), Overall!$A300&lt;&gt;"", MONTH($N298) &lt;= 6, MONTH($O298) &gt;= 6), IF($R298 &lt;&gt; "", $H298/$R298, ""), ""), "")</f>
        <v/>
      </c>
      <c r="AL298" s="10" t="str">
        <f ca="1">IFERROR(IF(AND(NOW()&lt;= EOMONTH(DATE(YEAR($O298),7, 1), 0), Overall!$A300&lt;&gt;"", MONTH($N298) &lt;= 7, MONTH($O298) &gt;= 7), IF($R298 &lt;&gt; "", $H298/$R298, ""), ""), "")</f>
        <v/>
      </c>
      <c r="AM298" s="10" t="str">
        <f ca="1">IFERROR(IF(AND(NOW()&lt;= EOMONTH(DATE(YEAR($O298),8, 1), 0), Overall!$A300&lt;&gt;"", MONTH($N298) &lt;= 8, MONTH($O298) &gt;= 8), IF($R298 &lt;&gt; "", $H298/$R298, ""), ""), "")</f>
        <v/>
      </c>
      <c r="AN298" s="10" t="str">
        <f ca="1">IFERROR(IF(AND(NOW()&lt;= EOMONTH(DATE(YEAR($O298),9, 1), 0), Overall!$A300&lt;&gt;"", MONTH($N298) &lt;= 9, MONTH($O298) &gt;= 9), IF($R298 &lt;&gt; "", $H298/$R298, ""), ""), "")</f>
        <v/>
      </c>
      <c r="AO298" s="10" t="str">
        <f ca="1">IFERROR(IF(AND(NOW()&lt;= EOMONTH(DATE(YEAR($O298),10, 1), 0), Overall!$A300&lt;&gt;"", MONTH($N298) &lt;= 10, MONTH($O298) &gt;= 10), IF($R298 &lt;&gt; "", $H298/$R298, ""), ""), "")</f>
        <v/>
      </c>
      <c r="AP298" s="10" t="str">
        <f ca="1">IFERROR(IF(AND(NOW()&lt;= EOMONTH(DATE(YEAR($O298),11, 1), 0), Overall!$A300&lt;&gt;"", MONTH($N298) &lt;=11, MONTH($O298) &gt;= 11), IF($R298 &lt;&gt; "", $H298/$R298, ""), ""), "")</f>
        <v/>
      </c>
      <c r="AQ298" s="10" t="str">
        <f ca="1">IFERROR(IF(AND(NOW()&lt;= EOMONTH(DATE(YEAR($O298),12, 1), 0), Overall!$A300&lt;&gt;"", MONTH($N298) &lt;= 12, MONTH($O298) &gt;= 12), IF($R298 &lt;&gt; "", $H298/$R298, ""), ""), "")</f>
        <v/>
      </c>
      <c r="AR298" s="16">
        <f t="shared" ca="1" si="9"/>
        <v>0</v>
      </c>
    </row>
    <row r="299" spans="1:44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6">
        <f>IF(Overall!F301&lt;&gt;"",VALUE(Overall!F301),"")</f>
        <v>200000</v>
      </c>
      <c r="I299" s="6">
        <f>IF(Overall!G301&lt;&gt;"",VALUE(Overall!G301),"")</f>
        <v>63</v>
      </c>
      <c r="J299" s="6">
        <f>IF(Overall!H301&lt;&gt;"",VALUE(Overall!H301),"")</f>
        <v>40</v>
      </c>
      <c r="K299" s="6">
        <f>IF(Overall!I301&lt;&gt;"",VALUE(Overall!I301),"")</f>
        <v>4.7</v>
      </c>
      <c r="L299" s="6">
        <f>IF(Overall!J301&lt;&gt;"",VALUE(Overall!J301),"")</f>
        <v>0.73</v>
      </c>
      <c r="M299" s="6">
        <f>IF(Overall!K301&lt;&gt;"",VALUE(Overall!K301),"")</f>
        <v>3.97</v>
      </c>
      <c r="N299" s="7">
        <f>IF(Overall!L301&lt;&gt;"",DATEVALUE(MID(Overall!L301, FIND(",", Overall!L301) + 2, FIND(" ", Overall!L301) - FIND(",", Overall!L301) - 1) &amp; " " &amp; MID(Overall!L301, FIND(" ", Overall!L301) + 1, FIND(",", Overall!L301, FIND(" ", Overall!L301)) - FIND(" ", Overall!L301) - 1) &amp; ", " &amp; MID(Overall!L301, FIND(",", Overall!L301, FIND(",",Overall!L301) + 1) + 2, LEN(Overall!L301))),"")</f>
        <v>44774</v>
      </c>
      <c r="O299" s="7">
        <f>IF(Overall!M301&lt;&gt;"",DATEVALUE(MID(Overall!M301, FIND(",", Overall!M301) + 2, FIND(" ", Overall!M301) - FIND(",", Overall!M301) - 1) &amp; " " &amp; MID(Overall!M301, FIND(" ", Overall!M301) + 1, FIND(",", Overall!M301, FIND(" ", Overall!M301)) - FIND(" ", Overall!M301) - 1) &amp; ", " &amp; MID(Overall!M301, FIND(",", Overall!M301, FIND(",",Overall!M301) + 1) + 2, LEN(Overall!M301))),"")</f>
        <v>44804</v>
      </c>
      <c r="P299" s="7">
        <f>IF(Overall!N301&lt;&gt;"",DATEVALUE(MID(Overall!N301, FIND(",", Overall!N301) + 2, FIND(" ", Overall!N301) - FIND(",", Overall!N301) - 1) &amp; " " &amp; MID(Overall!N301, FIND(" ", Overall!N301) + 1, FIND(",", Overall!N301, FIND(" ", Overall!N301)) - FIND(" ", Overall!N301) - 1) &amp; ", " &amp; MID(Overall!N301, FIND(",", Overall!N301, FIND(",",Overall!N301) + 1) + 2, LEN(Overall!N301))),"")</f>
        <v>44533</v>
      </c>
      <c r="Q299" s="7">
        <f>IF(Overall!O301&lt;&gt;"",DATEVALUE(MID(Overall!O301, FIND(",", Overall!O301) + 2, FIND(" ", Overall!O301) - FIND(",", Overall!O301) - 1) &amp; " " &amp; MID(Overall!O301, FIND(" ", Overall!O301) + 1, FIND(",", Overall!O301, FIND(" ", Overall!O301)) - FIND(" ", Overall!O301) - 1) &amp; ", " &amp; MID(Overall!O301, FIND(",", Overall!O301, FIND(",",Overall!O301) + 1) + 2, LEN(Overall!O301))),"")</f>
        <v>44509</v>
      </c>
      <c r="R299" s="5">
        <f t="shared" si="8"/>
        <v>1</v>
      </c>
      <c r="S299" s="10" t="str">
        <f>IF(Overall!$A301&lt;&gt;"",IF(AND(MONTH($N299) &lt;= 1, MONTH($O299) &gt;= 1), IF($R299 &lt;&gt; "", $H299/$R299, ""), ""),"")</f>
        <v/>
      </c>
      <c r="T299" s="10" t="str">
        <f>IF(Overall!$A301&lt;&gt;"",IF(AND(MONTH($N299) &lt;= 2, MONTH($O299) &gt;= 2), IF($R299 &lt;&gt; "", $H299/$R299, ""), ""),"")</f>
        <v/>
      </c>
      <c r="U299" s="10" t="str">
        <f>IF(Overall!$A301&lt;&gt;"",IF(AND(MONTH($N299) &lt;= 3, MONTH($O299) &gt;= 3), IF($R299 &lt;&gt; "", $H299/$R299, ""), ""),"")</f>
        <v/>
      </c>
      <c r="V299" s="10" t="str">
        <f>IF(Overall!$A301&lt;&gt;"",IF(AND(MONTH($N299) &lt;= 4, MONTH($O299) &gt;= 4), IF($R299 &lt;&gt; "", $H299/$R299, ""), ""),"")</f>
        <v/>
      </c>
      <c r="W299" s="10" t="str">
        <f>IF(Overall!$A301&lt;&gt;"",IF(AND(MONTH($N299) &lt;= 5, MONTH($O299) &gt;= 5), IF($R299 &lt;&gt; "", $H299/$R299, ""), ""),"")</f>
        <v/>
      </c>
      <c r="X299" s="10" t="str">
        <f>IF(Overall!$A301&lt;&gt;"",IF(AND(MONTH($N299) &lt;= 6, MONTH($O299) &gt;= 6), IF($R299 &lt;&gt; "", $H299/$R299, ""), ""),"")</f>
        <v/>
      </c>
      <c r="Y299" s="10" t="str">
        <f>IF(Overall!$A301&lt;&gt;"",IF(AND(MONTH($N299) &lt;= 7, MONTH($O299) &gt;= 7 ), IF($R299 &lt;&gt; "", $H299/$R299, ""), ""),"")</f>
        <v/>
      </c>
      <c r="Z299" s="10">
        <f>IF(Overall!$A301&lt;&gt;"",IF(AND(MONTH($N299) &lt;= 8, MONTH($O299) &gt;= 8), IF($R299 &lt;&gt; "", $H299/$R299, ""), ""),"")</f>
        <v>200000</v>
      </c>
      <c r="AA299" s="10" t="str">
        <f>IF(Overall!$A301&lt;&gt;"",IF(AND(MONTH($N299) &lt;= 9, MONTH($O299) &gt;= 9), IF($R299 &lt;&gt; "", $H299/$R299, ""), ""),"")</f>
        <v/>
      </c>
      <c r="AB299" s="10" t="str">
        <f>IF(Overall!$A301&lt;&gt;"",IF(AND(MONTH($N299) &lt;= 10, MONTH($O299) &gt;= 10), IF($R299 &lt;&gt; "", $H299/$R299, ""), ""),"")</f>
        <v/>
      </c>
      <c r="AC299" s="10" t="str">
        <f>IF(Overall!$A301&lt;&gt;"",IF(AND(MONTH($N299) &lt;= 11, MONTH($O299) &gt;= 11), IF($R299 &lt;&gt; "", $H299/$R299, ""), ""),"")</f>
        <v/>
      </c>
      <c r="AD299" s="10" t="str">
        <f>IF(Overall!$A301&lt;&gt;"",IF(AND(MONTH($N299) &lt;= 12, MONTH($O299) &gt;= 12), IF($R299 &lt;&gt; "", $H299/$R299, ""), ""),"")</f>
        <v/>
      </c>
      <c r="AF299" s="10" t="str">
        <f ca="1">IFERROR(IF(AND(NOW()&lt;= EOMONTH(DATE(YEAR($O299),1, 1), 0), Overall!$A301&lt;&gt;"", MONTH($N299) &lt;= 1, MONTH($O299) &gt;= 1), IF($R299 &lt;&gt; "", $H299/$R299, ""), ""), "")</f>
        <v/>
      </c>
      <c r="AG299" s="10" t="str">
        <f ca="1">IFERROR(IF(AND(NOW()&lt;= EOMONTH(DATE(YEAR($O299),2, 1), 0), Overall!$A301&lt;&gt;"", MONTH($N299) &lt;= 2, MONTH($O299) &gt;= 2), IF($R299 &lt;&gt; "", $H299/$R299, ""), ""), "")</f>
        <v/>
      </c>
      <c r="AH299" s="10" t="str">
        <f ca="1">IFERROR(IF(AND(NOW()&lt;= EOMONTH(DATE(YEAR($O299),3, 1), 0), Overall!$A301&lt;&gt;"", MONTH($N299) &lt;= 3, MONTH($O299) &gt;= 3), IF($R299 &lt;&gt; "", $H299/$R299, ""), ""), "")</f>
        <v/>
      </c>
      <c r="AI299" s="10" t="str">
        <f ca="1">IFERROR(IF(AND(NOW()&lt;= EOMONTH(DATE(YEAR($O299),4, 1), 0), Overall!$A301&lt;&gt;"", MONTH($N299) &lt;= 4, MONTH($O299) &gt;= 4), IF($R299 &lt;&gt; "", $H299/$R299, ""), ""), "")</f>
        <v/>
      </c>
      <c r="AJ299" s="10" t="str">
        <f ca="1">IFERROR(IF(AND(NOW()&lt;= EOMONTH(DATE(YEAR($O299),5, 1), 0), Overall!$A301&lt;&gt;"", MONTH($N299) &lt;= 5, MONTH($O299) &gt;= 5), IF($R299 &lt;&gt; "", $H299/$R299, ""), ""), "")</f>
        <v/>
      </c>
      <c r="AK299" s="10" t="str">
        <f ca="1">IFERROR(IF(AND(NOW()&lt;= EOMONTH(DATE(YEAR($O299),6, 1), 0), Overall!$A301&lt;&gt;"", MONTH($N299) &lt;= 6, MONTH($O299) &gt;= 6), IF($R299 &lt;&gt; "", $H299/$R299, ""), ""), "")</f>
        <v/>
      </c>
      <c r="AL299" s="10" t="str">
        <f ca="1">IFERROR(IF(AND(NOW()&lt;= EOMONTH(DATE(YEAR($O299),7, 1), 0), Overall!$A301&lt;&gt;"", MONTH($N299) &lt;= 7, MONTH($O299) &gt;= 7), IF($R299 &lt;&gt; "", $H299/$R299, ""), ""), "")</f>
        <v/>
      </c>
      <c r="AM299" s="10" t="str">
        <f ca="1">IFERROR(IF(AND(NOW()&lt;= EOMONTH(DATE(YEAR($O299),8, 1), 0), Overall!$A301&lt;&gt;"", MONTH($N299) &lt;= 8, MONTH($O299) &gt;= 8), IF($R299 &lt;&gt; "", $H299/$R299, ""), ""), "")</f>
        <v/>
      </c>
      <c r="AN299" s="10" t="str">
        <f ca="1">IFERROR(IF(AND(NOW()&lt;= EOMONTH(DATE(YEAR($O299),9, 1), 0), Overall!$A301&lt;&gt;"", MONTH($N299) &lt;= 9, MONTH($O299) &gt;= 9), IF($R299 &lt;&gt; "", $H299/$R299, ""), ""), "")</f>
        <v/>
      </c>
      <c r="AO299" s="10" t="str">
        <f ca="1">IFERROR(IF(AND(NOW()&lt;= EOMONTH(DATE(YEAR($O299),10, 1), 0), Overall!$A301&lt;&gt;"", MONTH($N299) &lt;= 10, MONTH($O299) &gt;= 10), IF($R299 &lt;&gt; "", $H299/$R299, ""), ""), "")</f>
        <v/>
      </c>
      <c r="AP299" s="10" t="str">
        <f ca="1">IFERROR(IF(AND(NOW()&lt;= EOMONTH(DATE(YEAR($O299),11, 1), 0), Overall!$A301&lt;&gt;"", MONTH($N299) &lt;=11, MONTH($O299) &gt;= 11), IF($R299 &lt;&gt; "", $H299/$R299, ""), ""), "")</f>
        <v/>
      </c>
      <c r="AQ299" s="10" t="str">
        <f ca="1">IFERROR(IF(AND(NOW()&lt;= EOMONTH(DATE(YEAR($O299),12, 1), 0), Overall!$A301&lt;&gt;"", MONTH($N299) &lt;= 12, MONTH($O299) &gt;= 12), IF($R299 &lt;&gt; "", $H299/$R299, ""), ""), "")</f>
        <v/>
      </c>
      <c r="AR299" s="16">
        <f t="shared" ca="1" si="9"/>
        <v>0</v>
      </c>
    </row>
    <row r="300" spans="1:44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6">
        <f>IF(Overall!F302&lt;&gt;"",VALUE(Overall!F302),"")</f>
        <v>300000</v>
      </c>
      <c r="I300" s="6">
        <f>IF(Overall!G302&lt;&gt;"",VALUE(Overall!G302),"")</f>
        <v>62</v>
      </c>
      <c r="J300" s="6">
        <f>IF(Overall!H302&lt;&gt;"",VALUE(Overall!H302),"")</f>
        <v>39</v>
      </c>
      <c r="K300" s="6">
        <f>IF(Overall!I302&lt;&gt;"",VALUE(Overall!I302),"")</f>
        <v>4.7699999999999996</v>
      </c>
      <c r="L300" s="6">
        <f>IF(Overall!J302&lt;&gt;"",VALUE(Overall!J302),"")</f>
        <v>1</v>
      </c>
      <c r="M300" s="6">
        <f>IF(Overall!K302&lt;&gt;"",VALUE(Overall!K302),"")</f>
        <v>3.77</v>
      </c>
      <c r="N300" s="7">
        <f>IF(Overall!L302&lt;&gt;"",DATEVALUE(MID(Overall!L302, FIND(",", Overall!L302) + 2, FIND(" ", Overall!L302) - FIND(",", Overall!L302) - 1) &amp; " " &amp; MID(Overall!L302, FIND(" ", Overall!L302) + 1, FIND(",", Overall!L302, FIND(" ", Overall!L302)) - FIND(" ", Overall!L302) - 1) &amp; ", " &amp; MID(Overall!L302, FIND(",", Overall!L302, FIND(",",Overall!L302) + 1) + 2, LEN(Overall!L302))),"")</f>
        <v>44743</v>
      </c>
      <c r="O300" s="7">
        <f>IF(Overall!M302&lt;&gt;"",DATEVALUE(MID(Overall!M302, FIND(",", Overall!M302) + 2, FIND(" ", Overall!M302) - FIND(",", Overall!M302) - 1) &amp; " " &amp; MID(Overall!M302, FIND(" ", Overall!M302) + 1, FIND(",", Overall!M302, FIND(" ", Overall!M302)) - FIND(" ", Overall!M302) - 1) &amp; ", " &amp; MID(Overall!M302, FIND(",", Overall!M302, FIND(",",Overall!M302) + 1) + 2, LEN(Overall!M302))),"")</f>
        <v>44834</v>
      </c>
      <c r="P300" s="7">
        <f>IF(Overall!N302&lt;&gt;"",DATEVALUE(MID(Overall!N302, FIND(",", Overall!N302) + 2, FIND(" ", Overall!N302) - FIND(",", Overall!N302) - 1) &amp; " " &amp; MID(Overall!N302, FIND(" ", Overall!N302) + 1, FIND(",", Overall!N302, FIND(" ", Overall!N302)) - FIND(" ", Overall!N302) - 1) &amp; ", " &amp; MID(Overall!N302, FIND(",", Overall!N302, FIND(",",Overall!N302) + 1) + 2, LEN(Overall!N302))),"")</f>
        <v>44533</v>
      </c>
      <c r="Q300" s="7">
        <f>IF(Overall!O302&lt;&gt;"",DATEVALUE(MID(Overall!O302, FIND(",", Overall!O302) + 2, FIND(" ", Overall!O302) - FIND(",", Overall!O302) - 1) &amp; " " &amp; MID(Overall!O302, FIND(" ", Overall!O302) + 1, FIND(",", Overall!O302, FIND(" ", Overall!O302)) - FIND(" ", Overall!O302) - 1) &amp; ", " &amp; MID(Overall!O302, FIND(",", Overall!O302, FIND(",",Overall!O302) + 1) + 2, LEN(Overall!O302))),"")</f>
        <v>44509</v>
      </c>
      <c r="R300" s="5">
        <f t="shared" si="8"/>
        <v>3</v>
      </c>
      <c r="S300" s="10" t="str">
        <f>IF(Overall!$A302&lt;&gt;"",IF(AND(MONTH($N300) &lt;= 1, MONTH($O300) &gt;= 1), IF($R300 &lt;&gt; "", $H300/$R300, ""), ""),"")</f>
        <v/>
      </c>
      <c r="T300" s="10" t="str">
        <f>IF(Overall!$A302&lt;&gt;"",IF(AND(MONTH($N300) &lt;= 2, MONTH($O300) &gt;= 2), IF($R300 &lt;&gt; "", $H300/$R300, ""), ""),"")</f>
        <v/>
      </c>
      <c r="U300" s="10" t="str">
        <f>IF(Overall!$A302&lt;&gt;"",IF(AND(MONTH($N300) &lt;= 3, MONTH($O300) &gt;= 3), IF($R300 &lt;&gt; "", $H300/$R300, ""), ""),"")</f>
        <v/>
      </c>
      <c r="V300" s="10" t="str">
        <f>IF(Overall!$A302&lt;&gt;"",IF(AND(MONTH($N300) &lt;= 4, MONTH($O300) &gt;= 4), IF($R300 &lt;&gt; "", $H300/$R300, ""), ""),"")</f>
        <v/>
      </c>
      <c r="W300" s="10" t="str">
        <f>IF(Overall!$A302&lt;&gt;"",IF(AND(MONTH($N300) &lt;= 5, MONTH($O300) &gt;= 5), IF($R300 &lt;&gt; "", $H300/$R300, ""), ""),"")</f>
        <v/>
      </c>
      <c r="X300" s="10" t="str">
        <f>IF(Overall!$A302&lt;&gt;"",IF(AND(MONTH($N300) &lt;= 6, MONTH($O300) &gt;= 6), IF($R300 &lt;&gt; "", $H300/$R300, ""), ""),"")</f>
        <v/>
      </c>
      <c r="Y300" s="10">
        <f>IF(Overall!$A302&lt;&gt;"",IF(AND(MONTH($N300) &lt;= 7, MONTH($O300) &gt;= 7 ), IF($R300 &lt;&gt; "", $H300/$R300, ""), ""),"")</f>
        <v>100000</v>
      </c>
      <c r="Z300" s="10">
        <f>IF(Overall!$A302&lt;&gt;"",IF(AND(MONTH($N300) &lt;= 8, MONTH($O300) &gt;= 8), IF($R300 &lt;&gt; "", $H300/$R300, ""), ""),"")</f>
        <v>100000</v>
      </c>
      <c r="AA300" s="10">
        <f>IF(Overall!$A302&lt;&gt;"",IF(AND(MONTH($N300) &lt;= 9, MONTH($O300) &gt;= 9), IF($R300 &lt;&gt; "", $H300/$R300, ""), ""),"")</f>
        <v>100000</v>
      </c>
      <c r="AB300" s="10" t="str">
        <f>IF(Overall!$A302&lt;&gt;"",IF(AND(MONTH($N300) &lt;= 10, MONTH($O300) &gt;= 10), IF($R300 &lt;&gt; "", $H300/$R300, ""), ""),"")</f>
        <v/>
      </c>
      <c r="AC300" s="10" t="str">
        <f>IF(Overall!$A302&lt;&gt;"",IF(AND(MONTH($N300) &lt;= 11, MONTH($O300) &gt;= 11), IF($R300 &lt;&gt; "", $H300/$R300, ""), ""),"")</f>
        <v/>
      </c>
      <c r="AD300" s="10" t="str">
        <f>IF(Overall!$A302&lt;&gt;"",IF(AND(MONTH($N300) &lt;= 12, MONTH($O300) &gt;= 12), IF($R300 &lt;&gt; "", $H300/$R300, ""), ""),"")</f>
        <v/>
      </c>
      <c r="AF300" s="10" t="str">
        <f ca="1">IFERROR(IF(AND(NOW()&lt;= EOMONTH(DATE(YEAR($O300),1, 1), 0), Overall!$A302&lt;&gt;"", MONTH($N300) &lt;= 1, MONTH($O300) &gt;= 1), IF($R300 &lt;&gt; "", $H300/$R300, ""), ""), "")</f>
        <v/>
      </c>
      <c r="AG300" s="10" t="str">
        <f ca="1">IFERROR(IF(AND(NOW()&lt;= EOMONTH(DATE(YEAR($O300),2, 1), 0), Overall!$A302&lt;&gt;"", MONTH($N300) &lt;= 2, MONTH($O300) &gt;= 2), IF($R300 &lt;&gt; "", $H300/$R300, ""), ""), "")</f>
        <v/>
      </c>
      <c r="AH300" s="10" t="str">
        <f ca="1">IFERROR(IF(AND(NOW()&lt;= EOMONTH(DATE(YEAR($O300),3, 1), 0), Overall!$A302&lt;&gt;"", MONTH($N300) &lt;= 3, MONTH($O300) &gt;= 3), IF($R300 &lt;&gt; "", $H300/$R300, ""), ""), "")</f>
        <v/>
      </c>
      <c r="AI300" s="10" t="str">
        <f ca="1">IFERROR(IF(AND(NOW()&lt;= EOMONTH(DATE(YEAR($O300),4, 1), 0), Overall!$A302&lt;&gt;"", MONTH($N300) &lt;= 4, MONTH($O300) &gt;= 4), IF($R300 &lt;&gt; "", $H300/$R300, ""), ""), "")</f>
        <v/>
      </c>
      <c r="AJ300" s="10" t="str">
        <f ca="1">IFERROR(IF(AND(NOW()&lt;= EOMONTH(DATE(YEAR($O300),5, 1), 0), Overall!$A302&lt;&gt;"", MONTH($N300) &lt;= 5, MONTH($O300) &gt;= 5), IF($R300 &lt;&gt; "", $H300/$R300, ""), ""), "")</f>
        <v/>
      </c>
      <c r="AK300" s="10" t="str">
        <f ca="1">IFERROR(IF(AND(NOW()&lt;= EOMONTH(DATE(YEAR($O300),6, 1), 0), Overall!$A302&lt;&gt;"", MONTH($N300) &lt;= 6, MONTH($O300) &gt;= 6), IF($R300 &lt;&gt; "", $H300/$R300, ""), ""), "")</f>
        <v/>
      </c>
      <c r="AL300" s="10" t="str">
        <f ca="1">IFERROR(IF(AND(NOW()&lt;= EOMONTH(DATE(YEAR($O300),7, 1), 0), Overall!$A302&lt;&gt;"", MONTH($N300) &lt;= 7, MONTH($O300) &gt;= 7), IF($R300 &lt;&gt; "", $H300/$R300, ""), ""), "")</f>
        <v/>
      </c>
      <c r="AM300" s="10" t="str">
        <f ca="1">IFERROR(IF(AND(NOW()&lt;= EOMONTH(DATE(YEAR($O300),8, 1), 0), Overall!$A302&lt;&gt;"", MONTH($N300) &lt;= 8, MONTH($O300) &gt;= 8), IF($R300 &lt;&gt; "", $H300/$R300, ""), ""), "")</f>
        <v/>
      </c>
      <c r="AN300" s="10" t="str">
        <f ca="1">IFERROR(IF(AND(NOW()&lt;= EOMONTH(DATE(YEAR($O300),9, 1), 0), Overall!$A302&lt;&gt;"", MONTH($N300) &lt;= 9, MONTH($O300) &gt;= 9), IF($R300 &lt;&gt; "", $H300/$R300, ""), ""), "")</f>
        <v/>
      </c>
      <c r="AO300" s="10" t="str">
        <f ca="1">IFERROR(IF(AND(NOW()&lt;= EOMONTH(DATE(YEAR($O300),10, 1), 0), Overall!$A302&lt;&gt;"", MONTH($N300) &lt;= 10, MONTH($O300) &gt;= 10), IF($R300 &lt;&gt; "", $H300/$R300, ""), ""), "")</f>
        <v/>
      </c>
      <c r="AP300" s="10" t="str">
        <f ca="1">IFERROR(IF(AND(NOW()&lt;= EOMONTH(DATE(YEAR($O300),11, 1), 0), Overall!$A302&lt;&gt;"", MONTH($N300) &lt;=11, MONTH($O300) &gt;= 11), IF($R300 &lt;&gt; "", $H300/$R300, ""), ""), "")</f>
        <v/>
      </c>
      <c r="AQ300" s="10" t="str">
        <f ca="1">IFERROR(IF(AND(NOW()&lt;= EOMONTH(DATE(YEAR($O300),12, 1), 0), Overall!$A302&lt;&gt;"", MONTH($N300) &lt;= 12, MONTH($O300) &gt;= 12), IF($R300 &lt;&gt; "", $H300/$R300, ""), ""), "")</f>
        <v/>
      </c>
      <c r="AR300" s="16">
        <f t="shared" ca="1" si="9"/>
        <v>0</v>
      </c>
    </row>
    <row r="301" spans="1:44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6">
        <f>IF(Overall!F303&lt;&gt;"",VALUE(Overall!F303),"")</f>
        <v>300000</v>
      </c>
      <c r="I301" s="6">
        <f>IF(Overall!G303&lt;&gt;"",VALUE(Overall!G303),"")</f>
        <v>62</v>
      </c>
      <c r="J301" s="6">
        <f>IF(Overall!H303&lt;&gt;"",VALUE(Overall!H303),"")</f>
        <v>39</v>
      </c>
      <c r="K301" s="6">
        <f>IF(Overall!I303&lt;&gt;"",VALUE(Overall!I303),"")</f>
        <v>4.76</v>
      </c>
      <c r="L301" s="6">
        <f>IF(Overall!J303&lt;&gt;"",VALUE(Overall!J303),"")</f>
        <v>1</v>
      </c>
      <c r="M301" s="6">
        <f>IF(Overall!K303&lt;&gt;"",VALUE(Overall!K303),"")</f>
        <v>3.76</v>
      </c>
      <c r="N301" s="7">
        <f>IF(Overall!L303&lt;&gt;"",DATEVALUE(MID(Overall!L303, FIND(",", Overall!L303) + 2, FIND(" ", Overall!L303) - FIND(",", Overall!L303) - 1) &amp; " " &amp; MID(Overall!L303, FIND(" ", Overall!L303) + 1, FIND(",", Overall!L303, FIND(" ", Overall!L303)) - FIND(" ", Overall!L303) - 1) &amp; ", " &amp; MID(Overall!L303, FIND(",", Overall!L303, FIND(",",Overall!L303) + 1) + 2, LEN(Overall!L303))),"")</f>
        <v>44743</v>
      </c>
      <c r="O301" s="7">
        <f>IF(Overall!M303&lt;&gt;"",DATEVALUE(MID(Overall!M303, FIND(",", Overall!M303) + 2, FIND(" ", Overall!M303) - FIND(",", Overall!M303) - 1) &amp; " " &amp; MID(Overall!M303, FIND(" ", Overall!M303) + 1, FIND(",", Overall!M303, FIND(" ", Overall!M303)) - FIND(" ", Overall!M303) - 1) &amp; ", " &amp; MID(Overall!M303, FIND(",", Overall!M303, FIND(",",Overall!M303) + 1) + 2, LEN(Overall!M303))),"")</f>
        <v>44834</v>
      </c>
      <c r="P301" s="7">
        <f>IF(Overall!N303&lt;&gt;"",DATEVALUE(MID(Overall!N303, FIND(",", Overall!N303) + 2, FIND(" ", Overall!N303) - FIND(",", Overall!N303) - 1) &amp; " " &amp; MID(Overall!N303, FIND(" ", Overall!N303) + 1, FIND(",", Overall!N303, FIND(" ", Overall!N303)) - FIND(" ", Overall!N303) - 1) &amp; ", " &amp; MID(Overall!N303, FIND(",", Overall!N303, FIND(",",Overall!N303) + 1) + 2, LEN(Overall!N303))),"")</f>
        <v>44533</v>
      </c>
      <c r="Q301" s="7">
        <f>IF(Overall!O303&lt;&gt;"",DATEVALUE(MID(Overall!O303, FIND(",", Overall!O303) + 2, FIND(" ", Overall!O303) - FIND(",", Overall!O303) - 1) &amp; " " &amp; MID(Overall!O303, FIND(" ", Overall!O303) + 1, FIND(",", Overall!O303, FIND(" ", Overall!O303)) - FIND(" ", Overall!O303) - 1) &amp; ", " &amp; MID(Overall!O303, FIND(",", Overall!O303, FIND(",",Overall!O303) + 1) + 2, LEN(Overall!O303))),"")</f>
        <v>44509</v>
      </c>
      <c r="R301" s="5">
        <f t="shared" si="8"/>
        <v>3</v>
      </c>
      <c r="S301" s="10" t="str">
        <f>IF(Overall!$A303&lt;&gt;"",IF(AND(MONTH($N301) &lt;= 1, MONTH($O301) &gt;= 1), IF($R301 &lt;&gt; "", $H301/$R301, ""), ""),"")</f>
        <v/>
      </c>
      <c r="T301" s="10" t="str">
        <f>IF(Overall!$A303&lt;&gt;"",IF(AND(MONTH($N301) &lt;= 2, MONTH($O301) &gt;= 2), IF($R301 &lt;&gt; "", $H301/$R301, ""), ""),"")</f>
        <v/>
      </c>
      <c r="U301" s="10" t="str">
        <f>IF(Overall!$A303&lt;&gt;"",IF(AND(MONTH($N301) &lt;= 3, MONTH($O301) &gt;= 3), IF($R301 &lt;&gt; "", $H301/$R301, ""), ""),"")</f>
        <v/>
      </c>
      <c r="V301" s="10" t="str">
        <f>IF(Overall!$A303&lt;&gt;"",IF(AND(MONTH($N301) &lt;= 4, MONTH($O301) &gt;= 4), IF($R301 &lt;&gt; "", $H301/$R301, ""), ""),"")</f>
        <v/>
      </c>
      <c r="W301" s="10" t="str">
        <f>IF(Overall!$A303&lt;&gt;"",IF(AND(MONTH($N301) &lt;= 5, MONTH($O301) &gt;= 5), IF($R301 &lt;&gt; "", $H301/$R301, ""), ""),"")</f>
        <v/>
      </c>
      <c r="X301" s="10" t="str">
        <f>IF(Overall!$A303&lt;&gt;"",IF(AND(MONTH($N301) &lt;= 6, MONTH($O301) &gt;= 6), IF($R301 &lt;&gt; "", $H301/$R301, ""), ""),"")</f>
        <v/>
      </c>
      <c r="Y301" s="10">
        <f>IF(Overall!$A303&lt;&gt;"",IF(AND(MONTH($N301) &lt;= 7, MONTH($O301) &gt;= 7 ), IF($R301 &lt;&gt; "", $H301/$R301, ""), ""),"")</f>
        <v>100000</v>
      </c>
      <c r="Z301" s="10">
        <f>IF(Overall!$A303&lt;&gt;"",IF(AND(MONTH($N301) &lt;= 8, MONTH($O301) &gt;= 8), IF($R301 &lt;&gt; "", $H301/$R301, ""), ""),"")</f>
        <v>100000</v>
      </c>
      <c r="AA301" s="10">
        <f>IF(Overall!$A303&lt;&gt;"",IF(AND(MONTH($N301) &lt;= 9, MONTH($O301) &gt;= 9), IF($R301 &lt;&gt; "", $H301/$R301, ""), ""),"")</f>
        <v>100000</v>
      </c>
      <c r="AB301" s="10" t="str">
        <f>IF(Overall!$A303&lt;&gt;"",IF(AND(MONTH($N301) &lt;= 10, MONTH($O301) &gt;= 10), IF($R301 &lt;&gt; "", $H301/$R301, ""), ""),"")</f>
        <v/>
      </c>
      <c r="AC301" s="10" t="str">
        <f>IF(Overall!$A303&lt;&gt;"",IF(AND(MONTH($N301) &lt;= 11, MONTH($O301) &gt;= 11), IF($R301 &lt;&gt; "", $H301/$R301, ""), ""),"")</f>
        <v/>
      </c>
      <c r="AD301" s="10" t="str">
        <f>IF(Overall!$A303&lt;&gt;"",IF(AND(MONTH($N301) &lt;= 12, MONTH($O301) &gt;= 12), IF($R301 &lt;&gt; "", $H301/$R301, ""), ""),"")</f>
        <v/>
      </c>
      <c r="AF301" s="10" t="str">
        <f ca="1">IFERROR(IF(AND(NOW()&lt;= EOMONTH(DATE(YEAR($O301),1, 1), 0), Overall!$A303&lt;&gt;"", MONTH($N301) &lt;= 1, MONTH($O301) &gt;= 1), IF($R301 &lt;&gt; "", $H301/$R301, ""), ""), "")</f>
        <v/>
      </c>
      <c r="AG301" s="10" t="str">
        <f ca="1">IFERROR(IF(AND(NOW()&lt;= EOMONTH(DATE(YEAR($O301),2, 1), 0), Overall!$A303&lt;&gt;"", MONTH($N301) &lt;= 2, MONTH($O301) &gt;= 2), IF($R301 &lt;&gt; "", $H301/$R301, ""), ""), "")</f>
        <v/>
      </c>
      <c r="AH301" s="10" t="str">
        <f ca="1">IFERROR(IF(AND(NOW()&lt;= EOMONTH(DATE(YEAR($O301),3, 1), 0), Overall!$A303&lt;&gt;"", MONTH($N301) &lt;= 3, MONTH($O301) &gt;= 3), IF($R301 &lt;&gt; "", $H301/$R301, ""), ""), "")</f>
        <v/>
      </c>
      <c r="AI301" s="10" t="str">
        <f ca="1">IFERROR(IF(AND(NOW()&lt;= EOMONTH(DATE(YEAR($O301),4, 1), 0), Overall!$A303&lt;&gt;"", MONTH($N301) &lt;= 4, MONTH($O301) &gt;= 4), IF($R301 &lt;&gt; "", $H301/$R301, ""), ""), "")</f>
        <v/>
      </c>
      <c r="AJ301" s="10" t="str">
        <f ca="1">IFERROR(IF(AND(NOW()&lt;= EOMONTH(DATE(YEAR($O301),5, 1), 0), Overall!$A303&lt;&gt;"", MONTH($N301) &lt;= 5, MONTH($O301) &gt;= 5), IF($R301 &lt;&gt; "", $H301/$R301, ""), ""), "")</f>
        <v/>
      </c>
      <c r="AK301" s="10" t="str">
        <f ca="1">IFERROR(IF(AND(NOW()&lt;= EOMONTH(DATE(YEAR($O301),6, 1), 0), Overall!$A303&lt;&gt;"", MONTH($N301) &lt;= 6, MONTH($O301) &gt;= 6), IF($R301 &lt;&gt; "", $H301/$R301, ""), ""), "")</f>
        <v/>
      </c>
      <c r="AL301" s="10" t="str">
        <f ca="1">IFERROR(IF(AND(NOW()&lt;= EOMONTH(DATE(YEAR($O301),7, 1), 0), Overall!$A303&lt;&gt;"", MONTH($N301) &lt;= 7, MONTH($O301) &gt;= 7), IF($R301 &lt;&gt; "", $H301/$R301, ""), ""), "")</f>
        <v/>
      </c>
      <c r="AM301" s="10" t="str">
        <f ca="1">IFERROR(IF(AND(NOW()&lt;= EOMONTH(DATE(YEAR($O301),8, 1), 0), Overall!$A303&lt;&gt;"", MONTH($N301) &lt;= 8, MONTH($O301) &gt;= 8), IF($R301 &lt;&gt; "", $H301/$R301, ""), ""), "")</f>
        <v/>
      </c>
      <c r="AN301" s="10" t="str">
        <f ca="1">IFERROR(IF(AND(NOW()&lt;= EOMONTH(DATE(YEAR($O301),9, 1), 0), Overall!$A303&lt;&gt;"", MONTH($N301) &lt;= 9, MONTH($O301) &gt;= 9), IF($R301 &lt;&gt; "", $H301/$R301, ""), ""), "")</f>
        <v/>
      </c>
      <c r="AO301" s="10" t="str">
        <f ca="1">IFERROR(IF(AND(NOW()&lt;= EOMONTH(DATE(YEAR($O301),10, 1), 0), Overall!$A303&lt;&gt;"", MONTH($N301) &lt;= 10, MONTH($O301) &gt;= 10), IF($R301 &lt;&gt; "", $H301/$R301, ""), ""), "")</f>
        <v/>
      </c>
      <c r="AP301" s="10" t="str">
        <f ca="1">IFERROR(IF(AND(NOW()&lt;= EOMONTH(DATE(YEAR($O301),11, 1), 0), Overall!$A303&lt;&gt;"", MONTH($N301) &lt;=11, MONTH($O301) &gt;= 11), IF($R301 &lt;&gt; "", $H301/$R301, ""), ""), "")</f>
        <v/>
      </c>
      <c r="AQ301" s="10" t="str">
        <f ca="1">IFERROR(IF(AND(NOW()&lt;= EOMONTH(DATE(YEAR($O301),12, 1), 0), Overall!$A303&lt;&gt;"", MONTH($N301) &lt;= 12, MONTH($O301) &gt;= 12), IF($R301 &lt;&gt; "", $H301/$R301, ""), ""), "")</f>
        <v/>
      </c>
      <c r="AR301" s="16">
        <f t="shared" ca="1" si="9"/>
        <v>0</v>
      </c>
    </row>
    <row r="302" spans="1:44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6">
        <f>IF(Overall!F304&lt;&gt;"",VALUE(Overall!F304),"")</f>
        <v>300000</v>
      </c>
      <c r="I302" s="6">
        <f>IF(Overall!G304&lt;&gt;"",VALUE(Overall!G304),"")</f>
        <v>63</v>
      </c>
      <c r="J302" s="6">
        <f>IF(Overall!H304&lt;&gt;"",VALUE(Overall!H304),"")</f>
        <v>40</v>
      </c>
      <c r="K302" s="6">
        <f>IF(Overall!I304&lt;&gt;"",VALUE(Overall!I304),"")</f>
        <v>4.72</v>
      </c>
      <c r="L302" s="6">
        <f>IF(Overall!J304&lt;&gt;"",VALUE(Overall!J304),"")</f>
        <v>0.76</v>
      </c>
      <c r="M302" s="6">
        <f>IF(Overall!K304&lt;&gt;"",VALUE(Overall!K304),"")</f>
        <v>3.96</v>
      </c>
      <c r="N302" s="7">
        <f>IF(Overall!L304&lt;&gt;"",DATEVALUE(MID(Overall!L304, FIND(",", Overall!L304) + 2, FIND(" ", Overall!L304) - FIND(",", Overall!L304) - 1) &amp; " " &amp; MID(Overall!L304, FIND(" ", Overall!L304) + 1, FIND(",", Overall!L304, FIND(" ", Overall!L304)) - FIND(" ", Overall!L304) - 1) &amp; ", " &amp; MID(Overall!L304, FIND(",", Overall!L304, FIND(",",Overall!L304) + 1) + 2, LEN(Overall!L304))),"")</f>
        <v>44774</v>
      </c>
      <c r="O302" s="7">
        <f>IF(Overall!M304&lt;&gt;"",DATEVALUE(MID(Overall!M304, FIND(",", Overall!M304) + 2, FIND(" ", Overall!M304) - FIND(",", Overall!M304) - 1) &amp; " " &amp; MID(Overall!M304, FIND(" ", Overall!M304) + 1, FIND(",", Overall!M304, FIND(" ", Overall!M304)) - FIND(" ", Overall!M304) - 1) &amp; ", " &amp; MID(Overall!M304, FIND(",", Overall!M304, FIND(",",Overall!M304) + 1) + 2, LEN(Overall!M304))),"")</f>
        <v>44804</v>
      </c>
      <c r="P302" s="7">
        <f>IF(Overall!N304&lt;&gt;"",DATEVALUE(MID(Overall!N304, FIND(",", Overall!N304) + 2, FIND(" ", Overall!N304) - FIND(",", Overall!N304) - 1) &amp; " " &amp; MID(Overall!N304, FIND(" ", Overall!N304) + 1, FIND(",", Overall!N304, FIND(" ", Overall!N304)) - FIND(" ", Overall!N304) - 1) &amp; ", " &amp; MID(Overall!N304, FIND(",", Overall!N304, FIND(",",Overall!N304) + 1) + 2, LEN(Overall!N304))),"")</f>
        <v>44533</v>
      </c>
      <c r="Q302" s="7">
        <f>IF(Overall!O304&lt;&gt;"",DATEVALUE(MID(Overall!O304, FIND(",", Overall!O304) + 2, FIND(" ", Overall!O304) - FIND(",", Overall!O304) - 1) &amp; " " &amp; MID(Overall!O304, FIND(" ", Overall!O304) + 1, FIND(",", Overall!O304, FIND(" ", Overall!O304)) - FIND(" ", Overall!O304) - 1) &amp; ", " &amp; MID(Overall!O304, FIND(",", Overall!O304, FIND(",",Overall!O304) + 1) + 2, LEN(Overall!O304))),"")</f>
        <v>44509</v>
      </c>
      <c r="R302" s="5">
        <f t="shared" si="8"/>
        <v>1</v>
      </c>
      <c r="S302" s="10" t="str">
        <f>IF(Overall!$A304&lt;&gt;"",IF(AND(MONTH($N302) &lt;= 1, MONTH($O302) &gt;= 1), IF($R302 &lt;&gt; "", $H302/$R302, ""), ""),"")</f>
        <v/>
      </c>
      <c r="T302" s="10" t="str">
        <f>IF(Overall!$A304&lt;&gt;"",IF(AND(MONTH($N302) &lt;= 2, MONTH($O302) &gt;= 2), IF($R302 &lt;&gt; "", $H302/$R302, ""), ""),"")</f>
        <v/>
      </c>
      <c r="U302" s="10" t="str">
        <f>IF(Overall!$A304&lt;&gt;"",IF(AND(MONTH($N302) &lt;= 3, MONTH($O302) &gt;= 3), IF($R302 &lt;&gt; "", $H302/$R302, ""), ""),"")</f>
        <v/>
      </c>
      <c r="V302" s="10" t="str">
        <f>IF(Overall!$A304&lt;&gt;"",IF(AND(MONTH($N302) &lt;= 4, MONTH($O302) &gt;= 4), IF($R302 &lt;&gt; "", $H302/$R302, ""), ""),"")</f>
        <v/>
      </c>
      <c r="W302" s="10" t="str">
        <f>IF(Overall!$A304&lt;&gt;"",IF(AND(MONTH($N302) &lt;= 5, MONTH($O302) &gt;= 5), IF($R302 &lt;&gt; "", $H302/$R302, ""), ""),"")</f>
        <v/>
      </c>
      <c r="X302" s="10" t="str">
        <f>IF(Overall!$A304&lt;&gt;"",IF(AND(MONTH($N302) &lt;= 6, MONTH($O302) &gt;= 6), IF($R302 &lt;&gt; "", $H302/$R302, ""), ""),"")</f>
        <v/>
      </c>
      <c r="Y302" s="10" t="str">
        <f>IF(Overall!$A304&lt;&gt;"",IF(AND(MONTH($N302) &lt;= 7, MONTH($O302) &gt;= 7 ), IF($R302 &lt;&gt; "", $H302/$R302, ""), ""),"")</f>
        <v/>
      </c>
      <c r="Z302" s="10">
        <f>IF(Overall!$A304&lt;&gt;"",IF(AND(MONTH($N302) &lt;= 8, MONTH($O302) &gt;= 8), IF($R302 &lt;&gt; "", $H302/$R302, ""), ""),"")</f>
        <v>300000</v>
      </c>
      <c r="AA302" s="10" t="str">
        <f>IF(Overall!$A304&lt;&gt;"",IF(AND(MONTH($N302) &lt;= 9, MONTH($O302) &gt;= 9), IF($R302 &lt;&gt; "", $H302/$R302, ""), ""),"")</f>
        <v/>
      </c>
      <c r="AB302" s="10" t="str">
        <f>IF(Overall!$A304&lt;&gt;"",IF(AND(MONTH($N302) &lt;= 10, MONTH($O302) &gt;= 10), IF($R302 &lt;&gt; "", $H302/$R302, ""), ""),"")</f>
        <v/>
      </c>
      <c r="AC302" s="10" t="str">
        <f>IF(Overall!$A304&lt;&gt;"",IF(AND(MONTH($N302) &lt;= 11, MONTH($O302) &gt;= 11), IF($R302 &lt;&gt; "", $H302/$R302, ""), ""),"")</f>
        <v/>
      </c>
      <c r="AD302" s="10" t="str">
        <f>IF(Overall!$A304&lt;&gt;"",IF(AND(MONTH($N302) &lt;= 12, MONTH($O302) &gt;= 12), IF($R302 &lt;&gt; "", $H302/$R302, ""), ""),"")</f>
        <v/>
      </c>
      <c r="AF302" s="10" t="str">
        <f ca="1">IFERROR(IF(AND(NOW()&lt;= EOMONTH(DATE(YEAR($O302),1, 1), 0), Overall!$A304&lt;&gt;"", MONTH($N302) &lt;= 1, MONTH($O302) &gt;= 1), IF($R302 &lt;&gt; "", $H302/$R302, ""), ""), "")</f>
        <v/>
      </c>
      <c r="AG302" s="10" t="str">
        <f ca="1">IFERROR(IF(AND(NOW()&lt;= EOMONTH(DATE(YEAR($O302),2, 1), 0), Overall!$A304&lt;&gt;"", MONTH($N302) &lt;= 2, MONTH($O302) &gt;= 2), IF($R302 &lt;&gt; "", $H302/$R302, ""), ""), "")</f>
        <v/>
      </c>
      <c r="AH302" s="10" t="str">
        <f ca="1">IFERROR(IF(AND(NOW()&lt;= EOMONTH(DATE(YEAR($O302),3, 1), 0), Overall!$A304&lt;&gt;"", MONTH($N302) &lt;= 3, MONTH($O302) &gt;= 3), IF($R302 &lt;&gt; "", $H302/$R302, ""), ""), "")</f>
        <v/>
      </c>
      <c r="AI302" s="10" t="str">
        <f ca="1">IFERROR(IF(AND(NOW()&lt;= EOMONTH(DATE(YEAR($O302),4, 1), 0), Overall!$A304&lt;&gt;"", MONTH($N302) &lt;= 4, MONTH($O302) &gt;= 4), IF($R302 &lt;&gt; "", $H302/$R302, ""), ""), "")</f>
        <v/>
      </c>
      <c r="AJ302" s="10" t="str">
        <f ca="1">IFERROR(IF(AND(NOW()&lt;= EOMONTH(DATE(YEAR($O302),5, 1), 0), Overall!$A304&lt;&gt;"", MONTH($N302) &lt;= 5, MONTH($O302) &gt;= 5), IF($R302 &lt;&gt; "", $H302/$R302, ""), ""), "")</f>
        <v/>
      </c>
      <c r="AK302" s="10" t="str">
        <f ca="1">IFERROR(IF(AND(NOW()&lt;= EOMONTH(DATE(YEAR($O302),6, 1), 0), Overall!$A304&lt;&gt;"", MONTH($N302) &lt;= 6, MONTH($O302) &gt;= 6), IF($R302 &lt;&gt; "", $H302/$R302, ""), ""), "")</f>
        <v/>
      </c>
      <c r="AL302" s="10" t="str">
        <f ca="1">IFERROR(IF(AND(NOW()&lt;= EOMONTH(DATE(YEAR($O302),7, 1), 0), Overall!$A304&lt;&gt;"", MONTH($N302) &lt;= 7, MONTH($O302) &gt;= 7), IF($R302 &lt;&gt; "", $H302/$R302, ""), ""), "")</f>
        <v/>
      </c>
      <c r="AM302" s="10" t="str">
        <f ca="1">IFERROR(IF(AND(NOW()&lt;= EOMONTH(DATE(YEAR($O302),8, 1), 0), Overall!$A304&lt;&gt;"", MONTH($N302) &lt;= 8, MONTH($O302) &gt;= 8), IF($R302 &lt;&gt; "", $H302/$R302, ""), ""), "")</f>
        <v/>
      </c>
      <c r="AN302" s="10" t="str">
        <f ca="1">IFERROR(IF(AND(NOW()&lt;= EOMONTH(DATE(YEAR($O302),9, 1), 0), Overall!$A304&lt;&gt;"", MONTH($N302) &lt;= 9, MONTH($O302) &gt;= 9), IF($R302 &lt;&gt; "", $H302/$R302, ""), ""), "")</f>
        <v/>
      </c>
      <c r="AO302" s="10" t="str">
        <f ca="1">IFERROR(IF(AND(NOW()&lt;= EOMONTH(DATE(YEAR($O302),10, 1), 0), Overall!$A304&lt;&gt;"", MONTH($N302) &lt;= 10, MONTH($O302) &gt;= 10), IF($R302 &lt;&gt; "", $H302/$R302, ""), ""), "")</f>
        <v/>
      </c>
      <c r="AP302" s="10" t="str">
        <f ca="1">IFERROR(IF(AND(NOW()&lt;= EOMONTH(DATE(YEAR($O302),11, 1), 0), Overall!$A304&lt;&gt;"", MONTH($N302) &lt;=11, MONTH($O302) &gt;= 11), IF($R302 &lt;&gt; "", $H302/$R302, ""), ""), "")</f>
        <v/>
      </c>
      <c r="AQ302" s="10" t="str">
        <f ca="1">IFERROR(IF(AND(NOW()&lt;= EOMONTH(DATE(YEAR($O302),12, 1), 0), Overall!$A304&lt;&gt;"", MONTH($N302) &lt;= 12, MONTH($O302) &gt;= 12), IF($R302 &lt;&gt; "", $H302/$R302, ""), ""), "")</f>
        <v/>
      </c>
      <c r="AR302" s="16">
        <f t="shared" ca="1" si="9"/>
        <v>0</v>
      </c>
    </row>
    <row r="303" spans="1:44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6">
        <f>IF(Overall!F305&lt;&gt;"",VALUE(Overall!F305),"")</f>
        <v>300000</v>
      </c>
      <c r="I303" s="6">
        <f>IF(Overall!G305&lt;&gt;"",VALUE(Overall!G305),"")</f>
        <v>62</v>
      </c>
      <c r="J303" s="6">
        <f>IF(Overall!H305&lt;&gt;"",VALUE(Overall!H305),"")</f>
        <v>39</v>
      </c>
      <c r="K303" s="6">
        <f>IF(Overall!I305&lt;&gt;"",VALUE(Overall!I305),"")</f>
        <v>4.3499999999999996</v>
      </c>
      <c r="L303" s="6">
        <f>IF(Overall!J305&lt;&gt;"",VALUE(Overall!J305),"")</f>
        <v>0.6</v>
      </c>
      <c r="M303" s="6">
        <f>IF(Overall!K305&lt;&gt;"",VALUE(Overall!K305),"")</f>
        <v>3.75</v>
      </c>
      <c r="N303" s="7">
        <f>IF(Overall!L305&lt;&gt;"",DATEVALUE(MID(Overall!L305, FIND(",", Overall!L305) + 2, FIND(" ", Overall!L305) - FIND(",", Overall!L305) - 1) &amp; " " &amp; MID(Overall!L305, FIND(" ", Overall!L305) + 1, FIND(",", Overall!L305, FIND(" ", Overall!L305)) - FIND(" ", Overall!L305) - 1) &amp; ", " &amp; MID(Overall!L305, FIND(",", Overall!L305, FIND(",",Overall!L305) + 1) + 2, LEN(Overall!L305))),"")</f>
        <v>44743</v>
      </c>
      <c r="O303" s="7">
        <f>IF(Overall!M305&lt;&gt;"",DATEVALUE(MID(Overall!M305, FIND(",", Overall!M305) + 2, FIND(" ", Overall!M305) - FIND(",", Overall!M305) - 1) &amp; " " &amp; MID(Overall!M305, FIND(" ", Overall!M305) + 1, FIND(",", Overall!M305, FIND(" ", Overall!M305)) - FIND(" ", Overall!M305) - 1) &amp; ", " &amp; MID(Overall!M305, FIND(",", Overall!M305, FIND(",",Overall!M305) + 1) + 2, LEN(Overall!M305))),"")</f>
        <v>44834</v>
      </c>
      <c r="P303" s="7">
        <f>IF(Overall!N305&lt;&gt;"",DATEVALUE(MID(Overall!N305, FIND(",", Overall!N305) + 2, FIND(" ", Overall!N305) - FIND(",", Overall!N305) - 1) &amp; " " &amp; MID(Overall!N305, FIND(" ", Overall!N305) + 1, FIND(",", Overall!N305, FIND(" ", Overall!N305)) - FIND(" ", Overall!N305) - 1) &amp; ", " &amp; MID(Overall!N305, FIND(",", Overall!N305, FIND(",",Overall!N305) + 1) + 2, LEN(Overall!N305))),"")</f>
        <v>44533</v>
      </c>
      <c r="Q303" s="7">
        <f>IF(Overall!O305&lt;&gt;"",DATEVALUE(MID(Overall!O305, FIND(",", Overall!O305) + 2, FIND(" ", Overall!O305) - FIND(",", Overall!O305) - 1) &amp; " " &amp; MID(Overall!O305, FIND(" ", Overall!O305) + 1, FIND(",", Overall!O305, FIND(" ", Overall!O305)) - FIND(" ", Overall!O305) - 1) &amp; ", " &amp; MID(Overall!O305, FIND(",", Overall!O305, FIND(",",Overall!O305) + 1) + 2, LEN(Overall!O305))),"")</f>
        <v>44509</v>
      </c>
      <c r="R303" s="5">
        <f t="shared" si="8"/>
        <v>3</v>
      </c>
      <c r="S303" s="10" t="str">
        <f>IF(Overall!$A305&lt;&gt;"",IF(AND(MONTH($N303) &lt;= 1, MONTH($O303) &gt;= 1), IF($R303 &lt;&gt; "", $H303/$R303, ""), ""),"")</f>
        <v/>
      </c>
      <c r="T303" s="10" t="str">
        <f>IF(Overall!$A305&lt;&gt;"",IF(AND(MONTH($N303) &lt;= 2, MONTH($O303) &gt;= 2), IF($R303 &lt;&gt; "", $H303/$R303, ""), ""),"")</f>
        <v/>
      </c>
      <c r="U303" s="10" t="str">
        <f>IF(Overall!$A305&lt;&gt;"",IF(AND(MONTH($N303) &lt;= 3, MONTH($O303) &gt;= 3), IF($R303 &lt;&gt; "", $H303/$R303, ""), ""),"")</f>
        <v/>
      </c>
      <c r="V303" s="10" t="str">
        <f>IF(Overall!$A305&lt;&gt;"",IF(AND(MONTH($N303) &lt;= 4, MONTH($O303) &gt;= 4), IF($R303 &lt;&gt; "", $H303/$R303, ""), ""),"")</f>
        <v/>
      </c>
      <c r="W303" s="10" t="str">
        <f>IF(Overall!$A305&lt;&gt;"",IF(AND(MONTH($N303) &lt;= 5, MONTH($O303) &gt;= 5), IF($R303 &lt;&gt; "", $H303/$R303, ""), ""),"")</f>
        <v/>
      </c>
      <c r="X303" s="10" t="str">
        <f>IF(Overall!$A305&lt;&gt;"",IF(AND(MONTH($N303) &lt;= 6, MONTH($O303) &gt;= 6), IF($R303 &lt;&gt; "", $H303/$R303, ""), ""),"")</f>
        <v/>
      </c>
      <c r="Y303" s="10">
        <f>IF(Overall!$A305&lt;&gt;"",IF(AND(MONTH($N303) &lt;= 7, MONTH($O303) &gt;= 7 ), IF($R303 &lt;&gt; "", $H303/$R303, ""), ""),"")</f>
        <v>100000</v>
      </c>
      <c r="Z303" s="10">
        <f>IF(Overall!$A305&lt;&gt;"",IF(AND(MONTH($N303) &lt;= 8, MONTH($O303) &gt;= 8), IF($R303 &lt;&gt; "", $H303/$R303, ""), ""),"")</f>
        <v>100000</v>
      </c>
      <c r="AA303" s="10">
        <f>IF(Overall!$A305&lt;&gt;"",IF(AND(MONTH($N303) &lt;= 9, MONTH($O303) &gt;= 9), IF($R303 &lt;&gt; "", $H303/$R303, ""), ""),"")</f>
        <v>100000</v>
      </c>
      <c r="AB303" s="10" t="str">
        <f>IF(Overall!$A305&lt;&gt;"",IF(AND(MONTH($N303) &lt;= 10, MONTH($O303) &gt;= 10), IF($R303 &lt;&gt; "", $H303/$R303, ""), ""),"")</f>
        <v/>
      </c>
      <c r="AC303" s="10" t="str">
        <f>IF(Overall!$A305&lt;&gt;"",IF(AND(MONTH($N303) &lt;= 11, MONTH($O303) &gt;= 11), IF($R303 &lt;&gt; "", $H303/$R303, ""), ""),"")</f>
        <v/>
      </c>
      <c r="AD303" s="10" t="str">
        <f>IF(Overall!$A305&lt;&gt;"",IF(AND(MONTH($N303) &lt;= 12, MONTH($O303) &gt;= 12), IF($R303 &lt;&gt; "", $H303/$R303, ""), ""),"")</f>
        <v/>
      </c>
      <c r="AF303" s="10" t="str">
        <f ca="1">IFERROR(IF(AND(NOW()&lt;= EOMONTH(DATE(YEAR($O303),1, 1), 0), Overall!$A305&lt;&gt;"", MONTH($N303) &lt;= 1, MONTH($O303) &gt;= 1), IF($R303 &lt;&gt; "", $H303/$R303, ""), ""), "")</f>
        <v/>
      </c>
      <c r="AG303" s="10" t="str">
        <f ca="1">IFERROR(IF(AND(NOW()&lt;= EOMONTH(DATE(YEAR($O303),2, 1), 0), Overall!$A305&lt;&gt;"", MONTH($N303) &lt;= 2, MONTH($O303) &gt;= 2), IF($R303 &lt;&gt; "", $H303/$R303, ""), ""), "")</f>
        <v/>
      </c>
      <c r="AH303" s="10" t="str">
        <f ca="1">IFERROR(IF(AND(NOW()&lt;= EOMONTH(DATE(YEAR($O303),3, 1), 0), Overall!$A305&lt;&gt;"", MONTH($N303) &lt;= 3, MONTH($O303) &gt;= 3), IF($R303 &lt;&gt; "", $H303/$R303, ""), ""), "")</f>
        <v/>
      </c>
      <c r="AI303" s="10" t="str">
        <f ca="1">IFERROR(IF(AND(NOW()&lt;= EOMONTH(DATE(YEAR($O303),4, 1), 0), Overall!$A305&lt;&gt;"", MONTH($N303) &lt;= 4, MONTH($O303) &gt;= 4), IF($R303 &lt;&gt; "", $H303/$R303, ""), ""), "")</f>
        <v/>
      </c>
      <c r="AJ303" s="10" t="str">
        <f ca="1">IFERROR(IF(AND(NOW()&lt;= EOMONTH(DATE(YEAR($O303),5, 1), 0), Overall!$A305&lt;&gt;"", MONTH($N303) &lt;= 5, MONTH($O303) &gt;= 5), IF($R303 &lt;&gt; "", $H303/$R303, ""), ""), "")</f>
        <v/>
      </c>
      <c r="AK303" s="10" t="str">
        <f ca="1">IFERROR(IF(AND(NOW()&lt;= EOMONTH(DATE(YEAR($O303),6, 1), 0), Overall!$A305&lt;&gt;"", MONTH($N303) &lt;= 6, MONTH($O303) &gt;= 6), IF($R303 &lt;&gt; "", $H303/$R303, ""), ""), "")</f>
        <v/>
      </c>
      <c r="AL303" s="10" t="str">
        <f ca="1">IFERROR(IF(AND(NOW()&lt;= EOMONTH(DATE(YEAR($O303),7, 1), 0), Overall!$A305&lt;&gt;"", MONTH($N303) &lt;= 7, MONTH($O303) &gt;= 7), IF($R303 &lt;&gt; "", $H303/$R303, ""), ""), "")</f>
        <v/>
      </c>
      <c r="AM303" s="10" t="str">
        <f ca="1">IFERROR(IF(AND(NOW()&lt;= EOMONTH(DATE(YEAR($O303),8, 1), 0), Overall!$A305&lt;&gt;"", MONTH($N303) &lt;= 8, MONTH($O303) &gt;= 8), IF($R303 &lt;&gt; "", $H303/$R303, ""), ""), "")</f>
        <v/>
      </c>
      <c r="AN303" s="10" t="str">
        <f ca="1">IFERROR(IF(AND(NOW()&lt;= EOMONTH(DATE(YEAR($O303),9, 1), 0), Overall!$A305&lt;&gt;"", MONTH($N303) &lt;= 9, MONTH($O303) &gt;= 9), IF($R303 &lt;&gt; "", $H303/$R303, ""), ""), "")</f>
        <v/>
      </c>
      <c r="AO303" s="10" t="str">
        <f ca="1">IFERROR(IF(AND(NOW()&lt;= EOMONTH(DATE(YEAR($O303),10, 1), 0), Overall!$A305&lt;&gt;"", MONTH($N303) &lt;= 10, MONTH($O303) &gt;= 10), IF($R303 &lt;&gt; "", $H303/$R303, ""), ""), "")</f>
        <v/>
      </c>
      <c r="AP303" s="10" t="str">
        <f ca="1">IFERROR(IF(AND(NOW()&lt;= EOMONTH(DATE(YEAR($O303),11, 1), 0), Overall!$A305&lt;&gt;"", MONTH($N303) &lt;=11, MONTH($O303) &gt;= 11), IF($R303 &lt;&gt; "", $H303/$R303, ""), ""), "")</f>
        <v/>
      </c>
      <c r="AQ303" s="10" t="str">
        <f ca="1">IFERROR(IF(AND(NOW()&lt;= EOMONTH(DATE(YEAR($O303),12, 1), 0), Overall!$A305&lt;&gt;"", MONTH($N303) &lt;= 12, MONTH($O303) &gt;= 12), IF($R303 &lt;&gt; "", $H303/$R303, ""), ""), "")</f>
        <v/>
      </c>
      <c r="AR303" s="16">
        <f t="shared" ca="1" si="9"/>
        <v>0</v>
      </c>
    </row>
    <row r="304" spans="1:44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6">
        <f>IF(Overall!F306&lt;&gt;"",VALUE(Overall!F306),"")</f>
        <v>300000</v>
      </c>
      <c r="I304" s="6">
        <f>IF(Overall!G306&lt;&gt;"",VALUE(Overall!G306),"")</f>
        <v>63</v>
      </c>
      <c r="J304" s="6">
        <f>IF(Overall!H306&lt;&gt;"",VALUE(Overall!H306),"")</f>
        <v>39</v>
      </c>
      <c r="K304" s="6">
        <f>IF(Overall!I306&lt;&gt;"",VALUE(Overall!I306),"")</f>
        <v>4.58</v>
      </c>
      <c r="L304" s="6">
        <f>IF(Overall!J306&lt;&gt;"",VALUE(Overall!J306),"")</f>
        <v>0.6</v>
      </c>
      <c r="M304" s="6">
        <f>IF(Overall!K306&lt;&gt;"",VALUE(Overall!K306),"")</f>
        <v>3.98</v>
      </c>
      <c r="N304" s="7">
        <f>IF(Overall!L306&lt;&gt;"",DATEVALUE(MID(Overall!L306, FIND(",", Overall!L306) + 2, FIND(" ", Overall!L306) - FIND(",", Overall!L306) - 1) &amp; " " &amp; MID(Overall!L306, FIND(" ", Overall!L306) + 1, FIND(",", Overall!L306, FIND(" ", Overall!L306)) - FIND(" ", Overall!L306) - 1) &amp; ", " &amp; MID(Overall!L306, FIND(",", Overall!L306, FIND(",",Overall!L306) + 1) + 2, LEN(Overall!L306))),"")</f>
        <v>44774</v>
      </c>
      <c r="O304" s="7">
        <f>IF(Overall!M306&lt;&gt;"",DATEVALUE(MID(Overall!M306, FIND(",", Overall!M306) + 2, FIND(" ", Overall!M306) - FIND(",", Overall!M306) - 1) &amp; " " &amp; MID(Overall!M306, FIND(" ", Overall!M306) + 1, FIND(",", Overall!M306, FIND(" ", Overall!M306)) - FIND(" ", Overall!M306) - 1) &amp; ", " &amp; MID(Overall!M306, FIND(",", Overall!M306, FIND(",",Overall!M306) + 1) + 2, LEN(Overall!M306))),"")</f>
        <v>44804</v>
      </c>
      <c r="P304" s="7">
        <f>IF(Overall!N306&lt;&gt;"",DATEVALUE(MID(Overall!N306, FIND(",", Overall!N306) + 2, FIND(" ", Overall!N306) - FIND(",", Overall!N306) - 1) &amp; " " &amp; MID(Overall!N306, FIND(" ", Overall!N306) + 1, FIND(",", Overall!N306, FIND(" ", Overall!N306)) - FIND(" ", Overall!N306) - 1) &amp; ", " &amp; MID(Overall!N306, FIND(",", Overall!N306, FIND(",",Overall!N306) + 1) + 2, LEN(Overall!N306))),"")</f>
        <v>44536</v>
      </c>
      <c r="Q304" s="7">
        <f>IF(Overall!O306&lt;&gt;"",DATEVALUE(MID(Overall!O306, FIND(",", Overall!O306) + 2, FIND(" ", Overall!O306) - FIND(",", Overall!O306) - 1) &amp; " " &amp; MID(Overall!O306, FIND(" ", Overall!O306) + 1, FIND(",", Overall!O306, FIND(" ", Overall!O306)) - FIND(" ", Overall!O306) - 1) &amp; ", " &amp; MID(Overall!O306, FIND(",", Overall!O306, FIND(",",Overall!O306) + 1) + 2, LEN(Overall!O306))),"")</f>
        <v>44510</v>
      </c>
      <c r="R304" s="5">
        <f t="shared" si="8"/>
        <v>1</v>
      </c>
      <c r="S304" s="10" t="str">
        <f>IF(Overall!$A306&lt;&gt;"",IF(AND(MONTH($N304) &lt;= 1, MONTH($O304) &gt;= 1), IF($R304 &lt;&gt; "", $H304/$R304, ""), ""),"")</f>
        <v/>
      </c>
      <c r="T304" s="10" t="str">
        <f>IF(Overall!$A306&lt;&gt;"",IF(AND(MONTH($N304) &lt;= 2, MONTH($O304) &gt;= 2), IF($R304 &lt;&gt; "", $H304/$R304, ""), ""),"")</f>
        <v/>
      </c>
      <c r="U304" s="10" t="str">
        <f>IF(Overall!$A306&lt;&gt;"",IF(AND(MONTH($N304) &lt;= 3, MONTH($O304) &gt;= 3), IF($R304 &lt;&gt; "", $H304/$R304, ""), ""),"")</f>
        <v/>
      </c>
      <c r="V304" s="10" t="str">
        <f>IF(Overall!$A306&lt;&gt;"",IF(AND(MONTH($N304) &lt;= 4, MONTH($O304) &gt;= 4), IF($R304 &lt;&gt; "", $H304/$R304, ""), ""),"")</f>
        <v/>
      </c>
      <c r="W304" s="10" t="str">
        <f>IF(Overall!$A306&lt;&gt;"",IF(AND(MONTH($N304) &lt;= 5, MONTH($O304) &gt;= 5), IF($R304 &lt;&gt; "", $H304/$R304, ""), ""),"")</f>
        <v/>
      </c>
      <c r="X304" s="10" t="str">
        <f>IF(Overall!$A306&lt;&gt;"",IF(AND(MONTH($N304) &lt;= 6, MONTH($O304) &gt;= 6), IF($R304 &lt;&gt; "", $H304/$R304, ""), ""),"")</f>
        <v/>
      </c>
      <c r="Y304" s="10" t="str">
        <f>IF(Overall!$A306&lt;&gt;"",IF(AND(MONTH($N304) &lt;= 7, MONTH($O304) &gt;= 7 ), IF($R304 &lt;&gt; "", $H304/$R304, ""), ""),"")</f>
        <v/>
      </c>
      <c r="Z304" s="10">
        <f>IF(Overall!$A306&lt;&gt;"",IF(AND(MONTH($N304) &lt;= 8, MONTH($O304) &gt;= 8), IF($R304 &lt;&gt; "", $H304/$R304, ""), ""),"")</f>
        <v>300000</v>
      </c>
      <c r="AA304" s="10" t="str">
        <f>IF(Overall!$A306&lt;&gt;"",IF(AND(MONTH($N304) &lt;= 9, MONTH($O304) &gt;= 9), IF($R304 &lt;&gt; "", $H304/$R304, ""), ""),"")</f>
        <v/>
      </c>
      <c r="AB304" s="10" t="str">
        <f>IF(Overall!$A306&lt;&gt;"",IF(AND(MONTH($N304) &lt;= 10, MONTH($O304) &gt;= 10), IF($R304 &lt;&gt; "", $H304/$R304, ""), ""),"")</f>
        <v/>
      </c>
      <c r="AC304" s="10" t="str">
        <f>IF(Overall!$A306&lt;&gt;"",IF(AND(MONTH($N304) &lt;= 11, MONTH($O304) &gt;= 11), IF($R304 &lt;&gt; "", $H304/$R304, ""), ""),"")</f>
        <v/>
      </c>
      <c r="AD304" s="10" t="str">
        <f>IF(Overall!$A306&lt;&gt;"",IF(AND(MONTH($N304) &lt;= 12, MONTH($O304) &gt;= 12), IF($R304 &lt;&gt; "", $H304/$R304, ""), ""),"")</f>
        <v/>
      </c>
      <c r="AF304" s="10" t="str">
        <f ca="1">IFERROR(IF(AND(NOW()&lt;= EOMONTH(DATE(YEAR($O304),1, 1), 0), Overall!$A306&lt;&gt;"", MONTH($N304) &lt;= 1, MONTH($O304) &gt;= 1), IF($R304 &lt;&gt; "", $H304/$R304, ""), ""), "")</f>
        <v/>
      </c>
      <c r="AG304" s="10" t="str">
        <f ca="1">IFERROR(IF(AND(NOW()&lt;= EOMONTH(DATE(YEAR($O304),2, 1), 0), Overall!$A306&lt;&gt;"", MONTH($N304) &lt;= 2, MONTH($O304) &gt;= 2), IF($R304 &lt;&gt; "", $H304/$R304, ""), ""), "")</f>
        <v/>
      </c>
      <c r="AH304" s="10" t="str">
        <f ca="1">IFERROR(IF(AND(NOW()&lt;= EOMONTH(DATE(YEAR($O304),3, 1), 0), Overall!$A306&lt;&gt;"", MONTH($N304) &lt;= 3, MONTH($O304) &gt;= 3), IF($R304 &lt;&gt; "", $H304/$R304, ""), ""), "")</f>
        <v/>
      </c>
      <c r="AI304" s="10" t="str">
        <f ca="1">IFERROR(IF(AND(NOW()&lt;= EOMONTH(DATE(YEAR($O304),4, 1), 0), Overall!$A306&lt;&gt;"", MONTH($N304) &lt;= 4, MONTH($O304) &gt;= 4), IF($R304 &lt;&gt; "", $H304/$R304, ""), ""), "")</f>
        <v/>
      </c>
      <c r="AJ304" s="10" t="str">
        <f ca="1">IFERROR(IF(AND(NOW()&lt;= EOMONTH(DATE(YEAR($O304),5, 1), 0), Overall!$A306&lt;&gt;"", MONTH($N304) &lt;= 5, MONTH($O304) &gt;= 5), IF($R304 &lt;&gt; "", $H304/$R304, ""), ""), "")</f>
        <v/>
      </c>
      <c r="AK304" s="10" t="str">
        <f ca="1">IFERROR(IF(AND(NOW()&lt;= EOMONTH(DATE(YEAR($O304),6, 1), 0), Overall!$A306&lt;&gt;"", MONTH($N304) &lt;= 6, MONTH($O304) &gt;= 6), IF($R304 &lt;&gt; "", $H304/$R304, ""), ""), "")</f>
        <v/>
      </c>
      <c r="AL304" s="10" t="str">
        <f ca="1">IFERROR(IF(AND(NOW()&lt;= EOMONTH(DATE(YEAR($O304),7, 1), 0), Overall!$A306&lt;&gt;"", MONTH($N304) &lt;= 7, MONTH($O304) &gt;= 7), IF($R304 &lt;&gt; "", $H304/$R304, ""), ""), "")</f>
        <v/>
      </c>
      <c r="AM304" s="10" t="str">
        <f ca="1">IFERROR(IF(AND(NOW()&lt;= EOMONTH(DATE(YEAR($O304),8, 1), 0), Overall!$A306&lt;&gt;"", MONTH($N304) &lt;= 8, MONTH($O304) &gt;= 8), IF($R304 &lt;&gt; "", $H304/$R304, ""), ""), "")</f>
        <v/>
      </c>
      <c r="AN304" s="10" t="str">
        <f ca="1">IFERROR(IF(AND(NOW()&lt;= EOMONTH(DATE(YEAR($O304),9, 1), 0), Overall!$A306&lt;&gt;"", MONTH($N304) &lt;= 9, MONTH($O304) &gt;= 9), IF($R304 &lt;&gt; "", $H304/$R304, ""), ""), "")</f>
        <v/>
      </c>
      <c r="AO304" s="10" t="str">
        <f ca="1">IFERROR(IF(AND(NOW()&lt;= EOMONTH(DATE(YEAR($O304),10, 1), 0), Overall!$A306&lt;&gt;"", MONTH($N304) &lt;= 10, MONTH($O304) &gt;= 10), IF($R304 &lt;&gt; "", $H304/$R304, ""), ""), "")</f>
        <v/>
      </c>
      <c r="AP304" s="10" t="str">
        <f ca="1">IFERROR(IF(AND(NOW()&lt;= EOMONTH(DATE(YEAR($O304),11, 1), 0), Overall!$A306&lt;&gt;"", MONTH($N304) &lt;=11, MONTH($O304) &gt;= 11), IF($R304 &lt;&gt; "", $H304/$R304, ""), ""), "")</f>
        <v/>
      </c>
      <c r="AQ304" s="10" t="str">
        <f ca="1">IFERROR(IF(AND(NOW()&lt;= EOMONTH(DATE(YEAR($O304),12, 1), 0), Overall!$A306&lt;&gt;"", MONTH($N304) &lt;= 12, MONTH($O304) &gt;= 12), IF($R304 &lt;&gt; "", $H304/$R304, ""), ""), "")</f>
        <v/>
      </c>
      <c r="AR304" s="16">
        <f t="shared" ca="1" si="9"/>
        <v>0</v>
      </c>
    </row>
    <row r="305" spans="1:44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6">
        <f>IF(Overall!F307&lt;&gt;"",VALUE(Overall!F307),"")</f>
        <v>300000</v>
      </c>
      <c r="I305" s="6">
        <f>IF(Overall!G307&lt;&gt;"",VALUE(Overall!G307),"")</f>
        <v>62</v>
      </c>
      <c r="J305" s="6">
        <f>IF(Overall!H307&lt;&gt;"",VALUE(Overall!H307),"")</f>
        <v>40</v>
      </c>
      <c r="K305" s="6">
        <f>IF(Overall!I307&lt;&gt;"",VALUE(Overall!I307),"")</f>
        <v>4.7</v>
      </c>
      <c r="L305" s="6">
        <f>IF(Overall!J307&lt;&gt;"",VALUE(Overall!J307),"")</f>
        <v>0.78</v>
      </c>
      <c r="M305" s="6">
        <f>IF(Overall!K307&lt;&gt;"",VALUE(Overall!K307),"")</f>
        <v>3.92</v>
      </c>
      <c r="N305" s="7">
        <f>IF(Overall!L307&lt;&gt;"",DATEVALUE(MID(Overall!L307, FIND(",", Overall!L307) + 2, FIND(" ", Overall!L307) - FIND(",", Overall!L307) - 1) &amp; " " &amp; MID(Overall!L307, FIND(" ", Overall!L307) + 1, FIND(",", Overall!L307, FIND(" ", Overall!L307)) - FIND(" ", Overall!L307) - 1) &amp; ", " &amp; MID(Overall!L307, FIND(",", Overall!L307, FIND(",",Overall!L307) + 1) + 2, LEN(Overall!L307))),"")</f>
        <v>44805</v>
      </c>
      <c r="O305" s="7">
        <f>IF(Overall!M307&lt;&gt;"",DATEVALUE(MID(Overall!M307, FIND(",", Overall!M307) + 2, FIND(" ", Overall!M307) - FIND(",", Overall!M307) - 1) &amp; " " &amp; MID(Overall!M307, FIND(" ", Overall!M307) + 1, FIND(",", Overall!M307, FIND(" ", Overall!M307)) - FIND(" ", Overall!M307) - 1) &amp; ", " &amp; MID(Overall!M307, FIND(",", Overall!M307, FIND(",",Overall!M307) + 1) + 2, LEN(Overall!M307))),"")</f>
        <v>44834</v>
      </c>
      <c r="P305" s="7">
        <f>IF(Overall!N307&lt;&gt;"",DATEVALUE(MID(Overall!N307, FIND(",", Overall!N307) + 2, FIND(" ", Overall!N307) - FIND(",", Overall!N307) - 1) &amp; " " &amp; MID(Overall!N307, FIND(" ", Overall!N307) + 1, FIND(",", Overall!N307, FIND(" ", Overall!N307)) - FIND(" ", Overall!N307) - 1) &amp; ", " &amp; MID(Overall!N307, FIND(",", Overall!N307, FIND(",",Overall!N307) + 1) + 2, LEN(Overall!N307))),"")</f>
        <v>44536</v>
      </c>
      <c r="Q305" s="7">
        <f>IF(Overall!O307&lt;&gt;"",DATEVALUE(MID(Overall!O307, FIND(",", Overall!O307) + 2, FIND(" ", Overall!O307) - FIND(",", Overall!O307) - 1) &amp; " " &amp; MID(Overall!O307, FIND(" ", Overall!O307) + 1, FIND(",", Overall!O307, FIND(" ", Overall!O307)) - FIND(" ", Overall!O307) - 1) &amp; ", " &amp; MID(Overall!O307, FIND(",", Overall!O307, FIND(",",Overall!O307) + 1) + 2, LEN(Overall!O307))),"")</f>
        <v>44510</v>
      </c>
      <c r="R305" s="5">
        <f t="shared" si="8"/>
        <v>1</v>
      </c>
      <c r="S305" s="10" t="str">
        <f>IF(Overall!$A307&lt;&gt;"",IF(AND(MONTH($N305) &lt;= 1, MONTH($O305) &gt;= 1), IF($R305 &lt;&gt; "", $H305/$R305, ""), ""),"")</f>
        <v/>
      </c>
      <c r="T305" s="10" t="str">
        <f>IF(Overall!$A307&lt;&gt;"",IF(AND(MONTH($N305) &lt;= 2, MONTH($O305) &gt;= 2), IF($R305 &lt;&gt; "", $H305/$R305, ""), ""),"")</f>
        <v/>
      </c>
      <c r="U305" s="10" t="str">
        <f>IF(Overall!$A307&lt;&gt;"",IF(AND(MONTH($N305) &lt;= 3, MONTH($O305) &gt;= 3), IF($R305 &lt;&gt; "", $H305/$R305, ""), ""),"")</f>
        <v/>
      </c>
      <c r="V305" s="10" t="str">
        <f>IF(Overall!$A307&lt;&gt;"",IF(AND(MONTH($N305) &lt;= 4, MONTH($O305) &gt;= 4), IF($R305 &lt;&gt; "", $H305/$R305, ""), ""),"")</f>
        <v/>
      </c>
      <c r="W305" s="10" t="str">
        <f>IF(Overall!$A307&lt;&gt;"",IF(AND(MONTH($N305) &lt;= 5, MONTH($O305) &gt;= 5), IF($R305 &lt;&gt; "", $H305/$R305, ""), ""),"")</f>
        <v/>
      </c>
      <c r="X305" s="10" t="str">
        <f>IF(Overall!$A307&lt;&gt;"",IF(AND(MONTH($N305) &lt;= 6, MONTH($O305) &gt;= 6), IF($R305 &lt;&gt; "", $H305/$R305, ""), ""),"")</f>
        <v/>
      </c>
      <c r="Y305" s="10" t="str">
        <f>IF(Overall!$A307&lt;&gt;"",IF(AND(MONTH($N305) &lt;= 7, MONTH($O305) &gt;= 7 ), IF($R305 &lt;&gt; "", $H305/$R305, ""), ""),"")</f>
        <v/>
      </c>
      <c r="Z305" s="10" t="str">
        <f>IF(Overall!$A307&lt;&gt;"",IF(AND(MONTH($N305) &lt;= 8, MONTH($O305) &gt;= 8), IF($R305 &lt;&gt; "", $H305/$R305, ""), ""),"")</f>
        <v/>
      </c>
      <c r="AA305" s="10">
        <f>IF(Overall!$A307&lt;&gt;"",IF(AND(MONTH($N305) &lt;= 9, MONTH($O305) &gt;= 9), IF($R305 &lt;&gt; "", $H305/$R305, ""), ""),"")</f>
        <v>300000</v>
      </c>
      <c r="AB305" s="10" t="str">
        <f>IF(Overall!$A307&lt;&gt;"",IF(AND(MONTH($N305) &lt;= 10, MONTH($O305) &gt;= 10), IF($R305 &lt;&gt; "", $H305/$R305, ""), ""),"")</f>
        <v/>
      </c>
      <c r="AC305" s="10" t="str">
        <f>IF(Overall!$A307&lt;&gt;"",IF(AND(MONTH($N305) &lt;= 11, MONTH($O305) &gt;= 11), IF($R305 &lt;&gt; "", $H305/$R305, ""), ""),"")</f>
        <v/>
      </c>
      <c r="AD305" s="10" t="str">
        <f>IF(Overall!$A307&lt;&gt;"",IF(AND(MONTH($N305) &lt;= 12, MONTH($O305) &gt;= 12), IF($R305 &lt;&gt; "", $H305/$R305, ""), ""),"")</f>
        <v/>
      </c>
      <c r="AF305" s="10" t="str">
        <f ca="1">IFERROR(IF(AND(NOW()&lt;= EOMONTH(DATE(YEAR($O305),1, 1), 0), Overall!$A307&lt;&gt;"", MONTH($N305) &lt;= 1, MONTH($O305) &gt;= 1), IF($R305 &lt;&gt; "", $H305/$R305, ""), ""), "")</f>
        <v/>
      </c>
      <c r="AG305" s="10" t="str">
        <f ca="1">IFERROR(IF(AND(NOW()&lt;= EOMONTH(DATE(YEAR($O305),2, 1), 0), Overall!$A307&lt;&gt;"", MONTH($N305) &lt;= 2, MONTH($O305) &gt;= 2), IF($R305 &lt;&gt; "", $H305/$R305, ""), ""), "")</f>
        <v/>
      </c>
      <c r="AH305" s="10" t="str">
        <f ca="1">IFERROR(IF(AND(NOW()&lt;= EOMONTH(DATE(YEAR($O305),3, 1), 0), Overall!$A307&lt;&gt;"", MONTH($N305) &lt;= 3, MONTH($O305) &gt;= 3), IF($R305 &lt;&gt; "", $H305/$R305, ""), ""), "")</f>
        <v/>
      </c>
      <c r="AI305" s="10" t="str">
        <f ca="1">IFERROR(IF(AND(NOW()&lt;= EOMONTH(DATE(YEAR($O305),4, 1), 0), Overall!$A307&lt;&gt;"", MONTH($N305) &lt;= 4, MONTH($O305) &gt;= 4), IF($R305 &lt;&gt; "", $H305/$R305, ""), ""), "")</f>
        <v/>
      </c>
      <c r="AJ305" s="10" t="str">
        <f ca="1">IFERROR(IF(AND(NOW()&lt;= EOMONTH(DATE(YEAR($O305),5, 1), 0), Overall!$A307&lt;&gt;"", MONTH($N305) &lt;= 5, MONTH($O305) &gt;= 5), IF($R305 &lt;&gt; "", $H305/$R305, ""), ""), "")</f>
        <v/>
      </c>
      <c r="AK305" s="10" t="str">
        <f ca="1">IFERROR(IF(AND(NOW()&lt;= EOMONTH(DATE(YEAR($O305),6, 1), 0), Overall!$A307&lt;&gt;"", MONTH($N305) &lt;= 6, MONTH($O305) &gt;= 6), IF($R305 &lt;&gt; "", $H305/$R305, ""), ""), "")</f>
        <v/>
      </c>
      <c r="AL305" s="10" t="str">
        <f ca="1">IFERROR(IF(AND(NOW()&lt;= EOMONTH(DATE(YEAR($O305),7, 1), 0), Overall!$A307&lt;&gt;"", MONTH($N305) &lt;= 7, MONTH($O305) &gt;= 7), IF($R305 &lt;&gt; "", $H305/$R305, ""), ""), "")</f>
        <v/>
      </c>
      <c r="AM305" s="10" t="str">
        <f ca="1">IFERROR(IF(AND(NOW()&lt;= EOMONTH(DATE(YEAR($O305),8, 1), 0), Overall!$A307&lt;&gt;"", MONTH($N305) &lt;= 8, MONTH($O305) &gt;= 8), IF($R305 &lt;&gt; "", $H305/$R305, ""), ""), "")</f>
        <v/>
      </c>
      <c r="AN305" s="10" t="str">
        <f ca="1">IFERROR(IF(AND(NOW()&lt;= EOMONTH(DATE(YEAR($O305),9, 1), 0), Overall!$A307&lt;&gt;"", MONTH($N305) &lt;= 9, MONTH($O305) &gt;= 9), IF($R305 &lt;&gt; "", $H305/$R305, ""), ""), "")</f>
        <v/>
      </c>
      <c r="AO305" s="10" t="str">
        <f ca="1">IFERROR(IF(AND(NOW()&lt;= EOMONTH(DATE(YEAR($O305),10, 1), 0), Overall!$A307&lt;&gt;"", MONTH($N305) &lt;= 10, MONTH($O305) &gt;= 10), IF($R305 &lt;&gt; "", $H305/$R305, ""), ""), "")</f>
        <v/>
      </c>
      <c r="AP305" s="10" t="str">
        <f ca="1">IFERROR(IF(AND(NOW()&lt;= EOMONTH(DATE(YEAR($O305),11, 1), 0), Overall!$A307&lt;&gt;"", MONTH($N305) &lt;=11, MONTH($O305) &gt;= 11), IF($R305 &lt;&gt; "", $H305/$R305, ""), ""), "")</f>
        <v/>
      </c>
      <c r="AQ305" s="10" t="str">
        <f ca="1">IFERROR(IF(AND(NOW()&lt;= EOMONTH(DATE(YEAR($O305),12, 1), 0), Overall!$A307&lt;&gt;"", MONTH($N305) &lt;= 12, MONTH($O305) &gt;= 12), IF($R305 &lt;&gt; "", $H305/$R305, ""), ""), "")</f>
        <v/>
      </c>
      <c r="AR305" s="16">
        <f t="shared" ca="1" si="9"/>
        <v>0</v>
      </c>
    </row>
    <row r="306" spans="1:44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6">
        <f>IF(Overall!F308&lt;&gt;"",VALUE(Overall!F308),"")</f>
        <v>300000</v>
      </c>
      <c r="I306" s="6">
        <f>IF(Overall!G308&lt;&gt;"",VALUE(Overall!G308),"")</f>
        <v>63</v>
      </c>
      <c r="J306" s="6">
        <f>IF(Overall!H308&lt;&gt;"",VALUE(Overall!H308),"")</f>
        <v>39</v>
      </c>
      <c r="K306" s="6">
        <f>IF(Overall!I308&lt;&gt;"",VALUE(Overall!I308),"")</f>
        <v>4.5</v>
      </c>
      <c r="L306" s="6">
        <f>IF(Overall!J308&lt;&gt;"",VALUE(Overall!J308),"")</f>
        <v>0.54</v>
      </c>
      <c r="M306" s="6">
        <f>IF(Overall!K308&lt;&gt;"",VALUE(Overall!K308),"")</f>
        <v>3.96</v>
      </c>
      <c r="N306" s="7">
        <f>IF(Overall!L308&lt;&gt;"",DATEVALUE(MID(Overall!L308, FIND(",", Overall!L308) + 2, FIND(" ", Overall!L308) - FIND(",", Overall!L308) - 1) &amp; " " &amp; MID(Overall!L308, FIND(" ", Overall!L308) + 1, FIND(",", Overall!L308, FIND(" ", Overall!L308)) - FIND(" ", Overall!L308) - 1) &amp; ", " &amp; MID(Overall!L308, FIND(",", Overall!L308, FIND(",",Overall!L308) + 1) + 2, LEN(Overall!L308))),"")</f>
        <v>44774</v>
      </c>
      <c r="O306" s="7">
        <f>IF(Overall!M308&lt;&gt;"",DATEVALUE(MID(Overall!M308, FIND(",", Overall!M308) + 2, FIND(" ", Overall!M308) - FIND(",", Overall!M308) - 1) &amp; " " &amp; MID(Overall!M308, FIND(" ", Overall!M308) + 1, FIND(",", Overall!M308, FIND(" ", Overall!M308)) - FIND(" ", Overall!M308) - 1) &amp; ", " &amp; MID(Overall!M308, FIND(",", Overall!M308, FIND(",",Overall!M308) + 1) + 2, LEN(Overall!M308))),"")</f>
        <v>44804</v>
      </c>
      <c r="P306" s="7">
        <f>IF(Overall!N308&lt;&gt;"",DATEVALUE(MID(Overall!N308, FIND(",", Overall!N308) + 2, FIND(" ", Overall!N308) - FIND(",", Overall!N308) - 1) &amp; " " &amp; MID(Overall!N308, FIND(" ", Overall!N308) + 1, FIND(",", Overall!N308, FIND(" ", Overall!N308)) - FIND(" ", Overall!N308) - 1) &amp; ", " &amp; MID(Overall!N308, FIND(",", Overall!N308, FIND(",",Overall!N308) + 1) + 2, LEN(Overall!N308))),"")</f>
        <v>44536</v>
      </c>
      <c r="Q306" s="7">
        <f>IF(Overall!O308&lt;&gt;"",DATEVALUE(MID(Overall!O308, FIND(",", Overall!O308) + 2, FIND(" ", Overall!O308) - FIND(",", Overall!O308) - 1) &amp; " " &amp; MID(Overall!O308, FIND(" ", Overall!O308) + 1, FIND(",", Overall!O308, FIND(" ", Overall!O308)) - FIND(" ", Overall!O308) - 1) &amp; ", " &amp; MID(Overall!O308, FIND(",", Overall!O308, FIND(",",Overall!O308) + 1) + 2, LEN(Overall!O308))),"")</f>
        <v>44510</v>
      </c>
      <c r="R306" s="5">
        <f t="shared" si="8"/>
        <v>1</v>
      </c>
      <c r="S306" s="10" t="str">
        <f>IF(Overall!$A308&lt;&gt;"",IF(AND(MONTH($N306) &lt;= 1, MONTH($O306) &gt;= 1), IF($R306 &lt;&gt; "", $H306/$R306, ""), ""),"")</f>
        <v/>
      </c>
      <c r="T306" s="10" t="str">
        <f>IF(Overall!$A308&lt;&gt;"",IF(AND(MONTH($N306) &lt;= 2, MONTH($O306) &gt;= 2), IF($R306 &lt;&gt; "", $H306/$R306, ""), ""),"")</f>
        <v/>
      </c>
      <c r="U306" s="10" t="str">
        <f>IF(Overall!$A308&lt;&gt;"",IF(AND(MONTH($N306) &lt;= 3, MONTH($O306) &gt;= 3), IF($R306 &lt;&gt; "", $H306/$R306, ""), ""),"")</f>
        <v/>
      </c>
      <c r="V306" s="10" t="str">
        <f>IF(Overall!$A308&lt;&gt;"",IF(AND(MONTH($N306) &lt;= 4, MONTH($O306) &gt;= 4), IF($R306 &lt;&gt; "", $H306/$R306, ""), ""),"")</f>
        <v/>
      </c>
      <c r="W306" s="10" t="str">
        <f>IF(Overall!$A308&lt;&gt;"",IF(AND(MONTH($N306) &lt;= 5, MONTH($O306) &gt;= 5), IF($R306 &lt;&gt; "", $H306/$R306, ""), ""),"")</f>
        <v/>
      </c>
      <c r="X306" s="10" t="str">
        <f>IF(Overall!$A308&lt;&gt;"",IF(AND(MONTH($N306) &lt;= 6, MONTH($O306) &gt;= 6), IF($R306 &lt;&gt; "", $H306/$R306, ""), ""),"")</f>
        <v/>
      </c>
      <c r="Y306" s="10" t="str">
        <f>IF(Overall!$A308&lt;&gt;"",IF(AND(MONTH($N306) &lt;= 7, MONTH($O306) &gt;= 7 ), IF($R306 &lt;&gt; "", $H306/$R306, ""), ""),"")</f>
        <v/>
      </c>
      <c r="Z306" s="10">
        <f>IF(Overall!$A308&lt;&gt;"",IF(AND(MONTH($N306) &lt;= 8, MONTH($O306) &gt;= 8), IF($R306 &lt;&gt; "", $H306/$R306, ""), ""),"")</f>
        <v>300000</v>
      </c>
      <c r="AA306" s="10" t="str">
        <f>IF(Overall!$A308&lt;&gt;"",IF(AND(MONTH($N306) &lt;= 9, MONTH($O306) &gt;= 9), IF($R306 &lt;&gt; "", $H306/$R306, ""), ""),"")</f>
        <v/>
      </c>
      <c r="AB306" s="10" t="str">
        <f>IF(Overall!$A308&lt;&gt;"",IF(AND(MONTH($N306) &lt;= 10, MONTH($O306) &gt;= 10), IF($R306 &lt;&gt; "", $H306/$R306, ""), ""),"")</f>
        <v/>
      </c>
      <c r="AC306" s="10" t="str">
        <f>IF(Overall!$A308&lt;&gt;"",IF(AND(MONTH($N306) &lt;= 11, MONTH($O306) &gt;= 11), IF($R306 &lt;&gt; "", $H306/$R306, ""), ""),"")</f>
        <v/>
      </c>
      <c r="AD306" s="10" t="str">
        <f>IF(Overall!$A308&lt;&gt;"",IF(AND(MONTH($N306) &lt;= 12, MONTH($O306) &gt;= 12), IF($R306 &lt;&gt; "", $H306/$R306, ""), ""),"")</f>
        <v/>
      </c>
      <c r="AF306" s="10" t="str">
        <f ca="1">IFERROR(IF(AND(NOW()&lt;= EOMONTH(DATE(YEAR($O306),1, 1), 0), Overall!$A308&lt;&gt;"", MONTH($N306) &lt;= 1, MONTH($O306) &gt;= 1), IF($R306 &lt;&gt; "", $H306/$R306, ""), ""), "")</f>
        <v/>
      </c>
      <c r="AG306" s="10" t="str">
        <f ca="1">IFERROR(IF(AND(NOW()&lt;= EOMONTH(DATE(YEAR($O306),2, 1), 0), Overall!$A308&lt;&gt;"", MONTH($N306) &lt;= 2, MONTH($O306) &gt;= 2), IF($R306 &lt;&gt; "", $H306/$R306, ""), ""), "")</f>
        <v/>
      </c>
      <c r="AH306" s="10" t="str">
        <f ca="1">IFERROR(IF(AND(NOW()&lt;= EOMONTH(DATE(YEAR($O306),3, 1), 0), Overall!$A308&lt;&gt;"", MONTH($N306) &lt;= 3, MONTH($O306) &gt;= 3), IF($R306 &lt;&gt; "", $H306/$R306, ""), ""), "")</f>
        <v/>
      </c>
      <c r="AI306" s="10" t="str">
        <f ca="1">IFERROR(IF(AND(NOW()&lt;= EOMONTH(DATE(YEAR($O306),4, 1), 0), Overall!$A308&lt;&gt;"", MONTH($N306) &lt;= 4, MONTH($O306) &gt;= 4), IF($R306 &lt;&gt; "", $H306/$R306, ""), ""), "")</f>
        <v/>
      </c>
      <c r="AJ306" s="10" t="str">
        <f ca="1">IFERROR(IF(AND(NOW()&lt;= EOMONTH(DATE(YEAR($O306),5, 1), 0), Overall!$A308&lt;&gt;"", MONTH($N306) &lt;= 5, MONTH($O306) &gt;= 5), IF($R306 &lt;&gt; "", $H306/$R306, ""), ""), "")</f>
        <v/>
      </c>
      <c r="AK306" s="10" t="str">
        <f ca="1">IFERROR(IF(AND(NOW()&lt;= EOMONTH(DATE(YEAR($O306),6, 1), 0), Overall!$A308&lt;&gt;"", MONTH($N306) &lt;= 6, MONTH($O306) &gt;= 6), IF($R306 &lt;&gt; "", $H306/$R306, ""), ""), "")</f>
        <v/>
      </c>
      <c r="AL306" s="10" t="str">
        <f ca="1">IFERROR(IF(AND(NOW()&lt;= EOMONTH(DATE(YEAR($O306),7, 1), 0), Overall!$A308&lt;&gt;"", MONTH($N306) &lt;= 7, MONTH($O306) &gt;= 7), IF($R306 &lt;&gt; "", $H306/$R306, ""), ""), "")</f>
        <v/>
      </c>
      <c r="AM306" s="10" t="str">
        <f ca="1">IFERROR(IF(AND(NOW()&lt;= EOMONTH(DATE(YEAR($O306),8, 1), 0), Overall!$A308&lt;&gt;"", MONTH($N306) &lt;= 8, MONTH($O306) &gt;= 8), IF($R306 &lt;&gt; "", $H306/$R306, ""), ""), "")</f>
        <v/>
      </c>
      <c r="AN306" s="10" t="str">
        <f ca="1">IFERROR(IF(AND(NOW()&lt;= EOMONTH(DATE(YEAR($O306),9, 1), 0), Overall!$A308&lt;&gt;"", MONTH($N306) &lt;= 9, MONTH($O306) &gt;= 9), IF($R306 &lt;&gt; "", $H306/$R306, ""), ""), "")</f>
        <v/>
      </c>
      <c r="AO306" s="10" t="str">
        <f ca="1">IFERROR(IF(AND(NOW()&lt;= EOMONTH(DATE(YEAR($O306),10, 1), 0), Overall!$A308&lt;&gt;"", MONTH($N306) &lt;= 10, MONTH($O306) &gt;= 10), IF($R306 &lt;&gt; "", $H306/$R306, ""), ""), "")</f>
        <v/>
      </c>
      <c r="AP306" s="10" t="str">
        <f ca="1">IFERROR(IF(AND(NOW()&lt;= EOMONTH(DATE(YEAR($O306),11, 1), 0), Overall!$A308&lt;&gt;"", MONTH($N306) &lt;=11, MONTH($O306) &gt;= 11), IF($R306 &lt;&gt; "", $H306/$R306, ""), ""), "")</f>
        <v/>
      </c>
      <c r="AQ306" s="10" t="str">
        <f ca="1">IFERROR(IF(AND(NOW()&lt;= EOMONTH(DATE(YEAR($O306),12, 1), 0), Overall!$A308&lt;&gt;"", MONTH($N306) &lt;= 12, MONTH($O306) &gt;= 12), IF($R306 &lt;&gt; "", $H306/$R306, ""), ""), "")</f>
        <v/>
      </c>
      <c r="AR306" s="16">
        <f t="shared" ca="1" si="9"/>
        <v>0</v>
      </c>
    </row>
    <row r="307" spans="1:44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6">
        <f>IF(Overall!F309&lt;&gt;"",VALUE(Overall!F309),"")</f>
        <v>300000</v>
      </c>
      <c r="I307" s="6">
        <f>IF(Overall!G309&lt;&gt;"",VALUE(Overall!G309),"")</f>
        <v>62</v>
      </c>
      <c r="J307" s="6">
        <f>IF(Overall!H309&lt;&gt;"",VALUE(Overall!H309),"")</f>
        <v>40</v>
      </c>
      <c r="K307" s="6">
        <f>IF(Overall!I309&lt;&gt;"",VALUE(Overall!I309),"")</f>
        <v>4.7</v>
      </c>
      <c r="L307" s="6">
        <f>IF(Overall!J309&lt;&gt;"",VALUE(Overall!J309),"")</f>
        <v>0.8</v>
      </c>
      <c r="M307" s="6">
        <f>IF(Overall!K309&lt;&gt;"",VALUE(Overall!K309),"")</f>
        <v>3.9</v>
      </c>
      <c r="N307" s="7">
        <f>IF(Overall!L309&lt;&gt;"",DATEVALUE(MID(Overall!L309, FIND(",", Overall!L309) + 2, FIND(" ", Overall!L309) - FIND(",", Overall!L309) - 1) &amp; " " &amp; MID(Overall!L309, FIND(" ", Overall!L309) + 1, FIND(",", Overall!L309, FIND(" ", Overall!L309)) - FIND(" ", Overall!L309) - 1) &amp; ", " &amp; MID(Overall!L309, FIND(",", Overall!L309, FIND(",",Overall!L309) + 1) + 2, LEN(Overall!L309))),"")</f>
        <v>44805</v>
      </c>
      <c r="O307" s="7">
        <f>IF(Overall!M309&lt;&gt;"",DATEVALUE(MID(Overall!M309, FIND(",", Overall!M309) + 2, FIND(" ", Overall!M309) - FIND(",", Overall!M309) - 1) &amp; " " &amp; MID(Overall!M309, FIND(" ", Overall!M309) + 1, FIND(",", Overall!M309, FIND(" ", Overall!M309)) - FIND(" ", Overall!M309) - 1) &amp; ", " &amp; MID(Overall!M309, FIND(",", Overall!M309, FIND(",",Overall!M309) + 1) + 2, LEN(Overall!M309))),"")</f>
        <v>44834</v>
      </c>
      <c r="P307" s="7">
        <f>IF(Overall!N309&lt;&gt;"",DATEVALUE(MID(Overall!N309, FIND(",", Overall!N309) + 2, FIND(" ", Overall!N309) - FIND(",", Overall!N309) - 1) &amp; " " &amp; MID(Overall!N309, FIND(" ", Overall!N309) + 1, FIND(",", Overall!N309, FIND(" ", Overall!N309)) - FIND(" ", Overall!N309) - 1) &amp; ", " &amp; MID(Overall!N309, FIND(",", Overall!N309, FIND(",",Overall!N309) + 1) + 2, LEN(Overall!N309))),"")</f>
        <v>44536</v>
      </c>
      <c r="Q307" s="7">
        <f>IF(Overall!O309&lt;&gt;"",DATEVALUE(MID(Overall!O309, FIND(",", Overall!O309) + 2, FIND(" ", Overall!O309) - FIND(",", Overall!O309) - 1) &amp; " " &amp; MID(Overall!O309, FIND(" ", Overall!O309) + 1, FIND(",", Overall!O309, FIND(" ", Overall!O309)) - FIND(" ", Overall!O309) - 1) &amp; ", " &amp; MID(Overall!O309, FIND(",", Overall!O309, FIND(",",Overall!O309) + 1) + 2, LEN(Overall!O309))),"")</f>
        <v>44510</v>
      </c>
      <c r="R307" s="5">
        <f t="shared" si="8"/>
        <v>1</v>
      </c>
      <c r="S307" s="10" t="str">
        <f>IF(Overall!$A309&lt;&gt;"",IF(AND(MONTH($N307) &lt;= 1, MONTH($O307) &gt;= 1), IF($R307 &lt;&gt; "", $H307/$R307, ""), ""),"")</f>
        <v/>
      </c>
      <c r="T307" s="10" t="str">
        <f>IF(Overall!$A309&lt;&gt;"",IF(AND(MONTH($N307) &lt;= 2, MONTH($O307) &gt;= 2), IF($R307 &lt;&gt; "", $H307/$R307, ""), ""),"")</f>
        <v/>
      </c>
      <c r="U307" s="10" t="str">
        <f>IF(Overall!$A309&lt;&gt;"",IF(AND(MONTH($N307) &lt;= 3, MONTH($O307) &gt;= 3), IF($R307 &lt;&gt; "", $H307/$R307, ""), ""),"")</f>
        <v/>
      </c>
      <c r="V307" s="10" t="str">
        <f>IF(Overall!$A309&lt;&gt;"",IF(AND(MONTH($N307) &lt;= 4, MONTH($O307) &gt;= 4), IF($R307 &lt;&gt; "", $H307/$R307, ""), ""),"")</f>
        <v/>
      </c>
      <c r="W307" s="10" t="str">
        <f>IF(Overall!$A309&lt;&gt;"",IF(AND(MONTH($N307) &lt;= 5, MONTH($O307) &gt;= 5), IF($R307 &lt;&gt; "", $H307/$R307, ""), ""),"")</f>
        <v/>
      </c>
      <c r="X307" s="10" t="str">
        <f>IF(Overall!$A309&lt;&gt;"",IF(AND(MONTH($N307) &lt;= 6, MONTH($O307) &gt;= 6), IF($R307 &lt;&gt; "", $H307/$R307, ""), ""),"")</f>
        <v/>
      </c>
      <c r="Y307" s="10" t="str">
        <f>IF(Overall!$A309&lt;&gt;"",IF(AND(MONTH($N307) &lt;= 7, MONTH($O307) &gt;= 7 ), IF($R307 &lt;&gt; "", $H307/$R307, ""), ""),"")</f>
        <v/>
      </c>
      <c r="Z307" s="10" t="str">
        <f>IF(Overall!$A309&lt;&gt;"",IF(AND(MONTH($N307) &lt;= 8, MONTH($O307) &gt;= 8), IF($R307 &lt;&gt; "", $H307/$R307, ""), ""),"")</f>
        <v/>
      </c>
      <c r="AA307" s="10">
        <f>IF(Overall!$A309&lt;&gt;"",IF(AND(MONTH($N307) &lt;= 9, MONTH($O307) &gt;= 9), IF($R307 &lt;&gt; "", $H307/$R307, ""), ""),"")</f>
        <v>300000</v>
      </c>
      <c r="AB307" s="10" t="str">
        <f>IF(Overall!$A309&lt;&gt;"",IF(AND(MONTH($N307) &lt;= 10, MONTH($O307) &gt;= 10), IF($R307 &lt;&gt; "", $H307/$R307, ""), ""),"")</f>
        <v/>
      </c>
      <c r="AC307" s="10" t="str">
        <f>IF(Overall!$A309&lt;&gt;"",IF(AND(MONTH($N307) &lt;= 11, MONTH($O307) &gt;= 11), IF($R307 &lt;&gt; "", $H307/$R307, ""), ""),"")</f>
        <v/>
      </c>
      <c r="AD307" s="10" t="str">
        <f>IF(Overall!$A309&lt;&gt;"",IF(AND(MONTH($N307) &lt;= 12, MONTH($O307) &gt;= 12), IF($R307 &lt;&gt; "", $H307/$R307, ""), ""),"")</f>
        <v/>
      </c>
      <c r="AF307" s="10" t="str">
        <f ca="1">IFERROR(IF(AND(NOW()&lt;= EOMONTH(DATE(YEAR($O307),1, 1), 0), Overall!$A309&lt;&gt;"", MONTH($N307) &lt;= 1, MONTH($O307) &gt;= 1), IF($R307 &lt;&gt; "", $H307/$R307, ""), ""), "")</f>
        <v/>
      </c>
      <c r="AG307" s="10" t="str">
        <f ca="1">IFERROR(IF(AND(NOW()&lt;= EOMONTH(DATE(YEAR($O307),2, 1), 0), Overall!$A309&lt;&gt;"", MONTH($N307) &lt;= 2, MONTH($O307) &gt;= 2), IF($R307 &lt;&gt; "", $H307/$R307, ""), ""), "")</f>
        <v/>
      </c>
      <c r="AH307" s="10" t="str">
        <f ca="1">IFERROR(IF(AND(NOW()&lt;= EOMONTH(DATE(YEAR($O307),3, 1), 0), Overall!$A309&lt;&gt;"", MONTH($N307) &lt;= 3, MONTH($O307) &gt;= 3), IF($R307 &lt;&gt; "", $H307/$R307, ""), ""), "")</f>
        <v/>
      </c>
      <c r="AI307" s="10" t="str">
        <f ca="1">IFERROR(IF(AND(NOW()&lt;= EOMONTH(DATE(YEAR($O307),4, 1), 0), Overall!$A309&lt;&gt;"", MONTH($N307) &lt;= 4, MONTH($O307) &gt;= 4), IF($R307 &lt;&gt; "", $H307/$R307, ""), ""), "")</f>
        <v/>
      </c>
      <c r="AJ307" s="10" t="str">
        <f ca="1">IFERROR(IF(AND(NOW()&lt;= EOMONTH(DATE(YEAR($O307),5, 1), 0), Overall!$A309&lt;&gt;"", MONTH($N307) &lt;= 5, MONTH($O307) &gt;= 5), IF($R307 &lt;&gt; "", $H307/$R307, ""), ""), "")</f>
        <v/>
      </c>
      <c r="AK307" s="10" t="str">
        <f ca="1">IFERROR(IF(AND(NOW()&lt;= EOMONTH(DATE(YEAR($O307),6, 1), 0), Overall!$A309&lt;&gt;"", MONTH($N307) &lt;= 6, MONTH($O307) &gt;= 6), IF($R307 &lt;&gt; "", $H307/$R307, ""), ""), "")</f>
        <v/>
      </c>
      <c r="AL307" s="10" t="str">
        <f ca="1">IFERROR(IF(AND(NOW()&lt;= EOMONTH(DATE(YEAR($O307),7, 1), 0), Overall!$A309&lt;&gt;"", MONTH($N307) &lt;= 7, MONTH($O307) &gt;= 7), IF($R307 &lt;&gt; "", $H307/$R307, ""), ""), "")</f>
        <v/>
      </c>
      <c r="AM307" s="10" t="str">
        <f ca="1">IFERROR(IF(AND(NOW()&lt;= EOMONTH(DATE(YEAR($O307),8, 1), 0), Overall!$A309&lt;&gt;"", MONTH($N307) &lt;= 8, MONTH($O307) &gt;= 8), IF($R307 &lt;&gt; "", $H307/$R307, ""), ""), "")</f>
        <v/>
      </c>
      <c r="AN307" s="10" t="str">
        <f ca="1">IFERROR(IF(AND(NOW()&lt;= EOMONTH(DATE(YEAR($O307),9, 1), 0), Overall!$A309&lt;&gt;"", MONTH($N307) &lt;= 9, MONTH($O307) &gt;= 9), IF($R307 &lt;&gt; "", $H307/$R307, ""), ""), "")</f>
        <v/>
      </c>
      <c r="AO307" s="10" t="str">
        <f ca="1">IFERROR(IF(AND(NOW()&lt;= EOMONTH(DATE(YEAR($O307),10, 1), 0), Overall!$A309&lt;&gt;"", MONTH($N307) &lt;= 10, MONTH($O307) &gt;= 10), IF($R307 &lt;&gt; "", $H307/$R307, ""), ""), "")</f>
        <v/>
      </c>
      <c r="AP307" s="10" t="str">
        <f ca="1">IFERROR(IF(AND(NOW()&lt;= EOMONTH(DATE(YEAR($O307),11, 1), 0), Overall!$A309&lt;&gt;"", MONTH($N307) &lt;=11, MONTH($O307) &gt;= 11), IF($R307 &lt;&gt; "", $H307/$R307, ""), ""), "")</f>
        <v/>
      </c>
      <c r="AQ307" s="10" t="str">
        <f ca="1">IFERROR(IF(AND(NOW()&lt;= EOMONTH(DATE(YEAR($O307),12, 1), 0), Overall!$A309&lt;&gt;"", MONTH($N307) &lt;= 12, MONTH($O307) &gt;= 12), IF($R307 &lt;&gt; "", $H307/$R307, ""), ""), "")</f>
        <v/>
      </c>
      <c r="AR307" s="16">
        <f t="shared" ca="1" si="9"/>
        <v>0</v>
      </c>
    </row>
    <row r="308" spans="1:44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6">
        <f>IF(Overall!F310&lt;&gt;"",VALUE(Overall!F310),"")</f>
        <v>300000</v>
      </c>
      <c r="I308" s="6">
        <f>IF(Overall!G310&lt;&gt;"",VALUE(Overall!G310),"")</f>
        <v>63</v>
      </c>
      <c r="J308" s="6">
        <f>IF(Overall!H310&lt;&gt;"",VALUE(Overall!H310),"")</f>
        <v>39</v>
      </c>
      <c r="K308" s="6">
        <f>IF(Overall!I310&lt;&gt;"",VALUE(Overall!I310),"")</f>
        <v>4.59</v>
      </c>
      <c r="L308" s="6">
        <f>IF(Overall!J310&lt;&gt;"",VALUE(Overall!J310),"")</f>
        <v>0.65</v>
      </c>
      <c r="M308" s="6">
        <f>IF(Overall!K310&lt;&gt;"",VALUE(Overall!K310),"")</f>
        <v>3.94</v>
      </c>
      <c r="N308" s="7">
        <f>IF(Overall!L310&lt;&gt;"",DATEVALUE(MID(Overall!L310, FIND(",", Overall!L310) + 2, FIND(" ", Overall!L310) - FIND(",", Overall!L310) - 1) &amp; " " &amp; MID(Overall!L310, FIND(" ", Overall!L310) + 1, FIND(",", Overall!L310, FIND(" ", Overall!L310)) - FIND(" ", Overall!L310) - 1) &amp; ", " &amp; MID(Overall!L310, FIND(",", Overall!L310, FIND(",",Overall!L310) + 1) + 2, LEN(Overall!L310))),"")</f>
        <v>44774</v>
      </c>
      <c r="O308" s="7">
        <f>IF(Overall!M310&lt;&gt;"",DATEVALUE(MID(Overall!M310, FIND(",", Overall!M310) + 2, FIND(" ", Overall!M310) - FIND(",", Overall!M310) - 1) &amp; " " &amp; MID(Overall!M310, FIND(" ", Overall!M310) + 1, FIND(",", Overall!M310, FIND(" ", Overall!M310)) - FIND(" ", Overall!M310) - 1) &amp; ", " &amp; MID(Overall!M310, FIND(",", Overall!M310, FIND(",",Overall!M310) + 1) + 2, LEN(Overall!M310))),"")</f>
        <v>44804</v>
      </c>
      <c r="P308" s="7">
        <f>IF(Overall!N310&lt;&gt;"",DATEVALUE(MID(Overall!N310, FIND(",", Overall!N310) + 2, FIND(" ", Overall!N310) - FIND(",", Overall!N310) - 1) &amp; " " &amp; MID(Overall!N310, FIND(" ", Overall!N310) + 1, FIND(",", Overall!N310, FIND(" ", Overall!N310)) - FIND(" ", Overall!N310) - 1) &amp; ", " &amp; MID(Overall!N310, FIND(",", Overall!N310, FIND(",",Overall!N310) + 1) + 2, LEN(Overall!N310))),"")</f>
        <v>44536</v>
      </c>
      <c r="Q308" s="7">
        <f>IF(Overall!O310&lt;&gt;"",DATEVALUE(MID(Overall!O310, FIND(",", Overall!O310) + 2, FIND(" ", Overall!O310) - FIND(",", Overall!O310) - 1) &amp; " " &amp; MID(Overall!O310, FIND(" ", Overall!O310) + 1, FIND(",", Overall!O310, FIND(" ", Overall!O310)) - FIND(" ", Overall!O310) - 1) &amp; ", " &amp; MID(Overall!O310, FIND(",", Overall!O310, FIND(",",Overall!O310) + 1) + 2, LEN(Overall!O310))),"")</f>
        <v>44510</v>
      </c>
      <c r="R308" s="5">
        <f t="shared" si="8"/>
        <v>1</v>
      </c>
      <c r="S308" s="10" t="str">
        <f>IF(Overall!$A310&lt;&gt;"",IF(AND(MONTH($N308) &lt;= 1, MONTH($O308) &gt;= 1), IF($R308 &lt;&gt; "", $H308/$R308, ""), ""),"")</f>
        <v/>
      </c>
      <c r="T308" s="10" t="str">
        <f>IF(Overall!$A310&lt;&gt;"",IF(AND(MONTH($N308) &lt;= 2, MONTH($O308) &gt;= 2), IF($R308 &lt;&gt; "", $H308/$R308, ""), ""),"")</f>
        <v/>
      </c>
      <c r="U308" s="10" t="str">
        <f>IF(Overall!$A310&lt;&gt;"",IF(AND(MONTH($N308) &lt;= 3, MONTH($O308) &gt;= 3), IF($R308 &lt;&gt; "", $H308/$R308, ""), ""),"")</f>
        <v/>
      </c>
      <c r="V308" s="10" t="str">
        <f>IF(Overall!$A310&lt;&gt;"",IF(AND(MONTH($N308) &lt;= 4, MONTH($O308) &gt;= 4), IF($R308 &lt;&gt; "", $H308/$R308, ""), ""),"")</f>
        <v/>
      </c>
      <c r="W308" s="10" t="str">
        <f>IF(Overall!$A310&lt;&gt;"",IF(AND(MONTH($N308) &lt;= 5, MONTH($O308) &gt;= 5), IF($R308 &lt;&gt; "", $H308/$R308, ""), ""),"")</f>
        <v/>
      </c>
      <c r="X308" s="10" t="str">
        <f>IF(Overall!$A310&lt;&gt;"",IF(AND(MONTH($N308) &lt;= 6, MONTH($O308) &gt;= 6), IF($R308 &lt;&gt; "", $H308/$R308, ""), ""),"")</f>
        <v/>
      </c>
      <c r="Y308" s="10" t="str">
        <f>IF(Overall!$A310&lt;&gt;"",IF(AND(MONTH($N308) &lt;= 7, MONTH($O308) &gt;= 7 ), IF($R308 &lt;&gt; "", $H308/$R308, ""), ""),"")</f>
        <v/>
      </c>
      <c r="Z308" s="10">
        <f>IF(Overall!$A310&lt;&gt;"",IF(AND(MONTH($N308) &lt;= 8, MONTH($O308) &gt;= 8), IF($R308 &lt;&gt; "", $H308/$R308, ""), ""),"")</f>
        <v>300000</v>
      </c>
      <c r="AA308" s="10" t="str">
        <f>IF(Overall!$A310&lt;&gt;"",IF(AND(MONTH($N308) &lt;= 9, MONTH($O308) &gt;= 9), IF($R308 &lt;&gt; "", $H308/$R308, ""), ""),"")</f>
        <v/>
      </c>
      <c r="AB308" s="10" t="str">
        <f>IF(Overall!$A310&lt;&gt;"",IF(AND(MONTH($N308) &lt;= 10, MONTH($O308) &gt;= 10), IF($R308 &lt;&gt; "", $H308/$R308, ""), ""),"")</f>
        <v/>
      </c>
      <c r="AC308" s="10" t="str">
        <f>IF(Overall!$A310&lt;&gt;"",IF(AND(MONTH($N308) &lt;= 11, MONTH($O308) &gt;= 11), IF($R308 &lt;&gt; "", $H308/$R308, ""), ""),"")</f>
        <v/>
      </c>
      <c r="AD308" s="10" t="str">
        <f>IF(Overall!$A310&lt;&gt;"",IF(AND(MONTH($N308) &lt;= 12, MONTH($O308) &gt;= 12), IF($R308 &lt;&gt; "", $H308/$R308, ""), ""),"")</f>
        <v/>
      </c>
      <c r="AF308" s="10" t="str">
        <f ca="1">IFERROR(IF(AND(NOW()&lt;= EOMONTH(DATE(YEAR($O308),1, 1), 0), Overall!$A310&lt;&gt;"", MONTH($N308) &lt;= 1, MONTH($O308) &gt;= 1), IF($R308 &lt;&gt; "", $H308/$R308, ""), ""), "")</f>
        <v/>
      </c>
      <c r="AG308" s="10" t="str">
        <f ca="1">IFERROR(IF(AND(NOW()&lt;= EOMONTH(DATE(YEAR($O308),2, 1), 0), Overall!$A310&lt;&gt;"", MONTH($N308) &lt;= 2, MONTH($O308) &gt;= 2), IF($R308 &lt;&gt; "", $H308/$R308, ""), ""), "")</f>
        <v/>
      </c>
      <c r="AH308" s="10" t="str">
        <f ca="1">IFERROR(IF(AND(NOW()&lt;= EOMONTH(DATE(YEAR($O308),3, 1), 0), Overall!$A310&lt;&gt;"", MONTH($N308) &lt;= 3, MONTH($O308) &gt;= 3), IF($R308 &lt;&gt; "", $H308/$R308, ""), ""), "")</f>
        <v/>
      </c>
      <c r="AI308" s="10" t="str">
        <f ca="1">IFERROR(IF(AND(NOW()&lt;= EOMONTH(DATE(YEAR($O308),4, 1), 0), Overall!$A310&lt;&gt;"", MONTH($N308) &lt;= 4, MONTH($O308) &gt;= 4), IF($R308 &lt;&gt; "", $H308/$R308, ""), ""), "")</f>
        <v/>
      </c>
      <c r="AJ308" s="10" t="str">
        <f ca="1">IFERROR(IF(AND(NOW()&lt;= EOMONTH(DATE(YEAR($O308),5, 1), 0), Overall!$A310&lt;&gt;"", MONTH($N308) &lt;= 5, MONTH($O308) &gt;= 5), IF($R308 &lt;&gt; "", $H308/$R308, ""), ""), "")</f>
        <v/>
      </c>
      <c r="AK308" s="10" t="str">
        <f ca="1">IFERROR(IF(AND(NOW()&lt;= EOMONTH(DATE(YEAR($O308),6, 1), 0), Overall!$A310&lt;&gt;"", MONTH($N308) &lt;= 6, MONTH($O308) &gt;= 6), IF($R308 &lt;&gt; "", $H308/$R308, ""), ""), "")</f>
        <v/>
      </c>
      <c r="AL308" s="10" t="str">
        <f ca="1">IFERROR(IF(AND(NOW()&lt;= EOMONTH(DATE(YEAR($O308),7, 1), 0), Overall!$A310&lt;&gt;"", MONTH($N308) &lt;= 7, MONTH($O308) &gt;= 7), IF($R308 &lt;&gt; "", $H308/$R308, ""), ""), "")</f>
        <v/>
      </c>
      <c r="AM308" s="10" t="str">
        <f ca="1">IFERROR(IF(AND(NOW()&lt;= EOMONTH(DATE(YEAR($O308),8, 1), 0), Overall!$A310&lt;&gt;"", MONTH($N308) &lt;= 8, MONTH($O308) &gt;= 8), IF($R308 &lt;&gt; "", $H308/$R308, ""), ""), "")</f>
        <v/>
      </c>
      <c r="AN308" s="10" t="str">
        <f ca="1">IFERROR(IF(AND(NOW()&lt;= EOMONTH(DATE(YEAR($O308),9, 1), 0), Overall!$A310&lt;&gt;"", MONTH($N308) &lt;= 9, MONTH($O308) &gt;= 9), IF($R308 &lt;&gt; "", $H308/$R308, ""), ""), "")</f>
        <v/>
      </c>
      <c r="AO308" s="10" t="str">
        <f ca="1">IFERROR(IF(AND(NOW()&lt;= EOMONTH(DATE(YEAR($O308),10, 1), 0), Overall!$A310&lt;&gt;"", MONTH($N308) &lt;= 10, MONTH($O308) &gt;= 10), IF($R308 &lt;&gt; "", $H308/$R308, ""), ""), "")</f>
        <v/>
      </c>
      <c r="AP308" s="10" t="str">
        <f ca="1">IFERROR(IF(AND(NOW()&lt;= EOMONTH(DATE(YEAR($O308),11, 1), 0), Overall!$A310&lt;&gt;"", MONTH($N308) &lt;=11, MONTH($O308) &gt;= 11), IF($R308 &lt;&gt; "", $H308/$R308, ""), ""), "")</f>
        <v/>
      </c>
      <c r="AQ308" s="10" t="str">
        <f ca="1">IFERROR(IF(AND(NOW()&lt;= EOMONTH(DATE(YEAR($O308),12, 1), 0), Overall!$A310&lt;&gt;"", MONTH($N308) &lt;= 12, MONTH($O308) &gt;= 12), IF($R308 &lt;&gt; "", $H308/$R308, ""), ""), "")</f>
        <v/>
      </c>
      <c r="AR308" s="16">
        <f t="shared" ca="1" si="9"/>
        <v>0</v>
      </c>
    </row>
    <row r="309" spans="1:44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6">
        <f>IF(Overall!F311&lt;&gt;"",VALUE(Overall!F311),"")</f>
        <v>300000</v>
      </c>
      <c r="I309" s="6">
        <f>IF(Overall!G311&lt;&gt;"",VALUE(Overall!G311),"")</f>
        <v>62</v>
      </c>
      <c r="J309" s="6">
        <f>IF(Overall!H311&lt;&gt;"",VALUE(Overall!H311),"")</f>
        <v>40</v>
      </c>
      <c r="K309" s="6">
        <f>IF(Overall!I311&lt;&gt;"",VALUE(Overall!I311),"")</f>
        <v>4.59</v>
      </c>
      <c r="L309" s="6">
        <f>IF(Overall!J311&lt;&gt;"",VALUE(Overall!J311),"")</f>
        <v>0.65</v>
      </c>
      <c r="M309" s="6">
        <f>IF(Overall!K311&lt;&gt;"",VALUE(Overall!K311),"")</f>
        <v>3.94</v>
      </c>
      <c r="N309" s="7">
        <f>IF(Overall!L311&lt;&gt;"",DATEVALUE(MID(Overall!L311, FIND(",", Overall!L311) + 2, FIND(" ", Overall!L311) - FIND(",", Overall!L311) - 1) &amp; " " &amp; MID(Overall!L311, FIND(" ", Overall!L311) + 1, FIND(",", Overall!L311, FIND(" ", Overall!L311)) - FIND(" ", Overall!L311) - 1) &amp; ", " &amp; MID(Overall!L311, FIND(",", Overall!L311, FIND(",",Overall!L311) + 1) + 2, LEN(Overall!L311))),"")</f>
        <v>44805</v>
      </c>
      <c r="O309" s="7">
        <f>IF(Overall!M311&lt;&gt;"",DATEVALUE(MID(Overall!M311, FIND(",", Overall!M311) + 2, FIND(" ", Overall!M311) - FIND(",", Overall!M311) - 1) &amp; " " &amp; MID(Overall!M311, FIND(" ", Overall!M311) + 1, FIND(",", Overall!M311, FIND(" ", Overall!M311)) - FIND(" ", Overall!M311) - 1) &amp; ", " &amp; MID(Overall!M311, FIND(",", Overall!M311, FIND(",",Overall!M311) + 1) + 2, LEN(Overall!M311))),"")</f>
        <v>44834</v>
      </c>
      <c r="P309" s="7">
        <f>IF(Overall!N311&lt;&gt;"",DATEVALUE(MID(Overall!N311, FIND(",", Overall!N311) + 2, FIND(" ", Overall!N311) - FIND(",", Overall!N311) - 1) &amp; " " &amp; MID(Overall!N311, FIND(" ", Overall!N311) + 1, FIND(",", Overall!N311, FIND(" ", Overall!N311)) - FIND(" ", Overall!N311) - 1) &amp; ", " &amp; MID(Overall!N311, FIND(",", Overall!N311, FIND(",",Overall!N311) + 1) + 2, LEN(Overall!N311))),"")</f>
        <v>44536</v>
      </c>
      <c r="Q309" s="7">
        <f>IF(Overall!O311&lt;&gt;"",DATEVALUE(MID(Overall!O311, FIND(",", Overall!O311) + 2, FIND(" ", Overall!O311) - FIND(",", Overall!O311) - 1) &amp; " " &amp; MID(Overall!O311, FIND(" ", Overall!O311) + 1, FIND(",", Overall!O311, FIND(" ", Overall!O311)) - FIND(" ", Overall!O311) - 1) &amp; ", " &amp; MID(Overall!O311, FIND(",", Overall!O311, FIND(",",Overall!O311) + 1) + 2, LEN(Overall!O311))),"")</f>
        <v>44510</v>
      </c>
      <c r="R309" s="5">
        <f t="shared" si="8"/>
        <v>1</v>
      </c>
      <c r="S309" s="10" t="str">
        <f>IF(Overall!$A311&lt;&gt;"",IF(AND(MONTH($N309) &lt;= 1, MONTH($O309) &gt;= 1), IF($R309 &lt;&gt; "", $H309/$R309, ""), ""),"")</f>
        <v/>
      </c>
      <c r="T309" s="10" t="str">
        <f>IF(Overall!$A311&lt;&gt;"",IF(AND(MONTH($N309) &lt;= 2, MONTH($O309) &gt;= 2), IF($R309 &lt;&gt; "", $H309/$R309, ""), ""),"")</f>
        <v/>
      </c>
      <c r="U309" s="10" t="str">
        <f>IF(Overall!$A311&lt;&gt;"",IF(AND(MONTH($N309) &lt;= 3, MONTH($O309) &gt;= 3), IF($R309 &lt;&gt; "", $H309/$R309, ""), ""),"")</f>
        <v/>
      </c>
      <c r="V309" s="10" t="str">
        <f>IF(Overall!$A311&lt;&gt;"",IF(AND(MONTH($N309) &lt;= 4, MONTH($O309) &gt;= 4), IF($R309 &lt;&gt; "", $H309/$R309, ""), ""),"")</f>
        <v/>
      </c>
      <c r="W309" s="10" t="str">
        <f>IF(Overall!$A311&lt;&gt;"",IF(AND(MONTH($N309) &lt;= 5, MONTH($O309) &gt;= 5), IF($R309 &lt;&gt; "", $H309/$R309, ""), ""),"")</f>
        <v/>
      </c>
      <c r="X309" s="10" t="str">
        <f>IF(Overall!$A311&lt;&gt;"",IF(AND(MONTH($N309) &lt;= 6, MONTH($O309) &gt;= 6), IF($R309 &lt;&gt; "", $H309/$R309, ""), ""),"")</f>
        <v/>
      </c>
      <c r="Y309" s="10" t="str">
        <f>IF(Overall!$A311&lt;&gt;"",IF(AND(MONTH($N309) &lt;= 7, MONTH($O309) &gt;= 7 ), IF($R309 &lt;&gt; "", $H309/$R309, ""), ""),"")</f>
        <v/>
      </c>
      <c r="Z309" s="10" t="str">
        <f>IF(Overall!$A311&lt;&gt;"",IF(AND(MONTH($N309) &lt;= 8, MONTH($O309) &gt;= 8), IF($R309 &lt;&gt; "", $H309/$R309, ""), ""),"")</f>
        <v/>
      </c>
      <c r="AA309" s="10">
        <f>IF(Overall!$A311&lt;&gt;"",IF(AND(MONTH($N309) &lt;= 9, MONTH($O309) &gt;= 9), IF($R309 &lt;&gt; "", $H309/$R309, ""), ""),"")</f>
        <v>300000</v>
      </c>
      <c r="AB309" s="10" t="str">
        <f>IF(Overall!$A311&lt;&gt;"",IF(AND(MONTH($N309) &lt;= 10, MONTH($O309) &gt;= 10), IF($R309 &lt;&gt; "", $H309/$R309, ""), ""),"")</f>
        <v/>
      </c>
      <c r="AC309" s="10" t="str">
        <f>IF(Overall!$A311&lt;&gt;"",IF(AND(MONTH($N309) &lt;= 11, MONTH($O309) &gt;= 11), IF($R309 &lt;&gt; "", $H309/$R309, ""), ""),"")</f>
        <v/>
      </c>
      <c r="AD309" s="10" t="str">
        <f>IF(Overall!$A311&lt;&gt;"",IF(AND(MONTH($N309) &lt;= 12, MONTH($O309) &gt;= 12), IF($R309 &lt;&gt; "", $H309/$R309, ""), ""),"")</f>
        <v/>
      </c>
      <c r="AF309" s="10" t="str">
        <f ca="1">IFERROR(IF(AND(NOW()&lt;= EOMONTH(DATE(YEAR($O309),1, 1), 0), Overall!$A311&lt;&gt;"", MONTH($N309) &lt;= 1, MONTH($O309) &gt;= 1), IF($R309 &lt;&gt; "", $H309/$R309, ""), ""), "")</f>
        <v/>
      </c>
      <c r="AG309" s="10" t="str">
        <f ca="1">IFERROR(IF(AND(NOW()&lt;= EOMONTH(DATE(YEAR($O309),2, 1), 0), Overall!$A311&lt;&gt;"", MONTH($N309) &lt;= 2, MONTH($O309) &gt;= 2), IF($R309 &lt;&gt; "", $H309/$R309, ""), ""), "")</f>
        <v/>
      </c>
      <c r="AH309" s="10" t="str">
        <f ca="1">IFERROR(IF(AND(NOW()&lt;= EOMONTH(DATE(YEAR($O309),3, 1), 0), Overall!$A311&lt;&gt;"", MONTH($N309) &lt;= 3, MONTH($O309) &gt;= 3), IF($R309 &lt;&gt; "", $H309/$R309, ""), ""), "")</f>
        <v/>
      </c>
      <c r="AI309" s="10" t="str">
        <f ca="1">IFERROR(IF(AND(NOW()&lt;= EOMONTH(DATE(YEAR($O309),4, 1), 0), Overall!$A311&lt;&gt;"", MONTH($N309) &lt;= 4, MONTH($O309) &gt;= 4), IF($R309 &lt;&gt; "", $H309/$R309, ""), ""), "")</f>
        <v/>
      </c>
      <c r="AJ309" s="10" t="str">
        <f ca="1">IFERROR(IF(AND(NOW()&lt;= EOMONTH(DATE(YEAR($O309),5, 1), 0), Overall!$A311&lt;&gt;"", MONTH($N309) &lt;= 5, MONTH($O309) &gt;= 5), IF($R309 &lt;&gt; "", $H309/$R309, ""), ""), "")</f>
        <v/>
      </c>
      <c r="AK309" s="10" t="str">
        <f ca="1">IFERROR(IF(AND(NOW()&lt;= EOMONTH(DATE(YEAR($O309),6, 1), 0), Overall!$A311&lt;&gt;"", MONTH($N309) &lt;= 6, MONTH($O309) &gt;= 6), IF($R309 &lt;&gt; "", $H309/$R309, ""), ""), "")</f>
        <v/>
      </c>
      <c r="AL309" s="10" t="str">
        <f ca="1">IFERROR(IF(AND(NOW()&lt;= EOMONTH(DATE(YEAR($O309),7, 1), 0), Overall!$A311&lt;&gt;"", MONTH($N309) &lt;= 7, MONTH($O309) &gt;= 7), IF($R309 &lt;&gt; "", $H309/$R309, ""), ""), "")</f>
        <v/>
      </c>
      <c r="AM309" s="10" t="str">
        <f ca="1">IFERROR(IF(AND(NOW()&lt;= EOMONTH(DATE(YEAR($O309),8, 1), 0), Overall!$A311&lt;&gt;"", MONTH($N309) &lt;= 8, MONTH($O309) &gt;= 8), IF($R309 &lt;&gt; "", $H309/$R309, ""), ""), "")</f>
        <v/>
      </c>
      <c r="AN309" s="10" t="str">
        <f ca="1">IFERROR(IF(AND(NOW()&lt;= EOMONTH(DATE(YEAR($O309),9, 1), 0), Overall!$A311&lt;&gt;"", MONTH($N309) &lt;= 9, MONTH($O309) &gt;= 9), IF($R309 &lt;&gt; "", $H309/$R309, ""), ""), "")</f>
        <v/>
      </c>
      <c r="AO309" s="10" t="str">
        <f ca="1">IFERROR(IF(AND(NOW()&lt;= EOMONTH(DATE(YEAR($O309),10, 1), 0), Overall!$A311&lt;&gt;"", MONTH($N309) &lt;= 10, MONTH($O309) &gt;= 10), IF($R309 &lt;&gt; "", $H309/$R309, ""), ""), "")</f>
        <v/>
      </c>
      <c r="AP309" s="10" t="str">
        <f ca="1">IFERROR(IF(AND(NOW()&lt;= EOMONTH(DATE(YEAR($O309),11, 1), 0), Overall!$A311&lt;&gt;"", MONTH($N309) &lt;=11, MONTH($O309) &gt;= 11), IF($R309 &lt;&gt; "", $H309/$R309, ""), ""), "")</f>
        <v/>
      </c>
      <c r="AQ309" s="10" t="str">
        <f ca="1">IFERROR(IF(AND(NOW()&lt;= EOMONTH(DATE(YEAR($O309),12, 1), 0), Overall!$A311&lt;&gt;"", MONTH($N309) &lt;= 12, MONTH($O309) &gt;= 12), IF($R309 &lt;&gt; "", $H309/$R309, ""), ""), "")</f>
        <v/>
      </c>
      <c r="AR309" s="16">
        <f t="shared" ca="1" si="9"/>
        <v>0</v>
      </c>
    </row>
    <row r="310" spans="1:44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6">
        <f>IF(Overall!F312&lt;&gt;"",VALUE(Overall!F312),"")</f>
        <v>300000</v>
      </c>
      <c r="I310" s="6">
        <f>IF(Overall!G312&lt;&gt;"",VALUE(Overall!G312),"")</f>
        <v>63</v>
      </c>
      <c r="J310" s="6">
        <f>IF(Overall!H312&lt;&gt;"",VALUE(Overall!H312),"")</f>
        <v>39</v>
      </c>
      <c r="K310" s="6">
        <f>IF(Overall!I312&lt;&gt;"",VALUE(Overall!I312),"")</f>
        <v>4.5</v>
      </c>
      <c r="L310" s="6">
        <f>IF(Overall!J312&lt;&gt;"",VALUE(Overall!J312),"")</f>
        <v>0.53</v>
      </c>
      <c r="M310" s="6">
        <f>IF(Overall!K312&lt;&gt;"",VALUE(Overall!K312),"")</f>
        <v>3.97</v>
      </c>
      <c r="N310" s="7">
        <f>IF(Overall!L312&lt;&gt;"",DATEVALUE(MID(Overall!L312, FIND(",", Overall!L312) + 2, FIND(" ", Overall!L312) - FIND(",", Overall!L312) - 1) &amp; " " &amp; MID(Overall!L312, FIND(" ", Overall!L312) + 1, FIND(",", Overall!L312, FIND(" ", Overall!L312)) - FIND(" ", Overall!L312) - 1) &amp; ", " &amp; MID(Overall!L312, FIND(",", Overall!L312, FIND(",",Overall!L312) + 1) + 2, LEN(Overall!L312))),"")</f>
        <v>44774</v>
      </c>
      <c r="O310" s="7">
        <f>IF(Overall!M312&lt;&gt;"",DATEVALUE(MID(Overall!M312, FIND(",", Overall!M312) + 2, FIND(" ", Overall!M312) - FIND(",", Overall!M312) - 1) &amp; " " &amp; MID(Overall!M312, FIND(" ", Overall!M312) + 1, FIND(",", Overall!M312, FIND(" ", Overall!M312)) - FIND(" ", Overall!M312) - 1) &amp; ", " &amp; MID(Overall!M312, FIND(",", Overall!M312, FIND(",",Overall!M312) + 1) + 2, LEN(Overall!M312))),"")</f>
        <v>44804</v>
      </c>
      <c r="P310" s="7">
        <f>IF(Overall!N312&lt;&gt;"",DATEVALUE(MID(Overall!N312, FIND(",", Overall!N312) + 2, FIND(" ", Overall!N312) - FIND(",", Overall!N312) - 1) &amp; " " &amp; MID(Overall!N312, FIND(" ", Overall!N312) + 1, FIND(",", Overall!N312, FIND(" ", Overall!N312)) - FIND(" ", Overall!N312) - 1) &amp; ", " &amp; MID(Overall!N312, FIND(",", Overall!N312, FIND(",",Overall!N312) + 1) + 2, LEN(Overall!N312))),"")</f>
        <v>44536</v>
      </c>
      <c r="Q310" s="7">
        <f>IF(Overall!O312&lt;&gt;"",DATEVALUE(MID(Overall!O312, FIND(",", Overall!O312) + 2, FIND(" ", Overall!O312) - FIND(",", Overall!O312) - 1) &amp; " " &amp; MID(Overall!O312, FIND(" ", Overall!O312) + 1, FIND(",", Overall!O312, FIND(" ", Overall!O312)) - FIND(" ", Overall!O312) - 1) &amp; ", " &amp; MID(Overall!O312, FIND(",", Overall!O312, FIND(",",Overall!O312) + 1) + 2, LEN(Overall!O312))),"")</f>
        <v>44510</v>
      </c>
      <c r="R310" s="5">
        <f t="shared" si="8"/>
        <v>1</v>
      </c>
      <c r="S310" s="10" t="str">
        <f>IF(Overall!$A312&lt;&gt;"",IF(AND(MONTH($N310) &lt;= 1, MONTH($O310) &gt;= 1), IF($R310 &lt;&gt; "", $H310/$R310, ""), ""),"")</f>
        <v/>
      </c>
      <c r="T310" s="10" t="str">
        <f>IF(Overall!$A312&lt;&gt;"",IF(AND(MONTH($N310) &lt;= 2, MONTH($O310) &gt;= 2), IF($R310 &lt;&gt; "", $H310/$R310, ""), ""),"")</f>
        <v/>
      </c>
      <c r="U310" s="10" t="str">
        <f>IF(Overall!$A312&lt;&gt;"",IF(AND(MONTH($N310) &lt;= 3, MONTH($O310) &gt;= 3), IF($R310 &lt;&gt; "", $H310/$R310, ""), ""),"")</f>
        <v/>
      </c>
      <c r="V310" s="10" t="str">
        <f>IF(Overall!$A312&lt;&gt;"",IF(AND(MONTH($N310) &lt;= 4, MONTH($O310) &gt;= 4), IF($R310 &lt;&gt; "", $H310/$R310, ""), ""),"")</f>
        <v/>
      </c>
      <c r="W310" s="10" t="str">
        <f>IF(Overall!$A312&lt;&gt;"",IF(AND(MONTH($N310) &lt;= 5, MONTH($O310) &gt;= 5), IF($R310 &lt;&gt; "", $H310/$R310, ""), ""),"")</f>
        <v/>
      </c>
      <c r="X310" s="10" t="str">
        <f>IF(Overall!$A312&lt;&gt;"",IF(AND(MONTH($N310) &lt;= 6, MONTH($O310) &gt;= 6), IF($R310 &lt;&gt; "", $H310/$R310, ""), ""),"")</f>
        <v/>
      </c>
      <c r="Y310" s="10" t="str">
        <f>IF(Overall!$A312&lt;&gt;"",IF(AND(MONTH($N310) &lt;= 7, MONTH($O310) &gt;= 7 ), IF($R310 &lt;&gt; "", $H310/$R310, ""), ""),"")</f>
        <v/>
      </c>
      <c r="Z310" s="10">
        <f>IF(Overall!$A312&lt;&gt;"",IF(AND(MONTH($N310) &lt;= 8, MONTH($O310) &gt;= 8), IF($R310 &lt;&gt; "", $H310/$R310, ""), ""),"")</f>
        <v>300000</v>
      </c>
      <c r="AA310" s="10" t="str">
        <f>IF(Overall!$A312&lt;&gt;"",IF(AND(MONTH($N310) &lt;= 9, MONTH($O310) &gt;= 9), IF($R310 &lt;&gt; "", $H310/$R310, ""), ""),"")</f>
        <v/>
      </c>
      <c r="AB310" s="10" t="str">
        <f>IF(Overall!$A312&lt;&gt;"",IF(AND(MONTH($N310) &lt;= 10, MONTH($O310) &gt;= 10), IF($R310 &lt;&gt; "", $H310/$R310, ""), ""),"")</f>
        <v/>
      </c>
      <c r="AC310" s="10" t="str">
        <f>IF(Overall!$A312&lt;&gt;"",IF(AND(MONTH($N310) &lt;= 11, MONTH($O310) &gt;= 11), IF($R310 &lt;&gt; "", $H310/$R310, ""), ""),"")</f>
        <v/>
      </c>
      <c r="AD310" s="10" t="str">
        <f>IF(Overall!$A312&lt;&gt;"",IF(AND(MONTH($N310) &lt;= 12, MONTH($O310) &gt;= 12), IF($R310 &lt;&gt; "", $H310/$R310, ""), ""),"")</f>
        <v/>
      </c>
      <c r="AF310" s="10" t="str">
        <f ca="1">IFERROR(IF(AND(NOW()&lt;= EOMONTH(DATE(YEAR($O310),1, 1), 0), Overall!$A312&lt;&gt;"", MONTH($N310) &lt;= 1, MONTH($O310) &gt;= 1), IF($R310 &lt;&gt; "", $H310/$R310, ""), ""), "")</f>
        <v/>
      </c>
      <c r="AG310" s="10" t="str">
        <f ca="1">IFERROR(IF(AND(NOW()&lt;= EOMONTH(DATE(YEAR($O310),2, 1), 0), Overall!$A312&lt;&gt;"", MONTH($N310) &lt;= 2, MONTH($O310) &gt;= 2), IF($R310 &lt;&gt; "", $H310/$R310, ""), ""), "")</f>
        <v/>
      </c>
      <c r="AH310" s="10" t="str">
        <f ca="1">IFERROR(IF(AND(NOW()&lt;= EOMONTH(DATE(YEAR($O310),3, 1), 0), Overall!$A312&lt;&gt;"", MONTH($N310) &lt;= 3, MONTH($O310) &gt;= 3), IF($R310 &lt;&gt; "", $H310/$R310, ""), ""), "")</f>
        <v/>
      </c>
      <c r="AI310" s="10" t="str">
        <f ca="1">IFERROR(IF(AND(NOW()&lt;= EOMONTH(DATE(YEAR($O310),4, 1), 0), Overall!$A312&lt;&gt;"", MONTH($N310) &lt;= 4, MONTH($O310) &gt;= 4), IF($R310 &lt;&gt; "", $H310/$R310, ""), ""), "")</f>
        <v/>
      </c>
      <c r="AJ310" s="10" t="str">
        <f ca="1">IFERROR(IF(AND(NOW()&lt;= EOMONTH(DATE(YEAR($O310),5, 1), 0), Overall!$A312&lt;&gt;"", MONTH($N310) &lt;= 5, MONTH($O310) &gt;= 5), IF($R310 &lt;&gt; "", $H310/$R310, ""), ""), "")</f>
        <v/>
      </c>
      <c r="AK310" s="10" t="str">
        <f ca="1">IFERROR(IF(AND(NOW()&lt;= EOMONTH(DATE(YEAR($O310),6, 1), 0), Overall!$A312&lt;&gt;"", MONTH($N310) &lt;= 6, MONTH($O310) &gt;= 6), IF($R310 &lt;&gt; "", $H310/$R310, ""), ""), "")</f>
        <v/>
      </c>
      <c r="AL310" s="10" t="str">
        <f ca="1">IFERROR(IF(AND(NOW()&lt;= EOMONTH(DATE(YEAR($O310),7, 1), 0), Overall!$A312&lt;&gt;"", MONTH($N310) &lt;= 7, MONTH($O310) &gt;= 7), IF($R310 &lt;&gt; "", $H310/$R310, ""), ""), "")</f>
        <v/>
      </c>
      <c r="AM310" s="10" t="str">
        <f ca="1">IFERROR(IF(AND(NOW()&lt;= EOMONTH(DATE(YEAR($O310),8, 1), 0), Overall!$A312&lt;&gt;"", MONTH($N310) &lt;= 8, MONTH($O310) &gt;= 8), IF($R310 &lt;&gt; "", $H310/$R310, ""), ""), "")</f>
        <v/>
      </c>
      <c r="AN310" s="10" t="str">
        <f ca="1">IFERROR(IF(AND(NOW()&lt;= EOMONTH(DATE(YEAR($O310),9, 1), 0), Overall!$A312&lt;&gt;"", MONTH($N310) &lt;= 9, MONTH($O310) &gt;= 9), IF($R310 &lt;&gt; "", $H310/$R310, ""), ""), "")</f>
        <v/>
      </c>
      <c r="AO310" s="10" t="str">
        <f ca="1">IFERROR(IF(AND(NOW()&lt;= EOMONTH(DATE(YEAR($O310),10, 1), 0), Overall!$A312&lt;&gt;"", MONTH($N310) &lt;= 10, MONTH($O310) &gt;= 10), IF($R310 &lt;&gt; "", $H310/$R310, ""), ""), "")</f>
        <v/>
      </c>
      <c r="AP310" s="10" t="str">
        <f ca="1">IFERROR(IF(AND(NOW()&lt;= EOMONTH(DATE(YEAR($O310),11, 1), 0), Overall!$A312&lt;&gt;"", MONTH($N310) &lt;=11, MONTH($O310) &gt;= 11), IF($R310 &lt;&gt; "", $H310/$R310, ""), ""), "")</f>
        <v/>
      </c>
      <c r="AQ310" s="10" t="str">
        <f ca="1">IFERROR(IF(AND(NOW()&lt;= EOMONTH(DATE(YEAR($O310),12, 1), 0), Overall!$A312&lt;&gt;"", MONTH($N310) &lt;= 12, MONTH($O310) &gt;= 12), IF($R310 &lt;&gt; "", $H310/$R310, ""), ""), "")</f>
        <v/>
      </c>
      <c r="AR310" s="16">
        <f t="shared" ca="1" si="9"/>
        <v>0</v>
      </c>
    </row>
    <row r="311" spans="1:44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6">
        <f>IF(Overall!F313&lt;&gt;"",VALUE(Overall!F313),"")</f>
        <v>300000</v>
      </c>
      <c r="I311" s="6">
        <f>IF(Overall!G313&lt;&gt;"",VALUE(Overall!G313),"")</f>
        <v>62</v>
      </c>
      <c r="J311" s="6">
        <f>IF(Overall!H313&lt;&gt;"",VALUE(Overall!H313),"")</f>
        <v>40</v>
      </c>
      <c r="K311" s="6">
        <f>IF(Overall!I313&lt;&gt;"",VALUE(Overall!I313),"")</f>
        <v>4.7</v>
      </c>
      <c r="L311" s="6">
        <f>IF(Overall!J313&lt;&gt;"",VALUE(Overall!J313),"")</f>
        <v>0.79</v>
      </c>
      <c r="M311" s="6">
        <f>IF(Overall!K313&lt;&gt;"",VALUE(Overall!K313),"")</f>
        <v>3.91</v>
      </c>
      <c r="N311" s="7">
        <f>IF(Overall!L313&lt;&gt;"",DATEVALUE(MID(Overall!L313, FIND(",", Overall!L313) + 2, FIND(" ", Overall!L313) - FIND(",", Overall!L313) - 1) &amp; " " &amp; MID(Overall!L313, FIND(" ", Overall!L313) + 1, FIND(",", Overall!L313, FIND(" ", Overall!L313)) - FIND(" ", Overall!L313) - 1) &amp; ", " &amp; MID(Overall!L313, FIND(",", Overall!L313, FIND(",",Overall!L313) + 1) + 2, LEN(Overall!L313))),"")</f>
        <v>44805</v>
      </c>
      <c r="O311" s="7">
        <f>IF(Overall!M313&lt;&gt;"",DATEVALUE(MID(Overall!M313, FIND(",", Overall!M313) + 2, FIND(" ", Overall!M313) - FIND(",", Overall!M313) - 1) &amp; " " &amp; MID(Overall!M313, FIND(" ", Overall!M313) + 1, FIND(",", Overall!M313, FIND(" ", Overall!M313)) - FIND(" ", Overall!M313) - 1) &amp; ", " &amp; MID(Overall!M313, FIND(",", Overall!M313, FIND(",",Overall!M313) + 1) + 2, LEN(Overall!M313))),"")</f>
        <v>44834</v>
      </c>
      <c r="P311" s="7">
        <f>IF(Overall!N313&lt;&gt;"",DATEVALUE(MID(Overall!N313, FIND(",", Overall!N313) + 2, FIND(" ", Overall!N313) - FIND(",", Overall!N313) - 1) &amp; " " &amp; MID(Overall!N313, FIND(" ", Overall!N313) + 1, FIND(",", Overall!N313, FIND(" ", Overall!N313)) - FIND(" ", Overall!N313) - 1) &amp; ", " &amp; MID(Overall!N313, FIND(",", Overall!N313, FIND(",",Overall!N313) + 1) + 2, LEN(Overall!N313))),"")</f>
        <v>44536</v>
      </c>
      <c r="Q311" s="7">
        <f>IF(Overall!O313&lt;&gt;"",DATEVALUE(MID(Overall!O313, FIND(",", Overall!O313) + 2, FIND(" ", Overall!O313) - FIND(",", Overall!O313) - 1) &amp; " " &amp; MID(Overall!O313, FIND(" ", Overall!O313) + 1, FIND(",", Overall!O313, FIND(" ", Overall!O313)) - FIND(" ", Overall!O313) - 1) &amp; ", " &amp; MID(Overall!O313, FIND(",", Overall!O313, FIND(",",Overall!O313) + 1) + 2, LEN(Overall!O313))),"")</f>
        <v>44510</v>
      </c>
      <c r="R311" s="5">
        <f t="shared" si="8"/>
        <v>1</v>
      </c>
      <c r="S311" s="10" t="str">
        <f>IF(Overall!$A313&lt;&gt;"",IF(AND(MONTH($N311) &lt;= 1, MONTH($O311) &gt;= 1), IF($R311 &lt;&gt; "", $H311/$R311, ""), ""),"")</f>
        <v/>
      </c>
      <c r="T311" s="10" t="str">
        <f>IF(Overall!$A313&lt;&gt;"",IF(AND(MONTH($N311) &lt;= 2, MONTH($O311) &gt;= 2), IF($R311 &lt;&gt; "", $H311/$R311, ""), ""),"")</f>
        <v/>
      </c>
      <c r="U311" s="10" t="str">
        <f>IF(Overall!$A313&lt;&gt;"",IF(AND(MONTH($N311) &lt;= 3, MONTH($O311) &gt;= 3), IF($R311 &lt;&gt; "", $H311/$R311, ""), ""),"")</f>
        <v/>
      </c>
      <c r="V311" s="10" t="str">
        <f>IF(Overall!$A313&lt;&gt;"",IF(AND(MONTH($N311) &lt;= 4, MONTH($O311) &gt;= 4), IF($R311 &lt;&gt; "", $H311/$R311, ""), ""),"")</f>
        <v/>
      </c>
      <c r="W311" s="10" t="str">
        <f>IF(Overall!$A313&lt;&gt;"",IF(AND(MONTH($N311) &lt;= 5, MONTH($O311) &gt;= 5), IF($R311 &lt;&gt; "", $H311/$R311, ""), ""),"")</f>
        <v/>
      </c>
      <c r="X311" s="10" t="str">
        <f>IF(Overall!$A313&lt;&gt;"",IF(AND(MONTH($N311) &lt;= 6, MONTH($O311) &gt;= 6), IF($R311 &lt;&gt; "", $H311/$R311, ""), ""),"")</f>
        <v/>
      </c>
      <c r="Y311" s="10" t="str">
        <f>IF(Overall!$A313&lt;&gt;"",IF(AND(MONTH($N311) &lt;= 7, MONTH($O311) &gt;= 7 ), IF($R311 &lt;&gt; "", $H311/$R311, ""), ""),"")</f>
        <v/>
      </c>
      <c r="Z311" s="10" t="str">
        <f>IF(Overall!$A313&lt;&gt;"",IF(AND(MONTH($N311) &lt;= 8, MONTH($O311) &gt;= 8), IF($R311 &lt;&gt; "", $H311/$R311, ""), ""),"")</f>
        <v/>
      </c>
      <c r="AA311" s="10">
        <f>IF(Overall!$A313&lt;&gt;"",IF(AND(MONTH($N311) &lt;= 9, MONTH($O311) &gt;= 9), IF($R311 &lt;&gt; "", $H311/$R311, ""), ""),"")</f>
        <v>300000</v>
      </c>
      <c r="AB311" s="10" t="str">
        <f>IF(Overall!$A313&lt;&gt;"",IF(AND(MONTH($N311) &lt;= 10, MONTH($O311) &gt;= 10), IF($R311 &lt;&gt; "", $H311/$R311, ""), ""),"")</f>
        <v/>
      </c>
      <c r="AC311" s="10" t="str">
        <f>IF(Overall!$A313&lt;&gt;"",IF(AND(MONTH($N311) &lt;= 11, MONTH($O311) &gt;= 11), IF($R311 &lt;&gt; "", $H311/$R311, ""), ""),"")</f>
        <v/>
      </c>
      <c r="AD311" s="10" t="str">
        <f>IF(Overall!$A313&lt;&gt;"",IF(AND(MONTH($N311) &lt;= 12, MONTH($O311) &gt;= 12), IF($R311 &lt;&gt; "", $H311/$R311, ""), ""),"")</f>
        <v/>
      </c>
      <c r="AF311" s="10" t="str">
        <f ca="1">IFERROR(IF(AND(NOW()&lt;= EOMONTH(DATE(YEAR($O311),1, 1), 0), Overall!$A313&lt;&gt;"", MONTH($N311) &lt;= 1, MONTH($O311) &gt;= 1), IF($R311 &lt;&gt; "", $H311/$R311, ""), ""), "")</f>
        <v/>
      </c>
      <c r="AG311" s="10" t="str">
        <f ca="1">IFERROR(IF(AND(NOW()&lt;= EOMONTH(DATE(YEAR($O311),2, 1), 0), Overall!$A313&lt;&gt;"", MONTH($N311) &lt;= 2, MONTH($O311) &gt;= 2), IF($R311 &lt;&gt; "", $H311/$R311, ""), ""), "")</f>
        <v/>
      </c>
      <c r="AH311" s="10" t="str">
        <f ca="1">IFERROR(IF(AND(NOW()&lt;= EOMONTH(DATE(YEAR($O311),3, 1), 0), Overall!$A313&lt;&gt;"", MONTH($N311) &lt;= 3, MONTH($O311) &gt;= 3), IF($R311 &lt;&gt; "", $H311/$R311, ""), ""), "")</f>
        <v/>
      </c>
      <c r="AI311" s="10" t="str">
        <f ca="1">IFERROR(IF(AND(NOW()&lt;= EOMONTH(DATE(YEAR($O311),4, 1), 0), Overall!$A313&lt;&gt;"", MONTH($N311) &lt;= 4, MONTH($O311) &gt;= 4), IF($R311 &lt;&gt; "", $H311/$R311, ""), ""), "")</f>
        <v/>
      </c>
      <c r="AJ311" s="10" t="str">
        <f ca="1">IFERROR(IF(AND(NOW()&lt;= EOMONTH(DATE(YEAR($O311),5, 1), 0), Overall!$A313&lt;&gt;"", MONTH($N311) &lt;= 5, MONTH($O311) &gt;= 5), IF($R311 &lt;&gt; "", $H311/$R311, ""), ""), "")</f>
        <v/>
      </c>
      <c r="AK311" s="10" t="str">
        <f ca="1">IFERROR(IF(AND(NOW()&lt;= EOMONTH(DATE(YEAR($O311),6, 1), 0), Overall!$A313&lt;&gt;"", MONTH($N311) &lt;= 6, MONTH($O311) &gt;= 6), IF($R311 &lt;&gt; "", $H311/$R311, ""), ""), "")</f>
        <v/>
      </c>
      <c r="AL311" s="10" t="str">
        <f ca="1">IFERROR(IF(AND(NOW()&lt;= EOMONTH(DATE(YEAR($O311),7, 1), 0), Overall!$A313&lt;&gt;"", MONTH($N311) &lt;= 7, MONTH($O311) &gt;= 7), IF($R311 &lt;&gt; "", $H311/$R311, ""), ""), "")</f>
        <v/>
      </c>
      <c r="AM311" s="10" t="str">
        <f ca="1">IFERROR(IF(AND(NOW()&lt;= EOMONTH(DATE(YEAR($O311),8, 1), 0), Overall!$A313&lt;&gt;"", MONTH($N311) &lt;= 8, MONTH($O311) &gt;= 8), IF($R311 &lt;&gt; "", $H311/$R311, ""), ""), "")</f>
        <v/>
      </c>
      <c r="AN311" s="10" t="str">
        <f ca="1">IFERROR(IF(AND(NOW()&lt;= EOMONTH(DATE(YEAR($O311),9, 1), 0), Overall!$A313&lt;&gt;"", MONTH($N311) &lt;= 9, MONTH($O311) &gt;= 9), IF($R311 &lt;&gt; "", $H311/$R311, ""), ""), "")</f>
        <v/>
      </c>
      <c r="AO311" s="10" t="str">
        <f ca="1">IFERROR(IF(AND(NOW()&lt;= EOMONTH(DATE(YEAR($O311),10, 1), 0), Overall!$A313&lt;&gt;"", MONTH($N311) &lt;= 10, MONTH($O311) &gt;= 10), IF($R311 &lt;&gt; "", $H311/$R311, ""), ""), "")</f>
        <v/>
      </c>
      <c r="AP311" s="10" t="str">
        <f ca="1">IFERROR(IF(AND(NOW()&lt;= EOMONTH(DATE(YEAR($O311),11, 1), 0), Overall!$A313&lt;&gt;"", MONTH($N311) &lt;=11, MONTH($O311) &gt;= 11), IF($R311 &lt;&gt; "", $H311/$R311, ""), ""), "")</f>
        <v/>
      </c>
      <c r="AQ311" s="10" t="str">
        <f ca="1">IFERROR(IF(AND(NOW()&lt;= EOMONTH(DATE(YEAR($O311),12, 1), 0), Overall!$A313&lt;&gt;"", MONTH($N311) &lt;= 12, MONTH($O311) &gt;= 12), IF($R311 &lt;&gt; "", $H311/$R311, ""), ""), "")</f>
        <v/>
      </c>
      <c r="AR311" s="16">
        <f t="shared" ca="1" si="9"/>
        <v>0</v>
      </c>
    </row>
    <row r="312" spans="1:44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6">
        <f>IF(Overall!F314&lt;&gt;"",VALUE(Overall!F314),"")</f>
        <v>500000</v>
      </c>
      <c r="I312" s="6">
        <f>IF(Overall!G314&lt;&gt;"",VALUE(Overall!G314),"")</f>
        <v>62</v>
      </c>
      <c r="J312" s="6">
        <f>IF(Overall!H314&lt;&gt;"",VALUE(Overall!H314),"")</f>
        <v>40</v>
      </c>
      <c r="K312" s="6">
        <f>IF(Overall!I314&lt;&gt;"",VALUE(Overall!I314),"")</f>
        <v>4.59</v>
      </c>
      <c r="L312" s="6">
        <f>IF(Overall!J314&lt;&gt;"",VALUE(Overall!J314),"")</f>
        <v>0.7</v>
      </c>
      <c r="M312" s="6">
        <f>IF(Overall!K314&lt;&gt;"",VALUE(Overall!K314),"")</f>
        <v>3.89</v>
      </c>
      <c r="N312" s="7">
        <f>IF(Overall!L314&lt;&gt;"",DATEVALUE(MID(Overall!L314, FIND(",", Overall!L314) + 2, FIND(" ", Overall!L314) - FIND(",", Overall!L314) - 1) &amp; " " &amp; MID(Overall!L314, FIND(" ", Overall!L314) + 1, FIND(",", Overall!L314, FIND(" ", Overall!L314)) - FIND(" ", Overall!L314) - 1) &amp; ", " &amp; MID(Overall!L314, FIND(",", Overall!L314, FIND(",",Overall!L314) + 1) + 2, LEN(Overall!L314))),"")</f>
        <v>44774</v>
      </c>
      <c r="O312" s="7">
        <f>IF(Overall!M314&lt;&gt;"",DATEVALUE(MID(Overall!M314, FIND(",", Overall!M314) + 2, FIND(" ", Overall!M314) - FIND(",", Overall!M314) - 1) &amp; " " &amp; MID(Overall!M314, FIND(" ", Overall!M314) + 1, FIND(",", Overall!M314, FIND(" ", Overall!M314)) - FIND(" ", Overall!M314) - 1) &amp; ", " &amp; MID(Overall!M314, FIND(",", Overall!M314, FIND(",",Overall!M314) + 1) + 2, LEN(Overall!M314))),"")</f>
        <v>44804</v>
      </c>
      <c r="P312" s="7">
        <f>IF(Overall!N314&lt;&gt;"",DATEVALUE(MID(Overall!N314, FIND(",", Overall!N314) + 2, FIND(" ", Overall!N314) - FIND(",", Overall!N314) - 1) &amp; " " &amp; MID(Overall!N314, FIND(" ", Overall!N314) + 1, FIND(",", Overall!N314, FIND(" ", Overall!N314)) - FIND(" ", Overall!N314) - 1) &amp; ", " &amp; MID(Overall!N314, FIND(",", Overall!N314, FIND(",",Overall!N314) + 1) + 2, LEN(Overall!N314))),"")</f>
        <v>44537</v>
      </c>
      <c r="Q312" s="7">
        <f>IF(Overall!O314&lt;&gt;"",DATEVALUE(MID(Overall!O314, FIND(",", Overall!O314) + 2, FIND(" ", Overall!O314) - FIND(",", Overall!O314) - 1) &amp; " " &amp; MID(Overall!O314, FIND(" ", Overall!O314) + 1, FIND(",", Overall!O314, FIND(" ", Overall!O314)) - FIND(" ", Overall!O314) - 1) &amp; ", " &amp; MID(Overall!O314, FIND(",", Overall!O314, FIND(",",Overall!O314) + 1) + 2, LEN(Overall!O314))),"")</f>
        <v>44511</v>
      </c>
      <c r="R312" s="5">
        <f t="shared" si="8"/>
        <v>1</v>
      </c>
      <c r="S312" s="10" t="str">
        <f>IF(Overall!$A314&lt;&gt;"",IF(AND(MONTH($N312) &lt;= 1, MONTH($O312) &gt;= 1), IF($R312 &lt;&gt; "", $H312/$R312, ""), ""),"")</f>
        <v/>
      </c>
      <c r="T312" s="10" t="str">
        <f>IF(Overall!$A314&lt;&gt;"",IF(AND(MONTH($N312) &lt;= 2, MONTH($O312) &gt;= 2), IF($R312 &lt;&gt; "", $H312/$R312, ""), ""),"")</f>
        <v/>
      </c>
      <c r="U312" s="10" t="str">
        <f>IF(Overall!$A314&lt;&gt;"",IF(AND(MONTH($N312) &lt;= 3, MONTH($O312) &gt;= 3), IF($R312 &lt;&gt; "", $H312/$R312, ""), ""),"")</f>
        <v/>
      </c>
      <c r="V312" s="10" t="str">
        <f>IF(Overall!$A314&lt;&gt;"",IF(AND(MONTH($N312) &lt;= 4, MONTH($O312) &gt;= 4), IF($R312 &lt;&gt; "", $H312/$R312, ""), ""),"")</f>
        <v/>
      </c>
      <c r="W312" s="10" t="str">
        <f>IF(Overall!$A314&lt;&gt;"",IF(AND(MONTH($N312) &lt;= 5, MONTH($O312) &gt;= 5), IF($R312 &lt;&gt; "", $H312/$R312, ""), ""),"")</f>
        <v/>
      </c>
      <c r="X312" s="10" t="str">
        <f>IF(Overall!$A314&lt;&gt;"",IF(AND(MONTH($N312) &lt;= 6, MONTH($O312) &gt;= 6), IF($R312 &lt;&gt; "", $H312/$R312, ""), ""),"")</f>
        <v/>
      </c>
      <c r="Y312" s="10" t="str">
        <f>IF(Overall!$A314&lt;&gt;"",IF(AND(MONTH($N312) &lt;= 7, MONTH($O312) &gt;= 7 ), IF($R312 &lt;&gt; "", $H312/$R312, ""), ""),"")</f>
        <v/>
      </c>
      <c r="Z312" s="10">
        <f>IF(Overall!$A314&lt;&gt;"",IF(AND(MONTH($N312) &lt;= 8, MONTH($O312) &gt;= 8), IF($R312 &lt;&gt; "", $H312/$R312, ""), ""),"")</f>
        <v>500000</v>
      </c>
      <c r="AA312" s="10" t="str">
        <f>IF(Overall!$A314&lt;&gt;"",IF(AND(MONTH($N312) &lt;= 9, MONTH($O312) &gt;= 9), IF($R312 &lt;&gt; "", $H312/$R312, ""), ""),"")</f>
        <v/>
      </c>
      <c r="AB312" s="10" t="str">
        <f>IF(Overall!$A314&lt;&gt;"",IF(AND(MONTH($N312) &lt;= 10, MONTH($O312) &gt;= 10), IF($R312 &lt;&gt; "", $H312/$R312, ""), ""),"")</f>
        <v/>
      </c>
      <c r="AC312" s="10" t="str">
        <f>IF(Overall!$A314&lt;&gt;"",IF(AND(MONTH($N312) &lt;= 11, MONTH($O312) &gt;= 11), IF($R312 &lt;&gt; "", $H312/$R312, ""), ""),"")</f>
        <v/>
      </c>
      <c r="AD312" s="10" t="str">
        <f>IF(Overall!$A314&lt;&gt;"",IF(AND(MONTH($N312) &lt;= 12, MONTH($O312) &gt;= 12), IF($R312 &lt;&gt; "", $H312/$R312, ""), ""),"")</f>
        <v/>
      </c>
      <c r="AF312" s="10" t="str">
        <f ca="1">IFERROR(IF(AND(NOW()&lt;= EOMONTH(DATE(YEAR($O312),1, 1), 0), Overall!$A314&lt;&gt;"", MONTH($N312) &lt;= 1, MONTH($O312) &gt;= 1), IF($R312 &lt;&gt; "", $H312/$R312, ""), ""), "")</f>
        <v/>
      </c>
      <c r="AG312" s="10" t="str">
        <f ca="1">IFERROR(IF(AND(NOW()&lt;= EOMONTH(DATE(YEAR($O312),2, 1), 0), Overall!$A314&lt;&gt;"", MONTH($N312) &lt;= 2, MONTH($O312) &gt;= 2), IF($R312 &lt;&gt; "", $H312/$R312, ""), ""), "")</f>
        <v/>
      </c>
      <c r="AH312" s="10" t="str">
        <f ca="1">IFERROR(IF(AND(NOW()&lt;= EOMONTH(DATE(YEAR($O312),3, 1), 0), Overall!$A314&lt;&gt;"", MONTH($N312) &lt;= 3, MONTH($O312) &gt;= 3), IF($R312 &lt;&gt; "", $H312/$R312, ""), ""), "")</f>
        <v/>
      </c>
      <c r="AI312" s="10" t="str">
        <f ca="1">IFERROR(IF(AND(NOW()&lt;= EOMONTH(DATE(YEAR($O312),4, 1), 0), Overall!$A314&lt;&gt;"", MONTH($N312) &lt;= 4, MONTH($O312) &gt;= 4), IF($R312 &lt;&gt; "", $H312/$R312, ""), ""), "")</f>
        <v/>
      </c>
      <c r="AJ312" s="10" t="str">
        <f ca="1">IFERROR(IF(AND(NOW()&lt;= EOMONTH(DATE(YEAR($O312),5, 1), 0), Overall!$A314&lt;&gt;"", MONTH($N312) &lt;= 5, MONTH($O312) &gt;= 5), IF($R312 &lt;&gt; "", $H312/$R312, ""), ""), "")</f>
        <v/>
      </c>
      <c r="AK312" s="10" t="str">
        <f ca="1">IFERROR(IF(AND(NOW()&lt;= EOMONTH(DATE(YEAR($O312),6, 1), 0), Overall!$A314&lt;&gt;"", MONTH($N312) &lt;= 6, MONTH($O312) &gt;= 6), IF($R312 &lt;&gt; "", $H312/$R312, ""), ""), "")</f>
        <v/>
      </c>
      <c r="AL312" s="10" t="str">
        <f ca="1">IFERROR(IF(AND(NOW()&lt;= EOMONTH(DATE(YEAR($O312),7, 1), 0), Overall!$A314&lt;&gt;"", MONTH($N312) &lt;= 7, MONTH($O312) &gt;= 7), IF($R312 &lt;&gt; "", $H312/$R312, ""), ""), "")</f>
        <v/>
      </c>
      <c r="AM312" s="10" t="str">
        <f ca="1">IFERROR(IF(AND(NOW()&lt;= EOMONTH(DATE(YEAR($O312),8, 1), 0), Overall!$A314&lt;&gt;"", MONTH($N312) &lt;= 8, MONTH($O312) &gt;= 8), IF($R312 &lt;&gt; "", $H312/$R312, ""), ""), "")</f>
        <v/>
      </c>
      <c r="AN312" s="10" t="str">
        <f ca="1">IFERROR(IF(AND(NOW()&lt;= EOMONTH(DATE(YEAR($O312),9, 1), 0), Overall!$A314&lt;&gt;"", MONTH($N312) &lt;= 9, MONTH($O312) &gt;= 9), IF($R312 &lt;&gt; "", $H312/$R312, ""), ""), "")</f>
        <v/>
      </c>
      <c r="AO312" s="10" t="str">
        <f ca="1">IFERROR(IF(AND(NOW()&lt;= EOMONTH(DATE(YEAR($O312),10, 1), 0), Overall!$A314&lt;&gt;"", MONTH($N312) &lt;= 10, MONTH($O312) &gt;= 10), IF($R312 &lt;&gt; "", $H312/$R312, ""), ""), "")</f>
        <v/>
      </c>
      <c r="AP312" s="10" t="str">
        <f ca="1">IFERROR(IF(AND(NOW()&lt;= EOMONTH(DATE(YEAR($O312),11, 1), 0), Overall!$A314&lt;&gt;"", MONTH($N312) &lt;=11, MONTH($O312) &gt;= 11), IF($R312 &lt;&gt; "", $H312/$R312, ""), ""), "")</f>
        <v/>
      </c>
      <c r="AQ312" s="10" t="str">
        <f ca="1">IFERROR(IF(AND(NOW()&lt;= EOMONTH(DATE(YEAR($O312),12, 1), 0), Overall!$A314&lt;&gt;"", MONTH($N312) &lt;= 12, MONTH($O312) &gt;= 12), IF($R312 &lt;&gt; "", $H312/$R312, ""), ""), "")</f>
        <v/>
      </c>
      <c r="AR312" s="16">
        <f t="shared" ca="1" si="9"/>
        <v>0</v>
      </c>
    </row>
    <row r="313" spans="1:44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6">
        <f>IF(Overall!F315&lt;&gt;"",VALUE(Overall!F315),"")</f>
        <v>500000</v>
      </c>
      <c r="I313" s="6">
        <f>IF(Overall!G315&lt;&gt;"",VALUE(Overall!G315),"")</f>
        <v>62</v>
      </c>
      <c r="J313" s="6">
        <f>IF(Overall!H315&lt;&gt;"",VALUE(Overall!H315),"")</f>
        <v>39</v>
      </c>
      <c r="K313" s="6">
        <f>IF(Overall!I315&lt;&gt;"",VALUE(Overall!I315),"")</f>
        <v>4.5599999999999996</v>
      </c>
      <c r="L313" s="6">
        <f>IF(Overall!J315&lt;&gt;"",VALUE(Overall!J315),"")</f>
        <v>0.59</v>
      </c>
      <c r="M313" s="6">
        <f>IF(Overall!K315&lt;&gt;"",VALUE(Overall!K315),"")</f>
        <v>3.97</v>
      </c>
      <c r="N313" s="7">
        <f>IF(Overall!L315&lt;&gt;"",DATEVALUE(MID(Overall!L315, FIND(",", Overall!L315) + 2, FIND(" ", Overall!L315) - FIND(",", Overall!L315) - 1) &amp; " " &amp; MID(Overall!L315, FIND(" ", Overall!L315) + 1, FIND(",", Overall!L315, FIND(" ", Overall!L315)) - FIND(" ", Overall!L315) - 1) &amp; ", " &amp; MID(Overall!L315, FIND(",", Overall!L315, FIND(",",Overall!L315) + 1) + 2, LEN(Overall!L315))),"")</f>
        <v>44774</v>
      </c>
      <c r="O313" s="7">
        <f>IF(Overall!M315&lt;&gt;"",DATEVALUE(MID(Overall!M315, FIND(",", Overall!M315) + 2, FIND(" ", Overall!M315) - FIND(",", Overall!M315) - 1) &amp; " " &amp; MID(Overall!M315, FIND(" ", Overall!M315) + 1, FIND(",", Overall!M315, FIND(" ", Overall!M315)) - FIND(" ", Overall!M315) - 1) &amp; ", " &amp; MID(Overall!M315, FIND(",", Overall!M315, FIND(",",Overall!M315) + 1) + 2, LEN(Overall!M315))),"")</f>
        <v>44804</v>
      </c>
      <c r="P313" s="7">
        <f>IF(Overall!N315&lt;&gt;"",DATEVALUE(MID(Overall!N315, FIND(",", Overall!N315) + 2, FIND(" ", Overall!N315) - FIND(",", Overall!N315) - 1) &amp; " " &amp; MID(Overall!N315, FIND(" ", Overall!N315) + 1, FIND(",", Overall!N315, FIND(" ", Overall!N315)) - FIND(" ", Overall!N315) - 1) &amp; ", " &amp; MID(Overall!N315, FIND(",", Overall!N315, FIND(",",Overall!N315) + 1) + 2, LEN(Overall!N315))),"")</f>
        <v>44537</v>
      </c>
      <c r="Q313" s="7">
        <f>IF(Overall!O315&lt;&gt;"",DATEVALUE(MID(Overall!O315, FIND(",", Overall!O315) + 2, FIND(" ", Overall!O315) - FIND(",", Overall!O315) - 1) &amp; " " &amp; MID(Overall!O315, FIND(" ", Overall!O315) + 1, FIND(",", Overall!O315, FIND(" ", Overall!O315)) - FIND(" ", Overall!O315) - 1) &amp; ", " &amp; MID(Overall!O315, FIND(",", Overall!O315, FIND(",",Overall!O315) + 1) + 2, LEN(Overall!O315))),"")</f>
        <v>44511</v>
      </c>
      <c r="R313" s="5">
        <f t="shared" si="8"/>
        <v>1</v>
      </c>
      <c r="S313" s="10" t="str">
        <f>IF(Overall!$A315&lt;&gt;"",IF(AND(MONTH($N313) &lt;= 1, MONTH($O313) &gt;= 1), IF($R313 &lt;&gt; "", $H313/$R313, ""), ""),"")</f>
        <v/>
      </c>
      <c r="T313" s="10" t="str">
        <f>IF(Overall!$A315&lt;&gt;"",IF(AND(MONTH($N313) &lt;= 2, MONTH($O313) &gt;= 2), IF($R313 &lt;&gt; "", $H313/$R313, ""), ""),"")</f>
        <v/>
      </c>
      <c r="U313" s="10" t="str">
        <f>IF(Overall!$A315&lt;&gt;"",IF(AND(MONTH($N313) &lt;= 3, MONTH($O313) &gt;= 3), IF($R313 &lt;&gt; "", $H313/$R313, ""), ""),"")</f>
        <v/>
      </c>
      <c r="V313" s="10" t="str">
        <f>IF(Overall!$A315&lt;&gt;"",IF(AND(MONTH($N313) &lt;= 4, MONTH($O313) &gt;= 4), IF($R313 &lt;&gt; "", $H313/$R313, ""), ""),"")</f>
        <v/>
      </c>
      <c r="W313" s="10" t="str">
        <f>IF(Overall!$A315&lt;&gt;"",IF(AND(MONTH($N313) &lt;= 5, MONTH($O313) &gt;= 5), IF($R313 &lt;&gt; "", $H313/$R313, ""), ""),"")</f>
        <v/>
      </c>
      <c r="X313" s="10" t="str">
        <f>IF(Overall!$A315&lt;&gt;"",IF(AND(MONTH($N313) &lt;= 6, MONTH($O313) &gt;= 6), IF($R313 &lt;&gt; "", $H313/$R313, ""), ""),"")</f>
        <v/>
      </c>
      <c r="Y313" s="10" t="str">
        <f>IF(Overall!$A315&lt;&gt;"",IF(AND(MONTH($N313) &lt;= 7, MONTH($O313) &gt;= 7 ), IF($R313 &lt;&gt; "", $H313/$R313, ""), ""),"")</f>
        <v/>
      </c>
      <c r="Z313" s="10">
        <f>IF(Overall!$A315&lt;&gt;"",IF(AND(MONTH($N313) &lt;= 8, MONTH($O313) &gt;= 8), IF($R313 &lt;&gt; "", $H313/$R313, ""), ""),"")</f>
        <v>500000</v>
      </c>
      <c r="AA313" s="10" t="str">
        <f>IF(Overall!$A315&lt;&gt;"",IF(AND(MONTH($N313) &lt;= 9, MONTH($O313) &gt;= 9), IF($R313 &lt;&gt; "", $H313/$R313, ""), ""),"")</f>
        <v/>
      </c>
      <c r="AB313" s="10" t="str">
        <f>IF(Overall!$A315&lt;&gt;"",IF(AND(MONTH($N313) &lt;= 10, MONTH($O313) &gt;= 10), IF($R313 &lt;&gt; "", $H313/$R313, ""), ""),"")</f>
        <v/>
      </c>
      <c r="AC313" s="10" t="str">
        <f>IF(Overall!$A315&lt;&gt;"",IF(AND(MONTH($N313) &lt;= 11, MONTH($O313) &gt;= 11), IF($R313 &lt;&gt; "", $H313/$R313, ""), ""),"")</f>
        <v/>
      </c>
      <c r="AD313" s="10" t="str">
        <f>IF(Overall!$A315&lt;&gt;"",IF(AND(MONTH($N313) &lt;= 12, MONTH($O313) &gt;= 12), IF($R313 &lt;&gt; "", $H313/$R313, ""), ""),"")</f>
        <v/>
      </c>
      <c r="AF313" s="10" t="str">
        <f ca="1">IFERROR(IF(AND(NOW()&lt;= EOMONTH(DATE(YEAR($O313),1, 1), 0), Overall!$A315&lt;&gt;"", MONTH($N313) &lt;= 1, MONTH($O313) &gt;= 1), IF($R313 &lt;&gt; "", $H313/$R313, ""), ""), "")</f>
        <v/>
      </c>
      <c r="AG313" s="10" t="str">
        <f ca="1">IFERROR(IF(AND(NOW()&lt;= EOMONTH(DATE(YEAR($O313),2, 1), 0), Overall!$A315&lt;&gt;"", MONTH($N313) &lt;= 2, MONTH($O313) &gt;= 2), IF($R313 &lt;&gt; "", $H313/$R313, ""), ""), "")</f>
        <v/>
      </c>
      <c r="AH313" s="10" t="str">
        <f ca="1">IFERROR(IF(AND(NOW()&lt;= EOMONTH(DATE(YEAR($O313),3, 1), 0), Overall!$A315&lt;&gt;"", MONTH($N313) &lt;= 3, MONTH($O313) &gt;= 3), IF($R313 &lt;&gt; "", $H313/$R313, ""), ""), "")</f>
        <v/>
      </c>
      <c r="AI313" s="10" t="str">
        <f ca="1">IFERROR(IF(AND(NOW()&lt;= EOMONTH(DATE(YEAR($O313),4, 1), 0), Overall!$A315&lt;&gt;"", MONTH($N313) &lt;= 4, MONTH($O313) &gt;= 4), IF($R313 &lt;&gt; "", $H313/$R313, ""), ""), "")</f>
        <v/>
      </c>
      <c r="AJ313" s="10" t="str">
        <f ca="1">IFERROR(IF(AND(NOW()&lt;= EOMONTH(DATE(YEAR($O313),5, 1), 0), Overall!$A315&lt;&gt;"", MONTH($N313) &lt;= 5, MONTH($O313) &gt;= 5), IF($R313 &lt;&gt; "", $H313/$R313, ""), ""), "")</f>
        <v/>
      </c>
      <c r="AK313" s="10" t="str">
        <f ca="1">IFERROR(IF(AND(NOW()&lt;= EOMONTH(DATE(YEAR($O313),6, 1), 0), Overall!$A315&lt;&gt;"", MONTH($N313) &lt;= 6, MONTH($O313) &gt;= 6), IF($R313 &lt;&gt; "", $H313/$R313, ""), ""), "")</f>
        <v/>
      </c>
      <c r="AL313" s="10" t="str">
        <f ca="1">IFERROR(IF(AND(NOW()&lt;= EOMONTH(DATE(YEAR($O313),7, 1), 0), Overall!$A315&lt;&gt;"", MONTH($N313) &lt;= 7, MONTH($O313) &gt;= 7), IF($R313 &lt;&gt; "", $H313/$R313, ""), ""), "")</f>
        <v/>
      </c>
      <c r="AM313" s="10" t="str">
        <f ca="1">IFERROR(IF(AND(NOW()&lt;= EOMONTH(DATE(YEAR($O313),8, 1), 0), Overall!$A315&lt;&gt;"", MONTH($N313) &lt;= 8, MONTH($O313) &gt;= 8), IF($R313 &lt;&gt; "", $H313/$R313, ""), ""), "")</f>
        <v/>
      </c>
      <c r="AN313" s="10" t="str">
        <f ca="1">IFERROR(IF(AND(NOW()&lt;= EOMONTH(DATE(YEAR($O313),9, 1), 0), Overall!$A315&lt;&gt;"", MONTH($N313) &lt;= 9, MONTH($O313) &gt;= 9), IF($R313 &lt;&gt; "", $H313/$R313, ""), ""), "")</f>
        <v/>
      </c>
      <c r="AO313" s="10" t="str">
        <f ca="1">IFERROR(IF(AND(NOW()&lt;= EOMONTH(DATE(YEAR($O313),10, 1), 0), Overall!$A315&lt;&gt;"", MONTH($N313) &lt;= 10, MONTH($O313) &gt;= 10), IF($R313 &lt;&gt; "", $H313/$R313, ""), ""), "")</f>
        <v/>
      </c>
      <c r="AP313" s="10" t="str">
        <f ca="1">IFERROR(IF(AND(NOW()&lt;= EOMONTH(DATE(YEAR($O313),11, 1), 0), Overall!$A315&lt;&gt;"", MONTH($N313) &lt;=11, MONTH($O313) &gt;= 11), IF($R313 &lt;&gt; "", $H313/$R313, ""), ""), "")</f>
        <v/>
      </c>
      <c r="AQ313" s="10" t="str">
        <f ca="1">IFERROR(IF(AND(NOW()&lt;= EOMONTH(DATE(YEAR($O313),12, 1), 0), Overall!$A315&lt;&gt;"", MONTH($N313) &lt;= 12, MONTH($O313) &gt;= 12), IF($R313 &lt;&gt; "", $H313/$R313, ""), ""), "")</f>
        <v/>
      </c>
      <c r="AR313" s="16">
        <f t="shared" ca="1" si="9"/>
        <v>0</v>
      </c>
    </row>
    <row r="314" spans="1:44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6">
        <f>IF(Overall!F316&lt;&gt;"",VALUE(Overall!F316),"")</f>
        <v>900000</v>
      </c>
      <c r="I314" s="6">
        <f>IF(Overall!G316&lt;&gt;"",VALUE(Overall!G316),"")</f>
        <v>63</v>
      </c>
      <c r="J314" s="6">
        <f>IF(Overall!H316&lt;&gt;"",VALUE(Overall!H316),"")</f>
        <v>40</v>
      </c>
      <c r="K314" s="6">
        <f>IF(Overall!I316&lt;&gt;"",VALUE(Overall!I316),"")</f>
        <v>4.76</v>
      </c>
      <c r="L314" s="6">
        <f>IF(Overall!J316&lt;&gt;"",VALUE(Overall!J316),"")</f>
        <v>0.7</v>
      </c>
      <c r="M314" s="6">
        <f>IF(Overall!K316&lt;&gt;"",VALUE(Overall!K316),"")</f>
        <v>4.0599999999999996</v>
      </c>
      <c r="N314" s="7">
        <f>IF(Overall!L316&lt;&gt;"",DATEVALUE(MID(Overall!L316, FIND(",", Overall!L316) + 2, FIND(" ", Overall!L316) - FIND(",", Overall!L316) - 1) &amp; " " &amp; MID(Overall!L316, FIND(" ", Overall!L316) + 1, FIND(",", Overall!L316, FIND(" ", Overall!L316)) - FIND(" ", Overall!L316) - 1) &amp; ", " &amp; MID(Overall!L316, FIND(",", Overall!L316, FIND(",",Overall!L316) + 1) + 2, LEN(Overall!L316))),"")</f>
        <v>44774</v>
      </c>
      <c r="O314" s="7">
        <f>IF(Overall!M316&lt;&gt;"",DATEVALUE(MID(Overall!M316, FIND(",", Overall!M316) + 2, FIND(" ", Overall!M316) - FIND(",", Overall!M316) - 1) &amp; " " &amp; MID(Overall!M316, FIND(" ", Overall!M316) + 1, FIND(",", Overall!M316, FIND(" ", Overall!M316)) - FIND(" ", Overall!M316) - 1) &amp; ", " &amp; MID(Overall!M316, FIND(",", Overall!M316, FIND(",",Overall!M316) + 1) + 2, LEN(Overall!M316))),"")</f>
        <v>44804</v>
      </c>
      <c r="P314" s="7">
        <f>IF(Overall!N316&lt;&gt;"",DATEVALUE(MID(Overall!N316, FIND(",", Overall!N316) + 2, FIND(" ", Overall!N316) - FIND(",", Overall!N316) - 1) &amp; " " &amp; MID(Overall!N316, FIND(" ", Overall!N316) + 1, FIND(",", Overall!N316, FIND(" ", Overall!N316)) - FIND(" ", Overall!N316) - 1) &amp; ", " &amp; MID(Overall!N316, FIND(",", Overall!N316, FIND(",",Overall!N316) + 1) + 2, LEN(Overall!N316))),"")</f>
        <v>44537</v>
      </c>
      <c r="Q314" s="7">
        <f>IF(Overall!O316&lt;&gt;"",DATEVALUE(MID(Overall!O316, FIND(",", Overall!O316) + 2, FIND(" ", Overall!O316) - FIND(",", Overall!O316) - 1) &amp; " " &amp; MID(Overall!O316, FIND(" ", Overall!O316) + 1, FIND(",", Overall!O316, FIND(" ", Overall!O316)) - FIND(" ", Overall!O316) - 1) &amp; ", " &amp; MID(Overall!O316, FIND(",", Overall!O316, FIND(",",Overall!O316) + 1) + 2, LEN(Overall!O316))),"")</f>
        <v>44511</v>
      </c>
      <c r="R314" s="5">
        <f t="shared" si="8"/>
        <v>1</v>
      </c>
      <c r="S314" s="10" t="str">
        <f>IF(Overall!$A316&lt;&gt;"",IF(AND(MONTH($N314) &lt;= 1, MONTH($O314) &gt;= 1), IF($R314 &lt;&gt; "", $H314/$R314, ""), ""),"")</f>
        <v/>
      </c>
      <c r="T314" s="10" t="str">
        <f>IF(Overall!$A316&lt;&gt;"",IF(AND(MONTH($N314) &lt;= 2, MONTH($O314) &gt;= 2), IF($R314 &lt;&gt; "", $H314/$R314, ""), ""),"")</f>
        <v/>
      </c>
      <c r="U314" s="10" t="str">
        <f>IF(Overall!$A316&lt;&gt;"",IF(AND(MONTH($N314) &lt;= 3, MONTH($O314) &gt;= 3), IF($R314 &lt;&gt; "", $H314/$R314, ""), ""),"")</f>
        <v/>
      </c>
      <c r="V314" s="10" t="str">
        <f>IF(Overall!$A316&lt;&gt;"",IF(AND(MONTH($N314) &lt;= 4, MONTH($O314) &gt;= 4), IF($R314 &lt;&gt; "", $H314/$R314, ""), ""),"")</f>
        <v/>
      </c>
      <c r="W314" s="10" t="str">
        <f>IF(Overall!$A316&lt;&gt;"",IF(AND(MONTH($N314) &lt;= 5, MONTH($O314) &gt;= 5), IF($R314 &lt;&gt; "", $H314/$R314, ""), ""),"")</f>
        <v/>
      </c>
      <c r="X314" s="10" t="str">
        <f>IF(Overall!$A316&lt;&gt;"",IF(AND(MONTH($N314) &lt;= 6, MONTH($O314) &gt;= 6), IF($R314 &lt;&gt; "", $H314/$R314, ""), ""),"")</f>
        <v/>
      </c>
      <c r="Y314" s="10" t="str">
        <f>IF(Overall!$A316&lt;&gt;"",IF(AND(MONTH($N314) &lt;= 7, MONTH($O314) &gt;= 7 ), IF($R314 &lt;&gt; "", $H314/$R314, ""), ""),"")</f>
        <v/>
      </c>
      <c r="Z314" s="10">
        <f>IF(Overall!$A316&lt;&gt;"",IF(AND(MONTH($N314) &lt;= 8, MONTH($O314) &gt;= 8), IF($R314 &lt;&gt; "", $H314/$R314, ""), ""),"")</f>
        <v>900000</v>
      </c>
      <c r="AA314" s="10" t="str">
        <f>IF(Overall!$A316&lt;&gt;"",IF(AND(MONTH($N314) &lt;= 9, MONTH($O314) &gt;= 9), IF($R314 &lt;&gt; "", $H314/$R314, ""), ""),"")</f>
        <v/>
      </c>
      <c r="AB314" s="10" t="str">
        <f>IF(Overall!$A316&lt;&gt;"",IF(AND(MONTH($N314) &lt;= 10, MONTH($O314) &gt;= 10), IF($R314 &lt;&gt; "", $H314/$R314, ""), ""),"")</f>
        <v/>
      </c>
      <c r="AC314" s="10" t="str">
        <f>IF(Overall!$A316&lt;&gt;"",IF(AND(MONTH($N314) &lt;= 11, MONTH($O314) &gt;= 11), IF($R314 &lt;&gt; "", $H314/$R314, ""), ""),"")</f>
        <v/>
      </c>
      <c r="AD314" s="10" t="str">
        <f>IF(Overall!$A316&lt;&gt;"",IF(AND(MONTH($N314) &lt;= 12, MONTH($O314) &gt;= 12), IF($R314 &lt;&gt; "", $H314/$R314, ""), ""),"")</f>
        <v/>
      </c>
      <c r="AF314" s="10" t="str">
        <f ca="1">IFERROR(IF(AND(NOW()&lt;= EOMONTH(DATE(YEAR($O314),1, 1), 0), Overall!$A316&lt;&gt;"", MONTH($N314) &lt;= 1, MONTH($O314) &gt;= 1), IF($R314 &lt;&gt; "", $H314/$R314, ""), ""), "")</f>
        <v/>
      </c>
      <c r="AG314" s="10" t="str">
        <f ca="1">IFERROR(IF(AND(NOW()&lt;= EOMONTH(DATE(YEAR($O314),2, 1), 0), Overall!$A316&lt;&gt;"", MONTH($N314) &lt;= 2, MONTH($O314) &gt;= 2), IF($R314 &lt;&gt; "", $H314/$R314, ""), ""), "")</f>
        <v/>
      </c>
      <c r="AH314" s="10" t="str">
        <f ca="1">IFERROR(IF(AND(NOW()&lt;= EOMONTH(DATE(YEAR($O314),3, 1), 0), Overall!$A316&lt;&gt;"", MONTH($N314) &lt;= 3, MONTH($O314) &gt;= 3), IF($R314 &lt;&gt; "", $H314/$R314, ""), ""), "")</f>
        <v/>
      </c>
      <c r="AI314" s="10" t="str">
        <f ca="1">IFERROR(IF(AND(NOW()&lt;= EOMONTH(DATE(YEAR($O314),4, 1), 0), Overall!$A316&lt;&gt;"", MONTH($N314) &lt;= 4, MONTH($O314) &gt;= 4), IF($R314 &lt;&gt; "", $H314/$R314, ""), ""), "")</f>
        <v/>
      </c>
      <c r="AJ314" s="10" t="str">
        <f ca="1">IFERROR(IF(AND(NOW()&lt;= EOMONTH(DATE(YEAR($O314),5, 1), 0), Overall!$A316&lt;&gt;"", MONTH($N314) &lt;= 5, MONTH($O314) &gt;= 5), IF($R314 &lt;&gt; "", $H314/$R314, ""), ""), "")</f>
        <v/>
      </c>
      <c r="AK314" s="10" t="str">
        <f ca="1">IFERROR(IF(AND(NOW()&lt;= EOMONTH(DATE(YEAR($O314),6, 1), 0), Overall!$A316&lt;&gt;"", MONTH($N314) &lt;= 6, MONTH($O314) &gt;= 6), IF($R314 &lt;&gt; "", $H314/$R314, ""), ""), "")</f>
        <v/>
      </c>
      <c r="AL314" s="10" t="str">
        <f ca="1">IFERROR(IF(AND(NOW()&lt;= EOMONTH(DATE(YEAR($O314),7, 1), 0), Overall!$A316&lt;&gt;"", MONTH($N314) &lt;= 7, MONTH($O314) &gt;= 7), IF($R314 &lt;&gt; "", $H314/$R314, ""), ""), "")</f>
        <v/>
      </c>
      <c r="AM314" s="10" t="str">
        <f ca="1">IFERROR(IF(AND(NOW()&lt;= EOMONTH(DATE(YEAR($O314),8, 1), 0), Overall!$A316&lt;&gt;"", MONTH($N314) &lt;= 8, MONTH($O314) &gt;= 8), IF($R314 &lt;&gt; "", $H314/$R314, ""), ""), "")</f>
        <v/>
      </c>
      <c r="AN314" s="10" t="str">
        <f ca="1">IFERROR(IF(AND(NOW()&lt;= EOMONTH(DATE(YEAR($O314),9, 1), 0), Overall!$A316&lt;&gt;"", MONTH($N314) &lt;= 9, MONTH($O314) &gt;= 9), IF($R314 &lt;&gt; "", $H314/$R314, ""), ""), "")</f>
        <v/>
      </c>
      <c r="AO314" s="10" t="str">
        <f ca="1">IFERROR(IF(AND(NOW()&lt;= EOMONTH(DATE(YEAR($O314),10, 1), 0), Overall!$A316&lt;&gt;"", MONTH($N314) &lt;= 10, MONTH($O314) &gt;= 10), IF($R314 &lt;&gt; "", $H314/$R314, ""), ""), "")</f>
        <v/>
      </c>
      <c r="AP314" s="10" t="str">
        <f ca="1">IFERROR(IF(AND(NOW()&lt;= EOMONTH(DATE(YEAR($O314),11, 1), 0), Overall!$A316&lt;&gt;"", MONTH($N314) &lt;=11, MONTH($O314) &gt;= 11), IF($R314 &lt;&gt; "", $H314/$R314, ""), ""), "")</f>
        <v/>
      </c>
      <c r="AQ314" s="10" t="str">
        <f ca="1">IFERROR(IF(AND(NOW()&lt;= EOMONTH(DATE(YEAR($O314),12, 1), 0), Overall!$A316&lt;&gt;"", MONTH($N314) &lt;= 12, MONTH($O314) &gt;= 12), IF($R314 &lt;&gt; "", $H314/$R314, ""), ""), "")</f>
        <v/>
      </c>
      <c r="AR314" s="16">
        <f t="shared" ca="1" si="9"/>
        <v>0</v>
      </c>
    </row>
    <row r="315" spans="1:44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6">
        <f>IF(Overall!F317&lt;&gt;"",VALUE(Overall!F317),"")</f>
        <v>300000</v>
      </c>
      <c r="I315" s="6">
        <f>IF(Overall!G317&lt;&gt;"",VALUE(Overall!G317),"")</f>
        <v>63</v>
      </c>
      <c r="J315" s="6">
        <f>IF(Overall!H317&lt;&gt;"",VALUE(Overall!H317),"")</f>
        <v>40</v>
      </c>
      <c r="K315" s="6">
        <f>IF(Overall!I317&lt;&gt;"",VALUE(Overall!I317),"")</f>
        <v>4.3600000000000003</v>
      </c>
      <c r="L315" s="6">
        <f>IF(Overall!J317&lt;&gt;"",VALUE(Overall!J317),"")</f>
        <v>0.56000000000000005</v>
      </c>
      <c r="M315" s="6">
        <f>IF(Overall!K317&lt;&gt;"",VALUE(Overall!K317),"")</f>
        <v>3.8</v>
      </c>
      <c r="N315" s="7">
        <f>IF(Overall!L317&lt;&gt;"",DATEVALUE(MID(Overall!L317, FIND(",", Overall!L317) + 2, FIND(" ", Overall!L317) - FIND(",", Overall!L317) - 1) &amp; " " &amp; MID(Overall!L317, FIND(" ", Overall!L317) + 1, FIND(",", Overall!L317, FIND(" ", Overall!L317)) - FIND(" ", Overall!L317) - 1) &amp; ", " &amp; MID(Overall!L317, FIND(",", Overall!L317, FIND(",",Overall!L317) + 1) + 2, LEN(Overall!L317))),"")</f>
        <v>44743</v>
      </c>
      <c r="O315" s="7">
        <f>IF(Overall!M317&lt;&gt;"",DATEVALUE(MID(Overall!M317, FIND(",", Overall!M317) + 2, FIND(" ", Overall!M317) - FIND(",", Overall!M317) - 1) &amp; " " &amp; MID(Overall!M317, FIND(" ", Overall!M317) + 1, FIND(",", Overall!M317, FIND(" ", Overall!M317)) - FIND(" ", Overall!M317) - 1) &amp; ", " &amp; MID(Overall!M317, FIND(",", Overall!M317, FIND(",",Overall!M317) + 1) + 2, LEN(Overall!M317))),"")</f>
        <v>44773</v>
      </c>
      <c r="P315" s="7">
        <f>IF(Overall!N317&lt;&gt;"",DATEVALUE(MID(Overall!N317, FIND(",", Overall!N317) + 2, FIND(" ", Overall!N317) - FIND(",", Overall!N317) - 1) &amp; " " &amp; MID(Overall!N317, FIND(" ", Overall!N317) + 1, FIND(",", Overall!N317, FIND(" ", Overall!N317)) - FIND(" ", Overall!N317) - 1) &amp; ", " &amp; MID(Overall!N317, FIND(",", Overall!N317, FIND(",",Overall!N317) + 1) + 2, LEN(Overall!N317))),"")</f>
        <v>44537</v>
      </c>
      <c r="Q315" s="7">
        <f>IF(Overall!O317&lt;&gt;"",DATEVALUE(MID(Overall!O317, FIND(",", Overall!O317) + 2, FIND(" ", Overall!O317) - FIND(",", Overall!O317) - 1) &amp; " " &amp; MID(Overall!O317, FIND(" ", Overall!O317) + 1, FIND(",", Overall!O317, FIND(" ", Overall!O317)) - FIND(" ", Overall!O317) - 1) &amp; ", " &amp; MID(Overall!O317, FIND(",", Overall!O317, FIND(",",Overall!O317) + 1) + 2, LEN(Overall!O317))),"")</f>
        <v>44511</v>
      </c>
      <c r="R315" s="5">
        <f t="shared" si="8"/>
        <v>1</v>
      </c>
      <c r="S315" s="10" t="str">
        <f>IF(Overall!$A317&lt;&gt;"",IF(AND(MONTH($N315) &lt;= 1, MONTH($O315) &gt;= 1), IF($R315 &lt;&gt; "", $H315/$R315, ""), ""),"")</f>
        <v/>
      </c>
      <c r="T315" s="10" t="str">
        <f>IF(Overall!$A317&lt;&gt;"",IF(AND(MONTH($N315) &lt;= 2, MONTH($O315) &gt;= 2), IF($R315 &lt;&gt; "", $H315/$R315, ""), ""),"")</f>
        <v/>
      </c>
      <c r="U315" s="10" t="str">
        <f>IF(Overall!$A317&lt;&gt;"",IF(AND(MONTH($N315) &lt;= 3, MONTH($O315) &gt;= 3), IF($R315 &lt;&gt; "", $H315/$R315, ""), ""),"")</f>
        <v/>
      </c>
      <c r="V315" s="10" t="str">
        <f>IF(Overall!$A317&lt;&gt;"",IF(AND(MONTH($N315) &lt;= 4, MONTH($O315) &gt;= 4), IF($R315 &lt;&gt; "", $H315/$R315, ""), ""),"")</f>
        <v/>
      </c>
      <c r="W315" s="10" t="str">
        <f>IF(Overall!$A317&lt;&gt;"",IF(AND(MONTH($N315) &lt;= 5, MONTH($O315) &gt;= 5), IF($R315 &lt;&gt; "", $H315/$R315, ""), ""),"")</f>
        <v/>
      </c>
      <c r="X315" s="10" t="str">
        <f>IF(Overall!$A317&lt;&gt;"",IF(AND(MONTH($N315) &lt;= 6, MONTH($O315) &gt;= 6), IF($R315 &lt;&gt; "", $H315/$R315, ""), ""),"")</f>
        <v/>
      </c>
      <c r="Y315" s="10">
        <f>IF(Overall!$A317&lt;&gt;"",IF(AND(MONTH($N315) &lt;= 7, MONTH($O315) &gt;= 7 ), IF($R315 &lt;&gt; "", $H315/$R315, ""), ""),"")</f>
        <v>300000</v>
      </c>
      <c r="Z315" s="10" t="str">
        <f>IF(Overall!$A317&lt;&gt;"",IF(AND(MONTH($N315) &lt;= 8, MONTH($O315) &gt;= 8), IF($R315 &lt;&gt; "", $H315/$R315, ""), ""),"")</f>
        <v/>
      </c>
      <c r="AA315" s="10" t="str">
        <f>IF(Overall!$A317&lt;&gt;"",IF(AND(MONTH($N315) &lt;= 9, MONTH($O315) &gt;= 9), IF($R315 &lt;&gt; "", $H315/$R315, ""), ""),"")</f>
        <v/>
      </c>
      <c r="AB315" s="10" t="str">
        <f>IF(Overall!$A317&lt;&gt;"",IF(AND(MONTH($N315) &lt;= 10, MONTH($O315) &gt;= 10), IF($R315 &lt;&gt; "", $H315/$R315, ""), ""),"")</f>
        <v/>
      </c>
      <c r="AC315" s="10" t="str">
        <f>IF(Overall!$A317&lt;&gt;"",IF(AND(MONTH($N315) &lt;= 11, MONTH($O315) &gt;= 11), IF($R315 &lt;&gt; "", $H315/$R315, ""), ""),"")</f>
        <v/>
      </c>
      <c r="AD315" s="10" t="str">
        <f>IF(Overall!$A317&lt;&gt;"",IF(AND(MONTH($N315) &lt;= 12, MONTH($O315) &gt;= 12), IF($R315 &lt;&gt; "", $H315/$R315, ""), ""),"")</f>
        <v/>
      </c>
      <c r="AF315" s="10" t="str">
        <f ca="1">IFERROR(IF(AND(NOW()&lt;= EOMONTH(DATE(YEAR($O315),1, 1), 0), Overall!$A317&lt;&gt;"", MONTH($N315) &lt;= 1, MONTH($O315) &gt;= 1), IF($R315 &lt;&gt; "", $H315/$R315, ""), ""), "")</f>
        <v/>
      </c>
      <c r="AG315" s="10" t="str">
        <f ca="1">IFERROR(IF(AND(NOW()&lt;= EOMONTH(DATE(YEAR($O315),2, 1), 0), Overall!$A317&lt;&gt;"", MONTH($N315) &lt;= 2, MONTH($O315) &gt;= 2), IF($R315 &lt;&gt; "", $H315/$R315, ""), ""), "")</f>
        <v/>
      </c>
      <c r="AH315" s="10" t="str">
        <f ca="1">IFERROR(IF(AND(NOW()&lt;= EOMONTH(DATE(YEAR($O315),3, 1), 0), Overall!$A317&lt;&gt;"", MONTH($N315) &lt;= 3, MONTH($O315) &gt;= 3), IF($R315 &lt;&gt; "", $H315/$R315, ""), ""), "")</f>
        <v/>
      </c>
      <c r="AI315" s="10" t="str">
        <f ca="1">IFERROR(IF(AND(NOW()&lt;= EOMONTH(DATE(YEAR($O315),4, 1), 0), Overall!$A317&lt;&gt;"", MONTH($N315) &lt;= 4, MONTH($O315) &gt;= 4), IF($R315 &lt;&gt; "", $H315/$R315, ""), ""), "")</f>
        <v/>
      </c>
      <c r="AJ315" s="10" t="str">
        <f ca="1">IFERROR(IF(AND(NOW()&lt;= EOMONTH(DATE(YEAR($O315),5, 1), 0), Overall!$A317&lt;&gt;"", MONTH($N315) &lt;= 5, MONTH($O315) &gt;= 5), IF($R315 &lt;&gt; "", $H315/$R315, ""), ""), "")</f>
        <v/>
      </c>
      <c r="AK315" s="10" t="str">
        <f ca="1">IFERROR(IF(AND(NOW()&lt;= EOMONTH(DATE(YEAR($O315),6, 1), 0), Overall!$A317&lt;&gt;"", MONTH($N315) &lt;= 6, MONTH($O315) &gt;= 6), IF($R315 &lt;&gt; "", $H315/$R315, ""), ""), "")</f>
        <v/>
      </c>
      <c r="AL315" s="10" t="str">
        <f ca="1">IFERROR(IF(AND(NOW()&lt;= EOMONTH(DATE(YEAR($O315),7, 1), 0), Overall!$A317&lt;&gt;"", MONTH($N315) &lt;= 7, MONTH($O315) &gt;= 7), IF($R315 &lt;&gt; "", $H315/$R315, ""), ""), "")</f>
        <v/>
      </c>
      <c r="AM315" s="10" t="str">
        <f ca="1">IFERROR(IF(AND(NOW()&lt;= EOMONTH(DATE(YEAR($O315),8, 1), 0), Overall!$A317&lt;&gt;"", MONTH($N315) &lt;= 8, MONTH($O315) &gt;= 8), IF($R315 &lt;&gt; "", $H315/$R315, ""), ""), "")</f>
        <v/>
      </c>
      <c r="AN315" s="10" t="str">
        <f ca="1">IFERROR(IF(AND(NOW()&lt;= EOMONTH(DATE(YEAR($O315),9, 1), 0), Overall!$A317&lt;&gt;"", MONTH($N315) &lt;= 9, MONTH($O315) &gt;= 9), IF($R315 &lt;&gt; "", $H315/$R315, ""), ""), "")</f>
        <v/>
      </c>
      <c r="AO315" s="10" t="str">
        <f ca="1">IFERROR(IF(AND(NOW()&lt;= EOMONTH(DATE(YEAR($O315),10, 1), 0), Overall!$A317&lt;&gt;"", MONTH($N315) &lt;= 10, MONTH($O315) &gt;= 10), IF($R315 &lt;&gt; "", $H315/$R315, ""), ""), "")</f>
        <v/>
      </c>
      <c r="AP315" s="10" t="str">
        <f ca="1">IFERROR(IF(AND(NOW()&lt;= EOMONTH(DATE(YEAR($O315),11, 1), 0), Overall!$A317&lt;&gt;"", MONTH($N315) &lt;=11, MONTH($O315) &gt;= 11), IF($R315 &lt;&gt; "", $H315/$R315, ""), ""), "")</f>
        <v/>
      </c>
      <c r="AQ315" s="10" t="str">
        <f ca="1">IFERROR(IF(AND(NOW()&lt;= EOMONTH(DATE(YEAR($O315),12, 1), 0), Overall!$A317&lt;&gt;"", MONTH($N315) &lt;= 12, MONTH($O315) &gt;= 12), IF($R315 &lt;&gt; "", $H315/$R315, ""), ""), "")</f>
        <v/>
      </c>
      <c r="AR315" s="16">
        <f t="shared" ca="1" si="9"/>
        <v>0</v>
      </c>
    </row>
    <row r="316" spans="1:44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6">
        <f>IF(Overall!F318&lt;&gt;"",VALUE(Overall!F318),"")</f>
        <v>750000</v>
      </c>
      <c r="I316" s="6">
        <f>IF(Overall!G318&lt;&gt;"",VALUE(Overall!G318),"")</f>
        <v>62</v>
      </c>
      <c r="J316" s="6">
        <f>IF(Overall!H318&lt;&gt;"",VALUE(Overall!H318),"")</f>
        <v>40</v>
      </c>
      <c r="K316" s="6">
        <f>IF(Overall!I318&lt;&gt;"",VALUE(Overall!I318),"")</f>
        <v>4.6500000000000004</v>
      </c>
      <c r="L316" s="6">
        <f>IF(Overall!J318&lt;&gt;"",VALUE(Overall!J318),"")</f>
        <v>0.7</v>
      </c>
      <c r="M316" s="6">
        <f>IF(Overall!K318&lt;&gt;"",VALUE(Overall!K318),"")</f>
        <v>3.95</v>
      </c>
      <c r="N316" s="7">
        <f>IF(Overall!L318&lt;&gt;"",DATEVALUE(MID(Overall!L318, FIND(",", Overall!L318) + 2, FIND(" ", Overall!L318) - FIND(",", Overall!L318) - 1) &amp; " " &amp; MID(Overall!L318, FIND(" ", Overall!L318) + 1, FIND(",", Overall!L318, FIND(" ", Overall!L318)) - FIND(" ", Overall!L318) - 1) &amp; ", " &amp; MID(Overall!L318, FIND(",", Overall!L318, FIND(",",Overall!L318) + 1) + 2, LEN(Overall!L318))),"")</f>
        <v>44743</v>
      </c>
      <c r="O316" s="7">
        <f>IF(Overall!M318&lt;&gt;"",DATEVALUE(MID(Overall!M318, FIND(",", Overall!M318) + 2, FIND(" ", Overall!M318) - FIND(",", Overall!M318) - 1) &amp; " " &amp; MID(Overall!M318, FIND(" ", Overall!M318) + 1, FIND(",", Overall!M318, FIND(" ", Overall!M318)) - FIND(" ", Overall!M318) - 1) &amp; ", " &amp; MID(Overall!M318, FIND(",", Overall!M318, FIND(",",Overall!M318) + 1) + 2, LEN(Overall!M318))),"")</f>
        <v>44834</v>
      </c>
      <c r="P316" s="7">
        <f>IF(Overall!N318&lt;&gt;"",DATEVALUE(MID(Overall!N318, FIND(",", Overall!N318) + 2, FIND(" ", Overall!N318) - FIND(",", Overall!N318) - 1) &amp; " " &amp; MID(Overall!N318, FIND(" ", Overall!N318) + 1, FIND(",", Overall!N318, FIND(" ", Overall!N318)) - FIND(" ", Overall!N318) - 1) &amp; ", " &amp; MID(Overall!N318, FIND(",", Overall!N318, FIND(",",Overall!N318) + 1) + 2, LEN(Overall!N318))),"")</f>
        <v>44538</v>
      </c>
      <c r="Q316" s="7">
        <f>IF(Overall!O318&lt;&gt;"",DATEVALUE(MID(Overall!O318, FIND(",", Overall!O318) + 2, FIND(" ", Overall!O318) - FIND(",", Overall!O318) - 1) &amp; " " &amp; MID(Overall!O318, FIND(" ", Overall!O318) + 1, FIND(",", Overall!O318, FIND(" ", Overall!O318)) - FIND(" ", Overall!O318) - 1) &amp; ", " &amp; MID(Overall!O318, FIND(",", Overall!O318, FIND(",",Overall!O318) + 1) + 2, LEN(Overall!O318))),"")</f>
        <v>44512</v>
      </c>
      <c r="R316" s="5">
        <f t="shared" si="8"/>
        <v>3</v>
      </c>
      <c r="S316" s="10" t="str">
        <f>IF(Overall!$A318&lt;&gt;"",IF(AND(MONTH($N316) &lt;= 1, MONTH($O316) &gt;= 1), IF($R316 &lt;&gt; "", $H316/$R316, ""), ""),"")</f>
        <v/>
      </c>
      <c r="T316" s="10" t="str">
        <f>IF(Overall!$A318&lt;&gt;"",IF(AND(MONTH($N316) &lt;= 2, MONTH($O316) &gt;= 2), IF($R316 &lt;&gt; "", $H316/$R316, ""), ""),"")</f>
        <v/>
      </c>
      <c r="U316" s="10" t="str">
        <f>IF(Overall!$A318&lt;&gt;"",IF(AND(MONTH($N316) &lt;= 3, MONTH($O316) &gt;= 3), IF($R316 &lt;&gt; "", $H316/$R316, ""), ""),"")</f>
        <v/>
      </c>
      <c r="V316" s="10" t="str">
        <f>IF(Overall!$A318&lt;&gt;"",IF(AND(MONTH($N316) &lt;= 4, MONTH($O316) &gt;= 4), IF($R316 &lt;&gt; "", $H316/$R316, ""), ""),"")</f>
        <v/>
      </c>
      <c r="W316" s="10" t="str">
        <f>IF(Overall!$A318&lt;&gt;"",IF(AND(MONTH($N316) &lt;= 5, MONTH($O316) &gt;= 5), IF($R316 &lt;&gt; "", $H316/$R316, ""), ""),"")</f>
        <v/>
      </c>
      <c r="X316" s="10" t="str">
        <f>IF(Overall!$A318&lt;&gt;"",IF(AND(MONTH($N316) &lt;= 6, MONTH($O316) &gt;= 6), IF($R316 &lt;&gt; "", $H316/$R316, ""), ""),"")</f>
        <v/>
      </c>
      <c r="Y316" s="10">
        <f>IF(Overall!$A318&lt;&gt;"",IF(AND(MONTH($N316) &lt;= 7, MONTH($O316) &gt;= 7 ), IF($R316 &lt;&gt; "", $H316/$R316, ""), ""),"")</f>
        <v>250000</v>
      </c>
      <c r="Z316" s="10">
        <f>IF(Overall!$A318&lt;&gt;"",IF(AND(MONTH($N316) &lt;= 8, MONTH($O316) &gt;= 8), IF($R316 &lt;&gt; "", $H316/$R316, ""), ""),"")</f>
        <v>250000</v>
      </c>
      <c r="AA316" s="10">
        <f>IF(Overall!$A318&lt;&gt;"",IF(AND(MONTH($N316) &lt;= 9, MONTH($O316) &gt;= 9), IF($R316 &lt;&gt; "", $H316/$R316, ""), ""),"")</f>
        <v>250000</v>
      </c>
      <c r="AB316" s="10" t="str">
        <f>IF(Overall!$A318&lt;&gt;"",IF(AND(MONTH($N316) &lt;= 10, MONTH($O316) &gt;= 10), IF($R316 &lt;&gt; "", $H316/$R316, ""), ""),"")</f>
        <v/>
      </c>
      <c r="AC316" s="10" t="str">
        <f>IF(Overall!$A318&lt;&gt;"",IF(AND(MONTH($N316) &lt;= 11, MONTH($O316) &gt;= 11), IF($R316 &lt;&gt; "", $H316/$R316, ""), ""),"")</f>
        <v/>
      </c>
      <c r="AD316" s="10" t="str">
        <f>IF(Overall!$A318&lt;&gt;"",IF(AND(MONTH($N316) &lt;= 12, MONTH($O316) &gt;= 12), IF($R316 &lt;&gt; "", $H316/$R316, ""), ""),"")</f>
        <v/>
      </c>
      <c r="AF316" s="10" t="str">
        <f ca="1">IFERROR(IF(AND(NOW()&lt;= EOMONTH(DATE(YEAR($O316),1, 1), 0), Overall!$A318&lt;&gt;"", MONTH($N316) &lt;= 1, MONTH($O316) &gt;= 1), IF($R316 &lt;&gt; "", $H316/$R316, ""), ""), "")</f>
        <v/>
      </c>
      <c r="AG316" s="10" t="str">
        <f ca="1">IFERROR(IF(AND(NOW()&lt;= EOMONTH(DATE(YEAR($O316),2, 1), 0), Overall!$A318&lt;&gt;"", MONTH($N316) &lt;= 2, MONTH($O316) &gt;= 2), IF($R316 &lt;&gt; "", $H316/$R316, ""), ""), "")</f>
        <v/>
      </c>
      <c r="AH316" s="10" t="str">
        <f ca="1">IFERROR(IF(AND(NOW()&lt;= EOMONTH(DATE(YEAR($O316),3, 1), 0), Overall!$A318&lt;&gt;"", MONTH($N316) &lt;= 3, MONTH($O316) &gt;= 3), IF($R316 &lt;&gt; "", $H316/$R316, ""), ""), "")</f>
        <v/>
      </c>
      <c r="AI316" s="10" t="str">
        <f ca="1">IFERROR(IF(AND(NOW()&lt;= EOMONTH(DATE(YEAR($O316),4, 1), 0), Overall!$A318&lt;&gt;"", MONTH($N316) &lt;= 4, MONTH($O316) &gt;= 4), IF($R316 &lt;&gt; "", $H316/$R316, ""), ""), "")</f>
        <v/>
      </c>
      <c r="AJ316" s="10" t="str">
        <f ca="1">IFERROR(IF(AND(NOW()&lt;= EOMONTH(DATE(YEAR($O316),5, 1), 0), Overall!$A318&lt;&gt;"", MONTH($N316) &lt;= 5, MONTH($O316) &gt;= 5), IF($R316 &lt;&gt; "", $H316/$R316, ""), ""), "")</f>
        <v/>
      </c>
      <c r="AK316" s="10" t="str">
        <f ca="1">IFERROR(IF(AND(NOW()&lt;= EOMONTH(DATE(YEAR($O316),6, 1), 0), Overall!$A318&lt;&gt;"", MONTH($N316) &lt;= 6, MONTH($O316) &gt;= 6), IF($R316 &lt;&gt; "", $H316/$R316, ""), ""), "")</f>
        <v/>
      </c>
      <c r="AL316" s="10" t="str">
        <f ca="1">IFERROR(IF(AND(NOW()&lt;= EOMONTH(DATE(YEAR($O316),7, 1), 0), Overall!$A318&lt;&gt;"", MONTH($N316) &lt;= 7, MONTH($O316) &gt;= 7), IF($R316 &lt;&gt; "", $H316/$R316, ""), ""), "")</f>
        <v/>
      </c>
      <c r="AM316" s="10" t="str">
        <f ca="1">IFERROR(IF(AND(NOW()&lt;= EOMONTH(DATE(YEAR($O316),8, 1), 0), Overall!$A318&lt;&gt;"", MONTH($N316) &lt;= 8, MONTH($O316) &gt;= 8), IF($R316 &lt;&gt; "", $H316/$R316, ""), ""), "")</f>
        <v/>
      </c>
      <c r="AN316" s="10" t="str">
        <f ca="1">IFERROR(IF(AND(NOW()&lt;= EOMONTH(DATE(YEAR($O316),9, 1), 0), Overall!$A318&lt;&gt;"", MONTH($N316) &lt;= 9, MONTH($O316) &gt;= 9), IF($R316 &lt;&gt; "", $H316/$R316, ""), ""), "")</f>
        <v/>
      </c>
      <c r="AO316" s="10" t="str">
        <f ca="1">IFERROR(IF(AND(NOW()&lt;= EOMONTH(DATE(YEAR($O316),10, 1), 0), Overall!$A318&lt;&gt;"", MONTH($N316) &lt;= 10, MONTH($O316) &gt;= 10), IF($R316 &lt;&gt; "", $H316/$R316, ""), ""), "")</f>
        <v/>
      </c>
      <c r="AP316" s="10" t="str">
        <f ca="1">IFERROR(IF(AND(NOW()&lt;= EOMONTH(DATE(YEAR($O316),11, 1), 0), Overall!$A318&lt;&gt;"", MONTH($N316) &lt;=11, MONTH($O316) &gt;= 11), IF($R316 &lt;&gt; "", $H316/$R316, ""), ""), "")</f>
        <v/>
      </c>
      <c r="AQ316" s="10" t="str">
        <f ca="1">IFERROR(IF(AND(NOW()&lt;= EOMONTH(DATE(YEAR($O316),12, 1), 0), Overall!$A318&lt;&gt;"", MONTH($N316) &lt;= 12, MONTH($O316) &gt;= 12), IF($R316 &lt;&gt; "", $H316/$R316, ""), ""), "")</f>
        <v/>
      </c>
      <c r="AR316" s="16">
        <f t="shared" ca="1" si="9"/>
        <v>0</v>
      </c>
    </row>
    <row r="317" spans="1:44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6">
        <f>IF(Overall!F319&lt;&gt;"",VALUE(Overall!F319),"")</f>
        <v>750000</v>
      </c>
      <c r="I317" s="6">
        <f>IF(Overall!G319&lt;&gt;"",VALUE(Overall!G319),"")</f>
        <v>62</v>
      </c>
      <c r="J317" s="6">
        <f>IF(Overall!H319&lt;&gt;"",VALUE(Overall!H319),"")</f>
        <v>40</v>
      </c>
      <c r="K317" s="6">
        <f>IF(Overall!I319&lt;&gt;"",VALUE(Overall!I319),"")</f>
        <v>4.5999999999999996</v>
      </c>
      <c r="L317" s="6">
        <f>IF(Overall!J319&lt;&gt;"",VALUE(Overall!J319),"")</f>
        <v>0.65</v>
      </c>
      <c r="M317" s="6">
        <f>IF(Overall!K319&lt;&gt;"",VALUE(Overall!K319),"")</f>
        <v>3.95</v>
      </c>
      <c r="N317" s="7">
        <f>IF(Overall!L319&lt;&gt;"",DATEVALUE(MID(Overall!L319, FIND(",", Overall!L319) + 2, FIND(" ", Overall!L319) - FIND(",", Overall!L319) - 1) &amp; " " &amp; MID(Overall!L319, FIND(" ", Overall!L319) + 1, FIND(",", Overall!L319, FIND(" ", Overall!L319)) - FIND(" ", Overall!L319) - 1) &amp; ", " &amp; MID(Overall!L319, FIND(",", Overall!L319, FIND(",",Overall!L319) + 1) + 2, LEN(Overall!L319))),"")</f>
        <v>44743</v>
      </c>
      <c r="O317" s="7">
        <f>IF(Overall!M319&lt;&gt;"",DATEVALUE(MID(Overall!M319, FIND(",", Overall!M319) + 2, FIND(" ", Overall!M319) - FIND(",", Overall!M319) - 1) &amp; " " &amp; MID(Overall!M319, FIND(" ", Overall!M319) + 1, FIND(",", Overall!M319, FIND(" ", Overall!M319)) - FIND(" ", Overall!M319) - 1) &amp; ", " &amp; MID(Overall!M319, FIND(",", Overall!M319, FIND(",",Overall!M319) + 1) + 2, LEN(Overall!M319))),"")</f>
        <v>44834</v>
      </c>
      <c r="P317" s="7">
        <f>IF(Overall!N319&lt;&gt;"",DATEVALUE(MID(Overall!N319, FIND(",", Overall!N319) + 2, FIND(" ", Overall!N319) - FIND(",", Overall!N319) - 1) &amp; " " &amp; MID(Overall!N319, FIND(" ", Overall!N319) + 1, FIND(",", Overall!N319, FIND(" ", Overall!N319)) - FIND(" ", Overall!N319) - 1) &amp; ", " &amp; MID(Overall!N319, FIND(",", Overall!N319, FIND(",",Overall!N319) + 1) + 2, LEN(Overall!N319))),"")</f>
        <v>44538</v>
      </c>
      <c r="Q317" s="7">
        <f>IF(Overall!O319&lt;&gt;"",DATEVALUE(MID(Overall!O319, FIND(",", Overall!O319) + 2, FIND(" ", Overall!O319) - FIND(",", Overall!O319) - 1) &amp; " " &amp; MID(Overall!O319, FIND(" ", Overall!O319) + 1, FIND(",", Overall!O319, FIND(" ", Overall!O319)) - FIND(" ", Overall!O319) - 1) &amp; ", " &amp; MID(Overall!O319, FIND(",", Overall!O319, FIND(",",Overall!O319) + 1) + 2, LEN(Overall!O319))),"")</f>
        <v>44512</v>
      </c>
      <c r="R317" s="5">
        <f t="shared" si="8"/>
        <v>3</v>
      </c>
      <c r="S317" s="10" t="str">
        <f>IF(Overall!$A319&lt;&gt;"",IF(AND(MONTH($N317) &lt;= 1, MONTH($O317) &gt;= 1), IF($R317 &lt;&gt; "", $H317/$R317, ""), ""),"")</f>
        <v/>
      </c>
      <c r="T317" s="10" t="str">
        <f>IF(Overall!$A319&lt;&gt;"",IF(AND(MONTH($N317) &lt;= 2, MONTH($O317) &gt;= 2), IF($R317 &lt;&gt; "", $H317/$R317, ""), ""),"")</f>
        <v/>
      </c>
      <c r="U317" s="10" t="str">
        <f>IF(Overall!$A319&lt;&gt;"",IF(AND(MONTH($N317) &lt;= 3, MONTH($O317) &gt;= 3), IF($R317 &lt;&gt; "", $H317/$R317, ""), ""),"")</f>
        <v/>
      </c>
      <c r="V317" s="10" t="str">
        <f>IF(Overall!$A319&lt;&gt;"",IF(AND(MONTH($N317) &lt;= 4, MONTH($O317) &gt;= 4), IF($R317 &lt;&gt; "", $H317/$R317, ""), ""),"")</f>
        <v/>
      </c>
      <c r="W317" s="10" t="str">
        <f>IF(Overall!$A319&lt;&gt;"",IF(AND(MONTH($N317) &lt;= 5, MONTH($O317) &gt;= 5), IF($R317 &lt;&gt; "", $H317/$R317, ""), ""),"")</f>
        <v/>
      </c>
      <c r="X317" s="10" t="str">
        <f>IF(Overall!$A319&lt;&gt;"",IF(AND(MONTH($N317) &lt;= 6, MONTH($O317) &gt;= 6), IF($R317 &lt;&gt; "", $H317/$R317, ""), ""),"")</f>
        <v/>
      </c>
      <c r="Y317" s="10">
        <f>IF(Overall!$A319&lt;&gt;"",IF(AND(MONTH($N317) &lt;= 7, MONTH($O317) &gt;= 7 ), IF($R317 &lt;&gt; "", $H317/$R317, ""), ""),"")</f>
        <v>250000</v>
      </c>
      <c r="Z317" s="10">
        <f>IF(Overall!$A319&lt;&gt;"",IF(AND(MONTH($N317) &lt;= 8, MONTH($O317) &gt;= 8), IF($R317 &lt;&gt; "", $H317/$R317, ""), ""),"")</f>
        <v>250000</v>
      </c>
      <c r="AA317" s="10">
        <f>IF(Overall!$A319&lt;&gt;"",IF(AND(MONTH($N317) &lt;= 9, MONTH($O317) &gt;= 9), IF($R317 &lt;&gt; "", $H317/$R317, ""), ""),"")</f>
        <v>250000</v>
      </c>
      <c r="AB317" s="10" t="str">
        <f>IF(Overall!$A319&lt;&gt;"",IF(AND(MONTH($N317) &lt;= 10, MONTH($O317) &gt;= 10), IF($R317 &lt;&gt; "", $H317/$R317, ""), ""),"")</f>
        <v/>
      </c>
      <c r="AC317" s="10" t="str">
        <f>IF(Overall!$A319&lt;&gt;"",IF(AND(MONTH($N317) &lt;= 11, MONTH($O317) &gt;= 11), IF($R317 &lt;&gt; "", $H317/$R317, ""), ""),"")</f>
        <v/>
      </c>
      <c r="AD317" s="10" t="str">
        <f>IF(Overall!$A319&lt;&gt;"",IF(AND(MONTH($N317) &lt;= 12, MONTH($O317) &gt;= 12), IF($R317 &lt;&gt; "", $H317/$R317, ""), ""),"")</f>
        <v/>
      </c>
      <c r="AF317" s="10" t="str">
        <f ca="1">IFERROR(IF(AND(NOW()&lt;= EOMONTH(DATE(YEAR($O317),1, 1), 0), Overall!$A319&lt;&gt;"", MONTH($N317) &lt;= 1, MONTH($O317) &gt;= 1), IF($R317 &lt;&gt; "", $H317/$R317, ""), ""), "")</f>
        <v/>
      </c>
      <c r="AG317" s="10" t="str">
        <f ca="1">IFERROR(IF(AND(NOW()&lt;= EOMONTH(DATE(YEAR($O317),2, 1), 0), Overall!$A319&lt;&gt;"", MONTH($N317) &lt;= 2, MONTH($O317) &gt;= 2), IF($R317 &lt;&gt; "", $H317/$R317, ""), ""), "")</f>
        <v/>
      </c>
      <c r="AH317" s="10" t="str">
        <f ca="1">IFERROR(IF(AND(NOW()&lt;= EOMONTH(DATE(YEAR($O317),3, 1), 0), Overall!$A319&lt;&gt;"", MONTH($N317) &lt;= 3, MONTH($O317) &gt;= 3), IF($R317 &lt;&gt; "", $H317/$R317, ""), ""), "")</f>
        <v/>
      </c>
      <c r="AI317" s="10" t="str">
        <f ca="1">IFERROR(IF(AND(NOW()&lt;= EOMONTH(DATE(YEAR($O317),4, 1), 0), Overall!$A319&lt;&gt;"", MONTH($N317) &lt;= 4, MONTH($O317) &gt;= 4), IF($R317 &lt;&gt; "", $H317/$R317, ""), ""), "")</f>
        <v/>
      </c>
      <c r="AJ317" s="10" t="str">
        <f ca="1">IFERROR(IF(AND(NOW()&lt;= EOMONTH(DATE(YEAR($O317),5, 1), 0), Overall!$A319&lt;&gt;"", MONTH($N317) &lt;= 5, MONTH($O317) &gt;= 5), IF($R317 &lt;&gt; "", $H317/$R317, ""), ""), "")</f>
        <v/>
      </c>
      <c r="AK317" s="10" t="str">
        <f ca="1">IFERROR(IF(AND(NOW()&lt;= EOMONTH(DATE(YEAR($O317),6, 1), 0), Overall!$A319&lt;&gt;"", MONTH($N317) &lt;= 6, MONTH($O317) &gt;= 6), IF($R317 &lt;&gt; "", $H317/$R317, ""), ""), "")</f>
        <v/>
      </c>
      <c r="AL317" s="10" t="str">
        <f ca="1">IFERROR(IF(AND(NOW()&lt;= EOMONTH(DATE(YEAR($O317),7, 1), 0), Overall!$A319&lt;&gt;"", MONTH($N317) &lt;= 7, MONTH($O317) &gt;= 7), IF($R317 &lt;&gt; "", $H317/$R317, ""), ""), "")</f>
        <v/>
      </c>
      <c r="AM317" s="10" t="str">
        <f ca="1">IFERROR(IF(AND(NOW()&lt;= EOMONTH(DATE(YEAR($O317),8, 1), 0), Overall!$A319&lt;&gt;"", MONTH($N317) &lt;= 8, MONTH($O317) &gt;= 8), IF($R317 &lt;&gt; "", $H317/$R317, ""), ""), "")</f>
        <v/>
      </c>
      <c r="AN317" s="10" t="str">
        <f ca="1">IFERROR(IF(AND(NOW()&lt;= EOMONTH(DATE(YEAR($O317),9, 1), 0), Overall!$A319&lt;&gt;"", MONTH($N317) &lt;= 9, MONTH($O317) &gt;= 9), IF($R317 &lt;&gt; "", $H317/$R317, ""), ""), "")</f>
        <v/>
      </c>
      <c r="AO317" s="10" t="str">
        <f ca="1">IFERROR(IF(AND(NOW()&lt;= EOMONTH(DATE(YEAR($O317),10, 1), 0), Overall!$A319&lt;&gt;"", MONTH($N317) &lt;= 10, MONTH($O317) &gt;= 10), IF($R317 &lt;&gt; "", $H317/$R317, ""), ""), "")</f>
        <v/>
      </c>
      <c r="AP317" s="10" t="str">
        <f ca="1">IFERROR(IF(AND(NOW()&lt;= EOMONTH(DATE(YEAR($O317),11, 1), 0), Overall!$A319&lt;&gt;"", MONTH($N317) &lt;=11, MONTH($O317) &gt;= 11), IF($R317 &lt;&gt; "", $H317/$R317, ""), ""), "")</f>
        <v/>
      </c>
      <c r="AQ317" s="10" t="str">
        <f ca="1">IFERROR(IF(AND(NOW()&lt;= EOMONTH(DATE(YEAR($O317),12, 1), 0), Overall!$A319&lt;&gt;"", MONTH($N317) &lt;= 12, MONTH($O317) &gt;= 12), IF($R317 &lt;&gt; "", $H317/$R317, ""), ""), "")</f>
        <v/>
      </c>
      <c r="AR317" s="16">
        <f t="shared" ca="1" si="9"/>
        <v>0</v>
      </c>
    </row>
    <row r="318" spans="1:44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6">
        <f>IF(Overall!F320&lt;&gt;"",VALUE(Overall!F320),"")</f>
        <v>750000</v>
      </c>
      <c r="I318" s="6">
        <f>IF(Overall!G320&lt;&gt;"",VALUE(Overall!G320),"")</f>
        <v>62</v>
      </c>
      <c r="J318" s="6">
        <f>IF(Overall!H320&lt;&gt;"",VALUE(Overall!H320),"")</f>
        <v>40</v>
      </c>
      <c r="K318" s="6">
        <f>IF(Overall!I320&lt;&gt;"",VALUE(Overall!I320),"")</f>
        <v>4.54</v>
      </c>
      <c r="L318" s="6">
        <f>IF(Overall!J320&lt;&gt;"",VALUE(Overall!J320),"")</f>
        <v>0.6</v>
      </c>
      <c r="M318" s="6">
        <f>IF(Overall!K320&lt;&gt;"",VALUE(Overall!K320),"")</f>
        <v>3.94</v>
      </c>
      <c r="N318" s="7">
        <f>IF(Overall!L320&lt;&gt;"",DATEVALUE(MID(Overall!L320, FIND(",", Overall!L320) + 2, FIND(" ", Overall!L320) - FIND(",", Overall!L320) - 1) &amp; " " &amp; MID(Overall!L320, FIND(" ", Overall!L320) + 1, FIND(",", Overall!L320, FIND(" ", Overall!L320)) - FIND(" ", Overall!L320) - 1) &amp; ", " &amp; MID(Overall!L320, FIND(",", Overall!L320, FIND(",",Overall!L320) + 1) + 2, LEN(Overall!L320))),"")</f>
        <v>44743</v>
      </c>
      <c r="O318" s="7">
        <f>IF(Overall!M320&lt;&gt;"",DATEVALUE(MID(Overall!M320, FIND(",", Overall!M320) + 2, FIND(" ", Overall!M320) - FIND(",", Overall!M320) - 1) &amp; " " &amp; MID(Overall!M320, FIND(" ", Overall!M320) + 1, FIND(",", Overall!M320, FIND(" ", Overall!M320)) - FIND(" ", Overall!M320) - 1) &amp; ", " &amp; MID(Overall!M320, FIND(",", Overall!M320, FIND(",",Overall!M320) + 1) + 2, LEN(Overall!M320))),"")</f>
        <v>44834</v>
      </c>
      <c r="P318" s="7">
        <f>IF(Overall!N320&lt;&gt;"",DATEVALUE(MID(Overall!N320, FIND(",", Overall!N320) + 2, FIND(" ", Overall!N320) - FIND(",", Overall!N320) - 1) &amp; " " &amp; MID(Overall!N320, FIND(" ", Overall!N320) + 1, FIND(",", Overall!N320, FIND(" ", Overall!N320)) - FIND(" ", Overall!N320) - 1) &amp; ", " &amp; MID(Overall!N320, FIND(",", Overall!N320, FIND(",",Overall!N320) + 1) + 2, LEN(Overall!N320))),"")</f>
        <v>44538</v>
      </c>
      <c r="Q318" s="7">
        <f>IF(Overall!O320&lt;&gt;"",DATEVALUE(MID(Overall!O320, FIND(",", Overall!O320) + 2, FIND(" ", Overall!O320) - FIND(",", Overall!O320) - 1) &amp; " " &amp; MID(Overall!O320, FIND(" ", Overall!O320) + 1, FIND(",", Overall!O320, FIND(" ", Overall!O320)) - FIND(" ", Overall!O320) - 1) &amp; ", " &amp; MID(Overall!O320, FIND(",", Overall!O320, FIND(",",Overall!O320) + 1) + 2, LEN(Overall!O320))),"")</f>
        <v>44512</v>
      </c>
      <c r="R318" s="5">
        <f t="shared" si="8"/>
        <v>3</v>
      </c>
      <c r="S318" s="10" t="str">
        <f>IF(Overall!$A320&lt;&gt;"",IF(AND(MONTH($N318) &lt;= 1, MONTH($O318) &gt;= 1), IF($R318 &lt;&gt; "", $H318/$R318, ""), ""),"")</f>
        <v/>
      </c>
      <c r="T318" s="10" t="str">
        <f>IF(Overall!$A320&lt;&gt;"",IF(AND(MONTH($N318) &lt;= 2, MONTH($O318) &gt;= 2), IF($R318 &lt;&gt; "", $H318/$R318, ""), ""),"")</f>
        <v/>
      </c>
      <c r="U318" s="10" t="str">
        <f>IF(Overall!$A320&lt;&gt;"",IF(AND(MONTH($N318) &lt;= 3, MONTH($O318) &gt;= 3), IF($R318 &lt;&gt; "", $H318/$R318, ""), ""),"")</f>
        <v/>
      </c>
      <c r="V318" s="10" t="str">
        <f>IF(Overall!$A320&lt;&gt;"",IF(AND(MONTH($N318) &lt;= 4, MONTH($O318) &gt;= 4), IF($R318 &lt;&gt; "", $H318/$R318, ""), ""),"")</f>
        <v/>
      </c>
      <c r="W318" s="10" t="str">
        <f>IF(Overall!$A320&lt;&gt;"",IF(AND(MONTH($N318) &lt;= 5, MONTH($O318) &gt;= 5), IF($R318 &lt;&gt; "", $H318/$R318, ""), ""),"")</f>
        <v/>
      </c>
      <c r="X318" s="10" t="str">
        <f>IF(Overall!$A320&lt;&gt;"",IF(AND(MONTH($N318) &lt;= 6, MONTH($O318) &gt;= 6), IF($R318 &lt;&gt; "", $H318/$R318, ""), ""),"")</f>
        <v/>
      </c>
      <c r="Y318" s="10">
        <f>IF(Overall!$A320&lt;&gt;"",IF(AND(MONTH($N318) &lt;= 7, MONTH($O318) &gt;= 7 ), IF($R318 &lt;&gt; "", $H318/$R318, ""), ""),"")</f>
        <v>250000</v>
      </c>
      <c r="Z318" s="10">
        <f>IF(Overall!$A320&lt;&gt;"",IF(AND(MONTH($N318) &lt;= 8, MONTH($O318) &gt;= 8), IF($R318 &lt;&gt; "", $H318/$R318, ""), ""),"")</f>
        <v>250000</v>
      </c>
      <c r="AA318" s="10">
        <f>IF(Overall!$A320&lt;&gt;"",IF(AND(MONTH($N318) &lt;= 9, MONTH($O318) &gt;= 9), IF($R318 &lt;&gt; "", $H318/$R318, ""), ""),"")</f>
        <v>250000</v>
      </c>
      <c r="AB318" s="10" t="str">
        <f>IF(Overall!$A320&lt;&gt;"",IF(AND(MONTH($N318) &lt;= 10, MONTH($O318) &gt;= 10), IF($R318 &lt;&gt; "", $H318/$R318, ""), ""),"")</f>
        <v/>
      </c>
      <c r="AC318" s="10" t="str">
        <f>IF(Overall!$A320&lt;&gt;"",IF(AND(MONTH($N318) &lt;= 11, MONTH($O318) &gt;= 11), IF($R318 &lt;&gt; "", $H318/$R318, ""), ""),"")</f>
        <v/>
      </c>
      <c r="AD318" s="10" t="str">
        <f>IF(Overall!$A320&lt;&gt;"",IF(AND(MONTH($N318) &lt;= 12, MONTH($O318) &gt;= 12), IF($R318 &lt;&gt; "", $H318/$R318, ""), ""),"")</f>
        <v/>
      </c>
      <c r="AF318" s="10" t="str">
        <f ca="1">IFERROR(IF(AND(NOW()&lt;= EOMONTH(DATE(YEAR($O318),1, 1), 0), Overall!$A320&lt;&gt;"", MONTH($N318) &lt;= 1, MONTH($O318) &gt;= 1), IF($R318 &lt;&gt; "", $H318/$R318, ""), ""), "")</f>
        <v/>
      </c>
      <c r="AG318" s="10" t="str">
        <f ca="1">IFERROR(IF(AND(NOW()&lt;= EOMONTH(DATE(YEAR($O318),2, 1), 0), Overall!$A320&lt;&gt;"", MONTH($N318) &lt;= 2, MONTH($O318) &gt;= 2), IF($R318 &lt;&gt; "", $H318/$R318, ""), ""), "")</f>
        <v/>
      </c>
      <c r="AH318" s="10" t="str">
        <f ca="1">IFERROR(IF(AND(NOW()&lt;= EOMONTH(DATE(YEAR($O318),3, 1), 0), Overall!$A320&lt;&gt;"", MONTH($N318) &lt;= 3, MONTH($O318) &gt;= 3), IF($R318 &lt;&gt; "", $H318/$R318, ""), ""), "")</f>
        <v/>
      </c>
      <c r="AI318" s="10" t="str">
        <f ca="1">IFERROR(IF(AND(NOW()&lt;= EOMONTH(DATE(YEAR($O318),4, 1), 0), Overall!$A320&lt;&gt;"", MONTH($N318) &lt;= 4, MONTH($O318) &gt;= 4), IF($R318 &lt;&gt; "", $H318/$R318, ""), ""), "")</f>
        <v/>
      </c>
      <c r="AJ318" s="10" t="str">
        <f ca="1">IFERROR(IF(AND(NOW()&lt;= EOMONTH(DATE(YEAR($O318),5, 1), 0), Overall!$A320&lt;&gt;"", MONTH($N318) &lt;= 5, MONTH($O318) &gt;= 5), IF($R318 &lt;&gt; "", $H318/$R318, ""), ""), "")</f>
        <v/>
      </c>
      <c r="AK318" s="10" t="str">
        <f ca="1">IFERROR(IF(AND(NOW()&lt;= EOMONTH(DATE(YEAR($O318),6, 1), 0), Overall!$A320&lt;&gt;"", MONTH($N318) &lt;= 6, MONTH($O318) &gt;= 6), IF($R318 &lt;&gt; "", $H318/$R318, ""), ""), "")</f>
        <v/>
      </c>
      <c r="AL318" s="10" t="str">
        <f ca="1">IFERROR(IF(AND(NOW()&lt;= EOMONTH(DATE(YEAR($O318),7, 1), 0), Overall!$A320&lt;&gt;"", MONTH($N318) &lt;= 7, MONTH($O318) &gt;= 7), IF($R318 &lt;&gt; "", $H318/$R318, ""), ""), "")</f>
        <v/>
      </c>
      <c r="AM318" s="10" t="str">
        <f ca="1">IFERROR(IF(AND(NOW()&lt;= EOMONTH(DATE(YEAR($O318),8, 1), 0), Overall!$A320&lt;&gt;"", MONTH($N318) &lt;= 8, MONTH($O318) &gt;= 8), IF($R318 &lt;&gt; "", $H318/$R318, ""), ""), "")</f>
        <v/>
      </c>
      <c r="AN318" s="10" t="str">
        <f ca="1">IFERROR(IF(AND(NOW()&lt;= EOMONTH(DATE(YEAR($O318),9, 1), 0), Overall!$A320&lt;&gt;"", MONTH($N318) &lt;= 9, MONTH($O318) &gt;= 9), IF($R318 &lt;&gt; "", $H318/$R318, ""), ""), "")</f>
        <v/>
      </c>
      <c r="AO318" s="10" t="str">
        <f ca="1">IFERROR(IF(AND(NOW()&lt;= EOMONTH(DATE(YEAR($O318),10, 1), 0), Overall!$A320&lt;&gt;"", MONTH($N318) &lt;= 10, MONTH($O318) &gt;= 10), IF($R318 &lt;&gt; "", $H318/$R318, ""), ""), "")</f>
        <v/>
      </c>
      <c r="AP318" s="10" t="str">
        <f ca="1">IFERROR(IF(AND(NOW()&lt;= EOMONTH(DATE(YEAR($O318),11, 1), 0), Overall!$A320&lt;&gt;"", MONTH($N318) &lt;=11, MONTH($O318) &gt;= 11), IF($R318 &lt;&gt; "", $H318/$R318, ""), ""), "")</f>
        <v/>
      </c>
      <c r="AQ318" s="10" t="str">
        <f ca="1">IFERROR(IF(AND(NOW()&lt;= EOMONTH(DATE(YEAR($O318),12, 1), 0), Overall!$A320&lt;&gt;"", MONTH($N318) &lt;= 12, MONTH($O318) &gt;= 12), IF($R318 &lt;&gt; "", $H318/$R318, ""), ""), "")</f>
        <v/>
      </c>
      <c r="AR318" s="16">
        <f t="shared" ca="1" si="9"/>
        <v>0</v>
      </c>
    </row>
    <row r="319" spans="1:44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6">
        <f>IF(Overall!F321&lt;&gt;"",VALUE(Overall!F321),"")</f>
        <v>750000</v>
      </c>
      <c r="I319" s="6">
        <f>IF(Overall!G321&lt;&gt;"",VALUE(Overall!G321),"")</f>
        <v>62</v>
      </c>
      <c r="J319" s="6">
        <f>IF(Overall!H321&lt;&gt;"",VALUE(Overall!H321),"")</f>
        <v>40</v>
      </c>
      <c r="K319" s="6">
        <f>IF(Overall!I321&lt;&gt;"",VALUE(Overall!I321),"")</f>
        <v>4.9400000000000004</v>
      </c>
      <c r="L319" s="6">
        <f>IF(Overall!J321&lt;&gt;"",VALUE(Overall!J321),"")</f>
        <v>1</v>
      </c>
      <c r="M319" s="6">
        <f>IF(Overall!K321&lt;&gt;"",VALUE(Overall!K321),"")</f>
        <v>3.94</v>
      </c>
      <c r="N319" s="7">
        <f>IF(Overall!L321&lt;&gt;"",DATEVALUE(MID(Overall!L321, FIND(",", Overall!L321) + 2, FIND(" ", Overall!L321) - FIND(",", Overall!L321) - 1) &amp; " " &amp; MID(Overall!L321, FIND(" ", Overall!L321) + 1, FIND(",", Overall!L321, FIND(" ", Overall!L321)) - FIND(" ", Overall!L321) - 1) &amp; ", " &amp; MID(Overall!L321, FIND(",", Overall!L321, FIND(",",Overall!L321) + 1) + 2, LEN(Overall!L321))),"")</f>
        <v>44743</v>
      </c>
      <c r="O319" s="7">
        <f>IF(Overall!M321&lt;&gt;"",DATEVALUE(MID(Overall!M321, FIND(",", Overall!M321) + 2, FIND(" ", Overall!M321) - FIND(",", Overall!M321) - 1) &amp; " " &amp; MID(Overall!M321, FIND(" ", Overall!M321) + 1, FIND(",", Overall!M321, FIND(" ", Overall!M321)) - FIND(" ", Overall!M321) - 1) &amp; ", " &amp; MID(Overall!M321, FIND(",", Overall!M321, FIND(",",Overall!M321) + 1) + 2, LEN(Overall!M321))),"")</f>
        <v>44834</v>
      </c>
      <c r="P319" s="7">
        <f>IF(Overall!N321&lt;&gt;"",DATEVALUE(MID(Overall!N321, FIND(",", Overall!N321) + 2, FIND(" ", Overall!N321) - FIND(",", Overall!N321) - 1) &amp; " " &amp; MID(Overall!N321, FIND(" ", Overall!N321) + 1, FIND(",", Overall!N321, FIND(" ", Overall!N321)) - FIND(" ", Overall!N321) - 1) &amp; ", " &amp; MID(Overall!N321, FIND(",", Overall!N321, FIND(",",Overall!N321) + 1) + 2, LEN(Overall!N321))),"")</f>
        <v>44538</v>
      </c>
      <c r="Q319" s="7">
        <f>IF(Overall!O321&lt;&gt;"",DATEVALUE(MID(Overall!O321, FIND(",", Overall!O321) + 2, FIND(" ", Overall!O321) - FIND(",", Overall!O321) - 1) &amp; " " &amp; MID(Overall!O321, FIND(" ", Overall!O321) + 1, FIND(",", Overall!O321, FIND(" ", Overall!O321)) - FIND(" ", Overall!O321) - 1) &amp; ", " &amp; MID(Overall!O321, FIND(",", Overall!O321, FIND(",",Overall!O321) + 1) + 2, LEN(Overall!O321))),"")</f>
        <v>44512</v>
      </c>
      <c r="R319" s="5">
        <f t="shared" si="8"/>
        <v>3</v>
      </c>
      <c r="S319" s="10" t="str">
        <f>IF(Overall!$A321&lt;&gt;"",IF(AND(MONTH($N319) &lt;= 1, MONTH($O319) &gt;= 1), IF($R319 &lt;&gt; "", $H319/$R319, ""), ""),"")</f>
        <v/>
      </c>
      <c r="T319" s="10" t="str">
        <f>IF(Overall!$A321&lt;&gt;"",IF(AND(MONTH($N319) &lt;= 2, MONTH($O319) &gt;= 2), IF($R319 &lt;&gt; "", $H319/$R319, ""), ""),"")</f>
        <v/>
      </c>
      <c r="U319" s="10" t="str">
        <f>IF(Overall!$A321&lt;&gt;"",IF(AND(MONTH($N319) &lt;= 3, MONTH($O319) &gt;= 3), IF($R319 &lt;&gt; "", $H319/$R319, ""), ""),"")</f>
        <v/>
      </c>
      <c r="V319" s="10" t="str">
        <f>IF(Overall!$A321&lt;&gt;"",IF(AND(MONTH($N319) &lt;= 4, MONTH($O319) &gt;= 4), IF($R319 &lt;&gt; "", $H319/$R319, ""), ""),"")</f>
        <v/>
      </c>
      <c r="W319" s="10" t="str">
        <f>IF(Overall!$A321&lt;&gt;"",IF(AND(MONTH($N319) &lt;= 5, MONTH($O319) &gt;= 5), IF($R319 &lt;&gt; "", $H319/$R319, ""), ""),"")</f>
        <v/>
      </c>
      <c r="X319" s="10" t="str">
        <f>IF(Overall!$A321&lt;&gt;"",IF(AND(MONTH($N319) &lt;= 6, MONTH($O319) &gt;= 6), IF($R319 &lt;&gt; "", $H319/$R319, ""), ""),"")</f>
        <v/>
      </c>
      <c r="Y319" s="10">
        <f>IF(Overall!$A321&lt;&gt;"",IF(AND(MONTH($N319) &lt;= 7, MONTH($O319) &gt;= 7 ), IF($R319 &lt;&gt; "", $H319/$R319, ""), ""),"")</f>
        <v>250000</v>
      </c>
      <c r="Z319" s="10">
        <f>IF(Overall!$A321&lt;&gt;"",IF(AND(MONTH($N319) &lt;= 8, MONTH($O319) &gt;= 8), IF($R319 &lt;&gt; "", $H319/$R319, ""), ""),"")</f>
        <v>250000</v>
      </c>
      <c r="AA319" s="10">
        <f>IF(Overall!$A321&lt;&gt;"",IF(AND(MONTH($N319) &lt;= 9, MONTH($O319) &gt;= 9), IF($R319 &lt;&gt; "", $H319/$R319, ""), ""),"")</f>
        <v>250000</v>
      </c>
      <c r="AB319" s="10" t="str">
        <f>IF(Overall!$A321&lt;&gt;"",IF(AND(MONTH($N319) &lt;= 10, MONTH($O319) &gt;= 10), IF($R319 &lt;&gt; "", $H319/$R319, ""), ""),"")</f>
        <v/>
      </c>
      <c r="AC319" s="10" t="str">
        <f>IF(Overall!$A321&lt;&gt;"",IF(AND(MONTH($N319) &lt;= 11, MONTH($O319) &gt;= 11), IF($R319 &lt;&gt; "", $H319/$R319, ""), ""),"")</f>
        <v/>
      </c>
      <c r="AD319" s="10" t="str">
        <f>IF(Overall!$A321&lt;&gt;"",IF(AND(MONTH($N319) &lt;= 12, MONTH($O319) &gt;= 12), IF($R319 &lt;&gt; "", $H319/$R319, ""), ""),"")</f>
        <v/>
      </c>
      <c r="AF319" s="10" t="str">
        <f ca="1">IFERROR(IF(AND(NOW()&lt;= EOMONTH(DATE(YEAR($O319),1, 1), 0), Overall!$A321&lt;&gt;"", MONTH($N319) &lt;= 1, MONTH($O319) &gt;= 1), IF($R319 &lt;&gt; "", $H319/$R319, ""), ""), "")</f>
        <v/>
      </c>
      <c r="AG319" s="10" t="str">
        <f ca="1">IFERROR(IF(AND(NOW()&lt;= EOMONTH(DATE(YEAR($O319),2, 1), 0), Overall!$A321&lt;&gt;"", MONTH($N319) &lt;= 2, MONTH($O319) &gt;= 2), IF($R319 &lt;&gt; "", $H319/$R319, ""), ""), "")</f>
        <v/>
      </c>
      <c r="AH319" s="10" t="str">
        <f ca="1">IFERROR(IF(AND(NOW()&lt;= EOMONTH(DATE(YEAR($O319),3, 1), 0), Overall!$A321&lt;&gt;"", MONTH($N319) &lt;= 3, MONTH($O319) &gt;= 3), IF($R319 &lt;&gt; "", $H319/$R319, ""), ""), "")</f>
        <v/>
      </c>
      <c r="AI319" s="10" t="str">
        <f ca="1">IFERROR(IF(AND(NOW()&lt;= EOMONTH(DATE(YEAR($O319),4, 1), 0), Overall!$A321&lt;&gt;"", MONTH($N319) &lt;= 4, MONTH($O319) &gt;= 4), IF($R319 &lt;&gt; "", $H319/$R319, ""), ""), "")</f>
        <v/>
      </c>
      <c r="AJ319" s="10" t="str">
        <f ca="1">IFERROR(IF(AND(NOW()&lt;= EOMONTH(DATE(YEAR($O319),5, 1), 0), Overall!$A321&lt;&gt;"", MONTH($N319) &lt;= 5, MONTH($O319) &gt;= 5), IF($R319 &lt;&gt; "", $H319/$R319, ""), ""), "")</f>
        <v/>
      </c>
      <c r="AK319" s="10" t="str">
        <f ca="1">IFERROR(IF(AND(NOW()&lt;= EOMONTH(DATE(YEAR($O319),6, 1), 0), Overall!$A321&lt;&gt;"", MONTH($N319) &lt;= 6, MONTH($O319) &gt;= 6), IF($R319 &lt;&gt; "", $H319/$R319, ""), ""), "")</f>
        <v/>
      </c>
      <c r="AL319" s="10" t="str">
        <f ca="1">IFERROR(IF(AND(NOW()&lt;= EOMONTH(DATE(YEAR($O319),7, 1), 0), Overall!$A321&lt;&gt;"", MONTH($N319) &lt;= 7, MONTH($O319) &gt;= 7), IF($R319 &lt;&gt; "", $H319/$R319, ""), ""), "")</f>
        <v/>
      </c>
      <c r="AM319" s="10" t="str">
        <f ca="1">IFERROR(IF(AND(NOW()&lt;= EOMONTH(DATE(YEAR($O319),8, 1), 0), Overall!$A321&lt;&gt;"", MONTH($N319) &lt;= 8, MONTH($O319) &gt;= 8), IF($R319 &lt;&gt; "", $H319/$R319, ""), ""), "")</f>
        <v/>
      </c>
      <c r="AN319" s="10" t="str">
        <f ca="1">IFERROR(IF(AND(NOW()&lt;= EOMONTH(DATE(YEAR($O319),9, 1), 0), Overall!$A321&lt;&gt;"", MONTH($N319) &lt;= 9, MONTH($O319) &gt;= 9), IF($R319 &lt;&gt; "", $H319/$R319, ""), ""), "")</f>
        <v/>
      </c>
      <c r="AO319" s="10" t="str">
        <f ca="1">IFERROR(IF(AND(NOW()&lt;= EOMONTH(DATE(YEAR($O319),10, 1), 0), Overall!$A321&lt;&gt;"", MONTH($N319) &lt;= 10, MONTH($O319) &gt;= 10), IF($R319 &lt;&gt; "", $H319/$R319, ""), ""), "")</f>
        <v/>
      </c>
      <c r="AP319" s="10" t="str">
        <f ca="1">IFERROR(IF(AND(NOW()&lt;= EOMONTH(DATE(YEAR($O319),11, 1), 0), Overall!$A321&lt;&gt;"", MONTH($N319) &lt;=11, MONTH($O319) &gt;= 11), IF($R319 &lt;&gt; "", $H319/$R319, ""), ""), "")</f>
        <v/>
      </c>
      <c r="AQ319" s="10" t="str">
        <f ca="1">IFERROR(IF(AND(NOW()&lt;= EOMONTH(DATE(YEAR($O319),12, 1), 0), Overall!$A321&lt;&gt;"", MONTH($N319) &lt;= 12, MONTH($O319) &gt;= 12), IF($R319 &lt;&gt; "", $H319/$R319, ""), ""), "")</f>
        <v/>
      </c>
      <c r="AR319" s="16">
        <f t="shared" ca="1" si="9"/>
        <v>0</v>
      </c>
    </row>
    <row r="320" spans="1:44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6">
        <f>IF(Overall!F322&lt;&gt;"",VALUE(Overall!F322),"")</f>
        <v>750000</v>
      </c>
      <c r="I320" s="6">
        <f>IF(Overall!G322&lt;&gt;"",VALUE(Overall!G322),"")</f>
        <v>62</v>
      </c>
      <c r="J320" s="6">
        <f>IF(Overall!H322&lt;&gt;"",VALUE(Overall!H322),"")</f>
        <v>40</v>
      </c>
      <c r="K320" s="6">
        <f>IF(Overall!I322&lt;&gt;"",VALUE(Overall!I322),"")</f>
        <v>4.63</v>
      </c>
      <c r="L320" s="6">
        <f>IF(Overall!J322&lt;&gt;"",VALUE(Overall!J322),"")</f>
        <v>0.65</v>
      </c>
      <c r="M320" s="6">
        <f>IF(Overall!K322&lt;&gt;"",VALUE(Overall!K322),"")</f>
        <v>3.98</v>
      </c>
      <c r="N320" s="7">
        <f>IF(Overall!L322&lt;&gt;"",DATEVALUE(MID(Overall!L322, FIND(",", Overall!L322) + 2, FIND(" ", Overall!L322) - FIND(",", Overall!L322) - 1) &amp; " " &amp; MID(Overall!L322, FIND(" ", Overall!L322) + 1, FIND(",", Overall!L322, FIND(" ", Overall!L322)) - FIND(" ", Overall!L322) - 1) &amp; ", " &amp; MID(Overall!L322, FIND(",", Overall!L322, FIND(",",Overall!L322) + 1) + 2, LEN(Overall!L322))),"")</f>
        <v>44743</v>
      </c>
      <c r="O320" s="7">
        <f>IF(Overall!M322&lt;&gt;"",DATEVALUE(MID(Overall!M322, FIND(",", Overall!M322) + 2, FIND(" ", Overall!M322) - FIND(",", Overall!M322) - 1) &amp; " " &amp; MID(Overall!M322, FIND(" ", Overall!M322) + 1, FIND(",", Overall!M322, FIND(" ", Overall!M322)) - FIND(" ", Overall!M322) - 1) &amp; ", " &amp; MID(Overall!M322, FIND(",", Overall!M322, FIND(",",Overall!M322) + 1) + 2, LEN(Overall!M322))),"")</f>
        <v>44834</v>
      </c>
      <c r="P320" s="7">
        <f>IF(Overall!N322&lt;&gt;"",DATEVALUE(MID(Overall!N322, FIND(",", Overall!N322) + 2, FIND(" ", Overall!N322) - FIND(",", Overall!N322) - 1) &amp; " " &amp; MID(Overall!N322, FIND(" ", Overall!N322) + 1, FIND(",", Overall!N322, FIND(" ", Overall!N322)) - FIND(" ", Overall!N322) - 1) &amp; ", " &amp; MID(Overall!N322, FIND(",", Overall!N322, FIND(",",Overall!N322) + 1) + 2, LEN(Overall!N322))),"")</f>
        <v>44539</v>
      </c>
      <c r="Q320" s="7">
        <f>IF(Overall!O322&lt;&gt;"",DATEVALUE(MID(Overall!O322, FIND(",", Overall!O322) + 2, FIND(" ", Overall!O322) - FIND(",", Overall!O322) - 1) &amp; " " &amp; MID(Overall!O322, FIND(" ", Overall!O322) + 1, FIND(",", Overall!O322, FIND(" ", Overall!O322)) - FIND(" ", Overall!O322) - 1) &amp; ", " &amp; MID(Overall!O322, FIND(",", Overall!O322, FIND(",",Overall!O322) + 1) + 2, LEN(Overall!O322))),"")</f>
        <v>44515</v>
      </c>
      <c r="R320" s="5">
        <f t="shared" si="8"/>
        <v>3</v>
      </c>
      <c r="S320" s="10" t="str">
        <f>IF(Overall!$A322&lt;&gt;"",IF(AND(MONTH($N320) &lt;= 1, MONTH($O320) &gt;= 1), IF($R320 &lt;&gt; "", $H320/$R320, ""), ""),"")</f>
        <v/>
      </c>
      <c r="T320" s="10" t="str">
        <f>IF(Overall!$A322&lt;&gt;"",IF(AND(MONTH($N320) &lt;= 2, MONTH($O320) &gt;= 2), IF($R320 &lt;&gt; "", $H320/$R320, ""), ""),"")</f>
        <v/>
      </c>
      <c r="U320" s="10" t="str">
        <f>IF(Overall!$A322&lt;&gt;"",IF(AND(MONTH($N320) &lt;= 3, MONTH($O320) &gt;= 3), IF($R320 &lt;&gt; "", $H320/$R320, ""), ""),"")</f>
        <v/>
      </c>
      <c r="V320" s="10" t="str">
        <f>IF(Overall!$A322&lt;&gt;"",IF(AND(MONTH($N320) &lt;= 4, MONTH($O320) &gt;= 4), IF($R320 &lt;&gt; "", $H320/$R320, ""), ""),"")</f>
        <v/>
      </c>
      <c r="W320" s="10" t="str">
        <f>IF(Overall!$A322&lt;&gt;"",IF(AND(MONTH($N320) &lt;= 5, MONTH($O320) &gt;= 5), IF($R320 &lt;&gt; "", $H320/$R320, ""), ""),"")</f>
        <v/>
      </c>
      <c r="X320" s="10" t="str">
        <f>IF(Overall!$A322&lt;&gt;"",IF(AND(MONTH($N320) &lt;= 6, MONTH($O320) &gt;= 6), IF($R320 &lt;&gt; "", $H320/$R320, ""), ""),"")</f>
        <v/>
      </c>
      <c r="Y320" s="10">
        <f>IF(Overall!$A322&lt;&gt;"",IF(AND(MONTH($N320) &lt;= 7, MONTH($O320) &gt;= 7 ), IF($R320 &lt;&gt; "", $H320/$R320, ""), ""),"")</f>
        <v>250000</v>
      </c>
      <c r="Z320" s="10">
        <f>IF(Overall!$A322&lt;&gt;"",IF(AND(MONTH($N320) &lt;= 8, MONTH($O320) &gt;= 8), IF($R320 &lt;&gt; "", $H320/$R320, ""), ""),"")</f>
        <v>250000</v>
      </c>
      <c r="AA320" s="10">
        <f>IF(Overall!$A322&lt;&gt;"",IF(AND(MONTH($N320) &lt;= 9, MONTH($O320) &gt;= 9), IF($R320 &lt;&gt; "", $H320/$R320, ""), ""),"")</f>
        <v>250000</v>
      </c>
      <c r="AB320" s="10" t="str">
        <f>IF(Overall!$A322&lt;&gt;"",IF(AND(MONTH($N320) &lt;= 10, MONTH($O320) &gt;= 10), IF($R320 &lt;&gt; "", $H320/$R320, ""), ""),"")</f>
        <v/>
      </c>
      <c r="AC320" s="10" t="str">
        <f>IF(Overall!$A322&lt;&gt;"",IF(AND(MONTH($N320) &lt;= 11, MONTH($O320) &gt;= 11), IF($R320 &lt;&gt; "", $H320/$R320, ""), ""),"")</f>
        <v/>
      </c>
      <c r="AD320" s="10" t="str">
        <f>IF(Overall!$A322&lt;&gt;"",IF(AND(MONTH($N320) &lt;= 12, MONTH($O320) &gt;= 12), IF($R320 &lt;&gt; "", $H320/$R320, ""), ""),"")</f>
        <v/>
      </c>
      <c r="AF320" s="10" t="str">
        <f ca="1">IFERROR(IF(AND(NOW()&lt;= EOMONTH(DATE(YEAR($O320),1, 1), 0), Overall!$A322&lt;&gt;"", MONTH($N320) &lt;= 1, MONTH($O320) &gt;= 1), IF($R320 &lt;&gt; "", $H320/$R320, ""), ""), "")</f>
        <v/>
      </c>
      <c r="AG320" s="10" t="str">
        <f ca="1">IFERROR(IF(AND(NOW()&lt;= EOMONTH(DATE(YEAR($O320),2, 1), 0), Overall!$A322&lt;&gt;"", MONTH($N320) &lt;= 2, MONTH($O320) &gt;= 2), IF($R320 &lt;&gt; "", $H320/$R320, ""), ""), "")</f>
        <v/>
      </c>
      <c r="AH320" s="10" t="str">
        <f ca="1">IFERROR(IF(AND(NOW()&lt;= EOMONTH(DATE(YEAR($O320),3, 1), 0), Overall!$A322&lt;&gt;"", MONTH($N320) &lt;= 3, MONTH($O320) &gt;= 3), IF($R320 &lt;&gt; "", $H320/$R320, ""), ""), "")</f>
        <v/>
      </c>
      <c r="AI320" s="10" t="str">
        <f ca="1">IFERROR(IF(AND(NOW()&lt;= EOMONTH(DATE(YEAR($O320),4, 1), 0), Overall!$A322&lt;&gt;"", MONTH($N320) &lt;= 4, MONTH($O320) &gt;= 4), IF($R320 &lt;&gt; "", $H320/$R320, ""), ""), "")</f>
        <v/>
      </c>
      <c r="AJ320" s="10" t="str">
        <f ca="1">IFERROR(IF(AND(NOW()&lt;= EOMONTH(DATE(YEAR($O320),5, 1), 0), Overall!$A322&lt;&gt;"", MONTH($N320) &lt;= 5, MONTH($O320) &gt;= 5), IF($R320 &lt;&gt; "", $H320/$R320, ""), ""), "")</f>
        <v/>
      </c>
      <c r="AK320" s="10" t="str">
        <f ca="1">IFERROR(IF(AND(NOW()&lt;= EOMONTH(DATE(YEAR($O320),6, 1), 0), Overall!$A322&lt;&gt;"", MONTH($N320) &lt;= 6, MONTH($O320) &gt;= 6), IF($R320 &lt;&gt; "", $H320/$R320, ""), ""), "")</f>
        <v/>
      </c>
      <c r="AL320" s="10" t="str">
        <f ca="1">IFERROR(IF(AND(NOW()&lt;= EOMONTH(DATE(YEAR($O320),7, 1), 0), Overall!$A322&lt;&gt;"", MONTH($N320) &lt;= 7, MONTH($O320) &gt;= 7), IF($R320 &lt;&gt; "", $H320/$R320, ""), ""), "")</f>
        <v/>
      </c>
      <c r="AM320" s="10" t="str">
        <f ca="1">IFERROR(IF(AND(NOW()&lt;= EOMONTH(DATE(YEAR($O320),8, 1), 0), Overall!$A322&lt;&gt;"", MONTH($N320) &lt;= 8, MONTH($O320) &gt;= 8), IF($R320 &lt;&gt; "", $H320/$R320, ""), ""), "")</f>
        <v/>
      </c>
      <c r="AN320" s="10" t="str">
        <f ca="1">IFERROR(IF(AND(NOW()&lt;= EOMONTH(DATE(YEAR($O320),9, 1), 0), Overall!$A322&lt;&gt;"", MONTH($N320) &lt;= 9, MONTH($O320) &gt;= 9), IF($R320 &lt;&gt; "", $H320/$R320, ""), ""), "")</f>
        <v/>
      </c>
      <c r="AO320" s="10" t="str">
        <f ca="1">IFERROR(IF(AND(NOW()&lt;= EOMONTH(DATE(YEAR($O320),10, 1), 0), Overall!$A322&lt;&gt;"", MONTH($N320) &lt;= 10, MONTH($O320) &gt;= 10), IF($R320 &lt;&gt; "", $H320/$R320, ""), ""), "")</f>
        <v/>
      </c>
      <c r="AP320" s="10" t="str">
        <f ca="1">IFERROR(IF(AND(NOW()&lt;= EOMONTH(DATE(YEAR($O320),11, 1), 0), Overall!$A322&lt;&gt;"", MONTH($N320) &lt;=11, MONTH($O320) &gt;= 11), IF($R320 &lt;&gt; "", $H320/$R320, ""), ""), "")</f>
        <v/>
      </c>
      <c r="AQ320" s="10" t="str">
        <f ca="1">IFERROR(IF(AND(NOW()&lt;= EOMONTH(DATE(YEAR($O320),12, 1), 0), Overall!$A322&lt;&gt;"", MONTH($N320) &lt;= 12, MONTH($O320) &gt;= 12), IF($R320 &lt;&gt; "", $H320/$R320, ""), ""), "")</f>
        <v/>
      </c>
      <c r="AR320" s="16">
        <f t="shared" ca="1" si="9"/>
        <v>0</v>
      </c>
    </row>
    <row r="321" spans="1:44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6">
        <f>IF(Overall!F323&lt;&gt;"",VALUE(Overall!F323),"")</f>
        <v>750000</v>
      </c>
      <c r="I321" s="6">
        <f>IF(Overall!G323&lt;&gt;"",VALUE(Overall!G323),"")</f>
        <v>62</v>
      </c>
      <c r="J321" s="6">
        <f>IF(Overall!H323&lt;&gt;"",VALUE(Overall!H323),"")</f>
        <v>40</v>
      </c>
      <c r="K321" s="6">
        <f>IF(Overall!I323&lt;&gt;"",VALUE(Overall!I323),"")</f>
        <v>4.68</v>
      </c>
      <c r="L321" s="6">
        <f>IF(Overall!J323&lt;&gt;"",VALUE(Overall!J323),"")</f>
        <v>0.7</v>
      </c>
      <c r="M321" s="6">
        <f>IF(Overall!K323&lt;&gt;"",VALUE(Overall!K323),"")</f>
        <v>3.98</v>
      </c>
      <c r="N321" s="7">
        <f>IF(Overall!L323&lt;&gt;"",DATEVALUE(MID(Overall!L323, FIND(",", Overall!L323) + 2, FIND(" ", Overall!L323) - FIND(",", Overall!L323) - 1) &amp; " " &amp; MID(Overall!L323, FIND(" ", Overall!L323) + 1, FIND(",", Overall!L323, FIND(" ", Overall!L323)) - FIND(" ", Overall!L323) - 1) &amp; ", " &amp; MID(Overall!L323, FIND(",", Overall!L323, FIND(",",Overall!L323) + 1) + 2, LEN(Overall!L323))),"")</f>
        <v>44743</v>
      </c>
      <c r="O321" s="7">
        <f>IF(Overall!M323&lt;&gt;"",DATEVALUE(MID(Overall!M323, FIND(",", Overall!M323) + 2, FIND(" ", Overall!M323) - FIND(",", Overall!M323) - 1) &amp; " " &amp; MID(Overall!M323, FIND(" ", Overall!M323) + 1, FIND(",", Overall!M323, FIND(" ", Overall!M323)) - FIND(" ", Overall!M323) - 1) &amp; ", " &amp; MID(Overall!M323, FIND(",", Overall!M323, FIND(",",Overall!M323) + 1) + 2, LEN(Overall!M323))),"")</f>
        <v>44834</v>
      </c>
      <c r="P321" s="7">
        <f>IF(Overall!N323&lt;&gt;"",DATEVALUE(MID(Overall!N323, FIND(",", Overall!N323) + 2, FIND(" ", Overall!N323) - FIND(",", Overall!N323) - 1) &amp; " " &amp; MID(Overall!N323, FIND(" ", Overall!N323) + 1, FIND(",", Overall!N323, FIND(" ", Overall!N323)) - FIND(" ", Overall!N323) - 1) &amp; ", " &amp; MID(Overall!N323, FIND(",", Overall!N323, FIND(",",Overall!N323) + 1) + 2, LEN(Overall!N323))),"")</f>
        <v>44539</v>
      </c>
      <c r="Q321" s="7">
        <f>IF(Overall!O323&lt;&gt;"",DATEVALUE(MID(Overall!O323, FIND(",", Overall!O323) + 2, FIND(" ", Overall!O323) - FIND(",", Overall!O323) - 1) &amp; " " &amp; MID(Overall!O323, FIND(" ", Overall!O323) + 1, FIND(",", Overall!O323, FIND(" ", Overall!O323)) - FIND(" ", Overall!O323) - 1) &amp; ", " &amp; MID(Overall!O323, FIND(",", Overall!O323, FIND(",",Overall!O323) + 1) + 2, LEN(Overall!O323))),"")</f>
        <v>44515</v>
      </c>
      <c r="R321" s="5">
        <f t="shared" si="8"/>
        <v>3</v>
      </c>
      <c r="S321" s="10" t="str">
        <f>IF(Overall!$A323&lt;&gt;"",IF(AND(MONTH($N321) &lt;= 1, MONTH($O321) &gt;= 1), IF($R321 &lt;&gt; "", $H321/$R321, ""), ""),"")</f>
        <v/>
      </c>
      <c r="T321" s="10" t="str">
        <f>IF(Overall!$A323&lt;&gt;"",IF(AND(MONTH($N321) &lt;= 2, MONTH($O321) &gt;= 2), IF($R321 &lt;&gt; "", $H321/$R321, ""), ""),"")</f>
        <v/>
      </c>
      <c r="U321" s="10" t="str">
        <f>IF(Overall!$A323&lt;&gt;"",IF(AND(MONTH($N321) &lt;= 3, MONTH($O321) &gt;= 3), IF($R321 &lt;&gt; "", $H321/$R321, ""), ""),"")</f>
        <v/>
      </c>
      <c r="V321" s="10" t="str">
        <f>IF(Overall!$A323&lt;&gt;"",IF(AND(MONTH($N321) &lt;= 4, MONTH($O321) &gt;= 4), IF($R321 &lt;&gt; "", $H321/$R321, ""), ""),"")</f>
        <v/>
      </c>
      <c r="W321" s="10" t="str">
        <f>IF(Overall!$A323&lt;&gt;"",IF(AND(MONTH($N321) &lt;= 5, MONTH($O321) &gt;= 5), IF($R321 &lt;&gt; "", $H321/$R321, ""), ""),"")</f>
        <v/>
      </c>
      <c r="X321" s="10" t="str">
        <f>IF(Overall!$A323&lt;&gt;"",IF(AND(MONTH($N321) &lt;= 6, MONTH($O321) &gt;= 6), IF($R321 &lt;&gt; "", $H321/$R321, ""), ""),"")</f>
        <v/>
      </c>
      <c r="Y321" s="10">
        <f>IF(Overall!$A323&lt;&gt;"",IF(AND(MONTH($N321) &lt;= 7, MONTH($O321) &gt;= 7 ), IF($R321 &lt;&gt; "", $H321/$R321, ""), ""),"")</f>
        <v>250000</v>
      </c>
      <c r="Z321" s="10">
        <f>IF(Overall!$A323&lt;&gt;"",IF(AND(MONTH($N321) &lt;= 8, MONTH($O321) &gt;= 8), IF($R321 &lt;&gt; "", $H321/$R321, ""), ""),"")</f>
        <v>250000</v>
      </c>
      <c r="AA321" s="10">
        <f>IF(Overall!$A323&lt;&gt;"",IF(AND(MONTH($N321) &lt;= 9, MONTH($O321) &gt;= 9), IF($R321 &lt;&gt; "", $H321/$R321, ""), ""),"")</f>
        <v>250000</v>
      </c>
      <c r="AB321" s="10" t="str">
        <f>IF(Overall!$A323&lt;&gt;"",IF(AND(MONTH($N321) &lt;= 10, MONTH($O321) &gt;= 10), IF($R321 &lt;&gt; "", $H321/$R321, ""), ""),"")</f>
        <v/>
      </c>
      <c r="AC321" s="10" t="str">
        <f>IF(Overall!$A323&lt;&gt;"",IF(AND(MONTH($N321) &lt;= 11, MONTH($O321) &gt;= 11), IF($R321 &lt;&gt; "", $H321/$R321, ""), ""),"")</f>
        <v/>
      </c>
      <c r="AD321" s="10" t="str">
        <f>IF(Overall!$A323&lt;&gt;"",IF(AND(MONTH($N321) &lt;= 12, MONTH($O321) &gt;= 12), IF($R321 &lt;&gt; "", $H321/$R321, ""), ""),"")</f>
        <v/>
      </c>
      <c r="AF321" s="10" t="str">
        <f ca="1">IFERROR(IF(AND(NOW()&lt;= EOMONTH(DATE(YEAR($O321),1, 1), 0), Overall!$A323&lt;&gt;"", MONTH($N321) &lt;= 1, MONTH($O321) &gt;= 1), IF($R321 &lt;&gt; "", $H321/$R321, ""), ""), "")</f>
        <v/>
      </c>
      <c r="AG321" s="10" t="str">
        <f ca="1">IFERROR(IF(AND(NOW()&lt;= EOMONTH(DATE(YEAR($O321),2, 1), 0), Overall!$A323&lt;&gt;"", MONTH($N321) &lt;= 2, MONTH($O321) &gt;= 2), IF($R321 &lt;&gt; "", $H321/$R321, ""), ""), "")</f>
        <v/>
      </c>
      <c r="AH321" s="10" t="str">
        <f ca="1">IFERROR(IF(AND(NOW()&lt;= EOMONTH(DATE(YEAR($O321),3, 1), 0), Overall!$A323&lt;&gt;"", MONTH($N321) &lt;= 3, MONTH($O321) &gt;= 3), IF($R321 &lt;&gt; "", $H321/$R321, ""), ""), "")</f>
        <v/>
      </c>
      <c r="AI321" s="10" t="str">
        <f ca="1">IFERROR(IF(AND(NOW()&lt;= EOMONTH(DATE(YEAR($O321),4, 1), 0), Overall!$A323&lt;&gt;"", MONTH($N321) &lt;= 4, MONTH($O321) &gt;= 4), IF($R321 &lt;&gt; "", $H321/$R321, ""), ""), "")</f>
        <v/>
      </c>
      <c r="AJ321" s="10" t="str">
        <f ca="1">IFERROR(IF(AND(NOW()&lt;= EOMONTH(DATE(YEAR($O321),5, 1), 0), Overall!$A323&lt;&gt;"", MONTH($N321) &lt;= 5, MONTH($O321) &gt;= 5), IF($R321 &lt;&gt; "", $H321/$R321, ""), ""), "")</f>
        <v/>
      </c>
      <c r="AK321" s="10" t="str">
        <f ca="1">IFERROR(IF(AND(NOW()&lt;= EOMONTH(DATE(YEAR($O321),6, 1), 0), Overall!$A323&lt;&gt;"", MONTH($N321) &lt;= 6, MONTH($O321) &gt;= 6), IF($R321 &lt;&gt; "", $H321/$R321, ""), ""), "")</f>
        <v/>
      </c>
      <c r="AL321" s="10" t="str">
        <f ca="1">IFERROR(IF(AND(NOW()&lt;= EOMONTH(DATE(YEAR($O321),7, 1), 0), Overall!$A323&lt;&gt;"", MONTH($N321) &lt;= 7, MONTH($O321) &gt;= 7), IF($R321 &lt;&gt; "", $H321/$R321, ""), ""), "")</f>
        <v/>
      </c>
      <c r="AM321" s="10" t="str">
        <f ca="1">IFERROR(IF(AND(NOW()&lt;= EOMONTH(DATE(YEAR($O321),8, 1), 0), Overall!$A323&lt;&gt;"", MONTH($N321) &lt;= 8, MONTH($O321) &gt;= 8), IF($R321 &lt;&gt; "", $H321/$R321, ""), ""), "")</f>
        <v/>
      </c>
      <c r="AN321" s="10" t="str">
        <f ca="1">IFERROR(IF(AND(NOW()&lt;= EOMONTH(DATE(YEAR($O321),9, 1), 0), Overall!$A323&lt;&gt;"", MONTH($N321) &lt;= 9, MONTH($O321) &gt;= 9), IF($R321 &lt;&gt; "", $H321/$R321, ""), ""), "")</f>
        <v/>
      </c>
      <c r="AO321" s="10" t="str">
        <f ca="1">IFERROR(IF(AND(NOW()&lt;= EOMONTH(DATE(YEAR($O321),10, 1), 0), Overall!$A323&lt;&gt;"", MONTH($N321) &lt;= 10, MONTH($O321) &gt;= 10), IF($R321 &lt;&gt; "", $H321/$R321, ""), ""), "")</f>
        <v/>
      </c>
      <c r="AP321" s="10" t="str">
        <f ca="1">IFERROR(IF(AND(NOW()&lt;= EOMONTH(DATE(YEAR($O321),11, 1), 0), Overall!$A323&lt;&gt;"", MONTH($N321) &lt;=11, MONTH($O321) &gt;= 11), IF($R321 &lt;&gt; "", $H321/$R321, ""), ""), "")</f>
        <v/>
      </c>
      <c r="AQ321" s="10" t="str">
        <f ca="1">IFERROR(IF(AND(NOW()&lt;= EOMONTH(DATE(YEAR($O321),12, 1), 0), Overall!$A323&lt;&gt;"", MONTH($N321) &lt;= 12, MONTH($O321) &gt;= 12), IF($R321 &lt;&gt; "", $H321/$R321, ""), ""), "")</f>
        <v/>
      </c>
      <c r="AR321" s="16">
        <f t="shared" ca="1" si="9"/>
        <v>0</v>
      </c>
    </row>
    <row r="322" spans="1:44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6">
        <f>IF(Overall!F324&lt;&gt;"",VALUE(Overall!F324),"")</f>
        <v>750000</v>
      </c>
      <c r="I322" s="6">
        <f>IF(Overall!G324&lt;&gt;"",VALUE(Overall!G324),"")</f>
        <v>62</v>
      </c>
      <c r="J322" s="6">
        <f>IF(Overall!H324&lt;&gt;"",VALUE(Overall!H324),"")</f>
        <v>40</v>
      </c>
      <c r="K322" s="6">
        <f>IF(Overall!I324&lt;&gt;"",VALUE(Overall!I324),"")</f>
        <v>4.0199999999999996</v>
      </c>
      <c r="L322" s="6">
        <f>IF(Overall!J324&lt;&gt;"",VALUE(Overall!J324),"")</f>
        <v>0.05</v>
      </c>
      <c r="M322" s="6">
        <f>IF(Overall!K324&lt;&gt;"",VALUE(Overall!K324),"")</f>
        <v>3.97</v>
      </c>
      <c r="N322" s="7">
        <f>IF(Overall!L324&lt;&gt;"",DATEVALUE(MID(Overall!L324, FIND(",", Overall!L324) + 2, FIND(" ", Overall!L324) - FIND(",", Overall!L324) - 1) &amp; " " &amp; MID(Overall!L324, FIND(" ", Overall!L324) + 1, FIND(",", Overall!L324, FIND(" ", Overall!L324)) - FIND(" ", Overall!L324) - 1) &amp; ", " &amp; MID(Overall!L324, FIND(",", Overall!L324, FIND(",",Overall!L324) + 1) + 2, LEN(Overall!L324))),"")</f>
        <v>44743</v>
      </c>
      <c r="O322" s="7">
        <f>IF(Overall!M324&lt;&gt;"",DATEVALUE(MID(Overall!M324, FIND(",", Overall!M324) + 2, FIND(" ", Overall!M324) - FIND(",", Overall!M324) - 1) &amp; " " &amp; MID(Overall!M324, FIND(" ", Overall!M324) + 1, FIND(",", Overall!M324, FIND(" ", Overall!M324)) - FIND(" ", Overall!M324) - 1) &amp; ", " &amp; MID(Overall!M324, FIND(",", Overall!M324, FIND(",",Overall!M324) + 1) + 2, LEN(Overall!M324))),"")</f>
        <v>44834</v>
      </c>
      <c r="P322" s="7">
        <f>IF(Overall!N324&lt;&gt;"",DATEVALUE(MID(Overall!N324, FIND(",", Overall!N324) + 2, FIND(" ", Overall!N324) - FIND(",", Overall!N324) - 1) &amp; " " &amp; MID(Overall!N324, FIND(" ", Overall!N324) + 1, FIND(",", Overall!N324, FIND(" ", Overall!N324)) - FIND(" ", Overall!N324) - 1) &amp; ", " &amp; MID(Overall!N324, FIND(",", Overall!N324, FIND(",",Overall!N324) + 1) + 2, LEN(Overall!N324))),"")</f>
        <v>44539</v>
      </c>
      <c r="Q322" s="7">
        <f>IF(Overall!O324&lt;&gt;"",DATEVALUE(MID(Overall!O324, FIND(",", Overall!O324) + 2, FIND(" ", Overall!O324) - FIND(",", Overall!O324) - 1) &amp; " " &amp; MID(Overall!O324, FIND(" ", Overall!O324) + 1, FIND(",", Overall!O324, FIND(" ", Overall!O324)) - FIND(" ", Overall!O324) - 1) &amp; ", " &amp; MID(Overall!O324, FIND(",", Overall!O324, FIND(",",Overall!O324) + 1) + 2, LEN(Overall!O324))),"")</f>
        <v>44515</v>
      </c>
      <c r="R322" s="5">
        <f t="shared" si="8"/>
        <v>3</v>
      </c>
      <c r="S322" s="10" t="str">
        <f>IF(Overall!$A324&lt;&gt;"",IF(AND(MONTH($N322) &lt;= 1, MONTH($O322) &gt;= 1), IF($R322 &lt;&gt; "", $H322/$R322, ""), ""),"")</f>
        <v/>
      </c>
      <c r="T322" s="10" t="str">
        <f>IF(Overall!$A324&lt;&gt;"",IF(AND(MONTH($N322) &lt;= 2, MONTH($O322) &gt;= 2), IF($R322 &lt;&gt; "", $H322/$R322, ""), ""),"")</f>
        <v/>
      </c>
      <c r="U322" s="10" t="str">
        <f>IF(Overall!$A324&lt;&gt;"",IF(AND(MONTH($N322) &lt;= 3, MONTH($O322) &gt;= 3), IF($R322 &lt;&gt; "", $H322/$R322, ""), ""),"")</f>
        <v/>
      </c>
      <c r="V322" s="10" t="str">
        <f>IF(Overall!$A324&lt;&gt;"",IF(AND(MONTH($N322) &lt;= 4, MONTH($O322) &gt;= 4), IF($R322 &lt;&gt; "", $H322/$R322, ""), ""),"")</f>
        <v/>
      </c>
      <c r="W322" s="10" t="str">
        <f>IF(Overall!$A324&lt;&gt;"",IF(AND(MONTH($N322) &lt;= 5, MONTH($O322) &gt;= 5), IF($R322 &lt;&gt; "", $H322/$R322, ""), ""),"")</f>
        <v/>
      </c>
      <c r="X322" s="10" t="str">
        <f>IF(Overall!$A324&lt;&gt;"",IF(AND(MONTH($N322) &lt;= 6, MONTH($O322) &gt;= 6), IF($R322 &lt;&gt; "", $H322/$R322, ""), ""),"")</f>
        <v/>
      </c>
      <c r="Y322" s="10">
        <f>IF(Overall!$A324&lt;&gt;"",IF(AND(MONTH($N322) &lt;= 7, MONTH($O322) &gt;= 7 ), IF($R322 &lt;&gt; "", $H322/$R322, ""), ""),"")</f>
        <v>250000</v>
      </c>
      <c r="Z322" s="10">
        <f>IF(Overall!$A324&lt;&gt;"",IF(AND(MONTH($N322) &lt;= 8, MONTH($O322) &gt;= 8), IF($R322 &lt;&gt; "", $H322/$R322, ""), ""),"")</f>
        <v>250000</v>
      </c>
      <c r="AA322" s="10">
        <f>IF(Overall!$A324&lt;&gt;"",IF(AND(MONTH($N322) &lt;= 9, MONTH($O322) &gt;= 9), IF($R322 &lt;&gt; "", $H322/$R322, ""), ""),"")</f>
        <v>250000</v>
      </c>
      <c r="AB322" s="10" t="str">
        <f>IF(Overall!$A324&lt;&gt;"",IF(AND(MONTH($N322) &lt;= 10, MONTH($O322) &gt;= 10), IF($R322 &lt;&gt; "", $H322/$R322, ""), ""),"")</f>
        <v/>
      </c>
      <c r="AC322" s="10" t="str">
        <f>IF(Overall!$A324&lt;&gt;"",IF(AND(MONTH($N322) &lt;= 11, MONTH($O322) &gt;= 11), IF($R322 &lt;&gt; "", $H322/$R322, ""), ""),"")</f>
        <v/>
      </c>
      <c r="AD322" s="10" t="str">
        <f>IF(Overall!$A324&lt;&gt;"",IF(AND(MONTH($N322) &lt;= 12, MONTH($O322) &gt;= 12), IF($R322 &lt;&gt; "", $H322/$R322, ""), ""),"")</f>
        <v/>
      </c>
      <c r="AF322" s="10" t="str">
        <f ca="1">IFERROR(IF(AND(NOW()&lt;= EOMONTH(DATE(YEAR($O322),1, 1), 0), Overall!$A324&lt;&gt;"", MONTH($N322) &lt;= 1, MONTH($O322) &gt;= 1), IF($R322 &lt;&gt; "", $H322/$R322, ""), ""), "")</f>
        <v/>
      </c>
      <c r="AG322" s="10" t="str">
        <f ca="1">IFERROR(IF(AND(NOW()&lt;= EOMONTH(DATE(YEAR($O322),2, 1), 0), Overall!$A324&lt;&gt;"", MONTH($N322) &lt;= 2, MONTH($O322) &gt;= 2), IF($R322 &lt;&gt; "", $H322/$R322, ""), ""), "")</f>
        <v/>
      </c>
      <c r="AH322" s="10" t="str">
        <f ca="1">IFERROR(IF(AND(NOW()&lt;= EOMONTH(DATE(YEAR($O322),3, 1), 0), Overall!$A324&lt;&gt;"", MONTH($N322) &lt;= 3, MONTH($O322) &gt;= 3), IF($R322 &lt;&gt; "", $H322/$R322, ""), ""), "")</f>
        <v/>
      </c>
      <c r="AI322" s="10" t="str">
        <f ca="1">IFERROR(IF(AND(NOW()&lt;= EOMONTH(DATE(YEAR($O322),4, 1), 0), Overall!$A324&lt;&gt;"", MONTH($N322) &lt;= 4, MONTH($O322) &gt;= 4), IF($R322 &lt;&gt; "", $H322/$R322, ""), ""), "")</f>
        <v/>
      </c>
      <c r="AJ322" s="10" t="str">
        <f ca="1">IFERROR(IF(AND(NOW()&lt;= EOMONTH(DATE(YEAR($O322),5, 1), 0), Overall!$A324&lt;&gt;"", MONTH($N322) &lt;= 5, MONTH($O322) &gt;= 5), IF($R322 &lt;&gt; "", $H322/$R322, ""), ""), "")</f>
        <v/>
      </c>
      <c r="AK322" s="10" t="str">
        <f ca="1">IFERROR(IF(AND(NOW()&lt;= EOMONTH(DATE(YEAR($O322),6, 1), 0), Overall!$A324&lt;&gt;"", MONTH($N322) &lt;= 6, MONTH($O322) &gt;= 6), IF($R322 &lt;&gt; "", $H322/$R322, ""), ""), "")</f>
        <v/>
      </c>
      <c r="AL322" s="10" t="str">
        <f ca="1">IFERROR(IF(AND(NOW()&lt;= EOMONTH(DATE(YEAR($O322),7, 1), 0), Overall!$A324&lt;&gt;"", MONTH($N322) &lt;= 7, MONTH($O322) &gt;= 7), IF($R322 &lt;&gt; "", $H322/$R322, ""), ""), "")</f>
        <v/>
      </c>
      <c r="AM322" s="10" t="str">
        <f ca="1">IFERROR(IF(AND(NOW()&lt;= EOMONTH(DATE(YEAR($O322),8, 1), 0), Overall!$A324&lt;&gt;"", MONTH($N322) &lt;= 8, MONTH($O322) &gt;= 8), IF($R322 &lt;&gt; "", $H322/$R322, ""), ""), "")</f>
        <v/>
      </c>
      <c r="AN322" s="10" t="str">
        <f ca="1">IFERROR(IF(AND(NOW()&lt;= EOMONTH(DATE(YEAR($O322),9, 1), 0), Overall!$A324&lt;&gt;"", MONTH($N322) &lt;= 9, MONTH($O322) &gt;= 9), IF($R322 &lt;&gt; "", $H322/$R322, ""), ""), "")</f>
        <v/>
      </c>
      <c r="AO322" s="10" t="str">
        <f ca="1">IFERROR(IF(AND(NOW()&lt;= EOMONTH(DATE(YEAR($O322),10, 1), 0), Overall!$A324&lt;&gt;"", MONTH($N322) &lt;= 10, MONTH($O322) &gt;= 10), IF($R322 &lt;&gt; "", $H322/$R322, ""), ""), "")</f>
        <v/>
      </c>
      <c r="AP322" s="10" t="str">
        <f ca="1">IFERROR(IF(AND(NOW()&lt;= EOMONTH(DATE(YEAR($O322),11, 1), 0), Overall!$A324&lt;&gt;"", MONTH($N322) &lt;=11, MONTH($O322) &gt;= 11), IF($R322 &lt;&gt; "", $H322/$R322, ""), ""), "")</f>
        <v/>
      </c>
      <c r="AQ322" s="10" t="str">
        <f ca="1">IFERROR(IF(AND(NOW()&lt;= EOMONTH(DATE(YEAR($O322),12, 1), 0), Overall!$A324&lt;&gt;"", MONTH($N322) &lt;= 12, MONTH($O322) &gt;= 12), IF($R322 &lt;&gt; "", $H322/$R322, ""), ""), "")</f>
        <v/>
      </c>
      <c r="AR322" s="16">
        <f t="shared" ca="1" si="9"/>
        <v>0</v>
      </c>
    </row>
    <row r="323" spans="1:44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6">
        <f>IF(Overall!F325&lt;&gt;"",VALUE(Overall!F325),"")</f>
        <v>750000</v>
      </c>
      <c r="I323" s="6">
        <f>IF(Overall!G325&lt;&gt;"",VALUE(Overall!G325),"")</f>
        <v>62</v>
      </c>
      <c r="J323" s="6">
        <f>IF(Overall!H325&lt;&gt;"",VALUE(Overall!H325),"")</f>
        <v>40</v>
      </c>
      <c r="K323" s="6">
        <f>IF(Overall!I325&lt;&gt;"",VALUE(Overall!I325),"")</f>
        <v>4.9800000000000004</v>
      </c>
      <c r="L323" s="6">
        <f>IF(Overall!J325&lt;&gt;"",VALUE(Overall!J325),"")</f>
        <v>1</v>
      </c>
      <c r="M323" s="6">
        <f>IF(Overall!K325&lt;&gt;"",VALUE(Overall!K325),"")</f>
        <v>3.98</v>
      </c>
      <c r="N323" s="7">
        <f>IF(Overall!L325&lt;&gt;"",DATEVALUE(MID(Overall!L325, FIND(",", Overall!L325) + 2, FIND(" ", Overall!L325) - FIND(",", Overall!L325) - 1) &amp; " " &amp; MID(Overall!L325, FIND(" ", Overall!L325) + 1, FIND(",", Overall!L325, FIND(" ", Overall!L325)) - FIND(" ", Overall!L325) - 1) &amp; ", " &amp; MID(Overall!L325, FIND(",", Overall!L325, FIND(",",Overall!L325) + 1) + 2, LEN(Overall!L325))),"")</f>
        <v>44743</v>
      </c>
      <c r="O323" s="7">
        <f>IF(Overall!M325&lt;&gt;"",DATEVALUE(MID(Overall!M325, FIND(",", Overall!M325) + 2, FIND(" ", Overall!M325) - FIND(",", Overall!M325) - 1) &amp; " " &amp; MID(Overall!M325, FIND(" ", Overall!M325) + 1, FIND(",", Overall!M325, FIND(" ", Overall!M325)) - FIND(" ", Overall!M325) - 1) &amp; ", " &amp; MID(Overall!M325, FIND(",", Overall!M325, FIND(",",Overall!M325) + 1) + 2, LEN(Overall!M325))),"")</f>
        <v>44834</v>
      </c>
      <c r="P323" s="7">
        <f>IF(Overall!N325&lt;&gt;"",DATEVALUE(MID(Overall!N325, FIND(",", Overall!N325) + 2, FIND(" ", Overall!N325) - FIND(",", Overall!N325) - 1) &amp; " " &amp; MID(Overall!N325, FIND(" ", Overall!N325) + 1, FIND(",", Overall!N325, FIND(" ", Overall!N325)) - FIND(" ", Overall!N325) - 1) &amp; ", " &amp; MID(Overall!N325, FIND(",", Overall!N325, FIND(",",Overall!N325) + 1) + 2, LEN(Overall!N325))),"")</f>
        <v>44539</v>
      </c>
      <c r="Q323" s="7">
        <f>IF(Overall!O325&lt;&gt;"",DATEVALUE(MID(Overall!O325, FIND(",", Overall!O325) + 2, FIND(" ", Overall!O325) - FIND(",", Overall!O325) - 1) &amp; " " &amp; MID(Overall!O325, FIND(" ", Overall!O325) + 1, FIND(",", Overall!O325, FIND(" ", Overall!O325)) - FIND(" ", Overall!O325) - 1) &amp; ", " &amp; MID(Overall!O325, FIND(",", Overall!O325, FIND(",",Overall!O325) + 1) + 2, LEN(Overall!O325))),"")</f>
        <v>44515</v>
      </c>
      <c r="R323" s="5">
        <f t="shared" ref="R323:R386" si="10">IF(AND(N323&lt;&gt;"", O323&lt;&gt;""), DATEDIF(N323, O323, "M") + 1, "")</f>
        <v>3</v>
      </c>
      <c r="S323" s="10" t="str">
        <f>IF(Overall!$A325&lt;&gt;"",IF(AND(MONTH($N323) &lt;= 1, MONTH($O323) &gt;= 1), IF($R323 &lt;&gt; "", $H323/$R323, ""), ""),"")</f>
        <v/>
      </c>
      <c r="T323" s="10" t="str">
        <f>IF(Overall!$A325&lt;&gt;"",IF(AND(MONTH($N323) &lt;= 2, MONTH($O323) &gt;= 2), IF($R323 &lt;&gt; "", $H323/$R323, ""), ""),"")</f>
        <v/>
      </c>
      <c r="U323" s="10" t="str">
        <f>IF(Overall!$A325&lt;&gt;"",IF(AND(MONTH($N323) &lt;= 3, MONTH($O323) &gt;= 3), IF($R323 &lt;&gt; "", $H323/$R323, ""), ""),"")</f>
        <v/>
      </c>
      <c r="V323" s="10" t="str">
        <f>IF(Overall!$A325&lt;&gt;"",IF(AND(MONTH($N323) &lt;= 4, MONTH($O323) &gt;= 4), IF($R323 &lt;&gt; "", $H323/$R323, ""), ""),"")</f>
        <v/>
      </c>
      <c r="W323" s="10" t="str">
        <f>IF(Overall!$A325&lt;&gt;"",IF(AND(MONTH($N323) &lt;= 5, MONTH($O323) &gt;= 5), IF($R323 &lt;&gt; "", $H323/$R323, ""), ""),"")</f>
        <v/>
      </c>
      <c r="X323" s="10" t="str">
        <f>IF(Overall!$A325&lt;&gt;"",IF(AND(MONTH($N323) &lt;= 6, MONTH($O323) &gt;= 6), IF($R323 &lt;&gt; "", $H323/$R323, ""), ""),"")</f>
        <v/>
      </c>
      <c r="Y323" s="10">
        <f>IF(Overall!$A325&lt;&gt;"",IF(AND(MONTH($N323) &lt;= 7, MONTH($O323) &gt;= 7 ), IF($R323 &lt;&gt; "", $H323/$R323, ""), ""),"")</f>
        <v>250000</v>
      </c>
      <c r="Z323" s="10">
        <f>IF(Overall!$A325&lt;&gt;"",IF(AND(MONTH($N323) &lt;= 8, MONTH($O323) &gt;= 8), IF($R323 &lt;&gt; "", $H323/$R323, ""), ""),"")</f>
        <v>250000</v>
      </c>
      <c r="AA323" s="10">
        <f>IF(Overall!$A325&lt;&gt;"",IF(AND(MONTH($N323) &lt;= 9, MONTH($O323) &gt;= 9), IF($R323 &lt;&gt; "", $H323/$R323, ""), ""),"")</f>
        <v>250000</v>
      </c>
      <c r="AB323" s="10" t="str">
        <f>IF(Overall!$A325&lt;&gt;"",IF(AND(MONTH($N323) &lt;= 10, MONTH($O323) &gt;= 10), IF($R323 &lt;&gt; "", $H323/$R323, ""), ""),"")</f>
        <v/>
      </c>
      <c r="AC323" s="10" t="str">
        <f>IF(Overall!$A325&lt;&gt;"",IF(AND(MONTH($N323) &lt;= 11, MONTH($O323) &gt;= 11), IF($R323 &lt;&gt; "", $H323/$R323, ""), ""),"")</f>
        <v/>
      </c>
      <c r="AD323" s="10" t="str">
        <f>IF(Overall!$A325&lt;&gt;"",IF(AND(MONTH($N323) &lt;= 12, MONTH($O323) &gt;= 12), IF($R323 &lt;&gt; "", $H323/$R323, ""), ""),"")</f>
        <v/>
      </c>
      <c r="AF323" s="10" t="str">
        <f ca="1">IFERROR(IF(AND(NOW()&lt;= EOMONTH(DATE(YEAR($O323),1, 1), 0), Overall!$A325&lt;&gt;"", MONTH($N323) &lt;= 1, MONTH($O323) &gt;= 1), IF($R323 &lt;&gt; "", $H323/$R323, ""), ""), "")</f>
        <v/>
      </c>
      <c r="AG323" s="10" t="str">
        <f ca="1">IFERROR(IF(AND(NOW()&lt;= EOMONTH(DATE(YEAR($O323),2, 1), 0), Overall!$A325&lt;&gt;"", MONTH($N323) &lt;= 2, MONTH($O323) &gt;= 2), IF($R323 &lt;&gt; "", $H323/$R323, ""), ""), "")</f>
        <v/>
      </c>
      <c r="AH323" s="10" t="str">
        <f ca="1">IFERROR(IF(AND(NOW()&lt;= EOMONTH(DATE(YEAR($O323),3, 1), 0), Overall!$A325&lt;&gt;"", MONTH($N323) &lt;= 3, MONTH($O323) &gt;= 3), IF($R323 &lt;&gt; "", $H323/$R323, ""), ""), "")</f>
        <v/>
      </c>
      <c r="AI323" s="10" t="str">
        <f ca="1">IFERROR(IF(AND(NOW()&lt;= EOMONTH(DATE(YEAR($O323),4, 1), 0), Overall!$A325&lt;&gt;"", MONTH($N323) &lt;= 4, MONTH($O323) &gt;= 4), IF($R323 &lt;&gt; "", $H323/$R323, ""), ""), "")</f>
        <v/>
      </c>
      <c r="AJ323" s="10" t="str">
        <f ca="1">IFERROR(IF(AND(NOW()&lt;= EOMONTH(DATE(YEAR($O323),5, 1), 0), Overall!$A325&lt;&gt;"", MONTH($N323) &lt;= 5, MONTH($O323) &gt;= 5), IF($R323 &lt;&gt; "", $H323/$R323, ""), ""), "")</f>
        <v/>
      </c>
      <c r="AK323" s="10" t="str">
        <f ca="1">IFERROR(IF(AND(NOW()&lt;= EOMONTH(DATE(YEAR($O323),6, 1), 0), Overall!$A325&lt;&gt;"", MONTH($N323) &lt;= 6, MONTH($O323) &gt;= 6), IF($R323 &lt;&gt; "", $H323/$R323, ""), ""), "")</f>
        <v/>
      </c>
      <c r="AL323" s="10" t="str">
        <f ca="1">IFERROR(IF(AND(NOW()&lt;= EOMONTH(DATE(YEAR($O323),7, 1), 0), Overall!$A325&lt;&gt;"", MONTH($N323) &lt;= 7, MONTH($O323) &gt;= 7), IF($R323 &lt;&gt; "", $H323/$R323, ""), ""), "")</f>
        <v/>
      </c>
      <c r="AM323" s="10" t="str">
        <f ca="1">IFERROR(IF(AND(NOW()&lt;= EOMONTH(DATE(YEAR($O323),8, 1), 0), Overall!$A325&lt;&gt;"", MONTH($N323) &lt;= 8, MONTH($O323) &gt;= 8), IF($R323 &lt;&gt; "", $H323/$R323, ""), ""), "")</f>
        <v/>
      </c>
      <c r="AN323" s="10" t="str">
        <f ca="1">IFERROR(IF(AND(NOW()&lt;= EOMONTH(DATE(YEAR($O323),9, 1), 0), Overall!$A325&lt;&gt;"", MONTH($N323) &lt;= 9, MONTH($O323) &gt;= 9), IF($R323 &lt;&gt; "", $H323/$R323, ""), ""), "")</f>
        <v/>
      </c>
      <c r="AO323" s="10" t="str">
        <f ca="1">IFERROR(IF(AND(NOW()&lt;= EOMONTH(DATE(YEAR($O323),10, 1), 0), Overall!$A325&lt;&gt;"", MONTH($N323) &lt;= 10, MONTH($O323) &gt;= 10), IF($R323 &lt;&gt; "", $H323/$R323, ""), ""), "")</f>
        <v/>
      </c>
      <c r="AP323" s="10" t="str">
        <f ca="1">IFERROR(IF(AND(NOW()&lt;= EOMONTH(DATE(YEAR($O323),11, 1), 0), Overall!$A325&lt;&gt;"", MONTH($N323) &lt;=11, MONTH($O323) &gt;= 11), IF($R323 &lt;&gt; "", $H323/$R323, ""), ""), "")</f>
        <v/>
      </c>
      <c r="AQ323" s="10" t="str">
        <f ca="1">IFERROR(IF(AND(NOW()&lt;= EOMONTH(DATE(YEAR($O323),12, 1), 0), Overall!$A325&lt;&gt;"", MONTH($N323) &lt;= 12, MONTH($O323) &gt;= 12), IF($R323 &lt;&gt; "", $H323/$R323, ""), ""), "")</f>
        <v/>
      </c>
      <c r="AR323" s="16">
        <f t="shared" ref="AR323:AR386" ca="1" si="11">SUM(AF323:AQ323)</f>
        <v>0</v>
      </c>
    </row>
    <row r="324" spans="1:44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6">
        <f>IF(Overall!F326&lt;&gt;"",VALUE(Overall!F326),"")</f>
        <v>750000</v>
      </c>
      <c r="I324" s="6">
        <f>IF(Overall!G326&lt;&gt;"",VALUE(Overall!G326),"")</f>
        <v>63</v>
      </c>
      <c r="J324" s="6">
        <f>IF(Overall!H326&lt;&gt;"",VALUE(Overall!H326),"")</f>
        <v>40</v>
      </c>
      <c r="K324" s="6">
        <f>IF(Overall!I326&lt;&gt;"",VALUE(Overall!I326),"")</f>
        <v>4.97</v>
      </c>
      <c r="L324" s="6">
        <f>IF(Overall!J326&lt;&gt;"",VALUE(Overall!J326),"")</f>
        <v>1</v>
      </c>
      <c r="M324" s="6">
        <f>IF(Overall!K326&lt;&gt;"",VALUE(Overall!K326),"")</f>
        <v>3.97</v>
      </c>
      <c r="N324" s="7">
        <f>IF(Overall!L326&lt;&gt;"",DATEVALUE(MID(Overall!L326, FIND(",", Overall!L326) + 2, FIND(" ", Overall!L326) - FIND(",", Overall!L326) - 1) &amp; " " &amp; MID(Overall!L326, FIND(" ", Overall!L326) + 1, FIND(",", Overall!L326, FIND(" ", Overall!L326)) - FIND(" ", Overall!L326) - 1) &amp; ", " &amp; MID(Overall!L326, FIND(",", Overall!L326, FIND(",",Overall!L326) + 1) + 2, LEN(Overall!L326))),"")</f>
        <v>44743</v>
      </c>
      <c r="O324" s="7">
        <f>IF(Overall!M326&lt;&gt;"",DATEVALUE(MID(Overall!M326, FIND(",", Overall!M326) + 2, FIND(" ", Overall!M326) - FIND(",", Overall!M326) - 1) &amp; " " &amp; MID(Overall!M326, FIND(" ", Overall!M326) + 1, FIND(",", Overall!M326, FIND(" ", Overall!M326)) - FIND(" ", Overall!M326) - 1) &amp; ", " &amp; MID(Overall!M326, FIND(",", Overall!M326, FIND(",",Overall!M326) + 1) + 2, LEN(Overall!M326))),"")</f>
        <v>44834</v>
      </c>
      <c r="P324" s="7">
        <f>IF(Overall!N326&lt;&gt;"",DATEVALUE(MID(Overall!N326, FIND(",", Overall!N326) + 2, FIND(" ", Overall!N326) - FIND(",", Overall!N326) - 1) &amp; " " &amp; MID(Overall!N326, FIND(" ", Overall!N326) + 1, FIND(",", Overall!N326, FIND(" ", Overall!N326)) - FIND(" ", Overall!N326) - 1) &amp; ", " &amp; MID(Overall!N326, FIND(",", Overall!N326, FIND(",",Overall!N326) + 1) + 2, LEN(Overall!N326))),"")</f>
        <v>44540</v>
      </c>
      <c r="Q324" s="7">
        <f>IF(Overall!O326&lt;&gt;"",DATEVALUE(MID(Overall!O326, FIND(",", Overall!O326) + 2, FIND(" ", Overall!O326) - FIND(",", Overall!O326) - 1) &amp; " " &amp; MID(Overall!O326, FIND(" ", Overall!O326) + 1, FIND(",", Overall!O326, FIND(" ", Overall!O326)) - FIND(" ", Overall!O326) - 1) &amp; ", " &amp; MID(Overall!O326, FIND(",", Overall!O326, FIND(",",Overall!O326) + 1) + 2, LEN(Overall!O326))),"")</f>
        <v>44516</v>
      </c>
      <c r="R324" s="5">
        <f t="shared" si="10"/>
        <v>3</v>
      </c>
      <c r="S324" s="10" t="str">
        <f>IF(Overall!$A326&lt;&gt;"",IF(AND(MONTH($N324) &lt;= 1, MONTH($O324) &gt;= 1), IF($R324 &lt;&gt; "", $H324/$R324, ""), ""),"")</f>
        <v/>
      </c>
      <c r="T324" s="10" t="str">
        <f>IF(Overall!$A326&lt;&gt;"",IF(AND(MONTH($N324) &lt;= 2, MONTH($O324) &gt;= 2), IF($R324 &lt;&gt; "", $H324/$R324, ""), ""),"")</f>
        <v/>
      </c>
      <c r="U324" s="10" t="str">
        <f>IF(Overall!$A326&lt;&gt;"",IF(AND(MONTH($N324) &lt;= 3, MONTH($O324) &gt;= 3), IF($R324 &lt;&gt; "", $H324/$R324, ""), ""),"")</f>
        <v/>
      </c>
      <c r="V324" s="10" t="str">
        <f>IF(Overall!$A326&lt;&gt;"",IF(AND(MONTH($N324) &lt;= 4, MONTH($O324) &gt;= 4), IF($R324 &lt;&gt; "", $H324/$R324, ""), ""),"")</f>
        <v/>
      </c>
      <c r="W324" s="10" t="str">
        <f>IF(Overall!$A326&lt;&gt;"",IF(AND(MONTH($N324) &lt;= 5, MONTH($O324) &gt;= 5), IF($R324 &lt;&gt; "", $H324/$R324, ""), ""),"")</f>
        <v/>
      </c>
      <c r="X324" s="10" t="str">
        <f>IF(Overall!$A326&lt;&gt;"",IF(AND(MONTH($N324) &lt;= 6, MONTH($O324) &gt;= 6), IF($R324 &lt;&gt; "", $H324/$R324, ""), ""),"")</f>
        <v/>
      </c>
      <c r="Y324" s="10">
        <f>IF(Overall!$A326&lt;&gt;"",IF(AND(MONTH($N324) &lt;= 7, MONTH($O324) &gt;= 7 ), IF($R324 &lt;&gt; "", $H324/$R324, ""), ""),"")</f>
        <v>250000</v>
      </c>
      <c r="Z324" s="10">
        <f>IF(Overall!$A326&lt;&gt;"",IF(AND(MONTH($N324) &lt;= 8, MONTH($O324) &gt;= 8), IF($R324 &lt;&gt; "", $H324/$R324, ""), ""),"")</f>
        <v>250000</v>
      </c>
      <c r="AA324" s="10">
        <f>IF(Overall!$A326&lt;&gt;"",IF(AND(MONTH($N324) &lt;= 9, MONTH($O324) &gt;= 9), IF($R324 &lt;&gt; "", $H324/$R324, ""), ""),"")</f>
        <v>250000</v>
      </c>
      <c r="AB324" s="10" t="str">
        <f>IF(Overall!$A326&lt;&gt;"",IF(AND(MONTH($N324) &lt;= 10, MONTH($O324) &gt;= 10), IF($R324 &lt;&gt; "", $H324/$R324, ""), ""),"")</f>
        <v/>
      </c>
      <c r="AC324" s="10" t="str">
        <f>IF(Overall!$A326&lt;&gt;"",IF(AND(MONTH($N324) &lt;= 11, MONTH($O324) &gt;= 11), IF($R324 &lt;&gt; "", $H324/$R324, ""), ""),"")</f>
        <v/>
      </c>
      <c r="AD324" s="10" t="str">
        <f>IF(Overall!$A326&lt;&gt;"",IF(AND(MONTH($N324) &lt;= 12, MONTH($O324) &gt;= 12), IF($R324 &lt;&gt; "", $H324/$R324, ""), ""),"")</f>
        <v/>
      </c>
      <c r="AF324" s="10" t="str">
        <f ca="1">IFERROR(IF(AND(NOW()&lt;= EOMONTH(DATE(YEAR($O324),1, 1), 0), Overall!$A326&lt;&gt;"", MONTH($N324) &lt;= 1, MONTH($O324) &gt;= 1), IF($R324 &lt;&gt; "", $H324/$R324, ""), ""), "")</f>
        <v/>
      </c>
      <c r="AG324" s="10" t="str">
        <f ca="1">IFERROR(IF(AND(NOW()&lt;= EOMONTH(DATE(YEAR($O324),2, 1), 0), Overall!$A326&lt;&gt;"", MONTH($N324) &lt;= 2, MONTH($O324) &gt;= 2), IF($R324 &lt;&gt; "", $H324/$R324, ""), ""), "")</f>
        <v/>
      </c>
      <c r="AH324" s="10" t="str">
        <f ca="1">IFERROR(IF(AND(NOW()&lt;= EOMONTH(DATE(YEAR($O324),3, 1), 0), Overall!$A326&lt;&gt;"", MONTH($N324) &lt;= 3, MONTH($O324) &gt;= 3), IF($R324 &lt;&gt; "", $H324/$R324, ""), ""), "")</f>
        <v/>
      </c>
      <c r="AI324" s="10" t="str">
        <f ca="1">IFERROR(IF(AND(NOW()&lt;= EOMONTH(DATE(YEAR($O324),4, 1), 0), Overall!$A326&lt;&gt;"", MONTH($N324) &lt;= 4, MONTH($O324) &gt;= 4), IF($R324 &lt;&gt; "", $H324/$R324, ""), ""), "")</f>
        <v/>
      </c>
      <c r="AJ324" s="10" t="str">
        <f ca="1">IFERROR(IF(AND(NOW()&lt;= EOMONTH(DATE(YEAR($O324),5, 1), 0), Overall!$A326&lt;&gt;"", MONTH($N324) &lt;= 5, MONTH($O324) &gt;= 5), IF($R324 &lt;&gt; "", $H324/$R324, ""), ""), "")</f>
        <v/>
      </c>
      <c r="AK324" s="10" t="str">
        <f ca="1">IFERROR(IF(AND(NOW()&lt;= EOMONTH(DATE(YEAR($O324),6, 1), 0), Overall!$A326&lt;&gt;"", MONTH($N324) &lt;= 6, MONTH($O324) &gt;= 6), IF($R324 &lt;&gt; "", $H324/$R324, ""), ""), "")</f>
        <v/>
      </c>
      <c r="AL324" s="10" t="str">
        <f ca="1">IFERROR(IF(AND(NOW()&lt;= EOMONTH(DATE(YEAR($O324),7, 1), 0), Overall!$A326&lt;&gt;"", MONTH($N324) &lt;= 7, MONTH($O324) &gt;= 7), IF($R324 &lt;&gt; "", $H324/$R324, ""), ""), "")</f>
        <v/>
      </c>
      <c r="AM324" s="10" t="str">
        <f ca="1">IFERROR(IF(AND(NOW()&lt;= EOMONTH(DATE(YEAR($O324),8, 1), 0), Overall!$A326&lt;&gt;"", MONTH($N324) &lt;= 8, MONTH($O324) &gt;= 8), IF($R324 &lt;&gt; "", $H324/$R324, ""), ""), "")</f>
        <v/>
      </c>
      <c r="AN324" s="10" t="str">
        <f ca="1">IFERROR(IF(AND(NOW()&lt;= EOMONTH(DATE(YEAR($O324),9, 1), 0), Overall!$A326&lt;&gt;"", MONTH($N324) &lt;= 9, MONTH($O324) &gt;= 9), IF($R324 &lt;&gt; "", $H324/$R324, ""), ""), "")</f>
        <v/>
      </c>
      <c r="AO324" s="10" t="str">
        <f ca="1">IFERROR(IF(AND(NOW()&lt;= EOMONTH(DATE(YEAR($O324),10, 1), 0), Overall!$A326&lt;&gt;"", MONTH($N324) &lt;= 10, MONTH($O324) &gt;= 10), IF($R324 &lt;&gt; "", $H324/$R324, ""), ""), "")</f>
        <v/>
      </c>
      <c r="AP324" s="10" t="str">
        <f ca="1">IFERROR(IF(AND(NOW()&lt;= EOMONTH(DATE(YEAR($O324),11, 1), 0), Overall!$A326&lt;&gt;"", MONTH($N324) &lt;=11, MONTH($O324) &gt;= 11), IF($R324 &lt;&gt; "", $H324/$R324, ""), ""), "")</f>
        <v/>
      </c>
      <c r="AQ324" s="10" t="str">
        <f ca="1">IFERROR(IF(AND(NOW()&lt;= EOMONTH(DATE(YEAR($O324),12, 1), 0), Overall!$A326&lt;&gt;"", MONTH($N324) &lt;= 12, MONTH($O324) &gt;= 12), IF($R324 &lt;&gt; "", $H324/$R324, ""), ""), "")</f>
        <v/>
      </c>
      <c r="AR324" s="16">
        <f t="shared" ca="1" si="11"/>
        <v>0</v>
      </c>
    </row>
    <row r="325" spans="1:44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6">
        <f>IF(Overall!F327&lt;&gt;"",VALUE(Overall!F327),"")</f>
        <v>300000</v>
      </c>
      <c r="I325" s="6">
        <f>IF(Overall!G327&lt;&gt;"",VALUE(Overall!G327),"")</f>
        <v>63</v>
      </c>
      <c r="J325" s="6">
        <f>IF(Overall!H327&lt;&gt;"",VALUE(Overall!H327),"")</f>
        <v>40</v>
      </c>
      <c r="K325" s="6">
        <f>IF(Overall!I327&lt;&gt;"",VALUE(Overall!I327),"")</f>
        <v>4.96</v>
      </c>
      <c r="L325" s="6">
        <f>IF(Overall!J327&lt;&gt;"",VALUE(Overall!J327),"")</f>
        <v>1</v>
      </c>
      <c r="M325" s="6">
        <f>IF(Overall!K327&lt;&gt;"",VALUE(Overall!K327),"")</f>
        <v>3.96</v>
      </c>
      <c r="N325" s="7">
        <f>IF(Overall!L327&lt;&gt;"",DATEVALUE(MID(Overall!L327, FIND(",", Overall!L327) + 2, FIND(" ", Overall!L327) - FIND(",", Overall!L327) - 1) &amp; " " &amp; MID(Overall!L327, FIND(" ", Overall!L327) + 1, FIND(",", Overall!L327, FIND(" ", Overall!L327)) - FIND(" ", Overall!L327) - 1) &amp; ", " &amp; MID(Overall!L327, FIND(",", Overall!L327, FIND(",",Overall!L327) + 1) + 2, LEN(Overall!L327))),"")</f>
        <v>44743</v>
      </c>
      <c r="O325" s="7">
        <f>IF(Overall!M327&lt;&gt;"",DATEVALUE(MID(Overall!M327, FIND(",", Overall!M327) + 2, FIND(" ", Overall!M327) - FIND(",", Overall!M327) - 1) &amp; " " &amp; MID(Overall!M327, FIND(" ", Overall!M327) + 1, FIND(",", Overall!M327, FIND(" ", Overall!M327)) - FIND(" ", Overall!M327) - 1) &amp; ", " &amp; MID(Overall!M327, FIND(",", Overall!M327, FIND(",",Overall!M327) + 1) + 2, LEN(Overall!M327))),"")</f>
        <v>44834</v>
      </c>
      <c r="P325" s="7">
        <f>IF(Overall!N327&lt;&gt;"",DATEVALUE(MID(Overall!N327, FIND(",", Overall!N327) + 2, FIND(" ", Overall!N327) - FIND(",", Overall!N327) - 1) &amp; " " &amp; MID(Overall!N327, FIND(" ", Overall!N327) + 1, FIND(",", Overall!N327, FIND(" ", Overall!N327)) - FIND(" ", Overall!N327) - 1) &amp; ", " &amp; MID(Overall!N327, FIND(",", Overall!N327, FIND(",",Overall!N327) + 1) + 2, LEN(Overall!N327))),"")</f>
        <v>44540</v>
      </c>
      <c r="Q325" s="7">
        <f>IF(Overall!O327&lt;&gt;"",DATEVALUE(MID(Overall!O327, FIND(",", Overall!O327) + 2, FIND(" ", Overall!O327) - FIND(",", Overall!O327) - 1) &amp; " " &amp; MID(Overall!O327, FIND(" ", Overall!O327) + 1, FIND(",", Overall!O327, FIND(" ", Overall!O327)) - FIND(" ", Overall!O327) - 1) &amp; ", " &amp; MID(Overall!O327, FIND(",", Overall!O327, FIND(",",Overall!O327) + 1) + 2, LEN(Overall!O327))),"")</f>
        <v>44516</v>
      </c>
      <c r="R325" s="5">
        <f t="shared" si="10"/>
        <v>3</v>
      </c>
      <c r="S325" s="10" t="str">
        <f>IF(Overall!$A327&lt;&gt;"",IF(AND(MONTH($N325) &lt;= 1, MONTH($O325) &gt;= 1), IF($R325 &lt;&gt; "", $H325/$R325, ""), ""),"")</f>
        <v/>
      </c>
      <c r="T325" s="10" t="str">
        <f>IF(Overall!$A327&lt;&gt;"",IF(AND(MONTH($N325) &lt;= 2, MONTH($O325) &gt;= 2), IF($R325 &lt;&gt; "", $H325/$R325, ""), ""),"")</f>
        <v/>
      </c>
      <c r="U325" s="10" t="str">
        <f>IF(Overall!$A327&lt;&gt;"",IF(AND(MONTH($N325) &lt;= 3, MONTH($O325) &gt;= 3), IF($R325 &lt;&gt; "", $H325/$R325, ""), ""),"")</f>
        <v/>
      </c>
      <c r="V325" s="10" t="str">
        <f>IF(Overall!$A327&lt;&gt;"",IF(AND(MONTH($N325) &lt;= 4, MONTH($O325) &gt;= 4), IF($R325 &lt;&gt; "", $H325/$R325, ""), ""),"")</f>
        <v/>
      </c>
      <c r="W325" s="10" t="str">
        <f>IF(Overall!$A327&lt;&gt;"",IF(AND(MONTH($N325) &lt;= 5, MONTH($O325) &gt;= 5), IF($R325 &lt;&gt; "", $H325/$R325, ""), ""),"")</f>
        <v/>
      </c>
      <c r="X325" s="10" t="str">
        <f>IF(Overall!$A327&lt;&gt;"",IF(AND(MONTH($N325) &lt;= 6, MONTH($O325) &gt;= 6), IF($R325 &lt;&gt; "", $H325/$R325, ""), ""),"")</f>
        <v/>
      </c>
      <c r="Y325" s="10">
        <f>IF(Overall!$A327&lt;&gt;"",IF(AND(MONTH($N325) &lt;= 7, MONTH($O325) &gt;= 7 ), IF($R325 &lt;&gt; "", $H325/$R325, ""), ""),"")</f>
        <v>100000</v>
      </c>
      <c r="Z325" s="10">
        <f>IF(Overall!$A327&lt;&gt;"",IF(AND(MONTH($N325) &lt;= 8, MONTH($O325) &gt;= 8), IF($R325 &lt;&gt; "", $H325/$R325, ""), ""),"")</f>
        <v>100000</v>
      </c>
      <c r="AA325" s="10">
        <f>IF(Overall!$A327&lt;&gt;"",IF(AND(MONTH($N325) &lt;= 9, MONTH($O325) &gt;= 9), IF($R325 &lt;&gt; "", $H325/$R325, ""), ""),"")</f>
        <v>100000</v>
      </c>
      <c r="AB325" s="10" t="str">
        <f>IF(Overall!$A327&lt;&gt;"",IF(AND(MONTH($N325) &lt;= 10, MONTH($O325) &gt;= 10), IF($R325 &lt;&gt; "", $H325/$R325, ""), ""),"")</f>
        <v/>
      </c>
      <c r="AC325" s="10" t="str">
        <f>IF(Overall!$A327&lt;&gt;"",IF(AND(MONTH($N325) &lt;= 11, MONTH($O325) &gt;= 11), IF($R325 &lt;&gt; "", $H325/$R325, ""), ""),"")</f>
        <v/>
      </c>
      <c r="AD325" s="10" t="str">
        <f>IF(Overall!$A327&lt;&gt;"",IF(AND(MONTH($N325) &lt;= 12, MONTH($O325) &gt;= 12), IF($R325 &lt;&gt; "", $H325/$R325, ""), ""),"")</f>
        <v/>
      </c>
      <c r="AF325" s="10" t="str">
        <f ca="1">IFERROR(IF(AND(NOW()&lt;= EOMONTH(DATE(YEAR($O325),1, 1), 0), Overall!$A327&lt;&gt;"", MONTH($N325) &lt;= 1, MONTH($O325) &gt;= 1), IF($R325 &lt;&gt; "", $H325/$R325, ""), ""), "")</f>
        <v/>
      </c>
      <c r="AG325" s="10" t="str">
        <f ca="1">IFERROR(IF(AND(NOW()&lt;= EOMONTH(DATE(YEAR($O325),2, 1), 0), Overall!$A327&lt;&gt;"", MONTH($N325) &lt;= 2, MONTH($O325) &gt;= 2), IF($R325 &lt;&gt; "", $H325/$R325, ""), ""), "")</f>
        <v/>
      </c>
      <c r="AH325" s="10" t="str">
        <f ca="1">IFERROR(IF(AND(NOW()&lt;= EOMONTH(DATE(YEAR($O325),3, 1), 0), Overall!$A327&lt;&gt;"", MONTH($N325) &lt;= 3, MONTH($O325) &gt;= 3), IF($R325 &lt;&gt; "", $H325/$R325, ""), ""), "")</f>
        <v/>
      </c>
      <c r="AI325" s="10" t="str">
        <f ca="1">IFERROR(IF(AND(NOW()&lt;= EOMONTH(DATE(YEAR($O325),4, 1), 0), Overall!$A327&lt;&gt;"", MONTH($N325) &lt;= 4, MONTH($O325) &gt;= 4), IF($R325 &lt;&gt; "", $H325/$R325, ""), ""), "")</f>
        <v/>
      </c>
      <c r="AJ325" s="10" t="str">
        <f ca="1">IFERROR(IF(AND(NOW()&lt;= EOMONTH(DATE(YEAR($O325),5, 1), 0), Overall!$A327&lt;&gt;"", MONTH($N325) &lt;= 5, MONTH($O325) &gt;= 5), IF($R325 &lt;&gt; "", $H325/$R325, ""), ""), "")</f>
        <v/>
      </c>
      <c r="AK325" s="10" t="str">
        <f ca="1">IFERROR(IF(AND(NOW()&lt;= EOMONTH(DATE(YEAR($O325),6, 1), 0), Overall!$A327&lt;&gt;"", MONTH($N325) &lt;= 6, MONTH($O325) &gt;= 6), IF($R325 &lt;&gt; "", $H325/$R325, ""), ""), "")</f>
        <v/>
      </c>
      <c r="AL325" s="10" t="str">
        <f ca="1">IFERROR(IF(AND(NOW()&lt;= EOMONTH(DATE(YEAR($O325),7, 1), 0), Overall!$A327&lt;&gt;"", MONTH($N325) &lt;= 7, MONTH($O325) &gt;= 7), IF($R325 &lt;&gt; "", $H325/$R325, ""), ""), "")</f>
        <v/>
      </c>
      <c r="AM325" s="10" t="str">
        <f ca="1">IFERROR(IF(AND(NOW()&lt;= EOMONTH(DATE(YEAR($O325),8, 1), 0), Overall!$A327&lt;&gt;"", MONTH($N325) &lt;= 8, MONTH($O325) &gt;= 8), IF($R325 &lt;&gt; "", $H325/$R325, ""), ""), "")</f>
        <v/>
      </c>
      <c r="AN325" s="10" t="str">
        <f ca="1">IFERROR(IF(AND(NOW()&lt;= EOMONTH(DATE(YEAR($O325),9, 1), 0), Overall!$A327&lt;&gt;"", MONTH($N325) &lt;= 9, MONTH($O325) &gt;= 9), IF($R325 &lt;&gt; "", $H325/$R325, ""), ""), "")</f>
        <v/>
      </c>
      <c r="AO325" s="10" t="str">
        <f ca="1">IFERROR(IF(AND(NOW()&lt;= EOMONTH(DATE(YEAR($O325),10, 1), 0), Overall!$A327&lt;&gt;"", MONTH($N325) &lt;= 10, MONTH($O325) &gt;= 10), IF($R325 &lt;&gt; "", $H325/$R325, ""), ""), "")</f>
        <v/>
      </c>
      <c r="AP325" s="10" t="str">
        <f ca="1">IFERROR(IF(AND(NOW()&lt;= EOMONTH(DATE(YEAR($O325),11, 1), 0), Overall!$A327&lt;&gt;"", MONTH($N325) &lt;=11, MONTH($O325) &gt;= 11), IF($R325 &lt;&gt; "", $H325/$R325, ""), ""), "")</f>
        <v/>
      </c>
      <c r="AQ325" s="10" t="str">
        <f ca="1">IFERROR(IF(AND(NOW()&lt;= EOMONTH(DATE(YEAR($O325),12, 1), 0), Overall!$A327&lt;&gt;"", MONTH($N325) &lt;= 12, MONTH($O325) &gt;= 12), IF($R325 &lt;&gt; "", $H325/$R325, ""), ""), "")</f>
        <v/>
      </c>
      <c r="AR325" s="16">
        <f t="shared" ca="1" si="11"/>
        <v>0</v>
      </c>
    </row>
    <row r="326" spans="1:44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6">
        <f>IF(Overall!F328&lt;&gt;"",VALUE(Overall!F328),"")</f>
        <v>1050000</v>
      </c>
      <c r="I326" s="6">
        <f>IF(Overall!G328&lt;&gt;"",VALUE(Overall!G328),"")</f>
        <v>63</v>
      </c>
      <c r="J326" s="6">
        <f>IF(Overall!H328&lt;&gt;"",VALUE(Overall!H328),"")</f>
        <v>40</v>
      </c>
      <c r="K326" s="6">
        <f>IF(Overall!I328&lt;&gt;"",VALUE(Overall!I328),"")</f>
        <v>5.09</v>
      </c>
      <c r="L326" s="6">
        <f>IF(Overall!J328&lt;&gt;"",VALUE(Overall!J328),"")</f>
        <v>1</v>
      </c>
      <c r="M326" s="6">
        <f>IF(Overall!K328&lt;&gt;"",VALUE(Overall!K328),"")</f>
        <v>4.09</v>
      </c>
      <c r="N326" s="7">
        <f>IF(Overall!L328&lt;&gt;"",DATEVALUE(MID(Overall!L328, FIND(",", Overall!L328) + 2, FIND(" ", Overall!L328) - FIND(",", Overall!L328) - 1) &amp; " " &amp; MID(Overall!L328, FIND(" ", Overall!L328) + 1, FIND(",", Overall!L328, FIND(" ", Overall!L328)) - FIND(" ", Overall!L328) - 1) &amp; ", " &amp; MID(Overall!L328, FIND(",", Overall!L328, FIND(",",Overall!L328) + 1) + 2, LEN(Overall!L328))),"")</f>
        <v>44743</v>
      </c>
      <c r="O326" s="7">
        <f>IF(Overall!M328&lt;&gt;"",DATEVALUE(MID(Overall!M328, FIND(",", Overall!M328) + 2, FIND(" ", Overall!M328) - FIND(",", Overall!M328) - 1) &amp; " " &amp; MID(Overall!M328, FIND(" ", Overall!M328) + 1, FIND(",", Overall!M328, FIND(" ", Overall!M328)) - FIND(" ", Overall!M328) - 1) &amp; ", " &amp; MID(Overall!M328, FIND(",", Overall!M328, FIND(",",Overall!M328) + 1) + 2, LEN(Overall!M328))),"")</f>
        <v>44834</v>
      </c>
      <c r="P326" s="7">
        <f>IF(Overall!N328&lt;&gt;"",DATEVALUE(MID(Overall!N328, FIND(",", Overall!N328) + 2, FIND(" ", Overall!N328) - FIND(",", Overall!N328) - 1) &amp; " " &amp; MID(Overall!N328, FIND(" ", Overall!N328) + 1, FIND(",", Overall!N328, FIND(" ", Overall!N328)) - FIND(" ", Overall!N328) - 1) &amp; ", " &amp; MID(Overall!N328, FIND(",", Overall!N328, FIND(",",Overall!N328) + 1) + 2, LEN(Overall!N328))),"")</f>
        <v>44543</v>
      </c>
      <c r="Q326" s="7">
        <f>IF(Overall!O328&lt;&gt;"",DATEVALUE(MID(Overall!O328, FIND(",", Overall!O328) + 2, FIND(" ", Overall!O328) - FIND(",", Overall!O328) - 1) &amp; " " &amp; MID(Overall!O328, FIND(" ", Overall!O328) + 1, FIND(",", Overall!O328, FIND(" ", Overall!O328)) - FIND(" ", Overall!O328) - 1) &amp; ", " &amp; MID(Overall!O328, FIND(",", Overall!O328, FIND(",",Overall!O328) + 1) + 2, LEN(Overall!O328))),"")</f>
        <v>44517</v>
      </c>
      <c r="R326" s="5">
        <f t="shared" si="10"/>
        <v>3</v>
      </c>
      <c r="S326" s="10" t="str">
        <f>IF(Overall!$A328&lt;&gt;"",IF(AND(MONTH($N326) &lt;= 1, MONTH($O326) &gt;= 1), IF($R326 &lt;&gt; "", $H326/$R326, ""), ""),"")</f>
        <v/>
      </c>
      <c r="T326" s="10" t="str">
        <f>IF(Overall!$A328&lt;&gt;"",IF(AND(MONTH($N326) &lt;= 2, MONTH($O326) &gt;= 2), IF($R326 &lt;&gt; "", $H326/$R326, ""), ""),"")</f>
        <v/>
      </c>
      <c r="U326" s="10" t="str">
        <f>IF(Overall!$A328&lt;&gt;"",IF(AND(MONTH($N326) &lt;= 3, MONTH($O326) &gt;= 3), IF($R326 &lt;&gt; "", $H326/$R326, ""), ""),"")</f>
        <v/>
      </c>
      <c r="V326" s="10" t="str">
        <f>IF(Overall!$A328&lt;&gt;"",IF(AND(MONTH($N326) &lt;= 4, MONTH($O326) &gt;= 4), IF($R326 &lt;&gt; "", $H326/$R326, ""), ""),"")</f>
        <v/>
      </c>
      <c r="W326" s="10" t="str">
        <f>IF(Overall!$A328&lt;&gt;"",IF(AND(MONTH($N326) &lt;= 5, MONTH($O326) &gt;= 5), IF($R326 &lt;&gt; "", $H326/$R326, ""), ""),"")</f>
        <v/>
      </c>
      <c r="X326" s="10" t="str">
        <f>IF(Overall!$A328&lt;&gt;"",IF(AND(MONTH($N326) &lt;= 6, MONTH($O326) &gt;= 6), IF($R326 &lt;&gt; "", $H326/$R326, ""), ""),"")</f>
        <v/>
      </c>
      <c r="Y326" s="10">
        <f>IF(Overall!$A328&lt;&gt;"",IF(AND(MONTH($N326) &lt;= 7, MONTH($O326) &gt;= 7 ), IF($R326 &lt;&gt; "", $H326/$R326, ""), ""),"")</f>
        <v>350000</v>
      </c>
      <c r="Z326" s="10">
        <f>IF(Overall!$A328&lt;&gt;"",IF(AND(MONTH($N326) &lt;= 8, MONTH($O326) &gt;= 8), IF($R326 &lt;&gt; "", $H326/$R326, ""), ""),"")</f>
        <v>350000</v>
      </c>
      <c r="AA326" s="10">
        <f>IF(Overall!$A328&lt;&gt;"",IF(AND(MONTH($N326) &lt;= 9, MONTH($O326) &gt;= 9), IF($R326 &lt;&gt; "", $H326/$R326, ""), ""),"")</f>
        <v>350000</v>
      </c>
      <c r="AB326" s="10" t="str">
        <f>IF(Overall!$A328&lt;&gt;"",IF(AND(MONTH($N326) &lt;= 10, MONTH($O326) &gt;= 10), IF($R326 &lt;&gt; "", $H326/$R326, ""), ""),"")</f>
        <v/>
      </c>
      <c r="AC326" s="10" t="str">
        <f>IF(Overall!$A328&lt;&gt;"",IF(AND(MONTH($N326) &lt;= 11, MONTH($O326) &gt;= 11), IF($R326 &lt;&gt; "", $H326/$R326, ""), ""),"")</f>
        <v/>
      </c>
      <c r="AD326" s="10" t="str">
        <f>IF(Overall!$A328&lt;&gt;"",IF(AND(MONTH($N326) &lt;= 12, MONTH($O326) &gt;= 12), IF($R326 &lt;&gt; "", $H326/$R326, ""), ""),"")</f>
        <v/>
      </c>
      <c r="AF326" s="10" t="str">
        <f ca="1">IFERROR(IF(AND(NOW()&lt;= EOMONTH(DATE(YEAR($O326),1, 1), 0), Overall!$A328&lt;&gt;"", MONTH($N326) &lt;= 1, MONTH($O326) &gt;= 1), IF($R326 &lt;&gt; "", $H326/$R326, ""), ""), "")</f>
        <v/>
      </c>
      <c r="AG326" s="10" t="str">
        <f ca="1">IFERROR(IF(AND(NOW()&lt;= EOMONTH(DATE(YEAR($O326),2, 1), 0), Overall!$A328&lt;&gt;"", MONTH($N326) &lt;= 2, MONTH($O326) &gt;= 2), IF($R326 &lt;&gt; "", $H326/$R326, ""), ""), "")</f>
        <v/>
      </c>
      <c r="AH326" s="10" t="str">
        <f ca="1">IFERROR(IF(AND(NOW()&lt;= EOMONTH(DATE(YEAR($O326),3, 1), 0), Overall!$A328&lt;&gt;"", MONTH($N326) &lt;= 3, MONTH($O326) &gt;= 3), IF($R326 &lt;&gt; "", $H326/$R326, ""), ""), "")</f>
        <v/>
      </c>
      <c r="AI326" s="10" t="str">
        <f ca="1">IFERROR(IF(AND(NOW()&lt;= EOMONTH(DATE(YEAR($O326),4, 1), 0), Overall!$A328&lt;&gt;"", MONTH($N326) &lt;= 4, MONTH($O326) &gt;= 4), IF($R326 &lt;&gt; "", $H326/$R326, ""), ""), "")</f>
        <v/>
      </c>
      <c r="AJ326" s="10" t="str">
        <f ca="1">IFERROR(IF(AND(NOW()&lt;= EOMONTH(DATE(YEAR($O326),5, 1), 0), Overall!$A328&lt;&gt;"", MONTH($N326) &lt;= 5, MONTH($O326) &gt;= 5), IF($R326 &lt;&gt; "", $H326/$R326, ""), ""), "")</f>
        <v/>
      </c>
      <c r="AK326" s="10" t="str">
        <f ca="1">IFERROR(IF(AND(NOW()&lt;= EOMONTH(DATE(YEAR($O326),6, 1), 0), Overall!$A328&lt;&gt;"", MONTH($N326) &lt;= 6, MONTH($O326) &gt;= 6), IF($R326 &lt;&gt; "", $H326/$R326, ""), ""), "")</f>
        <v/>
      </c>
      <c r="AL326" s="10" t="str">
        <f ca="1">IFERROR(IF(AND(NOW()&lt;= EOMONTH(DATE(YEAR($O326),7, 1), 0), Overall!$A328&lt;&gt;"", MONTH($N326) &lt;= 7, MONTH($O326) &gt;= 7), IF($R326 &lt;&gt; "", $H326/$R326, ""), ""), "")</f>
        <v/>
      </c>
      <c r="AM326" s="10" t="str">
        <f ca="1">IFERROR(IF(AND(NOW()&lt;= EOMONTH(DATE(YEAR($O326),8, 1), 0), Overall!$A328&lt;&gt;"", MONTH($N326) &lt;= 8, MONTH($O326) &gt;= 8), IF($R326 &lt;&gt; "", $H326/$R326, ""), ""), "")</f>
        <v/>
      </c>
      <c r="AN326" s="10" t="str">
        <f ca="1">IFERROR(IF(AND(NOW()&lt;= EOMONTH(DATE(YEAR($O326),9, 1), 0), Overall!$A328&lt;&gt;"", MONTH($N326) &lt;= 9, MONTH($O326) &gt;= 9), IF($R326 &lt;&gt; "", $H326/$R326, ""), ""), "")</f>
        <v/>
      </c>
      <c r="AO326" s="10" t="str">
        <f ca="1">IFERROR(IF(AND(NOW()&lt;= EOMONTH(DATE(YEAR($O326),10, 1), 0), Overall!$A328&lt;&gt;"", MONTH($N326) &lt;= 10, MONTH($O326) &gt;= 10), IF($R326 &lt;&gt; "", $H326/$R326, ""), ""), "")</f>
        <v/>
      </c>
      <c r="AP326" s="10" t="str">
        <f ca="1">IFERROR(IF(AND(NOW()&lt;= EOMONTH(DATE(YEAR($O326),11, 1), 0), Overall!$A328&lt;&gt;"", MONTH($N326) &lt;=11, MONTH($O326) &gt;= 11), IF($R326 &lt;&gt; "", $H326/$R326, ""), ""), "")</f>
        <v/>
      </c>
      <c r="AQ326" s="10" t="str">
        <f ca="1">IFERROR(IF(AND(NOW()&lt;= EOMONTH(DATE(YEAR($O326),12, 1), 0), Overall!$A328&lt;&gt;"", MONTH($N326) &lt;= 12, MONTH($O326) &gt;= 12), IF($R326 &lt;&gt; "", $H326/$R326, ""), ""), "")</f>
        <v/>
      </c>
      <c r="AR326" s="16">
        <f t="shared" ca="1" si="11"/>
        <v>0</v>
      </c>
    </row>
    <row r="327" spans="1:44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6">
        <f>IF(Overall!F329&lt;&gt;"",VALUE(Overall!F329),"")</f>
        <v>900000</v>
      </c>
      <c r="I327" s="6">
        <f>IF(Overall!G329&lt;&gt;"",VALUE(Overall!G329),"")</f>
        <v>63</v>
      </c>
      <c r="J327" s="6">
        <f>IF(Overall!H329&lt;&gt;"",VALUE(Overall!H329),"")</f>
        <v>40</v>
      </c>
      <c r="K327" s="6">
        <f>IF(Overall!I329&lt;&gt;"",VALUE(Overall!I329),"")</f>
        <v>4.7699999999999996</v>
      </c>
      <c r="L327" s="6">
        <f>IF(Overall!J329&lt;&gt;"",VALUE(Overall!J329),"")</f>
        <v>0.68</v>
      </c>
      <c r="M327" s="6">
        <f>IF(Overall!K329&lt;&gt;"",VALUE(Overall!K329),"")</f>
        <v>4.09</v>
      </c>
      <c r="N327" s="7">
        <f>IF(Overall!L329&lt;&gt;"",DATEVALUE(MID(Overall!L329, FIND(",", Overall!L329) + 2, FIND(" ", Overall!L329) - FIND(",", Overall!L329) - 1) &amp; " " &amp; MID(Overall!L329, FIND(" ", Overall!L329) + 1, FIND(",", Overall!L329, FIND(" ", Overall!L329)) - FIND(" ", Overall!L329) - 1) &amp; ", " &amp; MID(Overall!L329, FIND(",", Overall!L329, FIND(",",Overall!L329) + 1) + 2, LEN(Overall!L329))),"")</f>
        <v>44743</v>
      </c>
      <c r="O327" s="7">
        <f>IF(Overall!M329&lt;&gt;"",DATEVALUE(MID(Overall!M329, FIND(",", Overall!M329) + 2, FIND(" ", Overall!M329) - FIND(",", Overall!M329) - 1) &amp; " " &amp; MID(Overall!M329, FIND(" ", Overall!M329) + 1, FIND(",", Overall!M329, FIND(" ", Overall!M329)) - FIND(" ", Overall!M329) - 1) &amp; ", " &amp; MID(Overall!M329, FIND(",", Overall!M329, FIND(",",Overall!M329) + 1) + 2, LEN(Overall!M329))),"")</f>
        <v>44834</v>
      </c>
      <c r="P327" s="7">
        <f>IF(Overall!N329&lt;&gt;"",DATEVALUE(MID(Overall!N329, FIND(",", Overall!N329) + 2, FIND(" ", Overall!N329) - FIND(",", Overall!N329) - 1) &amp; " " &amp; MID(Overall!N329, FIND(" ", Overall!N329) + 1, FIND(",", Overall!N329, FIND(" ", Overall!N329)) - FIND(" ", Overall!N329) - 1) &amp; ", " &amp; MID(Overall!N329, FIND(",", Overall!N329, FIND(",",Overall!N329) + 1) + 2, LEN(Overall!N329))),"")</f>
        <v>44543</v>
      </c>
      <c r="Q327" s="7">
        <f>IF(Overall!O329&lt;&gt;"",DATEVALUE(MID(Overall!O329, FIND(",", Overall!O329) + 2, FIND(" ", Overall!O329) - FIND(",", Overall!O329) - 1) &amp; " " &amp; MID(Overall!O329, FIND(" ", Overall!O329) + 1, FIND(",", Overall!O329, FIND(" ", Overall!O329)) - FIND(" ", Overall!O329) - 1) &amp; ", " &amp; MID(Overall!O329, FIND(",", Overall!O329, FIND(",",Overall!O329) + 1) + 2, LEN(Overall!O329))),"")</f>
        <v>44517</v>
      </c>
      <c r="R327" s="5">
        <f t="shared" si="10"/>
        <v>3</v>
      </c>
      <c r="S327" s="10" t="str">
        <f>IF(Overall!$A329&lt;&gt;"",IF(AND(MONTH($N327) &lt;= 1, MONTH($O327) &gt;= 1), IF($R327 &lt;&gt; "", $H327/$R327, ""), ""),"")</f>
        <v/>
      </c>
      <c r="T327" s="10" t="str">
        <f>IF(Overall!$A329&lt;&gt;"",IF(AND(MONTH($N327) &lt;= 2, MONTH($O327) &gt;= 2), IF($R327 &lt;&gt; "", $H327/$R327, ""), ""),"")</f>
        <v/>
      </c>
      <c r="U327" s="10" t="str">
        <f>IF(Overall!$A329&lt;&gt;"",IF(AND(MONTH($N327) &lt;= 3, MONTH($O327) &gt;= 3), IF($R327 &lt;&gt; "", $H327/$R327, ""), ""),"")</f>
        <v/>
      </c>
      <c r="V327" s="10" t="str">
        <f>IF(Overall!$A329&lt;&gt;"",IF(AND(MONTH($N327) &lt;= 4, MONTH($O327) &gt;= 4), IF($R327 &lt;&gt; "", $H327/$R327, ""), ""),"")</f>
        <v/>
      </c>
      <c r="W327" s="10" t="str">
        <f>IF(Overall!$A329&lt;&gt;"",IF(AND(MONTH($N327) &lt;= 5, MONTH($O327) &gt;= 5), IF($R327 &lt;&gt; "", $H327/$R327, ""), ""),"")</f>
        <v/>
      </c>
      <c r="X327" s="10" t="str">
        <f>IF(Overall!$A329&lt;&gt;"",IF(AND(MONTH($N327) &lt;= 6, MONTH($O327) &gt;= 6), IF($R327 &lt;&gt; "", $H327/$R327, ""), ""),"")</f>
        <v/>
      </c>
      <c r="Y327" s="10">
        <f>IF(Overall!$A329&lt;&gt;"",IF(AND(MONTH($N327) &lt;= 7, MONTH($O327) &gt;= 7 ), IF($R327 &lt;&gt; "", $H327/$R327, ""), ""),"")</f>
        <v>300000</v>
      </c>
      <c r="Z327" s="10">
        <f>IF(Overall!$A329&lt;&gt;"",IF(AND(MONTH($N327) &lt;= 8, MONTH($O327) &gt;= 8), IF($R327 &lt;&gt; "", $H327/$R327, ""), ""),"")</f>
        <v>300000</v>
      </c>
      <c r="AA327" s="10">
        <f>IF(Overall!$A329&lt;&gt;"",IF(AND(MONTH($N327) &lt;= 9, MONTH($O327) &gt;= 9), IF($R327 &lt;&gt; "", $H327/$R327, ""), ""),"")</f>
        <v>300000</v>
      </c>
      <c r="AB327" s="10" t="str">
        <f>IF(Overall!$A329&lt;&gt;"",IF(AND(MONTH($N327) &lt;= 10, MONTH($O327) &gt;= 10), IF($R327 &lt;&gt; "", $H327/$R327, ""), ""),"")</f>
        <v/>
      </c>
      <c r="AC327" s="10" t="str">
        <f>IF(Overall!$A329&lt;&gt;"",IF(AND(MONTH($N327) &lt;= 11, MONTH($O327) &gt;= 11), IF($R327 &lt;&gt; "", $H327/$R327, ""), ""),"")</f>
        <v/>
      </c>
      <c r="AD327" s="10" t="str">
        <f>IF(Overall!$A329&lt;&gt;"",IF(AND(MONTH($N327) &lt;= 12, MONTH($O327) &gt;= 12), IF($R327 &lt;&gt; "", $H327/$R327, ""), ""),"")</f>
        <v/>
      </c>
      <c r="AF327" s="10" t="str">
        <f ca="1">IFERROR(IF(AND(NOW()&lt;= EOMONTH(DATE(YEAR($O327),1, 1), 0), Overall!$A329&lt;&gt;"", MONTH($N327) &lt;= 1, MONTH($O327) &gt;= 1), IF($R327 &lt;&gt; "", $H327/$R327, ""), ""), "")</f>
        <v/>
      </c>
      <c r="AG327" s="10" t="str">
        <f ca="1">IFERROR(IF(AND(NOW()&lt;= EOMONTH(DATE(YEAR($O327),2, 1), 0), Overall!$A329&lt;&gt;"", MONTH($N327) &lt;= 2, MONTH($O327) &gt;= 2), IF($R327 &lt;&gt; "", $H327/$R327, ""), ""), "")</f>
        <v/>
      </c>
      <c r="AH327" s="10" t="str">
        <f ca="1">IFERROR(IF(AND(NOW()&lt;= EOMONTH(DATE(YEAR($O327),3, 1), 0), Overall!$A329&lt;&gt;"", MONTH($N327) &lt;= 3, MONTH($O327) &gt;= 3), IF($R327 &lt;&gt; "", $H327/$R327, ""), ""), "")</f>
        <v/>
      </c>
      <c r="AI327" s="10" t="str">
        <f ca="1">IFERROR(IF(AND(NOW()&lt;= EOMONTH(DATE(YEAR($O327),4, 1), 0), Overall!$A329&lt;&gt;"", MONTH($N327) &lt;= 4, MONTH($O327) &gt;= 4), IF($R327 &lt;&gt; "", $H327/$R327, ""), ""), "")</f>
        <v/>
      </c>
      <c r="AJ327" s="10" t="str">
        <f ca="1">IFERROR(IF(AND(NOW()&lt;= EOMONTH(DATE(YEAR($O327),5, 1), 0), Overall!$A329&lt;&gt;"", MONTH($N327) &lt;= 5, MONTH($O327) &gt;= 5), IF($R327 &lt;&gt; "", $H327/$R327, ""), ""), "")</f>
        <v/>
      </c>
      <c r="AK327" s="10" t="str">
        <f ca="1">IFERROR(IF(AND(NOW()&lt;= EOMONTH(DATE(YEAR($O327),6, 1), 0), Overall!$A329&lt;&gt;"", MONTH($N327) &lt;= 6, MONTH($O327) &gt;= 6), IF($R327 &lt;&gt; "", $H327/$R327, ""), ""), "")</f>
        <v/>
      </c>
      <c r="AL327" s="10" t="str">
        <f ca="1">IFERROR(IF(AND(NOW()&lt;= EOMONTH(DATE(YEAR($O327),7, 1), 0), Overall!$A329&lt;&gt;"", MONTH($N327) &lt;= 7, MONTH($O327) &gt;= 7), IF($R327 &lt;&gt; "", $H327/$R327, ""), ""), "")</f>
        <v/>
      </c>
      <c r="AM327" s="10" t="str">
        <f ca="1">IFERROR(IF(AND(NOW()&lt;= EOMONTH(DATE(YEAR($O327),8, 1), 0), Overall!$A329&lt;&gt;"", MONTH($N327) &lt;= 8, MONTH($O327) &gt;= 8), IF($R327 &lt;&gt; "", $H327/$R327, ""), ""), "")</f>
        <v/>
      </c>
      <c r="AN327" s="10" t="str">
        <f ca="1">IFERROR(IF(AND(NOW()&lt;= EOMONTH(DATE(YEAR($O327),9, 1), 0), Overall!$A329&lt;&gt;"", MONTH($N327) &lt;= 9, MONTH($O327) &gt;= 9), IF($R327 &lt;&gt; "", $H327/$R327, ""), ""), "")</f>
        <v/>
      </c>
      <c r="AO327" s="10" t="str">
        <f ca="1">IFERROR(IF(AND(NOW()&lt;= EOMONTH(DATE(YEAR($O327),10, 1), 0), Overall!$A329&lt;&gt;"", MONTH($N327) &lt;= 10, MONTH($O327) &gt;= 10), IF($R327 &lt;&gt; "", $H327/$R327, ""), ""), "")</f>
        <v/>
      </c>
      <c r="AP327" s="10" t="str">
        <f ca="1">IFERROR(IF(AND(NOW()&lt;= EOMONTH(DATE(YEAR($O327),11, 1), 0), Overall!$A329&lt;&gt;"", MONTH($N327) &lt;=11, MONTH($O327) &gt;= 11), IF($R327 &lt;&gt; "", $H327/$R327, ""), ""), "")</f>
        <v/>
      </c>
      <c r="AQ327" s="10" t="str">
        <f ca="1">IFERROR(IF(AND(NOW()&lt;= EOMONTH(DATE(YEAR($O327),12, 1), 0), Overall!$A329&lt;&gt;"", MONTH($N327) &lt;= 12, MONTH($O327) &gt;= 12), IF($R327 &lt;&gt; "", $H327/$R327, ""), ""), "")</f>
        <v/>
      </c>
      <c r="AR327" s="16">
        <f t="shared" ca="1" si="11"/>
        <v>0</v>
      </c>
    </row>
    <row r="328" spans="1:44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6">
        <f>IF(Overall!F330&lt;&gt;"",VALUE(Overall!F330),"")</f>
        <v>800000</v>
      </c>
      <c r="I328" s="6">
        <f>IF(Overall!G330&lt;&gt;"",VALUE(Overall!G330),"")</f>
        <v>64</v>
      </c>
      <c r="J328" s="6">
        <f>IF(Overall!H330&lt;&gt;"",VALUE(Overall!H330),"")</f>
        <v>39</v>
      </c>
      <c r="K328" s="6">
        <f>IF(Overall!I330&lt;&gt;"",VALUE(Overall!I330),"")</f>
        <v>5.75</v>
      </c>
      <c r="L328" s="6">
        <f>IF(Overall!J330&lt;&gt;"",VALUE(Overall!J330),"")</f>
        <v>1</v>
      </c>
      <c r="M328" s="6">
        <f>IF(Overall!K330&lt;&gt;"",VALUE(Overall!K330),"")</f>
        <v>4.75</v>
      </c>
      <c r="N328" s="7">
        <f>IF(Overall!L330&lt;&gt;"",DATEVALUE(MID(Overall!L330, FIND(",", Overall!L330) + 2, FIND(" ", Overall!L330) - FIND(",", Overall!L330) - 1) &amp; " " &amp; MID(Overall!L330, FIND(" ", Overall!L330) + 1, FIND(",", Overall!L330, FIND(" ", Overall!L330)) - FIND(" ", Overall!L330) - 1) &amp; ", " &amp; MID(Overall!L330, FIND(",", Overall!L330, FIND(",",Overall!L330) + 1) + 2, LEN(Overall!L330))),"")</f>
        <v>44805</v>
      </c>
      <c r="O328" s="7">
        <f>IF(Overall!M330&lt;&gt;"",DATEVALUE(MID(Overall!M330, FIND(",", Overall!M330) + 2, FIND(" ", Overall!M330) - FIND(",", Overall!M330) - 1) &amp; " " &amp; MID(Overall!M330, FIND(" ", Overall!M330) + 1, FIND(",", Overall!M330, FIND(" ", Overall!M330)) - FIND(" ", Overall!M330) - 1) &amp; ", " &amp; MID(Overall!M330, FIND(",", Overall!M330, FIND(",",Overall!M330) + 1) + 2, LEN(Overall!M330))),"")</f>
        <v>44926</v>
      </c>
      <c r="P328" s="7">
        <f>IF(Overall!N330&lt;&gt;"",DATEVALUE(MID(Overall!N330, FIND(",", Overall!N330) + 2, FIND(" ", Overall!N330) - FIND(",", Overall!N330) - 1) &amp; " " &amp; MID(Overall!N330, FIND(" ", Overall!N330) + 1, FIND(",", Overall!N330, FIND(" ", Overall!N330)) - FIND(" ", Overall!N330) - 1) &amp; ", " &amp; MID(Overall!N330, FIND(",", Overall!N330, FIND(",",Overall!N330) + 1) + 2, LEN(Overall!N330))),"")</f>
        <v>44599</v>
      </c>
      <c r="Q328" s="7">
        <f>IF(Overall!O330&lt;&gt;"",DATEVALUE(MID(Overall!O330, FIND(",", Overall!O330) + 2, FIND(" ", Overall!O330) - FIND(",", Overall!O330) - 1) &amp; " " &amp; MID(Overall!O330, FIND(" ", Overall!O330) + 1, FIND(",", Overall!O330, FIND(" ", Overall!O330)) - FIND(" ", Overall!O330) - 1) &amp; ", " &amp; MID(Overall!O330, FIND(",", Overall!O330, FIND(",",Overall!O330) + 1) + 2, LEN(Overall!O330))),"")</f>
        <v>44572</v>
      </c>
      <c r="R328" s="5">
        <f t="shared" si="10"/>
        <v>4</v>
      </c>
      <c r="S328" s="10" t="str">
        <f>IF(Overall!$A330&lt;&gt;"",IF(AND(MONTH($N328) &lt;= 1, MONTH($O328) &gt;= 1), IF($R328 &lt;&gt; "", $H328/$R328, ""), ""),"")</f>
        <v/>
      </c>
      <c r="T328" s="10" t="str">
        <f>IF(Overall!$A330&lt;&gt;"",IF(AND(MONTH($N328) &lt;= 2, MONTH($O328) &gt;= 2), IF($R328 &lt;&gt; "", $H328/$R328, ""), ""),"")</f>
        <v/>
      </c>
      <c r="U328" s="10" t="str">
        <f>IF(Overall!$A330&lt;&gt;"",IF(AND(MONTH($N328) &lt;= 3, MONTH($O328) &gt;= 3), IF($R328 &lt;&gt; "", $H328/$R328, ""), ""),"")</f>
        <v/>
      </c>
      <c r="V328" s="10" t="str">
        <f>IF(Overall!$A330&lt;&gt;"",IF(AND(MONTH($N328) &lt;= 4, MONTH($O328) &gt;= 4), IF($R328 &lt;&gt; "", $H328/$R328, ""), ""),"")</f>
        <v/>
      </c>
      <c r="W328" s="10" t="str">
        <f>IF(Overall!$A330&lt;&gt;"",IF(AND(MONTH($N328) &lt;= 5, MONTH($O328) &gt;= 5), IF($R328 &lt;&gt; "", $H328/$R328, ""), ""),"")</f>
        <v/>
      </c>
      <c r="X328" s="10" t="str">
        <f>IF(Overall!$A330&lt;&gt;"",IF(AND(MONTH($N328) &lt;= 6, MONTH($O328) &gt;= 6), IF($R328 &lt;&gt; "", $H328/$R328, ""), ""),"")</f>
        <v/>
      </c>
      <c r="Y328" s="10" t="str">
        <f>IF(Overall!$A330&lt;&gt;"",IF(AND(MONTH($N328) &lt;= 7, MONTH($O328) &gt;= 7 ), IF($R328 &lt;&gt; "", $H328/$R328, ""), ""),"")</f>
        <v/>
      </c>
      <c r="Z328" s="10" t="str">
        <f>IF(Overall!$A330&lt;&gt;"",IF(AND(MONTH($N328) &lt;= 8, MONTH($O328) &gt;= 8), IF($R328 &lt;&gt; "", $H328/$R328, ""), ""),"")</f>
        <v/>
      </c>
      <c r="AA328" s="10">
        <f>IF(Overall!$A330&lt;&gt;"",IF(AND(MONTH($N328) &lt;= 9, MONTH($O328) &gt;= 9), IF($R328 &lt;&gt; "", $H328/$R328, ""), ""),"")</f>
        <v>200000</v>
      </c>
      <c r="AB328" s="10">
        <f>IF(Overall!$A330&lt;&gt;"",IF(AND(MONTH($N328) &lt;= 10, MONTH($O328) &gt;= 10), IF($R328 &lt;&gt; "", $H328/$R328, ""), ""),"")</f>
        <v>200000</v>
      </c>
      <c r="AC328" s="10">
        <f>IF(Overall!$A330&lt;&gt;"",IF(AND(MONTH($N328) &lt;= 11, MONTH($O328) &gt;= 11), IF($R328 &lt;&gt; "", $H328/$R328, ""), ""),"")</f>
        <v>200000</v>
      </c>
      <c r="AD328" s="10">
        <f>IF(Overall!$A330&lt;&gt;"",IF(AND(MONTH($N328) &lt;= 12, MONTH($O328) &gt;= 12), IF($R328 &lt;&gt; "", $H328/$R328, ""), ""),"")</f>
        <v>200000</v>
      </c>
      <c r="AF328" s="10" t="str">
        <f ca="1">IFERROR(IF(AND(NOW()&lt;= EOMONTH(DATE(YEAR($O328),1, 1), 0), Overall!$A330&lt;&gt;"", MONTH($N328) &lt;= 1, MONTH($O328) &gt;= 1), IF($R328 &lt;&gt; "", $H328/$R328, ""), ""), "")</f>
        <v/>
      </c>
      <c r="AG328" s="10" t="str">
        <f ca="1">IFERROR(IF(AND(NOW()&lt;= EOMONTH(DATE(YEAR($O328),2, 1), 0), Overall!$A330&lt;&gt;"", MONTH($N328) &lt;= 2, MONTH($O328) &gt;= 2), IF($R328 &lt;&gt; "", $H328/$R328, ""), ""), "")</f>
        <v/>
      </c>
      <c r="AH328" s="10" t="str">
        <f ca="1">IFERROR(IF(AND(NOW()&lt;= EOMONTH(DATE(YEAR($O328),3, 1), 0), Overall!$A330&lt;&gt;"", MONTH($N328) &lt;= 3, MONTH($O328) &gt;= 3), IF($R328 &lt;&gt; "", $H328/$R328, ""), ""), "")</f>
        <v/>
      </c>
      <c r="AI328" s="10" t="str">
        <f ca="1">IFERROR(IF(AND(NOW()&lt;= EOMONTH(DATE(YEAR($O328),4, 1), 0), Overall!$A330&lt;&gt;"", MONTH($N328) &lt;= 4, MONTH($O328) &gt;= 4), IF($R328 &lt;&gt; "", $H328/$R328, ""), ""), "")</f>
        <v/>
      </c>
      <c r="AJ328" s="10" t="str">
        <f ca="1">IFERROR(IF(AND(NOW()&lt;= EOMONTH(DATE(YEAR($O328),5, 1), 0), Overall!$A330&lt;&gt;"", MONTH($N328) &lt;= 5, MONTH($O328) &gt;= 5), IF($R328 &lt;&gt; "", $H328/$R328, ""), ""), "")</f>
        <v/>
      </c>
      <c r="AK328" s="10" t="str">
        <f ca="1">IFERROR(IF(AND(NOW()&lt;= EOMONTH(DATE(YEAR($O328),6, 1), 0), Overall!$A330&lt;&gt;"", MONTH($N328) &lt;= 6, MONTH($O328) &gt;= 6), IF($R328 &lt;&gt; "", $H328/$R328, ""), ""), "")</f>
        <v/>
      </c>
      <c r="AL328" s="10" t="str">
        <f ca="1">IFERROR(IF(AND(NOW()&lt;= EOMONTH(DATE(YEAR($O328),7, 1), 0), Overall!$A330&lt;&gt;"", MONTH($N328) &lt;= 7, MONTH($O328) &gt;= 7), IF($R328 &lt;&gt; "", $H328/$R328, ""), ""), "")</f>
        <v/>
      </c>
      <c r="AM328" s="10" t="str">
        <f ca="1">IFERROR(IF(AND(NOW()&lt;= EOMONTH(DATE(YEAR($O328),8, 1), 0), Overall!$A330&lt;&gt;"", MONTH($N328) &lt;= 8, MONTH($O328) &gt;= 8), IF($R328 &lt;&gt; "", $H328/$R328, ""), ""), "")</f>
        <v/>
      </c>
      <c r="AN328" s="10" t="str">
        <f ca="1">IFERROR(IF(AND(NOW()&lt;= EOMONTH(DATE(YEAR($O328),9, 1), 0), Overall!$A330&lt;&gt;"", MONTH($N328) &lt;= 9, MONTH($O328) &gt;= 9), IF($R328 &lt;&gt; "", $H328/$R328, ""), ""), "")</f>
        <v/>
      </c>
      <c r="AO328" s="10" t="str">
        <f ca="1">IFERROR(IF(AND(NOW()&lt;= EOMONTH(DATE(YEAR($O328),10, 1), 0), Overall!$A330&lt;&gt;"", MONTH($N328) &lt;= 10, MONTH($O328) &gt;= 10), IF($R328 &lt;&gt; "", $H328/$R328, ""), ""), "")</f>
        <v/>
      </c>
      <c r="AP328" s="10" t="str">
        <f ca="1">IFERROR(IF(AND(NOW()&lt;= EOMONTH(DATE(YEAR($O328),11, 1), 0), Overall!$A330&lt;&gt;"", MONTH($N328) &lt;=11, MONTH($O328) &gt;= 11), IF($R328 &lt;&gt; "", $H328/$R328, ""), ""), "")</f>
        <v/>
      </c>
      <c r="AQ328" s="10" t="str">
        <f ca="1">IFERROR(IF(AND(NOW()&lt;= EOMONTH(DATE(YEAR($O328),12, 1), 0), Overall!$A330&lt;&gt;"", MONTH($N328) &lt;= 12, MONTH($O328) &gt;= 12), IF($R328 &lt;&gt; "", $H328/$R328, ""), ""), "")</f>
        <v/>
      </c>
      <c r="AR328" s="16">
        <f t="shared" ca="1" si="11"/>
        <v>0</v>
      </c>
    </row>
    <row r="329" spans="1:44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6">
        <f>IF(Overall!F331&lt;&gt;"",VALUE(Overall!F331),"")</f>
        <v>400000</v>
      </c>
      <c r="I329" s="6">
        <f>IF(Overall!G331&lt;&gt;"",VALUE(Overall!G331),"")</f>
        <v>63</v>
      </c>
      <c r="J329" s="6">
        <f>IF(Overall!H331&lt;&gt;"",VALUE(Overall!H331),"")</f>
        <v>39</v>
      </c>
      <c r="K329" s="6">
        <f>IF(Overall!I331&lt;&gt;"",VALUE(Overall!I331),"")</f>
        <v>5.25</v>
      </c>
      <c r="L329" s="6">
        <f>IF(Overall!J331&lt;&gt;"",VALUE(Overall!J331),"")</f>
        <v>0.8</v>
      </c>
      <c r="M329" s="6">
        <f>IF(Overall!K331&lt;&gt;"",VALUE(Overall!K331),"")</f>
        <v>4.45</v>
      </c>
      <c r="N329" s="7">
        <f>IF(Overall!L331&lt;&gt;"",DATEVALUE(MID(Overall!L331, FIND(",", Overall!L331) + 2, FIND(" ", Overall!L331) - FIND(",", Overall!L331) - 1) &amp; " " &amp; MID(Overall!L331, FIND(" ", Overall!L331) + 1, FIND(",", Overall!L331, FIND(" ", Overall!L331)) - FIND(" ", Overall!L331) - 1) &amp; ", " &amp; MID(Overall!L331, FIND(",", Overall!L331, FIND(",",Overall!L331) + 1) + 2, LEN(Overall!L331))),"")</f>
        <v>44805</v>
      </c>
      <c r="O329" s="7">
        <f>IF(Overall!M331&lt;&gt;"",DATEVALUE(MID(Overall!M331, FIND(",", Overall!M331) + 2, FIND(" ", Overall!M331) - FIND(",", Overall!M331) - 1) &amp; " " &amp; MID(Overall!M331, FIND(" ", Overall!M331) + 1, FIND(",", Overall!M331, FIND(" ", Overall!M331)) - FIND(" ", Overall!M331) - 1) &amp; ", " &amp; MID(Overall!M331, FIND(",", Overall!M331, FIND(",",Overall!M331) + 1) + 2, LEN(Overall!M331))),"")</f>
        <v>44926</v>
      </c>
      <c r="P329" s="7">
        <f>IF(Overall!N331&lt;&gt;"",DATEVALUE(MID(Overall!N331, FIND(",", Overall!N331) + 2, FIND(" ", Overall!N331) - FIND(",", Overall!N331) - 1) &amp; " " &amp; MID(Overall!N331, FIND(" ", Overall!N331) + 1, FIND(",", Overall!N331, FIND(" ", Overall!N331)) - FIND(" ", Overall!N331) - 1) &amp; ", " &amp; MID(Overall!N331, FIND(",", Overall!N331, FIND(",",Overall!N331) + 1) + 2, LEN(Overall!N331))),"")</f>
        <v>44599</v>
      </c>
      <c r="Q329" s="7">
        <f>IF(Overall!O331&lt;&gt;"",DATEVALUE(MID(Overall!O331, FIND(",", Overall!O331) + 2, FIND(" ", Overall!O331) - FIND(",", Overall!O331) - 1) &amp; " " &amp; MID(Overall!O331, FIND(" ", Overall!O331) + 1, FIND(",", Overall!O331, FIND(" ", Overall!O331)) - FIND(" ", Overall!O331) - 1) &amp; ", " &amp; MID(Overall!O331, FIND(",", Overall!O331, FIND(",",Overall!O331) + 1) + 2, LEN(Overall!O331))),"")</f>
        <v>44572</v>
      </c>
      <c r="R329" s="5">
        <f t="shared" si="10"/>
        <v>4</v>
      </c>
      <c r="S329" s="10" t="str">
        <f>IF(Overall!$A331&lt;&gt;"",IF(AND(MONTH($N329) &lt;= 1, MONTH($O329) &gt;= 1), IF($R329 &lt;&gt; "", $H329/$R329, ""), ""),"")</f>
        <v/>
      </c>
      <c r="T329" s="10" t="str">
        <f>IF(Overall!$A331&lt;&gt;"",IF(AND(MONTH($N329) &lt;= 2, MONTH($O329) &gt;= 2), IF($R329 &lt;&gt; "", $H329/$R329, ""), ""),"")</f>
        <v/>
      </c>
      <c r="U329" s="10" t="str">
        <f>IF(Overall!$A331&lt;&gt;"",IF(AND(MONTH($N329) &lt;= 3, MONTH($O329) &gt;= 3), IF($R329 &lt;&gt; "", $H329/$R329, ""), ""),"")</f>
        <v/>
      </c>
      <c r="V329" s="10" t="str">
        <f>IF(Overall!$A331&lt;&gt;"",IF(AND(MONTH($N329) &lt;= 4, MONTH($O329) &gt;= 4), IF($R329 &lt;&gt; "", $H329/$R329, ""), ""),"")</f>
        <v/>
      </c>
      <c r="W329" s="10" t="str">
        <f>IF(Overall!$A331&lt;&gt;"",IF(AND(MONTH($N329) &lt;= 5, MONTH($O329) &gt;= 5), IF($R329 &lt;&gt; "", $H329/$R329, ""), ""),"")</f>
        <v/>
      </c>
      <c r="X329" s="10" t="str">
        <f>IF(Overall!$A331&lt;&gt;"",IF(AND(MONTH($N329) &lt;= 6, MONTH($O329) &gt;= 6), IF($R329 &lt;&gt; "", $H329/$R329, ""), ""),"")</f>
        <v/>
      </c>
      <c r="Y329" s="10" t="str">
        <f>IF(Overall!$A331&lt;&gt;"",IF(AND(MONTH($N329) &lt;= 7, MONTH($O329) &gt;= 7 ), IF($R329 &lt;&gt; "", $H329/$R329, ""), ""),"")</f>
        <v/>
      </c>
      <c r="Z329" s="10" t="str">
        <f>IF(Overall!$A331&lt;&gt;"",IF(AND(MONTH($N329) &lt;= 8, MONTH($O329) &gt;= 8), IF($R329 &lt;&gt; "", $H329/$R329, ""), ""),"")</f>
        <v/>
      </c>
      <c r="AA329" s="10">
        <f>IF(Overall!$A331&lt;&gt;"",IF(AND(MONTH($N329) &lt;= 9, MONTH($O329) &gt;= 9), IF($R329 &lt;&gt; "", $H329/$R329, ""), ""),"")</f>
        <v>100000</v>
      </c>
      <c r="AB329" s="10">
        <f>IF(Overall!$A331&lt;&gt;"",IF(AND(MONTH($N329) &lt;= 10, MONTH($O329) &gt;= 10), IF($R329 &lt;&gt; "", $H329/$R329, ""), ""),"")</f>
        <v>100000</v>
      </c>
      <c r="AC329" s="10">
        <f>IF(Overall!$A331&lt;&gt;"",IF(AND(MONTH($N329) &lt;= 11, MONTH($O329) &gt;= 11), IF($R329 &lt;&gt; "", $H329/$R329, ""), ""),"")</f>
        <v>100000</v>
      </c>
      <c r="AD329" s="10">
        <f>IF(Overall!$A331&lt;&gt;"",IF(AND(MONTH($N329) &lt;= 12, MONTH($O329) &gt;= 12), IF($R329 &lt;&gt; "", $H329/$R329, ""), ""),"")</f>
        <v>100000</v>
      </c>
      <c r="AF329" s="10" t="str">
        <f ca="1">IFERROR(IF(AND(NOW()&lt;= EOMONTH(DATE(YEAR($O329),1, 1), 0), Overall!$A331&lt;&gt;"", MONTH($N329) &lt;= 1, MONTH($O329) &gt;= 1), IF($R329 &lt;&gt; "", $H329/$R329, ""), ""), "")</f>
        <v/>
      </c>
      <c r="AG329" s="10" t="str">
        <f ca="1">IFERROR(IF(AND(NOW()&lt;= EOMONTH(DATE(YEAR($O329),2, 1), 0), Overall!$A331&lt;&gt;"", MONTH($N329) &lt;= 2, MONTH($O329) &gt;= 2), IF($R329 &lt;&gt; "", $H329/$R329, ""), ""), "")</f>
        <v/>
      </c>
      <c r="AH329" s="10" t="str">
        <f ca="1">IFERROR(IF(AND(NOW()&lt;= EOMONTH(DATE(YEAR($O329),3, 1), 0), Overall!$A331&lt;&gt;"", MONTH($N329) &lt;= 3, MONTH($O329) &gt;= 3), IF($R329 &lt;&gt; "", $H329/$R329, ""), ""), "")</f>
        <v/>
      </c>
      <c r="AI329" s="10" t="str">
        <f ca="1">IFERROR(IF(AND(NOW()&lt;= EOMONTH(DATE(YEAR($O329),4, 1), 0), Overall!$A331&lt;&gt;"", MONTH($N329) &lt;= 4, MONTH($O329) &gt;= 4), IF($R329 &lt;&gt; "", $H329/$R329, ""), ""), "")</f>
        <v/>
      </c>
      <c r="AJ329" s="10" t="str">
        <f ca="1">IFERROR(IF(AND(NOW()&lt;= EOMONTH(DATE(YEAR($O329),5, 1), 0), Overall!$A331&lt;&gt;"", MONTH($N329) &lt;= 5, MONTH($O329) &gt;= 5), IF($R329 &lt;&gt; "", $H329/$R329, ""), ""), "")</f>
        <v/>
      </c>
      <c r="AK329" s="10" t="str">
        <f ca="1">IFERROR(IF(AND(NOW()&lt;= EOMONTH(DATE(YEAR($O329),6, 1), 0), Overall!$A331&lt;&gt;"", MONTH($N329) &lt;= 6, MONTH($O329) &gt;= 6), IF($R329 &lt;&gt; "", $H329/$R329, ""), ""), "")</f>
        <v/>
      </c>
      <c r="AL329" s="10" t="str">
        <f ca="1">IFERROR(IF(AND(NOW()&lt;= EOMONTH(DATE(YEAR($O329),7, 1), 0), Overall!$A331&lt;&gt;"", MONTH($N329) &lt;= 7, MONTH($O329) &gt;= 7), IF($R329 &lt;&gt; "", $H329/$R329, ""), ""), "")</f>
        <v/>
      </c>
      <c r="AM329" s="10" t="str">
        <f ca="1">IFERROR(IF(AND(NOW()&lt;= EOMONTH(DATE(YEAR($O329),8, 1), 0), Overall!$A331&lt;&gt;"", MONTH($N329) &lt;= 8, MONTH($O329) &gt;= 8), IF($R329 &lt;&gt; "", $H329/$R329, ""), ""), "")</f>
        <v/>
      </c>
      <c r="AN329" s="10" t="str">
        <f ca="1">IFERROR(IF(AND(NOW()&lt;= EOMONTH(DATE(YEAR($O329),9, 1), 0), Overall!$A331&lt;&gt;"", MONTH($N329) &lt;= 9, MONTH($O329) &gt;= 9), IF($R329 &lt;&gt; "", $H329/$R329, ""), ""), "")</f>
        <v/>
      </c>
      <c r="AO329" s="10" t="str">
        <f ca="1">IFERROR(IF(AND(NOW()&lt;= EOMONTH(DATE(YEAR($O329),10, 1), 0), Overall!$A331&lt;&gt;"", MONTH($N329) &lt;= 10, MONTH($O329) &gt;= 10), IF($R329 &lt;&gt; "", $H329/$R329, ""), ""), "")</f>
        <v/>
      </c>
      <c r="AP329" s="10" t="str">
        <f ca="1">IFERROR(IF(AND(NOW()&lt;= EOMONTH(DATE(YEAR($O329),11, 1), 0), Overall!$A331&lt;&gt;"", MONTH($N329) &lt;=11, MONTH($O329) &gt;= 11), IF($R329 &lt;&gt; "", $H329/$R329, ""), ""), "")</f>
        <v/>
      </c>
      <c r="AQ329" s="10" t="str">
        <f ca="1">IFERROR(IF(AND(NOW()&lt;= EOMONTH(DATE(YEAR($O329),12, 1), 0), Overall!$A331&lt;&gt;"", MONTH($N329) &lt;= 12, MONTH($O329) &gt;= 12), IF($R329 &lt;&gt; "", $H329/$R329, ""), ""), "")</f>
        <v/>
      </c>
      <c r="AR329" s="16">
        <f t="shared" ca="1" si="11"/>
        <v>0</v>
      </c>
    </row>
    <row r="330" spans="1:44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6">
        <f>IF(Overall!F332&lt;&gt;"",VALUE(Overall!F332),"")</f>
        <v>400000</v>
      </c>
      <c r="I330" s="6">
        <f>IF(Overall!G332&lt;&gt;"",VALUE(Overall!G332),"")</f>
        <v>65</v>
      </c>
      <c r="J330" s="6">
        <f>IF(Overall!H332&lt;&gt;"",VALUE(Overall!H332),"")</f>
        <v>40</v>
      </c>
      <c r="K330" s="6">
        <f>IF(Overall!I332&lt;&gt;"",VALUE(Overall!I332),"")</f>
        <v>5.97</v>
      </c>
      <c r="L330" s="6">
        <f>IF(Overall!J332&lt;&gt;"",VALUE(Overall!J332),"")</f>
        <v>1</v>
      </c>
      <c r="M330" s="6">
        <f>IF(Overall!K332&lt;&gt;"",VALUE(Overall!K332),"")</f>
        <v>4.97</v>
      </c>
      <c r="N330" s="7">
        <f>IF(Overall!L332&lt;&gt;"",DATEVALUE(MID(Overall!L332, FIND(",", Overall!L332) + 2, FIND(" ", Overall!L332) - FIND(",", Overall!L332) - 1) &amp; " " &amp; MID(Overall!L332, FIND(" ", Overall!L332) + 1, FIND(",", Overall!L332, FIND(" ", Overall!L332)) - FIND(" ", Overall!L332) - 1) &amp; ", " &amp; MID(Overall!L332, FIND(",", Overall!L332, FIND(",",Overall!L332) + 1) + 2, LEN(Overall!L332))),"")</f>
        <v>44805</v>
      </c>
      <c r="O330" s="7">
        <f>IF(Overall!M332&lt;&gt;"",DATEVALUE(MID(Overall!M332, FIND(",", Overall!M332) + 2, FIND(" ", Overall!M332) - FIND(",", Overall!M332) - 1) &amp; " " &amp; MID(Overall!M332, FIND(" ", Overall!M332) + 1, FIND(",", Overall!M332, FIND(" ", Overall!M332)) - FIND(" ", Overall!M332) - 1) &amp; ", " &amp; MID(Overall!M332, FIND(",", Overall!M332, FIND(",",Overall!M332) + 1) + 2, LEN(Overall!M332))),"")</f>
        <v>44926</v>
      </c>
      <c r="P330" s="7">
        <f>IF(Overall!N332&lt;&gt;"",DATEVALUE(MID(Overall!N332, FIND(",", Overall!N332) + 2, FIND(" ", Overall!N332) - FIND(",", Overall!N332) - 1) &amp; " " &amp; MID(Overall!N332, FIND(" ", Overall!N332) + 1, FIND(",", Overall!N332, FIND(" ", Overall!N332)) - FIND(" ", Overall!N332) - 1) &amp; ", " &amp; MID(Overall!N332, FIND(",", Overall!N332, FIND(",",Overall!N332) + 1) + 2, LEN(Overall!N332))),"")</f>
        <v>44599</v>
      </c>
      <c r="Q330" s="7">
        <f>IF(Overall!O332&lt;&gt;"",DATEVALUE(MID(Overall!O332, FIND(",", Overall!O332) + 2, FIND(" ", Overall!O332) - FIND(",", Overall!O332) - 1) &amp; " " &amp; MID(Overall!O332, FIND(" ", Overall!O332) + 1, FIND(",", Overall!O332, FIND(" ", Overall!O332)) - FIND(" ", Overall!O332) - 1) &amp; ", " &amp; MID(Overall!O332, FIND(",", Overall!O332, FIND(",",Overall!O332) + 1) + 2, LEN(Overall!O332))),"")</f>
        <v>44572</v>
      </c>
      <c r="R330" s="5">
        <f t="shared" si="10"/>
        <v>4</v>
      </c>
      <c r="S330" s="10" t="str">
        <f>IF(Overall!$A332&lt;&gt;"",IF(AND(MONTH($N330) &lt;= 1, MONTH($O330) &gt;= 1), IF($R330 &lt;&gt; "", $H330/$R330, ""), ""),"")</f>
        <v/>
      </c>
      <c r="T330" s="10" t="str">
        <f>IF(Overall!$A332&lt;&gt;"",IF(AND(MONTH($N330) &lt;= 2, MONTH($O330) &gt;= 2), IF($R330 &lt;&gt; "", $H330/$R330, ""), ""),"")</f>
        <v/>
      </c>
      <c r="U330" s="10" t="str">
        <f>IF(Overall!$A332&lt;&gt;"",IF(AND(MONTH($N330) &lt;= 3, MONTH($O330) &gt;= 3), IF($R330 &lt;&gt; "", $H330/$R330, ""), ""),"")</f>
        <v/>
      </c>
      <c r="V330" s="10" t="str">
        <f>IF(Overall!$A332&lt;&gt;"",IF(AND(MONTH($N330) &lt;= 4, MONTH($O330) &gt;= 4), IF($R330 &lt;&gt; "", $H330/$R330, ""), ""),"")</f>
        <v/>
      </c>
      <c r="W330" s="10" t="str">
        <f>IF(Overall!$A332&lt;&gt;"",IF(AND(MONTH($N330) &lt;= 5, MONTH($O330) &gt;= 5), IF($R330 &lt;&gt; "", $H330/$R330, ""), ""),"")</f>
        <v/>
      </c>
      <c r="X330" s="10" t="str">
        <f>IF(Overall!$A332&lt;&gt;"",IF(AND(MONTH($N330) &lt;= 6, MONTH($O330) &gt;= 6), IF($R330 &lt;&gt; "", $H330/$R330, ""), ""),"")</f>
        <v/>
      </c>
      <c r="Y330" s="10" t="str">
        <f>IF(Overall!$A332&lt;&gt;"",IF(AND(MONTH($N330) &lt;= 7, MONTH($O330) &gt;= 7 ), IF($R330 &lt;&gt; "", $H330/$R330, ""), ""),"")</f>
        <v/>
      </c>
      <c r="Z330" s="10" t="str">
        <f>IF(Overall!$A332&lt;&gt;"",IF(AND(MONTH($N330) &lt;= 8, MONTH($O330) &gt;= 8), IF($R330 &lt;&gt; "", $H330/$R330, ""), ""),"")</f>
        <v/>
      </c>
      <c r="AA330" s="10">
        <f>IF(Overall!$A332&lt;&gt;"",IF(AND(MONTH($N330) &lt;= 9, MONTH($O330) &gt;= 9), IF($R330 &lt;&gt; "", $H330/$R330, ""), ""),"")</f>
        <v>100000</v>
      </c>
      <c r="AB330" s="10">
        <f>IF(Overall!$A332&lt;&gt;"",IF(AND(MONTH($N330) &lt;= 10, MONTH($O330) &gt;= 10), IF($R330 &lt;&gt; "", $H330/$R330, ""), ""),"")</f>
        <v>100000</v>
      </c>
      <c r="AC330" s="10">
        <f>IF(Overall!$A332&lt;&gt;"",IF(AND(MONTH($N330) &lt;= 11, MONTH($O330) &gt;= 11), IF($R330 &lt;&gt; "", $H330/$R330, ""), ""),"")</f>
        <v>100000</v>
      </c>
      <c r="AD330" s="10">
        <f>IF(Overall!$A332&lt;&gt;"",IF(AND(MONTH($N330) &lt;= 12, MONTH($O330) &gt;= 12), IF($R330 &lt;&gt; "", $H330/$R330, ""), ""),"")</f>
        <v>100000</v>
      </c>
      <c r="AF330" s="10" t="str">
        <f ca="1">IFERROR(IF(AND(NOW()&lt;= EOMONTH(DATE(YEAR($O330),1, 1), 0), Overall!$A332&lt;&gt;"", MONTH($N330) &lt;= 1, MONTH($O330) &gt;= 1), IF($R330 &lt;&gt; "", $H330/$R330, ""), ""), "")</f>
        <v/>
      </c>
      <c r="AG330" s="10" t="str">
        <f ca="1">IFERROR(IF(AND(NOW()&lt;= EOMONTH(DATE(YEAR($O330),2, 1), 0), Overall!$A332&lt;&gt;"", MONTH($N330) &lt;= 2, MONTH($O330) &gt;= 2), IF($R330 &lt;&gt; "", $H330/$R330, ""), ""), "")</f>
        <v/>
      </c>
      <c r="AH330" s="10" t="str">
        <f ca="1">IFERROR(IF(AND(NOW()&lt;= EOMONTH(DATE(YEAR($O330),3, 1), 0), Overall!$A332&lt;&gt;"", MONTH($N330) &lt;= 3, MONTH($O330) &gt;= 3), IF($R330 &lt;&gt; "", $H330/$R330, ""), ""), "")</f>
        <v/>
      </c>
      <c r="AI330" s="10" t="str">
        <f ca="1">IFERROR(IF(AND(NOW()&lt;= EOMONTH(DATE(YEAR($O330),4, 1), 0), Overall!$A332&lt;&gt;"", MONTH($N330) &lt;= 4, MONTH($O330) &gt;= 4), IF($R330 &lt;&gt; "", $H330/$R330, ""), ""), "")</f>
        <v/>
      </c>
      <c r="AJ330" s="10" t="str">
        <f ca="1">IFERROR(IF(AND(NOW()&lt;= EOMONTH(DATE(YEAR($O330),5, 1), 0), Overall!$A332&lt;&gt;"", MONTH($N330) &lt;= 5, MONTH($O330) &gt;= 5), IF($R330 &lt;&gt; "", $H330/$R330, ""), ""), "")</f>
        <v/>
      </c>
      <c r="AK330" s="10" t="str">
        <f ca="1">IFERROR(IF(AND(NOW()&lt;= EOMONTH(DATE(YEAR($O330),6, 1), 0), Overall!$A332&lt;&gt;"", MONTH($N330) &lt;= 6, MONTH($O330) &gt;= 6), IF($R330 &lt;&gt; "", $H330/$R330, ""), ""), "")</f>
        <v/>
      </c>
      <c r="AL330" s="10" t="str">
        <f ca="1">IFERROR(IF(AND(NOW()&lt;= EOMONTH(DATE(YEAR($O330),7, 1), 0), Overall!$A332&lt;&gt;"", MONTH($N330) &lt;= 7, MONTH($O330) &gt;= 7), IF($R330 &lt;&gt; "", $H330/$R330, ""), ""), "")</f>
        <v/>
      </c>
      <c r="AM330" s="10" t="str">
        <f ca="1">IFERROR(IF(AND(NOW()&lt;= EOMONTH(DATE(YEAR($O330),8, 1), 0), Overall!$A332&lt;&gt;"", MONTH($N330) &lt;= 8, MONTH($O330) &gt;= 8), IF($R330 &lt;&gt; "", $H330/$R330, ""), ""), "")</f>
        <v/>
      </c>
      <c r="AN330" s="10" t="str">
        <f ca="1">IFERROR(IF(AND(NOW()&lt;= EOMONTH(DATE(YEAR($O330),9, 1), 0), Overall!$A332&lt;&gt;"", MONTH($N330) &lt;= 9, MONTH($O330) &gt;= 9), IF($R330 &lt;&gt; "", $H330/$R330, ""), ""), "")</f>
        <v/>
      </c>
      <c r="AO330" s="10" t="str">
        <f ca="1">IFERROR(IF(AND(NOW()&lt;= EOMONTH(DATE(YEAR($O330),10, 1), 0), Overall!$A332&lt;&gt;"", MONTH($N330) &lt;= 10, MONTH($O330) &gt;= 10), IF($R330 &lt;&gt; "", $H330/$R330, ""), ""), "")</f>
        <v/>
      </c>
      <c r="AP330" s="10" t="str">
        <f ca="1">IFERROR(IF(AND(NOW()&lt;= EOMONTH(DATE(YEAR($O330),11, 1), 0), Overall!$A332&lt;&gt;"", MONTH($N330) &lt;=11, MONTH($O330) &gt;= 11), IF($R330 &lt;&gt; "", $H330/$R330, ""), ""), "")</f>
        <v/>
      </c>
      <c r="AQ330" s="10" t="str">
        <f ca="1">IFERROR(IF(AND(NOW()&lt;= EOMONTH(DATE(YEAR($O330),12, 1), 0), Overall!$A332&lt;&gt;"", MONTH($N330) &lt;= 12, MONTH($O330) &gt;= 12), IF($R330 &lt;&gt; "", $H330/$R330, ""), ""), "")</f>
        <v/>
      </c>
      <c r="AR330" s="16">
        <f t="shared" ca="1" si="11"/>
        <v>0</v>
      </c>
    </row>
    <row r="331" spans="1:44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6">
        <f>IF(Overall!F333&lt;&gt;"",VALUE(Overall!F333),"")</f>
        <v>400000</v>
      </c>
      <c r="I331" s="6">
        <f>IF(Overall!G333&lt;&gt;"",VALUE(Overall!G333),"")</f>
        <v>63</v>
      </c>
      <c r="J331" s="6">
        <f>IF(Overall!H333&lt;&gt;"",VALUE(Overall!H333),"")</f>
        <v>39</v>
      </c>
      <c r="K331" s="6">
        <f>IF(Overall!I333&lt;&gt;"",VALUE(Overall!I333),"")</f>
        <v>5.35</v>
      </c>
      <c r="L331" s="6">
        <f>IF(Overall!J333&lt;&gt;"",VALUE(Overall!J333),"")</f>
        <v>0.84</v>
      </c>
      <c r="M331" s="6">
        <f>IF(Overall!K333&lt;&gt;"",VALUE(Overall!K333),"")</f>
        <v>4.51</v>
      </c>
      <c r="N331" s="7">
        <f>IF(Overall!L333&lt;&gt;"",DATEVALUE(MID(Overall!L333, FIND(",", Overall!L333) + 2, FIND(" ", Overall!L333) - FIND(",", Overall!L333) - 1) &amp; " " &amp; MID(Overall!L333, FIND(" ", Overall!L333) + 1, FIND(",", Overall!L333, FIND(" ", Overall!L333)) - FIND(" ", Overall!L333) - 1) &amp; ", " &amp; MID(Overall!L333, FIND(",", Overall!L333, FIND(",",Overall!L333) + 1) + 2, LEN(Overall!L333))),"")</f>
        <v>44805</v>
      </c>
      <c r="O331" s="7">
        <f>IF(Overall!M333&lt;&gt;"",DATEVALUE(MID(Overall!M333, FIND(",", Overall!M333) + 2, FIND(" ", Overall!M333) - FIND(",", Overall!M333) - 1) &amp; " " &amp; MID(Overall!M333, FIND(" ", Overall!M333) + 1, FIND(",", Overall!M333, FIND(" ", Overall!M333)) - FIND(" ", Overall!M333) - 1) &amp; ", " &amp; MID(Overall!M333, FIND(",", Overall!M333, FIND(",",Overall!M333) + 1) + 2, LEN(Overall!M333))),"")</f>
        <v>44926</v>
      </c>
      <c r="P331" s="7">
        <f>IF(Overall!N333&lt;&gt;"",DATEVALUE(MID(Overall!N333, FIND(",", Overall!N333) + 2, FIND(" ", Overall!N333) - FIND(",", Overall!N333) - 1) &amp; " " &amp; MID(Overall!N333, FIND(" ", Overall!N333) + 1, FIND(",", Overall!N333, FIND(" ", Overall!N333)) - FIND(" ", Overall!N333) - 1) &amp; ", " &amp; MID(Overall!N333, FIND(",", Overall!N333, FIND(",",Overall!N333) + 1) + 2, LEN(Overall!N333))),"")</f>
        <v>44599</v>
      </c>
      <c r="Q331" s="7">
        <f>IF(Overall!O333&lt;&gt;"",DATEVALUE(MID(Overall!O333, FIND(",", Overall!O333) + 2, FIND(" ", Overall!O333) - FIND(",", Overall!O333) - 1) &amp; " " &amp; MID(Overall!O333, FIND(" ", Overall!O333) + 1, FIND(",", Overall!O333, FIND(" ", Overall!O333)) - FIND(" ", Overall!O333) - 1) &amp; ", " &amp; MID(Overall!O333, FIND(",", Overall!O333, FIND(",",Overall!O333) + 1) + 2, LEN(Overall!O333))),"")</f>
        <v>44572</v>
      </c>
      <c r="R331" s="5">
        <f t="shared" si="10"/>
        <v>4</v>
      </c>
      <c r="S331" s="10" t="str">
        <f>IF(Overall!$A333&lt;&gt;"",IF(AND(MONTH($N331) &lt;= 1, MONTH($O331) &gt;= 1), IF($R331 &lt;&gt; "", $H331/$R331, ""), ""),"")</f>
        <v/>
      </c>
      <c r="T331" s="10" t="str">
        <f>IF(Overall!$A333&lt;&gt;"",IF(AND(MONTH($N331) &lt;= 2, MONTH($O331) &gt;= 2), IF($R331 &lt;&gt; "", $H331/$R331, ""), ""),"")</f>
        <v/>
      </c>
      <c r="U331" s="10" t="str">
        <f>IF(Overall!$A333&lt;&gt;"",IF(AND(MONTH($N331) &lt;= 3, MONTH($O331) &gt;= 3), IF($R331 &lt;&gt; "", $H331/$R331, ""), ""),"")</f>
        <v/>
      </c>
      <c r="V331" s="10" t="str">
        <f>IF(Overall!$A333&lt;&gt;"",IF(AND(MONTH($N331) &lt;= 4, MONTH($O331) &gt;= 4), IF($R331 &lt;&gt; "", $H331/$R331, ""), ""),"")</f>
        <v/>
      </c>
      <c r="W331" s="10" t="str">
        <f>IF(Overall!$A333&lt;&gt;"",IF(AND(MONTH($N331) &lt;= 5, MONTH($O331) &gt;= 5), IF($R331 &lt;&gt; "", $H331/$R331, ""), ""),"")</f>
        <v/>
      </c>
      <c r="X331" s="10" t="str">
        <f>IF(Overall!$A333&lt;&gt;"",IF(AND(MONTH($N331) &lt;= 6, MONTH($O331) &gt;= 6), IF($R331 &lt;&gt; "", $H331/$R331, ""), ""),"")</f>
        <v/>
      </c>
      <c r="Y331" s="10" t="str">
        <f>IF(Overall!$A333&lt;&gt;"",IF(AND(MONTH($N331) &lt;= 7, MONTH($O331) &gt;= 7 ), IF($R331 &lt;&gt; "", $H331/$R331, ""), ""),"")</f>
        <v/>
      </c>
      <c r="Z331" s="10" t="str">
        <f>IF(Overall!$A333&lt;&gt;"",IF(AND(MONTH($N331) &lt;= 8, MONTH($O331) &gt;= 8), IF($R331 &lt;&gt; "", $H331/$R331, ""), ""),"")</f>
        <v/>
      </c>
      <c r="AA331" s="10">
        <f>IF(Overall!$A333&lt;&gt;"",IF(AND(MONTH($N331) &lt;= 9, MONTH($O331) &gt;= 9), IF($R331 &lt;&gt; "", $H331/$R331, ""), ""),"")</f>
        <v>100000</v>
      </c>
      <c r="AB331" s="10">
        <f>IF(Overall!$A333&lt;&gt;"",IF(AND(MONTH($N331) &lt;= 10, MONTH($O331) &gt;= 10), IF($R331 &lt;&gt; "", $H331/$R331, ""), ""),"")</f>
        <v>100000</v>
      </c>
      <c r="AC331" s="10">
        <f>IF(Overall!$A333&lt;&gt;"",IF(AND(MONTH($N331) &lt;= 11, MONTH($O331) &gt;= 11), IF($R331 &lt;&gt; "", $H331/$R331, ""), ""),"")</f>
        <v>100000</v>
      </c>
      <c r="AD331" s="10">
        <f>IF(Overall!$A333&lt;&gt;"",IF(AND(MONTH($N331) &lt;= 12, MONTH($O331) &gt;= 12), IF($R331 &lt;&gt; "", $H331/$R331, ""), ""),"")</f>
        <v>100000</v>
      </c>
      <c r="AF331" s="10" t="str">
        <f ca="1">IFERROR(IF(AND(NOW()&lt;= EOMONTH(DATE(YEAR($O331),1, 1), 0), Overall!$A333&lt;&gt;"", MONTH($N331) &lt;= 1, MONTH($O331) &gt;= 1), IF($R331 &lt;&gt; "", $H331/$R331, ""), ""), "")</f>
        <v/>
      </c>
      <c r="AG331" s="10" t="str">
        <f ca="1">IFERROR(IF(AND(NOW()&lt;= EOMONTH(DATE(YEAR($O331),2, 1), 0), Overall!$A333&lt;&gt;"", MONTH($N331) &lt;= 2, MONTH($O331) &gt;= 2), IF($R331 &lt;&gt; "", $H331/$R331, ""), ""), "")</f>
        <v/>
      </c>
      <c r="AH331" s="10" t="str">
        <f ca="1">IFERROR(IF(AND(NOW()&lt;= EOMONTH(DATE(YEAR($O331),3, 1), 0), Overall!$A333&lt;&gt;"", MONTH($N331) &lt;= 3, MONTH($O331) &gt;= 3), IF($R331 &lt;&gt; "", $H331/$R331, ""), ""), "")</f>
        <v/>
      </c>
      <c r="AI331" s="10" t="str">
        <f ca="1">IFERROR(IF(AND(NOW()&lt;= EOMONTH(DATE(YEAR($O331),4, 1), 0), Overall!$A333&lt;&gt;"", MONTH($N331) &lt;= 4, MONTH($O331) &gt;= 4), IF($R331 &lt;&gt; "", $H331/$R331, ""), ""), "")</f>
        <v/>
      </c>
      <c r="AJ331" s="10" t="str">
        <f ca="1">IFERROR(IF(AND(NOW()&lt;= EOMONTH(DATE(YEAR($O331),5, 1), 0), Overall!$A333&lt;&gt;"", MONTH($N331) &lt;= 5, MONTH($O331) &gt;= 5), IF($R331 &lt;&gt; "", $H331/$R331, ""), ""), "")</f>
        <v/>
      </c>
      <c r="AK331" s="10" t="str">
        <f ca="1">IFERROR(IF(AND(NOW()&lt;= EOMONTH(DATE(YEAR($O331),6, 1), 0), Overall!$A333&lt;&gt;"", MONTH($N331) &lt;= 6, MONTH($O331) &gt;= 6), IF($R331 &lt;&gt; "", $H331/$R331, ""), ""), "")</f>
        <v/>
      </c>
      <c r="AL331" s="10" t="str">
        <f ca="1">IFERROR(IF(AND(NOW()&lt;= EOMONTH(DATE(YEAR($O331),7, 1), 0), Overall!$A333&lt;&gt;"", MONTH($N331) &lt;= 7, MONTH($O331) &gt;= 7), IF($R331 &lt;&gt; "", $H331/$R331, ""), ""), "")</f>
        <v/>
      </c>
      <c r="AM331" s="10" t="str">
        <f ca="1">IFERROR(IF(AND(NOW()&lt;= EOMONTH(DATE(YEAR($O331),8, 1), 0), Overall!$A333&lt;&gt;"", MONTH($N331) &lt;= 8, MONTH($O331) &gt;= 8), IF($R331 &lt;&gt; "", $H331/$R331, ""), ""), "")</f>
        <v/>
      </c>
      <c r="AN331" s="10" t="str">
        <f ca="1">IFERROR(IF(AND(NOW()&lt;= EOMONTH(DATE(YEAR($O331),9, 1), 0), Overall!$A333&lt;&gt;"", MONTH($N331) &lt;= 9, MONTH($O331) &gt;= 9), IF($R331 &lt;&gt; "", $H331/$R331, ""), ""), "")</f>
        <v/>
      </c>
      <c r="AO331" s="10" t="str">
        <f ca="1">IFERROR(IF(AND(NOW()&lt;= EOMONTH(DATE(YEAR($O331),10, 1), 0), Overall!$A333&lt;&gt;"", MONTH($N331) &lt;= 10, MONTH($O331) &gt;= 10), IF($R331 &lt;&gt; "", $H331/$R331, ""), ""), "")</f>
        <v/>
      </c>
      <c r="AP331" s="10" t="str">
        <f ca="1">IFERROR(IF(AND(NOW()&lt;= EOMONTH(DATE(YEAR($O331),11, 1), 0), Overall!$A333&lt;&gt;"", MONTH($N331) &lt;=11, MONTH($O331) &gt;= 11), IF($R331 &lt;&gt; "", $H331/$R331, ""), ""), "")</f>
        <v/>
      </c>
      <c r="AQ331" s="10" t="str">
        <f ca="1">IFERROR(IF(AND(NOW()&lt;= EOMONTH(DATE(YEAR($O331),12, 1), 0), Overall!$A333&lt;&gt;"", MONTH($N331) &lt;= 12, MONTH($O331) &gt;= 12), IF($R331 &lt;&gt; "", $H331/$R331, ""), ""), "")</f>
        <v/>
      </c>
      <c r="AR331" s="16">
        <f t="shared" ca="1" si="11"/>
        <v>0</v>
      </c>
    </row>
    <row r="332" spans="1:44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6">
        <f>IF(Overall!F334&lt;&gt;"",VALUE(Overall!F334),"")</f>
        <v>400000</v>
      </c>
      <c r="I332" s="6">
        <f>IF(Overall!G334&lt;&gt;"",VALUE(Overall!G334),"")</f>
        <v>65</v>
      </c>
      <c r="J332" s="6">
        <f>IF(Overall!H334&lt;&gt;"",VALUE(Overall!H334),"")</f>
        <v>40</v>
      </c>
      <c r="K332" s="6">
        <f>IF(Overall!I334&lt;&gt;"",VALUE(Overall!I334),"")</f>
        <v>5.96</v>
      </c>
      <c r="L332" s="6">
        <f>IF(Overall!J334&lt;&gt;"",VALUE(Overall!J334),"")</f>
        <v>1</v>
      </c>
      <c r="M332" s="6">
        <f>IF(Overall!K334&lt;&gt;"",VALUE(Overall!K334),"")</f>
        <v>4.96</v>
      </c>
      <c r="N332" s="7">
        <f>IF(Overall!L334&lt;&gt;"",DATEVALUE(MID(Overall!L334, FIND(",", Overall!L334) + 2, FIND(" ", Overall!L334) - FIND(",", Overall!L334) - 1) &amp; " " &amp; MID(Overall!L334, FIND(" ", Overall!L334) + 1, FIND(",", Overall!L334, FIND(" ", Overall!L334)) - FIND(" ", Overall!L334) - 1) &amp; ", " &amp; MID(Overall!L334, FIND(",", Overall!L334, FIND(",",Overall!L334) + 1) + 2, LEN(Overall!L334))),"")</f>
        <v>44805</v>
      </c>
      <c r="O332" s="7">
        <f>IF(Overall!M334&lt;&gt;"",DATEVALUE(MID(Overall!M334, FIND(",", Overall!M334) + 2, FIND(" ", Overall!M334) - FIND(",", Overall!M334) - 1) &amp; " " &amp; MID(Overall!M334, FIND(" ", Overall!M334) + 1, FIND(",", Overall!M334, FIND(" ", Overall!M334)) - FIND(" ", Overall!M334) - 1) &amp; ", " &amp; MID(Overall!M334, FIND(",", Overall!M334, FIND(",",Overall!M334) + 1) + 2, LEN(Overall!M334))),"")</f>
        <v>44926</v>
      </c>
      <c r="P332" s="7">
        <f>IF(Overall!N334&lt;&gt;"",DATEVALUE(MID(Overall!N334, FIND(",", Overall!N334) + 2, FIND(" ", Overall!N334) - FIND(",", Overall!N334) - 1) &amp; " " &amp; MID(Overall!N334, FIND(" ", Overall!N334) + 1, FIND(",", Overall!N334, FIND(" ", Overall!N334)) - FIND(" ", Overall!N334) - 1) &amp; ", " &amp; MID(Overall!N334, FIND(",", Overall!N334, FIND(",",Overall!N334) + 1) + 2, LEN(Overall!N334))),"")</f>
        <v>44599</v>
      </c>
      <c r="Q332" s="7">
        <f>IF(Overall!O334&lt;&gt;"",DATEVALUE(MID(Overall!O334, FIND(",", Overall!O334) + 2, FIND(" ", Overall!O334) - FIND(",", Overall!O334) - 1) &amp; " " &amp; MID(Overall!O334, FIND(" ", Overall!O334) + 1, FIND(",", Overall!O334, FIND(" ", Overall!O334)) - FIND(" ", Overall!O334) - 1) &amp; ", " &amp; MID(Overall!O334, FIND(",", Overall!O334, FIND(",",Overall!O334) + 1) + 2, LEN(Overall!O334))),"")</f>
        <v>44572</v>
      </c>
      <c r="R332" s="5">
        <f t="shared" si="10"/>
        <v>4</v>
      </c>
      <c r="S332" s="10" t="str">
        <f>IF(Overall!$A334&lt;&gt;"",IF(AND(MONTH($N332) &lt;= 1, MONTH($O332) &gt;= 1), IF($R332 &lt;&gt; "", $H332/$R332, ""), ""),"")</f>
        <v/>
      </c>
      <c r="T332" s="10" t="str">
        <f>IF(Overall!$A334&lt;&gt;"",IF(AND(MONTH($N332) &lt;= 2, MONTH($O332) &gt;= 2), IF($R332 &lt;&gt; "", $H332/$R332, ""), ""),"")</f>
        <v/>
      </c>
      <c r="U332" s="10" t="str">
        <f>IF(Overall!$A334&lt;&gt;"",IF(AND(MONTH($N332) &lt;= 3, MONTH($O332) &gt;= 3), IF($R332 &lt;&gt; "", $H332/$R332, ""), ""),"")</f>
        <v/>
      </c>
      <c r="V332" s="10" t="str">
        <f>IF(Overall!$A334&lt;&gt;"",IF(AND(MONTH($N332) &lt;= 4, MONTH($O332) &gt;= 4), IF($R332 &lt;&gt; "", $H332/$R332, ""), ""),"")</f>
        <v/>
      </c>
      <c r="W332" s="10" t="str">
        <f>IF(Overall!$A334&lt;&gt;"",IF(AND(MONTH($N332) &lt;= 5, MONTH($O332) &gt;= 5), IF($R332 &lt;&gt; "", $H332/$R332, ""), ""),"")</f>
        <v/>
      </c>
      <c r="X332" s="10" t="str">
        <f>IF(Overall!$A334&lt;&gt;"",IF(AND(MONTH($N332) &lt;= 6, MONTH($O332) &gt;= 6), IF($R332 &lt;&gt; "", $H332/$R332, ""), ""),"")</f>
        <v/>
      </c>
      <c r="Y332" s="10" t="str">
        <f>IF(Overall!$A334&lt;&gt;"",IF(AND(MONTH($N332) &lt;= 7, MONTH($O332) &gt;= 7 ), IF($R332 &lt;&gt; "", $H332/$R332, ""), ""),"")</f>
        <v/>
      </c>
      <c r="Z332" s="10" t="str">
        <f>IF(Overall!$A334&lt;&gt;"",IF(AND(MONTH($N332) &lt;= 8, MONTH($O332) &gt;= 8), IF($R332 &lt;&gt; "", $H332/$R332, ""), ""),"")</f>
        <v/>
      </c>
      <c r="AA332" s="10">
        <f>IF(Overall!$A334&lt;&gt;"",IF(AND(MONTH($N332) &lt;= 9, MONTH($O332) &gt;= 9), IF($R332 &lt;&gt; "", $H332/$R332, ""), ""),"")</f>
        <v>100000</v>
      </c>
      <c r="AB332" s="10">
        <f>IF(Overall!$A334&lt;&gt;"",IF(AND(MONTH($N332) &lt;= 10, MONTH($O332) &gt;= 10), IF($R332 &lt;&gt; "", $H332/$R332, ""), ""),"")</f>
        <v>100000</v>
      </c>
      <c r="AC332" s="10">
        <f>IF(Overall!$A334&lt;&gt;"",IF(AND(MONTH($N332) &lt;= 11, MONTH($O332) &gt;= 11), IF($R332 &lt;&gt; "", $H332/$R332, ""), ""),"")</f>
        <v>100000</v>
      </c>
      <c r="AD332" s="10">
        <f>IF(Overall!$A334&lt;&gt;"",IF(AND(MONTH($N332) &lt;= 12, MONTH($O332) &gt;= 12), IF($R332 &lt;&gt; "", $H332/$R332, ""), ""),"")</f>
        <v>100000</v>
      </c>
      <c r="AF332" s="10" t="str">
        <f ca="1">IFERROR(IF(AND(NOW()&lt;= EOMONTH(DATE(YEAR($O332),1, 1), 0), Overall!$A334&lt;&gt;"", MONTH($N332) &lt;= 1, MONTH($O332) &gt;= 1), IF($R332 &lt;&gt; "", $H332/$R332, ""), ""), "")</f>
        <v/>
      </c>
      <c r="AG332" s="10" t="str">
        <f ca="1">IFERROR(IF(AND(NOW()&lt;= EOMONTH(DATE(YEAR($O332),2, 1), 0), Overall!$A334&lt;&gt;"", MONTH($N332) &lt;= 2, MONTH($O332) &gt;= 2), IF($R332 &lt;&gt; "", $H332/$R332, ""), ""), "")</f>
        <v/>
      </c>
      <c r="AH332" s="10" t="str">
        <f ca="1">IFERROR(IF(AND(NOW()&lt;= EOMONTH(DATE(YEAR($O332),3, 1), 0), Overall!$A334&lt;&gt;"", MONTH($N332) &lt;= 3, MONTH($O332) &gt;= 3), IF($R332 &lt;&gt; "", $H332/$R332, ""), ""), "")</f>
        <v/>
      </c>
      <c r="AI332" s="10" t="str">
        <f ca="1">IFERROR(IF(AND(NOW()&lt;= EOMONTH(DATE(YEAR($O332),4, 1), 0), Overall!$A334&lt;&gt;"", MONTH($N332) &lt;= 4, MONTH($O332) &gt;= 4), IF($R332 &lt;&gt; "", $H332/$R332, ""), ""), "")</f>
        <v/>
      </c>
      <c r="AJ332" s="10" t="str">
        <f ca="1">IFERROR(IF(AND(NOW()&lt;= EOMONTH(DATE(YEAR($O332),5, 1), 0), Overall!$A334&lt;&gt;"", MONTH($N332) &lt;= 5, MONTH($O332) &gt;= 5), IF($R332 &lt;&gt; "", $H332/$R332, ""), ""), "")</f>
        <v/>
      </c>
      <c r="AK332" s="10" t="str">
        <f ca="1">IFERROR(IF(AND(NOW()&lt;= EOMONTH(DATE(YEAR($O332),6, 1), 0), Overall!$A334&lt;&gt;"", MONTH($N332) &lt;= 6, MONTH($O332) &gt;= 6), IF($R332 &lt;&gt; "", $H332/$R332, ""), ""), "")</f>
        <v/>
      </c>
      <c r="AL332" s="10" t="str">
        <f ca="1">IFERROR(IF(AND(NOW()&lt;= EOMONTH(DATE(YEAR($O332),7, 1), 0), Overall!$A334&lt;&gt;"", MONTH($N332) &lt;= 7, MONTH($O332) &gt;= 7), IF($R332 &lt;&gt; "", $H332/$R332, ""), ""), "")</f>
        <v/>
      </c>
      <c r="AM332" s="10" t="str">
        <f ca="1">IFERROR(IF(AND(NOW()&lt;= EOMONTH(DATE(YEAR($O332),8, 1), 0), Overall!$A334&lt;&gt;"", MONTH($N332) &lt;= 8, MONTH($O332) &gt;= 8), IF($R332 &lt;&gt; "", $H332/$R332, ""), ""), "")</f>
        <v/>
      </c>
      <c r="AN332" s="10" t="str">
        <f ca="1">IFERROR(IF(AND(NOW()&lt;= EOMONTH(DATE(YEAR($O332),9, 1), 0), Overall!$A334&lt;&gt;"", MONTH($N332) &lt;= 9, MONTH($O332) &gt;= 9), IF($R332 &lt;&gt; "", $H332/$R332, ""), ""), "")</f>
        <v/>
      </c>
      <c r="AO332" s="10" t="str">
        <f ca="1">IFERROR(IF(AND(NOW()&lt;= EOMONTH(DATE(YEAR($O332),10, 1), 0), Overall!$A334&lt;&gt;"", MONTH($N332) &lt;= 10, MONTH($O332) &gt;= 10), IF($R332 &lt;&gt; "", $H332/$R332, ""), ""), "")</f>
        <v/>
      </c>
      <c r="AP332" s="10" t="str">
        <f ca="1">IFERROR(IF(AND(NOW()&lt;= EOMONTH(DATE(YEAR($O332),11, 1), 0), Overall!$A334&lt;&gt;"", MONTH($N332) &lt;=11, MONTH($O332) &gt;= 11), IF($R332 &lt;&gt; "", $H332/$R332, ""), ""), "")</f>
        <v/>
      </c>
      <c r="AQ332" s="10" t="str">
        <f ca="1">IFERROR(IF(AND(NOW()&lt;= EOMONTH(DATE(YEAR($O332),12, 1), 0), Overall!$A334&lt;&gt;"", MONTH($N332) &lt;= 12, MONTH($O332) &gt;= 12), IF($R332 &lt;&gt; "", $H332/$R332, ""), ""), "")</f>
        <v/>
      </c>
      <c r="AR332" s="16">
        <f t="shared" ca="1" si="11"/>
        <v>0</v>
      </c>
    </row>
    <row r="333" spans="1:44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6">
        <f>IF(Overall!F335&lt;&gt;"",VALUE(Overall!F335),"")</f>
        <v>400000</v>
      </c>
      <c r="I333" s="6">
        <f>IF(Overall!G335&lt;&gt;"",VALUE(Overall!G335),"")</f>
        <v>64</v>
      </c>
      <c r="J333" s="6">
        <f>IF(Overall!H335&lt;&gt;"",VALUE(Overall!H335),"")</f>
        <v>39</v>
      </c>
      <c r="K333" s="6">
        <f>IF(Overall!I335&lt;&gt;"",VALUE(Overall!I335),"")</f>
        <v>5.5</v>
      </c>
      <c r="L333" s="6">
        <f>IF(Overall!J335&lt;&gt;"",VALUE(Overall!J335),"")</f>
        <v>0.84</v>
      </c>
      <c r="M333" s="6">
        <f>IF(Overall!K335&lt;&gt;"",VALUE(Overall!K335),"")</f>
        <v>4.66</v>
      </c>
      <c r="N333" s="7">
        <f>IF(Overall!L335&lt;&gt;"",DATEVALUE(MID(Overall!L335, FIND(",", Overall!L335) + 2, FIND(" ", Overall!L335) - FIND(",", Overall!L335) - 1) &amp; " " &amp; MID(Overall!L335, FIND(" ", Overall!L335) + 1, FIND(",", Overall!L335, FIND(" ", Overall!L335)) - FIND(" ", Overall!L335) - 1) &amp; ", " &amp; MID(Overall!L335, FIND(",", Overall!L335, FIND(",",Overall!L335) + 1) + 2, LEN(Overall!L335))),"")</f>
        <v>44805</v>
      </c>
      <c r="O333" s="7">
        <f>IF(Overall!M335&lt;&gt;"",DATEVALUE(MID(Overall!M335, FIND(",", Overall!M335) + 2, FIND(" ", Overall!M335) - FIND(",", Overall!M335) - 1) &amp; " " &amp; MID(Overall!M335, FIND(" ", Overall!M335) + 1, FIND(",", Overall!M335, FIND(" ", Overall!M335)) - FIND(" ", Overall!M335) - 1) &amp; ", " &amp; MID(Overall!M335, FIND(",", Overall!M335, FIND(",",Overall!M335) + 1) + 2, LEN(Overall!M335))),"")</f>
        <v>44926</v>
      </c>
      <c r="P333" s="7">
        <f>IF(Overall!N335&lt;&gt;"",DATEVALUE(MID(Overall!N335, FIND(",", Overall!N335) + 2, FIND(" ", Overall!N335) - FIND(",", Overall!N335) - 1) &amp; " " &amp; MID(Overall!N335, FIND(" ", Overall!N335) + 1, FIND(",", Overall!N335, FIND(" ", Overall!N335)) - FIND(" ", Overall!N335) - 1) &amp; ", " &amp; MID(Overall!N335, FIND(",", Overall!N335, FIND(",",Overall!N335) + 1) + 2, LEN(Overall!N335))),"")</f>
        <v>44600</v>
      </c>
      <c r="Q333" s="7">
        <f>IF(Overall!O335&lt;&gt;"",DATEVALUE(MID(Overall!O335, FIND(",", Overall!O335) + 2, FIND(" ", Overall!O335) - FIND(",", Overall!O335) - 1) &amp; " " &amp; MID(Overall!O335, FIND(" ", Overall!O335) + 1, FIND(",", Overall!O335, FIND(" ", Overall!O335)) - FIND(" ", Overall!O335) - 1) &amp; ", " &amp; MID(Overall!O335, FIND(",", Overall!O335, FIND(",",Overall!O335) + 1) + 2, LEN(Overall!O335))),"")</f>
        <v>44573</v>
      </c>
      <c r="R333" s="5">
        <f t="shared" si="10"/>
        <v>4</v>
      </c>
      <c r="S333" s="10" t="str">
        <f>IF(Overall!$A335&lt;&gt;"",IF(AND(MONTH($N333) &lt;= 1, MONTH($O333) &gt;= 1), IF($R333 &lt;&gt; "", $H333/$R333, ""), ""),"")</f>
        <v/>
      </c>
      <c r="T333" s="10" t="str">
        <f>IF(Overall!$A335&lt;&gt;"",IF(AND(MONTH($N333) &lt;= 2, MONTH($O333) &gt;= 2), IF($R333 &lt;&gt; "", $H333/$R333, ""), ""),"")</f>
        <v/>
      </c>
      <c r="U333" s="10" t="str">
        <f>IF(Overall!$A335&lt;&gt;"",IF(AND(MONTH($N333) &lt;= 3, MONTH($O333) &gt;= 3), IF($R333 &lt;&gt; "", $H333/$R333, ""), ""),"")</f>
        <v/>
      </c>
      <c r="V333" s="10" t="str">
        <f>IF(Overall!$A335&lt;&gt;"",IF(AND(MONTH($N333) &lt;= 4, MONTH($O333) &gt;= 4), IF($R333 &lt;&gt; "", $H333/$R333, ""), ""),"")</f>
        <v/>
      </c>
      <c r="W333" s="10" t="str">
        <f>IF(Overall!$A335&lt;&gt;"",IF(AND(MONTH($N333) &lt;= 5, MONTH($O333) &gt;= 5), IF($R333 &lt;&gt; "", $H333/$R333, ""), ""),"")</f>
        <v/>
      </c>
      <c r="X333" s="10" t="str">
        <f>IF(Overall!$A335&lt;&gt;"",IF(AND(MONTH($N333) &lt;= 6, MONTH($O333) &gt;= 6), IF($R333 &lt;&gt; "", $H333/$R333, ""), ""),"")</f>
        <v/>
      </c>
      <c r="Y333" s="10" t="str">
        <f>IF(Overall!$A335&lt;&gt;"",IF(AND(MONTH($N333) &lt;= 7, MONTH($O333) &gt;= 7 ), IF($R333 &lt;&gt; "", $H333/$R333, ""), ""),"")</f>
        <v/>
      </c>
      <c r="Z333" s="10" t="str">
        <f>IF(Overall!$A335&lt;&gt;"",IF(AND(MONTH($N333) &lt;= 8, MONTH($O333) &gt;= 8), IF($R333 &lt;&gt; "", $H333/$R333, ""), ""),"")</f>
        <v/>
      </c>
      <c r="AA333" s="10">
        <f>IF(Overall!$A335&lt;&gt;"",IF(AND(MONTH($N333) &lt;= 9, MONTH($O333) &gt;= 9), IF($R333 &lt;&gt; "", $H333/$R333, ""), ""),"")</f>
        <v>100000</v>
      </c>
      <c r="AB333" s="10">
        <f>IF(Overall!$A335&lt;&gt;"",IF(AND(MONTH($N333) &lt;= 10, MONTH($O333) &gt;= 10), IF($R333 &lt;&gt; "", $H333/$R333, ""), ""),"")</f>
        <v>100000</v>
      </c>
      <c r="AC333" s="10">
        <f>IF(Overall!$A335&lt;&gt;"",IF(AND(MONTH($N333) &lt;= 11, MONTH($O333) &gt;= 11), IF($R333 &lt;&gt; "", $H333/$R333, ""), ""),"")</f>
        <v>100000</v>
      </c>
      <c r="AD333" s="10">
        <f>IF(Overall!$A335&lt;&gt;"",IF(AND(MONTH($N333) &lt;= 12, MONTH($O333) &gt;= 12), IF($R333 &lt;&gt; "", $H333/$R333, ""), ""),"")</f>
        <v>100000</v>
      </c>
      <c r="AF333" s="10" t="str">
        <f ca="1">IFERROR(IF(AND(NOW()&lt;= EOMONTH(DATE(YEAR($O333),1, 1), 0), Overall!$A335&lt;&gt;"", MONTH($N333) &lt;= 1, MONTH($O333) &gt;= 1), IF($R333 &lt;&gt; "", $H333/$R333, ""), ""), "")</f>
        <v/>
      </c>
      <c r="AG333" s="10" t="str">
        <f ca="1">IFERROR(IF(AND(NOW()&lt;= EOMONTH(DATE(YEAR($O333),2, 1), 0), Overall!$A335&lt;&gt;"", MONTH($N333) &lt;= 2, MONTH($O333) &gt;= 2), IF($R333 &lt;&gt; "", $H333/$R333, ""), ""), "")</f>
        <v/>
      </c>
      <c r="AH333" s="10" t="str">
        <f ca="1">IFERROR(IF(AND(NOW()&lt;= EOMONTH(DATE(YEAR($O333),3, 1), 0), Overall!$A335&lt;&gt;"", MONTH($N333) &lt;= 3, MONTH($O333) &gt;= 3), IF($R333 &lt;&gt; "", $H333/$R333, ""), ""), "")</f>
        <v/>
      </c>
      <c r="AI333" s="10" t="str">
        <f ca="1">IFERROR(IF(AND(NOW()&lt;= EOMONTH(DATE(YEAR($O333),4, 1), 0), Overall!$A335&lt;&gt;"", MONTH($N333) &lt;= 4, MONTH($O333) &gt;= 4), IF($R333 &lt;&gt; "", $H333/$R333, ""), ""), "")</f>
        <v/>
      </c>
      <c r="AJ333" s="10" t="str">
        <f ca="1">IFERROR(IF(AND(NOW()&lt;= EOMONTH(DATE(YEAR($O333),5, 1), 0), Overall!$A335&lt;&gt;"", MONTH($N333) &lt;= 5, MONTH($O333) &gt;= 5), IF($R333 &lt;&gt; "", $H333/$R333, ""), ""), "")</f>
        <v/>
      </c>
      <c r="AK333" s="10" t="str">
        <f ca="1">IFERROR(IF(AND(NOW()&lt;= EOMONTH(DATE(YEAR($O333),6, 1), 0), Overall!$A335&lt;&gt;"", MONTH($N333) &lt;= 6, MONTH($O333) &gt;= 6), IF($R333 &lt;&gt; "", $H333/$R333, ""), ""), "")</f>
        <v/>
      </c>
      <c r="AL333" s="10" t="str">
        <f ca="1">IFERROR(IF(AND(NOW()&lt;= EOMONTH(DATE(YEAR($O333),7, 1), 0), Overall!$A335&lt;&gt;"", MONTH($N333) &lt;= 7, MONTH($O333) &gt;= 7), IF($R333 &lt;&gt; "", $H333/$R333, ""), ""), "")</f>
        <v/>
      </c>
      <c r="AM333" s="10" t="str">
        <f ca="1">IFERROR(IF(AND(NOW()&lt;= EOMONTH(DATE(YEAR($O333),8, 1), 0), Overall!$A335&lt;&gt;"", MONTH($N333) &lt;= 8, MONTH($O333) &gt;= 8), IF($R333 &lt;&gt; "", $H333/$R333, ""), ""), "")</f>
        <v/>
      </c>
      <c r="AN333" s="10" t="str">
        <f ca="1">IFERROR(IF(AND(NOW()&lt;= EOMONTH(DATE(YEAR($O333),9, 1), 0), Overall!$A335&lt;&gt;"", MONTH($N333) &lt;= 9, MONTH($O333) &gt;= 9), IF($R333 &lt;&gt; "", $H333/$R333, ""), ""), "")</f>
        <v/>
      </c>
      <c r="AO333" s="10" t="str">
        <f ca="1">IFERROR(IF(AND(NOW()&lt;= EOMONTH(DATE(YEAR($O333),10, 1), 0), Overall!$A335&lt;&gt;"", MONTH($N333) &lt;= 10, MONTH($O333) &gt;= 10), IF($R333 &lt;&gt; "", $H333/$R333, ""), ""), "")</f>
        <v/>
      </c>
      <c r="AP333" s="10" t="str">
        <f ca="1">IFERROR(IF(AND(NOW()&lt;= EOMONTH(DATE(YEAR($O333),11, 1), 0), Overall!$A335&lt;&gt;"", MONTH($N333) &lt;=11, MONTH($O333) &gt;= 11), IF($R333 &lt;&gt; "", $H333/$R333, ""), ""), "")</f>
        <v/>
      </c>
      <c r="AQ333" s="10" t="str">
        <f ca="1">IFERROR(IF(AND(NOW()&lt;= EOMONTH(DATE(YEAR($O333),12, 1), 0), Overall!$A335&lt;&gt;"", MONTH($N333) &lt;= 12, MONTH($O333) &gt;= 12), IF($R333 &lt;&gt; "", $H333/$R333, ""), ""), "")</f>
        <v/>
      </c>
      <c r="AR333" s="16">
        <f t="shared" ca="1" si="11"/>
        <v>0</v>
      </c>
    </row>
    <row r="334" spans="1:44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6">
        <f>IF(Overall!F336&lt;&gt;"",VALUE(Overall!F336),"")</f>
        <v>400000</v>
      </c>
      <c r="I334" s="6">
        <f>IF(Overall!G336&lt;&gt;"",VALUE(Overall!G336),"")</f>
        <v>64</v>
      </c>
      <c r="J334" s="6">
        <f>IF(Overall!H336&lt;&gt;"",VALUE(Overall!H336),"")</f>
        <v>39</v>
      </c>
      <c r="K334" s="6">
        <f>IF(Overall!I336&lt;&gt;"",VALUE(Overall!I336),"")</f>
        <v>5.65</v>
      </c>
      <c r="L334" s="6">
        <f>IF(Overall!J336&lt;&gt;"",VALUE(Overall!J336),"")</f>
        <v>1</v>
      </c>
      <c r="M334" s="6">
        <f>IF(Overall!K336&lt;&gt;"",VALUE(Overall!K336),"")</f>
        <v>4.6500000000000004</v>
      </c>
      <c r="N334" s="7">
        <f>IF(Overall!L336&lt;&gt;"",DATEVALUE(MID(Overall!L336, FIND(",", Overall!L336) + 2, FIND(" ", Overall!L336) - FIND(",", Overall!L336) - 1) &amp; " " &amp; MID(Overall!L336, FIND(" ", Overall!L336) + 1, FIND(",", Overall!L336, FIND(" ", Overall!L336)) - FIND(" ", Overall!L336) - 1) &amp; ", " &amp; MID(Overall!L336, FIND(",", Overall!L336, FIND(",",Overall!L336) + 1) + 2, LEN(Overall!L336))),"")</f>
        <v>44805</v>
      </c>
      <c r="O334" s="7">
        <f>IF(Overall!M336&lt;&gt;"",DATEVALUE(MID(Overall!M336, FIND(",", Overall!M336) + 2, FIND(" ", Overall!M336) - FIND(",", Overall!M336) - 1) &amp; " " &amp; MID(Overall!M336, FIND(" ", Overall!M336) + 1, FIND(",", Overall!M336, FIND(" ", Overall!M336)) - FIND(" ", Overall!M336) - 1) &amp; ", " &amp; MID(Overall!M336, FIND(",", Overall!M336, FIND(",",Overall!M336) + 1) + 2, LEN(Overall!M336))),"")</f>
        <v>44926</v>
      </c>
      <c r="P334" s="7">
        <f>IF(Overall!N336&lt;&gt;"",DATEVALUE(MID(Overall!N336, FIND(",", Overall!N336) + 2, FIND(" ", Overall!N336) - FIND(",", Overall!N336) - 1) &amp; " " &amp; MID(Overall!N336, FIND(" ", Overall!N336) + 1, FIND(",", Overall!N336, FIND(" ", Overall!N336)) - FIND(" ", Overall!N336) - 1) &amp; ", " &amp; MID(Overall!N336, FIND(",", Overall!N336, FIND(",",Overall!N336) + 1) + 2, LEN(Overall!N336))),"")</f>
        <v>44600</v>
      </c>
      <c r="Q334" s="7">
        <f>IF(Overall!O336&lt;&gt;"",DATEVALUE(MID(Overall!O336, FIND(",", Overall!O336) + 2, FIND(" ", Overall!O336) - FIND(",", Overall!O336) - 1) &amp; " " &amp; MID(Overall!O336, FIND(" ", Overall!O336) + 1, FIND(",", Overall!O336, FIND(" ", Overall!O336)) - FIND(" ", Overall!O336) - 1) &amp; ", " &amp; MID(Overall!O336, FIND(",", Overall!O336, FIND(",",Overall!O336) + 1) + 2, LEN(Overall!O336))),"")</f>
        <v>44573</v>
      </c>
      <c r="R334" s="5">
        <f t="shared" si="10"/>
        <v>4</v>
      </c>
      <c r="S334" s="10" t="str">
        <f>IF(Overall!$A336&lt;&gt;"",IF(AND(MONTH($N334) &lt;= 1, MONTH($O334) &gt;= 1), IF($R334 &lt;&gt; "", $H334/$R334, ""), ""),"")</f>
        <v/>
      </c>
      <c r="T334" s="10" t="str">
        <f>IF(Overall!$A336&lt;&gt;"",IF(AND(MONTH($N334) &lt;= 2, MONTH($O334) &gt;= 2), IF($R334 &lt;&gt; "", $H334/$R334, ""), ""),"")</f>
        <v/>
      </c>
      <c r="U334" s="10" t="str">
        <f>IF(Overall!$A336&lt;&gt;"",IF(AND(MONTH($N334) &lt;= 3, MONTH($O334) &gt;= 3), IF($R334 &lt;&gt; "", $H334/$R334, ""), ""),"")</f>
        <v/>
      </c>
      <c r="V334" s="10" t="str">
        <f>IF(Overall!$A336&lt;&gt;"",IF(AND(MONTH($N334) &lt;= 4, MONTH($O334) &gt;= 4), IF($R334 &lt;&gt; "", $H334/$R334, ""), ""),"")</f>
        <v/>
      </c>
      <c r="W334" s="10" t="str">
        <f>IF(Overall!$A336&lt;&gt;"",IF(AND(MONTH($N334) &lt;= 5, MONTH($O334) &gt;= 5), IF($R334 &lt;&gt; "", $H334/$R334, ""), ""),"")</f>
        <v/>
      </c>
      <c r="X334" s="10" t="str">
        <f>IF(Overall!$A336&lt;&gt;"",IF(AND(MONTH($N334) &lt;= 6, MONTH($O334) &gt;= 6), IF($R334 &lt;&gt; "", $H334/$R334, ""), ""),"")</f>
        <v/>
      </c>
      <c r="Y334" s="10" t="str">
        <f>IF(Overall!$A336&lt;&gt;"",IF(AND(MONTH($N334) &lt;= 7, MONTH($O334) &gt;= 7 ), IF($R334 &lt;&gt; "", $H334/$R334, ""), ""),"")</f>
        <v/>
      </c>
      <c r="Z334" s="10" t="str">
        <f>IF(Overall!$A336&lt;&gt;"",IF(AND(MONTH($N334) &lt;= 8, MONTH($O334) &gt;= 8), IF($R334 &lt;&gt; "", $H334/$R334, ""), ""),"")</f>
        <v/>
      </c>
      <c r="AA334" s="10">
        <f>IF(Overall!$A336&lt;&gt;"",IF(AND(MONTH($N334) &lt;= 9, MONTH($O334) &gt;= 9), IF($R334 &lt;&gt; "", $H334/$R334, ""), ""),"")</f>
        <v>100000</v>
      </c>
      <c r="AB334" s="10">
        <f>IF(Overall!$A336&lt;&gt;"",IF(AND(MONTH($N334) &lt;= 10, MONTH($O334) &gt;= 10), IF($R334 &lt;&gt; "", $H334/$R334, ""), ""),"")</f>
        <v>100000</v>
      </c>
      <c r="AC334" s="10">
        <f>IF(Overall!$A336&lt;&gt;"",IF(AND(MONTH($N334) &lt;= 11, MONTH($O334) &gt;= 11), IF($R334 &lt;&gt; "", $H334/$R334, ""), ""),"")</f>
        <v>100000</v>
      </c>
      <c r="AD334" s="10">
        <f>IF(Overall!$A336&lt;&gt;"",IF(AND(MONTH($N334) &lt;= 12, MONTH($O334) &gt;= 12), IF($R334 &lt;&gt; "", $H334/$R334, ""), ""),"")</f>
        <v>100000</v>
      </c>
      <c r="AF334" s="10" t="str">
        <f ca="1">IFERROR(IF(AND(NOW()&lt;= EOMONTH(DATE(YEAR($O334),1, 1), 0), Overall!$A336&lt;&gt;"", MONTH($N334) &lt;= 1, MONTH($O334) &gt;= 1), IF($R334 &lt;&gt; "", $H334/$R334, ""), ""), "")</f>
        <v/>
      </c>
      <c r="AG334" s="10" t="str">
        <f ca="1">IFERROR(IF(AND(NOW()&lt;= EOMONTH(DATE(YEAR($O334),2, 1), 0), Overall!$A336&lt;&gt;"", MONTH($N334) &lt;= 2, MONTH($O334) &gt;= 2), IF($R334 &lt;&gt; "", $H334/$R334, ""), ""), "")</f>
        <v/>
      </c>
      <c r="AH334" s="10" t="str">
        <f ca="1">IFERROR(IF(AND(NOW()&lt;= EOMONTH(DATE(YEAR($O334),3, 1), 0), Overall!$A336&lt;&gt;"", MONTH($N334) &lt;= 3, MONTH($O334) &gt;= 3), IF($R334 &lt;&gt; "", $H334/$R334, ""), ""), "")</f>
        <v/>
      </c>
      <c r="AI334" s="10" t="str">
        <f ca="1">IFERROR(IF(AND(NOW()&lt;= EOMONTH(DATE(YEAR($O334),4, 1), 0), Overall!$A336&lt;&gt;"", MONTH($N334) &lt;= 4, MONTH($O334) &gt;= 4), IF($R334 &lt;&gt; "", $H334/$R334, ""), ""), "")</f>
        <v/>
      </c>
      <c r="AJ334" s="10" t="str">
        <f ca="1">IFERROR(IF(AND(NOW()&lt;= EOMONTH(DATE(YEAR($O334),5, 1), 0), Overall!$A336&lt;&gt;"", MONTH($N334) &lt;= 5, MONTH($O334) &gt;= 5), IF($R334 &lt;&gt; "", $H334/$R334, ""), ""), "")</f>
        <v/>
      </c>
      <c r="AK334" s="10" t="str">
        <f ca="1">IFERROR(IF(AND(NOW()&lt;= EOMONTH(DATE(YEAR($O334),6, 1), 0), Overall!$A336&lt;&gt;"", MONTH($N334) &lt;= 6, MONTH($O334) &gt;= 6), IF($R334 &lt;&gt; "", $H334/$R334, ""), ""), "")</f>
        <v/>
      </c>
      <c r="AL334" s="10" t="str">
        <f ca="1">IFERROR(IF(AND(NOW()&lt;= EOMONTH(DATE(YEAR($O334),7, 1), 0), Overall!$A336&lt;&gt;"", MONTH($N334) &lt;= 7, MONTH($O334) &gt;= 7), IF($R334 &lt;&gt; "", $H334/$R334, ""), ""), "")</f>
        <v/>
      </c>
      <c r="AM334" s="10" t="str">
        <f ca="1">IFERROR(IF(AND(NOW()&lt;= EOMONTH(DATE(YEAR($O334),8, 1), 0), Overall!$A336&lt;&gt;"", MONTH($N334) &lt;= 8, MONTH($O334) &gt;= 8), IF($R334 &lt;&gt; "", $H334/$R334, ""), ""), "")</f>
        <v/>
      </c>
      <c r="AN334" s="10" t="str">
        <f ca="1">IFERROR(IF(AND(NOW()&lt;= EOMONTH(DATE(YEAR($O334),9, 1), 0), Overall!$A336&lt;&gt;"", MONTH($N334) &lt;= 9, MONTH($O334) &gt;= 9), IF($R334 &lt;&gt; "", $H334/$R334, ""), ""), "")</f>
        <v/>
      </c>
      <c r="AO334" s="10" t="str">
        <f ca="1">IFERROR(IF(AND(NOW()&lt;= EOMONTH(DATE(YEAR($O334),10, 1), 0), Overall!$A336&lt;&gt;"", MONTH($N334) &lt;= 10, MONTH($O334) &gt;= 10), IF($R334 &lt;&gt; "", $H334/$R334, ""), ""), "")</f>
        <v/>
      </c>
      <c r="AP334" s="10" t="str">
        <f ca="1">IFERROR(IF(AND(NOW()&lt;= EOMONTH(DATE(YEAR($O334),11, 1), 0), Overall!$A336&lt;&gt;"", MONTH($N334) &lt;=11, MONTH($O334) &gt;= 11), IF($R334 &lt;&gt; "", $H334/$R334, ""), ""), "")</f>
        <v/>
      </c>
      <c r="AQ334" s="10" t="str">
        <f ca="1">IFERROR(IF(AND(NOW()&lt;= EOMONTH(DATE(YEAR($O334),12, 1), 0), Overall!$A336&lt;&gt;"", MONTH($N334) &lt;= 12, MONTH($O334) &gt;= 12), IF($R334 &lt;&gt; "", $H334/$R334, ""), ""), "")</f>
        <v/>
      </c>
      <c r="AR334" s="16">
        <f t="shared" ca="1" si="11"/>
        <v>0</v>
      </c>
    </row>
    <row r="335" spans="1:44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6">
        <f>IF(Overall!F337&lt;&gt;"",VALUE(Overall!F337),"")</f>
        <v>400000</v>
      </c>
      <c r="I335" s="6">
        <f>IF(Overall!G337&lt;&gt;"",VALUE(Overall!G337),"")</f>
        <v>65</v>
      </c>
      <c r="J335" s="6">
        <f>IF(Overall!H337&lt;&gt;"",VALUE(Overall!H337),"")</f>
        <v>40</v>
      </c>
      <c r="K335" s="6">
        <f>IF(Overall!I337&lt;&gt;"",VALUE(Overall!I337),"")</f>
        <v>5.76</v>
      </c>
      <c r="L335" s="6">
        <f>IF(Overall!J337&lt;&gt;"",VALUE(Overall!J337),"")</f>
        <v>0.9</v>
      </c>
      <c r="M335" s="6">
        <f>IF(Overall!K337&lt;&gt;"",VALUE(Overall!K337),"")</f>
        <v>4.8600000000000003</v>
      </c>
      <c r="N335" s="7">
        <f>IF(Overall!L337&lt;&gt;"",DATEVALUE(MID(Overall!L337, FIND(",", Overall!L337) + 2, FIND(" ", Overall!L337) - FIND(",", Overall!L337) - 1) &amp; " " &amp; MID(Overall!L337, FIND(" ", Overall!L337) + 1, FIND(",", Overall!L337, FIND(" ", Overall!L337)) - FIND(" ", Overall!L337) - 1) &amp; ", " &amp; MID(Overall!L337, FIND(",", Overall!L337, FIND(",",Overall!L337) + 1) + 2, LEN(Overall!L337))),"")</f>
        <v>44805</v>
      </c>
      <c r="O335" s="7">
        <f>IF(Overall!M337&lt;&gt;"",DATEVALUE(MID(Overall!M337, FIND(",", Overall!M337) + 2, FIND(" ", Overall!M337) - FIND(",", Overall!M337) - 1) &amp; " " &amp; MID(Overall!M337, FIND(" ", Overall!M337) + 1, FIND(",", Overall!M337, FIND(" ", Overall!M337)) - FIND(" ", Overall!M337) - 1) &amp; ", " &amp; MID(Overall!M337, FIND(",", Overall!M337, FIND(",",Overall!M337) + 1) + 2, LEN(Overall!M337))),"")</f>
        <v>44926</v>
      </c>
      <c r="P335" s="7">
        <f>IF(Overall!N337&lt;&gt;"",DATEVALUE(MID(Overall!N337, FIND(",", Overall!N337) + 2, FIND(" ", Overall!N337) - FIND(",", Overall!N337) - 1) &amp; " " &amp; MID(Overall!N337, FIND(" ", Overall!N337) + 1, FIND(",", Overall!N337, FIND(" ", Overall!N337)) - FIND(" ", Overall!N337) - 1) &amp; ", " &amp; MID(Overall!N337, FIND(",", Overall!N337, FIND(",",Overall!N337) + 1) + 2, LEN(Overall!N337))),"")</f>
        <v>44600</v>
      </c>
      <c r="Q335" s="7">
        <f>IF(Overall!O337&lt;&gt;"",DATEVALUE(MID(Overall!O337, FIND(",", Overall!O337) + 2, FIND(" ", Overall!O337) - FIND(",", Overall!O337) - 1) &amp; " " &amp; MID(Overall!O337, FIND(" ", Overall!O337) + 1, FIND(",", Overall!O337, FIND(" ", Overall!O337)) - FIND(" ", Overall!O337) - 1) &amp; ", " &amp; MID(Overall!O337, FIND(",", Overall!O337, FIND(",",Overall!O337) + 1) + 2, LEN(Overall!O337))),"")</f>
        <v>44573</v>
      </c>
      <c r="R335" s="5">
        <f t="shared" si="10"/>
        <v>4</v>
      </c>
      <c r="S335" s="10" t="str">
        <f>IF(Overall!$A337&lt;&gt;"",IF(AND(MONTH($N335) &lt;= 1, MONTH($O335) &gt;= 1), IF($R335 &lt;&gt; "", $H335/$R335, ""), ""),"")</f>
        <v/>
      </c>
      <c r="T335" s="10" t="str">
        <f>IF(Overall!$A337&lt;&gt;"",IF(AND(MONTH($N335) &lt;= 2, MONTH($O335) &gt;= 2), IF($R335 &lt;&gt; "", $H335/$R335, ""), ""),"")</f>
        <v/>
      </c>
      <c r="U335" s="10" t="str">
        <f>IF(Overall!$A337&lt;&gt;"",IF(AND(MONTH($N335) &lt;= 3, MONTH($O335) &gt;= 3), IF($R335 &lt;&gt; "", $H335/$R335, ""), ""),"")</f>
        <v/>
      </c>
      <c r="V335" s="10" t="str">
        <f>IF(Overall!$A337&lt;&gt;"",IF(AND(MONTH($N335) &lt;= 4, MONTH($O335) &gt;= 4), IF($R335 &lt;&gt; "", $H335/$R335, ""), ""),"")</f>
        <v/>
      </c>
      <c r="W335" s="10" t="str">
        <f>IF(Overall!$A337&lt;&gt;"",IF(AND(MONTH($N335) &lt;= 5, MONTH($O335) &gt;= 5), IF($R335 &lt;&gt; "", $H335/$R335, ""), ""),"")</f>
        <v/>
      </c>
      <c r="X335" s="10" t="str">
        <f>IF(Overall!$A337&lt;&gt;"",IF(AND(MONTH($N335) &lt;= 6, MONTH($O335) &gt;= 6), IF($R335 &lt;&gt; "", $H335/$R335, ""), ""),"")</f>
        <v/>
      </c>
      <c r="Y335" s="10" t="str">
        <f>IF(Overall!$A337&lt;&gt;"",IF(AND(MONTH($N335) &lt;= 7, MONTH($O335) &gt;= 7 ), IF($R335 &lt;&gt; "", $H335/$R335, ""), ""),"")</f>
        <v/>
      </c>
      <c r="Z335" s="10" t="str">
        <f>IF(Overall!$A337&lt;&gt;"",IF(AND(MONTH($N335) &lt;= 8, MONTH($O335) &gt;= 8), IF($R335 &lt;&gt; "", $H335/$R335, ""), ""),"")</f>
        <v/>
      </c>
      <c r="AA335" s="10">
        <f>IF(Overall!$A337&lt;&gt;"",IF(AND(MONTH($N335) &lt;= 9, MONTH($O335) &gt;= 9), IF($R335 &lt;&gt; "", $H335/$R335, ""), ""),"")</f>
        <v>100000</v>
      </c>
      <c r="AB335" s="10">
        <f>IF(Overall!$A337&lt;&gt;"",IF(AND(MONTH($N335) &lt;= 10, MONTH($O335) &gt;= 10), IF($R335 &lt;&gt; "", $H335/$R335, ""), ""),"")</f>
        <v>100000</v>
      </c>
      <c r="AC335" s="10">
        <f>IF(Overall!$A337&lt;&gt;"",IF(AND(MONTH($N335) &lt;= 11, MONTH($O335) &gt;= 11), IF($R335 &lt;&gt; "", $H335/$R335, ""), ""),"")</f>
        <v>100000</v>
      </c>
      <c r="AD335" s="10">
        <f>IF(Overall!$A337&lt;&gt;"",IF(AND(MONTH($N335) &lt;= 12, MONTH($O335) &gt;= 12), IF($R335 &lt;&gt; "", $H335/$R335, ""), ""),"")</f>
        <v>100000</v>
      </c>
      <c r="AF335" s="10" t="str">
        <f ca="1">IFERROR(IF(AND(NOW()&lt;= EOMONTH(DATE(YEAR($O335),1, 1), 0), Overall!$A337&lt;&gt;"", MONTH($N335) &lt;= 1, MONTH($O335) &gt;= 1), IF($R335 &lt;&gt; "", $H335/$R335, ""), ""), "")</f>
        <v/>
      </c>
      <c r="AG335" s="10" t="str">
        <f ca="1">IFERROR(IF(AND(NOW()&lt;= EOMONTH(DATE(YEAR($O335),2, 1), 0), Overall!$A337&lt;&gt;"", MONTH($N335) &lt;= 2, MONTH($O335) &gt;= 2), IF($R335 &lt;&gt; "", $H335/$R335, ""), ""), "")</f>
        <v/>
      </c>
      <c r="AH335" s="10" t="str">
        <f ca="1">IFERROR(IF(AND(NOW()&lt;= EOMONTH(DATE(YEAR($O335),3, 1), 0), Overall!$A337&lt;&gt;"", MONTH($N335) &lt;= 3, MONTH($O335) &gt;= 3), IF($R335 &lt;&gt; "", $H335/$R335, ""), ""), "")</f>
        <v/>
      </c>
      <c r="AI335" s="10" t="str">
        <f ca="1">IFERROR(IF(AND(NOW()&lt;= EOMONTH(DATE(YEAR($O335),4, 1), 0), Overall!$A337&lt;&gt;"", MONTH($N335) &lt;= 4, MONTH($O335) &gt;= 4), IF($R335 &lt;&gt; "", $H335/$R335, ""), ""), "")</f>
        <v/>
      </c>
      <c r="AJ335" s="10" t="str">
        <f ca="1">IFERROR(IF(AND(NOW()&lt;= EOMONTH(DATE(YEAR($O335),5, 1), 0), Overall!$A337&lt;&gt;"", MONTH($N335) &lt;= 5, MONTH($O335) &gt;= 5), IF($R335 &lt;&gt; "", $H335/$R335, ""), ""), "")</f>
        <v/>
      </c>
      <c r="AK335" s="10" t="str">
        <f ca="1">IFERROR(IF(AND(NOW()&lt;= EOMONTH(DATE(YEAR($O335),6, 1), 0), Overall!$A337&lt;&gt;"", MONTH($N335) &lt;= 6, MONTH($O335) &gt;= 6), IF($R335 &lt;&gt; "", $H335/$R335, ""), ""), "")</f>
        <v/>
      </c>
      <c r="AL335" s="10" t="str">
        <f ca="1">IFERROR(IF(AND(NOW()&lt;= EOMONTH(DATE(YEAR($O335),7, 1), 0), Overall!$A337&lt;&gt;"", MONTH($N335) &lt;= 7, MONTH($O335) &gt;= 7), IF($R335 &lt;&gt; "", $H335/$R335, ""), ""), "")</f>
        <v/>
      </c>
      <c r="AM335" s="10" t="str">
        <f ca="1">IFERROR(IF(AND(NOW()&lt;= EOMONTH(DATE(YEAR($O335),8, 1), 0), Overall!$A337&lt;&gt;"", MONTH($N335) &lt;= 8, MONTH($O335) &gt;= 8), IF($R335 &lt;&gt; "", $H335/$R335, ""), ""), "")</f>
        <v/>
      </c>
      <c r="AN335" s="10" t="str">
        <f ca="1">IFERROR(IF(AND(NOW()&lt;= EOMONTH(DATE(YEAR($O335),9, 1), 0), Overall!$A337&lt;&gt;"", MONTH($N335) &lt;= 9, MONTH($O335) &gt;= 9), IF($R335 &lt;&gt; "", $H335/$R335, ""), ""), "")</f>
        <v/>
      </c>
      <c r="AO335" s="10" t="str">
        <f ca="1">IFERROR(IF(AND(NOW()&lt;= EOMONTH(DATE(YEAR($O335),10, 1), 0), Overall!$A337&lt;&gt;"", MONTH($N335) &lt;= 10, MONTH($O335) &gt;= 10), IF($R335 &lt;&gt; "", $H335/$R335, ""), ""), "")</f>
        <v/>
      </c>
      <c r="AP335" s="10" t="str">
        <f ca="1">IFERROR(IF(AND(NOW()&lt;= EOMONTH(DATE(YEAR($O335),11, 1), 0), Overall!$A337&lt;&gt;"", MONTH($N335) &lt;=11, MONTH($O335) &gt;= 11), IF($R335 &lt;&gt; "", $H335/$R335, ""), ""), "")</f>
        <v/>
      </c>
      <c r="AQ335" s="10" t="str">
        <f ca="1">IFERROR(IF(AND(NOW()&lt;= EOMONTH(DATE(YEAR($O335),12, 1), 0), Overall!$A337&lt;&gt;"", MONTH($N335) &lt;= 12, MONTH($O335) &gt;= 12), IF($R335 &lt;&gt; "", $H335/$R335, ""), ""), "")</f>
        <v/>
      </c>
      <c r="AR335" s="16">
        <f t="shared" ca="1" si="11"/>
        <v>0</v>
      </c>
    </row>
    <row r="336" spans="1:44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6">
        <f>IF(Overall!F338&lt;&gt;"",VALUE(Overall!F338),"")</f>
        <v>400000</v>
      </c>
      <c r="I336" s="6">
        <f>IF(Overall!G338&lt;&gt;"",VALUE(Overall!G338),"")</f>
        <v>63</v>
      </c>
      <c r="J336" s="6">
        <f>IF(Overall!H338&lt;&gt;"",VALUE(Overall!H338),"")</f>
        <v>39</v>
      </c>
      <c r="K336" s="6">
        <f>IF(Overall!I338&lt;&gt;"",VALUE(Overall!I338),"")</f>
        <v>5.0999999999999996</v>
      </c>
      <c r="L336" s="6">
        <f>IF(Overall!J338&lt;&gt;"",VALUE(Overall!J338),"")</f>
        <v>0.74</v>
      </c>
      <c r="M336" s="6">
        <f>IF(Overall!K338&lt;&gt;"",VALUE(Overall!K338),"")</f>
        <v>4.3600000000000003</v>
      </c>
      <c r="N336" s="7">
        <f>IF(Overall!L338&lt;&gt;"",DATEVALUE(MID(Overall!L338, FIND(",", Overall!L338) + 2, FIND(" ", Overall!L338) - FIND(",", Overall!L338) - 1) &amp; " " &amp; MID(Overall!L338, FIND(" ", Overall!L338) + 1, FIND(",", Overall!L338, FIND(" ", Overall!L338)) - FIND(" ", Overall!L338) - 1) &amp; ", " &amp; MID(Overall!L338, FIND(",", Overall!L338, FIND(",",Overall!L338) + 1) + 2, LEN(Overall!L338))),"")</f>
        <v>44805</v>
      </c>
      <c r="O336" s="7">
        <f>IF(Overall!M338&lt;&gt;"",DATEVALUE(MID(Overall!M338, FIND(",", Overall!M338) + 2, FIND(" ", Overall!M338) - FIND(",", Overall!M338) - 1) &amp; " " &amp; MID(Overall!M338, FIND(" ", Overall!M338) + 1, FIND(",", Overall!M338, FIND(" ", Overall!M338)) - FIND(" ", Overall!M338) - 1) &amp; ", " &amp; MID(Overall!M338, FIND(",", Overall!M338, FIND(",",Overall!M338) + 1) + 2, LEN(Overall!M338))),"")</f>
        <v>44926</v>
      </c>
      <c r="P336" s="7">
        <f>IF(Overall!N338&lt;&gt;"",DATEVALUE(MID(Overall!N338, FIND(",", Overall!N338) + 2, FIND(" ", Overall!N338) - FIND(",", Overall!N338) - 1) &amp; " " &amp; MID(Overall!N338, FIND(" ", Overall!N338) + 1, FIND(",", Overall!N338, FIND(" ", Overall!N338)) - FIND(" ", Overall!N338) - 1) &amp; ", " &amp; MID(Overall!N338, FIND(",", Overall!N338, FIND(",",Overall!N338) + 1) + 2, LEN(Overall!N338))),"")</f>
        <v>44600</v>
      </c>
      <c r="Q336" s="7">
        <f>IF(Overall!O338&lt;&gt;"",DATEVALUE(MID(Overall!O338, FIND(",", Overall!O338) + 2, FIND(" ", Overall!O338) - FIND(",", Overall!O338) - 1) &amp; " " &amp; MID(Overall!O338, FIND(" ", Overall!O338) + 1, FIND(",", Overall!O338, FIND(" ", Overall!O338)) - FIND(" ", Overall!O338) - 1) &amp; ", " &amp; MID(Overall!O338, FIND(",", Overall!O338, FIND(",",Overall!O338) + 1) + 2, LEN(Overall!O338))),"")</f>
        <v>44573</v>
      </c>
      <c r="R336" s="5">
        <f t="shared" si="10"/>
        <v>4</v>
      </c>
      <c r="S336" s="10" t="str">
        <f>IF(Overall!$A338&lt;&gt;"",IF(AND(MONTH($N336) &lt;= 1, MONTH($O336) &gt;= 1), IF($R336 &lt;&gt; "", $H336/$R336, ""), ""),"")</f>
        <v/>
      </c>
      <c r="T336" s="10" t="str">
        <f>IF(Overall!$A338&lt;&gt;"",IF(AND(MONTH($N336) &lt;= 2, MONTH($O336) &gt;= 2), IF($R336 &lt;&gt; "", $H336/$R336, ""), ""),"")</f>
        <v/>
      </c>
      <c r="U336" s="10" t="str">
        <f>IF(Overall!$A338&lt;&gt;"",IF(AND(MONTH($N336) &lt;= 3, MONTH($O336) &gt;= 3), IF($R336 &lt;&gt; "", $H336/$R336, ""), ""),"")</f>
        <v/>
      </c>
      <c r="V336" s="10" t="str">
        <f>IF(Overall!$A338&lt;&gt;"",IF(AND(MONTH($N336) &lt;= 4, MONTH($O336) &gt;= 4), IF($R336 &lt;&gt; "", $H336/$R336, ""), ""),"")</f>
        <v/>
      </c>
      <c r="W336" s="10" t="str">
        <f>IF(Overall!$A338&lt;&gt;"",IF(AND(MONTH($N336) &lt;= 5, MONTH($O336) &gt;= 5), IF($R336 &lt;&gt; "", $H336/$R336, ""), ""),"")</f>
        <v/>
      </c>
      <c r="X336" s="10" t="str">
        <f>IF(Overall!$A338&lt;&gt;"",IF(AND(MONTH($N336) &lt;= 6, MONTH($O336) &gt;= 6), IF($R336 &lt;&gt; "", $H336/$R336, ""), ""),"")</f>
        <v/>
      </c>
      <c r="Y336" s="10" t="str">
        <f>IF(Overall!$A338&lt;&gt;"",IF(AND(MONTH($N336) &lt;= 7, MONTH($O336) &gt;= 7 ), IF($R336 &lt;&gt; "", $H336/$R336, ""), ""),"")</f>
        <v/>
      </c>
      <c r="Z336" s="10" t="str">
        <f>IF(Overall!$A338&lt;&gt;"",IF(AND(MONTH($N336) &lt;= 8, MONTH($O336) &gt;= 8), IF($R336 &lt;&gt; "", $H336/$R336, ""), ""),"")</f>
        <v/>
      </c>
      <c r="AA336" s="10">
        <f>IF(Overall!$A338&lt;&gt;"",IF(AND(MONTH($N336) &lt;= 9, MONTH($O336) &gt;= 9), IF($R336 &lt;&gt; "", $H336/$R336, ""), ""),"")</f>
        <v>100000</v>
      </c>
      <c r="AB336" s="10">
        <f>IF(Overall!$A338&lt;&gt;"",IF(AND(MONTH($N336) &lt;= 10, MONTH($O336) &gt;= 10), IF($R336 &lt;&gt; "", $H336/$R336, ""), ""),"")</f>
        <v>100000</v>
      </c>
      <c r="AC336" s="10">
        <f>IF(Overall!$A338&lt;&gt;"",IF(AND(MONTH($N336) &lt;= 11, MONTH($O336) &gt;= 11), IF($R336 &lt;&gt; "", $H336/$R336, ""), ""),"")</f>
        <v>100000</v>
      </c>
      <c r="AD336" s="10">
        <f>IF(Overall!$A338&lt;&gt;"",IF(AND(MONTH($N336) &lt;= 12, MONTH($O336) &gt;= 12), IF($R336 &lt;&gt; "", $H336/$R336, ""), ""),"")</f>
        <v>100000</v>
      </c>
      <c r="AF336" s="10" t="str">
        <f ca="1">IFERROR(IF(AND(NOW()&lt;= EOMONTH(DATE(YEAR($O336),1, 1), 0), Overall!$A338&lt;&gt;"", MONTH($N336) &lt;= 1, MONTH($O336) &gt;= 1), IF($R336 &lt;&gt; "", $H336/$R336, ""), ""), "")</f>
        <v/>
      </c>
      <c r="AG336" s="10" t="str">
        <f ca="1">IFERROR(IF(AND(NOW()&lt;= EOMONTH(DATE(YEAR($O336),2, 1), 0), Overall!$A338&lt;&gt;"", MONTH($N336) &lt;= 2, MONTH($O336) &gt;= 2), IF($R336 &lt;&gt; "", $H336/$R336, ""), ""), "")</f>
        <v/>
      </c>
      <c r="AH336" s="10" t="str">
        <f ca="1">IFERROR(IF(AND(NOW()&lt;= EOMONTH(DATE(YEAR($O336),3, 1), 0), Overall!$A338&lt;&gt;"", MONTH($N336) &lt;= 3, MONTH($O336) &gt;= 3), IF($R336 &lt;&gt; "", $H336/$R336, ""), ""), "")</f>
        <v/>
      </c>
      <c r="AI336" s="10" t="str">
        <f ca="1">IFERROR(IF(AND(NOW()&lt;= EOMONTH(DATE(YEAR($O336),4, 1), 0), Overall!$A338&lt;&gt;"", MONTH($N336) &lt;= 4, MONTH($O336) &gt;= 4), IF($R336 &lt;&gt; "", $H336/$R336, ""), ""), "")</f>
        <v/>
      </c>
      <c r="AJ336" s="10" t="str">
        <f ca="1">IFERROR(IF(AND(NOW()&lt;= EOMONTH(DATE(YEAR($O336),5, 1), 0), Overall!$A338&lt;&gt;"", MONTH($N336) &lt;= 5, MONTH($O336) &gt;= 5), IF($R336 &lt;&gt; "", $H336/$R336, ""), ""), "")</f>
        <v/>
      </c>
      <c r="AK336" s="10" t="str">
        <f ca="1">IFERROR(IF(AND(NOW()&lt;= EOMONTH(DATE(YEAR($O336),6, 1), 0), Overall!$A338&lt;&gt;"", MONTH($N336) &lt;= 6, MONTH($O336) &gt;= 6), IF($R336 &lt;&gt; "", $H336/$R336, ""), ""), "")</f>
        <v/>
      </c>
      <c r="AL336" s="10" t="str">
        <f ca="1">IFERROR(IF(AND(NOW()&lt;= EOMONTH(DATE(YEAR($O336),7, 1), 0), Overall!$A338&lt;&gt;"", MONTH($N336) &lt;= 7, MONTH($O336) &gt;= 7), IF($R336 &lt;&gt; "", $H336/$R336, ""), ""), "")</f>
        <v/>
      </c>
      <c r="AM336" s="10" t="str">
        <f ca="1">IFERROR(IF(AND(NOW()&lt;= EOMONTH(DATE(YEAR($O336),8, 1), 0), Overall!$A338&lt;&gt;"", MONTH($N336) &lt;= 8, MONTH($O336) &gt;= 8), IF($R336 &lt;&gt; "", $H336/$R336, ""), ""), "")</f>
        <v/>
      </c>
      <c r="AN336" s="10" t="str">
        <f ca="1">IFERROR(IF(AND(NOW()&lt;= EOMONTH(DATE(YEAR($O336),9, 1), 0), Overall!$A338&lt;&gt;"", MONTH($N336) &lt;= 9, MONTH($O336) &gt;= 9), IF($R336 &lt;&gt; "", $H336/$R336, ""), ""), "")</f>
        <v/>
      </c>
      <c r="AO336" s="10" t="str">
        <f ca="1">IFERROR(IF(AND(NOW()&lt;= EOMONTH(DATE(YEAR($O336),10, 1), 0), Overall!$A338&lt;&gt;"", MONTH($N336) &lt;= 10, MONTH($O336) &gt;= 10), IF($R336 &lt;&gt; "", $H336/$R336, ""), ""), "")</f>
        <v/>
      </c>
      <c r="AP336" s="10" t="str">
        <f ca="1">IFERROR(IF(AND(NOW()&lt;= EOMONTH(DATE(YEAR($O336),11, 1), 0), Overall!$A338&lt;&gt;"", MONTH($N336) &lt;=11, MONTH($O336) &gt;= 11), IF($R336 &lt;&gt; "", $H336/$R336, ""), ""), "")</f>
        <v/>
      </c>
      <c r="AQ336" s="10" t="str">
        <f ca="1">IFERROR(IF(AND(NOW()&lt;= EOMONTH(DATE(YEAR($O336),12, 1), 0), Overall!$A338&lt;&gt;"", MONTH($N336) &lt;= 12, MONTH($O336) &gt;= 12), IF($R336 &lt;&gt; "", $H336/$R336, ""), ""), "")</f>
        <v/>
      </c>
      <c r="AR336" s="16">
        <f t="shared" ca="1" si="11"/>
        <v>0</v>
      </c>
    </row>
    <row r="337" spans="1:44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6">
        <f>IF(Overall!F339&lt;&gt;"",VALUE(Overall!F339),"")</f>
        <v>400000</v>
      </c>
      <c r="I337" s="6">
        <f>IF(Overall!G339&lt;&gt;"",VALUE(Overall!G339),"")</f>
        <v>65</v>
      </c>
      <c r="J337" s="6">
        <f>IF(Overall!H339&lt;&gt;"",VALUE(Overall!H339),"")</f>
        <v>40</v>
      </c>
      <c r="K337" s="6">
        <f>IF(Overall!I339&lt;&gt;"",VALUE(Overall!I339),"")</f>
        <v>5.73</v>
      </c>
      <c r="L337" s="6">
        <f>IF(Overall!J339&lt;&gt;"",VALUE(Overall!J339),"")</f>
        <v>0.87</v>
      </c>
      <c r="M337" s="6">
        <f>IF(Overall!K339&lt;&gt;"",VALUE(Overall!K339),"")</f>
        <v>4.8600000000000003</v>
      </c>
      <c r="N337" s="7">
        <f>IF(Overall!L339&lt;&gt;"",DATEVALUE(MID(Overall!L339, FIND(",", Overall!L339) + 2, FIND(" ", Overall!L339) - FIND(",", Overall!L339) - 1) &amp; " " &amp; MID(Overall!L339, FIND(" ", Overall!L339) + 1, FIND(",", Overall!L339, FIND(" ", Overall!L339)) - FIND(" ", Overall!L339) - 1) &amp; ", " &amp; MID(Overall!L339, FIND(",", Overall!L339, FIND(",",Overall!L339) + 1) + 2, LEN(Overall!L339))),"")</f>
        <v>44805</v>
      </c>
      <c r="O337" s="7">
        <f>IF(Overall!M339&lt;&gt;"",DATEVALUE(MID(Overall!M339, FIND(",", Overall!M339) + 2, FIND(" ", Overall!M339) - FIND(",", Overall!M339) - 1) &amp; " " &amp; MID(Overall!M339, FIND(" ", Overall!M339) + 1, FIND(",", Overall!M339, FIND(" ", Overall!M339)) - FIND(" ", Overall!M339) - 1) &amp; ", " &amp; MID(Overall!M339, FIND(",", Overall!M339, FIND(",",Overall!M339) + 1) + 2, LEN(Overall!M339))),"")</f>
        <v>44926</v>
      </c>
      <c r="P337" s="7">
        <f>IF(Overall!N339&lt;&gt;"",DATEVALUE(MID(Overall!N339, FIND(",", Overall!N339) + 2, FIND(" ", Overall!N339) - FIND(",", Overall!N339) - 1) &amp; " " &amp; MID(Overall!N339, FIND(" ", Overall!N339) + 1, FIND(",", Overall!N339, FIND(" ", Overall!N339)) - FIND(" ", Overall!N339) - 1) &amp; ", " &amp; MID(Overall!N339, FIND(",", Overall!N339, FIND(",",Overall!N339) + 1) + 2, LEN(Overall!N339))),"")</f>
        <v>44600</v>
      </c>
      <c r="Q337" s="7">
        <f>IF(Overall!O339&lt;&gt;"",DATEVALUE(MID(Overall!O339, FIND(",", Overall!O339) + 2, FIND(" ", Overall!O339) - FIND(",", Overall!O339) - 1) &amp; " " &amp; MID(Overall!O339, FIND(" ", Overall!O339) + 1, FIND(",", Overall!O339, FIND(" ", Overall!O339)) - FIND(" ", Overall!O339) - 1) &amp; ", " &amp; MID(Overall!O339, FIND(",", Overall!O339, FIND(",",Overall!O339) + 1) + 2, LEN(Overall!O339))),"")</f>
        <v>44573</v>
      </c>
      <c r="R337" s="5">
        <f t="shared" si="10"/>
        <v>4</v>
      </c>
      <c r="S337" s="10" t="str">
        <f>IF(Overall!$A339&lt;&gt;"",IF(AND(MONTH($N337) &lt;= 1, MONTH($O337) &gt;= 1), IF($R337 &lt;&gt; "", $H337/$R337, ""), ""),"")</f>
        <v/>
      </c>
      <c r="T337" s="10" t="str">
        <f>IF(Overall!$A339&lt;&gt;"",IF(AND(MONTH($N337) &lt;= 2, MONTH($O337) &gt;= 2), IF($R337 &lt;&gt; "", $H337/$R337, ""), ""),"")</f>
        <v/>
      </c>
      <c r="U337" s="10" t="str">
        <f>IF(Overall!$A339&lt;&gt;"",IF(AND(MONTH($N337) &lt;= 3, MONTH($O337) &gt;= 3), IF($R337 &lt;&gt; "", $H337/$R337, ""), ""),"")</f>
        <v/>
      </c>
      <c r="V337" s="10" t="str">
        <f>IF(Overall!$A339&lt;&gt;"",IF(AND(MONTH($N337) &lt;= 4, MONTH($O337) &gt;= 4), IF($R337 &lt;&gt; "", $H337/$R337, ""), ""),"")</f>
        <v/>
      </c>
      <c r="W337" s="10" t="str">
        <f>IF(Overall!$A339&lt;&gt;"",IF(AND(MONTH($N337) &lt;= 5, MONTH($O337) &gt;= 5), IF($R337 &lt;&gt; "", $H337/$R337, ""), ""),"")</f>
        <v/>
      </c>
      <c r="X337" s="10" t="str">
        <f>IF(Overall!$A339&lt;&gt;"",IF(AND(MONTH($N337) &lt;= 6, MONTH($O337) &gt;= 6), IF($R337 &lt;&gt; "", $H337/$R337, ""), ""),"")</f>
        <v/>
      </c>
      <c r="Y337" s="10" t="str">
        <f>IF(Overall!$A339&lt;&gt;"",IF(AND(MONTH($N337) &lt;= 7, MONTH($O337) &gt;= 7 ), IF($R337 &lt;&gt; "", $H337/$R337, ""), ""),"")</f>
        <v/>
      </c>
      <c r="Z337" s="10" t="str">
        <f>IF(Overall!$A339&lt;&gt;"",IF(AND(MONTH($N337) &lt;= 8, MONTH($O337) &gt;= 8), IF($R337 &lt;&gt; "", $H337/$R337, ""), ""),"")</f>
        <v/>
      </c>
      <c r="AA337" s="10">
        <f>IF(Overall!$A339&lt;&gt;"",IF(AND(MONTH($N337) &lt;= 9, MONTH($O337) &gt;= 9), IF($R337 &lt;&gt; "", $H337/$R337, ""), ""),"")</f>
        <v>100000</v>
      </c>
      <c r="AB337" s="10">
        <f>IF(Overall!$A339&lt;&gt;"",IF(AND(MONTH($N337) &lt;= 10, MONTH($O337) &gt;= 10), IF($R337 &lt;&gt; "", $H337/$R337, ""), ""),"")</f>
        <v>100000</v>
      </c>
      <c r="AC337" s="10">
        <f>IF(Overall!$A339&lt;&gt;"",IF(AND(MONTH($N337) &lt;= 11, MONTH($O337) &gt;= 11), IF($R337 &lt;&gt; "", $H337/$R337, ""), ""),"")</f>
        <v>100000</v>
      </c>
      <c r="AD337" s="10">
        <f>IF(Overall!$A339&lt;&gt;"",IF(AND(MONTH($N337) &lt;= 12, MONTH($O337) &gt;= 12), IF($R337 &lt;&gt; "", $H337/$R337, ""), ""),"")</f>
        <v>100000</v>
      </c>
      <c r="AF337" s="10" t="str">
        <f ca="1">IFERROR(IF(AND(NOW()&lt;= EOMONTH(DATE(YEAR($O337),1, 1), 0), Overall!$A339&lt;&gt;"", MONTH($N337) &lt;= 1, MONTH($O337) &gt;= 1), IF($R337 &lt;&gt; "", $H337/$R337, ""), ""), "")</f>
        <v/>
      </c>
      <c r="AG337" s="10" t="str">
        <f ca="1">IFERROR(IF(AND(NOW()&lt;= EOMONTH(DATE(YEAR($O337),2, 1), 0), Overall!$A339&lt;&gt;"", MONTH($N337) &lt;= 2, MONTH($O337) &gt;= 2), IF($R337 &lt;&gt; "", $H337/$R337, ""), ""), "")</f>
        <v/>
      </c>
      <c r="AH337" s="10" t="str">
        <f ca="1">IFERROR(IF(AND(NOW()&lt;= EOMONTH(DATE(YEAR($O337),3, 1), 0), Overall!$A339&lt;&gt;"", MONTH($N337) &lt;= 3, MONTH($O337) &gt;= 3), IF($R337 &lt;&gt; "", $H337/$R337, ""), ""), "")</f>
        <v/>
      </c>
      <c r="AI337" s="10" t="str">
        <f ca="1">IFERROR(IF(AND(NOW()&lt;= EOMONTH(DATE(YEAR($O337),4, 1), 0), Overall!$A339&lt;&gt;"", MONTH($N337) &lt;= 4, MONTH($O337) &gt;= 4), IF($R337 &lt;&gt; "", $H337/$R337, ""), ""), "")</f>
        <v/>
      </c>
      <c r="AJ337" s="10" t="str">
        <f ca="1">IFERROR(IF(AND(NOW()&lt;= EOMONTH(DATE(YEAR($O337),5, 1), 0), Overall!$A339&lt;&gt;"", MONTH($N337) &lt;= 5, MONTH($O337) &gt;= 5), IF($R337 &lt;&gt; "", $H337/$R337, ""), ""), "")</f>
        <v/>
      </c>
      <c r="AK337" s="10" t="str">
        <f ca="1">IFERROR(IF(AND(NOW()&lt;= EOMONTH(DATE(YEAR($O337),6, 1), 0), Overall!$A339&lt;&gt;"", MONTH($N337) &lt;= 6, MONTH($O337) &gt;= 6), IF($R337 &lt;&gt; "", $H337/$R337, ""), ""), "")</f>
        <v/>
      </c>
      <c r="AL337" s="10" t="str">
        <f ca="1">IFERROR(IF(AND(NOW()&lt;= EOMONTH(DATE(YEAR($O337),7, 1), 0), Overall!$A339&lt;&gt;"", MONTH($N337) &lt;= 7, MONTH($O337) &gt;= 7), IF($R337 &lt;&gt; "", $H337/$R337, ""), ""), "")</f>
        <v/>
      </c>
      <c r="AM337" s="10" t="str">
        <f ca="1">IFERROR(IF(AND(NOW()&lt;= EOMONTH(DATE(YEAR($O337),8, 1), 0), Overall!$A339&lt;&gt;"", MONTH($N337) &lt;= 8, MONTH($O337) &gt;= 8), IF($R337 &lt;&gt; "", $H337/$R337, ""), ""), "")</f>
        <v/>
      </c>
      <c r="AN337" s="10" t="str">
        <f ca="1">IFERROR(IF(AND(NOW()&lt;= EOMONTH(DATE(YEAR($O337),9, 1), 0), Overall!$A339&lt;&gt;"", MONTH($N337) &lt;= 9, MONTH($O337) &gt;= 9), IF($R337 &lt;&gt; "", $H337/$R337, ""), ""), "")</f>
        <v/>
      </c>
      <c r="AO337" s="10" t="str">
        <f ca="1">IFERROR(IF(AND(NOW()&lt;= EOMONTH(DATE(YEAR($O337),10, 1), 0), Overall!$A339&lt;&gt;"", MONTH($N337) &lt;= 10, MONTH($O337) &gt;= 10), IF($R337 &lt;&gt; "", $H337/$R337, ""), ""), "")</f>
        <v/>
      </c>
      <c r="AP337" s="10" t="str">
        <f ca="1">IFERROR(IF(AND(NOW()&lt;= EOMONTH(DATE(YEAR($O337),11, 1), 0), Overall!$A339&lt;&gt;"", MONTH($N337) &lt;=11, MONTH($O337) &gt;= 11), IF($R337 &lt;&gt; "", $H337/$R337, ""), ""), "")</f>
        <v/>
      </c>
      <c r="AQ337" s="10" t="str">
        <f ca="1">IFERROR(IF(AND(NOW()&lt;= EOMONTH(DATE(YEAR($O337),12, 1), 0), Overall!$A339&lt;&gt;"", MONTH($N337) &lt;= 12, MONTH($O337) &gt;= 12), IF($R337 &lt;&gt; "", $H337/$R337, ""), ""), "")</f>
        <v/>
      </c>
      <c r="AR337" s="16">
        <f t="shared" ca="1" si="11"/>
        <v>0</v>
      </c>
    </row>
    <row r="338" spans="1:44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6">
        <f>IF(Overall!F340&lt;&gt;"",VALUE(Overall!F340),"")</f>
        <v>400000</v>
      </c>
      <c r="I338" s="6">
        <f>IF(Overall!G340&lt;&gt;"",VALUE(Overall!G340),"")</f>
        <v>65</v>
      </c>
      <c r="J338" s="6">
        <f>IF(Overall!H340&lt;&gt;"",VALUE(Overall!H340),"")</f>
        <v>40</v>
      </c>
      <c r="K338" s="6">
        <f>IF(Overall!I340&lt;&gt;"",VALUE(Overall!I340),"")</f>
        <v>5.65</v>
      </c>
      <c r="L338" s="6">
        <f>IF(Overall!J340&lt;&gt;"",VALUE(Overall!J340),"")</f>
        <v>0.8</v>
      </c>
      <c r="M338" s="6">
        <f>IF(Overall!K340&lt;&gt;"",VALUE(Overall!K340),"")</f>
        <v>4.8499999999999996</v>
      </c>
      <c r="N338" s="7">
        <f>IF(Overall!L340&lt;&gt;"",DATEVALUE(MID(Overall!L340, FIND(",", Overall!L340) + 2, FIND(" ", Overall!L340) - FIND(",", Overall!L340) - 1) &amp; " " &amp; MID(Overall!L340, FIND(" ", Overall!L340) + 1, FIND(",", Overall!L340, FIND(" ", Overall!L340)) - FIND(" ", Overall!L340) - 1) &amp; ", " &amp; MID(Overall!L340, FIND(",", Overall!L340, FIND(",",Overall!L340) + 1) + 2, LEN(Overall!L340))),"")</f>
        <v>44805</v>
      </c>
      <c r="O338" s="7">
        <f>IF(Overall!M340&lt;&gt;"",DATEVALUE(MID(Overall!M340, FIND(",", Overall!M340) + 2, FIND(" ", Overall!M340) - FIND(",", Overall!M340) - 1) &amp; " " &amp; MID(Overall!M340, FIND(" ", Overall!M340) + 1, FIND(",", Overall!M340, FIND(" ", Overall!M340)) - FIND(" ", Overall!M340) - 1) &amp; ", " &amp; MID(Overall!M340, FIND(",", Overall!M340, FIND(",",Overall!M340) + 1) + 2, LEN(Overall!M340))),"")</f>
        <v>44926</v>
      </c>
      <c r="P338" s="7">
        <f>IF(Overall!N340&lt;&gt;"",DATEVALUE(MID(Overall!N340, FIND(",", Overall!N340) + 2, FIND(" ", Overall!N340) - FIND(",", Overall!N340) - 1) &amp; " " &amp; MID(Overall!N340, FIND(" ", Overall!N340) + 1, FIND(",", Overall!N340, FIND(" ", Overall!N340)) - FIND(" ", Overall!N340) - 1) &amp; ", " &amp; MID(Overall!N340, FIND(",", Overall!N340, FIND(",",Overall!N340) + 1) + 2, LEN(Overall!N340))),"")</f>
        <v>44600</v>
      </c>
      <c r="Q338" s="7">
        <f>IF(Overall!O340&lt;&gt;"",DATEVALUE(MID(Overall!O340, FIND(",", Overall!O340) + 2, FIND(" ", Overall!O340) - FIND(",", Overall!O340) - 1) &amp; " " &amp; MID(Overall!O340, FIND(" ", Overall!O340) + 1, FIND(",", Overall!O340, FIND(" ", Overall!O340)) - FIND(" ", Overall!O340) - 1) &amp; ", " &amp; MID(Overall!O340, FIND(",", Overall!O340, FIND(",",Overall!O340) + 1) + 2, LEN(Overall!O340))),"")</f>
        <v>44573</v>
      </c>
      <c r="R338" s="5">
        <f t="shared" si="10"/>
        <v>4</v>
      </c>
      <c r="S338" s="10" t="str">
        <f>IF(Overall!$A340&lt;&gt;"",IF(AND(MONTH($N338) &lt;= 1, MONTH($O338) &gt;= 1), IF($R338 &lt;&gt; "", $H338/$R338, ""), ""),"")</f>
        <v/>
      </c>
      <c r="T338" s="10" t="str">
        <f>IF(Overall!$A340&lt;&gt;"",IF(AND(MONTH($N338) &lt;= 2, MONTH($O338) &gt;= 2), IF($R338 &lt;&gt; "", $H338/$R338, ""), ""),"")</f>
        <v/>
      </c>
      <c r="U338" s="10" t="str">
        <f>IF(Overall!$A340&lt;&gt;"",IF(AND(MONTH($N338) &lt;= 3, MONTH($O338) &gt;= 3), IF($R338 &lt;&gt; "", $H338/$R338, ""), ""),"")</f>
        <v/>
      </c>
      <c r="V338" s="10" t="str">
        <f>IF(Overall!$A340&lt;&gt;"",IF(AND(MONTH($N338) &lt;= 4, MONTH($O338) &gt;= 4), IF($R338 &lt;&gt; "", $H338/$R338, ""), ""),"")</f>
        <v/>
      </c>
      <c r="W338" s="10" t="str">
        <f>IF(Overall!$A340&lt;&gt;"",IF(AND(MONTH($N338) &lt;= 5, MONTH($O338) &gt;= 5), IF($R338 &lt;&gt; "", $H338/$R338, ""), ""),"")</f>
        <v/>
      </c>
      <c r="X338" s="10" t="str">
        <f>IF(Overall!$A340&lt;&gt;"",IF(AND(MONTH($N338) &lt;= 6, MONTH($O338) &gt;= 6), IF($R338 &lt;&gt; "", $H338/$R338, ""), ""),"")</f>
        <v/>
      </c>
      <c r="Y338" s="10" t="str">
        <f>IF(Overall!$A340&lt;&gt;"",IF(AND(MONTH($N338) &lt;= 7, MONTH($O338) &gt;= 7 ), IF($R338 &lt;&gt; "", $H338/$R338, ""), ""),"")</f>
        <v/>
      </c>
      <c r="Z338" s="10" t="str">
        <f>IF(Overall!$A340&lt;&gt;"",IF(AND(MONTH($N338) &lt;= 8, MONTH($O338) &gt;= 8), IF($R338 &lt;&gt; "", $H338/$R338, ""), ""),"")</f>
        <v/>
      </c>
      <c r="AA338" s="10">
        <f>IF(Overall!$A340&lt;&gt;"",IF(AND(MONTH($N338) &lt;= 9, MONTH($O338) &gt;= 9), IF($R338 &lt;&gt; "", $H338/$R338, ""), ""),"")</f>
        <v>100000</v>
      </c>
      <c r="AB338" s="10">
        <f>IF(Overall!$A340&lt;&gt;"",IF(AND(MONTH($N338) &lt;= 10, MONTH($O338) &gt;= 10), IF($R338 &lt;&gt; "", $H338/$R338, ""), ""),"")</f>
        <v>100000</v>
      </c>
      <c r="AC338" s="10">
        <f>IF(Overall!$A340&lt;&gt;"",IF(AND(MONTH($N338) &lt;= 11, MONTH($O338) &gt;= 11), IF($R338 &lt;&gt; "", $H338/$R338, ""), ""),"")</f>
        <v>100000</v>
      </c>
      <c r="AD338" s="10">
        <f>IF(Overall!$A340&lt;&gt;"",IF(AND(MONTH($N338) &lt;= 12, MONTH($O338) &gt;= 12), IF($R338 &lt;&gt; "", $H338/$R338, ""), ""),"")</f>
        <v>100000</v>
      </c>
      <c r="AF338" s="10" t="str">
        <f ca="1">IFERROR(IF(AND(NOW()&lt;= EOMONTH(DATE(YEAR($O338),1, 1), 0), Overall!$A340&lt;&gt;"", MONTH($N338) &lt;= 1, MONTH($O338) &gt;= 1), IF($R338 &lt;&gt; "", $H338/$R338, ""), ""), "")</f>
        <v/>
      </c>
      <c r="AG338" s="10" t="str">
        <f ca="1">IFERROR(IF(AND(NOW()&lt;= EOMONTH(DATE(YEAR($O338),2, 1), 0), Overall!$A340&lt;&gt;"", MONTH($N338) &lt;= 2, MONTH($O338) &gt;= 2), IF($R338 &lt;&gt; "", $H338/$R338, ""), ""), "")</f>
        <v/>
      </c>
      <c r="AH338" s="10" t="str">
        <f ca="1">IFERROR(IF(AND(NOW()&lt;= EOMONTH(DATE(YEAR($O338),3, 1), 0), Overall!$A340&lt;&gt;"", MONTH($N338) &lt;= 3, MONTH($O338) &gt;= 3), IF($R338 &lt;&gt; "", $H338/$R338, ""), ""), "")</f>
        <v/>
      </c>
      <c r="AI338" s="10" t="str">
        <f ca="1">IFERROR(IF(AND(NOW()&lt;= EOMONTH(DATE(YEAR($O338),4, 1), 0), Overall!$A340&lt;&gt;"", MONTH($N338) &lt;= 4, MONTH($O338) &gt;= 4), IF($R338 &lt;&gt; "", $H338/$R338, ""), ""), "")</f>
        <v/>
      </c>
      <c r="AJ338" s="10" t="str">
        <f ca="1">IFERROR(IF(AND(NOW()&lt;= EOMONTH(DATE(YEAR($O338),5, 1), 0), Overall!$A340&lt;&gt;"", MONTH($N338) &lt;= 5, MONTH($O338) &gt;= 5), IF($R338 &lt;&gt; "", $H338/$R338, ""), ""), "")</f>
        <v/>
      </c>
      <c r="AK338" s="10" t="str">
        <f ca="1">IFERROR(IF(AND(NOW()&lt;= EOMONTH(DATE(YEAR($O338),6, 1), 0), Overall!$A340&lt;&gt;"", MONTH($N338) &lt;= 6, MONTH($O338) &gt;= 6), IF($R338 &lt;&gt; "", $H338/$R338, ""), ""), "")</f>
        <v/>
      </c>
      <c r="AL338" s="10" t="str">
        <f ca="1">IFERROR(IF(AND(NOW()&lt;= EOMONTH(DATE(YEAR($O338),7, 1), 0), Overall!$A340&lt;&gt;"", MONTH($N338) &lt;= 7, MONTH($O338) &gt;= 7), IF($R338 &lt;&gt; "", $H338/$R338, ""), ""), "")</f>
        <v/>
      </c>
      <c r="AM338" s="10" t="str">
        <f ca="1">IFERROR(IF(AND(NOW()&lt;= EOMONTH(DATE(YEAR($O338),8, 1), 0), Overall!$A340&lt;&gt;"", MONTH($N338) &lt;= 8, MONTH($O338) &gt;= 8), IF($R338 &lt;&gt; "", $H338/$R338, ""), ""), "")</f>
        <v/>
      </c>
      <c r="AN338" s="10" t="str">
        <f ca="1">IFERROR(IF(AND(NOW()&lt;= EOMONTH(DATE(YEAR($O338),9, 1), 0), Overall!$A340&lt;&gt;"", MONTH($N338) &lt;= 9, MONTH($O338) &gt;= 9), IF($R338 &lt;&gt; "", $H338/$R338, ""), ""), "")</f>
        <v/>
      </c>
      <c r="AO338" s="10" t="str">
        <f ca="1">IFERROR(IF(AND(NOW()&lt;= EOMONTH(DATE(YEAR($O338),10, 1), 0), Overall!$A340&lt;&gt;"", MONTH($N338) &lt;= 10, MONTH($O338) &gt;= 10), IF($R338 &lt;&gt; "", $H338/$R338, ""), ""), "")</f>
        <v/>
      </c>
      <c r="AP338" s="10" t="str">
        <f ca="1">IFERROR(IF(AND(NOW()&lt;= EOMONTH(DATE(YEAR($O338),11, 1), 0), Overall!$A340&lt;&gt;"", MONTH($N338) &lt;=11, MONTH($O338) &gt;= 11), IF($R338 &lt;&gt; "", $H338/$R338, ""), ""), "")</f>
        <v/>
      </c>
      <c r="AQ338" s="10" t="str">
        <f ca="1">IFERROR(IF(AND(NOW()&lt;= EOMONTH(DATE(YEAR($O338),12, 1), 0), Overall!$A340&lt;&gt;"", MONTH($N338) &lt;= 12, MONTH($O338) &gt;= 12), IF($R338 &lt;&gt; "", $H338/$R338, ""), ""), "")</f>
        <v/>
      </c>
      <c r="AR338" s="16">
        <f t="shared" ca="1" si="11"/>
        <v>0</v>
      </c>
    </row>
    <row r="339" spans="1:44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6">
        <f>IF(Overall!F341&lt;&gt;"",VALUE(Overall!F341),"")</f>
        <v>400000</v>
      </c>
      <c r="I339" s="6">
        <f>IF(Overall!G341&lt;&gt;"",VALUE(Overall!G341),"")</f>
        <v>64</v>
      </c>
      <c r="J339" s="6">
        <f>IF(Overall!H341&lt;&gt;"",VALUE(Overall!H341),"")</f>
        <v>39</v>
      </c>
      <c r="K339" s="6">
        <f>IF(Overall!I341&lt;&gt;"",VALUE(Overall!I341),"")</f>
        <v>5.43</v>
      </c>
      <c r="L339" s="6">
        <f>IF(Overall!J341&lt;&gt;"",VALUE(Overall!J341),"")</f>
        <v>0.79</v>
      </c>
      <c r="M339" s="6">
        <f>IF(Overall!K341&lt;&gt;"",VALUE(Overall!K341),"")</f>
        <v>4.6399999999999997</v>
      </c>
      <c r="N339" s="7">
        <f>IF(Overall!L341&lt;&gt;"",DATEVALUE(MID(Overall!L341, FIND(",", Overall!L341) + 2, FIND(" ", Overall!L341) - FIND(",", Overall!L341) - 1) &amp; " " &amp; MID(Overall!L341, FIND(" ", Overall!L341) + 1, FIND(",", Overall!L341, FIND(" ", Overall!L341)) - FIND(" ", Overall!L341) - 1) &amp; ", " &amp; MID(Overall!L341, FIND(",", Overall!L341, FIND(",",Overall!L341) + 1) + 2, LEN(Overall!L341))),"")</f>
        <v>44805</v>
      </c>
      <c r="O339" s="7">
        <f>IF(Overall!M341&lt;&gt;"",DATEVALUE(MID(Overall!M341, FIND(",", Overall!M341) + 2, FIND(" ", Overall!M341) - FIND(",", Overall!M341) - 1) &amp; " " &amp; MID(Overall!M341, FIND(" ", Overall!M341) + 1, FIND(",", Overall!M341, FIND(" ", Overall!M341)) - FIND(" ", Overall!M341) - 1) &amp; ", " &amp; MID(Overall!M341, FIND(",", Overall!M341, FIND(",",Overall!M341) + 1) + 2, LEN(Overall!M341))),"")</f>
        <v>44926</v>
      </c>
      <c r="P339" s="7">
        <f>IF(Overall!N341&lt;&gt;"",DATEVALUE(MID(Overall!N341, FIND(",", Overall!N341) + 2, FIND(" ", Overall!N341) - FIND(",", Overall!N341) - 1) &amp; " " &amp; MID(Overall!N341, FIND(" ", Overall!N341) + 1, FIND(",", Overall!N341, FIND(" ", Overall!N341)) - FIND(" ", Overall!N341) - 1) &amp; ", " &amp; MID(Overall!N341, FIND(",", Overall!N341, FIND(",",Overall!N341) + 1) + 2, LEN(Overall!N341))),"")</f>
        <v>44600</v>
      </c>
      <c r="Q339" s="7">
        <f>IF(Overall!O341&lt;&gt;"",DATEVALUE(MID(Overall!O341, FIND(",", Overall!O341) + 2, FIND(" ", Overall!O341) - FIND(",", Overall!O341) - 1) &amp; " " &amp; MID(Overall!O341, FIND(" ", Overall!O341) + 1, FIND(",", Overall!O341, FIND(" ", Overall!O341)) - FIND(" ", Overall!O341) - 1) &amp; ", " &amp; MID(Overall!O341, FIND(",", Overall!O341, FIND(",",Overall!O341) + 1) + 2, LEN(Overall!O341))),"")</f>
        <v>44573</v>
      </c>
      <c r="R339" s="5">
        <f t="shared" si="10"/>
        <v>4</v>
      </c>
      <c r="S339" s="10" t="str">
        <f>IF(Overall!$A341&lt;&gt;"",IF(AND(MONTH($N339) &lt;= 1, MONTH($O339) &gt;= 1), IF($R339 &lt;&gt; "", $H339/$R339, ""), ""),"")</f>
        <v/>
      </c>
      <c r="T339" s="10" t="str">
        <f>IF(Overall!$A341&lt;&gt;"",IF(AND(MONTH($N339) &lt;= 2, MONTH($O339) &gt;= 2), IF($R339 &lt;&gt; "", $H339/$R339, ""), ""),"")</f>
        <v/>
      </c>
      <c r="U339" s="10" t="str">
        <f>IF(Overall!$A341&lt;&gt;"",IF(AND(MONTH($N339) &lt;= 3, MONTH($O339) &gt;= 3), IF($R339 &lt;&gt; "", $H339/$R339, ""), ""),"")</f>
        <v/>
      </c>
      <c r="V339" s="10" t="str">
        <f>IF(Overall!$A341&lt;&gt;"",IF(AND(MONTH($N339) &lt;= 4, MONTH($O339) &gt;= 4), IF($R339 &lt;&gt; "", $H339/$R339, ""), ""),"")</f>
        <v/>
      </c>
      <c r="W339" s="10" t="str">
        <f>IF(Overall!$A341&lt;&gt;"",IF(AND(MONTH($N339) &lt;= 5, MONTH($O339) &gt;= 5), IF($R339 &lt;&gt; "", $H339/$R339, ""), ""),"")</f>
        <v/>
      </c>
      <c r="X339" s="10" t="str">
        <f>IF(Overall!$A341&lt;&gt;"",IF(AND(MONTH($N339) &lt;= 6, MONTH($O339) &gt;= 6), IF($R339 &lt;&gt; "", $H339/$R339, ""), ""),"")</f>
        <v/>
      </c>
      <c r="Y339" s="10" t="str">
        <f>IF(Overall!$A341&lt;&gt;"",IF(AND(MONTH($N339) &lt;= 7, MONTH($O339) &gt;= 7 ), IF($R339 &lt;&gt; "", $H339/$R339, ""), ""),"")</f>
        <v/>
      </c>
      <c r="Z339" s="10" t="str">
        <f>IF(Overall!$A341&lt;&gt;"",IF(AND(MONTH($N339) &lt;= 8, MONTH($O339) &gt;= 8), IF($R339 &lt;&gt; "", $H339/$R339, ""), ""),"")</f>
        <v/>
      </c>
      <c r="AA339" s="10">
        <f>IF(Overall!$A341&lt;&gt;"",IF(AND(MONTH($N339) &lt;= 9, MONTH($O339) &gt;= 9), IF($R339 &lt;&gt; "", $H339/$R339, ""), ""),"")</f>
        <v>100000</v>
      </c>
      <c r="AB339" s="10">
        <f>IF(Overall!$A341&lt;&gt;"",IF(AND(MONTH($N339) &lt;= 10, MONTH($O339) &gt;= 10), IF($R339 &lt;&gt; "", $H339/$R339, ""), ""),"")</f>
        <v>100000</v>
      </c>
      <c r="AC339" s="10">
        <f>IF(Overall!$A341&lt;&gt;"",IF(AND(MONTH($N339) &lt;= 11, MONTH($O339) &gt;= 11), IF($R339 &lt;&gt; "", $H339/$R339, ""), ""),"")</f>
        <v>100000</v>
      </c>
      <c r="AD339" s="10">
        <f>IF(Overall!$A341&lt;&gt;"",IF(AND(MONTH($N339) &lt;= 12, MONTH($O339) &gt;= 12), IF($R339 &lt;&gt; "", $H339/$R339, ""), ""),"")</f>
        <v>100000</v>
      </c>
      <c r="AF339" s="10" t="str">
        <f ca="1">IFERROR(IF(AND(NOW()&lt;= EOMONTH(DATE(YEAR($O339),1, 1), 0), Overall!$A341&lt;&gt;"", MONTH($N339) &lt;= 1, MONTH($O339) &gt;= 1), IF($R339 &lt;&gt; "", $H339/$R339, ""), ""), "")</f>
        <v/>
      </c>
      <c r="AG339" s="10" t="str">
        <f ca="1">IFERROR(IF(AND(NOW()&lt;= EOMONTH(DATE(YEAR($O339),2, 1), 0), Overall!$A341&lt;&gt;"", MONTH($N339) &lt;= 2, MONTH($O339) &gt;= 2), IF($R339 &lt;&gt; "", $H339/$R339, ""), ""), "")</f>
        <v/>
      </c>
      <c r="AH339" s="10" t="str">
        <f ca="1">IFERROR(IF(AND(NOW()&lt;= EOMONTH(DATE(YEAR($O339),3, 1), 0), Overall!$A341&lt;&gt;"", MONTH($N339) &lt;= 3, MONTH($O339) &gt;= 3), IF($R339 &lt;&gt; "", $H339/$R339, ""), ""), "")</f>
        <v/>
      </c>
      <c r="AI339" s="10" t="str">
        <f ca="1">IFERROR(IF(AND(NOW()&lt;= EOMONTH(DATE(YEAR($O339),4, 1), 0), Overall!$A341&lt;&gt;"", MONTH($N339) &lt;= 4, MONTH($O339) &gt;= 4), IF($R339 &lt;&gt; "", $H339/$R339, ""), ""), "")</f>
        <v/>
      </c>
      <c r="AJ339" s="10" t="str">
        <f ca="1">IFERROR(IF(AND(NOW()&lt;= EOMONTH(DATE(YEAR($O339),5, 1), 0), Overall!$A341&lt;&gt;"", MONTH($N339) &lt;= 5, MONTH($O339) &gt;= 5), IF($R339 &lt;&gt; "", $H339/$R339, ""), ""), "")</f>
        <v/>
      </c>
      <c r="AK339" s="10" t="str">
        <f ca="1">IFERROR(IF(AND(NOW()&lt;= EOMONTH(DATE(YEAR($O339),6, 1), 0), Overall!$A341&lt;&gt;"", MONTH($N339) &lt;= 6, MONTH($O339) &gt;= 6), IF($R339 &lt;&gt; "", $H339/$R339, ""), ""), "")</f>
        <v/>
      </c>
      <c r="AL339" s="10" t="str">
        <f ca="1">IFERROR(IF(AND(NOW()&lt;= EOMONTH(DATE(YEAR($O339),7, 1), 0), Overall!$A341&lt;&gt;"", MONTH($N339) &lt;= 7, MONTH($O339) &gt;= 7), IF($R339 &lt;&gt; "", $H339/$R339, ""), ""), "")</f>
        <v/>
      </c>
      <c r="AM339" s="10" t="str">
        <f ca="1">IFERROR(IF(AND(NOW()&lt;= EOMONTH(DATE(YEAR($O339),8, 1), 0), Overall!$A341&lt;&gt;"", MONTH($N339) &lt;= 8, MONTH($O339) &gt;= 8), IF($R339 &lt;&gt; "", $H339/$R339, ""), ""), "")</f>
        <v/>
      </c>
      <c r="AN339" s="10" t="str">
        <f ca="1">IFERROR(IF(AND(NOW()&lt;= EOMONTH(DATE(YEAR($O339),9, 1), 0), Overall!$A341&lt;&gt;"", MONTH($N339) &lt;= 9, MONTH($O339) &gt;= 9), IF($R339 &lt;&gt; "", $H339/$R339, ""), ""), "")</f>
        <v/>
      </c>
      <c r="AO339" s="10" t="str">
        <f ca="1">IFERROR(IF(AND(NOW()&lt;= EOMONTH(DATE(YEAR($O339),10, 1), 0), Overall!$A341&lt;&gt;"", MONTH($N339) &lt;= 10, MONTH($O339) &gt;= 10), IF($R339 &lt;&gt; "", $H339/$R339, ""), ""), "")</f>
        <v/>
      </c>
      <c r="AP339" s="10" t="str">
        <f ca="1">IFERROR(IF(AND(NOW()&lt;= EOMONTH(DATE(YEAR($O339),11, 1), 0), Overall!$A341&lt;&gt;"", MONTH($N339) &lt;=11, MONTH($O339) &gt;= 11), IF($R339 &lt;&gt; "", $H339/$R339, ""), ""), "")</f>
        <v/>
      </c>
      <c r="AQ339" s="10" t="str">
        <f ca="1">IFERROR(IF(AND(NOW()&lt;= EOMONTH(DATE(YEAR($O339),12, 1), 0), Overall!$A341&lt;&gt;"", MONTH($N339) &lt;= 12, MONTH($O339) &gt;= 12), IF($R339 &lt;&gt; "", $H339/$R339, ""), ""), "")</f>
        <v/>
      </c>
      <c r="AR339" s="16">
        <f t="shared" ca="1" si="11"/>
        <v>0</v>
      </c>
    </row>
    <row r="340" spans="1:44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6">
        <f>IF(Overall!F342&lt;&gt;"",VALUE(Overall!F342),"")</f>
        <v>400000</v>
      </c>
      <c r="I340" s="6">
        <f>IF(Overall!G342&lt;&gt;"",VALUE(Overall!G342),"")</f>
        <v>63</v>
      </c>
      <c r="J340" s="6">
        <f>IF(Overall!H342&lt;&gt;"",VALUE(Overall!H342),"")</f>
        <v>39</v>
      </c>
      <c r="K340" s="6">
        <f>IF(Overall!I342&lt;&gt;"",VALUE(Overall!I342),"")</f>
        <v>5.0999999999999996</v>
      </c>
      <c r="L340" s="6">
        <f>IF(Overall!J342&lt;&gt;"",VALUE(Overall!J342),"")</f>
        <v>0.74</v>
      </c>
      <c r="M340" s="6">
        <f>IF(Overall!K342&lt;&gt;"",VALUE(Overall!K342),"")</f>
        <v>4.3600000000000003</v>
      </c>
      <c r="N340" s="7">
        <f>IF(Overall!L342&lt;&gt;"",DATEVALUE(MID(Overall!L342, FIND(",", Overall!L342) + 2, FIND(" ", Overall!L342) - FIND(",", Overall!L342) - 1) &amp; " " &amp; MID(Overall!L342, FIND(" ", Overall!L342) + 1, FIND(",", Overall!L342, FIND(" ", Overall!L342)) - FIND(" ", Overall!L342) - 1) &amp; ", " &amp; MID(Overall!L342, FIND(",", Overall!L342, FIND(",",Overall!L342) + 1) + 2, LEN(Overall!L342))),"")</f>
        <v>44805</v>
      </c>
      <c r="O340" s="7">
        <f>IF(Overall!M342&lt;&gt;"",DATEVALUE(MID(Overall!M342, FIND(",", Overall!M342) + 2, FIND(" ", Overall!M342) - FIND(",", Overall!M342) - 1) &amp; " " &amp; MID(Overall!M342, FIND(" ", Overall!M342) + 1, FIND(",", Overall!M342, FIND(" ", Overall!M342)) - FIND(" ", Overall!M342) - 1) &amp; ", " &amp; MID(Overall!M342, FIND(",", Overall!M342, FIND(",",Overall!M342) + 1) + 2, LEN(Overall!M342))),"")</f>
        <v>44926</v>
      </c>
      <c r="P340" s="7">
        <f>IF(Overall!N342&lt;&gt;"",DATEVALUE(MID(Overall!N342, FIND(",", Overall!N342) + 2, FIND(" ", Overall!N342) - FIND(",", Overall!N342) - 1) &amp; " " &amp; MID(Overall!N342, FIND(" ", Overall!N342) + 1, FIND(",", Overall!N342, FIND(" ", Overall!N342)) - FIND(" ", Overall!N342) - 1) &amp; ", " &amp; MID(Overall!N342, FIND(",", Overall!N342, FIND(",",Overall!N342) + 1) + 2, LEN(Overall!N342))),"")</f>
        <v>44600</v>
      </c>
      <c r="Q340" s="7">
        <f>IF(Overall!O342&lt;&gt;"",DATEVALUE(MID(Overall!O342, FIND(",", Overall!O342) + 2, FIND(" ", Overall!O342) - FIND(",", Overall!O342) - 1) &amp; " " &amp; MID(Overall!O342, FIND(" ", Overall!O342) + 1, FIND(",", Overall!O342, FIND(" ", Overall!O342)) - FIND(" ", Overall!O342) - 1) &amp; ", " &amp; MID(Overall!O342, FIND(",", Overall!O342, FIND(",",Overall!O342) + 1) + 2, LEN(Overall!O342))),"")</f>
        <v>44573</v>
      </c>
      <c r="R340" s="5">
        <f t="shared" si="10"/>
        <v>4</v>
      </c>
      <c r="S340" s="10" t="str">
        <f>IF(Overall!$A342&lt;&gt;"",IF(AND(MONTH($N340) &lt;= 1, MONTH($O340) &gt;= 1), IF($R340 &lt;&gt; "", $H340/$R340, ""), ""),"")</f>
        <v/>
      </c>
      <c r="T340" s="10" t="str">
        <f>IF(Overall!$A342&lt;&gt;"",IF(AND(MONTH($N340) &lt;= 2, MONTH($O340) &gt;= 2), IF($R340 &lt;&gt; "", $H340/$R340, ""), ""),"")</f>
        <v/>
      </c>
      <c r="U340" s="10" t="str">
        <f>IF(Overall!$A342&lt;&gt;"",IF(AND(MONTH($N340) &lt;= 3, MONTH($O340) &gt;= 3), IF($R340 &lt;&gt; "", $H340/$R340, ""), ""),"")</f>
        <v/>
      </c>
      <c r="V340" s="10" t="str">
        <f>IF(Overall!$A342&lt;&gt;"",IF(AND(MONTH($N340) &lt;= 4, MONTH($O340) &gt;= 4), IF($R340 &lt;&gt; "", $H340/$R340, ""), ""),"")</f>
        <v/>
      </c>
      <c r="W340" s="10" t="str">
        <f>IF(Overall!$A342&lt;&gt;"",IF(AND(MONTH($N340) &lt;= 5, MONTH($O340) &gt;= 5), IF($R340 &lt;&gt; "", $H340/$R340, ""), ""),"")</f>
        <v/>
      </c>
      <c r="X340" s="10" t="str">
        <f>IF(Overall!$A342&lt;&gt;"",IF(AND(MONTH($N340) &lt;= 6, MONTH($O340) &gt;= 6), IF($R340 &lt;&gt; "", $H340/$R340, ""), ""),"")</f>
        <v/>
      </c>
      <c r="Y340" s="10" t="str">
        <f>IF(Overall!$A342&lt;&gt;"",IF(AND(MONTH($N340) &lt;= 7, MONTH($O340) &gt;= 7 ), IF($R340 &lt;&gt; "", $H340/$R340, ""), ""),"")</f>
        <v/>
      </c>
      <c r="Z340" s="10" t="str">
        <f>IF(Overall!$A342&lt;&gt;"",IF(AND(MONTH($N340) &lt;= 8, MONTH($O340) &gt;= 8), IF($R340 &lt;&gt; "", $H340/$R340, ""), ""),"")</f>
        <v/>
      </c>
      <c r="AA340" s="10">
        <f>IF(Overall!$A342&lt;&gt;"",IF(AND(MONTH($N340) &lt;= 9, MONTH($O340) &gt;= 9), IF($R340 &lt;&gt; "", $H340/$R340, ""), ""),"")</f>
        <v>100000</v>
      </c>
      <c r="AB340" s="10">
        <f>IF(Overall!$A342&lt;&gt;"",IF(AND(MONTH($N340) &lt;= 10, MONTH($O340) &gt;= 10), IF($R340 &lt;&gt; "", $H340/$R340, ""), ""),"")</f>
        <v>100000</v>
      </c>
      <c r="AC340" s="10">
        <f>IF(Overall!$A342&lt;&gt;"",IF(AND(MONTH($N340) &lt;= 11, MONTH($O340) &gt;= 11), IF($R340 &lt;&gt; "", $H340/$R340, ""), ""),"")</f>
        <v>100000</v>
      </c>
      <c r="AD340" s="10">
        <f>IF(Overall!$A342&lt;&gt;"",IF(AND(MONTH($N340) &lt;= 12, MONTH($O340) &gt;= 12), IF($R340 &lt;&gt; "", $H340/$R340, ""), ""),"")</f>
        <v>100000</v>
      </c>
      <c r="AF340" s="10" t="str">
        <f ca="1">IFERROR(IF(AND(NOW()&lt;= EOMONTH(DATE(YEAR($O340),1, 1), 0), Overall!$A342&lt;&gt;"", MONTH($N340) &lt;= 1, MONTH($O340) &gt;= 1), IF($R340 &lt;&gt; "", $H340/$R340, ""), ""), "")</f>
        <v/>
      </c>
      <c r="AG340" s="10" t="str">
        <f ca="1">IFERROR(IF(AND(NOW()&lt;= EOMONTH(DATE(YEAR($O340),2, 1), 0), Overall!$A342&lt;&gt;"", MONTH($N340) &lt;= 2, MONTH($O340) &gt;= 2), IF($R340 &lt;&gt; "", $H340/$R340, ""), ""), "")</f>
        <v/>
      </c>
      <c r="AH340" s="10" t="str">
        <f ca="1">IFERROR(IF(AND(NOW()&lt;= EOMONTH(DATE(YEAR($O340),3, 1), 0), Overall!$A342&lt;&gt;"", MONTH($N340) &lt;= 3, MONTH($O340) &gt;= 3), IF($R340 &lt;&gt; "", $H340/$R340, ""), ""), "")</f>
        <v/>
      </c>
      <c r="AI340" s="10" t="str">
        <f ca="1">IFERROR(IF(AND(NOW()&lt;= EOMONTH(DATE(YEAR($O340),4, 1), 0), Overall!$A342&lt;&gt;"", MONTH($N340) &lt;= 4, MONTH($O340) &gt;= 4), IF($R340 &lt;&gt; "", $H340/$R340, ""), ""), "")</f>
        <v/>
      </c>
      <c r="AJ340" s="10" t="str">
        <f ca="1">IFERROR(IF(AND(NOW()&lt;= EOMONTH(DATE(YEAR($O340),5, 1), 0), Overall!$A342&lt;&gt;"", MONTH($N340) &lt;= 5, MONTH($O340) &gt;= 5), IF($R340 &lt;&gt; "", $H340/$R340, ""), ""), "")</f>
        <v/>
      </c>
      <c r="AK340" s="10" t="str">
        <f ca="1">IFERROR(IF(AND(NOW()&lt;= EOMONTH(DATE(YEAR($O340),6, 1), 0), Overall!$A342&lt;&gt;"", MONTH($N340) &lt;= 6, MONTH($O340) &gt;= 6), IF($R340 &lt;&gt; "", $H340/$R340, ""), ""), "")</f>
        <v/>
      </c>
      <c r="AL340" s="10" t="str">
        <f ca="1">IFERROR(IF(AND(NOW()&lt;= EOMONTH(DATE(YEAR($O340),7, 1), 0), Overall!$A342&lt;&gt;"", MONTH($N340) &lt;= 7, MONTH($O340) &gt;= 7), IF($R340 &lt;&gt; "", $H340/$R340, ""), ""), "")</f>
        <v/>
      </c>
      <c r="AM340" s="10" t="str">
        <f ca="1">IFERROR(IF(AND(NOW()&lt;= EOMONTH(DATE(YEAR($O340),8, 1), 0), Overall!$A342&lt;&gt;"", MONTH($N340) &lt;= 8, MONTH($O340) &gt;= 8), IF($R340 &lt;&gt; "", $H340/$R340, ""), ""), "")</f>
        <v/>
      </c>
      <c r="AN340" s="10" t="str">
        <f ca="1">IFERROR(IF(AND(NOW()&lt;= EOMONTH(DATE(YEAR($O340),9, 1), 0), Overall!$A342&lt;&gt;"", MONTH($N340) &lt;= 9, MONTH($O340) &gt;= 9), IF($R340 &lt;&gt; "", $H340/$R340, ""), ""), "")</f>
        <v/>
      </c>
      <c r="AO340" s="10" t="str">
        <f ca="1">IFERROR(IF(AND(NOW()&lt;= EOMONTH(DATE(YEAR($O340),10, 1), 0), Overall!$A342&lt;&gt;"", MONTH($N340) &lt;= 10, MONTH($O340) &gt;= 10), IF($R340 &lt;&gt; "", $H340/$R340, ""), ""), "")</f>
        <v/>
      </c>
      <c r="AP340" s="10" t="str">
        <f ca="1">IFERROR(IF(AND(NOW()&lt;= EOMONTH(DATE(YEAR($O340),11, 1), 0), Overall!$A342&lt;&gt;"", MONTH($N340) &lt;=11, MONTH($O340) &gt;= 11), IF($R340 &lt;&gt; "", $H340/$R340, ""), ""), "")</f>
        <v/>
      </c>
      <c r="AQ340" s="10" t="str">
        <f ca="1">IFERROR(IF(AND(NOW()&lt;= EOMONTH(DATE(YEAR($O340),12, 1), 0), Overall!$A342&lt;&gt;"", MONTH($N340) &lt;= 12, MONTH($O340) &gt;= 12), IF($R340 &lt;&gt; "", $H340/$R340, ""), ""), "")</f>
        <v/>
      </c>
      <c r="AR340" s="16">
        <f t="shared" ca="1" si="11"/>
        <v>0</v>
      </c>
    </row>
    <row r="341" spans="1:44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6">
        <f>IF(Overall!F343&lt;&gt;"",VALUE(Overall!F343),"")</f>
        <v>400000</v>
      </c>
      <c r="I341" s="6">
        <f>IF(Overall!G343&lt;&gt;"",VALUE(Overall!G343),"")</f>
        <v>63</v>
      </c>
      <c r="J341" s="6">
        <f>IF(Overall!H343&lt;&gt;"",VALUE(Overall!H343),"")</f>
        <v>39</v>
      </c>
      <c r="K341" s="6">
        <f>IF(Overall!I343&lt;&gt;"",VALUE(Overall!I343),"")</f>
        <v>5.0999999999999996</v>
      </c>
      <c r="L341" s="6">
        <f>IF(Overall!J343&lt;&gt;"",VALUE(Overall!J343),"")</f>
        <v>0.75</v>
      </c>
      <c r="M341" s="6">
        <f>IF(Overall!K343&lt;&gt;"",VALUE(Overall!K343),"")</f>
        <v>4.3499999999999996</v>
      </c>
      <c r="N341" s="7">
        <f>IF(Overall!L343&lt;&gt;"",DATEVALUE(MID(Overall!L343, FIND(",", Overall!L343) + 2, FIND(" ", Overall!L343) - FIND(",", Overall!L343) - 1) &amp; " " &amp; MID(Overall!L343, FIND(" ", Overall!L343) + 1, FIND(",", Overall!L343, FIND(" ", Overall!L343)) - FIND(" ", Overall!L343) - 1) &amp; ", " &amp; MID(Overall!L343, FIND(",", Overall!L343, FIND(",",Overall!L343) + 1) + 2, LEN(Overall!L343))),"")</f>
        <v>44805</v>
      </c>
      <c r="O341" s="7">
        <f>IF(Overall!M343&lt;&gt;"",DATEVALUE(MID(Overall!M343, FIND(",", Overall!M343) + 2, FIND(" ", Overall!M343) - FIND(",", Overall!M343) - 1) &amp; " " &amp; MID(Overall!M343, FIND(" ", Overall!M343) + 1, FIND(",", Overall!M343, FIND(" ", Overall!M343)) - FIND(" ", Overall!M343) - 1) &amp; ", " &amp; MID(Overall!M343, FIND(",", Overall!M343, FIND(",",Overall!M343) + 1) + 2, LEN(Overall!M343))),"")</f>
        <v>44926</v>
      </c>
      <c r="P341" s="7">
        <f>IF(Overall!N343&lt;&gt;"",DATEVALUE(MID(Overall!N343, FIND(",", Overall!N343) + 2, FIND(" ", Overall!N343) - FIND(",", Overall!N343) - 1) &amp; " " &amp; MID(Overall!N343, FIND(" ", Overall!N343) + 1, FIND(",", Overall!N343, FIND(" ", Overall!N343)) - FIND(" ", Overall!N343) - 1) &amp; ", " &amp; MID(Overall!N343, FIND(",", Overall!N343, FIND(",",Overall!N343) + 1) + 2, LEN(Overall!N343))),"")</f>
        <v>44600</v>
      </c>
      <c r="Q341" s="7">
        <f>IF(Overall!O343&lt;&gt;"",DATEVALUE(MID(Overall!O343, FIND(",", Overall!O343) + 2, FIND(" ", Overall!O343) - FIND(",", Overall!O343) - 1) &amp; " " &amp; MID(Overall!O343, FIND(" ", Overall!O343) + 1, FIND(",", Overall!O343, FIND(" ", Overall!O343)) - FIND(" ", Overall!O343) - 1) &amp; ", " &amp; MID(Overall!O343, FIND(",", Overall!O343, FIND(",",Overall!O343) + 1) + 2, LEN(Overall!O343))),"")</f>
        <v>44573</v>
      </c>
      <c r="R341" s="5">
        <f t="shared" si="10"/>
        <v>4</v>
      </c>
      <c r="S341" s="10" t="str">
        <f>IF(Overall!$A343&lt;&gt;"",IF(AND(MONTH($N341) &lt;= 1, MONTH($O341) &gt;= 1), IF($R341 &lt;&gt; "", $H341/$R341, ""), ""),"")</f>
        <v/>
      </c>
      <c r="T341" s="10" t="str">
        <f>IF(Overall!$A343&lt;&gt;"",IF(AND(MONTH($N341) &lt;= 2, MONTH($O341) &gt;= 2), IF($R341 &lt;&gt; "", $H341/$R341, ""), ""),"")</f>
        <v/>
      </c>
      <c r="U341" s="10" t="str">
        <f>IF(Overall!$A343&lt;&gt;"",IF(AND(MONTH($N341) &lt;= 3, MONTH($O341) &gt;= 3), IF($R341 &lt;&gt; "", $H341/$R341, ""), ""),"")</f>
        <v/>
      </c>
      <c r="V341" s="10" t="str">
        <f>IF(Overall!$A343&lt;&gt;"",IF(AND(MONTH($N341) &lt;= 4, MONTH($O341) &gt;= 4), IF($R341 &lt;&gt; "", $H341/$R341, ""), ""),"")</f>
        <v/>
      </c>
      <c r="W341" s="10" t="str">
        <f>IF(Overall!$A343&lt;&gt;"",IF(AND(MONTH($N341) &lt;= 5, MONTH($O341) &gt;= 5), IF($R341 &lt;&gt; "", $H341/$R341, ""), ""),"")</f>
        <v/>
      </c>
      <c r="X341" s="10" t="str">
        <f>IF(Overall!$A343&lt;&gt;"",IF(AND(MONTH($N341) &lt;= 6, MONTH($O341) &gt;= 6), IF($R341 &lt;&gt; "", $H341/$R341, ""), ""),"")</f>
        <v/>
      </c>
      <c r="Y341" s="10" t="str">
        <f>IF(Overall!$A343&lt;&gt;"",IF(AND(MONTH($N341) &lt;= 7, MONTH($O341) &gt;= 7 ), IF($R341 &lt;&gt; "", $H341/$R341, ""), ""),"")</f>
        <v/>
      </c>
      <c r="Z341" s="10" t="str">
        <f>IF(Overall!$A343&lt;&gt;"",IF(AND(MONTH($N341) &lt;= 8, MONTH($O341) &gt;= 8), IF($R341 &lt;&gt; "", $H341/$R341, ""), ""),"")</f>
        <v/>
      </c>
      <c r="AA341" s="10">
        <f>IF(Overall!$A343&lt;&gt;"",IF(AND(MONTH($N341) &lt;= 9, MONTH($O341) &gt;= 9), IF($R341 &lt;&gt; "", $H341/$R341, ""), ""),"")</f>
        <v>100000</v>
      </c>
      <c r="AB341" s="10">
        <f>IF(Overall!$A343&lt;&gt;"",IF(AND(MONTH($N341) &lt;= 10, MONTH($O341) &gt;= 10), IF($R341 &lt;&gt; "", $H341/$R341, ""), ""),"")</f>
        <v>100000</v>
      </c>
      <c r="AC341" s="10">
        <f>IF(Overall!$A343&lt;&gt;"",IF(AND(MONTH($N341) &lt;= 11, MONTH($O341) &gt;= 11), IF($R341 &lt;&gt; "", $H341/$R341, ""), ""),"")</f>
        <v>100000</v>
      </c>
      <c r="AD341" s="10">
        <f>IF(Overall!$A343&lt;&gt;"",IF(AND(MONTH($N341) &lt;= 12, MONTH($O341) &gt;= 12), IF($R341 &lt;&gt; "", $H341/$R341, ""), ""),"")</f>
        <v>100000</v>
      </c>
      <c r="AF341" s="10" t="str">
        <f ca="1">IFERROR(IF(AND(NOW()&lt;= EOMONTH(DATE(YEAR($O341),1, 1), 0), Overall!$A343&lt;&gt;"", MONTH($N341) &lt;= 1, MONTH($O341) &gt;= 1), IF($R341 &lt;&gt; "", $H341/$R341, ""), ""), "")</f>
        <v/>
      </c>
      <c r="AG341" s="10" t="str">
        <f ca="1">IFERROR(IF(AND(NOW()&lt;= EOMONTH(DATE(YEAR($O341),2, 1), 0), Overall!$A343&lt;&gt;"", MONTH($N341) &lt;= 2, MONTH($O341) &gt;= 2), IF($R341 &lt;&gt; "", $H341/$R341, ""), ""), "")</f>
        <v/>
      </c>
      <c r="AH341" s="10" t="str">
        <f ca="1">IFERROR(IF(AND(NOW()&lt;= EOMONTH(DATE(YEAR($O341),3, 1), 0), Overall!$A343&lt;&gt;"", MONTH($N341) &lt;= 3, MONTH($O341) &gt;= 3), IF($R341 &lt;&gt; "", $H341/$R341, ""), ""), "")</f>
        <v/>
      </c>
      <c r="AI341" s="10" t="str">
        <f ca="1">IFERROR(IF(AND(NOW()&lt;= EOMONTH(DATE(YEAR($O341),4, 1), 0), Overall!$A343&lt;&gt;"", MONTH($N341) &lt;= 4, MONTH($O341) &gt;= 4), IF($R341 &lt;&gt; "", $H341/$R341, ""), ""), "")</f>
        <v/>
      </c>
      <c r="AJ341" s="10" t="str">
        <f ca="1">IFERROR(IF(AND(NOW()&lt;= EOMONTH(DATE(YEAR($O341),5, 1), 0), Overall!$A343&lt;&gt;"", MONTH($N341) &lt;= 5, MONTH($O341) &gt;= 5), IF($R341 &lt;&gt; "", $H341/$R341, ""), ""), "")</f>
        <v/>
      </c>
      <c r="AK341" s="10" t="str">
        <f ca="1">IFERROR(IF(AND(NOW()&lt;= EOMONTH(DATE(YEAR($O341),6, 1), 0), Overall!$A343&lt;&gt;"", MONTH($N341) &lt;= 6, MONTH($O341) &gt;= 6), IF($R341 &lt;&gt; "", $H341/$R341, ""), ""), "")</f>
        <v/>
      </c>
      <c r="AL341" s="10" t="str">
        <f ca="1">IFERROR(IF(AND(NOW()&lt;= EOMONTH(DATE(YEAR($O341),7, 1), 0), Overall!$A343&lt;&gt;"", MONTH($N341) &lt;= 7, MONTH($O341) &gt;= 7), IF($R341 &lt;&gt; "", $H341/$R341, ""), ""), "")</f>
        <v/>
      </c>
      <c r="AM341" s="10" t="str">
        <f ca="1">IFERROR(IF(AND(NOW()&lt;= EOMONTH(DATE(YEAR($O341),8, 1), 0), Overall!$A343&lt;&gt;"", MONTH($N341) &lt;= 8, MONTH($O341) &gt;= 8), IF($R341 &lt;&gt; "", $H341/$R341, ""), ""), "")</f>
        <v/>
      </c>
      <c r="AN341" s="10" t="str">
        <f ca="1">IFERROR(IF(AND(NOW()&lt;= EOMONTH(DATE(YEAR($O341),9, 1), 0), Overall!$A343&lt;&gt;"", MONTH($N341) &lt;= 9, MONTH($O341) &gt;= 9), IF($R341 &lt;&gt; "", $H341/$R341, ""), ""), "")</f>
        <v/>
      </c>
      <c r="AO341" s="10" t="str">
        <f ca="1">IFERROR(IF(AND(NOW()&lt;= EOMONTH(DATE(YEAR($O341),10, 1), 0), Overall!$A343&lt;&gt;"", MONTH($N341) &lt;= 10, MONTH($O341) &gt;= 10), IF($R341 &lt;&gt; "", $H341/$R341, ""), ""), "")</f>
        <v/>
      </c>
      <c r="AP341" s="10" t="str">
        <f ca="1">IFERROR(IF(AND(NOW()&lt;= EOMONTH(DATE(YEAR($O341),11, 1), 0), Overall!$A343&lt;&gt;"", MONTH($N341) &lt;=11, MONTH($O341) &gt;= 11), IF($R341 &lt;&gt; "", $H341/$R341, ""), ""), "")</f>
        <v/>
      </c>
      <c r="AQ341" s="10" t="str">
        <f ca="1">IFERROR(IF(AND(NOW()&lt;= EOMONTH(DATE(YEAR($O341),12, 1), 0), Overall!$A343&lt;&gt;"", MONTH($N341) &lt;= 12, MONTH($O341) &gt;= 12), IF($R341 &lt;&gt; "", $H341/$R341, ""), ""), "")</f>
        <v/>
      </c>
      <c r="AR341" s="16">
        <f t="shared" ca="1" si="11"/>
        <v>0</v>
      </c>
    </row>
    <row r="342" spans="1:44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6">
        <f>IF(Overall!F344&lt;&gt;"",VALUE(Overall!F344),"")</f>
        <v>200000</v>
      </c>
      <c r="I342" s="6">
        <f>IF(Overall!G344&lt;&gt;"",VALUE(Overall!G344),"")</f>
        <v>65</v>
      </c>
      <c r="J342" s="6">
        <f>IF(Overall!H344&lt;&gt;"",VALUE(Overall!H344),"")</f>
        <v>40</v>
      </c>
      <c r="K342" s="6">
        <f>IF(Overall!I344&lt;&gt;"",VALUE(Overall!I344),"")</f>
        <v>4.95</v>
      </c>
      <c r="L342" s="6">
        <f>IF(Overall!J344&lt;&gt;"",VALUE(Overall!J344),"")</f>
        <v>0.69</v>
      </c>
      <c r="M342" s="6">
        <f>IF(Overall!K344&lt;&gt;"",VALUE(Overall!K344),"")</f>
        <v>4.26</v>
      </c>
      <c r="N342" s="7">
        <f>IF(Overall!L344&lt;&gt;"",DATEVALUE(MID(Overall!L344, FIND(",", Overall!L344) + 2, FIND(" ", Overall!L344) - FIND(",", Overall!L344) - 1) &amp; " " &amp; MID(Overall!L344, FIND(" ", Overall!L344) + 1, FIND(",", Overall!L344, FIND(" ", Overall!L344)) - FIND(" ", Overall!L344) - 1) &amp; ", " &amp; MID(Overall!L344, FIND(",", Overall!L344, FIND(",",Overall!L344) + 1) + 2, LEN(Overall!L344))),"")</f>
        <v>44805</v>
      </c>
      <c r="O342" s="7">
        <f>IF(Overall!M344&lt;&gt;"",DATEVALUE(MID(Overall!M344, FIND(",", Overall!M344) + 2, FIND(" ", Overall!M344) - FIND(",", Overall!M344) - 1) &amp; " " &amp; MID(Overall!M344, FIND(" ", Overall!M344) + 1, FIND(",", Overall!M344, FIND(" ", Overall!M344)) - FIND(" ", Overall!M344) - 1) &amp; ", " &amp; MID(Overall!M344, FIND(",", Overall!M344, FIND(",",Overall!M344) + 1) + 2, LEN(Overall!M344))),"")</f>
        <v>44834</v>
      </c>
      <c r="P342" s="7">
        <f>IF(Overall!N344&lt;&gt;"",DATEVALUE(MID(Overall!N344, FIND(",", Overall!N344) + 2, FIND(" ", Overall!N344) - FIND(",", Overall!N344) - 1) &amp; " " &amp; MID(Overall!N344, FIND(" ", Overall!N344) + 1, FIND(",", Overall!N344, FIND(" ", Overall!N344)) - FIND(" ", Overall!N344) - 1) &amp; ", " &amp; MID(Overall!N344, FIND(",", Overall!N344, FIND(",",Overall!N344) + 1) + 2, LEN(Overall!N344))),"")</f>
        <v>44601</v>
      </c>
      <c r="Q342" s="7">
        <f>IF(Overall!O344&lt;&gt;"",DATEVALUE(MID(Overall!O344, FIND(",", Overall!O344) + 2, FIND(" ", Overall!O344) - FIND(",", Overall!O344) - 1) &amp; " " &amp; MID(Overall!O344, FIND(" ", Overall!O344) + 1, FIND(",", Overall!O344, FIND(" ", Overall!O344)) - FIND(" ", Overall!O344) - 1) &amp; ", " &amp; MID(Overall!O344, FIND(",", Overall!O344, FIND(",",Overall!O344) + 1) + 2, LEN(Overall!O344))),"")</f>
        <v>44574</v>
      </c>
      <c r="R342" s="5">
        <f t="shared" si="10"/>
        <v>1</v>
      </c>
      <c r="S342" s="10" t="str">
        <f>IF(Overall!$A344&lt;&gt;"",IF(AND(MONTH($N342) &lt;= 1, MONTH($O342) &gt;= 1), IF($R342 &lt;&gt; "", $H342/$R342, ""), ""),"")</f>
        <v/>
      </c>
      <c r="T342" s="10" t="str">
        <f>IF(Overall!$A344&lt;&gt;"",IF(AND(MONTH($N342) &lt;= 2, MONTH($O342) &gt;= 2), IF($R342 &lt;&gt; "", $H342/$R342, ""), ""),"")</f>
        <v/>
      </c>
      <c r="U342" s="10" t="str">
        <f>IF(Overall!$A344&lt;&gt;"",IF(AND(MONTH($N342) &lt;= 3, MONTH($O342) &gt;= 3), IF($R342 &lt;&gt; "", $H342/$R342, ""), ""),"")</f>
        <v/>
      </c>
      <c r="V342" s="10" t="str">
        <f>IF(Overall!$A344&lt;&gt;"",IF(AND(MONTH($N342) &lt;= 4, MONTH($O342) &gt;= 4), IF($R342 &lt;&gt; "", $H342/$R342, ""), ""),"")</f>
        <v/>
      </c>
      <c r="W342" s="10" t="str">
        <f>IF(Overall!$A344&lt;&gt;"",IF(AND(MONTH($N342) &lt;= 5, MONTH($O342) &gt;= 5), IF($R342 &lt;&gt; "", $H342/$R342, ""), ""),"")</f>
        <v/>
      </c>
      <c r="X342" s="10" t="str">
        <f>IF(Overall!$A344&lt;&gt;"",IF(AND(MONTH($N342) &lt;= 6, MONTH($O342) &gt;= 6), IF($R342 &lt;&gt; "", $H342/$R342, ""), ""),"")</f>
        <v/>
      </c>
      <c r="Y342" s="10" t="str">
        <f>IF(Overall!$A344&lt;&gt;"",IF(AND(MONTH($N342) &lt;= 7, MONTH($O342) &gt;= 7 ), IF($R342 &lt;&gt; "", $H342/$R342, ""), ""),"")</f>
        <v/>
      </c>
      <c r="Z342" s="10" t="str">
        <f>IF(Overall!$A344&lt;&gt;"",IF(AND(MONTH($N342) &lt;= 8, MONTH($O342) &gt;= 8), IF($R342 &lt;&gt; "", $H342/$R342, ""), ""),"")</f>
        <v/>
      </c>
      <c r="AA342" s="10">
        <f>IF(Overall!$A344&lt;&gt;"",IF(AND(MONTH($N342) &lt;= 9, MONTH($O342) &gt;= 9), IF($R342 &lt;&gt; "", $H342/$R342, ""), ""),"")</f>
        <v>200000</v>
      </c>
      <c r="AB342" s="10" t="str">
        <f>IF(Overall!$A344&lt;&gt;"",IF(AND(MONTH($N342) &lt;= 10, MONTH($O342) &gt;= 10), IF($R342 &lt;&gt; "", $H342/$R342, ""), ""),"")</f>
        <v/>
      </c>
      <c r="AC342" s="10" t="str">
        <f>IF(Overall!$A344&lt;&gt;"",IF(AND(MONTH($N342) &lt;= 11, MONTH($O342) &gt;= 11), IF($R342 &lt;&gt; "", $H342/$R342, ""), ""),"")</f>
        <v/>
      </c>
      <c r="AD342" s="10" t="str">
        <f>IF(Overall!$A344&lt;&gt;"",IF(AND(MONTH($N342) &lt;= 12, MONTH($O342) &gt;= 12), IF($R342 &lt;&gt; "", $H342/$R342, ""), ""),"")</f>
        <v/>
      </c>
      <c r="AF342" s="10" t="str">
        <f ca="1">IFERROR(IF(AND(NOW()&lt;= EOMONTH(DATE(YEAR($O342),1, 1), 0), Overall!$A344&lt;&gt;"", MONTH($N342) &lt;= 1, MONTH($O342) &gt;= 1), IF($R342 &lt;&gt; "", $H342/$R342, ""), ""), "")</f>
        <v/>
      </c>
      <c r="AG342" s="10" t="str">
        <f ca="1">IFERROR(IF(AND(NOW()&lt;= EOMONTH(DATE(YEAR($O342),2, 1), 0), Overall!$A344&lt;&gt;"", MONTH($N342) &lt;= 2, MONTH($O342) &gt;= 2), IF($R342 &lt;&gt; "", $H342/$R342, ""), ""), "")</f>
        <v/>
      </c>
      <c r="AH342" s="10" t="str">
        <f ca="1">IFERROR(IF(AND(NOW()&lt;= EOMONTH(DATE(YEAR($O342),3, 1), 0), Overall!$A344&lt;&gt;"", MONTH($N342) &lt;= 3, MONTH($O342) &gt;= 3), IF($R342 &lt;&gt; "", $H342/$R342, ""), ""), "")</f>
        <v/>
      </c>
      <c r="AI342" s="10" t="str">
        <f ca="1">IFERROR(IF(AND(NOW()&lt;= EOMONTH(DATE(YEAR($O342),4, 1), 0), Overall!$A344&lt;&gt;"", MONTH($N342) &lt;= 4, MONTH($O342) &gt;= 4), IF($R342 &lt;&gt; "", $H342/$R342, ""), ""), "")</f>
        <v/>
      </c>
      <c r="AJ342" s="10" t="str">
        <f ca="1">IFERROR(IF(AND(NOW()&lt;= EOMONTH(DATE(YEAR($O342),5, 1), 0), Overall!$A344&lt;&gt;"", MONTH($N342) &lt;= 5, MONTH($O342) &gt;= 5), IF($R342 &lt;&gt; "", $H342/$R342, ""), ""), "")</f>
        <v/>
      </c>
      <c r="AK342" s="10" t="str">
        <f ca="1">IFERROR(IF(AND(NOW()&lt;= EOMONTH(DATE(YEAR($O342),6, 1), 0), Overall!$A344&lt;&gt;"", MONTH($N342) &lt;= 6, MONTH($O342) &gt;= 6), IF($R342 &lt;&gt; "", $H342/$R342, ""), ""), "")</f>
        <v/>
      </c>
      <c r="AL342" s="10" t="str">
        <f ca="1">IFERROR(IF(AND(NOW()&lt;= EOMONTH(DATE(YEAR($O342),7, 1), 0), Overall!$A344&lt;&gt;"", MONTH($N342) &lt;= 7, MONTH($O342) &gt;= 7), IF($R342 &lt;&gt; "", $H342/$R342, ""), ""), "")</f>
        <v/>
      </c>
      <c r="AM342" s="10" t="str">
        <f ca="1">IFERROR(IF(AND(NOW()&lt;= EOMONTH(DATE(YEAR($O342),8, 1), 0), Overall!$A344&lt;&gt;"", MONTH($N342) &lt;= 8, MONTH($O342) &gt;= 8), IF($R342 &lt;&gt; "", $H342/$R342, ""), ""), "")</f>
        <v/>
      </c>
      <c r="AN342" s="10" t="str">
        <f ca="1">IFERROR(IF(AND(NOW()&lt;= EOMONTH(DATE(YEAR($O342),9, 1), 0), Overall!$A344&lt;&gt;"", MONTH($N342) &lt;= 9, MONTH($O342) &gt;= 9), IF($R342 &lt;&gt; "", $H342/$R342, ""), ""), "")</f>
        <v/>
      </c>
      <c r="AO342" s="10" t="str">
        <f ca="1">IFERROR(IF(AND(NOW()&lt;= EOMONTH(DATE(YEAR($O342),10, 1), 0), Overall!$A344&lt;&gt;"", MONTH($N342) &lt;= 10, MONTH($O342) &gt;= 10), IF($R342 &lt;&gt; "", $H342/$R342, ""), ""), "")</f>
        <v/>
      </c>
      <c r="AP342" s="10" t="str">
        <f ca="1">IFERROR(IF(AND(NOW()&lt;= EOMONTH(DATE(YEAR($O342),11, 1), 0), Overall!$A344&lt;&gt;"", MONTH($N342) &lt;=11, MONTH($O342) &gt;= 11), IF($R342 &lt;&gt; "", $H342/$R342, ""), ""), "")</f>
        <v/>
      </c>
      <c r="AQ342" s="10" t="str">
        <f ca="1">IFERROR(IF(AND(NOW()&lt;= EOMONTH(DATE(YEAR($O342),12, 1), 0), Overall!$A344&lt;&gt;"", MONTH($N342) &lt;= 12, MONTH($O342) &gt;= 12), IF($R342 &lt;&gt; "", $H342/$R342, ""), ""), "")</f>
        <v/>
      </c>
      <c r="AR342" s="16">
        <f t="shared" ca="1" si="11"/>
        <v>0</v>
      </c>
    </row>
    <row r="343" spans="1:44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6">
        <f>IF(Overall!F345&lt;&gt;"",VALUE(Overall!F345),"")</f>
        <v>200000</v>
      </c>
      <c r="I343" s="6">
        <f>IF(Overall!G345&lt;&gt;"",VALUE(Overall!G345),"")</f>
        <v>70</v>
      </c>
      <c r="J343" s="6">
        <f>IF(Overall!H345&lt;&gt;"",VALUE(Overall!H345),"")</f>
        <v>40</v>
      </c>
      <c r="K343" s="6">
        <f>IF(Overall!I345&lt;&gt;"",VALUE(Overall!I345),"")</f>
        <v>6.81</v>
      </c>
      <c r="L343" s="6">
        <f>IF(Overall!J345&lt;&gt;"",VALUE(Overall!J345),"")</f>
        <v>1</v>
      </c>
      <c r="M343" s="6">
        <f>IF(Overall!K345&lt;&gt;"",VALUE(Overall!K345),"")</f>
        <v>5.81</v>
      </c>
      <c r="N343" s="7">
        <f>IF(Overall!L345&lt;&gt;"",DATEVALUE(MID(Overall!L345, FIND(",", Overall!L345) + 2, FIND(" ", Overall!L345) - FIND(",", Overall!L345) - 1) &amp; " " &amp; MID(Overall!L345, FIND(" ", Overall!L345) + 1, FIND(",", Overall!L345, FIND(" ", Overall!L345)) - FIND(" ", Overall!L345) - 1) &amp; ", " &amp; MID(Overall!L345, FIND(",", Overall!L345, FIND(",",Overall!L345) + 1) + 2, LEN(Overall!L345))),"")</f>
        <v>44805</v>
      </c>
      <c r="O343" s="7">
        <f>IF(Overall!M345&lt;&gt;"",DATEVALUE(MID(Overall!M345, FIND(",", Overall!M345) + 2, FIND(" ", Overall!M345) - FIND(",", Overall!M345) - 1) &amp; " " &amp; MID(Overall!M345, FIND(" ", Overall!M345) + 1, FIND(",", Overall!M345, FIND(" ", Overall!M345)) - FIND(" ", Overall!M345) - 1) &amp; ", " &amp; MID(Overall!M345, FIND(",", Overall!M345, FIND(",",Overall!M345) + 1) + 2, LEN(Overall!M345))),"")</f>
        <v>44834</v>
      </c>
      <c r="P343" s="7">
        <f>IF(Overall!N345&lt;&gt;"",DATEVALUE(MID(Overall!N345, FIND(",", Overall!N345) + 2, FIND(" ", Overall!N345) - FIND(",", Overall!N345) - 1) &amp; " " &amp; MID(Overall!N345, FIND(" ", Overall!N345) + 1, FIND(",", Overall!N345, FIND(" ", Overall!N345)) - FIND(" ", Overall!N345) - 1) &amp; ", " &amp; MID(Overall!N345, FIND(",", Overall!N345, FIND(",",Overall!N345) + 1) + 2, LEN(Overall!N345))),"")</f>
        <v>44602</v>
      </c>
      <c r="Q343" s="7">
        <f>IF(Overall!O345&lt;&gt;"",DATEVALUE(MID(Overall!O345, FIND(",", Overall!O345) + 2, FIND(" ", Overall!O345) - FIND(",", Overall!O345) - 1) &amp; " " &amp; MID(Overall!O345, FIND(" ", Overall!O345) + 1, FIND(",", Overall!O345, FIND(" ", Overall!O345)) - FIND(" ", Overall!O345) - 1) &amp; ", " &amp; MID(Overall!O345, FIND(",", Overall!O345, FIND(",",Overall!O345) + 1) + 2, LEN(Overall!O345))),"")</f>
        <v>44575</v>
      </c>
      <c r="R343" s="5">
        <f t="shared" si="10"/>
        <v>1</v>
      </c>
      <c r="S343" s="10" t="str">
        <f>IF(Overall!$A345&lt;&gt;"",IF(AND(MONTH($N343) &lt;= 1, MONTH($O343) &gt;= 1), IF($R343 &lt;&gt; "", $H343/$R343, ""), ""),"")</f>
        <v/>
      </c>
      <c r="T343" s="10" t="str">
        <f>IF(Overall!$A345&lt;&gt;"",IF(AND(MONTH($N343) &lt;= 2, MONTH($O343) &gt;= 2), IF($R343 &lt;&gt; "", $H343/$R343, ""), ""),"")</f>
        <v/>
      </c>
      <c r="U343" s="10" t="str">
        <f>IF(Overall!$A345&lt;&gt;"",IF(AND(MONTH($N343) &lt;= 3, MONTH($O343) &gt;= 3), IF($R343 &lt;&gt; "", $H343/$R343, ""), ""),"")</f>
        <v/>
      </c>
      <c r="V343" s="10" t="str">
        <f>IF(Overall!$A345&lt;&gt;"",IF(AND(MONTH($N343) &lt;= 4, MONTH($O343) &gt;= 4), IF($R343 &lt;&gt; "", $H343/$R343, ""), ""),"")</f>
        <v/>
      </c>
      <c r="W343" s="10" t="str">
        <f>IF(Overall!$A345&lt;&gt;"",IF(AND(MONTH($N343) &lt;= 5, MONTH($O343) &gt;= 5), IF($R343 &lt;&gt; "", $H343/$R343, ""), ""),"")</f>
        <v/>
      </c>
      <c r="X343" s="10" t="str">
        <f>IF(Overall!$A345&lt;&gt;"",IF(AND(MONTH($N343) &lt;= 6, MONTH($O343) &gt;= 6), IF($R343 &lt;&gt; "", $H343/$R343, ""), ""),"")</f>
        <v/>
      </c>
      <c r="Y343" s="10" t="str">
        <f>IF(Overall!$A345&lt;&gt;"",IF(AND(MONTH($N343) &lt;= 7, MONTH($O343) &gt;= 7 ), IF($R343 &lt;&gt; "", $H343/$R343, ""), ""),"")</f>
        <v/>
      </c>
      <c r="Z343" s="10" t="str">
        <f>IF(Overall!$A345&lt;&gt;"",IF(AND(MONTH($N343) &lt;= 8, MONTH($O343) &gt;= 8), IF($R343 &lt;&gt; "", $H343/$R343, ""), ""),"")</f>
        <v/>
      </c>
      <c r="AA343" s="10">
        <f>IF(Overall!$A345&lt;&gt;"",IF(AND(MONTH($N343) &lt;= 9, MONTH($O343) &gt;= 9), IF($R343 &lt;&gt; "", $H343/$R343, ""), ""),"")</f>
        <v>200000</v>
      </c>
      <c r="AB343" s="10" t="str">
        <f>IF(Overall!$A345&lt;&gt;"",IF(AND(MONTH($N343) &lt;= 10, MONTH($O343) &gt;= 10), IF($R343 &lt;&gt; "", $H343/$R343, ""), ""),"")</f>
        <v/>
      </c>
      <c r="AC343" s="10" t="str">
        <f>IF(Overall!$A345&lt;&gt;"",IF(AND(MONTH($N343) &lt;= 11, MONTH($O343) &gt;= 11), IF($R343 &lt;&gt; "", $H343/$R343, ""), ""),"")</f>
        <v/>
      </c>
      <c r="AD343" s="10" t="str">
        <f>IF(Overall!$A345&lt;&gt;"",IF(AND(MONTH($N343) &lt;= 12, MONTH($O343) &gt;= 12), IF($R343 &lt;&gt; "", $H343/$R343, ""), ""),"")</f>
        <v/>
      </c>
      <c r="AF343" s="10" t="str">
        <f ca="1">IFERROR(IF(AND(NOW()&lt;= EOMONTH(DATE(YEAR($O343),1, 1), 0), Overall!$A345&lt;&gt;"", MONTH($N343) &lt;= 1, MONTH($O343) &gt;= 1), IF($R343 &lt;&gt; "", $H343/$R343, ""), ""), "")</f>
        <v/>
      </c>
      <c r="AG343" s="10" t="str">
        <f ca="1">IFERROR(IF(AND(NOW()&lt;= EOMONTH(DATE(YEAR($O343),2, 1), 0), Overall!$A345&lt;&gt;"", MONTH($N343) &lt;= 2, MONTH($O343) &gt;= 2), IF($R343 &lt;&gt; "", $H343/$R343, ""), ""), "")</f>
        <v/>
      </c>
      <c r="AH343" s="10" t="str">
        <f ca="1">IFERROR(IF(AND(NOW()&lt;= EOMONTH(DATE(YEAR($O343),3, 1), 0), Overall!$A345&lt;&gt;"", MONTH($N343) &lt;= 3, MONTH($O343) &gt;= 3), IF($R343 &lt;&gt; "", $H343/$R343, ""), ""), "")</f>
        <v/>
      </c>
      <c r="AI343" s="10" t="str">
        <f ca="1">IFERROR(IF(AND(NOW()&lt;= EOMONTH(DATE(YEAR($O343),4, 1), 0), Overall!$A345&lt;&gt;"", MONTH($N343) &lt;= 4, MONTH($O343) &gt;= 4), IF($R343 &lt;&gt; "", $H343/$R343, ""), ""), "")</f>
        <v/>
      </c>
      <c r="AJ343" s="10" t="str">
        <f ca="1">IFERROR(IF(AND(NOW()&lt;= EOMONTH(DATE(YEAR($O343),5, 1), 0), Overall!$A345&lt;&gt;"", MONTH($N343) &lt;= 5, MONTH($O343) &gt;= 5), IF($R343 &lt;&gt; "", $H343/$R343, ""), ""), "")</f>
        <v/>
      </c>
      <c r="AK343" s="10" t="str">
        <f ca="1">IFERROR(IF(AND(NOW()&lt;= EOMONTH(DATE(YEAR($O343),6, 1), 0), Overall!$A345&lt;&gt;"", MONTH($N343) &lt;= 6, MONTH($O343) &gt;= 6), IF($R343 &lt;&gt; "", $H343/$R343, ""), ""), "")</f>
        <v/>
      </c>
      <c r="AL343" s="10" t="str">
        <f ca="1">IFERROR(IF(AND(NOW()&lt;= EOMONTH(DATE(YEAR($O343),7, 1), 0), Overall!$A345&lt;&gt;"", MONTH($N343) &lt;= 7, MONTH($O343) &gt;= 7), IF($R343 &lt;&gt; "", $H343/$R343, ""), ""), "")</f>
        <v/>
      </c>
      <c r="AM343" s="10" t="str">
        <f ca="1">IFERROR(IF(AND(NOW()&lt;= EOMONTH(DATE(YEAR($O343),8, 1), 0), Overall!$A345&lt;&gt;"", MONTH($N343) &lt;= 8, MONTH($O343) &gt;= 8), IF($R343 &lt;&gt; "", $H343/$R343, ""), ""), "")</f>
        <v/>
      </c>
      <c r="AN343" s="10" t="str">
        <f ca="1">IFERROR(IF(AND(NOW()&lt;= EOMONTH(DATE(YEAR($O343),9, 1), 0), Overall!$A345&lt;&gt;"", MONTH($N343) &lt;= 9, MONTH($O343) &gt;= 9), IF($R343 &lt;&gt; "", $H343/$R343, ""), ""), "")</f>
        <v/>
      </c>
      <c r="AO343" s="10" t="str">
        <f ca="1">IFERROR(IF(AND(NOW()&lt;= EOMONTH(DATE(YEAR($O343),10, 1), 0), Overall!$A345&lt;&gt;"", MONTH($N343) &lt;= 10, MONTH($O343) &gt;= 10), IF($R343 &lt;&gt; "", $H343/$R343, ""), ""), "")</f>
        <v/>
      </c>
      <c r="AP343" s="10" t="str">
        <f ca="1">IFERROR(IF(AND(NOW()&lt;= EOMONTH(DATE(YEAR($O343),11, 1), 0), Overall!$A345&lt;&gt;"", MONTH($N343) &lt;=11, MONTH($O343) &gt;= 11), IF($R343 &lt;&gt; "", $H343/$R343, ""), ""), "")</f>
        <v/>
      </c>
      <c r="AQ343" s="10" t="str">
        <f ca="1">IFERROR(IF(AND(NOW()&lt;= EOMONTH(DATE(YEAR($O343),12, 1), 0), Overall!$A345&lt;&gt;"", MONTH($N343) &lt;= 12, MONTH($O343) &gt;= 12), IF($R343 &lt;&gt; "", $H343/$R343, ""), ""), "")</f>
        <v/>
      </c>
      <c r="AR343" s="16">
        <f t="shared" ca="1" si="11"/>
        <v>0</v>
      </c>
    </row>
    <row r="344" spans="1:44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6">
        <f>IF(Overall!F346&lt;&gt;"",VALUE(Overall!F346),"")</f>
        <v>200000</v>
      </c>
      <c r="I344" s="6">
        <f>IF(Overall!G346&lt;&gt;"",VALUE(Overall!G346),"")</f>
        <v>63</v>
      </c>
      <c r="J344" s="6">
        <f>IF(Overall!H346&lt;&gt;"",VALUE(Overall!H346),"")</f>
        <v>38</v>
      </c>
      <c r="K344" s="6">
        <f>IF(Overall!I346&lt;&gt;"",VALUE(Overall!I346),"")</f>
        <v>4.32</v>
      </c>
      <c r="L344" s="6">
        <f>IF(Overall!J346&lt;&gt;"",VALUE(Overall!J346),"")</f>
        <v>0.4</v>
      </c>
      <c r="M344" s="6">
        <f>IF(Overall!K346&lt;&gt;"",VALUE(Overall!K346),"")</f>
        <v>3.92</v>
      </c>
      <c r="N344" s="7">
        <f>IF(Overall!L346&lt;&gt;"",DATEVALUE(MID(Overall!L346, FIND(",", Overall!L346) + 2, FIND(" ", Overall!L346) - FIND(",", Overall!L346) - 1) &amp; " " &amp; MID(Overall!L346, FIND(" ", Overall!L346) + 1, FIND(",", Overall!L346, FIND(" ", Overall!L346)) - FIND(" ", Overall!L346) - 1) &amp; ", " &amp; MID(Overall!L346, FIND(",", Overall!L346, FIND(",",Overall!L346) + 1) + 2, LEN(Overall!L346))),"")</f>
        <v>44805</v>
      </c>
      <c r="O344" s="7">
        <f>IF(Overall!M346&lt;&gt;"",DATEVALUE(MID(Overall!M346, FIND(",", Overall!M346) + 2, FIND(" ", Overall!M346) - FIND(",", Overall!M346) - 1) &amp; " " &amp; MID(Overall!M346, FIND(" ", Overall!M346) + 1, FIND(",", Overall!M346, FIND(" ", Overall!M346)) - FIND(" ", Overall!M346) - 1) &amp; ", " &amp; MID(Overall!M346, FIND(",", Overall!M346, FIND(",",Overall!M346) + 1) + 2, LEN(Overall!M346))),"")</f>
        <v>44834</v>
      </c>
      <c r="P344" s="7">
        <f>IF(Overall!N346&lt;&gt;"",DATEVALUE(MID(Overall!N346, FIND(",", Overall!N346) + 2, FIND(" ", Overall!N346) - FIND(",", Overall!N346) - 1) &amp; " " &amp; MID(Overall!N346, FIND(" ", Overall!N346) + 1, FIND(",", Overall!N346, FIND(" ", Overall!N346)) - FIND(" ", Overall!N346) - 1) &amp; ", " &amp; MID(Overall!N346, FIND(",", Overall!N346, FIND(",",Overall!N346) + 1) + 2, LEN(Overall!N346))),"")</f>
        <v>44602</v>
      </c>
      <c r="Q344" s="7">
        <f>IF(Overall!O346&lt;&gt;"",DATEVALUE(MID(Overall!O346, FIND(",", Overall!O346) + 2, FIND(" ", Overall!O346) - FIND(",", Overall!O346) - 1) &amp; " " &amp; MID(Overall!O346, FIND(" ", Overall!O346) + 1, FIND(",", Overall!O346, FIND(" ", Overall!O346)) - FIND(" ", Overall!O346) - 1) &amp; ", " &amp; MID(Overall!O346, FIND(",", Overall!O346, FIND(",",Overall!O346) + 1) + 2, LEN(Overall!O346))),"")</f>
        <v>44575</v>
      </c>
      <c r="R344" s="5">
        <f t="shared" si="10"/>
        <v>1</v>
      </c>
      <c r="S344" s="10" t="str">
        <f>IF(Overall!$A346&lt;&gt;"",IF(AND(MONTH($N344) &lt;= 1, MONTH($O344) &gt;= 1), IF($R344 &lt;&gt; "", $H344/$R344, ""), ""),"")</f>
        <v/>
      </c>
      <c r="T344" s="10" t="str">
        <f>IF(Overall!$A346&lt;&gt;"",IF(AND(MONTH($N344) &lt;= 2, MONTH($O344) &gt;= 2), IF($R344 &lt;&gt; "", $H344/$R344, ""), ""),"")</f>
        <v/>
      </c>
      <c r="U344" s="10" t="str">
        <f>IF(Overall!$A346&lt;&gt;"",IF(AND(MONTH($N344) &lt;= 3, MONTH($O344) &gt;= 3), IF($R344 &lt;&gt; "", $H344/$R344, ""), ""),"")</f>
        <v/>
      </c>
      <c r="V344" s="10" t="str">
        <f>IF(Overall!$A346&lt;&gt;"",IF(AND(MONTH($N344) &lt;= 4, MONTH($O344) &gt;= 4), IF($R344 &lt;&gt; "", $H344/$R344, ""), ""),"")</f>
        <v/>
      </c>
      <c r="W344" s="10" t="str">
        <f>IF(Overall!$A346&lt;&gt;"",IF(AND(MONTH($N344) &lt;= 5, MONTH($O344) &gt;= 5), IF($R344 &lt;&gt; "", $H344/$R344, ""), ""),"")</f>
        <v/>
      </c>
      <c r="X344" s="10" t="str">
        <f>IF(Overall!$A346&lt;&gt;"",IF(AND(MONTH($N344) &lt;= 6, MONTH($O344) &gt;= 6), IF($R344 &lt;&gt; "", $H344/$R344, ""), ""),"")</f>
        <v/>
      </c>
      <c r="Y344" s="10" t="str">
        <f>IF(Overall!$A346&lt;&gt;"",IF(AND(MONTH($N344) &lt;= 7, MONTH($O344) &gt;= 7 ), IF($R344 &lt;&gt; "", $H344/$R344, ""), ""),"")</f>
        <v/>
      </c>
      <c r="Z344" s="10" t="str">
        <f>IF(Overall!$A346&lt;&gt;"",IF(AND(MONTH($N344) &lt;= 8, MONTH($O344) &gt;= 8), IF($R344 &lt;&gt; "", $H344/$R344, ""), ""),"")</f>
        <v/>
      </c>
      <c r="AA344" s="10">
        <f>IF(Overall!$A346&lt;&gt;"",IF(AND(MONTH($N344) &lt;= 9, MONTH($O344) &gt;= 9), IF($R344 &lt;&gt; "", $H344/$R344, ""), ""),"")</f>
        <v>200000</v>
      </c>
      <c r="AB344" s="10" t="str">
        <f>IF(Overall!$A346&lt;&gt;"",IF(AND(MONTH($N344) &lt;= 10, MONTH($O344) &gt;= 10), IF($R344 &lt;&gt; "", $H344/$R344, ""), ""),"")</f>
        <v/>
      </c>
      <c r="AC344" s="10" t="str">
        <f>IF(Overall!$A346&lt;&gt;"",IF(AND(MONTH($N344) &lt;= 11, MONTH($O344) &gt;= 11), IF($R344 &lt;&gt; "", $H344/$R344, ""), ""),"")</f>
        <v/>
      </c>
      <c r="AD344" s="10" t="str">
        <f>IF(Overall!$A346&lt;&gt;"",IF(AND(MONTH($N344) &lt;= 12, MONTH($O344) &gt;= 12), IF($R344 &lt;&gt; "", $H344/$R344, ""), ""),"")</f>
        <v/>
      </c>
      <c r="AF344" s="10" t="str">
        <f ca="1">IFERROR(IF(AND(NOW()&lt;= EOMONTH(DATE(YEAR($O344),1, 1), 0), Overall!$A346&lt;&gt;"", MONTH($N344) &lt;= 1, MONTH($O344) &gt;= 1), IF($R344 &lt;&gt; "", $H344/$R344, ""), ""), "")</f>
        <v/>
      </c>
      <c r="AG344" s="10" t="str">
        <f ca="1">IFERROR(IF(AND(NOW()&lt;= EOMONTH(DATE(YEAR($O344),2, 1), 0), Overall!$A346&lt;&gt;"", MONTH($N344) &lt;= 2, MONTH($O344) &gt;= 2), IF($R344 &lt;&gt; "", $H344/$R344, ""), ""), "")</f>
        <v/>
      </c>
      <c r="AH344" s="10" t="str">
        <f ca="1">IFERROR(IF(AND(NOW()&lt;= EOMONTH(DATE(YEAR($O344),3, 1), 0), Overall!$A346&lt;&gt;"", MONTH($N344) &lt;= 3, MONTH($O344) &gt;= 3), IF($R344 &lt;&gt; "", $H344/$R344, ""), ""), "")</f>
        <v/>
      </c>
      <c r="AI344" s="10" t="str">
        <f ca="1">IFERROR(IF(AND(NOW()&lt;= EOMONTH(DATE(YEAR($O344),4, 1), 0), Overall!$A346&lt;&gt;"", MONTH($N344) &lt;= 4, MONTH($O344) &gt;= 4), IF($R344 &lt;&gt; "", $H344/$R344, ""), ""), "")</f>
        <v/>
      </c>
      <c r="AJ344" s="10" t="str">
        <f ca="1">IFERROR(IF(AND(NOW()&lt;= EOMONTH(DATE(YEAR($O344),5, 1), 0), Overall!$A346&lt;&gt;"", MONTH($N344) &lt;= 5, MONTH($O344) &gt;= 5), IF($R344 &lt;&gt; "", $H344/$R344, ""), ""), "")</f>
        <v/>
      </c>
      <c r="AK344" s="10" t="str">
        <f ca="1">IFERROR(IF(AND(NOW()&lt;= EOMONTH(DATE(YEAR($O344),6, 1), 0), Overall!$A346&lt;&gt;"", MONTH($N344) &lt;= 6, MONTH($O344) &gt;= 6), IF($R344 &lt;&gt; "", $H344/$R344, ""), ""), "")</f>
        <v/>
      </c>
      <c r="AL344" s="10" t="str">
        <f ca="1">IFERROR(IF(AND(NOW()&lt;= EOMONTH(DATE(YEAR($O344),7, 1), 0), Overall!$A346&lt;&gt;"", MONTH($N344) &lt;= 7, MONTH($O344) &gt;= 7), IF($R344 &lt;&gt; "", $H344/$R344, ""), ""), "")</f>
        <v/>
      </c>
      <c r="AM344" s="10" t="str">
        <f ca="1">IFERROR(IF(AND(NOW()&lt;= EOMONTH(DATE(YEAR($O344),8, 1), 0), Overall!$A346&lt;&gt;"", MONTH($N344) &lt;= 8, MONTH($O344) &gt;= 8), IF($R344 &lt;&gt; "", $H344/$R344, ""), ""), "")</f>
        <v/>
      </c>
      <c r="AN344" s="10" t="str">
        <f ca="1">IFERROR(IF(AND(NOW()&lt;= EOMONTH(DATE(YEAR($O344),9, 1), 0), Overall!$A346&lt;&gt;"", MONTH($N344) &lt;= 9, MONTH($O344) &gt;= 9), IF($R344 &lt;&gt; "", $H344/$R344, ""), ""), "")</f>
        <v/>
      </c>
      <c r="AO344" s="10" t="str">
        <f ca="1">IFERROR(IF(AND(NOW()&lt;= EOMONTH(DATE(YEAR($O344),10, 1), 0), Overall!$A346&lt;&gt;"", MONTH($N344) &lt;= 10, MONTH($O344) &gt;= 10), IF($R344 &lt;&gt; "", $H344/$R344, ""), ""), "")</f>
        <v/>
      </c>
      <c r="AP344" s="10" t="str">
        <f ca="1">IFERROR(IF(AND(NOW()&lt;= EOMONTH(DATE(YEAR($O344),11, 1), 0), Overall!$A346&lt;&gt;"", MONTH($N344) &lt;=11, MONTH($O344) &gt;= 11), IF($R344 &lt;&gt; "", $H344/$R344, ""), ""), "")</f>
        <v/>
      </c>
      <c r="AQ344" s="10" t="str">
        <f ca="1">IFERROR(IF(AND(NOW()&lt;= EOMONTH(DATE(YEAR($O344),12, 1), 0), Overall!$A346&lt;&gt;"", MONTH($N344) &lt;= 12, MONTH($O344) &gt;= 12), IF($R344 &lt;&gt; "", $H344/$R344, ""), ""), "")</f>
        <v/>
      </c>
      <c r="AR344" s="16">
        <f t="shared" ca="1" si="11"/>
        <v>0</v>
      </c>
    </row>
    <row r="345" spans="1:44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6">
        <f>IF(Overall!F347&lt;&gt;"",VALUE(Overall!F347),"")</f>
        <v>200000</v>
      </c>
      <c r="I345" s="6">
        <f>IF(Overall!G347&lt;&gt;"",VALUE(Overall!G347),"")</f>
        <v>63</v>
      </c>
      <c r="J345" s="6">
        <f>IF(Overall!H347&lt;&gt;"",VALUE(Overall!H347),"")</f>
        <v>38</v>
      </c>
      <c r="K345" s="6">
        <f>IF(Overall!I347&lt;&gt;"",VALUE(Overall!I347),"")</f>
        <v>4.3600000000000003</v>
      </c>
      <c r="L345" s="6">
        <f>IF(Overall!J347&lt;&gt;"",VALUE(Overall!J347),"")</f>
        <v>0.5</v>
      </c>
      <c r="M345" s="6">
        <f>IF(Overall!K347&lt;&gt;"",VALUE(Overall!K347),"")</f>
        <v>3.86</v>
      </c>
      <c r="N345" s="7">
        <f>IF(Overall!L347&lt;&gt;"",DATEVALUE(MID(Overall!L347, FIND(",", Overall!L347) + 2, FIND(" ", Overall!L347) - FIND(",", Overall!L347) - 1) &amp; " " &amp; MID(Overall!L347, FIND(" ", Overall!L347) + 1, FIND(",", Overall!L347, FIND(" ", Overall!L347)) - FIND(" ", Overall!L347) - 1) &amp; ", " &amp; MID(Overall!L347, FIND(",", Overall!L347, FIND(",",Overall!L347) + 1) + 2, LEN(Overall!L347))),"")</f>
        <v>44805</v>
      </c>
      <c r="O345" s="7">
        <f>IF(Overall!M347&lt;&gt;"",DATEVALUE(MID(Overall!M347, FIND(",", Overall!M347) + 2, FIND(" ", Overall!M347) - FIND(",", Overall!M347) - 1) &amp; " " &amp; MID(Overall!M347, FIND(" ", Overall!M347) + 1, FIND(",", Overall!M347, FIND(" ", Overall!M347)) - FIND(" ", Overall!M347) - 1) &amp; ", " &amp; MID(Overall!M347, FIND(",", Overall!M347, FIND(",",Overall!M347) + 1) + 2, LEN(Overall!M347))),"")</f>
        <v>44834</v>
      </c>
      <c r="P345" s="7">
        <f>IF(Overall!N347&lt;&gt;"",DATEVALUE(MID(Overall!N347, FIND(",", Overall!N347) + 2, FIND(" ", Overall!N347) - FIND(",", Overall!N347) - 1) &amp; " " &amp; MID(Overall!N347, FIND(" ", Overall!N347) + 1, FIND(",", Overall!N347, FIND(" ", Overall!N347)) - FIND(" ", Overall!N347) - 1) &amp; ", " &amp; MID(Overall!N347, FIND(",", Overall!N347, FIND(",",Overall!N347) + 1) + 2, LEN(Overall!N347))),"")</f>
        <v>44602</v>
      </c>
      <c r="Q345" s="7">
        <f>IF(Overall!O347&lt;&gt;"",DATEVALUE(MID(Overall!O347, FIND(",", Overall!O347) + 2, FIND(" ", Overall!O347) - FIND(",", Overall!O347) - 1) &amp; " " &amp; MID(Overall!O347, FIND(" ", Overall!O347) + 1, FIND(",", Overall!O347, FIND(" ", Overall!O347)) - FIND(" ", Overall!O347) - 1) &amp; ", " &amp; MID(Overall!O347, FIND(",", Overall!O347, FIND(",",Overall!O347) + 1) + 2, LEN(Overall!O347))),"")</f>
        <v>44575</v>
      </c>
      <c r="R345" s="5">
        <f t="shared" si="10"/>
        <v>1</v>
      </c>
      <c r="S345" s="10" t="str">
        <f>IF(Overall!$A347&lt;&gt;"",IF(AND(MONTH($N345) &lt;= 1, MONTH($O345) &gt;= 1), IF($R345 &lt;&gt; "", $H345/$R345, ""), ""),"")</f>
        <v/>
      </c>
      <c r="T345" s="10" t="str">
        <f>IF(Overall!$A347&lt;&gt;"",IF(AND(MONTH($N345) &lt;= 2, MONTH($O345) &gt;= 2), IF($R345 &lt;&gt; "", $H345/$R345, ""), ""),"")</f>
        <v/>
      </c>
      <c r="U345" s="10" t="str">
        <f>IF(Overall!$A347&lt;&gt;"",IF(AND(MONTH($N345) &lt;= 3, MONTH($O345) &gt;= 3), IF($R345 &lt;&gt; "", $H345/$R345, ""), ""),"")</f>
        <v/>
      </c>
      <c r="V345" s="10" t="str">
        <f>IF(Overall!$A347&lt;&gt;"",IF(AND(MONTH($N345) &lt;= 4, MONTH($O345) &gt;= 4), IF($R345 &lt;&gt; "", $H345/$R345, ""), ""),"")</f>
        <v/>
      </c>
      <c r="W345" s="10" t="str">
        <f>IF(Overall!$A347&lt;&gt;"",IF(AND(MONTH($N345) &lt;= 5, MONTH($O345) &gt;= 5), IF($R345 &lt;&gt; "", $H345/$R345, ""), ""),"")</f>
        <v/>
      </c>
      <c r="X345" s="10" t="str">
        <f>IF(Overall!$A347&lt;&gt;"",IF(AND(MONTH($N345) &lt;= 6, MONTH($O345) &gt;= 6), IF($R345 &lt;&gt; "", $H345/$R345, ""), ""),"")</f>
        <v/>
      </c>
      <c r="Y345" s="10" t="str">
        <f>IF(Overall!$A347&lt;&gt;"",IF(AND(MONTH($N345) &lt;= 7, MONTH($O345) &gt;= 7 ), IF($R345 &lt;&gt; "", $H345/$R345, ""), ""),"")</f>
        <v/>
      </c>
      <c r="Z345" s="10" t="str">
        <f>IF(Overall!$A347&lt;&gt;"",IF(AND(MONTH($N345) &lt;= 8, MONTH($O345) &gt;= 8), IF($R345 &lt;&gt; "", $H345/$R345, ""), ""),"")</f>
        <v/>
      </c>
      <c r="AA345" s="10">
        <f>IF(Overall!$A347&lt;&gt;"",IF(AND(MONTH($N345) &lt;= 9, MONTH($O345) &gt;= 9), IF($R345 &lt;&gt; "", $H345/$R345, ""), ""),"")</f>
        <v>200000</v>
      </c>
      <c r="AB345" s="10" t="str">
        <f>IF(Overall!$A347&lt;&gt;"",IF(AND(MONTH($N345) &lt;= 10, MONTH($O345) &gt;= 10), IF($R345 &lt;&gt; "", $H345/$R345, ""), ""),"")</f>
        <v/>
      </c>
      <c r="AC345" s="10" t="str">
        <f>IF(Overall!$A347&lt;&gt;"",IF(AND(MONTH($N345) &lt;= 11, MONTH($O345) &gt;= 11), IF($R345 &lt;&gt; "", $H345/$R345, ""), ""),"")</f>
        <v/>
      </c>
      <c r="AD345" s="10" t="str">
        <f>IF(Overall!$A347&lt;&gt;"",IF(AND(MONTH($N345) &lt;= 12, MONTH($O345) &gt;= 12), IF($R345 &lt;&gt; "", $H345/$R345, ""), ""),"")</f>
        <v/>
      </c>
      <c r="AF345" s="10" t="str">
        <f ca="1">IFERROR(IF(AND(NOW()&lt;= EOMONTH(DATE(YEAR($O345),1, 1), 0), Overall!$A347&lt;&gt;"", MONTH($N345) &lt;= 1, MONTH($O345) &gt;= 1), IF($R345 &lt;&gt; "", $H345/$R345, ""), ""), "")</f>
        <v/>
      </c>
      <c r="AG345" s="10" t="str">
        <f ca="1">IFERROR(IF(AND(NOW()&lt;= EOMONTH(DATE(YEAR($O345),2, 1), 0), Overall!$A347&lt;&gt;"", MONTH($N345) &lt;= 2, MONTH($O345) &gt;= 2), IF($R345 &lt;&gt; "", $H345/$R345, ""), ""), "")</f>
        <v/>
      </c>
      <c r="AH345" s="10" t="str">
        <f ca="1">IFERROR(IF(AND(NOW()&lt;= EOMONTH(DATE(YEAR($O345),3, 1), 0), Overall!$A347&lt;&gt;"", MONTH($N345) &lt;= 3, MONTH($O345) &gt;= 3), IF($R345 &lt;&gt; "", $H345/$R345, ""), ""), "")</f>
        <v/>
      </c>
      <c r="AI345" s="10" t="str">
        <f ca="1">IFERROR(IF(AND(NOW()&lt;= EOMONTH(DATE(YEAR($O345),4, 1), 0), Overall!$A347&lt;&gt;"", MONTH($N345) &lt;= 4, MONTH($O345) &gt;= 4), IF($R345 &lt;&gt; "", $H345/$R345, ""), ""), "")</f>
        <v/>
      </c>
      <c r="AJ345" s="10" t="str">
        <f ca="1">IFERROR(IF(AND(NOW()&lt;= EOMONTH(DATE(YEAR($O345),5, 1), 0), Overall!$A347&lt;&gt;"", MONTH($N345) &lt;= 5, MONTH($O345) &gt;= 5), IF($R345 &lt;&gt; "", $H345/$R345, ""), ""), "")</f>
        <v/>
      </c>
      <c r="AK345" s="10" t="str">
        <f ca="1">IFERROR(IF(AND(NOW()&lt;= EOMONTH(DATE(YEAR($O345),6, 1), 0), Overall!$A347&lt;&gt;"", MONTH($N345) &lt;= 6, MONTH($O345) &gt;= 6), IF($R345 &lt;&gt; "", $H345/$R345, ""), ""), "")</f>
        <v/>
      </c>
      <c r="AL345" s="10" t="str">
        <f ca="1">IFERROR(IF(AND(NOW()&lt;= EOMONTH(DATE(YEAR($O345),7, 1), 0), Overall!$A347&lt;&gt;"", MONTH($N345) &lt;= 7, MONTH($O345) &gt;= 7), IF($R345 &lt;&gt; "", $H345/$R345, ""), ""), "")</f>
        <v/>
      </c>
      <c r="AM345" s="10" t="str">
        <f ca="1">IFERROR(IF(AND(NOW()&lt;= EOMONTH(DATE(YEAR($O345),8, 1), 0), Overall!$A347&lt;&gt;"", MONTH($N345) &lt;= 8, MONTH($O345) &gt;= 8), IF($R345 &lt;&gt; "", $H345/$R345, ""), ""), "")</f>
        <v/>
      </c>
      <c r="AN345" s="10" t="str">
        <f ca="1">IFERROR(IF(AND(NOW()&lt;= EOMONTH(DATE(YEAR($O345),9, 1), 0), Overall!$A347&lt;&gt;"", MONTH($N345) &lt;= 9, MONTH($O345) &gt;= 9), IF($R345 &lt;&gt; "", $H345/$R345, ""), ""), "")</f>
        <v/>
      </c>
      <c r="AO345" s="10" t="str">
        <f ca="1">IFERROR(IF(AND(NOW()&lt;= EOMONTH(DATE(YEAR($O345),10, 1), 0), Overall!$A347&lt;&gt;"", MONTH($N345) &lt;= 10, MONTH($O345) &gt;= 10), IF($R345 &lt;&gt; "", $H345/$R345, ""), ""), "")</f>
        <v/>
      </c>
      <c r="AP345" s="10" t="str">
        <f ca="1">IFERROR(IF(AND(NOW()&lt;= EOMONTH(DATE(YEAR($O345),11, 1), 0), Overall!$A347&lt;&gt;"", MONTH($N345) &lt;=11, MONTH($O345) &gt;= 11), IF($R345 &lt;&gt; "", $H345/$R345, ""), ""), "")</f>
        <v/>
      </c>
      <c r="AQ345" s="10" t="str">
        <f ca="1">IFERROR(IF(AND(NOW()&lt;= EOMONTH(DATE(YEAR($O345),12, 1), 0), Overall!$A347&lt;&gt;"", MONTH($N345) &lt;= 12, MONTH($O345) &gt;= 12), IF($R345 &lt;&gt; "", $H345/$R345, ""), ""), "")</f>
        <v/>
      </c>
      <c r="AR345" s="16">
        <f t="shared" ca="1" si="11"/>
        <v>0</v>
      </c>
    </row>
    <row r="346" spans="1:44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6">
        <f>IF(Overall!F348&lt;&gt;"",VALUE(Overall!F348),"")</f>
        <v>100000</v>
      </c>
      <c r="I346" s="6">
        <f>IF(Overall!G348&lt;&gt;"",VALUE(Overall!G348),"")</f>
        <v>65</v>
      </c>
      <c r="J346" s="6">
        <f>IF(Overall!H348&lt;&gt;"",VALUE(Overall!H348),"")</f>
        <v>40</v>
      </c>
      <c r="K346" s="6">
        <f>IF(Overall!I348&lt;&gt;"",VALUE(Overall!I348),"")</f>
        <v>4.9000000000000004</v>
      </c>
      <c r="L346" s="6">
        <f>IF(Overall!J348&lt;&gt;"",VALUE(Overall!J348),"")</f>
        <v>0.69</v>
      </c>
      <c r="M346" s="6">
        <f>IF(Overall!K348&lt;&gt;"",VALUE(Overall!K348),"")</f>
        <v>4.21</v>
      </c>
      <c r="N346" s="7">
        <f>IF(Overall!L348&lt;&gt;"",DATEVALUE(MID(Overall!L348, FIND(",", Overall!L348) + 2, FIND(" ", Overall!L348) - FIND(",", Overall!L348) - 1) &amp; " " &amp; MID(Overall!L348, FIND(" ", Overall!L348) + 1, FIND(",", Overall!L348, FIND(" ", Overall!L348)) - FIND(" ", Overall!L348) - 1) &amp; ", " &amp; MID(Overall!L348, FIND(",", Overall!L348, FIND(",",Overall!L348) + 1) + 2, LEN(Overall!L348))),"")</f>
        <v>44805</v>
      </c>
      <c r="O346" s="7">
        <f>IF(Overall!M348&lt;&gt;"",DATEVALUE(MID(Overall!M348, FIND(",", Overall!M348) + 2, FIND(" ", Overall!M348) - FIND(",", Overall!M348) - 1) &amp; " " &amp; MID(Overall!M348, FIND(" ", Overall!M348) + 1, FIND(",", Overall!M348, FIND(" ", Overall!M348)) - FIND(" ", Overall!M348) - 1) &amp; ", " &amp; MID(Overall!M348, FIND(",", Overall!M348, FIND(",",Overall!M348) + 1) + 2, LEN(Overall!M348))),"")</f>
        <v>44834</v>
      </c>
      <c r="P346" s="7">
        <f>IF(Overall!N348&lt;&gt;"",DATEVALUE(MID(Overall!N348, FIND(",", Overall!N348) + 2, FIND(" ", Overall!N348) - FIND(",", Overall!N348) - 1) &amp; " " &amp; MID(Overall!N348, FIND(" ", Overall!N348) + 1, FIND(",", Overall!N348, FIND(" ", Overall!N348)) - FIND(" ", Overall!N348) - 1) &amp; ", " &amp; MID(Overall!N348, FIND(",", Overall!N348, FIND(",",Overall!N348) + 1) + 2, LEN(Overall!N348))),"")</f>
        <v>44602</v>
      </c>
      <c r="Q346" s="7">
        <f>IF(Overall!O348&lt;&gt;"",DATEVALUE(MID(Overall!O348, FIND(",", Overall!O348) + 2, FIND(" ", Overall!O348) - FIND(",", Overall!O348) - 1) &amp; " " &amp; MID(Overall!O348, FIND(" ", Overall!O348) + 1, FIND(",", Overall!O348, FIND(" ", Overall!O348)) - FIND(" ", Overall!O348) - 1) &amp; ", " &amp; MID(Overall!O348, FIND(",", Overall!O348, FIND(",",Overall!O348) + 1) + 2, LEN(Overall!O348))),"")</f>
        <v>44575</v>
      </c>
      <c r="R346" s="5">
        <f t="shared" si="10"/>
        <v>1</v>
      </c>
      <c r="S346" s="10" t="str">
        <f>IF(Overall!$A348&lt;&gt;"",IF(AND(MONTH($N346) &lt;= 1, MONTH($O346) &gt;= 1), IF($R346 &lt;&gt; "", $H346/$R346, ""), ""),"")</f>
        <v/>
      </c>
      <c r="T346" s="10" t="str">
        <f>IF(Overall!$A348&lt;&gt;"",IF(AND(MONTH($N346) &lt;= 2, MONTH($O346) &gt;= 2), IF($R346 &lt;&gt; "", $H346/$R346, ""), ""),"")</f>
        <v/>
      </c>
      <c r="U346" s="10" t="str">
        <f>IF(Overall!$A348&lt;&gt;"",IF(AND(MONTH($N346) &lt;= 3, MONTH($O346) &gt;= 3), IF($R346 &lt;&gt; "", $H346/$R346, ""), ""),"")</f>
        <v/>
      </c>
      <c r="V346" s="10" t="str">
        <f>IF(Overall!$A348&lt;&gt;"",IF(AND(MONTH($N346) &lt;= 4, MONTH($O346) &gt;= 4), IF($R346 &lt;&gt; "", $H346/$R346, ""), ""),"")</f>
        <v/>
      </c>
      <c r="W346" s="10" t="str">
        <f>IF(Overall!$A348&lt;&gt;"",IF(AND(MONTH($N346) &lt;= 5, MONTH($O346) &gt;= 5), IF($R346 &lt;&gt; "", $H346/$R346, ""), ""),"")</f>
        <v/>
      </c>
      <c r="X346" s="10" t="str">
        <f>IF(Overall!$A348&lt;&gt;"",IF(AND(MONTH($N346) &lt;= 6, MONTH($O346) &gt;= 6), IF($R346 &lt;&gt; "", $H346/$R346, ""), ""),"")</f>
        <v/>
      </c>
      <c r="Y346" s="10" t="str">
        <f>IF(Overall!$A348&lt;&gt;"",IF(AND(MONTH($N346) &lt;= 7, MONTH($O346) &gt;= 7 ), IF($R346 &lt;&gt; "", $H346/$R346, ""), ""),"")</f>
        <v/>
      </c>
      <c r="Z346" s="10" t="str">
        <f>IF(Overall!$A348&lt;&gt;"",IF(AND(MONTH($N346) &lt;= 8, MONTH($O346) &gt;= 8), IF($R346 &lt;&gt; "", $H346/$R346, ""), ""),"")</f>
        <v/>
      </c>
      <c r="AA346" s="10">
        <f>IF(Overall!$A348&lt;&gt;"",IF(AND(MONTH($N346) &lt;= 9, MONTH($O346) &gt;= 9), IF($R346 &lt;&gt; "", $H346/$R346, ""), ""),"")</f>
        <v>100000</v>
      </c>
      <c r="AB346" s="10" t="str">
        <f>IF(Overall!$A348&lt;&gt;"",IF(AND(MONTH($N346) &lt;= 10, MONTH($O346) &gt;= 10), IF($R346 &lt;&gt; "", $H346/$R346, ""), ""),"")</f>
        <v/>
      </c>
      <c r="AC346" s="10" t="str">
        <f>IF(Overall!$A348&lt;&gt;"",IF(AND(MONTH($N346) &lt;= 11, MONTH($O346) &gt;= 11), IF($R346 &lt;&gt; "", $H346/$R346, ""), ""),"")</f>
        <v/>
      </c>
      <c r="AD346" s="10" t="str">
        <f>IF(Overall!$A348&lt;&gt;"",IF(AND(MONTH($N346) &lt;= 12, MONTH($O346) &gt;= 12), IF($R346 &lt;&gt; "", $H346/$R346, ""), ""),"")</f>
        <v/>
      </c>
      <c r="AF346" s="10" t="str">
        <f ca="1">IFERROR(IF(AND(NOW()&lt;= EOMONTH(DATE(YEAR($O346),1, 1), 0), Overall!$A348&lt;&gt;"", MONTH($N346) &lt;= 1, MONTH($O346) &gt;= 1), IF($R346 &lt;&gt; "", $H346/$R346, ""), ""), "")</f>
        <v/>
      </c>
      <c r="AG346" s="10" t="str">
        <f ca="1">IFERROR(IF(AND(NOW()&lt;= EOMONTH(DATE(YEAR($O346),2, 1), 0), Overall!$A348&lt;&gt;"", MONTH($N346) &lt;= 2, MONTH($O346) &gt;= 2), IF($R346 &lt;&gt; "", $H346/$R346, ""), ""), "")</f>
        <v/>
      </c>
      <c r="AH346" s="10" t="str">
        <f ca="1">IFERROR(IF(AND(NOW()&lt;= EOMONTH(DATE(YEAR($O346),3, 1), 0), Overall!$A348&lt;&gt;"", MONTH($N346) &lt;= 3, MONTH($O346) &gt;= 3), IF($R346 &lt;&gt; "", $H346/$R346, ""), ""), "")</f>
        <v/>
      </c>
      <c r="AI346" s="10" t="str">
        <f ca="1">IFERROR(IF(AND(NOW()&lt;= EOMONTH(DATE(YEAR($O346),4, 1), 0), Overall!$A348&lt;&gt;"", MONTH($N346) &lt;= 4, MONTH($O346) &gt;= 4), IF($R346 &lt;&gt; "", $H346/$R346, ""), ""), "")</f>
        <v/>
      </c>
      <c r="AJ346" s="10" t="str">
        <f ca="1">IFERROR(IF(AND(NOW()&lt;= EOMONTH(DATE(YEAR($O346),5, 1), 0), Overall!$A348&lt;&gt;"", MONTH($N346) &lt;= 5, MONTH($O346) &gt;= 5), IF($R346 &lt;&gt; "", $H346/$R346, ""), ""), "")</f>
        <v/>
      </c>
      <c r="AK346" s="10" t="str">
        <f ca="1">IFERROR(IF(AND(NOW()&lt;= EOMONTH(DATE(YEAR($O346),6, 1), 0), Overall!$A348&lt;&gt;"", MONTH($N346) &lt;= 6, MONTH($O346) &gt;= 6), IF($R346 &lt;&gt; "", $H346/$R346, ""), ""), "")</f>
        <v/>
      </c>
      <c r="AL346" s="10" t="str">
        <f ca="1">IFERROR(IF(AND(NOW()&lt;= EOMONTH(DATE(YEAR($O346),7, 1), 0), Overall!$A348&lt;&gt;"", MONTH($N346) &lt;= 7, MONTH($O346) &gt;= 7), IF($R346 &lt;&gt; "", $H346/$R346, ""), ""), "")</f>
        <v/>
      </c>
      <c r="AM346" s="10" t="str">
        <f ca="1">IFERROR(IF(AND(NOW()&lt;= EOMONTH(DATE(YEAR($O346),8, 1), 0), Overall!$A348&lt;&gt;"", MONTH($N346) &lt;= 8, MONTH($O346) &gt;= 8), IF($R346 &lt;&gt; "", $H346/$R346, ""), ""), "")</f>
        <v/>
      </c>
      <c r="AN346" s="10" t="str">
        <f ca="1">IFERROR(IF(AND(NOW()&lt;= EOMONTH(DATE(YEAR($O346),9, 1), 0), Overall!$A348&lt;&gt;"", MONTH($N346) &lt;= 9, MONTH($O346) &gt;= 9), IF($R346 &lt;&gt; "", $H346/$R346, ""), ""), "")</f>
        <v/>
      </c>
      <c r="AO346" s="10" t="str">
        <f ca="1">IFERROR(IF(AND(NOW()&lt;= EOMONTH(DATE(YEAR($O346),10, 1), 0), Overall!$A348&lt;&gt;"", MONTH($N346) &lt;= 10, MONTH($O346) &gt;= 10), IF($R346 &lt;&gt; "", $H346/$R346, ""), ""), "")</f>
        <v/>
      </c>
      <c r="AP346" s="10" t="str">
        <f ca="1">IFERROR(IF(AND(NOW()&lt;= EOMONTH(DATE(YEAR($O346),11, 1), 0), Overall!$A348&lt;&gt;"", MONTH($N346) &lt;=11, MONTH($O346) &gt;= 11), IF($R346 &lt;&gt; "", $H346/$R346, ""), ""), "")</f>
        <v/>
      </c>
      <c r="AQ346" s="10" t="str">
        <f ca="1">IFERROR(IF(AND(NOW()&lt;= EOMONTH(DATE(YEAR($O346),12, 1), 0), Overall!$A348&lt;&gt;"", MONTH($N346) &lt;= 12, MONTH($O346) &gt;= 12), IF($R346 &lt;&gt; "", $H346/$R346, ""), ""), "")</f>
        <v/>
      </c>
      <c r="AR346" s="16">
        <f t="shared" ca="1" si="11"/>
        <v>0</v>
      </c>
    </row>
    <row r="347" spans="1:44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6">
        <f>IF(Overall!F349&lt;&gt;"",VALUE(Overall!F349),"")</f>
        <v>100000</v>
      </c>
      <c r="I347" s="6">
        <f>IF(Overall!G349&lt;&gt;"",VALUE(Overall!G349),"")</f>
        <v>70</v>
      </c>
      <c r="J347" s="6">
        <f>IF(Overall!H349&lt;&gt;"",VALUE(Overall!H349),"")</f>
        <v>40</v>
      </c>
      <c r="K347" s="6">
        <f>IF(Overall!I349&lt;&gt;"",VALUE(Overall!I349),"")</f>
        <v>6.23</v>
      </c>
      <c r="L347" s="6">
        <f>IF(Overall!J349&lt;&gt;"",VALUE(Overall!J349),"")</f>
        <v>0.47</v>
      </c>
      <c r="M347" s="6">
        <f>IF(Overall!K349&lt;&gt;"",VALUE(Overall!K349),"")</f>
        <v>5.76</v>
      </c>
      <c r="N347" s="7">
        <f>IF(Overall!L349&lt;&gt;"",DATEVALUE(MID(Overall!L349, FIND(",", Overall!L349) + 2, FIND(" ", Overall!L349) - FIND(",", Overall!L349) - 1) &amp; " " &amp; MID(Overall!L349, FIND(" ", Overall!L349) + 1, FIND(",", Overall!L349, FIND(" ", Overall!L349)) - FIND(" ", Overall!L349) - 1) &amp; ", " &amp; MID(Overall!L349, FIND(",", Overall!L349, FIND(",",Overall!L349) + 1) + 2, LEN(Overall!L349))),"")</f>
        <v>44805</v>
      </c>
      <c r="O347" s="7">
        <f>IF(Overall!M349&lt;&gt;"",DATEVALUE(MID(Overall!M349, FIND(",", Overall!M349) + 2, FIND(" ", Overall!M349) - FIND(",", Overall!M349) - 1) &amp; " " &amp; MID(Overall!M349, FIND(" ", Overall!M349) + 1, FIND(",", Overall!M349, FIND(" ", Overall!M349)) - FIND(" ", Overall!M349) - 1) &amp; ", " &amp; MID(Overall!M349, FIND(",", Overall!M349, FIND(",",Overall!M349) + 1) + 2, LEN(Overall!M349))),"")</f>
        <v>44834</v>
      </c>
      <c r="P347" s="7">
        <f>IF(Overall!N349&lt;&gt;"",DATEVALUE(MID(Overall!N349, FIND(",", Overall!N349) + 2, FIND(" ", Overall!N349) - FIND(",", Overall!N349) - 1) &amp; " " &amp; MID(Overall!N349, FIND(" ", Overall!N349) + 1, FIND(",", Overall!N349, FIND(" ", Overall!N349)) - FIND(" ", Overall!N349) - 1) &amp; ", " &amp; MID(Overall!N349, FIND(",", Overall!N349, FIND(",",Overall!N349) + 1) + 2, LEN(Overall!N349))),"")</f>
        <v>44602</v>
      </c>
      <c r="Q347" s="7">
        <f>IF(Overall!O349&lt;&gt;"",DATEVALUE(MID(Overall!O349, FIND(",", Overall!O349) + 2, FIND(" ", Overall!O349) - FIND(",", Overall!O349) - 1) &amp; " " &amp; MID(Overall!O349, FIND(" ", Overall!O349) + 1, FIND(",", Overall!O349, FIND(" ", Overall!O349)) - FIND(" ", Overall!O349) - 1) &amp; ", " &amp; MID(Overall!O349, FIND(",", Overall!O349, FIND(",",Overall!O349) + 1) + 2, LEN(Overall!O349))),"")</f>
        <v>44575</v>
      </c>
      <c r="R347" s="5">
        <f t="shared" si="10"/>
        <v>1</v>
      </c>
      <c r="S347" s="10" t="str">
        <f>IF(Overall!$A349&lt;&gt;"",IF(AND(MONTH($N347) &lt;= 1, MONTH($O347) &gt;= 1), IF($R347 &lt;&gt; "", $H347/$R347, ""), ""),"")</f>
        <v/>
      </c>
      <c r="T347" s="10" t="str">
        <f>IF(Overall!$A349&lt;&gt;"",IF(AND(MONTH($N347) &lt;= 2, MONTH($O347) &gt;= 2), IF($R347 &lt;&gt; "", $H347/$R347, ""), ""),"")</f>
        <v/>
      </c>
      <c r="U347" s="10" t="str">
        <f>IF(Overall!$A349&lt;&gt;"",IF(AND(MONTH($N347) &lt;= 3, MONTH($O347) &gt;= 3), IF($R347 &lt;&gt; "", $H347/$R347, ""), ""),"")</f>
        <v/>
      </c>
      <c r="V347" s="10" t="str">
        <f>IF(Overall!$A349&lt;&gt;"",IF(AND(MONTH($N347) &lt;= 4, MONTH($O347) &gt;= 4), IF($R347 &lt;&gt; "", $H347/$R347, ""), ""),"")</f>
        <v/>
      </c>
      <c r="W347" s="10" t="str">
        <f>IF(Overall!$A349&lt;&gt;"",IF(AND(MONTH($N347) &lt;= 5, MONTH($O347) &gt;= 5), IF($R347 &lt;&gt; "", $H347/$R347, ""), ""),"")</f>
        <v/>
      </c>
      <c r="X347" s="10" t="str">
        <f>IF(Overall!$A349&lt;&gt;"",IF(AND(MONTH($N347) &lt;= 6, MONTH($O347) &gt;= 6), IF($R347 &lt;&gt; "", $H347/$R347, ""), ""),"")</f>
        <v/>
      </c>
      <c r="Y347" s="10" t="str">
        <f>IF(Overall!$A349&lt;&gt;"",IF(AND(MONTH($N347) &lt;= 7, MONTH($O347) &gt;= 7 ), IF($R347 &lt;&gt; "", $H347/$R347, ""), ""),"")</f>
        <v/>
      </c>
      <c r="Z347" s="10" t="str">
        <f>IF(Overall!$A349&lt;&gt;"",IF(AND(MONTH($N347) &lt;= 8, MONTH($O347) &gt;= 8), IF($R347 &lt;&gt; "", $H347/$R347, ""), ""),"")</f>
        <v/>
      </c>
      <c r="AA347" s="10">
        <f>IF(Overall!$A349&lt;&gt;"",IF(AND(MONTH($N347) &lt;= 9, MONTH($O347) &gt;= 9), IF($R347 &lt;&gt; "", $H347/$R347, ""), ""),"")</f>
        <v>100000</v>
      </c>
      <c r="AB347" s="10" t="str">
        <f>IF(Overall!$A349&lt;&gt;"",IF(AND(MONTH($N347) &lt;= 10, MONTH($O347) &gt;= 10), IF($R347 &lt;&gt; "", $H347/$R347, ""), ""),"")</f>
        <v/>
      </c>
      <c r="AC347" s="10" t="str">
        <f>IF(Overall!$A349&lt;&gt;"",IF(AND(MONTH($N347) &lt;= 11, MONTH($O347) &gt;= 11), IF($R347 &lt;&gt; "", $H347/$R347, ""), ""),"")</f>
        <v/>
      </c>
      <c r="AD347" s="10" t="str">
        <f>IF(Overall!$A349&lt;&gt;"",IF(AND(MONTH($N347) &lt;= 12, MONTH($O347) &gt;= 12), IF($R347 &lt;&gt; "", $H347/$R347, ""), ""),"")</f>
        <v/>
      </c>
      <c r="AF347" s="10" t="str">
        <f ca="1">IFERROR(IF(AND(NOW()&lt;= EOMONTH(DATE(YEAR($O347),1, 1), 0), Overall!$A349&lt;&gt;"", MONTH($N347) &lt;= 1, MONTH($O347) &gt;= 1), IF($R347 &lt;&gt; "", $H347/$R347, ""), ""), "")</f>
        <v/>
      </c>
      <c r="AG347" s="10" t="str">
        <f ca="1">IFERROR(IF(AND(NOW()&lt;= EOMONTH(DATE(YEAR($O347),2, 1), 0), Overall!$A349&lt;&gt;"", MONTH($N347) &lt;= 2, MONTH($O347) &gt;= 2), IF($R347 &lt;&gt; "", $H347/$R347, ""), ""), "")</f>
        <v/>
      </c>
      <c r="AH347" s="10" t="str">
        <f ca="1">IFERROR(IF(AND(NOW()&lt;= EOMONTH(DATE(YEAR($O347),3, 1), 0), Overall!$A349&lt;&gt;"", MONTH($N347) &lt;= 3, MONTH($O347) &gt;= 3), IF($R347 &lt;&gt; "", $H347/$R347, ""), ""), "")</f>
        <v/>
      </c>
      <c r="AI347" s="10" t="str">
        <f ca="1">IFERROR(IF(AND(NOW()&lt;= EOMONTH(DATE(YEAR($O347),4, 1), 0), Overall!$A349&lt;&gt;"", MONTH($N347) &lt;= 4, MONTH($O347) &gt;= 4), IF($R347 &lt;&gt; "", $H347/$R347, ""), ""), "")</f>
        <v/>
      </c>
      <c r="AJ347" s="10" t="str">
        <f ca="1">IFERROR(IF(AND(NOW()&lt;= EOMONTH(DATE(YEAR($O347),5, 1), 0), Overall!$A349&lt;&gt;"", MONTH($N347) &lt;= 5, MONTH($O347) &gt;= 5), IF($R347 &lt;&gt; "", $H347/$R347, ""), ""), "")</f>
        <v/>
      </c>
      <c r="AK347" s="10" t="str">
        <f ca="1">IFERROR(IF(AND(NOW()&lt;= EOMONTH(DATE(YEAR($O347),6, 1), 0), Overall!$A349&lt;&gt;"", MONTH($N347) &lt;= 6, MONTH($O347) &gt;= 6), IF($R347 &lt;&gt; "", $H347/$R347, ""), ""), "")</f>
        <v/>
      </c>
      <c r="AL347" s="10" t="str">
        <f ca="1">IFERROR(IF(AND(NOW()&lt;= EOMONTH(DATE(YEAR($O347),7, 1), 0), Overall!$A349&lt;&gt;"", MONTH($N347) &lt;= 7, MONTH($O347) &gt;= 7), IF($R347 &lt;&gt; "", $H347/$R347, ""), ""), "")</f>
        <v/>
      </c>
      <c r="AM347" s="10" t="str">
        <f ca="1">IFERROR(IF(AND(NOW()&lt;= EOMONTH(DATE(YEAR($O347),8, 1), 0), Overall!$A349&lt;&gt;"", MONTH($N347) &lt;= 8, MONTH($O347) &gt;= 8), IF($R347 &lt;&gt; "", $H347/$R347, ""), ""), "")</f>
        <v/>
      </c>
      <c r="AN347" s="10" t="str">
        <f ca="1">IFERROR(IF(AND(NOW()&lt;= EOMONTH(DATE(YEAR($O347),9, 1), 0), Overall!$A349&lt;&gt;"", MONTH($N347) &lt;= 9, MONTH($O347) &gt;= 9), IF($R347 &lt;&gt; "", $H347/$R347, ""), ""), "")</f>
        <v/>
      </c>
      <c r="AO347" s="10" t="str">
        <f ca="1">IFERROR(IF(AND(NOW()&lt;= EOMONTH(DATE(YEAR($O347),10, 1), 0), Overall!$A349&lt;&gt;"", MONTH($N347) &lt;= 10, MONTH($O347) &gt;= 10), IF($R347 &lt;&gt; "", $H347/$R347, ""), ""), "")</f>
        <v/>
      </c>
      <c r="AP347" s="10" t="str">
        <f ca="1">IFERROR(IF(AND(NOW()&lt;= EOMONTH(DATE(YEAR($O347),11, 1), 0), Overall!$A349&lt;&gt;"", MONTH($N347) &lt;=11, MONTH($O347) &gt;= 11), IF($R347 &lt;&gt; "", $H347/$R347, ""), ""), "")</f>
        <v/>
      </c>
      <c r="AQ347" s="10" t="str">
        <f ca="1">IFERROR(IF(AND(NOW()&lt;= EOMONTH(DATE(YEAR($O347),12, 1), 0), Overall!$A349&lt;&gt;"", MONTH($N347) &lt;= 12, MONTH($O347) &gt;= 12), IF($R347 &lt;&gt; "", $H347/$R347, ""), ""), "")</f>
        <v/>
      </c>
      <c r="AR347" s="16">
        <f t="shared" ca="1" si="11"/>
        <v>0</v>
      </c>
    </row>
    <row r="348" spans="1:44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6">
        <f>IF(Overall!F350&lt;&gt;"",VALUE(Overall!F350),"")</f>
        <v>200000</v>
      </c>
      <c r="I348" s="6">
        <f>IF(Overall!G350&lt;&gt;"",VALUE(Overall!G350),"")</f>
        <v>64</v>
      </c>
      <c r="J348" s="6">
        <f>IF(Overall!H350&lt;&gt;"",VALUE(Overall!H350),"")</f>
        <v>38</v>
      </c>
      <c r="K348" s="6">
        <f>IF(Overall!I350&lt;&gt;"",VALUE(Overall!I350),"")</f>
        <v>4.58</v>
      </c>
      <c r="L348" s="6">
        <f>IF(Overall!J350&lt;&gt;"",VALUE(Overall!J350),"")</f>
        <v>0.5</v>
      </c>
      <c r="M348" s="6">
        <f>IF(Overall!K350&lt;&gt;"",VALUE(Overall!K350),"")</f>
        <v>4.08</v>
      </c>
      <c r="N348" s="7">
        <f>IF(Overall!L350&lt;&gt;"",DATEVALUE(MID(Overall!L350, FIND(",", Overall!L350) + 2, FIND(" ", Overall!L350) - FIND(",", Overall!L350) - 1) &amp; " " &amp; MID(Overall!L350, FIND(" ", Overall!L350) + 1, FIND(",", Overall!L350, FIND(" ", Overall!L350)) - FIND(" ", Overall!L350) - 1) &amp; ", " &amp; MID(Overall!L350, FIND(",", Overall!L350, FIND(",",Overall!L350) + 1) + 2, LEN(Overall!L350))),"")</f>
        <v>44805</v>
      </c>
      <c r="O348" s="7">
        <f>IF(Overall!M350&lt;&gt;"",DATEVALUE(MID(Overall!M350, FIND(",", Overall!M350) + 2, FIND(" ", Overall!M350) - FIND(",", Overall!M350) - 1) &amp; " " &amp; MID(Overall!M350, FIND(" ", Overall!M350) + 1, FIND(",", Overall!M350, FIND(" ", Overall!M350)) - FIND(" ", Overall!M350) - 1) &amp; ", " &amp; MID(Overall!M350, FIND(",", Overall!M350, FIND(",",Overall!M350) + 1) + 2, LEN(Overall!M350))),"")</f>
        <v>44834</v>
      </c>
      <c r="P348" s="7">
        <f>IF(Overall!N350&lt;&gt;"",DATEVALUE(MID(Overall!N350, FIND(",", Overall!N350) + 2, FIND(" ", Overall!N350) - FIND(",", Overall!N350) - 1) &amp; " " &amp; MID(Overall!N350, FIND(" ", Overall!N350) + 1, FIND(",", Overall!N350, FIND(" ", Overall!N350)) - FIND(" ", Overall!N350) - 1) &amp; ", " &amp; MID(Overall!N350, FIND(",", Overall!N350, FIND(",",Overall!N350) + 1) + 2, LEN(Overall!N350))),"")</f>
        <v>44602</v>
      </c>
      <c r="Q348" s="7">
        <f>IF(Overall!O350&lt;&gt;"",DATEVALUE(MID(Overall!O350, FIND(",", Overall!O350) + 2, FIND(" ", Overall!O350) - FIND(",", Overall!O350) - 1) &amp; " " &amp; MID(Overall!O350, FIND(" ", Overall!O350) + 1, FIND(",", Overall!O350, FIND(" ", Overall!O350)) - FIND(" ", Overall!O350) - 1) &amp; ", " &amp; MID(Overall!O350, FIND(",", Overall!O350, FIND(",",Overall!O350) + 1) + 2, LEN(Overall!O350))),"")</f>
        <v>44575</v>
      </c>
      <c r="R348" s="5">
        <f t="shared" si="10"/>
        <v>1</v>
      </c>
      <c r="S348" s="10" t="str">
        <f>IF(Overall!$A350&lt;&gt;"",IF(AND(MONTH($N348) &lt;= 1, MONTH($O348) &gt;= 1), IF($R348 &lt;&gt; "", $H348/$R348, ""), ""),"")</f>
        <v/>
      </c>
      <c r="T348" s="10" t="str">
        <f>IF(Overall!$A350&lt;&gt;"",IF(AND(MONTH($N348) &lt;= 2, MONTH($O348) &gt;= 2), IF($R348 &lt;&gt; "", $H348/$R348, ""), ""),"")</f>
        <v/>
      </c>
      <c r="U348" s="10" t="str">
        <f>IF(Overall!$A350&lt;&gt;"",IF(AND(MONTH($N348) &lt;= 3, MONTH($O348) &gt;= 3), IF($R348 &lt;&gt; "", $H348/$R348, ""), ""),"")</f>
        <v/>
      </c>
      <c r="V348" s="10" t="str">
        <f>IF(Overall!$A350&lt;&gt;"",IF(AND(MONTH($N348) &lt;= 4, MONTH($O348) &gt;= 4), IF($R348 &lt;&gt; "", $H348/$R348, ""), ""),"")</f>
        <v/>
      </c>
      <c r="W348" s="10" t="str">
        <f>IF(Overall!$A350&lt;&gt;"",IF(AND(MONTH($N348) &lt;= 5, MONTH($O348) &gt;= 5), IF($R348 &lt;&gt; "", $H348/$R348, ""), ""),"")</f>
        <v/>
      </c>
      <c r="X348" s="10" t="str">
        <f>IF(Overall!$A350&lt;&gt;"",IF(AND(MONTH($N348) &lt;= 6, MONTH($O348) &gt;= 6), IF($R348 &lt;&gt; "", $H348/$R348, ""), ""),"")</f>
        <v/>
      </c>
      <c r="Y348" s="10" t="str">
        <f>IF(Overall!$A350&lt;&gt;"",IF(AND(MONTH($N348) &lt;= 7, MONTH($O348) &gt;= 7 ), IF($R348 &lt;&gt; "", $H348/$R348, ""), ""),"")</f>
        <v/>
      </c>
      <c r="Z348" s="10" t="str">
        <f>IF(Overall!$A350&lt;&gt;"",IF(AND(MONTH($N348) &lt;= 8, MONTH($O348) &gt;= 8), IF($R348 &lt;&gt; "", $H348/$R348, ""), ""),"")</f>
        <v/>
      </c>
      <c r="AA348" s="10">
        <f>IF(Overall!$A350&lt;&gt;"",IF(AND(MONTH($N348) &lt;= 9, MONTH($O348) &gt;= 9), IF($R348 &lt;&gt; "", $H348/$R348, ""), ""),"")</f>
        <v>200000</v>
      </c>
      <c r="AB348" s="10" t="str">
        <f>IF(Overall!$A350&lt;&gt;"",IF(AND(MONTH($N348) &lt;= 10, MONTH($O348) &gt;= 10), IF($R348 &lt;&gt; "", $H348/$R348, ""), ""),"")</f>
        <v/>
      </c>
      <c r="AC348" s="10" t="str">
        <f>IF(Overall!$A350&lt;&gt;"",IF(AND(MONTH($N348) &lt;= 11, MONTH($O348) &gt;= 11), IF($R348 &lt;&gt; "", $H348/$R348, ""), ""),"")</f>
        <v/>
      </c>
      <c r="AD348" s="10" t="str">
        <f>IF(Overall!$A350&lt;&gt;"",IF(AND(MONTH($N348) &lt;= 12, MONTH($O348) &gt;= 12), IF($R348 &lt;&gt; "", $H348/$R348, ""), ""),"")</f>
        <v/>
      </c>
      <c r="AF348" s="10" t="str">
        <f ca="1">IFERROR(IF(AND(NOW()&lt;= EOMONTH(DATE(YEAR($O348),1, 1), 0), Overall!$A350&lt;&gt;"", MONTH($N348) &lt;= 1, MONTH($O348) &gt;= 1), IF($R348 &lt;&gt; "", $H348/$R348, ""), ""), "")</f>
        <v/>
      </c>
      <c r="AG348" s="10" t="str">
        <f ca="1">IFERROR(IF(AND(NOW()&lt;= EOMONTH(DATE(YEAR($O348),2, 1), 0), Overall!$A350&lt;&gt;"", MONTH($N348) &lt;= 2, MONTH($O348) &gt;= 2), IF($R348 &lt;&gt; "", $H348/$R348, ""), ""), "")</f>
        <v/>
      </c>
      <c r="AH348" s="10" t="str">
        <f ca="1">IFERROR(IF(AND(NOW()&lt;= EOMONTH(DATE(YEAR($O348),3, 1), 0), Overall!$A350&lt;&gt;"", MONTH($N348) &lt;= 3, MONTH($O348) &gt;= 3), IF($R348 &lt;&gt; "", $H348/$R348, ""), ""), "")</f>
        <v/>
      </c>
      <c r="AI348" s="10" t="str">
        <f ca="1">IFERROR(IF(AND(NOW()&lt;= EOMONTH(DATE(YEAR($O348),4, 1), 0), Overall!$A350&lt;&gt;"", MONTH($N348) &lt;= 4, MONTH($O348) &gt;= 4), IF($R348 &lt;&gt; "", $H348/$R348, ""), ""), "")</f>
        <v/>
      </c>
      <c r="AJ348" s="10" t="str">
        <f ca="1">IFERROR(IF(AND(NOW()&lt;= EOMONTH(DATE(YEAR($O348),5, 1), 0), Overall!$A350&lt;&gt;"", MONTH($N348) &lt;= 5, MONTH($O348) &gt;= 5), IF($R348 &lt;&gt; "", $H348/$R348, ""), ""), "")</f>
        <v/>
      </c>
      <c r="AK348" s="10" t="str">
        <f ca="1">IFERROR(IF(AND(NOW()&lt;= EOMONTH(DATE(YEAR($O348),6, 1), 0), Overall!$A350&lt;&gt;"", MONTH($N348) &lt;= 6, MONTH($O348) &gt;= 6), IF($R348 &lt;&gt; "", $H348/$R348, ""), ""), "")</f>
        <v/>
      </c>
      <c r="AL348" s="10" t="str">
        <f ca="1">IFERROR(IF(AND(NOW()&lt;= EOMONTH(DATE(YEAR($O348),7, 1), 0), Overall!$A350&lt;&gt;"", MONTH($N348) &lt;= 7, MONTH($O348) &gt;= 7), IF($R348 &lt;&gt; "", $H348/$R348, ""), ""), "")</f>
        <v/>
      </c>
      <c r="AM348" s="10" t="str">
        <f ca="1">IFERROR(IF(AND(NOW()&lt;= EOMONTH(DATE(YEAR($O348),8, 1), 0), Overall!$A350&lt;&gt;"", MONTH($N348) &lt;= 8, MONTH($O348) &gt;= 8), IF($R348 &lt;&gt; "", $H348/$R348, ""), ""), "")</f>
        <v/>
      </c>
      <c r="AN348" s="10" t="str">
        <f ca="1">IFERROR(IF(AND(NOW()&lt;= EOMONTH(DATE(YEAR($O348),9, 1), 0), Overall!$A350&lt;&gt;"", MONTH($N348) &lt;= 9, MONTH($O348) &gt;= 9), IF($R348 &lt;&gt; "", $H348/$R348, ""), ""), "")</f>
        <v/>
      </c>
      <c r="AO348" s="10" t="str">
        <f ca="1">IFERROR(IF(AND(NOW()&lt;= EOMONTH(DATE(YEAR($O348),10, 1), 0), Overall!$A350&lt;&gt;"", MONTH($N348) &lt;= 10, MONTH($O348) &gt;= 10), IF($R348 &lt;&gt; "", $H348/$R348, ""), ""), "")</f>
        <v/>
      </c>
      <c r="AP348" s="10" t="str">
        <f ca="1">IFERROR(IF(AND(NOW()&lt;= EOMONTH(DATE(YEAR($O348),11, 1), 0), Overall!$A350&lt;&gt;"", MONTH($N348) &lt;=11, MONTH($O348) &gt;= 11), IF($R348 &lt;&gt; "", $H348/$R348, ""), ""), "")</f>
        <v/>
      </c>
      <c r="AQ348" s="10" t="str">
        <f ca="1">IFERROR(IF(AND(NOW()&lt;= EOMONTH(DATE(YEAR($O348),12, 1), 0), Overall!$A350&lt;&gt;"", MONTH($N348) &lt;= 12, MONTH($O348) &gt;= 12), IF($R348 &lt;&gt; "", $H348/$R348, ""), ""), "")</f>
        <v/>
      </c>
      <c r="AR348" s="16">
        <f t="shared" ca="1" si="11"/>
        <v>0</v>
      </c>
    </row>
    <row r="349" spans="1:44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6">
        <f>IF(Overall!F351&lt;&gt;"",VALUE(Overall!F351),"")</f>
        <v>75000</v>
      </c>
      <c r="I349" s="6">
        <f>IF(Overall!G351&lt;&gt;"",VALUE(Overall!G351),"")</f>
        <v>70</v>
      </c>
      <c r="J349" s="6">
        <f>IF(Overall!H351&lt;&gt;"",VALUE(Overall!H351),"")</f>
        <v>40</v>
      </c>
      <c r="K349" s="6">
        <f>IF(Overall!I351&lt;&gt;"",VALUE(Overall!I351),"")</f>
        <v>7.25</v>
      </c>
      <c r="L349" s="6">
        <f>IF(Overall!J351&lt;&gt;"",VALUE(Overall!J351),"")</f>
        <v>0.82</v>
      </c>
      <c r="M349" s="6">
        <f>IF(Overall!K351&lt;&gt;"",VALUE(Overall!K351),"")</f>
        <v>6.43</v>
      </c>
      <c r="N349" s="7">
        <f>IF(Overall!L351&lt;&gt;"",DATEVALUE(MID(Overall!L351, FIND(",", Overall!L351) + 2, FIND(" ", Overall!L351) - FIND(",", Overall!L351) - 1) &amp; " " &amp; MID(Overall!L351, FIND(" ", Overall!L351) + 1, FIND(",", Overall!L351, FIND(" ", Overall!L351)) - FIND(" ", Overall!L351) - 1) &amp; ", " &amp; MID(Overall!L351, FIND(",", Overall!L351, FIND(",",Overall!L351) + 1) + 2, LEN(Overall!L351))),"")</f>
        <v>44835</v>
      </c>
      <c r="O349" s="7">
        <f>IF(Overall!M351&lt;&gt;"",DATEVALUE(MID(Overall!M351, FIND(",", Overall!M351) + 2, FIND(" ", Overall!M351) - FIND(",", Overall!M351) - 1) &amp; " " &amp; MID(Overall!M351, FIND(" ", Overall!M351) + 1, FIND(",", Overall!M351, FIND(" ", Overall!M351)) - FIND(" ", Overall!M351) - 1) &amp; ", " &amp; MID(Overall!M351, FIND(",", Overall!M351, FIND(",",Overall!M351) + 1) + 2, LEN(Overall!M351))),"")</f>
        <v>44926</v>
      </c>
      <c r="P349" s="7">
        <f>IF(Overall!N351&lt;&gt;"",DATEVALUE(MID(Overall!N351, FIND(",", Overall!N351) + 2, FIND(" ", Overall!N351) - FIND(",", Overall!N351) - 1) &amp; " " &amp; MID(Overall!N351, FIND(" ", Overall!N351) + 1, FIND(",", Overall!N351, FIND(" ", Overall!N351)) - FIND(" ", Overall!N351) - 1) &amp; ", " &amp; MID(Overall!N351, FIND(",", Overall!N351, FIND(",",Overall!N351) + 1) + 2, LEN(Overall!N351))),"")</f>
        <v>44602</v>
      </c>
      <c r="Q349" s="7">
        <f>IF(Overall!O351&lt;&gt;"",DATEVALUE(MID(Overall!O351, FIND(",", Overall!O351) + 2, FIND(" ", Overall!O351) - FIND(",", Overall!O351) - 1) &amp; " " &amp; MID(Overall!O351, FIND(" ", Overall!O351) + 1, FIND(",", Overall!O351, FIND(" ", Overall!O351)) - FIND(" ", Overall!O351) - 1) &amp; ", " &amp; MID(Overall!O351, FIND(",", Overall!O351, FIND(",",Overall!O351) + 1) + 2, LEN(Overall!O351))),"")</f>
        <v>44575</v>
      </c>
      <c r="R349" s="5">
        <f t="shared" si="10"/>
        <v>3</v>
      </c>
      <c r="S349" s="10" t="str">
        <f>IF(Overall!$A351&lt;&gt;"",IF(AND(MONTH($N349) &lt;= 1, MONTH($O349) &gt;= 1), IF($R349 &lt;&gt; "", $H349/$R349, ""), ""),"")</f>
        <v/>
      </c>
      <c r="T349" s="10" t="str">
        <f>IF(Overall!$A351&lt;&gt;"",IF(AND(MONTH($N349) &lt;= 2, MONTH($O349) &gt;= 2), IF($R349 &lt;&gt; "", $H349/$R349, ""), ""),"")</f>
        <v/>
      </c>
      <c r="U349" s="10" t="str">
        <f>IF(Overall!$A351&lt;&gt;"",IF(AND(MONTH($N349) &lt;= 3, MONTH($O349) &gt;= 3), IF($R349 &lt;&gt; "", $H349/$R349, ""), ""),"")</f>
        <v/>
      </c>
      <c r="V349" s="10" t="str">
        <f>IF(Overall!$A351&lt;&gt;"",IF(AND(MONTH($N349) &lt;= 4, MONTH($O349) &gt;= 4), IF($R349 &lt;&gt; "", $H349/$R349, ""), ""),"")</f>
        <v/>
      </c>
      <c r="W349" s="10" t="str">
        <f>IF(Overall!$A351&lt;&gt;"",IF(AND(MONTH($N349) &lt;= 5, MONTH($O349) &gt;= 5), IF($R349 &lt;&gt; "", $H349/$R349, ""), ""),"")</f>
        <v/>
      </c>
      <c r="X349" s="10" t="str">
        <f>IF(Overall!$A351&lt;&gt;"",IF(AND(MONTH($N349) &lt;= 6, MONTH($O349) &gt;= 6), IF($R349 &lt;&gt; "", $H349/$R349, ""), ""),"")</f>
        <v/>
      </c>
      <c r="Y349" s="10" t="str">
        <f>IF(Overall!$A351&lt;&gt;"",IF(AND(MONTH($N349) &lt;= 7, MONTH($O349) &gt;= 7 ), IF($R349 &lt;&gt; "", $H349/$R349, ""), ""),"")</f>
        <v/>
      </c>
      <c r="Z349" s="10" t="str">
        <f>IF(Overall!$A351&lt;&gt;"",IF(AND(MONTH($N349) &lt;= 8, MONTH($O349) &gt;= 8), IF($R349 &lt;&gt; "", $H349/$R349, ""), ""),"")</f>
        <v/>
      </c>
      <c r="AA349" s="10" t="str">
        <f>IF(Overall!$A351&lt;&gt;"",IF(AND(MONTH($N349) &lt;= 9, MONTH($O349) &gt;= 9), IF($R349 &lt;&gt; "", $H349/$R349, ""), ""),"")</f>
        <v/>
      </c>
      <c r="AB349" s="10">
        <f>IF(Overall!$A351&lt;&gt;"",IF(AND(MONTH($N349) &lt;= 10, MONTH($O349) &gt;= 10), IF($R349 &lt;&gt; "", $H349/$R349, ""), ""),"")</f>
        <v>25000</v>
      </c>
      <c r="AC349" s="10">
        <f>IF(Overall!$A351&lt;&gt;"",IF(AND(MONTH($N349) &lt;= 11, MONTH($O349) &gt;= 11), IF($R349 &lt;&gt; "", $H349/$R349, ""), ""),"")</f>
        <v>25000</v>
      </c>
      <c r="AD349" s="10">
        <f>IF(Overall!$A351&lt;&gt;"",IF(AND(MONTH($N349) &lt;= 12, MONTH($O349) &gt;= 12), IF($R349 &lt;&gt; "", $H349/$R349, ""), ""),"")</f>
        <v>25000</v>
      </c>
      <c r="AF349" s="10" t="str">
        <f ca="1">IFERROR(IF(AND(NOW()&lt;= EOMONTH(DATE(YEAR($O349),1, 1), 0), Overall!$A351&lt;&gt;"", MONTH($N349) &lt;= 1, MONTH($O349) &gt;= 1), IF($R349 &lt;&gt; "", $H349/$R349, ""), ""), "")</f>
        <v/>
      </c>
      <c r="AG349" s="10" t="str">
        <f ca="1">IFERROR(IF(AND(NOW()&lt;= EOMONTH(DATE(YEAR($O349),2, 1), 0), Overall!$A351&lt;&gt;"", MONTH($N349) &lt;= 2, MONTH($O349) &gt;= 2), IF($R349 &lt;&gt; "", $H349/$R349, ""), ""), "")</f>
        <v/>
      </c>
      <c r="AH349" s="10" t="str">
        <f ca="1">IFERROR(IF(AND(NOW()&lt;= EOMONTH(DATE(YEAR($O349),3, 1), 0), Overall!$A351&lt;&gt;"", MONTH($N349) &lt;= 3, MONTH($O349) &gt;= 3), IF($R349 &lt;&gt; "", $H349/$R349, ""), ""), "")</f>
        <v/>
      </c>
      <c r="AI349" s="10" t="str">
        <f ca="1">IFERROR(IF(AND(NOW()&lt;= EOMONTH(DATE(YEAR($O349),4, 1), 0), Overall!$A351&lt;&gt;"", MONTH($N349) &lt;= 4, MONTH($O349) &gt;= 4), IF($R349 &lt;&gt; "", $H349/$R349, ""), ""), "")</f>
        <v/>
      </c>
      <c r="AJ349" s="10" t="str">
        <f ca="1">IFERROR(IF(AND(NOW()&lt;= EOMONTH(DATE(YEAR($O349),5, 1), 0), Overall!$A351&lt;&gt;"", MONTH($N349) &lt;= 5, MONTH($O349) &gt;= 5), IF($R349 &lt;&gt; "", $H349/$R349, ""), ""), "")</f>
        <v/>
      </c>
      <c r="AK349" s="10" t="str">
        <f ca="1">IFERROR(IF(AND(NOW()&lt;= EOMONTH(DATE(YEAR($O349),6, 1), 0), Overall!$A351&lt;&gt;"", MONTH($N349) &lt;= 6, MONTH($O349) &gt;= 6), IF($R349 &lt;&gt; "", $H349/$R349, ""), ""), "")</f>
        <v/>
      </c>
      <c r="AL349" s="10" t="str">
        <f ca="1">IFERROR(IF(AND(NOW()&lt;= EOMONTH(DATE(YEAR($O349),7, 1), 0), Overall!$A351&lt;&gt;"", MONTH($N349) &lt;= 7, MONTH($O349) &gt;= 7), IF($R349 &lt;&gt; "", $H349/$R349, ""), ""), "")</f>
        <v/>
      </c>
      <c r="AM349" s="10" t="str">
        <f ca="1">IFERROR(IF(AND(NOW()&lt;= EOMONTH(DATE(YEAR($O349),8, 1), 0), Overall!$A351&lt;&gt;"", MONTH($N349) &lt;= 8, MONTH($O349) &gt;= 8), IF($R349 &lt;&gt; "", $H349/$R349, ""), ""), "")</f>
        <v/>
      </c>
      <c r="AN349" s="10" t="str">
        <f ca="1">IFERROR(IF(AND(NOW()&lt;= EOMONTH(DATE(YEAR($O349),9, 1), 0), Overall!$A351&lt;&gt;"", MONTH($N349) &lt;= 9, MONTH($O349) &gt;= 9), IF($R349 &lt;&gt; "", $H349/$R349, ""), ""), "")</f>
        <v/>
      </c>
      <c r="AO349" s="10" t="str">
        <f ca="1">IFERROR(IF(AND(NOW()&lt;= EOMONTH(DATE(YEAR($O349),10, 1), 0), Overall!$A351&lt;&gt;"", MONTH($N349) &lt;= 10, MONTH($O349) &gt;= 10), IF($R349 &lt;&gt; "", $H349/$R349, ""), ""), "")</f>
        <v/>
      </c>
      <c r="AP349" s="10" t="str">
        <f ca="1">IFERROR(IF(AND(NOW()&lt;= EOMONTH(DATE(YEAR($O349),11, 1), 0), Overall!$A351&lt;&gt;"", MONTH($N349) &lt;=11, MONTH($O349) &gt;= 11), IF($R349 &lt;&gt; "", $H349/$R349, ""), ""), "")</f>
        <v/>
      </c>
      <c r="AQ349" s="10" t="str">
        <f ca="1">IFERROR(IF(AND(NOW()&lt;= EOMONTH(DATE(YEAR($O349),12, 1), 0), Overall!$A351&lt;&gt;"", MONTH($N349) &lt;= 12, MONTH($O349) &gt;= 12), IF($R349 &lt;&gt; "", $H349/$R349, ""), ""), "")</f>
        <v/>
      </c>
      <c r="AR349" s="16">
        <f t="shared" ca="1" si="11"/>
        <v>0</v>
      </c>
    </row>
    <row r="350" spans="1:44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6">
        <f>IF(Overall!F352&lt;&gt;"",VALUE(Overall!F352),"")</f>
        <v>300000</v>
      </c>
      <c r="I350" s="6">
        <f>IF(Overall!G352&lt;&gt;"",VALUE(Overall!G352),"")</f>
        <v>66</v>
      </c>
      <c r="J350" s="6">
        <f>IF(Overall!H352&lt;&gt;"",VALUE(Overall!H352),"")</f>
        <v>40</v>
      </c>
      <c r="K350" s="6">
        <f>IF(Overall!I352&lt;&gt;"",VALUE(Overall!I352),"")</f>
        <v>6.06</v>
      </c>
      <c r="L350" s="6">
        <f>IF(Overall!J352&lt;&gt;"",VALUE(Overall!J352),"")</f>
        <v>1</v>
      </c>
      <c r="M350" s="6">
        <f>IF(Overall!K352&lt;&gt;"",VALUE(Overall!K352),"")</f>
        <v>5.0599999999999996</v>
      </c>
      <c r="N350" s="7">
        <f>IF(Overall!L352&lt;&gt;"",DATEVALUE(MID(Overall!L352, FIND(",", Overall!L352) + 2, FIND(" ", Overall!L352) - FIND(",", Overall!L352) - 1) &amp; " " &amp; MID(Overall!L352, FIND(" ", Overall!L352) + 1, FIND(",", Overall!L352, FIND(" ", Overall!L352)) - FIND(" ", Overall!L352) - 1) &amp; ", " &amp; MID(Overall!L352, FIND(",", Overall!L352, FIND(",",Overall!L352) + 1) + 2, LEN(Overall!L352))),"")</f>
        <v>44835</v>
      </c>
      <c r="O350" s="7">
        <f>IF(Overall!M352&lt;&gt;"",DATEVALUE(MID(Overall!M352, FIND(",", Overall!M352) + 2, FIND(" ", Overall!M352) - FIND(",", Overall!M352) - 1) &amp; " " &amp; MID(Overall!M352, FIND(" ", Overall!M352) + 1, FIND(",", Overall!M352, FIND(" ", Overall!M352)) - FIND(" ", Overall!M352) - 1) &amp; ", " &amp; MID(Overall!M352, FIND(",", Overall!M352, FIND(",",Overall!M352) + 1) + 2, LEN(Overall!M352))),"")</f>
        <v>44926</v>
      </c>
      <c r="P350" s="7">
        <f>IF(Overall!N352&lt;&gt;"",DATEVALUE(MID(Overall!N352, FIND(",", Overall!N352) + 2, FIND(" ", Overall!N352) - FIND(",", Overall!N352) - 1) &amp; " " &amp; MID(Overall!N352, FIND(" ", Overall!N352) + 1, FIND(",", Overall!N352, FIND(" ", Overall!N352)) - FIND(" ", Overall!N352) - 1) &amp; ", " &amp; MID(Overall!N352, FIND(",", Overall!N352, FIND(",",Overall!N352) + 1) + 2, LEN(Overall!N352))),"")</f>
        <v>44603</v>
      </c>
      <c r="Q350" s="7">
        <f>IF(Overall!O352&lt;&gt;"",DATEVALUE(MID(Overall!O352, FIND(",", Overall!O352) + 2, FIND(" ", Overall!O352) - FIND(",", Overall!O352) - 1) &amp; " " &amp; MID(Overall!O352, FIND(" ", Overall!O352) + 1, FIND(",", Overall!O352, FIND(" ", Overall!O352)) - FIND(" ", Overall!O352) - 1) &amp; ", " &amp; MID(Overall!O352, FIND(",", Overall!O352, FIND(",",Overall!O352) + 1) + 2, LEN(Overall!O352))),"")</f>
        <v>44578</v>
      </c>
      <c r="R350" s="5">
        <f t="shared" si="10"/>
        <v>3</v>
      </c>
      <c r="S350" s="10" t="str">
        <f>IF(Overall!$A352&lt;&gt;"",IF(AND(MONTH($N350) &lt;= 1, MONTH($O350) &gt;= 1), IF($R350 &lt;&gt; "", $H350/$R350, ""), ""),"")</f>
        <v/>
      </c>
      <c r="T350" s="10" t="str">
        <f>IF(Overall!$A352&lt;&gt;"",IF(AND(MONTH($N350) &lt;= 2, MONTH($O350) &gt;= 2), IF($R350 &lt;&gt; "", $H350/$R350, ""), ""),"")</f>
        <v/>
      </c>
      <c r="U350" s="10" t="str">
        <f>IF(Overall!$A352&lt;&gt;"",IF(AND(MONTH($N350) &lt;= 3, MONTH($O350) &gt;= 3), IF($R350 &lt;&gt; "", $H350/$R350, ""), ""),"")</f>
        <v/>
      </c>
      <c r="V350" s="10" t="str">
        <f>IF(Overall!$A352&lt;&gt;"",IF(AND(MONTH($N350) &lt;= 4, MONTH($O350) &gt;= 4), IF($R350 &lt;&gt; "", $H350/$R350, ""), ""),"")</f>
        <v/>
      </c>
      <c r="W350" s="10" t="str">
        <f>IF(Overall!$A352&lt;&gt;"",IF(AND(MONTH($N350) &lt;= 5, MONTH($O350) &gt;= 5), IF($R350 &lt;&gt; "", $H350/$R350, ""), ""),"")</f>
        <v/>
      </c>
      <c r="X350" s="10" t="str">
        <f>IF(Overall!$A352&lt;&gt;"",IF(AND(MONTH($N350) &lt;= 6, MONTH($O350) &gt;= 6), IF($R350 &lt;&gt; "", $H350/$R350, ""), ""),"")</f>
        <v/>
      </c>
      <c r="Y350" s="10" t="str">
        <f>IF(Overall!$A352&lt;&gt;"",IF(AND(MONTH($N350) &lt;= 7, MONTH($O350) &gt;= 7 ), IF($R350 &lt;&gt; "", $H350/$R350, ""), ""),"")</f>
        <v/>
      </c>
      <c r="Z350" s="10" t="str">
        <f>IF(Overall!$A352&lt;&gt;"",IF(AND(MONTH($N350) &lt;= 8, MONTH($O350) &gt;= 8), IF($R350 &lt;&gt; "", $H350/$R350, ""), ""),"")</f>
        <v/>
      </c>
      <c r="AA350" s="10" t="str">
        <f>IF(Overall!$A352&lt;&gt;"",IF(AND(MONTH($N350) &lt;= 9, MONTH($O350) &gt;= 9), IF($R350 &lt;&gt; "", $H350/$R350, ""), ""),"")</f>
        <v/>
      </c>
      <c r="AB350" s="10">
        <f>IF(Overall!$A352&lt;&gt;"",IF(AND(MONTH($N350) &lt;= 10, MONTH($O350) &gt;= 10), IF($R350 &lt;&gt; "", $H350/$R350, ""), ""),"")</f>
        <v>100000</v>
      </c>
      <c r="AC350" s="10">
        <f>IF(Overall!$A352&lt;&gt;"",IF(AND(MONTH($N350) &lt;= 11, MONTH($O350) &gt;= 11), IF($R350 &lt;&gt; "", $H350/$R350, ""), ""),"")</f>
        <v>100000</v>
      </c>
      <c r="AD350" s="10">
        <f>IF(Overall!$A352&lt;&gt;"",IF(AND(MONTH($N350) &lt;= 12, MONTH($O350) &gt;= 12), IF($R350 &lt;&gt; "", $H350/$R350, ""), ""),"")</f>
        <v>100000</v>
      </c>
      <c r="AF350" s="10" t="str">
        <f ca="1">IFERROR(IF(AND(NOW()&lt;= EOMONTH(DATE(YEAR($O350),1, 1), 0), Overall!$A352&lt;&gt;"", MONTH($N350) &lt;= 1, MONTH($O350) &gt;= 1), IF($R350 &lt;&gt; "", $H350/$R350, ""), ""), "")</f>
        <v/>
      </c>
      <c r="AG350" s="10" t="str">
        <f ca="1">IFERROR(IF(AND(NOW()&lt;= EOMONTH(DATE(YEAR($O350),2, 1), 0), Overall!$A352&lt;&gt;"", MONTH($N350) &lt;= 2, MONTH($O350) &gt;= 2), IF($R350 &lt;&gt; "", $H350/$R350, ""), ""), "")</f>
        <v/>
      </c>
      <c r="AH350" s="10" t="str">
        <f ca="1">IFERROR(IF(AND(NOW()&lt;= EOMONTH(DATE(YEAR($O350),3, 1), 0), Overall!$A352&lt;&gt;"", MONTH($N350) &lt;= 3, MONTH($O350) &gt;= 3), IF($R350 &lt;&gt; "", $H350/$R350, ""), ""), "")</f>
        <v/>
      </c>
      <c r="AI350" s="10" t="str">
        <f ca="1">IFERROR(IF(AND(NOW()&lt;= EOMONTH(DATE(YEAR($O350),4, 1), 0), Overall!$A352&lt;&gt;"", MONTH($N350) &lt;= 4, MONTH($O350) &gt;= 4), IF($R350 &lt;&gt; "", $H350/$R350, ""), ""), "")</f>
        <v/>
      </c>
      <c r="AJ350" s="10" t="str">
        <f ca="1">IFERROR(IF(AND(NOW()&lt;= EOMONTH(DATE(YEAR($O350),5, 1), 0), Overall!$A352&lt;&gt;"", MONTH($N350) &lt;= 5, MONTH($O350) &gt;= 5), IF($R350 &lt;&gt; "", $H350/$R350, ""), ""), "")</f>
        <v/>
      </c>
      <c r="AK350" s="10" t="str">
        <f ca="1">IFERROR(IF(AND(NOW()&lt;= EOMONTH(DATE(YEAR($O350),6, 1), 0), Overall!$A352&lt;&gt;"", MONTH($N350) &lt;= 6, MONTH($O350) &gt;= 6), IF($R350 &lt;&gt; "", $H350/$R350, ""), ""), "")</f>
        <v/>
      </c>
      <c r="AL350" s="10" t="str">
        <f ca="1">IFERROR(IF(AND(NOW()&lt;= EOMONTH(DATE(YEAR($O350),7, 1), 0), Overall!$A352&lt;&gt;"", MONTH($N350) &lt;= 7, MONTH($O350) &gt;= 7), IF($R350 &lt;&gt; "", $H350/$R350, ""), ""), "")</f>
        <v/>
      </c>
      <c r="AM350" s="10" t="str">
        <f ca="1">IFERROR(IF(AND(NOW()&lt;= EOMONTH(DATE(YEAR($O350),8, 1), 0), Overall!$A352&lt;&gt;"", MONTH($N350) &lt;= 8, MONTH($O350) &gt;= 8), IF($R350 &lt;&gt; "", $H350/$R350, ""), ""), "")</f>
        <v/>
      </c>
      <c r="AN350" s="10" t="str">
        <f ca="1">IFERROR(IF(AND(NOW()&lt;= EOMONTH(DATE(YEAR($O350),9, 1), 0), Overall!$A352&lt;&gt;"", MONTH($N350) &lt;= 9, MONTH($O350) &gt;= 9), IF($R350 &lt;&gt; "", $H350/$R350, ""), ""), "")</f>
        <v/>
      </c>
      <c r="AO350" s="10" t="str">
        <f ca="1">IFERROR(IF(AND(NOW()&lt;= EOMONTH(DATE(YEAR($O350),10, 1), 0), Overall!$A352&lt;&gt;"", MONTH($N350) &lt;= 10, MONTH($O350) &gt;= 10), IF($R350 &lt;&gt; "", $H350/$R350, ""), ""), "")</f>
        <v/>
      </c>
      <c r="AP350" s="10" t="str">
        <f ca="1">IFERROR(IF(AND(NOW()&lt;= EOMONTH(DATE(YEAR($O350),11, 1), 0), Overall!$A352&lt;&gt;"", MONTH($N350) &lt;=11, MONTH($O350) &gt;= 11), IF($R350 &lt;&gt; "", $H350/$R350, ""), ""), "")</f>
        <v/>
      </c>
      <c r="AQ350" s="10" t="str">
        <f ca="1">IFERROR(IF(AND(NOW()&lt;= EOMONTH(DATE(YEAR($O350),12, 1), 0), Overall!$A352&lt;&gt;"", MONTH($N350) &lt;= 12, MONTH($O350) &gt;= 12), IF($R350 &lt;&gt; "", $H350/$R350, ""), ""), "")</f>
        <v/>
      </c>
      <c r="AR350" s="16">
        <f t="shared" ca="1" si="11"/>
        <v>0</v>
      </c>
    </row>
    <row r="351" spans="1:44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6">
        <f>IF(Overall!F353&lt;&gt;"",VALUE(Overall!F353),"")</f>
        <v>750000</v>
      </c>
      <c r="I351" s="6">
        <f>IF(Overall!G353&lt;&gt;"",VALUE(Overall!G353),"")</f>
        <v>63</v>
      </c>
      <c r="J351" s="6">
        <f>IF(Overall!H353&lt;&gt;"",VALUE(Overall!H353),"")</f>
        <v>39</v>
      </c>
      <c r="K351" s="6">
        <f>IF(Overall!I353&lt;&gt;"",VALUE(Overall!I353),"")</f>
        <v>5.3</v>
      </c>
      <c r="L351" s="6">
        <f>IF(Overall!J353&lt;&gt;"",VALUE(Overall!J353),"")</f>
        <v>1</v>
      </c>
      <c r="M351" s="6">
        <f>IF(Overall!K353&lt;&gt;"",VALUE(Overall!K353),"")</f>
        <v>4.3</v>
      </c>
      <c r="N351" s="7">
        <f>IF(Overall!L353&lt;&gt;"",DATEVALUE(MID(Overall!L353, FIND(",", Overall!L353) + 2, FIND(" ", Overall!L353) - FIND(",", Overall!L353) - 1) &amp; " " &amp; MID(Overall!L353, FIND(" ", Overall!L353) + 1, FIND(",", Overall!L353, FIND(" ", Overall!L353)) - FIND(" ", Overall!L353) - 1) &amp; ", " &amp; MID(Overall!L353, FIND(",", Overall!L353, FIND(",",Overall!L353) + 1) + 2, LEN(Overall!L353))),"")</f>
        <v>44835</v>
      </c>
      <c r="O351" s="7">
        <f>IF(Overall!M353&lt;&gt;"",DATEVALUE(MID(Overall!M353, FIND(",", Overall!M353) + 2, FIND(" ", Overall!M353) - FIND(",", Overall!M353) - 1) &amp; " " &amp; MID(Overall!M353, FIND(" ", Overall!M353) + 1, FIND(",", Overall!M353, FIND(" ", Overall!M353)) - FIND(" ", Overall!M353) - 1) &amp; ", " &amp; MID(Overall!M353, FIND(",", Overall!M353, FIND(",",Overall!M353) + 1) + 2, LEN(Overall!M353))),"")</f>
        <v>44926</v>
      </c>
      <c r="P351" s="7">
        <f>IF(Overall!N353&lt;&gt;"",DATEVALUE(MID(Overall!N353, FIND(",", Overall!N353) + 2, FIND(" ", Overall!N353) - FIND(",", Overall!N353) - 1) &amp; " " &amp; MID(Overall!N353, FIND(" ", Overall!N353) + 1, FIND(",", Overall!N353, FIND(" ", Overall!N353)) - FIND(" ", Overall!N353) - 1) &amp; ", " &amp; MID(Overall!N353, FIND(",", Overall!N353, FIND(",",Overall!N353) + 1) + 2, LEN(Overall!N353))),"")</f>
        <v>44603</v>
      </c>
      <c r="Q351" s="7">
        <f>IF(Overall!O353&lt;&gt;"",DATEVALUE(MID(Overall!O353, FIND(",", Overall!O353) + 2, FIND(" ", Overall!O353) - FIND(",", Overall!O353) - 1) &amp; " " &amp; MID(Overall!O353, FIND(" ", Overall!O353) + 1, FIND(",", Overall!O353, FIND(" ", Overall!O353)) - FIND(" ", Overall!O353) - 1) &amp; ", " &amp; MID(Overall!O353, FIND(",", Overall!O353, FIND(",",Overall!O353) + 1) + 2, LEN(Overall!O353))),"")</f>
        <v>44578</v>
      </c>
      <c r="R351" s="5">
        <f t="shared" si="10"/>
        <v>3</v>
      </c>
      <c r="S351" s="10" t="str">
        <f>IF(Overall!$A353&lt;&gt;"",IF(AND(MONTH($N351) &lt;= 1, MONTH($O351) &gt;= 1), IF($R351 &lt;&gt; "", $H351/$R351, ""), ""),"")</f>
        <v/>
      </c>
      <c r="T351" s="10" t="str">
        <f>IF(Overall!$A353&lt;&gt;"",IF(AND(MONTH($N351) &lt;= 2, MONTH($O351) &gt;= 2), IF($R351 &lt;&gt; "", $H351/$R351, ""), ""),"")</f>
        <v/>
      </c>
      <c r="U351" s="10" t="str">
        <f>IF(Overall!$A353&lt;&gt;"",IF(AND(MONTH($N351) &lt;= 3, MONTH($O351) &gt;= 3), IF($R351 &lt;&gt; "", $H351/$R351, ""), ""),"")</f>
        <v/>
      </c>
      <c r="V351" s="10" t="str">
        <f>IF(Overall!$A353&lt;&gt;"",IF(AND(MONTH($N351) &lt;= 4, MONTH($O351) &gt;= 4), IF($R351 &lt;&gt; "", $H351/$R351, ""), ""),"")</f>
        <v/>
      </c>
      <c r="W351" s="10" t="str">
        <f>IF(Overall!$A353&lt;&gt;"",IF(AND(MONTH($N351) &lt;= 5, MONTH($O351) &gt;= 5), IF($R351 &lt;&gt; "", $H351/$R351, ""), ""),"")</f>
        <v/>
      </c>
      <c r="X351" s="10" t="str">
        <f>IF(Overall!$A353&lt;&gt;"",IF(AND(MONTH($N351) &lt;= 6, MONTH($O351) &gt;= 6), IF($R351 &lt;&gt; "", $H351/$R351, ""), ""),"")</f>
        <v/>
      </c>
      <c r="Y351" s="10" t="str">
        <f>IF(Overall!$A353&lt;&gt;"",IF(AND(MONTH($N351) &lt;= 7, MONTH($O351) &gt;= 7 ), IF($R351 &lt;&gt; "", $H351/$R351, ""), ""),"")</f>
        <v/>
      </c>
      <c r="Z351" s="10" t="str">
        <f>IF(Overall!$A353&lt;&gt;"",IF(AND(MONTH($N351) &lt;= 8, MONTH($O351) &gt;= 8), IF($R351 &lt;&gt; "", $H351/$R351, ""), ""),"")</f>
        <v/>
      </c>
      <c r="AA351" s="10" t="str">
        <f>IF(Overall!$A353&lt;&gt;"",IF(AND(MONTH($N351) &lt;= 9, MONTH($O351) &gt;= 9), IF($R351 &lt;&gt; "", $H351/$R351, ""), ""),"")</f>
        <v/>
      </c>
      <c r="AB351" s="10">
        <f>IF(Overall!$A353&lt;&gt;"",IF(AND(MONTH($N351) &lt;= 10, MONTH($O351) &gt;= 10), IF($R351 &lt;&gt; "", $H351/$R351, ""), ""),"")</f>
        <v>250000</v>
      </c>
      <c r="AC351" s="10">
        <f>IF(Overall!$A353&lt;&gt;"",IF(AND(MONTH($N351) &lt;= 11, MONTH($O351) &gt;= 11), IF($R351 &lt;&gt; "", $H351/$R351, ""), ""),"")</f>
        <v>250000</v>
      </c>
      <c r="AD351" s="10">
        <f>IF(Overall!$A353&lt;&gt;"",IF(AND(MONTH($N351) &lt;= 12, MONTH($O351) &gt;= 12), IF($R351 &lt;&gt; "", $H351/$R351, ""), ""),"")</f>
        <v>250000</v>
      </c>
      <c r="AF351" s="10" t="str">
        <f ca="1">IFERROR(IF(AND(NOW()&lt;= EOMONTH(DATE(YEAR($O351),1, 1), 0), Overall!$A353&lt;&gt;"", MONTH($N351) &lt;= 1, MONTH($O351) &gt;= 1), IF($R351 &lt;&gt; "", $H351/$R351, ""), ""), "")</f>
        <v/>
      </c>
      <c r="AG351" s="10" t="str">
        <f ca="1">IFERROR(IF(AND(NOW()&lt;= EOMONTH(DATE(YEAR($O351),2, 1), 0), Overall!$A353&lt;&gt;"", MONTH($N351) &lt;= 2, MONTH($O351) &gt;= 2), IF($R351 &lt;&gt; "", $H351/$R351, ""), ""), "")</f>
        <v/>
      </c>
      <c r="AH351" s="10" t="str">
        <f ca="1">IFERROR(IF(AND(NOW()&lt;= EOMONTH(DATE(YEAR($O351),3, 1), 0), Overall!$A353&lt;&gt;"", MONTH($N351) &lt;= 3, MONTH($O351) &gt;= 3), IF($R351 &lt;&gt; "", $H351/$R351, ""), ""), "")</f>
        <v/>
      </c>
      <c r="AI351" s="10" t="str">
        <f ca="1">IFERROR(IF(AND(NOW()&lt;= EOMONTH(DATE(YEAR($O351),4, 1), 0), Overall!$A353&lt;&gt;"", MONTH($N351) &lt;= 4, MONTH($O351) &gt;= 4), IF($R351 &lt;&gt; "", $H351/$R351, ""), ""), "")</f>
        <v/>
      </c>
      <c r="AJ351" s="10" t="str">
        <f ca="1">IFERROR(IF(AND(NOW()&lt;= EOMONTH(DATE(YEAR($O351),5, 1), 0), Overall!$A353&lt;&gt;"", MONTH($N351) &lt;= 5, MONTH($O351) &gt;= 5), IF($R351 &lt;&gt; "", $H351/$R351, ""), ""), "")</f>
        <v/>
      </c>
      <c r="AK351" s="10" t="str">
        <f ca="1">IFERROR(IF(AND(NOW()&lt;= EOMONTH(DATE(YEAR($O351),6, 1), 0), Overall!$A353&lt;&gt;"", MONTH($N351) &lt;= 6, MONTH($O351) &gt;= 6), IF($R351 &lt;&gt; "", $H351/$R351, ""), ""), "")</f>
        <v/>
      </c>
      <c r="AL351" s="10" t="str">
        <f ca="1">IFERROR(IF(AND(NOW()&lt;= EOMONTH(DATE(YEAR($O351),7, 1), 0), Overall!$A353&lt;&gt;"", MONTH($N351) &lt;= 7, MONTH($O351) &gt;= 7), IF($R351 &lt;&gt; "", $H351/$R351, ""), ""), "")</f>
        <v/>
      </c>
      <c r="AM351" s="10" t="str">
        <f ca="1">IFERROR(IF(AND(NOW()&lt;= EOMONTH(DATE(YEAR($O351),8, 1), 0), Overall!$A353&lt;&gt;"", MONTH($N351) &lt;= 8, MONTH($O351) &gt;= 8), IF($R351 &lt;&gt; "", $H351/$R351, ""), ""), "")</f>
        <v/>
      </c>
      <c r="AN351" s="10" t="str">
        <f ca="1">IFERROR(IF(AND(NOW()&lt;= EOMONTH(DATE(YEAR($O351),9, 1), 0), Overall!$A353&lt;&gt;"", MONTH($N351) &lt;= 9, MONTH($O351) &gt;= 9), IF($R351 &lt;&gt; "", $H351/$R351, ""), ""), "")</f>
        <v/>
      </c>
      <c r="AO351" s="10" t="str">
        <f ca="1">IFERROR(IF(AND(NOW()&lt;= EOMONTH(DATE(YEAR($O351),10, 1), 0), Overall!$A353&lt;&gt;"", MONTH($N351) &lt;= 10, MONTH($O351) &gt;= 10), IF($R351 &lt;&gt; "", $H351/$R351, ""), ""), "")</f>
        <v/>
      </c>
      <c r="AP351" s="10" t="str">
        <f ca="1">IFERROR(IF(AND(NOW()&lt;= EOMONTH(DATE(YEAR($O351),11, 1), 0), Overall!$A353&lt;&gt;"", MONTH($N351) &lt;=11, MONTH($O351) &gt;= 11), IF($R351 &lt;&gt; "", $H351/$R351, ""), ""), "")</f>
        <v/>
      </c>
      <c r="AQ351" s="10" t="str">
        <f ca="1">IFERROR(IF(AND(NOW()&lt;= EOMONTH(DATE(YEAR($O351),12, 1), 0), Overall!$A353&lt;&gt;"", MONTH($N351) &lt;= 12, MONTH($O351) &gt;= 12), IF($R351 &lt;&gt; "", $H351/$R351, ""), ""), "")</f>
        <v/>
      </c>
      <c r="AR351" s="16">
        <f t="shared" ca="1" si="11"/>
        <v>0</v>
      </c>
    </row>
    <row r="352" spans="1:44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6">
        <f>IF(Overall!F354&lt;&gt;"",VALUE(Overall!F354),"")</f>
        <v>450000</v>
      </c>
      <c r="I352" s="6">
        <f>IF(Overall!G354&lt;&gt;"",VALUE(Overall!G354),"")</f>
        <v>64</v>
      </c>
      <c r="J352" s="6">
        <f>IF(Overall!H354&lt;&gt;"",VALUE(Overall!H354),"")</f>
        <v>40</v>
      </c>
      <c r="K352" s="6">
        <f>IF(Overall!I354&lt;&gt;"",VALUE(Overall!I354),"")</f>
        <v>5.47</v>
      </c>
      <c r="L352" s="6">
        <f>IF(Overall!J354&lt;&gt;"",VALUE(Overall!J354),"")</f>
        <v>1</v>
      </c>
      <c r="M352" s="6">
        <f>IF(Overall!K354&lt;&gt;"",VALUE(Overall!K354),"")</f>
        <v>4.47</v>
      </c>
      <c r="N352" s="7">
        <f>IF(Overall!L354&lt;&gt;"",DATEVALUE(MID(Overall!L354, FIND(",", Overall!L354) + 2, FIND(" ", Overall!L354) - FIND(",", Overall!L354) - 1) &amp; " " &amp; MID(Overall!L354, FIND(" ", Overall!L354) + 1, FIND(",", Overall!L354, FIND(" ", Overall!L354)) - FIND(" ", Overall!L354) - 1) &amp; ", " &amp; MID(Overall!L354, FIND(",", Overall!L354, FIND(",",Overall!L354) + 1) + 2, LEN(Overall!L354))),"")</f>
        <v>44835</v>
      </c>
      <c r="O352" s="7">
        <f>IF(Overall!M354&lt;&gt;"",DATEVALUE(MID(Overall!M354, FIND(",", Overall!M354) + 2, FIND(" ", Overall!M354) - FIND(",", Overall!M354) - 1) &amp; " " &amp; MID(Overall!M354, FIND(" ", Overall!M354) + 1, FIND(",", Overall!M354, FIND(" ", Overall!M354)) - FIND(" ", Overall!M354) - 1) &amp; ", " &amp; MID(Overall!M354, FIND(",", Overall!M354, FIND(",",Overall!M354) + 1) + 2, LEN(Overall!M354))),"")</f>
        <v>44926</v>
      </c>
      <c r="P352" s="7">
        <f>IF(Overall!N354&lt;&gt;"",DATEVALUE(MID(Overall!N354, FIND(",", Overall!N354) + 2, FIND(" ", Overall!N354) - FIND(",", Overall!N354) - 1) &amp; " " &amp; MID(Overall!N354, FIND(" ", Overall!N354) + 1, FIND(",", Overall!N354, FIND(" ", Overall!N354)) - FIND(" ", Overall!N354) - 1) &amp; ", " &amp; MID(Overall!N354, FIND(",", Overall!N354, FIND(",",Overall!N354) + 1) + 2, LEN(Overall!N354))),"")</f>
        <v>44603</v>
      </c>
      <c r="Q352" s="7">
        <f>IF(Overall!O354&lt;&gt;"",DATEVALUE(MID(Overall!O354, FIND(",", Overall!O354) + 2, FIND(" ", Overall!O354) - FIND(",", Overall!O354) - 1) &amp; " " &amp; MID(Overall!O354, FIND(" ", Overall!O354) + 1, FIND(",", Overall!O354, FIND(" ", Overall!O354)) - FIND(" ", Overall!O354) - 1) &amp; ", " &amp; MID(Overall!O354, FIND(",", Overall!O354, FIND(",",Overall!O354) + 1) + 2, LEN(Overall!O354))),"")</f>
        <v>44578</v>
      </c>
      <c r="R352" s="5">
        <f t="shared" si="10"/>
        <v>3</v>
      </c>
      <c r="S352" s="10" t="str">
        <f>IF(Overall!$A354&lt;&gt;"",IF(AND(MONTH($N352) &lt;= 1, MONTH($O352) &gt;= 1), IF($R352 &lt;&gt; "", $H352/$R352, ""), ""),"")</f>
        <v/>
      </c>
      <c r="T352" s="10" t="str">
        <f>IF(Overall!$A354&lt;&gt;"",IF(AND(MONTH($N352) &lt;= 2, MONTH($O352) &gt;= 2), IF($R352 &lt;&gt; "", $H352/$R352, ""), ""),"")</f>
        <v/>
      </c>
      <c r="U352" s="10" t="str">
        <f>IF(Overall!$A354&lt;&gt;"",IF(AND(MONTH($N352) &lt;= 3, MONTH($O352) &gt;= 3), IF($R352 &lt;&gt; "", $H352/$R352, ""), ""),"")</f>
        <v/>
      </c>
      <c r="V352" s="10" t="str">
        <f>IF(Overall!$A354&lt;&gt;"",IF(AND(MONTH($N352) &lt;= 4, MONTH($O352) &gt;= 4), IF($R352 &lt;&gt; "", $H352/$R352, ""), ""),"")</f>
        <v/>
      </c>
      <c r="W352" s="10" t="str">
        <f>IF(Overall!$A354&lt;&gt;"",IF(AND(MONTH($N352) &lt;= 5, MONTH($O352) &gt;= 5), IF($R352 &lt;&gt; "", $H352/$R352, ""), ""),"")</f>
        <v/>
      </c>
      <c r="X352" s="10" t="str">
        <f>IF(Overall!$A354&lt;&gt;"",IF(AND(MONTH($N352) &lt;= 6, MONTH($O352) &gt;= 6), IF($R352 &lt;&gt; "", $H352/$R352, ""), ""),"")</f>
        <v/>
      </c>
      <c r="Y352" s="10" t="str">
        <f>IF(Overall!$A354&lt;&gt;"",IF(AND(MONTH($N352) &lt;= 7, MONTH($O352) &gt;= 7 ), IF($R352 &lt;&gt; "", $H352/$R352, ""), ""),"")</f>
        <v/>
      </c>
      <c r="Z352" s="10" t="str">
        <f>IF(Overall!$A354&lt;&gt;"",IF(AND(MONTH($N352) &lt;= 8, MONTH($O352) &gt;= 8), IF($R352 &lt;&gt; "", $H352/$R352, ""), ""),"")</f>
        <v/>
      </c>
      <c r="AA352" s="10" t="str">
        <f>IF(Overall!$A354&lt;&gt;"",IF(AND(MONTH($N352) &lt;= 9, MONTH($O352) &gt;= 9), IF($R352 &lt;&gt; "", $H352/$R352, ""), ""),"")</f>
        <v/>
      </c>
      <c r="AB352" s="10">
        <f>IF(Overall!$A354&lt;&gt;"",IF(AND(MONTH($N352) &lt;= 10, MONTH($O352) &gt;= 10), IF($R352 &lt;&gt; "", $H352/$R352, ""), ""),"")</f>
        <v>150000</v>
      </c>
      <c r="AC352" s="10">
        <f>IF(Overall!$A354&lt;&gt;"",IF(AND(MONTH($N352) &lt;= 11, MONTH($O352) &gt;= 11), IF($R352 &lt;&gt; "", $H352/$R352, ""), ""),"")</f>
        <v>150000</v>
      </c>
      <c r="AD352" s="10">
        <f>IF(Overall!$A354&lt;&gt;"",IF(AND(MONTH($N352) &lt;= 12, MONTH($O352) &gt;= 12), IF($R352 &lt;&gt; "", $H352/$R352, ""), ""),"")</f>
        <v>150000</v>
      </c>
      <c r="AF352" s="10" t="str">
        <f ca="1">IFERROR(IF(AND(NOW()&lt;= EOMONTH(DATE(YEAR($O352),1, 1), 0), Overall!$A354&lt;&gt;"", MONTH($N352) &lt;= 1, MONTH($O352) &gt;= 1), IF($R352 &lt;&gt; "", $H352/$R352, ""), ""), "")</f>
        <v/>
      </c>
      <c r="AG352" s="10" t="str">
        <f ca="1">IFERROR(IF(AND(NOW()&lt;= EOMONTH(DATE(YEAR($O352),2, 1), 0), Overall!$A354&lt;&gt;"", MONTH($N352) &lt;= 2, MONTH($O352) &gt;= 2), IF($R352 &lt;&gt; "", $H352/$R352, ""), ""), "")</f>
        <v/>
      </c>
      <c r="AH352" s="10" t="str">
        <f ca="1">IFERROR(IF(AND(NOW()&lt;= EOMONTH(DATE(YEAR($O352),3, 1), 0), Overall!$A354&lt;&gt;"", MONTH($N352) &lt;= 3, MONTH($O352) &gt;= 3), IF($R352 &lt;&gt; "", $H352/$R352, ""), ""), "")</f>
        <v/>
      </c>
      <c r="AI352" s="10" t="str">
        <f ca="1">IFERROR(IF(AND(NOW()&lt;= EOMONTH(DATE(YEAR($O352),4, 1), 0), Overall!$A354&lt;&gt;"", MONTH($N352) &lt;= 4, MONTH($O352) &gt;= 4), IF($R352 &lt;&gt; "", $H352/$R352, ""), ""), "")</f>
        <v/>
      </c>
      <c r="AJ352" s="10" t="str">
        <f ca="1">IFERROR(IF(AND(NOW()&lt;= EOMONTH(DATE(YEAR($O352),5, 1), 0), Overall!$A354&lt;&gt;"", MONTH($N352) &lt;= 5, MONTH($O352) &gt;= 5), IF($R352 &lt;&gt; "", $H352/$R352, ""), ""), "")</f>
        <v/>
      </c>
      <c r="AK352" s="10" t="str">
        <f ca="1">IFERROR(IF(AND(NOW()&lt;= EOMONTH(DATE(YEAR($O352),6, 1), 0), Overall!$A354&lt;&gt;"", MONTH($N352) &lt;= 6, MONTH($O352) &gt;= 6), IF($R352 &lt;&gt; "", $H352/$R352, ""), ""), "")</f>
        <v/>
      </c>
      <c r="AL352" s="10" t="str">
        <f ca="1">IFERROR(IF(AND(NOW()&lt;= EOMONTH(DATE(YEAR($O352),7, 1), 0), Overall!$A354&lt;&gt;"", MONTH($N352) &lt;= 7, MONTH($O352) &gt;= 7), IF($R352 &lt;&gt; "", $H352/$R352, ""), ""), "")</f>
        <v/>
      </c>
      <c r="AM352" s="10" t="str">
        <f ca="1">IFERROR(IF(AND(NOW()&lt;= EOMONTH(DATE(YEAR($O352),8, 1), 0), Overall!$A354&lt;&gt;"", MONTH($N352) &lt;= 8, MONTH($O352) &gt;= 8), IF($R352 &lt;&gt; "", $H352/$R352, ""), ""), "")</f>
        <v/>
      </c>
      <c r="AN352" s="10" t="str">
        <f ca="1">IFERROR(IF(AND(NOW()&lt;= EOMONTH(DATE(YEAR($O352),9, 1), 0), Overall!$A354&lt;&gt;"", MONTH($N352) &lt;= 9, MONTH($O352) &gt;= 9), IF($R352 &lt;&gt; "", $H352/$R352, ""), ""), "")</f>
        <v/>
      </c>
      <c r="AO352" s="10" t="str">
        <f ca="1">IFERROR(IF(AND(NOW()&lt;= EOMONTH(DATE(YEAR($O352),10, 1), 0), Overall!$A354&lt;&gt;"", MONTH($N352) &lt;= 10, MONTH($O352) &gt;= 10), IF($R352 &lt;&gt; "", $H352/$R352, ""), ""), "")</f>
        <v/>
      </c>
      <c r="AP352" s="10" t="str">
        <f ca="1">IFERROR(IF(AND(NOW()&lt;= EOMONTH(DATE(YEAR($O352),11, 1), 0), Overall!$A354&lt;&gt;"", MONTH($N352) &lt;=11, MONTH($O352) &gt;= 11), IF($R352 &lt;&gt; "", $H352/$R352, ""), ""), "")</f>
        <v/>
      </c>
      <c r="AQ352" s="10" t="str">
        <f ca="1">IFERROR(IF(AND(NOW()&lt;= EOMONTH(DATE(YEAR($O352),12, 1), 0), Overall!$A354&lt;&gt;"", MONTH($N352) &lt;= 12, MONTH($O352) &gt;= 12), IF($R352 &lt;&gt; "", $H352/$R352, ""), ""), "")</f>
        <v/>
      </c>
      <c r="AR352" s="16">
        <f t="shared" ca="1" si="11"/>
        <v>0</v>
      </c>
    </row>
    <row r="353" spans="1:44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6">
        <f>IF(Overall!F355&lt;&gt;"",VALUE(Overall!F355),"")</f>
        <v>600000</v>
      </c>
      <c r="I353" s="6">
        <f>IF(Overall!G355&lt;&gt;"",VALUE(Overall!G355),"")</f>
        <v>64</v>
      </c>
      <c r="J353" s="6">
        <f>IF(Overall!H355&lt;&gt;"",VALUE(Overall!H355),"")</f>
        <v>40</v>
      </c>
      <c r="K353" s="6">
        <f>IF(Overall!I355&lt;&gt;"",VALUE(Overall!I355),"")</f>
        <v>5.0199999999999996</v>
      </c>
      <c r="L353" s="6">
        <f>IF(Overall!J355&lt;&gt;"",VALUE(Overall!J355),"")</f>
        <v>0.78</v>
      </c>
      <c r="M353" s="6">
        <f>IF(Overall!K355&lt;&gt;"",VALUE(Overall!K355),"")</f>
        <v>4.24</v>
      </c>
      <c r="N353" s="7">
        <f>IF(Overall!L355&lt;&gt;"",DATEVALUE(MID(Overall!L355, FIND(",", Overall!L355) + 2, FIND(" ", Overall!L355) - FIND(",", Overall!L355) - 1) &amp; " " &amp; MID(Overall!L355, FIND(" ", Overall!L355) + 1, FIND(",", Overall!L355, FIND(" ", Overall!L355)) - FIND(" ", Overall!L355) - 1) &amp; ", " &amp; MID(Overall!L355, FIND(",", Overall!L355, FIND(",",Overall!L355) + 1) + 2, LEN(Overall!L355))),"")</f>
        <v>44835</v>
      </c>
      <c r="O353" s="7">
        <f>IF(Overall!M355&lt;&gt;"",DATEVALUE(MID(Overall!M355, FIND(",", Overall!M355) + 2, FIND(" ", Overall!M355) - FIND(",", Overall!M355) - 1) &amp; " " &amp; MID(Overall!M355, FIND(" ", Overall!M355) + 1, FIND(",", Overall!M355, FIND(" ", Overall!M355)) - FIND(" ", Overall!M355) - 1) &amp; ", " &amp; MID(Overall!M355, FIND(",", Overall!M355, FIND(",",Overall!M355) + 1) + 2, LEN(Overall!M355))),"")</f>
        <v>44926</v>
      </c>
      <c r="P353" s="7">
        <f>IF(Overall!N355&lt;&gt;"",DATEVALUE(MID(Overall!N355, FIND(",", Overall!N355) + 2, FIND(" ", Overall!N355) - FIND(",", Overall!N355) - 1) &amp; " " &amp; MID(Overall!N355, FIND(" ", Overall!N355) + 1, FIND(",", Overall!N355, FIND(" ", Overall!N355)) - FIND(" ", Overall!N355) - 1) &amp; ", " &amp; MID(Overall!N355, FIND(",", Overall!N355, FIND(",",Overall!N355) + 1) + 2, LEN(Overall!N355))),"")</f>
        <v>44607</v>
      </c>
      <c r="Q353" s="7">
        <f>IF(Overall!O355&lt;&gt;"",DATEVALUE(MID(Overall!O355, FIND(",", Overall!O355) + 2, FIND(" ", Overall!O355) - FIND(",", Overall!O355) - 1) &amp; " " &amp; MID(Overall!O355, FIND(" ", Overall!O355) + 1, FIND(",", Overall!O355, FIND(" ", Overall!O355)) - FIND(" ", Overall!O355) - 1) &amp; ", " &amp; MID(Overall!O355, FIND(",", Overall!O355, FIND(",",Overall!O355) + 1) + 2, LEN(Overall!O355))),"")</f>
        <v>44580</v>
      </c>
      <c r="R353" s="5">
        <f t="shared" si="10"/>
        <v>3</v>
      </c>
      <c r="S353" s="10" t="str">
        <f>IF(Overall!$A355&lt;&gt;"",IF(AND(MONTH($N353) &lt;= 1, MONTH($O353) &gt;= 1), IF($R353 &lt;&gt; "", $H353/$R353, ""), ""),"")</f>
        <v/>
      </c>
      <c r="T353" s="10" t="str">
        <f>IF(Overall!$A355&lt;&gt;"",IF(AND(MONTH($N353) &lt;= 2, MONTH($O353) &gt;= 2), IF($R353 &lt;&gt; "", $H353/$R353, ""), ""),"")</f>
        <v/>
      </c>
      <c r="U353" s="10" t="str">
        <f>IF(Overall!$A355&lt;&gt;"",IF(AND(MONTH($N353) &lt;= 3, MONTH($O353) &gt;= 3), IF($R353 &lt;&gt; "", $H353/$R353, ""), ""),"")</f>
        <v/>
      </c>
      <c r="V353" s="10" t="str">
        <f>IF(Overall!$A355&lt;&gt;"",IF(AND(MONTH($N353) &lt;= 4, MONTH($O353) &gt;= 4), IF($R353 &lt;&gt; "", $H353/$R353, ""), ""),"")</f>
        <v/>
      </c>
      <c r="W353" s="10" t="str">
        <f>IF(Overall!$A355&lt;&gt;"",IF(AND(MONTH($N353) &lt;= 5, MONTH($O353) &gt;= 5), IF($R353 &lt;&gt; "", $H353/$R353, ""), ""),"")</f>
        <v/>
      </c>
      <c r="X353" s="10" t="str">
        <f>IF(Overall!$A355&lt;&gt;"",IF(AND(MONTH($N353) &lt;= 6, MONTH($O353) &gt;= 6), IF($R353 &lt;&gt; "", $H353/$R353, ""), ""),"")</f>
        <v/>
      </c>
      <c r="Y353" s="10" t="str">
        <f>IF(Overall!$A355&lt;&gt;"",IF(AND(MONTH($N353) &lt;= 7, MONTH($O353) &gt;= 7 ), IF($R353 &lt;&gt; "", $H353/$R353, ""), ""),"")</f>
        <v/>
      </c>
      <c r="Z353" s="10" t="str">
        <f>IF(Overall!$A355&lt;&gt;"",IF(AND(MONTH($N353) &lt;= 8, MONTH($O353) &gt;= 8), IF($R353 &lt;&gt; "", $H353/$R353, ""), ""),"")</f>
        <v/>
      </c>
      <c r="AA353" s="10" t="str">
        <f>IF(Overall!$A355&lt;&gt;"",IF(AND(MONTH($N353) &lt;= 9, MONTH($O353) &gt;= 9), IF($R353 &lt;&gt; "", $H353/$R353, ""), ""),"")</f>
        <v/>
      </c>
      <c r="AB353" s="10">
        <f>IF(Overall!$A355&lt;&gt;"",IF(AND(MONTH($N353) &lt;= 10, MONTH($O353) &gt;= 10), IF($R353 &lt;&gt; "", $H353/$R353, ""), ""),"")</f>
        <v>200000</v>
      </c>
      <c r="AC353" s="10">
        <f>IF(Overall!$A355&lt;&gt;"",IF(AND(MONTH($N353) &lt;= 11, MONTH($O353) &gt;= 11), IF($R353 &lt;&gt; "", $H353/$R353, ""), ""),"")</f>
        <v>200000</v>
      </c>
      <c r="AD353" s="10">
        <f>IF(Overall!$A355&lt;&gt;"",IF(AND(MONTH($N353) &lt;= 12, MONTH($O353) &gt;= 12), IF($R353 &lt;&gt; "", $H353/$R353, ""), ""),"")</f>
        <v>200000</v>
      </c>
      <c r="AF353" s="10" t="str">
        <f ca="1">IFERROR(IF(AND(NOW()&lt;= EOMONTH(DATE(YEAR($O353),1, 1), 0), Overall!$A355&lt;&gt;"", MONTH($N353) &lt;= 1, MONTH($O353) &gt;= 1), IF($R353 &lt;&gt; "", $H353/$R353, ""), ""), "")</f>
        <v/>
      </c>
      <c r="AG353" s="10" t="str">
        <f ca="1">IFERROR(IF(AND(NOW()&lt;= EOMONTH(DATE(YEAR($O353),2, 1), 0), Overall!$A355&lt;&gt;"", MONTH($N353) &lt;= 2, MONTH($O353) &gt;= 2), IF($R353 &lt;&gt; "", $H353/$R353, ""), ""), "")</f>
        <v/>
      </c>
      <c r="AH353" s="10" t="str">
        <f ca="1">IFERROR(IF(AND(NOW()&lt;= EOMONTH(DATE(YEAR($O353),3, 1), 0), Overall!$A355&lt;&gt;"", MONTH($N353) &lt;= 3, MONTH($O353) &gt;= 3), IF($R353 &lt;&gt; "", $H353/$R353, ""), ""), "")</f>
        <v/>
      </c>
      <c r="AI353" s="10" t="str">
        <f ca="1">IFERROR(IF(AND(NOW()&lt;= EOMONTH(DATE(YEAR($O353),4, 1), 0), Overall!$A355&lt;&gt;"", MONTH($N353) &lt;= 4, MONTH($O353) &gt;= 4), IF($R353 &lt;&gt; "", $H353/$R353, ""), ""), "")</f>
        <v/>
      </c>
      <c r="AJ353" s="10" t="str">
        <f ca="1">IFERROR(IF(AND(NOW()&lt;= EOMONTH(DATE(YEAR($O353),5, 1), 0), Overall!$A355&lt;&gt;"", MONTH($N353) &lt;= 5, MONTH($O353) &gt;= 5), IF($R353 &lt;&gt; "", $H353/$R353, ""), ""), "")</f>
        <v/>
      </c>
      <c r="AK353" s="10" t="str">
        <f ca="1">IFERROR(IF(AND(NOW()&lt;= EOMONTH(DATE(YEAR($O353),6, 1), 0), Overall!$A355&lt;&gt;"", MONTH($N353) &lt;= 6, MONTH($O353) &gt;= 6), IF($R353 &lt;&gt; "", $H353/$R353, ""), ""), "")</f>
        <v/>
      </c>
      <c r="AL353" s="10" t="str">
        <f ca="1">IFERROR(IF(AND(NOW()&lt;= EOMONTH(DATE(YEAR($O353),7, 1), 0), Overall!$A355&lt;&gt;"", MONTH($N353) &lt;= 7, MONTH($O353) &gt;= 7), IF($R353 &lt;&gt; "", $H353/$R353, ""), ""), "")</f>
        <v/>
      </c>
      <c r="AM353" s="10" t="str">
        <f ca="1">IFERROR(IF(AND(NOW()&lt;= EOMONTH(DATE(YEAR($O353),8, 1), 0), Overall!$A355&lt;&gt;"", MONTH($N353) &lt;= 8, MONTH($O353) &gt;= 8), IF($R353 &lt;&gt; "", $H353/$R353, ""), ""), "")</f>
        <v/>
      </c>
      <c r="AN353" s="10" t="str">
        <f ca="1">IFERROR(IF(AND(NOW()&lt;= EOMONTH(DATE(YEAR($O353),9, 1), 0), Overall!$A355&lt;&gt;"", MONTH($N353) &lt;= 9, MONTH($O353) &gt;= 9), IF($R353 &lt;&gt; "", $H353/$R353, ""), ""), "")</f>
        <v/>
      </c>
      <c r="AO353" s="10" t="str">
        <f ca="1">IFERROR(IF(AND(NOW()&lt;= EOMONTH(DATE(YEAR($O353),10, 1), 0), Overall!$A355&lt;&gt;"", MONTH($N353) &lt;= 10, MONTH($O353) &gt;= 10), IF($R353 &lt;&gt; "", $H353/$R353, ""), ""), "")</f>
        <v/>
      </c>
      <c r="AP353" s="10" t="str">
        <f ca="1">IFERROR(IF(AND(NOW()&lt;= EOMONTH(DATE(YEAR($O353),11, 1), 0), Overall!$A355&lt;&gt;"", MONTH($N353) &lt;=11, MONTH($O353) &gt;= 11), IF($R353 &lt;&gt; "", $H353/$R353, ""), ""), "")</f>
        <v/>
      </c>
      <c r="AQ353" s="10" t="str">
        <f ca="1">IFERROR(IF(AND(NOW()&lt;= EOMONTH(DATE(YEAR($O353),12, 1), 0), Overall!$A355&lt;&gt;"", MONTH($N353) &lt;= 12, MONTH($O353) &gt;= 12), IF($R353 &lt;&gt; "", $H353/$R353, ""), ""), "")</f>
        <v/>
      </c>
      <c r="AR353" s="16">
        <f t="shared" ca="1" si="11"/>
        <v>0</v>
      </c>
    </row>
    <row r="354" spans="1:44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6">
        <f>IF(Overall!F356&lt;&gt;"",VALUE(Overall!F356),"")</f>
        <v>300000</v>
      </c>
      <c r="I354" s="6">
        <f>IF(Overall!G356&lt;&gt;"",VALUE(Overall!G356),"")</f>
        <v>70</v>
      </c>
      <c r="J354" s="6">
        <f>IF(Overall!H356&lt;&gt;"",VALUE(Overall!H356),"")</f>
        <v>40</v>
      </c>
      <c r="K354" s="6">
        <f>IF(Overall!I356&lt;&gt;"",VALUE(Overall!I356),"")</f>
        <v>6.65</v>
      </c>
      <c r="L354" s="6">
        <f>IF(Overall!J356&lt;&gt;"",VALUE(Overall!J356),"")</f>
        <v>0.7</v>
      </c>
      <c r="M354" s="6">
        <f>IF(Overall!K356&lt;&gt;"",VALUE(Overall!K356),"")</f>
        <v>5.95</v>
      </c>
      <c r="N354" s="7">
        <f>IF(Overall!L356&lt;&gt;"",DATEVALUE(MID(Overall!L356, FIND(",", Overall!L356) + 2, FIND(" ", Overall!L356) - FIND(",", Overall!L356) - 1) &amp; " " &amp; MID(Overall!L356, FIND(" ", Overall!L356) + 1, FIND(",", Overall!L356, FIND(" ", Overall!L356)) - FIND(" ", Overall!L356) - 1) &amp; ", " &amp; MID(Overall!L356, FIND(",", Overall!L356, FIND(",",Overall!L356) + 1) + 2, LEN(Overall!L356))),"")</f>
        <v>44835</v>
      </c>
      <c r="O354" s="7">
        <f>IF(Overall!M356&lt;&gt;"",DATEVALUE(MID(Overall!M356, FIND(",", Overall!M356) + 2, FIND(" ", Overall!M356) - FIND(",", Overall!M356) - 1) &amp; " " &amp; MID(Overall!M356, FIND(" ", Overall!M356) + 1, FIND(",", Overall!M356, FIND(" ", Overall!M356)) - FIND(" ", Overall!M356) - 1) &amp; ", " &amp; MID(Overall!M356, FIND(",", Overall!M356, FIND(",",Overall!M356) + 1) + 2, LEN(Overall!M356))),"")</f>
        <v>44926</v>
      </c>
      <c r="P354" s="7">
        <f>IF(Overall!N356&lt;&gt;"",DATEVALUE(MID(Overall!N356, FIND(",", Overall!N356) + 2, FIND(" ", Overall!N356) - FIND(",", Overall!N356) - 1) &amp; " " &amp; MID(Overall!N356, FIND(" ", Overall!N356) + 1, FIND(",", Overall!N356, FIND(" ", Overall!N356)) - FIND(" ", Overall!N356) - 1) &amp; ", " &amp; MID(Overall!N356, FIND(",", Overall!N356, FIND(",",Overall!N356) + 1) + 2, LEN(Overall!N356))),"")</f>
        <v>44607</v>
      </c>
      <c r="Q354" s="7">
        <f>IF(Overall!O356&lt;&gt;"",DATEVALUE(MID(Overall!O356, FIND(",", Overall!O356) + 2, FIND(" ", Overall!O356) - FIND(",", Overall!O356) - 1) &amp; " " &amp; MID(Overall!O356, FIND(" ", Overall!O356) + 1, FIND(",", Overall!O356, FIND(" ", Overall!O356)) - FIND(" ", Overall!O356) - 1) &amp; ", " &amp; MID(Overall!O356, FIND(",", Overall!O356, FIND(",",Overall!O356) + 1) + 2, LEN(Overall!O356))),"")</f>
        <v>44580</v>
      </c>
      <c r="R354" s="5">
        <f t="shared" si="10"/>
        <v>3</v>
      </c>
      <c r="S354" s="10" t="str">
        <f>IF(Overall!$A356&lt;&gt;"",IF(AND(MONTH($N354) &lt;= 1, MONTH($O354) &gt;= 1), IF($R354 &lt;&gt; "", $H354/$R354, ""), ""),"")</f>
        <v/>
      </c>
      <c r="T354" s="10" t="str">
        <f>IF(Overall!$A356&lt;&gt;"",IF(AND(MONTH($N354) &lt;= 2, MONTH($O354) &gt;= 2), IF($R354 &lt;&gt; "", $H354/$R354, ""), ""),"")</f>
        <v/>
      </c>
      <c r="U354" s="10" t="str">
        <f>IF(Overall!$A356&lt;&gt;"",IF(AND(MONTH($N354) &lt;= 3, MONTH($O354) &gt;= 3), IF($R354 &lt;&gt; "", $H354/$R354, ""), ""),"")</f>
        <v/>
      </c>
      <c r="V354" s="10" t="str">
        <f>IF(Overall!$A356&lt;&gt;"",IF(AND(MONTH($N354) &lt;= 4, MONTH($O354) &gt;= 4), IF($R354 &lt;&gt; "", $H354/$R354, ""), ""),"")</f>
        <v/>
      </c>
      <c r="W354" s="10" t="str">
        <f>IF(Overall!$A356&lt;&gt;"",IF(AND(MONTH($N354) &lt;= 5, MONTH($O354) &gt;= 5), IF($R354 &lt;&gt; "", $H354/$R354, ""), ""),"")</f>
        <v/>
      </c>
      <c r="X354" s="10" t="str">
        <f>IF(Overall!$A356&lt;&gt;"",IF(AND(MONTH($N354) &lt;= 6, MONTH($O354) &gt;= 6), IF($R354 &lt;&gt; "", $H354/$R354, ""), ""),"")</f>
        <v/>
      </c>
      <c r="Y354" s="10" t="str">
        <f>IF(Overall!$A356&lt;&gt;"",IF(AND(MONTH($N354) &lt;= 7, MONTH($O354) &gt;= 7 ), IF($R354 &lt;&gt; "", $H354/$R354, ""), ""),"")</f>
        <v/>
      </c>
      <c r="Z354" s="10" t="str">
        <f>IF(Overall!$A356&lt;&gt;"",IF(AND(MONTH($N354) &lt;= 8, MONTH($O354) &gt;= 8), IF($R354 &lt;&gt; "", $H354/$R354, ""), ""),"")</f>
        <v/>
      </c>
      <c r="AA354" s="10" t="str">
        <f>IF(Overall!$A356&lt;&gt;"",IF(AND(MONTH($N354) &lt;= 9, MONTH($O354) &gt;= 9), IF($R354 &lt;&gt; "", $H354/$R354, ""), ""),"")</f>
        <v/>
      </c>
      <c r="AB354" s="10">
        <f>IF(Overall!$A356&lt;&gt;"",IF(AND(MONTH($N354) &lt;= 10, MONTH($O354) &gt;= 10), IF($R354 &lt;&gt; "", $H354/$R354, ""), ""),"")</f>
        <v>100000</v>
      </c>
      <c r="AC354" s="10">
        <f>IF(Overall!$A356&lt;&gt;"",IF(AND(MONTH($N354) &lt;= 11, MONTH($O354) &gt;= 11), IF($R354 &lt;&gt; "", $H354/$R354, ""), ""),"")</f>
        <v>100000</v>
      </c>
      <c r="AD354" s="10">
        <f>IF(Overall!$A356&lt;&gt;"",IF(AND(MONTH($N354) &lt;= 12, MONTH($O354) &gt;= 12), IF($R354 &lt;&gt; "", $H354/$R354, ""), ""),"")</f>
        <v>100000</v>
      </c>
      <c r="AF354" s="10" t="str">
        <f ca="1">IFERROR(IF(AND(NOW()&lt;= EOMONTH(DATE(YEAR($O354),1, 1), 0), Overall!$A356&lt;&gt;"", MONTH($N354) &lt;= 1, MONTH($O354) &gt;= 1), IF($R354 &lt;&gt; "", $H354/$R354, ""), ""), "")</f>
        <v/>
      </c>
      <c r="AG354" s="10" t="str">
        <f ca="1">IFERROR(IF(AND(NOW()&lt;= EOMONTH(DATE(YEAR($O354),2, 1), 0), Overall!$A356&lt;&gt;"", MONTH($N354) &lt;= 2, MONTH($O354) &gt;= 2), IF($R354 &lt;&gt; "", $H354/$R354, ""), ""), "")</f>
        <v/>
      </c>
      <c r="AH354" s="10" t="str">
        <f ca="1">IFERROR(IF(AND(NOW()&lt;= EOMONTH(DATE(YEAR($O354),3, 1), 0), Overall!$A356&lt;&gt;"", MONTH($N354) &lt;= 3, MONTH($O354) &gt;= 3), IF($R354 &lt;&gt; "", $H354/$R354, ""), ""), "")</f>
        <v/>
      </c>
      <c r="AI354" s="10" t="str">
        <f ca="1">IFERROR(IF(AND(NOW()&lt;= EOMONTH(DATE(YEAR($O354),4, 1), 0), Overall!$A356&lt;&gt;"", MONTH($N354) &lt;= 4, MONTH($O354) &gt;= 4), IF($R354 &lt;&gt; "", $H354/$R354, ""), ""), "")</f>
        <v/>
      </c>
      <c r="AJ354" s="10" t="str">
        <f ca="1">IFERROR(IF(AND(NOW()&lt;= EOMONTH(DATE(YEAR($O354),5, 1), 0), Overall!$A356&lt;&gt;"", MONTH($N354) &lt;= 5, MONTH($O354) &gt;= 5), IF($R354 &lt;&gt; "", $H354/$R354, ""), ""), "")</f>
        <v/>
      </c>
      <c r="AK354" s="10" t="str">
        <f ca="1">IFERROR(IF(AND(NOW()&lt;= EOMONTH(DATE(YEAR($O354),6, 1), 0), Overall!$A356&lt;&gt;"", MONTH($N354) &lt;= 6, MONTH($O354) &gt;= 6), IF($R354 &lt;&gt; "", $H354/$R354, ""), ""), "")</f>
        <v/>
      </c>
      <c r="AL354" s="10" t="str">
        <f ca="1">IFERROR(IF(AND(NOW()&lt;= EOMONTH(DATE(YEAR($O354),7, 1), 0), Overall!$A356&lt;&gt;"", MONTH($N354) &lt;= 7, MONTH($O354) &gt;= 7), IF($R354 &lt;&gt; "", $H354/$R354, ""), ""), "")</f>
        <v/>
      </c>
      <c r="AM354" s="10" t="str">
        <f ca="1">IFERROR(IF(AND(NOW()&lt;= EOMONTH(DATE(YEAR($O354),8, 1), 0), Overall!$A356&lt;&gt;"", MONTH($N354) &lt;= 8, MONTH($O354) &gt;= 8), IF($R354 &lt;&gt; "", $H354/$R354, ""), ""), "")</f>
        <v/>
      </c>
      <c r="AN354" s="10" t="str">
        <f ca="1">IFERROR(IF(AND(NOW()&lt;= EOMONTH(DATE(YEAR($O354),9, 1), 0), Overall!$A356&lt;&gt;"", MONTH($N354) &lt;= 9, MONTH($O354) &gt;= 9), IF($R354 &lt;&gt; "", $H354/$R354, ""), ""), "")</f>
        <v/>
      </c>
      <c r="AO354" s="10" t="str">
        <f ca="1">IFERROR(IF(AND(NOW()&lt;= EOMONTH(DATE(YEAR($O354),10, 1), 0), Overall!$A356&lt;&gt;"", MONTH($N354) &lt;= 10, MONTH($O354) &gt;= 10), IF($R354 &lt;&gt; "", $H354/$R354, ""), ""), "")</f>
        <v/>
      </c>
      <c r="AP354" s="10" t="str">
        <f ca="1">IFERROR(IF(AND(NOW()&lt;= EOMONTH(DATE(YEAR($O354),11, 1), 0), Overall!$A356&lt;&gt;"", MONTH($N354) &lt;=11, MONTH($O354) &gt;= 11), IF($R354 &lt;&gt; "", $H354/$R354, ""), ""), "")</f>
        <v/>
      </c>
      <c r="AQ354" s="10" t="str">
        <f ca="1">IFERROR(IF(AND(NOW()&lt;= EOMONTH(DATE(YEAR($O354),12, 1), 0), Overall!$A356&lt;&gt;"", MONTH($N354) &lt;= 12, MONTH($O354) &gt;= 12), IF($R354 &lt;&gt; "", $H354/$R354, ""), ""), "")</f>
        <v/>
      </c>
      <c r="AR354" s="16">
        <f t="shared" ca="1" si="11"/>
        <v>0</v>
      </c>
    </row>
    <row r="355" spans="1:44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6">
        <f>IF(Overall!F357&lt;&gt;"",VALUE(Overall!F357),"")</f>
        <v>1200000</v>
      </c>
      <c r="I355" s="6">
        <f>IF(Overall!G357&lt;&gt;"",VALUE(Overall!G357),"")</f>
        <v>64</v>
      </c>
      <c r="J355" s="6">
        <f>IF(Overall!H357&lt;&gt;"",VALUE(Overall!H357),"")</f>
        <v>40</v>
      </c>
      <c r="K355" s="6">
        <f>IF(Overall!I357&lt;&gt;"",VALUE(Overall!I357),"")</f>
        <v>5.05</v>
      </c>
      <c r="L355" s="6">
        <f>IF(Overall!J357&lt;&gt;"",VALUE(Overall!J357),"")</f>
        <v>0.83</v>
      </c>
      <c r="M355" s="6">
        <f>IF(Overall!K357&lt;&gt;"",VALUE(Overall!K357),"")</f>
        <v>4.22</v>
      </c>
      <c r="N355" s="7">
        <f>IF(Overall!L357&lt;&gt;"",DATEVALUE(MID(Overall!L357, FIND(",", Overall!L357) + 2, FIND(" ", Overall!L357) - FIND(",", Overall!L357) - 1) &amp; " " &amp; MID(Overall!L357, FIND(" ", Overall!L357) + 1, FIND(",", Overall!L357, FIND(" ", Overall!L357)) - FIND(" ", Overall!L357) - 1) &amp; ", " &amp; MID(Overall!L357, FIND(",", Overall!L357, FIND(",",Overall!L357) + 1) + 2, LEN(Overall!L357))),"")</f>
        <v>44835</v>
      </c>
      <c r="O355" s="7">
        <f>IF(Overall!M357&lt;&gt;"",DATEVALUE(MID(Overall!M357, FIND(",", Overall!M357) + 2, FIND(" ", Overall!M357) - FIND(",", Overall!M357) - 1) &amp; " " &amp; MID(Overall!M357, FIND(" ", Overall!M357) + 1, FIND(",", Overall!M357, FIND(" ", Overall!M357)) - FIND(" ", Overall!M357) - 1) &amp; ", " &amp; MID(Overall!M357, FIND(",", Overall!M357, FIND(",",Overall!M357) + 1) + 2, LEN(Overall!M357))),"")</f>
        <v>44926</v>
      </c>
      <c r="P355" s="7">
        <f>IF(Overall!N357&lt;&gt;"",DATEVALUE(MID(Overall!N357, FIND(",", Overall!N357) + 2, FIND(" ", Overall!N357) - FIND(",", Overall!N357) - 1) &amp; " " &amp; MID(Overall!N357, FIND(" ", Overall!N357) + 1, FIND(",", Overall!N357, FIND(" ", Overall!N357)) - FIND(" ", Overall!N357) - 1) &amp; ", " &amp; MID(Overall!N357, FIND(",", Overall!N357, FIND(",",Overall!N357) + 1) + 2, LEN(Overall!N357))),"")</f>
        <v>44607</v>
      </c>
      <c r="Q355" s="7">
        <f>IF(Overall!O357&lt;&gt;"",DATEVALUE(MID(Overall!O357, FIND(",", Overall!O357) + 2, FIND(" ", Overall!O357) - FIND(",", Overall!O357) - 1) &amp; " " &amp; MID(Overall!O357, FIND(" ", Overall!O357) + 1, FIND(",", Overall!O357, FIND(" ", Overall!O357)) - FIND(" ", Overall!O357) - 1) &amp; ", " &amp; MID(Overall!O357, FIND(",", Overall!O357, FIND(",",Overall!O357) + 1) + 2, LEN(Overall!O357))),"")</f>
        <v>44580</v>
      </c>
      <c r="R355" s="5">
        <f t="shared" si="10"/>
        <v>3</v>
      </c>
      <c r="S355" s="10" t="str">
        <f>IF(Overall!$A357&lt;&gt;"",IF(AND(MONTH($N355) &lt;= 1, MONTH($O355) &gt;= 1), IF($R355 &lt;&gt; "", $H355/$R355, ""), ""),"")</f>
        <v/>
      </c>
      <c r="T355" s="10" t="str">
        <f>IF(Overall!$A357&lt;&gt;"",IF(AND(MONTH($N355) &lt;= 2, MONTH($O355) &gt;= 2), IF($R355 &lt;&gt; "", $H355/$R355, ""), ""),"")</f>
        <v/>
      </c>
      <c r="U355" s="10" t="str">
        <f>IF(Overall!$A357&lt;&gt;"",IF(AND(MONTH($N355) &lt;= 3, MONTH($O355) &gt;= 3), IF($R355 &lt;&gt; "", $H355/$R355, ""), ""),"")</f>
        <v/>
      </c>
      <c r="V355" s="10" t="str">
        <f>IF(Overall!$A357&lt;&gt;"",IF(AND(MONTH($N355) &lt;= 4, MONTH($O355) &gt;= 4), IF($R355 &lt;&gt; "", $H355/$R355, ""), ""),"")</f>
        <v/>
      </c>
      <c r="W355" s="10" t="str">
        <f>IF(Overall!$A357&lt;&gt;"",IF(AND(MONTH($N355) &lt;= 5, MONTH($O355) &gt;= 5), IF($R355 &lt;&gt; "", $H355/$R355, ""), ""),"")</f>
        <v/>
      </c>
      <c r="X355" s="10" t="str">
        <f>IF(Overall!$A357&lt;&gt;"",IF(AND(MONTH($N355) &lt;= 6, MONTH($O355) &gt;= 6), IF($R355 &lt;&gt; "", $H355/$R355, ""), ""),"")</f>
        <v/>
      </c>
      <c r="Y355" s="10" t="str">
        <f>IF(Overall!$A357&lt;&gt;"",IF(AND(MONTH($N355) &lt;= 7, MONTH($O355) &gt;= 7 ), IF($R355 &lt;&gt; "", $H355/$R355, ""), ""),"")</f>
        <v/>
      </c>
      <c r="Z355" s="10" t="str">
        <f>IF(Overall!$A357&lt;&gt;"",IF(AND(MONTH($N355) &lt;= 8, MONTH($O355) &gt;= 8), IF($R355 &lt;&gt; "", $H355/$R355, ""), ""),"")</f>
        <v/>
      </c>
      <c r="AA355" s="10" t="str">
        <f>IF(Overall!$A357&lt;&gt;"",IF(AND(MONTH($N355) &lt;= 9, MONTH($O355) &gt;= 9), IF($R355 &lt;&gt; "", $H355/$R355, ""), ""),"")</f>
        <v/>
      </c>
      <c r="AB355" s="10">
        <f>IF(Overall!$A357&lt;&gt;"",IF(AND(MONTH($N355) &lt;= 10, MONTH($O355) &gt;= 10), IF($R355 &lt;&gt; "", $H355/$R355, ""), ""),"")</f>
        <v>400000</v>
      </c>
      <c r="AC355" s="10">
        <f>IF(Overall!$A357&lt;&gt;"",IF(AND(MONTH($N355) &lt;= 11, MONTH($O355) &gt;= 11), IF($R355 &lt;&gt; "", $H355/$R355, ""), ""),"")</f>
        <v>400000</v>
      </c>
      <c r="AD355" s="10">
        <f>IF(Overall!$A357&lt;&gt;"",IF(AND(MONTH($N355) &lt;= 12, MONTH($O355) &gt;= 12), IF($R355 &lt;&gt; "", $H355/$R355, ""), ""),"")</f>
        <v>400000</v>
      </c>
      <c r="AF355" s="10" t="str">
        <f ca="1">IFERROR(IF(AND(NOW()&lt;= EOMONTH(DATE(YEAR($O355),1, 1), 0), Overall!$A357&lt;&gt;"", MONTH($N355) &lt;= 1, MONTH($O355) &gt;= 1), IF($R355 &lt;&gt; "", $H355/$R355, ""), ""), "")</f>
        <v/>
      </c>
      <c r="AG355" s="10" t="str">
        <f ca="1">IFERROR(IF(AND(NOW()&lt;= EOMONTH(DATE(YEAR($O355),2, 1), 0), Overall!$A357&lt;&gt;"", MONTH($N355) &lt;= 2, MONTH($O355) &gt;= 2), IF($R355 &lt;&gt; "", $H355/$R355, ""), ""), "")</f>
        <v/>
      </c>
      <c r="AH355" s="10" t="str">
        <f ca="1">IFERROR(IF(AND(NOW()&lt;= EOMONTH(DATE(YEAR($O355),3, 1), 0), Overall!$A357&lt;&gt;"", MONTH($N355) &lt;= 3, MONTH($O355) &gt;= 3), IF($R355 &lt;&gt; "", $H355/$R355, ""), ""), "")</f>
        <v/>
      </c>
      <c r="AI355" s="10" t="str">
        <f ca="1">IFERROR(IF(AND(NOW()&lt;= EOMONTH(DATE(YEAR($O355),4, 1), 0), Overall!$A357&lt;&gt;"", MONTH($N355) &lt;= 4, MONTH($O355) &gt;= 4), IF($R355 &lt;&gt; "", $H355/$R355, ""), ""), "")</f>
        <v/>
      </c>
      <c r="AJ355" s="10" t="str">
        <f ca="1">IFERROR(IF(AND(NOW()&lt;= EOMONTH(DATE(YEAR($O355),5, 1), 0), Overall!$A357&lt;&gt;"", MONTH($N355) &lt;= 5, MONTH($O355) &gt;= 5), IF($R355 &lt;&gt; "", $H355/$R355, ""), ""), "")</f>
        <v/>
      </c>
      <c r="AK355" s="10" t="str">
        <f ca="1">IFERROR(IF(AND(NOW()&lt;= EOMONTH(DATE(YEAR($O355),6, 1), 0), Overall!$A357&lt;&gt;"", MONTH($N355) &lt;= 6, MONTH($O355) &gt;= 6), IF($R355 &lt;&gt; "", $H355/$R355, ""), ""), "")</f>
        <v/>
      </c>
      <c r="AL355" s="10" t="str">
        <f ca="1">IFERROR(IF(AND(NOW()&lt;= EOMONTH(DATE(YEAR($O355),7, 1), 0), Overall!$A357&lt;&gt;"", MONTH($N355) &lt;= 7, MONTH($O355) &gt;= 7), IF($R355 &lt;&gt; "", $H355/$R355, ""), ""), "")</f>
        <v/>
      </c>
      <c r="AM355" s="10" t="str">
        <f ca="1">IFERROR(IF(AND(NOW()&lt;= EOMONTH(DATE(YEAR($O355),8, 1), 0), Overall!$A357&lt;&gt;"", MONTH($N355) &lt;= 8, MONTH($O355) &gt;= 8), IF($R355 &lt;&gt; "", $H355/$R355, ""), ""), "")</f>
        <v/>
      </c>
      <c r="AN355" s="10" t="str">
        <f ca="1">IFERROR(IF(AND(NOW()&lt;= EOMONTH(DATE(YEAR($O355),9, 1), 0), Overall!$A357&lt;&gt;"", MONTH($N355) &lt;= 9, MONTH($O355) &gt;= 9), IF($R355 &lt;&gt; "", $H355/$R355, ""), ""), "")</f>
        <v/>
      </c>
      <c r="AO355" s="10" t="str">
        <f ca="1">IFERROR(IF(AND(NOW()&lt;= EOMONTH(DATE(YEAR($O355),10, 1), 0), Overall!$A357&lt;&gt;"", MONTH($N355) &lt;= 10, MONTH($O355) &gt;= 10), IF($R355 &lt;&gt; "", $H355/$R355, ""), ""), "")</f>
        <v/>
      </c>
      <c r="AP355" s="10" t="str">
        <f ca="1">IFERROR(IF(AND(NOW()&lt;= EOMONTH(DATE(YEAR($O355),11, 1), 0), Overall!$A357&lt;&gt;"", MONTH($N355) &lt;=11, MONTH($O355) &gt;= 11), IF($R355 &lt;&gt; "", $H355/$R355, ""), ""), "")</f>
        <v/>
      </c>
      <c r="AQ355" s="10" t="str">
        <f ca="1">IFERROR(IF(AND(NOW()&lt;= EOMONTH(DATE(YEAR($O355),12, 1), 0), Overall!$A357&lt;&gt;"", MONTH($N355) &lt;= 12, MONTH($O355) &gt;= 12), IF($R355 &lt;&gt; "", $H355/$R355, ""), ""), "")</f>
        <v/>
      </c>
      <c r="AR355" s="16">
        <f t="shared" ca="1" si="11"/>
        <v>0</v>
      </c>
    </row>
    <row r="356" spans="1:44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6">
        <f>IF(Overall!F358&lt;&gt;"",VALUE(Overall!F358),"")</f>
        <v>600000</v>
      </c>
      <c r="I356" s="6">
        <f>IF(Overall!G358&lt;&gt;"",VALUE(Overall!G358),"")</f>
        <v>66</v>
      </c>
      <c r="J356" s="6">
        <f>IF(Overall!H358&lt;&gt;"",VALUE(Overall!H358),"")</f>
        <v>39</v>
      </c>
      <c r="K356" s="6">
        <f>IF(Overall!I358&lt;&gt;"",VALUE(Overall!I358),"")</f>
        <v>5.58</v>
      </c>
      <c r="L356" s="6">
        <f>IF(Overall!J358&lt;&gt;"",VALUE(Overall!J358),"")</f>
        <v>0.68</v>
      </c>
      <c r="M356" s="6">
        <f>IF(Overall!K358&lt;&gt;"",VALUE(Overall!K358),"")</f>
        <v>4.9000000000000004</v>
      </c>
      <c r="N356" s="7">
        <f>IF(Overall!L358&lt;&gt;"",DATEVALUE(MID(Overall!L358, FIND(",", Overall!L358) + 2, FIND(" ", Overall!L358) - FIND(",", Overall!L358) - 1) &amp; " " &amp; MID(Overall!L358, FIND(" ", Overall!L358) + 1, FIND(",", Overall!L358, FIND(" ", Overall!L358)) - FIND(" ", Overall!L358) - 1) &amp; ", " &amp; MID(Overall!L358, FIND(",", Overall!L358, FIND(",",Overall!L358) + 1) + 2, LEN(Overall!L358))),"")</f>
        <v>44835</v>
      </c>
      <c r="O356" s="7">
        <f>IF(Overall!M358&lt;&gt;"",DATEVALUE(MID(Overall!M358, FIND(",", Overall!M358) + 2, FIND(" ", Overall!M358) - FIND(",", Overall!M358) - 1) &amp; " " &amp; MID(Overall!M358, FIND(" ", Overall!M358) + 1, FIND(",", Overall!M358, FIND(" ", Overall!M358)) - FIND(" ", Overall!M358) - 1) &amp; ", " &amp; MID(Overall!M358, FIND(",", Overall!M358, FIND(",",Overall!M358) + 1) + 2, LEN(Overall!M358))),"")</f>
        <v>44926</v>
      </c>
      <c r="P356" s="7">
        <f>IF(Overall!N358&lt;&gt;"",DATEVALUE(MID(Overall!N358, FIND(",", Overall!N358) + 2, FIND(" ", Overall!N358) - FIND(",", Overall!N358) - 1) &amp; " " &amp; MID(Overall!N358, FIND(" ", Overall!N358) + 1, FIND(",", Overall!N358, FIND(" ", Overall!N358)) - FIND(" ", Overall!N358) - 1) &amp; ", " &amp; MID(Overall!N358, FIND(",", Overall!N358, FIND(",",Overall!N358) + 1) + 2, LEN(Overall!N358))),"")</f>
        <v>44607</v>
      </c>
      <c r="Q356" s="7">
        <f>IF(Overall!O358&lt;&gt;"",DATEVALUE(MID(Overall!O358, FIND(",", Overall!O358) + 2, FIND(" ", Overall!O358) - FIND(",", Overall!O358) - 1) &amp; " " &amp; MID(Overall!O358, FIND(" ", Overall!O358) + 1, FIND(",", Overall!O358, FIND(" ", Overall!O358)) - FIND(" ", Overall!O358) - 1) &amp; ", " &amp; MID(Overall!O358, FIND(",", Overall!O358, FIND(",",Overall!O358) + 1) + 2, LEN(Overall!O358))),"")</f>
        <v>44580</v>
      </c>
      <c r="R356" s="5">
        <f t="shared" si="10"/>
        <v>3</v>
      </c>
      <c r="S356" s="10" t="str">
        <f>IF(Overall!$A358&lt;&gt;"",IF(AND(MONTH($N356) &lt;= 1, MONTH($O356) &gt;= 1), IF($R356 &lt;&gt; "", $H356/$R356, ""), ""),"")</f>
        <v/>
      </c>
      <c r="T356" s="10" t="str">
        <f>IF(Overall!$A358&lt;&gt;"",IF(AND(MONTH($N356) &lt;= 2, MONTH($O356) &gt;= 2), IF($R356 &lt;&gt; "", $H356/$R356, ""), ""),"")</f>
        <v/>
      </c>
      <c r="U356" s="10" t="str">
        <f>IF(Overall!$A358&lt;&gt;"",IF(AND(MONTH($N356) &lt;= 3, MONTH($O356) &gt;= 3), IF($R356 &lt;&gt; "", $H356/$R356, ""), ""),"")</f>
        <v/>
      </c>
      <c r="V356" s="10" t="str">
        <f>IF(Overall!$A358&lt;&gt;"",IF(AND(MONTH($N356) &lt;= 4, MONTH($O356) &gt;= 4), IF($R356 &lt;&gt; "", $H356/$R356, ""), ""),"")</f>
        <v/>
      </c>
      <c r="W356" s="10" t="str">
        <f>IF(Overall!$A358&lt;&gt;"",IF(AND(MONTH($N356) &lt;= 5, MONTH($O356) &gt;= 5), IF($R356 &lt;&gt; "", $H356/$R356, ""), ""),"")</f>
        <v/>
      </c>
      <c r="X356" s="10" t="str">
        <f>IF(Overall!$A358&lt;&gt;"",IF(AND(MONTH($N356) &lt;= 6, MONTH($O356) &gt;= 6), IF($R356 &lt;&gt; "", $H356/$R356, ""), ""),"")</f>
        <v/>
      </c>
      <c r="Y356" s="10" t="str">
        <f>IF(Overall!$A358&lt;&gt;"",IF(AND(MONTH($N356) &lt;= 7, MONTH($O356) &gt;= 7 ), IF($R356 &lt;&gt; "", $H356/$R356, ""), ""),"")</f>
        <v/>
      </c>
      <c r="Z356" s="10" t="str">
        <f>IF(Overall!$A358&lt;&gt;"",IF(AND(MONTH($N356) &lt;= 8, MONTH($O356) &gt;= 8), IF($R356 &lt;&gt; "", $H356/$R356, ""), ""),"")</f>
        <v/>
      </c>
      <c r="AA356" s="10" t="str">
        <f>IF(Overall!$A358&lt;&gt;"",IF(AND(MONTH($N356) &lt;= 9, MONTH($O356) &gt;= 9), IF($R356 &lt;&gt; "", $H356/$R356, ""), ""),"")</f>
        <v/>
      </c>
      <c r="AB356" s="10">
        <f>IF(Overall!$A358&lt;&gt;"",IF(AND(MONTH($N356) &lt;= 10, MONTH($O356) &gt;= 10), IF($R356 &lt;&gt; "", $H356/$R356, ""), ""),"")</f>
        <v>200000</v>
      </c>
      <c r="AC356" s="10">
        <f>IF(Overall!$A358&lt;&gt;"",IF(AND(MONTH($N356) &lt;= 11, MONTH($O356) &gt;= 11), IF($R356 &lt;&gt; "", $H356/$R356, ""), ""),"")</f>
        <v>200000</v>
      </c>
      <c r="AD356" s="10">
        <f>IF(Overall!$A358&lt;&gt;"",IF(AND(MONTH($N356) &lt;= 12, MONTH($O356) &gt;= 12), IF($R356 &lt;&gt; "", $H356/$R356, ""), ""),"")</f>
        <v>200000</v>
      </c>
      <c r="AF356" s="10" t="str">
        <f ca="1">IFERROR(IF(AND(NOW()&lt;= EOMONTH(DATE(YEAR($O356),1, 1), 0), Overall!$A358&lt;&gt;"", MONTH($N356) &lt;= 1, MONTH($O356) &gt;= 1), IF($R356 &lt;&gt; "", $H356/$R356, ""), ""), "")</f>
        <v/>
      </c>
      <c r="AG356" s="10" t="str">
        <f ca="1">IFERROR(IF(AND(NOW()&lt;= EOMONTH(DATE(YEAR($O356),2, 1), 0), Overall!$A358&lt;&gt;"", MONTH($N356) &lt;= 2, MONTH($O356) &gt;= 2), IF($R356 &lt;&gt; "", $H356/$R356, ""), ""), "")</f>
        <v/>
      </c>
      <c r="AH356" s="10" t="str">
        <f ca="1">IFERROR(IF(AND(NOW()&lt;= EOMONTH(DATE(YEAR($O356),3, 1), 0), Overall!$A358&lt;&gt;"", MONTH($N356) &lt;= 3, MONTH($O356) &gt;= 3), IF($R356 &lt;&gt; "", $H356/$R356, ""), ""), "")</f>
        <v/>
      </c>
      <c r="AI356" s="10" t="str">
        <f ca="1">IFERROR(IF(AND(NOW()&lt;= EOMONTH(DATE(YEAR($O356),4, 1), 0), Overall!$A358&lt;&gt;"", MONTH($N356) &lt;= 4, MONTH($O356) &gt;= 4), IF($R356 &lt;&gt; "", $H356/$R356, ""), ""), "")</f>
        <v/>
      </c>
      <c r="AJ356" s="10" t="str">
        <f ca="1">IFERROR(IF(AND(NOW()&lt;= EOMONTH(DATE(YEAR($O356),5, 1), 0), Overall!$A358&lt;&gt;"", MONTH($N356) &lt;= 5, MONTH($O356) &gt;= 5), IF($R356 &lt;&gt; "", $H356/$R356, ""), ""), "")</f>
        <v/>
      </c>
      <c r="AK356" s="10" t="str">
        <f ca="1">IFERROR(IF(AND(NOW()&lt;= EOMONTH(DATE(YEAR($O356),6, 1), 0), Overall!$A358&lt;&gt;"", MONTH($N356) &lt;= 6, MONTH($O356) &gt;= 6), IF($R356 &lt;&gt; "", $H356/$R356, ""), ""), "")</f>
        <v/>
      </c>
      <c r="AL356" s="10" t="str">
        <f ca="1">IFERROR(IF(AND(NOW()&lt;= EOMONTH(DATE(YEAR($O356),7, 1), 0), Overall!$A358&lt;&gt;"", MONTH($N356) &lt;= 7, MONTH($O356) &gt;= 7), IF($R356 &lt;&gt; "", $H356/$R356, ""), ""), "")</f>
        <v/>
      </c>
      <c r="AM356" s="10" t="str">
        <f ca="1">IFERROR(IF(AND(NOW()&lt;= EOMONTH(DATE(YEAR($O356),8, 1), 0), Overall!$A358&lt;&gt;"", MONTH($N356) &lt;= 8, MONTH($O356) &gt;= 8), IF($R356 &lt;&gt; "", $H356/$R356, ""), ""), "")</f>
        <v/>
      </c>
      <c r="AN356" s="10" t="str">
        <f ca="1">IFERROR(IF(AND(NOW()&lt;= EOMONTH(DATE(YEAR($O356),9, 1), 0), Overall!$A358&lt;&gt;"", MONTH($N356) &lt;= 9, MONTH($O356) &gt;= 9), IF($R356 &lt;&gt; "", $H356/$R356, ""), ""), "")</f>
        <v/>
      </c>
      <c r="AO356" s="10" t="str">
        <f ca="1">IFERROR(IF(AND(NOW()&lt;= EOMONTH(DATE(YEAR($O356),10, 1), 0), Overall!$A358&lt;&gt;"", MONTH($N356) &lt;= 10, MONTH($O356) &gt;= 10), IF($R356 &lt;&gt; "", $H356/$R356, ""), ""), "")</f>
        <v/>
      </c>
      <c r="AP356" s="10" t="str">
        <f ca="1">IFERROR(IF(AND(NOW()&lt;= EOMONTH(DATE(YEAR($O356),11, 1), 0), Overall!$A358&lt;&gt;"", MONTH($N356) &lt;=11, MONTH($O356) &gt;= 11), IF($R356 &lt;&gt; "", $H356/$R356, ""), ""), "")</f>
        <v/>
      </c>
      <c r="AQ356" s="10" t="str">
        <f ca="1">IFERROR(IF(AND(NOW()&lt;= EOMONTH(DATE(YEAR($O356),12, 1), 0), Overall!$A358&lt;&gt;"", MONTH($N356) &lt;= 12, MONTH($O356) &gt;= 12), IF($R356 &lt;&gt; "", $H356/$R356, ""), ""), "")</f>
        <v/>
      </c>
      <c r="AR356" s="16">
        <f t="shared" ca="1" si="11"/>
        <v>0</v>
      </c>
    </row>
    <row r="357" spans="1:44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6">
        <f>IF(Overall!F359&lt;&gt;"",VALUE(Overall!F359),"")</f>
        <v>300000</v>
      </c>
      <c r="I357" s="6">
        <f>IF(Overall!G359&lt;&gt;"",VALUE(Overall!G359),"")</f>
        <v>70</v>
      </c>
      <c r="J357" s="6">
        <f>IF(Overall!H359&lt;&gt;"",VALUE(Overall!H359),"")</f>
        <v>40</v>
      </c>
      <c r="K357" s="6">
        <f>IF(Overall!I359&lt;&gt;"",VALUE(Overall!I359),"")</f>
        <v>6.7</v>
      </c>
      <c r="L357" s="6">
        <f>IF(Overall!J359&lt;&gt;"",VALUE(Overall!J359),"")</f>
        <v>0.75</v>
      </c>
      <c r="M357" s="6">
        <f>IF(Overall!K359&lt;&gt;"",VALUE(Overall!K359),"")</f>
        <v>5.95</v>
      </c>
      <c r="N357" s="7">
        <f>IF(Overall!L359&lt;&gt;"",DATEVALUE(MID(Overall!L359, FIND(",", Overall!L359) + 2, FIND(" ", Overall!L359) - FIND(",", Overall!L359) - 1) &amp; " " &amp; MID(Overall!L359, FIND(" ", Overall!L359) + 1, FIND(",", Overall!L359, FIND(" ", Overall!L359)) - FIND(" ", Overall!L359) - 1) &amp; ", " &amp; MID(Overall!L359, FIND(",", Overall!L359, FIND(",",Overall!L359) + 1) + 2, LEN(Overall!L359))),"")</f>
        <v>44835</v>
      </c>
      <c r="O357" s="7">
        <f>IF(Overall!M359&lt;&gt;"",DATEVALUE(MID(Overall!M359, FIND(",", Overall!M359) + 2, FIND(" ", Overall!M359) - FIND(",", Overall!M359) - 1) &amp; " " &amp; MID(Overall!M359, FIND(" ", Overall!M359) + 1, FIND(",", Overall!M359, FIND(" ", Overall!M359)) - FIND(" ", Overall!M359) - 1) &amp; ", " &amp; MID(Overall!M359, FIND(",", Overall!M359, FIND(",",Overall!M359) + 1) + 2, LEN(Overall!M359))),"")</f>
        <v>44926</v>
      </c>
      <c r="P357" s="7">
        <f>IF(Overall!N359&lt;&gt;"",DATEVALUE(MID(Overall!N359, FIND(",", Overall!N359) + 2, FIND(" ", Overall!N359) - FIND(",", Overall!N359) - 1) &amp; " " &amp; MID(Overall!N359, FIND(" ", Overall!N359) + 1, FIND(",", Overall!N359, FIND(" ", Overall!N359)) - FIND(" ", Overall!N359) - 1) &amp; ", " &amp; MID(Overall!N359, FIND(",", Overall!N359, FIND(",",Overall!N359) + 1) + 2, LEN(Overall!N359))),"")</f>
        <v>44607</v>
      </c>
      <c r="Q357" s="7">
        <f>IF(Overall!O359&lt;&gt;"",DATEVALUE(MID(Overall!O359, FIND(",", Overall!O359) + 2, FIND(" ", Overall!O359) - FIND(",", Overall!O359) - 1) &amp; " " &amp; MID(Overall!O359, FIND(" ", Overall!O359) + 1, FIND(",", Overall!O359, FIND(" ", Overall!O359)) - FIND(" ", Overall!O359) - 1) &amp; ", " &amp; MID(Overall!O359, FIND(",", Overall!O359, FIND(",",Overall!O359) + 1) + 2, LEN(Overall!O359))),"")</f>
        <v>44581</v>
      </c>
      <c r="R357" s="5">
        <f t="shared" si="10"/>
        <v>3</v>
      </c>
      <c r="S357" s="10" t="str">
        <f>IF(Overall!$A359&lt;&gt;"",IF(AND(MONTH($N357) &lt;= 1, MONTH($O357) &gt;= 1), IF($R357 &lt;&gt; "", $H357/$R357, ""), ""),"")</f>
        <v/>
      </c>
      <c r="T357" s="10" t="str">
        <f>IF(Overall!$A359&lt;&gt;"",IF(AND(MONTH($N357) &lt;= 2, MONTH($O357) &gt;= 2), IF($R357 &lt;&gt; "", $H357/$R357, ""), ""),"")</f>
        <v/>
      </c>
      <c r="U357" s="10" t="str">
        <f>IF(Overall!$A359&lt;&gt;"",IF(AND(MONTH($N357) &lt;= 3, MONTH($O357) &gt;= 3), IF($R357 &lt;&gt; "", $H357/$R357, ""), ""),"")</f>
        <v/>
      </c>
      <c r="V357" s="10" t="str">
        <f>IF(Overall!$A359&lt;&gt;"",IF(AND(MONTH($N357) &lt;= 4, MONTH($O357) &gt;= 4), IF($R357 &lt;&gt; "", $H357/$R357, ""), ""),"")</f>
        <v/>
      </c>
      <c r="W357" s="10" t="str">
        <f>IF(Overall!$A359&lt;&gt;"",IF(AND(MONTH($N357) &lt;= 5, MONTH($O357) &gt;= 5), IF($R357 &lt;&gt; "", $H357/$R357, ""), ""),"")</f>
        <v/>
      </c>
      <c r="X357" s="10" t="str">
        <f>IF(Overall!$A359&lt;&gt;"",IF(AND(MONTH($N357) &lt;= 6, MONTH($O357) &gt;= 6), IF($R357 &lt;&gt; "", $H357/$R357, ""), ""),"")</f>
        <v/>
      </c>
      <c r="Y357" s="10" t="str">
        <f>IF(Overall!$A359&lt;&gt;"",IF(AND(MONTH($N357) &lt;= 7, MONTH($O357) &gt;= 7 ), IF($R357 &lt;&gt; "", $H357/$R357, ""), ""),"")</f>
        <v/>
      </c>
      <c r="Z357" s="10" t="str">
        <f>IF(Overall!$A359&lt;&gt;"",IF(AND(MONTH($N357) &lt;= 8, MONTH($O357) &gt;= 8), IF($R357 &lt;&gt; "", $H357/$R357, ""), ""),"")</f>
        <v/>
      </c>
      <c r="AA357" s="10" t="str">
        <f>IF(Overall!$A359&lt;&gt;"",IF(AND(MONTH($N357) &lt;= 9, MONTH($O357) &gt;= 9), IF($R357 &lt;&gt; "", $H357/$R357, ""), ""),"")</f>
        <v/>
      </c>
      <c r="AB357" s="10">
        <f>IF(Overall!$A359&lt;&gt;"",IF(AND(MONTH($N357) &lt;= 10, MONTH($O357) &gt;= 10), IF($R357 &lt;&gt; "", $H357/$R357, ""), ""),"")</f>
        <v>100000</v>
      </c>
      <c r="AC357" s="10">
        <f>IF(Overall!$A359&lt;&gt;"",IF(AND(MONTH($N357) &lt;= 11, MONTH($O357) &gt;= 11), IF($R357 &lt;&gt; "", $H357/$R357, ""), ""),"")</f>
        <v>100000</v>
      </c>
      <c r="AD357" s="10">
        <f>IF(Overall!$A359&lt;&gt;"",IF(AND(MONTH($N357) &lt;= 12, MONTH($O357) &gt;= 12), IF($R357 &lt;&gt; "", $H357/$R357, ""), ""),"")</f>
        <v>100000</v>
      </c>
      <c r="AF357" s="10" t="str">
        <f ca="1">IFERROR(IF(AND(NOW()&lt;= EOMONTH(DATE(YEAR($O357),1, 1), 0), Overall!$A359&lt;&gt;"", MONTH($N357) &lt;= 1, MONTH($O357) &gt;= 1), IF($R357 &lt;&gt; "", $H357/$R357, ""), ""), "")</f>
        <v/>
      </c>
      <c r="AG357" s="10" t="str">
        <f ca="1">IFERROR(IF(AND(NOW()&lt;= EOMONTH(DATE(YEAR($O357),2, 1), 0), Overall!$A359&lt;&gt;"", MONTH($N357) &lt;= 2, MONTH($O357) &gt;= 2), IF($R357 &lt;&gt; "", $H357/$R357, ""), ""), "")</f>
        <v/>
      </c>
      <c r="AH357" s="10" t="str">
        <f ca="1">IFERROR(IF(AND(NOW()&lt;= EOMONTH(DATE(YEAR($O357),3, 1), 0), Overall!$A359&lt;&gt;"", MONTH($N357) &lt;= 3, MONTH($O357) &gt;= 3), IF($R357 &lt;&gt; "", $H357/$R357, ""), ""), "")</f>
        <v/>
      </c>
      <c r="AI357" s="10" t="str">
        <f ca="1">IFERROR(IF(AND(NOW()&lt;= EOMONTH(DATE(YEAR($O357),4, 1), 0), Overall!$A359&lt;&gt;"", MONTH($N357) &lt;= 4, MONTH($O357) &gt;= 4), IF($R357 &lt;&gt; "", $H357/$R357, ""), ""), "")</f>
        <v/>
      </c>
      <c r="AJ357" s="10" t="str">
        <f ca="1">IFERROR(IF(AND(NOW()&lt;= EOMONTH(DATE(YEAR($O357),5, 1), 0), Overall!$A359&lt;&gt;"", MONTH($N357) &lt;= 5, MONTH($O357) &gt;= 5), IF($R357 &lt;&gt; "", $H357/$R357, ""), ""), "")</f>
        <v/>
      </c>
      <c r="AK357" s="10" t="str">
        <f ca="1">IFERROR(IF(AND(NOW()&lt;= EOMONTH(DATE(YEAR($O357),6, 1), 0), Overall!$A359&lt;&gt;"", MONTH($N357) &lt;= 6, MONTH($O357) &gt;= 6), IF($R357 &lt;&gt; "", $H357/$R357, ""), ""), "")</f>
        <v/>
      </c>
      <c r="AL357" s="10" t="str">
        <f ca="1">IFERROR(IF(AND(NOW()&lt;= EOMONTH(DATE(YEAR($O357),7, 1), 0), Overall!$A359&lt;&gt;"", MONTH($N357) &lt;= 7, MONTH($O357) &gt;= 7), IF($R357 &lt;&gt; "", $H357/$R357, ""), ""), "")</f>
        <v/>
      </c>
      <c r="AM357" s="10" t="str">
        <f ca="1">IFERROR(IF(AND(NOW()&lt;= EOMONTH(DATE(YEAR($O357),8, 1), 0), Overall!$A359&lt;&gt;"", MONTH($N357) &lt;= 8, MONTH($O357) &gt;= 8), IF($R357 &lt;&gt; "", $H357/$R357, ""), ""), "")</f>
        <v/>
      </c>
      <c r="AN357" s="10" t="str">
        <f ca="1">IFERROR(IF(AND(NOW()&lt;= EOMONTH(DATE(YEAR($O357),9, 1), 0), Overall!$A359&lt;&gt;"", MONTH($N357) &lt;= 9, MONTH($O357) &gt;= 9), IF($R357 &lt;&gt; "", $H357/$R357, ""), ""), "")</f>
        <v/>
      </c>
      <c r="AO357" s="10" t="str">
        <f ca="1">IFERROR(IF(AND(NOW()&lt;= EOMONTH(DATE(YEAR($O357),10, 1), 0), Overall!$A359&lt;&gt;"", MONTH($N357) &lt;= 10, MONTH($O357) &gt;= 10), IF($R357 &lt;&gt; "", $H357/$R357, ""), ""), "")</f>
        <v/>
      </c>
      <c r="AP357" s="10" t="str">
        <f ca="1">IFERROR(IF(AND(NOW()&lt;= EOMONTH(DATE(YEAR($O357),11, 1), 0), Overall!$A359&lt;&gt;"", MONTH($N357) &lt;=11, MONTH($O357) &gt;= 11), IF($R357 &lt;&gt; "", $H357/$R357, ""), ""), "")</f>
        <v/>
      </c>
      <c r="AQ357" s="10" t="str">
        <f ca="1">IFERROR(IF(AND(NOW()&lt;= EOMONTH(DATE(YEAR($O357),12, 1), 0), Overall!$A359&lt;&gt;"", MONTH($N357) &lt;= 12, MONTH($O357) &gt;= 12), IF($R357 &lt;&gt; "", $H357/$R357, ""), ""), "")</f>
        <v/>
      </c>
      <c r="AR357" s="16">
        <f t="shared" ca="1" si="11"/>
        <v>0</v>
      </c>
    </row>
    <row r="358" spans="1:44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6">
        <f>IF(Overall!F360&lt;&gt;"",VALUE(Overall!F360),"")</f>
        <v>1500000</v>
      </c>
      <c r="I358" s="6">
        <f>IF(Overall!G360&lt;&gt;"",VALUE(Overall!G360),"")</f>
        <v>64</v>
      </c>
      <c r="J358" s="6">
        <f>IF(Overall!H360&lt;&gt;"",VALUE(Overall!H360),"")</f>
        <v>38</v>
      </c>
      <c r="K358" s="6">
        <f>IF(Overall!I360&lt;&gt;"",VALUE(Overall!I360),"")</f>
        <v>5.14</v>
      </c>
      <c r="L358" s="6">
        <f>IF(Overall!J360&lt;&gt;"",VALUE(Overall!J360),"")</f>
        <v>0.64</v>
      </c>
      <c r="M358" s="6">
        <f>IF(Overall!K360&lt;&gt;"",VALUE(Overall!K360),"")</f>
        <v>4.5</v>
      </c>
      <c r="N358" s="7">
        <f>IF(Overall!L360&lt;&gt;"",DATEVALUE(MID(Overall!L360, FIND(",", Overall!L360) + 2, FIND(" ", Overall!L360) - FIND(",", Overall!L360) - 1) &amp; " " &amp; MID(Overall!L360, FIND(" ", Overall!L360) + 1, FIND(",", Overall!L360, FIND(" ", Overall!L360)) - FIND(" ", Overall!L360) - 1) &amp; ", " &amp; MID(Overall!L360, FIND(",", Overall!L360, FIND(",",Overall!L360) + 1) + 2, LEN(Overall!L360))),"")</f>
        <v>44835</v>
      </c>
      <c r="O358" s="7">
        <f>IF(Overall!M360&lt;&gt;"",DATEVALUE(MID(Overall!M360, FIND(",", Overall!M360) + 2, FIND(" ", Overall!M360) - FIND(",", Overall!M360) - 1) &amp; " " &amp; MID(Overall!M360, FIND(" ", Overall!M360) + 1, FIND(",", Overall!M360, FIND(" ", Overall!M360)) - FIND(" ", Overall!M360) - 1) &amp; ", " &amp; MID(Overall!M360, FIND(",", Overall!M360, FIND(",",Overall!M360) + 1) + 2, LEN(Overall!M360))),"")</f>
        <v>44926</v>
      </c>
      <c r="P358" s="7">
        <f>IF(Overall!N360&lt;&gt;"",DATEVALUE(MID(Overall!N360, FIND(",", Overall!N360) + 2, FIND(" ", Overall!N360) - FIND(",", Overall!N360) - 1) &amp; " " &amp; MID(Overall!N360, FIND(" ", Overall!N360) + 1, FIND(",", Overall!N360, FIND(" ", Overall!N360)) - FIND(" ", Overall!N360) - 1) &amp; ", " &amp; MID(Overall!N360, FIND(",", Overall!N360, FIND(",",Overall!N360) + 1) + 2, LEN(Overall!N360))),"")</f>
        <v>44608</v>
      </c>
      <c r="Q358" s="7">
        <f>IF(Overall!O360&lt;&gt;"",DATEVALUE(MID(Overall!O360, FIND(",", Overall!O360) + 2, FIND(" ", Overall!O360) - FIND(",", Overall!O360) - 1) &amp; " " &amp; MID(Overall!O360, FIND(" ", Overall!O360) + 1, FIND(",", Overall!O360, FIND(" ", Overall!O360)) - FIND(" ", Overall!O360) - 1) &amp; ", " &amp; MID(Overall!O360, FIND(",", Overall!O360, FIND(",",Overall!O360) + 1) + 2, LEN(Overall!O360))),"")</f>
        <v>44581</v>
      </c>
      <c r="R358" s="5">
        <f t="shared" si="10"/>
        <v>3</v>
      </c>
      <c r="S358" s="10" t="str">
        <f>IF(Overall!$A360&lt;&gt;"",IF(AND(MONTH($N358) &lt;= 1, MONTH($O358) &gt;= 1), IF($R358 &lt;&gt; "", $H358/$R358, ""), ""),"")</f>
        <v/>
      </c>
      <c r="T358" s="10" t="str">
        <f>IF(Overall!$A360&lt;&gt;"",IF(AND(MONTH($N358) &lt;= 2, MONTH($O358) &gt;= 2), IF($R358 &lt;&gt; "", $H358/$R358, ""), ""),"")</f>
        <v/>
      </c>
      <c r="U358" s="10" t="str">
        <f>IF(Overall!$A360&lt;&gt;"",IF(AND(MONTH($N358) &lt;= 3, MONTH($O358) &gt;= 3), IF($R358 &lt;&gt; "", $H358/$R358, ""), ""),"")</f>
        <v/>
      </c>
      <c r="V358" s="10" t="str">
        <f>IF(Overall!$A360&lt;&gt;"",IF(AND(MONTH($N358) &lt;= 4, MONTH($O358) &gt;= 4), IF($R358 &lt;&gt; "", $H358/$R358, ""), ""),"")</f>
        <v/>
      </c>
      <c r="W358" s="10" t="str">
        <f>IF(Overall!$A360&lt;&gt;"",IF(AND(MONTH($N358) &lt;= 5, MONTH($O358) &gt;= 5), IF($R358 &lt;&gt; "", $H358/$R358, ""), ""),"")</f>
        <v/>
      </c>
      <c r="X358" s="10" t="str">
        <f>IF(Overall!$A360&lt;&gt;"",IF(AND(MONTH($N358) &lt;= 6, MONTH($O358) &gt;= 6), IF($R358 &lt;&gt; "", $H358/$R358, ""), ""),"")</f>
        <v/>
      </c>
      <c r="Y358" s="10" t="str">
        <f>IF(Overall!$A360&lt;&gt;"",IF(AND(MONTH($N358) &lt;= 7, MONTH($O358) &gt;= 7 ), IF($R358 &lt;&gt; "", $H358/$R358, ""), ""),"")</f>
        <v/>
      </c>
      <c r="Z358" s="10" t="str">
        <f>IF(Overall!$A360&lt;&gt;"",IF(AND(MONTH($N358) &lt;= 8, MONTH($O358) &gt;= 8), IF($R358 &lt;&gt; "", $H358/$R358, ""), ""),"")</f>
        <v/>
      </c>
      <c r="AA358" s="10" t="str">
        <f>IF(Overall!$A360&lt;&gt;"",IF(AND(MONTH($N358) &lt;= 9, MONTH($O358) &gt;= 9), IF($R358 &lt;&gt; "", $H358/$R358, ""), ""),"")</f>
        <v/>
      </c>
      <c r="AB358" s="10">
        <f>IF(Overall!$A360&lt;&gt;"",IF(AND(MONTH($N358) &lt;= 10, MONTH($O358) &gt;= 10), IF($R358 &lt;&gt; "", $H358/$R358, ""), ""),"")</f>
        <v>500000</v>
      </c>
      <c r="AC358" s="10">
        <f>IF(Overall!$A360&lt;&gt;"",IF(AND(MONTH($N358) &lt;= 11, MONTH($O358) &gt;= 11), IF($R358 &lt;&gt; "", $H358/$R358, ""), ""),"")</f>
        <v>500000</v>
      </c>
      <c r="AD358" s="10">
        <f>IF(Overall!$A360&lt;&gt;"",IF(AND(MONTH($N358) &lt;= 12, MONTH($O358) &gt;= 12), IF($R358 &lt;&gt; "", $H358/$R358, ""), ""),"")</f>
        <v>500000</v>
      </c>
      <c r="AF358" s="10" t="str">
        <f ca="1">IFERROR(IF(AND(NOW()&lt;= EOMONTH(DATE(YEAR($O358),1, 1), 0), Overall!$A360&lt;&gt;"", MONTH($N358) &lt;= 1, MONTH($O358) &gt;= 1), IF($R358 &lt;&gt; "", $H358/$R358, ""), ""), "")</f>
        <v/>
      </c>
      <c r="AG358" s="10" t="str">
        <f ca="1">IFERROR(IF(AND(NOW()&lt;= EOMONTH(DATE(YEAR($O358),2, 1), 0), Overall!$A360&lt;&gt;"", MONTH($N358) &lt;= 2, MONTH($O358) &gt;= 2), IF($R358 &lt;&gt; "", $H358/$R358, ""), ""), "")</f>
        <v/>
      </c>
      <c r="AH358" s="10" t="str">
        <f ca="1">IFERROR(IF(AND(NOW()&lt;= EOMONTH(DATE(YEAR($O358),3, 1), 0), Overall!$A360&lt;&gt;"", MONTH($N358) &lt;= 3, MONTH($O358) &gt;= 3), IF($R358 &lt;&gt; "", $H358/$R358, ""), ""), "")</f>
        <v/>
      </c>
      <c r="AI358" s="10" t="str">
        <f ca="1">IFERROR(IF(AND(NOW()&lt;= EOMONTH(DATE(YEAR($O358),4, 1), 0), Overall!$A360&lt;&gt;"", MONTH($N358) &lt;= 4, MONTH($O358) &gt;= 4), IF($R358 &lt;&gt; "", $H358/$R358, ""), ""), "")</f>
        <v/>
      </c>
      <c r="AJ358" s="10" t="str">
        <f ca="1">IFERROR(IF(AND(NOW()&lt;= EOMONTH(DATE(YEAR($O358),5, 1), 0), Overall!$A360&lt;&gt;"", MONTH($N358) &lt;= 5, MONTH($O358) &gt;= 5), IF($R358 &lt;&gt; "", $H358/$R358, ""), ""), "")</f>
        <v/>
      </c>
      <c r="AK358" s="10" t="str">
        <f ca="1">IFERROR(IF(AND(NOW()&lt;= EOMONTH(DATE(YEAR($O358),6, 1), 0), Overall!$A360&lt;&gt;"", MONTH($N358) &lt;= 6, MONTH($O358) &gt;= 6), IF($R358 &lt;&gt; "", $H358/$R358, ""), ""), "")</f>
        <v/>
      </c>
      <c r="AL358" s="10" t="str">
        <f ca="1">IFERROR(IF(AND(NOW()&lt;= EOMONTH(DATE(YEAR($O358),7, 1), 0), Overall!$A360&lt;&gt;"", MONTH($N358) &lt;= 7, MONTH($O358) &gt;= 7), IF($R358 &lt;&gt; "", $H358/$R358, ""), ""), "")</f>
        <v/>
      </c>
      <c r="AM358" s="10" t="str">
        <f ca="1">IFERROR(IF(AND(NOW()&lt;= EOMONTH(DATE(YEAR($O358),8, 1), 0), Overall!$A360&lt;&gt;"", MONTH($N358) &lt;= 8, MONTH($O358) &gt;= 8), IF($R358 &lt;&gt; "", $H358/$R358, ""), ""), "")</f>
        <v/>
      </c>
      <c r="AN358" s="10" t="str">
        <f ca="1">IFERROR(IF(AND(NOW()&lt;= EOMONTH(DATE(YEAR($O358),9, 1), 0), Overall!$A360&lt;&gt;"", MONTH($N358) &lt;= 9, MONTH($O358) &gt;= 9), IF($R358 &lt;&gt; "", $H358/$R358, ""), ""), "")</f>
        <v/>
      </c>
      <c r="AO358" s="10" t="str">
        <f ca="1">IFERROR(IF(AND(NOW()&lt;= EOMONTH(DATE(YEAR($O358),10, 1), 0), Overall!$A360&lt;&gt;"", MONTH($N358) &lt;= 10, MONTH($O358) &gt;= 10), IF($R358 &lt;&gt; "", $H358/$R358, ""), ""), "")</f>
        <v/>
      </c>
      <c r="AP358" s="10" t="str">
        <f ca="1">IFERROR(IF(AND(NOW()&lt;= EOMONTH(DATE(YEAR($O358),11, 1), 0), Overall!$A360&lt;&gt;"", MONTH($N358) &lt;=11, MONTH($O358) &gt;= 11), IF($R358 &lt;&gt; "", $H358/$R358, ""), ""), "")</f>
        <v/>
      </c>
      <c r="AQ358" s="10" t="str">
        <f ca="1">IFERROR(IF(AND(NOW()&lt;= EOMONTH(DATE(YEAR($O358),12, 1), 0), Overall!$A360&lt;&gt;"", MONTH($N358) &lt;= 12, MONTH($O358) &gt;= 12), IF($R358 &lt;&gt; "", $H358/$R358, ""), ""), "")</f>
        <v/>
      </c>
      <c r="AR358" s="16">
        <f t="shared" ca="1" si="11"/>
        <v>0</v>
      </c>
    </row>
    <row r="359" spans="1:44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6">
        <f>IF(Overall!F361&lt;&gt;"",VALUE(Overall!F361),"")</f>
        <v>750000</v>
      </c>
      <c r="I359" s="6">
        <f>IF(Overall!G361&lt;&gt;"",VALUE(Overall!G361),"")</f>
        <v>66</v>
      </c>
      <c r="J359" s="6">
        <f>IF(Overall!H361&lt;&gt;"",VALUE(Overall!H361),"")</f>
        <v>39</v>
      </c>
      <c r="K359" s="6">
        <f>IF(Overall!I361&lt;&gt;"",VALUE(Overall!I361),"")</f>
        <v>5.94</v>
      </c>
      <c r="L359" s="6">
        <f>IF(Overall!J361&lt;&gt;"",VALUE(Overall!J361),"")</f>
        <v>1</v>
      </c>
      <c r="M359" s="6">
        <f>IF(Overall!K361&lt;&gt;"",VALUE(Overall!K361),"")</f>
        <v>4.9400000000000004</v>
      </c>
      <c r="N359" s="7">
        <f>IF(Overall!L361&lt;&gt;"",DATEVALUE(MID(Overall!L361, FIND(",", Overall!L361) + 2, FIND(" ", Overall!L361) - FIND(",", Overall!L361) - 1) &amp; " " &amp; MID(Overall!L361, FIND(" ", Overall!L361) + 1, FIND(",", Overall!L361, FIND(" ", Overall!L361)) - FIND(" ", Overall!L361) - 1) &amp; ", " &amp; MID(Overall!L361, FIND(",", Overall!L361, FIND(",",Overall!L361) + 1) + 2, LEN(Overall!L361))),"")</f>
        <v>44835</v>
      </c>
      <c r="O359" s="7">
        <f>IF(Overall!M361&lt;&gt;"",DATEVALUE(MID(Overall!M361, FIND(",", Overall!M361) + 2, FIND(" ", Overall!M361) - FIND(",", Overall!M361) - 1) &amp; " " &amp; MID(Overall!M361, FIND(" ", Overall!M361) + 1, FIND(",", Overall!M361, FIND(" ", Overall!M361)) - FIND(" ", Overall!M361) - 1) &amp; ", " &amp; MID(Overall!M361, FIND(",", Overall!M361, FIND(",",Overall!M361) + 1) + 2, LEN(Overall!M361))),"")</f>
        <v>44926</v>
      </c>
      <c r="P359" s="7">
        <f>IF(Overall!N361&lt;&gt;"",DATEVALUE(MID(Overall!N361, FIND(",", Overall!N361) + 2, FIND(" ", Overall!N361) - FIND(",", Overall!N361) - 1) &amp; " " &amp; MID(Overall!N361, FIND(" ", Overall!N361) + 1, FIND(",", Overall!N361, FIND(" ", Overall!N361)) - FIND(" ", Overall!N361) - 1) &amp; ", " &amp; MID(Overall!N361, FIND(",", Overall!N361, FIND(",",Overall!N361) + 1) + 2, LEN(Overall!N361))),"")</f>
        <v>44608</v>
      </c>
      <c r="Q359" s="7">
        <f>IF(Overall!O361&lt;&gt;"",DATEVALUE(MID(Overall!O361, FIND(",", Overall!O361) + 2, FIND(" ", Overall!O361) - FIND(",", Overall!O361) - 1) &amp; " " &amp; MID(Overall!O361, FIND(" ", Overall!O361) + 1, FIND(",", Overall!O361, FIND(" ", Overall!O361)) - FIND(" ", Overall!O361) - 1) &amp; ", " &amp; MID(Overall!O361, FIND(",", Overall!O361, FIND(",",Overall!O361) + 1) + 2, LEN(Overall!O361))),"")</f>
        <v>44581</v>
      </c>
      <c r="R359" s="5">
        <f t="shared" si="10"/>
        <v>3</v>
      </c>
      <c r="S359" s="10" t="str">
        <f>IF(Overall!$A361&lt;&gt;"",IF(AND(MONTH($N359) &lt;= 1, MONTH($O359) &gt;= 1), IF($R359 &lt;&gt; "", $H359/$R359, ""), ""),"")</f>
        <v/>
      </c>
      <c r="T359" s="10" t="str">
        <f>IF(Overall!$A361&lt;&gt;"",IF(AND(MONTH($N359) &lt;= 2, MONTH($O359) &gt;= 2), IF($R359 &lt;&gt; "", $H359/$R359, ""), ""),"")</f>
        <v/>
      </c>
      <c r="U359" s="10" t="str">
        <f>IF(Overall!$A361&lt;&gt;"",IF(AND(MONTH($N359) &lt;= 3, MONTH($O359) &gt;= 3), IF($R359 &lt;&gt; "", $H359/$R359, ""), ""),"")</f>
        <v/>
      </c>
      <c r="V359" s="10" t="str">
        <f>IF(Overall!$A361&lt;&gt;"",IF(AND(MONTH($N359) &lt;= 4, MONTH($O359) &gt;= 4), IF($R359 &lt;&gt; "", $H359/$R359, ""), ""),"")</f>
        <v/>
      </c>
      <c r="W359" s="10" t="str">
        <f>IF(Overall!$A361&lt;&gt;"",IF(AND(MONTH($N359) &lt;= 5, MONTH($O359) &gt;= 5), IF($R359 &lt;&gt; "", $H359/$R359, ""), ""),"")</f>
        <v/>
      </c>
      <c r="X359" s="10" t="str">
        <f>IF(Overall!$A361&lt;&gt;"",IF(AND(MONTH($N359) &lt;= 6, MONTH($O359) &gt;= 6), IF($R359 &lt;&gt; "", $H359/$R359, ""), ""),"")</f>
        <v/>
      </c>
      <c r="Y359" s="10" t="str">
        <f>IF(Overall!$A361&lt;&gt;"",IF(AND(MONTH($N359) &lt;= 7, MONTH($O359) &gt;= 7 ), IF($R359 &lt;&gt; "", $H359/$R359, ""), ""),"")</f>
        <v/>
      </c>
      <c r="Z359" s="10" t="str">
        <f>IF(Overall!$A361&lt;&gt;"",IF(AND(MONTH($N359) &lt;= 8, MONTH($O359) &gt;= 8), IF($R359 &lt;&gt; "", $H359/$R359, ""), ""),"")</f>
        <v/>
      </c>
      <c r="AA359" s="10" t="str">
        <f>IF(Overall!$A361&lt;&gt;"",IF(AND(MONTH($N359) &lt;= 9, MONTH($O359) &gt;= 9), IF($R359 &lt;&gt; "", $H359/$R359, ""), ""),"")</f>
        <v/>
      </c>
      <c r="AB359" s="10">
        <f>IF(Overall!$A361&lt;&gt;"",IF(AND(MONTH($N359) &lt;= 10, MONTH($O359) &gt;= 10), IF($R359 &lt;&gt; "", $H359/$R359, ""), ""),"")</f>
        <v>250000</v>
      </c>
      <c r="AC359" s="10">
        <f>IF(Overall!$A361&lt;&gt;"",IF(AND(MONTH($N359) &lt;= 11, MONTH($O359) &gt;= 11), IF($R359 &lt;&gt; "", $H359/$R359, ""), ""),"")</f>
        <v>250000</v>
      </c>
      <c r="AD359" s="10">
        <f>IF(Overall!$A361&lt;&gt;"",IF(AND(MONTH($N359) &lt;= 12, MONTH($O359) &gt;= 12), IF($R359 &lt;&gt; "", $H359/$R359, ""), ""),"")</f>
        <v>250000</v>
      </c>
      <c r="AF359" s="10" t="str">
        <f ca="1">IFERROR(IF(AND(NOW()&lt;= EOMONTH(DATE(YEAR($O359),1, 1), 0), Overall!$A361&lt;&gt;"", MONTH($N359) &lt;= 1, MONTH($O359) &gt;= 1), IF($R359 &lt;&gt; "", $H359/$R359, ""), ""), "")</f>
        <v/>
      </c>
      <c r="AG359" s="10" t="str">
        <f ca="1">IFERROR(IF(AND(NOW()&lt;= EOMONTH(DATE(YEAR($O359),2, 1), 0), Overall!$A361&lt;&gt;"", MONTH($N359) &lt;= 2, MONTH($O359) &gt;= 2), IF($R359 &lt;&gt; "", $H359/$R359, ""), ""), "")</f>
        <v/>
      </c>
      <c r="AH359" s="10" t="str">
        <f ca="1">IFERROR(IF(AND(NOW()&lt;= EOMONTH(DATE(YEAR($O359),3, 1), 0), Overall!$A361&lt;&gt;"", MONTH($N359) &lt;= 3, MONTH($O359) &gt;= 3), IF($R359 &lt;&gt; "", $H359/$R359, ""), ""), "")</f>
        <v/>
      </c>
      <c r="AI359" s="10" t="str">
        <f ca="1">IFERROR(IF(AND(NOW()&lt;= EOMONTH(DATE(YEAR($O359),4, 1), 0), Overall!$A361&lt;&gt;"", MONTH($N359) &lt;= 4, MONTH($O359) &gt;= 4), IF($R359 &lt;&gt; "", $H359/$R359, ""), ""), "")</f>
        <v/>
      </c>
      <c r="AJ359" s="10" t="str">
        <f ca="1">IFERROR(IF(AND(NOW()&lt;= EOMONTH(DATE(YEAR($O359),5, 1), 0), Overall!$A361&lt;&gt;"", MONTH($N359) &lt;= 5, MONTH($O359) &gt;= 5), IF($R359 &lt;&gt; "", $H359/$R359, ""), ""), "")</f>
        <v/>
      </c>
      <c r="AK359" s="10" t="str">
        <f ca="1">IFERROR(IF(AND(NOW()&lt;= EOMONTH(DATE(YEAR($O359),6, 1), 0), Overall!$A361&lt;&gt;"", MONTH($N359) &lt;= 6, MONTH($O359) &gt;= 6), IF($R359 &lt;&gt; "", $H359/$R359, ""), ""), "")</f>
        <v/>
      </c>
      <c r="AL359" s="10" t="str">
        <f ca="1">IFERROR(IF(AND(NOW()&lt;= EOMONTH(DATE(YEAR($O359),7, 1), 0), Overall!$A361&lt;&gt;"", MONTH($N359) &lt;= 7, MONTH($O359) &gt;= 7), IF($R359 &lt;&gt; "", $H359/$R359, ""), ""), "")</f>
        <v/>
      </c>
      <c r="AM359" s="10" t="str">
        <f ca="1">IFERROR(IF(AND(NOW()&lt;= EOMONTH(DATE(YEAR($O359),8, 1), 0), Overall!$A361&lt;&gt;"", MONTH($N359) &lt;= 8, MONTH($O359) &gt;= 8), IF($R359 &lt;&gt; "", $H359/$R359, ""), ""), "")</f>
        <v/>
      </c>
      <c r="AN359" s="10" t="str">
        <f ca="1">IFERROR(IF(AND(NOW()&lt;= EOMONTH(DATE(YEAR($O359),9, 1), 0), Overall!$A361&lt;&gt;"", MONTH($N359) &lt;= 9, MONTH($O359) &gt;= 9), IF($R359 &lt;&gt; "", $H359/$R359, ""), ""), "")</f>
        <v/>
      </c>
      <c r="AO359" s="10" t="str">
        <f ca="1">IFERROR(IF(AND(NOW()&lt;= EOMONTH(DATE(YEAR($O359),10, 1), 0), Overall!$A361&lt;&gt;"", MONTH($N359) &lt;= 10, MONTH($O359) &gt;= 10), IF($R359 &lt;&gt; "", $H359/$R359, ""), ""), "")</f>
        <v/>
      </c>
      <c r="AP359" s="10" t="str">
        <f ca="1">IFERROR(IF(AND(NOW()&lt;= EOMONTH(DATE(YEAR($O359),11, 1), 0), Overall!$A361&lt;&gt;"", MONTH($N359) &lt;=11, MONTH($O359) &gt;= 11), IF($R359 &lt;&gt; "", $H359/$R359, ""), ""), "")</f>
        <v/>
      </c>
      <c r="AQ359" s="10" t="str">
        <f ca="1">IFERROR(IF(AND(NOW()&lt;= EOMONTH(DATE(YEAR($O359),12, 1), 0), Overall!$A361&lt;&gt;"", MONTH($N359) &lt;= 12, MONTH($O359) &gt;= 12), IF($R359 &lt;&gt; "", $H359/$R359, ""), ""), "")</f>
        <v/>
      </c>
      <c r="AR359" s="16">
        <f t="shared" ca="1" si="11"/>
        <v>0</v>
      </c>
    </row>
    <row r="360" spans="1:44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6">
        <f>IF(Overall!F362&lt;&gt;"",VALUE(Overall!F362),"")</f>
        <v>750000</v>
      </c>
      <c r="I360" s="6">
        <f>IF(Overall!G362&lt;&gt;"",VALUE(Overall!G362),"")</f>
        <v>68</v>
      </c>
      <c r="J360" s="6">
        <f>IF(Overall!H362&lt;&gt;"",VALUE(Overall!H362),"")</f>
        <v>40</v>
      </c>
      <c r="K360" s="6">
        <f>IF(Overall!I362&lt;&gt;"",VALUE(Overall!I362),"")</f>
        <v>6.44</v>
      </c>
      <c r="L360" s="6">
        <f>IF(Overall!J362&lt;&gt;"",VALUE(Overall!J362),"")</f>
        <v>1</v>
      </c>
      <c r="M360" s="6">
        <f>IF(Overall!K362&lt;&gt;"",VALUE(Overall!K362),"")</f>
        <v>5.44</v>
      </c>
      <c r="N360" s="7">
        <f>IF(Overall!L362&lt;&gt;"",DATEVALUE(MID(Overall!L362, FIND(",", Overall!L362) + 2, FIND(" ", Overall!L362) - FIND(",", Overall!L362) - 1) &amp; " " &amp; MID(Overall!L362, FIND(" ", Overall!L362) + 1, FIND(",", Overall!L362, FIND(" ", Overall!L362)) - FIND(" ", Overall!L362) - 1) &amp; ", " &amp; MID(Overall!L362, FIND(",", Overall!L362, FIND(",",Overall!L362) + 1) + 2, LEN(Overall!L362))),"")</f>
        <v>44835</v>
      </c>
      <c r="O360" s="7">
        <f>IF(Overall!M362&lt;&gt;"",DATEVALUE(MID(Overall!M362, FIND(",", Overall!M362) + 2, FIND(" ", Overall!M362) - FIND(",", Overall!M362) - 1) &amp; " " &amp; MID(Overall!M362, FIND(" ", Overall!M362) + 1, FIND(",", Overall!M362, FIND(" ", Overall!M362)) - FIND(" ", Overall!M362) - 1) &amp; ", " &amp; MID(Overall!M362, FIND(",", Overall!M362, FIND(",",Overall!M362) + 1) + 2, LEN(Overall!M362))),"")</f>
        <v>44926</v>
      </c>
      <c r="P360" s="7">
        <f>IF(Overall!N362&lt;&gt;"",DATEVALUE(MID(Overall!N362, FIND(",", Overall!N362) + 2, FIND(" ", Overall!N362) - FIND(",", Overall!N362) - 1) &amp; " " &amp; MID(Overall!N362, FIND(" ", Overall!N362) + 1, FIND(",", Overall!N362, FIND(" ", Overall!N362)) - FIND(" ", Overall!N362) - 1) &amp; ", " &amp; MID(Overall!N362, FIND(",", Overall!N362, FIND(",",Overall!N362) + 1) + 2, LEN(Overall!N362))),"")</f>
        <v>44608</v>
      </c>
      <c r="Q360" s="7">
        <f>IF(Overall!O362&lt;&gt;"",DATEVALUE(MID(Overall!O362, FIND(",", Overall!O362) + 2, FIND(" ", Overall!O362) - FIND(",", Overall!O362) - 1) &amp; " " &amp; MID(Overall!O362, FIND(" ", Overall!O362) + 1, FIND(",", Overall!O362, FIND(" ", Overall!O362)) - FIND(" ", Overall!O362) - 1) &amp; ", " &amp; MID(Overall!O362, FIND(",", Overall!O362, FIND(",",Overall!O362) + 1) + 2, LEN(Overall!O362))),"")</f>
        <v>44581</v>
      </c>
      <c r="R360" s="5">
        <f t="shared" si="10"/>
        <v>3</v>
      </c>
      <c r="S360" s="10" t="str">
        <f>IF(Overall!$A362&lt;&gt;"",IF(AND(MONTH($N360) &lt;= 1, MONTH($O360) &gt;= 1), IF($R360 &lt;&gt; "", $H360/$R360, ""), ""),"")</f>
        <v/>
      </c>
      <c r="T360" s="10" t="str">
        <f>IF(Overall!$A362&lt;&gt;"",IF(AND(MONTH($N360) &lt;= 2, MONTH($O360) &gt;= 2), IF($R360 &lt;&gt; "", $H360/$R360, ""), ""),"")</f>
        <v/>
      </c>
      <c r="U360" s="10" t="str">
        <f>IF(Overall!$A362&lt;&gt;"",IF(AND(MONTH($N360) &lt;= 3, MONTH($O360) &gt;= 3), IF($R360 &lt;&gt; "", $H360/$R360, ""), ""),"")</f>
        <v/>
      </c>
      <c r="V360" s="10" t="str">
        <f>IF(Overall!$A362&lt;&gt;"",IF(AND(MONTH($N360) &lt;= 4, MONTH($O360) &gt;= 4), IF($R360 &lt;&gt; "", $H360/$R360, ""), ""),"")</f>
        <v/>
      </c>
      <c r="W360" s="10" t="str">
        <f>IF(Overall!$A362&lt;&gt;"",IF(AND(MONTH($N360) &lt;= 5, MONTH($O360) &gt;= 5), IF($R360 &lt;&gt; "", $H360/$R360, ""), ""),"")</f>
        <v/>
      </c>
      <c r="X360" s="10" t="str">
        <f>IF(Overall!$A362&lt;&gt;"",IF(AND(MONTH($N360) &lt;= 6, MONTH($O360) &gt;= 6), IF($R360 &lt;&gt; "", $H360/$R360, ""), ""),"")</f>
        <v/>
      </c>
      <c r="Y360" s="10" t="str">
        <f>IF(Overall!$A362&lt;&gt;"",IF(AND(MONTH($N360) &lt;= 7, MONTH($O360) &gt;= 7 ), IF($R360 &lt;&gt; "", $H360/$R360, ""), ""),"")</f>
        <v/>
      </c>
      <c r="Z360" s="10" t="str">
        <f>IF(Overall!$A362&lt;&gt;"",IF(AND(MONTH($N360) &lt;= 8, MONTH($O360) &gt;= 8), IF($R360 &lt;&gt; "", $H360/$R360, ""), ""),"")</f>
        <v/>
      </c>
      <c r="AA360" s="10" t="str">
        <f>IF(Overall!$A362&lt;&gt;"",IF(AND(MONTH($N360) &lt;= 9, MONTH($O360) &gt;= 9), IF($R360 &lt;&gt; "", $H360/$R360, ""), ""),"")</f>
        <v/>
      </c>
      <c r="AB360" s="10">
        <f>IF(Overall!$A362&lt;&gt;"",IF(AND(MONTH($N360) &lt;= 10, MONTH($O360) &gt;= 10), IF($R360 &lt;&gt; "", $H360/$R360, ""), ""),"")</f>
        <v>250000</v>
      </c>
      <c r="AC360" s="10">
        <f>IF(Overall!$A362&lt;&gt;"",IF(AND(MONTH($N360) &lt;= 11, MONTH($O360) &gt;= 11), IF($R360 &lt;&gt; "", $H360/$R360, ""), ""),"")</f>
        <v>250000</v>
      </c>
      <c r="AD360" s="10">
        <f>IF(Overall!$A362&lt;&gt;"",IF(AND(MONTH($N360) &lt;= 12, MONTH($O360) &gt;= 12), IF($R360 &lt;&gt; "", $H360/$R360, ""), ""),"")</f>
        <v>250000</v>
      </c>
      <c r="AF360" s="10" t="str">
        <f ca="1">IFERROR(IF(AND(NOW()&lt;= EOMONTH(DATE(YEAR($O360),1, 1), 0), Overall!$A362&lt;&gt;"", MONTH($N360) &lt;= 1, MONTH($O360) &gt;= 1), IF($R360 &lt;&gt; "", $H360/$R360, ""), ""), "")</f>
        <v/>
      </c>
      <c r="AG360" s="10" t="str">
        <f ca="1">IFERROR(IF(AND(NOW()&lt;= EOMONTH(DATE(YEAR($O360),2, 1), 0), Overall!$A362&lt;&gt;"", MONTH($N360) &lt;= 2, MONTH($O360) &gt;= 2), IF($R360 &lt;&gt; "", $H360/$R360, ""), ""), "")</f>
        <v/>
      </c>
      <c r="AH360" s="10" t="str">
        <f ca="1">IFERROR(IF(AND(NOW()&lt;= EOMONTH(DATE(YEAR($O360),3, 1), 0), Overall!$A362&lt;&gt;"", MONTH($N360) &lt;= 3, MONTH($O360) &gt;= 3), IF($R360 &lt;&gt; "", $H360/$R360, ""), ""), "")</f>
        <v/>
      </c>
      <c r="AI360" s="10" t="str">
        <f ca="1">IFERROR(IF(AND(NOW()&lt;= EOMONTH(DATE(YEAR($O360),4, 1), 0), Overall!$A362&lt;&gt;"", MONTH($N360) &lt;= 4, MONTH($O360) &gt;= 4), IF($R360 &lt;&gt; "", $H360/$R360, ""), ""), "")</f>
        <v/>
      </c>
      <c r="AJ360" s="10" t="str">
        <f ca="1">IFERROR(IF(AND(NOW()&lt;= EOMONTH(DATE(YEAR($O360),5, 1), 0), Overall!$A362&lt;&gt;"", MONTH($N360) &lt;= 5, MONTH($O360) &gt;= 5), IF($R360 &lt;&gt; "", $H360/$R360, ""), ""), "")</f>
        <v/>
      </c>
      <c r="AK360" s="10" t="str">
        <f ca="1">IFERROR(IF(AND(NOW()&lt;= EOMONTH(DATE(YEAR($O360),6, 1), 0), Overall!$A362&lt;&gt;"", MONTH($N360) &lt;= 6, MONTH($O360) &gt;= 6), IF($R360 &lt;&gt; "", $H360/$R360, ""), ""), "")</f>
        <v/>
      </c>
      <c r="AL360" s="10" t="str">
        <f ca="1">IFERROR(IF(AND(NOW()&lt;= EOMONTH(DATE(YEAR($O360),7, 1), 0), Overall!$A362&lt;&gt;"", MONTH($N360) &lt;= 7, MONTH($O360) &gt;= 7), IF($R360 &lt;&gt; "", $H360/$R360, ""), ""), "")</f>
        <v/>
      </c>
      <c r="AM360" s="10" t="str">
        <f ca="1">IFERROR(IF(AND(NOW()&lt;= EOMONTH(DATE(YEAR($O360),8, 1), 0), Overall!$A362&lt;&gt;"", MONTH($N360) &lt;= 8, MONTH($O360) &gt;= 8), IF($R360 &lt;&gt; "", $H360/$R360, ""), ""), "")</f>
        <v/>
      </c>
      <c r="AN360" s="10" t="str">
        <f ca="1">IFERROR(IF(AND(NOW()&lt;= EOMONTH(DATE(YEAR($O360),9, 1), 0), Overall!$A362&lt;&gt;"", MONTH($N360) &lt;= 9, MONTH($O360) &gt;= 9), IF($R360 &lt;&gt; "", $H360/$R360, ""), ""), "")</f>
        <v/>
      </c>
      <c r="AO360" s="10" t="str">
        <f ca="1">IFERROR(IF(AND(NOW()&lt;= EOMONTH(DATE(YEAR($O360),10, 1), 0), Overall!$A362&lt;&gt;"", MONTH($N360) &lt;= 10, MONTH($O360) &gt;= 10), IF($R360 &lt;&gt; "", $H360/$R360, ""), ""), "")</f>
        <v/>
      </c>
      <c r="AP360" s="10" t="str">
        <f ca="1">IFERROR(IF(AND(NOW()&lt;= EOMONTH(DATE(YEAR($O360),11, 1), 0), Overall!$A362&lt;&gt;"", MONTH($N360) &lt;=11, MONTH($O360) &gt;= 11), IF($R360 &lt;&gt; "", $H360/$R360, ""), ""), "")</f>
        <v/>
      </c>
      <c r="AQ360" s="10" t="str">
        <f ca="1">IFERROR(IF(AND(NOW()&lt;= EOMONTH(DATE(YEAR($O360),12, 1), 0), Overall!$A362&lt;&gt;"", MONTH($N360) &lt;= 12, MONTH($O360) &gt;= 12), IF($R360 &lt;&gt; "", $H360/$R360, ""), ""), "")</f>
        <v/>
      </c>
      <c r="AR360" s="16">
        <f t="shared" ca="1" si="11"/>
        <v>0</v>
      </c>
    </row>
    <row r="361" spans="1:44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6">
        <f>IF(Overall!F363&lt;&gt;"",VALUE(Overall!F363),"")</f>
        <v>480000</v>
      </c>
      <c r="I361" s="6">
        <f>IF(Overall!G363&lt;&gt;"",VALUE(Overall!G363),"")</f>
        <v>66</v>
      </c>
      <c r="J361" s="6">
        <f>IF(Overall!H363&lt;&gt;"",VALUE(Overall!H363),"")</f>
        <v>39</v>
      </c>
      <c r="K361" s="6">
        <f>IF(Overall!I363&lt;&gt;"",VALUE(Overall!I363),"")</f>
        <v>5.9</v>
      </c>
      <c r="L361" s="6">
        <f>IF(Overall!J363&lt;&gt;"",VALUE(Overall!J363),"")</f>
        <v>0.73</v>
      </c>
      <c r="M361" s="6">
        <f>IF(Overall!K363&lt;&gt;"",VALUE(Overall!K363),"")</f>
        <v>5.17</v>
      </c>
      <c r="N361" s="7">
        <f>IF(Overall!L363&lt;&gt;"",DATEVALUE(MID(Overall!L363, FIND(",", Overall!L363) + 2, FIND(" ", Overall!L363) - FIND(",", Overall!L363) - 1) &amp; " " &amp; MID(Overall!L363, FIND(" ", Overall!L363) + 1, FIND(",", Overall!L363, FIND(" ", Overall!L363)) - FIND(" ", Overall!L363) - 1) &amp; ", " &amp; MID(Overall!L363, FIND(",", Overall!L363, FIND(",",Overall!L363) + 1) + 2, LEN(Overall!L363))),"")</f>
        <v>44835</v>
      </c>
      <c r="O361" s="7">
        <f>IF(Overall!M363&lt;&gt;"",DATEVALUE(MID(Overall!M363, FIND(",", Overall!M363) + 2, FIND(" ", Overall!M363) - FIND(",", Overall!M363) - 1) &amp; " " &amp; MID(Overall!M363, FIND(" ", Overall!M363) + 1, FIND(",", Overall!M363, FIND(" ", Overall!M363)) - FIND(" ", Overall!M363) - 1) &amp; ", " &amp; MID(Overall!M363, FIND(",", Overall!M363, FIND(",",Overall!M363) + 1) + 2, LEN(Overall!M363))),"")</f>
        <v>44926</v>
      </c>
      <c r="P361" s="7">
        <f>IF(Overall!N363&lt;&gt;"",DATEVALUE(MID(Overall!N363, FIND(",", Overall!N363) + 2, FIND(" ", Overall!N363) - FIND(",", Overall!N363) - 1) &amp; " " &amp; MID(Overall!N363, FIND(" ", Overall!N363) + 1, FIND(",", Overall!N363, FIND(" ", Overall!N363)) - FIND(" ", Overall!N363) - 1) &amp; ", " &amp; MID(Overall!N363, FIND(",", Overall!N363, FIND(",",Overall!N363) + 1) + 2, LEN(Overall!N363))),"")</f>
        <v>44609</v>
      </c>
      <c r="Q361" s="7">
        <f>IF(Overall!O363&lt;&gt;"",DATEVALUE(MID(Overall!O363, FIND(",", Overall!O363) + 2, FIND(" ", Overall!O363) - FIND(",", Overall!O363) - 1) &amp; " " &amp; MID(Overall!O363, FIND(" ", Overall!O363) + 1, FIND(",", Overall!O363, FIND(" ", Overall!O363)) - FIND(" ", Overall!O363) - 1) &amp; ", " &amp; MID(Overall!O363, FIND(",", Overall!O363, FIND(",",Overall!O363) + 1) + 2, LEN(Overall!O363))),"")</f>
        <v>44582</v>
      </c>
      <c r="R361" s="5">
        <f t="shared" si="10"/>
        <v>3</v>
      </c>
      <c r="S361" s="10" t="str">
        <f>IF(Overall!$A363&lt;&gt;"",IF(AND(MONTH($N361) &lt;= 1, MONTH($O361) &gt;= 1), IF($R361 &lt;&gt; "", $H361/$R361, ""), ""),"")</f>
        <v/>
      </c>
      <c r="T361" s="10" t="str">
        <f>IF(Overall!$A363&lt;&gt;"",IF(AND(MONTH($N361) &lt;= 2, MONTH($O361) &gt;= 2), IF($R361 &lt;&gt; "", $H361/$R361, ""), ""),"")</f>
        <v/>
      </c>
      <c r="U361" s="10" t="str">
        <f>IF(Overall!$A363&lt;&gt;"",IF(AND(MONTH($N361) &lt;= 3, MONTH($O361) &gt;= 3), IF($R361 &lt;&gt; "", $H361/$R361, ""), ""),"")</f>
        <v/>
      </c>
      <c r="V361" s="10" t="str">
        <f>IF(Overall!$A363&lt;&gt;"",IF(AND(MONTH($N361) &lt;= 4, MONTH($O361) &gt;= 4), IF($R361 &lt;&gt; "", $H361/$R361, ""), ""),"")</f>
        <v/>
      </c>
      <c r="W361" s="10" t="str">
        <f>IF(Overall!$A363&lt;&gt;"",IF(AND(MONTH($N361) &lt;= 5, MONTH($O361) &gt;= 5), IF($R361 &lt;&gt; "", $H361/$R361, ""), ""),"")</f>
        <v/>
      </c>
      <c r="X361" s="10" t="str">
        <f>IF(Overall!$A363&lt;&gt;"",IF(AND(MONTH($N361) &lt;= 6, MONTH($O361) &gt;= 6), IF($R361 &lt;&gt; "", $H361/$R361, ""), ""),"")</f>
        <v/>
      </c>
      <c r="Y361" s="10" t="str">
        <f>IF(Overall!$A363&lt;&gt;"",IF(AND(MONTH($N361) &lt;= 7, MONTH($O361) &gt;= 7 ), IF($R361 &lt;&gt; "", $H361/$R361, ""), ""),"")</f>
        <v/>
      </c>
      <c r="Z361" s="10" t="str">
        <f>IF(Overall!$A363&lt;&gt;"",IF(AND(MONTH($N361) &lt;= 8, MONTH($O361) &gt;= 8), IF($R361 &lt;&gt; "", $H361/$R361, ""), ""),"")</f>
        <v/>
      </c>
      <c r="AA361" s="10" t="str">
        <f>IF(Overall!$A363&lt;&gt;"",IF(AND(MONTH($N361) &lt;= 9, MONTH($O361) &gt;= 9), IF($R361 &lt;&gt; "", $H361/$R361, ""), ""),"")</f>
        <v/>
      </c>
      <c r="AB361" s="10">
        <f>IF(Overall!$A363&lt;&gt;"",IF(AND(MONTH($N361) &lt;= 10, MONTH($O361) &gt;= 10), IF($R361 &lt;&gt; "", $H361/$R361, ""), ""),"")</f>
        <v>160000</v>
      </c>
      <c r="AC361" s="10">
        <f>IF(Overall!$A363&lt;&gt;"",IF(AND(MONTH($N361) &lt;= 11, MONTH($O361) &gt;= 11), IF($R361 &lt;&gt; "", $H361/$R361, ""), ""),"")</f>
        <v>160000</v>
      </c>
      <c r="AD361" s="10">
        <f>IF(Overall!$A363&lt;&gt;"",IF(AND(MONTH($N361) &lt;= 12, MONTH($O361) &gt;= 12), IF($R361 &lt;&gt; "", $H361/$R361, ""), ""),"")</f>
        <v>160000</v>
      </c>
      <c r="AF361" s="10" t="str">
        <f ca="1">IFERROR(IF(AND(NOW()&lt;= EOMONTH(DATE(YEAR($O361),1, 1), 0), Overall!$A363&lt;&gt;"", MONTH($N361) &lt;= 1, MONTH($O361) &gt;= 1), IF($R361 &lt;&gt; "", $H361/$R361, ""), ""), "")</f>
        <v/>
      </c>
      <c r="AG361" s="10" t="str">
        <f ca="1">IFERROR(IF(AND(NOW()&lt;= EOMONTH(DATE(YEAR($O361),2, 1), 0), Overall!$A363&lt;&gt;"", MONTH($N361) &lt;= 2, MONTH($O361) &gt;= 2), IF($R361 &lt;&gt; "", $H361/$R361, ""), ""), "")</f>
        <v/>
      </c>
      <c r="AH361" s="10" t="str">
        <f ca="1">IFERROR(IF(AND(NOW()&lt;= EOMONTH(DATE(YEAR($O361),3, 1), 0), Overall!$A363&lt;&gt;"", MONTH($N361) &lt;= 3, MONTH($O361) &gt;= 3), IF($R361 &lt;&gt; "", $H361/$R361, ""), ""), "")</f>
        <v/>
      </c>
      <c r="AI361" s="10" t="str">
        <f ca="1">IFERROR(IF(AND(NOW()&lt;= EOMONTH(DATE(YEAR($O361),4, 1), 0), Overall!$A363&lt;&gt;"", MONTH($N361) &lt;= 4, MONTH($O361) &gt;= 4), IF($R361 &lt;&gt; "", $H361/$R361, ""), ""), "")</f>
        <v/>
      </c>
      <c r="AJ361" s="10" t="str">
        <f ca="1">IFERROR(IF(AND(NOW()&lt;= EOMONTH(DATE(YEAR($O361),5, 1), 0), Overall!$A363&lt;&gt;"", MONTH($N361) &lt;= 5, MONTH($O361) &gt;= 5), IF($R361 &lt;&gt; "", $H361/$R361, ""), ""), "")</f>
        <v/>
      </c>
      <c r="AK361" s="10" t="str">
        <f ca="1">IFERROR(IF(AND(NOW()&lt;= EOMONTH(DATE(YEAR($O361),6, 1), 0), Overall!$A363&lt;&gt;"", MONTH($N361) &lt;= 6, MONTH($O361) &gt;= 6), IF($R361 &lt;&gt; "", $H361/$R361, ""), ""), "")</f>
        <v/>
      </c>
      <c r="AL361" s="10" t="str">
        <f ca="1">IFERROR(IF(AND(NOW()&lt;= EOMONTH(DATE(YEAR($O361),7, 1), 0), Overall!$A363&lt;&gt;"", MONTH($N361) &lt;= 7, MONTH($O361) &gt;= 7), IF($R361 &lt;&gt; "", $H361/$R361, ""), ""), "")</f>
        <v/>
      </c>
      <c r="AM361" s="10" t="str">
        <f ca="1">IFERROR(IF(AND(NOW()&lt;= EOMONTH(DATE(YEAR($O361),8, 1), 0), Overall!$A363&lt;&gt;"", MONTH($N361) &lt;= 8, MONTH($O361) &gt;= 8), IF($R361 &lt;&gt; "", $H361/$R361, ""), ""), "")</f>
        <v/>
      </c>
      <c r="AN361" s="10" t="str">
        <f ca="1">IFERROR(IF(AND(NOW()&lt;= EOMONTH(DATE(YEAR($O361),9, 1), 0), Overall!$A363&lt;&gt;"", MONTH($N361) &lt;= 9, MONTH($O361) &gt;= 9), IF($R361 &lt;&gt; "", $H361/$R361, ""), ""), "")</f>
        <v/>
      </c>
      <c r="AO361" s="10" t="str">
        <f ca="1">IFERROR(IF(AND(NOW()&lt;= EOMONTH(DATE(YEAR($O361),10, 1), 0), Overall!$A363&lt;&gt;"", MONTH($N361) &lt;= 10, MONTH($O361) &gt;= 10), IF($R361 &lt;&gt; "", $H361/$R361, ""), ""), "")</f>
        <v/>
      </c>
      <c r="AP361" s="10" t="str">
        <f ca="1">IFERROR(IF(AND(NOW()&lt;= EOMONTH(DATE(YEAR($O361),11, 1), 0), Overall!$A363&lt;&gt;"", MONTH($N361) &lt;=11, MONTH($O361) &gt;= 11), IF($R361 &lt;&gt; "", $H361/$R361, ""), ""), "")</f>
        <v/>
      </c>
      <c r="AQ361" s="10" t="str">
        <f ca="1">IFERROR(IF(AND(NOW()&lt;= EOMONTH(DATE(YEAR($O361),12, 1), 0), Overall!$A363&lt;&gt;"", MONTH($N361) &lt;= 12, MONTH($O361) &gt;= 12), IF($R361 &lt;&gt; "", $H361/$R361, ""), ""), "")</f>
        <v/>
      </c>
      <c r="AR361" s="16">
        <f t="shared" ca="1" si="11"/>
        <v>0</v>
      </c>
    </row>
    <row r="362" spans="1:44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6">
        <f>IF(Overall!F364&lt;&gt;"",VALUE(Overall!F364),"")</f>
        <v>480000</v>
      </c>
      <c r="I362" s="6">
        <f>IF(Overall!G364&lt;&gt;"",VALUE(Overall!G364),"")</f>
        <v>68</v>
      </c>
      <c r="J362" s="6">
        <f>IF(Overall!H364&lt;&gt;"",VALUE(Overall!H364),"")</f>
        <v>40</v>
      </c>
      <c r="K362" s="6">
        <f>IF(Overall!I364&lt;&gt;"",VALUE(Overall!I364),"")</f>
        <v>6.45</v>
      </c>
      <c r="L362" s="6">
        <f>IF(Overall!J364&lt;&gt;"",VALUE(Overall!J364),"")</f>
        <v>0.81</v>
      </c>
      <c r="M362" s="6">
        <f>IF(Overall!K364&lt;&gt;"",VALUE(Overall!K364),"")</f>
        <v>5.64</v>
      </c>
      <c r="N362" s="7">
        <f>IF(Overall!L364&lt;&gt;"",DATEVALUE(MID(Overall!L364, FIND(",", Overall!L364) + 2, FIND(" ", Overall!L364) - FIND(",", Overall!L364) - 1) &amp; " " &amp; MID(Overall!L364, FIND(" ", Overall!L364) + 1, FIND(",", Overall!L364, FIND(" ", Overall!L364)) - FIND(" ", Overall!L364) - 1) &amp; ", " &amp; MID(Overall!L364, FIND(",", Overall!L364, FIND(",",Overall!L364) + 1) + 2, LEN(Overall!L364))),"")</f>
        <v>44835</v>
      </c>
      <c r="O362" s="7">
        <f>IF(Overall!M364&lt;&gt;"",DATEVALUE(MID(Overall!M364, FIND(",", Overall!M364) + 2, FIND(" ", Overall!M364) - FIND(",", Overall!M364) - 1) &amp; " " &amp; MID(Overall!M364, FIND(" ", Overall!M364) + 1, FIND(",", Overall!M364, FIND(" ", Overall!M364)) - FIND(" ", Overall!M364) - 1) &amp; ", " &amp; MID(Overall!M364, FIND(",", Overall!M364, FIND(",",Overall!M364) + 1) + 2, LEN(Overall!M364))),"")</f>
        <v>44926</v>
      </c>
      <c r="P362" s="7">
        <f>IF(Overall!N364&lt;&gt;"",DATEVALUE(MID(Overall!N364, FIND(",", Overall!N364) + 2, FIND(" ", Overall!N364) - FIND(",", Overall!N364) - 1) &amp; " " &amp; MID(Overall!N364, FIND(" ", Overall!N364) + 1, FIND(",", Overall!N364, FIND(" ", Overall!N364)) - FIND(" ", Overall!N364) - 1) &amp; ", " &amp; MID(Overall!N364, FIND(",", Overall!N364, FIND(",",Overall!N364) + 1) + 2, LEN(Overall!N364))),"")</f>
        <v>44609</v>
      </c>
      <c r="Q362" s="7">
        <f>IF(Overall!O364&lt;&gt;"",DATEVALUE(MID(Overall!O364, FIND(",", Overall!O364) + 2, FIND(" ", Overall!O364) - FIND(",", Overall!O364) - 1) &amp; " " &amp; MID(Overall!O364, FIND(" ", Overall!O364) + 1, FIND(",", Overall!O364, FIND(" ", Overall!O364)) - FIND(" ", Overall!O364) - 1) &amp; ", " &amp; MID(Overall!O364, FIND(",", Overall!O364, FIND(",",Overall!O364) + 1) + 2, LEN(Overall!O364))),"")</f>
        <v>44582</v>
      </c>
      <c r="R362" s="5">
        <f t="shared" si="10"/>
        <v>3</v>
      </c>
      <c r="S362" s="10" t="str">
        <f>IF(Overall!$A364&lt;&gt;"",IF(AND(MONTH($N362) &lt;= 1, MONTH($O362) &gt;= 1), IF($R362 &lt;&gt; "", $H362/$R362, ""), ""),"")</f>
        <v/>
      </c>
      <c r="T362" s="10" t="str">
        <f>IF(Overall!$A364&lt;&gt;"",IF(AND(MONTH($N362) &lt;= 2, MONTH($O362) &gt;= 2), IF($R362 &lt;&gt; "", $H362/$R362, ""), ""),"")</f>
        <v/>
      </c>
      <c r="U362" s="10" t="str">
        <f>IF(Overall!$A364&lt;&gt;"",IF(AND(MONTH($N362) &lt;= 3, MONTH($O362) &gt;= 3), IF($R362 &lt;&gt; "", $H362/$R362, ""), ""),"")</f>
        <v/>
      </c>
      <c r="V362" s="10" t="str">
        <f>IF(Overall!$A364&lt;&gt;"",IF(AND(MONTH($N362) &lt;= 4, MONTH($O362) &gt;= 4), IF($R362 &lt;&gt; "", $H362/$R362, ""), ""),"")</f>
        <v/>
      </c>
      <c r="W362" s="10" t="str">
        <f>IF(Overall!$A364&lt;&gt;"",IF(AND(MONTH($N362) &lt;= 5, MONTH($O362) &gt;= 5), IF($R362 &lt;&gt; "", $H362/$R362, ""), ""),"")</f>
        <v/>
      </c>
      <c r="X362" s="10" t="str">
        <f>IF(Overall!$A364&lt;&gt;"",IF(AND(MONTH($N362) &lt;= 6, MONTH($O362) &gt;= 6), IF($R362 &lt;&gt; "", $H362/$R362, ""), ""),"")</f>
        <v/>
      </c>
      <c r="Y362" s="10" t="str">
        <f>IF(Overall!$A364&lt;&gt;"",IF(AND(MONTH($N362) &lt;= 7, MONTH($O362) &gt;= 7 ), IF($R362 &lt;&gt; "", $H362/$R362, ""), ""),"")</f>
        <v/>
      </c>
      <c r="Z362" s="10" t="str">
        <f>IF(Overall!$A364&lt;&gt;"",IF(AND(MONTH($N362) &lt;= 8, MONTH($O362) &gt;= 8), IF($R362 &lt;&gt; "", $H362/$R362, ""), ""),"")</f>
        <v/>
      </c>
      <c r="AA362" s="10" t="str">
        <f>IF(Overall!$A364&lt;&gt;"",IF(AND(MONTH($N362) &lt;= 9, MONTH($O362) &gt;= 9), IF($R362 &lt;&gt; "", $H362/$R362, ""), ""),"")</f>
        <v/>
      </c>
      <c r="AB362" s="10">
        <f>IF(Overall!$A364&lt;&gt;"",IF(AND(MONTH($N362) &lt;= 10, MONTH($O362) &gt;= 10), IF($R362 &lt;&gt; "", $H362/$R362, ""), ""),"")</f>
        <v>160000</v>
      </c>
      <c r="AC362" s="10">
        <f>IF(Overall!$A364&lt;&gt;"",IF(AND(MONTH($N362) &lt;= 11, MONTH($O362) &gt;= 11), IF($R362 &lt;&gt; "", $H362/$R362, ""), ""),"")</f>
        <v>160000</v>
      </c>
      <c r="AD362" s="10">
        <f>IF(Overall!$A364&lt;&gt;"",IF(AND(MONTH($N362) &lt;= 12, MONTH($O362) &gt;= 12), IF($R362 &lt;&gt; "", $H362/$R362, ""), ""),"")</f>
        <v>160000</v>
      </c>
      <c r="AF362" s="10" t="str">
        <f ca="1">IFERROR(IF(AND(NOW()&lt;= EOMONTH(DATE(YEAR($O362),1, 1), 0), Overall!$A364&lt;&gt;"", MONTH($N362) &lt;= 1, MONTH($O362) &gt;= 1), IF($R362 &lt;&gt; "", $H362/$R362, ""), ""), "")</f>
        <v/>
      </c>
      <c r="AG362" s="10" t="str">
        <f ca="1">IFERROR(IF(AND(NOW()&lt;= EOMONTH(DATE(YEAR($O362),2, 1), 0), Overall!$A364&lt;&gt;"", MONTH($N362) &lt;= 2, MONTH($O362) &gt;= 2), IF($R362 &lt;&gt; "", $H362/$R362, ""), ""), "")</f>
        <v/>
      </c>
      <c r="AH362" s="10" t="str">
        <f ca="1">IFERROR(IF(AND(NOW()&lt;= EOMONTH(DATE(YEAR($O362),3, 1), 0), Overall!$A364&lt;&gt;"", MONTH($N362) &lt;= 3, MONTH($O362) &gt;= 3), IF($R362 &lt;&gt; "", $H362/$R362, ""), ""), "")</f>
        <v/>
      </c>
      <c r="AI362" s="10" t="str">
        <f ca="1">IFERROR(IF(AND(NOW()&lt;= EOMONTH(DATE(YEAR($O362),4, 1), 0), Overall!$A364&lt;&gt;"", MONTH($N362) &lt;= 4, MONTH($O362) &gt;= 4), IF($R362 &lt;&gt; "", $H362/$R362, ""), ""), "")</f>
        <v/>
      </c>
      <c r="AJ362" s="10" t="str">
        <f ca="1">IFERROR(IF(AND(NOW()&lt;= EOMONTH(DATE(YEAR($O362),5, 1), 0), Overall!$A364&lt;&gt;"", MONTH($N362) &lt;= 5, MONTH($O362) &gt;= 5), IF($R362 &lt;&gt; "", $H362/$R362, ""), ""), "")</f>
        <v/>
      </c>
      <c r="AK362" s="10" t="str">
        <f ca="1">IFERROR(IF(AND(NOW()&lt;= EOMONTH(DATE(YEAR($O362),6, 1), 0), Overall!$A364&lt;&gt;"", MONTH($N362) &lt;= 6, MONTH($O362) &gt;= 6), IF($R362 &lt;&gt; "", $H362/$R362, ""), ""), "")</f>
        <v/>
      </c>
      <c r="AL362" s="10" t="str">
        <f ca="1">IFERROR(IF(AND(NOW()&lt;= EOMONTH(DATE(YEAR($O362),7, 1), 0), Overall!$A364&lt;&gt;"", MONTH($N362) &lt;= 7, MONTH($O362) &gt;= 7), IF($R362 &lt;&gt; "", $H362/$R362, ""), ""), "")</f>
        <v/>
      </c>
      <c r="AM362" s="10" t="str">
        <f ca="1">IFERROR(IF(AND(NOW()&lt;= EOMONTH(DATE(YEAR($O362),8, 1), 0), Overall!$A364&lt;&gt;"", MONTH($N362) &lt;= 8, MONTH($O362) &gt;= 8), IF($R362 &lt;&gt; "", $H362/$R362, ""), ""), "")</f>
        <v/>
      </c>
      <c r="AN362" s="10" t="str">
        <f ca="1">IFERROR(IF(AND(NOW()&lt;= EOMONTH(DATE(YEAR($O362),9, 1), 0), Overall!$A364&lt;&gt;"", MONTH($N362) &lt;= 9, MONTH($O362) &gt;= 9), IF($R362 &lt;&gt; "", $H362/$R362, ""), ""), "")</f>
        <v/>
      </c>
      <c r="AO362" s="10" t="str">
        <f ca="1">IFERROR(IF(AND(NOW()&lt;= EOMONTH(DATE(YEAR($O362),10, 1), 0), Overall!$A364&lt;&gt;"", MONTH($N362) &lt;= 10, MONTH($O362) &gt;= 10), IF($R362 &lt;&gt; "", $H362/$R362, ""), ""), "")</f>
        <v/>
      </c>
      <c r="AP362" s="10" t="str">
        <f ca="1">IFERROR(IF(AND(NOW()&lt;= EOMONTH(DATE(YEAR($O362),11, 1), 0), Overall!$A364&lt;&gt;"", MONTH($N362) &lt;=11, MONTH($O362) &gt;= 11), IF($R362 &lt;&gt; "", $H362/$R362, ""), ""), "")</f>
        <v/>
      </c>
      <c r="AQ362" s="10" t="str">
        <f ca="1">IFERROR(IF(AND(NOW()&lt;= EOMONTH(DATE(YEAR($O362),12, 1), 0), Overall!$A364&lt;&gt;"", MONTH($N362) &lt;= 12, MONTH($O362) &gt;= 12), IF($R362 &lt;&gt; "", $H362/$R362, ""), ""), "")</f>
        <v/>
      </c>
      <c r="AR362" s="16">
        <f t="shared" ca="1" si="11"/>
        <v>0</v>
      </c>
    </row>
    <row r="363" spans="1:44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6">
        <f>IF(Overall!F365&lt;&gt;"",VALUE(Overall!F365),"")</f>
        <v>1440000</v>
      </c>
      <c r="I363" s="6">
        <f>IF(Overall!G365&lt;&gt;"",VALUE(Overall!G365),"")</f>
        <v>64</v>
      </c>
      <c r="J363" s="6">
        <f>IF(Overall!H365&lt;&gt;"",VALUE(Overall!H365),"")</f>
        <v>40</v>
      </c>
      <c r="K363" s="6">
        <f>IF(Overall!I365&lt;&gt;"",VALUE(Overall!I365),"")</f>
        <v>5.35</v>
      </c>
      <c r="L363" s="6">
        <f>IF(Overall!J365&lt;&gt;"",VALUE(Overall!J365),"")</f>
        <v>0.85</v>
      </c>
      <c r="M363" s="6">
        <f>IF(Overall!K365&lt;&gt;"",VALUE(Overall!K365),"")</f>
        <v>4.5</v>
      </c>
      <c r="N363" s="7">
        <f>IF(Overall!L365&lt;&gt;"",DATEVALUE(MID(Overall!L365, FIND(",", Overall!L365) + 2, FIND(" ", Overall!L365) - FIND(",", Overall!L365) - 1) &amp; " " &amp; MID(Overall!L365, FIND(" ", Overall!L365) + 1, FIND(",", Overall!L365, FIND(" ", Overall!L365)) - FIND(" ", Overall!L365) - 1) &amp; ", " &amp; MID(Overall!L365, FIND(",", Overall!L365, FIND(",",Overall!L365) + 1) + 2, LEN(Overall!L365))),"")</f>
        <v>44835</v>
      </c>
      <c r="O363" s="7">
        <f>IF(Overall!M365&lt;&gt;"",DATEVALUE(MID(Overall!M365, FIND(",", Overall!M365) + 2, FIND(" ", Overall!M365) - FIND(",", Overall!M365) - 1) &amp; " " &amp; MID(Overall!M365, FIND(" ", Overall!M365) + 1, FIND(",", Overall!M365, FIND(" ", Overall!M365)) - FIND(" ", Overall!M365) - 1) &amp; ", " &amp; MID(Overall!M365, FIND(",", Overall!M365, FIND(",",Overall!M365) + 1) + 2, LEN(Overall!M365))),"")</f>
        <v>44926</v>
      </c>
      <c r="P363" s="7">
        <f>IF(Overall!N365&lt;&gt;"",DATEVALUE(MID(Overall!N365, FIND(",", Overall!N365) + 2, FIND(" ", Overall!N365) - FIND(",", Overall!N365) - 1) &amp; " " &amp; MID(Overall!N365, FIND(" ", Overall!N365) + 1, FIND(",", Overall!N365, FIND(" ", Overall!N365)) - FIND(" ", Overall!N365) - 1) &amp; ", " &amp; MID(Overall!N365, FIND(",", Overall!N365, FIND(",",Overall!N365) + 1) + 2, LEN(Overall!N365))),"")</f>
        <v>44609</v>
      </c>
      <c r="Q363" s="7">
        <f>IF(Overall!O365&lt;&gt;"",DATEVALUE(MID(Overall!O365, FIND(",", Overall!O365) + 2, FIND(" ", Overall!O365) - FIND(",", Overall!O365) - 1) &amp; " " &amp; MID(Overall!O365, FIND(" ", Overall!O365) + 1, FIND(",", Overall!O365, FIND(" ", Overall!O365)) - FIND(" ", Overall!O365) - 1) &amp; ", " &amp; MID(Overall!O365, FIND(",", Overall!O365, FIND(",",Overall!O365) + 1) + 2, LEN(Overall!O365))),"")</f>
        <v>44582</v>
      </c>
      <c r="R363" s="5">
        <f t="shared" si="10"/>
        <v>3</v>
      </c>
      <c r="S363" s="10" t="str">
        <f>IF(Overall!$A365&lt;&gt;"",IF(AND(MONTH($N363) &lt;= 1, MONTH($O363) &gt;= 1), IF($R363 &lt;&gt; "", $H363/$R363, ""), ""),"")</f>
        <v/>
      </c>
      <c r="T363" s="10" t="str">
        <f>IF(Overall!$A365&lt;&gt;"",IF(AND(MONTH($N363) &lt;= 2, MONTH($O363) &gt;= 2), IF($R363 &lt;&gt; "", $H363/$R363, ""), ""),"")</f>
        <v/>
      </c>
      <c r="U363" s="10" t="str">
        <f>IF(Overall!$A365&lt;&gt;"",IF(AND(MONTH($N363) &lt;= 3, MONTH($O363) &gt;= 3), IF($R363 &lt;&gt; "", $H363/$R363, ""), ""),"")</f>
        <v/>
      </c>
      <c r="V363" s="10" t="str">
        <f>IF(Overall!$A365&lt;&gt;"",IF(AND(MONTH($N363) &lt;= 4, MONTH($O363) &gt;= 4), IF($R363 &lt;&gt; "", $H363/$R363, ""), ""),"")</f>
        <v/>
      </c>
      <c r="W363" s="10" t="str">
        <f>IF(Overall!$A365&lt;&gt;"",IF(AND(MONTH($N363) &lt;= 5, MONTH($O363) &gt;= 5), IF($R363 &lt;&gt; "", $H363/$R363, ""), ""),"")</f>
        <v/>
      </c>
      <c r="X363" s="10" t="str">
        <f>IF(Overall!$A365&lt;&gt;"",IF(AND(MONTH($N363) &lt;= 6, MONTH($O363) &gt;= 6), IF($R363 &lt;&gt; "", $H363/$R363, ""), ""),"")</f>
        <v/>
      </c>
      <c r="Y363" s="10" t="str">
        <f>IF(Overall!$A365&lt;&gt;"",IF(AND(MONTH($N363) &lt;= 7, MONTH($O363) &gt;= 7 ), IF($R363 &lt;&gt; "", $H363/$R363, ""), ""),"")</f>
        <v/>
      </c>
      <c r="Z363" s="10" t="str">
        <f>IF(Overall!$A365&lt;&gt;"",IF(AND(MONTH($N363) &lt;= 8, MONTH($O363) &gt;= 8), IF($R363 &lt;&gt; "", $H363/$R363, ""), ""),"")</f>
        <v/>
      </c>
      <c r="AA363" s="10" t="str">
        <f>IF(Overall!$A365&lt;&gt;"",IF(AND(MONTH($N363) &lt;= 9, MONTH($O363) &gt;= 9), IF($R363 &lt;&gt; "", $H363/$R363, ""), ""),"")</f>
        <v/>
      </c>
      <c r="AB363" s="10">
        <f>IF(Overall!$A365&lt;&gt;"",IF(AND(MONTH($N363) &lt;= 10, MONTH($O363) &gt;= 10), IF($R363 &lt;&gt; "", $H363/$R363, ""), ""),"")</f>
        <v>480000</v>
      </c>
      <c r="AC363" s="10">
        <f>IF(Overall!$A365&lt;&gt;"",IF(AND(MONTH($N363) &lt;= 11, MONTH($O363) &gt;= 11), IF($R363 &lt;&gt; "", $H363/$R363, ""), ""),"")</f>
        <v>480000</v>
      </c>
      <c r="AD363" s="10">
        <f>IF(Overall!$A365&lt;&gt;"",IF(AND(MONTH($N363) &lt;= 12, MONTH($O363) &gt;= 12), IF($R363 &lt;&gt; "", $H363/$R363, ""), ""),"")</f>
        <v>480000</v>
      </c>
      <c r="AF363" s="10" t="str">
        <f ca="1">IFERROR(IF(AND(NOW()&lt;= EOMONTH(DATE(YEAR($O363),1, 1), 0), Overall!$A365&lt;&gt;"", MONTH($N363) &lt;= 1, MONTH($O363) &gt;= 1), IF($R363 &lt;&gt; "", $H363/$R363, ""), ""), "")</f>
        <v/>
      </c>
      <c r="AG363" s="10" t="str">
        <f ca="1">IFERROR(IF(AND(NOW()&lt;= EOMONTH(DATE(YEAR($O363),2, 1), 0), Overall!$A365&lt;&gt;"", MONTH($N363) &lt;= 2, MONTH($O363) &gt;= 2), IF($R363 &lt;&gt; "", $H363/$R363, ""), ""), "")</f>
        <v/>
      </c>
      <c r="AH363" s="10" t="str">
        <f ca="1">IFERROR(IF(AND(NOW()&lt;= EOMONTH(DATE(YEAR($O363),3, 1), 0), Overall!$A365&lt;&gt;"", MONTH($N363) &lt;= 3, MONTH($O363) &gt;= 3), IF($R363 &lt;&gt; "", $H363/$R363, ""), ""), "")</f>
        <v/>
      </c>
      <c r="AI363" s="10" t="str">
        <f ca="1">IFERROR(IF(AND(NOW()&lt;= EOMONTH(DATE(YEAR($O363),4, 1), 0), Overall!$A365&lt;&gt;"", MONTH($N363) &lt;= 4, MONTH($O363) &gt;= 4), IF($R363 &lt;&gt; "", $H363/$R363, ""), ""), "")</f>
        <v/>
      </c>
      <c r="AJ363" s="10" t="str">
        <f ca="1">IFERROR(IF(AND(NOW()&lt;= EOMONTH(DATE(YEAR($O363),5, 1), 0), Overall!$A365&lt;&gt;"", MONTH($N363) &lt;= 5, MONTH($O363) &gt;= 5), IF($R363 &lt;&gt; "", $H363/$R363, ""), ""), "")</f>
        <v/>
      </c>
      <c r="AK363" s="10" t="str">
        <f ca="1">IFERROR(IF(AND(NOW()&lt;= EOMONTH(DATE(YEAR($O363),6, 1), 0), Overall!$A365&lt;&gt;"", MONTH($N363) &lt;= 6, MONTH($O363) &gt;= 6), IF($R363 &lt;&gt; "", $H363/$R363, ""), ""), "")</f>
        <v/>
      </c>
      <c r="AL363" s="10" t="str">
        <f ca="1">IFERROR(IF(AND(NOW()&lt;= EOMONTH(DATE(YEAR($O363),7, 1), 0), Overall!$A365&lt;&gt;"", MONTH($N363) &lt;= 7, MONTH($O363) &gt;= 7), IF($R363 &lt;&gt; "", $H363/$R363, ""), ""), "")</f>
        <v/>
      </c>
      <c r="AM363" s="10" t="str">
        <f ca="1">IFERROR(IF(AND(NOW()&lt;= EOMONTH(DATE(YEAR($O363),8, 1), 0), Overall!$A365&lt;&gt;"", MONTH($N363) &lt;= 8, MONTH($O363) &gt;= 8), IF($R363 &lt;&gt; "", $H363/$R363, ""), ""), "")</f>
        <v/>
      </c>
      <c r="AN363" s="10" t="str">
        <f ca="1">IFERROR(IF(AND(NOW()&lt;= EOMONTH(DATE(YEAR($O363),9, 1), 0), Overall!$A365&lt;&gt;"", MONTH($N363) &lt;= 9, MONTH($O363) &gt;= 9), IF($R363 &lt;&gt; "", $H363/$R363, ""), ""), "")</f>
        <v/>
      </c>
      <c r="AO363" s="10" t="str">
        <f ca="1">IFERROR(IF(AND(NOW()&lt;= EOMONTH(DATE(YEAR($O363),10, 1), 0), Overall!$A365&lt;&gt;"", MONTH($N363) &lt;= 10, MONTH($O363) &gt;= 10), IF($R363 &lt;&gt; "", $H363/$R363, ""), ""), "")</f>
        <v/>
      </c>
      <c r="AP363" s="10" t="str">
        <f ca="1">IFERROR(IF(AND(NOW()&lt;= EOMONTH(DATE(YEAR($O363),11, 1), 0), Overall!$A365&lt;&gt;"", MONTH($N363) &lt;=11, MONTH($O363) &gt;= 11), IF($R363 &lt;&gt; "", $H363/$R363, ""), ""), "")</f>
        <v/>
      </c>
      <c r="AQ363" s="10" t="str">
        <f ca="1">IFERROR(IF(AND(NOW()&lt;= EOMONTH(DATE(YEAR($O363),12, 1), 0), Overall!$A365&lt;&gt;"", MONTH($N363) &lt;= 12, MONTH($O363) &gt;= 12), IF($R363 &lt;&gt; "", $H363/$R363, ""), ""), "")</f>
        <v/>
      </c>
      <c r="AR363" s="16">
        <f t="shared" ca="1" si="11"/>
        <v>0</v>
      </c>
    </row>
    <row r="364" spans="1:44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6">
        <f>IF(Overall!F366&lt;&gt;"",VALUE(Overall!F366),"")</f>
        <v>750000</v>
      </c>
      <c r="I364" s="6">
        <f>IF(Overall!G366&lt;&gt;"",VALUE(Overall!G366),"")</f>
        <v>64</v>
      </c>
      <c r="J364" s="6">
        <f>IF(Overall!H366&lt;&gt;"",VALUE(Overall!H366),"")</f>
        <v>39</v>
      </c>
      <c r="K364" s="6">
        <f>IF(Overall!I366&lt;&gt;"",VALUE(Overall!I366),"")</f>
        <v>5.6</v>
      </c>
      <c r="L364" s="6">
        <f>IF(Overall!J366&lt;&gt;"",VALUE(Overall!J366),"")</f>
        <v>1.04</v>
      </c>
      <c r="M364" s="6">
        <f>IF(Overall!K366&lt;&gt;"",VALUE(Overall!K366),"")</f>
        <v>4.5599999999999996</v>
      </c>
      <c r="N364" s="7">
        <f>IF(Overall!L366&lt;&gt;"",DATEVALUE(MID(Overall!L366, FIND(",", Overall!L366) + 2, FIND(" ", Overall!L366) - FIND(",", Overall!L366) - 1) &amp; " " &amp; MID(Overall!L366, FIND(" ", Overall!L366) + 1, FIND(",", Overall!L366, FIND(" ", Overall!L366)) - FIND(" ", Overall!L366) - 1) &amp; ", " &amp; MID(Overall!L366, FIND(",", Overall!L366, FIND(",",Overall!L366) + 1) + 2, LEN(Overall!L366))),"")</f>
        <v>44835</v>
      </c>
      <c r="O364" s="7">
        <f>IF(Overall!M366&lt;&gt;"",DATEVALUE(MID(Overall!M366, FIND(",", Overall!M366) + 2, FIND(" ", Overall!M366) - FIND(",", Overall!M366) - 1) &amp; " " &amp; MID(Overall!M366, FIND(" ", Overall!M366) + 1, FIND(",", Overall!M366, FIND(" ", Overall!M366)) - FIND(" ", Overall!M366) - 1) &amp; ", " &amp; MID(Overall!M366, FIND(",", Overall!M366, FIND(",",Overall!M366) + 1) + 2, LEN(Overall!M366))),"")</f>
        <v>44926</v>
      </c>
      <c r="P364" s="7">
        <f>IF(Overall!N366&lt;&gt;"",DATEVALUE(MID(Overall!N366, FIND(",", Overall!N366) + 2, FIND(" ", Overall!N366) - FIND(",", Overall!N366) - 1) &amp; " " &amp; MID(Overall!N366, FIND(" ", Overall!N366) + 1, FIND(",", Overall!N366, FIND(" ", Overall!N366)) - FIND(" ", Overall!N366) - 1) &amp; ", " &amp; MID(Overall!N366, FIND(",", Overall!N366, FIND(",",Overall!N366) + 1) + 2, LEN(Overall!N366))),"")</f>
        <v>44610</v>
      </c>
      <c r="Q364" s="7">
        <f>IF(Overall!O366&lt;&gt;"",DATEVALUE(MID(Overall!O366, FIND(",", Overall!O366) + 2, FIND(" ", Overall!O366) - FIND(",", Overall!O366) - 1) &amp; " " &amp; MID(Overall!O366, FIND(" ", Overall!O366) + 1, FIND(",", Overall!O366, FIND(" ", Overall!O366)) - FIND(" ", Overall!O366) - 1) &amp; ", " &amp; MID(Overall!O366, FIND(",", Overall!O366, FIND(",",Overall!O366) + 1) + 2, LEN(Overall!O366))),"")</f>
        <v>44585</v>
      </c>
      <c r="R364" s="5">
        <f t="shared" si="10"/>
        <v>3</v>
      </c>
      <c r="S364" s="10" t="str">
        <f>IF(Overall!$A366&lt;&gt;"",IF(AND(MONTH($N364) &lt;= 1, MONTH($O364) &gt;= 1), IF($R364 &lt;&gt; "", $H364/$R364, ""), ""),"")</f>
        <v/>
      </c>
      <c r="T364" s="10" t="str">
        <f>IF(Overall!$A366&lt;&gt;"",IF(AND(MONTH($N364) &lt;= 2, MONTH($O364) &gt;= 2), IF($R364 &lt;&gt; "", $H364/$R364, ""), ""),"")</f>
        <v/>
      </c>
      <c r="U364" s="10" t="str">
        <f>IF(Overall!$A366&lt;&gt;"",IF(AND(MONTH($N364) &lt;= 3, MONTH($O364) &gt;= 3), IF($R364 &lt;&gt; "", $H364/$R364, ""), ""),"")</f>
        <v/>
      </c>
      <c r="V364" s="10" t="str">
        <f>IF(Overall!$A366&lt;&gt;"",IF(AND(MONTH($N364) &lt;= 4, MONTH($O364) &gt;= 4), IF($R364 &lt;&gt; "", $H364/$R364, ""), ""),"")</f>
        <v/>
      </c>
      <c r="W364" s="10" t="str">
        <f>IF(Overall!$A366&lt;&gt;"",IF(AND(MONTH($N364) &lt;= 5, MONTH($O364) &gt;= 5), IF($R364 &lt;&gt; "", $H364/$R364, ""), ""),"")</f>
        <v/>
      </c>
      <c r="X364" s="10" t="str">
        <f>IF(Overall!$A366&lt;&gt;"",IF(AND(MONTH($N364) &lt;= 6, MONTH($O364) &gt;= 6), IF($R364 &lt;&gt; "", $H364/$R364, ""), ""),"")</f>
        <v/>
      </c>
      <c r="Y364" s="10" t="str">
        <f>IF(Overall!$A366&lt;&gt;"",IF(AND(MONTH($N364) &lt;= 7, MONTH($O364) &gt;= 7 ), IF($R364 &lt;&gt; "", $H364/$R364, ""), ""),"")</f>
        <v/>
      </c>
      <c r="Z364" s="10" t="str">
        <f>IF(Overall!$A366&lt;&gt;"",IF(AND(MONTH($N364) &lt;= 8, MONTH($O364) &gt;= 8), IF($R364 &lt;&gt; "", $H364/$R364, ""), ""),"")</f>
        <v/>
      </c>
      <c r="AA364" s="10" t="str">
        <f>IF(Overall!$A366&lt;&gt;"",IF(AND(MONTH($N364) &lt;= 9, MONTH($O364) &gt;= 9), IF($R364 &lt;&gt; "", $H364/$R364, ""), ""),"")</f>
        <v/>
      </c>
      <c r="AB364" s="10">
        <f>IF(Overall!$A366&lt;&gt;"",IF(AND(MONTH($N364) &lt;= 10, MONTH($O364) &gt;= 10), IF($R364 &lt;&gt; "", $H364/$R364, ""), ""),"")</f>
        <v>250000</v>
      </c>
      <c r="AC364" s="10">
        <f>IF(Overall!$A366&lt;&gt;"",IF(AND(MONTH($N364) &lt;= 11, MONTH($O364) &gt;= 11), IF($R364 &lt;&gt; "", $H364/$R364, ""), ""),"")</f>
        <v>250000</v>
      </c>
      <c r="AD364" s="10">
        <f>IF(Overall!$A366&lt;&gt;"",IF(AND(MONTH($N364) &lt;= 12, MONTH($O364) &gt;= 12), IF($R364 &lt;&gt; "", $H364/$R364, ""), ""),"")</f>
        <v>250000</v>
      </c>
      <c r="AF364" s="10" t="str">
        <f ca="1">IFERROR(IF(AND(NOW()&lt;= EOMONTH(DATE(YEAR($O364),1, 1), 0), Overall!$A366&lt;&gt;"", MONTH($N364) &lt;= 1, MONTH($O364) &gt;= 1), IF($R364 &lt;&gt; "", $H364/$R364, ""), ""), "")</f>
        <v/>
      </c>
      <c r="AG364" s="10" t="str">
        <f ca="1">IFERROR(IF(AND(NOW()&lt;= EOMONTH(DATE(YEAR($O364),2, 1), 0), Overall!$A366&lt;&gt;"", MONTH($N364) &lt;= 2, MONTH($O364) &gt;= 2), IF($R364 &lt;&gt; "", $H364/$R364, ""), ""), "")</f>
        <v/>
      </c>
      <c r="AH364" s="10" t="str">
        <f ca="1">IFERROR(IF(AND(NOW()&lt;= EOMONTH(DATE(YEAR($O364),3, 1), 0), Overall!$A366&lt;&gt;"", MONTH($N364) &lt;= 3, MONTH($O364) &gt;= 3), IF($R364 &lt;&gt; "", $H364/$R364, ""), ""), "")</f>
        <v/>
      </c>
      <c r="AI364" s="10" t="str">
        <f ca="1">IFERROR(IF(AND(NOW()&lt;= EOMONTH(DATE(YEAR($O364),4, 1), 0), Overall!$A366&lt;&gt;"", MONTH($N364) &lt;= 4, MONTH($O364) &gt;= 4), IF($R364 &lt;&gt; "", $H364/$R364, ""), ""), "")</f>
        <v/>
      </c>
      <c r="AJ364" s="10" t="str">
        <f ca="1">IFERROR(IF(AND(NOW()&lt;= EOMONTH(DATE(YEAR($O364),5, 1), 0), Overall!$A366&lt;&gt;"", MONTH($N364) &lt;= 5, MONTH($O364) &gt;= 5), IF($R364 &lt;&gt; "", $H364/$R364, ""), ""), "")</f>
        <v/>
      </c>
      <c r="AK364" s="10" t="str">
        <f ca="1">IFERROR(IF(AND(NOW()&lt;= EOMONTH(DATE(YEAR($O364),6, 1), 0), Overall!$A366&lt;&gt;"", MONTH($N364) &lt;= 6, MONTH($O364) &gt;= 6), IF($R364 &lt;&gt; "", $H364/$R364, ""), ""), "")</f>
        <v/>
      </c>
      <c r="AL364" s="10" t="str">
        <f ca="1">IFERROR(IF(AND(NOW()&lt;= EOMONTH(DATE(YEAR($O364),7, 1), 0), Overall!$A366&lt;&gt;"", MONTH($N364) &lt;= 7, MONTH($O364) &gt;= 7), IF($R364 &lt;&gt; "", $H364/$R364, ""), ""), "")</f>
        <v/>
      </c>
      <c r="AM364" s="10" t="str">
        <f ca="1">IFERROR(IF(AND(NOW()&lt;= EOMONTH(DATE(YEAR($O364),8, 1), 0), Overall!$A366&lt;&gt;"", MONTH($N364) &lt;= 8, MONTH($O364) &gt;= 8), IF($R364 &lt;&gt; "", $H364/$R364, ""), ""), "")</f>
        <v/>
      </c>
      <c r="AN364" s="10" t="str">
        <f ca="1">IFERROR(IF(AND(NOW()&lt;= EOMONTH(DATE(YEAR($O364),9, 1), 0), Overall!$A366&lt;&gt;"", MONTH($N364) &lt;= 9, MONTH($O364) &gt;= 9), IF($R364 &lt;&gt; "", $H364/$R364, ""), ""), "")</f>
        <v/>
      </c>
      <c r="AO364" s="10" t="str">
        <f ca="1">IFERROR(IF(AND(NOW()&lt;= EOMONTH(DATE(YEAR($O364),10, 1), 0), Overall!$A366&lt;&gt;"", MONTH($N364) &lt;= 10, MONTH($O364) &gt;= 10), IF($R364 &lt;&gt; "", $H364/$R364, ""), ""), "")</f>
        <v/>
      </c>
      <c r="AP364" s="10" t="str">
        <f ca="1">IFERROR(IF(AND(NOW()&lt;= EOMONTH(DATE(YEAR($O364),11, 1), 0), Overall!$A366&lt;&gt;"", MONTH($N364) &lt;=11, MONTH($O364) &gt;= 11), IF($R364 &lt;&gt; "", $H364/$R364, ""), ""), "")</f>
        <v/>
      </c>
      <c r="AQ364" s="10" t="str">
        <f ca="1">IFERROR(IF(AND(NOW()&lt;= EOMONTH(DATE(YEAR($O364),12, 1), 0), Overall!$A366&lt;&gt;"", MONTH($N364) &lt;= 12, MONTH($O364) &gt;= 12), IF($R364 &lt;&gt; "", $H364/$R364, ""), ""), "")</f>
        <v/>
      </c>
      <c r="AR364" s="16">
        <f t="shared" ca="1" si="11"/>
        <v>0</v>
      </c>
    </row>
    <row r="365" spans="1:44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6">
        <f>IF(Overall!F367&lt;&gt;"",VALUE(Overall!F367),"")</f>
        <v>750000</v>
      </c>
      <c r="I365" s="6">
        <f>IF(Overall!G367&lt;&gt;"",VALUE(Overall!G367),"")</f>
        <v>63</v>
      </c>
      <c r="J365" s="6">
        <f>IF(Overall!H367&lt;&gt;"",VALUE(Overall!H367),"")</f>
        <v>40</v>
      </c>
      <c r="K365" s="6">
        <f>IF(Overall!I367&lt;&gt;"",VALUE(Overall!I367),"")</f>
        <v>5.27</v>
      </c>
      <c r="L365" s="6">
        <f>IF(Overall!J367&lt;&gt;"",VALUE(Overall!J367),"")</f>
        <v>0.9</v>
      </c>
      <c r="M365" s="6">
        <f>IF(Overall!K367&lt;&gt;"",VALUE(Overall!K367),"")</f>
        <v>4.37</v>
      </c>
      <c r="N365" s="7">
        <f>IF(Overall!L367&lt;&gt;"",DATEVALUE(MID(Overall!L367, FIND(",", Overall!L367) + 2, FIND(" ", Overall!L367) - FIND(",", Overall!L367) - 1) &amp; " " &amp; MID(Overall!L367, FIND(" ", Overall!L367) + 1, FIND(",", Overall!L367, FIND(" ", Overall!L367)) - FIND(" ", Overall!L367) - 1) &amp; ", " &amp; MID(Overall!L367, FIND(",", Overall!L367, FIND(",",Overall!L367) + 1) + 2, LEN(Overall!L367))),"")</f>
        <v>44835</v>
      </c>
      <c r="O365" s="7">
        <f>IF(Overall!M367&lt;&gt;"",DATEVALUE(MID(Overall!M367, FIND(",", Overall!M367) + 2, FIND(" ", Overall!M367) - FIND(",", Overall!M367) - 1) &amp; " " &amp; MID(Overall!M367, FIND(" ", Overall!M367) + 1, FIND(",", Overall!M367, FIND(" ", Overall!M367)) - FIND(" ", Overall!M367) - 1) &amp; ", " &amp; MID(Overall!M367, FIND(",", Overall!M367, FIND(",",Overall!M367) + 1) + 2, LEN(Overall!M367))),"")</f>
        <v>44926</v>
      </c>
      <c r="P365" s="7">
        <f>IF(Overall!N367&lt;&gt;"",DATEVALUE(MID(Overall!N367, FIND(",", Overall!N367) + 2, FIND(" ", Overall!N367) - FIND(",", Overall!N367) - 1) &amp; " " &amp; MID(Overall!N367, FIND(" ", Overall!N367) + 1, FIND(",", Overall!N367, FIND(" ", Overall!N367)) - FIND(" ", Overall!N367) - 1) &amp; ", " &amp; MID(Overall!N367, FIND(",", Overall!N367, FIND(",",Overall!N367) + 1) + 2, LEN(Overall!N367))),"")</f>
        <v>44614</v>
      </c>
      <c r="Q365" s="7">
        <f>IF(Overall!O367&lt;&gt;"",DATEVALUE(MID(Overall!O367, FIND(",", Overall!O367) + 2, FIND(" ", Overall!O367) - FIND(",", Overall!O367) - 1) &amp; " " &amp; MID(Overall!O367, FIND(" ", Overall!O367) + 1, FIND(",", Overall!O367, FIND(" ", Overall!O367)) - FIND(" ", Overall!O367) - 1) &amp; ", " &amp; MID(Overall!O367, FIND(",", Overall!O367, FIND(",",Overall!O367) + 1) + 2, LEN(Overall!O367))),"")</f>
        <v>44586</v>
      </c>
      <c r="R365" s="5">
        <f t="shared" si="10"/>
        <v>3</v>
      </c>
      <c r="S365" s="10" t="str">
        <f>IF(Overall!$A367&lt;&gt;"",IF(AND(MONTH($N365) &lt;= 1, MONTH($O365) &gt;= 1), IF($R365 &lt;&gt; "", $H365/$R365, ""), ""),"")</f>
        <v/>
      </c>
      <c r="T365" s="10" t="str">
        <f>IF(Overall!$A367&lt;&gt;"",IF(AND(MONTH($N365) &lt;= 2, MONTH($O365) &gt;= 2), IF($R365 &lt;&gt; "", $H365/$R365, ""), ""),"")</f>
        <v/>
      </c>
      <c r="U365" s="10" t="str">
        <f>IF(Overall!$A367&lt;&gt;"",IF(AND(MONTH($N365) &lt;= 3, MONTH($O365) &gt;= 3), IF($R365 &lt;&gt; "", $H365/$R365, ""), ""),"")</f>
        <v/>
      </c>
      <c r="V365" s="10" t="str">
        <f>IF(Overall!$A367&lt;&gt;"",IF(AND(MONTH($N365) &lt;= 4, MONTH($O365) &gt;= 4), IF($R365 &lt;&gt; "", $H365/$R365, ""), ""),"")</f>
        <v/>
      </c>
      <c r="W365" s="10" t="str">
        <f>IF(Overall!$A367&lt;&gt;"",IF(AND(MONTH($N365) &lt;= 5, MONTH($O365) &gt;= 5), IF($R365 &lt;&gt; "", $H365/$R365, ""), ""),"")</f>
        <v/>
      </c>
      <c r="X365" s="10" t="str">
        <f>IF(Overall!$A367&lt;&gt;"",IF(AND(MONTH($N365) &lt;= 6, MONTH($O365) &gt;= 6), IF($R365 &lt;&gt; "", $H365/$R365, ""), ""),"")</f>
        <v/>
      </c>
      <c r="Y365" s="10" t="str">
        <f>IF(Overall!$A367&lt;&gt;"",IF(AND(MONTH($N365) &lt;= 7, MONTH($O365) &gt;= 7 ), IF($R365 &lt;&gt; "", $H365/$R365, ""), ""),"")</f>
        <v/>
      </c>
      <c r="Z365" s="10" t="str">
        <f>IF(Overall!$A367&lt;&gt;"",IF(AND(MONTH($N365) &lt;= 8, MONTH($O365) &gt;= 8), IF($R365 &lt;&gt; "", $H365/$R365, ""), ""),"")</f>
        <v/>
      </c>
      <c r="AA365" s="10" t="str">
        <f>IF(Overall!$A367&lt;&gt;"",IF(AND(MONTH($N365) &lt;= 9, MONTH($O365) &gt;= 9), IF($R365 &lt;&gt; "", $H365/$R365, ""), ""),"")</f>
        <v/>
      </c>
      <c r="AB365" s="10">
        <f>IF(Overall!$A367&lt;&gt;"",IF(AND(MONTH($N365) &lt;= 10, MONTH($O365) &gt;= 10), IF($R365 &lt;&gt; "", $H365/$R365, ""), ""),"")</f>
        <v>250000</v>
      </c>
      <c r="AC365" s="10">
        <f>IF(Overall!$A367&lt;&gt;"",IF(AND(MONTH($N365) &lt;= 11, MONTH($O365) &gt;= 11), IF($R365 &lt;&gt; "", $H365/$R365, ""), ""),"")</f>
        <v>250000</v>
      </c>
      <c r="AD365" s="10">
        <f>IF(Overall!$A367&lt;&gt;"",IF(AND(MONTH($N365) &lt;= 12, MONTH($O365) &gt;= 12), IF($R365 &lt;&gt; "", $H365/$R365, ""), ""),"")</f>
        <v>250000</v>
      </c>
      <c r="AF365" s="10" t="str">
        <f ca="1">IFERROR(IF(AND(NOW()&lt;= EOMONTH(DATE(YEAR($O365),1, 1), 0), Overall!$A367&lt;&gt;"", MONTH($N365) &lt;= 1, MONTH($O365) &gt;= 1), IF($R365 &lt;&gt; "", $H365/$R365, ""), ""), "")</f>
        <v/>
      </c>
      <c r="AG365" s="10" t="str">
        <f ca="1">IFERROR(IF(AND(NOW()&lt;= EOMONTH(DATE(YEAR($O365),2, 1), 0), Overall!$A367&lt;&gt;"", MONTH($N365) &lt;= 2, MONTH($O365) &gt;= 2), IF($R365 &lt;&gt; "", $H365/$R365, ""), ""), "")</f>
        <v/>
      </c>
      <c r="AH365" s="10" t="str">
        <f ca="1">IFERROR(IF(AND(NOW()&lt;= EOMONTH(DATE(YEAR($O365),3, 1), 0), Overall!$A367&lt;&gt;"", MONTH($N365) &lt;= 3, MONTH($O365) &gt;= 3), IF($R365 &lt;&gt; "", $H365/$R365, ""), ""), "")</f>
        <v/>
      </c>
      <c r="AI365" s="10" t="str">
        <f ca="1">IFERROR(IF(AND(NOW()&lt;= EOMONTH(DATE(YEAR($O365),4, 1), 0), Overall!$A367&lt;&gt;"", MONTH($N365) &lt;= 4, MONTH($O365) &gt;= 4), IF($R365 &lt;&gt; "", $H365/$R365, ""), ""), "")</f>
        <v/>
      </c>
      <c r="AJ365" s="10" t="str">
        <f ca="1">IFERROR(IF(AND(NOW()&lt;= EOMONTH(DATE(YEAR($O365),5, 1), 0), Overall!$A367&lt;&gt;"", MONTH($N365) &lt;= 5, MONTH($O365) &gt;= 5), IF($R365 &lt;&gt; "", $H365/$R365, ""), ""), "")</f>
        <v/>
      </c>
      <c r="AK365" s="10" t="str">
        <f ca="1">IFERROR(IF(AND(NOW()&lt;= EOMONTH(DATE(YEAR($O365),6, 1), 0), Overall!$A367&lt;&gt;"", MONTH($N365) &lt;= 6, MONTH($O365) &gt;= 6), IF($R365 &lt;&gt; "", $H365/$R365, ""), ""), "")</f>
        <v/>
      </c>
      <c r="AL365" s="10" t="str">
        <f ca="1">IFERROR(IF(AND(NOW()&lt;= EOMONTH(DATE(YEAR($O365),7, 1), 0), Overall!$A367&lt;&gt;"", MONTH($N365) &lt;= 7, MONTH($O365) &gt;= 7), IF($R365 &lt;&gt; "", $H365/$R365, ""), ""), "")</f>
        <v/>
      </c>
      <c r="AM365" s="10" t="str">
        <f ca="1">IFERROR(IF(AND(NOW()&lt;= EOMONTH(DATE(YEAR($O365),8, 1), 0), Overall!$A367&lt;&gt;"", MONTH($N365) &lt;= 8, MONTH($O365) &gt;= 8), IF($R365 &lt;&gt; "", $H365/$R365, ""), ""), "")</f>
        <v/>
      </c>
      <c r="AN365" s="10" t="str">
        <f ca="1">IFERROR(IF(AND(NOW()&lt;= EOMONTH(DATE(YEAR($O365),9, 1), 0), Overall!$A367&lt;&gt;"", MONTH($N365) &lt;= 9, MONTH($O365) &gt;= 9), IF($R365 &lt;&gt; "", $H365/$R365, ""), ""), "")</f>
        <v/>
      </c>
      <c r="AO365" s="10" t="str">
        <f ca="1">IFERROR(IF(AND(NOW()&lt;= EOMONTH(DATE(YEAR($O365),10, 1), 0), Overall!$A367&lt;&gt;"", MONTH($N365) &lt;= 10, MONTH($O365) &gt;= 10), IF($R365 &lt;&gt; "", $H365/$R365, ""), ""), "")</f>
        <v/>
      </c>
      <c r="AP365" s="10" t="str">
        <f ca="1">IFERROR(IF(AND(NOW()&lt;= EOMONTH(DATE(YEAR($O365),11, 1), 0), Overall!$A367&lt;&gt;"", MONTH($N365) &lt;=11, MONTH($O365) &gt;= 11), IF($R365 &lt;&gt; "", $H365/$R365, ""), ""), "")</f>
        <v/>
      </c>
      <c r="AQ365" s="10" t="str">
        <f ca="1">IFERROR(IF(AND(NOW()&lt;= EOMONTH(DATE(YEAR($O365),12, 1), 0), Overall!$A367&lt;&gt;"", MONTH($N365) &lt;= 12, MONTH($O365) &gt;= 12), IF($R365 &lt;&gt; "", $H365/$R365, ""), ""), "")</f>
        <v/>
      </c>
      <c r="AR365" s="16">
        <f t="shared" ca="1" si="11"/>
        <v>0</v>
      </c>
    </row>
    <row r="366" spans="1:44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6">
        <f>IF(Overall!F368&lt;&gt;"",VALUE(Overall!F368),"")</f>
        <v>750000</v>
      </c>
      <c r="I366" s="6">
        <f>IF(Overall!G368&lt;&gt;"",VALUE(Overall!G368),"")</f>
        <v>63</v>
      </c>
      <c r="J366" s="6">
        <f>IF(Overall!H368&lt;&gt;"",VALUE(Overall!H368),"")</f>
        <v>40</v>
      </c>
      <c r="K366" s="6">
        <f>IF(Overall!I368&lt;&gt;"",VALUE(Overall!I368),"")</f>
        <v>5.31</v>
      </c>
      <c r="L366" s="6">
        <f>IF(Overall!J368&lt;&gt;"",VALUE(Overall!J368),"")</f>
        <v>0.9</v>
      </c>
      <c r="M366" s="6">
        <f>IF(Overall!K368&lt;&gt;"",VALUE(Overall!K368),"")</f>
        <v>4.41</v>
      </c>
      <c r="N366" s="7">
        <f>IF(Overall!L368&lt;&gt;"",DATEVALUE(MID(Overall!L368, FIND(",", Overall!L368) + 2, FIND(" ", Overall!L368) - FIND(",", Overall!L368) - 1) &amp; " " &amp; MID(Overall!L368, FIND(" ", Overall!L368) + 1, FIND(",", Overall!L368, FIND(" ", Overall!L368)) - FIND(" ", Overall!L368) - 1) &amp; ", " &amp; MID(Overall!L368, FIND(",", Overall!L368, FIND(",",Overall!L368) + 1) + 2, LEN(Overall!L368))),"")</f>
        <v>44835</v>
      </c>
      <c r="O366" s="7">
        <f>IF(Overall!M368&lt;&gt;"",DATEVALUE(MID(Overall!M368, FIND(",", Overall!M368) + 2, FIND(" ", Overall!M368) - FIND(",", Overall!M368) - 1) &amp; " " &amp; MID(Overall!M368, FIND(" ", Overall!M368) + 1, FIND(",", Overall!M368, FIND(" ", Overall!M368)) - FIND(" ", Overall!M368) - 1) &amp; ", " &amp; MID(Overall!M368, FIND(",", Overall!M368, FIND(",",Overall!M368) + 1) + 2, LEN(Overall!M368))),"")</f>
        <v>44926</v>
      </c>
      <c r="P366" s="7">
        <f>IF(Overall!N368&lt;&gt;"",DATEVALUE(MID(Overall!N368, FIND(",", Overall!N368) + 2, FIND(" ", Overall!N368) - FIND(",", Overall!N368) - 1) &amp; " " &amp; MID(Overall!N368, FIND(" ", Overall!N368) + 1, FIND(",", Overall!N368, FIND(" ", Overall!N368)) - FIND(" ", Overall!N368) - 1) &amp; ", " &amp; MID(Overall!N368, FIND(",", Overall!N368, FIND(",",Overall!N368) + 1) + 2, LEN(Overall!N368))),"")</f>
        <v>44614</v>
      </c>
      <c r="Q366" s="7">
        <f>IF(Overall!O368&lt;&gt;"",DATEVALUE(MID(Overall!O368, FIND(",", Overall!O368) + 2, FIND(" ", Overall!O368) - FIND(",", Overall!O368) - 1) &amp; " " &amp; MID(Overall!O368, FIND(" ", Overall!O368) + 1, FIND(",", Overall!O368, FIND(" ", Overall!O368)) - FIND(" ", Overall!O368) - 1) &amp; ", " &amp; MID(Overall!O368, FIND(",", Overall!O368, FIND(",",Overall!O368) + 1) + 2, LEN(Overall!O368))),"")</f>
        <v>44586</v>
      </c>
      <c r="R366" s="5">
        <f t="shared" si="10"/>
        <v>3</v>
      </c>
      <c r="S366" s="10" t="str">
        <f>IF(Overall!$A368&lt;&gt;"",IF(AND(MONTH($N366) &lt;= 1, MONTH($O366) &gt;= 1), IF($R366 &lt;&gt; "", $H366/$R366, ""), ""),"")</f>
        <v/>
      </c>
      <c r="T366" s="10" t="str">
        <f>IF(Overall!$A368&lt;&gt;"",IF(AND(MONTH($N366) &lt;= 2, MONTH($O366) &gt;= 2), IF($R366 &lt;&gt; "", $H366/$R366, ""), ""),"")</f>
        <v/>
      </c>
      <c r="U366" s="10" t="str">
        <f>IF(Overall!$A368&lt;&gt;"",IF(AND(MONTH($N366) &lt;= 3, MONTH($O366) &gt;= 3), IF($R366 &lt;&gt; "", $H366/$R366, ""), ""),"")</f>
        <v/>
      </c>
      <c r="V366" s="10" t="str">
        <f>IF(Overall!$A368&lt;&gt;"",IF(AND(MONTH($N366) &lt;= 4, MONTH($O366) &gt;= 4), IF($R366 &lt;&gt; "", $H366/$R366, ""), ""),"")</f>
        <v/>
      </c>
      <c r="W366" s="10" t="str">
        <f>IF(Overall!$A368&lt;&gt;"",IF(AND(MONTH($N366) &lt;= 5, MONTH($O366) &gt;= 5), IF($R366 &lt;&gt; "", $H366/$R366, ""), ""),"")</f>
        <v/>
      </c>
      <c r="X366" s="10" t="str">
        <f>IF(Overall!$A368&lt;&gt;"",IF(AND(MONTH($N366) &lt;= 6, MONTH($O366) &gt;= 6), IF($R366 &lt;&gt; "", $H366/$R366, ""), ""),"")</f>
        <v/>
      </c>
      <c r="Y366" s="10" t="str">
        <f>IF(Overall!$A368&lt;&gt;"",IF(AND(MONTH($N366) &lt;= 7, MONTH($O366) &gt;= 7 ), IF($R366 &lt;&gt; "", $H366/$R366, ""), ""),"")</f>
        <v/>
      </c>
      <c r="Z366" s="10" t="str">
        <f>IF(Overall!$A368&lt;&gt;"",IF(AND(MONTH($N366) &lt;= 8, MONTH($O366) &gt;= 8), IF($R366 &lt;&gt; "", $H366/$R366, ""), ""),"")</f>
        <v/>
      </c>
      <c r="AA366" s="10" t="str">
        <f>IF(Overall!$A368&lt;&gt;"",IF(AND(MONTH($N366) &lt;= 9, MONTH($O366) &gt;= 9), IF($R366 &lt;&gt; "", $H366/$R366, ""), ""),"")</f>
        <v/>
      </c>
      <c r="AB366" s="10">
        <f>IF(Overall!$A368&lt;&gt;"",IF(AND(MONTH($N366) &lt;= 10, MONTH($O366) &gt;= 10), IF($R366 &lt;&gt; "", $H366/$R366, ""), ""),"")</f>
        <v>250000</v>
      </c>
      <c r="AC366" s="10">
        <f>IF(Overall!$A368&lt;&gt;"",IF(AND(MONTH($N366) &lt;= 11, MONTH($O366) &gt;= 11), IF($R366 &lt;&gt; "", $H366/$R366, ""), ""),"")</f>
        <v>250000</v>
      </c>
      <c r="AD366" s="10">
        <f>IF(Overall!$A368&lt;&gt;"",IF(AND(MONTH($N366) &lt;= 12, MONTH($O366) &gt;= 12), IF($R366 &lt;&gt; "", $H366/$R366, ""), ""),"")</f>
        <v>250000</v>
      </c>
      <c r="AF366" s="10" t="str">
        <f ca="1">IFERROR(IF(AND(NOW()&lt;= EOMONTH(DATE(YEAR($O366),1, 1), 0), Overall!$A368&lt;&gt;"", MONTH($N366) &lt;= 1, MONTH($O366) &gt;= 1), IF($R366 &lt;&gt; "", $H366/$R366, ""), ""), "")</f>
        <v/>
      </c>
      <c r="AG366" s="10" t="str">
        <f ca="1">IFERROR(IF(AND(NOW()&lt;= EOMONTH(DATE(YEAR($O366),2, 1), 0), Overall!$A368&lt;&gt;"", MONTH($N366) &lt;= 2, MONTH($O366) &gt;= 2), IF($R366 &lt;&gt; "", $H366/$R366, ""), ""), "")</f>
        <v/>
      </c>
      <c r="AH366" s="10" t="str">
        <f ca="1">IFERROR(IF(AND(NOW()&lt;= EOMONTH(DATE(YEAR($O366),3, 1), 0), Overall!$A368&lt;&gt;"", MONTH($N366) &lt;= 3, MONTH($O366) &gt;= 3), IF($R366 &lt;&gt; "", $H366/$R366, ""), ""), "")</f>
        <v/>
      </c>
      <c r="AI366" s="10" t="str">
        <f ca="1">IFERROR(IF(AND(NOW()&lt;= EOMONTH(DATE(YEAR($O366),4, 1), 0), Overall!$A368&lt;&gt;"", MONTH($N366) &lt;= 4, MONTH($O366) &gt;= 4), IF($R366 &lt;&gt; "", $H366/$R366, ""), ""), "")</f>
        <v/>
      </c>
      <c r="AJ366" s="10" t="str">
        <f ca="1">IFERROR(IF(AND(NOW()&lt;= EOMONTH(DATE(YEAR($O366),5, 1), 0), Overall!$A368&lt;&gt;"", MONTH($N366) &lt;= 5, MONTH($O366) &gt;= 5), IF($R366 &lt;&gt; "", $H366/$R366, ""), ""), "")</f>
        <v/>
      </c>
      <c r="AK366" s="10" t="str">
        <f ca="1">IFERROR(IF(AND(NOW()&lt;= EOMONTH(DATE(YEAR($O366),6, 1), 0), Overall!$A368&lt;&gt;"", MONTH($N366) &lt;= 6, MONTH($O366) &gt;= 6), IF($R366 &lt;&gt; "", $H366/$R366, ""), ""), "")</f>
        <v/>
      </c>
      <c r="AL366" s="10" t="str">
        <f ca="1">IFERROR(IF(AND(NOW()&lt;= EOMONTH(DATE(YEAR($O366),7, 1), 0), Overall!$A368&lt;&gt;"", MONTH($N366) &lt;= 7, MONTH($O366) &gt;= 7), IF($R366 &lt;&gt; "", $H366/$R366, ""), ""), "")</f>
        <v/>
      </c>
      <c r="AM366" s="10" t="str">
        <f ca="1">IFERROR(IF(AND(NOW()&lt;= EOMONTH(DATE(YEAR($O366),8, 1), 0), Overall!$A368&lt;&gt;"", MONTH($N366) &lt;= 8, MONTH($O366) &gt;= 8), IF($R366 &lt;&gt; "", $H366/$R366, ""), ""), "")</f>
        <v/>
      </c>
      <c r="AN366" s="10" t="str">
        <f ca="1">IFERROR(IF(AND(NOW()&lt;= EOMONTH(DATE(YEAR($O366),9, 1), 0), Overall!$A368&lt;&gt;"", MONTH($N366) &lt;= 9, MONTH($O366) &gt;= 9), IF($R366 &lt;&gt; "", $H366/$R366, ""), ""), "")</f>
        <v/>
      </c>
      <c r="AO366" s="10" t="str">
        <f ca="1">IFERROR(IF(AND(NOW()&lt;= EOMONTH(DATE(YEAR($O366),10, 1), 0), Overall!$A368&lt;&gt;"", MONTH($N366) &lt;= 10, MONTH($O366) &gt;= 10), IF($R366 &lt;&gt; "", $H366/$R366, ""), ""), "")</f>
        <v/>
      </c>
      <c r="AP366" s="10" t="str">
        <f ca="1">IFERROR(IF(AND(NOW()&lt;= EOMONTH(DATE(YEAR($O366),11, 1), 0), Overall!$A368&lt;&gt;"", MONTH($N366) &lt;=11, MONTH($O366) &gt;= 11), IF($R366 &lt;&gt; "", $H366/$R366, ""), ""), "")</f>
        <v/>
      </c>
      <c r="AQ366" s="10" t="str">
        <f ca="1">IFERROR(IF(AND(NOW()&lt;= EOMONTH(DATE(YEAR($O366),12, 1), 0), Overall!$A368&lt;&gt;"", MONTH($N366) &lt;= 12, MONTH($O366) &gt;= 12), IF($R366 &lt;&gt; "", $H366/$R366, ""), ""), "")</f>
        <v/>
      </c>
      <c r="AR366" s="16">
        <f t="shared" ca="1" si="11"/>
        <v>0</v>
      </c>
    </row>
    <row r="367" spans="1:44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6">
        <f>IF(Overall!F369&lt;&gt;"",VALUE(Overall!F369),"")</f>
        <v>750000</v>
      </c>
      <c r="I367" s="6">
        <f>IF(Overall!G369&lt;&gt;"",VALUE(Overall!G369),"")</f>
        <v>63</v>
      </c>
      <c r="J367" s="6">
        <f>IF(Overall!H369&lt;&gt;"",VALUE(Overall!H369),"")</f>
        <v>40</v>
      </c>
      <c r="K367" s="6">
        <f>IF(Overall!I369&lt;&gt;"",VALUE(Overall!I369),"")</f>
        <v>5.34</v>
      </c>
      <c r="L367" s="6">
        <f>IF(Overall!J369&lt;&gt;"",VALUE(Overall!J369),"")</f>
        <v>1</v>
      </c>
      <c r="M367" s="6">
        <f>IF(Overall!K369&lt;&gt;"",VALUE(Overall!K369),"")</f>
        <v>4.34</v>
      </c>
      <c r="N367" s="7">
        <f>IF(Overall!L369&lt;&gt;"",DATEVALUE(MID(Overall!L369, FIND(",", Overall!L369) + 2, FIND(" ", Overall!L369) - FIND(",", Overall!L369) - 1) &amp; " " &amp; MID(Overall!L369, FIND(" ", Overall!L369) + 1, FIND(",", Overall!L369, FIND(" ", Overall!L369)) - FIND(" ", Overall!L369) - 1) &amp; ", " &amp; MID(Overall!L369, FIND(",", Overall!L369, FIND(",",Overall!L369) + 1) + 2, LEN(Overall!L369))),"")</f>
        <v>44835</v>
      </c>
      <c r="O367" s="7">
        <f>IF(Overall!M369&lt;&gt;"",DATEVALUE(MID(Overall!M369, FIND(",", Overall!M369) + 2, FIND(" ", Overall!M369) - FIND(",", Overall!M369) - 1) &amp; " " &amp; MID(Overall!M369, FIND(" ", Overall!M369) + 1, FIND(",", Overall!M369, FIND(" ", Overall!M369)) - FIND(" ", Overall!M369) - 1) &amp; ", " &amp; MID(Overall!M369, FIND(",", Overall!M369, FIND(",",Overall!M369) + 1) + 2, LEN(Overall!M369))),"")</f>
        <v>44926</v>
      </c>
      <c r="P367" s="7">
        <f>IF(Overall!N369&lt;&gt;"",DATEVALUE(MID(Overall!N369, FIND(",", Overall!N369) + 2, FIND(" ", Overall!N369) - FIND(",", Overall!N369) - 1) &amp; " " &amp; MID(Overall!N369, FIND(" ", Overall!N369) + 1, FIND(",", Overall!N369, FIND(" ", Overall!N369)) - FIND(" ", Overall!N369) - 1) &amp; ", " &amp; MID(Overall!N369, FIND(",", Overall!N369, FIND(",",Overall!N369) + 1) + 2, LEN(Overall!N369))),"")</f>
        <v>44614</v>
      </c>
      <c r="Q367" s="7">
        <f>IF(Overall!O369&lt;&gt;"",DATEVALUE(MID(Overall!O369, FIND(",", Overall!O369) + 2, FIND(" ", Overall!O369) - FIND(",", Overall!O369) - 1) &amp; " " &amp; MID(Overall!O369, FIND(" ", Overall!O369) + 1, FIND(",", Overall!O369, FIND(" ", Overall!O369)) - FIND(" ", Overall!O369) - 1) &amp; ", " &amp; MID(Overall!O369, FIND(",", Overall!O369, FIND(",",Overall!O369) + 1) + 2, LEN(Overall!O369))),"")</f>
        <v>44586</v>
      </c>
      <c r="R367" s="5">
        <f t="shared" si="10"/>
        <v>3</v>
      </c>
      <c r="S367" s="10" t="str">
        <f>IF(Overall!$A369&lt;&gt;"",IF(AND(MONTH($N367) &lt;= 1, MONTH($O367) &gt;= 1), IF($R367 &lt;&gt; "", $H367/$R367, ""), ""),"")</f>
        <v/>
      </c>
      <c r="T367" s="10" t="str">
        <f>IF(Overall!$A369&lt;&gt;"",IF(AND(MONTH($N367) &lt;= 2, MONTH($O367) &gt;= 2), IF($R367 &lt;&gt; "", $H367/$R367, ""), ""),"")</f>
        <v/>
      </c>
      <c r="U367" s="10" t="str">
        <f>IF(Overall!$A369&lt;&gt;"",IF(AND(MONTH($N367) &lt;= 3, MONTH($O367) &gt;= 3), IF($R367 &lt;&gt; "", $H367/$R367, ""), ""),"")</f>
        <v/>
      </c>
      <c r="V367" s="10" t="str">
        <f>IF(Overall!$A369&lt;&gt;"",IF(AND(MONTH($N367) &lt;= 4, MONTH($O367) &gt;= 4), IF($R367 &lt;&gt; "", $H367/$R367, ""), ""),"")</f>
        <v/>
      </c>
      <c r="W367" s="10" t="str">
        <f>IF(Overall!$A369&lt;&gt;"",IF(AND(MONTH($N367) &lt;= 5, MONTH($O367) &gt;= 5), IF($R367 &lt;&gt; "", $H367/$R367, ""), ""),"")</f>
        <v/>
      </c>
      <c r="X367" s="10" t="str">
        <f>IF(Overall!$A369&lt;&gt;"",IF(AND(MONTH($N367) &lt;= 6, MONTH($O367) &gt;= 6), IF($R367 &lt;&gt; "", $H367/$R367, ""), ""),"")</f>
        <v/>
      </c>
      <c r="Y367" s="10" t="str">
        <f>IF(Overall!$A369&lt;&gt;"",IF(AND(MONTH($N367) &lt;= 7, MONTH($O367) &gt;= 7 ), IF($R367 &lt;&gt; "", $H367/$R367, ""), ""),"")</f>
        <v/>
      </c>
      <c r="Z367" s="10" t="str">
        <f>IF(Overall!$A369&lt;&gt;"",IF(AND(MONTH($N367) &lt;= 8, MONTH($O367) &gt;= 8), IF($R367 &lt;&gt; "", $H367/$R367, ""), ""),"")</f>
        <v/>
      </c>
      <c r="AA367" s="10" t="str">
        <f>IF(Overall!$A369&lt;&gt;"",IF(AND(MONTH($N367) &lt;= 9, MONTH($O367) &gt;= 9), IF($R367 &lt;&gt; "", $H367/$R367, ""), ""),"")</f>
        <v/>
      </c>
      <c r="AB367" s="10">
        <f>IF(Overall!$A369&lt;&gt;"",IF(AND(MONTH($N367) &lt;= 10, MONTH($O367) &gt;= 10), IF($R367 &lt;&gt; "", $H367/$R367, ""), ""),"")</f>
        <v>250000</v>
      </c>
      <c r="AC367" s="10">
        <f>IF(Overall!$A369&lt;&gt;"",IF(AND(MONTH($N367) &lt;= 11, MONTH($O367) &gt;= 11), IF($R367 &lt;&gt; "", $H367/$R367, ""), ""),"")</f>
        <v>250000</v>
      </c>
      <c r="AD367" s="10">
        <f>IF(Overall!$A369&lt;&gt;"",IF(AND(MONTH($N367) &lt;= 12, MONTH($O367) &gt;= 12), IF($R367 &lt;&gt; "", $H367/$R367, ""), ""),"")</f>
        <v>250000</v>
      </c>
      <c r="AF367" s="10" t="str">
        <f ca="1">IFERROR(IF(AND(NOW()&lt;= EOMONTH(DATE(YEAR($O367),1, 1), 0), Overall!$A369&lt;&gt;"", MONTH($N367) &lt;= 1, MONTH($O367) &gt;= 1), IF($R367 &lt;&gt; "", $H367/$R367, ""), ""), "")</f>
        <v/>
      </c>
      <c r="AG367" s="10" t="str">
        <f ca="1">IFERROR(IF(AND(NOW()&lt;= EOMONTH(DATE(YEAR($O367),2, 1), 0), Overall!$A369&lt;&gt;"", MONTH($N367) &lt;= 2, MONTH($O367) &gt;= 2), IF($R367 &lt;&gt; "", $H367/$R367, ""), ""), "")</f>
        <v/>
      </c>
      <c r="AH367" s="10" t="str">
        <f ca="1">IFERROR(IF(AND(NOW()&lt;= EOMONTH(DATE(YEAR($O367),3, 1), 0), Overall!$A369&lt;&gt;"", MONTH($N367) &lt;= 3, MONTH($O367) &gt;= 3), IF($R367 &lt;&gt; "", $H367/$R367, ""), ""), "")</f>
        <v/>
      </c>
      <c r="AI367" s="10" t="str">
        <f ca="1">IFERROR(IF(AND(NOW()&lt;= EOMONTH(DATE(YEAR($O367),4, 1), 0), Overall!$A369&lt;&gt;"", MONTH($N367) &lt;= 4, MONTH($O367) &gt;= 4), IF($R367 &lt;&gt; "", $H367/$R367, ""), ""), "")</f>
        <v/>
      </c>
      <c r="AJ367" s="10" t="str">
        <f ca="1">IFERROR(IF(AND(NOW()&lt;= EOMONTH(DATE(YEAR($O367),5, 1), 0), Overall!$A369&lt;&gt;"", MONTH($N367) &lt;= 5, MONTH($O367) &gt;= 5), IF($R367 &lt;&gt; "", $H367/$R367, ""), ""), "")</f>
        <v/>
      </c>
      <c r="AK367" s="10" t="str">
        <f ca="1">IFERROR(IF(AND(NOW()&lt;= EOMONTH(DATE(YEAR($O367),6, 1), 0), Overall!$A369&lt;&gt;"", MONTH($N367) &lt;= 6, MONTH($O367) &gt;= 6), IF($R367 &lt;&gt; "", $H367/$R367, ""), ""), "")</f>
        <v/>
      </c>
      <c r="AL367" s="10" t="str">
        <f ca="1">IFERROR(IF(AND(NOW()&lt;= EOMONTH(DATE(YEAR($O367),7, 1), 0), Overall!$A369&lt;&gt;"", MONTH($N367) &lt;= 7, MONTH($O367) &gt;= 7), IF($R367 &lt;&gt; "", $H367/$R367, ""), ""), "")</f>
        <v/>
      </c>
      <c r="AM367" s="10" t="str">
        <f ca="1">IFERROR(IF(AND(NOW()&lt;= EOMONTH(DATE(YEAR($O367),8, 1), 0), Overall!$A369&lt;&gt;"", MONTH($N367) &lt;= 8, MONTH($O367) &gt;= 8), IF($R367 &lt;&gt; "", $H367/$R367, ""), ""), "")</f>
        <v/>
      </c>
      <c r="AN367" s="10" t="str">
        <f ca="1">IFERROR(IF(AND(NOW()&lt;= EOMONTH(DATE(YEAR($O367),9, 1), 0), Overall!$A369&lt;&gt;"", MONTH($N367) &lt;= 9, MONTH($O367) &gt;= 9), IF($R367 &lt;&gt; "", $H367/$R367, ""), ""), "")</f>
        <v/>
      </c>
      <c r="AO367" s="10" t="str">
        <f ca="1">IFERROR(IF(AND(NOW()&lt;= EOMONTH(DATE(YEAR($O367),10, 1), 0), Overall!$A369&lt;&gt;"", MONTH($N367) &lt;= 10, MONTH($O367) &gt;= 10), IF($R367 &lt;&gt; "", $H367/$R367, ""), ""), "")</f>
        <v/>
      </c>
      <c r="AP367" s="10" t="str">
        <f ca="1">IFERROR(IF(AND(NOW()&lt;= EOMONTH(DATE(YEAR($O367),11, 1), 0), Overall!$A369&lt;&gt;"", MONTH($N367) &lt;=11, MONTH($O367) &gt;= 11), IF($R367 &lt;&gt; "", $H367/$R367, ""), ""), "")</f>
        <v/>
      </c>
      <c r="AQ367" s="10" t="str">
        <f ca="1">IFERROR(IF(AND(NOW()&lt;= EOMONTH(DATE(YEAR($O367),12, 1), 0), Overall!$A369&lt;&gt;"", MONTH($N367) &lt;= 12, MONTH($O367) &gt;= 12), IF($R367 &lt;&gt; "", $H367/$R367, ""), ""), "")</f>
        <v/>
      </c>
      <c r="AR367" s="16">
        <f t="shared" ca="1" si="11"/>
        <v>0</v>
      </c>
    </row>
    <row r="368" spans="1:44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6">
        <f>IF(Overall!F370&lt;&gt;"",VALUE(Overall!F370),"")</f>
        <v>750000</v>
      </c>
      <c r="I368" s="6">
        <f>IF(Overall!G370&lt;&gt;"",VALUE(Overall!G370),"")</f>
        <v>63</v>
      </c>
      <c r="J368" s="6">
        <f>IF(Overall!H370&lt;&gt;"",VALUE(Overall!H370),"")</f>
        <v>40</v>
      </c>
      <c r="K368" s="6">
        <f>IF(Overall!I370&lt;&gt;"",VALUE(Overall!I370),"")</f>
        <v>5.29</v>
      </c>
      <c r="L368" s="6">
        <f>IF(Overall!J370&lt;&gt;"",VALUE(Overall!J370),"")</f>
        <v>0.9</v>
      </c>
      <c r="M368" s="6">
        <f>IF(Overall!K370&lt;&gt;"",VALUE(Overall!K370),"")</f>
        <v>4.3899999999999997</v>
      </c>
      <c r="N368" s="7">
        <f>IF(Overall!L370&lt;&gt;"",DATEVALUE(MID(Overall!L370, FIND(",", Overall!L370) + 2, FIND(" ", Overall!L370) - FIND(",", Overall!L370) - 1) &amp; " " &amp; MID(Overall!L370, FIND(" ", Overall!L370) + 1, FIND(",", Overall!L370, FIND(" ", Overall!L370)) - FIND(" ", Overall!L370) - 1) &amp; ", " &amp; MID(Overall!L370, FIND(",", Overall!L370, FIND(",",Overall!L370) + 1) + 2, LEN(Overall!L370))),"")</f>
        <v>44835</v>
      </c>
      <c r="O368" s="7">
        <f>IF(Overall!M370&lt;&gt;"",DATEVALUE(MID(Overall!M370, FIND(",", Overall!M370) + 2, FIND(" ", Overall!M370) - FIND(",", Overall!M370) - 1) &amp; " " &amp; MID(Overall!M370, FIND(" ", Overall!M370) + 1, FIND(",", Overall!M370, FIND(" ", Overall!M370)) - FIND(" ", Overall!M370) - 1) &amp; ", " &amp; MID(Overall!M370, FIND(",", Overall!M370, FIND(",",Overall!M370) + 1) + 2, LEN(Overall!M370))),"")</f>
        <v>44926</v>
      </c>
      <c r="P368" s="7">
        <f>IF(Overall!N370&lt;&gt;"",DATEVALUE(MID(Overall!N370, FIND(",", Overall!N370) + 2, FIND(" ", Overall!N370) - FIND(",", Overall!N370) - 1) &amp; " " &amp; MID(Overall!N370, FIND(" ", Overall!N370) + 1, FIND(",", Overall!N370, FIND(" ", Overall!N370)) - FIND(" ", Overall!N370) - 1) &amp; ", " &amp; MID(Overall!N370, FIND(",", Overall!N370, FIND(",",Overall!N370) + 1) + 2, LEN(Overall!N370))),"")</f>
        <v>44614</v>
      </c>
      <c r="Q368" s="7">
        <f>IF(Overall!O370&lt;&gt;"",DATEVALUE(MID(Overall!O370, FIND(",", Overall!O370) + 2, FIND(" ", Overall!O370) - FIND(",", Overall!O370) - 1) &amp; " " &amp; MID(Overall!O370, FIND(" ", Overall!O370) + 1, FIND(",", Overall!O370, FIND(" ", Overall!O370)) - FIND(" ", Overall!O370) - 1) &amp; ", " &amp; MID(Overall!O370, FIND(",", Overall!O370, FIND(",",Overall!O370) + 1) + 2, LEN(Overall!O370))),"")</f>
        <v>44586</v>
      </c>
      <c r="R368" s="5">
        <f t="shared" si="10"/>
        <v>3</v>
      </c>
      <c r="S368" s="10" t="str">
        <f>IF(Overall!$A370&lt;&gt;"",IF(AND(MONTH($N368) &lt;= 1, MONTH($O368) &gt;= 1), IF($R368 &lt;&gt; "", $H368/$R368, ""), ""),"")</f>
        <v/>
      </c>
      <c r="T368" s="10" t="str">
        <f>IF(Overall!$A370&lt;&gt;"",IF(AND(MONTH($N368) &lt;= 2, MONTH($O368) &gt;= 2), IF($R368 &lt;&gt; "", $H368/$R368, ""), ""),"")</f>
        <v/>
      </c>
      <c r="U368" s="10" t="str">
        <f>IF(Overall!$A370&lt;&gt;"",IF(AND(MONTH($N368) &lt;= 3, MONTH($O368) &gt;= 3), IF($R368 &lt;&gt; "", $H368/$R368, ""), ""),"")</f>
        <v/>
      </c>
      <c r="V368" s="10" t="str">
        <f>IF(Overall!$A370&lt;&gt;"",IF(AND(MONTH($N368) &lt;= 4, MONTH($O368) &gt;= 4), IF($R368 &lt;&gt; "", $H368/$R368, ""), ""),"")</f>
        <v/>
      </c>
      <c r="W368" s="10" t="str">
        <f>IF(Overall!$A370&lt;&gt;"",IF(AND(MONTH($N368) &lt;= 5, MONTH($O368) &gt;= 5), IF($R368 &lt;&gt; "", $H368/$R368, ""), ""),"")</f>
        <v/>
      </c>
      <c r="X368" s="10" t="str">
        <f>IF(Overall!$A370&lt;&gt;"",IF(AND(MONTH($N368) &lt;= 6, MONTH($O368) &gt;= 6), IF($R368 &lt;&gt; "", $H368/$R368, ""), ""),"")</f>
        <v/>
      </c>
      <c r="Y368" s="10" t="str">
        <f>IF(Overall!$A370&lt;&gt;"",IF(AND(MONTH($N368) &lt;= 7, MONTH($O368) &gt;= 7 ), IF($R368 &lt;&gt; "", $H368/$R368, ""), ""),"")</f>
        <v/>
      </c>
      <c r="Z368" s="10" t="str">
        <f>IF(Overall!$A370&lt;&gt;"",IF(AND(MONTH($N368) &lt;= 8, MONTH($O368) &gt;= 8), IF($R368 &lt;&gt; "", $H368/$R368, ""), ""),"")</f>
        <v/>
      </c>
      <c r="AA368" s="10" t="str">
        <f>IF(Overall!$A370&lt;&gt;"",IF(AND(MONTH($N368) &lt;= 9, MONTH($O368) &gt;= 9), IF($R368 &lt;&gt; "", $H368/$R368, ""), ""),"")</f>
        <v/>
      </c>
      <c r="AB368" s="10">
        <f>IF(Overall!$A370&lt;&gt;"",IF(AND(MONTH($N368) &lt;= 10, MONTH($O368) &gt;= 10), IF($R368 &lt;&gt; "", $H368/$R368, ""), ""),"")</f>
        <v>250000</v>
      </c>
      <c r="AC368" s="10">
        <f>IF(Overall!$A370&lt;&gt;"",IF(AND(MONTH($N368) &lt;= 11, MONTH($O368) &gt;= 11), IF($R368 &lt;&gt; "", $H368/$R368, ""), ""),"")</f>
        <v>250000</v>
      </c>
      <c r="AD368" s="10">
        <f>IF(Overall!$A370&lt;&gt;"",IF(AND(MONTH($N368) &lt;= 12, MONTH($O368) &gt;= 12), IF($R368 &lt;&gt; "", $H368/$R368, ""), ""),"")</f>
        <v>250000</v>
      </c>
      <c r="AF368" s="10" t="str">
        <f ca="1">IFERROR(IF(AND(NOW()&lt;= EOMONTH(DATE(YEAR($O368),1, 1), 0), Overall!$A370&lt;&gt;"", MONTH($N368) &lt;= 1, MONTH($O368) &gt;= 1), IF($R368 &lt;&gt; "", $H368/$R368, ""), ""), "")</f>
        <v/>
      </c>
      <c r="AG368" s="10" t="str">
        <f ca="1">IFERROR(IF(AND(NOW()&lt;= EOMONTH(DATE(YEAR($O368),2, 1), 0), Overall!$A370&lt;&gt;"", MONTH($N368) &lt;= 2, MONTH($O368) &gt;= 2), IF($R368 &lt;&gt; "", $H368/$R368, ""), ""), "")</f>
        <v/>
      </c>
      <c r="AH368" s="10" t="str">
        <f ca="1">IFERROR(IF(AND(NOW()&lt;= EOMONTH(DATE(YEAR($O368),3, 1), 0), Overall!$A370&lt;&gt;"", MONTH($N368) &lt;= 3, MONTH($O368) &gt;= 3), IF($R368 &lt;&gt; "", $H368/$R368, ""), ""), "")</f>
        <v/>
      </c>
      <c r="AI368" s="10" t="str">
        <f ca="1">IFERROR(IF(AND(NOW()&lt;= EOMONTH(DATE(YEAR($O368),4, 1), 0), Overall!$A370&lt;&gt;"", MONTH($N368) &lt;= 4, MONTH($O368) &gt;= 4), IF($R368 &lt;&gt; "", $H368/$R368, ""), ""), "")</f>
        <v/>
      </c>
      <c r="AJ368" s="10" t="str">
        <f ca="1">IFERROR(IF(AND(NOW()&lt;= EOMONTH(DATE(YEAR($O368),5, 1), 0), Overall!$A370&lt;&gt;"", MONTH($N368) &lt;= 5, MONTH($O368) &gt;= 5), IF($R368 &lt;&gt; "", $H368/$R368, ""), ""), "")</f>
        <v/>
      </c>
      <c r="AK368" s="10" t="str">
        <f ca="1">IFERROR(IF(AND(NOW()&lt;= EOMONTH(DATE(YEAR($O368),6, 1), 0), Overall!$A370&lt;&gt;"", MONTH($N368) &lt;= 6, MONTH($O368) &gt;= 6), IF($R368 &lt;&gt; "", $H368/$R368, ""), ""), "")</f>
        <v/>
      </c>
      <c r="AL368" s="10" t="str">
        <f ca="1">IFERROR(IF(AND(NOW()&lt;= EOMONTH(DATE(YEAR($O368),7, 1), 0), Overall!$A370&lt;&gt;"", MONTH($N368) &lt;= 7, MONTH($O368) &gt;= 7), IF($R368 &lt;&gt; "", $H368/$R368, ""), ""), "")</f>
        <v/>
      </c>
      <c r="AM368" s="10" t="str">
        <f ca="1">IFERROR(IF(AND(NOW()&lt;= EOMONTH(DATE(YEAR($O368),8, 1), 0), Overall!$A370&lt;&gt;"", MONTH($N368) &lt;= 8, MONTH($O368) &gt;= 8), IF($R368 &lt;&gt; "", $H368/$R368, ""), ""), "")</f>
        <v/>
      </c>
      <c r="AN368" s="10" t="str">
        <f ca="1">IFERROR(IF(AND(NOW()&lt;= EOMONTH(DATE(YEAR($O368),9, 1), 0), Overall!$A370&lt;&gt;"", MONTH($N368) &lt;= 9, MONTH($O368) &gt;= 9), IF($R368 &lt;&gt; "", $H368/$R368, ""), ""), "")</f>
        <v/>
      </c>
      <c r="AO368" s="10" t="str">
        <f ca="1">IFERROR(IF(AND(NOW()&lt;= EOMONTH(DATE(YEAR($O368),10, 1), 0), Overall!$A370&lt;&gt;"", MONTH($N368) &lt;= 10, MONTH($O368) &gt;= 10), IF($R368 &lt;&gt; "", $H368/$R368, ""), ""), "")</f>
        <v/>
      </c>
      <c r="AP368" s="10" t="str">
        <f ca="1">IFERROR(IF(AND(NOW()&lt;= EOMONTH(DATE(YEAR($O368),11, 1), 0), Overall!$A370&lt;&gt;"", MONTH($N368) &lt;=11, MONTH($O368) &gt;= 11), IF($R368 &lt;&gt; "", $H368/$R368, ""), ""), "")</f>
        <v/>
      </c>
      <c r="AQ368" s="10" t="str">
        <f ca="1">IFERROR(IF(AND(NOW()&lt;= EOMONTH(DATE(YEAR($O368),12, 1), 0), Overall!$A370&lt;&gt;"", MONTH($N368) &lt;= 12, MONTH($O368) &gt;= 12), IF($R368 &lt;&gt; "", $H368/$R368, ""), ""), "")</f>
        <v/>
      </c>
      <c r="AR368" s="16">
        <f t="shared" ca="1" si="11"/>
        <v>0</v>
      </c>
    </row>
    <row r="369" spans="1:44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6">
        <f>IF(Overall!F371&lt;&gt;"",VALUE(Overall!F371),"")</f>
        <v>1200000</v>
      </c>
      <c r="I369" s="6">
        <f>IF(Overall!G371&lt;&gt;"",VALUE(Overall!G371),"")</f>
        <v>64</v>
      </c>
      <c r="J369" s="6">
        <f>IF(Overall!H371&lt;&gt;"",VALUE(Overall!H371),"")</f>
        <v>39</v>
      </c>
      <c r="K369" s="6">
        <f>IF(Overall!I371&lt;&gt;"",VALUE(Overall!I371),"")</f>
        <v>5.32</v>
      </c>
      <c r="L369" s="6">
        <f>IF(Overall!J371&lt;&gt;"",VALUE(Overall!J371),"")</f>
        <v>0.62</v>
      </c>
      <c r="M369" s="6">
        <f>IF(Overall!K371&lt;&gt;"",VALUE(Overall!K371),"")</f>
        <v>4.7</v>
      </c>
      <c r="N369" s="7">
        <f>IF(Overall!L371&lt;&gt;"",DATEVALUE(MID(Overall!L371, FIND(",", Overall!L371) + 2, FIND(" ", Overall!L371) - FIND(",", Overall!L371) - 1) &amp; " " &amp; MID(Overall!L371, FIND(" ", Overall!L371) + 1, FIND(",", Overall!L371, FIND(" ", Overall!L371)) - FIND(" ", Overall!L371) - 1) &amp; ", " &amp; MID(Overall!L371, FIND(",", Overall!L371, FIND(",",Overall!L371) + 1) + 2, LEN(Overall!L371))),"")</f>
        <v>44835</v>
      </c>
      <c r="O369" s="7">
        <f>IF(Overall!M371&lt;&gt;"",DATEVALUE(MID(Overall!M371, FIND(",", Overall!M371) + 2, FIND(" ", Overall!M371) - FIND(",", Overall!M371) - 1) &amp; " " &amp; MID(Overall!M371, FIND(" ", Overall!M371) + 1, FIND(",", Overall!M371, FIND(" ", Overall!M371)) - FIND(" ", Overall!M371) - 1) &amp; ", " &amp; MID(Overall!M371, FIND(",", Overall!M371, FIND(",",Overall!M371) + 1) + 2, LEN(Overall!M371))),"")</f>
        <v>44926</v>
      </c>
      <c r="P369" s="7">
        <f>IF(Overall!N371&lt;&gt;"",DATEVALUE(MID(Overall!N371, FIND(",", Overall!N371) + 2, FIND(" ", Overall!N371) - FIND(",", Overall!N371) - 1) &amp; " " &amp; MID(Overall!N371, FIND(" ", Overall!N371) + 1, FIND(",", Overall!N371, FIND(" ", Overall!N371)) - FIND(" ", Overall!N371) - 1) &amp; ", " &amp; MID(Overall!N371, FIND(",", Overall!N371, FIND(",",Overall!N371) + 1) + 2, LEN(Overall!N371))),"")</f>
        <v>44614</v>
      </c>
      <c r="Q369" s="7">
        <f>IF(Overall!O371&lt;&gt;"",DATEVALUE(MID(Overall!O371, FIND(",", Overall!O371) + 2, FIND(" ", Overall!O371) - FIND(",", Overall!O371) - 1) &amp; " " &amp; MID(Overall!O371, FIND(" ", Overall!O371) + 1, FIND(",", Overall!O371, FIND(" ", Overall!O371)) - FIND(" ", Overall!O371) - 1) &amp; ", " &amp; MID(Overall!O371, FIND(",", Overall!O371, FIND(",",Overall!O371) + 1) + 2, LEN(Overall!O371))),"")</f>
        <v>44586</v>
      </c>
      <c r="R369" s="5">
        <f t="shared" si="10"/>
        <v>3</v>
      </c>
      <c r="S369" s="10" t="str">
        <f>IF(Overall!$A371&lt;&gt;"",IF(AND(MONTH($N369) &lt;= 1, MONTH($O369) &gt;= 1), IF($R369 &lt;&gt; "", $H369/$R369, ""), ""),"")</f>
        <v/>
      </c>
      <c r="T369" s="10" t="str">
        <f>IF(Overall!$A371&lt;&gt;"",IF(AND(MONTH($N369) &lt;= 2, MONTH($O369) &gt;= 2), IF($R369 &lt;&gt; "", $H369/$R369, ""), ""),"")</f>
        <v/>
      </c>
      <c r="U369" s="10" t="str">
        <f>IF(Overall!$A371&lt;&gt;"",IF(AND(MONTH($N369) &lt;= 3, MONTH($O369) &gt;= 3), IF($R369 &lt;&gt; "", $H369/$R369, ""), ""),"")</f>
        <v/>
      </c>
      <c r="V369" s="10" t="str">
        <f>IF(Overall!$A371&lt;&gt;"",IF(AND(MONTH($N369) &lt;= 4, MONTH($O369) &gt;= 4), IF($R369 &lt;&gt; "", $H369/$R369, ""), ""),"")</f>
        <v/>
      </c>
      <c r="W369" s="10" t="str">
        <f>IF(Overall!$A371&lt;&gt;"",IF(AND(MONTH($N369) &lt;= 5, MONTH($O369) &gt;= 5), IF($R369 &lt;&gt; "", $H369/$R369, ""), ""),"")</f>
        <v/>
      </c>
      <c r="X369" s="10" t="str">
        <f>IF(Overall!$A371&lt;&gt;"",IF(AND(MONTH($N369) &lt;= 6, MONTH($O369) &gt;= 6), IF($R369 &lt;&gt; "", $H369/$R369, ""), ""),"")</f>
        <v/>
      </c>
      <c r="Y369" s="10" t="str">
        <f>IF(Overall!$A371&lt;&gt;"",IF(AND(MONTH($N369) &lt;= 7, MONTH($O369) &gt;= 7 ), IF($R369 &lt;&gt; "", $H369/$R369, ""), ""),"")</f>
        <v/>
      </c>
      <c r="Z369" s="10" t="str">
        <f>IF(Overall!$A371&lt;&gt;"",IF(AND(MONTH($N369) &lt;= 8, MONTH($O369) &gt;= 8), IF($R369 &lt;&gt; "", $H369/$R369, ""), ""),"")</f>
        <v/>
      </c>
      <c r="AA369" s="10" t="str">
        <f>IF(Overall!$A371&lt;&gt;"",IF(AND(MONTH($N369) &lt;= 9, MONTH($O369) &gt;= 9), IF($R369 &lt;&gt; "", $H369/$R369, ""), ""),"")</f>
        <v/>
      </c>
      <c r="AB369" s="10">
        <f>IF(Overall!$A371&lt;&gt;"",IF(AND(MONTH($N369) &lt;= 10, MONTH($O369) &gt;= 10), IF($R369 &lt;&gt; "", $H369/$R369, ""), ""),"")</f>
        <v>400000</v>
      </c>
      <c r="AC369" s="10">
        <f>IF(Overall!$A371&lt;&gt;"",IF(AND(MONTH($N369) &lt;= 11, MONTH($O369) &gt;= 11), IF($R369 &lt;&gt; "", $H369/$R369, ""), ""),"")</f>
        <v>400000</v>
      </c>
      <c r="AD369" s="10">
        <f>IF(Overall!$A371&lt;&gt;"",IF(AND(MONTH($N369) &lt;= 12, MONTH($O369) &gt;= 12), IF($R369 &lt;&gt; "", $H369/$R369, ""), ""),"")</f>
        <v>400000</v>
      </c>
      <c r="AF369" s="10" t="str">
        <f ca="1">IFERROR(IF(AND(NOW()&lt;= EOMONTH(DATE(YEAR($O369),1, 1), 0), Overall!$A371&lt;&gt;"", MONTH($N369) &lt;= 1, MONTH($O369) &gt;= 1), IF($R369 &lt;&gt; "", $H369/$R369, ""), ""), "")</f>
        <v/>
      </c>
      <c r="AG369" s="10" t="str">
        <f ca="1">IFERROR(IF(AND(NOW()&lt;= EOMONTH(DATE(YEAR($O369),2, 1), 0), Overall!$A371&lt;&gt;"", MONTH($N369) &lt;= 2, MONTH($O369) &gt;= 2), IF($R369 &lt;&gt; "", $H369/$R369, ""), ""), "")</f>
        <v/>
      </c>
      <c r="AH369" s="10" t="str">
        <f ca="1">IFERROR(IF(AND(NOW()&lt;= EOMONTH(DATE(YEAR($O369),3, 1), 0), Overall!$A371&lt;&gt;"", MONTH($N369) &lt;= 3, MONTH($O369) &gt;= 3), IF($R369 &lt;&gt; "", $H369/$R369, ""), ""), "")</f>
        <v/>
      </c>
      <c r="AI369" s="10" t="str">
        <f ca="1">IFERROR(IF(AND(NOW()&lt;= EOMONTH(DATE(YEAR($O369),4, 1), 0), Overall!$A371&lt;&gt;"", MONTH($N369) &lt;= 4, MONTH($O369) &gt;= 4), IF($R369 &lt;&gt; "", $H369/$R369, ""), ""), "")</f>
        <v/>
      </c>
      <c r="AJ369" s="10" t="str">
        <f ca="1">IFERROR(IF(AND(NOW()&lt;= EOMONTH(DATE(YEAR($O369),5, 1), 0), Overall!$A371&lt;&gt;"", MONTH($N369) &lt;= 5, MONTH($O369) &gt;= 5), IF($R369 &lt;&gt; "", $H369/$R369, ""), ""), "")</f>
        <v/>
      </c>
      <c r="AK369" s="10" t="str">
        <f ca="1">IFERROR(IF(AND(NOW()&lt;= EOMONTH(DATE(YEAR($O369),6, 1), 0), Overall!$A371&lt;&gt;"", MONTH($N369) &lt;= 6, MONTH($O369) &gt;= 6), IF($R369 &lt;&gt; "", $H369/$R369, ""), ""), "")</f>
        <v/>
      </c>
      <c r="AL369" s="10" t="str">
        <f ca="1">IFERROR(IF(AND(NOW()&lt;= EOMONTH(DATE(YEAR($O369),7, 1), 0), Overall!$A371&lt;&gt;"", MONTH($N369) &lt;= 7, MONTH($O369) &gt;= 7), IF($R369 &lt;&gt; "", $H369/$R369, ""), ""), "")</f>
        <v/>
      </c>
      <c r="AM369" s="10" t="str">
        <f ca="1">IFERROR(IF(AND(NOW()&lt;= EOMONTH(DATE(YEAR($O369),8, 1), 0), Overall!$A371&lt;&gt;"", MONTH($N369) &lt;= 8, MONTH($O369) &gt;= 8), IF($R369 &lt;&gt; "", $H369/$R369, ""), ""), "")</f>
        <v/>
      </c>
      <c r="AN369" s="10" t="str">
        <f ca="1">IFERROR(IF(AND(NOW()&lt;= EOMONTH(DATE(YEAR($O369),9, 1), 0), Overall!$A371&lt;&gt;"", MONTH($N369) &lt;= 9, MONTH($O369) &gt;= 9), IF($R369 &lt;&gt; "", $H369/$R369, ""), ""), "")</f>
        <v/>
      </c>
      <c r="AO369" s="10" t="str">
        <f ca="1">IFERROR(IF(AND(NOW()&lt;= EOMONTH(DATE(YEAR($O369),10, 1), 0), Overall!$A371&lt;&gt;"", MONTH($N369) &lt;= 10, MONTH($O369) &gt;= 10), IF($R369 &lt;&gt; "", $H369/$R369, ""), ""), "")</f>
        <v/>
      </c>
      <c r="AP369" s="10" t="str">
        <f ca="1">IFERROR(IF(AND(NOW()&lt;= EOMONTH(DATE(YEAR($O369),11, 1), 0), Overall!$A371&lt;&gt;"", MONTH($N369) &lt;=11, MONTH($O369) &gt;= 11), IF($R369 &lt;&gt; "", $H369/$R369, ""), ""), "")</f>
        <v/>
      </c>
      <c r="AQ369" s="10" t="str">
        <f ca="1">IFERROR(IF(AND(NOW()&lt;= EOMONTH(DATE(YEAR($O369),12, 1), 0), Overall!$A371&lt;&gt;"", MONTH($N369) &lt;= 12, MONTH($O369) &gt;= 12), IF($R369 &lt;&gt; "", $H369/$R369, ""), ""), "")</f>
        <v/>
      </c>
      <c r="AR369" s="16">
        <f t="shared" ca="1" si="11"/>
        <v>0</v>
      </c>
    </row>
    <row r="370" spans="1:44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6">
        <f>IF(Overall!F372&lt;&gt;"",VALUE(Overall!F372),"")</f>
        <v>600000</v>
      </c>
      <c r="I370" s="6">
        <f>IF(Overall!G372&lt;&gt;"",VALUE(Overall!G372),"")</f>
        <v>64</v>
      </c>
      <c r="J370" s="6">
        <f>IF(Overall!H372&lt;&gt;"",VALUE(Overall!H372),"")</f>
        <v>39</v>
      </c>
      <c r="K370" s="6">
        <f>IF(Overall!I372&lt;&gt;"",VALUE(Overall!I372),"")</f>
        <v>5.35</v>
      </c>
      <c r="L370" s="6">
        <f>IF(Overall!J372&lt;&gt;"",VALUE(Overall!J372),"")</f>
        <v>0.65</v>
      </c>
      <c r="M370" s="6">
        <f>IF(Overall!K372&lt;&gt;"",VALUE(Overall!K372),"")</f>
        <v>4.7</v>
      </c>
      <c r="N370" s="7">
        <f>IF(Overall!L372&lt;&gt;"",DATEVALUE(MID(Overall!L372, FIND(",", Overall!L372) + 2, FIND(" ", Overall!L372) - FIND(",", Overall!L372) - 1) &amp; " " &amp; MID(Overall!L372, FIND(" ", Overall!L372) + 1, FIND(",", Overall!L372, FIND(" ", Overall!L372)) - FIND(" ", Overall!L372) - 1) &amp; ", " &amp; MID(Overall!L372, FIND(",", Overall!L372, FIND(",",Overall!L372) + 1) + 2, LEN(Overall!L372))),"")</f>
        <v>44835</v>
      </c>
      <c r="O370" s="7">
        <f>IF(Overall!M372&lt;&gt;"",DATEVALUE(MID(Overall!M372, FIND(",", Overall!M372) + 2, FIND(" ", Overall!M372) - FIND(",", Overall!M372) - 1) &amp; " " &amp; MID(Overall!M372, FIND(" ", Overall!M372) + 1, FIND(",", Overall!M372, FIND(" ", Overall!M372)) - FIND(" ", Overall!M372) - 1) &amp; ", " &amp; MID(Overall!M372, FIND(",", Overall!M372, FIND(",",Overall!M372) + 1) + 2, LEN(Overall!M372))),"")</f>
        <v>44926</v>
      </c>
      <c r="P370" s="7">
        <f>IF(Overall!N372&lt;&gt;"",DATEVALUE(MID(Overall!N372, FIND(",", Overall!N372) + 2, FIND(" ", Overall!N372) - FIND(",", Overall!N372) - 1) &amp; " " &amp; MID(Overall!N372, FIND(" ", Overall!N372) + 1, FIND(",", Overall!N372, FIND(" ", Overall!N372)) - FIND(" ", Overall!N372) - 1) &amp; ", " &amp; MID(Overall!N372, FIND(",", Overall!N372, FIND(",",Overall!N372) + 1) + 2, LEN(Overall!N372))),"")</f>
        <v>44614</v>
      </c>
      <c r="Q370" s="7">
        <f>IF(Overall!O372&lt;&gt;"",DATEVALUE(MID(Overall!O372, FIND(",", Overall!O372) + 2, FIND(" ", Overall!O372) - FIND(",", Overall!O372) - 1) &amp; " " &amp; MID(Overall!O372, FIND(" ", Overall!O372) + 1, FIND(",", Overall!O372, FIND(" ", Overall!O372)) - FIND(" ", Overall!O372) - 1) &amp; ", " &amp; MID(Overall!O372, FIND(",", Overall!O372, FIND(",",Overall!O372) + 1) + 2, LEN(Overall!O372))),"")</f>
        <v>44586</v>
      </c>
      <c r="R370" s="5">
        <f t="shared" si="10"/>
        <v>3</v>
      </c>
      <c r="S370" s="10" t="str">
        <f>IF(Overall!$A372&lt;&gt;"",IF(AND(MONTH($N370) &lt;= 1, MONTH($O370) &gt;= 1), IF($R370 &lt;&gt; "", $H370/$R370, ""), ""),"")</f>
        <v/>
      </c>
      <c r="T370" s="10" t="str">
        <f>IF(Overall!$A372&lt;&gt;"",IF(AND(MONTH($N370) &lt;= 2, MONTH($O370) &gt;= 2), IF($R370 &lt;&gt; "", $H370/$R370, ""), ""),"")</f>
        <v/>
      </c>
      <c r="U370" s="10" t="str">
        <f>IF(Overall!$A372&lt;&gt;"",IF(AND(MONTH($N370) &lt;= 3, MONTH($O370) &gt;= 3), IF($R370 &lt;&gt; "", $H370/$R370, ""), ""),"")</f>
        <v/>
      </c>
      <c r="V370" s="10" t="str">
        <f>IF(Overall!$A372&lt;&gt;"",IF(AND(MONTH($N370) &lt;= 4, MONTH($O370) &gt;= 4), IF($R370 &lt;&gt; "", $H370/$R370, ""), ""),"")</f>
        <v/>
      </c>
      <c r="W370" s="10" t="str">
        <f>IF(Overall!$A372&lt;&gt;"",IF(AND(MONTH($N370) &lt;= 5, MONTH($O370) &gt;= 5), IF($R370 &lt;&gt; "", $H370/$R370, ""), ""),"")</f>
        <v/>
      </c>
      <c r="X370" s="10" t="str">
        <f>IF(Overall!$A372&lt;&gt;"",IF(AND(MONTH($N370) &lt;= 6, MONTH($O370) &gt;= 6), IF($R370 &lt;&gt; "", $H370/$R370, ""), ""),"")</f>
        <v/>
      </c>
      <c r="Y370" s="10" t="str">
        <f>IF(Overall!$A372&lt;&gt;"",IF(AND(MONTH($N370) &lt;= 7, MONTH($O370) &gt;= 7 ), IF($R370 &lt;&gt; "", $H370/$R370, ""), ""),"")</f>
        <v/>
      </c>
      <c r="Z370" s="10" t="str">
        <f>IF(Overall!$A372&lt;&gt;"",IF(AND(MONTH($N370) &lt;= 8, MONTH($O370) &gt;= 8), IF($R370 &lt;&gt; "", $H370/$R370, ""), ""),"")</f>
        <v/>
      </c>
      <c r="AA370" s="10" t="str">
        <f>IF(Overall!$A372&lt;&gt;"",IF(AND(MONTH($N370) &lt;= 9, MONTH($O370) &gt;= 9), IF($R370 &lt;&gt; "", $H370/$R370, ""), ""),"")</f>
        <v/>
      </c>
      <c r="AB370" s="10">
        <f>IF(Overall!$A372&lt;&gt;"",IF(AND(MONTH($N370) &lt;= 10, MONTH($O370) &gt;= 10), IF($R370 &lt;&gt; "", $H370/$R370, ""), ""),"")</f>
        <v>200000</v>
      </c>
      <c r="AC370" s="10">
        <f>IF(Overall!$A372&lt;&gt;"",IF(AND(MONTH($N370) &lt;= 11, MONTH($O370) &gt;= 11), IF($R370 &lt;&gt; "", $H370/$R370, ""), ""),"")</f>
        <v>200000</v>
      </c>
      <c r="AD370" s="10">
        <f>IF(Overall!$A372&lt;&gt;"",IF(AND(MONTH($N370) &lt;= 12, MONTH($O370) &gt;= 12), IF($R370 &lt;&gt; "", $H370/$R370, ""), ""),"")</f>
        <v>200000</v>
      </c>
      <c r="AF370" s="10" t="str">
        <f ca="1">IFERROR(IF(AND(NOW()&lt;= EOMONTH(DATE(YEAR($O370),1, 1), 0), Overall!$A372&lt;&gt;"", MONTH($N370) &lt;= 1, MONTH($O370) &gt;= 1), IF($R370 &lt;&gt; "", $H370/$R370, ""), ""), "")</f>
        <v/>
      </c>
      <c r="AG370" s="10" t="str">
        <f ca="1">IFERROR(IF(AND(NOW()&lt;= EOMONTH(DATE(YEAR($O370),2, 1), 0), Overall!$A372&lt;&gt;"", MONTH($N370) &lt;= 2, MONTH($O370) &gt;= 2), IF($R370 &lt;&gt; "", $H370/$R370, ""), ""), "")</f>
        <v/>
      </c>
      <c r="AH370" s="10" t="str">
        <f ca="1">IFERROR(IF(AND(NOW()&lt;= EOMONTH(DATE(YEAR($O370),3, 1), 0), Overall!$A372&lt;&gt;"", MONTH($N370) &lt;= 3, MONTH($O370) &gt;= 3), IF($R370 &lt;&gt; "", $H370/$R370, ""), ""), "")</f>
        <v/>
      </c>
      <c r="AI370" s="10" t="str">
        <f ca="1">IFERROR(IF(AND(NOW()&lt;= EOMONTH(DATE(YEAR($O370),4, 1), 0), Overall!$A372&lt;&gt;"", MONTH($N370) &lt;= 4, MONTH($O370) &gt;= 4), IF($R370 &lt;&gt; "", $H370/$R370, ""), ""), "")</f>
        <v/>
      </c>
      <c r="AJ370" s="10" t="str">
        <f ca="1">IFERROR(IF(AND(NOW()&lt;= EOMONTH(DATE(YEAR($O370),5, 1), 0), Overall!$A372&lt;&gt;"", MONTH($N370) &lt;= 5, MONTH($O370) &gt;= 5), IF($R370 &lt;&gt; "", $H370/$R370, ""), ""), "")</f>
        <v/>
      </c>
      <c r="AK370" s="10" t="str">
        <f ca="1">IFERROR(IF(AND(NOW()&lt;= EOMONTH(DATE(YEAR($O370),6, 1), 0), Overall!$A372&lt;&gt;"", MONTH($N370) &lt;= 6, MONTH($O370) &gt;= 6), IF($R370 &lt;&gt; "", $H370/$R370, ""), ""), "")</f>
        <v/>
      </c>
      <c r="AL370" s="10" t="str">
        <f ca="1">IFERROR(IF(AND(NOW()&lt;= EOMONTH(DATE(YEAR($O370),7, 1), 0), Overall!$A372&lt;&gt;"", MONTH($N370) &lt;= 7, MONTH($O370) &gt;= 7), IF($R370 &lt;&gt; "", $H370/$R370, ""), ""), "")</f>
        <v/>
      </c>
      <c r="AM370" s="10" t="str">
        <f ca="1">IFERROR(IF(AND(NOW()&lt;= EOMONTH(DATE(YEAR($O370),8, 1), 0), Overall!$A372&lt;&gt;"", MONTH($N370) &lt;= 8, MONTH($O370) &gt;= 8), IF($R370 &lt;&gt; "", $H370/$R370, ""), ""), "")</f>
        <v/>
      </c>
      <c r="AN370" s="10" t="str">
        <f ca="1">IFERROR(IF(AND(NOW()&lt;= EOMONTH(DATE(YEAR($O370),9, 1), 0), Overall!$A372&lt;&gt;"", MONTH($N370) &lt;= 9, MONTH($O370) &gt;= 9), IF($R370 &lt;&gt; "", $H370/$R370, ""), ""), "")</f>
        <v/>
      </c>
      <c r="AO370" s="10" t="str">
        <f ca="1">IFERROR(IF(AND(NOW()&lt;= EOMONTH(DATE(YEAR($O370),10, 1), 0), Overall!$A372&lt;&gt;"", MONTH($N370) &lt;= 10, MONTH($O370) &gt;= 10), IF($R370 &lt;&gt; "", $H370/$R370, ""), ""), "")</f>
        <v/>
      </c>
      <c r="AP370" s="10" t="str">
        <f ca="1">IFERROR(IF(AND(NOW()&lt;= EOMONTH(DATE(YEAR($O370),11, 1), 0), Overall!$A372&lt;&gt;"", MONTH($N370) &lt;=11, MONTH($O370) &gt;= 11), IF($R370 &lt;&gt; "", $H370/$R370, ""), ""), "")</f>
        <v/>
      </c>
      <c r="AQ370" s="10" t="str">
        <f ca="1">IFERROR(IF(AND(NOW()&lt;= EOMONTH(DATE(YEAR($O370),12, 1), 0), Overall!$A372&lt;&gt;"", MONTH($N370) &lt;= 12, MONTH($O370) &gt;= 12), IF($R370 &lt;&gt; "", $H370/$R370, ""), ""), "")</f>
        <v/>
      </c>
      <c r="AR370" s="16">
        <f t="shared" ca="1" si="11"/>
        <v>0</v>
      </c>
    </row>
    <row r="371" spans="1:44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6">
        <f>IF(Overall!F373&lt;&gt;"",VALUE(Overall!F373),"")</f>
        <v>600000</v>
      </c>
      <c r="I371" s="6">
        <f>IF(Overall!G373&lt;&gt;"",VALUE(Overall!G373),"")</f>
        <v>66</v>
      </c>
      <c r="J371" s="6">
        <f>IF(Overall!H373&lt;&gt;"",VALUE(Overall!H373),"")</f>
        <v>39</v>
      </c>
      <c r="K371" s="6">
        <f>IF(Overall!I373&lt;&gt;"",VALUE(Overall!I373),"")</f>
        <v>6.12</v>
      </c>
      <c r="L371" s="6">
        <f>IF(Overall!J373&lt;&gt;"",VALUE(Overall!J373),"")</f>
        <v>0.84</v>
      </c>
      <c r="M371" s="6">
        <f>IF(Overall!K373&lt;&gt;"",VALUE(Overall!K373),"")</f>
        <v>5.28</v>
      </c>
      <c r="N371" s="7">
        <f>IF(Overall!L373&lt;&gt;"",DATEVALUE(MID(Overall!L373, FIND(",", Overall!L373) + 2, FIND(" ", Overall!L373) - FIND(",", Overall!L373) - 1) &amp; " " &amp; MID(Overall!L373, FIND(" ", Overall!L373) + 1, FIND(",", Overall!L373, FIND(" ", Overall!L373)) - FIND(" ", Overall!L373) - 1) &amp; ", " &amp; MID(Overall!L373, FIND(",", Overall!L373, FIND(",",Overall!L373) + 1) + 2, LEN(Overall!L373))),"")</f>
        <v>44835</v>
      </c>
      <c r="O371" s="7">
        <f>IF(Overall!M373&lt;&gt;"",DATEVALUE(MID(Overall!M373, FIND(",", Overall!M373) + 2, FIND(" ", Overall!M373) - FIND(",", Overall!M373) - 1) &amp; " " &amp; MID(Overall!M373, FIND(" ", Overall!M373) + 1, FIND(",", Overall!M373, FIND(" ", Overall!M373)) - FIND(" ", Overall!M373) - 1) &amp; ", " &amp; MID(Overall!M373, FIND(",", Overall!M373, FIND(",",Overall!M373) + 1) + 2, LEN(Overall!M373))),"")</f>
        <v>44926</v>
      </c>
      <c r="P371" s="7">
        <f>IF(Overall!N373&lt;&gt;"",DATEVALUE(MID(Overall!N373, FIND(",", Overall!N373) + 2, FIND(" ", Overall!N373) - FIND(",", Overall!N373) - 1) &amp; " " &amp; MID(Overall!N373, FIND(" ", Overall!N373) + 1, FIND(",", Overall!N373, FIND(" ", Overall!N373)) - FIND(" ", Overall!N373) - 1) &amp; ", " &amp; MID(Overall!N373, FIND(",", Overall!N373, FIND(",",Overall!N373) + 1) + 2, LEN(Overall!N373))),"")</f>
        <v>44614</v>
      </c>
      <c r="Q371" s="7">
        <f>IF(Overall!O373&lt;&gt;"",DATEVALUE(MID(Overall!O373, FIND(",", Overall!O373) + 2, FIND(" ", Overall!O373) - FIND(",", Overall!O373) - 1) &amp; " " &amp; MID(Overall!O373, FIND(" ", Overall!O373) + 1, FIND(",", Overall!O373, FIND(" ", Overall!O373)) - FIND(" ", Overall!O373) - 1) &amp; ", " &amp; MID(Overall!O373, FIND(",", Overall!O373, FIND(",",Overall!O373) + 1) + 2, LEN(Overall!O373))),"")</f>
        <v>44586</v>
      </c>
      <c r="R371" s="5">
        <f t="shared" si="10"/>
        <v>3</v>
      </c>
      <c r="S371" s="10" t="str">
        <f>IF(Overall!$A373&lt;&gt;"",IF(AND(MONTH($N371) &lt;= 1, MONTH($O371) &gt;= 1), IF($R371 &lt;&gt; "", $H371/$R371, ""), ""),"")</f>
        <v/>
      </c>
      <c r="T371" s="10" t="str">
        <f>IF(Overall!$A373&lt;&gt;"",IF(AND(MONTH($N371) &lt;= 2, MONTH($O371) &gt;= 2), IF($R371 &lt;&gt; "", $H371/$R371, ""), ""),"")</f>
        <v/>
      </c>
      <c r="U371" s="10" t="str">
        <f>IF(Overall!$A373&lt;&gt;"",IF(AND(MONTH($N371) &lt;= 3, MONTH($O371) &gt;= 3), IF($R371 &lt;&gt; "", $H371/$R371, ""), ""),"")</f>
        <v/>
      </c>
      <c r="V371" s="10" t="str">
        <f>IF(Overall!$A373&lt;&gt;"",IF(AND(MONTH($N371) &lt;= 4, MONTH($O371) &gt;= 4), IF($R371 &lt;&gt; "", $H371/$R371, ""), ""),"")</f>
        <v/>
      </c>
      <c r="W371" s="10" t="str">
        <f>IF(Overall!$A373&lt;&gt;"",IF(AND(MONTH($N371) &lt;= 5, MONTH($O371) &gt;= 5), IF($R371 &lt;&gt; "", $H371/$R371, ""), ""),"")</f>
        <v/>
      </c>
      <c r="X371" s="10" t="str">
        <f>IF(Overall!$A373&lt;&gt;"",IF(AND(MONTH($N371) &lt;= 6, MONTH($O371) &gt;= 6), IF($R371 &lt;&gt; "", $H371/$R371, ""), ""),"")</f>
        <v/>
      </c>
      <c r="Y371" s="10" t="str">
        <f>IF(Overall!$A373&lt;&gt;"",IF(AND(MONTH($N371) &lt;= 7, MONTH($O371) &gt;= 7 ), IF($R371 &lt;&gt; "", $H371/$R371, ""), ""),"")</f>
        <v/>
      </c>
      <c r="Z371" s="10" t="str">
        <f>IF(Overall!$A373&lt;&gt;"",IF(AND(MONTH($N371) &lt;= 8, MONTH($O371) &gt;= 8), IF($R371 &lt;&gt; "", $H371/$R371, ""), ""),"")</f>
        <v/>
      </c>
      <c r="AA371" s="10" t="str">
        <f>IF(Overall!$A373&lt;&gt;"",IF(AND(MONTH($N371) &lt;= 9, MONTH($O371) &gt;= 9), IF($R371 &lt;&gt; "", $H371/$R371, ""), ""),"")</f>
        <v/>
      </c>
      <c r="AB371" s="10">
        <f>IF(Overall!$A373&lt;&gt;"",IF(AND(MONTH($N371) &lt;= 10, MONTH($O371) &gt;= 10), IF($R371 &lt;&gt; "", $H371/$R371, ""), ""),"")</f>
        <v>200000</v>
      </c>
      <c r="AC371" s="10">
        <f>IF(Overall!$A373&lt;&gt;"",IF(AND(MONTH($N371) &lt;= 11, MONTH($O371) &gt;= 11), IF($R371 &lt;&gt; "", $H371/$R371, ""), ""),"")</f>
        <v>200000</v>
      </c>
      <c r="AD371" s="10">
        <f>IF(Overall!$A373&lt;&gt;"",IF(AND(MONTH($N371) &lt;= 12, MONTH($O371) &gt;= 12), IF($R371 &lt;&gt; "", $H371/$R371, ""), ""),"")</f>
        <v>200000</v>
      </c>
      <c r="AF371" s="10" t="str">
        <f ca="1">IFERROR(IF(AND(NOW()&lt;= EOMONTH(DATE(YEAR($O371),1, 1), 0), Overall!$A373&lt;&gt;"", MONTH($N371) &lt;= 1, MONTH($O371) &gt;= 1), IF($R371 &lt;&gt; "", $H371/$R371, ""), ""), "")</f>
        <v/>
      </c>
      <c r="AG371" s="10" t="str">
        <f ca="1">IFERROR(IF(AND(NOW()&lt;= EOMONTH(DATE(YEAR($O371),2, 1), 0), Overall!$A373&lt;&gt;"", MONTH($N371) &lt;= 2, MONTH($O371) &gt;= 2), IF($R371 &lt;&gt; "", $H371/$R371, ""), ""), "")</f>
        <v/>
      </c>
      <c r="AH371" s="10" t="str">
        <f ca="1">IFERROR(IF(AND(NOW()&lt;= EOMONTH(DATE(YEAR($O371),3, 1), 0), Overall!$A373&lt;&gt;"", MONTH($N371) &lt;= 3, MONTH($O371) &gt;= 3), IF($R371 &lt;&gt; "", $H371/$R371, ""), ""), "")</f>
        <v/>
      </c>
      <c r="AI371" s="10" t="str">
        <f ca="1">IFERROR(IF(AND(NOW()&lt;= EOMONTH(DATE(YEAR($O371),4, 1), 0), Overall!$A373&lt;&gt;"", MONTH($N371) &lt;= 4, MONTH($O371) &gt;= 4), IF($R371 &lt;&gt; "", $H371/$R371, ""), ""), "")</f>
        <v/>
      </c>
      <c r="AJ371" s="10" t="str">
        <f ca="1">IFERROR(IF(AND(NOW()&lt;= EOMONTH(DATE(YEAR($O371),5, 1), 0), Overall!$A373&lt;&gt;"", MONTH($N371) &lt;= 5, MONTH($O371) &gt;= 5), IF($R371 &lt;&gt; "", $H371/$R371, ""), ""), "")</f>
        <v/>
      </c>
      <c r="AK371" s="10" t="str">
        <f ca="1">IFERROR(IF(AND(NOW()&lt;= EOMONTH(DATE(YEAR($O371),6, 1), 0), Overall!$A373&lt;&gt;"", MONTH($N371) &lt;= 6, MONTH($O371) &gt;= 6), IF($R371 &lt;&gt; "", $H371/$R371, ""), ""), "")</f>
        <v/>
      </c>
      <c r="AL371" s="10" t="str">
        <f ca="1">IFERROR(IF(AND(NOW()&lt;= EOMONTH(DATE(YEAR($O371),7, 1), 0), Overall!$A373&lt;&gt;"", MONTH($N371) &lt;= 7, MONTH($O371) &gt;= 7), IF($R371 &lt;&gt; "", $H371/$R371, ""), ""), "")</f>
        <v/>
      </c>
      <c r="AM371" s="10" t="str">
        <f ca="1">IFERROR(IF(AND(NOW()&lt;= EOMONTH(DATE(YEAR($O371),8, 1), 0), Overall!$A373&lt;&gt;"", MONTH($N371) &lt;= 8, MONTH($O371) &gt;= 8), IF($R371 &lt;&gt; "", $H371/$R371, ""), ""), "")</f>
        <v/>
      </c>
      <c r="AN371" s="10" t="str">
        <f ca="1">IFERROR(IF(AND(NOW()&lt;= EOMONTH(DATE(YEAR($O371),9, 1), 0), Overall!$A373&lt;&gt;"", MONTH($N371) &lt;= 9, MONTH($O371) &gt;= 9), IF($R371 &lt;&gt; "", $H371/$R371, ""), ""), "")</f>
        <v/>
      </c>
      <c r="AO371" s="10" t="str">
        <f ca="1">IFERROR(IF(AND(NOW()&lt;= EOMONTH(DATE(YEAR($O371),10, 1), 0), Overall!$A373&lt;&gt;"", MONTH($N371) &lt;= 10, MONTH($O371) &gt;= 10), IF($R371 &lt;&gt; "", $H371/$R371, ""), ""), "")</f>
        <v/>
      </c>
      <c r="AP371" s="10" t="str">
        <f ca="1">IFERROR(IF(AND(NOW()&lt;= EOMONTH(DATE(YEAR($O371),11, 1), 0), Overall!$A373&lt;&gt;"", MONTH($N371) &lt;=11, MONTH($O371) &gt;= 11), IF($R371 &lt;&gt; "", $H371/$R371, ""), ""), "")</f>
        <v/>
      </c>
      <c r="AQ371" s="10" t="str">
        <f ca="1">IFERROR(IF(AND(NOW()&lt;= EOMONTH(DATE(YEAR($O371),12, 1), 0), Overall!$A373&lt;&gt;"", MONTH($N371) &lt;= 12, MONTH($O371) &gt;= 12), IF($R371 &lt;&gt; "", $H371/$R371, ""), ""), "")</f>
        <v/>
      </c>
      <c r="AR371" s="16">
        <f t="shared" ca="1" si="11"/>
        <v>0</v>
      </c>
    </row>
    <row r="372" spans="1:44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6">
        <f>IF(Overall!F374&lt;&gt;"",VALUE(Overall!F374),"")</f>
        <v>600000</v>
      </c>
      <c r="I372" s="6">
        <f>IF(Overall!G374&lt;&gt;"",VALUE(Overall!G374),"")</f>
        <v>65</v>
      </c>
      <c r="J372" s="6">
        <f>IF(Overall!H374&lt;&gt;"",VALUE(Overall!H374),"")</f>
        <v>40</v>
      </c>
      <c r="K372" s="6">
        <f>IF(Overall!I374&lt;&gt;"",VALUE(Overall!I374),"")</f>
        <v>5.61</v>
      </c>
      <c r="L372" s="6">
        <f>IF(Overall!J374&lt;&gt;"",VALUE(Overall!J374),"")</f>
        <v>0.73</v>
      </c>
      <c r="M372" s="6">
        <f>IF(Overall!K374&lt;&gt;"",VALUE(Overall!K374),"")</f>
        <v>4.88</v>
      </c>
      <c r="N372" s="7">
        <f>IF(Overall!L374&lt;&gt;"",DATEVALUE(MID(Overall!L374, FIND(",", Overall!L374) + 2, FIND(" ", Overall!L374) - FIND(",", Overall!L374) - 1) &amp; " " &amp; MID(Overall!L374, FIND(" ", Overall!L374) + 1, FIND(",", Overall!L374, FIND(" ", Overall!L374)) - FIND(" ", Overall!L374) - 1) &amp; ", " &amp; MID(Overall!L374, FIND(",", Overall!L374, FIND(",",Overall!L374) + 1) + 2, LEN(Overall!L374))),"")</f>
        <v>44835</v>
      </c>
      <c r="O372" s="7">
        <f>IF(Overall!M374&lt;&gt;"",DATEVALUE(MID(Overall!M374, FIND(",", Overall!M374) + 2, FIND(" ", Overall!M374) - FIND(",", Overall!M374) - 1) &amp; " " &amp; MID(Overall!M374, FIND(" ", Overall!M374) + 1, FIND(",", Overall!M374, FIND(" ", Overall!M374)) - FIND(" ", Overall!M374) - 1) &amp; ", " &amp; MID(Overall!M374, FIND(",", Overall!M374, FIND(",",Overall!M374) + 1) + 2, LEN(Overall!M374))),"")</f>
        <v>44926</v>
      </c>
      <c r="P372" s="7">
        <f>IF(Overall!N374&lt;&gt;"",DATEVALUE(MID(Overall!N374, FIND(",", Overall!N374) + 2, FIND(" ", Overall!N374) - FIND(",", Overall!N374) - 1) &amp; " " &amp; MID(Overall!N374, FIND(" ", Overall!N374) + 1, FIND(",", Overall!N374, FIND(" ", Overall!N374)) - FIND(" ", Overall!N374) - 1) &amp; ", " &amp; MID(Overall!N374, FIND(",", Overall!N374, FIND(",",Overall!N374) + 1) + 2, LEN(Overall!N374))),"")</f>
        <v>44614</v>
      </c>
      <c r="Q372" s="7">
        <f>IF(Overall!O374&lt;&gt;"",DATEVALUE(MID(Overall!O374, FIND(",", Overall!O374) + 2, FIND(" ", Overall!O374) - FIND(",", Overall!O374) - 1) &amp; " " &amp; MID(Overall!O374, FIND(" ", Overall!O374) + 1, FIND(",", Overall!O374, FIND(" ", Overall!O374)) - FIND(" ", Overall!O374) - 1) &amp; ", " &amp; MID(Overall!O374, FIND(",", Overall!O374, FIND(",",Overall!O374) + 1) + 2, LEN(Overall!O374))),"")</f>
        <v>44586</v>
      </c>
      <c r="R372" s="5">
        <f t="shared" si="10"/>
        <v>3</v>
      </c>
      <c r="S372" s="10" t="str">
        <f>IF(Overall!$A374&lt;&gt;"",IF(AND(MONTH($N372) &lt;= 1, MONTH($O372) &gt;= 1), IF($R372 &lt;&gt; "", $H372/$R372, ""), ""),"")</f>
        <v/>
      </c>
      <c r="T372" s="10" t="str">
        <f>IF(Overall!$A374&lt;&gt;"",IF(AND(MONTH($N372) &lt;= 2, MONTH($O372) &gt;= 2), IF($R372 &lt;&gt; "", $H372/$R372, ""), ""),"")</f>
        <v/>
      </c>
      <c r="U372" s="10" t="str">
        <f>IF(Overall!$A374&lt;&gt;"",IF(AND(MONTH($N372) &lt;= 3, MONTH($O372) &gt;= 3), IF($R372 &lt;&gt; "", $H372/$R372, ""), ""),"")</f>
        <v/>
      </c>
      <c r="V372" s="10" t="str">
        <f>IF(Overall!$A374&lt;&gt;"",IF(AND(MONTH($N372) &lt;= 4, MONTH($O372) &gt;= 4), IF($R372 &lt;&gt; "", $H372/$R372, ""), ""),"")</f>
        <v/>
      </c>
      <c r="W372" s="10" t="str">
        <f>IF(Overall!$A374&lt;&gt;"",IF(AND(MONTH($N372) &lt;= 5, MONTH($O372) &gt;= 5), IF($R372 &lt;&gt; "", $H372/$R372, ""), ""),"")</f>
        <v/>
      </c>
      <c r="X372" s="10" t="str">
        <f>IF(Overall!$A374&lt;&gt;"",IF(AND(MONTH($N372) &lt;= 6, MONTH($O372) &gt;= 6), IF($R372 &lt;&gt; "", $H372/$R372, ""), ""),"")</f>
        <v/>
      </c>
      <c r="Y372" s="10" t="str">
        <f>IF(Overall!$A374&lt;&gt;"",IF(AND(MONTH($N372) &lt;= 7, MONTH($O372) &gt;= 7 ), IF($R372 &lt;&gt; "", $H372/$R372, ""), ""),"")</f>
        <v/>
      </c>
      <c r="Z372" s="10" t="str">
        <f>IF(Overall!$A374&lt;&gt;"",IF(AND(MONTH($N372) &lt;= 8, MONTH($O372) &gt;= 8), IF($R372 &lt;&gt; "", $H372/$R372, ""), ""),"")</f>
        <v/>
      </c>
      <c r="AA372" s="10" t="str">
        <f>IF(Overall!$A374&lt;&gt;"",IF(AND(MONTH($N372) &lt;= 9, MONTH($O372) &gt;= 9), IF($R372 &lt;&gt; "", $H372/$R372, ""), ""),"")</f>
        <v/>
      </c>
      <c r="AB372" s="10">
        <f>IF(Overall!$A374&lt;&gt;"",IF(AND(MONTH($N372) &lt;= 10, MONTH($O372) &gt;= 10), IF($R372 &lt;&gt; "", $H372/$R372, ""), ""),"")</f>
        <v>200000</v>
      </c>
      <c r="AC372" s="10">
        <f>IF(Overall!$A374&lt;&gt;"",IF(AND(MONTH($N372) &lt;= 11, MONTH($O372) &gt;= 11), IF($R372 &lt;&gt; "", $H372/$R372, ""), ""),"")</f>
        <v>200000</v>
      </c>
      <c r="AD372" s="10">
        <f>IF(Overall!$A374&lt;&gt;"",IF(AND(MONTH($N372) &lt;= 12, MONTH($O372) &gt;= 12), IF($R372 &lt;&gt; "", $H372/$R372, ""), ""),"")</f>
        <v>200000</v>
      </c>
      <c r="AF372" s="10" t="str">
        <f ca="1">IFERROR(IF(AND(NOW()&lt;= EOMONTH(DATE(YEAR($O372),1, 1), 0), Overall!$A374&lt;&gt;"", MONTH($N372) &lt;= 1, MONTH($O372) &gt;= 1), IF($R372 &lt;&gt; "", $H372/$R372, ""), ""), "")</f>
        <v/>
      </c>
      <c r="AG372" s="10" t="str">
        <f ca="1">IFERROR(IF(AND(NOW()&lt;= EOMONTH(DATE(YEAR($O372),2, 1), 0), Overall!$A374&lt;&gt;"", MONTH($N372) &lt;= 2, MONTH($O372) &gt;= 2), IF($R372 &lt;&gt; "", $H372/$R372, ""), ""), "")</f>
        <v/>
      </c>
      <c r="AH372" s="10" t="str">
        <f ca="1">IFERROR(IF(AND(NOW()&lt;= EOMONTH(DATE(YEAR($O372),3, 1), 0), Overall!$A374&lt;&gt;"", MONTH($N372) &lt;= 3, MONTH($O372) &gt;= 3), IF($R372 &lt;&gt; "", $H372/$R372, ""), ""), "")</f>
        <v/>
      </c>
      <c r="AI372" s="10" t="str">
        <f ca="1">IFERROR(IF(AND(NOW()&lt;= EOMONTH(DATE(YEAR($O372),4, 1), 0), Overall!$A374&lt;&gt;"", MONTH($N372) &lt;= 4, MONTH($O372) &gt;= 4), IF($R372 &lt;&gt; "", $H372/$R372, ""), ""), "")</f>
        <v/>
      </c>
      <c r="AJ372" s="10" t="str">
        <f ca="1">IFERROR(IF(AND(NOW()&lt;= EOMONTH(DATE(YEAR($O372),5, 1), 0), Overall!$A374&lt;&gt;"", MONTH($N372) &lt;= 5, MONTH($O372) &gt;= 5), IF($R372 &lt;&gt; "", $H372/$R372, ""), ""), "")</f>
        <v/>
      </c>
      <c r="AK372" s="10" t="str">
        <f ca="1">IFERROR(IF(AND(NOW()&lt;= EOMONTH(DATE(YEAR($O372),6, 1), 0), Overall!$A374&lt;&gt;"", MONTH($N372) &lt;= 6, MONTH($O372) &gt;= 6), IF($R372 &lt;&gt; "", $H372/$R372, ""), ""), "")</f>
        <v/>
      </c>
      <c r="AL372" s="10" t="str">
        <f ca="1">IFERROR(IF(AND(NOW()&lt;= EOMONTH(DATE(YEAR($O372),7, 1), 0), Overall!$A374&lt;&gt;"", MONTH($N372) &lt;= 7, MONTH($O372) &gt;= 7), IF($R372 &lt;&gt; "", $H372/$R372, ""), ""), "")</f>
        <v/>
      </c>
      <c r="AM372" s="10" t="str">
        <f ca="1">IFERROR(IF(AND(NOW()&lt;= EOMONTH(DATE(YEAR($O372),8, 1), 0), Overall!$A374&lt;&gt;"", MONTH($N372) &lt;= 8, MONTH($O372) &gt;= 8), IF($R372 &lt;&gt; "", $H372/$R372, ""), ""), "")</f>
        <v/>
      </c>
      <c r="AN372" s="10" t="str">
        <f ca="1">IFERROR(IF(AND(NOW()&lt;= EOMONTH(DATE(YEAR($O372),9, 1), 0), Overall!$A374&lt;&gt;"", MONTH($N372) &lt;= 9, MONTH($O372) &gt;= 9), IF($R372 &lt;&gt; "", $H372/$R372, ""), ""), "")</f>
        <v/>
      </c>
      <c r="AO372" s="10" t="str">
        <f ca="1">IFERROR(IF(AND(NOW()&lt;= EOMONTH(DATE(YEAR($O372),10, 1), 0), Overall!$A374&lt;&gt;"", MONTH($N372) &lt;= 10, MONTH($O372) &gt;= 10), IF($R372 &lt;&gt; "", $H372/$R372, ""), ""), "")</f>
        <v/>
      </c>
      <c r="AP372" s="10" t="str">
        <f ca="1">IFERROR(IF(AND(NOW()&lt;= EOMONTH(DATE(YEAR($O372),11, 1), 0), Overall!$A374&lt;&gt;"", MONTH($N372) &lt;=11, MONTH($O372) &gt;= 11), IF($R372 &lt;&gt; "", $H372/$R372, ""), ""), "")</f>
        <v/>
      </c>
      <c r="AQ372" s="10" t="str">
        <f ca="1">IFERROR(IF(AND(NOW()&lt;= EOMONTH(DATE(YEAR($O372),12, 1), 0), Overall!$A374&lt;&gt;"", MONTH($N372) &lt;= 12, MONTH($O372) &gt;= 12), IF($R372 &lt;&gt; "", $H372/$R372, ""), ""), "")</f>
        <v/>
      </c>
      <c r="AR372" s="16">
        <f t="shared" ca="1" si="11"/>
        <v>0</v>
      </c>
    </row>
    <row r="373" spans="1:44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6">
        <f>IF(Overall!F375&lt;&gt;"",VALUE(Overall!F375),"")</f>
        <v>1500000</v>
      </c>
      <c r="I373" s="6">
        <f>IF(Overall!G375&lt;&gt;"",VALUE(Overall!G375),"")</f>
        <v>63</v>
      </c>
      <c r="J373" s="6">
        <f>IF(Overall!H375&lt;&gt;"",VALUE(Overall!H375),"")</f>
        <v>40</v>
      </c>
      <c r="K373" s="6">
        <f>IF(Overall!I375&lt;&gt;"",VALUE(Overall!I375),"")</f>
        <v>5.25</v>
      </c>
      <c r="L373" s="6">
        <f>IF(Overall!J375&lt;&gt;"",VALUE(Overall!J375),"")</f>
        <v>1</v>
      </c>
      <c r="M373" s="6">
        <f>IF(Overall!K375&lt;&gt;"",VALUE(Overall!K375),"")</f>
        <v>4.25</v>
      </c>
      <c r="N373" s="7">
        <f>IF(Overall!L375&lt;&gt;"",DATEVALUE(MID(Overall!L375, FIND(",", Overall!L375) + 2, FIND(" ", Overall!L375) - FIND(",", Overall!L375) - 1) &amp; " " &amp; MID(Overall!L375, FIND(" ", Overall!L375) + 1, FIND(",", Overall!L375, FIND(" ", Overall!L375)) - FIND(" ", Overall!L375) - 1) &amp; ", " &amp; MID(Overall!L375, FIND(",", Overall!L375, FIND(",",Overall!L375) + 1) + 2, LEN(Overall!L375))),"")</f>
        <v>44835</v>
      </c>
      <c r="O373" s="7">
        <f>IF(Overall!M375&lt;&gt;"",DATEVALUE(MID(Overall!M375, FIND(",", Overall!M375) + 2, FIND(" ", Overall!M375) - FIND(",", Overall!M375) - 1) &amp; " " &amp; MID(Overall!M375, FIND(" ", Overall!M375) + 1, FIND(",", Overall!M375, FIND(" ", Overall!M375)) - FIND(" ", Overall!M375) - 1) &amp; ", " &amp; MID(Overall!M375, FIND(",", Overall!M375, FIND(",",Overall!M375) + 1) + 2, LEN(Overall!M375))),"")</f>
        <v>44926</v>
      </c>
      <c r="P373" s="7">
        <f>IF(Overall!N375&lt;&gt;"",DATEVALUE(MID(Overall!N375, FIND(",", Overall!N375) + 2, FIND(" ", Overall!N375) - FIND(",", Overall!N375) - 1) &amp; " " &amp; MID(Overall!N375, FIND(" ", Overall!N375) + 1, FIND(",", Overall!N375, FIND(" ", Overall!N375)) - FIND(" ", Overall!N375) - 1) &amp; ", " &amp; MID(Overall!N375, FIND(",", Overall!N375, FIND(",",Overall!N375) + 1) + 2, LEN(Overall!N375))),"")</f>
        <v>44615</v>
      </c>
      <c r="Q373" s="7">
        <f>IF(Overall!O375&lt;&gt;"",DATEVALUE(MID(Overall!O375, FIND(",", Overall!O375) + 2, FIND(" ", Overall!O375) - FIND(",", Overall!O375) - 1) &amp; " " &amp; MID(Overall!O375, FIND(" ", Overall!O375) + 1, FIND(",", Overall!O375, FIND(" ", Overall!O375)) - FIND(" ", Overall!O375) - 1) &amp; ", " &amp; MID(Overall!O375, FIND(",", Overall!O375, FIND(",",Overall!O375) + 1) + 2, LEN(Overall!O375))),"")</f>
        <v>44587</v>
      </c>
      <c r="R373" s="5">
        <f t="shared" si="10"/>
        <v>3</v>
      </c>
      <c r="S373" s="10" t="str">
        <f>IF(Overall!$A375&lt;&gt;"",IF(AND(MONTH($N373) &lt;= 1, MONTH($O373) &gt;= 1), IF($R373 &lt;&gt; "", $H373/$R373, ""), ""),"")</f>
        <v/>
      </c>
      <c r="T373" s="10" t="str">
        <f>IF(Overall!$A375&lt;&gt;"",IF(AND(MONTH($N373) &lt;= 2, MONTH($O373) &gt;= 2), IF($R373 &lt;&gt; "", $H373/$R373, ""), ""),"")</f>
        <v/>
      </c>
      <c r="U373" s="10" t="str">
        <f>IF(Overall!$A375&lt;&gt;"",IF(AND(MONTH($N373) &lt;= 3, MONTH($O373) &gt;= 3), IF($R373 &lt;&gt; "", $H373/$R373, ""), ""),"")</f>
        <v/>
      </c>
      <c r="V373" s="10" t="str">
        <f>IF(Overall!$A375&lt;&gt;"",IF(AND(MONTH($N373) &lt;= 4, MONTH($O373) &gt;= 4), IF($R373 &lt;&gt; "", $H373/$R373, ""), ""),"")</f>
        <v/>
      </c>
      <c r="W373" s="10" t="str">
        <f>IF(Overall!$A375&lt;&gt;"",IF(AND(MONTH($N373) &lt;= 5, MONTH($O373) &gt;= 5), IF($R373 &lt;&gt; "", $H373/$R373, ""), ""),"")</f>
        <v/>
      </c>
      <c r="X373" s="10" t="str">
        <f>IF(Overall!$A375&lt;&gt;"",IF(AND(MONTH($N373) &lt;= 6, MONTH($O373) &gt;= 6), IF($R373 &lt;&gt; "", $H373/$R373, ""), ""),"")</f>
        <v/>
      </c>
      <c r="Y373" s="10" t="str">
        <f>IF(Overall!$A375&lt;&gt;"",IF(AND(MONTH($N373) &lt;= 7, MONTH($O373) &gt;= 7 ), IF($R373 &lt;&gt; "", $H373/$R373, ""), ""),"")</f>
        <v/>
      </c>
      <c r="Z373" s="10" t="str">
        <f>IF(Overall!$A375&lt;&gt;"",IF(AND(MONTH($N373) &lt;= 8, MONTH($O373) &gt;= 8), IF($R373 &lt;&gt; "", $H373/$R373, ""), ""),"")</f>
        <v/>
      </c>
      <c r="AA373" s="10" t="str">
        <f>IF(Overall!$A375&lt;&gt;"",IF(AND(MONTH($N373) &lt;= 9, MONTH($O373) &gt;= 9), IF($R373 &lt;&gt; "", $H373/$R373, ""), ""),"")</f>
        <v/>
      </c>
      <c r="AB373" s="10">
        <f>IF(Overall!$A375&lt;&gt;"",IF(AND(MONTH($N373) &lt;= 10, MONTH($O373) &gt;= 10), IF($R373 &lt;&gt; "", $H373/$R373, ""), ""),"")</f>
        <v>500000</v>
      </c>
      <c r="AC373" s="10">
        <f>IF(Overall!$A375&lt;&gt;"",IF(AND(MONTH($N373) &lt;= 11, MONTH($O373) &gt;= 11), IF($R373 &lt;&gt; "", $H373/$R373, ""), ""),"")</f>
        <v>500000</v>
      </c>
      <c r="AD373" s="10">
        <f>IF(Overall!$A375&lt;&gt;"",IF(AND(MONTH($N373) &lt;= 12, MONTH($O373) &gt;= 12), IF($R373 &lt;&gt; "", $H373/$R373, ""), ""),"")</f>
        <v>500000</v>
      </c>
      <c r="AF373" s="10" t="str">
        <f ca="1">IFERROR(IF(AND(NOW()&lt;= EOMONTH(DATE(YEAR($O373),1, 1), 0), Overall!$A375&lt;&gt;"", MONTH($N373) &lt;= 1, MONTH($O373) &gt;= 1), IF($R373 &lt;&gt; "", $H373/$R373, ""), ""), "")</f>
        <v/>
      </c>
      <c r="AG373" s="10" t="str">
        <f ca="1">IFERROR(IF(AND(NOW()&lt;= EOMONTH(DATE(YEAR($O373),2, 1), 0), Overall!$A375&lt;&gt;"", MONTH($N373) &lt;= 2, MONTH($O373) &gt;= 2), IF($R373 &lt;&gt; "", $H373/$R373, ""), ""), "")</f>
        <v/>
      </c>
      <c r="AH373" s="10" t="str">
        <f ca="1">IFERROR(IF(AND(NOW()&lt;= EOMONTH(DATE(YEAR($O373),3, 1), 0), Overall!$A375&lt;&gt;"", MONTH($N373) &lt;= 3, MONTH($O373) &gt;= 3), IF($R373 &lt;&gt; "", $H373/$R373, ""), ""), "")</f>
        <v/>
      </c>
      <c r="AI373" s="10" t="str">
        <f ca="1">IFERROR(IF(AND(NOW()&lt;= EOMONTH(DATE(YEAR($O373),4, 1), 0), Overall!$A375&lt;&gt;"", MONTH($N373) &lt;= 4, MONTH($O373) &gt;= 4), IF($R373 &lt;&gt; "", $H373/$R373, ""), ""), "")</f>
        <v/>
      </c>
      <c r="AJ373" s="10" t="str">
        <f ca="1">IFERROR(IF(AND(NOW()&lt;= EOMONTH(DATE(YEAR($O373),5, 1), 0), Overall!$A375&lt;&gt;"", MONTH($N373) &lt;= 5, MONTH($O373) &gt;= 5), IF($R373 &lt;&gt; "", $H373/$R373, ""), ""), "")</f>
        <v/>
      </c>
      <c r="AK373" s="10" t="str">
        <f ca="1">IFERROR(IF(AND(NOW()&lt;= EOMONTH(DATE(YEAR($O373),6, 1), 0), Overall!$A375&lt;&gt;"", MONTH($N373) &lt;= 6, MONTH($O373) &gt;= 6), IF($R373 &lt;&gt; "", $H373/$R373, ""), ""), "")</f>
        <v/>
      </c>
      <c r="AL373" s="10" t="str">
        <f ca="1">IFERROR(IF(AND(NOW()&lt;= EOMONTH(DATE(YEAR($O373),7, 1), 0), Overall!$A375&lt;&gt;"", MONTH($N373) &lt;= 7, MONTH($O373) &gt;= 7), IF($R373 &lt;&gt; "", $H373/$R373, ""), ""), "")</f>
        <v/>
      </c>
      <c r="AM373" s="10" t="str">
        <f ca="1">IFERROR(IF(AND(NOW()&lt;= EOMONTH(DATE(YEAR($O373),8, 1), 0), Overall!$A375&lt;&gt;"", MONTH($N373) &lt;= 8, MONTH($O373) &gt;= 8), IF($R373 &lt;&gt; "", $H373/$R373, ""), ""), "")</f>
        <v/>
      </c>
      <c r="AN373" s="10" t="str">
        <f ca="1">IFERROR(IF(AND(NOW()&lt;= EOMONTH(DATE(YEAR($O373),9, 1), 0), Overall!$A375&lt;&gt;"", MONTH($N373) &lt;= 9, MONTH($O373) &gt;= 9), IF($R373 &lt;&gt; "", $H373/$R373, ""), ""), "")</f>
        <v/>
      </c>
      <c r="AO373" s="10" t="str">
        <f ca="1">IFERROR(IF(AND(NOW()&lt;= EOMONTH(DATE(YEAR($O373),10, 1), 0), Overall!$A375&lt;&gt;"", MONTH($N373) &lt;= 10, MONTH($O373) &gt;= 10), IF($R373 &lt;&gt; "", $H373/$R373, ""), ""), "")</f>
        <v/>
      </c>
      <c r="AP373" s="10" t="str">
        <f ca="1">IFERROR(IF(AND(NOW()&lt;= EOMONTH(DATE(YEAR($O373),11, 1), 0), Overall!$A375&lt;&gt;"", MONTH($N373) &lt;=11, MONTH($O373) &gt;= 11), IF($R373 &lt;&gt; "", $H373/$R373, ""), ""), "")</f>
        <v/>
      </c>
      <c r="AQ373" s="10" t="str">
        <f ca="1">IFERROR(IF(AND(NOW()&lt;= EOMONTH(DATE(YEAR($O373),12, 1), 0), Overall!$A375&lt;&gt;"", MONTH($N373) &lt;= 12, MONTH($O373) &gt;= 12), IF($R373 &lt;&gt; "", $H373/$R373, ""), ""), "")</f>
        <v/>
      </c>
      <c r="AR373" s="16">
        <f t="shared" ca="1" si="11"/>
        <v>0</v>
      </c>
    </row>
    <row r="374" spans="1:44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6">
        <f>IF(Overall!F376&lt;&gt;"",VALUE(Overall!F376),"")</f>
        <v>900000</v>
      </c>
      <c r="I374" s="6">
        <f>IF(Overall!G376&lt;&gt;"",VALUE(Overall!G376),"")</f>
        <v>64</v>
      </c>
      <c r="J374" s="6">
        <f>IF(Overall!H376&lt;&gt;"",VALUE(Overall!H376),"")</f>
        <v>39</v>
      </c>
      <c r="K374" s="6">
        <f>IF(Overall!I376&lt;&gt;"",VALUE(Overall!I376),"")</f>
        <v>5.39</v>
      </c>
      <c r="L374" s="6">
        <f>IF(Overall!J376&lt;&gt;"",VALUE(Overall!J376),"")</f>
        <v>0.8</v>
      </c>
      <c r="M374" s="6">
        <f>IF(Overall!K376&lt;&gt;"",VALUE(Overall!K376),"")</f>
        <v>4.59</v>
      </c>
      <c r="N374" s="7">
        <f>IF(Overall!L376&lt;&gt;"",DATEVALUE(MID(Overall!L376, FIND(",", Overall!L376) + 2, FIND(" ", Overall!L376) - FIND(",", Overall!L376) - 1) &amp; " " &amp; MID(Overall!L376, FIND(" ", Overall!L376) + 1, FIND(",", Overall!L376, FIND(" ", Overall!L376)) - FIND(" ", Overall!L376) - 1) &amp; ", " &amp; MID(Overall!L376, FIND(",", Overall!L376, FIND(",",Overall!L376) + 1) + 2, LEN(Overall!L376))),"")</f>
        <v>44835</v>
      </c>
      <c r="O374" s="7">
        <f>IF(Overall!M376&lt;&gt;"",DATEVALUE(MID(Overall!M376, FIND(",", Overall!M376) + 2, FIND(" ", Overall!M376) - FIND(",", Overall!M376) - 1) &amp; " " &amp; MID(Overall!M376, FIND(" ", Overall!M376) + 1, FIND(",", Overall!M376, FIND(" ", Overall!M376)) - FIND(" ", Overall!M376) - 1) &amp; ", " &amp; MID(Overall!M376, FIND(",", Overall!M376, FIND(",",Overall!M376) + 1) + 2, LEN(Overall!M376))),"")</f>
        <v>44926</v>
      </c>
      <c r="P374" s="7">
        <f>IF(Overall!N376&lt;&gt;"",DATEVALUE(MID(Overall!N376, FIND(",", Overall!N376) + 2, FIND(" ", Overall!N376) - FIND(",", Overall!N376) - 1) &amp; " " &amp; MID(Overall!N376, FIND(" ", Overall!N376) + 1, FIND(",", Overall!N376, FIND(" ", Overall!N376)) - FIND(" ", Overall!N376) - 1) &amp; ", " &amp; MID(Overall!N376, FIND(",", Overall!N376, FIND(",",Overall!N376) + 1) + 2, LEN(Overall!N376))),"")</f>
        <v>44615</v>
      </c>
      <c r="Q374" s="7">
        <f>IF(Overall!O376&lt;&gt;"",DATEVALUE(MID(Overall!O376, FIND(",", Overall!O376) + 2, FIND(" ", Overall!O376) - FIND(",", Overall!O376) - 1) &amp; " " &amp; MID(Overall!O376, FIND(" ", Overall!O376) + 1, FIND(",", Overall!O376, FIND(" ", Overall!O376)) - FIND(" ", Overall!O376) - 1) &amp; ", " &amp; MID(Overall!O376, FIND(",", Overall!O376, FIND(",",Overall!O376) + 1) + 2, LEN(Overall!O376))),"")</f>
        <v>44587</v>
      </c>
      <c r="R374" s="5">
        <f t="shared" si="10"/>
        <v>3</v>
      </c>
      <c r="S374" s="10" t="str">
        <f>IF(Overall!$A376&lt;&gt;"",IF(AND(MONTH($N374) &lt;= 1, MONTH($O374) &gt;= 1), IF($R374 &lt;&gt; "", $H374/$R374, ""), ""),"")</f>
        <v/>
      </c>
      <c r="T374" s="10" t="str">
        <f>IF(Overall!$A376&lt;&gt;"",IF(AND(MONTH($N374) &lt;= 2, MONTH($O374) &gt;= 2), IF($R374 &lt;&gt; "", $H374/$R374, ""), ""),"")</f>
        <v/>
      </c>
      <c r="U374" s="10" t="str">
        <f>IF(Overall!$A376&lt;&gt;"",IF(AND(MONTH($N374) &lt;= 3, MONTH($O374) &gt;= 3), IF($R374 &lt;&gt; "", $H374/$R374, ""), ""),"")</f>
        <v/>
      </c>
      <c r="V374" s="10" t="str">
        <f>IF(Overall!$A376&lt;&gt;"",IF(AND(MONTH($N374) &lt;= 4, MONTH($O374) &gt;= 4), IF($R374 &lt;&gt; "", $H374/$R374, ""), ""),"")</f>
        <v/>
      </c>
      <c r="W374" s="10" t="str">
        <f>IF(Overall!$A376&lt;&gt;"",IF(AND(MONTH($N374) &lt;= 5, MONTH($O374) &gt;= 5), IF($R374 &lt;&gt; "", $H374/$R374, ""), ""),"")</f>
        <v/>
      </c>
      <c r="X374" s="10" t="str">
        <f>IF(Overall!$A376&lt;&gt;"",IF(AND(MONTH($N374) &lt;= 6, MONTH($O374) &gt;= 6), IF($R374 &lt;&gt; "", $H374/$R374, ""), ""),"")</f>
        <v/>
      </c>
      <c r="Y374" s="10" t="str">
        <f>IF(Overall!$A376&lt;&gt;"",IF(AND(MONTH($N374) &lt;= 7, MONTH($O374) &gt;= 7 ), IF($R374 &lt;&gt; "", $H374/$R374, ""), ""),"")</f>
        <v/>
      </c>
      <c r="Z374" s="10" t="str">
        <f>IF(Overall!$A376&lt;&gt;"",IF(AND(MONTH($N374) &lt;= 8, MONTH($O374) &gt;= 8), IF($R374 &lt;&gt; "", $H374/$R374, ""), ""),"")</f>
        <v/>
      </c>
      <c r="AA374" s="10" t="str">
        <f>IF(Overall!$A376&lt;&gt;"",IF(AND(MONTH($N374) &lt;= 9, MONTH($O374) &gt;= 9), IF($R374 &lt;&gt; "", $H374/$R374, ""), ""),"")</f>
        <v/>
      </c>
      <c r="AB374" s="10">
        <f>IF(Overall!$A376&lt;&gt;"",IF(AND(MONTH($N374) &lt;= 10, MONTH($O374) &gt;= 10), IF($R374 &lt;&gt; "", $H374/$R374, ""), ""),"")</f>
        <v>300000</v>
      </c>
      <c r="AC374" s="10">
        <f>IF(Overall!$A376&lt;&gt;"",IF(AND(MONTH($N374) &lt;= 11, MONTH($O374) &gt;= 11), IF($R374 &lt;&gt; "", $H374/$R374, ""), ""),"")</f>
        <v>300000</v>
      </c>
      <c r="AD374" s="10">
        <f>IF(Overall!$A376&lt;&gt;"",IF(AND(MONTH($N374) &lt;= 12, MONTH($O374) &gt;= 12), IF($R374 &lt;&gt; "", $H374/$R374, ""), ""),"")</f>
        <v>300000</v>
      </c>
      <c r="AF374" s="10" t="str">
        <f ca="1">IFERROR(IF(AND(NOW()&lt;= EOMONTH(DATE(YEAR($O374),1, 1), 0), Overall!$A376&lt;&gt;"", MONTH($N374) &lt;= 1, MONTH($O374) &gt;= 1), IF($R374 &lt;&gt; "", $H374/$R374, ""), ""), "")</f>
        <v/>
      </c>
      <c r="AG374" s="10" t="str">
        <f ca="1">IFERROR(IF(AND(NOW()&lt;= EOMONTH(DATE(YEAR($O374),2, 1), 0), Overall!$A376&lt;&gt;"", MONTH($N374) &lt;= 2, MONTH($O374) &gt;= 2), IF($R374 &lt;&gt; "", $H374/$R374, ""), ""), "")</f>
        <v/>
      </c>
      <c r="AH374" s="10" t="str">
        <f ca="1">IFERROR(IF(AND(NOW()&lt;= EOMONTH(DATE(YEAR($O374),3, 1), 0), Overall!$A376&lt;&gt;"", MONTH($N374) &lt;= 3, MONTH($O374) &gt;= 3), IF($R374 &lt;&gt; "", $H374/$R374, ""), ""), "")</f>
        <v/>
      </c>
      <c r="AI374" s="10" t="str">
        <f ca="1">IFERROR(IF(AND(NOW()&lt;= EOMONTH(DATE(YEAR($O374),4, 1), 0), Overall!$A376&lt;&gt;"", MONTH($N374) &lt;= 4, MONTH($O374) &gt;= 4), IF($R374 &lt;&gt; "", $H374/$R374, ""), ""), "")</f>
        <v/>
      </c>
      <c r="AJ374" s="10" t="str">
        <f ca="1">IFERROR(IF(AND(NOW()&lt;= EOMONTH(DATE(YEAR($O374),5, 1), 0), Overall!$A376&lt;&gt;"", MONTH($N374) &lt;= 5, MONTH($O374) &gt;= 5), IF($R374 &lt;&gt; "", $H374/$R374, ""), ""), "")</f>
        <v/>
      </c>
      <c r="AK374" s="10" t="str">
        <f ca="1">IFERROR(IF(AND(NOW()&lt;= EOMONTH(DATE(YEAR($O374),6, 1), 0), Overall!$A376&lt;&gt;"", MONTH($N374) &lt;= 6, MONTH($O374) &gt;= 6), IF($R374 &lt;&gt; "", $H374/$R374, ""), ""), "")</f>
        <v/>
      </c>
      <c r="AL374" s="10" t="str">
        <f ca="1">IFERROR(IF(AND(NOW()&lt;= EOMONTH(DATE(YEAR($O374),7, 1), 0), Overall!$A376&lt;&gt;"", MONTH($N374) &lt;= 7, MONTH($O374) &gt;= 7), IF($R374 &lt;&gt; "", $H374/$R374, ""), ""), "")</f>
        <v/>
      </c>
      <c r="AM374" s="10" t="str">
        <f ca="1">IFERROR(IF(AND(NOW()&lt;= EOMONTH(DATE(YEAR($O374),8, 1), 0), Overall!$A376&lt;&gt;"", MONTH($N374) &lt;= 8, MONTH($O374) &gt;= 8), IF($R374 &lt;&gt; "", $H374/$R374, ""), ""), "")</f>
        <v/>
      </c>
      <c r="AN374" s="10" t="str">
        <f ca="1">IFERROR(IF(AND(NOW()&lt;= EOMONTH(DATE(YEAR($O374),9, 1), 0), Overall!$A376&lt;&gt;"", MONTH($N374) &lt;= 9, MONTH($O374) &gt;= 9), IF($R374 &lt;&gt; "", $H374/$R374, ""), ""), "")</f>
        <v/>
      </c>
      <c r="AO374" s="10" t="str">
        <f ca="1">IFERROR(IF(AND(NOW()&lt;= EOMONTH(DATE(YEAR($O374),10, 1), 0), Overall!$A376&lt;&gt;"", MONTH($N374) &lt;= 10, MONTH($O374) &gt;= 10), IF($R374 &lt;&gt; "", $H374/$R374, ""), ""), "")</f>
        <v/>
      </c>
      <c r="AP374" s="10" t="str">
        <f ca="1">IFERROR(IF(AND(NOW()&lt;= EOMONTH(DATE(YEAR($O374),11, 1), 0), Overall!$A376&lt;&gt;"", MONTH($N374) &lt;=11, MONTH($O374) &gt;= 11), IF($R374 &lt;&gt; "", $H374/$R374, ""), ""), "")</f>
        <v/>
      </c>
      <c r="AQ374" s="10" t="str">
        <f ca="1">IFERROR(IF(AND(NOW()&lt;= EOMONTH(DATE(YEAR($O374),12, 1), 0), Overall!$A376&lt;&gt;"", MONTH($N374) &lt;= 12, MONTH($O374) &gt;= 12), IF($R374 &lt;&gt; "", $H374/$R374, ""), ""), "")</f>
        <v/>
      </c>
      <c r="AR374" s="16">
        <f t="shared" ca="1" si="11"/>
        <v>0</v>
      </c>
    </row>
    <row r="375" spans="1:44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6">
        <f>IF(Overall!F377&lt;&gt;"",VALUE(Overall!F377),"")</f>
        <v>900000</v>
      </c>
      <c r="I375" s="6">
        <f>IF(Overall!G377&lt;&gt;"",VALUE(Overall!G377),"")</f>
        <v>64</v>
      </c>
      <c r="J375" s="6">
        <f>IF(Overall!H377&lt;&gt;"",VALUE(Overall!H377),"")</f>
        <v>39</v>
      </c>
      <c r="K375" s="6">
        <f>IF(Overall!I377&lt;&gt;"",VALUE(Overall!I377),"")</f>
        <v>5.5</v>
      </c>
      <c r="L375" s="6">
        <f>IF(Overall!J377&lt;&gt;"",VALUE(Overall!J377),"")</f>
        <v>0.9</v>
      </c>
      <c r="M375" s="6">
        <f>IF(Overall!K377&lt;&gt;"",VALUE(Overall!K377),"")</f>
        <v>4.5999999999999996</v>
      </c>
      <c r="N375" s="7">
        <f>IF(Overall!L377&lt;&gt;"",DATEVALUE(MID(Overall!L377, FIND(",", Overall!L377) + 2, FIND(" ", Overall!L377) - FIND(",", Overall!L377) - 1) &amp; " " &amp; MID(Overall!L377, FIND(" ", Overall!L377) + 1, FIND(",", Overall!L377, FIND(" ", Overall!L377)) - FIND(" ", Overall!L377) - 1) &amp; ", " &amp; MID(Overall!L377, FIND(",", Overall!L377, FIND(",",Overall!L377) + 1) + 2, LEN(Overall!L377))),"")</f>
        <v>44835</v>
      </c>
      <c r="O375" s="7">
        <f>IF(Overall!M377&lt;&gt;"",DATEVALUE(MID(Overall!M377, FIND(",", Overall!M377) + 2, FIND(" ", Overall!M377) - FIND(",", Overall!M377) - 1) &amp; " " &amp; MID(Overall!M377, FIND(" ", Overall!M377) + 1, FIND(",", Overall!M377, FIND(" ", Overall!M377)) - FIND(" ", Overall!M377) - 1) &amp; ", " &amp; MID(Overall!M377, FIND(",", Overall!M377, FIND(",",Overall!M377) + 1) + 2, LEN(Overall!M377))),"")</f>
        <v>44926</v>
      </c>
      <c r="P375" s="7">
        <f>IF(Overall!N377&lt;&gt;"",DATEVALUE(MID(Overall!N377, FIND(",", Overall!N377) + 2, FIND(" ", Overall!N377) - FIND(",", Overall!N377) - 1) &amp; " " &amp; MID(Overall!N377, FIND(" ", Overall!N377) + 1, FIND(",", Overall!N377, FIND(" ", Overall!N377)) - FIND(" ", Overall!N377) - 1) &amp; ", " &amp; MID(Overall!N377, FIND(",", Overall!N377, FIND(",",Overall!N377) + 1) + 2, LEN(Overall!N377))),"")</f>
        <v>44615</v>
      </c>
      <c r="Q375" s="7">
        <f>IF(Overall!O377&lt;&gt;"",DATEVALUE(MID(Overall!O377, FIND(",", Overall!O377) + 2, FIND(" ", Overall!O377) - FIND(",", Overall!O377) - 1) &amp; " " &amp; MID(Overall!O377, FIND(" ", Overall!O377) + 1, FIND(",", Overall!O377, FIND(" ", Overall!O377)) - FIND(" ", Overall!O377) - 1) &amp; ", " &amp; MID(Overall!O377, FIND(",", Overall!O377, FIND(",",Overall!O377) + 1) + 2, LEN(Overall!O377))),"")</f>
        <v>44587</v>
      </c>
      <c r="R375" s="5">
        <f t="shared" si="10"/>
        <v>3</v>
      </c>
      <c r="S375" s="10" t="str">
        <f>IF(Overall!$A377&lt;&gt;"",IF(AND(MONTH($N375) &lt;= 1, MONTH($O375) &gt;= 1), IF($R375 &lt;&gt; "", $H375/$R375, ""), ""),"")</f>
        <v/>
      </c>
      <c r="T375" s="10" t="str">
        <f>IF(Overall!$A377&lt;&gt;"",IF(AND(MONTH($N375) &lt;= 2, MONTH($O375) &gt;= 2), IF($R375 &lt;&gt; "", $H375/$R375, ""), ""),"")</f>
        <v/>
      </c>
      <c r="U375" s="10" t="str">
        <f>IF(Overall!$A377&lt;&gt;"",IF(AND(MONTH($N375) &lt;= 3, MONTH($O375) &gt;= 3), IF($R375 &lt;&gt; "", $H375/$R375, ""), ""),"")</f>
        <v/>
      </c>
      <c r="V375" s="10" t="str">
        <f>IF(Overall!$A377&lt;&gt;"",IF(AND(MONTH($N375) &lt;= 4, MONTH($O375) &gt;= 4), IF($R375 &lt;&gt; "", $H375/$R375, ""), ""),"")</f>
        <v/>
      </c>
      <c r="W375" s="10" t="str">
        <f>IF(Overall!$A377&lt;&gt;"",IF(AND(MONTH($N375) &lt;= 5, MONTH($O375) &gt;= 5), IF($R375 &lt;&gt; "", $H375/$R375, ""), ""),"")</f>
        <v/>
      </c>
      <c r="X375" s="10" t="str">
        <f>IF(Overall!$A377&lt;&gt;"",IF(AND(MONTH($N375) &lt;= 6, MONTH($O375) &gt;= 6), IF($R375 &lt;&gt; "", $H375/$R375, ""), ""),"")</f>
        <v/>
      </c>
      <c r="Y375" s="10" t="str">
        <f>IF(Overall!$A377&lt;&gt;"",IF(AND(MONTH($N375) &lt;= 7, MONTH($O375) &gt;= 7 ), IF($R375 &lt;&gt; "", $H375/$R375, ""), ""),"")</f>
        <v/>
      </c>
      <c r="Z375" s="10" t="str">
        <f>IF(Overall!$A377&lt;&gt;"",IF(AND(MONTH($N375) &lt;= 8, MONTH($O375) &gt;= 8), IF($R375 &lt;&gt; "", $H375/$R375, ""), ""),"")</f>
        <v/>
      </c>
      <c r="AA375" s="10" t="str">
        <f>IF(Overall!$A377&lt;&gt;"",IF(AND(MONTH($N375) &lt;= 9, MONTH($O375) &gt;= 9), IF($R375 &lt;&gt; "", $H375/$R375, ""), ""),"")</f>
        <v/>
      </c>
      <c r="AB375" s="10">
        <f>IF(Overall!$A377&lt;&gt;"",IF(AND(MONTH($N375) &lt;= 10, MONTH($O375) &gt;= 10), IF($R375 &lt;&gt; "", $H375/$R375, ""), ""),"")</f>
        <v>300000</v>
      </c>
      <c r="AC375" s="10">
        <f>IF(Overall!$A377&lt;&gt;"",IF(AND(MONTH($N375) &lt;= 11, MONTH($O375) &gt;= 11), IF($R375 &lt;&gt; "", $H375/$R375, ""), ""),"")</f>
        <v>300000</v>
      </c>
      <c r="AD375" s="10">
        <f>IF(Overall!$A377&lt;&gt;"",IF(AND(MONTH($N375) &lt;= 12, MONTH($O375) &gt;= 12), IF($R375 &lt;&gt; "", $H375/$R375, ""), ""),"")</f>
        <v>300000</v>
      </c>
      <c r="AF375" s="10" t="str">
        <f ca="1">IFERROR(IF(AND(NOW()&lt;= EOMONTH(DATE(YEAR($O375),1, 1), 0), Overall!$A377&lt;&gt;"", MONTH($N375) &lt;= 1, MONTH($O375) &gt;= 1), IF($R375 &lt;&gt; "", $H375/$R375, ""), ""), "")</f>
        <v/>
      </c>
      <c r="AG375" s="10" t="str">
        <f ca="1">IFERROR(IF(AND(NOW()&lt;= EOMONTH(DATE(YEAR($O375),2, 1), 0), Overall!$A377&lt;&gt;"", MONTH($N375) &lt;= 2, MONTH($O375) &gt;= 2), IF($R375 &lt;&gt; "", $H375/$R375, ""), ""), "")</f>
        <v/>
      </c>
      <c r="AH375" s="10" t="str">
        <f ca="1">IFERROR(IF(AND(NOW()&lt;= EOMONTH(DATE(YEAR($O375),3, 1), 0), Overall!$A377&lt;&gt;"", MONTH($N375) &lt;= 3, MONTH($O375) &gt;= 3), IF($R375 &lt;&gt; "", $H375/$R375, ""), ""), "")</f>
        <v/>
      </c>
      <c r="AI375" s="10" t="str">
        <f ca="1">IFERROR(IF(AND(NOW()&lt;= EOMONTH(DATE(YEAR($O375),4, 1), 0), Overall!$A377&lt;&gt;"", MONTH($N375) &lt;= 4, MONTH($O375) &gt;= 4), IF($R375 &lt;&gt; "", $H375/$R375, ""), ""), "")</f>
        <v/>
      </c>
      <c r="AJ375" s="10" t="str">
        <f ca="1">IFERROR(IF(AND(NOW()&lt;= EOMONTH(DATE(YEAR($O375),5, 1), 0), Overall!$A377&lt;&gt;"", MONTH($N375) &lt;= 5, MONTH($O375) &gt;= 5), IF($R375 &lt;&gt; "", $H375/$R375, ""), ""), "")</f>
        <v/>
      </c>
      <c r="AK375" s="10" t="str">
        <f ca="1">IFERROR(IF(AND(NOW()&lt;= EOMONTH(DATE(YEAR($O375),6, 1), 0), Overall!$A377&lt;&gt;"", MONTH($N375) &lt;= 6, MONTH($O375) &gt;= 6), IF($R375 &lt;&gt; "", $H375/$R375, ""), ""), "")</f>
        <v/>
      </c>
      <c r="AL375" s="10" t="str">
        <f ca="1">IFERROR(IF(AND(NOW()&lt;= EOMONTH(DATE(YEAR($O375),7, 1), 0), Overall!$A377&lt;&gt;"", MONTH($N375) &lt;= 7, MONTH($O375) &gt;= 7), IF($R375 &lt;&gt; "", $H375/$R375, ""), ""), "")</f>
        <v/>
      </c>
      <c r="AM375" s="10" t="str">
        <f ca="1">IFERROR(IF(AND(NOW()&lt;= EOMONTH(DATE(YEAR($O375),8, 1), 0), Overall!$A377&lt;&gt;"", MONTH($N375) &lt;= 8, MONTH($O375) &gt;= 8), IF($R375 &lt;&gt; "", $H375/$R375, ""), ""), "")</f>
        <v/>
      </c>
      <c r="AN375" s="10" t="str">
        <f ca="1">IFERROR(IF(AND(NOW()&lt;= EOMONTH(DATE(YEAR($O375),9, 1), 0), Overall!$A377&lt;&gt;"", MONTH($N375) &lt;= 9, MONTH($O375) &gt;= 9), IF($R375 &lt;&gt; "", $H375/$R375, ""), ""), "")</f>
        <v/>
      </c>
      <c r="AO375" s="10" t="str">
        <f ca="1">IFERROR(IF(AND(NOW()&lt;= EOMONTH(DATE(YEAR($O375),10, 1), 0), Overall!$A377&lt;&gt;"", MONTH($N375) &lt;= 10, MONTH($O375) &gt;= 10), IF($R375 &lt;&gt; "", $H375/$R375, ""), ""), "")</f>
        <v/>
      </c>
      <c r="AP375" s="10" t="str">
        <f ca="1">IFERROR(IF(AND(NOW()&lt;= EOMONTH(DATE(YEAR($O375),11, 1), 0), Overall!$A377&lt;&gt;"", MONTH($N375) &lt;=11, MONTH($O375) &gt;= 11), IF($R375 &lt;&gt; "", $H375/$R375, ""), ""), "")</f>
        <v/>
      </c>
      <c r="AQ375" s="10" t="str">
        <f ca="1">IFERROR(IF(AND(NOW()&lt;= EOMONTH(DATE(YEAR($O375),12, 1), 0), Overall!$A377&lt;&gt;"", MONTH($N375) &lt;= 12, MONTH($O375) &gt;= 12), IF($R375 &lt;&gt; "", $H375/$R375, ""), ""), "")</f>
        <v/>
      </c>
      <c r="AR375" s="16">
        <f t="shared" ca="1" si="11"/>
        <v>0</v>
      </c>
    </row>
    <row r="376" spans="1:44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6">
        <f>IF(Overall!F378&lt;&gt;"",VALUE(Overall!F378),"")</f>
        <v>600000</v>
      </c>
      <c r="I376" s="6">
        <f>IF(Overall!G378&lt;&gt;"",VALUE(Overall!G378),"")</f>
        <v>65</v>
      </c>
      <c r="J376" s="6">
        <f>IF(Overall!H378&lt;&gt;"",VALUE(Overall!H378),"")</f>
        <v>40</v>
      </c>
      <c r="K376" s="6">
        <f>IF(Overall!I378&lt;&gt;"",VALUE(Overall!I378),"")</f>
        <v>5.6</v>
      </c>
      <c r="L376" s="6">
        <f>IF(Overall!J378&lt;&gt;"",VALUE(Overall!J378),"")</f>
        <v>0.82</v>
      </c>
      <c r="M376" s="6">
        <f>IF(Overall!K378&lt;&gt;"",VALUE(Overall!K378),"")</f>
        <v>4.78</v>
      </c>
      <c r="N376" s="7">
        <f>IF(Overall!L378&lt;&gt;"",DATEVALUE(MID(Overall!L378, FIND(",", Overall!L378) + 2, FIND(" ", Overall!L378) - FIND(",", Overall!L378) - 1) &amp; " " &amp; MID(Overall!L378, FIND(" ", Overall!L378) + 1, FIND(",", Overall!L378, FIND(" ", Overall!L378)) - FIND(" ", Overall!L378) - 1) &amp; ", " &amp; MID(Overall!L378, FIND(",", Overall!L378, FIND(",",Overall!L378) + 1) + 2, LEN(Overall!L378))),"")</f>
        <v>44835</v>
      </c>
      <c r="O376" s="7">
        <f>IF(Overall!M378&lt;&gt;"",DATEVALUE(MID(Overall!M378, FIND(",", Overall!M378) + 2, FIND(" ", Overall!M378) - FIND(",", Overall!M378) - 1) &amp; " " &amp; MID(Overall!M378, FIND(" ", Overall!M378) + 1, FIND(",", Overall!M378, FIND(" ", Overall!M378)) - FIND(" ", Overall!M378) - 1) &amp; ", " &amp; MID(Overall!M378, FIND(",", Overall!M378, FIND(",",Overall!M378) + 1) + 2, LEN(Overall!M378))),"")</f>
        <v>44926</v>
      </c>
      <c r="P376" s="7">
        <f>IF(Overall!N378&lt;&gt;"",DATEVALUE(MID(Overall!N378, FIND(",", Overall!N378) + 2, FIND(" ", Overall!N378) - FIND(",", Overall!N378) - 1) &amp; " " &amp; MID(Overall!N378, FIND(" ", Overall!N378) + 1, FIND(",", Overall!N378, FIND(" ", Overall!N378)) - FIND(" ", Overall!N378) - 1) &amp; ", " &amp; MID(Overall!N378, FIND(",", Overall!N378, FIND(",",Overall!N378) + 1) + 2, LEN(Overall!N378))),"")</f>
        <v>44615</v>
      </c>
      <c r="Q376" s="7">
        <f>IF(Overall!O378&lt;&gt;"",DATEVALUE(MID(Overall!O378, FIND(",", Overall!O378) + 2, FIND(" ", Overall!O378) - FIND(",", Overall!O378) - 1) &amp; " " &amp; MID(Overall!O378, FIND(" ", Overall!O378) + 1, FIND(",", Overall!O378, FIND(" ", Overall!O378)) - FIND(" ", Overall!O378) - 1) &amp; ", " &amp; MID(Overall!O378, FIND(",", Overall!O378, FIND(",",Overall!O378) + 1) + 2, LEN(Overall!O378))),"")</f>
        <v>44587</v>
      </c>
      <c r="R376" s="5">
        <f t="shared" si="10"/>
        <v>3</v>
      </c>
      <c r="S376" s="10" t="str">
        <f>IF(Overall!$A378&lt;&gt;"",IF(AND(MONTH($N376) &lt;= 1, MONTH($O376) &gt;= 1), IF($R376 &lt;&gt; "", $H376/$R376, ""), ""),"")</f>
        <v/>
      </c>
      <c r="T376" s="10" t="str">
        <f>IF(Overall!$A378&lt;&gt;"",IF(AND(MONTH($N376) &lt;= 2, MONTH($O376) &gt;= 2), IF($R376 &lt;&gt; "", $H376/$R376, ""), ""),"")</f>
        <v/>
      </c>
      <c r="U376" s="10" t="str">
        <f>IF(Overall!$A378&lt;&gt;"",IF(AND(MONTH($N376) &lt;= 3, MONTH($O376) &gt;= 3), IF($R376 &lt;&gt; "", $H376/$R376, ""), ""),"")</f>
        <v/>
      </c>
      <c r="V376" s="10" t="str">
        <f>IF(Overall!$A378&lt;&gt;"",IF(AND(MONTH($N376) &lt;= 4, MONTH($O376) &gt;= 4), IF($R376 &lt;&gt; "", $H376/$R376, ""), ""),"")</f>
        <v/>
      </c>
      <c r="W376" s="10" t="str">
        <f>IF(Overall!$A378&lt;&gt;"",IF(AND(MONTH($N376) &lt;= 5, MONTH($O376) &gt;= 5), IF($R376 &lt;&gt; "", $H376/$R376, ""), ""),"")</f>
        <v/>
      </c>
      <c r="X376" s="10" t="str">
        <f>IF(Overall!$A378&lt;&gt;"",IF(AND(MONTH($N376) &lt;= 6, MONTH($O376) &gt;= 6), IF($R376 &lt;&gt; "", $H376/$R376, ""), ""),"")</f>
        <v/>
      </c>
      <c r="Y376" s="10" t="str">
        <f>IF(Overall!$A378&lt;&gt;"",IF(AND(MONTH($N376) &lt;= 7, MONTH($O376) &gt;= 7 ), IF($R376 &lt;&gt; "", $H376/$R376, ""), ""),"")</f>
        <v/>
      </c>
      <c r="Z376" s="10" t="str">
        <f>IF(Overall!$A378&lt;&gt;"",IF(AND(MONTH($N376) &lt;= 8, MONTH($O376) &gt;= 8), IF($R376 &lt;&gt; "", $H376/$R376, ""), ""),"")</f>
        <v/>
      </c>
      <c r="AA376" s="10" t="str">
        <f>IF(Overall!$A378&lt;&gt;"",IF(AND(MONTH($N376) &lt;= 9, MONTH($O376) &gt;= 9), IF($R376 &lt;&gt; "", $H376/$R376, ""), ""),"")</f>
        <v/>
      </c>
      <c r="AB376" s="10">
        <f>IF(Overall!$A378&lt;&gt;"",IF(AND(MONTH($N376) &lt;= 10, MONTH($O376) &gt;= 10), IF($R376 &lt;&gt; "", $H376/$R376, ""), ""),"")</f>
        <v>200000</v>
      </c>
      <c r="AC376" s="10">
        <f>IF(Overall!$A378&lt;&gt;"",IF(AND(MONTH($N376) &lt;= 11, MONTH($O376) &gt;= 11), IF($R376 &lt;&gt; "", $H376/$R376, ""), ""),"")</f>
        <v>200000</v>
      </c>
      <c r="AD376" s="10">
        <f>IF(Overall!$A378&lt;&gt;"",IF(AND(MONTH($N376) &lt;= 12, MONTH($O376) &gt;= 12), IF($R376 &lt;&gt; "", $H376/$R376, ""), ""),"")</f>
        <v>200000</v>
      </c>
      <c r="AF376" s="10" t="str">
        <f ca="1">IFERROR(IF(AND(NOW()&lt;= EOMONTH(DATE(YEAR($O376),1, 1), 0), Overall!$A378&lt;&gt;"", MONTH($N376) &lt;= 1, MONTH($O376) &gt;= 1), IF($R376 &lt;&gt; "", $H376/$R376, ""), ""), "")</f>
        <v/>
      </c>
      <c r="AG376" s="10" t="str">
        <f ca="1">IFERROR(IF(AND(NOW()&lt;= EOMONTH(DATE(YEAR($O376),2, 1), 0), Overall!$A378&lt;&gt;"", MONTH($N376) &lt;= 2, MONTH($O376) &gt;= 2), IF($R376 &lt;&gt; "", $H376/$R376, ""), ""), "")</f>
        <v/>
      </c>
      <c r="AH376" s="10" t="str">
        <f ca="1">IFERROR(IF(AND(NOW()&lt;= EOMONTH(DATE(YEAR($O376),3, 1), 0), Overall!$A378&lt;&gt;"", MONTH($N376) &lt;= 3, MONTH($O376) &gt;= 3), IF($R376 &lt;&gt; "", $H376/$R376, ""), ""), "")</f>
        <v/>
      </c>
      <c r="AI376" s="10" t="str">
        <f ca="1">IFERROR(IF(AND(NOW()&lt;= EOMONTH(DATE(YEAR($O376),4, 1), 0), Overall!$A378&lt;&gt;"", MONTH($N376) &lt;= 4, MONTH($O376) &gt;= 4), IF($R376 &lt;&gt; "", $H376/$R376, ""), ""), "")</f>
        <v/>
      </c>
      <c r="AJ376" s="10" t="str">
        <f ca="1">IFERROR(IF(AND(NOW()&lt;= EOMONTH(DATE(YEAR($O376),5, 1), 0), Overall!$A378&lt;&gt;"", MONTH($N376) &lt;= 5, MONTH($O376) &gt;= 5), IF($R376 &lt;&gt; "", $H376/$R376, ""), ""), "")</f>
        <v/>
      </c>
      <c r="AK376" s="10" t="str">
        <f ca="1">IFERROR(IF(AND(NOW()&lt;= EOMONTH(DATE(YEAR($O376),6, 1), 0), Overall!$A378&lt;&gt;"", MONTH($N376) &lt;= 6, MONTH($O376) &gt;= 6), IF($R376 &lt;&gt; "", $H376/$R376, ""), ""), "")</f>
        <v/>
      </c>
      <c r="AL376" s="10" t="str">
        <f ca="1">IFERROR(IF(AND(NOW()&lt;= EOMONTH(DATE(YEAR($O376),7, 1), 0), Overall!$A378&lt;&gt;"", MONTH($N376) &lt;= 7, MONTH($O376) &gt;= 7), IF($R376 &lt;&gt; "", $H376/$R376, ""), ""), "")</f>
        <v/>
      </c>
      <c r="AM376" s="10" t="str">
        <f ca="1">IFERROR(IF(AND(NOW()&lt;= EOMONTH(DATE(YEAR($O376),8, 1), 0), Overall!$A378&lt;&gt;"", MONTH($N376) &lt;= 8, MONTH($O376) &gt;= 8), IF($R376 &lt;&gt; "", $H376/$R376, ""), ""), "")</f>
        <v/>
      </c>
      <c r="AN376" s="10" t="str">
        <f ca="1">IFERROR(IF(AND(NOW()&lt;= EOMONTH(DATE(YEAR($O376),9, 1), 0), Overall!$A378&lt;&gt;"", MONTH($N376) &lt;= 9, MONTH($O376) &gt;= 9), IF($R376 &lt;&gt; "", $H376/$R376, ""), ""), "")</f>
        <v/>
      </c>
      <c r="AO376" s="10" t="str">
        <f ca="1">IFERROR(IF(AND(NOW()&lt;= EOMONTH(DATE(YEAR($O376),10, 1), 0), Overall!$A378&lt;&gt;"", MONTH($N376) &lt;= 10, MONTH($O376) &gt;= 10), IF($R376 &lt;&gt; "", $H376/$R376, ""), ""), "")</f>
        <v/>
      </c>
      <c r="AP376" s="10" t="str">
        <f ca="1">IFERROR(IF(AND(NOW()&lt;= EOMONTH(DATE(YEAR($O376),11, 1), 0), Overall!$A378&lt;&gt;"", MONTH($N376) &lt;=11, MONTH($O376) &gt;= 11), IF($R376 &lt;&gt; "", $H376/$R376, ""), ""), "")</f>
        <v/>
      </c>
      <c r="AQ376" s="10" t="str">
        <f ca="1">IFERROR(IF(AND(NOW()&lt;= EOMONTH(DATE(YEAR($O376),12, 1), 0), Overall!$A378&lt;&gt;"", MONTH($N376) &lt;= 12, MONTH($O376) &gt;= 12), IF($R376 &lt;&gt; "", $H376/$R376, ""), ""), "")</f>
        <v/>
      </c>
      <c r="AR376" s="16">
        <f t="shared" ca="1" si="11"/>
        <v>0</v>
      </c>
    </row>
    <row r="377" spans="1:44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6">
        <f>IF(Overall!F379&lt;&gt;"",VALUE(Overall!F379),"")</f>
        <v>750000</v>
      </c>
      <c r="I377" s="6">
        <f>IF(Overall!G379&lt;&gt;"",VALUE(Overall!G379),"")</f>
        <v>63</v>
      </c>
      <c r="J377" s="6">
        <f>IF(Overall!H379&lt;&gt;"",VALUE(Overall!H379),"")</f>
        <v>40</v>
      </c>
      <c r="K377" s="6">
        <f>IF(Overall!I379&lt;&gt;"",VALUE(Overall!I379),"")</f>
        <v>4.8499999999999996</v>
      </c>
      <c r="L377" s="6">
        <f>IF(Overall!J379&lt;&gt;"",VALUE(Overall!J379),"")</f>
        <v>0.62</v>
      </c>
      <c r="M377" s="6">
        <f>IF(Overall!K379&lt;&gt;"",VALUE(Overall!K379),"")</f>
        <v>4.2300000000000004</v>
      </c>
      <c r="N377" s="7">
        <f>IF(Overall!L379&lt;&gt;"",DATEVALUE(MID(Overall!L379, FIND(",", Overall!L379) + 2, FIND(" ", Overall!L379) - FIND(",", Overall!L379) - 1) &amp; " " &amp; MID(Overall!L379, FIND(" ", Overall!L379) + 1, FIND(",", Overall!L379, FIND(" ", Overall!L379)) - FIND(" ", Overall!L379) - 1) &amp; ", " &amp; MID(Overall!L379, FIND(",", Overall!L379, FIND(",",Overall!L379) + 1) + 2, LEN(Overall!L379))),"")</f>
        <v>44835</v>
      </c>
      <c r="O377" s="7">
        <f>IF(Overall!M379&lt;&gt;"",DATEVALUE(MID(Overall!M379, FIND(",", Overall!M379) + 2, FIND(" ", Overall!M379) - FIND(",", Overall!M379) - 1) &amp; " " &amp; MID(Overall!M379, FIND(" ", Overall!M379) + 1, FIND(",", Overall!M379, FIND(" ", Overall!M379)) - FIND(" ", Overall!M379) - 1) &amp; ", " &amp; MID(Overall!M379, FIND(",", Overall!M379, FIND(",",Overall!M379) + 1) + 2, LEN(Overall!M379))),"")</f>
        <v>44926</v>
      </c>
      <c r="P377" s="7">
        <f>IF(Overall!N379&lt;&gt;"",DATEVALUE(MID(Overall!N379, FIND(",", Overall!N379) + 2, FIND(" ", Overall!N379) - FIND(",", Overall!N379) - 1) &amp; " " &amp; MID(Overall!N379, FIND(" ", Overall!N379) + 1, FIND(",", Overall!N379, FIND(" ", Overall!N379)) - FIND(" ", Overall!N379) - 1) &amp; ", " &amp; MID(Overall!N379, FIND(",", Overall!N379, FIND(",",Overall!N379) + 1) + 2, LEN(Overall!N379))),"")</f>
        <v>44615</v>
      </c>
      <c r="Q377" s="7">
        <f>IF(Overall!O379&lt;&gt;"",DATEVALUE(MID(Overall!O379, FIND(",", Overall!O379) + 2, FIND(" ", Overall!O379) - FIND(",", Overall!O379) - 1) &amp; " " &amp; MID(Overall!O379, FIND(" ", Overall!O379) + 1, FIND(",", Overall!O379, FIND(" ", Overall!O379)) - FIND(" ", Overall!O379) - 1) &amp; ", " &amp; MID(Overall!O379, FIND(",", Overall!O379, FIND(",",Overall!O379) + 1) + 2, LEN(Overall!O379))),"")</f>
        <v>44587</v>
      </c>
      <c r="R377" s="5">
        <f t="shared" si="10"/>
        <v>3</v>
      </c>
      <c r="S377" s="10" t="str">
        <f>IF(Overall!$A379&lt;&gt;"",IF(AND(MONTH($N377) &lt;= 1, MONTH($O377) &gt;= 1), IF($R377 &lt;&gt; "", $H377/$R377, ""), ""),"")</f>
        <v/>
      </c>
      <c r="T377" s="10" t="str">
        <f>IF(Overall!$A379&lt;&gt;"",IF(AND(MONTH($N377) &lt;= 2, MONTH($O377) &gt;= 2), IF($R377 &lt;&gt; "", $H377/$R377, ""), ""),"")</f>
        <v/>
      </c>
      <c r="U377" s="10" t="str">
        <f>IF(Overall!$A379&lt;&gt;"",IF(AND(MONTH($N377) &lt;= 3, MONTH($O377) &gt;= 3), IF($R377 &lt;&gt; "", $H377/$R377, ""), ""),"")</f>
        <v/>
      </c>
      <c r="V377" s="10" t="str">
        <f>IF(Overall!$A379&lt;&gt;"",IF(AND(MONTH($N377) &lt;= 4, MONTH($O377) &gt;= 4), IF($R377 &lt;&gt; "", $H377/$R377, ""), ""),"")</f>
        <v/>
      </c>
      <c r="W377" s="10" t="str">
        <f>IF(Overall!$A379&lt;&gt;"",IF(AND(MONTH($N377) &lt;= 5, MONTH($O377) &gt;= 5), IF($R377 &lt;&gt; "", $H377/$R377, ""), ""),"")</f>
        <v/>
      </c>
      <c r="X377" s="10" t="str">
        <f>IF(Overall!$A379&lt;&gt;"",IF(AND(MONTH($N377) &lt;= 6, MONTH($O377) &gt;= 6), IF($R377 &lt;&gt; "", $H377/$R377, ""), ""),"")</f>
        <v/>
      </c>
      <c r="Y377" s="10" t="str">
        <f>IF(Overall!$A379&lt;&gt;"",IF(AND(MONTH($N377) &lt;= 7, MONTH($O377) &gt;= 7 ), IF($R377 &lt;&gt; "", $H377/$R377, ""), ""),"")</f>
        <v/>
      </c>
      <c r="Z377" s="10" t="str">
        <f>IF(Overall!$A379&lt;&gt;"",IF(AND(MONTH($N377) &lt;= 8, MONTH($O377) &gt;= 8), IF($R377 &lt;&gt; "", $H377/$R377, ""), ""),"")</f>
        <v/>
      </c>
      <c r="AA377" s="10" t="str">
        <f>IF(Overall!$A379&lt;&gt;"",IF(AND(MONTH($N377) &lt;= 9, MONTH($O377) &gt;= 9), IF($R377 &lt;&gt; "", $H377/$R377, ""), ""),"")</f>
        <v/>
      </c>
      <c r="AB377" s="10">
        <f>IF(Overall!$A379&lt;&gt;"",IF(AND(MONTH($N377) &lt;= 10, MONTH($O377) &gt;= 10), IF($R377 &lt;&gt; "", $H377/$R377, ""), ""),"")</f>
        <v>250000</v>
      </c>
      <c r="AC377" s="10">
        <f>IF(Overall!$A379&lt;&gt;"",IF(AND(MONTH($N377) &lt;= 11, MONTH($O377) &gt;= 11), IF($R377 &lt;&gt; "", $H377/$R377, ""), ""),"")</f>
        <v>250000</v>
      </c>
      <c r="AD377" s="10">
        <f>IF(Overall!$A379&lt;&gt;"",IF(AND(MONTH($N377) &lt;= 12, MONTH($O377) &gt;= 12), IF($R377 &lt;&gt; "", $H377/$R377, ""), ""),"")</f>
        <v>250000</v>
      </c>
      <c r="AF377" s="10" t="str">
        <f ca="1">IFERROR(IF(AND(NOW()&lt;= EOMONTH(DATE(YEAR($O377),1, 1), 0), Overall!$A379&lt;&gt;"", MONTH($N377) &lt;= 1, MONTH($O377) &gt;= 1), IF($R377 &lt;&gt; "", $H377/$R377, ""), ""), "")</f>
        <v/>
      </c>
      <c r="AG377" s="10" t="str">
        <f ca="1">IFERROR(IF(AND(NOW()&lt;= EOMONTH(DATE(YEAR($O377),2, 1), 0), Overall!$A379&lt;&gt;"", MONTH($N377) &lt;= 2, MONTH($O377) &gt;= 2), IF($R377 &lt;&gt; "", $H377/$R377, ""), ""), "")</f>
        <v/>
      </c>
      <c r="AH377" s="10" t="str">
        <f ca="1">IFERROR(IF(AND(NOW()&lt;= EOMONTH(DATE(YEAR($O377),3, 1), 0), Overall!$A379&lt;&gt;"", MONTH($N377) &lt;= 3, MONTH($O377) &gt;= 3), IF($R377 &lt;&gt; "", $H377/$R377, ""), ""), "")</f>
        <v/>
      </c>
      <c r="AI377" s="10" t="str">
        <f ca="1">IFERROR(IF(AND(NOW()&lt;= EOMONTH(DATE(YEAR($O377),4, 1), 0), Overall!$A379&lt;&gt;"", MONTH($N377) &lt;= 4, MONTH($O377) &gt;= 4), IF($R377 &lt;&gt; "", $H377/$R377, ""), ""), "")</f>
        <v/>
      </c>
      <c r="AJ377" s="10" t="str">
        <f ca="1">IFERROR(IF(AND(NOW()&lt;= EOMONTH(DATE(YEAR($O377),5, 1), 0), Overall!$A379&lt;&gt;"", MONTH($N377) &lt;= 5, MONTH($O377) &gt;= 5), IF($R377 &lt;&gt; "", $H377/$R377, ""), ""), "")</f>
        <v/>
      </c>
      <c r="AK377" s="10" t="str">
        <f ca="1">IFERROR(IF(AND(NOW()&lt;= EOMONTH(DATE(YEAR($O377),6, 1), 0), Overall!$A379&lt;&gt;"", MONTH($N377) &lt;= 6, MONTH($O377) &gt;= 6), IF($R377 &lt;&gt; "", $H377/$R377, ""), ""), "")</f>
        <v/>
      </c>
      <c r="AL377" s="10" t="str">
        <f ca="1">IFERROR(IF(AND(NOW()&lt;= EOMONTH(DATE(YEAR($O377),7, 1), 0), Overall!$A379&lt;&gt;"", MONTH($N377) &lt;= 7, MONTH($O377) &gt;= 7), IF($R377 &lt;&gt; "", $H377/$R377, ""), ""), "")</f>
        <v/>
      </c>
      <c r="AM377" s="10" t="str">
        <f ca="1">IFERROR(IF(AND(NOW()&lt;= EOMONTH(DATE(YEAR($O377),8, 1), 0), Overall!$A379&lt;&gt;"", MONTH($N377) &lt;= 8, MONTH($O377) &gt;= 8), IF($R377 &lt;&gt; "", $H377/$R377, ""), ""), "")</f>
        <v/>
      </c>
      <c r="AN377" s="10" t="str">
        <f ca="1">IFERROR(IF(AND(NOW()&lt;= EOMONTH(DATE(YEAR($O377),9, 1), 0), Overall!$A379&lt;&gt;"", MONTH($N377) &lt;= 9, MONTH($O377) &gt;= 9), IF($R377 &lt;&gt; "", $H377/$R377, ""), ""), "")</f>
        <v/>
      </c>
      <c r="AO377" s="10" t="str">
        <f ca="1">IFERROR(IF(AND(NOW()&lt;= EOMONTH(DATE(YEAR($O377),10, 1), 0), Overall!$A379&lt;&gt;"", MONTH($N377) &lt;= 10, MONTH($O377) &gt;= 10), IF($R377 &lt;&gt; "", $H377/$R377, ""), ""), "")</f>
        <v/>
      </c>
      <c r="AP377" s="10" t="str">
        <f ca="1">IFERROR(IF(AND(NOW()&lt;= EOMONTH(DATE(YEAR($O377),11, 1), 0), Overall!$A379&lt;&gt;"", MONTH($N377) &lt;=11, MONTH($O377) &gt;= 11), IF($R377 &lt;&gt; "", $H377/$R377, ""), ""), "")</f>
        <v/>
      </c>
      <c r="AQ377" s="10" t="str">
        <f ca="1">IFERROR(IF(AND(NOW()&lt;= EOMONTH(DATE(YEAR($O377),12, 1), 0), Overall!$A379&lt;&gt;"", MONTH($N377) &lt;= 12, MONTH($O377) &gt;= 12), IF($R377 &lt;&gt; "", $H377/$R377, ""), ""), "")</f>
        <v/>
      </c>
      <c r="AR377" s="16">
        <f t="shared" ca="1" si="11"/>
        <v>0</v>
      </c>
    </row>
    <row r="378" spans="1:44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6">
        <f>IF(Overall!F380&lt;&gt;"",VALUE(Overall!F380),"")</f>
        <v>750000</v>
      </c>
      <c r="I378" s="6">
        <f>IF(Overall!G380&lt;&gt;"",VALUE(Overall!G380),"")</f>
        <v>63</v>
      </c>
      <c r="J378" s="6">
        <f>IF(Overall!H380&lt;&gt;"",VALUE(Overall!H380),"")</f>
        <v>40</v>
      </c>
      <c r="K378" s="6">
        <f>IF(Overall!I380&lt;&gt;"",VALUE(Overall!I380),"")</f>
        <v>4.84</v>
      </c>
      <c r="L378" s="6">
        <f>IF(Overall!J380&lt;&gt;"",VALUE(Overall!J380),"")</f>
        <v>0.62</v>
      </c>
      <c r="M378" s="6">
        <f>IF(Overall!K380&lt;&gt;"",VALUE(Overall!K380),"")</f>
        <v>4.22</v>
      </c>
      <c r="N378" s="7">
        <f>IF(Overall!L380&lt;&gt;"",DATEVALUE(MID(Overall!L380, FIND(",", Overall!L380) + 2, FIND(" ", Overall!L380) - FIND(",", Overall!L380) - 1) &amp; " " &amp; MID(Overall!L380, FIND(" ", Overall!L380) + 1, FIND(",", Overall!L380, FIND(" ", Overall!L380)) - FIND(" ", Overall!L380) - 1) &amp; ", " &amp; MID(Overall!L380, FIND(",", Overall!L380, FIND(",",Overall!L380) + 1) + 2, LEN(Overall!L380))),"")</f>
        <v>44835</v>
      </c>
      <c r="O378" s="7">
        <f>IF(Overall!M380&lt;&gt;"",DATEVALUE(MID(Overall!M380, FIND(",", Overall!M380) + 2, FIND(" ", Overall!M380) - FIND(",", Overall!M380) - 1) &amp; " " &amp; MID(Overall!M380, FIND(" ", Overall!M380) + 1, FIND(",", Overall!M380, FIND(" ", Overall!M380)) - FIND(" ", Overall!M380) - 1) &amp; ", " &amp; MID(Overall!M380, FIND(",", Overall!M380, FIND(",",Overall!M380) + 1) + 2, LEN(Overall!M380))),"")</f>
        <v>44926</v>
      </c>
      <c r="P378" s="7">
        <f>IF(Overall!N380&lt;&gt;"",DATEVALUE(MID(Overall!N380, FIND(",", Overall!N380) + 2, FIND(" ", Overall!N380) - FIND(",", Overall!N380) - 1) &amp; " " &amp; MID(Overall!N380, FIND(" ", Overall!N380) + 1, FIND(",", Overall!N380, FIND(" ", Overall!N380)) - FIND(" ", Overall!N380) - 1) &amp; ", " &amp; MID(Overall!N380, FIND(",", Overall!N380, FIND(",",Overall!N380) + 1) + 2, LEN(Overall!N380))),"")</f>
        <v>44615</v>
      </c>
      <c r="Q378" s="7">
        <f>IF(Overall!O380&lt;&gt;"",DATEVALUE(MID(Overall!O380, FIND(",", Overall!O380) + 2, FIND(" ", Overall!O380) - FIND(",", Overall!O380) - 1) &amp; " " &amp; MID(Overall!O380, FIND(" ", Overall!O380) + 1, FIND(",", Overall!O380, FIND(" ", Overall!O380)) - FIND(" ", Overall!O380) - 1) &amp; ", " &amp; MID(Overall!O380, FIND(",", Overall!O380, FIND(",",Overall!O380) + 1) + 2, LEN(Overall!O380))),"")</f>
        <v>44587</v>
      </c>
      <c r="R378" s="5">
        <f t="shared" si="10"/>
        <v>3</v>
      </c>
      <c r="S378" s="10" t="str">
        <f>IF(Overall!$A380&lt;&gt;"",IF(AND(MONTH($N378) &lt;= 1, MONTH($O378) &gt;= 1), IF($R378 &lt;&gt; "", $H378/$R378, ""), ""),"")</f>
        <v/>
      </c>
      <c r="T378" s="10" t="str">
        <f>IF(Overall!$A380&lt;&gt;"",IF(AND(MONTH($N378) &lt;= 2, MONTH($O378) &gt;= 2), IF($R378 &lt;&gt; "", $H378/$R378, ""), ""),"")</f>
        <v/>
      </c>
      <c r="U378" s="10" t="str">
        <f>IF(Overall!$A380&lt;&gt;"",IF(AND(MONTH($N378) &lt;= 3, MONTH($O378) &gt;= 3), IF($R378 &lt;&gt; "", $H378/$R378, ""), ""),"")</f>
        <v/>
      </c>
      <c r="V378" s="10" t="str">
        <f>IF(Overall!$A380&lt;&gt;"",IF(AND(MONTH($N378) &lt;= 4, MONTH($O378) &gt;= 4), IF($R378 &lt;&gt; "", $H378/$R378, ""), ""),"")</f>
        <v/>
      </c>
      <c r="W378" s="10" t="str">
        <f>IF(Overall!$A380&lt;&gt;"",IF(AND(MONTH($N378) &lt;= 5, MONTH($O378) &gt;= 5), IF($R378 &lt;&gt; "", $H378/$R378, ""), ""),"")</f>
        <v/>
      </c>
      <c r="X378" s="10" t="str">
        <f>IF(Overall!$A380&lt;&gt;"",IF(AND(MONTH($N378) &lt;= 6, MONTH($O378) &gt;= 6), IF($R378 &lt;&gt; "", $H378/$R378, ""), ""),"")</f>
        <v/>
      </c>
      <c r="Y378" s="10" t="str">
        <f>IF(Overall!$A380&lt;&gt;"",IF(AND(MONTH($N378) &lt;= 7, MONTH($O378) &gt;= 7 ), IF($R378 &lt;&gt; "", $H378/$R378, ""), ""),"")</f>
        <v/>
      </c>
      <c r="Z378" s="10" t="str">
        <f>IF(Overall!$A380&lt;&gt;"",IF(AND(MONTH($N378) &lt;= 8, MONTH($O378) &gt;= 8), IF($R378 &lt;&gt; "", $H378/$R378, ""), ""),"")</f>
        <v/>
      </c>
      <c r="AA378" s="10" t="str">
        <f>IF(Overall!$A380&lt;&gt;"",IF(AND(MONTH($N378) &lt;= 9, MONTH($O378) &gt;= 9), IF($R378 &lt;&gt; "", $H378/$R378, ""), ""),"")</f>
        <v/>
      </c>
      <c r="AB378" s="10">
        <f>IF(Overall!$A380&lt;&gt;"",IF(AND(MONTH($N378) &lt;= 10, MONTH($O378) &gt;= 10), IF($R378 &lt;&gt; "", $H378/$R378, ""), ""),"")</f>
        <v>250000</v>
      </c>
      <c r="AC378" s="10">
        <f>IF(Overall!$A380&lt;&gt;"",IF(AND(MONTH($N378) &lt;= 11, MONTH($O378) &gt;= 11), IF($R378 &lt;&gt; "", $H378/$R378, ""), ""),"")</f>
        <v>250000</v>
      </c>
      <c r="AD378" s="10">
        <f>IF(Overall!$A380&lt;&gt;"",IF(AND(MONTH($N378) &lt;= 12, MONTH($O378) &gt;= 12), IF($R378 &lt;&gt; "", $H378/$R378, ""), ""),"")</f>
        <v>250000</v>
      </c>
      <c r="AF378" s="10" t="str">
        <f ca="1">IFERROR(IF(AND(NOW()&lt;= EOMONTH(DATE(YEAR($O378),1, 1), 0), Overall!$A380&lt;&gt;"", MONTH($N378) &lt;= 1, MONTH($O378) &gt;= 1), IF($R378 &lt;&gt; "", $H378/$R378, ""), ""), "")</f>
        <v/>
      </c>
      <c r="AG378" s="10" t="str">
        <f ca="1">IFERROR(IF(AND(NOW()&lt;= EOMONTH(DATE(YEAR($O378),2, 1), 0), Overall!$A380&lt;&gt;"", MONTH($N378) &lt;= 2, MONTH($O378) &gt;= 2), IF($R378 &lt;&gt; "", $H378/$R378, ""), ""), "")</f>
        <v/>
      </c>
      <c r="AH378" s="10" t="str">
        <f ca="1">IFERROR(IF(AND(NOW()&lt;= EOMONTH(DATE(YEAR($O378),3, 1), 0), Overall!$A380&lt;&gt;"", MONTH($N378) &lt;= 3, MONTH($O378) &gt;= 3), IF($R378 &lt;&gt; "", $H378/$R378, ""), ""), "")</f>
        <v/>
      </c>
      <c r="AI378" s="10" t="str">
        <f ca="1">IFERROR(IF(AND(NOW()&lt;= EOMONTH(DATE(YEAR($O378),4, 1), 0), Overall!$A380&lt;&gt;"", MONTH($N378) &lt;= 4, MONTH($O378) &gt;= 4), IF($R378 &lt;&gt; "", $H378/$R378, ""), ""), "")</f>
        <v/>
      </c>
      <c r="AJ378" s="10" t="str">
        <f ca="1">IFERROR(IF(AND(NOW()&lt;= EOMONTH(DATE(YEAR($O378),5, 1), 0), Overall!$A380&lt;&gt;"", MONTH($N378) &lt;= 5, MONTH($O378) &gt;= 5), IF($R378 &lt;&gt; "", $H378/$R378, ""), ""), "")</f>
        <v/>
      </c>
      <c r="AK378" s="10" t="str">
        <f ca="1">IFERROR(IF(AND(NOW()&lt;= EOMONTH(DATE(YEAR($O378),6, 1), 0), Overall!$A380&lt;&gt;"", MONTH($N378) &lt;= 6, MONTH($O378) &gt;= 6), IF($R378 &lt;&gt; "", $H378/$R378, ""), ""), "")</f>
        <v/>
      </c>
      <c r="AL378" s="10" t="str">
        <f ca="1">IFERROR(IF(AND(NOW()&lt;= EOMONTH(DATE(YEAR($O378),7, 1), 0), Overall!$A380&lt;&gt;"", MONTH($N378) &lt;= 7, MONTH($O378) &gt;= 7), IF($R378 &lt;&gt; "", $H378/$R378, ""), ""), "")</f>
        <v/>
      </c>
      <c r="AM378" s="10" t="str">
        <f ca="1">IFERROR(IF(AND(NOW()&lt;= EOMONTH(DATE(YEAR($O378),8, 1), 0), Overall!$A380&lt;&gt;"", MONTH($N378) &lt;= 8, MONTH($O378) &gt;= 8), IF($R378 &lt;&gt; "", $H378/$R378, ""), ""), "")</f>
        <v/>
      </c>
      <c r="AN378" s="10" t="str">
        <f ca="1">IFERROR(IF(AND(NOW()&lt;= EOMONTH(DATE(YEAR($O378),9, 1), 0), Overall!$A380&lt;&gt;"", MONTH($N378) &lt;= 9, MONTH($O378) &gt;= 9), IF($R378 &lt;&gt; "", $H378/$R378, ""), ""), "")</f>
        <v/>
      </c>
      <c r="AO378" s="10" t="str">
        <f ca="1">IFERROR(IF(AND(NOW()&lt;= EOMONTH(DATE(YEAR($O378),10, 1), 0), Overall!$A380&lt;&gt;"", MONTH($N378) &lt;= 10, MONTH($O378) &gt;= 10), IF($R378 &lt;&gt; "", $H378/$R378, ""), ""), "")</f>
        <v/>
      </c>
      <c r="AP378" s="10" t="str">
        <f ca="1">IFERROR(IF(AND(NOW()&lt;= EOMONTH(DATE(YEAR($O378),11, 1), 0), Overall!$A380&lt;&gt;"", MONTH($N378) &lt;=11, MONTH($O378) &gt;= 11), IF($R378 &lt;&gt; "", $H378/$R378, ""), ""), "")</f>
        <v/>
      </c>
      <c r="AQ378" s="10" t="str">
        <f ca="1">IFERROR(IF(AND(NOW()&lt;= EOMONTH(DATE(YEAR($O378),12, 1), 0), Overall!$A380&lt;&gt;"", MONTH($N378) &lt;= 12, MONTH($O378) &gt;= 12), IF($R378 &lt;&gt; "", $H378/$R378, ""), ""), "")</f>
        <v/>
      </c>
      <c r="AR378" s="16">
        <f t="shared" ca="1" si="11"/>
        <v>0</v>
      </c>
    </row>
    <row r="379" spans="1:44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6">
        <f>IF(Overall!F381&lt;&gt;"",VALUE(Overall!F381),"")</f>
        <v>600000</v>
      </c>
      <c r="I379" s="6">
        <f>IF(Overall!G381&lt;&gt;"",VALUE(Overall!G381),"")</f>
        <v>66</v>
      </c>
      <c r="J379" s="6">
        <f>IF(Overall!H381&lt;&gt;"",VALUE(Overall!H381),"")</f>
        <v>39</v>
      </c>
      <c r="K379" s="6">
        <f>IF(Overall!I381&lt;&gt;"",VALUE(Overall!I381),"")</f>
        <v>5.72</v>
      </c>
      <c r="L379" s="6">
        <f>IF(Overall!J381&lt;&gt;"",VALUE(Overall!J381),"")</f>
        <v>0.57999999999999996</v>
      </c>
      <c r="M379" s="6">
        <f>IF(Overall!K381&lt;&gt;"",VALUE(Overall!K381),"")</f>
        <v>5.14</v>
      </c>
      <c r="N379" s="7">
        <f>IF(Overall!L381&lt;&gt;"",DATEVALUE(MID(Overall!L381, FIND(",", Overall!L381) + 2, FIND(" ", Overall!L381) - FIND(",", Overall!L381) - 1) &amp; " " &amp; MID(Overall!L381, FIND(" ", Overall!L381) + 1, FIND(",", Overall!L381, FIND(" ", Overall!L381)) - FIND(" ", Overall!L381) - 1) &amp; ", " &amp; MID(Overall!L381, FIND(",", Overall!L381, FIND(",",Overall!L381) + 1) + 2, LEN(Overall!L381))),"")</f>
        <v>44835</v>
      </c>
      <c r="O379" s="7">
        <f>IF(Overall!M381&lt;&gt;"",DATEVALUE(MID(Overall!M381, FIND(",", Overall!M381) + 2, FIND(" ", Overall!M381) - FIND(",", Overall!M381) - 1) &amp; " " &amp; MID(Overall!M381, FIND(" ", Overall!M381) + 1, FIND(",", Overall!M381, FIND(" ", Overall!M381)) - FIND(" ", Overall!M381) - 1) &amp; ", " &amp; MID(Overall!M381, FIND(",", Overall!M381, FIND(",",Overall!M381) + 1) + 2, LEN(Overall!M381))),"")</f>
        <v>44926</v>
      </c>
      <c r="P379" s="7">
        <f>IF(Overall!N381&lt;&gt;"",DATEVALUE(MID(Overall!N381, FIND(",", Overall!N381) + 2, FIND(" ", Overall!N381) - FIND(",", Overall!N381) - 1) &amp; " " &amp; MID(Overall!N381, FIND(" ", Overall!N381) + 1, FIND(",", Overall!N381, FIND(" ", Overall!N381)) - FIND(" ", Overall!N381) - 1) &amp; ", " &amp; MID(Overall!N381, FIND(",", Overall!N381, FIND(",",Overall!N381) + 1) + 2, LEN(Overall!N381))),"")</f>
        <v>44615</v>
      </c>
      <c r="Q379" s="7">
        <f>IF(Overall!O381&lt;&gt;"",DATEVALUE(MID(Overall!O381, FIND(",", Overall!O381) + 2, FIND(" ", Overall!O381) - FIND(",", Overall!O381) - 1) &amp; " " &amp; MID(Overall!O381, FIND(" ", Overall!O381) + 1, FIND(",", Overall!O381, FIND(" ", Overall!O381)) - FIND(" ", Overall!O381) - 1) &amp; ", " &amp; MID(Overall!O381, FIND(",", Overall!O381, FIND(",",Overall!O381) + 1) + 2, LEN(Overall!O381))),"")</f>
        <v>44587</v>
      </c>
      <c r="R379" s="5">
        <f t="shared" si="10"/>
        <v>3</v>
      </c>
      <c r="S379" s="10" t="str">
        <f>IF(Overall!$A381&lt;&gt;"",IF(AND(MONTH($N379) &lt;= 1, MONTH($O379) &gt;= 1), IF($R379 &lt;&gt; "", $H379/$R379, ""), ""),"")</f>
        <v/>
      </c>
      <c r="T379" s="10" t="str">
        <f>IF(Overall!$A381&lt;&gt;"",IF(AND(MONTH($N379) &lt;= 2, MONTH($O379) &gt;= 2), IF($R379 &lt;&gt; "", $H379/$R379, ""), ""),"")</f>
        <v/>
      </c>
      <c r="U379" s="10" t="str">
        <f>IF(Overall!$A381&lt;&gt;"",IF(AND(MONTH($N379) &lt;= 3, MONTH($O379) &gt;= 3), IF($R379 &lt;&gt; "", $H379/$R379, ""), ""),"")</f>
        <v/>
      </c>
      <c r="V379" s="10" t="str">
        <f>IF(Overall!$A381&lt;&gt;"",IF(AND(MONTH($N379) &lt;= 4, MONTH($O379) &gt;= 4), IF($R379 &lt;&gt; "", $H379/$R379, ""), ""),"")</f>
        <v/>
      </c>
      <c r="W379" s="10" t="str">
        <f>IF(Overall!$A381&lt;&gt;"",IF(AND(MONTH($N379) &lt;= 5, MONTH($O379) &gt;= 5), IF($R379 &lt;&gt; "", $H379/$R379, ""), ""),"")</f>
        <v/>
      </c>
      <c r="X379" s="10" t="str">
        <f>IF(Overall!$A381&lt;&gt;"",IF(AND(MONTH($N379) &lt;= 6, MONTH($O379) &gt;= 6), IF($R379 &lt;&gt; "", $H379/$R379, ""), ""),"")</f>
        <v/>
      </c>
      <c r="Y379" s="10" t="str">
        <f>IF(Overall!$A381&lt;&gt;"",IF(AND(MONTH($N379) &lt;= 7, MONTH($O379) &gt;= 7 ), IF($R379 &lt;&gt; "", $H379/$R379, ""), ""),"")</f>
        <v/>
      </c>
      <c r="Z379" s="10" t="str">
        <f>IF(Overall!$A381&lt;&gt;"",IF(AND(MONTH($N379) &lt;= 8, MONTH($O379) &gt;= 8), IF($R379 &lt;&gt; "", $H379/$R379, ""), ""),"")</f>
        <v/>
      </c>
      <c r="AA379" s="10" t="str">
        <f>IF(Overall!$A381&lt;&gt;"",IF(AND(MONTH($N379) &lt;= 9, MONTH($O379) &gt;= 9), IF($R379 &lt;&gt; "", $H379/$R379, ""), ""),"")</f>
        <v/>
      </c>
      <c r="AB379" s="10">
        <f>IF(Overall!$A381&lt;&gt;"",IF(AND(MONTH($N379) &lt;= 10, MONTH($O379) &gt;= 10), IF($R379 &lt;&gt; "", $H379/$R379, ""), ""),"")</f>
        <v>200000</v>
      </c>
      <c r="AC379" s="10">
        <f>IF(Overall!$A381&lt;&gt;"",IF(AND(MONTH($N379) &lt;= 11, MONTH($O379) &gt;= 11), IF($R379 &lt;&gt; "", $H379/$R379, ""), ""),"")</f>
        <v>200000</v>
      </c>
      <c r="AD379" s="10">
        <f>IF(Overall!$A381&lt;&gt;"",IF(AND(MONTH($N379) &lt;= 12, MONTH($O379) &gt;= 12), IF($R379 &lt;&gt; "", $H379/$R379, ""), ""),"")</f>
        <v>200000</v>
      </c>
      <c r="AF379" s="10" t="str">
        <f ca="1">IFERROR(IF(AND(NOW()&lt;= EOMONTH(DATE(YEAR($O379),1, 1), 0), Overall!$A381&lt;&gt;"", MONTH($N379) &lt;= 1, MONTH($O379) &gt;= 1), IF($R379 &lt;&gt; "", $H379/$R379, ""), ""), "")</f>
        <v/>
      </c>
      <c r="AG379" s="10" t="str">
        <f ca="1">IFERROR(IF(AND(NOW()&lt;= EOMONTH(DATE(YEAR($O379),2, 1), 0), Overall!$A381&lt;&gt;"", MONTH($N379) &lt;= 2, MONTH($O379) &gt;= 2), IF($R379 &lt;&gt; "", $H379/$R379, ""), ""), "")</f>
        <v/>
      </c>
      <c r="AH379" s="10" t="str">
        <f ca="1">IFERROR(IF(AND(NOW()&lt;= EOMONTH(DATE(YEAR($O379),3, 1), 0), Overall!$A381&lt;&gt;"", MONTH($N379) &lt;= 3, MONTH($O379) &gt;= 3), IF($R379 &lt;&gt; "", $H379/$R379, ""), ""), "")</f>
        <v/>
      </c>
      <c r="AI379" s="10" t="str">
        <f ca="1">IFERROR(IF(AND(NOW()&lt;= EOMONTH(DATE(YEAR($O379),4, 1), 0), Overall!$A381&lt;&gt;"", MONTH($N379) &lt;= 4, MONTH($O379) &gt;= 4), IF($R379 &lt;&gt; "", $H379/$R379, ""), ""), "")</f>
        <v/>
      </c>
      <c r="AJ379" s="10" t="str">
        <f ca="1">IFERROR(IF(AND(NOW()&lt;= EOMONTH(DATE(YEAR($O379),5, 1), 0), Overall!$A381&lt;&gt;"", MONTH($N379) &lt;= 5, MONTH($O379) &gt;= 5), IF($R379 &lt;&gt; "", $H379/$R379, ""), ""), "")</f>
        <v/>
      </c>
      <c r="AK379" s="10" t="str">
        <f ca="1">IFERROR(IF(AND(NOW()&lt;= EOMONTH(DATE(YEAR($O379),6, 1), 0), Overall!$A381&lt;&gt;"", MONTH($N379) &lt;= 6, MONTH($O379) &gt;= 6), IF($R379 &lt;&gt; "", $H379/$R379, ""), ""), "")</f>
        <v/>
      </c>
      <c r="AL379" s="10" t="str">
        <f ca="1">IFERROR(IF(AND(NOW()&lt;= EOMONTH(DATE(YEAR($O379),7, 1), 0), Overall!$A381&lt;&gt;"", MONTH($N379) &lt;= 7, MONTH($O379) &gt;= 7), IF($R379 &lt;&gt; "", $H379/$R379, ""), ""), "")</f>
        <v/>
      </c>
      <c r="AM379" s="10" t="str">
        <f ca="1">IFERROR(IF(AND(NOW()&lt;= EOMONTH(DATE(YEAR($O379),8, 1), 0), Overall!$A381&lt;&gt;"", MONTH($N379) &lt;= 8, MONTH($O379) &gt;= 8), IF($R379 &lt;&gt; "", $H379/$R379, ""), ""), "")</f>
        <v/>
      </c>
      <c r="AN379" s="10" t="str">
        <f ca="1">IFERROR(IF(AND(NOW()&lt;= EOMONTH(DATE(YEAR($O379),9, 1), 0), Overall!$A381&lt;&gt;"", MONTH($N379) &lt;= 9, MONTH($O379) &gt;= 9), IF($R379 &lt;&gt; "", $H379/$R379, ""), ""), "")</f>
        <v/>
      </c>
      <c r="AO379" s="10" t="str">
        <f ca="1">IFERROR(IF(AND(NOW()&lt;= EOMONTH(DATE(YEAR($O379),10, 1), 0), Overall!$A381&lt;&gt;"", MONTH($N379) &lt;= 10, MONTH($O379) &gt;= 10), IF($R379 &lt;&gt; "", $H379/$R379, ""), ""), "")</f>
        <v/>
      </c>
      <c r="AP379" s="10" t="str">
        <f ca="1">IFERROR(IF(AND(NOW()&lt;= EOMONTH(DATE(YEAR($O379),11, 1), 0), Overall!$A381&lt;&gt;"", MONTH($N379) &lt;=11, MONTH($O379) &gt;= 11), IF($R379 &lt;&gt; "", $H379/$R379, ""), ""), "")</f>
        <v/>
      </c>
      <c r="AQ379" s="10" t="str">
        <f ca="1">IFERROR(IF(AND(NOW()&lt;= EOMONTH(DATE(YEAR($O379),12, 1), 0), Overall!$A381&lt;&gt;"", MONTH($N379) &lt;= 12, MONTH($O379) &gt;= 12), IF($R379 &lt;&gt; "", $H379/$R379, ""), ""), "")</f>
        <v/>
      </c>
      <c r="AR379" s="16">
        <f t="shared" ca="1" si="11"/>
        <v>0</v>
      </c>
    </row>
    <row r="380" spans="1:44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6">
        <f>IF(Overall!F382&lt;&gt;"",VALUE(Overall!F382),"")</f>
        <v>900000</v>
      </c>
      <c r="I380" s="6">
        <f>IF(Overall!G382&lt;&gt;"",VALUE(Overall!G382),"")</f>
        <v>63</v>
      </c>
      <c r="J380" s="6">
        <f>IF(Overall!H382&lt;&gt;"",VALUE(Overall!H382),"")</f>
        <v>40</v>
      </c>
      <c r="K380" s="6">
        <f>IF(Overall!I382&lt;&gt;"",VALUE(Overall!I382),"")</f>
        <v>5.0999999999999996</v>
      </c>
      <c r="L380" s="6">
        <f>IF(Overall!J382&lt;&gt;"",VALUE(Overall!J382),"")</f>
        <v>0.87</v>
      </c>
      <c r="M380" s="6">
        <f>IF(Overall!K382&lt;&gt;"",VALUE(Overall!K382),"")</f>
        <v>4.2300000000000004</v>
      </c>
      <c r="N380" s="7">
        <f>IF(Overall!L382&lt;&gt;"",DATEVALUE(MID(Overall!L382, FIND(",", Overall!L382) + 2, FIND(" ", Overall!L382) - FIND(",", Overall!L382) - 1) &amp; " " &amp; MID(Overall!L382, FIND(" ", Overall!L382) + 1, FIND(",", Overall!L382, FIND(" ", Overall!L382)) - FIND(" ", Overall!L382) - 1) &amp; ", " &amp; MID(Overall!L382, FIND(",", Overall!L382, FIND(",",Overall!L382) + 1) + 2, LEN(Overall!L382))),"")</f>
        <v>44835</v>
      </c>
      <c r="O380" s="7">
        <f>IF(Overall!M382&lt;&gt;"",DATEVALUE(MID(Overall!M382, FIND(",", Overall!M382) + 2, FIND(" ", Overall!M382) - FIND(",", Overall!M382) - 1) &amp; " " &amp; MID(Overall!M382, FIND(" ", Overall!M382) + 1, FIND(",", Overall!M382, FIND(" ", Overall!M382)) - FIND(" ", Overall!M382) - 1) &amp; ", " &amp; MID(Overall!M382, FIND(",", Overall!M382, FIND(",",Overall!M382) + 1) + 2, LEN(Overall!M382))),"")</f>
        <v>44926</v>
      </c>
      <c r="P380" s="7">
        <f>IF(Overall!N382&lt;&gt;"",DATEVALUE(MID(Overall!N382, FIND(",", Overall!N382) + 2, FIND(" ", Overall!N382) - FIND(",", Overall!N382) - 1) &amp; " " &amp; MID(Overall!N382, FIND(" ", Overall!N382) + 1, FIND(",", Overall!N382, FIND(" ", Overall!N382)) - FIND(" ", Overall!N382) - 1) &amp; ", " &amp; MID(Overall!N382, FIND(",", Overall!N382, FIND(",",Overall!N382) + 1) + 2, LEN(Overall!N382))),"")</f>
        <v>44616</v>
      </c>
      <c r="Q380" s="7">
        <f>IF(Overall!O382&lt;&gt;"",DATEVALUE(MID(Overall!O382, FIND(",", Overall!O382) + 2, FIND(" ", Overall!O382) - FIND(",", Overall!O382) - 1) &amp; " " &amp; MID(Overall!O382, FIND(" ", Overall!O382) + 1, FIND(",", Overall!O382, FIND(" ", Overall!O382)) - FIND(" ", Overall!O382) - 1) &amp; ", " &amp; MID(Overall!O382, FIND(",", Overall!O382, FIND(",",Overall!O382) + 1) + 2, LEN(Overall!O382))),"")</f>
        <v>44588</v>
      </c>
      <c r="R380" s="5">
        <f t="shared" si="10"/>
        <v>3</v>
      </c>
      <c r="S380" s="10" t="str">
        <f>IF(Overall!$A382&lt;&gt;"",IF(AND(MONTH($N380) &lt;= 1, MONTH($O380) &gt;= 1), IF($R380 &lt;&gt; "", $H380/$R380, ""), ""),"")</f>
        <v/>
      </c>
      <c r="T380" s="10" t="str">
        <f>IF(Overall!$A382&lt;&gt;"",IF(AND(MONTH($N380) &lt;= 2, MONTH($O380) &gt;= 2), IF($R380 &lt;&gt; "", $H380/$R380, ""), ""),"")</f>
        <v/>
      </c>
      <c r="U380" s="10" t="str">
        <f>IF(Overall!$A382&lt;&gt;"",IF(AND(MONTH($N380) &lt;= 3, MONTH($O380) &gt;= 3), IF($R380 &lt;&gt; "", $H380/$R380, ""), ""),"")</f>
        <v/>
      </c>
      <c r="V380" s="10" t="str">
        <f>IF(Overall!$A382&lt;&gt;"",IF(AND(MONTH($N380) &lt;= 4, MONTH($O380) &gt;= 4), IF($R380 &lt;&gt; "", $H380/$R380, ""), ""),"")</f>
        <v/>
      </c>
      <c r="W380" s="10" t="str">
        <f>IF(Overall!$A382&lt;&gt;"",IF(AND(MONTH($N380) &lt;= 5, MONTH($O380) &gt;= 5), IF($R380 &lt;&gt; "", $H380/$R380, ""), ""),"")</f>
        <v/>
      </c>
      <c r="X380" s="10" t="str">
        <f>IF(Overall!$A382&lt;&gt;"",IF(AND(MONTH($N380) &lt;= 6, MONTH($O380) &gt;= 6), IF($R380 &lt;&gt; "", $H380/$R380, ""), ""),"")</f>
        <v/>
      </c>
      <c r="Y380" s="10" t="str">
        <f>IF(Overall!$A382&lt;&gt;"",IF(AND(MONTH($N380) &lt;= 7, MONTH($O380) &gt;= 7 ), IF($R380 &lt;&gt; "", $H380/$R380, ""), ""),"")</f>
        <v/>
      </c>
      <c r="Z380" s="10" t="str">
        <f>IF(Overall!$A382&lt;&gt;"",IF(AND(MONTH($N380) &lt;= 8, MONTH($O380) &gt;= 8), IF($R380 &lt;&gt; "", $H380/$R380, ""), ""),"")</f>
        <v/>
      </c>
      <c r="AA380" s="10" t="str">
        <f>IF(Overall!$A382&lt;&gt;"",IF(AND(MONTH($N380) &lt;= 9, MONTH($O380) &gt;= 9), IF($R380 &lt;&gt; "", $H380/$R380, ""), ""),"")</f>
        <v/>
      </c>
      <c r="AB380" s="10">
        <f>IF(Overall!$A382&lt;&gt;"",IF(AND(MONTH($N380) &lt;= 10, MONTH($O380) &gt;= 10), IF($R380 &lt;&gt; "", $H380/$R380, ""), ""),"")</f>
        <v>300000</v>
      </c>
      <c r="AC380" s="10">
        <f>IF(Overall!$A382&lt;&gt;"",IF(AND(MONTH($N380) &lt;= 11, MONTH($O380) &gt;= 11), IF($R380 &lt;&gt; "", $H380/$R380, ""), ""),"")</f>
        <v>300000</v>
      </c>
      <c r="AD380" s="10">
        <f>IF(Overall!$A382&lt;&gt;"",IF(AND(MONTH($N380) &lt;= 12, MONTH($O380) &gt;= 12), IF($R380 &lt;&gt; "", $H380/$R380, ""), ""),"")</f>
        <v>300000</v>
      </c>
      <c r="AF380" s="10" t="str">
        <f ca="1">IFERROR(IF(AND(NOW()&lt;= EOMONTH(DATE(YEAR($O380),1, 1), 0), Overall!$A382&lt;&gt;"", MONTH($N380) &lt;= 1, MONTH($O380) &gt;= 1), IF($R380 &lt;&gt; "", $H380/$R380, ""), ""), "")</f>
        <v/>
      </c>
      <c r="AG380" s="10" t="str">
        <f ca="1">IFERROR(IF(AND(NOW()&lt;= EOMONTH(DATE(YEAR($O380),2, 1), 0), Overall!$A382&lt;&gt;"", MONTH($N380) &lt;= 2, MONTH($O380) &gt;= 2), IF($R380 &lt;&gt; "", $H380/$R380, ""), ""), "")</f>
        <v/>
      </c>
      <c r="AH380" s="10" t="str">
        <f ca="1">IFERROR(IF(AND(NOW()&lt;= EOMONTH(DATE(YEAR($O380),3, 1), 0), Overall!$A382&lt;&gt;"", MONTH($N380) &lt;= 3, MONTH($O380) &gt;= 3), IF($R380 &lt;&gt; "", $H380/$R380, ""), ""), "")</f>
        <v/>
      </c>
      <c r="AI380" s="10" t="str">
        <f ca="1">IFERROR(IF(AND(NOW()&lt;= EOMONTH(DATE(YEAR($O380),4, 1), 0), Overall!$A382&lt;&gt;"", MONTH($N380) &lt;= 4, MONTH($O380) &gt;= 4), IF($R380 &lt;&gt; "", $H380/$R380, ""), ""), "")</f>
        <v/>
      </c>
      <c r="AJ380" s="10" t="str">
        <f ca="1">IFERROR(IF(AND(NOW()&lt;= EOMONTH(DATE(YEAR($O380),5, 1), 0), Overall!$A382&lt;&gt;"", MONTH($N380) &lt;= 5, MONTH($O380) &gt;= 5), IF($R380 &lt;&gt; "", $H380/$R380, ""), ""), "")</f>
        <v/>
      </c>
      <c r="AK380" s="10" t="str">
        <f ca="1">IFERROR(IF(AND(NOW()&lt;= EOMONTH(DATE(YEAR($O380),6, 1), 0), Overall!$A382&lt;&gt;"", MONTH($N380) &lt;= 6, MONTH($O380) &gt;= 6), IF($R380 &lt;&gt; "", $H380/$R380, ""), ""), "")</f>
        <v/>
      </c>
      <c r="AL380" s="10" t="str">
        <f ca="1">IFERROR(IF(AND(NOW()&lt;= EOMONTH(DATE(YEAR($O380),7, 1), 0), Overall!$A382&lt;&gt;"", MONTH($N380) &lt;= 7, MONTH($O380) &gt;= 7), IF($R380 &lt;&gt; "", $H380/$R380, ""), ""), "")</f>
        <v/>
      </c>
      <c r="AM380" s="10" t="str">
        <f ca="1">IFERROR(IF(AND(NOW()&lt;= EOMONTH(DATE(YEAR($O380),8, 1), 0), Overall!$A382&lt;&gt;"", MONTH($N380) &lt;= 8, MONTH($O380) &gt;= 8), IF($R380 &lt;&gt; "", $H380/$R380, ""), ""), "")</f>
        <v/>
      </c>
      <c r="AN380" s="10" t="str">
        <f ca="1">IFERROR(IF(AND(NOW()&lt;= EOMONTH(DATE(YEAR($O380),9, 1), 0), Overall!$A382&lt;&gt;"", MONTH($N380) &lt;= 9, MONTH($O380) &gt;= 9), IF($R380 &lt;&gt; "", $H380/$R380, ""), ""), "")</f>
        <v/>
      </c>
      <c r="AO380" s="10" t="str">
        <f ca="1">IFERROR(IF(AND(NOW()&lt;= EOMONTH(DATE(YEAR($O380),10, 1), 0), Overall!$A382&lt;&gt;"", MONTH($N380) &lt;= 10, MONTH($O380) &gt;= 10), IF($R380 &lt;&gt; "", $H380/$R380, ""), ""), "")</f>
        <v/>
      </c>
      <c r="AP380" s="10" t="str">
        <f ca="1">IFERROR(IF(AND(NOW()&lt;= EOMONTH(DATE(YEAR($O380),11, 1), 0), Overall!$A382&lt;&gt;"", MONTH($N380) &lt;=11, MONTH($O380) &gt;= 11), IF($R380 &lt;&gt; "", $H380/$R380, ""), ""), "")</f>
        <v/>
      </c>
      <c r="AQ380" s="10" t="str">
        <f ca="1">IFERROR(IF(AND(NOW()&lt;= EOMONTH(DATE(YEAR($O380),12, 1), 0), Overall!$A382&lt;&gt;"", MONTH($N380) &lt;= 12, MONTH($O380) &gt;= 12), IF($R380 &lt;&gt; "", $H380/$R380, ""), ""), "")</f>
        <v/>
      </c>
      <c r="AR380" s="16">
        <f t="shared" ca="1" si="11"/>
        <v>0</v>
      </c>
    </row>
    <row r="381" spans="1:44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6">
        <f>IF(Overall!F383&lt;&gt;"",VALUE(Overall!F383),"")</f>
        <v>900000</v>
      </c>
      <c r="I381" s="6">
        <f>IF(Overall!G383&lt;&gt;"",VALUE(Overall!G383),"")</f>
        <v>63</v>
      </c>
      <c r="J381" s="6">
        <f>IF(Overall!H383&lt;&gt;"",VALUE(Overall!H383),"")</f>
        <v>40</v>
      </c>
      <c r="K381" s="6">
        <f>IF(Overall!I383&lt;&gt;"",VALUE(Overall!I383),"")</f>
        <v>5.14</v>
      </c>
      <c r="L381" s="6">
        <f>IF(Overall!J383&lt;&gt;"",VALUE(Overall!J383),"")</f>
        <v>0.9</v>
      </c>
      <c r="M381" s="6">
        <f>IF(Overall!K383&lt;&gt;"",VALUE(Overall!K383),"")</f>
        <v>4.24</v>
      </c>
      <c r="N381" s="7">
        <f>IF(Overall!L383&lt;&gt;"",DATEVALUE(MID(Overall!L383, FIND(",", Overall!L383) + 2, FIND(" ", Overall!L383) - FIND(",", Overall!L383) - 1) &amp; " " &amp; MID(Overall!L383, FIND(" ", Overall!L383) + 1, FIND(",", Overall!L383, FIND(" ", Overall!L383)) - FIND(" ", Overall!L383) - 1) &amp; ", " &amp; MID(Overall!L383, FIND(",", Overall!L383, FIND(",",Overall!L383) + 1) + 2, LEN(Overall!L383))),"")</f>
        <v>44835</v>
      </c>
      <c r="O381" s="7">
        <f>IF(Overall!M383&lt;&gt;"",DATEVALUE(MID(Overall!M383, FIND(",", Overall!M383) + 2, FIND(" ", Overall!M383) - FIND(",", Overall!M383) - 1) &amp; " " &amp; MID(Overall!M383, FIND(" ", Overall!M383) + 1, FIND(",", Overall!M383, FIND(" ", Overall!M383)) - FIND(" ", Overall!M383) - 1) &amp; ", " &amp; MID(Overall!M383, FIND(",", Overall!M383, FIND(",",Overall!M383) + 1) + 2, LEN(Overall!M383))),"")</f>
        <v>44926</v>
      </c>
      <c r="P381" s="7">
        <f>IF(Overall!N383&lt;&gt;"",DATEVALUE(MID(Overall!N383, FIND(",", Overall!N383) + 2, FIND(" ", Overall!N383) - FIND(",", Overall!N383) - 1) &amp; " " &amp; MID(Overall!N383, FIND(" ", Overall!N383) + 1, FIND(",", Overall!N383, FIND(" ", Overall!N383)) - FIND(" ", Overall!N383) - 1) &amp; ", " &amp; MID(Overall!N383, FIND(",", Overall!N383, FIND(",",Overall!N383) + 1) + 2, LEN(Overall!N383))),"")</f>
        <v>44616</v>
      </c>
      <c r="Q381" s="7">
        <f>IF(Overall!O383&lt;&gt;"",DATEVALUE(MID(Overall!O383, FIND(",", Overall!O383) + 2, FIND(" ", Overall!O383) - FIND(",", Overall!O383) - 1) &amp; " " &amp; MID(Overall!O383, FIND(" ", Overall!O383) + 1, FIND(",", Overall!O383, FIND(" ", Overall!O383)) - FIND(" ", Overall!O383) - 1) &amp; ", " &amp; MID(Overall!O383, FIND(",", Overall!O383, FIND(",",Overall!O383) + 1) + 2, LEN(Overall!O383))),"")</f>
        <v>44588</v>
      </c>
      <c r="R381" s="5">
        <f t="shared" si="10"/>
        <v>3</v>
      </c>
      <c r="S381" s="10" t="str">
        <f>IF(Overall!$A383&lt;&gt;"",IF(AND(MONTH($N381) &lt;= 1, MONTH($O381) &gt;= 1), IF($R381 &lt;&gt; "", $H381/$R381, ""), ""),"")</f>
        <v/>
      </c>
      <c r="T381" s="10" t="str">
        <f>IF(Overall!$A383&lt;&gt;"",IF(AND(MONTH($N381) &lt;= 2, MONTH($O381) &gt;= 2), IF($R381 &lt;&gt; "", $H381/$R381, ""), ""),"")</f>
        <v/>
      </c>
      <c r="U381" s="10" t="str">
        <f>IF(Overall!$A383&lt;&gt;"",IF(AND(MONTH($N381) &lt;= 3, MONTH($O381) &gt;= 3), IF($R381 &lt;&gt; "", $H381/$R381, ""), ""),"")</f>
        <v/>
      </c>
      <c r="V381" s="10" t="str">
        <f>IF(Overall!$A383&lt;&gt;"",IF(AND(MONTH($N381) &lt;= 4, MONTH($O381) &gt;= 4), IF($R381 &lt;&gt; "", $H381/$R381, ""), ""),"")</f>
        <v/>
      </c>
      <c r="W381" s="10" t="str">
        <f>IF(Overall!$A383&lt;&gt;"",IF(AND(MONTH($N381) &lt;= 5, MONTH($O381) &gt;= 5), IF($R381 &lt;&gt; "", $H381/$R381, ""), ""),"")</f>
        <v/>
      </c>
      <c r="X381" s="10" t="str">
        <f>IF(Overall!$A383&lt;&gt;"",IF(AND(MONTH($N381) &lt;= 6, MONTH($O381) &gt;= 6), IF($R381 &lt;&gt; "", $H381/$R381, ""), ""),"")</f>
        <v/>
      </c>
      <c r="Y381" s="10" t="str">
        <f>IF(Overall!$A383&lt;&gt;"",IF(AND(MONTH($N381) &lt;= 7, MONTH($O381) &gt;= 7 ), IF($R381 &lt;&gt; "", $H381/$R381, ""), ""),"")</f>
        <v/>
      </c>
      <c r="Z381" s="10" t="str">
        <f>IF(Overall!$A383&lt;&gt;"",IF(AND(MONTH($N381) &lt;= 8, MONTH($O381) &gt;= 8), IF($R381 &lt;&gt; "", $H381/$R381, ""), ""),"")</f>
        <v/>
      </c>
      <c r="AA381" s="10" t="str">
        <f>IF(Overall!$A383&lt;&gt;"",IF(AND(MONTH($N381) &lt;= 9, MONTH($O381) &gt;= 9), IF($R381 &lt;&gt; "", $H381/$R381, ""), ""),"")</f>
        <v/>
      </c>
      <c r="AB381" s="10">
        <f>IF(Overall!$A383&lt;&gt;"",IF(AND(MONTH($N381) &lt;= 10, MONTH($O381) &gt;= 10), IF($R381 &lt;&gt; "", $H381/$R381, ""), ""),"")</f>
        <v>300000</v>
      </c>
      <c r="AC381" s="10">
        <f>IF(Overall!$A383&lt;&gt;"",IF(AND(MONTH($N381) &lt;= 11, MONTH($O381) &gt;= 11), IF($R381 &lt;&gt; "", $H381/$R381, ""), ""),"")</f>
        <v>300000</v>
      </c>
      <c r="AD381" s="10">
        <f>IF(Overall!$A383&lt;&gt;"",IF(AND(MONTH($N381) &lt;= 12, MONTH($O381) &gt;= 12), IF($R381 &lt;&gt; "", $H381/$R381, ""), ""),"")</f>
        <v>300000</v>
      </c>
      <c r="AF381" s="10" t="str">
        <f ca="1">IFERROR(IF(AND(NOW()&lt;= EOMONTH(DATE(YEAR($O381),1, 1), 0), Overall!$A383&lt;&gt;"", MONTH($N381) &lt;= 1, MONTH($O381) &gt;= 1), IF($R381 &lt;&gt; "", $H381/$R381, ""), ""), "")</f>
        <v/>
      </c>
      <c r="AG381" s="10" t="str">
        <f ca="1">IFERROR(IF(AND(NOW()&lt;= EOMONTH(DATE(YEAR($O381),2, 1), 0), Overall!$A383&lt;&gt;"", MONTH($N381) &lt;= 2, MONTH($O381) &gt;= 2), IF($R381 &lt;&gt; "", $H381/$R381, ""), ""), "")</f>
        <v/>
      </c>
      <c r="AH381" s="10" t="str">
        <f ca="1">IFERROR(IF(AND(NOW()&lt;= EOMONTH(DATE(YEAR($O381),3, 1), 0), Overall!$A383&lt;&gt;"", MONTH($N381) &lt;= 3, MONTH($O381) &gt;= 3), IF($R381 &lt;&gt; "", $H381/$R381, ""), ""), "")</f>
        <v/>
      </c>
      <c r="AI381" s="10" t="str">
        <f ca="1">IFERROR(IF(AND(NOW()&lt;= EOMONTH(DATE(YEAR($O381),4, 1), 0), Overall!$A383&lt;&gt;"", MONTH($N381) &lt;= 4, MONTH($O381) &gt;= 4), IF($R381 &lt;&gt; "", $H381/$R381, ""), ""), "")</f>
        <v/>
      </c>
      <c r="AJ381" s="10" t="str">
        <f ca="1">IFERROR(IF(AND(NOW()&lt;= EOMONTH(DATE(YEAR($O381),5, 1), 0), Overall!$A383&lt;&gt;"", MONTH($N381) &lt;= 5, MONTH($O381) &gt;= 5), IF($R381 &lt;&gt; "", $H381/$R381, ""), ""), "")</f>
        <v/>
      </c>
      <c r="AK381" s="10" t="str">
        <f ca="1">IFERROR(IF(AND(NOW()&lt;= EOMONTH(DATE(YEAR($O381),6, 1), 0), Overall!$A383&lt;&gt;"", MONTH($N381) &lt;= 6, MONTH($O381) &gt;= 6), IF($R381 &lt;&gt; "", $H381/$R381, ""), ""), "")</f>
        <v/>
      </c>
      <c r="AL381" s="10" t="str">
        <f ca="1">IFERROR(IF(AND(NOW()&lt;= EOMONTH(DATE(YEAR($O381),7, 1), 0), Overall!$A383&lt;&gt;"", MONTH($N381) &lt;= 7, MONTH($O381) &gt;= 7), IF($R381 &lt;&gt; "", $H381/$R381, ""), ""), "")</f>
        <v/>
      </c>
      <c r="AM381" s="10" t="str">
        <f ca="1">IFERROR(IF(AND(NOW()&lt;= EOMONTH(DATE(YEAR($O381),8, 1), 0), Overall!$A383&lt;&gt;"", MONTH($N381) &lt;= 8, MONTH($O381) &gt;= 8), IF($R381 &lt;&gt; "", $H381/$R381, ""), ""), "")</f>
        <v/>
      </c>
      <c r="AN381" s="10" t="str">
        <f ca="1">IFERROR(IF(AND(NOW()&lt;= EOMONTH(DATE(YEAR($O381),9, 1), 0), Overall!$A383&lt;&gt;"", MONTH($N381) &lt;= 9, MONTH($O381) &gt;= 9), IF($R381 &lt;&gt; "", $H381/$R381, ""), ""), "")</f>
        <v/>
      </c>
      <c r="AO381" s="10" t="str">
        <f ca="1">IFERROR(IF(AND(NOW()&lt;= EOMONTH(DATE(YEAR($O381),10, 1), 0), Overall!$A383&lt;&gt;"", MONTH($N381) &lt;= 10, MONTH($O381) &gt;= 10), IF($R381 &lt;&gt; "", $H381/$R381, ""), ""), "")</f>
        <v/>
      </c>
      <c r="AP381" s="10" t="str">
        <f ca="1">IFERROR(IF(AND(NOW()&lt;= EOMONTH(DATE(YEAR($O381),11, 1), 0), Overall!$A383&lt;&gt;"", MONTH($N381) &lt;=11, MONTH($O381) &gt;= 11), IF($R381 &lt;&gt; "", $H381/$R381, ""), ""), "")</f>
        <v/>
      </c>
      <c r="AQ381" s="10" t="str">
        <f ca="1">IFERROR(IF(AND(NOW()&lt;= EOMONTH(DATE(YEAR($O381),12, 1), 0), Overall!$A383&lt;&gt;"", MONTH($N381) &lt;= 12, MONTH($O381) &gt;= 12), IF($R381 &lt;&gt; "", $H381/$R381, ""), ""), "")</f>
        <v/>
      </c>
      <c r="AR381" s="16">
        <f t="shared" ca="1" si="11"/>
        <v>0</v>
      </c>
    </row>
    <row r="382" spans="1:44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6">
        <f>IF(Overall!F384&lt;&gt;"",VALUE(Overall!F384),"")</f>
        <v>900000</v>
      </c>
      <c r="I382" s="6">
        <f>IF(Overall!G384&lt;&gt;"",VALUE(Overall!G384),"")</f>
        <v>63</v>
      </c>
      <c r="J382" s="6">
        <f>IF(Overall!H384&lt;&gt;"",VALUE(Overall!H384),"")</f>
        <v>40</v>
      </c>
      <c r="K382" s="6">
        <f>IF(Overall!I384&lt;&gt;"",VALUE(Overall!I384),"")</f>
        <v>5.13</v>
      </c>
      <c r="L382" s="6">
        <f>IF(Overall!J384&lt;&gt;"",VALUE(Overall!J384),"")</f>
        <v>0.9</v>
      </c>
      <c r="M382" s="6">
        <f>IF(Overall!K384&lt;&gt;"",VALUE(Overall!K384),"")</f>
        <v>4.2300000000000004</v>
      </c>
      <c r="N382" s="7">
        <f>IF(Overall!L384&lt;&gt;"",DATEVALUE(MID(Overall!L384, FIND(",", Overall!L384) + 2, FIND(" ", Overall!L384) - FIND(",", Overall!L384) - 1) &amp; " " &amp; MID(Overall!L384, FIND(" ", Overall!L384) + 1, FIND(",", Overall!L384, FIND(" ", Overall!L384)) - FIND(" ", Overall!L384) - 1) &amp; ", " &amp; MID(Overall!L384, FIND(",", Overall!L384, FIND(",",Overall!L384) + 1) + 2, LEN(Overall!L384))),"")</f>
        <v>44835</v>
      </c>
      <c r="O382" s="7">
        <f>IF(Overall!M384&lt;&gt;"",DATEVALUE(MID(Overall!M384, FIND(",", Overall!M384) + 2, FIND(" ", Overall!M384) - FIND(",", Overall!M384) - 1) &amp; " " &amp; MID(Overall!M384, FIND(" ", Overall!M384) + 1, FIND(",", Overall!M384, FIND(" ", Overall!M384)) - FIND(" ", Overall!M384) - 1) &amp; ", " &amp; MID(Overall!M384, FIND(",", Overall!M384, FIND(",",Overall!M384) + 1) + 2, LEN(Overall!M384))),"")</f>
        <v>44926</v>
      </c>
      <c r="P382" s="7">
        <f>IF(Overall!N384&lt;&gt;"",DATEVALUE(MID(Overall!N384, FIND(",", Overall!N384) + 2, FIND(" ", Overall!N384) - FIND(",", Overall!N384) - 1) &amp; " " &amp; MID(Overall!N384, FIND(" ", Overall!N384) + 1, FIND(",", Overall!N384, FIND(" ", Overall!N384)) - FIND(" ", Overall!N384) - 1) &amp; ", " &amp; MID(Overall!N384, FIND(",", Overall!N384, FIND(",",Overall!N384) + 1) + 2, LEN(Overall!N384))),"")</f>
        <v>44616</v>
      </c>
      <c r="Q382" s="7">
        <f>IF(Overall!O384&lt;&gt;"",DATEVALUE(MID(Overall!O384, FIND(",", Overall!O384) + 2, FIND(" ", Overall!O384) - FIND(",", Overall!O384) - 1) &amp; " " &amp; MID(Overall!O384, FIND(" ", Overall!O384) + 1, FIND(",", Overall!O384, FIND(" ", Overall!O384)) - FIND(" ", Overall!O384) - 1) &amp; ", " &amp; MID(Overall!O384, FIND(",", Overall!O384, FIND(",",Overall!O384) + 1) + 2, LEN(Overall!O384))),"")</f>
        <v>44588</v>
      </c>
      <c r="R382" s="5">
        <f t="shared" si="10"/>
        <v>3</v>
      </c>
      <c r="S382" s="10" t="str">
        <f>IF(Overall!$A384&lt;&gt;"",IF(AND(MONTH($N382) &lt;= 1, MONTH($O382) &gt;= 1), IF($R382 &lt;&gt; "", $H382/$R382, ""), ""),"")</f>
        <v/>
      </c>
      <c r="T382" s="10" t="str">
        <f>IF(Overall!$A384&lt;&gt;"",IF(AND(MONTH($N382) &lt;= 2, MONTH($O382) &gt;= 2), IF($R382 &lt;&gt; "", $H382/$R382, ""), ""),"")</f>
        <v/>
      </c>
      <c r="U382" s="10" t="str">
        <f>IF(Overall!$A384&lt;&gt;"",IF(AND(MONTH($N382) &lt;= 3, MONTH($O382) &gt;= 3), IF($R382 &lt;&gt; "", $H382/$R382, ""), ""),"")</f>
        <v/>
      </c>
      <c r="V382" s="10" t="str">
        <f>IF(Overall!$A384&lt;&gt;"",IF(AND(MONTH($N382) &lt;= 4, MONTH($O382) &gt;= 4), IF($R382 &lt;&gt; "", $H382/$R382, ""), ""),"")</f>
        <v/>
      </c>
      <c r="W382" s="10" t="str">
        <f>IF(Overall!$A384&lt;&gt;"",IF(AND(MONTH($N382) &lt;= 5, MONTH($O382) &gt;= 5), IF($R382 &lt;&gt; "", $H382/$R382, ""), ""),"")</f>
        <v/>
      </c>
      <c r="X382" s="10" t="str">
        <f>IF(Overall!$A384&lt;&gt;"",IF(AND(MONTH($N382) &lt;= 6, MONTH($O382) &gt;= 6), IF($R382 &lt;&gt; "", $H382/$R382, ""), ""),"")</f>
        <v/>
      </c>
      <c r="Y382" s="10" t="str">
        <f>IF(Overall!$A384&lt;&gt;"",IF(AND(MONTH($N382) &lt;= 7, MONTH($O382) &gt;= 7 ), IF($R382 &lt;&gt; "", $H382/$R382, ""), ""),"")</f>
        <v/>
      </c>
      <c r="Z382" s="10" t="str">
        <f>IF(Overall!$A384&lt;&gt;"",IF(AND(MONTH($N382) &lt;= 8, MONTH($O382) &gt;= 8), IF($R382 &lt;&gt; "", $H382/$R382, ""), ""),"")</f>
        <v/>
      </c>
      <c r="AA382" s="10" t="str">
        <f>IF(Overall!$A384&lt;&gt;"",IF(AND(MONTH($N382) &lt;= 9, MONTH($O382) &gt;= 9), IF($R382 &lt;&gt; "", $H382/$R382, ""), ""),"")</f>
        <v/>
      </c>
      <c r="AB382" s="10">
        <f>IF(Overall!$A384&lt;&gt;"",IF(AND(MONTH($N382) &lt;= 10, MONTH($O382) &gt;= 10), IF($R382 &lt;&gt; "", $H382/$R382, ""), ""),"")</f>
        <v>300000</v>
      </c>
      <c r="AC382" s="10">
        <f>IF(Overall!$A384&lt;&gt;"",IF(AND(MONTH($N382) &lt;= 11, MONTH($O382) &gt;= 11), IF($R382 &lt;&gt; "", $H382/$R382, ""), ""),"")</f>
        <v>300000</v>
      </c>
      <c r="AD382" s="10">
        <f>IF(Overall!$A384&lt;&gt;"",IF(AND(MONTH($N382) &lt;= 12, MONTH($O382) &gt;= 12), IF($R382 &lt;&gt; "", $H382/$R382, ""), ""),"")</f>
        <v>300000</v>
      </c>
      <c r="AF382" s="10" t="str">
        <f ca="1">IFERROR(IF(AND(NOW()&lt;= EOMONTH(DATE(YEAR($O382),1, 1), 0), Overall!$A384&lt;&gt;"", MONTH($N382) &lt;= 1, MONTH($O382) &gt;= 1), IF($R382 &lt;&gt; "", $H382/$R382, ""), ""), "")</f>
        <v/>
      </c>
      <c r="AG382" s="10" t="str">
        <f ca="1">IFERROR(IF(AND(NOW()&lt;= EOMONTH(DATE(YEAR($O382),2, 1), 0), Overall!$A384&lt;&gt;"", MONTH($N382) &lt;= 2, MONTH($O382) &gt;= 2), IF($R382 &lt;&gt; "", $H382/$R382, ""), ""), "")</f>
        <v/>
      </c>
      <c r="AH382" s="10" t="str">
        <f ca="1">IFERROR(IF(AND(NOW()&lt;= EOMONTH(DATE(YEAR($O382),3, 1), 0), Overall!$A384&lt;&gt;"", MONTH($N382) &lt;= 3, MONTH($O382) &gt;= 3), IF($R382 &lt;&gt; "", $H382/$R382, ""), ""), "")</f>
        <v/>
      </c>
      <c r="AI382" s="10" t="str">
        <f ca="1">IFERROR(IF(AND(NOW()&lt;= EOMONTH(DATE(YEAR($O382),4, 1), 0), Overall!$A384&lt;&gt;"", MONTH($N382) &lt;= 4, MONTH($O382) &gt;= 4), IF($R382 &lt;&gt; "", $H382/$R382, ""), ""), "")</f>
        <v/>
      </c>
      <c r="AJ382" s="10" t="str">
        <f ca="1">IFERROR(IF(AND(NOW()&lt;= EOMONTH(DATE(YEAR($O382),5, 1), 0), Overall!$A384&lt;&gt;"", MONTH($N382) &lt;= 5, MONTH($O382) &gt;= 5), IF($R382 &lt;&gt; "", $H382/$R382, ""), ""), "")</f>
        <v/>
      </c>
      <c r="AK382" s="10" t="str">
        <f ca="1">IFERROR(IF(AND(NOW()&lt;= EOMONTH(DATE(YEAR($O382),6, 1), 0), Overall!$A384&lt;&gt;"", MONTH($N382) &lt;= 6, MONTH($O382) &gt;= 6), IF($R382 &lt;&gt; "", $H382/$R382, ""), ""), "")</f>
        <v/>
      </c>
      <c r="AL382" s="10" t="str">
        <f ca="1">IFERROR(IF(AND(NOW()&lt;= EOMONTH(DATE(YEAR($O382),7, 1), 0), Overall!$A384&lt;&gt;"", MONTH($N382) &lt;= 7, MONTH($O382) &gt;= 7), IF($R382 &lt;&gt; "", $H382/$R382, ""), ""), "")</f>
        <v/>
      </c>
      <c r="AM382" s="10" t="str">
        <f ca="1">IFERROR(IF(AND(NOW()&lt;= EOMONTH(DATE(YEAR($O382),8, 1), 0), Overall!$A384&lt;&gt;"", MONTH($N382) &lt;= 8, MONTH($O382) &gt;= 8), IF($R382 &lt;&gt; "", $H382/$R382, ""), ""), "")</f>
        <v/>
      </c>
      <c r="AN382" s="10" t="str">
        <f ca="1">IFERROR(IF(AND(NOW()&lt;= EOMONTH(DATE(YEAR($O382),9, 1), 0), Overall!$A384&lt;&gt;"", MONTH($N382) &lt;= 9, MONTH($O382) &gt;= 9), IF($R382 &lt;&gt; "", $H382/$R382, ""), ""), "")</f>
        <v/>
      </c>
      <c r="AO382" s="10" t="str">
        <f ca="1">IFERROR(IF(AND(NOW()&lt;= EOMONTH(DATE(YEAR($O382),10, 1), 0), Overall!$A384&lt;&gt;"", MONTH($N382) &lt;= 10, MONTH($O382) &gt;= 10), IF($R382 &lt;&gt; "", $H382/$R382, ""), ""), "")</f>
        <v/>
      </c>
      <c r="AP382" s="10" t="str">
        <f ca="1">IFERROR(IF(AND(NOW()&lt;= EOMONTH(DATE(YEAR($O382),11, 1), 0), Overall!$A384&lt;&gt;"", MONTH($N382) &lt;=11, MONTH($O382) &gt;= 11), IF($R382 &lt;&gt; "", $H382/$R382, ""), ""), "")</f>
        <v/>
      </c>
      <c r="AQ382" s="10" t="str">
        <f ca="1">IFERROR(IF(AND(NOW()&lt;= EOMONTH(DATE(YEAR($O382),12, 1), 0), Overall!$A384&lt;&gt;"", MONTH($N382) &lt;= 12, MONTH($O382) &gt;= 12), IF($R382 &lt;&gt; "", $H382/$R382, ""), ""), "")</f>
        <v/>
      </c>
      <c r="AR382" s="16">
        <f t="shared" ca="1" si="11"/>
        <v>0</v>
      </c>
    </row>
    <row r="383" spans="1:44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6">
        <f>IF(Overall!F385&lt;&gt;"",VALUE(Overall!F385),"")</f>
        <v>600000</v>
      </c>
      <c r="I383" s="6">
        <f>IF(Overall!G385&lt;&gt;"",VALUE(Overall!G385),"")</f>
        <v>63</v>
      </c>
      <c r="J383" s="6">
        <f>IF(Overall!H385&lt;&gt;"",VALUE(Overall!H385),"")</f>
        <v>40</v>
      </c>
      <c r="K383" s="6">
        <f>IF(Overall!I385&lt;&gt;"",VALUE(Overall!I385),"")</f>
        <v>5.05</v>
      </c>
      <c r="L383" s="6">
        <f>IF(Overall!J385&lt;&gt;"",VALUE(Overall!J385),"")</f>
        <v>0.83</v>
      </c>
      <c r="M383" s="6">
        <f>IF(Overall!K385&lt;&gt;"",VALUE(Overall!K385),"")</f>
        <v>4.22</v>
      </c>
      <c r="N383" s="7">
        <f>IF(Overall!L385&lt;&gt;"",DATEVALUE(MID(Overall!L385, FIND(",", Overall!L385) + 2, FIND(" ", Overall!L385) - FIND(",", Overall!L385) - 1) &amp; " " &amp; MID(Overall!L385, FIND(" ", Overall!L385) + 1, FIND(",", Overall!L385, FIND(" ", Overall!L385)) - FIND(" ", Overall!L385) - 1) &amp; ", " &amp; MID(Overall!L385, FIND(",", Overall!L385, FIND(",",Overall!L385) + 1) + 2, LEN(Overall!L385))),"")</f>
        <v>44835</v>
      </c>
      <c r="O383" s="7">
        <f>IF(Overall!M385&lt;&gt;"",DATEVALUE(MID(Overall!M385, FIND(",", Overall!M385) + 2, FIND(" ", Overall!M385) - FIND(",", Overall!M385) - 1) &amp; " " &amp; MID(Overall!M385, FIND(" ", Overall!M385) + 1, FIND(",", Overall!M385, FIND(" ", Overall!M385)) - FIND(" ", Overall!M385) - 1) &amp; ", " &amp; MID(Overall!M385, FIND(",", Overall!M385, FIND(",",Overall!M385) + 1) + 2, LEN(Overall!M385))),"")</f>
        <v>44926</v>
      </c>
      <c r="P383" s="7">
        <f>IF(Overall!N385&lt;&gt;"",DATEVALUE(MID(Overall!N385, FIND(",", Overall!N385) + 2, FIND(" ", Overall!N385) - FIND(",", Overall!N385) - 1) &amp; " " &amp; MID(Overall!N385, FIND(" ", Overall!N385) + 1, FIND(",", Overall!N385, FIND(" ", Overall!N385)) - FIND(" ", Overall!N385) - 1) &amp; ", " &amp; MID(Overall!N385, FIND(",", Overall!N385, FIND(",",Overall!N385) + 1) + 2, LEN(Overall!N385))),"")</f>
        <v>44616</v>
      </c>
      <c r="Q383" s="7">
        <f>IF(Overall!O385&lt;&gt;"",DATEVALUE(MID(Overall!O385, FIND(",", Overall!O385) + 2, FIND(" ", Overall!O385) - FIND(",", Overall!O385) - 1) &amp; " " &amp; MID(Overall!O385, FIND(" ", Overall!O385) + 1, FIND(",", Overall!O385, FIND(" ", Overall!O385)) - FIND(" ", Overall!O385) - 1) &amp; ", " &amp; MID(Overall!O385, FIND(",", Overall!O385, FIND(",",Overall!O385) + 1) + 2, LEN(Overall!O385))),"")</f>
        <v>44588</v>
      </c>
      <c r="R383" s="5">
        <f t="shared" si="10"/>
        <v>3</v>
      </c>
      <c r="S383" s="10" t="str">
        <f>IF(Overall!$A385&lt;&gt;"",IF(AND(MONTH($N383) &lt;= 1, MONTH($O383) &gt;= 1), IF($R383 &lt;&gt; "", $H383/$R383, ""), ""),"")</f>
        <v/>
      </c>
      <c r="T383" s="10" t="str">
        <f>IF(Overall!$A385&lt;&gt;"",IF(AND(MONTH($N383) &lt;= 2, MONTH($O383) &gt;= 2), IF($R383 &lt;&gt; "", $H383/$R383, ""), ""),"")</f>
        <v/>
      </c>
      <c r="U383" s="10" t="str">
        <f>IF(Overall!$A385&lt;&gt;"",IF(AND(MONTH($N383) &lt;= 3, MONTH($O383) &gt;= 3), IF($R383 &lt;&gt; "", $H383/$R383, ""), ""),"")</f>
        <v/>
      </c>
      <c r="V383" s="10" t="str">
        <f>IF(Overall!$A385&lt;&gt;"",IF(AND(MONTH($N383) &lt;= 4, MONTH($O383) &gt;= 4), IF($R383 &lt;&gt; "", $H383/$R383, ""), ""),"")</f>
        <v/>
      </c>
      <c r="W383" s="10" t="str">
        <f>IF(Overall!$A385&lt;&gt;"",IF(AND(MONTH($N383) &lt;= 5, MONTH($O383) &gt;= 5), IF($R383 &lt;&gt; "", $H383/$R383, ""), ""),"")</f>
        <v/>
      </c>
      <c r="X383" s="10" t="str">
        <f>IF(Overall!$A385&lt;&gt;"",IF(AND(MONTH($N383) &lt;= 6, MONTH($O383) &gt;= 6), IF($R383 &lt;&gt; "", $H383/$R383, ""), ""),"")</f>
        <v/>
      </c>
      <c r="Y383" s="10" t="str">
        <f>IF(Overall!$A385&lt;&gt;"",IF(AND(MONTH($N383) &lt;= 7, MONTH($O383) &gt;= 7 ), IF($R383 &lt;&gt; "", $H383/$R383, ""), ""),"")</f>
        <v/>
      </c>
      <c r="Z383" s="10" t="str">
        <f>IF(Overall!$A385&lt;&gt;"",IF(AND(MONTH($N383) &lt;= 8, MONTH($O383) &gt;= 8), IF($R383 &lt;&gt; "", $H383/$R383, ""), ""),"")</f>
        <v/>
      </c>
      <c r="AA383" s="10" t="str">
        <f>IF(Overall!$A385&lt;&gt;"",IF(AND(MONTH($N383) &lt;= 9, MONTH($O383) &gt;= 9), IF($R383 &lt;&gt; "", $H383/$R383, ""), ""),"")</f>
        <v/>
      </c>
      <c r="AB383" s="10">
        <f>IF(Overall!$A385&lt;&gt;"",IF(AND(MONTH($N383) &lt;= 10, MONTH($O383) &gt;= 10), IF($R383 &lt;&gt; "", $H383/$R383, ""), ""),"")</f>
        <v>200000</v>
      </c>
      <c r="AC383" s="10">
        <f>IF(Overall!$A385&lt;&gt;"",IF(AND(MONTH($N383) &lt;= 11, MONTH($O383) &gt;= 11), IF($R383 &lt;&gt; "", $H383/$R383, ""), ""),"")</f>
        <v>200000</v>
      </c>
      <c r="AD383" s="10">
        <f>IF(Overall!$A385&lt;&gt;"",IF(AND(MONTH($N383) &lt;= 12, MONTH($O383) &gt;= 12), IF($R383 &lt;&gt; "", $H383/$R383, ""), ""),"")</f>
        <v>200000</v>
      </c>
      <c r="AF383" s="10" t="str">
        <f ca="1">IFERROR(IF(AND(NOW()&lt;= EOMONTH(DATE(YEAR($O383),1, 1), 0), Overall!$A385&lt;&gt;"", MONTH($N383) &lt;= 1, MONTH($O383) &gt;= 1), IF($R383 &lt;&gt; "", $H383/$R383, ""), ""), "")</f>
        <v/>
      </c>
      <c r="AG383" s="10" t="str">
        <f ca="1">IFERROR(IF(AND(NOW()&lt;= EOMONTH(DATE(YEAR($O383),2, 1), 0), Overall!$A385&lt;&gt;"", MONTH($N383) &lt;= 2, MONTH($O383) &gt;= 2), IF($R383 &lt;&gt; "", $H383/$R383, ""), ""), "")</f>
        <v/>
      </c>
      <c r="AH383" s="10" t="str">
        <f ca="1">IFERROR(IF(AND(NOW()&lt;= EOMONTH(DATE(YEAR($O383),3, 1), 0), Overall!$A385&lt;&gt;"", MONTH($N383) &lt;= 3, MONTH($O383) &gt;= 3), IF($R383 &lt;&gt; "", $H383/$R383, ""), ""), "")</f>
        <v/>
      </c>
      <c r="AI383" s="10" t="str">
        <f ca="1">IFERROR(IF(AND(NOW()&lt;= EOMONTH(DATE(YEAR($O383),4, 1), 0), Overall!$A385&lt;&gt;"", MONTH($N383) &lt;= 4, MONTH($O383) &gt;= 4), IF($R383 &lt;&gt; "", $H383/$R383, ""), ""), "")</f>
        <v/>
      </c>
      <c r="AJ383" s="10" t="str">
        <f ca="1">IFERROR(IF(AND(NOW()&lt;= EOMONTH(DATE(YEAR($O383),5, 1), 0), Overall!$A385&lt;&gt;"", MONTH($N383) &lt;= 5, MONTH($O383) &gt;= 5), IF($R383 &lt;&gt; "", $H383/$R383, ""), ""), "")</f>
        <v/>
      </c>
      <c r="AK383" s="10" t="str">
        <f ca="1">IFERROR(IF(AND(NOW()&lt;= EOMONTH(DATE(YEAR($O383),6, 1), 0), Overall!$A385&lt;&gt;"", MONTH($N383) &lt;= 6, MONTH($O383) &gt;= 6), IF($R383 &lt;&gt; "", $H383/$R383, ""), ""), "")</f>
        <v/>
      </c>
      <c r="AL383" s="10" t="str">
        <f ca="1">IFERROR(IF(AND(NOW()&lt;= EOMONTH(DATE(YEAR($O383),7, 1), 0), Overall!$A385&lt;&gt;"", MONTH($N383) &lt;= 7, MONTH($O383) &gt;= 7), IF($R383 &lt;&gt; "", $H383/$R383, ""), ""), "")</f>
        <v/>
      </c>
      <c r="AM383" s="10" t="str">
        <f ca="1">IFERROR(IF(AND(NOW()&lt;= EOMONTH(DATE(YEAR($O383),8, 1), 0), Overall!$A385&lt;&gt;"", MONTH($N383) &lt;= 8, MONTH($O383) &gt;= 8), IF($R383 &lt;&gt; "", $H383/$R383, ""), ""), "")</f>
        <v/>
      </c>
      <c r="AN383" s="10" t="str">
        <f ca="1">IFERROR(IF(AND(NOW()&lt;= EOMONTH(DATE(YEAR($O383),9, 1), 0), Overall!$A385&lt;&gt;"", MONTH($N383) &lt;= 9, MONTH($O383) &gt;= 9), IF($R383 &lt;&gt; "", $H383/$R383, ""), ""), "")</f>
        <v/>
      </c>
      <c r="AO383" s="10" t="str">
        <f ca="1">IFERROR(IF(AND(NOW()&lt;= EOMONTH(DATE(YEAR($O383),10, 1), 0), Overall!$A385&lt;&gt;"", MONTH($N383) &lt;= 10, MONTH($O383) &gt;= 10), IF($R383 &lt;&gt; "", $H383/$R383, ""), ""), "")</f>
        <v/>
      </c>
      <c r="AP383" s="10" t="str">
        <f ca="1">IFERROR(IF(AND(NOW()&lt;= EOMONTH(DATE(YEAR($O383),11, 1), 0), Overall!$A385&lt;&gt;"", MONTH($N383) &lt;=11, MONTH($O383) &gt;= 11), IF($R383 &lt;&gt; "", $H383/$R383, ""), ""), "")</f>
        <v/>
      </c>
      <c r="AQ383" s="10" t="str">
        <f ca="1">IFERROR(IF(AND(NOW()&lt;= EOMONTH(DATE(YEAR($O383),12, 1), 0), Overall!$A385&lt;&gt;"", MONTH($N383) &lt;= 12, MONTH($O383) &gt;= 12), IF($R383 &lt;&gt; "", $H383/$R383, ""), ""), "")</f>
        <v/>
      </c>
      <c r="AR383" s="16">
        <f t="shared" ca="1" si="11"/>
        <v>0</v>
      </c>
    </row>
    <row r="384" spans="1:44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6">
        <f>IF(Overall!F386&lt;&gt;"",VALUE(Overall!F386),"")</f>
        <v>2250000</v>
      </c>
      <c r="I384" s="6">
        <f>IF(Overall!G386&lt;&gt;"",VALUE(Overall!G386),"")</f>
        <v>64</v>
      </c>
      <c r="J384" s="6">
        <f>IF(Overall!H386&lt;&gt;"",VALUE(Overall!H386),"")</f>
        <v>39</v>
      </c>
      <c r="K384" s="6">
        <f>IF(Overall!I386&lt;&gt;"",VALUE(Overall!I386),"")</f>
        <v>5.51</v>
      </c>
      <c r="L384" s="6">
        <f>IF(Overall!J386&lt;&gt;"",VALUE(Overall!J386),"")</f>
        <v>1</v>
      </c>
      <c r="M384" s="6">
        <f>IF(Overall!K386&lt;&gt;"",VALUE(Overall!K386),"")</f>
        <v>4.51</v>
      </c>
      <c r="N384" s="7">
        <f>IF(Overall!L386&lt;&gt;"",DATEVALUE(MID(Overall!L386, FIND(",", Overall!L386) + 2, FIND(" ", Overall!L386) - FIND(",", Overall!L386) - 1) &amp; " " &amp; MID(Overall!L386, FIND(" ", Overall!L386) + 1, FIND(",", Overall!L386, FIND(" ", Overall!L386)) - FIND(" ", Overall!L386) - 1) &amp; ", " &amp; MID(Overall!L386, FIND(",", Overall!L386, FIND(",",Overall!L386) + 1) + 2, LEN(Overall!L386))),"")</f>
        <v>44835</v>
      </c>
      <c r="O384" s="7">
        <f>IF(Overall!M386&lt;&gt;"",DATEVALUE(MID(Overall!M386, FIND(",", Overall!M386) + 2, FIND(" ", Overall!M386) - FIND(",", Overall!M386) - 1) &amp; " " &amp; MID(Overall!M386, FIND(" ", Overall!M386) + 1, FIND(",", Overall!M386, FIND(" ", Overall!M386)) - FIND(" ", Overall!M386) - 1) &amp; ", " &amp; MID(Overall!M386, FIND(",", Overall!M386, FIND(",",Overall!M386) + 1) + 2, LEN(Overall!M386))),"")</f>
        <v>44926</v>
      </c>
      <c r="P384" s="7">
        <f>IF(Overall!N386&lt;&gt;"",DATEVALUE(MID(Overall!N386, FIND(",", Overall!N386) + 2, FIND(" ", Overall!N386) - FIND(",", Overall!N386) - 1) &amp; " " &amp; MID(Overall!N386, FIND(" ", Overall!N386) + 1, FIND(",", Overall!N386, FIND(" ", Overall!N386)) - FIND(" ", Overall!N386) - 1) &amp; ", " &amp; MID(Overall!N386, FIND(",", Overall!N386, FIND(",",Overall!N386) + 1) + 2, LEN(Overall!N386))),"")</f>
        <v>44616</v>
      </c>
      <c r="Q384" s="7">
        <f>IF(Overall!O386&lt;&gt;"",DATEVALUE(MID(Overall!O386, FIND(",", Overall!O386) + 2, FIND(" ", Overall!O386) - FIND(",", Overall!O386) - 1) &amp; " " &amp; MID(Overall!O386, FIND(" ", Overall!O386) + 1, FIND(",", Overall!O386, FIND(" ", Overall!O386)) - FIND(" ", Overall!O386) - 1) &amp; ", " &amp; MID(Overall!O386, FIND(",", Overall!O386, FIND(",",Overall!O386) + 1) + 2, LEN(Overall!O386))),"")</f>
        <v>44588</v>
      </c>
      <c r="R384" s="5">
        <f t="shared" si="10"/>
        <v>3</v>
      </c>
      <c r="S384" s="10" t="str">
        <f>IF(Overall!$A386&lt;&gt;"",IF(AND(MONTH($N384) &lt;= 1, MONTH($O384) &gt;= 1), IF($R384 &lt;&gt; "", $H384/$R384, ""), ""),"")</f>
        <v/>
      </c>
      <c r="T384" s="10" t="str">
        <f>IF(Overall!$A386&lt;&gt;"",IF(AND(MONTH($N384) &lt;= 2, MONTH($O384) &gt;= 2), IF($R384 &lt;&gt; "", $H384/$R384, ""), ""),"")</f>
        <v/>
      </c>
      <c r="U384" s="10" t="str">
        <f>IF(Overall!$A386&lt;&gt;"",IF(AND(MONTH($N384) &lt;= 3, MONTH($O384) &gt;= 3), IF($R384 &lt;&gt; "", $H384/$R384, ""), ""),"")</f>
        <v/>
      </c>
      <c r="V384" s="10" t="str">
        <f>IF(Overall!$A386&lt;&gt;"",IF(AND(MONTH($N384) &lt;= 4, MONTH($O384) &gt;= 4), IF($R384 &lt;&gt; "", $H384/$R384, ""), ""),"")</f>
        <v/>
      </c>
      <c r="W384" s="10" t="str">
        <f>IF(Overall!$A386&lt;&gt;"",IF(AND(MONTH($N384) &lt;= 5, MONTH($O384) &gt;= 5), IF($R384 &lt;&gt; "", $H384/$R384, ""), ""),"")</f>
        <v/>
      </c>
      <c r="X384" s="10" t="str">
        <f>IF(Overall!$A386&lt;&gt;"",IF(AND(MONTH($N384) &lt;= 6, MONTH($O384) &gt;= 6), IF($R384 &lt;&gt; "", $H384/$R384, ""), ""),"")</f>
        <v/>
      </c>
      <c r="Y384" s="10" t="str">
        <f>IF(Overall!$A386&lt;&gt;"",IF(AND(MONTH($N384) &lt;= 7, MONTH($O384) &gt;= 7 ), IF($R384 &lt;&gt; "", $H384/$R384, ""), ""),"")</f>
        <v/>
      </c>
      <c r="Z384" s="10" t="str">
        <f>IF(Overall!$A386&lt;&gt;"",IF(AND(MONTH($N384) &lt;= 8, MONTH($O384) &gt;= 8), IF($R384 &lt;&gt; "", $H384/$R384, ""), ""),"")</f>
        <v/>
      </c>
      <c r="AA384" s="10" t="str">
        <f>IF(Overall!$A386&lt;&gt;"",IF(AND(MONTH($N384) &lt;= 9, MONTH($O384) &gt;= 9), IF($R384 &lt;&gt; "", $H384/$R384, ""), ""),"")</f>
        <v/>
      </c>
      <c r="AB384" s="10">
        <f>IF(Overall!$A386&lt;&gt;"",IF(AND(MONTH($N384) &lt;= 10, MONTH($O384) &gt;= 10), IF($R384 &lt;&gt; "", $H384/$R384, ""), ""),"")</f>
        <v>750000</v>
      </c>
      <c r="AC384" s="10">
        <f>IF(Overall!$A386&lt;&gt;"",IF(AND(MONTH($N384) &lt;= 11, MONTH($O384) &gt;= 11), IF($R384 &lt;&gt; "", $H384/$R384, ""), ""),"")</f>
        <v>750000</v>
      </c>
      <c r="AD384" s="10">
        <f>IF(Overall!$A386&lt;&gt;"",IF(AND(MONTH($N384) &lt;= 12, MONTH($O384) &gt;= 12), IF($R384 &lt;&gt; "", $H384/$R384, ""), ""),"")</f>
        <v>750000</v>
      </c>
      <c r="AF384" s="10" t="str">
        <f ca="1">IFERROR(IF(AND(NOW()&lt;= EOMONTH(DATE(YEAR($O384),1, 1), 0), Overall!$A386&lt;&gt;"", MONTH($N384) &lt;= 1, MONTH($O384) &gt;= 1), IF($R384 &lt;&gt; "", $H384/$R384, ""), ""), "")</f>
        <v/>
      </c>
      <c r="AG384" s="10" t="str">
        <f ca="1">IFERROR(IF(AND(NOW()&lt;= EOMONTH(DATE(YEAR($O384),2, 1), 0), Overall!$A386&lt;&gt;"", MONTH($N384) &lt;= 2, MONTH($O384) &gt;= 2), IF($R384 &lt;&gt; "", $H384/$R384, ""), ""), "")</f>
        <v/>
      </c>
      <c r="AH384" s="10" t="str">
        <f ca="1">IFERROR(IF(AND(NOW()&lt;= EOMONTH(DATE(YEAR($O384),3, 1), 0), Overall!$A386&lt;&gt;"", MONTH($N384) &lt;= 3, MONTH($O384) &gt;= 3), IF($R384 &lt;&gt; "", $H384/$R384, ""), ""), "")</f>
        <v/>
      </c>
      <c r="AI384" s="10" t="str">
        <f ca="1">IFERROR(IF(AND(NOW()&lt;= EOMONTH(DATE(YEAR($O384),4, 1), 0), Overall!$A386&lt;&gt;"", MONTH($N384) &lt;= 4, MONTH($O384) &gt;= 4), IF($R384 &lt;&gt; "", $H384/$R384, ""), ""), "")</f>
        <v/>
      </c>
      <c r="AJ384" s="10" t="str">
        <f ca="1">IFERROR(IF(AND(NOW()&lt;= EOMONTH(DATE(YEAR($O384),5, 1), 0), Overall!$A386&lt;&gt;"", MONTH($N384) &lt;= 5, MONTH($O384) &gt;= 5), IF($R384 &lt;&gt; "", $H384/$R384, ""), ""), "")</f>
        <v/>
      </c>
      <c r="AK384" s="10" t="str">
        <f ca="1">IFERROR(IF(AND(NOW()&lt;= EOMONTH(DATE(YEAR($O384),6, 1), 0), Overall!$A386&lt;&gt;"", MONTH($N384) &lt;= 6, MONTH($O384) &gt;= 6), IF($R384 &lt;&gt; "", $H384/$R384, ""), ""), "")</f>
        <v/>
      </c>
      <c r="AL384" s="10" t="str">
        <f ca="1">IFERROR(IF(AND(NOW()&lt;= EOMONTH(DATE(YEAR($O384),7, 1), 0), Overall!$A386&lt;&gt;"", MONTH($N384) &lt;= 7, MONTH($O384) &gt;= 7), IF($R384 &lt;&gt; "", $H384/$R384, ""), ""), "")</f>
        <v/>
      </c>
      <c r="AM384" s="10" t="str">
        <f ca="1">IFERROR(IF(AND(NOW()&lt;= EOMONTH(DATE(YEAR($O384),8, 1), 0), Overall!$A386&lt;&gt;"", MONTH($N384) &lt;= 8, MONTH($O384) &gt;= 8), IF($R384 &lt;&gt; "", $H384/$R384, ""), ""), "")</f>
        <v/>
      </c>
      <c r="AN384" s="10" t="str">
        <f ca="1">IFERROR(IF(AND(NOW()&lt;= EOMONTH(DATE(YEAR($O384),9, 1), 0), Overall!$A386&lt;&gt;"", MONTH($N384) &lt;= 9, MONTH($O384) &gt;= 9), IF($R384 &lt;&gt; "", $H384/$R384, ""), ""), "")</f>
        <v/>
      </c>
      <c r="AO384" s="10" t="str">
        <f ca="1">IFERROR(IF(AND(NOW()&lt;= EOMONTH(DATE(YEAR($O384),10, 1), 0), Overall!$A386&lt;&gt;"", MONTH($N384) &lt;= 10, MONTH($O384) &gt;= 10), IF($R384 &lt;&gt; "", $H384/$R384, ""), ""), "")</f>
        <v/>
      </c>
      <c r="AP384" s="10" t="str">
        <f ca="1">IFERROR(IF(AND(NOW()&lt;= EOMONTH(DATE(YEAR($O384),11, 1), 0), Overall!$A386&lt;&gt;"", MONTH($N384) &lt;=11, MONTH($O384) &gt;= 11), IF($R384 &lt;&gt; "", $H384/$R384, ""), ""), "")</f>
        <v/>
      </c>
      <c r="AQ384" s="10" t="str">
        <f ca="1">IFERROR(IF(AND(NOW()&lt;= EOMONTH(DATE(YEAR($O384),12, 1), 0), Overall!$A386&lt;&gt;"", MONTH($N384) &lt;= 12, MONTH($O384) &gt;= 12), IF($R384 &lt;&gt; "", $H384/$R384, ""), ""), "")</f>
        <v/>
      </c>
      <c r="AR384" s="16">
        <f t="shared" ca="1" si="11"/>
        <v>0</v>
      </c>
    </row>
    <row r="385" spans="1:44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6">
        <f>IF(Overall!F387&lt;&gt;"",VALUE(Overall!F387),"")</f>
        <v>900000</v>
      </c>
      <c r="I385" s="6">
        <f>IF(Overall!G387&lt;&gt;"",VALUE(Overall!G387),"")</f>
        <v>66</v>
      </c>
      <c r="J385" s="6">
        <f>IF(Overall!H387&lt;&gt;"",VALUE(Overall!H387),"")</f>
        <v>39</v>
      </c>
      <c r="K385" s="6">
        <f>IF(Overall!I387&lt;&gt;"",VALUE(Overall!I387),"")</f>
        <v>6.2</v>
      </c>
      <c r="L385" s="6">
        <f>IF(Overall!J387&lt;&gt;"",VALUE(Overall!J387),"")</f>
        <v>0.84</v>
      </c>
      <c r="M385" s="6">
        <f>IF(Overall!K387&lt;&gt;"",VALUE(Overall!K387),"")</f>
        <v>5.36</v>
      </c>
      <c r="N385" s="7">
        <f>IF(Overall!L387&lt;&gt;"",DATEVALUE(MID(Overall!L387, FIND(",", Overall!L387) + 2, FIND(" ", Overall!L387) - FIND(",", Overall!L387) - 1) &amp; " " &amp; MID(Overall!L387, FIND(" ", Overall!L387) + 1, FIND(",", Overall!L387, FIND(" ", Overall!L387)) - FIND(" ", Overall!L387) - 1) &amp; ", " &amp; MID(Overall!L387, FIND(",", Overall!L387, FIND(",",Overall!L387) + 1) + 2, LEN(Overall!L387))),"")</f>
        <v>44835</v>
      </c>
      <c r="O385" s="7">
        <f>IF(Overall!M387&lt;&gt;"",DATEVALUE(MID(Overall!M387, FIND(",", Overall!M387) + 2, FIND(" ", Overall!M387) - FIND(",", Overall!M387) - 1) &amp; " " &amp; MID(Overall!M387, FIND(" ", Overall!M387) + 1, FIND(",", Overall!M387, FIND(" ", Overall!M387)) - FIND(" ", Overall!M387) - 1) &amp; ", " &amp; MID(Overall!M387, FIND(",", Overall!M387, FIND(",",Overall!M387) + 1) + 2, LEN(Overall!M387))),"")</f>
        <v>44926</v>
      </c>
      <c r="P385" s="7">
        <f>IF(Overall!N387&lt;&gt;"",DATEVALUE(MID(Overall!N387, FIND(",", Overall!N387) + 2, FIND(" ", Overall!N387) - FIND(",", Overall!N387) - 1) &amp; " " &amp; MID(Overall!N387, FIND(" ", Overall!N387) + 1, FIND(",", Overall!N387, FIND(" ", Overall!N387)) - FIND(" ", Overall!N387) - 1) &amp; ", " &amp; MID(Overall!N387, FIND(",", Overall!N387, FIND(",",Overall!N387) + 1) + 2, LEN(Overall!N387))),"")</f>
        <v>44616</v>
      </c>
      <c r="Q385" s="7">
        <f>IF(Overall!O387&lt;&gt;"",DATEVALUE(MID(Overall!O387, FIND(",", Overall!O387) + 2, FIND(" ", Overall!O387) - FIND(",", Overall!O387) - 1) &amp; " " &amp; MID(Overall!O387, FIND(" ", Overall!O387) + 1, FIND(",", Overall!O387, FIND(" ", Overall!O387)) - FIND(" ", Overall!O387) - 1) &amp; ", " &amp; MID(Overall!O387, FIND(",", Overall!O387, FIND(",",Overall!O387) + 1) + 2, LEN(Overall!O387))),"")</f>
        <v>44588</v>
      </c>
      <c r="R385" s="5">
        <f t="shared" si="10"/>
        <v>3</v>
      </c>
      <c r="S385" s="10" t="str">
        <f>IF(Overall!$A387&lt;&gt;"",IF(AND(MONTH($N385) &lt;= 1, MONTH($O385) &gt;= 1), IF($R385 &lt;&gt; "", $H385/$R385, ""), ""),"")</f>
        <v/>
      </c>
      <c r="T385" s="10" t="str">
        <f>IF(Overall!$A387&lt;&gt;"",IF(AND(MONTH($N385) &lt;= 2, MONTH($O385) &gt;= 2), IF($R385 &lt;&gt; "", $H385/$R385, ""), ""),"")</f>
        <v/>
      </c>
      <c r="U385" s="10" t="str">
        <f>IF(Overall!$A387&lt;&gt;"",IF(AND(MONTH($N385) &lt;= 3, MONTH($O385) &gt;= 3), IF($R385 &lt;&gt; "", $H385/$R385, ""), ""),"")</f>
        <v/>
      </c>
      <c r="V385" s="10" t="str">
        <f>IF(Overall!$A387&lt;&gt;"",IF(AND(MONTH($N385) &lt;= 4, MONTH($O385) &gt;= 4), IF($R385 &lt;&gt; "", $H385/$R385, ""), ""),"")</f>
        <v/>
      </c>
      <c r="W385" s="10" t="str">
        <f>IF(Overall!$A387&lt;&gt;"",IF(AND(MONTH($N385) &lt;= 5, MONTH($O385) &gt;= 5), IF($R385 &lt;&gt; "", $H385/$R385, ""), ""),"")</f>
        <v/>
      </c>
      <c r="X385" s="10" t="str">
        <f>IF(Overall!$A387&lt;&gt;"",IF(AND(MONTH($N385) &lt;= 6, MONTH($O385) &gt;= 6), IF($R385 &lt;&gt; "", $H385/$R385, ""), ""),"")</f>
        <v/>
      </c>
      <c r="Y385" s="10" t="str">
        <f>IF(Overall!$A387&lt;&gt;"",IF(AND(MONTH($N385) &lt;= 7, MONTH($O385) &gt;= 7 ), IF($R385 &lt;&gt; "", $H385/$R385, ""), ""),"")</f>
        <v/>
      </c>
      <c r="Z385" s="10" t="str">
        <f>IF(Overall!$A387&lt;&gt;"",IF(AND(MONTH($N385) &lt;= 8, MONTH($O385) &gt;= 8), IF($R385 &lt;&gt; "", $H385/$R385, ""), ""),"")</f>
        <v/>
      </c>
      <c r="AA385" s="10" t="str">
        <f>IF(Overall!$A387&lt;&gt;"",IF(AND(MONTH($N385) &lt;= 9, MONTH($O385) &gt;= 9), IF($R385 &lt;&gt; "", $H385/$R385, ""), ""),"")</f>
        <v/>
      </c>
      <c r="AB385" s="10">
        <f>IF(Overall!$A387&lt;&gt;"",IF(AND(MONTH($N385) &lt;= 10, MONTH($O385) &gt;= 10), IF($R385 &lt;&gt; "", $H385/$R385, ""), ""),"")</f>
        <v>300000</v>
      </c>
      <c r="AC385" s="10">
        <f>IF(Overall!$A387&lt;&gt;"",IF(AND(MONTH($N385) &lt;= 11, MONTH($O385) &gt;= 11), IF($R385 &lt;&gt; "", $H385/$R385, ""), ""),"")</f>
        <v>300000</v>
      </c>
      <c r="AD385" s="10">
        <f>IF(Overall!$A387&lt;&gt;"",IF(AND(MONTH($N385) &lt;= 12, MONTH($O385) &gt;= 12), IF($R385 &lt;&gt; "", $H385/$R385, ""), ""),"")</f>
        <v>300000</v>
      </c>
      <c r="AF385" s="10" t="str">
        <f ca="1">IFERROR(IF(AND(NOW()&lt;= EOMONTH(DATE(YEAR($O385),1, 1), 0), Overall!$A387&lt;&gt;"", MONTH($N385) &lt;= 1, MONTH($O385) &gt;= 1), IF($R385 &lt;&gt; "", $H385/$R385, ""), ""), "")</f>
        <v/>
      </c>
      <c r="AG385" s="10" t="str">
        <f ca="1">IFERROR(IF(AND(NOW()&lt;= EOMONTH(DATE(YEAR($O385),2, 1), 0), Overall!$A387&lt;&gt;"", MONTH($N385) &lt;= 2, MONTH($O385) &gt;= 2), IF($R385 &lt;&gt; "", $H385/$R385, ""), ""), "")</f>
        <v/>
      </c>
      <c r="AH385" s="10" t="str">
        <f ca="1">IFERROR(IF(AND(NOW()&lt;= EOMONTH(DATE(YEAR($O385),3, 1), 0), Overall!$A387&lt;&gt;"", MONTH($N385) &lt;= 3, MONTH($O385) &gt;= 3), IF($R385 &lt;&gt; "", $H385/$R385, ""), ""), "")</f>
        <v/>
      </c>
      <c r="AI385" s="10" t="str">
        <f ca="1">IFERROR(IF(AND(NOW()&lt;= EOMONTH(DATE(YEAR($O385),4, 1), 0), Overall!$A387&lt;&gt;"", MONTH($N385) &lt;= 4, MONTH($O385) &gt;= 4), IF($R385 &lt;&gt; "", $H385/$R385, ""), ""), "")</f>
        <v/>
      </c>
      <c r="AJ385" s="10" t="str">
        <f ca="1">IFERROR(IF(AND(NOW()&lt;= EOMONTH(DATE(YEAR($O385),5, 1), 0), Overall!$A387&lt;&gt;"", MONTH($N385) &lt;= 5, MONTH($O385) &gt;= 5), IF($R385 &lt;&gt; "", $H385/$R385, ""), ""), "")</f>
        <v/>
      </c>
      <c r="AK385" s="10" t="str">
        <f ca="1">IFERROR(IF(AND(NOW()&lt;= EOMONTH(DATE(YEAR($O385),6, 1), 0), Overall!$A387&lt;&gt;"", MONTH($N385) &lt;= 6, MONTH($O385) &gt;= 6), IF($R385 &lt;&gt; "", $H385/$R385, ""), ""), "")</f>
        <v/>
      </c>
      <c r="AL385" s="10" t="str">
        <f ca="1">IFERROR(IF(AND(NOW()&lt;= EOMONTH(DATE(YEAR($O385),7, 1), 0), Overall!$A387&lt;&gt;"", MONTH($N385) &lt;= 7, MONTH($O385) &gt;= 7), IF($R385 &lt;&gt; "", $H385/$R385, ""), ""), "")</f>
        <v/>
      </c>
      <c r="AM385" s="10" t="str">
        <f ca="1">IFERROR(IF(AND(NOW()&lt;= EOMONTH(DATE(YEAR($O385),8, 1), 0), Overall!$A387&lt;&gt;"", MONTH($N385) &lt;= 8, MONTH($O385) &gt;= 8), IF($R385 &lt;&gt; "", $H385/$R385, ""), ""), "")</f>
        <v/>
      </c>
      <c r="AN385" s="10" t="str">
        <f ca="1">IFERROR(IF(AND(NOW()&lt;= EOMONTH(DATE(YEAR($O385),9, 1), 0), Overall!$A387&lt;&gt;"", MONTH($N385) &lt;= 9, MONTH($O385) &gt;= 9), IF($R385 &lt;&gt; "", $H385/$R385, ""), ""), "")</f>
        <v/>
      </c>
      <c r="AO385" s="10" t="str">
        <f ca="1">IFERROR(IF(AND(NOW()&lt;= EOMONTH(DATE(YEAR($O385),10, 1), 0), Overall!$A387&lt;&gt;"", MONTH($N385) &lt;= 10, MONTH($O385) &gt;= 10), IF($R385 &lt;&gt; "", $H385/$R385, ""), ""), "")</f>
        <v/>
      </c>
      <c r="AP385" s="10" t="str">
        <f ca="1">IFERROR(IF(AND(NOW()&lt;= EOMONTH(DATE(YEAR($O385),11, 1), 0), Overall!$A387&lt;&gt;"", MONTH($N385) &lt;=11, MONTH($O385) &gt;= 11), IF($R385 &lt;&gt; "", $H385/$R385, ""), ""), "")</f>
        <v/>
      </c>
      <c r="AQ385" s="10" t="str">
        <f ca="1">IFERROR(IF(AND(NOW()&lt;= EOMONTH(DATE(YEAR($O385),12, 1), 0), Overall!$A387&lt;&gt;"", MONTH($N385) &lt;= 12, MONTH($O385) &gt;= 12), IF($R385 &lt;&gt; "", $H385/$R385, ""), ""), "")</f>
        <v/>
      </c>
      <c r="AR385" s="16">
        <f t="shared" ca="1" si="11"/>
        <v>0</v>
      </c>
    </row>
    <row r="386" spans="1:44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6">
        <f>IF(Overall!F388&lt;&gt;"",VALUE(Overall!F388),"")</f>
        <v>900000</v>
      </c>
      <c r="I386" s="6">
        <f>IF(Overall!G388&lt;&gt;"",VALUE(Overall!G388),"")</f>
        <v>65</v>
      </c>
      <c r="J386" s="6">
        <f>IF(Overall!H388&lt;&gt;"",VALUE(Overall!H388),"")</f>
        <v>40</v>
      </c>
      <c r="K386" s="6">
        <f>IF(Overall!I388&lt;&gt;"",VALUE(Overall!I388),"")</f>
        <v>5.75</v>
      </c>
      <c r="L386" s="6">
        <f>IF(Overall!J388&lt;&gt;"",VALUE(Overall!J388),"")</f>
        <v>0.85</v>
      </c>
      <c r="M386" s="6">
        <f>IF(Overall!K388&lt;&gt;"",VALUE(Overall!K388),"")</f>
        <v>4.9000000000000004</v>
      </c>
      <c r="N386" s="7">
        <f>IF(Overall!L388&lt;&gt;"",DATEVALUE(MID(Overall!L388, FIND(",", Overall!L388) + 2, FIND(" ", Overall!L388) - FIND(",", Overall!L388) - 1) &amp; " " &amp; MID(Overall!L388, FIND(" ", Overall!L388) + 1, FIND(",", Overall!L388, FIND(" ", Overall!L388)) - FIND(" ", Overall!L388) - 1) &amp; ", " &amp; MID(Overall!L388, FIND(",", Overall!L388, FIND(",",Overall!L388) + 1) + 2, LEN(Overall!L388))),"")</f>
        <v>44835</v>
      </c>
      <c r="O386" s="7">
        <f>IF(Overall!M388&lt;&gt;"",DATEVALUE(MID(Overall!M388, FIND(",", Overall!M388) + 2, FIND(" ", Overall!M388) - FIND(",", Overall!M388) - 1) &amp; " " &amp; MID(Overall!M388, FIND(" ", Overall!M388) + 1, FIND(",", Overall!M388, FIND(" ", Overall!M388)) - FIND(" ", Overall!M388) - 1) &amp; ", " &amp; MID(Overall!M388, FIND(",", Overall!M388, FIND(",",Overall!M388) + 1) + 2, LEN(Overall!M388))),"")</f>
        <v>44926</v>
      </c>
      <c r="P386" s="7">
        <f>IF(Overall!N388&lt;&gt;"",DATEVALUE(MID(Overall!N388, FIND(",", Overall!N388) + 2, FIND(" ", Overall!N388) - FIND(",", Overall!N388) - 1) &amp; " " &amp; MID(Overall!N388, FIND(" ", Overall!N388) + 1, FIND(",", Overall!N388, FIND(" ", Overall!N388)) - FIND(" ", Overall!N388) - 1) &amp; ", " &amp; MID(Overall!N388, FIND(",", Overall!N388, FIND(",",Overall!N388) + 1) + 2, LEN(Overall!N388))),"")</f>
        <v>44616</v>
      </c>
      <c r="Q386" s="7">
        <f>IF(Overall!O388&lt;&gt;"",DATEVALUE(MID(Overall!O388, FIND(",", Overall!O388) + 2, FIND(" ", Overall!O388) - FIND(",", Overall!O388) - 1) &amp; " " &amp; MID(Overall!O388, FIND(" ", Overall!O388) + 1, FIND(",", Overall!O388, FIND(" ", Overall!O388)) - FIND(" ", Overall!O388) - 1) &amp; ", " &amp; MID(Overall!O388, FIND(",", Overall!O388, FIND(",",Overall!O388) + 1) + 2, LEN(Overall!O388))),"")</f>
        <v>44588</v>
      </c>
      <c r="R386" s="5">
        <f t="shared" si="10"/>
        <v>3</v>
      </c>
      <c r="S386" s="10" t="str">
        <f>IF(Overall!$A388&lt;&gt;"",IF(AND(MONTH($N386) &lt;= 1, MONTH($O386) &gt;= 1), IF($R386 &lt;&gt; "", $H386/$R386, ""), ""),"")</f>
        <v/>
      </c>
      <c r="T386" s="10" t="str">
        <f>IF(Overall!$A388&lt;&gt;"",IF(AND(MONTH($N386) &lt;= 2, MONTH($O386) &gt;= 2), IF($R386 &lt;&gt; "", $H386/$R386, ""), ""),"")</f>
        <v/>
      </c>
      <c r="U386" s="10" t="str">
        <f>IF(Overall!$A388&lt;&gt;"",IF(AND(MONTH($N386) &lt;= 3, MONTH($O386) &gt;= 3), IF($R386 &lt;&gt; "", $H386/$R386, ""), ""),"")</f>
        <v/>
      </c>
      <c r="V386" s="10" t="str">
        <f>IF(Overall!$A388&lt;&gt;"",IF(AND(MONTH($N386) &lt;= 4, MONTH($O386) &gt;= 4), IF($R386 &lt;&gt; "", $H386/$R386, ""), ""),"")</f>
        <v/>
      </c>
      <c r="W386" s="10" t="str">
        <f>IF(Overall!$A388&lt;&gt;"",IF(AND(MONTH($N386) &lt;= 5, MONTH($O386) &gt;= 5), IF($R386 &lt;&gt; "", $H386/$R386, ""), ""),"")</f>
        <v/>
      </c>
      <c r="X386" s="10" t="str">
        <f>IF(Overall!$A388&lt;&gt;"",IF(AND(MONTH($N386) &lt;= 6, MONTH($O386) &gt;= 6), IF($R386 &lt;&gt; "", $H386/$R386, ""), ""),"")</f>
        <v/>
      </c>
      <c r="Y386" s="10" t="str">
        <f>IF(Overall!$A388&lt;&gt;"",IF(AND(MONTH($N386) &lt;= 7, MONTH($O386) &gt;= 7 ), IF($R386 &lt;&gt; "", $H386/$R386, ""), ""),"")</f>
        <v/>
      </c>
      <c r="Z386" s="10" t="str">
        <f>IF(Overall!$A388&lt;&gt;"",IF(AND(MONTH($N386) &lt;= 8, MONTH($O386) &gt;= 8), IF($R386 &lt;&gt; "", $H386/$R386, ""), ""),"")</f>
        <v/>
      </c>
      <c r="AA386" s="10" t="str">
        <f>IF(Overall!$A388&lt;&gt;"",IF(AND(MONTH($N386) &lt;= 9, MONTH($O386) &gt;= 9), IF($R386 &lt;&gt; "", $H386/$R386, ""), ""),"")</f>
        <v/>
      </c>
      <c r="AB386" s="10">
        <f>IF(Overall!$A388&lt;&gt;"",IF(AND(MONTH($N386) &lt;= 10, MONTH($O386) &gt;= 10), IF($R386 &lt;&gt; "", $H386/$R386, ""), ""),"")</f>
        <v>300000</v>
      </c>
      <c r="AC386" s="10">
        <f>IF(Overall!$A388&lt;&gt;"",IF(AND(MONTH($N386) &lt;= 11, MONTH($O386) &gt;= 11), IF($R386 &lt;&gt; "", $H386/$R386, ""), ""),"")</f>
        <v>300000</v>
      </c>
      <c r="AD386" s="10">
        <f>IF(Overall!$A388&lt;&gt;"",IF(AND(MONTH($N386) &lt;= 12, MONTH($O386) &gt;= 12), IF($R386 &lt;&gt; "", $H386/$R386, ""), ""),"")</f>
        <v>300000</v>
      </c>
      <c r="AF386" s="10" t="str">
        <f ca="1">IFERROR(IF(AND(NOW()&lt;= EOMONTH(DATE(YEAR($O386),1, 1), 0), Overall!$A388&lt;&gt;"", MONTH($N386) &lt;= 1, MONTH($O386) &gt;= 1), IF($R386 &lt;&gt; "", $H386/$R386, ""), ""), "")</f>
        <v/>
      </c>
      <c r="AG386" s="10" t="str">
        <f ca="1">IFERROR(IF(AND(NOW()&lt;= EOMONTH(DATE(YEAR($O386),2, 1), 0), Overall!$A388&lt;&gt;"", MONTH($N386) &lt;= 2, MONTH($O386) &gt;= 2), IF($R386 &lt;&gt; "", $H386/$R386, ""), ""), "")</f>
        <v/>
      </c>
      <c r="AH386" s="10" t="str">
        <f ca="1">IFERROR(IF(AND(NOW()&lt;= EOMONTH(DATE(YEAR($O386),3, 1), 0), Overall!$A388&lt;&gt;"", MONTH($N386) &lt;= 3, MONTH($O386) &gt;= 3), IF($R386 &lt;&gt; "", $H386/$R386, ""), ""), "")</f>
        <v/>
      </c>
      <c r="AI386" s="10" t="str">
        <f ca="1">IFERROR(IF(AND(NOW()&lt;= EOMONTH(DATE(YEAR($O386),4, 1), 0), Overall!$A388&lt;&gt;"", MONTH($N386) &lt;= 4, MONTH($O386) &gt;= 4), IF($R386 &lt;&gt; "", $H386/$R386, ""), ""), "")</f>
        <v/>
      </c>
      <c r="AJ386" s="10" t="str">
        <f ca="1">IFERROR(IF(AND(NOW()&lt;= EOMONTH(DATE(YEAR($O386),5, 1), 0), Overall!$A388&lt;&gt;"", MONTH($N386) &lt;= 5, MONTH($O386) &gt;= 5), IF($R386 &lt;&gt; "", $H386/$R386, ""), ""), "")</f>
        <v/>
      </c>
      <c r="AK386" s="10" t="str">
        <f ca="1">IFERROR(IF(AND(NOW()&lt;= EOMONTH(DATE(YEAR($O386),6, 1), 0), Overall!$A388&lt;&gt;"", MONTH($N386) &lt;= 6, MONTH($O386) &gt;= 6), IF($R386 &lt;&gt; "", $H386/$R386, ""), ""), "")</f>
        <v/>
      </c>
      <c r="AL386" s="10" t="str">
        <f ca="1">IFERROR(IF(AND(NOW()&lt;= EOMONTH(DATE(YEAR($O386),7, 1), 0), Overall!$A388&lt;&gt;"", MONTH($N386) &lt;= 7, MONTH($O386) &gt;= 7), IF($R386 &lt;&gt; "", $H386/$R386, ""), ""), "")</f>
        <v/>
      </c>
      <c r="AM386" s="10" t="str">
        <f ca="1">IFERROR(IF(AND(NOW()&lt;= EOMONTH(DATE(YEAR($O386),8, 1), 0), Overall!$A388&lt;&gt;"", MONTH($N386) &lt;= 8, MONTH($O386) &gt;= 8), IF($R386 &lt;&gt; "", $H386/$R386, ""), ""), "")</f>
        <v/>
      </c>
      <c r="AN386" s="10" t="str">
        <f ca="1">IFERROR(IF(AND(NOW()&lt;= EOMONTH(DATE(YEAR($O386),9, 1), 0), Overall!$A388&lt;&gt;"", MONTH($N386) &lt;= 9, MONTH($O386) &gt;= 9), IF($R386 &lt;&gt; "", $H386/$R386, ""), ""), "")</f>
        <v/>
      </c>
      <c r="AO386" s="10" t="str">
        <f ca="1">IFERROR(IF(AND(NOW()&lt;= EOMONTH(DATE(YEAR($O386),10, 1), 0), Overall!$A388&lt;&gt;"", MONTH($N386) &lt;= 10, MONTH($O386) &gt;= 10), IF($R386 &lt;&gt; "", $H386/$R386, ""), ""), "")</f>
        <v/>
      </c>
      <c r="AP386" s="10" t="str">
        <f ca="1">IFERROR(IF(AND(NOW()&lt;= EOMONTH(DATE(YEAR($O386),11, 1), 0), Overall!$A388&lt;&gt;"", MONTH($N386) &lt;=11, MONTH($O386) &gt;= 11), IF($R386 &lt;&gt; "", $H386/$R386, ""), ""), "")</f>
        <v/>
      </c>
      <c r="AQ386" s="10" t="str">
        <f ca="1">IFERROR(IF(AND(NOW()&lt;= EOMONTH(DATE(YEAR($O386),12, 1), 0), Overall!$A388&lt;&gt;"", MONTH($N386) &lt;= 12, MONTH($O386) &gt;= 12), IF($R386 &lt;&gt; "", $H386/$R386, ""), ""), "")</f>
        <v/>
      </c>
      <c r="AR386" s="16">
        <f t="shared" ca="1" si="11"/>
        <v>0</v>
      </c>
    </row>
    <row r="387" spans="1:44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6">
        <f>IF(Overall!F389&lt;&gt;"",VALUE(Overall!F389),"")</f>
        <v>1000000</v>
      </c>
      <c r="I387" s="6">
        <f>IF(Overall!G389&lt;&gt;"",VALUE(Overall!G389),"")</f>
        <v>77</v>
      </c>
      <c r="J387" s="6">
        <f>IF(Overall!H389&lt;&gt;"",VALUE(Overall!H389),"")</f>
        <v>64</v>
      </c>
      <c r="K387" s="6">
        <f>IF(Overall!I389&lt;&gt;"",VALUE(Overall!I389),"")</f>
        <v>5.79</v>
      </c>
      <c r="L387" s="6">
        <f>IF(Overall!J389&lt;&gt;"",VALUE(Overall!J389),"")</f>
        <v>2.2400000000000002</v>
      </c>
      <c r="M387" s="6">
        <f>IF(Overall!K389&lt;&gt;"",VALUE(Overall!K389),"")</f>
        <v>3.55</v>
      </c>
      <c r="N387" s="7">
        <f>IF(Overall!L389&lt;&gt;"",DATEVALUE(MID(Overall!L389, FIND(",", Overall!L389) + 2, FIND(" ", Overall!L389) - FIND(",", Overall!L389) - 1) &amp; " " &amp; MID(Overall!L389, FIND(" ", Overall!L389) + 1, FIND(",", Overall!L389, FIND(" ", Overall!L389)) - FIND(" ", Overall!L389) - 1) &amp; ", " &amp; MID(Overall!L389, FIND(",", Overall!L389, FIND(",",Overall!L389) + 1) + 2, LEN(Overall!L389))),"")</f>
        <v>44958</v>
      </c>
      <c r="O387" s="7">
        <f>IF(Overall!M389&lt;&gt;"",DATEVALUE(MID(Overall!M389, FIND(",", Overall!M389) + 2, FIND(" ", Overall!M389) - FIND(",", Overall!M389) - 1) &amp; " " &amp; MID(Overall!M389, FIND(" ", Overall!M389) + 1, FIND(",", Overall!M389, FIND(" ", Overall!M389)) - FIND(" ", Overall!M389) - 1) &amp; ", " &amp; MID(Overall!M389, FIND(",", Overall!M389, FIND(",",Overall!M389) + 1) + 2, LEN(Overall!M389))),"")</f>
        <v>44985</v>
      </c>
      <c r="P387" s="7">
        <f>IF(Overall!N389&lt;&gt;"",DATEVALUE(MID(Overall!N389, FIND(",", Overall!N389) + 2, FIND(" ", Overall!N389) - FIND(",", Overall!N389) - 1) &amp; " " &amp; MID(Overall!N389, FIND(" ", Overall!N389) + 1, FIND(",", Overall!N389, FIND(" ", Overall!N389)) - FIND(" ", Overall!N389) - 1) &amp; ", " &amp; MID(Overall!N389, FIND(",", Overall!N389, FIND(",",Overall!N389) + 1) + 2, LEN(Overall!N389))),"")</f>
        <v>44868</v>
      </c>
      <c r="Q387" s="7">
        <f>IF(Overall!O389&lt;&gt;"",DATEVALUE(MID(Overall!O389, FIND(",", Overall!O389) + 2, FIND(" ", Overall!O389) - FIND(",", Overall!O389) - 1) &amp; " " &amp; MID(Overall!O389, FIND(" ", Overall!O389) + 1, FIND(",", Overall!O389, FIND(" ", Overall!O389)) - FIND(" ", Overall!O389) - 1) &amp; ", " &amp; MID(Overall!O389, FIND(",", Overall!O389, FIND(",",Overall!O389) + 1) + 2, LEN(Overall!O389))),"")</f>
        <v>44847</v>
      </c>
      <c r="R387" s="5">
        <f t="shared" ref="R387:R450" si="12">IF(AND(N387&lt;&gt;"", O387&lt;&gt;""), DATEDIF(N387, O387, "M") + 1, "")</f>
        <v>1</v>
      </c>
      <c r="S387" s="10" t="str">
        <f>IF(Overall!$A389&lt;&gt;"",IF(AND(MONTH($N387) &lt;= 1, MONTH($O387) &gt;= 1), IF($R387 &lt;&gt; "", $H387/$R387, ""), ""),"")</f>
        <v/>
      </c>
      <c r="T387" s="10">
        <f>IF(Overall!$A389&lt;&gt;"",IF(AND(MONTH($N387) &lt;= 2, MONTH($O387) &gt;= 2), IF($R387 &lt;&gt; "", $H387/$R387, ""), ""),"")</f>
        <v>1000000</v>
      </c>
      <c r="U387" s="10" t="str">
        <f>IF(Overall!$A389&lt;&gt;"",IF(AND(MONTH($N387) &lt;= 3, MONTH($O387) &gt;= 3), IF($R387 &lt;&gt; "", $H387/$R387, ""), ""),"")</f>
        <v/>
      </c>
      <c r="V387" s="10" t="str">
        <f>IF(Overall!$A389&lt;&gt;"",IF(AND(MONTH($N387) &lt;= 4, MONTH($O387) &gt;= 4), IF($R387 &lt;&gt; "", $H387/$R387, ""), ""),"")</f>
        <v/>
      </c>
      <c r="W387" s="10" t="str">
        <f>IF(Overall!$A389&lt;&gt;"",IF(AND(MONTH($N387) &lt;= 5, MONTH($O387) &gt;= 5), IF($R387 &lt;&gt; "", $H387/$R387, ""), ""),"")</f>
        <v/>
      </c>
      <c r="X387" s="10" t="str">
        <f>IF(Overall!$A389&lt;&gt;"",IF(AND(MONTH($N387) &lt;= 6, MONTH($O387) &gt;= 6), IF($R387 &lt;&gt; "", $H387/$R387, ""), ""),"")</f>
        <v/>
      </c>
      <c r="Y387" s="10" t="str">
        <f>IF(Overall!$A389&lt;&gt;"",IF(AND(MONTH($N387) &lt;= 7, MONTH($O387) &gt;= 7 ), IF($R387 &lt;&gt; "", $H387/$R387, ""), ""),"")</f>
        <v/>
      </c>
      <c r="Z387" s="10" t="str">
        <f>IF(Overall!$A389&lt;&gt;"",IF(AND(MONTH($N387) &lt;= 8, MONTH($O387) &gt;= 8), IF($R387 &lt;&gt; "", $H387/$R387, ""), ""),"")</f>
        <v/>
      </c>
      <c r="AA387" s="10" t="str">
        <f>IF(Overall!$A389&lt;&gt;"",IF(AND(MONTH($N387) &lt;= 9, MONTH($O387) &gt;= 9), IF($R387 &lt;&gt; "", $H387/$R387, ""), ""),"")</f>
        <v/>
      </c>
      <c r="AB387" s="10" t="str">
        <f>IF(Overall!$A389&lt;&gt;"",IF(AND(MONTH($N387) &lt;= 10, MONTH($O387) &gt;= 10), IF($R387 &lt;&gt; "", $H387/$R387, ""), ""),"")</f>
        <v/>
      </c>
      <c r="AC387" s="10" t="str">
        <f>IF(Overall!$A389&lt;&gt;"",IF(AND(MONTH($N387) &lt;= 11, MONTH($O387) &gt;= 11), IF($R387 &lt;&gt; "", $H387/$R387, ""), ""),"")</f>
        <v/>
      </c>
      <c r="AD387" s="10" t="str">
        <f>IF(Overall!$A389&lt;&gt;"",IF(AND(MONTH($N387) &lt;= 12, MONTH($O387) &gt;= 12), IF($R387 &lt;&gt; "", $H387/$R387, ""), ""),"")</f>
        <v/>
      </c>
      <c r="AF387" s="10" t="str">
        <f ca="1">IFERROR(IF(AND(NOW()&lt;= EOMONTH(DATE(YEAR($O387),1, 1), 0), Overall!$A389&lt;&gt;"", MONTH($N387) &lt;= 1, MONTH($O387) &gt;= 1), IF($R387 &lt;&gt; "", $H387/$R387, ""), ""), "")</f>
        <v/>
      </c>
      <c r="AG387" s="10" t="str">
        <f ca="1">IFERROR(IF(AND(NOW()&lt;= EOMONTH(DATE(YEAR($O387),2, 1), 0), Overall!$A389&lt;&gt;"", MONTH($N387) &lt;= 2, MONTH($O387) &gt;= 2), IF($R387 &lt;&gt; "", $H387/$R387, ""), ""), "")</f>
        <v/>
      </c>
      <c r="AH387" s="10" t="str">
        <f ca="1">IFERROR(IF(AND(NOW()&lt;= EOMONTH(DATE(YEAR($O387),3, 1), 0), Overall!$A389&lt;&gt;"", MONTH($N387) &lt;= 3, MONTH($O387) &gt;= 3), IF($R387 &lt;&gt; "", $H387/$R387, ""), ""), "")</f>
        <v/>
      </c>
      <c r="AI387" s="10" t="str">
        <f ca="1">IFERROR(IF(AND(NOW()&lt;= EOMONTH(DATE(YEAR($O387),4, 1), 0), Overall!$A389&lt;&gt;"", MONTH($N387) &lt;= 4, MONTH($O387) &gt;= 4), IF($R387 &lt;&gt; "", $H387/$R387, ""), ""), "")</f>
        <v/>
      </c>
      <c r="AJ387" s="10" t="str">
        <f ca="1">IFERROR(IF(AND(NOW()&lt;= EOMONTH(DATE(YEAR($O387),5, 1), 0), Overall!$A389&lt;&gt;"", MONTH($N387) &lt;= 5, MONTH($O387) &gt;= 5), IF($R387 &lt;&gt; "", $H387/$R387, ""), ""), "")</f>
        <v/>
      </c>
      <c r="AK387" s="10" t="str">
        <f ca="1">IFERROR(IF(AND(NOW()&lt;= EOMONTH(DATE(YEAR($O387),6, 1), 0), Overall!$A389&lt;&gt;"", MONTH($N387) &lt;= 6, MONTH($O387) &gt;= 6), IF($R387 &lt;&gt; "", $H387/$R387, ""), ""), "")</f>
        <v/>
      </c>
      <c r="AL387" s="10" t="str">
        <f ca="1">IFERROR(IF(AND(NOW()&lt;= EOMONTH(DATE(YEAR($O387),7, 1), 0), Overall!$A389&lt;&gt;"", MONTH($N387) &lt;= 7, MONTH($O387) &gt;= 7), IF($R387 &lt;&gt; "", $H387/$R387, ""), ""), "")</f>
        <v/>
      </c>
      <c r="AM387" s="10" t="str">
        <f ca="1">IFERROR(IF(AND(NOW()&lt;= EOMONTH(DATE(YEAR($O387),8, 1), 0), Overall!$A389&lt;&gt;"", MONTH($N387) &lt;= 8, MONTH($O387) &gt;= 8), IF($R387 &lt;&gt; "", $H387/$R387, ""), ""), "")</f>
        <v/>
      </c>
      <c r="AN387" s="10" t="str">
        <f ca="1">IFERROR(IF(AND(NOW()&lt;= EOMONTH(DATE(YEAR($O387),9, 1), 0), Overall!$A389&lt;&gt;"", MONTH($N387) &lt;= 9, MONTH($O387) &gt;= 9), IF($R387 &lt;&gt; "", $H387/$R387, ""), ""), "")</f>
        <v/>
      </c>
      <c r="AO387" s="10" t="str">
        <f ca="1">IFERROR(IF(AND(NOW()&lt;= EOMONTH(DATE(YEAR($O387),10, 1), 0), Overall!$A389&lt;&gt;"", MONTH($N387) &lt;= 10, MONTH($O387) &gt;= 10), IF($R387 &lt;&gt; "", $H387/$R387, ""), ""), "")</f>
        <v/>
      </c>
      <c r="AP387" s="10" t="str">
        <f ca="1">IFERROR(IF(AND(NOW()&lt;= EOMONTH(DATE(YEAR($O387),11, 1), 0), Overall!$A389&lt;&gt;"", MONTH($N387) &lt;=11, MONTH($O387) &gt;= 11), IF($R387 &lt;&gt; "", $H387/$R387, ""), ""), "")</f>
        <v/>
      </c>
      <c r="AQ387" s="10" t="str">
        <f ca="1">IFERROR(IF(AND(NOW()&lt;= EOMONTH(DATE(YEAR($O387),12, 1), 0), Overall!$A389&lt;&gt;"", MONTH($N387) &lt;= 12, MONTH($O387) &gt;= 12), IF($R387 &lt;&gt; "", $H387/$R387, ""), ""), "")</f>
        <v/>
      </c>
      <c r="AR387" s="16">
        <f t="shared" ref="AR387:AR450" ca="1" si="13">SUM(AF387:AQ387)</f>
        <v>0</v>
      </c>
    </row>
    <row r="388" spans="1:44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6">
        <f>IF(Overall!F390&lt;&gt;"",VALUE(Overall!F390),"")</f>
        <v>1000000</v>
      </c>
      <c r="I388" s="6">
        <f>IF(Overall!G390&lt;&gt;"",VALUE(Overall!G390),"")</f>
        <v>77</v>
      </c>
      <c r="J388" s="6">
        <f>IF(Overall!H390&lt;&gt;"",VALUE(Overall!H390),"")</f>
        <v>63</v>
      </c>
      <c r="K388" s="6">
        <f>IF(Overall!I390&lt;&gt;"",VALUE(Overall!I390),"")</f>
        <v>7.0650000000000004</v>
      </c>
      <c r="L388" s="6">
        <f>IF(Overall!J390&lt;&gt;"",VALUE(Overall!J390),"")</f>
        <v>2.9</v>
      </c>
      <c r="M388" s="6">
        <f>IF(Overall!K390&lt;&gt;"",VALUE(Overall!K390),"")</f>
        <v>4.165</v>
      </c>
      <c r="N388" s="7">
        <f>IF(Overall!L390&lt;&gt;"",DATEVALUE(MID(Overall!L390, FIND(",", Overall!L390) + 2, FIND(" ", Overall!L390) - FIND(",", Overall!L390) - 1) &amp; " " &amp; MID(Overall!L390, FIND(" ", Overall!L390) + 1, FIND(",", Overall!L390, FIND(" ", Overall!L390)) - FIND(" ", Overall!L390) - 1) &amp; ", " &amp; MID(Overall!L390, FIND(",", Overall!L390, FIND(",",Overall!L390) + 1) + 2, LEN(Overall!L390))),"")</f>
        <v>44986</v>
      </c>
      <c r="O388" s="7">
        <f>IF(Overall!M390&lt;&gt;"",DATEVALUE(MID(Overall!M390, FIND(",", Overall!M390) + 2, FIND(" ", Overall!M390) - FIND(",", Overall!M390) - 1) &amp; " " &amp; MID(Overall!M390, FIND(" ", Overall!M390) + 1, FIND(",", Overall!M390, FIND(" ", Overall!M390)) - FIND(" ", Overall!M390) - 1) &amp; ", " &amp; MID(Overall!M390, FIND(",", Overall!M390, FIND(",",Overall!M390) + 1) + 2, LEN(Overall!M390))),"")</f>
        <v>45016</v>
      </c>
      <c r="P388" s="7">
        <f>IF(Overall!N390&lt;&gt;"",DATEVALUE(MID(Overall!N390, FIND(",", Overall!N390) + 2, FIND(" ", Overall!N390) - FIND(",", Overall!N390) - 1) &amp; " " &amp; MID(Overall!N390, FIND(" ", Overall!N390) + 1, FIND(",", Overall!N390, FIND(" ", Overall!N390)) - FIND(" ", Overall!N390) - 1) &amp; ", " &amp; MID(Overall!N390, FIND(",", Overall!N390, FIND(",",Overall!N390) + 1) + 2, LEN(Overall!N390))),"")</f>
        <v>44868</v>
      </c>
      <c r="Q388" s="7">
        <f>IF(Overall!O390&lt;&gt;"",DATEVALUE(MID(Overall!O390, FIND(",", Overall!O390) + 2, FIND(" ", Overall!O390) - FIND(",", Overall!O390) - 1) &amp; " " &amp; MID(Overall!O390, FIND(" ", Overall!O390) + 1, FIND(",", Overall!O390, FIND(" ", Overall!O390)) - FIND(" ", Overall!O390) - 1) &amp; ", " &amp; MID(Overall!O390, FIND(",", Overall!O390, FIND(",",Overall!O390) + 1) + 2, LEN(Overall!O390))),"")</f>
        <v>44847</v>
      </c>
      <c r="R388" s="5">
        <f t="shared" si="12"/>
        <v>1</v>
      </c>
      <c r="S388" s="10" t="str">
        <f>IF(Overall!$A390&lt;&gt;"",IF(AND(MONTH($N388) &lt;= 1, MONTH($O388) &gt;= 1), IF($R388 &lt;&gt; "", $H388/$R388, ""), ""),"")</f>
        <v/>
      </c>
      <c r="T388" s="10" t="str">
        <f>IF(Overall!$A390&lt;&gt;"",IF(AND(MONTH($N388) &lt;= 2, MONTH($O388) &gt;= 2), IF($R388 &lt;&gt; "", $H388/$R388, ""), ""),"")</f>
        <v/>
      </c>
      <c r="U388" s="10">
        <f>IF(Overall!$A390&lt;&gt;"",IF(AND(MONTH($N388) &lt;= 3, MONTH($O388) &gt;= 3), IF($R388 &lt;&gt; "", $H388/$R388, ""), ""),"")</f>
        <v>1000000</v>
      </c>
      <c r="V388" s="10" t="str">
        <f>IF(Overall!$A390&lt;&gt;"",IF(AND(MONTH($N388) &lt;= 4, MONTH($O388) &gt;= 4), IF($R388 &lt;&gt; "", $H388/$R388, ""), ""),"")</f>
        <v/>
      </c>
      <c r="W388" s="10" t="str">
        <f>IF(Overall!$A390&lt;&gt;"",IF(AND(MONTH($N388) &lt;= 5, MONTH($O388) &gt;= 5), IF($R388 &lt;&gt; "", $H388/$R388, ""), ""),"")</f>
        <v/>
      </c>
      <c r="X388" s="10" t="str">
        <f>IF(Overall!$A390&lt;&gt;"",IF(AND(MONTH($N388) &lt;= 6, MONTH($O388) &gt;= 6), IF($R388 &lt;&gt; "", $H388/$R388, ""), ""),"")</f>
        <v/>
      </c>
      <c r="Y388" s="10" t="str">
        <f>IF(Overall!$A390&lt;&gt;"",IF(AND(MONTH($N388) &lt;= 7, MONTH($O388) &gt;= 7 ), IF($R388 &lt;&gt; "", $H388/$R388, ""), ""),"")</f>
        <v/>
      </c>
      <c r="Z388" s="10" t="str">
        <f>IF(Overall!$A390&lt;&gt;"",IF(AND(MONTH($N388) &lt;= 8, MONTH($O388) &gt;= 8), IF($R388 &lt;&gt; "", $H388/$R388, ""), ""),"")</f>
        <v/>
      </c>
      <c r="AA388" s="10" t="str">
        <f>IF(Overall!$A390&lt;&gt;"",IF(AND(MONTH($N388) &lt;= 9, MONTH($O388) &gt;= 9), IF($R388 &lt;&gt; "", $H388/$R388, ""), ""),"")</f>
        <v/>
      </c>
      <c r="AB388" s="10" t="str">
        <f>IF(Overall!$A390&lt;&gt;"",IF(AND(MONTH($N388) &lt;= 10, MONTH($O388) &gt;= 10), IF($R388 &lt;&gt; "", $H388/$R388, ""), ""),"")</f>
        <v/>
      </c>
      <c r="AC388" s="10" t="str">
        <f>IF(Overall!$A390&lt;&gt;"",IF(AND(MONTH($N388) &lt;= 11, MONTH($O388) &gt;= 11), IF($R388 &lt;&gt; "", $H388/$R388, ""), ""),"")</f>
        <v/>
      </c>
      <c r="AD388" s="10" t="str">
        <f>IF(Overall!$A390&lt;&gt;"",IF(AND(MONTH($N388) &lt;= 12, MONTH($O388) &gt;= 12), IF($R388 &lt;&gt; "", $H388/$R388, ""), ""),"")</f>
        <v/>
      </c>
      <c r="AF388" s="10" t="str">
        <f ca="1">IFERROR(IF(AND(NOW()&lt;= EOMONTH(DATE(YEAR($O388),1, 1), 0), Overall!$A390&lt;&gt;"", MONTH($N388) &lt;= 1, MONTH($O388) &gt;= 1), IF($R388 &lt;&gt; "", $H388/$R388, ""), ""), "")</f>
        <v/>
      </c>
      <c r="AG388" s="10" t="str">
        <f ca="1">IFERROR(IF(AND(NOW()&lt;= EOMONTH(DATE(YEAR($O388),2, 1), 0), Overall!$A390&lt;&gt;"", MONTH($N388) &lt;= 2, MONTH($O388) &gt;= 2), IF($R388 &lt;&gt; "", $H388/$R388, ""), ""), "")</f>
        <v/>
      </c>
      <c r="AH388" s="10" t="str">
        <f ca="1">IFERROR(IF(AND(NOW()&lt;= EOMONTH(DATE(YEAR($O388),3, 1), 0), Overall!$A390&lt;&gt;"", MONTH($N388) &lt;= 3, MONTH($O388) &gt;= 3), IF($R388 &lt;&gt; "", $H388/$R388, ""), ""), "")</f>
        <v/>
      </c>
      <c r="AI388" s="10" t="str">
        <f ca="1">IFERROR(IF(AND(NOW()&lt;= EOMONTH(DATE(YEAR($O388),4, 1), 0), Overall!$A390&lt;&gt;"", MONTH($N388) &lt;= 4, MONTH($O388) &gt;= 4), IF($R388 &lt;&gt; "", $H388/$R388, ""), ""), "")</f>
        <v/>
      </c>
      <c r="AJ388" s="10" t="str">
        <f ca="1">IFERROR(IF(AND(NOW()&lt;= EOMONTH(DATE(YEAR($O388),5, 1), 0), Overall!$A390&lt;&gt;"", MONTH($N388) &lt;= 5, MONTH($O388) &gt;= 5), IF($R388 &lt;&gt; "", $H388/$R388, ""), ""), "")</f>
        <v/>
      </c>
      <c r="AK388" s="10" t="str">
        <f ca="1">IFERROR(IF(AND(NOW()&lt;= EOMONTH(DATE(YEAR($O388),6, 1), 0), Overall!$A390&lt;&gt;"", MONTH($N388) &lt;= 6, MONTH($O388) &gt;= 6), IF($R388 &lt;&gt; "", $H388/$R388, ""), ""), "")</f>
        <v/>
      </c>
      <c r="AL388" s="10" t="str">
        <f ca="1">IFERROR(IF(AND(NOW()&lt;= EOMONTH(DATE(YEAR($O388),7, 1), 0), Overall!$A390&lt;&gt;"", MONTH($N388) &lt;= 7, MONTH($O388) &gt;= 7), IF($R388 &lt;&gt; "", $H388/$R388, ""), ""), "")</f>
        <v/>
      </c>
      <c r="AM388" s="10" t="str">
        <f ca="1">IFERROR(IF(AND(NOW()&lt;= EOMONTH(DATE(YEAR($O388),8, 1), 0), Overall!$A390&lt;&gt;"", MONTH($N388) &lt;= 8, MONTH($O388) &gt;= 8), IF($R388 &lt;&gt; "", $H388/$R388, ""), ""), "")</f>
        <v/>
      </c>
      <c r="AN388" s="10" t="str">
        <f ca="1">IFERROR(IF(AND(NOW()&lt;= EOMONTH(DATE(YEAR($O388),9, 1), 0), Overall!$A390&lt;&gt;"", MONTH($N388) &lt;= 9, MONTH($O388) &gt;= 9), IF($R388 &lt;&gt; "", $H388/$R388, ""), ""), "")</f>
        <v/>
      </c>
      <c r="AO388" s="10" t="str">
        <f ca="1">IFERROR(IF(AND(NOW()&lt;= EOMONTH(DATE(YEAR($O388),10, 1), 0), Overall!$A390&lt;&gt;"", MONTH($N388) &lt;= 10, MONTH($O388) &gt;= 10), IF($R388 &lt;&gt; "", $H388/$R388, ""), ""), "")</f>
        <v/>
      </c>
      <c r="AP388" s="10" t="str">
        <f ca="1">IFERROR(IF(AND(NOW()&lt;= EOMONTH(DATE(YEAR($O388),11, 1), 0), Overall!$A390&lt;&gt;"", MONTH($N388) &lt;=11, MONTH($O388) &gt;= 11), IF($R388 &lt;&gt; "", $H388/$R388, ""), ""), "")</f>
        <v/>
      </c>
      <c r="AQ388" s="10" t="str">
        <f ca="1">IFERROR(IF(AND(NOW()&lt;= EOMONTH(DATE(YEAR($O388),12, 1), 0), Overall!$A390&lt;&gt;"", MONTH($N388) &lt;= 12, MONTH($O388) &gt;= 12), IF($R388 &lt;&gt; "", $H388/$R388, ""), ""), "")</f>
        <v/>
      </c>
      <c r="AR388" s="16">
        <f t="shared" ca="1" si="13"/>
        <v>0</v>
      </c>
    </row>
    <row r="389" spans="1:44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6">
        <f>IF(Overall!F391&lt;&gt;"",VALUE(Overall!F391),"")</f>
        <v>500000</v>
      </c>
      <c r="I389" s="6">
        <f>IF(Overall!G391&lt;&gt;"",VALUE(Overall!G391),"")</f>
        <v>78</v>
      </c>
      <c r="J389" s="6">
        <f>IF(Overall!H391&lt;&gt;"",VALUE(Overall!H391),"")</f>
        <v>64</v>
      </c>
      <c r="K389" s="6">
        <f>IF(Overall!I391&lt;&gt;"",VALUE(Overall!I391),"")</f>
        <v>4.5199999999999996</v>
      </c>
      <c r="L389" s="6">
        <f>IF(Overall!J391&lt;&gt;"",VALUE(Overall!J391),"")</f>
        <v>1.33</v>
      </c>
      <c r="M389" s="6">
        <f>IF(Overall!K391&lt;&gt;"",VALUE(Overall!K391),"")</f>
        <v>3.19</v>
      </c>
      <c r="N389" s="7">
        <f>IF(Overall!L391&lt;&gt;"",DATEVALUE(MID(Overall!L391, FIND(",", Overall!L391) + 2, FIND(" ", Overall!L391) - FIND(",", Overall!L391) - 1) &amp; " " &amp; MID(Overall!L391, FIND(" ", Overall!L391) + 1, FIND(",", Overall!L391, FIND(" ", Overall!L391)) - FIND(" ", Overall!L391) - 1) &amp; ", " &amp; MID(Overall!L391, FIND(",", Overall!L391, FIND(",",Overall!L391) + 1) + 2, LEN(Overall!L391))),"")</f>
        <v>44927</v>
      </c>
      <c r="O389" s="7">
        <f>IF(Overall!M391&lt;&gt;"",DATEVALUE(MID(Overall!M391, FIND(",", Overall!M391) + 2, FIND(" ", Overall!M391) - FIND(",", Overall!M391) - 1) &amp; " " &amp; MID(Overall!M391, FIND(" ", Overall!M391) + 1, FIND(",", Overall!M391, FIND(" ", Overall!M391)) - FIND(" ", Overall!M391) - 1) &amp; ", " &amp; MID(Overall!M391, FIND(",", Overall!M391, FIND(",",Overall!M391) + 1) + 2, LEN(Overall!M391))),"")</f>
        <v>44957</v>
      </c>
      <c r="P389" s="7">
        <f>IF(Overall!N391&lt;&gt;"",DATEVALUE(MID(Overall!N391, FIND(",", Overall!N391) + 2, FIND(" ", Overall!N391) - FIND(",", Overall!N391) - 1) &amp; " " &amp; MID(Overall!N391, FIND(" ", Overall!N391) + 1, FIND(",", Overall!N391, FIND(" ", Overall!N391)) - FIND(" ", Overall!N391) - 1) &amp; ", " &amp; MID(Overall!N391, FIND(",", Overall!N391, FIND(",",Overall!N391) + 1) + 2, LEN(Overall!N391))),"")</f>
        <v>44868</v>
      </c>
      <c r="Q389" s="7">
        <f>IF(Overall!O391&lt;&gt;"",DATEVALUE(MID(Overall!O391, FIND(",", Overall!O391) + 2, FIND(" ", Overall!O391) - FIND(",", Overall!O391) - 1) &amp; " " &amp; MID(Overall!O391, FIND(" ", Overall!O391) + 1, FIND(",", Overall!O391, FIND(" ", Overall!O391)) - FIND(" ", Overall!O391) - 1) &amp; ", " &amp; MID(Overall!O391, FIND(",", Overall!O391, FIND(",",Overall!O391) + 1) + 2, LEN(Overall!O391))),"")</f>
        <v>44847</v>
      </c>
      <c r="R389" s="5">
        <f t="shared" si="12"/>
        <v>1</v>
      </c>
      <c r="S389" s="10">
        <f>IF(Overall!$A391&lt;&gt;"",IF(AND(MONTH($N389) &lt;= 1, MONTH($O389) &gt;= 1), IF($R389 &lt;&gt; "", $H389/$R389, ""), ""),"")</f>
        <v>500000</v>
      </c>
      <c r="T389" s="10" t="str">
        <f>IF(Overall!$A391&lt;&gt;"",IF(AND(MONTH($N389) &lt;= 2, MONTH($O389) &gt;= 2), IF($R389 &lt;&gt; "", $H389/$R389, ""), ""),"")</f>
        <v/>
      </c>
      <c r="U389" s="10" t="str">
        <f>IF(Overall!$A391&lt;&gt;"",IF(AND(MONTH($N389) &lt;= 3, MONTH($O389) &gt;= 3), IF($R389 &lt;&gt; "", $H389/$R389, ""), ""),"")</f>
        <v/>
      </c>
      <c r="V389" s="10" t="str">
        <f>IF(Overall!$A391&lt;&gt;"",IF(AND(MONTH($N389) &lt;= 4, MONTH($O389) &gt;= 4), IF($R389 &lt;&gt; "", $H389/$R389, ""), ""),"")</f>
        <v/>
      </c>
      <c r="W389" s="10" t="str">
        <f>IF(Overall!$A391&lt;&gt;"",IF(AND(MONTH($N389) &lt;= 5, MONTH($O389) &gt;= 5), IF($R389 &lt;&gt; "", $H389/$R389, ""), ""),"")</f>
        <v/>
      </c>
      <c r="X389" s="10" t="str">
        <f>IF(Overall!$A391&lt;&gt;"",IF(AND(MONTH($N389) &lt;= 6, MONTH($O389) &gt;= 6), IF($R389 &lt;&gt; "", $H389/$R389, ""), ""),"")</f>
        <v/>
      </c>
      <c r="Y389" s="10" t="str">
        <f>IF(Overall!$A391&lt;&gt;"",IF(AND(MONTH($N389) &lt;= 7, MONTH($O389) &gt;= 7 ), IF($R389 &lt;&gt; "", $H389/$R389, ""), ""),"")</f>
        <v/>
      </c>
      <c r="Z389" s="10" t="str">
        <f>IF(Overall!$A391&lt;&gt;"",IF(AND(MONTH($N389) &lt;= 8, MONTH($O389) &gt;= 8), IF($R389 &lt;&gt; "", $H389/$R389, ""), ""),"")</f>
        <v/>
      </c>
      <c r="AA389" s="10" t="str">
        <f>IF(Overall!$A391&lt;&gt;"",IF(AND(MONTH($N389) &lt;= 9, MONTH($O389) &gt;= 9), IF($R389 &lt;&gt; "", $H389/$R389, ""), ""),"")</f>
        <v/>
      </c>
      <c r="AB389" s="10" t="str">
        <f>IF(Overall!$A391&lt;&gt;"",IF(AND(MONTH($N389) &lt;= 10, MONTH($O389) &gt;= 10), IF($R389 &lt;&gt; "", $H389/$R389, ""), ""),"")</f>
        <v/>
      </c>
      <c r="AC389" s="10" t="str">
        <f>IF(Overall!$A391&lt;&gt;"",IF(AND(MONTH($N389) &lt;= 11, MONTH($O389) &gt;= 11), IF($R389 &lt;&gt; "", $H389/$R389, ""), ""),"")</f>
        <v/>
      </c>
      <c r="AD389" s="10" t="str">
        <f>IF(Overall!$A391&lt;&gt;"",IF(AND(MONTH($N389) &lt;= 12, MONTH($O389) &gt;= 12), IF($R389 &lt;&gt; "", $H389/$R389, ""), ""),"")</f>
        <v/>
      </c>
      <c r="AF389" s="10" t="str">
        <f ca="1">IFERROR(IF(AND(NOW()&lt;= EOMONTH(DATE(YEAR($O389),1, 1), 0), Overall!$A391&lt;&gt;"", MONTH($N389) &lt;= 1, MONTH($O389) &gt;= 1), IF($R389 &lt;&gt; "", $H389/$R389, ""), ""), "")</f>
        <v/>
      </c>
      <c r="AG389" s="10" t="str">
        <f ca="1">IFERROR(IF(AND(NOW()&lt;= EOMONTH(DATE(YEAR($O389),2, 1), 0), Overall!$A391&lt;&gt;"", MONTH($N389) &lt;= 2, MONTH($O389) &gt;= 2), IF($R389 &lt;&gt; "", $H389/$R389, ""), ""), "")</f>
        <v/>
      </c>
      <c r="AH389" s="10" t="str">
        <f ca="1">IFERROR(IF(AND(NOW()&lt;= EOMONTH(DATE(YEAR($O389),3, 1), 0), Overall!$A391&lt;&gt;"", MONTH($N389) &lt;= 3, MONTH($O389) &gt;= 3), IF($R389 &lt;&gt; "", $H389/$R389, ""), ""), "")</f>
        <v/>
      </c>
      <c r="AI389" s="10" t="str">
        <f ca="1">IFERROR(IF(AND(NOW()&lt;= EOMONTH(DATE(YEAR($O389),4, 1), 0), Overall!$A391&lt;&gt;"", MONTH($N389) &lt;= 4, MONTH($O389) &gt;= 4), IF($R389 &lt;&gt; "", $H389/$R389, ""), ""), "")</f>
        <v/>
      </c>
      <c r="AJ389" s="10" t="str">
        <f ca="1">IFERROR(IF(AND(NOW()&lt;= EOMONTH(DATE(YEAR($O389),5, 1), 0), Overall!$A391&lt;&gt;"", MONTH($N389) &lt;= 5, MONTH($O389) &gt;= 5), IF($R389 &lt;&gt; "", $H389/$R389, ""), ""), "")</f>
        <v/>
      </c>
      <c r="AK389" s="10" t="str">
        <f ca="1">IFERROR(IF(AND(NOW()&lt;= EOMONTH(DATE(YEAR($O389),6, 1), 0), Overall!$A391&lt;&gt;"", MONTH($N389) &lt;= 6, MONTH($O389) &gt;= 6), IF($R389 &lt;&gt; "", $H389/$R389, ""), ""), "")</f>
        <v/>
      </c>
      <c r="AL389" s="10" t="str">
        <f ca="1">IFERROR(IF(AND(NOW()&lt;= EOMONTH(DATE(YEAR($O389),7, 1), 0), Overall!$A391&lt;&gt;"", MONTH($N389) &lt;= 7, MONTH($O389) &gt;= 7), IF($R389 &lt;&gt; "", $H389/$R389, ""), ""), "")</f>
        <v/>
      </c>
      <c r="AM389" s="10" t="str">
        <f ca="1">IFERROR(IF(AND(NOW()&lt;= EOMONTH(DATE(YEAR($O389),8, 1), 0), Overall!$A391&lt;&gt;"", MONTH($N389) &lt;= 8, MONTH($O389) &gt;= 8), IF($R389 &lt;&gt; "", $H389/$R389, ""), ""), "")</f>
        <v/>
      </c>
      <c r="AN389" s="10" t="str">
        <f ca="1">IFERROR(IF(AND(NOW()&lt;= EOMONTH(DATE(YEAR($O389),9, 1), 0), Overall!$A391&lt;&gt;"", MONTH($N389) &lt;= 9, MONTH($O389) &gt;= 9), IF($R389 &lt;&gt; "", $H389/$R389, ""), ""), "")</f>
        <v/>
      </c>
      <c r="AO389" s="10" t="str">
        <f ca="1">IFERROR(IF(AND(NOW()&lt;= EOMONTH(DATE(YEAR($O389),10, 1), 0), Overall!$A391&lt;&gt;"", MONTH($N389) &lt;= 10, MONTH($O389) &gt;= 10), IF($R389 &lt;&gt; "", $H389/$R389, ""), ""), "")</f>
        <v/>
      </c>
      <c r="AP389" s="10" t="str">
        <f ca="1">IFERROR(IF(AND(NOW()&lt;= EOMONTH(DATE(YEAR($O389),11, 1), 0), Overall!$A391&lt;&gt;"", MONTH($N389) &lt;=11, MONTH($O389) &gt;= 11), IF($R389 &lt;&gt; "", $H389/$R389, ""), ""), "")</f>
        <v/>
      </c>
      <c r="AQ389" s="10" t="str">
        <f ca="1">IFERROR(IF(AND(NOW()&lt;= EOMONTH(DATE(YEAR($O389),12, 1), 0), Overall!$A391&lt;&gt;"", MONTH($N389) &lt;= 12, MONTH($O389) &gt;= 12), IF($R389 &lt;&gt; "", $H389/$R389, ""), ""), "")</f>
        <v/>
      </c>
      <c r="AR389" s="16">
        <f t="shared" ca="1" si="13"/>
        <v>0</v>
      </c>
    </row>
    <row r="390" spans="1:44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6">
        <f>IF(Overall!F392&lt;&gt;"",VALUE(Overall!F392),"")</f>
        <v>500000</v>
      </c>
      <c r="I390" s="6">
        <f>IF(Overall!G392&lt;&gt;"",VALUE(Overall!G392),"")</f>
        <v>78</v>
      </c>
      <c r="J390" s="6">
        <f>IF(Overall!H392&lt;&gt;"",VALUE(Overall!H392),"")</f>
        <v>64</v>
      </c>
      <c r="K390" s="6">
        <f>IF(Overall!I392&lt;&gt;"",VALUE(Overall!I392),"")</f>
        <v>4.55</v>
      </c>
      <c r="L390" s="6">
        <f>IF(Overall!J392&lt;&gt;"",VALUE(Overall!J392),"")</f>
        <v>1.35</v>
      </c>
      <c r="M390" s="6">
        <f>IF(Overall!K392&lt;&gt;"",VALUE(Overall!K392),"")</f>
        <v>3.2</v>
      </c>
      <c r="N390" s="7">
        <f>IF(Overall!L392&lt;&gt;"",DATEVALUE(MID(Overall!L392, FIND(",", Overall!L392) + 2, FIND(" ", Overall!L392) - FIND(",", Overall!L392) - 1) &amp; " " &amp; MID(Overall!L392, FIND(" ", Overall!L392) + 1, FIND(",", Overall!L392, FIND(" ", Overall!L392)) - FIND(" ", Overall!L392) - 1) &amp; ", " &amp; MID(Overall!L392, FIND(",", Overall!L392, FIND(",",Overall!L392) + 1) + 2, LEN(Overall!L392))),"")</f>
        <v>44927</v>
      </c>
      <c r="O390" s="7">
        <f>IF(Overall!M392&lt;&gt;"",DATEVALUE(MID(Overall!M392, FIND(",", Overall!M392) + 2, FIND(" ", Overall!M392) - FIND(",", Overall!M392) - 1) &amp; " " &amp; MID(Overall!M392, FIND(" ", Overall!M392) + 1, FIND(",", Overall!M392, FIND(" ", Overall!M392)) - FIND(" ", Overall!M392) - 1) &amp; ", " &amp; MID(Overall!M392, FIND(",", Overall!M392, FIND(",",Overall!M392) + 1) + 2, LEN(Overall!M392))),"")</f>
        <v>44957</v>
      </c>
      <c r="P390" s="7">
        <f>IF(Overall!N392&lt;&gt;"",DATEVALUE(MID(Overall!N392, FIND(",", Overall!N392) + 2, FIND(" ", Overall!N392) - FIND(",", Overall!N392) - 1) &amp; " " &amp; MID(Overall!N392, FIND(" ", Overall!N392) + 1, FIND(",", Overall!N392, FIND(" ", Overall!N392)) - FIND(" ", Overall!N392) - 1) &amp; ", " &amp; MID(Overall!N392, FIND(",", Overall!N392, FIND(",",Overall!N392) + 1) + 2, LEN(Overall!N392))),"")</f>
        <v>44868</v>
      </c>
      <c r="Q390" s="7">
        <f>IF(Overall!O392&lt;&gt;"",DATEVALUE(MID(Overall!O392, FIND(",", Overall!O392) + 2, FIND(" ", Overall!O392) - FIND(",", Overall!O392) - 1) &amp; " " &amp; MID(Overall!O392, FIND(" ", Overall!O392) + 1, FIND(",", Overall!O392, FIND(" ", Overall!O392)) - FIND(" ", Overall!O392) - 1) &amp; ", " &amp; MID(Overall!O392, FIND(",", Overall!O392, FIND(",",Overall!O392) + 1) + 2, LEN(Overall!O392))),"")</f>
        <v>44847</v>
      </c>
      <c r="R390" s="5">
        <f t="shared" si="12"/>
        <v>1</v>
      </c>
      <c r="S390" s="10">
        <f>IF(Overall!$A392&lt;&gt;"",IF(AND(MONTH($N390) &lt;= 1, MONTH($O390) &gt;= 1), IF($R390 &lt;&gt; "", $H390/$R390, ""), ""),"")</f>
        <v>500000</v>
      </c>
      <c r="T390" s="10" t="str">
        <f>IF(Overall!$A392&lt;&gt;"",IF(AND(MONTH($N390) &lt;= 2, MONTH($O390) &gt;= 2), IF($R390 &lt;&gt; "", $H390/$R390, ""), ""),"")</f>
        <v/>
      </c>
      <c r="U390" s="10" t="str">
        <f>IF(Overall!$A392&lt;&gt;"",IF(AND(MONTH($N390) &lt;= 3, MONTH($O390) &gt;= 3), IF($R390 &lt;&gt; "", $H390/$R390, ""), ""),"")</f>
        <v/>
      </c>
      <c r="V390" s="10" t="str">
        <f>IF(Overall!$A392&lt;&gt;"",IF(AND(MONTH($N390) &lt;= 4, MONTH($O390) &gt;= 4), IF($R390 &lt;&gt; "", $H390/$R390, ""), ""),"")</f>
        <v/>
      </c>
      <c r="W390" s="10" t="str">
        <f>IF(Overall!$A392&lt;&gt;"",IF(AND(MONTH($N390) &lt;= 5, MONTH($O390) &gt;= 5), IF($R390 &lt;&gt; "", $H390/$R390, ""), ""),"")</f>
        <v/>
      </c>
      <c r="X390" s="10" t="str">
        <f>IF(Overall!$A392&lt;&gt;"",IF(AND(MONTH($N390) &lt;= 6, MONTH($O390) &gt;= 6), IF($R390 &lt;&gt; "", $H390/$R390, ""), ""),"")</f>
        <v/>
      </c>
      <c r="Y390" s="10" t="str">
        <f>IF(Overall!$A392&lt;&gt;"",IF(AND(MONTH($N390) &lt;= 7, MONTH($O390) &gt;= 7 ), IF($R390 &lt;&gt; "", $H390/$R390, ""), ""),"")</f>
        <v/>
      </c>
      <c r="Z390" s="10" t="str">
        <f>IF(Overall!$A392&lt;&gt;"",IF(AND(MONTH($N390) &lt;= 8, MONTH($O390) &gt;= 8), IF($R390 &lt;&gt; "", $H390/$R390, ""), ""),"")</f>
        <v/>
      </c>
      <c r="AA390" s="10" t="str">
        <f>IF(Overall!$A392&lt;&gt;"",IF(AND(MONTH($N390) &lt;= 9, MONTH($O390) &gt;= 9), IF($R390 &lt;&gt; "", $H390/$R390, ""), ""),"")</f>
        <v/>
      </c>
      <c r="AB390" s="10" t="str">
        <f>IF(Overall!$A392&lt;&gt;"",IF(AND(MONTH($N390) &lt;= 10, MONTH($O390) &gt;= 10), IF($R390 &lt;&gt; "", $H390/$R390, ""), ""),"")</f>
        <v/>
      </c>
      <c r="AC390" s="10" t="str">
        <f>IF(Overall!$A392&lt;&gt;"",IF(AND(MONTH($N390) &lt;= 11, MONTH($O390) &gt;= 11), IF($R390 &lt;&gt; "", $H390/$R390, ""), ""),"")</f>
        <v/>
      </c>
      <c r="AD390" s="10" t="str">
        <f>IF(Overall!$A392&lt;&gt;"",IF(AND(MONTH($N390) &lt;= 12, MONTH($O390) &gt;= 12), IF($R390 &lt;&gt; "", $H390/$R390, ""), ""),"")</f>
        <v/>
      </c>
      <c r="AF390" s="10" t="str">
        <f ca="1">IFERROR(IF(AND(NOW()&lt;= EOMONTH(DATE(YEAR($O390),1, 1), 0), Overall!$A392&lt;&gt;"", MONTH($N390) &lt;= 1, MONTH($O390) &gt;= 1), IF($R390 &lt;&gt; "", $H390/$R390, ""), ""), "")</f>
        <v/>
      </c>
      <c r="AG390" s="10" t="str">
        <f ca="1">IFERROR(IF(AND(NOW()&lt;= EOMONTH(DATE(YEAR($O390),2, 1), 0), Overall!$A392&lt;&gt;"", MONTH($N390) &lt;= 2, MONTH($O390) &gt;= 2), IF($R390 &lt;&gt; "", $H390/$R390, ""), ""), "")</f>
        <v/>
      </c>
      <c r="AH390" s="10" t="str">
        <f ca="1">IFERROR(IF(AND(NOW()&lt;= EOMONTH(DATE(YEAR($O390),3, 1), 0), Overall!$A392&lt;&gt;"", MONTH($N390) &lt;= 3, MONTH($O390) &gt;= 3), IF($R390 &lt;&gt; "", $H390/$R390, ""), ""), "")</f>
        <v/>
      </c>
      <c r="AI390" s="10" t="str">
        <f ca="1">IFERROR(IF(AND(NOW()&lt;= EOMONTH(DATE(YEAR($O390),4, 1), 0), Overall!$A392&lt;&gt;"", MONTH($N390) &lt;= 4, MONTH($O390) &gt;= 4), IF($R390 &lt;&gt; "", $H390/$R390, ""), ""), "")</f>
        <v/>
      </c>
      <c r="AJ390" s="10" t="str">
        <f ca="1">IFERROR(IF(AND(NOW()&lt;= EOMONTH(DATE(YEAR($O390),5, 1), 0), Overall!$A392&lt;&gt;"", MONTH($N390) &lt;= 5, MONTH($O390) &gt;= 5), IF($R390 &lt;&gt; "", $H390/$R390, ""), ""), "")</f>
        <v/>
      </c>
      <c r="AK390" s="10" t="str">
        <f ca="1">IFERROR(IF(AND(NOW()&lt;= EOMONTH(DATE(YEAR($O390),6, 1), 0), Overall!$A392&lt;&gt;"", MONTH($N390) &lt;= 6, MONTH($O390) &gt;= 6), IF($R390 &lt;&gt; "", $H390/$R390, ""), ""), "")</f>
        <v/>
      </c>
      <c r="AL390" s="10" t="str">
        <f ca="1">IFERROR(IF(AND(NOW()&lt;= EOMONTH(DATE(YEAR($O390),7, 1), 0), Overall!$A392&lt;&gt;"", MONTH($N390) &lt;= 7, MONTH($O390) &gt;= 7), IF($R390 &lt;&gt; "", $H390/$R390, ""), ""), "")</f>
        <v/>
      </c>
      <c r="AM390" s="10" t="str">
        <f ca="1">IFERROR(IF(AND(NOW()&lt;= EOMONTH(DATE(YEAR($O390),8, 1), 0), Overall!$A392&lt;&gt;"", MONTH($N390) &lt;= 8, MONTH($O390) &gt;= 8), IF($R390 &lt;&gt; "", $H390/$R390, ""), ""), "")</f>
        <v/>
      </c>
      <c r="AN390" s="10" t="str">
        <f ca="1">IFERROR(IF(AND(NOW()&lt;= EOMONTH(DATE(YEAR($O390),9, 1), 0), Overall!$A392&lt;&gt;"", MONTH($N390) &lt;= 9, MONTH($O390) &gt;= 9), IF($R390 &lt;&gt; "", $H390/$R390, ""), ""), "")</f>
        <v/>
      </c>
      <c r="AO390" s="10" t="str">
        <f ca="1">IFERROR(IF(AND(NOW()&lt;= EOMONTH(DATE(YEAR($O390),10, 1), 0), Overall!$A392&lt;&gt;"", MONTH($N390) &lt;= 10, MONTH($O390) &gt;= 10), IF($R390 &lt;&gt; "", $H390/$R390, ""), ""), "")</f>
        <v/>
      </c>
      <c r="AP390" s="10" t="str">
        <f ca="1">IFERROR(IF(AND(NOW()&lt;= EOMONTH(DATE(YEAR($O390),11, 1), 0), Overall!$A392&lt;&gt;"", MONTH($N390) &lt;=11, MONTH($O390) &gt;= 11), IF($R390 &lt;&gt; "", $H390/$R390, ""), ""), "")</f>
        <v/>
      </c>
      <c r="AQ390" s="10" t="str">
        <f ca="1">IFERROR(IF(AND(NOW()&lt;= EOMONTH(DATE(YEAR($O390),12, 1), 0), Overall!$A392&lt;&gt;"", MONTH($N390) &lt;= 12, MONTH($O390) &gt;= 12), IF($R390 &lt;&gt; "", $H390/$R390, ""), ""), "")</f>
        <v/>
      </c>
      <c r="AR390" s="16">
        <f t="shared" ca="1" si="13"/>
        <v>0</v>
      </c>
    </row>
    <row r="391" spans="1:44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6">
        <f>IF(Overall!F393&lt;&gt;"",VALUE(Overall!F393),"")</f>
        <v>750000</v>
      </c>
      <c r="I391" s="6">
        <f>IF(Overall!G393&lt;&gt;"",VALUE(Overall!G393),"")</f>
        <v>77</v>
      </c>
      <c r="J391" s="6">
        <f>IF(Overall!H393&lt;&gt;"",VALUE(Overall!H393),"")</f>
        <v>63</v>
      </c>
      <c r="K391" s="6">
        <f>IF(Overall!I393&lt;&gt;"",VALUE(Overall!I393),"")</f>
        <v>9.1999999999999993</v>
      </c>
      <c r="L391" s="6">
        <f>IF(Overall!J393&lt;&gt;"",VALUE(Overall!J393),"")</f>
        <v>4.33</v>
      </c>
      <c r="M391" s="6">
        <f>IF(Overall!K393&lt;&gt;"",VALUE(Overall!K393),"")</f>
        <v>4.87</v>
      </c>
      <c r="N391" s="7">
        <f>IF(Overall!L393&lt;&gt;"",DATEVALUE(MID(Overall!L393, FIND(",", Overall!L393) + 2, FIND(" ", Overall!L393) - FIND(",", Overall!L393) - 1) &amp; " " &amp; MID(Overall!L393, FIND(" ", Overall!L393) + 1, FIND(",", Overall!L393, FIND(" ", Overall!L393)) - FIND(" ", Overall!L393) - 1) &amp; ", " &amp; MID(Overall!L393, FIND(",", Overall!L393, FIND(",",Overall!L393) + 1) + 2, LEN(Overall!L393))),"")</f>
        <v>45047</v>
      </c>
      <c r="O391" s="7">
        <f>IF(Overall!M393&lt;&gt;"",DATEVALUE(MID(Overall!M393, FIND(",", Overall!M393) + 2, FIND(" ", Overall!M393) - FIND(",", Overall!M393) - 1) &amp; " " &amp; MID(Overall!M393, FIND(" ", Overall!M393) + 1, FIND(",", Overall!M393, FIND(" ", Overall!M393)) - FIND(" ", Overall!M393) - 1) &amp; ", " &amp; MID(Overall!M393, FIND(",", Overall!M393, FIND(",",Overall!M393) + 1) + 2, LEN(Overall!M393))),"")</f>
        <v>45077</v>
      </c>
      <c r="P391" s="7">
        <f>IF(Overall!N393&lt;&gt;"",DATEVALUE(MID(Overall!N393, FIND(",", Overall!N393) + 2, FIND(" ", Overall!N393) - FIND(",", Overall!N393) - 1) &amp; " " &amp; MID(Overall!N393, FIND(" ", Overall!N393) + 1, FIND(",", Overall!N393, FIND(" ", Overall!N393)) - FIND(" ", Overall!N393) - 1) &amp; ", " &amp; MID(Overall!N393, FIND(",", Overall!N393, FIND(",",Overall!N393) + 1) + 2, LEN(Overall!N393))),"")</f>
        <v>44868</v>
      </c>
      <c r="Q391" s="7">
        <f>IF(Overall!O393&lt;&gt;"",DATEVALUE(MID(Overall!O393, FIND(",", Overall!O393) + 2, FIND(" ", Overall!O393) - FIND(",", Overall!O393) - 1) &amp; " " &amp; MID(Overall!O393, FIND(" ", Overall!O393) + 1, FIND(",", Overall!O393, FIND(" ", Overall!O393)) - FIND(" ", Overall!O393) - 1) &amp; ", " &amp; MID(Overall!O393, FIND(",", Overall!O393, FIND(",",Overall!O393) + 1) + 2, LEN(Overall!O393))),"")</f>
        <v>44847</v>
      </c>
      <c r="R391" s="5">
        <f t="shared" si="12"/>
        <v>1</v>
      </c>
      <c r="S391" s="10" t="str">
        <f>IF(Overall!$A393&lt;&gt;"",IF(AND(MONTH($N391) &lt;= 1, MONTH($O391) &gt;= 1), IF($R391 &lt;&gt; "", $H391/$R391, ""), ""),"")</f>
        <v/>
      </c>
      <c r="T391" s="10" t="str">
        <f>IF(Overall!$A393&lt;&gt;"",IF(AND(MONTH($N391) &lt;= 2, MONTH($O391) &gt;= 2), IF($R391 &lt;&gt; "", $H391/$R391, ""), ""),"")</f>
        <v/>
      </c>
      <c r="U391" s="10" t="str">
        <f>IF(Overall!$A393&lt;&gt;"",IF(AND(MONTH($N391) &lt;= 3, MONTH($O391) &gt;= 3), IF($R391 &lt;&gt; "", $H391/$R391, ""), ""),"")</f>
        <v/>
      </c>
      <c r="V391" s="10" t="str">
        <f>IF(Overall!$A393&lt;&gt;"",IF(AND(MONTH($N391) &lt;= 4, MONTH($O391) &gt;= 4), IF($R391 &lt;&gt; "", $H391/$R391, ""), ""),"")</f>
        <v/>
      </c>
      <c r="W391" s="10">
        <f>IF(Overall!$A393&lt;&gt;"",IF(AND(MONTH($N391) &lt;= 5, MONTH($O391) &gt;= 5), IF($R391 &lt;&gt; "", $H391/$R391, ""), ""),"")</f>
        <v>750000</v>
      </c>
      <c r="X391" s="10" t="str">
        <f>IF(Overall!$A393&lt;&gt;"",IF(AND(MONTH($N391) &lt;= 6, MONTH($O391) &gt;= 6), IF($R391 &lt;&gt; "", $H391/$R391, ""), ""),"")</f>
        <v/>
      </c>
      <c r="Y391" s="10" t="str">
        <f>IF(Overall!$A393&lt;&gt;"",IF(AND(MONTH($N391) &lt;= 7, MONTH($O391) &gt;= 7 ), IF($R391 &lt;&gt; "", $H391/$R391, ""), ""),"")</f>
        <v/>
      </c>
      <c r="Z391" s="10" t="str">
        <f>IF(Overall!$A393&lt;&gt;"",IF(AND(MONTH($N391) &lt;= 8, MONTH($O391) &gt;= 8), IF($R391 &lt;&gt; "", $H391/$R391, ""), ""),"")</f>
        <v/>
      </c>
      <c r="AA391" s="10" t="str">
        <f>IF(Overall!$A393&lt;&gt;"",IF(AND(MONTH($N391) &lt;= 9, MONTH($O391) &gt;= 9), IF($R391 &lt;&gt; "", $H391/$R391, ""), ""),"")</f>
        <v/>
      </c>
      <c r="AB391" s="10" t="str">
        <f>IF(Overall!$A393&lt;&gt;"",IF(AND(MONTH($N391) &lt;= 10, MONTH($O391) &gt;= 10), IF($R391 &lt;&gt; "", $H391/$R391, ""), ""),"")</f>
        <v/>
      </c>
      <c r="AC391" s="10" t="str">
        <f>IF(Overall!$A393&lt;&gt;"",IF(AND(MONTH($N391) &lt;= 11, MONTH($O391) &gt;= 11), IF($R391 &lt;&gt; "", $H391/$R391, ""), ""),"")</f>
        <v/>
      </c>
      <c r="AD391" s="10" t="str">
        <f>IF(Overall!$A393&lt;&gt;"",IF(AND(MONTH($N391) &lt;= 12, MONTH($O391) &gt;= 12), IF($R391 &lt;&gt; "", $H391/$R391, ""), ""),"")</f>
        <v/>
      </c>
      <c r="AF391" s="10" t="str">
        <f ca="1">IFERROR(IF(AND(NOW()&lt;= EOMONTH(DATE(YEAR($O391),1, 1), 0), Overall!$A393&lt;&gt;"", MONTH($N391) &lt;= 1, MONTH($O391) &gt;= 1), IF($R391 &lt;&gt; "", $H391/$R391, ""), ""), "")</f>
        <v/>
      </c>
      <c r="AG391" s="10" t="str">
        <f ca="1">IFERROR(IF(AND(NOW()&lt;= EOMONTH(DATE(YEAR($O391),2, 1), 0), Overall!$A393&lt;&gt;"", MONTH($N391) &lt;= 2, MONTH($O391) &gt;= 2), IF($R391 &lt;&gt; "", $H391/$R391, ""), ""), "")</f>
        <v/>
      </c>
      <c r="AH391" s="10" t="str">
        <f ca="1">IFERROR(IF(AND(NOW()&lt;= EOMONTH(DATE(YEAR($O391),3, 1), 0), Overall!$A393&lt;&gt;"", MONTH($N391) &lt;= 3, MONTH($O391) &gt;= 3), IF($R391 &lt;&gt; "", $H391/$R391, ""), ""), "")</f>
        <v/>
      </c>
      <c r="AI391" s="10" t="str">
        <f ca="1">IFERROR(IF(AND(NOW()&lt;= EOMONTH(DATE(YEAR($O391),4, 1), 0), Overall!$A393&lt;&gt;"", MONTH($N391) &lt;= 4, MONTH($O391) &gt;= 4), IF($R391 &lt;&gt; "", $H391/$R391, ""), ""), "")</f>
        <v/>
      </c>
      <c r="AJ391" s="10" t="str">
        <f ca="1">IFERROR(IF(AND(NOW()&lt;= EOMONTH(DATE(YEAR($O391),5, 1), 0), Overall!$A393&lt;&gt;"", MONTH($N391) &lt;= 5, MONTH($O391) &gt;= 5), IF($R391 &lt;&gt; "", $H391/$R391, ""), ""), "")</f>
        <v/>
      </c>
      <c r="AK391" s="10" t="str">
        <f ca="1">IFERROR(IF(AND(NOW()&lt;= EOMONTH(DATE(YEAR($O391),6, 1), 0), Overall!$A393&lt;&gt;"", MONTH($N391) &lt;= 6, MONTH($O391) &gt;= 6), IF($R391 &lt;&gt; "", $H391/$R391, ""), ""), "")</f>
        <v/>
      </c>
      <c r="AL391" s="10" t="str">
        <f ca="1">IFERROR(IF(AND(NOW()&lt;= EOMONTH(DATE(YEAR($O391),7, 1), 0), Overall!$A393&lt;&gt;"", MONTH($N391) &lt;= 7, MONTH($O391) &gt;= 7), IF($R391 &lt;&gt; "", $H391/$R391, ""), ""), "")</f>
        <v/>
      </c>
      <c r="AM391" s="10" t="str">
        <f ca="1">IFERROR(IF(AND(NOW()&lt;= EOMONTH(DATE(YEAR($O391),8, 1), 0), Overall!$A393&lt;&gt;"", MONTH($N391) &lt;= 8, MONTH($O391) &gt;= 8), IF($R391 &lt;&gt; "", $H391/$R391, ""), ""), "")</f>
        <v/>
      </c>
      <c r="AN391" s="10" t="str">
        <f ca="1">IFERROR(IF(AND(NOW()&lt;= EOMONTH(DATE(YEAR($O391),9, 1), 0), Overall!$A393&lt;&gt;"", MONTH($N391) &lt;= 9, MONTH($O391) &gt;= 9), IF($R391 &lt;&gt; "", $H391/$R391, ""), ""), "")</f>
        <v/>
      </c>
      <c r="AO391" s="10" t="str">
        <f ca="1">IFERROR(IF(AND(NOW()&lt;= EOMONTH(DATE(YEAR($O391),10, 1), 0), Overall!$A393&lt;&gt;"", MONTH($N391) &lt;= 10, MONTH($O391) &gt;= 10), IF($R391 &lt;&gt; "", $H391/$R391, ""), ""), "")</f>
        <v/>
      </c>
      <c r="AP391" s="10" t="str">
        <f ca="1">IFERROR(IF(AND(NOW()&lt;= EOMONTH(DATE(YEAR($O391),11, 1), 0), Overall!$A393&lt;&gt;"", MONTH($N391) &lt;=11, MONTH($O391) &gt;= 11), IF($R391 &lt;&gt; "", $H391/$R391, ""), ""), "")</f>
        <v/>
      </c>
      <c r="AQ391" s="10" t="str">
        <f ca="1">IFERROR(IF(AND(NOW()&lt;= EOMONTH(DATE(YEAR($O391),12, 1), 0), Overall!$A393&lt;&gt;"", MONTH($N391) &lt;= 12, MONTH($O391) &gt;= 12), IF($R391 &lt;&gt; "", $H391/$R391, ""), ""), "")</f>
        <v/>
      </c>
      <c r="AR391" s="16">
        <f t="shared" ca="1" si="13"/>
        <v>0</v>
      </c>
    </row>
    <row r="392" spans="1:44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6">
        <f>IF(Overall!F394&lt;&gt;"",VALUE(Overall!F394),"")</f>
        <v>500000</v>
      </c>
      <c r="I392" s="6">
        <f>IF(Overall!G394&lt;&gt;"",VALUE(Overall!G394),"")</f>
        <v>77</v>
      </c>
      <c r="J392" s="6">
        <f>IF(Overall!H394&lt;&gt;"",VALUE(Overall!H394),"")</f>
        <v>64</v>
      </c>
      <c r="K392" s="6">
        <f>IF(Overall!I394&lt;&gt;"",VALUE(Overall!I394),"")</f>
        <v>4.3</v>
      </c>
      <c r="L392" s="6">
        <f>IF(Overall!J394&lt;&gt;"",VALUE(Overall!J394),"")</f>
        <v>1.36</v>
      </c>
      <c r="M392" s="6">
        <f>IF(Overall!K394&lt;&gt;"",VALUE(Overall!K394),"")</f>
        <v>2.94</v>
      </c>
      <c r="N392" s="7">
        <f>IF(Overall!L394&lt;&gt;"",DATEVALUE(MID(Overall!L394, FIND(",", Overall!L394) + 2, FIND(" ", Overall!L394) - FIND(",", Overall!L394) - 1) &amp; " " &amp; MID(Overall!L394, FIND(" ", Overall!L394) + 1, FIND(",", Overall!L394, FIND(" ", Overall!L394)) - FIND(" ", Overall!L394) - 1) &amp; ", " &amp; MID(Overall!L394, FIND(",", Overall!L394, FIND(",",Overall!L394) + 1) + 2, LEN(Overall!L394))),"")</f>
        <v>44927</v>
      </c>
      <c r="O392" s="7">
        <f>IF(Overall!M394&lt;&gt;"",DATEVALUE(MID(Overall!M394, FIND(",", Overall!M394) + 2, FIND(" ", Overall!M394) - FIND(",", Overall!M394) - 1) &amp; " " &amp; MID(Overall!M394, FIND(" ", Overall!M394) + 1, FIND(",", Overall!M394, FIND(" ", Overall!M394)) - FIND(" ", Overall!M394) - 1) &amp; ", " &amp; MID(Overall!M394, FIND(",", Overall!M394, FIND(",",Overall!M394) + 1) + 2, LEN(Overall!M394))),"")</f>
        <v>44957</v>
      </c>
      <c r="P392" s="7">
        <f>IF(Overall!N394&lt;&gt;"",DATEVALUE(MID(Overall!N394, FIND(",", Overall!N394) + 2, FIND(" ", Overall!N394) - FIND(",", Overall!N394) - 1) &amp; " " &amp; MID(Overall!N394, FIND(" ", Overall!N394) + 1, FIND(",", Overall!N394, FIND(" ", Overall!N394)) - FIND(" ", Overall!N394) - 1) &amp; ", " &amp; MID(Overall!N394, FIND(",", Overall!N394, FIND(",",Overall!N394) + 1) + 2, LEN(Overall!N394))),"")</f>
        <v>44868</v>
      </c>
      <c r="Q392" s="7">
        <f>IF(Overall!O394&lt;&gt;"",DATEVALUE(MID(Overall!O394, FIND(",", Overall!O394) + 2, FIND(" ", Overall!O394) - FIND(",", Overall!O394) - 1) &amp; " " &amp; MID(Overall!O394, FIND(" ", Overall!O394) + 1, FIND(",", Overall!O394, FIND(" ", Overall!O394)) - FIND(" ", Overall!O394) - 1) &amp; ", " &amp; MID(Overall!O394, FIND(",", Overall!O394, FIND(",",Overall!O394) + 1) + 2, LEN(Overall!O394))),"")</f>
        <v>44847</v>
      </c>
      <c r="R392" s="5">
        <f t="shared" si="12"/>
        <v>1</v>
      </c>
      <c r="S392" s="10">
        <f>IF(Overall!$A394&lt;&gt;"",IF(AND(MONTH($N392) &lt;= 1, MONTH($O392) &gt;= 1), IF($R392 &lt;&gt; "", $H392/$R392, ""), ""),"")</f>
        <v>500000</v>
      </c>
      <c r="T392" s="10" t="str">
        <f>IF(Overall!$A394&lt;&gt;"",IF(AND(MONTH($N392) &lt;= 2, MONTH($O392) &gt;= 2), IF($R392 &lt;&gt; "", $H392/$R392, ""), ""),"")</f>
        <v/>
      </c>
      <c r="U392" s="10" t="str">
        <f>IF(Overall!$A394&lt;&gt;"",IF(AND(MONTH($N392) &lt;= 3, MONTH($O392) &gt;= 3), IF($R392 &lt;&gt; "", $H392/$R392, ""), ""),"")</f>
        <v/>
      </c>
      <c r="V392" s="10" t="str">
        <f>IF(Overall!$A394&lt;&gt;"",IF(AND(MONTH($N392) &lt;= 4, MONTH($O392) &gt;= 4), IF($R392 &lt;&gt; "", $H392/$R392, ""), ""),"")</f>
        <v/>
      </c>
      <c r="W392" s="10" t="str">
        <f>IF(Overall!$A394&lt;&gt;"",IF(AND(MONTH($N392) &lt;= 5, MONTH($O392) &gt;= 5), IF($R392 &lt;&gt; "", $H392/$R392, ""), ""),"")</f>
        <v/>
      </c>
      <c r="X392" s="10" t="str">
        <f>IF(Overall!$A394&lt;&gt;"",IF(AND(MONTH($N392) &lt;= 6, MONTH($O392) &gt;= 6), IF($R392 &lt;&gt; "", $H392/$R392, ""), ""),"")</f>
        <v/>
      </c>
      <c r="Y392" s="10" t="str">
        <f>IF(Overall!$A394&lt;&gt;"",IF(AND(MONTH($N392) &lt;= 7, MONTH($O392) &gt;= 7 ), IF($R392 &lt;&gt; "", $H392/$R392, ""), ""),"")</f>
        <v/>
      </c>
      <c r="Z392" s="10" t="str">
        <f>IF(Overall!$A394&lt;&gt;"",IF(AND(MONTH($N392) &lt;= 8, MONTH($O392) &gt;= 8), IF($R392 &lt;&gt; "", $H392/$R392, ""), ""),"")</f>
        <v/>
      </c>
      <c r="AA392" s="10" t="str">
        <f>IF(Overall!$A394&lt;&gt;"",IF(AND(MONTH($N392) &lt;= 9, MONTH($O392) &gt;= 9), IF($R392 &lt;&gt; "", $H392/$R392, ""), ""),"")</f>
        <v/>
      </c>
      <c r="AB392" s="10" t="str">
        <f>IF(Overall!$A394&lt;&gt;"",IF(AND(MONTH($N392) &lt;= 10, MONTH($O392) &gt;= 10), IF($R392 &lt;&gt; "", $H392/$R392, ""), ""),"")</f>
        <v/>
      </c>
      <c r="AC392" s="10" t="str">
        <f>IF(Overall!$A394&lt;&gt;"",IF(AND(MONTH($N392) &lt;= 11, MONTH($O392) &gt;= 11), IF($R392 &lt;&gt; "", $H392/$R392, ""), ""),"")</f>
        <v/>
      </c>
      <c r="AD392" s="10" t="str">
        <f>IF(Overall!$A394&lt;&gt;"",IF(AND(MONTH($N392) &lt;= 12, MONTH($O392) &gt;= 12), IF($R392 &lt;&gt; "", $H392/$R392, ""), ""),"")</f>
        <v/>
      </c>
      <c r="AF392" s="10" t="str">
        <f ca="1">IFERROR(IF(AND(NOW()&lt;= EOMONTH(DATE(YEAR($O392),1, 1), 0), Overall!$A394&lt;&gt;"", MONTH($N392) &lt;= 1, MONTH($O392) &gt;= 1), IF($R392 &lt;&gt; "", $H392/$R392, ""), ""), "")</f>
        <v/>
      </c>
      <c r="AG392" s="10" t="str">
        <f ca="1">IFERROR(IF(AND(NOW()&lt;= EOMONTH(DATE(YEAR($O392),2, 1), 0), Overall!$A394&lt;&gt;"", MONTH($N392) &lt;= 2, MONTH($O392) &gt;= 2), IF($R392 &lt;&gt; "", $H392/$R392, ""), ""), "")</f>
        <v/>
      </c>
      <c r="AH392" s="10" t="str">
        <f ca="1">IFERROR(IF(AND(NOW()&lt;= EOMONTH(DATE(YEAR($O392),3, 1), 0), Overall!$A394&lt;&gt;"", MONTH($N392) &lt;= 3, MONTH($O392) &gt;= 3), IF($R392 &lt;&gt; "", $H392/$R392, ""), ""), "")</f>
        <v/>
      </c>
      <c r="AI392" s="10" t="str">
        <f ca="1">IFERROR(IF(AND(NOW()&lt;= EOMONTH(DATE(YEAR($O392),4, 1), 0), Overall!$A394&lt;&gt;"", MONTH($N392) &lt;= 4, MONTH($O392) &gt;= 4), IF($R392 &lt;&gt; "", $H392/$R392, ""), ""), "")</f>
        <v/>
      </c>
      <c r="AJ392" s="10" t="str">
        <f ca="1">IFERROR(IF(AND(NOW()&lt;= EOMONTH(DATE(YEAR($O392),5, 1), 0), Overall!$A394&lt;&gt;"", MONTH($N392) &lt;= 5, MONTH($O392) &gt;= 5), IF($R392 &lt;&gt; "", $H392/$R392, ""), ""), "")</f>
        <v/>
      </c>
      <c r="AK392" s="10" t="str">
        <f ca="1">IFERROR(IF(AND(NOW()&lt;= EOMONTH(DATE(YEAR($O392),6, 1), 0), Overall!$A394&lt;&gt;"", MONTH($N392) &lt;= 6, MONTH($O392) &gt;= 6), IF($R392 &lt;&gt; "", $H392/$R392, ""), ""), "")</f>
        <v/>
      </c>
      <c r="AL392" s="10" t="str">
        <f ca="1">IFERROR(IF(AND(NOW()&lt;= EOMONTH(DATE(YEAR($O392),7, 1), 0), Overall!$A394&lt;&gt;"", MONTH($N392) &lt;= 7, MONTH($O392) &gt;= 7), IF($R392 &lt;&gt; "", $H392/$R392, ""), ""), "")</f>
        <v/>
      </c>
      <c r="AM392" s="10" t="str">
        <f ca="1">IFERROR(IF(AND(NOW()&lt;= EOMONTH(DATE(YEAR($O392),8, 1), 0), Overall!$A394&lt;&gt;"", MONTH($N392) &lt;= 8, MONTH($O392) &gt;= 8), IF($R392 &lt;&gt; "", $H392/$R392, ""), ""), "")</f>
        <v/>
      </c>
      <c r="AN392" s="10" t="str">
        <f ca="1">IFERROR(IF(AND(NOW()&lt;= EOMONTH(DATE(YEAR($O392),9, 1), 0), Overall!$A394&lt;&gt;"", MONTH($N392) &lt;= 9, MONTH($O392) &gt;= 9), IF($R392 &lt;&gt; "", $H392/$R392, ""), ""), "")</f>
        <v/>
      </c>
      <c r="AO392" s="10" t="str">
        <f ca="1">IFERROR(IF(AND(NOW()&lt;= EOMONTH(DATE(YEAR($O392),10, 1), 0), Overall!$A394&lt;&gt;"", MONTH($N392) &lt;= 10, MONTH($O392) &gt;= 10), IF($R392 &lt;&gt; "", $H392/$R392, ""), ""), "")</f>
        <v/>
      </c>
      <c r="AP392" s="10" t="str">
        <f ca="1">IFERROR(IF(AND(NOW()&lt;= EOMONTH(DATE(YEAR($O392),11, 1), 0), Overall!$A394&lt;&gt;"", MONTH($N392) &lt;=11, MONTH($O392) &gt;= 11), IF($R392 &lt;&gt; "", $H392/$R392, ""), ""), "")</f>
        <v/>
      </c>
      <c r="AQ392" s="10" t="str">
        <f ca="1">IFERROR(IF(AND(NOW()&lt;= EOMONTH(DATE(YEAR($O392),12, 1), 0), Overall!$A394&lt;&gt;"", MONTH($N392) &lt;= 12, MONTH($O392) &gt;= 12), IF($R392 &lt;&gt; "", $H392/$R392, ""), ""), "")</f>
        <v/>
      </c>
      <c r="AR392" s="16">
        <f t="shared" ca="1" si="13"/>
        <v>0</v>
      </c>
    </row>
    <row r="393" spans="1:44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6">
        <f>IF(Overall!F395&lt;&gt;"",VALUE(Overall!F395),"")</f>
        <v>1000000</v>
      </c>
      <c r="I393" s="6">
        <f>IF(Overall!G395&lt;&gt;"",VALUE(Overall!G395),"")</f>
        <v>77</v>
      </c>
      <c r="J393" s="6">
        <f>IF(Overall!H395&lt;&gt;"",VALUE(Overall!H395),"")</f>
        <v>64</v>
      </c>
      <c r="K393" s="6">
        <f>IF(Overall!I395&lt;&gt;"",VALUE(Overall!I395),"")</f>
        <v>4.0999999999999996</v>
      </c>
      <c r="L393" s="6">
        <f>IF(Overall!J395&lt;&gt;"",VALUE(Overall!J395),"")</f>
        <v>1.2</v>
      </c>
      <c r="M393" s="6">
        <f>IF(Overall!K395&lt;&gt;"",VALUE(Overall!K395),"")</f>
        <v>2.9</v>
      </c>
      <c r="N393" s="7">
        <f>IF(Overall!L395&lt;&gt;"",DATEVALUE(MID(Overall!L395, FIND(",", Overall!L395) + 2, FIND(" ", Overall!L395) - FIND(",", Overall!L395) - 1) &amp; " " &amp; MID(Overall!L395, FIND(" ", Overall!L395) + 1, FIND(",", Overall!L395, FIND(" ", Overall!L395)) - FIND(" ", Overall!L395) - 1) &amp; ", " &amp; MID(Overall!L395, FIND(",", Overall!L395, FIND(",",Overall!L395) + 1) + 2, LEN(Overall!L395))),"")</f>
        <v>44927</v>
      </c>
      <c r="O393" s="7">
        <f>IF(Overall!M395&lt;&gt;"",DATEVALUE(MID(Overall!M395, FIND(",", Overall!M395) + 2, FIND(" ", Overall!M395) - FIND(",", Overall!M395) - 1) &amp; " " &amp; MID(Overall!M395, FIND(" ", Overall!M395) + 1, FIND(",", Overall!M395, FIND(" ", Overall!M395)) - FIND(" ", Overall!M395) - 1) &amp; ", " &amp; MID(Overall!M395, FIND(",", Overall!M395, FIND(",",Overall!M395) + 1) + 2, LEN(Overall!M395))),"")</f>
        <v>44957</v>
      </c>
      <c r="P393" s="7">
        <f>IF(Overall!N395&lt;&gt;"",DATEVALUE(MID(Overall!N395, FIND(",", Overall!N395) + 2, FIND(" ", Overall!N395) - FIND(",", Overall!N395) - 1) &amp; " " &amp; MID(Overall!N395, FIND(" ", Overall!N395) + 1, FIND(",", Overall!N395, FIND(" ", Overall!N395)) - FIND(" ", Overall!N395) - 1) &amp; ", " &amp; MID(Overall!N395, FIND(",", Overall!N395, FIND(",",Overall!N395) + 1) + 2, LEN(Overall!N395))),"")</f>
        <v>44868</v>
      </c>
      <c r="Q393" s="7">
        <f>IF(Overall!O395&lt;&gt;"",DATEVALUE(MID(Overall!O395, FIND(",", Overall!O395) + 2, FIND(" ", Overall!O395) - FIND(",", Overall!O395) - 1) &amp; " " &amp; MID(Overall!O395, FIND(" ", Overall!O395) + 1, FIND(",", Overall!O395, FIND(" ", Overall!O395)) - FIND(" ", Overall!O395) - 1) &amp; ", " &amp; MID(Overall!O395, FIND(",", Overall!O395, FIND(",",Overall!O395) + 1) + 2, LEN(Overall!O395))),"")</f>
        <v>44847</v>
      </c>
      <c r="R393" s="5">
        <f t="shared" si="12"/>
        <v>1</v>
      </c>
      <c r="S393" s="10">
        <f>IF(Overall!$A395&lt;&gt;"",IF(AND(MONTH($N393) &lt;= 1, MONTH($O393) &gt;= 1), IF($R393 &lt;&gt; "", $H393/$R393, ""), ""),"")</f>
        <v>1000000</v>
      </c>
      <c r="T393" s="10" t="str">
        <f>IF(Overall!$A395&lt;&gt;"",IF(AND(MONTH($N393) &lt;= 2, MONTH($O393) &gt;= 2), IF($R393 &lt;&gt; "", $H393/$R393, ""), ""),"")</f>
        <v/>
      </c>
      <c r="U393" s="10" t="str">
        <f>IF(Overall!$A395&lt;&gt;"",IF(AND(MONTH($N393) &lt;= 3, MONTH($O393) &gt;= 3), IF($R393 &lt;&gt; "", $H393/$R393, ""), ""),"")</f>
        <v/>
      </c>
      <c r="V393" s="10" t="str">
        <f>IF(Overall!$A395&lt;&gt;"",IF(AND(MONTH($N393) &lt;= 4, MONTH($O393) &gt;= 4), IF($R393 &lt;&gt; "", $H393/$R393, ""), ""),"")</f>
        <v/>
      </c>
      <c r="W393" s="10" t="str">
        <f>IF(Overall!$A395&lt;&gt;"",IF(AND(MONTH($N393) &lt;= 5, MONTH($O393) &gt;= 5), IF($R393 &lt;&gt; "", $H393/$R393, ""), ""),"")</f>
        <v/>
      </c>
      <c r="X393" s="10" t="str">
        <f>IF(Overall!$A395&lt;&gt;"",IF(AND(MONTH($N393) &lt;= 6, MONTH($O393) &gt;= 6), IF($R393 &lt;&gt; "", $H393/$R393, ""), ""),"")</f>
        <v/>
      </c>
      <c r="Y393" s="10" t="str">
        <f>IF(Overall!$A395&lt;&gt;"",IF(AND(MONTH($N393) &lt;= 7, MONTH($O393) &gt;= 7 ), IF($R393 &lt;&gt; "", $H393/$R393, ""), ""),"")</f>
        <v/>
      </c>
      <c r="Z393" s="10" t="str">
        <f>IF(Overall!$A395&lt;&gt;"",IF(AND(MONTH($N393) &lt;= 8, MONTH($O393) &gt;= 8), IF($R393 &lt;&gt; "", $H393/$R393, ""), ""),"")</f>
        <v/>
      </c>
      <c r="AA393" s="10" t="str">
        <f>IF(Overall!$A395&lt;&gt;"",IF(AND(MONTH($N393) &lt;= 9, MONTH($O393) &gt;= 9), IF($R393 &lt;&gt; "", $H393/$R393, ""), ""),"")</f>
        <v/>
      </c>
      <c r="AB393" s="10" t="str">
        <f>IF(Overall!$A395&lt;&gt;"",IF(AND(MONTH($N393) &lt;= 10, MONTH($O393) &gt;= 10), IF($R393 &lt;&gt; "", $H393/$R393, ""), ""),"")</f>
        <v/>
      </c>
      <c r="AC393" s="10" t="str">
        <f>IF(Overall!$A395&lt;&gt;"",IF(AND(MONTH($N393) &lt;= 11, MONTH($O393) &gt;= 11), IF($R393 &lt;&gt; "", $H393/$R393, ""), ""),"")</f>
        <v/>
      </c>
      <c r="AD393" s="10" t="str">
        <f>IF(Overall!$A395&lt;&gt;"",IF(AND(MONTH($N393) &lt;= 12, MONTH($O393) &gt;= 12), IF($R393 &lt;&gt; "", $H393/$R393, ""), ""),"")</f>
        <v/>
      </c>
      <c r="AF393" s="10" t="str">
        <f ca="1">IFERROR(IF(AND(NOW()&lt;= EOMONTH(DATE(YEAR($O393),1, 1), 0), Overall!$A395&lt;&gt;"", MONTH($N393) &lt;= 1, MONTH($O393) &gt;= 1), IF($R393 &lt;&gt; "", $H393/$R393, ""), ""), "")</f>
        <v/>
      </c>
      <c r="AG393" s="10" t="str">
        <f ca="1">IFERROR(IF(AND(NOW()&lt;= EOMONTH(DATE(YEAR($O393),2, 1), 0), Overall!$A395&lt;&gt;"", MONTH($N393) &lt;= 2, MONTH($O393) &gt;= 2), IF($R393 &lt;&gt; "", $H393/$R393, ""), ""), "")</f>
        <v/>
      </c>
      <c r="AH393" s="10" t="str">
        <f ca="1">IFERROR(IF(AND(NOW()&lt;= EOMONTH(DATE(YEAR($O393),3, 1), 0), Overall!$A395&lt;&gt;"", MONTH($N393) &lt;= 3, MONTH($O393) &gt;= 3), IF($R393 &lt;&gt; "", $H393/$R393, ""), ""), "")</f>
        <v/>
      </c>
      <c r="AI393" s="10" t="str">
        <f ca="1">IFERROR(IF(AND(NOW()&lt;= EOMONTH(DATE(YEAR($O393),4, 1), 0), Overall!$A395&lt;&gt;"", MONTH($N393) &lt;= 4, MONTH($O393) &gt;= 4), IF($R393 &lt;&gt; "", $H393/$R393, ""), ""), "")</f>
        <v/>
      </c>
      <c r="AJ393" s="10" t="str">
        <f ca="1">IFERROR(IF(AND(NOW()&lt;= EOMONTH(DATE(YEAR($O393),5, 1), 0), Overall!$A395&lt;&gt;"", MONTH($N393) &lt;= 5, MONTH($O393) &gt;= 5), IF($R393 &lt;&gt; "", $H393/$R393, ""), ""), "")</f>
        <v/>
      </c>
      <c r="AK393" s="10" t="str">
        <f ca="1">IFERROR(IF(AND(NOW()&lt;= EOMONTH(DATE(YEAR($O393),6, 1), 0), Overall!$A395&lt;&gt;"", MONTH($N393) &lt;= 6, MONTH($O393) &gt;= 6), IF($R393 &lt;&gt; "", $H393/$R393, ""), ""), "")</f>
        <v/>
      </c>
      <c r="AL393" s="10" t="str">
        <f ca="1">IFERROR(IF(AND(NOW()&lt;= EOMONTH(DATE(YEAR($O393),7, 1), 0), Overall!$A395&lt;&gt;"", MONTH($N393) &lt;= 7, MONTH($O393) &gt;= 7), IF($R393 &lt;&gt; "", $H393/$R393, ""), ""), "")</f>
        <v/>
      </c>
      <c r="AM393" s="10" t="str">
        <f ca="1">IFERROR(IF(AND(NOW()&lt;= EOMONTH(DATE(YEAR($O393),8, 1), 0), Overall!$A395&lt;&gt;"", MONTH($N393) &lt;= 8, MONTH($O393) &gt;= 8), IF($R393 &lt;&gt; "", $H393/$R393, ""), ""), "")</f>
        <v/>
      </c>
      <c r="AN393" s="10" t="str">
        <f ca="1">IFERROR(IF(AND(NOW()&lt;= EOMONTH(DATE(YEAR($O393),9, 1), 0), Overall!$A395&lt;&gt;"", MONTH($N393) &lt;= 9, MONTH($O393) &gt;= 9), IF($R393 &lt;&gt; "", $H393/$R393, ""), ""), "")</f>
        <v/>
      </c>
      <c r="AO393" s="10" t="str">
        <f ca="1">IFERROR(IF(AND(NOW()&lt;= EOMONTH(DATE(YEAR($O393),10, 1), 0), Overall!$A395&lt;&gt;"", MONTH($N393) &lt;= 10, MONTH($O393) &gt;= 10), IF($R393 &lt;&gt; "", $H393/$R393, ""), ""), "")</f>
        <v/>
      </c>
      <c r="AP393" s="10" t="str">
        <f ca="1">IFERROR(IF(AND(NOW()&lt;= EOMONTH(DATE(YEAR($O393),11, 1), 0), Overall!$A395&lt;&gt;"", MONTH($N393) &lt;=11, MONTH($O393) &gt;= 11), IF($R393 &lt;&gt; "", $H393/$R393, ""), ""), "")</f>
        <v/>
      </c>
      <c r="AQ393" s="10" t="str">
        <f ca="1">IFERROR(IF(AND(NOW()&lt;= EOMONTH(DATE(YEAR($O393),12, 1), 0), Overall!$A395&lt;&gt;"", MONTH($N393) &lt;= 12, MONTH($O393) &gt;= 12), IF($R393 &lt;&gt; "", $H393/$R393, ""), ""), "")</f>
        <v/>
      </c>
      <c r="AR393" s="16">
        <f t="shared" ca="1" si="13"/>
        <v>0</v>
      </c>
    </row>
    <row r="394" spans="1:44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6">
        <f>IF(Overall!F396&lt;&gt;"",VALUE(Overall!F396),"")</f>
        <v>750000</v>
      </c>
      <c r="I394" s="6">
        <f>IF(Overall!G396&lt;&gt;"",VALUE(Overall!G396),"")</f>
        <v>77</v>
      </c>
      <c r="J394" s="6">
        <f>IF(Overall!H396&lt;&gt;"",VALUE(Overall!H396),"")</f>
        <v>64</v>
      </c>
      <c r="K394" s="6">
        <f>IF(Overall!I396&lt;&gt;"",VALUE(Overall!I396),"")</f>
        <v>8</v>
      </c>
      <c r="L394" s="6">
        <f>IF(Overall!J396&lt;&gt;"",VALUE(Overall!J396),"")</f>
        <v>3.73</v>
      </c>
      <c r="M394" s="6">
        <f>IF(Overall!K396&lt;&gt;"",VALUE(Overall!K396),"")</f>
        <v>4.2699999999999996</v>
      </c>
      <c r="N394" s="7">
        <f>IF(Overall!L396&lt;&gt;"",DATEVALUE(MID(Overall!L396, FIND(",", Overall!L396) + 2, FIND(" ", Overall!L396) - FIND(",", Overall!L396) - 1) &amp; " " &amp; MID(Overall!L396, FIND(" ", Overall!L396) + 1, FIND(",", Overall!L396, FIND(" ", Overall!L396)) - FIND(" ", Overall!L396) - 1) &amp; ", " &amp; MID(Overall!L396, FIND(",", Overall!L396, FIND(",",Overall!L396) + 1) + 2, LEN(Overall!L396))),"")</f>
        <v>45017</v>
      </c>
      <c r="O394" s="7">
        <f>IF(Overall!M396&lt;&gt;"",DATEVALUE(MID(Overall!M396, FIND(",", Overall!M396) + 2, FIND(" ", Overall!M396) - FIND(",", Overall!M396) - 1) &amp; " " &amp; MID(Overall!M396, FIND(" ", Overall!M396) + 1, FIND(",", Overall!M396, FIND(" ", Overall!M396)) - FIND(" ", Overall!M396) - 1) &amp; ", " &amp; MID(Overall!M396, FIND(",", Overall!M396, FIND(",",Overall!M396) + 1) + 2, LEN(Overall!M396))),"")</f>
        <v>45046</v>
      </c>
      <c r="P394" s="7">
        <f>IF(Overall!N396&lt;&gt;"",DATEVALUE(MID(Overall!N396, FIND(",", Overall!N396) + 2, FIND(" ", Overall!N396) - FIND(",", Overall!N396) - 1) &amp; " " &amp; MID(Overall!N396, FIND(" ", Overall!N396) + 1, FIND(",", Overall!N396, FIND(" ", Overall!N396)) - FIND(" ", Overall!N396) - 1) &amp; ", " &amp; MID(Overall!N396, FIND(",", Overall!N396, FIND(",",Overall!N396) + 1) + 2, LEN(Overall!N396))),"")</f>
        <v>44868</v>
      </c>
      <c r="Q394" s="7">
        <f>IF(Overall!O396&lt;&gt;"",DATEVALUE(MID(Overall!O396, FIND(",", Overall!O396) + 2, FIND(" ", Overall!O396) - FIND(",", Overall!O396) - 1) &amp; " " &amp; MID(Overall!O396, FIND(" ", Overall!O396) + 1, FIND(",", Overall!O396, FIND(" ", Overall!O396)) - FIND(" ", Overall!O396) - 1) &amp; ", " &amp; MID(Overall!O396, FIND(",", Overall!O396, FIND(",",Overall!O396) + 1) + 2, LEN(Overall!O396))),"")</f>
        <v>44847</v>
      </c>
      <c r="R394" s="5">
        <f t="shared" si="12"/>
        <v>1</v>
      </c>
      <c r="S394" s="10" t="str">
        <f>IF(Overall!$A396&lt;&gt;"",IF(AND(MONTH($N394) &lt;= 1, MONTH($O394) &gt;= 1), IF($R394 &lt;&gt; "", $H394/$R394, ""), ""),"")</f>
        <v/>
      </c>
      <c r="T394" s="10" t="str">
        <f>IF(Overall!$A396&lt;&gt;"",IF(AND(MONTH($N394) &lt;= 2, MONTH($O394) &gt;= 2), IF($R394 &lt;&gt; "", $H394/$R394, ""), ""),"")</f>
        <v/>
      </c>
      <c r="U394" s="10" t="str">
        <f>IF(Overall!$A396&lt;&gt;"",IF(AND(MONTH($N394) &lt;= 3, MONTH($O394) &gt;= 3), IF($R394 &lt;&gt; "", $H394/$R394, ""), ""),"")</f>
        <v/>
      </c>
      <c r="V394" s="10">
        <f>IF(Overall!$A396&lt;&gt;"",IF(AND(MONTH($N394) &lt;= 4, MONTH($O394) &gt;= 4), IF($R394 &lt;&gt; "", $H394/$R394, ""), ""),"")</f>
        <v>750000</v>
      </c>
      <c r="W394" s="10" t="str">
        <f>IF(Overall!$A396&lt;&gt;"",IF(AND(MONTH($N394) &lt;= 5, MONTH($O394) &gt;= 5), IF($R394 &lt;&gt; "", $H394/$R394, ""), ""),"")</f>
        <v/>
      </c>
      <c r="X394" s="10" t="str">
        <f>IF(Overall!$A396&lt;&gt;"",IF(AND(MONTH($N394) &lt;= 6, MONTH($O394) &gt;= 6), IF($R394 &lt;&gt; "", $H394/$R394, ""), ""),"")</f>
        <v/>
      </c>
      <c r="Y394" s="10" t="str">
        <f>IF(Overall!$A396&lt;&gt;"",IF(AND(MONTH($N394) &lt;= 7, MONTH($O394) &gt;= 7 ), IF($R394 &lt;&gt; "", $H394/$R394, ""), ""),"")</f>
        <v/>
      </c>
      <c r="Z394" s="10" t="str">
        <f>IF(Overall!$A396&lt;&gt;"",IF(AND(MONTH($N394) &lt;= 8, MONTH($O394) &gt;= 8), IF($R394 &lt;&gt; "", $H394/$R394, ""), ""),"")</f>
        <v/>
      </c>
      <c r="AA394" s="10" t="str">
        <f>IF(Overall!$A396&lt;&gt;"",IF(AND(MONTH($N394) &lt;= 9, MONTH($O394) &gt;= 9), IF($R394 &lt;&gt; "", $H394/$R394, ""), ""),"")</f>
        <v/>
      </c>
      <c r="AB394" s="10" t="str">
        <f>IF(Overall!$A396&lt;&gt;"",IF(AND(MONTH($N394) &lt;= 10, MONTH($O394) &gt;= 10), IF($R394 &lt;&gt; "", $H394/$R394, ""), ""),"")</f>
        <v/>
      </c>
      <c r="AC394" s="10" t="str">
        <f>IF(Overall!$A396&lt;&gt;"",IF(AND(MONTH($N394) &lt;= 11, MONTH($O394) &gt;= 11), IF($R394 &lt;&gt; "", $H394/$R394, ""), ""),"")</f>
        <v/>
      </c>
      <c r="AD394" s="10" t="str">
        <f>IF(Overall!$A396&lt;&gt;"",IF(AND(MONTH($N394) &lt;= 12, MONTH($O394) &gt;= 12), IF($R394 &lt;&gt; "", $H394/$R394, ""), ""),"")</f>
        <v/>
      </c>
      <c r="AF394" s="10" t="str">
        <f ca="1">IFERROR(IF(AND(NOW()&lt;= EOMONTH(DATE(YEAR($O394),1, 1), 0), Overall!$A396&lt;&gt;"", MONTH($N394) &lt;= 1, MONTH($O394) &gt;= 1), IF($R394 &lt;&gt; "", $H394/$R394, ""), ""), "")</f>
        <v/>
      </c>
      <c r="AG394" s="10" t="str">
        <f ca="1">IFERROR(IF(AND(NOW()&lt;= EOMONTH(DATE(YEAR($O394),2, 1), 0), Overall!$A396&lt;&gt;"", MONTH($N394) &lt;= 2, MONTH($O394) &gt;= 2), IF($R394 &lt;&gt; "", $H394/$R394, ""), ""), "")</f>
        <v/>
      </c>
      <c r="AH394" s="10" t="str">
        <f ca="1">IFERROR(IF(AND(NOW()&lt;= EOMONTH(DATE(YEAR($O394),3, 1), 0), Overall!$A396&lt;&gt;"", MONTH($N394) &lt;= 3, MONTH($O394) &gt;= 3), IF($R394 &lt;&gt; "", $H394/$R394, ""), ""), "")</f>
        <v/>
      </c>
      <c r="AI394" s="10" t="str">
        <f ca="1">IFERROR(IF(AND(NOW()&lt;= EOMONTH(DATE(YEAR($O394),4, 1), 0), Overall!$A396&lt;&gt;"", MONTH($N394) &lt;= 4, MONTH($O394) &gt;= 4), IF($R394 &lt;&gt; "", $H394/$R394, ""), ""), "")</f>
        <v/>
      </c>
      <c r="AJ394" s="10" t="str">
        <f ca="1">IFERROR(IF(AND(NOW()&lt;= EOMONTH(DATE(YEAR($O394),5, 1), 0), Overall!$A396&lt;&gt;"", MONTH($N394) &lt;= 5, MONTH($O394) &gt;= 5), IF($R394 &lt;&gt; "", $H394/$R394, ""), ""), "")</f>
        <v/>
      </c>
      <c r="AK394" s="10" t="str">
        <f ca="1">IFERROR(IF(AND(NOW()&lt;= EOMONTH(DATE(YEAR($O394),6, 1), 0), Overall!$A396&lt;&gt;"", MONTH($N394) &lt;= 6, MONTH($O394) &gt;= 6), IF($R394 &lt;&gt; "", $H394/$R394, ""), ""), "")</f>
        <v/>
      </c>
      <c r="AL394" s="10" t="str">
        <f ca="1">IFERROR(IF(AND(NOW()&lt;= EOMONTH(DATE(YEAR($O394),7, 1), 0), Overall!$A396&lt;&gt;"", MONTH($N394) &lt;= 7, MONTH($O394) &gt;= 7), IF($R394 &lt;&gt; "", $H394/$R394, ""), ""), "")</f>
        <v/>
      </c>
      <c r="AM394" s="10" t="str">
        <f ca="1">IFERROR(IF(AND(NOW()&lt;= EOMONTH(DATE(YEAR($O394),8, 1), 0), Overall!$A396&lt;&gt;"", MONTH($N394) &lt;= 8, MONTH($O394) &gt;= 8), IF($R394 &lt;&gt; "", $H394/$R394, ""), ""), "")</f>
        <v/>
      </c>
      <c r="AN394" s="10" t="str">
        <f ca="1">IFERROR(IF(AND(NOW()&lt;= EOMONTH(DATE(YEAR($O394),9, 1), 0), Overall!$A396&lt;&gt;"", MONTH($N394) &lt;= 9, MONTH($O394) &gt;= 9), IF($R394 &lt;&gt; "", $H394/$R394, ""), ""), "")</f>
        <v/>
      </c>
      <c r="AO394" s="10" t="str">
        <f ca="1">IFERROR(IF(AND(NOW()&lt;= EOMONTH(DATE(YEAR($O394),10, 1), 0), Overall!$A396&lt;&gt;"", MONTH($N394) &lt;= 10, MONTH($O394) &gt;= 10), IF($R394 &lt;&gt; "", $H394/$R394, ""), ""), "")</f>
        <v/>
      </c>
      <c r="AP394" s="10" t="str">
        <f ca="1">IFERROR(IF(AND(NOW()&lt;= EOMONTH(DATE(YEAR($O394),11, 1), 0), Overall!$A396&lt;&gt;"", MONTH($N394) &lt;=11, MONTH($O394) &gt;= 11), IF($R394 &lt;&gt; "", $H394/$R394, ""), ""), "")</f>
        <v/>
      </c>
      <c r="AQ394" s="10" t="str">
        <f ca="1">IFERROR(IF(AND(NOW()&lt;= EOMONTH(DATE(YEAR($O394),12, 1), 0), Overall!$A396&lt;&gt;"", MONTH($N394) &lt;= 12, MONTH($O394) &gt;= 12), IF($R394 &lt;&gt; "", $H394/$R394, ""), ""), "")</f>
        <v/>
      </c>
      <c r="AR394" s="16">
        <f t="shared" ca="1" si="13"/>
        <v>0</v>
      </c>
    </row>
    <row r="395" spans="1:44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6">
        <f>IF(Overall!F397&lt;&gt;"",VALUE(Overall!F397),"")</f>
        <v>1000000</v>
      </c>
      <c r="I395" s="6">
        <f>IF(Overall!G397&lt;&gt;"",VALUE(Overall!G397),"")</f>
        <v>77</v>
      </c>
      <c r="J395" s="6">
        <f>IF(Overall!H397&lt;&gt;"",VALUE(Overall!H397),"")</f>
        <v>63</v>
      </c>
      <c r="K395" s="6">
        <f>IF(Overall!I397&lt;&gt;"",VALUE(Overall!I397),"")</f>
        <v>5.2</v>
      </c>
      <c r="L395" s="6">
        <f>IF(Overall!J397&lt;&gt;"",VALUE(Overall!J397),"")</f>
        <v>1.73</v>
      </c>
      <c r="M395" s="6">
        <f>IF(Overall!K397&lt;&gt;"",VALUE(Overall!K397),"")</f>
        <v>3.47</v>
      </c>
      <c r="N395" s="7">
        <f>IF(Overall!L397&lt;&gt;"",DATEVALUE(MID(Overall!L397, FIND(",", Overall!L397) + 2, FIND(" ", Overall!L397) - FIND(",", Overall!L397) - 1) &amp; " " &amp; MID(Overall!L397, FIND(" ", Overall!L397) + 1, FIND(",", Overall!L397, FIND(" ", Overall!L397)) - FIND(" ", Overall!L397) - 1) &amp; ", " &amp; MID(Overall!L397, FIND(",", Overall!L397, FIND(",",Overall!L397) + 1) + 2, LEN(Overall!L397))),"")</f>
        <v>44958</v>
      </c>
      <c r="O395" s="7">
        <f>IF(Overall!M397&lt;&gt;"",DATEVALUE(MID(Overall!M397, FIND(",", Overall!M397) + 2, FIND(" ", Overall!M397) - FIND(",", Overall!M397) - 1) &amp; " " &amp; MID(Overall!M397, FIND(" ", Overall!M397) + 1, FIND(",", Overall!M397, FIND(" ", Overall!M397)) - FIND(" ", Overall!M397) - 1) &amp; ", " &amp; MID(Overall!M397, FIND(",", Overall!M397, FIND(",",Overall!M397) + 1) + 2, LEN(Overall!M397))),"")</f>
        <v>44985</v>
      </c>
      <c r="P395" s="7">
        <f>IF(Overall!N397&lt;&gt;"",DATEVALUE(MID(Overall!N397, FIND(",", Overall!N397) + 2, FIND(" ", Overall!N397) - FIND(",", Overall!N397) - 1) &amp; " " &amp; MID(Overall!N397, FIND(" ", Overall!N397) + 1, FIND(",", Overall!N397, FIND(" ", Overall!N397)) - FIND(" ", Overall!N397) - 1) &amp; ", " &amp; MID(Overall!N397, FIND(",", Overall!N397, FIND(",",Overall!N397) + 1) + 2, LEN(Overall!N397))),"")</f>
        <v>44868</v>
      </c>
      <c r="Q395" s="7">
        <f>IF(Overall!O397&lt;&gt;"",DATEVALUE(MID(Overall!O397, FIND(",", Overall!O397) + 2, FIND(" ", Overall!O397) - FIND(",", Overall!O397) - 1) &amp; " " &amp; MID(Overall!O397, FIND(" ", Overall!O397) + 1, FIND(",", Overall!O397, FIND(" ", Overall!O397)) - FIND(" ", Overall!O397) - 1) &amp; ", " &amp; MID(Overall!O397, FIND(",", Overall!O397, FIND(",",Overall!O397) + 1) + 2, LEN(Overall!O397))),"")</f>
        <v>44847</v>
      </c>
      <c r="R395" s="5">
        <f t="shared" si="12"/>
        <v>1</v>
      </c>
      <c r="S395" s="10" t="str">
        <f>IF(Overall!$A397&lt;&gt;"",IF(AND(MONTH($N395) &lt;= 1, MONTH($O395) &gt;= 1), IF($R395 &lt;&gt; "", $H395/$R395, ""), ""),"")</f>
        <v/>
      </c>
      <c r="T395" s="10">
        <f>IF(Overall!$A397&lt;&gt;"",IF(AND(MONTH($N395) &lt;= 2, MONTH($O395) &gt;= 2), IF($R395 &lt;&gt; "", $H395/$R395, ""), ""),"")</f>
        <v>1000000</v>
      </c>
      <c r="U395" s="10" t="str">
        <f>IF(Overall!$A397&lt;&gt;"",IF(AND(MONTH($N395) &lt;= 3, MONTH($O395) &gt;= 3), IF($R395 &lt;&gt; "", $H395/$R395, ""), ""),"")</f>
        <v/>
      </c>
      <c r="V395" s="10" t="str">
        <f>IF(Overall!$A397&lt;&gt;"",IF(AND(MONTH($N395) &lt;= 4, MONTH($O395) &gt;= 4), IF($R395 &lt;&gt; "", $H395/$R395, ""), ""),"")</f>
        <v/>
      </c>
      <c r="W395" s="10" t="str">
        <f>IF(Overall!$A397&lt;&gt;"",IF(AND(MONTH($N395) &lt;= 5, MONTH($O395) &gt;= 5), IF($R395 &lt;&gt; "", $H395/$R395, ""), ""),"")</f>
        <v/>
      </c>
      <c r="X395" s="10" t="str">
        <f>IF(Overall!$A397&lt;&gt;"",IF(AND(MONTH($N395) &lt;= 6, MONTH($O395) &gt;= 6), IF($R395 &lt;&gt; "", $H395/$R395, ""), ""),"")</f>
        <v/>
      </c>
      <c r="Y395" s="10" t="str">
        <f>IF(Overall!$A397&lt;&gt;"",IF(AND(MONTH($N395) &lt;= 7, MONTH($O395) &gt;= 7 ), IF($R395 &lt;&gt; "", $H395/$R395, ""), ""),"")</f>
        <v/>
      </c>
      <c r="Z395" s="10" t="str">
        <f>IF(Overall!$A397&lt;&gt;"",IF(AND(MONTH($N395) &lt;= 8, MONTH($O395) &gt;= 8), IF($R395 &lt;&gt; "", $H395/$R395, ""), ""),"")</f>
        <v/>
      </c>
      <c r="AA395" s="10" t="str">
        <f>IF(Overall!$A397&lt;&gt;"",IF(AND(MONTH($N395) &lt;= 9, MONTH($O395) &gt;= 9), IF($R395 &lt;&gt; "", $H395/$R395, ""), ""),"")</f>
        <v/>
      </c>
      <c r="AB395" s="10" t="str">
        <f>IF(Overall!$A397&lt;&gt;"",IF(AND(MONTH($N395) &lt;= 10, MONTH($O395) &gt;= 10), IF($R395 &lt;&gt; "", $H395/$R395, ""), ""),"")</f>
        <v/>
      </c>
      <c r="AC395" s="10" t="str">
        <f>IF(Overall!$A397&lt;&gt;"",IF(AND(MONTH($N395) &lt;= 11, MONTH($O395) &gt;= 11), IF($R395 &lt;&gt; "", $H395/$R395, ""), ""),"")</f>
        <v/>
      </c>
      <c r="AD395" s="10" t="str">
        <f>IF(Overall!$A397&lt;&gt;"",IF(AND(MONTH($N395) &lt;= 12, MONTH($O395) &gt;= 12), IF($R395 &lt;&gt; "", $H395/$R395, ""), ""),"")</f>
        <v/>
      </c>
      <c r="AF395" s="10" t="str">
        <f ca="1">IFERROR(IF(AND(NOW()&lt;= EOMONTH(DATE(YEAR($O395),1, 1), 0), Overall!$A397&lt;&gt;"", MONTH($N395) &lt;= 1, MONTH($O395) &gt;= 1), IF($R395 &lt;&gt; "", $H395/$R395, ""), ""), "")</f>
        <v/>
      </c>
      <c r="AG395" s="10" t="str">
        <f ca="1">IFERROR(IF(AND(NOW()&lt;= EOMONTH(DATE(YEAR($O395),2, 1), 0), Overall!$A397&lt;&gt;"", MONTH($N395) &lt;= 2, MONTH($O395) &gt;= 2), IF($R395 &lt;&gt; "", $H395/$R395, ""), ""), "")</f>
        <v/>
      </c>
      <c r="AH395" s="10" t="str">
        <f ca="1">IFERROR(IF(AND(NOW()&lt;= EOMONTH(DATE(YEAR($O395),3, 1), 0), Overall!$A397&lt;&gt;"", MONTH($N395) &lt;= 3, MONTH($O395) &gt;= 3), IF($R395 &lt;&gt; "", $H395/$R395, ""), ""), "")</f>
        <v/>
      </c>
      <c r="AI395" s="10" t="str">
        <f ca="1">IFERROR(IF(AND(NOW()&lt;= EOMONTH(DATE(YEAR($O395),4, 1), 0), Overall!$A397&lt;&gt;"", MONTH($N395) &lt;= 4, MONTH($O395) &gt;= 4), IF($R395 &lt;&gt; "", $H395/$R395, ""), ""), "")</f>
        <v/>
      </c>
      <c r="AJ395" s="10" t="str">
        <f ca="1">IFERROR(IF(AND(NOW()&lt;= EOMONTH(DATE(YEAR($O395),5, 1), 0), Overall!$A397&lt;&gt;"", MONTH($N395) &lt;= 5, MONTH($O395) &gt;= 5), IF($R395 &lt;&gt; "", $H395/$R395, ""), ""), "")</f>
        <v/>
      </c>
      <c r="AK395" s="10" t="str">
        <f ca="1">IFERROR(IF(AND(NOW()&lt;= EOMONTH(DATE(YEAR($O395),6, 1), 0), Overall!$A397&lt;&gt;"", MONTH($N395) &lt;= 6, MONTH($O395) &gt;= 6), IF($R395 &lt;&gt; "", $H395/$R395, ""), ""), "")</f>
        <v/>
      </c>
      <c r="AL395" s="10" t="str">
        <f ca="1">IFERROR(IF(AND(NOW()&lt;= EOMONTH(DATE(YEAR($O395),7, 1), 0), Overall!$A397&lt;&gt;"", MONTH($N395) &lt;= 7, MONTH($O395) &gt;= 7), IF($R395 &lt;&gt; "", $H395/$R395, ""), ""), "")</f>
        <v/>
      </c>
      <c r="AM395" s="10" t="str">
        <f ca="1">IFERROR(IF(AND(NOW()&lt;= EOMONTH(DATE(YEAR($O395),8, 1), 0), Overall!$A397&lt;&gt;"", MONTH($N395) &lt;= 8, MONTH($O395) &gt;= 8), IF($R395 &lt;&gt; "", $H395/$R395, ""), ""), "")</f>
        <v/>
      </c>
      <c r="AN395" s="10" t="str">
        <f ca="1">IFERROR(IF(AND(NOW()&lt;= EOMONTH(DATE(YEAR($O395),9, 1), 0), Overall!$A397&lt;&gt;"", MONTH($N395) &lt;= 9, MONTH($O395) &gt;= 9), IF($R395 &lt;&gt; "", $H395/$R395, ""), ""), "")</f>
        <v/>
      </c>
      <c r="AO395" s="10" t="str">
        <f ca="1">IFERROR(IF(AND(NOW()&lt;= EOMONTH(DATE(YEAR($O395),10, 1), 0), Overall!$A397&lt;&gt;"", MONTH($N395) &lt;= 10, MONTH($O395) &gt;= 10), IF($R395 &lt;&gt; "", $H395/$R395, ""), ""), "")</f>
        <v/>
      </c>
      <c r="AP395" s="10" t="str">
        <f ca="1">IFERROR(IF(AND(NOW()&lt;= EOMONTH(DATE(YEAR($O395),11, 1), 0), Overall!$A397&lt;&gt;"", MONTH($N395) &lt;=11, MONTH($O395) &gt;= 11), IF($R395 &lt;&gt; "", $H395/$R395, ""), ""), "")</f>
        <v/>
      </c>
      <c r="AQ395" s="10" t="str">
        <f ca="1">IFERROR(IF(AND(NOW()&lt;= EOMONTH(DATE(YEAR($O395),12, 1), 0), Overall!$A397&lt;&gt;"", MONTH($N395) &lt;= 12, MONTH($O395) &gt;= 12), IF($R395 &lt;&gt; "", $H395/$R395, ""), ""), "")</f>
        <v/>
      </c>
      <c r="AR395" s="16">
        <f t="shared" ca="1" si="13"/>
        <v>0</v>
      </c>
    </row>
    <row r="396" spans="1:44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6">
        <f>IF(Overall!F398&lt;&gt;"",VALUE(Overall!F398),"")</f>
        <v>1000000</v>
      </c>
      <c r="I396" s="6">
        <f>IF(Overall!G398&lt;&gt;"",VALUE(Overall!G398),"")</f>
        <v>77</v>
      </c>
      <c r="J396" s="6">
        <f>IF(Overall!H398&lt;&gt;"",VALUE(Overall!H398),"")</f>
        <v>64</v>
      </c>
      <c r="K396" s="6">
        <f>IF(Overall!I398&lt;&gt;"",VALUE(Overall!I398),"")</f>
        <v>6.55</v>
      </c>
      <c r="L396" s="6">
        <f>IF(Overall!J398&lt;&gt;"",VALUE(Overall!J398),"")</f>
        <v>2.71</v>
      </c>
      <c r="M396" s="6">
        <f>IF(Overall!K398&lt;&gt;"",VALUE(Overall!K398),"")</f>
        <v>3.84</v>
      </c>
      <c r="N396" s="7">
        <f>IF(Overall!L398&lt;&gt;"",DATEVALUE(MID(Overall!L398, FIND(",", Overall!L398) + 2, FIND(" ", Overall!L398) - FIND(",", Overall!L398) - 1) &amp; " " &amp; MID(Overall!L398, FIND(" ", Overall!L398) + 1, FIND(",", Overall!L398, FIND(" ", Overall!L398)) - FIND(" ", Overall!L398) - 1) &amp; ", " &amp; MID(Overall!L398, FIND(",", Overall!L398, FIND(",",Overall!L398) + 1) + 2, LEN(Overall!L398))),"")</f>
        <v>44986</v>
      </c>
      <c r="O396" s="7">
        <f>IF(Overall!M398&lt;&gt;"",DATEVALUE(MID(Overall!M398, FIND(",", Overall!M398) + 2, FIND(" ", Overall!M398) - FIND(",", Overall!M398) - 1) &amp; " " &amp; MID(Overall!M398, FIND(" ", Overall!M398) + 1, FIND(",", Overall!M398, FIND(" ", Overall!M398)) - FIND(" ", Overall!M398) - 1) &amp; ", " &amp; MID(Overall!M398, FIND(",", Overall!M398, FIND(",",Overall!M398) + 1) + 2, LEN(Overall!M398))),"")</f>
        <v>45016</v>
      </c>
      <c r="P396" s="7">
        <f>IF(Overall!N398&lt;&gt;"",DATEVALUE(MID(Overall!N398, FIND(",", Overall!N398) + 2, FIND(" ", Overall!N398) - FIND(",", Overall!N398) - 1) &amp; " " &amp; MID(Overall!N398, FIND(" ", Overall!N398) + 1, FIND(",", Overall!N398, FIND(" ", Overall!N398)) - FIND(" ", Overall!N398) - 1) &amp; ", " &amp; MID(Overall!N398, FIND(",", Overall!N398, FIND(",",Overall!N398) + 1) + 2, LEN(Overall!N398))),"")</f>
        <v>44868</v>
      </c>
      <c r="Q396" s="7">
        <f>IF(Overall!O398&lt;&gt;"",DATEVALUE(MID(Overall!O398, FIND(",", Overall!O398) + 2, FIND(" ", Overall!O398) - FIND(",", Overall!O398) - 1) &amp; " " &amp; MID(Overall!O398, FIND(" ", Overall!O398) + 1, FIND(",", Overall!O398, FIND(" ", Overall!O398)) - FIND(" ", Overall!O398) - 1) &amp; ", " &amp; MID(Overall!O398, FIND(",", Overall!O398, FIND(",",Overall!O398) + 1) + 2, LEN(Overall!O398))),"")</f>
        <v>44847</v>
      </c>
      <c r="R396" s="5">
        <f t="shared" si="12"/>
        <v>1</v>
      </c>
      <c r="S396" s="10" t="str">
        <f>IF(Overall!$A398&lt;&gt;"",IF(AND(MONTH($N396) &lt;= 1, MONTH($O396) &gt;= 1), IF($R396 &lt;&gt; "", $H396/$R396, ""), ""),"")</f>
        <v/>
      </c>
      <c r="T396" s="10" t="str">
        <f>IF(Overall!$A398&lt;&gt;"",IF(AND(MONTH($N396) &lt;= 2, MONTH($O396) &gt;= 2), IF($R396 &lt;&gt; "", $H396/$R396, ""), ""),"")</f>
        <v/>
      </c>
      <c r="U396" s="10">
        <f>IF(Overall!$A398&lt;&gt;"",IF(AND(MONTH($N396) &lt;= 3, MONTH($O396) &gt;= 3), IF($R396 &lt;&gt; "", $H396/$R396, ""), ""),"")</f>
        <v>1000000</v>
      </c>
      <c r="V396" s="10" t="str">
        <f>IF(Overall!$A398&lt;&gt;"",IF(AND(MONTH($N396) &lt;= 4, MONTH($O396) &gt;= 4), IF($R396 &lt;&gt; "", $H396/$R396, ""), ""),"")</f>
        <v/>
      </c>
      <c r="W396" s="10" t="str">
        <f>IF(Overall!$A398&lt;&gt;"",IF(AND(MONTH($N396) &lt;= 5, MONTH($O396) &gt;= 5), IF($R396 &lt;&gt; "", $H396/$R396, ""), ""),"")</f>
        <v/>
      </c>
      <c r="X396" s="10" t="str">
        <f>IF(Overall!$A398&lt;&gt;"",IF(AND(MONTH($N396) &lt;= 6, MONTH($O396) &gt;= 6), IF($R396 &lt;&gt; "", $H396/$R396, ""), ""),"")</f>
        <v/>
      </c>
      <c r="Y396" s="10" t="str">
        <f>IF(Overall!$A398&lt;&gt;"",IF(AND(MONTH($N396) &lt;= 7, MONTH($O396) &gt;= 7 ), IF($R396 &lt;&gt; "", $H396/$R396, ""), ""),"")</f>
        <v/>
      </c>
      <c r="Z396" s="10" t="str">
        <f>IF(Overall!$A398&lt;&gt;"",IF(AND(MONTH($N396) &lt;= 8, MONTH($O396) &gt;= 8), IF($R396 &lt;&gt; "", $H396/$R396, ""), ""),"")</f>
        <v/>
      </c>
      <c r="AA396" s="10" t="str">
        <f>IF(Overall!$A398&lt;&gt;"",IF(AND(MONTH($N396) &lt;= 9, MONTH($O396) &gt;= 9), IF($R396 &lt;&gt; "", $H396/$R396, ""), ""),"")</f>
        <v/>
      </c>
      <c r="AB396" s="10" t="str">
        <f>IF(Overall!$A398&lt;&gt;"",IF(AND(MONTH($N396) &lt;= 10, MONTH($O396) &gt;= 10), IF($R396 &lt;&gt; "", $H396/$R396, ""), ""),"")</f>
        <v/>
      </c>
      <c r="AC396" s="10" t="str">
        <f>IF(Overall!$A398&lt;&gt;"",IF(AND(MONTH($N396) &lt;= 11, MONTH($O396) &gt;= 11), IF($R396 &lt;&gt; "", $H396/$R396, ""), ""),"")</f>
        <v/>
      </c>
      <c r="AD396" s="10" t="str">
        <f>IF(Overall!$A398&lt;&gt;"",IF(AND(MONTH($N396) &lt;= 12, MONTH($O396) &gt;= 12), IF($R396 &lt;&gt; "", $H396/$R396, ""), ""),"")</f>
        <v/>
      </c>
      <c r="AF396" s="10" t="str">
        <f ca="1">IFERROR(IF(AND(NOW()&lt;= EOMONTH(DATE(YEAR($O396),1, 1), 0), Overall!$A398&lt;&gt;"", MONTH($N396) &lt;= 1, MONTH($O396) &gt;= 1), IF($R396 &lt;&gt; "", $H396/$R396, ""), ""), "")</f>
        <v/>
      </c>
      <c r="AG396" s="10" t="str">
        <f ca="1">IFERROR(IF(AND(NOW()&lt;= EOMONTH(DATE(YEAR($O396),2, 1), 0), Overall!$A398&lt;&gt;"", MONTH($N396) &lt;= 2, MONTH($O396) &gt;= 2), IF($R396 &lt;&gt; "", $H396/$R396, ""), ""), "")</f>
        <v/>
      </c>
      <c r="AH396" s="10" t="str">
        <f ca="1">IFERROR(IF(AND(NOW()&lt;= EOMONTH(DATE(YEAR($O396),3, 1), 0), Overall!$A398&lt;&gt;"", MONTH($N396) &lt;= 3, MONTH($O396) &gt;= 3), IF($R396 &lt;&gt; "", $H396/$R396, ""), ""), "")</f>
        <v/>
      </c>
      <c r="AI396" s="10" t="str">
        <f ca="1">IFERROR(IF(AND(NOW()&lt;= EOMONTH(DATE(YEAR($O396),4, 1), 0), Overall!$A398&lt;&gt;"", MONTH($N396) &lt;= 4, MONTH($O396) &gt;= 4), IF($R396 &lt;&gt; "", $H396/$R396, ""), ""), "")</f>
        <v/>
      </c>
      <c r="AJ396" s="10" t="str">
        <f ca="1">IFERROR(IF(AND(NOW()&lt;= EOMONTH(DATE(YEAR($O396),5, 1), 0), Overall!$A398&lt;&gt;"", MONTH($N396) &lt;= 5, MONTH($O396) &gt;= 5), IF($R396 &lt;&gt; "", $H396/$R396, ""), ""), "")</f>
        <v/>
      </c>
      <c r="AK396" s="10" t="str">
        <f ca="1">IFERROR(IF(AND(NOW()&lt;= EOMONTH(DATE(YEAR($O396),6, 1), 0), Overall!$A398&lt;&gt;"", MONTH($N396) &lt;= 6, MONTH($O396) &gt;= 6), IF($R396 &lt;&gt; "", $H396/$R396, ""), ""), "")</f>
        <v/>
      </c>
      <c r="AL396" s="10" t="str">
        <f ca="1">IFERROR(IF(AND(NOW()&lt;= EOMONTH(DATE(YEAR($O396),7, 1), 0), Overall!$A398&lt;&gt;"", MONTH($N396) &lt;= 7, MONTH($O396) &gt;= 7), IF($R396 &lt;&gt; "", $H396/$R396, ""), ""), "")</f>
        <v/>
      </c>
      <c r="AM396" s="10" t="str">
        <f ca="1">IFERROR(IF(AND(NOW()&lt;= EOMONTH(DATE(YEAR($O396),8, 1), 0), Overall!$A398&lt;&gt;"", MONTH($N396) &lt;= 8, MONTH($O396) &gt;= 8), IF($R396 &lt;&gt; "", $H396/$R396, ""), ""), "")</f>
        <v/>
      </c>
      <c r="AN396" s="10" t="str">
        <f ca="1">IFERROR(IF(AND(NOW()&lt;= EOMONTH(DATE(YEAR($O396),9, 1), 0), Overall!$A398&lt;&gt;"", MONTH($N396) &lt;= 9, MONTH($O396) &gt;= 9), IF($R396 &lt;&gt; "", $H396/$R396, ""), ""), "")</f>
        <v/>
      </c>
      <c r="AO396" s="10" t="str">
        <f ca="1">IFERROR(IF(AND(NOW()&lt;= EOMONTH(DATE(YEAR($O396),10, 1), 0), Overall!$A398&lt;&gt;"", MONTH($N396) &lt;= 10, MONTH($O396) &gt;= 10), IF($R396 &lt;&gt; "", $H396/$R396, ""), ""), "")</f>
        <v/>
      </c>
      <c r="AP396" s="10" t="str">
        <f ca="1">IFERROR(IF(AND(NOW()&lt;= EOMONTH(DATE(YEAR($O396),11, 1), 0), Overall!$A398&lt;&gt;"", MONTH($N396) &lt;=11, MONTH($O396) &gt;= 11), IF($R396 &lt;&gt; "", $H396/$R396, ""), ""), "")</f>
        <v/>
      </c>
      <c r="AQ396" s="10" t="str">
        <f ca="1">IFERROR(IF(AND(NOW()&lt;= EOMONTH(DATE(YEAR($O396),12, 1), 0), Overall!$A398&lt;&gt;"", MONTH($N396) &lt;= 12, MONTH($O396) &gt;= 12), IF($R396 &lt;&gt; "", $H396/$R396, ""), ""), "")</f>
        <v/>
      </c>
      <c r="AR396" s="16">
        <f t="shared" ca="1" si="13"/>
        <v>0</v>
      </c>
    </row>
    <row r="397" spans="1:44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6">
        <f>IF(Overall!F399&lt;&gt;"",VALUE(Overall!F399),"")</f>
        <v>250000</v>
      </c>
      <c r="I397" s="6">
        <f>IF(Overall!G399&lt;&gt;"",VALUE(Overall!G399),"")</f>
        <v>77</v>
      </c>
      <c r="J397" s="6">
        <f>IF(Overall!H399&lt;&gt;"",VALUE(Overall!H399),"")</f>
        <v>64</v>
      </c>
      <c r="K397" s="6">
        <f>IF(Overall!I399&lt;&gt;"",VALUE(Overall!I399),"")</f>
        <v>7.68</v>
      </c>
      <c r="L397" s="6">
        <f>IF(Overall!J399&lt;&gt;"",VALUE(Overall!J399),"")</f>
        <v>3.45</v>
      </c>
      <c r="M397" s="6">
        <f>IF(Overall!K399&lt;&gt;"",VALUE(Overall!K399),"")</f>
        <v>4.2300000000000004</v>
      </c>
      <c r="N397" s="7">
        <f>IF(Overall!L399&lt;&gt;"",DATEVALUE(MID(Overall!L399, FIND(",", Overall!L399) + 2, FIND(" ", Overall!L399) - FIND(",", Overall!L399) - 1) &amp; " " &amp; MID(Overall!L399, FIND(" ", Overall!L399) + 1, FIND(",", Overall!L399, FIND(" ", Overall!L399)) - FIND(" ", Overall!L399) - 1) &amp; ", " &amp; MID(Overall!L399, FIND(",", Overall!L399, FIND(",",Overall!L399) + 1) + 2, LEN(Overall!L399))),"")</f>
        <v>45017</v>
      </c>
      <c r="O397" s="7">
        <f>IF(Overall!M399&lt;&gt;"",DATEVALUE(MID(Overall!M399, FIND(",", Overall!M399) + 2, FIND(" ", Overall!M399) - FIND(",", Overall!M399) - 1) &amp; " " &amp; MID(Overall!M399, FIND(" ", Overall!M399) + 1, FIND(",", Overall!M399, FIND(" ", Overall!M399)) - FIND(" ", Overall!M399) - 1) &amp; ", " &amp; MID(Overall!M399, FIND(",", Overall!M399, FIND(",",Overall!M399) + 1) + 2, LEN(Overall!M399))),"")</f>
        <v>45046</v>
      </c>
      <c r="P397" s="7">
        <f>IF(Overall!N399&lt;&gt;"",DATEVALUE(MID(Overall!N399, FIND(",", Overall!N399) + 2, FIND(" ", Overall!N399) - FIND(",", Overall!N399) - 1) &amp; " " &amp; MID(Overall!N399, FIND(" ", Overall!N399) + 1, FIND(",", Overall!N399, FIND(" ", Overall!N399)) - FIND(" ", Overall!N399) - 1) &amp; ", " &amp; MID(Overall!N399, FIND(",", Overall!N399, FIND(",",Overall!N399) + 1) + 2, LEN(Overall!N399))),"")</f>
        <v>44868</v>
      </c>
      <c r="Q397" s="7">
        <f>IF(Overall!O399&lt;&gt;"",DATEVALUE(MID(Overall!O399, FIND(",", Overall!O399) + 2, FIND(" ", Overall!O399) - FIND(",", Overall!O399) - 1) &amp; " " &amp; MID(Overall!O399, FIND(" ", Overall!O399) + 1, FIND(",", Overall!O399, FIND(" ", Overall!O399)) - FIND(" ", Overall!O399) - 1) &amp; ", " &amp; MID(Overall!O399, FIND(",", Overall!O399, FIND(",",Overall!O399) + 1) + 2, LEN(Overall!O399))),"")</f>
        <v>44847</v>
      </c>
      <c r="R397" s="5">
        <f t="shared" si="12"/>
        <v>1</v>
      </c>
      <c r="S397" s="10" t="str">
        <f>IF(Overall!$A399&lt;&gt;"",IF(AND(MONTH($N397) &lt;= 1, MONTH($O397) &gt;= 1), IF($R397 &lt;&gt; "", $H397/$R397, ""), ""),"")</f>
        <v/>
      </c>
      <c r="T397" s="10" t="str">
        <f>IF(Overall!$A399&lt;&gt;"",IF(AND(MONTH($N397) &lt;= 2, MONTH($O397) &gt;= 2), IF($R397 &lt;&gt; "", $H397/$R397, ""), ""),"")</f>
        <v/>
      </c>
      <c r="U397" s="10" t="str">
        <f>IF(Overall!$A399&lt;&gt;"",IF(AND(MONTH($N397) &lt;= 3, MONTH($O397) &gt;= 3), IF($R397 &lt;&gt; "", $H397/$R397, ""), ""),"")</f>
        <v/>
      </c>
      <c r="V397" s="10">
        <f>IF(Overall!$A399&lt;&gt;"",IF(AND(MONTH($N397) &lt;= 4, MONTH($O397) &gt;= 4), IF($R397 &lt;&gt; "", $H397/$R397, ""), ""),"")</f>
        <v>250000</v>
      </c>
      <c r="W397" s="10" t="str">
        <f>IF(Overall!$A399&lt;&gt;"",IF(AND(MONTH($N397) &lt;= 5, MONTH($O397) &gt;= 5), IF($R397 &lt;&gt; "", $H397/$R397, ""), ""),"")</f>
        <v/>
      </c>
      <c r="X397" s="10" t="str">
        <f>IF(Overall!$A399&lt;&gt;"",IF(AND(MONTH($N397) &lt;= 6, MONTH($O397) &gt;= 6), IF($R397 &lt;&gt; "", $H397/$R397, ""), ""),"")</f>
        <v/>
      </c>
      <c r="Y397" s="10" t="str">
        <f>IF(Overall!$A399&lt;&gt;"",IF(AND(MONTH($N397) &lt;= 7, MONTH($O397) &gt;= 7 ), IF($R397 &lt;&gt; "", $H397/$R397, ""), ""),"")</f>
        <v/>
      </c>
      <c r="Z397" s="10" t="str">
        <f>IF(Overall!$A399&lt;&gt;"",IF(AND(MONTH($N397) &lt;= 8, MONTH($O397) &gt;= 8), IF($R397 &lt;&gt; "", $H397/$R397, ""), ""),"")</f>
        <v/>
      </c>
      <c r="AA397" s="10" t="str">
        <f>IF(Overall!$A399&lt;&gt;"",IF(AND(MONTH($N397) &lt;= 9, MONTH($O397) &gt;= 9), IF($R397 &lt;&gt; "", $H397/$R397, ""), ""),"")</f>
        <v/>
      </c>
      <c r="AB397" s="10" t="str">
        <f>IF(Overall!$A399&lt;&gt;"",IF(AND(MONTH($N397) &lt;= 10, MONTH($O397) &gt;= 10), IF($R397 &lt;&gt; "", $H397/$R397, ""), ""),"")</f>
        <v/>
      </c>
      <c r="AC397" s="10" t="str">
        <f>IF(Overall!$A399&lt;&gt;"",IF(AND(MONTH($N397) &lt;= 11, MONTH($O397) &gt;= 11), IF($R397 &lt;&gt; "", $H397/$R397, ""), ""),"")</f>
        <v/>
      </c>
      <c r="AD397" s="10" t="str">
        <f>IF(Overall!$A399&lt;&gt;"",IF(AND(MONTH($N397) &lt;= 12, MONTH($O397) &gt;= 12), IF($R397 &lt;&gt; "", $H397/$R397, ""), ""),"")</f>
        <v/>
      </c>
      <c r="AF397" s="10" t="str">
        <f ca="1">IFERROR(IF(AND(NOW()&lt;= EOMONTH(DATE(YEAR($O397),1, 1), 0), Overall!$A399&lt;&gt;"", MONTH($N397) &lt;= 1, MONTH($O397) &gt;= 1), IF($R397 &lt;&gt; "", $H397/$R397, ""), ""), "")</f>
        <v/>
      </c>
      <c r="AG397" s="10" t="str">
        <f ca="1">IFERROR(IF(AND(NOW()&lt;= EOMONTH(DATE(YEAR($O397),2, 1), 0), Overall!$A399&lt;&gt;"", MONTH($N397) &lt;= 2, MONTH($O397) &gt;= 2), IF($R397 &lt;&gt; "", $H397/$R397, ""), ""), "")</f>
        <v/>
      </c>
      <c r="AH397" s="10" t="str">
        <f ca="1">IFERROR(IF(AND(NOW()&lt;= EOMONTH(DATE(YEAR($O397),3, 1), 0), Overall!$A399&lt;&gt;"", MONTH($N397) &lt;= 3, MONTH($O397) &gt;= 3), IF($R397 &lt;&gt; "", $H397/$R397, ""), ""), "")</f>
        <v/>
      </c>
      <c r="AI397" s="10" t="str">
        <f ca="1">IFERROR(IF(AND(NOW()&lt;= EOMONTH(DATE(YEAR($O397),4, 1), 0), Overall!$A399&lt;&gt;"", MONTH($N397) &lt;= 4, MONTH($O397) &gt;= 4), IF($R397 &lt;&gt; "", $H397/$R397, ""), ""), "")</f>
        <v/>
      </c>
      <c r="AJ397" s="10" t="str">
        <f ca="1">IFERROR(IF(AND(NOW()&lt;= EOMONTH(DATE(YEAR($O397),5, 1), 0), Overall!$A399&lt;&gt;"", MONTH($N397) &lt;= 5, MONTH($O397) &gt;= 5), IF($R397 &lt;&gt; "", $H397/$R397, ""), ""), "")</f>
        <v/>
      </c>
      <c r="AK397" s="10" t="str">
        <f ca="1">IFERROR(IF(AND(NOW()&lt;= EOMONTH(DATE(YEAR($O397),6, 1), 0), Overall!$A399&lt;&gt;"", MONTH($N397) &lt;= 6, MONTH($O397) &gt;= 6), IF($R397 &lt;&gt; "", $H397/$R397, ""), ""), "")</f>
        <v/>
      </c>
      <c r="AL397" s="10" t="str">
        <f ca="1">IFERROR(IF(AND(NOW()&lt;= EOMONTH(DATE(YEAR($O397),7, 1), 0), Overall!$A399&lt;&gt;"", MONTH($N397) &lt;= 7, MONTH($O397) &gt;= 7), IF($R397 &lt;&gt; "", $H397/$R397, ""), ""), "")</f>
        <v/>
      </c>
      <c r="AM397" s="10" t="str">
        <f ca="1">IFERROR(IF(AND(NOW()&lt;= EOMONTH(DATE(YEAR($O397),8, 1), 0), Overall!$A399&lt;&gt;"", MONTH($N397) &lt;= 8, MONTH($O397) &gt;= 8), IF($R397 &lt;&gt; "", $H397/$R397, ""), ""), "")</f>
        <v/>
      </c>
      <c r="AN397" s="10" t="str">
        <f ca="1">IFERROR(IF(AND(NOW()&lt;= EOMONTH(DATE(YEAR($O397),9, 1), 0), Overall!$A399&lt;&gt;"", MONTH($N397) &lt;= 9, MONTH($O397) &gt;= 9), IF($R397 &lt;&gt; "", $H397/$R397, ""), ""), "")</f>
        <v/>
      </c>
      <c r="AO397" s="10" t="str">
        <f ca="1">IFERROR(IF(AND(NOW()&lt;= EOMONTH(DATE(YEAR($O397),10, 1), 0), Overall!$A399&lt;&gt;"", MONTH($N397) &lt;= 10, MONTH($O397) &gt;= 10), IF($R397 &lt;&gt; "", $H397/$R397, ""), ""), "")</f>
        <v/>
      </c>
      <c r="AP397" s="10" t="str">
        <f ca="1">IFERROR(IF(AND(NOW()&lt;= EOMONTH(DATE(YEAR($O397),11, 1), 0), Overall!$A399&lt;&gt;"", MONTH($N397) &lt;=11, MONTH($O397) &gt;= 11), IF($R397 &lt;&gt; "", $H397/$R397, ""), ""), "")</f>
        <v/>
      </c>
      <c r="AQ397" s="10" t="str">
        <f ca="1">IFERROR(IF(AND(NOW()&lt;= EOMONTH(DATE(YEAR($O397),12, 1), 0), Overall!$A399&lt;&gt;"", MONTH($N397) &lt;= 12, MONTH($O397) &gt;= 12), IF($R397 &lt;&gt; "", $H397/$R397, ""), ""), "")</f>
        <v/>
      </c>
      <c r="AR397" s="16">
        <f t="shared" ca="1" si="13"/>
        <v>0</v>
      </c>
    </row>
    <row r="398" spans="1:44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6">
        <f>IF(Overall!F400&lt;&gt;"",VALUE(Overall!F400),"")</f>
        <v>250000</v>
      </c>
      <c r="I398" s="6">
        <f>IF(Overall!G400&lt;&gt;"",VALUE(Overall!G400),"")</f>
        <v>77</v>
      </c>
      <c r="J398" s="6">
        <f>IF(Overall!H400&lt;&gt;"",VALUE(Overall!H400),"")</f>
        <v>63</v>
      </c>
      <c r="K398" s="6">
        <f>IF(Overall!I400&lt;&gt;"",VALUE(Overall!I400),"")</f>
        <v>8.6999999999999993</v>
      </c>
      <c r="L398" s="6">
        <f>IF(Overall!J400&lt;&gt;"",VALUE(Overall!J400),"")</f>
        <v>3.94</v>
      </c>
      <c r="M398" s="6">
        <f>IF(Overall!K400&lt;&gt;"",VALUE(Overall!K400),"")</f>
        <v>4.76</v>
      </c>
      <c r="N398" s="7">
        <f>IF(Overall!L400&lt;&gt;"",DATEVALUE(MID(Overall!L400, FIND(",", Overall!L400) + 2, FIND(" ", Overall!L400) - FIND(",", Overall!L400) - 1) &amp; " " &amp; MID(Overall!L400, FIND(" ", Overall!L400) + 1, FIND(",", Overall!L400, FIND(" ", Overall!L400)) - FIND(" ", Overall!L400) - 1) &amp; ", " &amp; MID(Overall!L400, FIND(",", Overall!L400, FIND(",",Overall!L400) + 1) + 2, LEN(Overall!L400))),"")</f>
        <v>45047</v>
      </c>
      <c r="O398" s="7">
        <f>IF(Overall!M400&lt;&gt;"",DATEVALUE(MID(Overall!M400, FIND(",", Overall!M400) + 2, FIND(" ", Overall!M400) - FIND(",", Overall!M400) - 1) &amp; " " &amp; MID(Overall!M400, FIND(" ", Overall!M400) + 1, FIND(",", Overall!M400, FIND(" ", Overall!M400)) - FIND(" ", Overall!M400) - 1) &amp; ", " &amp; MID(Overall!M400, FIND(",", Overall!M400, FIND(",",Overall!M400) + 1) + 2, LEN(Overall!M400))),"")</f>
        <v>45077</v>
      </c>
      <c r="P398" s="7">
        <f>IF(Overall!N400&lt;&gt;"",DATEVALUE(MID(Overall!N400, FIND(",", Overall!N400) + 2, FIND(" ", Overall!N400) - FIND(",", Overall!N400) - 1) &amp; " " &amp; MID(Overall!N400, FIND(" ", Overall!N400) + 1, FIND(",", Overall!N400, FIND(" ", Overall!N400)) - FIND(" ", Overall!N400) - 1) &amp; ", " &amp; MID(Overall!N400, FIND(",", Overall!N400, FIND(",",Overall!N400) + 1) + 2, LEN(Overall!N400))),"")</f>
        <v>44868</v>
      </c>
      <c r="Q398" s="7">
        <f>IF(Overall!O400&lt;&gt;"",DATEVALUE(MID(Overall!O400, FIND(",", Overall!O400) + 2, FIND(" ", Overall!O400) - FIND(",", Overall!O400) - 1) &amp; " " &amp; MID(Overall!O400, FIND(" ", Overall!O400) + 1, FIND(",", Overall!O400, FIND(" ", Overall!O400)) - FIND(" ", Overall!O400) - 1) &amp; ", " &amp; MID(Overall!O400, FIND(",", Overall!O400, FIND(",",Overall!O400) + 1) + 2, LEN(Overall!O400))),"")</f>
        <v>44847</v>
      </c>
      <c r="R398" s="5">
        <f t="shared" si="12"/>
        <v>1</v>
      </c>
      <c r="S398" s="10" t="str">
        <f>IF(Overall!$A400&lt;&gt;"",IF(AND(MONTH($N398) &lt;= 1, MONTH($O398) &gt;= 1), IF($R398 &lt;&gt; "", $H398/$R398, ""), ""),"")</f>
        <v/>
      </c>
      <c r="T398" s="10" t="str">
        <f>IF(Overall!$A400&lt;&gt;"",IF(AND(MONTH($N398) &lt;= 2, MONTH($O398) &gt;= 2), IF($R398 &lt;&gt; "", $H398/$R398, ""), ""),"")</f>
        <v/>
      </c>
      <c r="U398" s="10" t="str">
        <f>IF(Overall!$A400&lt;&gt;"",IF(AND(MONTH($N398) &lt;= 3, MONTH($O398) &gt;= 3), IF($R398 &lt;&gt; "", $H398/$R398, ""), ""),"")</f>
        <v/>
      </c>
      <c r="V398" s="10" t="str">
        <f>IF(Overall!$A400&lt;&gt;"",IF(AND(MONTH($N398) &lt;= 4, MONTH($O398) &gt;= 4), IF($R398 &lt;&gt; "", $H398/$R398, ""), ""),"")</f>
        <v/>
      </c>
      <c r="W398" s="10">
        <f>IF(Overall!$A400&lt;&gt;"",IF(AND(MONTH($N398) &lt;= 5, MONTH($O398) &gt;= 5), IF($R398 &lt;&gt; "", $H398/$R398, ""), ""),"")</f>
        <v>250000</v>
      </c>
      <c r="X398" s="10" t="str">
        <f>IF(Overall!$A400&lt;&gt;"",IF(AND(MONTH($N398) &lt;= 6, MONTH($O398) &gt;= 6), IF($R398 &lt;&gt; "", $H398/$R398, ""), ""),"")</f>
        <v/>
      </c>
      <c r="Y398" s="10" t="str">
        <f>IF(Overall!$A400&lt;&gt;"",IF(AND(MONTH($N398) &lt;= 7, MONTH($O398) &gt;= 7 ), IF($R398 &lt;&gt; "", $H398/$R398, ""), ""),"")</f>
        <v/>
      </c>
      <c r="Z398" s="10" t="str">
        <f>IF(Overall!$A400&lt;&gt;"",IF(AND(MONTH($N398) &lt;= 8, MONTH($O398) &gt;= 8), IF($R398 &lt;&gt; "", $H398/$R398, ""), ""),"")</f>
        <v/>
      </c>
      <c r="AA398" s="10" t="str">
        <f>IF(Overall!$A400&lt;&gt;"",IF(AND(MONTH($N398) &lt;= 9, MONTH($O398) &gt;= 9), IF($R398 &lt;&gt; "", $H398/$R398, ""), ""),"")</f>
        <v/>
      </c>
      <c r="AB398" s="10" t="str">
        <f>IF(Overall!$A400&lt;&gt;"",IF(AND(MONTH($N398) &lt;= 10, MONTH($O398) &gt;= 10), IF($R398 &lt;&gt; "", $H398/$R398, ""), ""),"")</f>
        <v/>
      </c>
      <c r="AC398" s="10" t="str">
        <f>IF(Overall!$A400&lt;&gt;"",IF(AND(MONTH($N398) &lt;= 11, MONTH($O398) &gt;= 11), IF($R398 &lt;&gt; "", $H398/$R398, ""), ""),"")</f>
        <v/>
      </c>
      <c r="AD398" s="10" t="str">
        <f>IF(Overall!$A400&lt;&gt;"",IF(AND(MONTH($N398) &lt;= 12, MONTH($O398) &gt;= 12), IF($R398 &lt;&gt; "", $H398/$R398, ""), ""),"")</f>
        <v/>
      </c>
      <c r="AF398" s="10" t="str">
        <f ca="1">IFERROR(IF(AND(NOW()&lt;= EOMONTH(DATE(YEAR($O398),1, 1), 0), Overall!$A400&lt;&gt;"", MONTH($N398) &lt;= 1, MONTH($O398) &gt;= 1), IF($R398 &lt;&gt; "", $H398/$R398, ""), ""), "")</f>
        <v/>
      </c>
      <c r="AG398" s="10" t="str">
        <f ca="1">IFERROR(IF(AND(NOW()&lt;= EOMONTH(DATE(YEAR($O398),2, 1), 0), Overall!$A400&lt;&gt;"", MONTH($N398) &lt;= 2, MONTH($O398) &gt;= 2), IF($R398 &lt;&gt; "", $H398/$R398, ""), ""), "")</f>
        <v/>
      </c>
      <c r="AH398" s="10" t="str">
        <f ca="1">IFERROR(IF(AND(NOW()&lt;= EOMONTH(DATE(YEAR($O398),3, 1), 0), Overall!$A400&lt;&gt;"", MONTH($N398) &lt;= 3, MONTH($O398) &gt;= 3), IF($R398 &lt;&gt; "", $H398/$R398, ""), ""), "")</f>
        <v/>
      </c>
      <c r="AI398" s="10" t="str">
        <f ca="1">IFERROR(IF(AND(NOW()&lt;= EOMONTH(DATE(YEAR($O398),4, 1), 0), Overall!$A400&lt;&gt;"", MONTH($N398) &lt;= 4, MONTH($O398) &gt;= 4), IF($R398 &lt;&gt; "", $H398/$R398, ""), ""), "")</f>
        <v/>
      </c>
      <c r="AJ398" s="10" t="str">
        <f ca="1">IFERROR(IF(AND(NOW()&lt;= EOMONTH(DATE(YEAR($O398),5, 1), 0), Overall!$A400&lt;&gt;"", MONTH($N398) &lt;= 5, MONTH($O398) &gt;= 5), IF($R398 &lt;&gt; "", $H398/$R398, ""), ""), "")</f>
        <v/>
      </c>
      <c r="AK398" s="10" t="str">
        <f ca="1">IFERROR(IF(AND(NOW()&lt;= EOMONTH(DATE(YEAR($O398),6, 1), 0), Overall!$A400&lt;&gt;"", MONTH($N398) &lt;= 6, MONTH($O398) &gt;= 6), IF($R398 &lt;&gt; "", $H398/$R398, ""), ""), "")</f>
        <v/>
      </c>
      <c r="AL398" s="10" t="str">
        <f ca="1">IFERROR(IF(AND(NOW()&lt;= EOMONTH(DATE(YEAR($O398),7, 1), 0), Overall!$A400&lt;&gt;"", MONTH($N398) &lt;= 7, MONTH($O398) &gt;= 7), IF($R398 &lt;&gt; "", $H398/$R398, ""), ""), "")</f>
        <v/>
      </c>
      <c r="AM398" s="10" t="str">
        <f ca="1">IFERROR(IF(AND(NOW()&lt;= EOMONTH(DATE(YEAR($O398),8, 1), 0), Overall!$A400&lt;&gt;"", MONTH($N398) &lt;= 8, MONTH($O398) &gt;= 8), IF($R398 &lt;&gt; "", $H398/$R398, ""), ""), "")</f>
        <v/>
      </c>
      <c r="AN398" s="10" t="str">
        <f ca="1">IFERROR(IF(AND(NOW()&lt;= EOMONTH(DATE(YEAR($O398),9, 1), 0), Overall!$A400&lt;&gt;"", MONTH($N398) &lt;= 9, MONTH($O398) &gt;= 9), IF($R398 &lt;&gt; "", $H398/$R398, ""), ""), "")</f>
        <v/>
      </c>
      <c r="AO398" s="10" t="str">
        <f ca="1">IFERROR(IF(AND(NOW()&lt;= EOMONTH(DATE(YEAR($O398),10, 1), 0), Overall!$A400&lt;&gt;"", MONTH($N398) &lt;= 10, MONTH($O398) &gt;= 10), IF($R398 &lt;&gt; "", $H398/$R398, ""), ""), "")</f>
        <v/>
      </c>
      <c r="AP398" s="10" t="str">
        <f ca="1">IFERROR(IF(AND(NOW()&lt;= EOMONTH(DATE(YEAR($O398),11, 1), 0), Overall!$A400&lt;&gt;"", MONTH($N398) &lt;=11, MONTH($O398) &gt;= 11), IF($R398 &lt;&gt; "", $H398/$R398, ""), ""), "")</f>
        <v/>
      </c>
      <c r="AQ398" s="10" t="str">
        <f ca="1">IFERROR(IF(AND(NOW()&lt;= EOMONTH(DATE(YEAR($O398),12, 1), 0), Overall!$A400&lt;&gt;"", MONTH($N398) &lt;= 12, MONTH($O398) &gt;= 12), IF($R398 &lt;&gt; "", $H398/$R398, ""), ""), "")</f>
        <v/>
      </c>
      <c r="AR398" s="16">
        <f t="shared" ca="1" si="13"/>
        <v>0</v>
      </c>
    </row>
    <row r="399" spans="1:44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6">
        <f>IF(Overall!F401&lt;&gt;"",VALUE(Overall!F401),"")</f>
        <v>500000</v>
      </c>
      <c r="I399" s="6">
        <f>IF(Overall!G401&lt;&gt;"",VALUE(Overall!G401),"")</f>
        <v>77</v>
      </c>
      <c r="J399" s="6">
        <f>IF(Overall!H401&lt;&gt;"",VALUE(Overall!H401),"")</f>
        <v>63</v>
      </c>
      <c r="K399" s="6">
        <f>IF(Overall!I401&lt;&gt;"",VALUE(Overall!I401),"")</f>
        <v>4.05</v>
      </c>
      <c r="L399" s="6">
        <f>IF(Overall!J401&lt;&gt;"",VALUE(Overall!J401),"")</f>
        <v>1.07</v>
      </c>
      <c r="M399" s="6">
        <f>IF(Overall!K401&lt;&gt;"",VALUE(Overall!K401),"")</f>
        <v>2.98</v>
      </c>
      <c r="N399" s="7">
        <f>IF(Overall!L401&lt;&gt;"",DATEVALUE(MID(Overall!L401, FIND(",", Overall!L401) + 2, FIND(" ", Overall!L401) - FIND(",", Overall!L401) - 1) &amp; " " &amp; MID(Overall!L401, FIND(" ", Overall!L401) + 1, FIND(",", Overall!L401, FIND(" ", Overall!L401)) - FIND(" ", Overall!L401) - 1) &amp; ", " &amp; MID(Overall!L401, FIND(",", Overall!L401, FIND(",",Overall!L401) + 1) + 2, LEN(Overall!L401))),"")</f>
        <v>44927</v>
      </c>
      <c r="O399" s="7">
        <f>IF(Overall!M401&lt;&gt;"",DATEVALUE(MID(Overall!M401, FIND(",", Overall!M401) + 2, FIND(" ", Overall!M401) - FIND(",", Overall!M401) - 1) &amp; " " &amp; MID(Overall!M401, FIND(" ", Overall!M401) + 1, FIND(",", Overall!M401, FIND(" ", Overall!M401)) - FIND(" ", Overall!M401) - 1) &amp; ", " &amp; MID(Overall!M401, FIND(",", Overall!M401, FIND(",",Overall!M401) + 1) + 2, LEN(Overall!M401))),"")</f>
        <v>44957</v>
      </c>
      <c r="P399" s="7">
        <f>IF(Overall!N401&lt;&gt;"",DATEVALUE(MID(Overall!N401, FIND(",", Overall!N401) + 2, FIND(" ", Overall!N401) - FIND(",", Overall!N401) - 1) &amp; " " &amp; MID(Overall!N401, FIND(" ", Overall!N401) + 1, FIND(",", Overall!N401, FIND(" ", Overall!N401)) - FIND(" ", Overall!N401) - 1) &amp; ", " &amp; MID(Overall!N401, FIND(",", Overall!N401, FIND(",",Overall!N401) + 1) + 2, LEN(Overall!N401))),"")</f>
        <v>44872</v>
      </c>
      <c r="Q399" s="7">
        <f>IF(Overall!O401&lt;&gt;"",DATEVALUE(MID(Overall!O401, FIND(",", Overall!O401) + 2, FIND(" ", Overall!O401) - FIND(",", Overall!O401) - 1) &amp; " " &amp; MID(Overall!O401, FIND(" ", Overall!O401) + 1, FIND(",", Overall!O401, FIND(" ", Overall!O401)) - FIND(" ", Overall!O401) - 1) &amp; ", " &amp; MID(Overall!O401, FIND(",", Overall!O401, FIND(",",Overall!O401) + 1) + 2, LEN(Overall!O401))),"")</f>
        <v>44851</v>
      </c>
      <c r="R399" s="5">
        <f t="shared" si="12"/>
        <v>1</v>
      </c>
      <c r="S399" s="10">
        <f>IF(Overall!$A401&lt;&gt;"",IF(AND(MONTH($N399) &lt;= 1, MONTH($O399) &gt;= 1), IF($R399 &lt;&gt; "", $H399/$R399, ""), ""),"")</f>
        <v>500000</v>
      </c>
      <c r="T399" s="10" t="str">
        <f>IF(Overall!$A401&lt;&gt;"",IF(AND(MONTH($N399) &lt;= 2, MONTH($O399) &gt;= 2), IF($R399 &lt;&gt; "", $H399/$R399, ""), ""),"")</f>
        <v/>
      </c>
      <c r="U399" s="10" t="str">
        <f>IF(Overall!$A401&lt;&gt;"",IF(AND(MONTH($N399) &lt;= 3, MONTH($O399) &gt;= 3), IF($R399 &lt;&gt; "", $H399/$R399, ""), ""),"")</f>
        <v/>
      </c>
      <c r="V399" s="10" t="str">
        <f>IF(Overall!$A401&lt;&gt;"",IF(AND(MONTH($N399) &lt;= 4, MONTH($O399) &gt;= 4), IF($R399 &lt;&gt; "", $H399/$R399, ""), ""),"")</f>
        <v/>
      </c>
      <c r="W399" s="10" t="str">
        <f>IF(Overall!$A401&lt;&gt;"",IF(AND(MONTH($N399) &lt;= 5, MONTH($O399) &gt;= 5), IF($R399 &lt;&gt; "", $H399/$R399, ""), ""),"")</f>
        <v/>
      </c>
      <c r="X399" s="10" t="str">
        <f>IF(Overall!$A401&lt;&gt;"",IF(AND(MONTH($N399) &lt;= 6, MONTH($O399) &gt;= 6), IF($R399 &lt;&gt; "", $H399/$R399, ""), ""),"")</f>
        <v/>
      </c>
      <c r="Y399" s="10" t="str">
        <f>IF(Overall!$A401&lt;&gt;"",IF(AND(MONTH($N399) &lt;= 7, MONTH($O399) &gt;= 7 ), IF($R399 &lt;&gt; "", $H399/$R399, ""), ""),"")</f>
        <v/>
      </c>
      <c r="Z399" s="10" t="str">
        <f>IF(Overall!$A401&lt;&gt;"",IF(AND(MONTH($N399) &lt;= 8, MONTH($O399) &gt;= 8), IF($R399 &lt;&gt; "", $H399/$R399, ""), ""),"")</f>
        <v/>
      </c>
      <c r="AA399" s="10" t="str">
        <f>IF(Overall!$A401&lt;&gt;"",IF(AND(MONTH($N399) &lt;= 9, MONTH($O399) &gt;= 9), IF($R399 &lt;&gt; "", $H399/$R399, ""), ""),"")</f>
        <v/>
      </c>
      <c r="AB399" s="10" t="str">
        <f>IF(Overall!$A401&lt;&gt;"",IF(AND(MONTH($N399) &lt;= 10, MONTH($O399) &gt;= 10), IF($R399 &lt;&gt; "", $H399/$R399, ""), ""),"")</f>
        <v/>
      </c>
      <c r="AC399" s="10" t="str">
        <f>IF(Overall!$A401&lt;&gt;"",IF(AND(MONTH($N399) &lt;= 11, MONTH($O399) &gt;= 11), IF($R399 &lt;&gt; "", $H399/$R399, ""), ""),"")</f>
        <v/>
      </c>
      <c r="AD399" s="10" t="str">
        <f>IF(Overall!$A401&lt;&gt;"",IF(AND(MONTH($N399) &lt;= 12, MONTH($O399) &gt;= 12), IF($R399 &lt;&gt; "", $H399/$R399, ""), ""),"")</f>
        <v/>
      </c>
      <c r="AF399" s="10" t="str">
        <f ca="1">IFERROR(IF(AND(NOW()&lt;= EOMONTH(DATE(YEAR($O399),1, 1), 0), Overall!$A401&lt;&gt;"", MONTH($N399) &lt;= 1, MONTH($O399) &gt;= 1), IF($R399 &lt;&gt; "", $H399/$R399, ""), ""), "")</f>
        <v/>
      </c>
      <c r="AG399" s="10" t="str">
        <f ca="1">IFERROR(IF(AND(NOW()&lt;= EOMONTH(DATE(YEAR($O399),2, 1), 0), Overall!$A401&lt;&gt;"", MONTH($N399) &lt;= 2, MONTH($O399) &gt;= 2), IF($R399 &lt;&gt; "", $H399/$R399, ""), ""), "")</f>
        <v/>
      </c>
      <c r="AH399" s="10" t="str">
        <f ca="1">IFERROR(IF(AND(NOW()&lt;= EOMONTH(DATE(YEAR($O399),3, 1), 0), Overall!$A401&lt;&gt;"", MONTH($N399) &lt;= 3, MONTH($O399) &gt;= 3), IF($R399 &lt;&gt; "", $H399/$R399, ""), ""), "")</f>
        <v/>
      </c>
      <c r="AI399" s="10" t="str">
        <f ca="1">IFERROR(IF(AND(NOW()&lt;= EOMONTH(DATE(YEAR($O399),4, 1), 0), Overall!$A401&lt;&gt;"", MONTH($N399) &lt;= 4, MONTH($O399) &gt;= 4), IF($R399 &lt;&gt; "", $H399/$R399, ""), ""), "")</f>
        <v/>
      </c>
      <c r="AJ399" s="10" t="str">
        <f ca="1">IFERROR(IF(AND(NOW()&lt;= EOMONTH(DATE(YEAR($O399),5, 1), 0), Overall!$A401&lt;&gt;"", MONTH($N399) &lt;= 5, MONTH($O399) &gt;= 5), IF($R399 &lt;&gt; "", $H399/$R399, ""), ""), "")</f>
        <v/>
      </c>
      <c r="AK399" s="10" t="str">
        <f ca="1">IFERROR(IF(AND(NOW()&lt;= EOMONTH(DATE(YEAR($O399),6, 1), 0), Overall!$A401&lt;&gt;"", MONTH($N399) &lt;= 6, MONTH($O399) &gt;= 6), IF($R399 &lt;&gt; "", $H399/$R399, ""), ""), "")</f>
        <v/>
      </c>
      <c r="AL399" s="10" t="str">
        <f ca="1">IFERROR(IF(AND(NOW()&lt;= EOMONTH(DATE(YEAR($O399),7, 1), 0), Overall!$A401&lt;&gt;"", MONTH($N399) &lt;= 7, MONTH($O399) &gt;= 7), IF($R399 &lt;&gt; "", $H399/$R399, ""), ""), "")</f>
        <v/>
      </c>
      <c r="AM399" s="10" t="str">
        <f ca="1">IFERROR(IF(AND(NOW()&lt;= EOMONTH(DATE(YEAR($O399),8, 1), 0), Overall!$A401&lt;&gt;"", MONTH($N399) &lt;= 8, MONTH($O399) &gt;= 8), IF($R399 &lt;&gt; "", $H399/$R399, ""), ""), "")</f>
        <v/>
      </c>
      <c r="AN399" s="10" t="str">
        <f ca="1">IFERROR(IF(AND(NOW()&lt;= EOMONTH(DATE(YEAR($O399),9, 1), 0), Overall!$A401&lt;&gt;"", MONTH($N399) &lt;= 9, MONTH($O399) &gt;= 9), IF($R399 &lt;&gt; "", $H399/$R399, ""), ""), "")</f>
        <v/>
      </c>
      <c r="AO399" s="10" t="str">
        <f ca="1">IFERROR(IF(AND(NOW()&lt;= EOMONTH(DATE(YEAR($O399),10, 1), 0), Overall!$A401&lt;&gt;"", MONTH($N399) &lt;= 10, MONTH($O399) &gt;= 10), IF($R399 &lt;&gt; "", $H399/$R399, ""), ""), "")</f>
        <v/>
      </c>
      <c r="AP399" s="10" t="str">
        <f ca="1">IFERROR(IF(AND(NOW()&lt;= EOMONTH(DATE(YEAR($O399),11, 1), 0), Overall!$A401&lt;&gt;"", MONTH($N399) &lt;=11, MONTH($O399) &gt;= 11), IF($R399 &lt;&gt; "", $H399/$R399, ""), ""), "")</f>
        <v/>
      </c>
      <c r="AQ399" s="10" t="str">
        <f ca="1">IFERROR(IF(AND(NOW()&lt;= EOMONTH(DATE(YEAR($O399),12, 1), 0), Overall!$A401&lt;&gt;"", MONTH($N399) &lt;= 12, MONTH($O399) &gt;= 12), IF($R399 &lt;&gt; "", $H399/$R399, ""), ""), "")</f>
        <v/>
      </c>
      <c r="AR399" s="16">
        <f t="shared" ca="1" si="13"/>
        <v>0</v>
      </c>
    </row>
    <row r="400" spans="1:44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6">
        <f>IF(Overall!F402&lt;&gt;"",VALUE(Overall!F402),"")</f>
        <v>500000</v>
      </c>
      <c r="I400" s="6">
        <f>IF(Overall!G402&lt;&gt;"",VALUE(Overall!G402),"")</f>
        <v>77</v>
      </c>
      <c r="J400" s="6">
        <f>IF(Overall!H402&lt;&gt;"",VALUE(Overall!H402),"")</f>
        <v>63</v>
      </c>
      <c r="K400" s="6">
        <f>IF(Overall!I402&lt;&gt;"",VALUE(Overall!I402),"")</f>
        <v>3.9</v>
      </c>
      <c r="L400" s="6">
        <f>IF(Overall!J402&lt;&gt;"",VALUE(Overall!J402),"")</f>
        <v>1.05</v>
      </c>
      <c r="M400" s="6">
        <f>IF(Overall!K402&lt;&gt;"",VALUE(Overall!K402),"")</f>
        <v>2.85</v>
      </c>
      <c r="N400" s="7">
        <f>IF(Overall!L402&lt;&gt;"",DATEVALUE(MID(Overall!L402, FIND(",", Overall!L402) + 2, FIND(" ", Overall!L402) - FIND(",", Overall!L402) - 1) &amp; " " &amp; MID(Overall!L402, FIND(" ", Overall!L402) + 1, FIND(",", Overall!L402, FIND(" ", Overall!L402)) - FIND(" ", Overall!L402) - 1) &amp; ", " &amp; MID(Overall!L402, FIND(",", Overall!L402, FIND(",",Overall!L402) + 1) + 2, LEN(Overall!L402))),"")</f>
        <v>44927</v>
      </c>
      <c r="O400" s="7">
        <f>IF(Overall!M402&lt;&gt;"",DATEVALUE(MID(Overall!M402, FIND(",", Overall!M402) + 2, FIND(" ", Overall!M402) - FIND(",", Overall!M402) - 1) &amp; " " &amp; MID(Overall!M402, FIND(" ", Overall!M402) + 1, FIND(",", Overall!M402, FIND(" ", Overall!M402)) - FIND(" ", Overall!M402) - 1) &amp; ", " &amp; MID(Overall!M402, FIND(",", Overall!M402, FIND(",",Overall!M402) + 1) + 2, LEN(Overall!M402))),"")</f>
        <v>44957</v>
      </c>
      <c r="P400" s="7">
        <f>IF(Overall!N402&lt;&gt;"",DATEVALUE(MID(Overall!N402, FIND(",", Overall!N402) + 2, FIND(" ", Overall!N402) - FIND(",", Overall!N402) - 1) &amp; " " &amp; MID(Overall!N402, FIND(" ", Overall!N402) + 1, FIND(",", Overall!N402, FIND(" ", Overall!N402)) - FIND(" ", Overall!N402) - 1) &amp; ", " &amp; MID(Overall!N402, FIND(",", Overall!N402, FIND(",",Overall!N402) + 1) + 2, LEN(Overall!N402))),"")</f>
        <v>44872</v>
      </c>
      <c r="Q400" s="7">
        <f>IF(Overall!O402&lt;&gt;"",DATEVALUE(MID(Overall!O402, FIND(",", Overall!O402) + 2, FIND(" ", Overall!O402) - FIND(",", Overall!O402) - 1) &amp; " " &amp; MID(Overall!O402, FIND(" ", Overall!O402) + 1, FIND(",", Overall!O402, FIND(" ", Overall!O402)) - FIND(" ", Overall!O402) - 1) &amp; ", " &amp; MID(Overall!O402, FIND(",", Overall!O402, FIND(",",Overall!O402) + 1) + 2, LEN(Overall!O402))),"")</f>
        <v>44851</v>
      </c>
      <c r="R400" s="5">
        <f t="shared" si="12"/>
        <v>1</v>
      </c>
      <c r="S400" s="10">
        <f>IF(Overall!$A402&lt;&gt;"",IF(AND(MONTH($N400) &lt;= 1, MONTH($O400) &gt;= 1), IF($R400 &lt;&gt; "", $H400/$R400, ""), ""),"")</f>
        <v>500000</v>
      </c>
      <c r="T400" s="10" t="str">
        <f>IF(Overall!$A402&lt;&gt;"",IF(AND(MONTH($N400) &lt;= 2, MONTH($O400) &gt;= 2), IF($R400 &lt;&gt; "", $H400/$R400, ""), ""),"")</f>
        <v/>
      </c>
      <c r="U400" s="10" t="str">
        <f>IF(Overall!$A402&lt;&gt;"",IF(AND(MONTH($N400) &lt;= 3, MONTH($O400) &gt;= 3), IF($R400 &lt;&gt; "", $H400/$R400, ""), ""),"")</f>
        <v/>
      </c>
      <c r="V400" s="10" t="str">
        <f>IF(Overall!$A402&lt;&gt;"",IF(AND(MONTH($N400) &lt;= 4, MONTH($O400) &gt;= 4), IF($R400 &lt;&gt; "", $H400/$R400, ""), ""),"")</f>
        <v/>
      </c>
      <c r="W400" s="10" t="str">
        <f>IF(Overall!$A402&lt;&gt;"",IF(AND(MONTH($N400) &lt;= 5, MONTH($O400) &gt;= 5), IF($R400 &lt;&gt; "", $H400/$R400, ""), ""),"")</f>
        <v/>
      </c>
      <c r="X400" s="10" t="str">
        <f>IF(Overall!$A402&lt;&gt;"",IF(AND(MONTH($N400) &lt;= 6, MONTH($O400) &gt;= 6), IF($R400 &lt;&gt; "", $H400/$R400, ""), ""),"")</f>
        <v/>
      </c>
      <c r="Y400" s="10" t="str">
        <f>IF(Overall!$A402&lt;&gt;"",IF(AND(MONTH($N400) &lt;= 7, MONTH($O400) &gt;= 7 ), IF($R400 &lt;&gt; "", $H400/$R400, ""), ""),"")</f>
        <v/>
      </c>
      <c r="Z400" s="10" t="str">
        <f>IF(Overall!$A402&lt;&gt;"",IF(AND(MONTH($N400) &lt;= 8, MONTH($O400) &gt;= 8), IF($R400 &lt;&gt; "", $H400/$R400, ""), ""),"")</f>
        <v/>
      </c>
      <c r="AA400" s="10" t="str">
        <f>IF(Overall!$A402&lt;&gt;"",IF(AND(MONTH($N400) &lt;= 9, MONTH($O400) &gt;= 9), IF($R400 &lt;&gt; "", $H400/$R400, ""), ""),"")</f>
        <v/>
      </c>
      <c r="AB400" s="10" t="str">
        <f>IF(Overall!$A402&lt;&gt;"",IF(AND(MONTH($N400) &lt;= 10, MONTH($O400) &gt;= 10), IF($R400 &lt;&gt; "", $H400/$R400, ""), ""),"")</f>
        <v/>
      </c>
      <c r="AC400" s="10" t="str">
        <f>IF(Overall!$A402&lt;&gt;"",IF(AND(MONTH($N400) &lt;= 11, MONTH($O400) &gt;= 11), IF($R400 &lt;&gt; "", $H400/$R400, ""), ""),"")</f>
        <v/>
      </c>
      <c r="AD400" s="10" t="str">
        <f>IF(Overall!$A402&lt;&gt;"",IF(AND(MONTH($N400) &lt;= 12, MONTH($O400) &gt;= 12), IF($R400 &lt;&gt; "", $H400/$R400, ""), ""),"")</f>
        <v/>
      </c>
      <c r="AF400" s="10" t="str">
        <f ca="1">IFERROR(IF(AND(NOW()&lt;= EOMONTH(DATE(YEAR($O400),1, 1), 0), Overall!$A402&lt;&gt;"", MONTH($N400) &lt;= 1, MONTH($O400) &gt;= 1), IF($R400 &lt;&gt; "", $H400/$R400, ""), ""), "")</f>
        <v/>
      </c>
      <c r="AG400" s="10" t="str">
        <f ca="1">IFERROR(IF(AND(NOW()&lt;= EOMONTH(DATE(YEAR($O400),2, 1), 0), Overall!$A402&lt;&gt;"", MONTH($N400) &lt;= 2, MONTH($O400) &gt;= 2), IF($R400 &lt;&gt; "", $H400/$R400, ""), ""), "")</f>
        <v/>
      </c>
      <c r="AH400" s="10" t="str">
        <f ca="1">IFERROR(IF(AND(NOW()&lt;= EOMONTH(DATE(YEAR($O400),3, 1), 0), Overall!$A402&lt;&gt;"", MONTH($N400) &lt;= 3, MONTH($O400) &gt;= 3), IF($R400 &lt;&gt; "", $H400/$R400, ""), ""), "")</f>
        <v/>
      </c>
      <c r="AI400" s="10" t="str">
        <f ca="1">IFERROR(IF(AND(NOW()&lt;= EOMONTH(DATE(YEAR($O400),4, 1), 0), Overall!$A402&lt;&gt;"", MONTH($N400) &lt;= 4, MONTH($O400) &gt;= 4), IF($R400 &lt;&gt; "", $H400/$R400, ""), ""), "")</f>
        <v/>
      </c>
      <c r="AJ400" s="10" t="str">
        <f ca="1">IFERROR(IF(AND(NOW()&lt;= EOMONTH(DATE(YEAR($O400),5, 1), 0), Overall!$A402&lt;&gt;"", MONTH($N400) &lt;= 5, MONTH($O400) &gt;= 5), IF($R400 &lt;&gt; "", $H400/$R400, ""), ""), "")</f>
        <v/>
      </c>
      <c r="AK400" s="10" t="str">
        <f ca="1">IFERROR(IF(AND(NOW()&lt;= EOMONTH(DATE(YEAR($O400),6, 1), 0), Overall!$A402&lt;&gt;"", MONTH($N400) &lt;= 6, MONTH($O400) &gt;= 6), IF($R400 &lt;&gt; "", $H400/$R400, ""), ""), "")</f>
        <v/>
      </c>
      <c r="AL400" s="10" t="str">
        <f ca="1">IFERROR(IF(AND(NOW()&lt;= EOMONTH(DATE(YEAR($O400),7, 1), 0), Overall!$A402&lt;&gt;"", MONTH($N400) &lt;= 7, MONTH($O400) &gt;= 7), IF($R400 &lt;&gt; "", $H400/$R400, ""), ""), "")</f>
        <v/>
      </c>
      <c r="AM400" s="10" t="str">
        <f ca="1">IFERROR(IF(AND(NOW()&lt;= EOMONTH(DATE(YEAR($O400),8, 1), 0), Overall!$A402&lt;&gt;"", MONTH($N400) &lt;= 8, MONTH($O400) &gt;= 8), IF($R400 &lt;&gt; "", $H400/$R400, ""), ""), "")</f>
        <v/>
      </c>
      <c r="AN400" s="10" t="str">
        <f ca="1">IFERROR(IF(AND(NOW()&lt;= EOMONTH(DATE(YEAR($O400),9, 1), 0), Overall!$A402&lt;&gt;"", MONTH($N400) &lt;= 9, MONTH($O400) &gt;= 9), IF($R400 &lt;&gt; "", $H400/$R400, ""), ""), "")</f>
        <v/>
      </c>
      <c r="AO400" s="10" t="str">
        <f ca="1">IFERROR(IF(AND(NOW()&lt;= EOMONTH(DATE(YEAR($O400),10, 1), 0), Overall!$A402&lt;&gt;"", MONTH($N400) &lt;= 10, MONTH($O400) &gt;= 10), IF($R400 &lt;&gt; "", $H400/$R400, ""), ""), "")</f>
        <v/>
      </c>
      <c r="AP400" s="10" t="str">
        <f ca="1">IFERROR(IF(AND(NOW()&lt;= EOMONTH(DATE(YEAR($O400),11, 1), 0), Overall!$A402&lt;&gt;"", MONTH($N400) &lt;=11, MONTH($O400) &gt;= 11), IF($R400 &lt;&gt; "", $H400/$R400, ""), ""), "")</f>
        <v/>
      </c>
      <c r="AQ400" s="10" t="str">
        <f ca="1">IFERROR(IF(AND(NOW()&lt;= EOMONTH(DATE(YEAR($O400),12, 1), 0), Overall!$A402&lt;&gt;"", MONTH($N400) &lt;= 12, MONTH($O400) &gt;= 12), IF($R400 &lt;&gt; "", $H400/$R400, ""), ""), "")</f>
        <v/>
      </c>
      <c r="AR400" s="16">
        <f t="shared" ca="1" si="13"/>
        <v>0</v>
      </c>
    </row>
    <row r="401" spans="1:44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6">
        <f>IF(Overall!F403&lt;&gt;"",VALUE(Overall!F403),"")</f>
        <v>750000</v>
      </c>
      <c r="I401" s="6">
        <f>IF(Overall!G403&lt;&gt;"",VALUE(Overall!G403),"")</f>
        <v>77</v>
      </c>
      <c r="J401" s="6">
        <f>IF(Overall!H403&lt;&gt;"",VALUE(Overall!H403),"")</f>
        <v>63</v>
      </c>
      <c r="K401" s="6">
        <f>IF(Overall!I403&lt;&gt;"",VALUE(Overall!I403),"")</f>
        <v>6.8</v>
      </c>
      <c r="L401" s="6">
        <f>IF(Overall!J403&lt;&gt;"",VALUE(Overall!J403),"")</f>
        <v>2.5499999999999998</v>
      </c>
      <c r="M401" s="6">
        <f>IF(Overall!K403&lt;&gt;"",VALUE(Overall!K403),"")</f>
        <v>4.25</v>
      </c>
      <c r="N401" s="7">
        <f>IF(Overall!L403&lt;&gt;"",DATEVALUE(MID(Overall!L403, FIND(",", Overall!L403) + 2, FIND(" ", Overall!L403) - FIND(",", Overall!L403) - 1) &amp; " " &amp; MID(Overall!L403, FIND(" ", Overall!L403) + 1, FIND(",", Overall!L403, FIND(" ", Overall!L403)) - FIND(" ", Overall!L403) - 1) &amp; ", " &amp; MID(Overall!L403, FIND(",", Overall!L403, FIND(",",Overall!L403) + 1) + 2, LEN(Overall!L403))),"")</f>
        <v>44986</v>
      </c>
      <c r="O401" s="7">
        <f>IF(Overall!M403&lt;&gt;"",DATEVALUE(MID(Overall!M403, FIND(",", Overall!M403) + 2, FIND(" ", Overall!M403) - FIND(",", Overall!M403) - 1) &amp; " " &amp; MID(Overall!M403, FIND(" ", Overall!M403) + 1, FIND(",", Overall!M403, FIND(" ", Overall!M403)) - FIND(" ", Overall!M403) - 1) &amp; ", " &amp; MID(Overall!M403, FIND(",", Overall!M403, FIND(",",Overall!M403) + 1) + 2, LEN(Overall!M403))),"")</f>
        <v>45016</v>
      </c>
      <c r="P401" s="7">
        <f>IF(Overall!N403&lt;&gt;"",DATEVALUE(MID(Overall!N403, FIND(",", Overall!N403) + 2, FIND(" ", Overall!N403) - FIND(",", Overall!N403) - 1) &amp; " " &amp; MID(Overall!N403, FIND(" ", Overall!N403) + 1, FIND(",", Overall!N403, FIND(" ", Overall!N403)) - FIND(" ", Overall!N403) - 1) &amp; ", " &amp; MID(Overall!N403, FIND(",", Overall!N403, FIND(",",Overall!N403) + 1) + 2, LEN(Overall!N403))),"")</f>
        <v>44872</v>
      </c>
      <c r="Q401" s="7">
        <f>IF(Overall!O403&lt;&gt;"",DATEVALUE(MID(Overall!O403, FIND(",", Overall!O403) + 2, FIND(" ", Overall!O403) - FIND(",", Overall!O403) - 1) &amp; " " &amp; MID(Overall!O403, FIND(" ", Overall!O403) + 1, FIND(",", Overall!O403, FIND(" ", Overall!O403)) - FIND(" ", Overall!O403) - 1) &amp; ", " &amp; MID(Overall!O403, FIND(",", Overall!O403, FIND(",",Overall!O403) + 1) + 2, LEN(Overall!O403))),"")</f>
        <v>44851</v>
      </c>
      <c r="R401" s="5">
        <f t="shared" si="12"/>
        <v>1</v>
      </c>
      <c r="S401" s="10" t="str">
        <f>IF(Overall!$A403&lt;&gt;"",IF(AND(MONTH($N401) &lt;= 1, MONTH($O401) &gt;= 1), IF($R401 &lt;&gt; "", $H401/$R401, ""), ""),"")</f>
        <v/>
      </c>
      <c r="T401" s="10" t="str">
        <f>IF(Overall!$A403&lt;&gt;"",IF(AND(MONTH($N401) &lt;= 2, MONTH($O401) &gt;= 2), IF($R401 &lt;&gt; "", $H401/$R401, ""), ""),"")</f>
        <v/>
      </c>
      <c r="U401" s="10">
        <f>IF(Overall!$A403&lt;&gt;"",IF(AND(MONTH($N401) &lt;= 3, MONTH($O401) &gt;= 3), IF($R401 &lt;&gt; "", $H401/$R401, ""), ""),"")</f>
        <v>750000</v>
      </c>
      <c r="V401" s="10" t="str">
        <f>IF(Overall!$A403&lt;&gt;"",IF(AND(MONTH($N401) &lt;= 4, MONTH($O401) &gt;= 4), IF($R401 &lt;&gt; "", $H401/$R401, ""), ""),"")</f>
        <v/>
      </c>
      <c r="W401" s="10" t="str">
        <f>IF(Overall!$A403&lt;&gt;"",IF(AND(MONTH($N401) &lt;= 5, MONTH($O401) &gt;= 5), IF($R401 &lt;&gt; "", $H401/$R401, ""), ""),"")</f>
        <v/>
      </c>
      <c r="X401" s="10" t="str">
        <f>IF(Overall!$A403&lt;&gt;"",IF(AND(MONTH($N401) &lt;= 6, MONTH($O401) &gt;= 6), IF($R401 &lt;&gt; "", $H401/$R401, ""), ""),"")</f>
        <v/>
      </c>
      <c r="Y401" s="10" t="str">
        <f>IF(Overall!$A403&lt;&gt;"",IF(AND(MONTH($N401) &lt;= 7, MONTH($O401) &gt;= 7 ), IF($R401 &lt;&gt; "", $H401/$R401, ""), ""),"")</f>
        <v/>
      </c>
      <c r="Z401" s="10" t="str">
        <f>IF(Overall!$A403&lt;&gt;"",IF(AND(MONTH($N401) &lt;= 8, MONTH($O401) &gt;= 8), IF($R401 &lt;&gt; "", $H401/$R401, ""), ""),"")</f>
        <v/>
      </c>
      <c r="AA401" s="10" t="str">
        <f>IF(Overall!$A403&lt;&gt;"",IF(AND(MONTH($N401) &lt;= 9, MONTH($O401) &gt;= 9), IF($R401 &lt;&gt; "", $H401/$R401, ""), ""),"")</f>
        <v/>
      </c>
      <c r="AB401" s="10" t="str">
        <f>IF(Overall!$A403&lt;&gt;"",IF(AND(MONTH($N401) &lt;= 10, MONTH($O401) &gt;= 10), IF($R401 &lt;&gt; "", $H401/$R401, ""), ""),"")</f>
        <v/>
      </c>
      <c r="AC401" s="10" t="str">
        <f>IF(Overall!$A403&lt;&gt;"",IF(AND(MONTH($N401) &lt;= 11, MONTH($O401) &gt;= 11), IF($R401 &lt;&gt; "", $H401/$R401, ""), ""),"")</f>
        <v/>
      </c>
      <c r="AD401" s="10" t="str">
        <f>IF(Overall!$A403&lt;&gt;"",IF(AND(MONTH($N401) &lt;= 12, MONTH($O401) &gt;= 12), IF($R401 &lt;&gt; "", $H401/$R401, ""), ""),"")</f>
        <v/>
      </c>
      <c r="AF401" s="10" t="str">
        <f ca="1">IFERROR(IF(AND(NOW()&lt;= EOMONTH(DATE(YEAR($O401),1, 1), 0), Overall!$A403&lt;&gt;"", MONTH($N401) &lt;= 1, MONTH($O401) &gt;= 1), IF($R401 &lt;&gt; "", $H401/$R401, ""), ""), "")</f>
        <v/>
      </c>
      <c r="AG401" s="10" t="str">
        <f ca="1">IFERROR(IF(AND(NOW()&lt;= EOMONTH(DATE(YEAR($O401),2, 1), 0), Overall!$A403&lt;&gt;"", MONTH($N401) &lt;= 2, MONTH($O401) &gt;= 2), IF($R401 &lt;&gt; "", $H401/$R401, ""), ""), "")</f>
        <v/>
      </c>
      <c r="AH401" s="10" t="str">
        <f ca="1">IFERROR(IF(AND(NOW()&lt;= EOMONTH(DATE(YEAR($O401),3, 1), 0), Overall!$A403&lt;&gt;"", MONTH($N401) &lt;= 3, MONTH($O401) &gt;= 3), IF($R401 &lt;&gt; "", $H401/$R401, ""), ""), "")</f>
        <v/>
      </c>
      <c r="AI401" s="10" t="str">
        <f ca="1">IFERROR(IF(AND(NOW()&lt;= EOMONTH(DATE(YEAR($O401),4, 1), 0), Overall!$A403&lt;&gt;"", MONTH($N401) &lt;= 4, MONTH($O401) &gt;= 4), IF($R401 &lt;&gt; "", $H401/$R401, ""), ""), "")</f>
        <v/>
      </c>
      <c r="AJ401" s="10" t="str">
        <f ca="1">IFERROR(IF(AND(NOW()&lt;= EOMONTH(DATE(YEAR($O401),5, 1), 0), Overall!$A403&lt;&gt;"", MONTH($N401) &lt;= 5, MONTH($O401) &gt;= 5), IF($R401 &lt;&gt; "", $H401/$R401, ""), ""), "")</f>
        <v/>
      </c>
      <c r="AK401" s="10" t="str">
        <f ca="1">IFERROR(IF(AND(NOW()&lt;= EOMONTH(DATE(YEAR($O401),6, 1), 0), Overall!$A403&lt;&gt;"", MONTH($N401) &lt;= 6, MONTH($O401) &gt;= 6), IF($R401 &lt;&gt; "", $H401/$R401, ""), ""), "")</f>
        <v/>
      </c>
      <c r="AL401" s="10" t="str">
        <f ca="1">IFERROR(IF(AND(NOW()&lt;= EOMONTH(DATE(YEAR($O401),7, 1), 0), Overall!$A403&lt;&gt;"", MONTH($N401) &lt;= 7, MONTH($O401) &gt;= 7), IF($R401 &lt;&gt; "", $H401/$R401, ""), ""), "")</f>
        <v/>
      </c>
      <c r="AM401" s="10" t="str">
        <f ca="1">IFERROR(IF(AND(NOW()&lt;= EOMONTH(DATE(YEAR($O401),8, 1), 0), Overall!$A403&lt;&gt;"", MONTH($N401) &lt;= 8, MONTH($O401) &gt;= 8), IF($R401 &lt;&gt; "", $H401/$R401, ""), ""), "")</f>
        <v/>
      </c>
      <c r="AN401" s="10" t="str">
        <f ca="1">IFERROR(IF(AND(NOW()&lt;= EOMONTH(DATE(YEAR($O401),9, 1), 0), Overall!$A403&lt;&gt;"", MONTH($N401) &lt;= 9, MONTH($O401) &gt;= 9), IF($R401 &lt;&gt; "", $H401/$R401, ""), ""), "")</f>
        <v/>
      </c>
      <c r="AO401" s="10" t="str">
        <f ca="1">IFERROR(IF(AND(NOW()&lt;= EOMONTH(DATE(YEAR($O401),10, 1), 0), Overall!$A403&lt;&gt;"", MONTH($N401) &lt;= 10, MONTH($O401) &gt;= 10), IF($R401 &lt;&gt; "", $H401/$R401, ""), ""), "")</f>
        <v/>
      </c>
      <c r="AP401" s="10" t="str">
        <f ca="1">IFERROR(IF(AND(NOW()&lt;= EOMONTH(DATE(YEAR($O401),11, 1), 0), Overall!$A403&lt;&gt;"", MONTH($N401) &lt;=11, MONTH($O401) &gt;= 11), IF($R401 &lt;&gt; "", $H401/$R401, ""), ""), "")</f>
        <v/>
      </c>
      <c r="AQ401" s="10" t="str">
        <f ca="1">IFERROR(IF(AND(NOW()&lt;= EOMONTH(DATE(YEAR($O401),12, 1), 0), Overall!$A403&lt;&gt;"", MONTH($N401) &lt;= 12, MONTH($O401) &gt;= 12), IF($R401 &lt;&gt; "", $H401/$R401, ""), ""), "")</f>
        <v/>
      </c>
      <c r="AR401" s="16">
        <f t="shared" ca="1" si="13"/>
        <v>0</v>
      </c>
    </row>
    <row r="402" spans="1:44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6">
        <f>IF(Overall!F404&lt;&gt;"",VALUE(Overall!F404),"")</f>
        <v>750000</v>
      </c>
      <c r="I402" s="6">
        <f>IF(Overall!G404&lt;&gt;"",VALUE(Overall!G404),"")</f>
        <v>78</v>
      </c>
      <c r="J402" s="6">
        <f>IF(Overall!H404&lt;&gt;"",VALUE(Overall!H404),"")</f>
        <v>64</v>
      </c>
      <c r="K402" s="6">
        <f>IF(Overall!I404&lt;&gt;"",VALUE(Overall!I404),"")</f>
        <v>5.9</v>
      </c>
      <c r="L402" s="6">
        <f>IF(Overall!J404&lt;&gt;"",VALUE(Overall!J404),"")</f>
        <v>2</v>
      </c>
      <c r="M402" s="6">
        <f>IF(Overall!K404&lt;&gt;"",VALUE(Overall!K404),"")</f>
        <v>3.9</v>
      </c>
      <c r="N402" s="7">
        <f>IF(Overall!L404&lt;&gt;"",DATEVALUE(MID(Overall!L404, FIND(",", Overall!L404) + 2, FIND(" ", Overall!L404) - FIND(",", Overall!L404) - 1) &amp; " " &amp; MID(Overall!L404, FIND(" ", Overall!L404) + 1, FIND(",", Overall!L404, FIND(" ", Overall!L404)) - FIND(" ", Overall!L404) - 1) &amp; ", " &amp; MID(Overall!L404, FIND(",", Overall!L404, FIND(",",Overall!L404) + 1) + 2, LEN(Overall!L404))),"")</f>
        <v>44958</v>
      </c>
      <c r="O402" s="7">
        <f>IF(Overall!M404&lt;&gt;"",DATEVALUE(MID(Overall!M404, FIND(",", Overall!M404) + 2, FIND(" ", Overall!M404) - FIND(",", Overall!M404) - 1) &amp; " " &amp; MID(Overall!M404, FIND(" ", Overall!M404) + 1, FIND(",", Overall!M404, FIND(" ", Overall!M404)) - FIND(" ", Overall!M404) - 1) &amp; ", " &amp; MID(Overall!M404, FIND(",", Overall!M404, FIND(",",Overall!M404) + 1) + 2, LEN(Overall!M404))),"")</f>
        <v>44985</v>
      </c>
      <c r="P402" s="7">
        <f>IF(Overall!N404&lt;&gt;"",DATEVALUE(MID(Overall!N404, FIND(",", Overall!N404) + 2, FIND(" ", Overall!N404) - FIND(",", Overall!N404) - 1) &amp; " " &amp; MID(Overall!N404, FIND(" ", Overall!N404) + 1, FIND(",", Overall!N404, FIND(" ", Overall!N404)) - FIND(" ", Overall!N404) - 1) &amp; ", " &amp; MID(Overall!N404, FIND(",", Overall!N404, FIND(",",Overall!N404) + 1) + 2, LEN(Overall!N404))),"")</f>
        <v>44872</v>
      </c>
      <c r="Q402" s="7">
        <f>IF(Overall!O404&lt;&gt;"",DATEVALUE(MID(Overall!O404, FIND(",", Overall!O404) + 2, FIND(" ", Overall!O404) - FIND(",", Overall!O404) - 1) &amp; " " &amp; MID(Overall!O404, FIND(" ", Overall!O404) + 1, FIND(",", Overall!O404, FIND(" ", Overall!O404)) - FIND(" ", Overall!O404) - 1) &amp; ", " &amp; MID(Overall!O404, FIND(",", Overall!O404, FIND(",",Overall!O404) + 1) + 2, LEN(Overall!O404))),"")</f>
        <v>44851</v>
      </c>
      <c r="R402" s="5">
        <f t="shared" si="12"/>
        <v>1</v>
      </c>
      <c r="S402" s="10" t="str">
        <f>IF(Overall!$A404&lt;&gt;"",IF(AND(MONTH($N402) &lt;= 1, MONTH($O402) &gt;= 1), IF($R402 &lt;&gt; "", $H402/$R402, ""), ""),"")</f>
        <v/>
      </c>
      <c r="T402" s="10">
        <f>IF(Overall!$A404&lt;&gt;"",IF(AND(MONTH($N402) &lt;= 2, MONTH($O402) &gt;= 2), IF($R402 &lt;&gt; "", $H402/$R402, ""), ""),"")</f>
        <v>750000</v>
      </c>
      <c r="U402" s="10" t="str">
        <f>IF(Overall!$A404&lt;&gt;"",IF(AND(MONTH($N402) &lt;= 3, MONTH($O402) &gt;= 3), IF($R402 &lt;&gt; "", $H402/$R402, ""), ""),"")</f>
        <v/>
      </c>
      <c r="V402" s="10" t="str">
        <f>IF(Overall!$A404&lt;&gt;"",IF(AND(MONTH($N402) &lt;= 4, MONTH($O402) &gt;= 4), IF($R402 &lt;&gt; "", $H402/$R402, ""), ""),"")</f>
        <v/>
      </c>
      <c r="W402" s="10" t="str">
        <f>IF(Overall!$A404&lt;&gt;"",IF(AND(MONTH($N402) &lt;= 5, MONTH($O402) &gt;= 5), IF($R402 &lt;&gt; "", $H402/$R402, ""), ""),"")</f>
        <v/>
      </c>
      <c r="X402" s="10" t="str">
        <f>IF(Overall!$A404&lt;&gt;"",IF(AND(MONTH($N402) &lt;= 6, MONTH($O402) &gt;= 6), IF($R402 &lt;&gt; "", $H402/$R402, ""), ""),"")</f>
        <v/>
      </c>
      <c r="Y402" s="10" t="str">
        <f>IF(Overall!$A404&lt;&gt;"",IF(AND(MONTH($N402) &lt;= 7, MONTH($O402) &gt;= 7 ), IF($R402 &lt;&gt; "", $H402/$R402, ""), ""),"")</f>
        <v/>
      </c>
      <c r="Z402" s="10" t="str">
        <f>IF(Overall!$A404&lt;&gt;"",IF(AND(MONTH($N402) &lt;= 8, MONTH($O402) &gt;= 8), IF($R402 &lt;&gt; "", $H402/$R402, ""), ""),"")</f>
        <v/>
      </c>
      <c r="AA402" s="10" t="str">
        <f>IF(Overall!$A404&lt;&gt;"",IF(AND(MONTH($N402) &lt;= 9, MONTH($O402) &gt;= 9), IF($R402 &lt;&gt; "", $H402/$R402, ""), ""),"")</f>
        <v/>
      </c>
      <c r="AB402" s="10" t="str">
        <f>IF(Overall!$A404&lt;&gt;"",IF(AND(MONTH($N402) &lt;= 10, MONTH($O402) &gt;= 10), IF($R402 &lt;&gt; "", $H402/$R402, ""), ""),"")</f>
        <v/>
      </c>
      <c r="AC402" s="10" t="str">
        <f>IF(Overall!$A404&lt;&gt;"",IF(AND(MONTH($N402) &lt;= 11, MONTH($O402) &gt;= 11), IF($R402 &lt;&gt; "", $H402/$R402, ""), ""),"")</f>
        <v/>
      </c>
      <c r="AD402" s="10" t="str">
        <f>IF(Overall!$A404&lt;&gt;"",IF(AND(MONTH($N402) &lt;= 12, MONTH($O402) &gt;= 12), IF($R402 &lt;&gt; "", $H402/$R402, ""), ""),"")</f>
        <v/>
      </c>
      <c r="AF402" s="10" t="str">
        <f ca="1">IFERROR(IF(AND(NOW()&lt;= EOMONTH(DATE(YEAR($O402),1, 1), 0), Overall!$A404&lt;&gt;"", MONTH($N402) &lt;= 1, MONTH($O402) &gt;= 1), IF($R402 &lt;&gt; "", $H402/$R402, ""), ""), "")</f>
        <v/>
      </c>
      <c r="AG402" s="10" t="str">
        <f ca="1">IFERROR(IF(AND(NOW()&lt;= EOMONTH(DATE(YEAR($O402),2, 1), 0), Overall!$A404&lt;&gt;"", MONTH($N402) &lt;= 2, MONTH($O402) &gt;= 2), IF($R402 &lt;&gt; "", $H402/$R402, ""), ""), "")</f>
        <v/>
      </c>
      <c r="AH402" s="10" t="str">
        <f ca="1">IFERROR(IF(AND(NOW()&lt;= EOMONTH(DATE(YEAR($O402),3, 1), 0), Overall!$A404&lt;&gt;"", MONTH($N402) &lt;= 3, MONTH($O402) &gt;= 3), IF($R402 &lt;&gt; "", $H402/$R402, ""), ""), "")</f>
        <v/>
      </c>
      <c r="AI402" s="10" t="str">
        <f ca="1">IFERROR(IF(AND(NOW()&lt;= EOMONTH(DATE(YEAR($O402),4, 1), 0), Overall!$A404&lt;&gt;"", MONTH($N402) &lt;= 4, MONTH($O402) &gt;= 4), IF($R402 &lt;&gt; "", $H402/$R402, ""), ""), "")</f>
        <v/>
      </c>
      <c r="AJ402" s="10" t="str">
        <f ca="1">IFERROR(IF(AND(NOW()&lt;= EOMONTH(DATE(YEAR($O402),5, 1), 0), Overall!$A404&lt;&gt;"", MONTH($N402) &lt;= 5, MONTH($O402) &gt;= 5), IF($R402 &lt;&gt; "", $H402/$R402, ""), ""), "")</f>
        <v/>
      </c>
      <c r="AK402" s="10" t="str">
        <f ca="1">IFERROR(IF(AND(NOW()&lt;= EOMONTH(DATE(YEAR($O402),6, 1), 0), Overall!$A404&lt;&gt;"", MONTH($N402) &lt;= 6, MONTH($O402) &gt;= 6), IF($R402 &lt;&gt; "", $H402/$R402, ""), ""), "")</f>
        <v/>
      </c>
      <c r="AL402" s="10" t="str">
        <f ca="1">IFERROR(IF(AND(NOW()&lt;= EOMONTH(DATE(YEAR($O402),7, 1), 0), Overall!$A404&lt;&gt;"", MONTH($N402) &lt;= 7, MONTH($O402) &gt;= 7), IF($R402 &lt;&gt; "", $H402/$R402, ""), ""), "")</f>
        <v/>
      </c>
      <c r="AM402" s="10" t="str">
        <f ca="1">IFERROR(IF(AND(NOW()&lt;= EOMONTH(DATE(YEAR($O402),8, 1), 0), Overall!$A404&lt;&gt;"", MONTH($N402) &lt;= 8, MONTH($O402) &gt;= 8), IF($R402 &lt;&gt; "", $H402/$R402, ""), ""), "")</f>
        <v/>
      </c>
      <c r="AN402" s="10" t="str">
        <f ca="1">IFERROR(IF(AND(NOW()&lt;= EOMONTH(DATE(YEAR($O402),9, 1), 0), Overall!$A404&lt;&gt;"", MONTH($N402) &lt;= 9, MONTH($O402) &gt;= 9), IF($R402 &lt;&gt; "", $H402/$R402, ""), ""), "")</f>
        <v/>
      </c>
      <c r="AO402" s="10" t="str">
        <f ca="1">IFERROR(IF(AND(NOW()&lt;= EOMONTH(DATE(YEAR($O402),10, 1), 0), Overall!$A404&lt;&gt;"", MONTH($N402) &lt;= 10, MONTH($O402) &gt;= 10), IF($R402 &lt;&gt; "", $H402/$R402, ""), ""), "")</f>
        <v/>
      </c>
      <c r="AP402" s="10" t="str">
        <f ca="1">IFERROR(IF(AND(NOW()&lt;= EOMONTH(DATE(YEAR($O402),11, 1), 0), Overall!$A404&lt;&gt;"", MONTH($N402) &lt;=11, MONTH($O402) &gt;= 11), IF($R402 &lt;&gt; "", $H402/$R402, ""), ""), "")</f>
        <v/>
      </c>
      <c r="AQ402" s="10" t="str">
        <f ca="1">IFERROR(IF(AND(NOW()&lt;= EOMONTH(DATE(YEAR($O402),12, 1), 0), Overall!$A404&lt;&gt;"", MONTH($N402) &lt;= 12, MONTH($O402) &gt;= 12), IF($R402 &lt;&gt; "", $H402/$R402, ""), ""), "")</f>
        <v/>
      </c>
      <c r="AR402" s="16">
        <f t="shared" ca="1" si="13"/>
        <v>0</v>
      </c>
    </row>
    <row r="403" spans="1:44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6">
        <f>IF(Overall!F405&lt;&gt;"",VALUE(Overall!F405),"")</f>
        <v>750000</v>
      </c>
      <c r="I403" s="6">
        <f>IF(Overall!G405&lt;&gt;"",VALUE(Overall!G405),"")</f>
        <v>77</v>
      </c>
      <c r="J403" s="6">
        <f>IF(Overall!H405&lt;&gt;"",VALUE(Overall!H405),"")</f>
        <v>63</v>
      </c>
      <c r="K403" s="6">
        <f>IF(Overall!I405&lt;&gt;"",VALUE(Overall!I405),"")</f>
        <v>6.9</v>
      </c>
      <c r="L403" s="6">
        <f>IF(Overall!J405&lt;&gt;"",VALUE(Overall!J405),"")</f>
        <v>2.65</v>
      </c>
      <c r="M403" s="6">
        <f>IF(Overall!K405&lt;&gt;"",VALUE(Overall!K405),"")</f>
        <v>4.25</v>
      </c>
      <c r="N403" s="7">
        <f>IF(Overall!L405&lt;&gt;"",DATEVALUE(MID(Overall!L405, FIND(",", Overall!L405) + 2, FIND(" ", Overall!L405) - FIND(",", Overall!L405) - 1) &amp; " " &amp; MID(Overall!L405, FIND(" ", Overall!L405) + 1, FIND(",", Overall!L405, FIND(" ", Overall!L405)) - FIND(" ", Overall!L405) - 1) &amp; ", " &amp; MID(Overall!L405, FIND(",", Overall!L405, FIND(",",Overall!L405) + 1) + 2, LEN(Overall!L405))),"")</f>
        <v>44986</v>
      </c>
      <c r="O403" s="7">
        <f>IF(Overall!M405&lt;&gt;"",DATEVALUE(MID(Overall!M405, FIND(",", Overall!M405) + 2, FIND(" ", Overall!M405) - FIND(",", Overall!M405) - 1) &amp; " " &amp; MID(Overall!M405, FIND(" ", Overall!M405) + 1, FIND(",", Overall!M405, FIND(" ", Overall!M405)) - FIND(" ", Overall!M405) - 1) &amp; ", " &amp; MID(Overall!M405, FIND(",", Overall!M405, FIND(",",Overall!M405) + 1) + 2, LEN(Overall!M405))),"")</f>
        <v>45016</v>
      </c>
      <c r="P403" s="7">
        <f>IF(Overall!N405&lt;&gt;"",DATEVALUE(MID(Overall!N405, FIND(",", Overall!N405) + 2, FIND(" ", Overall!N405) - FIND(",", Overall!N405) - 1) &amp; " " &amp; MID(Overall!N405, FIND(" ", Overall!N405) + 1, FIND(",", Overall!N405, FIND(" ", Overall!N405)) - FIND(" ", Overall!N405) - 1) &amp; ", " &amp; MID(Overall!N405, FIND(",", Overall!N405, FIND(",",Overall!N405) + 1) + 2, LEN(Overall!N405))),"")</f>
        <v>44872</v>
      </c>
      <c r="Q403" s="7">
        <f>IF(Overall!O405&lt;&gt;"",DATEVALUE(MID(Overall!O405, FIND(",", Overall!O405) + 2, FIND(" ", Overall!O405) - FIND(",", Overall!O405) - 1) &amp; " " &amp; MID(Overall!O405, FIND(" ", Overall!O405) + 1, FIND(",", Overall!O405, FIND(" ", Overall!O405)) - FIND(" ", Overall!O405) - 1) &amp; ", " &amp; MID(Overall!O405, FIND(",", Overall!O405, FIND(",",Overall!O405) + 1) + 2, LEN(Overall!O405))),"")</f>
        <v>44851</v>
      </c>
      <c r="R403" s="5">
        <f t="shared" si="12"/>
        <v>1</v>
      </c>
      <c r="S403" s="10" t="str">
        <f>IF(Overall!$A405&lt;&gt;"",IF(AND(MONTH($N403) &lt;= 1, MONTH($O403) &gt;= 1), IF($R403 &lt;&gt; "", $H403/$R403, ""), ""),"")</f>
        <v/>
      </c>
      <c r="T403" s="10" t="str">
        <f>IF(Overall!$A405&lt;&gt;"",IF(AND(MONTH($N403) &lt;= 2, MONTH($O403) &gt;= 2), IF($R403 &lt;&gt; "", $H403/$R403, ""), ""),"")</f>
        <v/>
      </c>
      <c r="U403" s="10">
        <f>IF(Overall!$A405&lt;&gt;"",IF(AND(MONTH($N403) &lt;= 3, MONTH($O403) &gt;= 3), IF($R403 &lt;&gt; "", $H403/$R403, ""), ""),"")</f>
        <v>750000</v>
      </c>
      <c r="V403" s="10" t="str">
        <f>IF(Overall!$A405&lt;&gt;"",IF(AND(MONTH($N403) &lt;= 4, MONTH($O403) &gt;= 4), IF($R403 &lt;&gt; "", $H403/$R403, ""), ""),"")</f>
        <v/>
      </c>
      <c r="W403" s="10" t="str">
        <f>IF(Overall!$A405&lt;&gt;"",IF(AND(MONTH($N403) &lt;= 5, MONTH($O403) &gt;= 5), IF($R403 &lt;&gt; "", $H403/$R403, ""), ""),"")</f>
        <v/>
      </c>
      <c r="X403" s="10" t="str">
        <f>IF(Overall!$A405&lt;&gt;"",IF(AND(MONTH($N403) &lt;= 6, MONTH($O403) &gt;= 6), IF($R403 &lt;&gt; "", $H403/$R403, ""), ""),"")</f>
        <v/>
      </c>
      <c r="Y403" s="10" t="str">
        <f>IF(Overall!$A405&lt;&gt;"",IF(AND(MONTH($N403) &lt;= 7, MONTH($O403) &gt;= 7 ), IF($R403 &lt;&gt; "", $H403/$R403, ""), ""),"")</f>
        <v/>
      </c>
      <c r="Z403" s="10" t="str">
        <f>IF(Overall!$A405&lt;&gt;"",IF(AND(MONTH($N403) &lt;= 8, MONTH($O403) &gt;= 8), IF($R403 &lt;&gt; "", $H403/$R403, ""), ""),"")</f>
        <v/>
      </c>
      <c r="AA403" s="10" t="str">
        <f>IF(Overall!$A405&lt;&gt;"",IF(AND(MONTH($N403) &lt;= 9, MONTH($O403) &gt;= 9), IF($R403 &lt;&gt; "", $H403/$R403, ""), ""),"")</f>
        <v/>
      </c>
      <c r="AB403" s="10" t="str">
        <f>IF(Overall!$A405&lt;&gt;"",IF(AND(MONTH($N403) &lt;= 10, MONTH($O403) &gt;= 10), IF($R403 &lt;&gt; "", $H403/$R403, ""), ""),"")</f>
        <v/>
      </c>
      <c r="AC403" s="10" t="str">
        <f>IF(Overall!$A405&lt;&gt;"",IF(AND(MONTH($N403) &lt;= 11, MONTH($O403) &gt;= 11), IF($R403 &lt;&gt; "", $H403/$R403, ""), ""),"")</f>
        <v/>
      </c>
      <c r="AD403" s="10" t="str">
        <f>IF(Overall!$A405&lt;&gt;"",IF(AND(MONTH($N403) &lt;= 12, MONTH($O403) &gt;= 12), IF($R403 &lt;&gt; "", $H403/$R403, ""), ""),"")</f>
        <v/>
      </c>
      <c r="AF403" s="10" t="str">
        <f ca="1">IFERROR(IF(AND(NOW()&lt;= EOMONTH(DATE(YEAR($O403),1, 1), 0), Overall!$A405&lt;&gt;"", MONTH($N403) &lt;= 1, MONTH($O403) &gt;= 1), IF($R403 &lt;&gt; "", $H403/$R403, ""), ""), "")</f>
        <v/>
      </c>
      <c r="AG403" s="10" t="str">
        <f ca="1">IFERROR(IF(AND(NOW()&lt;= EOMONTH(DATE(YEAR($O403),2, 1), 0), Overall!$A405&lt;&gt;"", MONTH($N403) &lt;= 2, MONTH($O403) &gt;= 2), IF($R403 &lt;&gt; "", $H403/$R403, ""), ""), "")</f>
        <v/>
      </c>
      <c r="AH403" s="10" t="str">
        <f ca="1">IFERROR(IF(AND(NOW()&lt;= EOMONTH(DATE(YEAR($O403),3, 1), 0), Overall!$A405&lt;&gt;"", MONTH($N403) &lt;= 3, MONTH($O403) &gt;= 3), IF($R403 &lt;&gt; "", $H403/$R403, ""), ""), "")</f>
        <v/>
      </c>
      <c r="AI403" s="10" t="str">
        <f ca="1">IFERROR(IF(AND(NOW()&lt;= EOMONTH(DATE(YEAR($O403),4, 1), 0), Overall!$A405&lt;&gt;"", MONTH($N403) &lt;= 4, MONTH($O403) &gt;= 4), IF($R403 &lt;&gt; "", $H403/$R403, ""), ""), "")</f>
        <v/>
      </c>
      <c r="AJ403" s="10" t="str">
        <f ca="1">IFERROR(IF(AND(NOW()&lt;= EOMONTH(DATE(YEAR($O403),5, 1), 0), Overall!$A405&lt;&gt;"", MONTH($N403) &lt;= 5, MONTH($O403) &gt;= 5), IF($R403 &lt;&gt; "", $H403/$R403, ""), ""), "")</f>
        <v/>
      </c>
      <c r="AK403" s="10" t="str">
        <f ca="1">IFERROR(IF(AND(NOW()&lt;= EOMONTH(DATE(YEAR($O403),6, 1), 0), Overall!$A405&lt;&gt;"", MONTH($N403) &lt;= 6, MONTH($O403) &gt;= 6), IF($R403 &lt;&gt; "", $H403/$R403, ""), ""), "")</f>
        <v/>
      </c>
      <c r="AL403" s="10" t="str">
        <f ca="1">IFERROR(IF(AND(NOW()&lt;= EOMONTH(DATE(YEAR($O403),7, 1), 0), Overall!$A405&lt;&gt;"", MONTH($N403) &lt;= 7, MONTH($O403) &gt;= 7), IF($R403 &lt;&gt; "", $H403/$R403, ""), ""), "")</f>
        <v/>
      </c>
      <c r="AM403" s="10" t="str">
        <f ca="1">IFERROR(IF(AND(NOW()&lt;= EOMONTH(DATE(YEAR($O403),8, 1), 0), Overall!$A405&lt;&gt;"", MONTH($N403) &lt;= 8, MONTH($O403) &gt;= 8), IF($R403 &lt;&gt; "", $H403/$R403, ""), ""), "")</f>
        <v/>
      </c>
      <c r="AN403" s="10" t="str">
        <f ca="1">IFERROR(IF(AND(NOW()&lt;= EOMONTH(DATE(YEAR($O403),9, 1), 0), Overall!$A405&lt;&gt;"", MONTH($N403) &lt;= 9, MONTH($O403) &gt;= 9), IF($R403 &lt;&gt; "", $H403/$R403, ""), ""), "")</f>
        <v/>
      </c>
      <c r="AO403" s="10" t="str">
        <f ca="1">IFERROR(IF(AND(NOW()&lt;= EOMONTH(DATE(YEAR($O403),10, 1), 0), Overall!$A405&lt;&gt;"", MONTH($N403) &lt;= 10, MONTH($O403) &gt;= 10), IF($R403 &lt;&gt; "", $H403/$R403, ""), ""), "")</f>
        <v/>
      </c>
      <c r="AP403" s="10" t="str">
        <f ca="1">IFERROR(IF(AND(NOW()&lt;= EOMONTH(DATE(YEAR($O403),11, 1), 0), Overall!$A405&lt;&gt;"", MONTH($N403) &lt;=11, MONTH($O403) &gt;= 11), IF($R403 &lt;&gt; "", $H403/$R403, ""), ""), "")</f>
        <v/>
      </c>
      <c r="AQ403" s="10" t="str">
        <f ca="1">IFERROR(IF(AND(NOW()&lt;= EOMONTH(DATE(YEAR($O403),12, 1), 0), Overall!$A405&lt;&gt;"", MONTH($N403) &lt;= 12, MONTH($O403) &gt;= 12), IF($R403 &lt;&gt; "", $H403/$R403, ""), ""), "")</f>
        <v/>
      </c>
      <c r="AR403" s="16">
        <f t="shared" ca="1" si="13"/>
        <v>0</v>
      </c>
    </row>
    <row r="404" spans="1:44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6">
        <f>IF(Overall!F406&lt;&gt;"",VALUE(Overall!F406),"")</f>
        <v>750000</v>
      </c>
      <c r="I404" s="6">
        <f>IF(Overall!G406&lt;&gt;"",VALUE(Overall!G406),"")</f>
        <v>77</v>
      </c>
      <c r="J404" s="6">
        <f>IF(Overall!H406&lt;&gt;"",VALUE(Overall!H406),"")</f>
        <v>63</v>
      </c>
      <c r="K404" s="6">
        <f>IF(Overall!I406&lt;&gt;"",VALUE(Overall!I406),"")</f>
        <v>5.6</v>
      </c>
      <c r="L404" s="6">
        <f>IF(Overall!J406&lt;&gt;"",VALUE(Overall!J406),"")</f>
        <v>1.84</v>
      </c>
      <c r="M404" s="6">
        <f>IF(Overall!K406&lt;&gt;"",VALUE(Overall!K406),"")</f>
        <v>3.76</v>
      </c>
      <c r="N404" s="7">
        <f>IF(Overall!L406&lt;&gt;"",DATEVALUE(MID(Overall!L406, FIND(",", Overall!L406) + 2, FIND(" ", Overall!L406) - FIND(",", Overall!L406) - 1) &amp; " " &amp; MID(Overall!L406, FIND(" ", Overall!L406) + 1, FIND(",", Overall!L406, FIND(" ", Overall!L406)) - FIND(" ", Overall!L406) - 1) &amp; ", " &amp; MID(Overall!L406, FIND(",", Overall!L406, FIND(",",Overall!L406) + 1) + 2, LEN(Overall!L406))),"")</f>
        <v>44958</v>
      </c>
      <c r="O404" s="7">
        <f>IF(Overall!M406&lt;&gt;"",DATEVALUE(MID(Overall!M406, FIND(",", Overall!M406) + 2, FIND(" ", Overall!M406) - FIND(",", Overall!M406) - 1) &amp; " " &amp; MID(Overall!M406, FIND(" ", Overall!M406) + 1, FIND(",", Overall!M406, FIND(" ", Overall!M406)) - FIND(" ", Overall!M406) - 1) &amp; ", " &amp; MID(Overall!M406, FIND(",", Overall!M406, FIND(",",Overall!M406) + 1) + 2, LEN(Overall!M406))),"")</f>
        <v>44985</v>
      </c>
      <c r="P404" s="7">
        <f>IF(Overall!N406&lt;&gt;"",DATEVALUE(MID(Overall!N406, FIND(",", Overall!N406) + 2, FIND(" ", Overall!N406) - FIND(",", Overall!N406) - 1) &amp; " " &amp; MID(Overall!N406, FIND(" ", Overall!N406) + 1, FIND(",", Overall!N406, FIND(" ", Overall!N406)) - FIND(" ", Overall!N406) - 1) &amp; ", " &amp; MID(Overall!N406, FIND(",", Overall!N406, FIND(",",Overall!N406) + 1) + 2, LEN(Overall!N406))),"")</f>
        <v>44873</v>
      </c>
      <c r="Q404" s="7">
        <f>IF(Overall!O406&lt;&gt;"",DATEVALUE(MID(Overall!O406, FIND(",", Overall!O406) + 2, FIND(" ", Overall!O406) - FIND(",", Overall!O406) - 1) &amp; " " &amp; MID(Overall!O406, FIND(" ", Overall!O406) + 1, FIND(",", Overall!O406, FIND(" ", Overall!O406)) - FIND(" ", Overall!O406) - 1) &amp; ", " &amp; MID(Overall!O406, FIND(",", Overall!O406, FIND(",",Overall!O406) + 1) + 2, LEN(Overall!O406))),"")</f>
        <v>44852</v>
      </c>
      <c r="R404" s="5">
        <f t="shared" si="12"/>
        <v>1</v>
      </c>
      <c r="S404" s="10" t="str">
        <f>IF(Overall!$A406&lt;&gt;"",IF(AND(MONTH($N404) &lt;= 1, MONTH($O404) &gt;= 1), IF($R404 &lt;&gt; "", $H404/$R404, ""), ""),"")</f>
        <v/>
      </c>
      <c r="T404" s="10">
        <f>IF(Overall!$A406&lt;&gt;"",IF(AND(MONTH($N404) &lt;= 2, MONTH($O404) &gt;= 2), IF($R404 &lt;&gt; "", $H404/$R404, ""), ""),"")</f>
        <v>750000</v>
      </c>
      <c r="U404" s="10" t="str">
        <f>IF(Overall!$A406&lt;&gt;"",IF(AND(MONTH($N404) &lt;= 3, MONTH($O404) &gt;= 3), IF($R404 &lt;&gt; "", $H404/$R404, ""), ""),"")</f>
        <v/>
      </c>
      <c r="V404" s="10" t="str">
        <f>IF(Overall!$A406&lt;&gt;"",IF(AND(MONTH($N404) &lt;= 4, MONTH($O404) &gt;= 4), IF($R404 &lt;&gt; "", $H404/$R404, ""), ""),"")</f>
        <v/>
      </c>
      <c r="W404" s="10" t="str">
        <f>IF(Overall!$A406&lt;&gt;"",IF(AND(MONTH($N404) &lt;= 5, MONTH($O404) &gt;= 5), IF($R404 &lt;&gt; "", $H404/$R404, ""), ""),"")</f>
        <v/>
      </c>
      <c r="X404" s="10" t="str">
        <f>IF(Overall!$A406&lt;&gt;"",IF(AND(MONTH($N404) &lt;= 6, MONTH($O404) &gt;= 6), IF($R404 &lt;&gt; "", $H404/$R404, ""), ""),"")</f>
        <v/>
      </c>
      <c r="Y404" s="10" t="str">
        <f>IF(Overall!$A406&lt;&gt;"",IF(AND(MONTH($N404) &lt;= 7, MONTH($O404) &gt;= 7 ), IF($R404 &lt;&gt; "", $H404/$R404, ""), ""),"")</f>
        <v/>
      </c>
      <c r="Z404" s="10" t="str">
        <f>IF(Overall!$A406&lt;&gt;"",IF(AND(MONTH($N404) &lt;= 8, MONTH($O404) &gt;= 8), IF($R404 &lt;&gt; "", $H404/$R404, ""), ""),"")</f>
        <v/>
      </c>
      <c r="AA404" s="10" t="str">
        <f>IF(Overall!$A406&lt;&gt;"",IF(AND(MONTH($N404) &lt;= 9, MONTH($O404) &gt;= 9), IF($R404 &lt;&gt; "", $H404/$R404, ""), ""),"")</f>
        <v/>
      </c>
      <c r="AB404" s="10" t="str">
        <f>IF(Overall!$A406&lt;&gt;"",IF(AND(MONTH($N404) &lt;= 10, MONTH($O404) &gt;= 10), IF($R404 &lt;&gt; "", $H404/$R404, ""), ""),"")</f>
        <v/>
      </c>
      <c r="AC404" s="10" t="str">
        <f>IF(Overall!$A406&lt;&gt;"",IF(AND(MONTH($N404) &lt;= 11, MONTH($O404) &gt;= 11), IF($R404 &lt;&gt; "", $H404/$R404, ""), ""),"")</f>
        <v/>
      </c>
      <c r="AD404" s="10" t="str">
        <f>IF(Overall!$A406&lt;&gt;"",IF(AND(MONTH($N404) &lt;= 12, MONTH($O404) &gt;= 12), IF($R404 &lt;&gt; "", $H404/$R404, ""), ""),"")</f>
        <v/>
      </c>
      <c r="AF404" s="10" t="str">
        <f ca="1">IFERROR(IF(AND(NOW()&lt;= EOMONTH(DATE(YEAR($O404),1, 1), 0), Overall!$A406&lt;&gt;"", MONTH($N404) &lt;= 1, MONTH($O404) &gt;= 1), IF($R404 &lt;&gt; "", $H404/$R404, ""), ""), "")</f>
        <v/>
      </c>
      <c r="AG404" s="10" t="str">
        <f ca="1">IFERROR(IF(AND(NOW()&lt;= EOMONTH(DATE(YEAR($O404),2, 1), 0), Overall!$A406&lt;&gt;"", MONTH($N404) &lt;= 2, MONTH($O404) &gt;= 2), IF($R404 &lt;&gt; "", $H404/$R404, ""), ""), "")</f>
        <v/>
      </c>
      <c r="AH404" s="10" t="str">
        <f ca="1">IFERROR(IF(AND(NOW()&lt;= EOMONTH(DATE(YEAR($O404),3, 1), 0), Overall!$A406&lt;&gt;"", MONTH($N404) &lt;= 3, MONTH($O404) &gt;= 3), IF($R404 &lt;&gt; "", $H404/$R404, ""), ""), "")</f>
        <v/>
      </c>
      <c r="AI404" s="10" t="str">
        <f ca="1">IFERROR(IF(AND(NOW()&lt;= EOMONTH(DATE(YEAR($O404),4, 1), 0), Overall!$A406&lt;&gt;"", MONTH($N404) &lt;= 4, MONTH($O404) &gt;= 4), IF($R404 &lt;&gt; "", $H404/$R404, ""), ""), "")</f>
        <v/>
      </c>
      <c r="AJ404" s="10" t="str">
        <f ca="1">IFERROR(IF(AND(NOW()&lt;= EOMONTH(DATE(YEAR($O404),5, 1), 0), Overall!$A406&lt;&gt;"", MONTH($N404) &lt;= 5, MONTH($O404) &gt;= 5), IF($R404 &lt;&gt; "", $H404/$R404, ""), ""), "")</f>
        <v/>
      </c>
      <c r="AK404" s="10" t="str">
        <f ca="1">IFERROR(IF(AND(NOW()&lt;= EOMONTH(DATE(YEAR($O404),6, 1), 0), Overall!$A406&lt;&gt;"", MONTH($N404) &lt;= 6, MONTH($O404) &gt;= 6), IF($R404 &lt;&gt; "", $H404/$R404, ""), ""), "")</f>
        <v/>
      </c>
      <c r="AL404" s="10" t="str">
        <f ca="1">IFERROR(IF(AND(NOW()&lt;= EOMONTH(DATE(YEAR($O404),7, 1), 0), Overall!$A406&lt;&gt;"", MONTH($N404) &lt;= 7, MONTH($O404) &gt;= 7), IF($R404 &lt;&gt; "", $H404/$R404, ""), ""), "")</f>
        <v/>
      </c>
      <c r="AM404" s="10" t="str">
        <f ca="1">IFERROR(IF(AND(NOW()&lt;= EOMONTH(DATE(YEAR($O404),8, 1), 0), Overall!$A406&lt;&gt;"", MONTH($N404) &lt;= 8, MONTH($O404) &gt;= 8), IF($R404 &lt;&gt; "", $H404/$R404, ""), ""), "")</f>
        <v/>
      </c>
      <c r="AN404" s="10" t="str">
        <f ca="1">IFERROR(IF(AND(NOW()&lt;= EOMONTH(DATE(YEAR($O404),9, 1), 0), Overall!$A406&lt;&gt;"", MONTH($N404) &lt;= 9, MONTH($O404) &gt;= 9), IF($R404 &lt;&gt; "", $H404/$R404, ""), ""), "")</f>
        <v/>
      </c>
      <c r="AO404" s="10" t="str">
        <f ca="1">IFERROR(IF(AND(NOW()&lt;= EOMONTH(DATE(YEAR($O404),10, 1), 0), Overall!$A406&lt;&gt;"", MONTH($N404) &lt;= 10, MONTH($O404) &gt;= 10), IF($R404 &lt;&gt; "", $H404/$R404, ""), ""), "")</f>
        <v/>
      </c>
      <c r="AP404" s="10" t="str">
        <f ca="1">IFERROR(IF(AND(NOW()&lt;= EOMONTH(DATE(YEAR($O404),11, 1), 0), Overall!$A406&lt;&gt;"", MONTH($N404) &lt;=11, MONTH($O404) &gt;= 11), IF($R404 &lt;&gt; "", $H404/$R404, ""), ""), "")</f>
        <v/>
      </c>
      <c r="AQ404" s="10" t="str">
        <f ca="1">IFERROR(IF(AND(NOW()&lt;= EOMONTH(DATE(YEAR($O404),12, 1), 0), Overall!$A406&lt;&gt;"", MONTH($N404) &lt;= 12, MONTH($O404) &gt;= 12), IF($R404 &lt;&gt; "", $H404/$R404, ""), ""), "")</f>
        <v/>
      </c>
      <c r="AR404" s="16">
        <f t="shared" ca="1" si="13"/>
        <v>0</v>
      </c>
    </row>
    <row r="405" spans="1:44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6">
        <f>IF(Overall!F407&lt;&gt;"",VALUE(Overall!F407),"")</f>
        <v>1500000</v>
      </c>
      <c r="I405" s="6">
        <f>IF(Overall!G407&lt;&gt;"",VALUE(Overall!G407),"")</f>
        <v>77</v>
      </c>
      <c r="J405" s="6">
        <f>IF(Overall!H407&lt;&gt;"",VALUE(Overall!H407),"")</f>
        <v>64</v>
      </c>
      <c r="K405" s="6">
        <f>IF(Overall!I407&lt;&gt;"",VALUE(Overall!I407),"")</f>
        <v>5.8</v>
      </c>
      <c r="L405" s="6">
        <f>IF(Overall!J407&lt;&gt;"",VALUE(Overall!J407),"")</f>
        <v>2.13</v>
      </c>
      <c r="M405" s="6">
        <f>IF(Overall!K407&lt;&gt;"",VALUE(Overall!K407),"")</f>
        <v>3.67</v>
      </c>
      <c r="N405" s="7">
        <f>IF(Overall!L407&lt;&gt;"",DATEVALUE(MID(Overall!L407, FIND(",", Overall!L407) + 2, FIND(" ", Overall!L407) - FIND(",", Overall!L407) - 1) &amp; " " &amp; MID(Overall!L407, FIND(" ", Overall!L407) + 1, FIND(",", Overall!L407, FIND(" ", Overall!L407)) - FIND(" ", Overall!L407) - 1) &amp; ", " &amp; MID(Overall!L407, FIND(",", Overall!L407, FIND(",",Overall!L407) + 1) + 2, LEN(Overall!L407))),"")</f>
        <v>44927</v>
      </c>
      <c r="O405" s="7">
        <f>IF(Overall!M407&lt;&gt;"",DATEVALUE(MID(Overall!M407, FIND(",", Overall!M407) + 2, FIND(" ", Overall!M407) - FIND(",", Overall!M407) - 1) &amp; " " &amp; MID(Overall!M407, FIND(" ", Overall!M407) + 1, FIND(",", Overall!M407, FIND(" ", Overall!M407)) - FIND(" ", Overall!M407) - 1) &amp; ", " &amp; MID(Overall!M407, FIND(",", Overall!M407, FIND(",",Overall!M407) + 1) + 2, LEN(Overall!M407))),"")</f>
        <v>45016</v>
      </c>
      <c r="P405" s="7">
        <f>IF(Overall!N407&lt;&gt;"",DATEVALUE(MID(Overall!N407, FIND(",", Overall!N407) + 2, FIND(" ", Overall!N407) - FIND(",", Overall!N407) - 1) &amp; " " &amp; MID(Overall!N407, FIND(" ", Overall!N407) + 1, FIND(",", Overall!N407, FIND(" ", Overall!N407)) - FIND(" ", Overall!N407) - 1) &amp; ", " &amp; MID(Overall!N407, FIND(",", Overall!N407, FIND(",",Overall!N407) + 1) + 2, LEN(Overall!N407))),"")</f>
        <v>44873</v>
      </c>
      <c r="Q405" s="7">
        <f>IF(Overall!O407&lt;&gt;"",DATEVALUE(MID(Overall!O407, FIND(",", Overall!O407) + 2, FIND(" ", Overall!O407) - FIND(",", Overall!O407) - 1) &amp; " " &amp; MID(Overall!O407, FIND(" ", Overall!O407) + 1, FIND(",", Overall!O407, FIND(" ", Overall!O407)) - FIND(" ", Overall!O407) - 1) &amp; ", " &amp; MID(Overall!O407, FIND(",", Overall!O407, FIND(",",Overall!O407) + 1) + 2, LEN(Overall!O407))),"")</f>
        <v>44852</v>
      </c>
      <c r="R405" s="5">
        <f t="shared" si="12"/>
        <v>3</v>
      </c>
      <c r="S405" s="10">
        <f>IF(Overall!$A407&lt;&gt;"",IF(AND(MONTH($N405) &lt;= 1, MONTH($O405) &gt;= 1), IF($R405 &lt;&gt; "", $H405/$R405, ""), ""),"")</f>
        <v>500000</v>
      </c>
      <c r="T405" s="10">
        <f>IF(Overall!$A407&lt;&gt;"",IF(AND(MONTH($N405) &lt;= 2, MONTH($O405) &gt;= 2), IF($R405 &lt;&gt; "", $H405/$R405, ""), ""),"")</f>
        <v>500000</v>
      </c>
      <c r="U405" s="10">
        <f>IF(Overall!$A407&lt;&gt;"",IF(AND(MONTH($N405) &lt;= 3, MONTH($O405) &gt;= 3), IF($R405 &lt;&gt; "", $H405/$R405, ""), ""),"")</f>
        <v>500000</v>
      </c>
      <c r="V405" s="10" t="str">
        <f>IF(Overall!$A407&lt;&gt;"",IF(AND(MONTH($N405) &lt;= 4, MONTH($O405) &gt;= 4), IF($R405 &lt;&gt; "", $H405/$R405, ""), ""),"")</f>
        <v/>
      </c>
      <c r="W405" s="10" t="str">
        <f>IF(Overall!$A407&lt;&gt;"",IF(AND(MONTH($N405) &lt;= 5, MONTH($O405) &gt;= 5), IF($R405 &lt;&gt; "", $H405/$R405, ""), ""),"")</f>
        <v/>
      </c>
      <c r="X405" s="10" t="str">
        <f>IF(Overall!$A407&lt;&gt;"",IF(AND(MONTH($N405) &lt;= 6, MONTH($O405) &gt;= 6), IF($R405 &lt;&gt; "", $H405/$R405, ""), ""),"")</f>
        <v/>
      </c>
      <c r="Y405" s="10" t="str">
        <f>IF(Overall!$A407&lt;&gt;"",IF(AND(MONTH($N405) &lt;= 7, MONTH($O405) &gt;= 7 ), IF($R405 &lt;&gt; "", $H405/$R405, ""), ""),"")</f>
        <v/>
      </c>
      <c r="Z405" s="10" t="str">
        <f>IF(Overall!$A407&lt;&gt;"",IF(AND(MONTH($N405) &lt;= 8, MONTH($O405) &gt;= 8), IF($R405 &lt;&gt; "", $H405/$R405, ""), ""),"")</f>
        <v/>
      </c>
      <c r="AA405" s="10" t="str">
        <f>IF(Overall!$A407&lt;&gt;"",IF(AND(MONTH($N405) &lt;= 9, MONTH($O405) &gt;= 9), IF($R405 &lt;&gt; "", $H405/$R405, ""), ""),"")</f>
        <v/>
      </c>
      <c r="AB405" s="10" t="str">
        <f>IF(Overall!$A407&lt;&gt;"",IF(AND(MONTH($N405) &lt;= 10, MONTH($O405) &gt;= 10), IF($R405 &lt;&gt; "", $H405/$R405, ""), ""),"")</f>
        <v/>
      </c>
      <c r="AC405" s="10" t="str">
        <f>IF(Overall!$A407&lt;&gt;"",IF(AND(MONTH($N405) &lt;= 11, MONTH($O405) &gt;= 11), IF($R405 &lt;&gt; "", $H405/$R405, ""), ""),"")</f>
        <v/>
      </c>
      <c r="AD405" s="10" t="str">
        <f>IF(Overall!$A407&lt;&gt;"",IF(AND(MONTH($N405) &lt;= 12, MONTH($O405) &gt;= 12), IF($R405 &lt;&gt; "", $H405/$R405, ""), ""),"")</f>
        <v/>
      </c>
      <c r="AF405" s="10" t="str">
        <f ca="1">IFERROR(IF(AND(NOW()&lt;= EOMONTH(DATE(YEAR($O405),1, 1), 0), Overall!$A407&lt;&gt;"", MONTH($N405) &lt;= 1, MONTH($O405) &gt;= 1), IF($R405 &lt;&gt; "", $H405/$R405, ""), ""), "")</f>
        <v/>
      </c>
      <c r="AG405" s="10" t="str">
        <f ca="1">IFERROR(IF(AND(NOW()&lt;= EOMONTH(DATE(YEAR($O405),2, 1), 0), Overall!$A407&lt;&gt;"", MONTH($N405) &lt;= 2, MONTH($O405) &gt;= 2), IF($R405 &lt;&gt; "", $H405/$R405, ""), ""), "")</f>
        <v/>
      </c>
      <c r="AH405" s="10" t="str">
        <f ca="1">IFERROR(IF(AND(NOW()&lt;= EOMONTH(DATE(YEAR($O405),3, 1), 0), Overall!$A407&lt;&gt;"", MONTH($N405) &lt;= 3, MONTH($O405) &gt;= 3), IF($R405 &lt;&gt; "", $H405/$R405, ""), ""), "")</f>
        <v/>
      </c>
      <c r="AI405" s="10" t="str">
        <f ca="1">IFERROR(IF(AND(NOW()&lt;= EOMONTH(DATE(YEAR($O405),4, 1), 0), Overall!$A407&lt;&gt;"", MONTH($N405) &lt;= 4, MONTH($O405) &gt;= 4), IF($R405 &lt;&gt; "", $H405/$R405, ""), ""), "")</f>
        <v/>
      </c>
      <c r="AJ405" s="10" t="str">
        <f ca="1">IFERROR(IF(AND(NOW()&lt;= EOMONTH(DATE(YEAR($O405),5, 1), 0), Overall!$A407&lt;&gt;"", MONTH($N405) &lt;= 5, MONTH($O405) &gt;= 5), IF($R405 &lt;&gt; "", $H405/$R405, ""), ""), "")</f>
        <v/>
      </c>
      <c r="AK405" s="10" t="str">
        <f ca="1">IFERROR(IF(AND(NOW()&lt;= EOMONTH(DATE(YEAR($O405),6, 1), 0), Overall!$A407&lt;&gt;"", MONTH($N405) &lt;= 6, MONTH($O405) &gt;= 6), IF($R405 &lt;&gt; "", $H405/$R405, ""), ""), "")</f>
        <v/>
      </c>
      <c r="AL405" s="10" t="str">
        <f ca="1">IFERROR(IF(AND(NOW()&lt;= EOMONTH(DATE(YEAR($O405),7, 1), 0), Overall!$A407&lt;&gt;"", MONTH($N405) &lt;= 7, MONTH($O405) &gt;= 7), IF($R405 &lt;&gt; "", $H405/$R405, ""), ""), "")</f>
        <v/>
      </c>
      <c r="AM405" s="10" t="str">
        <f ca="1">IFERROR(IF(AND(NOW()&lt;= EOMONTH(DATE(YEAR($O405),8, 1), 0), Overall!$A407&lt;&gt;"", MONTH($N405) &lt;= 8, MONTH($O405) &gt;= 8), IF($R405 &lt;&gt; "", $H405/$R405, ""), ""), "")</f>
        <v/>
      </c>
      <c r="AN405" s="10" t="str">
        <f ca="1">IFERROR(IF(AND(NOW()&lt;= EOMONTH(DATE(YEAR($O405),9, 1), 0), Overall!$A407&lt;&gt;"", MONTH($N405) &lt;= 9, MONTH($O405) &gt;= 9), IF($R405 &lt;&gt; "", $H405/$R405, ""), ""), "")</f>
        <v/>
      </c>
      <c r="AO405" s="10" t="str">
        <f ca="1">IFERROR(IF(AND(NOW()&lt;= EOMONTH(DATE(YEAR($O405),10, 1), 0), Overall!$A407&lt;&gt;"", MONTH($N405) &lt;= 10, MONTH($O405) &gt;= 10), IF($R405 &lt;&gt; "", $H405/$R405, ""), ""), "")</f>
        <v/>
      </c>
      <c r="AP405" s="10" t="str">
        <f ca="1">IFERROR(IF(AND(NOW()&lt;= EOMONTH(DATE(YEAR($O405),11, 1), 0), Overall!$A407&lt;&gt;"", MONTH($N405) &lt;=11, MONTH($O405) &gt;= 11), IF($R405 &lt;&gt; "", $H405/$R405, ""), ""), "")</f>
        <v/>
      </c>
      <c r="AQ405" s="10" t="str">
        <f ca="1">IFERROR(IF(AND(NOW()&lt;= EOMONTH(DATE(YEAR($O405),12, 1), 0), Overall!$A407&lt;&gt;"", MONTH($N405) &lt;= 12, MONTH($O405) &gt;= 12), IF($R405 &lt;&gt; "", $H405/$R405, ""), ""), "")</f>
        <v/>
      </c>
      <c r="AR405" s="16">
        <f t="shared" ca="1" si="13"/>
        <v>0</v>
      </c>
    </row>
    <row r="406" spans="1:44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6">
        <f>IF(Overall!F408&lt;&gt;"",VALUE(Overall!F408),"")</f>
        <v>1500000</v>
      </c>
      <c r="I406" s="6">
        <f>IF(Overall!G408&lt;&gt;"",VALUE(Overall!G408),"")</f>
        <v>77</v>
      </c>
      <c r="J406" s="6">
        <f>IF(Overall!H408&lt;&gt;"",VALUE(Overall!H408),"")</f>
        <v>64</v>
      </c>
      <c r="K406" s="6">
        <f>IF(Overall!I408&lt;&gt;"",VALUE(Overall!I408),"")</f>
        <v>5.85</v>
      </c>
      <c r="L406" s="6">
        <f>IF(Overall!J408&lt;&gt;"",VALUE(Overall!J408),"")</f>
        <v>2.08</v>
      </c>
      <c r="M406" s="6">
        <f>IF(Overall!K408&lt;&gt;"",VALUE(Overall!K408),"")</f>
        <v>3.77</v>
      </c>
      <c r="N406" s="7">
        <f>IF(Overall!L408&lt;&gt;"",DATEVALUE(MID(Overall!L408, FIND(",", Overall!L408) + 2, FIND(" ", Overall!L408) - FIND(",", Overall!L408) - 1) &amp; " " &amp; MID(Overall!L408, FIND(" ", Overall!L408) + 1, FIND(",", Overall!L408, FIND(" ", Overall!L408)) - FIND(" ", Overall!L408) - 1) &amp; ", " &amp; MID(Overall!L408, FIND(",", Overall!L408, FIND(",",Overall!L408) + 1) + 2, LEN(Overall!L408))),"")</f>
        <v>44927</v>
      </c>
      <c r="O406" s="7">
        <f>IF(Overall!M408&lt;&gt;"",DATEVALUE(MID(Overall!M408, FIND(",", Overall!M408) + 2, FIND(" ", Overall!M408) - FIND(",", Overall!M408) - 1) &amp; " " &amp; MID(Overall!M408, FIND(" ", Overall!M408) + 1, FIND(",", Overall!M408, FIND(" ", Overall!M408)) - FIND(" ", Overall!M408) - 1) &amp; ", " &amp; MID(Overall!M408, FIND(",", Overall!M408, FIND(",",Overall!M408) + 1) + 2, LEN(Overall!M408))),"")</f>
        <v>45016</v>
      </c>
      <c r="P406" s="7">
        <f>IF(Overall!N408&lt;&gt;"",DATEVALUE(MID(Overall!N408, FIND(",", Overall!N408) + 2, FIND(" ", Overall!N408) - FIND(",", Overall!N408) - 1) &amp; " " &amp; MID(Overall!N408, FIND(" ", Overall!N408) + 1, FIND(",", Overall!N408, FIND(" ", Overall!N408)) - FIND(" ", Overall!N408) - 1) &amp; ", " &amp; MID(Overall!N408, FIND(",", Overall!N408, FIND(",",Overall!N408) + 1) + 2, LEN(Overall!N408))),"")</f>
        <v>44873</v>
      </c>
      <c r="Q406" s="7">
        <f>IF(Overall!O408&lt;&gt;"",DATEVALUE(MID(Overall!O408, FIND(",", Overall!O408) + 2, FIND(" ", Overall!O408) - FIND(",", Overall!O408) - 1) &amp; " " &amp; MID(Overall!O408, FIND(" ", Overall!O408) + 1, FIND(",", Overall!O408, FIND(" ", Overall!O408)) - FIND(" ", Overall!O408) - 1) &amp; ", " &amp; MID(Overall!O408, FIND(",", Overall!O408, FIND(",",Overall!O408) + 1) + 2, LEN(Overall!O408))),"")</f>
        <v>44852</v>
      </c>
      <c r="R406" s="5">
        <f t="shared" si="12"/>
        <v>3</v>
      </c>
      <c r="S406" s="10">
        <f>IF(Overall!$A408&lt;&gt;"",IF(AND(MONTH($N406) &lt;= 1, MONTH($O406) &gt;= 1), IF($R406 &lt;&gt; "", $H406/$R406, ""), ""),"")</f>
        <v>500000</v>
      </c>
      <c r="T406" s="10">
        <f>IF(Overall!$A408&lt;&gt;"",IF(AND(MONTH($N406) &lt;= 2, MONTH($O406) &gt;= 2), IF($R406 &lt;&gt; "", $H406/$R406, ""), ""),"")</f>
        <v>500000</v>
      </c>
      <c r="U406" s="10">
        <f>IF(Overall!$A408&lt;&gt;"",IF(AND(MONTH($N406) &lt;= 3, MONTH($O406) &gt;= 3), IF($R406 &lt;&gt; "", $H406/$R406, ""), ""),"")</f>
        <v>500000</v>
      </c>
      <c r="V406" s="10" t="str">
        <f>IF(Overall!$A408&lt;&gt;"",IF(AND(MONTH($N406) &lt;= 4, MONTH($O406) &gt;= 4), IF($R406 &lt;&gt; "", $H406/$R406, ""), ""),"")</f>
        <v/>
      </c>
      <c r="W406" s="10" t="str">
        <f>IF(Overall!$A408&lt;&gt;"",IF(AND(MONTH($N406) &lt;= 5, MONTH($O406) &gt;= 5), IF($R406 &lt;&gt; "", $H406/$R406, ""), ""),"")</f>
        <v/>
      </c>
      <c r="X406" s="10" t="str">
        <f>IF(Overall!$A408&lt;&gt;"",IF(AND(MONTH($N406) &lt;= 6, MONTH($O406) &gt;= 6), IF($R406 &lt;&gt; "", $H406/$R406, ""), ""),"")</f>
        <v/>
      </c>
      <c r="Y406" s="10" t="str">
        <f>IF(Overall!$A408&lt;&gt;"",IF(AND(MONTH($N406) &lt;= 7, MONTH($O406) &gt;= 7 ), IF($R406 &lt;&gt; "", $H406/$R406, ""), ""),"")</f>
        <v/>
      </c>
      <c r="Z406" s="10" t="str">
        <f>IF(Overall!$A408&lt;&gt;"",IF(AND(MONTH($N406) &lt;= 8, MONTH($O406) &gt;= 8), IF($R406 &lt;&gt; "", $H406/$R406, ""), ""),"")</f>
        <v/>
      </c>
      <c r="AA406" s="10" t="str">
        <f>IF(Overall!$A408&lt;&gt;"",IF(AND(MONTH($N406) &lt;= 9, MONTH($O406) &gt;= 9), IF($R406 &lt;&gt; "", $H406/$R406, ""), ""),"")</f>
        <v/>
      </c>
      <c r="AB406" s="10" t="str">
        <f>IF(Overall!$A408&lt;&gt;"",IF(AND(MONTH($N406) &lt;= 10, MONTH($O406) &gt;= 10), IF($R406 &lt;&gt; "", $H406/$R406, ""), ""),"")</f>
        <v/>
      </c>
      <c r="AC406" s="10" t="str">
        <f>IF(Overall!$A408&lt;&gt;"",IF(AND(MONTH($N406) &lt;= 11, MONTH($O406) &gt;= 11), IF($R406 &lt;&gt; "", $H406/$R406, ""), ""),"")</f>
        <v/>
      </c>
      <c r="AD406" s="10" t="str">
        <f>IF(Overall!$A408&lt;&gt;"",IF(AND(MONTH($N406) &lt;= 12, MONTH($O406) &gt;= 12), IF($R406 &lt;&gt; "", $H406/$R406, ""), ""),"")</f>
        <v/>
      </c>
      <c r="AF406" s="10" t="str">
        <f ca="1">IFERROR(IF(AND(NOW()&lt;= EOMONTH(DATE(YEAR($O406),1, 1), 0), Overall!$A408&lt;&gt;"", MONTH($N406) &lt;= 1, MONTH($O406) &gt;= 1), IF($R406 &lt;&gt; "", $H406/$R406, ""), ""), "")</f>
        <v/>
      </c>
      <c r="AG406" s="10" t="str">
        <f ca="1">IFERROR(IF(AND(NOW()&lt;= EOMONTH(DATE(YEAR($O406),2, 1), 0), Overall!$A408&lt;&gt;"", MONTH($N406) &lt;= 2, MONTH($O406) &gt;= 2), IF($R406 &lt;&gt; "", $H406/$R406, ""), ""), "")</f>
        <v/>
      </c>
      <c r="AH406" s="10" t="str">
        <f ca="1">IFERROR(IF(AND(NOW()&lt;= EOMONTH(DATE(YEAR($O406),3, 1), 0), Overall!$A408&lt;&gt;"", MONTH($N406) &lt;= 3, MONTH($O406) &gt;= 3), IF($R406 &lt;&gt; "", $H406/$R406, ""), ""), "")</f>
        <v/>
      </c>
      <c r="AI406" s="10" t="str">
        <f ca="1">IFERROR(IF(AND(NOW()&lt;= EOMONTH(DATE(YEAR($O406),4, 1), 0), Overall!$A408&lt;&gt;"", MONTH($N406) &lt;= 4, MONTH($O406) &gt;= 4), IF($R406 &lt;&gt; "", $H406/$R406, ""), ""), "")</f>
        <v/>
      </c>
      <c r="AJ406" s="10" t="str">
        <f ca="1">IFERROR(IF(AND(NOW()&lt;= EOMONTH(DATE(YEAR($O406),5, 1), 0), Overall!$A408&lt;&gt;"", MONTH($N406) &lt;= 5, MONTH($O406) &gt;= 5), IF($R406 &lt;&gt; "", $H406/$R406, ""), ""), "")</f>
        <v/>
      </c>
      <c r="AK406" s="10" t="str">
        <f ca="1">IFERROR(IF(AND(NOW()&lt;= EOMONTH(DATE(YEAR($O406),6, 1), 0), Overall!$A408&lt;&gt;"", MONTH($N406) &lt;= 6, MONTH($O406) &gt;= 6), IF($R406 &lt;&gt; "", $H406/$R406, ""), ""), "")</f>
        <v/>
      </c>
      <c r="AL406" s="10" t="str">
        <f ca="1">IFERROR(IF(AND(NOW()&lt;= EOMONTH(DATE(YEAR($O406),7, 1), 0), Overall!$A408&lt;&gt;"", MONTH($N406) &lt;= 7, MONTH($O406) &gt;= 7), IF($R406 &lt;&gt; "", $H406/$R406, ""), ""), "")</f>
        <v/>
      </c>
      <c r="AM406" s="10" t="str">
        <f ca="1">IFERROR(IF(AND(NOW()&lt;= EOMONTH(DATE(YEAR($O406),8, 1), 0), Overall!$A408&lt;&gt;"", MONTH($N406) &lt;= 8, MONTH($O406) &gt;= 8), IF($R406 &lt;&gt; "", $H406/$R406, ""), ""), "")</f>
        <v/>
      </c>
      <c r="AN406" s="10" t="str">
        <f ca="1">IFERROR(IF(AND(NOW()&lt;= EOMONTH(DATE(YEAR($O406),9, 1), 0), Overall!$A408&lt;&gt;"", MONTH($N406) &lt;= 9, MONTH($O406) &gt;= 9), IF($R406 &lt;&gt; "", $H406/$R406, ""), ""), "")</f>
        <v/>
      </c>
      <c r="AO406" s="10" t="str">
        <f ca="1">IFERROR(IF(AND(NOW()&lt;= EOMONTH(DATE(YEAR($O406),10, 1), 0), Overall!$A408&lt;&gt;"", MONTH($N406) &lt;= 10, MONTH($O406) &gt;= 10), IF($R406 &lt;&gt; "", $H406/$R406, ""), ""), "")</f>
        <v/>
      </c>
      <c r="AP406" s="10" t="str">
        <f ca="1">IFERROR(IF(AND(NOW()&lt;= EOMONTH(DATE(YEAR($O406),11, 1), 0), Overall!$A408&lt;&gt;"", MONTH($N406) &lt;=11, MONTH($O406) &gt;= 11), IF($R406 &lt;&gt; "", $H406/$R406, ""), ""), "")</f>
        <v/>
      </c>
      <c r="AQ406" s="10" t="str">
        <f ca="1">IFERROR(IF(AND(NOW()&lt;= EOMONTH(DATE(YEAR($O406),12, 1), 0), Overall!$A408&lt;&gt;"", MONTH($N406) &lt;= 12, MONTH($O406) &gt;= 12), IF($R406 &lt;&gt; "", $H406/$R406, ""), ""), "")</f>
        <v/>
      </c>
      <c r="AR406" s="16">
        <f t="shared" ca="1" si="13"/>
        <v>0</v>
      </c>
    </row>
    <row r="407" spans="1:44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6">
        <f>IF(Overall!F409&lt;&gt;"",VALUE(Overall!F409),"")</f>
        <v>1000000</v>
      </c>
      <c r="I407" s="6">
        <f>IF(Overall!G409&lt;&gt;"",VALUE(Overall!G409),"")</f>
        <v>77</v>
      </c>
      <c r="J407" s="6">
        <f>IF(Overall!H409&lt;&gt;"",VALUE(Overall!H409),"")</f>
        <v>64</v>
      </c>
      <c r="K407" s="6">
        <f>IF(Overall!I409&lt;&gt;"",VALUE(Overall!I409),"")</f>
        <v>4.4000000000000004</v>
      </c>
      <c r="L407" s="6">
        <f>IF(Overall!J409&lt;&gt;"",VALUE(Overall!J409),"")</f>
        <v>1.21</v>
      </c>
      <c r="M407" s="6">
        <f>IF(Overall!K409&lt;&gt;"",VALUE(Overall!K409),"")</f>
        <v>3.19</v>
      </c>
      <c r="N407" s="7">
        <f>IF(Overall!L409&lt;&gt;"",DATEVALUE(MID(Overall!L409, FIND(",", Overall!L409) + 2, FIND(" ", Overall!L409) - FIND(",", Overall!L409) - 1) &amp; " " &amp; MID(Overall!L409, FIND(" ", Overall!L409) + 1, FIND(",", Overall!L409, FIND(" ", Overall!L409)) - FIND(" ", Overall!L409) - 1) &amp; ", " &amp; MID(Overall!L409, FIND(",", Overall!L409, FIND(",",Overall!L409) + 1) + 2, LEN(Overall!L409))),"")</f>
        <v>44927</v>
      </c>
      <c r="O407" s="7">
        <f>IF(Overall!M409&lt;&gt;"",DATEVALUE(MID(Overall!M409, FIND(",", Overall!M409) + 2, FIND(" ", Overall!M409) - FIND(",", Overall!M409) - 1) &amp; " " &amp; MID(Overall!M409, FIND(" ", Overall!M409) + 1, FIND(",", Overall!M409, FIND(" ", Overall!M409)) - FIND(" ", Overall!M409) - 1) &amp; ", " &amp; MID(Overall!M409, FIND(",", Overall!M409, FIND(",",Overall!M409) + 1) + 2, LEN(Overall!M409))),"")</f>
        <v>44957</v>
      </c>
      <c r="P407" s="7">
        <f>IF(Overall!N409&lt;&gt;"",DATEVALUE(MID(Overall!N409, FIND(",", Overall!N409) + 2, FIND(" ", Overall!N409) - FIND(",", Overall!N409) - 1) &amp; " " &amp; MID(Overall!N409, FIND(" ", Overall!N409) + 1, FIND(",", Overall!N409, FIND(" ", Overall!N409)) - FIND(" ", Overall!N409) - 1) &amp; ", " &amp; MID(Overall!N409, FIND(",", Overall!N409, FIND(",",Overall!N409) + 1) + 2, LEN(Overall!N409))),"")</f>
        <v>44873</v>
      </c>
      <c r="Q407" s="7">
        <f>IF(Overall!O409&lt;&gt;"",DATEVALUE(MID(Overall!O409, FIND(",", Overall!O409) + 2, FIND(" ", Overall!O409) - FIND(",", Overall!O409) - 1) &amp; " " &amp; MID(Overall!O409, FIND(" ", Overall!O409) + 1, FIND(",", Overall!O409, FIND(" ", Overall!O409)) - FIND(" ", Overall!O409) - 1) &amp; ", " &amp; MID(Overall!O409, FIND(",", Overall!O409, FIND(",",Overall!O409) + 1) + 2, LEN(Overall!O409))),"")</f>
        <v>44852</v>
      </c>
      <c r="R407" s="5">
        <f t="shared" si="12"/>
        <v>1</v>
      </c>
      <c r="S407" s="10">
        <f>IF(Overall!$A409&lt;&gt;"",IF(AND(MONTH($N407) &lt;= 1, MONTH($O407) &gt;= 1), IF($R407 &lt;&gt; "", $H407/$R407, ""), ""),"")</f>
        <v>1000000</v>
      </c>
      <c r="T407" s="10" t="str">
        <f>IF(Overall!$A409&lt;&gt;"",IF(AND(MONTH($N407) &lt;= 2, MONTH($O407) &gt;= 2), IF($R407 &lt;&gt; "", $H407/$R407, ""), ""),"")</f>
        <v/>
      </c>
      <c r="U407" s="10" t="str">
        <f>IF(Overall!$A409&lt;&gt;"",IF(AND(MONTH($N407) &lt;= 3, MONTH($O407) &gt;= 3), IF($R407 &lt;&gt; "", $H407/$R407, ""), ""),"")</f>
        <v/>
      </c>
      <c r="V407" s="10" t="str">
        <f>IF(Overall!$A409&lt;&gt;"",IF(AND(MONTH($N407) &lt;= 4, MONTH($O407) &gt;= 4), IF($R407 &lt;&gt; "", $H407/$R407, ""), ""),"")</f>
        <v/>
      </c>
      <c r="W407" s="10" t="str">
        <f>IF(Overall!$A409&lt;&gt;"",IF(AND(MONTH($N407) &lt;= 5, MONTH($O407) &gt;= 5), IF($R407 &lt;&gt; "", $H407/$R407, ""), ""),"")</f>
        <v/>
      </c>
      <c r="X407" s="10" t="str">
        <f>IF(Overall!$A409&lt;&gt;"",IF(AND(MONTH($N407) &lt;= 6, MONTH($O407) &gt;= 6), IF($R407 &lt;&gt; "", $H407/$R407, ""), ""),"")</f>
        <v/>
      </c>
      <c r="Y407" s="10" t="str">
        <f>IF(Overall!$A409&lt;&gt;"",IF(AND(MONTH($N407) &lt;= 7, MONTH($O407) &gt;= 7 ), IF($R407 &lt;&gt; "", $H407/$R407, ""), ""),"")</f>
        <v/>
      </c>
      <c r="Z407" s="10" t="str">
        <f>IF(Overall!$A409&lt;&gt;"",IF(AND(MONTH($N407) &lt;= 8, MONTH($O407) &gt;= 8), IF($R407 &lt;&gt; "", $H407/$R407, ""), ""),"")</f>
        <v/>
      </c>
      <c r="AA407" s="10" t="str">
        <f>IF(Overall!$A409&lt;&gt;"",IF(AND(MONTH($N407) &lt;= 9, MONTH($O407) &gt;= 9), IF($R407 &lt;&gt; "", $H407/$R407, ""), ""),"")</f>
        <v/>
      </c>
      <c r="AB407" s="10" t="str">
        <f>IF(Overall!$A409&lt;&gt;"",IF(AND(MONTH($N407) &lt;= 10, MONTH($O407) &gt;= 10), IF($R407 &lt;&gt; "", $H407/$R407, ""), ""),"")</f>
        <v/>
      </c>
      <c r="AC407" s="10" t="str">
        <f>IF(Overall!$A409&lt;&gt;"",IF(AND(MONTH($N407) &lt;= 11, MONTH($O407) &gt;= 11), IF($R407 &lt;&gt; "", $H407/$R407, ""), ""),"")</f>
        <v/>
      </c>
      <c r="AD407" s="10" t="str">
        <f>IF(Overall!$A409&lt;&gt;"",IF(AND(MONTH($N407) &lt;= 12, MONTH($O407) &gt;= 12), IF($R407 &lt;&gt; "", $H407/$R407, ""), ""),"")</f>
        <v/>
      </c>
      <c r="AF407" s="10" t="str">
        <f ca="1">IFERROR(IF(AND(NOW()&lt;= EOMONTH(DATE(YEAR($O407),1, 1), 0), Overall!$A409&lt;&gt;"", MONTH($N407) &lt;= 1, MONTH($O407) &gt;= 1), IF($R407 &lt;&gt; "", $H407/$R407, ""), ""), "")</f>
        <v/>
      </c>
      <c r="AG407" s="10" t="str">
        <f ca="1">IFERROR(IF(AND(NOW()&lt;= EOMONTH(DATE(YEAR($O407),2, 1), 0), Overall!$A409&lt;&gt;"", MONTH($N407) &lt;= 2, MONTH($O407) &gt;= 2), IF($R407 &lt;&gt; "", $H407/$R407, ""), ""), "")</f>
        <v/>
      </c>
      <c r="AH407" s="10" t="str">
        <f ca="1">IFERROR(IF(AND(NOW()&lt;= EOMONTH(DATE(YEAR($O407),3, 1), 0), Overall!$A409&lt;&gt;"", MONTH($N407) &lt;= 3, MONTH($O407) &gt;= 3), IF($R407 &lt;&gt; "", $H407/$R407, ""), ""), "")</f>
        <v/>
      </c>
      <c r="AI407" s="10" t="str">
        <f ca="1">IFERROR(IF(AND(NOW()&lt;= EOMONTH(DATE(YEAR($O407),4, 1), 0), Overall!$A409&lt;&gt;"", MONTH($N407) &lt;= 4, MONTH($O407) &gt;= 4), IF($R407 &lt;&gt; "", $H407/$R407, ""), ""), "")</f>
        <v/>
      </c>
      <c r="AJ407" s="10" t="str">
        <f ca="1">IFERROR(IF(AND(NOW()&lt;= EOMONTH(DATE(YEAR($O407),5, 1), 0), Overall!$A409&lt;&gt;"", MONTH($N407) &lt;= 5, MONTH($O407) &gt;= 5), IF($R407 &lt;&gt; "", $H407/$R407, ""), ""), "")</f>
        <v/>
      </c>
      <c r="AK407" s="10" t="str">
        <f ca="1">IFERROR(IF(AND(NOW()&lt;= EOMONTH(DATE(YEAR($O407),6, 1), 0), Overall!$A409&lt;&gt;"", MONTH($N407) &lt;= 6, MONTH($O407) &gt;= 6), IF($R407 &lt;&gt; "", $H407/$R407, ""), ""), "")</f>
        <v/>
      </c>
      <c r="AL407" s="10" t="str">
        <f ca="1">IFERROR(IF(AND(NOW()&lt;= EOMONTH(DATE(YEAR($O407),7, 1), 0), Overall!$A409&lt;&gt;"", MONTH($N407) &lt;= 7, MONTH($O407) &gt;= 7), IF($R407 &lt;&gt; "", $H407/$R407, ""), ""), "")</f>
        <v/>
      </c>
      <c r="AM407" s="10" t="str">
        <f ca="1">IFERROR(IF(AND(NOW()&lt;= EOMONTH(DATE(YEAR($O407),8, 1), 0), Overall!$A409&lt;&gt;"", MONTH($N407) &lt;= 8, MONTH($O407) &gt;= 8), IF($R407 &lt;&gt; "", $H407/$R407, ""), ""), "")</f>
        <v/>
      </c>
      <c r="AN407" s="10" t="str">
        <f ca="1">IFERROR(IF(AND(NOW()&lt;= EOMONTH(DATE(YEAR($O407),9, 1), 0), Overall!$A409&lt;&gt;"", MONTH($N407) &lt;= 9, MONTH($O407) &gt;= 9), IF($R407 &lt;&gt; "", $H407/$R407, ""), ""), "")</f>
        <v/>
      </c>
      <c r="AO407" s="10" t="str">
        <f ca="1">IFERROR(IF(AND(NOW()&lt;= EOMONTH(DATE(YEAR($O407),10, 1), 0), Overall!$A409&lt;&gt;"", MONTH($N407) &lt;= 10, MONTH($O407) &gt;= 10), IF($R407 &lt;&gt; "", $H407/$R407, ""), ""), "")</f>
        <v/>
      </c>
      <c r="AP407" s="10" t="str">
        <f ca="1">IFERROR(IF(AND(NOW()&lt;= EOMONTH(DATE(YEAR($O407),11, 1), 0), Overall!$A409&lt;&gt;"", MONTH($N407) &lt;=11, MONTH($O407) &gt;= 11), IF($R407 &lt;&gt; "", $H407/$R407, ""), ""), "")</f>
        <v/>
      </c>
      <c r="AQ407" s="10" t="str">
        <f ca="1">IFERROR(IF(AND(NOW()&lt;= EOMONTH(DATE(YEAR($O407),12, 1), 0), Overall!$A409&lt;&gt;"", MONTH($N407) &lt;= 12, MONTH($O407) &gt;= 12), IF($R407 &lt;&gt; "", $H407/$R407, ""), ""), "")</f>
        <v/>
      </c>
      <c r="AR407" s="16">
        <f t="shared" ca="1" si="13"/>
        <v>0</v>
      </c>
    </row>
    <row r="408" spans="1:44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6">
        <f>IF(Overall!F410&lt;&gt;"",VALUE(Overall!F410),"")</f>
        <v>1000000</v>
      </c>
      <c r="I408" s="6">
        <f>IF(Overall!G410&lt;&gt;"",VALUE(Overall!G410),"")</f>
        <v>77</v>
      </c>
      <c r="J408" s="6">
        <f>IF(Overall!H410&lt;&gt;"",VALUE(Overall!H410),"")</f>
        <v>64</v>
      </c>
      <c r="K408" s="6">
        <f>IF(Overall!I410&lt;&gt;"",VALUE(Overall!I410),"")</f>
        <v>4.3499999999999996</v>
      </c>
      <c r="L408" s="6">
        <f>IF(Overall!J410&lt;&gt;"",VALUE(Overall!J410),"")</f>
        <v>1.23</v>
      </c>
      <c r="M408" s="6">
        <f>IF(Overall!K410&lt;&gt;"",VALUE(Overall!K410),"")</f>
        <v>3.12</v>
      </c>
      <c r="N408" s="7">
        <f>IF(Overall!L410&lt;&gt;"",DATEVALUE(MID(Overall!L410, FIND(",", Overall!L410) + 2, FIND(" ", Overall!L410) - FIND(",", Overall!L410) - 1) &amp; " " &amp; MID(Overall!L410, FIND(" ", Overall!L410) + 1, FIND(",", Overall!L410, FIND(" ", Overall!L410)) - FIND(" ", Overall!L410) - 1) &amp; ", " &amp; MID(Overall!L410, FIND(",", Overall!L410, FIND(",",Overall!L410) + 1) + 2, LEN(Overall!L410))),"")</f>
        <v>44927</v>
      </c>
      <c r="O408" s="7">
        <f>IF(Overall!M410&lt;&gt;"",DATEVALUE(MID(Overall!M410, FIND(",", Overall!M410) + 2, FIND(" ", Overall!M410) - FIND(",", Overall!M410) - 1) &amp; " " &amp; MID(Overall!M410, FIND(" ", Overall!M410) + 1, FIND(",", Overall!M410, FIND(" ", Overall!M410)) - FIND(" ", Overall!M410) - 1) &amp; ", " &amp; MID(Overall!M410, FIND(",", Overall!M410, FIND(",",Overall!M410) + 1) + 2, LEN(Overall!M410))),"")</f>
        <v>44957</v>
      </c>
      <c r="P408" s="7">
        <f>IF(Overall!N410&lt;&gt;"",DATEVALUE(MID(Overall!N410, FIND(",", Overall!N410) + 2, FIND(" ", Overall!N410) - FIND(",", Overall!N410) - 1) &amp; " " &amp; MID(Overall!N410, FIND(" ", Overall!N410) + 1, FIND(",", Overall!N410, FIND(" ", Overall!N410)) - FIND(" ", Overall!N410) - 1) &amp; ", " &amp; MID(Overall!N410, FIND(",", Overall!N410, FIND(",",Overall!N410) + 1) + 2, LEN(Overall!N410))),"")</f>
        <v>44873</v>
      </c>
      <c r="Q408" s="7">
        <f>IF(Overall!O410&lt;&gt;"",DATEVALUE(MID(Overall!O410, FIND(",", Overall!O410) + 2, FIND(" ", Overall!O410) - FIND(",", Overall!O410) - 1) &amp; " " &amp; MID(Overall!O410, FIND(" ", Overall!O410) + 1, FIND(",", Overall!O410, FIND(" ", Overall!O410)) - FIND(" ", Overall!O410) - 1) &amp; ", " &amp; MID(Overall!O410, FIND(",", Overall!O410, FIND(",",Overall!O410) + 1) + 2, LEN(Overall!O410))),"")</f>
        <v>44852</v>
      </c>
      <c r="R408" s="5">
        <f t="shared" si="12"/>
        <v>1</v>
      </c>
      <c r="S408" s="10">
        <f>IF(Overall!$A410&lt;&gt;"",IF(AND(MONTH($N408) &lt;= 1, MONTH($O408) &gt;= 1), IF($R408 &lt;&gt; "", $H408/$R408, ""), ""),"")</f>
        <v>1000000</v>
      </c>
      <c r="T408" s="10" t="str">
        <f>IF(Overall!$A410&lt;&gt;"",IF(AND(MONTH($N408) &lt;= 2, MONTH($O408) &gt;= 2), IF($R408 &lt;&gt; "", $H408/$R408, ""), ""),"")</f>
        <v/>
      </c>
      <c r="U408" s="10" t="str">
        <f>IF(Overall!$A410&lt;&gt;"",IF(AND(MONTH($N408) &lt;= 3, MONTH($O408) &gt;= 3), IF($R408 &lt;&gt; "", $H408/$R408, ""), ""),"")</f>
        <v/>
      </c>
      <c r="V408" s="10" t="str">
        <f>IF(Overall!$A410&lt;&gt;"",IF(AND(MONTH($N408) &lt;= 4, MONTH($O408) &gt;= 4), IF($R408 &lt;&gt; "", $H408/$R408, ""), ""),"")</f>
        <v/>
      </c>
      <c r="W408" s="10" t="str">
        <f>IF(Overall!$A410&lt;&gt;"",IF(AND(MONTH($N408) &lt;= 5, MONTH($O408) &gt;= 5), IF($R408 &lt;&gt; "", $H408/$R408, ""), ""),"")</f>
        <v/>
      </c>
      <c r="X408" s="10" t="str">
        <f>IF(Overall!$A410&lt;&gt;"",IF(AND(MONTH($N408) &lt;= 6, MONTH($O408) &gt;= 6), IF($R408 &lt;&gt; "", $H408/$R408, ""), ""),"")</f>
        <v/>
      </c>
      <c r="Y408" s="10" t="str">
        <f>IF(Overall!$A410&lt;&gt;"",IF(AND(MONTH($N408) &lt;= 7, MONTH($O408) &gt;= 7 ), IF($R408 &lt;&gt; "", $H408/$R408, ""), ""),"")</f>
        <v/>
      </c>
      <c r="Z408" s="10" t="str">
        <f>IF(Overall!$A410&lt;&gt;"",IF(AND(MONTH($N408) &lt;= 8, MONTH($O408) &gt;= 8), IF($R408 &lt;&gt; "", $H408/$R408, ""), ""),"")</f>
        <v/>
      </c>
      <c r="AA408" s="10" t="str">
        <f>IF(Overall!$A410&lt;&gt;"",IF(AND(MONTH($N408) &lt;= 9, MONTH($O408) &gt;= 9), IF($R408 &lt;&gt; "", $H408/$R408, ""), ""),"")</f>
        <v/>
      </c>
      <c r="AB408" s="10" t="str">
        <f>IF(Overall!$A410&lt;&gt;"",IF(AND(MONTH($N408) &lt;= 10, MONTH($O408) &gt;= 10), IF($R408 &lt;&gt; "", $H408/$R408, ""), ""),"")</f>
        <v/>
      </c>
      <c r="AC408" s="10" t="str">
        <f>IF(Overall!$A410&lt;&gt;"",IF(AND(MONTH($N408) &lt;= 11, MONTH($O408) &gt;= 11), IF($R408 &lt;&gt; "", $H408/$R408, ""), ""),"")</f>
        <v/>
      </c>
      <c r="AD408" s="10" t="str">
        <f>IF(Overall!$A410&lt;&gt;"",IF(AND(MONTH($N408) &lt;= 12, MONTH($O408) &gt;= 12), IF($R408 &lt;&gt; "", $H408/$R408, ""), ""),"")</f>
        <v/>
      </c>
      <c r="AF408" s="10" t="str">
        <f ca="1">IFERROR(IF(AND(NOW()&lt;= EOMONTH(DATE(YEAR($O408),1, 1), 0), Overall!$A410&lt;&gt;"", MONTH($N408) &lt;= 1, MONTH($O408) &gt;= 1), IF($R408 &lt;&gt; "", $H408/$R408, ""), ""), "")</f>
        <v/>
      </c>
      <c r="AG408" s="10" t="str">
        <f ca="1">IFERROR(IF(AND(NOW()&lt;= EOMONTH(DATE(YEAR($O408),2, 1), 0), Overall!$A410&lt;&gt;"", MONTH($N408) &lt;= 2, MONTH($O408) &gt;= 2), IF($R408 &lt;&gt; "", $H408/$R408, ""), ""), "")</f>
        <v/>
      </c>
      <c r="AH408" s="10" t="str">
        <f ca="1">IFERROR(IF(AND(NOW()&lt;= EOMONTH(DATE(YEAR($O408),3, 1), 0), Overall!$A410&lt;&gt;"", MONTH($N408) &lt;= 3, MONTH($O408) &gt;= 3), IF($R408 &lt;&gt; "", $H408/$R408, ""), ""), "")</f>
        <v/>
      </c>
      <c r="AI408" s="10" t="str">
        <f ca="1">IFERROR(IF(AND(NOW()&lt;= EOMONTH(DATE(YEAR($O408),4, 1), 0), Overall!$A410&lt;&gt;"", MONTH($N408) &lt;= 4, MONTH($O408) &gt;= 4), IF($R408 &lt;&gt; "", $H408/$R408, ""), ""), "")</f>
        <v/>
      </c>
      <c r="AJ408" s="10" t="str">
        <f ca="1">IFERROR(IF(AND(NOW()&lt;= EOMONTH(DATE(YEAR($O408),5, 1), 0), Overall!$A410&lt;&gt;"", MONTH($N408) &lt;= 5, MONTH($O408) &gt;= 5), IF($R408 &lt;&gt; "", $H408/$R408, ""), ""), "")</f>
        <v/>
      </c>
      <c r="AK408" s="10" t="str">
        <f ca="1">IFERROR(IF(AND(NOW()&lt;= EOMONTH(DATE(YEAR($O408),6, 1), 0), Overall!$A410&lt;&gt;"", MONTH($N408) &lt;= 6, MONTH($O408) &gt;= 6), IF($R408 &lt;&gt; "", $H408/$R408, ""), ""), "")</f>
        <v/>
      </c>
      <c r="AL408" s="10" t="str">
        <f ca="1">IFERROR(IF(AND(NOW()&lt;= EOMONTH(DATE(YEAR($O408),7, 1), 0), Overall!$A410&lt;&gt;"", MONTH($N408) &lt;= 7, MONTH($O408) &gt;= 7), IF($R408 &lt;&gt; "", $H408/$R408, ""), ""), "")</f>
        <v/>
      </c>
      <c r="AM408" s="10" t="str">
        <f ca="1">IFERROR(IF(AND(NOW()&lt;= EOMONTH(DATE(YEAR($O408),8, 1), 0), Overall!$A410&lt;&gt;"", MONTH($N408) &lt;= 8, MONTH($O408) &gt;= 8), IF($R408 &lt;&gt; "", $H408/$R408, ""), ""), "")</f>
        <v/>
      </c>
      <c r="AN408" s="10" t="str">
        <f ca="1">IFERROR(IF(AND(NOW()&lt;= EOMONTH(DATE(YEAR($O408),9, 1), 0), Overall!$A410&lt;&gt;"", MONTH($N408) &lt;= 9, MONTH($O408) &gt;= 9), IF($R408 &lt;&gt; "", $H408/$R408, ""), ""), "")</f>
        <v/>
      </c>
      <c r="AO408" s="10" t="str">
        <f ca="1">IFERROR(IF(AND(NOW()&lt;= EOMONTH(DATE(YEAR($O408),10, 1), 0), Overall!$A410&lt;&gt;"", MONTH($N408) &lt;= 10, MONTH($O408) &gt;= 10), IF($R408 &lt;&gt; "", $H408/$R408, ""), ""), "")</f>
        <v/>
      </c>
      <c r="AP408" s="10" t="str">
        <f ca="1">IFERROR(IF(AND(NOW()&lt;= EOMONTH(DATE(YEAR($O408),11, 1), 0), Overall!$A410&lt;&gt;"", MONTH($N408) &lt;=11, MONTH($O408) &gt;= 11), IF($R408 &lt;&gt; "", $H408/$R408, ""), ""), "")</f>
        <v/>
      </c>
      <c r="AQ408" s="10" t="str">
        <f ca="1">IFERROR(IF(AND(NOW()&lt;= EOMONTH(DATE(YEAR($O408),12, 1), 0), Overall!$A410&lt;&gt;"", MONTH($N408) &lt;= 12, MONTH($O408) &gt;= 12), IF($R408 &lt;&gt; "", $H408/$R408, ""), ""), "")</f>
        <v/>
      </c>
      <c r="AR408" s="16">
        <f t="shared" ca="1" si="13"/>
        <v>0</v>
      </c>
    </row>
    <row r="409" spans="1:44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6">
        <f>IF(Overall!F411&lt;&gt;"",VALUE(Overall!F411),"")</f>
        <v>1500000</v>
      </c>
      <c r="I409" s="6">
        <f>IF(Overall!G411&lt;&gt;"",VALUE(Overall!G411),"")</f>
        <v>77</v>
      </c>
      <c r="J409" s="6">
        <f>IF(Overall!H411&lt;&gt;"",VALUE(Overall!H411),"")</f>
        <v>64</v>
      </c>
      <c r="K409" s="6">
        <f>IF(Overall!I411&lt;&gt;"",VALUE(Overall!I411),"")</f>
        <v>5.72</v>
      </c>
      <c r="L409" s="6">
        <f>IF(Overall!J411&lt;&gt;"",VALUE(Overall!J411),"")</f>
        <v>2</v>
      </c>
      <c r="M409" s="6">
        <f>IF(Overall!K411&lt;&gt;"",VALUE(Overall!K411),"")</f>
        <v>3.72</v>
      </c>
      <c r="N409" s="7">
        <f>IF(Overall!L411&lt;&gt;"",DATEVALUE(MID(Overall!L411, FIND(",", Overall!L411) + 2, FIND(" ", Overall!L411) - FIND(",", Overall!L411) - 1) &amp; " " &amp; MID(Overall!L411, FIND(" ", Overall!L411) + 1, FIND(",", Overall!L411, FIND(" ", Overall!L411)) - FIND(" ", Overall!L411) - 1) &amp; ", " &amp; MID(Overall!L411, FIND(",", Overall!L411, FIND(",",Overall!L411) + 1) + 2, LEN(Overall!L411))),"")</f>
        <v>44927</v>
      </c>
      <c r="O409" s="7">
        <f>IF(Overall!M411&lt;&gt;"",DATEVALUE(MID(Overall!M411, FIND(",", Overall!M411) + 2, FIND(" ", Overall!M411) - FIND(",", Overall!M411) - 1) &amp; " " &amp; MID(Overall!M411, FIND(" ", Overall!M411) + 1, FIND(",", Overall!M411, FIND(" ", Overall!M411)) - FIND(" ", Overall!M411) - 1) &amp; ", " &amp; MID(Overall!M411, FIND(",", Overall!M411, FIND(",",Overall!M411) + 1) + 2, LEN(Overall!M411))),"")</f>
        <v>45016</v>
      </c>
      <c r="P409" s="7">
        <f>IF(Overall!N411&lt;&gt;"",DATEVALUE(MID(Overall!N411, FIND(",", Overall!N411) + 2, FIND(" ", Overall!N411) - FIND(",", Overall!N411) - 1) &amp; " " &amp; MID(Overall!N411, FIND(" ", Overall!N411) + 1, FIND(",", Overall!N411, FIND(" ", Overall!N411)) - FIND(" ", Overall!N411) - 1) &amp; ", " &amp; MID(Overall!N411, FIND(",", Overall!N411, FIND(",",Overall!N411) + 1) + 2, LEN(Overall!N411))),"")</f>
        <v>44873</v>
      </c>
      <c r="Q409" s="7">
        <f>IF(Overall!O411&lt;&gt;"",DATEVALUE(MID(Overall!O411, FIND(",", Overall!O411) + 2, FIND(" ", Overall!O411) - FIND(",", Overall!O411) - 1) &amp; " " &amp; MID(Overall!O411, FIND(" ", Overall!O411) + 1, FIND(",", Overall!O411, FIND(" ", Overall!O411)) - FIND(" ", Overall!O411) - 1) &amp; ", " &amp; MID(Overall!O411, FIND(",", Overall!O411, FIND(",",Overall!O411) + 1) + 2, LEN(Overall!O411))),"")</f>
        <v>44852</v>
      </c>
      <c r="R409" s="5">
        <f t="shared" si="12"/>
        <v>3</v>
      </c>
      <c r="S409" s="10">
        <f>IF(Overall!$A411&lt;&gt;"",IF(AND(MONTH($N409) &lt;= 1, MONTH($O409) &gt;= 1), IF($R409 &lt;&gt; "", $H409/$R409, ""), ""),"")</f>
        <v>500000</v>
      </c>
      <c r="T409" s="10">
        <f>IF(Overall!$A411&lt;&gt;"",IF(AND(MONTH($N409) &lt;= 2, MONTH($O409) &gt;= 2), IF($R409 &lt;&gt; "", $H409/$R409, ""), ""),"")</f>
        <v>500000</v>
      </c>
      <c r="U409" s="10">
        <f>IF(Overall!$A411&lt;&gt;"",IF(AND(MONTH($N409) &lt;= 3, MONTH($O409) &gt;= 3), IF($R409 &lt;&gt; "", $H409/$R409, ""), ""),"")</f>
        <v>500000</v>
      </c>
      <c r="V409" s="10" t="str">
        <f>IF(Overall!$A411&lt;&gt;"",IF(AND(MONTH($N409) &lt;= 4, MONTH($O409) &gt;= 4), IF($R409 &lt;&gt; "", $H409/$R409, ""), ""),"")</f>
        <v/>
      </c>
      <c r="W409" s="10" t="str">
        <f>IF(Overall!$A411&lt;&gt;"",IF(AND(MONTH($N409) &lt;= 5, MONTH($O409) &gt;= 5), IF($R409 &lt;&gt; "", $H409/$R409, ""), ""),"")</f>
        <v/>
      </c>
      <c r="X409" s="10" t="str">
        <f>IF(Overall!$A411&lt;&gt;"",IF(AND(MONTH($N409) &lt;= 6, MONTH($O409) &gt;= 6), IF($R409 &lt;&gt; "", $H409/$R409, ""), ""),"")</f>
        <v/>
      </c>
      <c r="Y409" s="10" t="str">
        <f>IF(Overall!$A411&lt;&gt;"",IF(AND(MONTH($N409) &lt;= 7, MONTH($O409) &gt;= 7 ), IF($R409 &lt;&gt; "", $H409/$R409, ""), ""),"")</f>
        <v/>
      </c>
      <c r="Z409" s="10" t="str">
        <f>IF(Overall!$A411&lt;&gt;"",IF(AND(MONTH($N409) &lt;= 8, MONTH($O409) &gt;= 8), IF($R409 &lt;&gt; "", $H409/$R409, ""), ""),"")</f>
        <v/>
      </c>
      <c r="AA409" s="10" t="str">
        <f>IF(Overall!$A411&lt;&gt;"",IF(AND(MONTH($N409) &lt;= 9, MONTH($O409) &gt;= 9), IF($R409 &lt;&gt; "", $H409/$R409, ""), ""),"")</f>
        <v/>
      </c>
      <c r="AB409" s="10" t="str">
        <f>IF(Overall!$A411&lt;&gt;"",IF(AND(MONTH($N409) &lt;= 10, MONTH($O409) &gt;= 10), IF($R409 &lt;&gt; "", $H409/$R409, ""), ""),"")</f>
        <v/>
      </c>
      <c r="AC409" s="10" t="str">
        <f>IF(Overall!$A411&lt;&gt;"",IF(AND(MONTH($N409) &lt;= 11, MONTH($O409) &gt;= 11), IF($R409 &lt;&gt; "", $H409/$R409, ""), ""),"")</f>
        <v/>
      </c>
      <c r="AD409" s="10" t="str">
        <f>IF(Overall!$A411&lt;&gt;"",IF(AND(MONTH($N409) &lt;= 12, MONTH($O409) &gt;= 12), IF($R409 &lt;&gt; "", $H409/$R409, ""), ""),"")</f>
        <v/>
      </c>
      <c r="AF409" s="10" t="str">
        <f ca="1">IFERROR(IF(AND(NOW()&lt;= EOMONTH(DATE(YEAR($O409),1, 1), 0), Overall!$A411&lt;&gt;"", MONTH($N409) &lt;= 1, MONTH($O409) &gt;= 1), IF($R409 &lt;&gt; "", $H409/$R409, ""), ""), "")</f>
        <v/>
      </c>
      <c r="AG409" s="10" t="str">
        <f ca="1">IFERROR(IF(AND(NOW()&lt;= EOMONTH(DATE(YEAR($O409),2, 1), 0), Overall!$A411&lt;&gt;"", MONTH($N409) &lt;= 2, MONTH($O409) &gt;= 2), IF($R409 &lt;&gt; "", $H409/$R409, ""), ""), "")</f>
        <v/>
      </c>
      <c r="AH409" s="10" t="str">
        <f ca="1">IFERROR(IF(AND(NOW()&lt;= EOMONTH(DATE(YEAR($O409),3, 1), 0), Overall!$A411&lt;&gt;"", MONTH($N409) &lt;= 3, MONTH($O409) &gt;= 3), IF($R409 &lt;&gt; "", $H409/$R409, ""), ""), "")</f>
        <v/>
      </c>
      <c r="AI409" s="10" t="str">
        <f ca="1">IFERROR(IF(AND(NOW()&lt;= EOMONTH(DATE(YEAR($O409),4, 1), 0), Overall!$A411&lt;&gt;"", MONTH($N409) &lt;= 4, MONTH($O409) &gt;= 4), IF($R409 &lt;&gt; "", $H409/$R409, ""), ""), "")</f>
        <v/>
      </c>
      <c r="AJ409" s="10" t="str">
        <f ca="1">IFERROR(IF(AND(NOW()&lt;= EOMONTH(DATE(YEAR($O409),5, 1), 0), Overall!$A411&lt;&gt;"", MONTH($N409) &lt;= 5, MONTH($O409) &gt;= 5), IF($R409 &lt;&gt; "", $H409/$R409, ""), ""), "")</f>
        <v/>
      </c>
      <c r="AK409" s="10" t="str">
        <f ca="1">IFERROR(IF(AND(NOW()&lt;= EOMONTH(DATE(YEAR($O409),6, 1), 0), Overall!$A411&lt;&gt;"", MONTH($N409) &lt;= 6, MONTH($O409) &gt;= 6), IF($R409 &lt;&gt; "", $H409/$R409, ""), ""), "")</f>
        <v/>
      </c>
      <c r="AL409" s="10" t="str">
        <f ca="1">IFERROR(IF(AND(NOW()&lt;= EOMONTH(DATE(YEAR($O409),7, 1), 0), Overall!$A411&lt;&gt;"", MONTH($N409) &lt;= 7, MONTH($O409) &gt;= 7), IF($R409 &lt;&gt; "", $H409/$R409, ""), ""), "")</f>
        <v/>
      </c>
      <c r="AM409" s="10" t="str">
        <f ca="1">IFERROR(IF(AND(NOW()&lt;= EOMONTH(DATE(YEAR($O409),8, 1), 0), Overall!$A411&lt;&gt;"", MONTH($N409) &lt;= 8, MONTH($O409) &gt;= 8), IF($R409 &lt;&gt; "", $H409/$R409, ""), ""), "")</f>
        <v/>
      </c>
      <c r="AN409" s="10" t="str">
        <f ca="1">IFERROR(IF(AND(NOW()&lt;= EOMONTH(DATE(YEAR($O409),9, 1), 0), Overall!$A411&lt;&gt;"", MONTH($N409) &lt;= 9, MONTH($O409) &gt;= 9), IF($R409 &lt;&gt; "", $H409/$R409, ""), ""), "")</f>
        <v/>
      </c>
      <c r="AO409" s="10" t="str">
        <f ca="1">IFERROR(IF(AND(NOW()&lt;= EOMONTH(DATE(YEAR($O409),10, 1), 0), Overall!$A411&lt;&gt;"", MONTH($N409) &lt;= 10, MONTH($O409) &gt;= 10), IF($R409 &lt;&gt; "", $H409/$R409, ""), ""), "")</f>
        <v/>
      </c>
      <c r="AP409" s="10" t="str">
        <f ca="1">IFERROR(IF(AND(NOW()&lt;= EOMONTH(DATE(YEAR($O409),11, 1), 0), Overall!$A411&lt;&gt;"", MONTH($N409) &lt;=11, MONTH($O409) &gt;= 11), IF($R409 &lt;&gt; "", $H409/$R409, ""), ""), "")</f>
        <v/>
      </c>
      <c r="AQ409" s="10" t="str">
        <f ca="1">IFERROR(IF(AND(NOW()&lt;= EOMONTH(DATE(YEAR($O409),12, 1), 0), Overall!$A411&lt;&gt;"", MONTH($N409) &lt;= 12, MONTH($O409) &gt;= 12), IF($R409 &lt;&gt; "", $H409/$R409, ""), ""), "")</f>
        <v/>
      </c>
      <c r="AR409" s="16">
        <f t="shared" ca="1" si="13"/>
        <v>0</v>
      </c>
    </row>
    <row r="410" spans="1:44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6">
        <f>IF(Overall!F412&lt;&gt;"",VALUE(Overall!F412),"")</f>
        <v>500000</v>
      </c>
      <c r="I410" s="6">
        <f>IF(Overall!G412&lt;&gt;"",VALUE(Overall!G412),"")</f>
        <v>78</v>
      </c>
      <c r="J410" s="6">
        <f>IF(Overall!H412&lt;&gt;"",VALUE(Overall!H412),"")</f>
        <v>64</v>
      </c>
      <c r="K410" s="6">
        <f>IF(Overall!I412&lt;&gt;"",VALUE(Overall!I412),"")</f>
        <v>4.62</v>
      </c>
      <c r="L410" s="6">
        <f>IF(Overall!J412&lt;&gt;"",VALUE(Overall!J412),"")</f>
        <v>1.1499999999999999</v>
      </c>
      <c r="M410" s="6">
        <f>IF(Overall!K412&lt;&gt;"",VALUE(Overall!K412),"")</f>
        <v>3.47</v>
      </c>
      <c r="N410" s="7">
        <f>IF(Overall!L412&lt;&gt;"",DATEVALUE(MID(Overall!L412, FIND(",", Overall!L412) + 2, FIND(" ", Overall!L412) - FIND(",", Overall!L412) - 1) &amp; " " &amp; MID(Overall!L412, FIND(" ", Overall!L412) + 1, FIND(",", Overall!L412, FIND(" ", Overall!L412)) - FIND(" ", Overall!L412) - 1) &amp; ", " &amp; MID(Overall!L412, FIND(",", Overall!L412, FIND(",",Overall!L412) + 1) + 2, LEN(Overall!L412))),"")</f>
        <v>44927</v>
      </c>
      <c r="O410" s="7">
        <f>IF(Overall!M412&lt;&gt;"",DATEVALUE(MID(Overall!M412, FIND(",", Overall!M412) + 2, FIND(" ", Overall!M412) - FIND(",", Overall!M412) - 1) &amp; " " &amp; MID(Overall!M412, FIND(" ", Overall!M412) + 1, FIND(",", Overall!M412, FIND(" ", Overall!M412)) - FIND(" ", Overall!M412) - 1) &amp; ", " &amp; MID(Overall!M412, FIND(",", Overall!M412, FIND(",",Overall!M412) + 1) + 2, LEN(Overall!M412))),"")</f>
        <v>44957</v>
      </c>
      <c r="P410" s="7">
        <f>IF(Overall!N412&lt;&gt;"",DATEVALUE(MID(Overall!N412, FIND(",", Overall!N412) + 2, FIND(" ", Overall!N412) - FIND(",", Overall!N412) - 1) &amp; " " &amp; MID(Overall!N412, FIND(" ", Overall!N412) + 1, FIND(",", Overall!N412, FIND(" ", Overall!N412)) - FIND(" ", Overall!N412) - 1) &amp; ", " &amp; MID(Overall!N412, FIND(",", Overall!N412, FIND(",",Overall!N412) + 1) + 2, LEN(Overall!N412))),"")</f>
        <v>44874</v>
      </c>
      <c r="Q410" s="7">
        <f>IF(Overall!O412&lt;&gt;"",DATEVALUE(MID(Overall!O412, FIND(",", Overall!O412) + 2, FIND(" ", Overall!O412) - FIND(",", Overall!O412) - 1) &amp; " " &amp; MID(Overall!O412, FIND(" ", Overall!O412) + 1, FIND(",", Overall!O412, FIND(" ", Overall!O412)) - FIND(" ", Overall!O412) - 1) &amp; ", " &amp; MID(Overall!O412, FIND(",", Overall!O412, FIND(",",Overall!O412) + 1) + 2, LEN(Overall!O412))),"")</f>
        <v>44853</v>
      </c>
      <c r="R410" s="5">
        <f t="shared" si="12"/>
        <v>1</v>
      </c>
      <c r="S410" s="10">
        <f>IF(Overall!$A412&lt;&gt;"",IF(AND(MONTH($N410) &lt;= 1, MONTH($O410) &gt;= 1), IF($R410 &lt;&gt; "", $H410/$R410, ""), ""),"")</f>
        <v>500000</v>
      </c>
      <c r="T410" s="10" t="str">
        <f>IF(Overall!$A412&lt;&gt;"",IF(AND(MONTH($N410) &lt;= 2, MONTH($O410) &gt;= 2), IF($R410 &lt;&gt; "", $H410/$R410, ""), ""),"")</f>
        <v/>
      </c>
      <c r="U410" s="10" t="str">
        <f>IF(Overall!$A412&lt;&gt;"",IF(AND(MONTH($N410) &lt;= 3, MONTH($O410) &gt;= 3), IF($R410 &lt;&gt; "", $H410/$R410, ""), ""),"")</f>
        <v/>
      </c>
      <c r="V410" s="10" t="str">
        <f>IF(Overall!$A412&lt;&gt;"",IF(AND(MONTH($N410) &lt;= 4, MONTH($O410) &gt;= 4), IF($R410 &lt;&gt; "", $H410/$R410, ""), ""),"")</f>
        <v/>
      </c>
      <c r="W410" s="10" t="str">
        <f>IF(Overall!$A412&lt;&gt;"",IF(AND(MONTH($N410) &lt;= 5, MONTH($O410) &gt;= 5), IF($R410 &lt;&gt; "", $H410/$R410, ""), ""),"")</f>
        <v/>
      </c>
      <c r="X410" s="10" t="str">
        <f>IF(Overall!$A412&lt;&gt;"",IF(AND(MONTH($N410) &lt;= 6, MONTH($O410) &gt;= 6), IF($R410 &lt;&gt; "", $H410/$R410, ""), ""),"")</f>
        <v/>
      </c>
      <c r="Y410" s="10" t="str">
        <f>IF(Overall!$A412&lt;&gt;"",IF(AND(MONTH($N410) &lt;= 7, MONTH($O410) &gt;= 7 ), IF($R410 &lt;&gt; "", $H410/$R410, ""), ""),"")</f>
        <v/>
      </c>
      <c r="Z410" s="10" t="str">
        <f>IF(Overall!$A412&lt;&gt;"",IF(AND(MONTH($N410) &lt;= 8, MONTH($O410) &gt;= 8), IF($R410 &lt;&gt; "", $H410/$R410, ""), ""),"")</f>
        <v/>
      </c>
      <c r="AA410" s="10" t="str">
        <f>IF(Overall!$A412&lt;&gt;"",IF(AND(MONTH($N410) &lt;= 9, MONTH($O410) &gt;= 9), IF($R410 &lt;&gt; "", $H410/$R410, ""), ""),"")</f>
        <v/>
      </c>
      <c r="AB410" s="10" t="str">
        <f>IF(Overall!$A412&lt;&gt;"",IF(AND(MONTH($N410) &lt;= 10, MONTH($O410) &gt;= 10), IF($R410 &lt;&gt; "", $H410/$R410, ""), ""),"")</f>
        <v/>
      </c>
      <c r="AC410" s="10" t="str">
        <f>IF(Overall!$A412&lt;&gt;"",IF(AND(MONTH($N410) &lt;= 11, MONTH($O410) &gt;= 11), IF($R410 &lt;&gt; "", $H410/$R410, ""), ""),"")</f>
        <v/>
      </c>
      <c r="AD410" s="10" t="str">
        <f>IF(Overall!$A412&lt;&gt;"",IF(AND(MONTH($N410) &lt;= 12, MONTH($O410) &gt;= 12), IF($R410 &lt;&gt; "", $H410/$R410, ""), ""),"")</f>
        <v/>
      </c>
      <c r="AF410" s="10" t="str">
        <f ca="1">IFERROR(IF(AND(NOW()&lt;= EOMONTH(DATE(YEAR($O410),1, 1), 0), Overall!$A412&lt;&gt;"", MONTH($N410) &lt;= 1, MONTH($O410) &gt;= 1), IF($R410 &lt;&gt; "", $H410/$R410, ""), ""), "")</f>
        <v/>
      </c>
      <c r="AG410" s="10" t="str">
        <f ca="1">IFERROR(IF(AND(NOW()&lt;= EOMONTH(DATE(YEAR($O410),2, 1), 0), Overall!$A412&lt;&gt;"", MONTH($N410) &lt;= 2, MONTH($O410) &gt;= 2), IF($R410 &lt;&gt; "", $H410/$R410, ""), ""), "")</f>
        <v/>
      </c>
      <c r="AH410" s="10" t="str">
        <f ca="1">IFERROR(IF(AND(NOW()&lt;= EOMONTH(DATE(YEAR($O410),3, 1), 0), Overall!$A412&lt;&gt;"", MONTH($N410) &lt;= 3, MONTH($O410) &gt;= 3), IF($R410 &lt;&gt; "", $H410/$R410, ""), ""), "")</f>
        <v/>
      </c>
      <c r="AI410" s="10" t="str">
        <f ca="1">IFERROR(IF(AND(NOW()&lt;= EOMONTH(DATE(YEAR($O410),4, 1), 0), Overall!$A412&lt;&gt;"", MONTH($N410) &lt;= 4, MONTH($O410) &gt;= 4), IF($R410 &lt;&gt; "", $H410/$R410, ""), ""), "")</f>
        <v/>
      </c>
      <c r="AJ410" s="10" t="str">
        <f ca="1">IFERROR(IF(AND(NOW()&lt;= EOMONTH(DATE(YEAR($O410),5, 1), 0), Overall!$A412&lt;&gt;"", MONTH($N410) &lt;= 5, MONTH($O410) &gt;= 5), IF($R410 &lt;&gt; "", $H410/$R410, ""), ""), "")</f>
        <v/>
      </c>
      <c r="AK410" s="10" t="str">
        <f ca="1">IFERROR(IF(AND(NOW()&lt;= EOMONTH(DATE(YEAR($O410),6, 1), 0), Overall!$A412&lt;&gt;"", MONTH($N410) &lt;= 6, MONTH($O410) &gt;= 6), IF($R410 &lt;&gt; "", $H410/$R410, ""), ""), "")</f>
        <v/>
      </c>
      <c r="AL410" s="10" t="str">
        <f ca="1">IFERROR(IF(AND(NOW()&lt;= EOMONTH(DATE(YEAR($O410),7, 1), 0), Overall!$A412&lt;&gt;"", MONTH($N410) &lt;= 7, MONTH($O410) &gt;= 7), IF($R410 &lt;&gt; "", $H410/$R410, ""), ""), "")</f>
        <v/>
      </c>
      <c r="AM410" s="10" t="str">
        <f ca="1">IFERROR(IF(AND(NOW()&lt;= EOMONTH(DATE(YEAR($O410),8, 1), 0), Overall!$A412&lt;&gt;"", MONTH($N410) &lt;= 8, MONTH($O410) &gt;= 8), IF($R410 &lt;&gt; "", $H410/$R410, ""), ""), "")</f>
        <v/>
      </c>
      <c r="AN410" s="10" t="str">
        <f ca="1">IFERROR(IF(AND(NOW()&lt;= EOMONTH(DATE(YEAR($O410),9, 1), 0), Overall!$A412&lt;&gt;"", MONTH($N410) &lt;= 9, MONTH($O410) &gt;= 9), IF($R410 &lt;&gt; "", $H410/$R410, ""), ""), "")</f>
        <v/>
      </c>
      <c r="AO410" s="10" t="str">
        <f ca="1">IFERROR(IF(AND(NOW()&lt;= EOMONTH(DATE(YEAR($O410),10, 1), 0), Overall!$A412&lt;&gt;"", MONTH($N410) &lt;= 10, MONTH($O410) &gt;= 10), IF($R410 &lt;&gt; "", $H410/$R410, ""), ""), "")</f>
        <v/>
      </c>
      <c r="AP410" s="10" t="str">
        <f ca="1">IFERROR(IF(AND(NOW()&lt;= EOMONTH(DATE(YEAR($O410),11, 1), 0), Overall!$A412&lt;&gt;"", MONTH($N410) &lt;=11, MONTH($O410) &gt;= 11), IF($R410 &lt;&gt; "", $H410/$R410, ""), ""), "")</f>
        <v/>
      </c>
      <c r="AQ410" s="10" t="str">
        <f ca="1">IFERROR(IF(AND(NOW()&lt;= EOMONTH(DATE(YEAR($O410),12, 1), 0), Overall!$A412&lt;&gt;"", MONTH($N410) &lt;= 12, MONTH($O410) &gt;= 12), IF($R410 &lt;&gt; "", $H410/$R410, ""), ""), "")</f>
        <v/>
      </c>
      <c r="AR410" s="16">
        <f t="shared" ca="1" si="13"/>
        <v>0</v>
      </c>
    </row>
    <row r="411" spans="1:44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6">
        <f>IF(Overall!F413&lt;&gt;"",VALUE(Overall!F413),"")</f>
        <v>500000</v>
      </c>
      <c r="I411" s="6">
        <f>IF(Overall!G413&lt;&gt;"",VALUE(Overall!G413),"")</f>
        <v>77</v>
      </c>
      <c r="J411" s="6">
        <f>IF(Overall!H413&lt;&gt;"",VALUE(Overall!H413),"")</f>
        <v>64</v>
      </c>
      <c r="K411" s="6">
        <f>IF(Overall!I413&lt;&gt;"",VALUE(Overall!I413),"")</f>
        <v>5.85</v>
      </c>
      <c r="L411" s="6">
        <f>IF(Overall!J413&lt;&gt;"",VALUE(Overall!J413),"")</f>
        <v>2</v>
      </c>
      <c r="M411" s="6">
        <f>IF(Overall!K413&lt;&gt;"",VALUE(Overall!K413),"")</f>
        <v>3.85</v>
      </c>
      <c r="N411" s="7">
        <f>IF(Overall!L413&lt;&gt;"",DATEVALUE(MID(Overall!L413, FIND(",", Overall!L413) + 2, FIND(" ", Overall!L413) - FIND(",", Overall!L413) - 1) &amp; " " &amp; MID(Overall!L413, FIND(" ", Overall!L413) + 1, FIND(",", Overall!L413, FIND(" ", Overall!L413)) - FIND(" ", Overall!L413) - 1) &amp; ", " &amp; MID(Overall!L413, FIND(",", Overall!L413, FIND(",",Overall!L413) + 1) + 2, LEN(Overall!L413))),"")</f>
        <v>44958</v>
      </c>
      <c r="O411" s="7">
        <f>IF(Overall!M413&lt;&gt;"",DATEVALUE(MID(Overall!M413, FIND(",", Overall!M413) + 2, FIND(" ", Overall!M413) - FIND(",", Overall!M413) - 1) &amp; " " &amp; MID(Overall!M413, FIND(" ", Overall!M413) + 1, FIND(",", Overall!M413, FIND(" ", Overall!M413)) - FIND(" ", Overall!M413) - 1) &amp; ", " &amp; MID(Overall!M413, FIND(",", Overall!M413, FIND(",",Overall!M413) + 1) + 2, LEN(Overall!M413))),"")</f>
        <v>44985</v>
      </c>
      <c r="P411" s="7">
        <f>IF(Overall!N413&lt;&gt;"",DATEVALUE(MID(Overall!N413, FIND(",", Overall!N413) + 2, FIND(" ", Overall!N413) - FIND(",", Overall!N413) - 1) &amp; " " &amp; MID(Overall!N413, FIND(" ", Overall!N413) + 1, FIND(",", Overall!N413, FIND(" ", Overall!N413)) - FIND(" ", Overall!N413) - 1) &amp; ", " &amp; MID(Overall!N413, FIND(",", Overall!N413, FIND(",",Overall!N413) + 1) + 2, LEN(Overall!N413))),"")</f>
        <v>44874</v>
      </c>
      <c r="Q411" s="7">
        <f>IF(Overall!O413&lt;&gt;"",DATEVALUE(MID(Overall!O413, FIND(",", Overall!O413) + 2, FIND(" ", Overall!O413) - FIND(",", Overall!O413) - 1) &amp; " " &amp; MID(Overall!O413, FIND(" ", Overall!O413) + 1, FIND(",", Overall!O413, FIND(" ", Overall!O413)) - FIND(" ", Overall!O413) - 1) &amp; ", " &amp; MID(Overall!O413, FIND(",", Overall!O413, FIND(",",Overall!O413) + 1) + 2, LEN(Overall!O413))),"")</f>
        <v>44853</v>
      </c>
      <c r="R411" s="5">
        <f t="shared" si="12"/>
        <v>1</v>
      </c>
      <c r="S411" s="10" t="str">
        <f>IF(Overall!$A413&lt;&gt;"",IF(AND(MONTH($N411) &lt;= 1, MONTH($O411) &gt;= 1), IF($R411 &lt;&gt; "", $H411/$R411, ""), ""),"")</f>
        <v/>
      </c>
      <c r="T411" s="10">
        <f>IF(Overall!$A413&lt;&gt;"",IF(AND(MONTH($N411) &lt;= 2, MONTH($O411) &gt;= 2), IF($R411 &lt;&gt; "", $H411/$R411, ""), ""),"")</f>
        <v>500000</v>
      </c>
      <c r="U411" s="10" t="str">
        <f>IF(Overall!$A413&lt;&gt;"",IF(AND(MONTH($N411) &lt;= 3, MONTH($O411) &gt;= 3), IF($R411 &lt;&gt; "", $H411/$R411, ""), ""),"")</f>
        <v/>
      </c>
      <c r="V411" s="10" t="str">
        <f>IF(Overall!$A413&lt;&gt;"",IF(AND(MONTH($N411) &lt;= 4, MONTH($O411) &gt;= 4), IF($R411 &lt;&gt; "", $H411/$R411, ""), ""),"")</f>
        <v/>
      </c>
      <c r="W411" s="10" t="str">
        <f>IF(Overall!$A413&lt;&gt;"",IF(AND(MONTH($N411) &lt;= 5, MONTH($O411) &gt;= 5), IF($R411 &lt;&gt; "", $H411/$R411, ""), ""),"")</f>
        <v/>
      </c>
      <c r="X411" s="10" t="str">
        <f>IF(Overall!$A413&lt;&gt;"",IF(AND(MONTH($N411) &lt;= 6, MONTH($O411) &gt;= 6), IF($R411 &lt;&gt; "", $H411/$R411, ""), ""),"")</f>
        <v/>
      </c>
      <c r="Y411" s="10" t="str">
        <f>IF(Overall!$A413&lt;&gt;"",IF(AND(MONTH($N411) &lt;= 7, MONTH($O411) &gt;= 7 ), IF($R411 &lt;&gt; "", $H411/$R411, ""), ""),"")</f>
        <v/>
      </c>
      <c r="Z411" s="10" t="str">
        <f>IF(Overall!$A413&lt;&gt;"",IF(AND(MONTH($N411) &lt;= 8, MONTH($O411) &gt;= 8), IF($R411 &lt;&gt; "", $H411/$R411, ""), ""),"")</f>
        <v/>
      </c>
      <c r="AA411" s="10" t="str">
        <f>IF(Overall!$A413&lt;&gt;"",IF(AND(MONTH($N411) &lt;= 9, MONTH($O411) &gt;= 9), IF($R411 &lt;&gt; "", $H411/$R411, ""), ""),"")</f>
        <v/>
      </c>
      <c r="AB411" s="10" t="str">
        <f>IF(Overall!$A413&lt;&gt;"",IF(AND(MONTH($N411) &lt;= 10, MONTH($O411) &gt;= 10), IF($R411 &lt;&gt; "", $H411/$R411, ""), ""),"")</f>
        <v/>
      </c>
      <c r="AC411" s="10" t="str">
        <f>IF(Overall!$A413&lt;&gt;"",IF(AND(MONTH($N411) &lt;= 11, MONTH($O411) &gt;= 11), IF($R411 &lt;&gt; "", $H411/$R411, ""), ""),"")</f>
        <v/>
      </c>
      <c r="AD411" s="10" t="str">
        <f>IF(Overall!$A413&lt;&gt;"",IF(AND(MONTH($N411) &lt;= 12, MONTH($O411) &gt;= 12), IF($R411 &lt;&gt; "", $H411/$R411, ""), ""),"")</f>
        <v/>
      </c>
      <c r="AF411" s="10" t="str">
        <f ca="1">IFERROR(IF(AND(NOW()&lt;= EOMONTH(DATE(YEAR($O411),1, 1), 0), Overall!$A413&lt;&gt;"", MONTH($N411) &lt;= 1, MONTH($O411) &gt;= 1), IF($R411 &lt;&gt; "", $H411/$R411, ""), ""), "")</f>
        <v/>
      </c>
      <c r="AG411" s="10" t="str">
        <f ca="1">IFERROR(IF(AND(NOW()&lt;= EOMONTH(DATE(YEAR($O411),2, 1), 0), Overall!$A413&lt;&gt;"", MONTH($N411) &lt;= 2, MONTH($O411) &gt;= 2), IF($R411 &lt;&gt; "", $H411/$R411, ""), ""), "")</f>
        <v/>
      </c>
      <c r="AH411" s="10" t="str">
        <f ca="1">IFERROR(IF(AND(NOW()&lt;= EOMONTH(DATE(YEAR($O411),3, 1), 0), Overall!$A413&lt;&gt;"", MONTH($N411) &lt;= 3, MONTH($O411) &gt;= 3), IF($R411 &lt;&gt; "", $H411/$R411, ""), ""), "")</f>
        <v/>
      </c>
      <c r="AI411" s="10" t="str">
        <f ca="1">IFERROR(IF(AND(NOW()&lt;= EOMONTH(DATE(YEAR($O411),4, 1), 0), Overall!$A413&lt;&gt;"", MONTH($N411) &lt;= 4, MONTH($O411) &gt;= 4), IF($R411 &lt;&gt; "", $H411/$R411, ""), ""), "")</f>
        <v/>
      </c>
      <c r="AJ411" s="10" t="str">
        <f ca="1">IFERROR(IF(AND(NOW()&lt;= EOMONTH(DATE(YEAR($O411),5, 1), 0), Overall!$A413&lt;&gt;"", MONTH($N411) &lt;= 5, MONTH($O411) &gt;= 5), IF($R411 &lt;&gt; "", $H411/$R411, ""), ""), "")</f>
        <v/>
      </c>
      <c r="AK411" s="10" t="str">
        <f ca="1">IFERROR(IF(AND(NOW()&lt;= EOMONTH(DATE(YEAR($O411),6, 1), 0), Overall!$A413&lt;&gt;"", MONTH($N411) &lt;= 6, MONTH($O411) &gt;= 6), IF($R411 &lt;&gt; "", $H411/$R411, ""), ""), "")</f>
        <v/>
      </c>
      <c r="AL411" s="10" t="str">
        <f ca="1">IFERROR(IF(AND(NOW()&lt;= EOMONTH(DATE(YEAR($O411),7, 1), 0), Overall!$A413&lt;&gt;"", MONTH($N411) &lt;= 7, MONTH($O411) &gt;= 7), IF($R411 &lt;&gt; "", $H411/$R411, ""), ""), "")</f>
        <v/>
      </c>
      <c r="AM411" s="10" t="str">
        <f ca="1">IFERROR(IF(AND(NOW()&lt;= EOMONTH(DATE(YEAR($O411),8, 1), 0), Overall!$A413&lt;&gt;"", MONTH($N411) &lt;= 8, MONTH($O411) &gt;= 8), IF($R411 &lt;&gt; "", $H411/$R411, ""), ""), "")</f>
        <v/>
      </c>
      <c r="AN411" s="10" t="str">
        <f ca="1">IFERROR(IF(AND(NOW()&lt;= EOMONTH(DATE(YEAR($O411),9, 1), 0), Overall!$A413&lt;&gt;"", MONTH($N411) &lt;= 9, MONTH($O411) &gt;= 9), IF($R411 &lt;&gt; "", $H411/$R411, ""), ""), "")</f>
        <v/>
      </c>
      <c r="AO411" s="10" t="str">
        <f ca="1">IFERROR(IF(AND(NOW()&lt;= EOMONTH(DATE(YEAR($O411),10, 1), 0), Overall!$A413&lt;&gt;"", MONTH($N411) &lt;= 10, MONTH($O411) &gt;= 10), IF($R411 &lt;&gt; "", $H411/$R411, ""), ""), "")</f>
        <v/>
      </c>
      <c r="AP411" s="10" t="str">
        <f ca="1">IFERROR(IF(AND(NOW()&lt;= EOMONTH(DATE(YEAR($O411),11, 1), 0), Overall!$A413&lt;&gt;"", MONTH($N411) &lt;=11, MONTH($O411) &gt;= 11), IF($R411 &lt;&gt; "", $H411/$R411, ""), ""), "")</f>
        <v/>
      </c>
      <c r="AQ411" s="10" t="str">
        <f ca="1">IFERROR(IF(AND(NOW()&lt;= EOMONTH(DATE(YEAR($O411),12, 1), 0), Overall!$A413&lt;&gt;"", MONTH($N411) &lt;= 12, MONTH($O411) &gt;= 12), IF($R411 &lt;&gt; "", $H411/$R411, ""), ""), "")</f>
        <v/>
      </c>
      <c r="AR411" s="16">
        <f t="shared" ca="1" si="13"/>
        <v>0</v>
      </c>
    </row>
    <row r="412" spans="1:44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6">
        <f>IF(Overall!F414&lt;&gt;"",VALUE(Overall!F414),"")</f>
        <v>500000</v>
      </c>
      <c r="I412" s="6">
        <f>IF(Overall!G414&lt;&gt;"",VALUE(Overall!G414),"")</f>
        <v>78</v>
      </c>
      <c r="J412" s="6">
        <f>IF(Overall!H414&lt;&gt;"",VALUE(Overall!H414),"")</f>
        <v>64</v>
      </c>
      <c r="K412" s="6">
        <f>IF(Overall!I414&lt;&gt;"",VALUE(Overall!I414),"")</f>
        <v>5.48</v>
      </c>
      <c r="L412" s="6">
        <f>IF(Overall!J414&lt;&gt;"",VALUE(Overall!J414),"")</f>
        <v>2</v>
      </c>
      <c r="M412" s="6">
        <f>IF(Overall!K414&lt;&gt;"",VALUE(Overall!K414),"")</f>
        <v>3.48</v>
      </c>
      <c r="N412" s="7">
        <f>IF(Overall!L414&lt;&gt;"",DATEVALUE(MID(Overall!L414, FIND(",", Overall!L414) + 2, FIND(" ", Overall!L414) - FIND(",", Overall!L414) - 1) &amp; " " &amp; MID(Overall!L414, FIND(" ", Overall!L414) + 1, FIND(",", Overall!L414, FIND(" ", Overall!L414)) - FIND(" ", Overall!L414) - 1) &amp; ", " &amp; MID(Overall!L414, FIND(",", Overall!L414, FIND(",",Overall!L414) + 1) + 2, LEN(Overall!L414))),"")</f>
        <v>44927</v>
      </c>
      <c r="O412" s="7">
        <f>IF(Overall!M414&lt;&gt;"",DATEVALUE(MID(Overall!M414, FIND(",", Overall!M414) + 2, FIND(" ", Overall!M414) - FIND(",", Overall!M414) - 1) &amp; " " &amp; MID(Overall!M414, FIND(" ", Overall!M414) + 1, FIND(",", Overall!M414, FIND(" ", Overall!M414)) - FIND(" ", Overall!M414) - 1) &amp; ", " &amp; MID(Overall!M414, FIND(",", Overall!M414, FIND(",",Overall!M414) + 1) + 2, LEN(Overall!M414))),"")</f>
        <v>44957</v>
      </c>
      <c r="P412" s="7">
        <f>IF(Overall!N414&lt;&gt;"",DATEVALUE(MID(Overall!N414, FIND(",", Overall!N414) + 2, FIND(" ", Overall!N414) - FIND(",", Overall!N414) - 1) &amp; " " &amp; MID(Overall!N414, FIND(" ", Overall!N414) + 1, FIND(",", Overall!N414, FIND(" ", Overall!N414)) - FIND(" ", Overall!N414) - 1) &amp; ", " &amp; MID(Overall!N414, FIND(",", Overall!N414, FIND(",",Overall!N414) + 1) + 2, LEN(Overall!N414))),"")</f>
        <v>44874</v>
      </c>
      <c r="Q412" s="7">
        <f>IF(Overall!O414&lt;&gt;"",DATEVALUE(MID(Overall!O414, FIND(",", Overall!O414) + 2, FIND(" ", Overall!O414) - FIND(",", Overall!O414) - 1) &amp; " " &amp; MID(Overall!O414, FIND(" ", Overall!O414) + 1, FIND(",", Overall!O414, FIND(" ", Overall!O414)) - FIND(" ", Overall!O414) - 1) &amp; ", " &amp; MID(Overall!O414, FIND(",", Overall!O414, FIND(",",Overall!O414) + 1) + 2, LEN(Overall!O414))),"")</f>
        <v>44853</v>
      </c>
      <c r="R412" s="5">
        <f t="shared" si="12"/>
        <v>1</v>
      </c>
      <c r="S412" s="10">
        <f>IF(Overall!$A414&lt;&gt;"",IF(AND(MONTH($N412) &lt;= 1, MONTH($O412) &gt;= 1), IF($R412 &lt;&gt; "", $H412/$R412, ""), ""),"")</f>
        <v>500000</v>
      </c>
      <c r="T412" s="10" t="str">
        <f>IF(Overall!$A414&lt;&gt;"",IF(AND(MONTH($N412) &lt;= 2, MONTH($O412) &gt;= 2), IF($R412 &lt;&gt; "", $H412/$R412, ""), ""),"")</f>
        <v/>
      </c>
      <c r="U412" s="10" t="str">
        <f>IF(Overall!$A414&lt;&gt;"",IF(AND(MONTH($N412) &lt;= 3, MONTH($O412) &gt;= 3), IF($R412 &lt;&gt; "", $H412/$R412, ""), ""),"")</f>
        <v/>
      </c>
      <c r="V412" s="10" t="str">
        <f>IF(Overall!$A414&lt;&gt;"",IF(AND(MONTH($N412) &lt;= 4, MONTH($O412) &gt;= 4), IF($R412 &lt;&gt; "", $H412/$R412, ""), ""),"")</f>
        <v/>
      </c>
      <c r="W412" s="10" t="str">
        <f>IF(Overall!$A414&lt;&gt;"",IF(AND(MONTH($N412) &lt;= 5, MONTH($O412) &gt;= 5), IF($R412 &lt;&gt; "", $H412/$R412, ""), ""),"")</f>
        <v/>
      </c>
      <c r="X412" s="10" t="str">
        <f>IF(Overall!$A414&lt;&gt;"",IF(AND(MONTH($N412) &lt;= 6, MONTH($O412) &gt;= 6), IF($R412 &lt;&gt; "", $H412/$R412, ""), ""),"")</f>
        <v/>
      </c>
      <c r="Y412" s="10" t="str">
        <f>IF(Overall!$A414&lt;&gt;"",IF(AND(MONTH($N412) &lt;= 7, MONTH($O412) &gt;= 7 ), IF($R412 &lt;&gt; "", $H412/$R412, ""), ""),"")</f>
        <v/>
      </c>
      <c r="Z412" s="10" t="str">
        <f>IF(Overall!$A414&lt;&gt;"",IF(AND(MONTH($N412) &lt;= 8, MONTH($O412) &gt;= 8), IF($R412 &lt;&gt; "", $H412/$R412, ""), ""),"")</f>
        <v/>
      </c>
      <c r="AA412" s="10" t="str">
        <f>IF(Overall!$A414&lt;&gt;"",IF(AND(MONTH($N412) &lt;= 9, MONTH($O412) &gt;= 9), IF($R412 &lt;&gt; "", $H412/$R412, ""), ""),"")</f>
        <v/>
      </c>
      <c r="AB412" s="10" t="str">
        <f>IF(Overall!$A414&lt;&gt;"",IF(AND(MONTH($N412) &lt;= 10, MONTH($O412) &gt;= 10), IF($R412 &lt;&gt; "", $H412/$R412, ""), ""),"")</f>
        <v/>
      </c>
      <c r="AC412" s="10" t="str">
        <f>IF(Overall!$A414&lt;&gt;"",IF(AND(MONTH($N412) &lt;= 11, MONTH($O412) &gt;= 11), IF($R412 &lt;&gt; "", $H412/$R412, ""), ""),"")</f>
        <v/>
      </c>
      <c r="AD412" s="10" t="str">
        <f>IF(Overall!$A414&lt;&gt;"",IF(AND(MONTH($N412) &lt;= 12, MONTH($O412) &gt;= 12), IF($R412 &lt;&gt; "", $H412/$R412, ""), ""),"")</f>
        <v/>
      </c>
      <c r="AF412" s="10" t="str">
        <f ca="1">IFERROR(IF(AND(NOW()&lt;= EOMONTH(DATE(YEAR($O412),1, 1), 0), Overall!$A414&lt;&gt;"", MONTH($N412) &lt;= 1, MONTH($O412) &gt;= 1), IF($R412 &lt;&gt; "", $H412/$R412, ""), ""), "")</f>
        <v/>
      </c>
      <c r="AG412" s="10" t="str">
        <f ca="1">IFERROR(IF(AND(NOW()&lt;= EOMONTH(DATE(YEAR($O412),2, 1), 0), Overall!$A414&lt;&gt;"", MONTH($N412) &lt;= 2, MONTH($O412) &gt;= 2), IF($R412 &lt;&gt; "", $H412/$R412, ""), ""), "")</f>
        <v/>
      </c>
      <c r="AH412" s="10" t="str">
        <f ca="1">IFERROR(IF(AND(NOW()&lt;= EOMONTH(DATE(YEAR($O412),3, 1), 0), Overall!$A414&lt;&gt;"", MONTH($N412) &lt;= 3, MONTH($O412) &gt;= 3), IF($R412 &lt;&gt; "", $H412/$R412, ""), ""), "")</f>
        <v/>
      </c>
      <c r="AI412" s="10" t="str">
        <f ca="1">IFERROR(IF(AND(NOW()&lt;= EOMONTH(DATE(YEAR($O412),4, 1), 0), Overall!$A414&lt;&gt;"", MONTH($N412) &lt;= 4, MONTH($O412) &gt;= 4), IF($R412 &lt;&gt; "", $H412/$R412, ""), ""), "")</f>
        <v/>
      </c>
      <c r="AJ412" s="10" t="str">
        <f ca="1">IFERROR(IF(AND(NOW()&lt;= EOMONTH(DATE(YEAR($O412),5, 1), 0), Overall!$A414&lt;&gt;"", MONTH($N412) &lt;= 5, MONTH($O412) &gt;= 5), IF($R412 &lt;&gt; "", $H412/$R412, ""), ""), "")</f>
        <v/>
      </c>
      <c r="AK412" s="10" t="str">
        <f ca="1">IFERROR(IF(AND(NOW()&lt;= EOMONTH(DATE(YEAR($O412),6, 1), 0), Overall!$A414&lt;&gt;"", MONTH($N412) &lt;= 6, MONTH($O412) &gt;= 6), IF($R412 &lt;&gt; "", $H412/$R412, ""), ""), "")</f>
        <v/>
      </c>
      <c r="AL412" s="10" t="str">
        <f ca="1">IFERROR(IF(AND(NOW()&lt;= EOMONTH(DATE(YEAR($O412),7, 1), 0), Overall!$A414&lt;&gt;"", MONTH($N412) &lt;= 7, MONTH($O412) &gt;= 7), IF($R412 &lt;&gt; "", $H412/$R412, ""), ""), "")</f>
        <v/>
      </c>
      <c r="AM412" s="10" t="str">
        <f ca="1">IFERROR(IF(AND(NOW()&lt;= EOMONTH(DATE(YEAR($O412),8, 1), 0), Overall!$A414&lt;&gt;"", MONTH($N412) &lt;= 8, MONTH($O412) &gt;= 8), IF($R412 &lt;&gt; "", $H412/$R412, ""), ""), "")</f>
        <v/>
      </c>
      <c r="AN412" s="10" t="str">
        <f ca="1">IFERROR(IF(AND(NOW()&lt;= EOMONTH(DATE(YEAR($O412),9, 1), 0), Overall!$A414&lt;&gt;"", MONTH($N412) &lt;= 9, MONTH($O412) &gt;= 9), IF($R412 &lt;&gt; "", $H412/$R412, ""), ""), "")</f>
        <v/>
      </c>
      <c r="AO412" s="10" t="str">
        <f ca="1">IFERROR(IF(AND(NOW()&lt;= EOMONTH(DATE(YEAR($O412),10, 1), 0), Overall!$A414&lt;&gt;"", MONTH($N412) &lt;= 10, MONTH($O412) &gt;= 10), IF($R412 &lt;&gt; "", $H412/$R412, ""), ""), "")</f>
        <v/>
      </c>
      <c r="AP412" s="10" t="str">
        <f ca="1">IFERROR(IF(AND(NOW()&lt;= EOMONTH(DATE(YEAR($O412),11, 1), 0), Overall!$A414&lt;&gt;"", MONTH($N412) &lt;=11, MONTH($O412) &gt;= 11), IF($R412 &lt;&gt; "", $H412/$R412, ""), ""), "")</f>
        <v/>
      </c>
      <c r="AQ412" s="10" t="str">
        <f ca="1">IFERROR(IF(AND(NOW()&lt;= EOMONTH(DATE(YEAR($O412),12, 1), 0), Overall!$A414&lt;&gt;"", MONTH($N412) &lt;= 12, MONTH($O412) &gt;= 12), IF($R412 &lt;&gt; "", $H412/$R412, ""), ""), "")</f>
        <v/>
      </c>
      <c r="AR412" s="16">
        <f t="shared" ca="1" si="13"/>
        <v>0</v>
      </c>
    </row>
    <row r="413" spans="1:44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6">
        <f>IF(Overall!F415&lt;&gt;"",VALUE(Overall!F415),"")</f>
        <v>500000</v>
      </c>
      <c r="I413" s="6">
        <f>IF(Overall!G415&lt;&gt;"",VALUE(Overall!G415),"")</f>
        <v>77</v>
      </c>
      <c r="J413" s="6">
        <f>IF(Overall!H415&lt;&gt;"",VALUE(Overall!H415),"")</f>
        <v>64</v>
      </c>
      <c r="K413" s="6">
        <f>IF(Overall!I415&lt;&gt;"",VALUE(Overall!I415),"")</f>
        <v>5.8</v>
      </c>
      <c r="L413" s="6">
        <f>IF(Overall!J415&lt;&gt;"",VALUE(Overall!J415),"")</f>
        <v>1.96</v>
      </c>
      <c r="M413" s="6">
        <f>IF(Overall!K415&lt;&gt;"",VALUE(Overall!K415),"")</f>
        <v>3.84</v>
      </c>
      <c r="N413" s="7">
        <f>IF(Overall!L415&lt;&gt;"",DATEVALUE(MID(Overall!L415, FIND(",", Overall!L415) + 2, FIND(" ", Overall!L415) - FIND(",", Overall!L415) - 1) &amp; " " &amp; MID(Overall!L415, FIND(" ", Overall!L415) + 1, FIND(",", Overall!L415, FIND(" ", Overall!L415)) - FIND(" ", Overall!L415) - 1) &amp; ", " &amp; MID(Overall!L415, FIND(",", Overall!L415, FIND(",",Overall!L415) + 1) + 2, LEN(Overall!L415))),"")</f>
        <v>44958</v>
      </c>
      <c r="O413" s="7">
        <f>IF(Overall!M415&lt;&gt;"",DATEVALUE(MID(Overall!M415, FIND(",", Overall!M415) + 2, FIND(" ", Overall!M415) - FIND(",", Overall!M415) - 1) &amp; " " &amp; MID(Overall!M415, FIND(" ", Overall!M415) + 1, FIND(",", Overall!M415, FIND(" ", Overall!M415)) - FIND(" ", Overall!M415) - 1) &amp; ", " &amp; MID(Overall!M415, FIND(",", Overall!M415, FIND(",",Overall!M415) + 1) + 2, LEN(Overall!M415))),"")</f>
        <v>44985</v>
      </c>
      <c r="P413" s="7">
        <f>IF(Overall!N415&lt;&gt;"",DATEVALUE(MID(Overall!N415, FIND(",", Overall!N415) + 2, FIND(" ", Overall!N415) - FIND(",", Overall!N415) - 1) &amp; " " &amp; MID(Overall!N415, FIND(" ", Overall!N415) + 1, FIND(",", Overall!N415, FIND(" ", Overall!N415)) - FIND(" ", Overall!N415) - 1) &amp; ", " &amp; MID(Overall!N415, FIND(",", Overall!N415, FIND(",",Overall!N415) + 1) + 2, LEN(Overall!N415))),"")</f>
        <v>44874</v>
      </c>
      <c r="Q413" s="7">
        <f>IF(Overall!O415&lt;&gt;"",DATEVALUE(MID(Overall!O415, FIND(",", Overall!O415) + 2, FIND(" ", Overall!O415) - FIND(",", Overall!O415) - 1) &amp; " " &amp; MID(Overall!O415, FIND(" ", Overall!O415) + 1, FIND(",", Overall!O415, FIND(" ", Overall!O415)) - FIND(" ", Overall!O415) - 1) &amp; ", " &amp; MID(Overall!O415, FIND(",", Overall!O415, FIND(",",Overall!O415) + 1) + 2, LEN(Overall!O415))),"")</f>
        <v>44853</v>
      </c>
      <c r="R413" s="5">
        <f t="shared" si="12"/>
        <v>1</v>
      </c>
      <c r="S413" s="10" t="str">
        <f>IF(Overall!$A415&lt;&gt;"",IF(AND(MONTH($N413) &lt;= 1, MONTH($O413) &gt;= 1), IF($R413 &lt;&gt; "", $H413/$R413, ""), ""),"")</f>
        <v/>
      </c>
      <c r="T413" s="10">
        <f>IF(Overall!$A415&lt;&gt;"",IF(AND(MONTH($N413) &lt;= 2, MONTH($O413) &gt;= 2), IF($R413 &lt;&gt; "", $H413/$R413, ""), ""),"")</f>
        <v>500000</v>
      </c>
      <c r="U413" s="10" t="str">
        <f>IF(Overall!$A415&lt;&gt;"",IF(AND(MONTH($N413) &lt;= 3, MONTH($O413) &gt;= 3), IF($R413 &lt;&gt; "", $H413/$R413, ""), ""),"")</f>
        <v/>
      </c>
      <c r="V413" s="10" t="str">
        <f>IF(Overall!$A415&lt;&gt;"",IF(AND(MONTH($N413) &lt;= 4, MONTH($O413) &gt;= 4), IF($R413 &lt;&gt; "", $H413/$R413, ""), ""),"")</f>
        <v/>
      </c>
      <c r="W413" s="10" t="str">
        <f>IF(Overall!$A415&lt;&gt;"",IF(AND(MONTH($N413) &lt;= 5, MONTH($O413) &gt;= 5), IF($R413 &lt;&gt; "", $H413/$R413, ""), ""),"")</f>
        <v/>
      </c>
      <c r="X413" s="10" t="str">
        <f>IF(Overall!$A415&lt;&gt;"",IF(AND(MONTH($N413) &lt;= 6, MONTH($O413) &gt;= 6), IF($R413 &lt;&gt; "", $H413/$R413, ""), ""),"")</f>
        <v/>
      </c>
      <c r="Y413" s="10" t="str">
        <f>IF(Overall!$A415&lt;&gt;"",IF(AND(MONTH($N413) &lt;= 7, MONTH($O413) &gt;= 7 ), IF($R413 &lt;&gt; "", $H413/$R413, ""), ""),"")</f>
        <v/>
      </c>
      <c r="Z413" s="10" t="str">
        <f>IF(Overall!$A415&lt;&gt;"",IF(AND(MONTH($N413) &lt;= 8, MONTH($O413) &gt;= 8), IF($R413 &lt;&gt; "", $H413/$R413, ""), ""),"")</f>
        <v/>
      </c>
      <c r="AA413" s="10" t="str">
        <f>IF(Overall!$A415&lt;&gt;"",IF(AND(MONTH($N413) &lt;= 9, MONTH($O413) &gt;= 9), IF($R413 &lt;&gt; "", $H413/$R413, ""), ""),"")</f>
        <v/>
      </c>
      <c r="AB413" s="10" t="str">
        <f>IF(Overall!$A415&lt;&gt;"",IF(AND(MONTH($N413) &lt;= 10, MONTH($O413) &gt;= 10), IF($R413 &lt;&gt; "", $H413/$R413, ""), ""),"")</f>
        <v/>
      </c>
      <c r="AC413" s="10" t="str">
        <f>IF(Overall!$A415&lt;&gt;"",IF(AND(MONTH($N413) &lt;= 11, MONTH($O413) &gt;= 11), IF($R413 &lt;&gt; "", $H413/$R413, ""), ""),"")</f>
        <v/>
      </c>
      <c r="AD413" s="10" t="str">
        <f>IF(Overall!$A415&lt;&gt;"",IF(AND(MONTH($N413) &lt;= 12, MONTH($O413) &gt;= 12), IF($R413 &lt;&gt; "", $H413/$R413, ""), ""),"")</f>
        <v/>
      </c>
      <c r="AF413" s="10" t="str">
        <f ca="1">IFERROR(IF(AND(NOW()&lt;= EOMONTH(DATE(YEAR($O413),1, 1), 0), Overall!$A415&lt;&gt;"", MONTH($N413) &lt;= 1, MONTH($O413) &gt;= 1), IF($R413 &lt;&gt; "", $H413/$R413, ""), ""), "")</f>
        <v/>
      </c>
      <c r="AG413" s="10" t="str">
        <f ca="1">IFERROR(IF(AND(NOW()&lt;= EOMONTH(DATE(YEAR($O413),2, 1), 0), Overall!$A415&lt;&gt;"", MONTH($N413) &lt;= 2, MONTH($O413) &gt;= 2), IF($R413 &lt;&gt; "", $H413/$R413, ""), ""), "")</f>
        <v/>
      </c>
      <c r="AH413" s="10" t="str">
        <f ca="1">IFERROR(IF(AND(NOW()&lt;= EOMONTH(DATE(YEAR($O413),3, 1), 0), Overall!$A415&lt;&gt;"", MONTH($N413) &lt;= 3, MONTH($O413) &gt;= 3), IF($R413 &lt;&gt; "", $H413/$R413, ""), ""), "")</f>
        <v/>
      </c>
      <c r="AI413" s="10" t="str">
        <f ca="1">IFERROR(IF(AND(NOW()&lt;= EOMONTH(DATE(YEAR($O413),4, 1), 0), Overall!$A415&lt;&gt;"", MONTH($N413) &lt;= 4, MONTH($O413) &gt;= 4), IF($R413 &lt;&gt; "", $H413/$R413, ""), ""), "")</f>
        <v/>
      </c>
      <c r="AJ413" s="10" t="str">
        <f ca="1">IFERROR(IF(AND(NOW()&lt;= EOMONTH(DATE(YEAR($O413),5, 1), 0), Overall!$A415&lt;&gt;"", MONTH($N413) &lt;= 5, MONTH($O413) &gt;= 5), IF($R413 &lt;&gt; "", $H413/$R413, ""), ""), "")</f>
        <v/>
      </c>
      <c r="AK413" s="10" t="str">
        <f ca="1">IFERROR(IF(AND(NOW()&lt;= EOMONTH(DATE(YEAR($O413),6, 1), 0), Overall!$A415&lt;&gt;"", MONTH($N413) &lt;= 6, MONTH($O413) &gt;= 6), IF($R413 &lt;&gt; "", $H413/$R413, ""), ""), "")</f>
        <v/>
      </c>
      <c r="AL413" s="10" t="str">
        <f ca="1">IFERROR(IF(AND(NOW()&lt;= EOMONTH(DATE(YEAR($O413),7, 1), 0), Overall!$A415&lt;&gt;"", MONTH($N413) &lt;= 7, MONTH($O413) &gt;= 7), IF($R413 &lt;&gt; "", $H413/$R413, ""), ""), "")</f>
        <v/>
      </c>
      <c r="AM413" s="10" t="str">
        <f ca="1">IFERROR(IF(AND(NOW()&lt;= EOMONTH(DATE(YEAR($O413),8, 1), 0), Overall!$A415&lt;&gt;"", MONTH($N413) &lt;= 8, MONTH($O413) &gt;= 8), IF($R413 &lt;&gt; "", $H413/$R413, ""), ""), "")</f>
        <v/>
      </c>
      <c r="AN413" s="10" t="str">
        <f ca="1">IFERROR(IF(AND(NOW()&lt;= EOMONTH(DATE(YEAR($O413),9, 1), 0), Overall!$A415&lt;&gt;"", MONTH($N413) &lt;= 9, MONTH($O413) &gt;= 9), IF($R413 &lt;&gt; "", $H413/$R413, ""), ""), "")</f>
        <v/>
      </c>
      <c r="AO413" s="10" t="str">
        <f ca="1">IFERROR(IF(AND(NOW()&lt;= EOMONTH(DATE(YEAR($O413),10, 1), 0), Overall!$A415&lt;&gt;"", MONTH($N413) &lt;= 10, MONTH($O413) &gt;= 10), IF($R413 &lt;&gt; "", $H413/$R413, ""), ""), "")</f>
        <v/>
      </c>
      <c r="AP413" s="10" t="str">
        <f ca="1">IFERROR(IF(AND(NOW()&lt;= EOMONTH(DATE(YEAR($O413),11, 1), 0), Overall!$A415&lt;&gt;"", MONTH($N413) &lt;=11, MONTH($O413) &gt;= 11), IF($R413 &lt;&gt; "", $H413/$R413, ""), ""), "")</f>
        <v/>
      </c>
      <c r="AQ413" s="10" t="str">
        <f ca="1">IFERROR(IF(AND(NOW()&lt;= EOMONTH(DATE(YEAR($O413),12, 1), 0), Overall!$A415&lt;&gt;"", MONTH($N413) &lt;= 12, MONTH($O413) &gt;= 12), IF($R413 &lt;&gt; "", $H413/$R413, ""), ""), "")</f>
        <v/>
      </c>
      <c r="AR413" s="16">
        <f t="shared" ca="1" si="13"/>
        <v>0</v>
      </c>
    </row>
    <row r="414" spans="1:44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6">
        <f>IF(Overall!F416&lt;&gt;"",VALUE(Overall!F416),"")</f>
        <v>750000</v>
      </c>
      <c r="I414" s="6">
        <f>IF(Overall!G416&lt;&gt;"",VALUE(Overall!G416),"")</f>
        <v>77</v>
      </c>
      <c r="J414" s="6">
        <f>IF(Overall!H416&lt;&gt;"",VALUE(Overall!H416),"")</f>
        <v>64</v>
      </c>
      <c r="K414" s="6">
        <f>IF(Overall!I416&lt;&gt;"",VALUE(Overall!I416),"")</f>
        <v>5.7</v>
      </c>
      <c r="L414" s="6">
        <f>IF(Overall!J416&lt;&gt;"",VALUE(Overall!J416),"")</f>
        <v>2.1</v>
      </c>
      <c r="M414" s="6">
        <f>IF(Overall!K416&lt;&gt;"",VALUE(Overall!K416),"")</f>
        <v>3.6</v>
      </c>
      <c r="N414" s="7">
        <f>IF(Overall!L416&lt;&gt;"",DATEVALUE(MID(Overall!L416, FIND(",", Overall!L416) + 2, FIND(" ", Overall!L416) - FIND(",", Overall!L416) - 1) &amp; " " &amp; MID(Overall!L416, FIND(" ", Overall!L416) + 1, FIND(",", Overall!L416, FIND(" ", Overall!L416)) - FIND(" ", Overall!L416) - 1) &amp; ", " &amp; MID(Overall!L416, FIND(",", Overall!L416, FIND(",",Overall!L416) + 1) + 2, LEN(Overall!L416))),"")</f>
        <v>44927</v>
      </c>
      <c r="O414" s="7">
        <f>IF(Overall!M416&lt;&gt;"",DATEVALUE(MID(Overall!M416, FIND(",", Overall!M416) + 2, FIND(" ", Overall!M416) - FIND(",", Overall!M416) - 1) &amp; " " &amp; MID(Overall!M416, FIND(" ", Overall!M416) + 1, FIND(",", Overall!M416, FIND(" ", Overall!M416)) - FIND(" ", Overall!M416) - 1) &amp; ", " &amp; MID(Overall!M416, FIND(",", Overall!M416, FIND(",",Overall!M416) + 1) + 2, LEN(Overall!M416))),"")</f>
        <v>45016</v>
      </c>
      <c r="P414" s="7">
        <f>IF(Overall!N416&lt;&gt;"",DATEVALUE(MID(Overall!N416, FIND(",", Overall!N416) + 2, FIND(" ", Overall!N416) - FIND(",", Overall!N416) - 1) &amp; " " &amp; MID(Overall!N416, FIND(" ", Overall!N416) + 1, FIND(",", Overall!N416, FIND(" ", Overall!N416)) - FIND(" ", Overall!N416) - 1) &amp; ", " &amp; MID(Overall!N416, FIND(",", Overall!N416, FIND(",",Overall!N416) + 1) + 2, LEN(Overall!N416))),"")</f>
        <v>44874</v>
      </c>
      <c r="Q414" s="7">
        <f>IF(Overall!O416&lt;&gt;"",DATEVALUE(MID(Overall!O416, FIND(",", Overall!O416) + 2, FIND(" ", Overall!O416) - FIND(",", Overall!O416) - 1) &amp; " " &amp; MID(Overall!O416, FIND(" ", Overall!O416) + 1, FIND(",", Overall!O416, FIND(" ", Overall!O416)) - FIND(" ", Overall!O416) - 1) &amp; ", " &amp; MID(Overall!O416, FIND(",", Overall!O416, FIND(",",Overall!O416) + 1) + 2, LEN(Overall!O416))),"")</f>
        <v>44853</v>
      </c>
      <c r="R414" s="5">
        <f t="shared" si="12"/>
        <v>3</v>
      </c>
      <c r="S414" s="10">
        <f>IF(Overall!$A416&lt;&gt;"",IF(AND(MONTH($N414) &lt;= 1, MONTH($O414) &gt;= 1), IF($R414 &lt;&gt; "", $H414/$R414, ""), ""),"")</f>
        <v>250000</v>
      </c>
      <c r="T414" s="10">
        <f>IF(Overall!$A416&lt;&gt;"",IF(AND(MONTH($N414) &lt;= 2, MONTH($O414) &gt;= 2), IF($R414 &lt;&gt; "", $H414/$R414, ""), ""),"")</f>
        <v>250000</v>
      </c>
      <c r="U414" s="10">
        <f>IF(Overall!$A416&lt;&gt;"",IF(AND(MONTH($N414) &lt;= 3, MONTH($O414) &gt;= 3), IF($R414 &lt;&gt; "", $H414/$R414, ""), ""),"")</f>
        <v>250000</v>
      </c>
      <c r="V414" s="10" t="str">
        <f>IF(Overall!$A416&lt;&gt;"",IF(AND(MONTH($N414) &lt;= 4, MONTH($O414) &gt;= 4), IF($R414 &lt;&gt; "", $H414/$R414, ""), ""),"")</f>
        <v/>
      </c>
      <c r="W414" s="10" t="str">
        <f>IF(Overall!$A416&lt;&gt;"",IF(AND(MONTH($N414) &lt;= 5, MONTH($O414) &gt;= 5), IF($R414 &lt;&gt; "", $H414/$R414, ""), ""),"")</f>
        <v/>
      </c>
      <c r="X414" s="10" t="str">
        <f>IF(Overall!$A416&lt;&gt;"",IF(AND(MONTH($N414) &lt;= 6, MONTH($O414) &gt;= 6), IF($R414 &lt;&gt; "", $H414/$R414, ""), ""),"")</f>
        <v/>
      </c>
      <c r="Y414" s="10" t="str">
        <f>IF(Overall!$A416&lt;&gt;"",IF(AND(MONTH($N414) &lt;= 7, MONTH($O414) &gt;= 7 ), IF($R414 &lt;&gt; "", $H414/$R414, ""), ""),"")</f>
        <v/>
      </c>
      <c r="Z414" s="10" t="str">
        <f>IF(Overall!$A416&lt;&gt;"",IF(AND(MONTH($N414) &lt;= 8, MONTH($O414) &gt;= 8), IF($R414 &lt;&gt; "", $H414/$R414, ""), ""),"")</f>
        <v/>
      </c>
      <c r="AA414" s="10" t="str">
        <f>IF(Overall!$A416&lt;&gt;"",IF(AND(MONTH($N414) &lt;= 9, MONTH($O414) &gt;= 9), IF($R414 &lt;&gt; "", $H414/$R414, ""), ""),"")</f>
        <v/>
      </c>
      <c r="AB414" s="10" t="str">
        <f>IF(Overall!$A416&lt;&gt;"",IF(AND(MONTH($N414) &lt;= 10, MONTH($O414) &gt;= 10), IF($R414 &lt;&gt; "", $H414/$R414, ""), ""),"")</f>
        <v/>
      </c>
      <c r="AC414" s="10" t="str">
        <f>IF(Overall!$A416&lt;&gt;"",IF(AND(MONTH($N414) &lt;= 11, MONTH($O414) &gt;= 11), IF($R414 &lt;&gt; "", $H414/$R414, ""), ""),"")</f>
        <v/>
      </c>
      <c r="AD414" s="10" t="str">
        <f>IF(Overall!$A416&lt;&gt;"",IF(AND(MONTH($N414) &lt;= 12, MONTH($O414) &gt;= 12), IF($R414 &lt;&gt; "", $H414/$R414, ""), ""),"")</f>
        <v/>
      </c>
      <c r="AF414" s="10" t="str">
        <f ca="1">IFERROR(IF(AND(NOW()&lt;= EOMONTH(DATE(YEAR($O414),1, 1), 0), Overall!$A416&lt;&gt;"", MONTH($N414) &lt;= 1, MONTH($O414) &gt;= 1), IF($R414 &lt;&gt; "", $H414/$R414, ""), ""), "")</f>
        <v/>
      </c>
      <c r="AG414" s="10" t="str">
        <f ca="1">IFERROR(IF(AND(NOW()&lt;= EOMONTH(DATE(YEAR($O414),2, 1), 0), Overall!$A416&lt;&gt;"", MONTH($N414) &lt;= 2, MONTH($O414) &gt;= 2), IF($R414 &lt;&gt; "", $H414/$R414, ""), ""), "")</f>
        <v/>
      </c>
      <c r="AH414" s="10" t="str">
        <f ca="1">IFERROR(IF(AND(NOW()&lt;= EOMONTH(DATE(YEAR($O414),3, 1), 0), Overall!$A416&lt;&gt;"", MONTH($N414) &lt;= 3, MONTH($O414) &gt;= 3), IF($R414 &lt;&gt; "", $H414/$R414, ""), ""), "")</f>
        <v/>
      </c>
      <c r="AI414" s="10" t="str">
        <f ca="1">IFERROR(IF(AND(NOW()&lt;= EOMONTH(DATE(YEAR($O414),4, 1), 0), Overall!$A416&lt;&gt;"", MONTH($N414) &lt;= 4, MONTH($O414) &gt;= 4), IF($R414 &lt;&gt; "", $H414/$R414, ""), ""), "")</f>
        <v/>
      </c>
      <c r="AJ414" s="10" t="str">
        <f ca="1">IFERROR(IF(AND(NOW()&lt;= EOMONTH(DATE(YEAR($O414),5, 1), 0), Overall!$A416&lt;&gt;"", MONTH($N414) &lt;= 5, MONTH($O414) &gt;= 5), IF($R414 &lt;&gt; "", $H414/$R414, ""), ""), "")</f>
        <v/>
      </c>
      <c r="AK414" s="10" t="str">
        <f ca="1">IFERROR(IF(AND(NOW()&lt;= EOMONTH(DATE(YEAR($O414),6, 1), 0), Overall!$A416&lt;&gt;"", MONTH($N414) &lt;= 6, MONTH($O414) &gt;= 6), IF($R414 &lt;&gt; "", $H414/$R414, ""), ""), "")</f>
        <v/>
      </c>
      <c r="AL414" s="10" t="str">
        <f ca="1">IFERROR(IF(AND(NOW()&lt;= EOMONTH(DATE(YEAR($O414),7, 1), 0), Overall!$A416&lt;&gt;"", MONTH($N414) &lt;= 7, MONTH($O414) &gt;= 7), IF($R414 &lt;&gt; "", $H414/$R414, ""), ""), "")</f>
        <v/>
      </c>
      <c r="AM414" s="10" t="str">
        <f ca="1">IFERROR(IF(AND(NOW()&lt;= EOMONTH(DATE(YEAR($O414),8, 1), 0), Overall!$A416&lt;&gt;"", MONTH($N414) &lt;= 8, MONTH($O414) &gt;= 8), IF($R414 &lt;&gt; "", $H414/$R414, ""), ""), "")</f>
        <v/>
      </c>
      <c r="AN414" s="10" t="str">
        <f ca="1">IFERROR(IF(AND(NOW()&lt;= EOMONTH(DATE(YEAR($O414),9, 1), 0), Overall!$A416&lt;&gt;"", MONTH($N414) &lt;= 9, MONTH($O414) &gt;= 9), IF($R414 &lt;&gt; "", $H414/$R414, ""), ""), "")</f>
        <v/>
      </c>
      <c r="AO414" s="10" t="str">
        <f ca="1">IFERROR(IF(AND(NOW()&lt;= EOMONTH(DATE(YEAR($O414),10, 1), 0), Overall!$A416&lt;&gt;"", MONTH($N414) &lt;= 10, MONTH($O414) &gt;= 10), IF($R414 &lt;&gt; "", $H414/$R414, ""), ""), "")</f>
        <v/>
      </c>
      <c r="AP414" s="10" t="str">
        <f ca="1">IFERROR(IF(AND(NOW()&lt;= EOMONTH(DATE(YEAR($O414),11, 1), 0), Overall!$A416&lt;&gt;"", MONTH($N414) &lt;=11, MONTH($O414) &gt;= 11), IF($R414 &lt;&gt; "", $H414/$R414, ""), ""), "")</f>
        <v/>
      </c>
      <c r="AQ414" s="10" t="str">
        <f ca="1">IFERROR(IF(AND(NOW()&lt;= EOMONTH(DATE(YEAR($O414),12, 1), 0), Overall!$A416&lt;&gt;"", MONTH($N414) &lt;= 12, MONTH($O414) &gt;= 12), IF($R414 &lt;&gt; "", $H414/$R414, ""), ""), "")</f>
        <v/>
      </c>
      <c r="AR414" s="16">
        <f t="shared" ca="1" si="13"/>
        <v>0</v>
      </c>
    </row>
    <row r="415" spans="1:44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6">
        <f>IF(Overall!F417&lt;&gt;"",VALUE(Overall!F417),"")</f>
        <v>750000</v>
      </c>
      <c r="I415" s="6">
        <f>IF(Overall!G417&lt;&gt;"",VALUE(Overall!G417),"")</f>
        <v>77</v>
      </c>
      <c r="J415" s="6">
        <f>IF(Overall!H417&lt;&gt;"",VALUE(Overall!H417),"")</f>
        <v>64</v>
      </c>
      <c r="K415" s="6">
        <f>IF(Overall!I417&lt;&gt;"",VALUE(Overall!I417),"")</f>
        <v>5.66</v>
      </c>
      <c r="L415" s="6">
        <f>IF(Overall!J417&lt;&gt;"",VALUE(Overall!J417),"")</f>
        <v>2.0699999999999998</v>
      </c>
      <c r="M415" s="6">
        <f>IF(Overall!K417&lt;&gt;"",VALUE(Overall!K417),"")</f>
        <v>3.59</v>
      </c>
      <c r="N415" s="7">
        <f>IF(Overall!L417&lt;&gt;"",DATEVALUE(MID(Overall!L417, FIND(",", Overall!L417) + 2, FIND(" ", Overall!L417) - FIND(",", Overall!L417) - 1) &amp; " " &amp; MID(Overall!L417, FIND(" ", Overall!L417) + 1, FIND(",", Overall!L417, FIND(" ", Overall!L417)) - FIND(" ", Overall!L417) - 1) &amp; ", " &amp; MID(Overall!L417, FIND(",", Overall!L417, FIND(",",Overall!L417) + 1) + 2, LEN(Overall!L417))),"")</f>
        <v>44927</v>
      </c>
      <c r="O415" s="7">
        <f>IF(Overall!M417&lt;&gt;"",DATEVALUE(MID(Overall!M417, FIND(",", Overall!M417) + 2, FIND(" ", Overall!M417) - FIND(",", Overall!M417) - 1) &amp; " " &amp; MID(Overall!M417, FIND(" ", Overall!M417) + 1, FIND(",", Overall!M417, FIND(" ", Overall!M417)) - FIND(" ", Overall!M417) - 1) &amp; ", " &amp; MID(Overall!M417, FIND(",", Overall!M417, FIND(",",Overall!M417) + 1) + 2, LEN(Overall!M417))),"")</f>
        <v>45016</v>
      </c>
      <c r="P415" s="7">
        <f>IF(Overall!N417&lt;&gt;"",DATEVALUE(MID(Overall!N417, FIND(",", Overall!N417) + 2, FIND(" ", Overall!N417) - FIND(",", Overall!N417) - 1) &amp; " " &amp; MID(Overall!N417, FIND(" ", Overall!N417) + 1, FIND(",", Overall!N417, FIND(" ", Overall!N417)) - FIND(" ", Overall!N417) - 1) &amp; ", " &amp; MID(Overall!N417, FIND(",", Overall!N417, FIND(",",Overall!N417) + 1) + 2, LEN(Overall!N417))),"")</f>
        <v>44874</v>
      </c>
      <c r="Q415" s="7">
        <f>IF(Overall!O417&lt;&gt;"",DATEVALUE(MID(Overall!O417, FIND(",", Overall!O417) + 2, FIND(" ", Overall!O417) - FIND(",", Overall!O417) - 1) &amp; " " &amp; MID(Overall!O417, FIND(" ", Overall!O417) + 1, FIND(",", Overall!O417, FIND(" ", Overall!O417)) - FIND(" ", Overall!O417) - 1) &amp; ", " &amp; MID(Overall!O417, FIND(",", Overall!O417, FIND(",",Overall!O417) + 1) + 2, LEN(Overall!O417))),"")</f>
        <v>44853</v>
      </c>
      <c r="R415" s="5">
        <f t="shared" si="12"/>
        <v>3</v>
      </c>
      <c r="S415" s="10">
        <f>IF(Overall!$A417&lt;&gt;"",IF(AND(MONTH($N415) &lt;= 1, MONTH($O415) &gt;= 1), IF($R415 &lt;&gt; "", $H415/$R415, ""), ""),"")</f>
        <v>250000</v>
      </c>
      <c r="T415" s="10">
        <f>IF(Overall!$A417&lt;&gt;"",IF(AND(MONTH($N415) &lt;= 2, MONTH($O415) &gt;= 2), IF($R415 &lt;&gt; "", $H415/$R415, ""), ""),"")</f>
        <v>250000</v>
      </c>
      <c r="U415" s="10">
        <f>IF(Overall!$A417&lt;&gt;"",IF(AND(MONTH($N415) &lt;= 3, MONTH($O415) &gt;= 3), IF($R415 &lt;&gt; "", $H415/$R415, ""), ""),"")</f>
        <v>250000</v>
      </c>
      <c r="V415" s="10" t="str">
        <f>IF(Overall!$A417&lt;&gt;"",IF(AND(MONTH($N415) &lt;= 4, MONTH($O415) &gt;= 4), IF($R415 &lt;&gt; "", $H415/$R415, ""), ""),"")</f>
        <v/>
      </c>
      <c r="W415" s="10" t="str">
        <f>IF(Overall!$A417&lt;&gt;"",IF(AND(MONTH($N415) &lt;= 5, MONTH($O415) &gt;= 5), IF($R415 &lt;&gt; "", $H415/$R415, ""), ""),"")</f>
        <v/>
      </c>
      <c r="X415" s="10" t="str">
        <f>IF(Overall!$A417&lt;&gt;"",IF(AND(MONTH($N415) &lt;= 6, MONTH($O415) &gt;= 6), IF($R415 &lt;&gt; "", $H415/$R415, ""), ""),"")</f>
        <v/>
      </c>
      <c r="Y415" s="10" t="str">
        <f>IF(Overall!$A417&lt;&gt;"",IF(AND(MONTH($N415) &lt;= 7, MONTH($O415) &gt;= 7 ), IF($R415 &lt;&gt; "", $H415/$R415, ""), ""),"")</f>
        <v/>
      </c>
      <c r="Z415" s="10" t="str">
        <f>IF(Overall!$A417&lt;&gt;"",IF(AND(MONTH($N415) &lt;= 8, MONTH($O415) &gt;= 8), IF($R415 &lt;&gt; "", $H415/$R415, ""), ""),"")</f>
        <v/>
      </c>
      <c r="AA415" s="10" t="str">
        <f>IF(Overall!$A417&lt;&gt;"",IF(AND(MONTH($N415) &lt;= 9, MONTH($O415) &gt;= 9), IF($R415 &lt;&gt; "", $H415/$R415, ""), ""),"")</f>
        <v/>
      </c>
      <c r="AB415" s="10" t="str">
        <f>IF(Overall!$A417&lt;&gt;"",IF(AND(MONTH($N415) &lt;= 10, MONTH($O415) &gt;= 10), IF($R415 &lt;&gt; "", $H415/$R415, ""), ""),"")</f>
        <v/>
      </c>
      <c r="AC415" s="10" t="str">
        <f>IF(Overall!$A417&lt;&gt;"",IF(AND(MONTH($N415) &lt;= 11, MONTH($O415) &gt;= 11), IF($R415 &lt;&gt; "", $H415/$R415, ""), ""),"")</f>
        <v/>
      </c>
      <c r="AD415" s="10" t="str">
        <f>IF(Overall!$A417&lt;&gt;"",IF(AND(MONTH($N415) &lt;= 12, MONTH($O415) &gt;= 12), IF($R415 &lt;&gt; "", $H415/$R415, ""), ""),"")</f>
        <v/>
      </c>
      <c r="AF415" s="10" t="str">
        <f ca="1">IFERROR(IF(AND(NOW()&lt;= EOMONTH(DATE(YEAR($O415),1, 1), 0), Overall!$A417&lt;&gt;"", MONTH($N415) &lt;= 1, MONTH($O415) &gt;= 1), IF($R415 &lt;&gt; "", $H415/$R415, ""), ""), "")</f>
        <v/>
      </c>
      <c r="AG415" s="10" t="str">
        <f ca="1">IFERROR(IF(AND(NOW()&lt;= EOMONTH(DATE(YEAR($O415),2, 1), 0), Overall!$A417&lt;&gt;"", MONTH($N415) &lt;= 2, MONTH($O415) &gt;= 2), IF($R415 &lt;&gt; "", $H415/$R415, ""), ""), "")</f>
        <v/>
      </c>
      <c r="AH415" s="10" t="str">
        <f ca="1">IFERROR(IF(AND(NOW()&lt;= EOMONTH(DATE(YEAR($O415),3, 1), 0), Overall!$A417&lt;&gt;"", MONTH($N415) &lt;= 3, MONTH($O415) &gt;= 3), IF($R415 &lt;&gt; "", $H415/$R415, ""), ""), "")</f>
        <v/>
      </c>
      <c r="AI415" s="10" t="str">
        <f ca="1">IFERROR(IF(AND(NOW()&lt;= EOMONTH(DATE(YEAR($O415),4, 1), 0), Overall!$A417&lt;&gt;"", MONTH($N415) &lt;= 4, MONTH($O415) &gt;= 4), IF($R415 &lt;&gt; "", $H415/$R415, ""), ""), "")</f>
        <v/>
      </c>
      <c r="AJ415" s="10" t="str">
        <f ca="1">IFERROR(IF(AND(NOW()&lt;= EOMONTH(DATE(YEAR($O415),5, 1), 0), Overall!$A417&lt;&gt;"", MONTH($N415) &lt;= 5, MONTH($O415) &gt;= 5), IF($R415 &lt;&gt; "", $H415/$R415, ""), ""), "")</f>
        <v/>
      </c>
      <c r="AK415" s="10" t="str">
        <f ca="1">IFERROR(IF(AND(NOW()&lt;= EOMONTH(DATE(YEAR($O415),6, 1), 0), Overall!$A417&lt;&gt;"", MONTH($N415) &lt;= 6, MONTH($O415) &gt;= 6), IF($R415 &lt;&gt; "", $H415/$R415, ""), ""), "")</f>
        <v/>
      </c>
      <c r="AL415" s="10" t="str">
        <f ca="1">IFERROR(IF(AND(NOW()&lt;= EOMONTH(DATE(YEAR($O415),7, 1), 0), Overall!$A417&lt;&gt;"", MONTH($N415) &lt;= 7, MONTH($O415) &gt;= 7), IF($R415 &lt;&gt; "", $H415/$R415, ""), ""), "")</f>
        <v/>
      </c>
      <c r="AM415" s="10" t="str">
        <f ca="1">IFERROR(IF(AND(NOW()&lt;= EOMONTH(DATE(YEAR($O415),8, 1), 0), Overall!$A417&lt;&gt;"", MONTH($N415) &lt;= 8, MONTH($O415) &gt;= 8), IF($R415 &lt;&gt; "", $H415/$R415, ""), ""), "")</f>
        <v/>
      </c>
      <c r="AN415" s="10" t="str">
        <f ca="1">IFERROR(IF(AND(NOW()&lt;= EOMONTH(DATE(YEAR($O415),9, 1), 0), Overall!$A417&lt;&gt;"", MONTH($N415) &lt;= 9, MONTH($O415) &gt;= 9), IF($R415 &lt;&gt; "", $H415/$R415, ""), ""), "")</f>
        <v/>
      </c>
      <c r="AO415" s="10" t="str">
        <f ca="1">IFERROR(IF(AND(NOW()&lt;= EOMONTH(DATE(YEAR($O415),10, 1), 0), Overall!$A417&lt;&gt;"", MONTH($N415) &lt;= 10, MONTH($O415) &gt;= 10), IF($R415 &lt;&gt; "", $H415/$R415, ""), ""), "")</f>
        <v/>
      </c>
      <c r="AP415" s="10" t="str">
        <f ca="1">IFERROR(IF(AND(NOW()&lt;= EOMONTH(DATE(YEAR($O415),11, 1), 0), Overall!$A417&lt;&gt;"", MONTH($N415) &lt;=11, MONTH($O415) &gt;= 11), IF($R415 &lt;&gt; "", $H415/$R415, ""), ""), "")</f>
        <v/>
      </c>
      <c r="AQ415" s="10" t="str">
        <f ca="1">IFERROR(IF(AND(NOW()&lt;= EOMONTH(DATE(YEAR($O415),12, 1), 0), Overall!$A417&lt;&gt;"", MONTH($N415) &lt;= 12, MONTH($O415) &gt;= 12), IF($R415 &lt;&gt; "", $H415/$R415, ""), ""), "")</f>
        <v/>
      </c>
      <c r="AR415" s="16">
        <f t="shared" ca="1" si="13"/>
        <v>0</v>
      </c>
    </row>
    <row r="416" spans="1:44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6">
        <f>IF(Overall!F418&lt;&gt;"",VALUE(Overall!F418),"")</f>
        <v>750000</v>
      </c>
      <c r="I416" s="6">
        <f>IF(Overall!G418&lt;&gt;"",VALUE(Overall!G418),"")</f>
        <v>77</v>
      </c>
      <c r="J416" s="6">
        <f>IF(Overall!H418&lt;&gt;"",VALUE(Overall!H418),"")</f>
        <v>63</v>
      </c>
      <c r="K416" s="6">
        <f>IF(Overall!I418&lt;&gt;"",VALUE(Overall!I418),"")</f>
        <v>5.66</v>
      </c>
      <c r="L416" s="6">
        <f>IF(Overall!J418&lt;&gt;"",VALUE(Overall!J418),"")</f>
        <v>1.92</v>
      </c>
      <c r="M416" s="6">
        <f>IF(Overall!K418&lt;&gt;"",VALUE(Overall!K418),"")</f>
        <v>3.74</v>
      </c>
      <c r="N416" s="7">
        <f>IF(Overall!L418&lt;&gt;"",DATEVALUE(MID(Overall!L418, FIND(",", Overall!L418) + 2, FIND(" ", Overall!L418) - FIND(",", Overall!L418) - 1) &amp; " " &amp; MID(Overall!L418, FIND(" ", Overall!L418) + 1, FIND(",", Overall!L418, FIND(" ", Overall!L418)) - FIND(" ", Overall!L418) - 1) &amp; ", " &amp; MID(Overall!L418, FIND(",", Overall!L418, FIND(",",Overall!L418) + 1) + 2, LEN(Overall!L418))),"")</f>
        <v>44927</v>
      </c>
      <c r="O416" s="7">
        <f>IF(Overall!M418&lt;&gt;"",DATEVALUE(MID(Overall!M418, FIND(",", Overall!M418) + 2, FIND(" ", Overall!M418) - FIND(",", Overall!M418) - 1) &amp; " " &amp; MID(Overall!M418, FIND(" ", Overall!M418) + 1, FIND(",", Overall!M418, FIND(" ", Overall!M418)) - FIND(" ", Overall!M418) - 1) &amp; ", " &amp; MID(Overall!M418, FIND(",", Overall!M418, FIND(",",Overall!M418) + 1) + 2, LEN(Overall!M418))),"")</f>
        <v>45016</v>
      </c>
      <c r="P416" s="7">
        <f>IF(Overall!N418&lt;&gt;"",DATEVALUE(MID(Overall!N418, FIND(",", Overall!N418) + 2, FIND(" ", Overall!N418) - FIND(",", Overall!N418) - 1) &amp; " " &amp; MID(Overall!N418, FIND(" ", Overall!N418) + 1, FIND(",", Overall!N418, FIND(" ", Overall!N418)) - FIND(" ", Overall!N418) - 1) &amp; ", " &amp; MID(Overall!N418, FIND(",", Overall!N418, FIND(",",Overall!N418) + 1) + 2, LEN(Overall!N418))),"")</f>
        <v>44874</v>
      </c>
      <c r="Q416" s="7">
        <f>IF(Overall!O418&lt;&gt;"",DATEVALUE(MID(Overall!O418, FIND(",", Overall!O418) + 2, FIND(" ", Overall!O418) - FIND(",", Overall!O418) - 1) &amp; " " &amp; MID(Overall!O418, FIND(" ", Overall!O418) + 1, FIND(",", Overall!O418, FIND(" ", Overall!O418)) - FIND(" ", Overall!O418) - 1) &amp; ", " &amp; MID(Overall!O418, FIND(",", Overall!O418, FIND(",",Overall!O418) + 1) + 2, LEN(Overall!O418))),"")</f>
        <v>44853</v>
      </c>
      <c r="R416" s="5">
        <f t="shared" si="12"/>
        <v>3</v>
      </c>
      <c r="S416" s="10">
        <f>IF(Overall!$A418&lt;&gt;"",IF(AND(MONTH($N416) &lt;= 1, MONTH($O416) &gt;= 1), IF($R416 &lt;&gt; "", $H416/$R416, ""), ""),"")</f>
        <v>250000</v>
      </c>
      <c r="T416" s="10">
        <f>IF(Overall!$A418&lt;&gt;"",IF(AND(MONTH($N416) &lt;= 2, MONTH($O416) &gt;= 2), IF($R416 &lt;&gt; "", $H416/$R416, ""), ""),"")</f>
        <v>250000</v>
      </c>
      <c r="U416" s="10">
        <f>IF(Overall!$A418&lt;&gt;"",IF(AND(MONTH($N416) &lt;= 3, MONTH($O416) &gt;= 3), IF($R416 &lt;&gt; "", $H416/$R416, ""), ""),"")</f>
        <v>250000</v>
      </c>
      <c r="V416" s="10" t="str">
        <f>IF(Overall!$A418&lt;&gt;"",IF(AND(MONTH($N416) &lt;= 4, MONTH($O416) &gt;= 4), IF($R416 &lt;&gt; "", $H416/$R416, ""), ""),"")</f>
        <v/>
      </c>
      <c r="W416" s="10" t="str">
        <f>IF(Overall!$A418&lt;&gt;"",IF(AND(MONTH($N416) &lt;= 5, MONTH($O416) &gt;= 5), IF($R416 &lt;&gt; "", $H416/$R416, ""), ""),"")</f>
        <v/>
      </c>
      <c r="X416" s="10" t="str">
        <f>IF(Overall!$A418&lt;&gt;"",IF(AND(MONTH($N416) &lt;= 6, MONTH($O416) &gt;= 6), IF($R416 &lt;&gt; "", $H416/$R416, ""), ""),"")</f>
        <v/>
      </c>
      <c r="Y416" s="10" t="str">
        <f>IF(Overall!$A418&lt;&gt;"",IF(AND(MONTH($N416) &lt;= 7, MONTH($O416) &gt;= 7 ), IF($R416 &lt;&gt; "", $H416/$R416, ""), ""),"")</f>
        <v/>
      </c>
      <c r="Z416" s="10" t="str">
        <f>IF(Overall!$A418&lt;&gt;"",IF(AND(MONTH($N416) &lt;= 8, MONTH($O416) &gt;= 8), IF($R416 &lt;&gt; "", $H416/$R416, ""), ""),"")</f>
        <v/>
      </c>
      <c r="AA416" s="10" t="str">
        <f>IF(Overall!$A418&lt;&gt;"",IF(AND(MONTH($N416) &lt;= 9, MONTH($O416) &gt;= 9), IF($R416 &lt;&gt; "", $H416/$R416, ""), ""),"")</f>
        <v/>
      </c>
      <c r="AB416" s="10" t="str">
        <f>IF(Overall!$A418&lt;&gt;"",IF(AND(MONTH($N416) &lt;= 10, MONTH($O416) &gt;= 10), IF($R416 &lt;&gt; "", $H416/$R416, ""), ""),"")</f>
        <v/>
      </c>
      <c r="AC416" s="10" t="str">
        <f>IF(Overall!$A418&lt;&gt;"",IF(AND(MONTH($N416) &lt;= 11, MONTH($O416) &gt;= 11), IF($R416 &lt;&gt; "", $H416/$R416, ""), ""),"")</f>
        <v/>
      </c>
      <c r="AD416" s="10" t="str">
        <f>IF(Overall!$A418&lt;&gt;"",IF(AND(MONTH($N416) &lt;= 12, MONTH($O416) &gt;= 12), IF($R416 &lt;&gt; "", $H416/$R416, ""), ""),"")</f>
        <v/>
      </c>
      <c r="AF416" s="10" t="str">
        <f ca="1">IFERROR(IF(AND(NOW()&lt;= EOMONTH(DATE(YEAR($O416),1, 1), 0), Overall!$A418&lt;&gt;"", MONTH($N416) &lt;= 1, MONTH($O416) &gt;= 1), IF($R416 &lt;&gt; "", $H416/$R416, ""), ""), "")</f>
        <v/>
      </c>
      <c r="AG416" s="10" t="str">
        <f ca="1">IFERROR(IF(AND(NOW()&lt;= EOMONTH(DATE(YEAR($O416),2, 1), 0), Overall!$A418&lt;&gt;"", MONTH($N416) &lt;= 2, MONTH($O416) &gt;= 2), IF($R416 &lt;&gt; "", $H416/$R416, ""), ""), "")</f>
        <v/>
      </c>
      <c r="AH416" s="10" t="str">
        <f ca="1">IFERROR(IF(AND(NOW()&lt;= EOMONTH(DATE(YEAR($O416),3, 1), 0), Overall!$A418&lt;&gt;"", MONTH($N416) &lt;= 3, MONTH($O416) &gt;= 3), IF($R416 &lt;&gt; "", $H416/$R416, ""), ""), "")</f>
        <v/>
      </c>
      <c r="AI416" s="10" t="str">
        <f ca="1">IFERROR(IF(AND(NOW()&lt;= EOMONTH(DATE(YEAR($O416),4, 1), 0), Overall!$A418&lt;&gt;"", MONTH($N416) &lt;= 4, MONTH($O416) &gt;= 4), IF($R416 &lt;&gt; "", $H416/$R416, ""), ""), "")</f>
        <v/>
      </c>
      <c r="AJ416" s="10" t="str">
        <f ca="1">IFERROR(IF(AND(NOW()&lt;= EOMONTH(DATE(YEAR($O416),5, 1), 0), Overall!$A418&lt;&gt;"", MONTH($N416) &lt;= 5, MONTH($O416) &gt;= 5), IF($R416 &lt;&gt; "", $H416/$R416, ""), ""), "")</f>
        <v/>
      </c>
      <c r="AK416" s="10" t="str">
        <f ca="1">IFERROR(IF(AND(NOW()&lt;= EOMONTH(DATE(YEAR($O416),6, 1), 0), Overall!$A418&lt;&gt;"", MONTH($N416) &lt;= 6, MONTH($O416) &gt;= 6), IF($R416 &lt;&gt; "", $H416/$R416, ""), ""), "")</f>
        <v/>
      </c>
      <c r="AL416" s="10" t="str">
        <f ca="1">IFERROR(IF(AND(NOW()&lt;= EOMONTH(DATE(YEAR($O416),7, 1), 0), Overall!$A418&lt;&gt;"", MONTH($N416) &lt;= 7, MONTH($O416) &gt;= 7), IF($R416 &lt;&gt; "", $H416/$R416, ""), ""), "")</f>
        <v/>
      </c>
      <c r="AM416" s="10" t="str">
        <f ca="1">IFERROR(IF(AND(NOW()&lt;= EOMONTH(DATE(YEAR($O416),8, 1), 0), Overall!$A418&lt;&gt;"", MONTH($N416) &lt;= 8, MONTH($O416) &gt;= 8), IF($R416 &lt;&gt; "", $H416/$R416, ""), ""), "")</f>
        <v/>
      </c>
      <c r="AN416" s="10" t="str">
        <f ca="1">IFERROR(IF(AND(NOW()&lt;= EOMONTH(DATE(YEAR($O416),9, 1), 0), Overall!$A418&lt;&gt;"", MONTH($N416) &lt;= 9, MONTH($O416) &gt;= 9), IF($R416 &lt;&gt; "", $H416/$R416, ""), ""), "")</f>
        <v/>
      </c>
      <c r="AO416" s="10" t="str">
        <f ca="1">IFERROR(IF(AND(NOW()&lt;= EOMONTH(DATE(YEAR($O416),10, 1), 0), Overall!$A418&lt;&gt;"", MONTH($N416) &lt;= 10, MONTH($O416) &gt;= 10), IF($R416 &lt;&gt; "", $H416/$R416, ""), ""), "")</f>
        <v/>
      </c>
      <c r="AP416" s="10" t="str">
        <f ca="1">IFERROR(IF(AND(NOW()&lt;= EOMONTH(DATE(YEAR($O416),11, 1), 0), Overall!$A418&lt;&gt;"", MONTH($N416) &lt;=11, MONTH($O416) &gt;= 11), IF($R416 &lt;&gt; "", $H416/$R416, ""), ""), "")</f>
        <v/>
      </c>
      <c r="AQ416" s="10" t="str">
        <f ca="1">IFERROR(IF(AND(NOW()&lt;= EOMONTH(DATE(YEAR($O416),12, 1), 0), Overall!$A418&lt;&gt;"", MONTH($N416) &lt;= 12, MONTH($O416) &gt;= 12), IF($R416 &lt;&gt; "", $H416/$R416, ""), ""), "")</f>
        <v/>
      </c>
      <c r="AR416" s="16">
        <f t="shared" ca="1" si="13"/>
        <v>0</v>
      </c>
    </row>
    <row r="417" spans="1:44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6">
        <f>IF(Overall!F419&lt;&gt;"",VALUE(Overall!F419),"")</f>
        <v>750000</v>
      </c>
      <c r="I417" s="6">
        <f>IF(Overall!G419&lt;&gt;"",VALUE(Overall!G419),"")</f>
        <v>77</v>
      </c>
      <c r="J417" s="6">
        <f>IF(Overall!H419&lt;&gt;"",VALUE(Overall!H419),"")</f>
        <v>63</v>
      </c>
      <c r="K417" s="6">
        <f>IF(Overall!I419&lt;&gt;"",VALUE(Overall!I419),"")</f>
        <v>5.7</v>
      </c>
      <c r="L417" s="6">
        <f>IF(Overall!J419&lt;&gt;"",VALUE(Overall!J419),"")</f>
        <v>1.94</v>
      </c>
      <c r="M417" s="6">
        <f>IF(Overall!K419&lt;&gt;"",VALUE(Overall!K419),"")</f>
        <v>3.76</v>
      </c>
      <c r="N417" s="7">
        <f>IF(Overall!L419&lt;&gt;"",DATEVALUE(MID(Overall!L419, FIND(",", Overall!L419) + 2, FIND(" ", Overall!L419) - FIND(",", Overall!L419) - 1) &amp; " " &amp; MID(Overall!L419, FIND(" ", Overall!L419) + 1, FIND(",", Overall!L419, FIND(" ", Overall!L419)) - FIND(" ", Overall!L419) - 1) &amp; ", " &amp; MID(Overall!L419, FIND(",", Overall!L419, FIND(",",Overall!L419) + 1) + 2, LEN(Overall!L419))),"")</f>
        <v>44927</v>
      </c>
      <c r="O417" s="7">
        <f>IF(Overall!M419&lt;&gt;"",DATEVALUE(MID(Overall!M419, FIND(",", Overall!M419) + 2, FIND(" ", Overall!M419) - FIND(",", Overall!M419) - 1) &amp; " " &amp; MID(Overall!M419, FIND(" ", Overall!M419) + 1, FIND(",", Overall!M419, FIND(" ", Overall!M419)) - FIND(" ", Overall!M419) - 1) &amp; ", " &amp; MID(Overall!M419, FIND(",", Overall!M419, FIND(",",Overall!M419) + 1) + 2, LEN(Overall!M419))),"")</f>
        <v>45016</v>
      </c>
      <c r="P417" s="7">
        <f>IF(Overall!N419&lt;&gt;"",DATEVALUE(MID(Overall!N419, FIND(",", Overall!N419) + 2, FIND(" ", Overall!N419) - FIND(",", Overall!N419) - 1) &amp; " " &amp; MID(Overall!N419, FIND(" ", Overall!N419) + 1, FIND(",", Overall!N419, FIND(" ", Overall!N419)) - FIND(" ", Overall!N419) - 1) &amp; ", " &amp; MID(Overall!N419, FIND(",", Overall!N419, FIND(",",Overall!N419) + 1) + 2, LEN(Overall!N419))),"")</f>
        <v>44874</v>
      </c>
      <c r="Q417" s="7">
        <f>IF(Overall!O419&lt;&gt;"",DATEVALUE(MID(Overall!O419, FIND(",", Overall!O419) + 2, FIND(" ", Overall!O419) - FIND(",", Overall!O419) - 1) &amp; " " &amp; MID(Overall!O419, FIND(" ", Overall!O419) + 1, FIND(",", Overall!O419, FIND(" ", Overall!O419)) - FIND(" ", Overall!O419) - 1) &amp; ", " &amp; MID(Overall!O419, FIND(",", Overall!O419, FIND(",",Overall!O419) + 1) + 2, LEN(Overall!O419))),"")</f>
        <v>44853</v>
      </c>
      <c r="R417" s="5">
        <f t="shared" si="12"/>
        <v>3</v>
      </c>
      <c r="S417" s="10">
        <f>IF(Overall!$A419&lt;&gt;"",IF(AND(MONTH($N417) &lt;= 1, MONTH($O417) &gt;= 1), IF($R417 &lt;&gt; "", $H417/$R417, ""), ""),"")</f>
        <v>250000</v>
      </c>
      <c r="T417" s="10">
        <f>IF(Overall!$A419&lt;&gt;"",IF(AND(MONTH($N417) &lt;= 2, MONTH($O417) &gt;= 2), IF($R417 &lt;&gt; "", $H417/$R417, ""), ""),"")</f>
        <v>250000</v>
      </c>
      <c r="U417" s="10">
        <f>IF(Overall!$A419&lt;&gt;"",IF(AND(MONTH($N417) &lt;= 3, MONTH($O417) &gt;= 3), IF($R417 &lt;&gt; "", $H417/$R417, ""), ""),"")</f>
        <v>250000</v>
      </c>
      <c r="V417" s="10" t="str">
        <f>IF(Overall!$A419&lt;&gt;"",IF(AND(MONTH($N417) &lt;= 4, MONTH($O417) &gt;= 4), IF($R417 &lt;&gt; "", $H417/$R417, ""), ""),"")</f>
        <v/>
      </c>
      <c r="W417" s="10" t="str">
        <f>IF(Overall!$A419&lt;&gt;"",IF(AND(MONTH($N417) &lt;= 5, MONTH($O417) &gt;= 5), IF($R417 &lt;&gt; "", $H417/$R417, ""), ""),"")</f>
        <v/>
      </c>
      <c r="X417" s="10" t="str">
        <f>IF(Overall!$A419&lt;&gt;"",IF(AND(MONTH($N417) &lt;= 6, MONTH($O417) &gt;= 6), IF($R417 &lt;&gt; "", $H417/$R417, ""), ""),"")</f>
        <v/>
      </c>
      <c r="Y417" s="10" t="str">
        <f>IF(Overall!$A419&lt;&gt;"",IF(AND(MONTH($N417) &lt;= 7, MONTH($O417) &gt;= 7 ), IF($R417 &lt;&gt; "", $H417/$R417, ""), ""),"")</f>
        <v/>
      </c>
      <c r="Z417" s="10" t="str">
        <f>IF(Overall!$A419&lt;&gt;"",IF(AND(MONTH($N417) &lt;= 8, MONTH($O417) &gt;= 8), IF($R417 &lt;&gt; "", $H417/$R417, ""), ""),"")</f>
        <v/>
      </c>
      <c r="AA417" s="10" t="str">
        <f>IF(Overall!$A419&lt;&gt;"",IF(AND(MONTH($N417) &lt;= 9, MONTH($O417) &gt;= 9), IF($R417 &lt;&gt; "", $H417/$R417, ""), ""),"")</f>
        <v/>
      </c>
      <c r="AB417" s="10" t="str">
        <f>IF(Overall!$A419&lt;&gt;"",IF(AND(MONTH($N417) &lt;= 10, MONTH($O417) &gt;= 10), IF($R417 &lt;&gt; "", $H417/$R417, ""), ""),"")</f>
        <v/>
      </c>
      <c r="AC417" s="10" t="str">
        <f>IF(Overall!$A419&lt;&gt;"",IF(AND(MONTH($N417) &lt;= 11, MONTH($O417) &gt;= 11), IF($R417 &lt;&gt; "", $H417/$R417, ""), ""),"")</f>
        <v/>
      </c>
      <c r="AD417" s="10" t="str">
        <f>IF(Overall!$A419&lt;&gt;"",IF(AND(MONTH($N417) &lt;= 12, MONTH($O417) &gt;= 12), IF($R417 &lt;&gt; "", $H417/$R417, ""), ""),"")</f>
        <v/>
      </c>
      <c r="AF417" s="10" t="str">
        <f ca="1">IFERROR(IF(AND(NOW()&lt;= EOMONTH(DATE(YEAR($O417),1, 1), 0), Overall!$A419&lt;&gt;"", MONTH($N417) &lt;= 1, MONTH($O417) &gt;= 1), IF($R417 &lt;&gt; "", $H417/$R417, ""), ""), "")</f>
        <v/>
      </c>
      <c r="AG417" s="10" t="str">
        <f ca="1">IFERROR(IF(AND(NOW()&lt;= EOMONTH(DATE(YEAR($O417),2, 1), 0), Overall!$A419&lt;&gt;"", MONTH($N417) &lt;= 2, MONTH($O417) &gt;= 2), IF($R417 &lt;&gt; "", $H417/$R417, ""), ""), "")</f>
        <v/>
      </c>
      <c r="AH417" s="10" t="str">
        <f ca="1">IFERROR(IF(AND(NOW()&lt;= EOMONTH(DATE(YEAR($O417),3, 1), 0), Overall!$A419&lt;&gt;"", MONTH($N417) &lt;= 3, MONTH($O417) &gt;= 3), IF($R417 &lt;&gt; "", $H417/$R417, ""), ""), "")</f>
        <v/>
      </c>
      <c r="AI417" s="10" t="str">
        <f ca="1">IFERROR(IF(AND(NOW()&lt;= EOMONTH(DATE(YEAR($O417),4, 1), 0), Overall!$A419&lt;&gt;"", MONTH($N417) &lt;= 4, MONTH($O417) &gt;= 4), IF($R417 &lt;&gt; "", $H417/$R417, ""), ""), "")</f>
        <v/>
      </c>
      <c r="AJ417" s="10" t="str">
        <f ca="1">IFERROR(IF(AND(NOW()&lt;= EOMONTH(DATE(YEAR($O417),5, 1), 0), Overall!$A419&lt;&gt;"", MONTH($N417) &lt;= 5, MONTH($O417) &gt;= 5), IF($R417 &lt;&gt; "", $H417/$R417, ""), ""), "")</f>
        <v/>
      </c>
      <c r="AK417" s="10" t="str">
        <f ca="1">IFERROR(IF(AND(NOW()&lt;= EOMONTH(DATE(YEAR($O417),6, 1), 0), Overall!$A419&lt;&gt;"", MONTH($N417) &lt;= 6, MONTH($O417) &gt;= 6), IF($R417 &lt;&gt; "", $H417/$R417, ""), ""), "")</f>
        <v/>
      </c>
      <c r="AL417" s="10" t="str">
        <f ca="1">IFERROR(IF(AND(NOW()&lt;= EOMONTH(DATE(YEAR($O417),7, 1), 0), Overall!$A419&lt;&gt;"", MONTH($N417) &lt;= 7, MONTH($O417) &gt;= 7), IF($R417 &lt;&gt; "", $H417/$R417, ""), ""), "")</f>
        <v/>
      </c>
      <c r="AM417" s="10" t="str">
        <f ca="1">IFERROR(IF(AND(NOW()&lt;= EOMONTH(DATE(YEAR($O417),8, 1), 0), Overall!$A419&lt;&gt;"", MONTH($N417) &lt;= 8, MONTH($O417) &gt;= 8), IF($R417 &lt;&gt; "", $H417/$R417, ""), ""), "")</f>
        <v/>
      </c>
      <c r="AN417" s="10" t="str">
        <f ca="1">IFERROR(IF(AND(NOW()&lt;= EOMONTH(DATE(YEAR($O417),9, 1), 0), Overall!$A419&lt;&gt;"", MONTH($N417) &lt;= 9, MONTH($O417) &gt;= 9), IF($R417 &lt;&gt; "", $H417/$R417, ""), ""), "")</f>
        <v/>
      </c>
      <c r="AO417" s="10" t="str">
        <f ca="1">IFERROR(IF(AND(NOW()&lt;= EOMONTH(DATE(YEAR($O417),10, 1), 0), Overall!$A419&lt;&gt;"", MONTH($N417) &lt;= 10, MONTH($O417) &gt;= 10), IF($R417 &lt;&gt; "", $H417/$R417, ""), ""), "")</f>
        <v/>
      </c>
      <c r="AP417" s="10" t="str">
        <f ca="1">IFERROR(IF(AND(NOW()&lt;= EOMONTH(DATE(YEAR($O417),11, 1), 0), Overall!$A419&lt;&gt;"", MONTH($N417) &lt;=11, MONTH($O417) &gt;= 11), IF($R417 &lt;&gt; "", $H417/$R417, ""), ""), "")</f>
        <v/>
      </c>
      <c r="AQ417" s="10" t="str">
        <f ca="1">IFERROR(IF(AND(NOW()&lt;= EOMONTH(DATE(YEAR($O417),12, 1), 0), Overall!$A419&lt;&gt;"", MONTH($N417) &lt;= 12, MONTH($O417) &gt;= 12), IF($R417 &lt;&gt; "", $H417/$R417, ""), ""), "")</f>
        <v/>
      </c>
      <c r="AR417" s="16">
        <f t="shared" ca="1" si="13"/>
        <v>0</v>
      </c>
    </row>
    <row r="418" spans="1:44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6">
        <f>IF(Overall!F420&lt;&gt;"",VALUE(Overall!F420),"")</f>
        <v>1500000</v>
      </c>
      <c r="I418" s="6">
        <f>IF(Overall!G420&lt;&gt;"",VALUE(Overall!G420),"")</f>
        <v>77</v>
      </c>
      <c r="J418" s="6">
        <f>IF(Overall!H420&lt;&gt;"",VALUE(Overall!H420),"")</f>
        <v>64</v>
      </c>
      <c r="K418" s="6">
        <f>IF(Overall!I420&lt;&gt;"",VALUE(Overall!I420),"")</f>
        <v>5.51</v>
      </c>
      <c r="L418" s="6">
        <f>IF(Overall!J420&lt;&gt;"",VALUE(Overall!J420),"")</f>
        <v>1.87</v>
      </c>
      <c r="M418" s="6">
        <f>IF(Overall!K420&lt;&gt;"",VALUE(Overall!K420),"")</f>
        <v>3.64</v>
      </c>
      <c r="N418" s="7">
        <f>IF(Overall!L420&lt;&gt;"",DATEVALUE(MID(Overall!L420, FIND(",", Overall!L420) + 2, FIND(" ", Overall!L420) - FIND(",", Overall!L420) - 1) &amp; " " &amp; MID(Overall!L420, FIND(" ", Overall!L420) + 1, FIND(",", Overall!L420, FIND(" ", Overall!L420)) - FIND(" ", Overall!L420) - 1) &amp; ", " &amp; MID(Overall!L420, FIND(",", Overall!L420, FIND(",",Overall!L420) + 1) + 2, LEN(Overall!L420))),"")</f>
        <v>44927</v>
      </c>
      <c r="O418" s="7">
        <f>IF(Overall!M420&lt;&gt;"",DATEVALUE(MID(Overall!M420, FIND(",", Overall!M420) + 2, FIND(" ", Overall!M420) - FIND(",", Overall!M420) - 1) &amp; " " &amp; MID(Overall!M420, FIND(" ", Overall!M420) + 1, FIND(",", Overall!M420, FIND(" ", Overall!M420)) - FIND(" ", Overall!M420) - 1) &amp; ", " &amp; MID(Overall!M420, FIND(",", Overall!M420, FIND(",",Overall!M420) + 1) + 2, LEN(Overall!M420))),"")</f>
        <v>45016</v>
      </c>
      <c r="P418" s="7">
        <f>IF(Overall!N420&lt;&gt;"",DATEVALUE(MID(Overall!N420, FIND(",", Overall!N420) + 2, FIND(" ", Overall!N420) - FIND(",", Overall!N420) - 1) &amp; " " &amp; MID(Overall!N420, FIND(" ", Overall!N420) + 1, FIND(",", Overall!N420, FIND(" ", Overall!N420)) - FIND(" ", Overall!N420) - 1) &amp; ", " &amp; MID(Overall!N420, FIND(",", Overall!N420, FIND(",",Overall!N420) + 1) + 2, LEN(Overall!N420))),"")</f>
        <v>44874</v>
      </c>
      <c r="Q418" s="7">
        <f>IF(Overall!O420&lt;&gt;"",DATEVALUE(MID(Overall!O420, FIND(",", Overall!O420) + 2, FIND(" ", Overall!O420) - FIND(",", Overall!O420) - 1) &amp; " " &amp; MID(Overall!O420, FIND(" ", Overall!O420) + 1, FIND(",", Overall!O420, FIND(" ", Overall!O420)) - FIND(" ", Overall!O420) - 1) &amp; ", " &amp; MID(Overall!O420, FIND(",", Overall!O420, FIND(",",Overall!O420) + 1) + 2, LEN(Overall!O420))),"")</f>
        <v>44853</v>
      </c>
      <c r="R418" s="5">
        <f t="shared" si="12"/>
        <v>3</v>
      </c>
      <c r="S418" s="10">
        <f>IF(Overall!$A420&lt;&gt;"",IF(AND(MONTH($N418) &lt;= 1, MONTH($O418) &gt;= 1), IF($R418 &lt;&gt; "", $H418/$R418, ""), ""),"")</f>
        <v>500000</v>
      </c>
      <c r="T418" s="10">
        <f>IF(Overall!$A420&lt;&gt;"",IF(AND(MONTH($N418) &lt;= 2, MONTH($O418) &gt;= 2), IF($R418 &lt;&gt; "", $H418/$R418, ""), ""),"")</f>
        <v>500000</v>
      </c>
      <c r="U418" s="10">
        <f>IF(Overall!$A420&lt;&gt;"",IF(AND(MONTH($N418) &lt;= 3, MONTH($O418) &gt;= 3), IF($R418 &lt;&gt; "", $H418/$R418, ""), ""),"")</f>
        <v>500000</v>
      </c>
      <c r="V418" s="10" t="str">
        <f>IF(Overall!$A420&lt;&gt;"",IF(AND(MONTH($N418) &lt;= 4, MONTH($O418) &gt;= 4), IF($R418 &lt;&gt; "", $H418/$R418, ""), ""),"")</f>
        <v/>
      </c>
      <c r="W418" s="10" t="str">
        <f>IF(Overall!$A420&lt;&gt;"",IF(AND(MONTH($N418) &lt;= 5, MONTH($O418) &gt;= 5), IF($R418 &lt;&gt; "", $H418/$R418, ""), ""),"")</f>
        <v/>
      </c>
      <c r="X418" s="10" t="str">
        <f>IF(Overall!$A420&lt;&gt;"",IF(AND(MONTH($N418) &lt;= 6, MONTH($O418) &gt;= 6), IF($R418 &lt;&gt; "", $H418/$R418, ""), ""),"")</f>
        <v/>
      </c>
      <c r="Y418" s="10" t="str">
        <f>IF(Overall!$A420&lt;&gt;"",IF(AND(MONTH($N418) &lt;= 7, MONTH($O418) &gt;= 7 ), IF($R418 &lt;&gt; "", $H418/$R418, ""), ""),"")</f>
        <v/>
      </c>
      <c r="Z418" s="10" t="str">
        <f>IF(Overall!$A420&lt;&gt;"",IF(AND(MONTH($N418) &lt;= 8, MONTH($O418) &gt;= 8), IF($R418 &lt;&gt; "", $H418/$R418, ""), ""),"")</f>
        <v/>
      </c>
      <c r="AA418" s="10" t="str">
        <f>IF(Overall!$A420&lt;&gt;"",IF(AND(MONTH($N418) &lt;= 9, MONTH($O418) &gt;= 9), IF($R418 &lt;&gt; "", $H418/$R418, ""), ""),"")</f>
        <v/>
      </c>
      <c r="AB418" s="10" t="str">
        <f>IF(Overall!$A420&lt;&gt;"",IF(AND(MONTH($N418) &lt;= 10, MONTH($O418) &gt;= 10), IF($R418 &lt;&gt; "", $H418/$R418, ""), ""),"")</f>
        <v/>
      </c>
      <c r="AC418" s="10" t="str">
        <f>IF(Overall!$A420&lt;&gt;"",IF(AND(MONTH($N418) &lt;= 11, MONTH($O418) &gt;= 11), IF($R418 &lt;&gt; "", $H418/$R418, ""), ""),"")</f>
        <v/>
      </c>
      <c r="AD418" s="10" t="str">
        <f>IF(Overall!$A420&lt;&gt;"",IF(AND(MONTH($N418) &lt;= 12, MONTH($O418) &gt;= 12), IF($R418 &lt;&gt; "", $H418/$R418, ""), ""),"")</f>
        <v/>
      </c>
      <c r="AF418" s="10" t="str">
        <f ca="1">IFERROR(IF(AND(NOW()&lt;= EOMONTH(DATE(YEAR($O418),1, 1), 0), Overall!$A420&lt;&gt;"", MONTH($N418) &lt;= 1, MONTH($O418) &gt;= 1), IF($R418 &lt;&gt; "", $H418/$R418, ""), ""), "")</f>
        <v/>
      </c>
      <c r="AG418" s="10" t="str">
        <f ca="1">IFERROR(IF(AND(NOW()&lt;= EOMONTH(DATE(YEAR($O418),2, 1), 0), Overall!$A420&lt;&gt;"", MONTH($N418) &lt;= 2, MONTH($O418) &gt;= 2), IF($R418 &lt;&gt; "", $H418/$R418, ""), ""), "")</f>
        <v/>
      </c>
      <c r="AH418" s="10" t="str">
        <f ca="1">IFERROR(IF(AND(NOW()&lt;= EOMONTH(DATE(YEAR($O418),3, 1), 0), Overall!$A420&lt;&gt;"", MONTH($N418) &lt;= 3, MONTH($O418) &gt;= 3), IF($R418 &lt;&gt; "", $H418/$R418, ""), ""), "")</f>
        <v/>
      </c>
      <c r="AI418" s="10" t="str">
        <f ca="1">IFERROR(IF(AND(NOW()&lt;= EOMONTH(DATE(YEAR($O418),4, 1), 0), Overall!$A420&lt;&gt;"", MONTH($N418) &lt;= 4, MONTH($O418) &gt;= 4), IF($R418 &lt;&gt; "", $H418/$R418, ""), ""), "")</f>
        <v/>
      </c>
      <c r="AJ418" s="10" t="str">
        <f ca="1">IFERROR(IF(AND(NOW()&lt;= EOMONTH(DATE(YEAR($O418),5, 1), 0), Overall!$A420&lt;&gt;"", MONTH($N418) &lt;= 5, MONTH($O418) &gt;= 5), IF($R418 &lt;&gt; "", $H418/$R418, ""), ""), "")</f>
        <v/>
      </c>
      <c r="AK418" s="10" t="str">
        <f ca="1">IFERROR(IF(AND(NOW()&lt;= EOMONTH(DATE(YEAR($O418),6, 1), 0), Overall!$A420&lt;&gt;"", MONTH($N418) &lt;= 6, MONTH($O418) &gt;= 6), IF($R418 &lt;&gt; "", $H418/$R418, ""), ""), "")</f>
        <v/>
      </c>
      <c r="AL418" s="10" t="str">
        <f ca="1">IFERROR(IF(AND(NOW()&lt;= EOMONTH(DATE(YEAR($O418),7, 1), 0), Overall!$A420&lt;&gt;"", MONTH($N418) &lt;= 7, MONTH($O418) &gt;= 7), IF($R418 &lt;&gt; "", $H418/$R418, ""), ""), "")</f>
        <v/>
      </c>
      <c r="AM418" s="10" t="str">
        <f ca="1">IFERROR(IF(AND(NOW()&lt;= EOMONTH(DATE(YEAR($O418),8, 1), 0), Overall!$A420&lt;&gt;"", MONTH($N418) &lt;= 8, MONTH($O418) &gt;= 8), IF($R418 &lt;&gt; "", $H418/$R418, ""), ""), "")</f>
        <v/>
      </c>
      <c r="AN418" s="10" t="str">
        <f ca="1">IFERROR(IF(AND(NOW()&lt;= EOMONTH(DATE(YEAR($O418),9, 1), 0), Overall!$A420&lt;&gt;"", MONTH($N418) &lt;= 9, MONTH($O418) &gt;= 9), IF($R418 &lt;&gt; "", $H418/$R418, ""), ""), "")</f>
        <v/>
      </c>
      <c r="AO418" s="10" t="str">
        <f ca="1">IFERROR(IF(AND(NOW()&lt;= EOMONTH(DATE(YEAR($O418),10, 1), 0), Overall!$A420&lt;&gt;"", MONTH($N418) &lt;= 10, MONTH($O418) &gt;= 10), IF($R418 &lt;&gt; "", $H418/$R418, ""), ""), "")</f>
        <v/>
      </c>
      <c r="AP418" s="10" t="str">
        <f ca="1">IFERROR(IF(AND(NOW()&lt;= EOMONTH(DATE(YEAR($O418),11, 1), 0), Overall!$A420&lt;&gt;"", MONTH($N418) &lt;=11, MONTH($O418) &gt;= 11), IF($R418 &lt;&gt; "", $H418/$R418, ""), ""), "")</f>
        <v/>
      </c>
      <c r="AQ418" s="10" t="str">
        <f ca="1">IFERROR(IF(AND(NOW()&lt;= EOMONTH(DATE(YEAR($O418),12, 1), 0), Overall!$A420&lt;&gt;"", MONTH($N418) &lt;= 12, MONTH($O418) &gt;= 12), IF($R418 &lt;&gt; "", $H418/$R418, ""), ""), "")</f>
        <v/>
      </c>
      <c r="AR418" s="16">
        <f t="shared" ca="1" si="13"/>
        <v>0</v>
      </c>
    </row>
    <row r="419" spans="1:44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6">
        <f>IF(Overall!F421&lt;&gt;"",VALUE(Overall!F421),"")</f>
        <v>750000</v>
      </c>
      <c r="I419" s="6">
        <f>IF(Overall!G421&lt;&gt;"",VALUE(Overall!G421),"")</f>
        <v>77</v>
      </c>
      <c r="J419" s="6">
        <f>IF(Overall!H421&lt;&gt;"",VALUE(Overall!H421),"")</f>
        <v>64</v>
      </c>
      <c r="K419" s="6">
        <f>IF(Overall!I421&lt;&gt;"",VALUE(Overall!I421),"")</f>
        <v>5.65</v>
      </c>
      <c r="L419" s="6">
        <f>IF(Overall!J421&lt;&gt;"",VALUE(Overall!J421),"")</f>
        <v>2</v>
      </c>
      <c r="M419" s="6">
        <f>IF(Overall!K421&lt;&gt;"",VALUE(Overall!K421),"")</f>
        <v>3.65</v>
      </c>
      <c r="N419" s="7">
        <f>IF(Overall!L421&lt;&gt;"",DATEVALUE(MID(Overall!L421, FIND(",", Overall!L421) + 2, FIND(" ", Overall!L421) - FIND(",", Overall!L421) - 1) &amp; " " &amp; MID(Overall!L421, FIND(" ", Overall!L421) + 1, FIND(",", Overall!L421, FIND(" ", Overall!L421)) - FIND(" ", Overall!L421) - 1) &amp; ", " &amp; MID(Overall!L421, FIND(",", Overall!L421, FIND(",",Overall!L421) + 1) + 2, LEN(Overall!L421))),"")</f>
        <v>44927</v>
      </c>
      <c r="O419" s="7">
        <f>IF(Overall!M421&lt;&gt;"",DATEVALUE(MID(Overall!M421, FIND(",", Overall!M421) + 2, FIND(" ", Overall!M421) - FIND(",", Overall!M421) - 1) &amp; " " &amp; MID(Overall!M421, FIND(" ", Overall!M421) + 1, FIND(",", Overall!M421, FIND(" ", Overall!M421)) - FIND(" ", Overall!M421) - 1) &amp; ", " &amp; MID(Overall!M421, FIND(",", Overall!M421, FIND(",",Overall!M421) + 1) + 2, LEN(Overall!M421))),"")</f>
        <v>45016</v>
      </c>
      <c r="P419" s="7">
        <f>IF(Overall!N421&lt;&gt;"",DATEVALUE(MID(Overall!N421, FIND(",", Overall!N421) + 2, FIND(" ", Overall!N421) - FIND(",", Overall!N421) - 1) &amp; " " &amp; MID(Overall!N421, FIND(" ", Overall!N421) + 1, FIND(",", Overall!N421, FIND(" ", Overall!N421)) - FIND(" ", Overall!N421) - 1) &amp; ", " &amp; MID(Overall!N421, FIND(",", Overall!N421, FIND(",",Overall!N421) + 1) + 2, LEN(Overall!N421))),"")</f>
        <v>44874</v>
      </c>
      <c r="Q419" s="7">
        <f>IF(Overall!O421&lt;&gt;"",DATEVALUE(MID(Overall!O421, FIND(",", Overall!O421) + 2, FIND(" ", Overall!O421) - FIND(",", Overall!O421) - 1) &amp; " " &amp; MID(Overall!O421, FIND(" ", Overall!O421) + 1, FIND(",", Overall!O421, FIND(" ", Overall!O421)) - FIND(" ", Overall!O421) - 1) &amp; ", " &amp; MID(Overall!O421, FIND(",", Overall!O421, FIND(",",Overall!O421) + 1) + 2, LEN(Overall!O421))),"")</f>
        <v>44853</v>
      </c>
      <c r="R419" s="5">
        <f t="shared" si="12"/>
        <v>3</v>
      </c>
      <c r="S419" s="10">
        <f>IF(Overall!$A421&lt;&gt;"",IF(AND(MONTH($N419) &lt;= 1, MONTH($O419) &gt;= 1), IF($R419 &lt;&gt; "", $H419/$R419, ""), ""),"")</f>
        <v>250000</v>
      </c>
      <c r="T419" s="10">
        <f>IF(Overall!$A421&lt;&gt;"",IF(AND(MONTH($N419) &lt;= 2, MONTH($O419) &gt;= 2), IF($R419 &lt;&gt; "", $H419/$R419, ""), ""),"")</f>
        <v>250000</v>
      </c>
      <c r="U419" s="10">
        <f>IF(Overall!$A421&lt;&gt;"",IF(AND(MONTH($N419) &lt;= 3, MONTH($O419) &gt;= 3), IF($R419 &lt;&gt; "", $H419/$R419, ""), ""),"")</f>
        <v>250000</v>
      </c>
      <c r="V419" s="10" t="str">
        <f>IF(Overall!$A421&lt;&gt;"",IF(AND(MONTH($N419) &lt;= 4, MONTH($O419) &gt;= 4), IF($R419 &lt;&gt; "", $H419/$R419, ""), ""),"")</f>
        <v/>
      </c>
      <c r="W419" s="10" t="str">
        <f>IF(Overall!$A421&lt;&gt;"",IF(AND(MONTH($N419) &lt;= 5, MONTH($O419) &gt;= 5), IF($R419 &lt;&gt; "", $H419/$R419, ""), ""),"")</f>
        <v/>
      </c>
      <c r="X419" s="10" t="str">
        <f>IF(Overall!$A421&lt;&gt;"",IF(AND(MONTH($N419) &lt;= 6, MONTH($O419) &gt;= 6), IF($R419 &lt;&gt; "", $H419/$R419, ""), ""),"")</f>
        <v/>
      </c>
      <c r="Y419" s="10" t="str">
        <f>IF(Overall!$A421&lt;&gt;"",IF(AND(MONTH($N419) &lt;= 7, MONTH($O419) &gt;= 7 ), IF($R419 &lt;&gt; "", $H419/$R419, ""), ""),"")</f>
        <v/>
      </c>
      <c r="Z419" s="10" t="str">
        <f>IF(Overall!$A421&lt;&gt;"",IF(AND(MONTH($N419) &lt;= 8, MONTH($O419) &gt;= 8), IF($R419 &lt;&gt; "", $H419/$R419, ""), ""),"")</f>
        <v/>
      </c>
      <c r="AA419" s="10" t="str">
        <f>IF(Overall!$A421&lt;&gt;"",IF(AND(MONTH($N419) &lt;= 9, MONTH($O419) &gt;= 9), IF($R419 &lt;&gt; "", $H419/$R419, ""), ""),"")</f>
        <v/>
      </c>
      <c r="AB419" s="10" t="str">
        <f>IF(Overall!$A421&lt;&gt;"",IF(AND(MONTH($N419) &lt;= 10, MONTH($O419) &gt;= 10), IF($R419 &lt;&gt; "", $H419/$R419, ""), ""),"")</f>
        <v/>
      </c>
      <c r="AC419" s="10" t="str">
        <f>IF(Overall!$A421&lt;&gt;"",IF(AND(MONTH($N419) &lt;= 11, MONTH($O419) &gt;= 11), IF($R419 &lt;&gt; "", $H419/$R419, ""), ""),"")</f>
        <v/>
      </c>
      <c r="AD419" s="10" t="str">
        <f>IF(Overall!$A421&lt;&gt;"",IF(AND(MONTH($N419) &lt;= 12, MONTH($O419) &gt;= 12), IF($R419 &lt;&gt; "", $H419/$R419, ""), ""),"")</f>
        <v/>
      </c>
      <c r="AF419" s="10" t="str">
        <f ca="1">IFERROR(IF(AND(NOW()&lt;= EOMONTH(DATE(YEAR($O419),1, 1), 0), Overall!$A421&lt;&gt;"", MONTH($N419) &lt;= 1, MONTH($O419) &gt;= 1), IF($R419 &lt;&gt; "", $H419/$R419, ""), ""), "")</f>
        <v/>
      </c>
      <c r="AG419" s="10" t="str">
        <f ca="1">IFERROR(IF(AND(NOW()&lt;= EOMONTH(DATE(YEAR($O419),2, 1), 0), Overall!$A421&lt;&gt;"", MONTH($N419) &lt;= 2, MONTH($O419) &gt;= 2), IF($R419 &lt;&gt; "", $H419/$R419, ""), ""), "")</f>
        <v/>
      </c>
      <c r="AH419" s="10" t="str">
        <f ca="1">IFERROR(IF(AND(NOW()&lt;= EOMONTH(DATE(YEAR($O419),3, 1), 0), Overall!$A421&lt;&gt;"", MONTH($N419) &lt;= 3, MONTH($O419) &gt;= 3), IF($R419 &lt;&gt; "", $H419/$R419, ""), ""), "")</f>
        <v/>
      </c>
      <c r="AI419" s="10" t="str">
        <f ca="1">IFERROR(IF(AND(NOW()&lt;= EOMONTH(DATE(YEAR($O419),4, 1), 0), Overall!$A421&lt;&gt;"", MONTH($N419) &lt;= 4, MONTH($O419) &gt;= 4), IF($R419 &lt;&gt; "", $H419/$R419, ""), ""), "")</f>
        <v/>
      </c>
      <c r="AJ419" s="10" t="str">
        <f ca="1">IFERROR(IF(AND(NOW()&lt;= EOMONTH(DATE(YEAR($O419),5, 1), 0), Overall!$A421&lt;&gt;"", MONTH($N419) &lt;= 5, MONTH($O419) &gt;= 5), IF($R419 &lt;&gt; "", $H419/$R419, ""), ""), "")</f>
        <v/>
      </c>
      <c r="AK419" s="10" t="str">
        <f ca="1">IFERROR(IF(AND(NOW()&lt;= EOMONTH(DATE(YEAR($O419),6, 1), 0), Overall!$A421&lt;&gt;"", MONTH($N419) &lt;= 6, MONTH($O419) &gt;= 6), IF($R419 &lt;&gt; "", $H419/$R419, ""), ""), "")</f>
        <v/>
      </c>
      <c r="AL419" s="10" t="str">
        <f ca="1">IFERROR(IF(AND(NOW()&lt;= EOMONTH(DATE(YEAR($O419),7, 1), 0), Overall!$A421&lt;&gt;"", MONTH($N419) &lt;= 7, MONTH($O419) &gt;= 7), IF($R419 &lt;&gt; "", $H419/$R419, ""), ""), "")</f>
        <v/>
      </c>
      <c r="AM419" s="10" t="str">
        <f ca="1">IFERROR(IF(AND(NOW()&lt;= EOMONTH(DATE(YEAR($O419),8, 1), 0), Overall!$A421&lt;&gt;"", MONTH($N419) &lt;= 8, MONTH($O419) &gt;= 8), IF($R419 &lt;&gt; "", $H419/$R419, ""), ""), "")</f>
        <v/>
      </c>
      <c r="AN419" s="10" t="str">
        <f ca="1">IFERROR(IF(AND(NOW()&lt;= EOMONTH(DATE(YEAR($O419),9, 1), 0), Overall!$A421&lt;&gt;"", MONTH($N419) &lt;= 9, MONTH($O419) &gt;= 9), IF($R419 &lt;&gt; "", $H419/$R419, ""), ""), "")</f>
        <v/>
      </c>
      <c r="AO419" s="10" t="str">
        <f ca="1">IFERROR(IF(AND(NOW()&lt;= EOMONTH(DATE(YEAR($O419),10, 1), 0), Overall!$A421&lt;&gt;"", MONTH($N419) &lt;= 10, MONTH($O419) &gt;= 10), IF($R419 &lt;&gt; "", $H419/$R419, ""), ""), "")</f>
        <v/>
      </c>
      <c r="AP419" s="10" t="str">
        <f ca="1">IFERROR(IF(AND(NOW()&lt;= EOMONTH(DATE(YEAR($O419),11, 1), 0), Overall!$A421&lt;&gt;"", MONTH($N419) &lt;=11, MONTH($O419) &gt;= 11), IF($R419 &lt;&gt; "", $H419/$R419, ""), ""), "")</f>
        <v/>
      </c>
      <c r="AQ419" s="10" t="str">
        <f ca="1">IFERROR(IF(AND(NOW()&lt;= EOMONTH(DATE(YEAR($O419),12, 1), 0), Overall!$A421&lt;&gt;"", MONTH($N419) &lt;= 12, MONTH($O419) &gt;= 12), IF($R419 &lt;&gt; "", $H419/$R419, ""), ""), "")</f>
        <v/>
      </c>
      <c r="AR419" s="16">
        <f t="shared" ca="1" si="13"/>
        <v>0</v>
      </c>
    </row>
    <row r="420" spans="1:44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6">
        <f>IF(Overall!F422&lt;&gt;"",VALUE(Overall!F422),"")</f>
        <v>750000</v>
      </c>
      <c r="I420" s="6">
        <f>IF(Overall!G422&lt;&gt;"",VALUE(Overall!G422),"")</f>
        <v>77</v>
      </c>
      <c r="J420" s="6">
        <f>IF(Overall!H422&lt;&gt;"",VALUE(Overall!H422),"")</f>
        <v>63</v>
      </c>
      <c r="K420" s="6">
        <f>IF(Overall!I422&lt;&gt;"",VALUE(Overall!I422),"")</f>
        <v>5.2</v>
      </c>
      <c r="L420" s="6">
        <f>IF(Overall!J422&lt;&gt;"",VALUE(Overall!J422),"")</f>
        <v>1.5</v>
      </c>
      <c r="M420" s="6">
        <f>IF(Overall!K422&lt;&gt;"",VALUE(Overall!K422),"")</f>
        <v>3.7</v>
      </c>
      <c r="N420" s="7">
        <f>IF(Overall!L422&lt;&gt;"",DATEVALUE(MID(Overall!L422, FIND(",", Overall!L422) + 2, FIND(" ", Overall!L422) - FIND(",", Overall!L422) - 1) &amp; " " &amp; MID(Overall!L422, FIND(" ", Overall!L422) + 1, FIND(",", Overall!L422, FIND(" ", Overall!L422)) - FIND(" ", Overall!L422) - 1) &amp; ", " &amp; MID(Overall!L422, FIND(",", Overall!L422, FIND(",",Overall!L422) + 1) + 2, LEN(Overall!L422))),"")</f>
        <v>44927</v>
      </c>
      <c r="O420" s="7">
        <f>IF(Overall!M422&lt;&gt;"",DATEVALUE(MID(Overall!M422, FIND(",", Overall!M422) + 2, FIND(" ", Overall!M422) - FIND(",", Overall!M422) - 1) &amp; " " &amp; MID(Overall!M422, FIND(" ", Overall!M422) + 1, FIND(",", Overall!M422, FIND(" ", Overall!M422)) - FIND(" ", Overall!M422) - 1) &amp; ", " &amp; MID(Overall!M422, FIND(",", Overall!M422, FIND(",",Overall!M422) + 1) + 2, LEN(Overall!M422))),"")</f>
        <v>45016</v>
      </c>
      <c r="P420" s="7">
        <f>IF(Overall!N422&lt;&gt;"",DATEVALUE(MID(Overall!N422, FIND(",", Overall!N422) + 2, FIND(" ", Overall!N422) - FIND(",", Overall!N422) - 1) &amp; " " &amp; MID(Overall!N422, FIND(" ", Overall!N422) + 1, FIND(",", Overall!N422, FIND(" ", Overall!N422)) - FIND(" ", Overall!N422) - 1) &amp; ", " &amp; MID(Overall!N422, FIND(",", Overall!N422, FIND(",",Overall!N422) + 1) + 2, LEN(Overall!N422))),"")</f>
        <v>44874</v>
      </c>
      <c r="Q420" s="7">
        <f>IF(Overall!O422&lt;&gt;"",DATEVALUE(MID(Overall!O422, FIND(",", Overall!O422) + 2, FIND(" ", Overall!O422) - FIND(",", Overall!O422) - 1) &amp; " " &amp; MID(Overall!O422, FIND(" ", Overall!O422) + 1, FIND(",", Overall!O422, FIND(" ", Overall!O422)) - FIND(" ", Overall!O422) - 1) &amp; ", " &amp; MID(Overall!O422, FIND(",", Overall!O422, FIND(",",Overall!O422) + 1) + 2, LEN(Overall!O422))),"")</f>
        <v>44853</v>
      </c>
      <c r="R420" s="5">
        <f t="shared" si="12"/>
        <v>3</v>
      </c>
      <c r="S420" s="10">
        <f>IF(Overall!$A422&lt;&gt;"",IF(AND(MONTH($N420) &lt;= 1, MONTH($O420) &gt;= 1), IF($R420 &lt;&gt; "", $H420/$R420, ""), ""),"")</f>
        <v>250000</v>
      </c>
      <c r="T420" s="10">
        <f>IF(Overall!$A422&lt;&gt;"",IF(AND(MONTH($N420) &lt;= 2, MONTH($O420) &gt;= 2), IF($R420 &lt;&gt; "", $H420/$R420, ""), ""),"")</f>
        <v>250000</v>
      </c>
      <c r="U420" s="10">
        <f>IF(Overall!$A422&lt;&gt;"",IF(AND(MONTH($N420) &lt;= 3, MONTH($O420) &gt;= 3), IF($R420 &lt;&gt; "", $H420/$R420, ""), ""),"")</f>
        <v>250000</v>
      </c>
      <c r="V420" s="10" t="str">
        <f>IF(Overall!$A422&lt;&gt;"",IF(AND(MONTH($N420) &lt;= 4, MONTH($O420) &gt;= 4), IF($R420 &lt;&gt; "", $H420/$R420, ""), ""),"")</f>
        <v/>
      </c>
      <c r="W420" s="10" t="str">
        <f>IF(Overall!$A422&lt;&gt;"",IF(AND(MONTH($N420) &lt;= 5, MONTH($O420) &gt;= 5), IF($R420 &lt;&gt; "", $H420/$R420, ""), ""),"")</f>
        <v/>
      </c>
      <c r="X420" s="10" t="str">
        <f>IF(Overall!$A422&lt;&gt;"",IF(AND(MONTH($N420) &lt;= 6, MONTH($O420) &gt;= 6), IF($R420 &lt;&gt; "", $H420/$R420, ""), ""),"")</f>
        <v/>
      </c>
      <c r="Y420" s="10" t="str">
        <f>IF(Overall!$A422&lt;&gt;"",IF(AND(MONTH($N420) &lt;= 7, MONTH($O420) &gt;= 7 ), IF($R420 &lt;&gt; "", $H420/$R420, ""), ""),"")</f>
        <v/>
      </c>
      <c r="Z420" s="10" t="str">
        <f>IF(Overall!$A422&lt;&gt;"",IF(AND(MONTH($N420) &lt;= 8, MONTH($O420) &gt;= 8), IF($R420 &lt;&gt; "", $H420/$R420, ""), ""),"")</f>
        <v/>
      </c>
      <c r="AA420" s="10" t="str">
        <f>IF(Overall!$A422&lt;&gt;"",IF(AND(MONTH($N420) &lt;= 9, MONTH($O420) &gt;= 9), IF($R420 &lt;&gt; "", $H420/$R420, ""), ""),"")</f>
        <v/>
      </c>
      <c r="AB420" s="10" t="str">
        <f>IF(Overall!$A422&lt;&gt;"",IF(AND(MONTH($N420) &lt;= 10, MONTH($O420) &gt;= 10), IF($R420 &lt;&gt; "", $H420/$R420, ""), ""),"")</f>
        <v/>
      </c>
      <c r="AC420" s="10" t="str">
        <f>IF(Overall!$A422&lt;&gt;"",IF(AND(MONTH($N420) &lt;= 11, MONTH($O420) &gt;= 11), IF($R420 &lt;&gt; "", $H420/$R420, ""), ""),"")</f>
        <v/>
      </c>
      <c r="AD420" s="10" t="str">
        <f>IF(Overall!$A422&lt;&gt;"",IF(AND(MONTH($N420) &lt;= 12, MONTH($O420) &gt;= 12), IF($R420 &lt;&gt; "", $H420/$R420, ""), ""),"")</f>
        <v/>
      </c>
      <c r="AF420" s="10" t="str">
        <f ca="1">IFERROR(IF(AND(NOW()&lt;= EOMONTH(DATE(YEAR($O420),1, 1), 0), Overall!$A422&lt;&gt;"", MONTH($N420) &lt;= 1, MONTH($O420) &gt;= 1), IF($R420 &lt;&gt; "", $H420/$R420, ""), ""), "")</f>
        <v/>
      </c>
      <c r="AG420" s="10" t="str">
        <f ca="1">IFERROR(IF(AND(NOW()&lt;= EOMONTH(DATE(YEAR($O420),2, 1), 0), Overall!$A422&lt;&gt;"", MONTH($N420) &lt;= 2, MONTH($O420) &gt;= 2), IF($R420 &lt;&gt; "", $H420/$R420, ""), ""), "")</f>
        <v/>
      </c>
      <c r="AH420" s="10" t="str">
        <f ca="1">IFERROR(IF(AND(NOW()&lt;= EOMONTH(DATE(YEAR($O420),3, 1), 0), Overall!$A422&lt;&gt;"", MONTH($N420) &lt;= 3, MONTH($O420) &gt;= 3), IF($R420 &lt;&gt; "", $H420/$R420, ""), ""), "")</f>
        <v/>
      </c>
      <c r="AI420" s="10" t="str">
        <f ca="1">IFERROR(IF(AND(NOW()&lt;= EOMONTH(DATE(YEAR($O420),4, 1), 0), Overall!$A422&lt;&gt;"", MONTH($N420) &lt;= 4, MONTH($O420) &gt;= 4), IF($R420 &lt;&gt; "", $H420/$R420, ""), ""), "")</f>
        <v/>
      </c>
      <c r="AJ420" s="10" t="str">
        <f ca="1">IFERROR(IF(AND(NOW()&lt;= EOMONTH(DATE(YEAR($O420),5, 1), 0), Overall!$A422&lt;&gt;"", MONTH($N420) &lt;= 5, MONTH($O420) &gt;= 5), IF($R420 &lt;&gt; "", $H420/$R420, ""), ""), "")</f>
        <v/>
      </c>
      <c r="AK420" s="10" t="str">
        <f ca="1">IFERROR(IF(AND(NOW()&lt;= EOMONTH(DATE(YEAR($O420),6, 1), 0), Overall!$A422&lt;&gt;"", MONTH($N420) &lt;= 6, MONTH($O420) &gt;= 6), IF($R420 &lt;&gt; "", $H420/$R420, ""), ""), "")</f>
        <v/>
      </c>
      <c r="AL420" s="10" t="str">
        <f ca="1">IFERROR(IF(AND(NOW()&lt;= EOMONTH(DATE(YEAR($O420),7, 1), 0), Overall!$A422&lt;&gt;"", MONTH($N420) &lt;= 7, MONTH($O420) &gt;= 7), IF($R420 &lt;&gt; "", $H420/$R420, ""), ""), "")</f>
        <v/>
      </c>
      <c r="AM420" s="10" t="str">
        <f ca="1">IFERROR(IF(AND(NOW()&lt;= EOMONTH(DATE(YEAR($O420),8, 1), 0), Overall!$A422&lt;&gt;"", MONTH($N420) &lt;= 8, MONTH($O420) &gt;= 8), IF($R420 &lt;&gt; "", $H420/$R420, ""), ""), "")</f>
        <v/>
      </c>
      <c r="AN420" s="10" t="str">
        <f ca="1">IFERROR(IF(AND(NOW()&lt;= EOMONTH(DATE(YEAR($O420),9, 1), 0), Overall!$A422&lt;&gt;"", MONTH($N420) &lt;= 9, MONTH($O420) &gt;= 9), IF($R420 &lt;&gt; "", $H420/$R420, ""), ""), "")</f>
        <v/>
      </c>
      <c r="AO420" s="10" t="str">
        <f ca="1">IFERROR(IF(AND(NOW()&lt;= EOMONTH(DATE(YEAR($O420),10, 1), 0), Overall!$A422&lt;&gt;"", MONTH($N420) &lt;= 10, MONTH($O420) &gt;= 10), IF($R420 &lt;&gt; "", $H420/$R420, ""), ""), "")</f>
        <v/>
      </c>
      <c r="AP420" s="10" t="str">
        <f ca="1">IFERROR(IF(AND(NOW()&lt;= EOMONTH(DATE(YEAR($O420),11, 1), 0), Overall!$A422&lt;&gt;"", MONTH($N420) &lt;=11, MONTH($O420) &gt;= 11), IF($R420 &lt;&gt; "", $H420/$R420, ""), ""), "")</f>
        <v/>
      </c>
      <c r="AQ420" s="10" t="str">
        <f ca="1">IFERROR(IF(AND(NOW()&lt;= EOMONTH(DATE(YEAR($O420),12, 1), 0), Overall!$A422&lt;&gt;"", MONTH($N420) &lt;= 12, MONTH($O420) &gt;= 12), IF($R420 &lt;&gt; "", $H420/$R420, ""), ""), "")</f>
        <v/>
      </c>
      <c r="AR420" s="16">
        <f t="shared" ca="1" si="13"/>
        <v>0</v>
      </c>
    </row>
    <row r="421" spans="1:44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6">
        <f>IF(Overall!F423&lt;&gt;"",VALUE(Overall!F423),"")</f>
        <v>500000</v>
      </c>
      <c r="I421" s="6">
        <f>IF(Overall!G423&lt;&gt;"",VALUE(Overall!G423),"")</f>
        <v>78</v>
      </c>
      <c r="J421" s="6">
        <f>IF(Overall!H423&lt;&gt;"",VALUE(Overall!H423),"")</f>
        <v>64</v>
      </c>
      <c r="K421" s="6">
        <f>IF(Overall!I423&lt;&gt;"",VALUE(Overall!I423),"")</f>
        <v>5.18</v>
      </c>
      <c r="L421" s="6">
        <f>IF(Overall!J423&lt;&gt;"",VALUE(Overall!J423),"")</f>
        <v>1.5</v>
      </c>
      <c r="M421" s="6">
        <f>IF(Overall!K423&lt;&gt;"",VALUE(Overall!K423),"")</f>
        <v>3.68</v>
      </c>
      <c r="N421" s="7">
        <f>IF(Overall!L423&lt;&gt;"",DATEVALUE(MID(Overall!L423, FIND(",", Overall!L423) + 2, FIND(" ", Overall!L423) - FIND(",", Overall!L423) - 1) &amp; " " &amp; MID(Overall!L423, FIND(" ", Overall!L423) + 1, FIND(",", Overall!L423, FIND(" ", Overall!L423)) - FIND(" ", Overall!L423) - 1) &amp; ", " &amp; MID(Overall!L423, FIND(",", Overall!L423, FIND(",",Overall!L423) + 1) + 2, LEN(Overall!L423))),"")</f>
        <v>44958</v>
      </c>
      <c r="O421" s="7">
        <f>IF(Overall!M423&lt;&gt;"",DATEVALUE(MID(Overall!M423, FIND(",", Overall!M423) + 2, FIND(" ", Overall!M423) - FIND(",", Overall!M423) - 1) &amp; " " &amp; MID(Overall!M423, FIND(" ", Overall!M423) + 1, FIND(",", Overall!M423, FIND(" ", Overall!M423)) - FIND(" ", Overall!M423) - 1) &amp; ", " &amp; MID(Overall!M423, FIND(",", Overall!M423, FIND(",",Overall!M423) + 1) + 2, LEN(Overall!M423))),"")</f>
        <v>44985</v>
      </c>
      <c r="P421" s="7">
        <f>IF(Overall!N423&lt;&gt;"",DATEVALUE(MID(Overall!N423, FIND(",", Overall!N423) + 2, FIND(" ", Overall!N423) - FIND(",", Overall!N423) - 1) &amp; " " &amp; MID(Overall!N423, FIND(" ", Overall!N423) + 1, FIND(",", Overall!N423, FIND(" ", Overall!N423)) - FIND(" ", Overall!N423) - 1) &amp; ", " &amp; MID(Overall!N423, FIND(",", Overall!N423, FIND(",",Overall!N423) + 1) + 2, LEN(Overall!N423))),"")</f>
        <v>44875</v>
      </c>
      <c r="Q421" s="7">
        <f>IF(Overall!O423&lt;&gt;"",DATEVALUE(MID(Overall!O423, FIND(",", Overall!O423) + 2, FIND(" ", Overall!O423) - FIND(",", Overall!O423) - 1) &amp; " " &amp; MID(Overall!O423, FIND(" ", Overall!O423) + 1, FIND(",", Overall!O423, FIND(" ", Overall!O423)) - FIND(" ", Overall!O423) - 1) &amp; ", " &amp; MID(Overall!O423, FIND(",", Overall!O423, FIND(",",Overall!O423) + 1) + 2, LEN(Overall!O423))),"")</f>
        <v>44854</v>
      </c>
      <c r="R421" s="5">
        <f t="shared" si="12"/>
        <v>1</v>
      </c>
      <c r="S421" s="10" t="str">
        <f>IF(Overall!$A423&lt;&gt;"",IF(AND(MONTH($N421) &lt;= 1, MONTH($O421) &gt;= 1), IF($R421 &lt;&gt; "", $H421/$R421, ""), ""),"")</f>
        <v/>
      </c>
      <c r="T421" s="10">
        <f>IF(Overall!$A423&lt;&gt;"",IF(AND(MONTH($N421) &lt;= 2, MONTH($O421) &gt;= 2), IF($R421 &lt;&gt; "", $H421/$R421, ""), ""),"")</f>
        <v>500000</v>
      </c>
      <c r="U421" s="10" t="str">
        <f>IF(Overall!$A423&lt;&gt;"",IF(AND(MONTH($N421) &lt;= 3, MONTH($O421) &gt;= 3), IF($R421 &lt;&gt; "", $H421/$R421, ""), ""),"")</f>
        <v/>
      </c>
      <c r="V421" s="10" t="str">
        <f>IF(Overall!$A423&lt;&gt;"",IF(AND(MONTH($N421) &lt;= 4, MONTH($O421) &gt;= 4), IF($R421 &lt;&gt; "", $H421/$R421, ""), ""),"")</f>
        <v/>
      </c>
      <c r="W421" s="10" t="str">
        <f>IF(Overall!$A423&lt;&gt;"",IF(AND(MONTH($N421) &lt;= 5, MONTH($O421) &gt;= 5), IF($R421 &lt;&gt; "", $H421/$R421, ""), ""),"")</f>
        <v/>
      </c>
      <c r="X421" s="10" t="str">
        <f>IF(Overall!$A423&lt;&gt;"",IF(AND(MONTH($N421) &lt;= 6, MONTH($O421) &gt;= 6), IF($R421 &lt;&gt; "", $H421/$R421, ""), ""),"")</f>
        <v/>
      </c>
      <c r="Y421" s="10" t="str">
        <f>IF(Overall!$A423&lt;&gt;"",IF(AND(MONTH($N421) &lt;= 7, MONTH($O421) &gt;= 7 ), IF($R421 &lt;&gt; "", $H421/$R421, ""), ""),"")</f>
        <v/>
      </c>
      <c r="Z421" s="10" t="str">
        <f>IF(Overall!$A423&lt;&gt;"",IF(AND(MONTH($N421) &lt;= 8, MONTH($O421) &gt;= 8), IF($R421 &lt;&gt; "", $H421/$R421, ""), ""),"")</f>
        <v/>
      </c>
      <c r="AA421" s="10" t="str">
        <f>IF(Overall!$A423&lt;&gt;"",IF(AND(MONTH($N421) &lt;= 9, MONTH($O421) &gt;= 9), IF($R421 &lt;&gt; "", $H421/$R421, ""), ""),"")</f>
        <v/>
      </c>
      <c r="AB421" s="10" t="str">
        <f>IF(Overall!$A423&lt;&gt;"",IF(AND(MONTH($N421) &lt;= 10, MONTH($O421) &gt;= 10), IF($R421 &lt;&gt; "", $H421/$R421, ""), ""),"")</f>
        <v/>
      </c>
      <c r="AC421" s="10" t="str">
        <f>IF(Overall!$A423&lt;&gt;"",IF(AND(MONTH($N421) &lt;= 11, MONTH($O421) &gt;= 11), IF($R421 &lt;&gt; "", $H421/$R421, ""), ""),"")</f>
        <v/>
      </c>
      <c r="AD421" s="10" t="str">
        <f>IF(Overall!$A423&lt;&gt;"",IF(AND(MONTH($N421) &lt;= 12, MONTH($O421) &gt;= 12), IF($R421 &lt;&gt; "", $H421/$R421, ""), ""),"")</f>
        <v/>
      </c>
      <c r="AF421" s="10" t="str">
        <f ca="1">IFERROR(IF(AND(NOW()&lt;= EOMONTH(DATE(YEAR($O421),1, 1), 0), Overall!$A423&lt;&gt;"", MONTH($N421) &lt;= 1, MONTH($O421) &gt;= 1), IF($R421 &lt;&gt; "", $H421/$R421, ""), ""), "")</f>
        <v/>
      </c>
      <c r="AG421" s="10" t="str">
        <f ca="1">IFERROR(IF(AND(NOW()&lt;= EOMONTH(DATE(YEAR($O421),2, 1), 0), Overall!$A423&lt;&gt;"", MONTH($N421) &lt;= 2, MONTH($O421) &gt;= 2), IF($R421 &lt;&gt; "", $H421/$R421, ""), ""), "")</f>
        <v/>
      </c>
      <c r="AH421" s="10" t="str">
        <f ca="1">IFERROR(IF(AND(NOW()&lt;= EOMONTH(DATE(YEAR($O421),3, 1), 0), Overall!$A423&lt;&gt;"", MONTH($N421) &lt;= 3, MONTH($O421) &gt;= 3), IF($R421 &lt;&gt; "", $H421/$R421, ""), ""), "")</f>
        <v/>
      </c>
      <c r="AI421" s="10" t="str">
        <f ca="1">IFERROR(IF(AND(NOW()&lt;= EOMONTH(DATE(YEAR($O421),4, 1), 0), Overall!$A423&lt;&gt;"", MONTH($N421) &lt;= 4, MONTH($O421) &gt;= 4), IF($R421 &lt;&gt; "", $H421/$R421, ""), ""), "")</f>
        <v/>
      </c>
      <c r="AJ421" s="10" t="str">
        <f ca="1">IFERROR(IF(AND(NOW()&lt;= EOMONTH(DATE(YEAR($O421),5, 1), 0), Overall!$A423&lt;&gt;"", MONTH($N421) &lt;= 5, MONTH($O421) &gt;= 5), IF($R421 &lt;&gt; "", $H421/$R421, ""), ""), "")</f>
        <v/>
      </c>
      <c r="AK421" s="10" t="str">
        <f ca="1">IFERROR(IF(AND(NOW()&lt;= EOMONTH(DATE(YEAR($O421),6, 1), 0), Overall!$A423&lt;&gt;"", MONTH($N421) &lt;= 6, MONTH($O421) &gt;= 6), IF($R421 &lt;&gt; "", $H421/$R421, ""), ""), "")</f>
        <v/>
      </c>
      <c r="AL421" s="10" t="str">
        <f ca="1">IFERROR(IF(AND(NOW()&lt;= EOMONTH(DATE(YEAR($O421),7, 1), 0), Overall!$A423&lt;&gt;"", MONTH($N421) &lt;= 7, MONTH($O421) &gt;= 7), IF($R421 &lt;&gt; "", $H421/$R421, ""), ""), "")</f>
        <v/>
      </c>
      <c r="AM421" s="10" t="str">
        <f ca="1">IFERROR(IF(AND(NOW()&lt;= EOMONTH(DATE(YEAR($O421),8, 1), 0), Overall!$A423&lt;&gt;"", MONTH($N421) &lt;= 8, MONTH($O421) &gt;= 8), IF($R421 &lt;&gt; "", $H421/$R421, ""), ""), "")</f>
        <v/>
      </c>
      <c r="AN421" s="10" t="str">
        <f ca="1">IFERROR(IF(AND(NOW()&lt;= EOMONTH(DATE(YEAR($O421),9, 1), 0), Overall!$A423&lt;&gt;"", MONTH($N421) &lt;= 9, MONTH($O421) &gt;= 9), IF($R421 &lt;&gt; "", $H421/$R421, ""), ""), "")</f>
        <v/>
      </c>
      <c r="AO421" s="10" t="str">
        <f ca="1">IFERROR(IF(AND(NOW()&lt;= EOMONTH(DATE(YEAR($O421),10, 1), 0), Overall!$A423&lt;&gt;"", MONTH($N421) &lt;= 10, MONTH($O421) &gt;= 10), IF($R421 &lt;&gt; "", $H421/$R421, ""), ""), "")</f>
        <v/>
      </c>
      <c r="AP421" s="10" t="str">
        <f ca="1">IFERROR(IF(AND(NOW()&lt;= EOMONTH(DATE(YEAR($O421),11, 1), 0), Overall!$A423&lt;&gt;"", MONTH($N421) &lt;=11, MONTH($O421) &gt;= 11), IF($R421 &lt;&gt; "", $H421/$R421, ""), ""), "")</f>
        <v/>
      </c>
      <c r="AQ421" s="10" t="str">
        <f ca="1">IFERROR(IF(AND(NOW()&lt;= EOMONTH(DATE(YEAR($O421),12, 1), 0), Overall!$A423&lt;&gt;"", MONTH($N421) &lt;= 12, MONTH($O421) &gt;= 12), IF($R421 &lt;&gt; "", $H421/$R421, ""), ""), "")</f>
        <v/>
      </c>
      <c r="AR421" s="16">
        <f t="shared" ca="1" si="13"/>
        <v>0</v>
      </c>
    </row>
    <row r="422" spans="1:44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6">
        <f>IF(Overall!F424&lt;&gt;"",VALUE(Overall!F424),"")</f>
        <v>250000</v>
      </c>
      <c r="I422" s="6">
        <f>IF(Overall!G424&lt;&gt;"",VALUE(Overall!G424),"")</f>
        <v>78</v>
      </c>
      <c r="J422" s="6">
        <f>IF(Overall!H424&lt;&gt;"",VALUE(Overall!H424),"")</f>
        <v>60</v>
      </c>
      <c r="K422" s="6">
        <f>IF(Overall!I424&lt;&gt;"",VALUE(Overall!I424),"")</f>
        <v>8.5</v>
      </c>
      <c r="L422" s="6">
        <f>IF(Overall!J424&lt;&gt;"",VALUE(Overall!J424),"")</f>
        <v>2.73</v>
      </c>
      <c r="M422" s="6">
        <f>IF(Overall!K424&lt;&gt;"",VALUE(Overall!K424),"")</f>
        <v>5.77</v>
      </c>
      <c r="N422" s="7">
        <f>IF(Overall!L424&lt;&gt;"",DATEVALUE(MID(Overall!L424, FIND(",", Overall!L424) + 2, FIND(" ", Overall!L424) - FIND(",", Overall!L424) - 1) &amp; " " &amp; MID(Overall!L424, FIND(" ", Overall!L424) + 1, FIND(",", Overall!L424, FIND(" ", Overall!L424)) - FIND(" ", Overall!L424) - 1) &amp; ", " &amp; MID(Overall!L424, FIND(",", Overall!L424, FIND(",",Overall!L424) + 1) + 2, LEN(Overall!L424))),"")</f>
        <v>45047</v>
      </c>
      <c r="O422" s="7">
        <f>IF(Overall!M424&lt;&gt;"",DATEVALUE(MID(Overall!M424, FIND(",", Overall!M424) + 2, FIND(" ", Overall!M424) - FIND(",", Overall!M424) - 1) &amp; " " &amp; MID(Overall!M424, FIND(" ", Overall!M424) + 1, FIND(",", Overall!M424, FIND(" ", Overall!M424)) - FIND(" ", Overall!M424) - 1) &amp; ", " &amp; MID(Overall!M424, FIND(",", Overall!M424, FIND(",",Overall!M424) + 1) + 2, LEN(Overall!M424))),"")</f>
        <v>45077</v>
      </c>
      <c r="P422" s="7">
        <f>IF(Overall!N424&lt;&gt;"",DATEVALUE(MID(Overall!N424, FIND(",", Overall!N424) + 2, FIND(" ", Overall!N424) - FIND(",", Overall!N424) - 1) &amp; " " &amp; MID(Overall!N424, FIND(" ", Overall!N424) + 1, FIND(",", Overall!N424, FIND(" ", Overall!N424)) - FIND(" ", Overall!N424) - 1) &amp; ", " &amp; MID(Overall!N424, FIND(",", Overall!N424, FIND(",",Overall!N424) + 1) + 2, LEN(Overall!N424))),"")</f>
        <v>44875</v>
      </c>
      <c r="Q422" s="7">
        <f>IF(Overall!O424&lt;&gt;"",DATEVALUE(MID(Overall!O424, FIND(",", Overall!O424) + 2, FIND(" ", Overall!O424) - FIND(",", Overall!O424) - 1) &amp; " " &amp; MID(Overall!O424, FIND(" ", Overall!O424) + 1, FIND(",", Overall!O424, FIND(" ", Overall!O424)) - FIND(" ", Overall!O424) - 1) &amp; ", " &amp; MID(Overall!O424, FIND(",", Overall!O424, FIND(",",Overall!O424) + 1) + 2, LEN(Overall!O424))),"")</f>
        <v>44854</v>
      </c>
      <c r="R422" s="5">
        <f t="shared" si="12"/>
        <v>1</v>
      </c>
      <c r="S422" s="10" t="str">
        <f>IF(Overall!$A424&lt;&gt;"",IF(AND(MONTH($N422) &lt;= 1, MONTH($O422) &gt;= 1), IF($R422 &lt;&gt; "", $H422/$R422, ""), ""),"")</f>
        <v/>
      </c>
      <c r="T422" s="10" t="str">
        <f>IF(Overall!$A424&lt;&gt;"",IF(AND(MONTH($N422) &lt;= 2, MONTH($O422) &gt;= 2), IF($R422 &lt;&gt; "", $H422/$R422, ""), ""),"")</f>
        <v/>
      </c>
      <c r="U422" s="10" t="str">
        <f>IF(Overall!$A424&lt;&gt;"",IF(AND(MONTH($N422) &lt;= 3, MONTH($O422) &gt;= 3), IF($R422 &lt;&gt; "", $H422/$R422, ""), ""),"")</f>
        <v/>
      </c>
      <c r="V422" s="10" t="str">
        <f>IF(Overall!$A424&lt;&gt;"",IF(AND(MONTH($N422) &lt;= 4, MONTH($O422) &gt;= 4), IF($R422 &lt;&gt; "", $H422/$R422, ""), ""),"")</f>
        <v/>
      </c>
      <c r="W422" s="10">
        <f>IF(Overall!$A424&lt;&gt;"",IF(AND(MONTH($N422) &lt;= 5, MONTH($O422) &gt;= 5), IF($R422 &lt;&gt; "", $H422/$R422, ""), ""),"")</f>
        <v>250000</v>
      </c>
      <c r="X422" s="10" t="str">
        <f>IF(Overall!$A424&lt;&gt;"",IF(AND(MONTH($N422) &lt;= 6, MONTH($O422) &gt;= 6), IF($R422 &lt;&gt; "", $H422/$R422, ""), ""),"")</f>
        <v/>
      </c>
      <c r="Y422" s="10" t="str">
        <f>IF(Overall!$A424&lt;&gt;"",IF(AND(MONTH($N422) &lt;= 7, MONTH($O422) &gt;= 7 ), IF($R422 &lt;&gt; "", $H422/$R422, ""), ""),"")</f>
        <v/>
      </c>
      <c r="Z422" s="10" t="str">
        <f>IF(Overall!$A424&lt;&gt;"",IF(AND(MONTH($N422) &lt;= 8, MONTH($O422) &gt;= 8), IF($R422 &lt;&gt; "", $H422/$R422, ""), ""),"")</f>
        <v/>
      </c>
      <c r="AA422" s="10" t="str">
        <f>IF(Overall!$A424&lt;&gt;"",IF(AND(MONTH($N422) &lt;= 9, MONTH($O422) &gt;= 9), IF($R422 &lt;&gt; "", $H422/$R422, ""), ""),"")</f>
        <v/>
      </c>
      <c r="AB422" s="10" t="str">
        <f>IF(Overall!$A424&lt;&gt;"",IF(AND(MONTH($N422) &lt;= 10, MONTH($O422) &gt;= 10), IF($R422 &lt;&gt; "", $H422/$R422, ""), ""),"")</f>
        <v/>
      </c>
      <c r="AC422" s="10" t="str">
        <f>IF(Overall!$A424&lt;&gt;"",IF(AND(MONTH($N422) &lt;= 11, MONTH($O422) &gt;= 11), IF($R422 &lt;&gt; "", $H422/$R422, ""), ""),"")</f>
        <v/>
      </c>
      <c r="AD422" s="10" t="str">
        <f>IF(Overall!$A424&lt;&gt;"",IF(AND(MONTH($N422) &lt;= 12, MONTH($O422) &gt;= 12), IF($R422 &lt;&gt; "", $H422/$R422, ""), ""),"")</f>
        <v/>
      </c>
      <c r="AF422" s="10" t="str">
        <f ca="1">IFERROR(IF(AND(NOW()&lt;= EOMONTH(DATE(YEAR($O422),1, 1), 0), Overall!$A424&lt;&gt;"", MONTH($N422) &lt;= 1, MONTH($O422) &gt;= 1), IF($R422 &lt;&gt; "", $H422/$R422, ""), ""), "")</f>
        <v/>
      </c>
      <c r="AG422" s="10" t="str">
        <f ca="1">IFERROR(IF(AND(NOW()&lt;= EOMONTH(DATE(YEAR($O422),2, 1), 0), Overall!$A424&lt;&gt;"", MONTH($N422) &lt;= 2, MONTH($O422) &gt;= 2), IF($R422 &lt;&gt; "", $H422/$R422, ""), ""), "")</f>
        <v/>
      </c>
      <c r="AH422" s="10" t="str">
        <f ca="1">IFERROR(IF(AND(NOW()&lt;= EOMONTH(DATE(YEAR($O422),3, 1), 0), Overall!$A424&lt;&gt;"", MONTH($N422) &lt;= 3, MONTH($O422) &gt;= 3), IF($R422 &lt;&gt; "", $H422/$R422, ""), ""), "")</f>
        <v/>
      </c>
      <c r="AI422" s="10" t="str">
        <f ca="1">IFERROR(IF(AND(NOW()&lt;= EOMONTH(DATE(YEAR($O422),4, 1), 0), Overall!$A424&lt;&gt;"", MONTH($N422) &lt;= 4, MONTH($O422) &gt;= 4), IF($R422 &lt;&gt; "", $H422/$R422, ""), ""), "")</f>
        <v/>
      </c>
      <c r="AJ422" s="10" t="str">
        <f ca="1">IFERROR(IF(AND(NOW()&lt;= EOMONTH(DATE(YEAR($O422),5, 1), 0), Overall!$A424&lt;&gt;"", MONTH($N422) &lt;= 5, MONTH($O422) &gt;= 5), IF($R422 &lt;&gt; "", $H422/$R422, ""), ""), "")</f>
        <v/>
      </c>
      <c r="AK422" s="10" t="str">
        <f ca="1">IFERROR(IF(AND(NOW()&lt;= EOMONTH(DATE(YEAR($O422),6, 1), 0), Overall!$A424&lt;&gt;"", MONTH($N422) &lt;= 6, MONTH($O422) &gt;= 6), IF($R422 &lt;&gt; "", $H422/$R422, ""), ""), "")</f>
        <v/>
      </c>
      <c r="AL422" s="10" t="str">
        <f ca="1">IFERROR(IF(AND(NOW()&lt;= EOMONTH(DATE(YEAR($O422),7, 1), 0), Overall!$A424&lt;&gt;"", MONTH($N422) &lt;= 7, MONTH($O422) &gt;= 7), IF($R422 &lt;&gt; "", $H422/$R422, ""), ""), "")</f>
        <v/>
      </c>
      <c r="AM422" s="10" t="str">
        <f ca="1">IFERROR(IF(AND(NOW()&lt;= EOMONTH(DATE(YEAR($O422),8, 1), 0), Overall!$A424&lt;&gt;"", MONTH($N422) &lt;= 8, MONTH($O422) &gt;= 8), IF($R422 &lt;&gt; "", $H422/$R422, ""), ""), "")</f>
        <v/>
      </c>
      <c r="AN422" s="10" t="str">
        <f ca="1">IFERROR(IF(AND(NOW()&lt;= EOMONTH(DATE(YEAR($O422),9, 1), 0), Overall!$A424&lt;&gt;"", MONTH($N422) &lt;= 9, MONTH($O422) &gt;= 9), IF($R422 &lt;&gt; "", $H422/$R422, ""), ""), "")</f>
        <v/>
      </c>
      <c r="AO422" s="10" t="str">
        <f ca="1">IFERROR(IF(AND(NOW()&lt;= EOMONTH(DATE(YEAR($O422),10, 1), 0), Overall!$A424&lt;&gt;"", MONTH($N422) &lt;= 10, MONTH($O422) &gt;= 10), IF($R422 &lt;&gt; "", $H422/$R422, ""), ""), "")</f>
        <v/>
      </c>
      <c r="AP422" s="10" t="str">
        <f ca="1">IFERROR(IF(AND(NOW()&lt;= EOMONTH(DATE(YEAR($O422),11, 1), 0), Overall!$A424&lt;&gt;"", MONTH($N422) &lt;=11, MONTH($O422) &gt;= 11), IF($R422 &lt;&gt; "", $H422/$R422, ""), ""), "")</f>
        <v/>
      </c>
      <c r="AQ422" s="10" t="str">
        <f ca="1">IFERROR(IF(AND(NOW()&lt;= EOMONTH(DATE(YEAR($O422),12, 1), 0), Overall!$A424&lt;&gt;"", MONTH($N422) &lt;= 12, MONTH($O422) &gt;= 12), IF($R422 &lt;&gt; "", $H422/$R422, ""), ""), "")</f>
        <v/>
      </c>
      <c r="AR422" s="16">
        <f t="shared" ca="1" si="13"/>
        <v>0</v>
      </c>
    </row>
    <row r="423" spans="1:44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6">
        <f>IF(Overall!F425&lt;&gt;"",VALUE(Overall!F425),"")</f>
        <v>500000</v>
      </c>
      <c r="I423" s="6">
        <f>IF(Overall!G425&lt;&gt;"",VALUE(Overall!G425),"")</f>
        <v>77</v>
      </c>
      <c r="J423" s="6">
        <f>IF(Overall!H425&lt;&gt;"",VALUE(Overall!H425),"")</f>
        <v>64</v>
      </c>
      <c r="K423" s="6">
        <f>IF(Overall!I425&lt;&gt;"",VALUE(Overall!I425),"")</f>
        <v>5.0999999999999996</v>
      </c>
      <c r="L423" s="6">
        <f>IF(Overall!J425&lt;&gt;"",VALUE(Overall!J425),"")</f>
        <v>1.68</v>
      </c>
      <c r="M423" s="6">
        <f>IF(Overall!K425&lt;&gt;"",VALUE(Overall!K425),"")</f>
        <v>3.42</v>
      </c>
      <c r="N423" s="7">
        <f>IF(Overall!L425&lt;&gt;"",DATEVALUE(MID(Overall!L425, FIND(",", Overall!L425) + 2, FIND(" ", Overall!L425) - FIND(",", Overall!L425) - 1) &amp; " " &amp; MID(Overall!L425, FIND(" ", Overall!L425) + 1, FIND(",", Overall!L425, FIND(" ", Overall!L425)) - FIND(" ", Overall!L425) - 1) &amp; ", " &amp; MID(Overall!L425, FIND(",", Overall!L425, FIND(",",Overall!L425) + 1) + 2, LEN(Overall!L425))),"")</f>
        <v>44958</v>
      </c>
      <c r="O423" s="7">
        <f>IF(Overall!M425&lt;&gt;"",DATEVALUE(MID(Overall!M425, FIND(",", Overall!M425) + 2, FIND(" ", Overall!M425) - FIND(",", Overall!M425) - 1) &amp; " " &amp; MID(Overall!M425, FIND(" ", Overall!M425) + 1, FIND(",", Overall!M425, FIND(" ", Overall!M425)) - FIND(" ", Overall!M425) - 1) &amp; ", " &amp; MID(Overall!M425, FIND(",", Overall!M425, FIND(",",Overall!M425) + 1) + 2, LEN(Overall!M425))),"")</f>
        <v>44985</v>
      </c>
      <c r="P423" s="7">
        <f>IF(Overall!N425&lt;&gt;"",DATEVALUE(MID(Overall!N425, FIND(",", Overall!N425) + 2, FIND(" ", Overall!N425) - FIND(",", Overall!N425) - 1) &amp; " " &amp; MID(Overall!N425, FIND(" ", Overall!N425) + 1, FIND(",", Overall!N425, FIND(" ", Overall!N425)) - FIND(" ", Overall!N425) - 1) &amp; ", " &amp; MID(Overall!N425, FIND(",", Overall!N425, FIND(",",Overall!N425) + 1) + 2, LEN(Overall!N425))),"")</f>
        <v>44879</v>
      </c>
      <c r="Q423" s="7">
        <f>IF(Overall!O425&lt;&gt;"",DATEVALUE(MID(Overall!O425, FIND(",", Overall!O425) + 2, FIND(" ", Overall!O425) - FIND(",", Overall!O425) - 1) &amp; " " &amp; MID(Overall!O425, FIND(" ", Overall!O425) + 1, FIND(",", Overall!O425, FIND(" ", Overall!O425)) - FIND(" ", Overall!O425) - 1) &amp; ", " &amp; MID(Overall!O425, FIND(",", Overall!O425, FIND(",",Overall!O425) + 1) + 2, LEN(Overall!O425))),"")</f>
        <v>44855</v>
      </c>
      <c r="R423" s="5">
        <f t="shared" si="12"/>
        <v>1</v>
      </c>
      <c r="S423" s="10" t="str">
        <f>IF(Overall!$A425&lt;&gt;"",IF(AND(MONTH($N423) &lt;= 1, MONTH($O423) &gt;= 1), IF($R423 &lt;&gt; "", $H423/$R423, ""), ""),"")</f>
        <v/>
      </c>
      <c r="T423" s="10">
        <f>IF(Overall!$A425&lt;&gt;"",IF(AND(MONTH($N423) &lt;= 2, MONTH($O423) &gt;= 2), IF($R423 &lt;&gt; "", $H423/$R423, ""), ""),"")</f>
        <v>500000</v>
      </c>
      <c r="U423" s="10" t="str">
        <f>IF(Overall!$A425&lt;&gt;"",IF(AND(MONTH($N423) &lt;= 3, MONTH($O423) &gt;= 3), IF($R423 &lt;&gt; "", $H423/$R423, ""), ""),"")</f>
        <v/>
      </c>
      <c r="V423" s="10" t="str">
        <f>IF(Overall!$A425&lt;&gt;"",IF(AND(MONTH($N423) &lt;= 4, MONTH($O423) &gt;= 4), IF($R423 &lt;&gt; "", $H423/$R423, ""), ""),"")</f>
        <v/>
      </c>
      <c r="W423" s="10" t="str">
        <f>IF(Overall!$A425&lt;&gt;"",IF(AND(MONTH($N423) &lt;= 5, MONTH($O423) &gt;= 5), IF($R423 &lt;&gt; "", $H423/$R423, ""), ""),"")</f>
        <v/>
      </c>
      <c r="X423" s="10" t="str">
        <f>IF(Overall!$A425&lt;&gt;"",IF(AND(MONTH($N423) &lt;= 6, MONTH($O423) &gt;= 6), IF($R423 &lt;&gt; "", $H423/$R423, ""), ""),"")</f>
        <v/>
      </c>
      <c r="Y423" s="10" t="str">
        <f>IF(Overall!$A425&lt;&gt;"",IF(AND(MONTH($N423) &lt;= 7, MONTH($O423) &gt;= 7 ), IF($R423 &lt;&gt; "", $H423/$R423, ""), ""),"")</f>
        <v/>
      </c>
      <c r="Z423" s="10" t="str">
        <f>IF(Overall!$A425&lt;&gt;"",IF(AND(MONTH($N423) &lt;= 8, MONTH($O423) &gt;= 8), IF($R423 &lt;&gt; "", $H423/$R423, ""), ""),"")</f>
        <v/>
      </c>
      <c r="AA423" s="10" t="str">
        <f>IF(Overall!$A425&lt;&gt;"",IF(AND(MONTH($N423) &lt;= 9, MONTH($O423) &gt;= 9), IF($R423 &lt;&gt; "", $H423/$R423, ""), ""),"")</f>
        <v/>
      </c>
      <c r="AB423" s="10" t="str">
        <f>IF(Overall!$A425&lt;&gt;"",IF(AND(MONTH($N423) &lt;= 10, MONTH($O423) &gt;= 10), IF($R423 &lt;&gt; "", $H423/$R423, ""), ""),"")</f>
        <v/>
      </c>
      <c r="AC423" s="10" t="str">
        <f>IF(Overall!$A425&lt;&gt;"",IF(AND(MONTH($N423) &lt;= 11, MONTH($O423) &gt;= 11), IF($R423 &lt;&gt; "", $H423/$R423, ""), ""),"")</f>
        <v/>
      </c>
      <c r="AD423" s="10" t="str">
        <f>IF(Overall!$A425&lt;&gt;"",IF(AND(MONTH($N423) &lt;= 12, MONTH($O423) &gt;= 12), IF($R423 &lt;&gt; "", $H423/$R423, ""), ""),"")</f>
        <v/>
      </c>
      <c r="AF423" s="10" t="str">
        <f ca="1">IFERROR(IF(AND(NOW()&lt;= EOMONTH(DATE(YEAR($O423),1, 1), 0), Overall!$A425&lt;&gt;"", MONTH($N423) &lt;= 1, MONTH($O423) &gt;= 1), IF($R423 &lt;&gt; "", $H423/$R423, ""), ""), "")</f>
        <v/>
      </c>
      <c r="AG423" s="10" t="str">
        <f ca="1">IFERROR(IF(AND(NOW()&lt;= EOMONTH(DATE(YEAR($O423),2, 1), 0), Overall!$A425&lt;&gt;"", MONTH($N423) &lt;= 2, MONTH($O423) &gt;= 2), IF($R423 &lt;&gt; "", $H423/$R423, ""), ""), "")</f>
        <v/>
      </c>
      <c r="AH423" s="10" t="str">
        <f ca="1">IFERROR(IF(AND(NOW()&lt;= EOMONTH(DATE(YEAR($O423),3, 1), 0), Overall!$A425&lt;&gt;"", MONTH($N423) &lt;= 3, MONTH($O423) &gt;= 3), IF($R423 &lt;&gt; "", $H423/$R423, ""), ""), "")</f>
        <v/>
      </c>
      <c r="AI423" s="10" t="str">
        <f ca="1">IFERROR(IF(AND(NOW()&lt;= EOMONTH(DATE(YEAR($O423),4, 1), 0), Overall!$A425&lt;&gt;"", MONTH($N423) &lt;= 4, MONTH($O423) &gt;= 4), IF($R423 &lt;&gt; "", $H423/$R423, ""), ""), "")</f>
        <v/>
      </c>
      <c r="AJ423" s="10" t="str">
        <f ca="1">IFERROR(IF(AND(NOW()&lt;= EOMONTH(DATE(YEAR($O423),5, 1), 0), Overall!$A425&lt;&gt;"", MONTH($N423) &lt;= 5, MONTH($O423) &gt;= 5), IF($R423 &lt;&gt; "", $H423/$R423, ""), ""), "")</f>
        <v/>
      </c>
      <c r="AK423" s="10" t="str">
        <f ca="1">IFERROR(IF(AND(NOW()&lt;= EOMONTH(DATE(YEAR($O423),6, 1), 0), Overall!$A425&lt;&gt;"", MONTH($N423) &lt;= 6, MONTH($O423) &gt;= 6), IF($R423 &lt;&gt; "", $H423/$R423, ""), ""), "")</f>
        <v/>
      </c>
      <c r="AL423" s="10" t="str">
        <f ca="1">IFERROR(IF(AND(NOW()&lt;= EOMONTH(DATE(YEAR($O423),7, 1), 0), Overall!$A425&lt;&gt;"", MONTH($N423) &lt;= 7, MONTH($O423) &gt;= 7), IF($R423 &lt;&gt; "", $H423/$R423, ""), ""), "")</f>
        <v/>
      </c>
      <c r="AM423" s="10" t="str">
        <f ca="1">IFERROR(IF(AND(NOW()&lt;= EOMONTH(DATE(YEAR($O423),8, 1), 0), Overall!$A425&lt;&gt;"", MONTH($N423) &lt;= 8, MONTH($O423) &gt;= 8), IF($R423 &lt;&gt; "", $H423/$R423, ""), ""), "")</f>
        <v/>
      </c>
      <c r="AN423" s="10" t="str">
        <f ca="1">IFERROR(IF(AND(NOW()&lt;= EOMONTH(DATE(YEAR($O423),9, 1), 0), Overall!$A425&lt;&gt;"", MONTH($N423) &lt;= 9, MONTH($O423) &gt;= 9), IF($R423 &lt;&gt; "", $H423/$R423, ""), ""), "")</f>
        <v/>
      </c>
      <c r="AO423" s="10" t="str">
        <f ca="1">IFERROR(IF(AND(NOW()&lt;= EOMONTH(DATE(YEAR($O423),10, 1), 0), Overall!$A425&lt;&gt;"", MONTH($N423) &lt;= 10, MONTH($O423) &gt;= 10), IF($R423 &lt;&gt; "", $H423/$R423, ""), ""), "")</f>
        <v/>
      </c>
      <c r="AP423" s="10" t="str">
        <f ca="1">IFERROR(IF(AND(NOW()&lt;= EOMONTH(DATE(YEAR($O423),11, 1), 0), Overall!$A425&lt;&gt;"", MONTH($N423) &lt;=11, MONTH($O423) &gt;= 11), IF($R423 &lt;&gt; "", $H423/$R423, ""), ""), "")</f>
        <v/>
      </c>
      <c r="AQ423" s="10" t="str">
        <f ca="1">IFERROR(IF(AND(NOW()&lt;= EOMONTH(DATE(YEAR($O423),12, 1), 0), Overall!$A425&lt;&gt;"", MONTH($N423) &lt;= 12, MONTH($O423) &gt;= 12), IF($R423 &lt;&gt; "", $H423/$R423, ""), ""), "")</f>
        <v/>
      </c>
      <c r="AR423" s="16">
        <f t="shared" ca="1" si="13"/>
        <v>0</v>
      </c>
    </row>
    <row r="424" spans="1:44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6">
        <f>IF(Overall!F426&lt;&gt;"",VALUE(Overall!F426),"")</f>
        <v>500000</v>
      </c>
      <c r="I424" s="6">
        <f>IF(Overall!G426&lt;&gt;"",VALUE(Overall!G426),"")</f>
        <v>77</v>
      </c>
      <c r="J424" s="6">
        <f>IF(Overall!H426&lt;&gt;"",VALUE(Overall!H426),"")</f>
        <v>64</v>
      </c>
      <c r="K424" s="6">
        <f>IF(Overall!I426&lt;&gt;"",VALUE(Overall!I426),"")</f>
        <v>6.42</v>
      </c>
      <c r="L424" s="6">
        <f>IF(Overall!J426&lt;&gt;"",VALUE(Overall!J426),"")</f>
        <v>2.4</v>
      </c>
      <c r="M424" s="6">
        <f>IF(Overall!K426&lt;&gt;"",VALUE(Overall!K426),"")</f>
        <v>4.0199999999999996</v>
      </c>
      <c r="N424" s="7">
        <f>IF(Overall!L426&lt;&gt;"",DATEVALUE(MID(Overall!L426, FIND(",", Overall!L426) + 2, FIND(" ", Overall!L426) - FIND(",", Overall!L426) - 1) &amp; " " &amp; MID(Overall!L426, FIND(" ", Overall!L426) + 1, FIND(",", Overall!L426, FIND(" ", Overall!L426)) - FIND(" ", Overall!L426) - 1) &amp; ", " &amp; MID(Overall!L426, FIND(",", Overall!L426, FIND(",",Overall!L426) + 1) + 2, LEN(Overall!L426))),"")</f>
        <v>44986</v>
      </c>
      <c r="O424" s="7">
        <f>IF(Overall!M426&lt;&gt;"",DATEVALUE(MID(Overall!M426, FIND(",", Overall!M426) + 2, FIND(" ", Overall!M426) - FIND(",", Overall!M426) - 1) &amp; " " &amp; MID(Overall!M426, FIND(" ", Overall!M426) + 1, FIND(",", Overall!M426, FIND(" ", Overall!M426)) - FIND(" ", Overall!M426) - 1) &amp; ", " &amp; MID(Overall!M426, FIND(",", Overall!M426, FIND(",",Overall!M426) + 1) + 2, LEN(Overall!M426))),"")</f>
        <v>45016</v>
      </c>
      <c r="P424" s="7">
        <f>IF(Overall!N426&lt;&gt;"",DATEVALUE(MID(Overall!N426, FIND(",", Overall!N426) + 2, FIND(" ", Overall!N426) - FIND(",", Overall!N426) - 1) &amp; " " &amp; MID(Overall!N426, FIND(" ", Overall!N426) + 1, FIND(",", Overall!N426, FIND(" ", Overall!N426)) - FIND(" ", Overall!N426) - 1) &amp; ", " &amp; MID(Overall!N426, FIND(",", Overall!N426, FIND(",",Overall!N426) + 1) + 2, LEN(Overall!N426))),"")</f>
        <v>44879</v>
      </c>
      <c r="Q424" s="7">
        <f>IF(Overall!O426&lt;&gt;"",DATEVALUE(MID(Overall!O426, FIND(",", Overall!O426) + 2, FIND(" ", Overall!O426) - FIND(",", Overall!O426) - 1) &amp; " " &amp; MID(Overall!O426, FIND(" ", Overall!O426) + 1, FIND(",", Overall!O426, FIND(" ", Overall!O426)) - FIND(" ", Overall!O426) - 1) &amp; ", " &amp; MID(Overall!O426, FIND(",", Overall!O426, FIND(",",Overall!O426) + 1) + 2, LEN(Overall!O426))),"")</f>
        <v>44855</v>
      </c>
      <c r="R424" s="5">
        <f t="shared" si="12"/>
        <v>1</v>
      </c>
      <c r="S424" s="10" t="str">
        <f>IF(Overall!$A426&lt;&gt;"",IF(AND(MONTH($N424) &lt;= 1, MONTH($O424) &gt;= 1), IF($R424 &lt;&gt; "", $H424/$R424, ""), ""),"")</f>
        <v/>
      </c>
      <c r="T424" s="10" t="str">
        <f>IF(Overall!$A426&lt;&gt;"",IF(AND(MONTH($N424) &lt;= 2, MONTH($O424) &gt;= 2), IF($R424 &lt;&gt; "", $H424/$R424, ""), ""),"")</f>
        <v/>
      </c>
      <c r="U424" s="10">
        <f>IF(Overall!$A426&lt;&gt;"",IF(AND(MONTH($N424) &lt;= 3, MONTH($O424) &gt;= 3), IF($R424 &lt;&gt; "", $H424/$R424, ""), ""),"")</f>
        <v>500000</v>
      </c>
      <c r="V424" s="10" t="str">
        <f>IF(Overall!$A426&lt;&gt;"",IF(AND(MONTH($N424) &lt;= 4, MONTH($O424) &gt;= 4), IF($R424 &lt;&gt; "", $H424/$R424, ""), ""),"")</f>
        <v/>
      </c>
      <c r="W424" s="10" t="str">
        <f>IF(Overall!$A426&lt;&gt;"",IF(AND(MONTH($N424) &lt;= 5, MONTH($O424) &gt;= 5), IF($R424 &lt;&gt; "", $H424/$R424, ""), ""),"")</f>
        <v/>
      </c>
      <c r="X424" s="10" t="str">
        <f>IF(Overall!$A426&lt;&gt;"",IF(AND(MONTH($N424) &lt;= 6, MONTH($O424) &gt;= 6), IF($R424 &lt;&gt; "", $H424/$R424, ""), ""),"")</f>
        <v/>
      </c>
      <c r="Y424" s="10" t="str">
        <f>IF(Overall!$A426&lt;&gt;"",IF(AND(MONTH($N424) &lt;= 7, MONTH($O424) &gt;= 7 ), IF($R424 &lt;&gt; "", $H424/$R424, ""), ""),"")</f>
        <v/>
      </c>
      <c r="Z424" s="10" t="str">
        <f>IF(Overall!$A426&lt;&gt;"",IF(AND(MONTH($N424) &lt;= 8, MONTH($O424) &gt;= 8), IF($R424 &lt;&gt; "", $H424/$R424, ""), ""),"")</f>
        <v/>
      </c>
      <c r="AA424" s="10" t="str">
        <f>IF(Overall!$A426&lt;&gt;"",IF(AND(MONTH($N424) &lt;= 9, MONTH($O424) &gt;= 9), IF($R424 &lt;&gt; "", $H424/$R424, ""), ""),"")</f>
        <v/>
      </c>
      <c r="AB424" s="10" t="str">
        <f>IF(Overall!$A426&lt;&gt;"",IF(AND(MONTH($N424) &lt;= 10, MONTH($O424) &gt;= 10), IF($R424 &lt;&gt; "", $H424/$R424, ""), ""),"")</f>
        <v/>
      </c>
      <c r="AC424" s="10" t="str">
        <f>IF(Overall!$A426&lt;&gt;"",IF(AND(MONTH($N424) &lt;= 11, MONTH($O424) &gt;= 11), IF($R424 &lt;&gt; "", $H424/$R424, ""), ""),"")</f>
        <v/>
      </c>
      <c r="AD424" s="10" t="str">
        <f>IF(Overall!$A426&lt;&gt;"",IF(AND(MONTH($N424) &lt;= 12, MONTH($O424) &gt;= 12), IF($R424 &lt;&gt; "", $H424/$R424, ""), ""),"")</f>
        <v/>
      </c>
      <c r="AF424" s="10" t="str">
        <f ca="1">IFERROR(IF(AND(NOW()&lt;= EOMONTH(DATE(YEAR($O424),1, 1), 0), Overall!$A426&lt;&gt;"", MONTH($N424) &lt;= 1, MONTH($O424) &gt;= 1), IF($R424 &lt;&gt; "", $H424/$R424, ""), ""), "")</f>
        <v/>
      </c>
      <c r="AG424" s="10" t="str">
        <f ca="1">IFERROR(IF(AND(NOW()&lt;= EOMONTH(DATE(YEAR($O424),2, 1), 0), Overall!$A426&lt;&gt;"", MONTH($N424) &lt;= 2, MONTH($O424) &gt;= 2), IF($R424 &lt;&gt; "", $H424/$R424, ""), ""), "")</f>
        <v/>
      </c>
      <c r="AH424" s="10" t="str">
        <f ca="1">IFERROR(IF(AND(NOW()&lt;= EOMONTH(DATE(YEAR($O424),3, 1), 0), Overall!$A426&lt;&gt;"", MONTH($N424) &lt;= 3, MONTH($O424) &gt;= 3), IF($R424 &lt;&gt; "", $H424/$R424, ""), ""), "")</f>
        <v/>
      </c>
      <c r="AI424" s="10" t="str">
        <f ca="1">IFERROR(IF(AND(NOW()&lt;= EOMONTH(DATE(YEAR($O424),4, 1), 0), Overall!$A426&lt;&gt;"", MONTH($N424) &lt;= 4, MONTH($O424) &gt;= 4), IF($R424 &lt;&gt; "", $H424/$R424, ""), ""), "")</f>
        <v/>
      </c>
      <c r="AJ424" s="10" t="str">
        <f ca="1">IFERROR(IF(AND(NOW()&lt;= EOMONTH(DATE(YEAR($O424),5, 1), 0), Overall!$A426&lt;&gt;"", MONTH($N424) &lt;= 5, MONTH($O424) &gt;= 5), IF($R424 &lt;&gt; "", $H424/$R424, ""), ""), "")</f>
        <v/>
      </c>
      <c r="AK424" s="10" t="str">
        <f ca="1">IFERROR(IF(AND(NOW()&lt;= EOMONTH(DATE(YEAR($O424),6, 1), 0), Overall!$A426&lt;&gt;"", MONTH($N424) &lt;= 6, MONTH($O424) &gt;= 6), IF($R424 &lt;&gt; "", $H424/$R424, ""), ""), "")</f>
        <v/>
      </c>
      <c r="AL424" s="10" t="str">
        <f ca="1">IFERROR(IF(AND(NOW()&lt;= EOMONTH(DATE(YEAR($O424),7, 1), 0), Overall!$A426&lt;&gt;"", MONTH($N424) &lt;= 7, MONTH($O424) &gt;= 7), IF($R424 &lt;&gt; "", $H424/$R424, ""), ""), "")</f>
        <v/>
      </c>
      <c r="AM424" s="10" t="str">
        <f ca="1">IFERROR(IF(AND(NOW()&lt;= EOMONTH(DATE(YEAR($O424),8, 1), 0), Overall!$A426&lt;&gt;"", MONTH($N424) &lt;= 8, MONTH($O424) &gt;= 8), IF($R424 &lt;&gt; "", $H424/$R424, ""), ""), "")</f>
        <v/>
      </c>
      <c r="AN424" s="10" t="str">
        <f ca="1">IFERROR(IF(AND(NOW()&lt;= EOMONTH(DATE(YEAR($O424),9, 1), 0), Overall!$A426&lt;&gt;"", MONTH($N424) &lt;= 9, MONTH($O424) &gt;= 9), IF($R424 &lt;&gt; "", $H424/$R424, ""), ""), "")</f>
        <v/>
      </c>
      <c r="AO424" s="10" t="str">
        <f ca="1">IFERROR(IF(AND(NOW()&lt;= EOMONTH(DATE(YEAR($O424),10, 1), 0), Overall!$A426&lt;&gt;"", MONTH($N424) &lt;= 10, MONTH($O424) &gt;= 10), IF($R424 &lt;&gt; "", $H424/$R424, ""), ""), "")</f>
        <v/>
      </c>
      <c r="AP424" s="10" t="str">
        <f ca="1">IFERROR(IF(AND(NOW()&lt;= EOMONTH(DATE(YEAR($O424),11, 1), 0), Overall!$A426&lt;&gt;"", MONTH($N424) &lt;=11, MONTH($O424) &gt;= 11), IF($R424 &lt;&gt; "", $H424/$R424, ""), ""), "")</f>
        <v/>
      </c>
      <c r="AQ424" s="10" t="str">
        <f ca="1">IFERROR(IF(AND(NOW()&lt;= EOMONTH(DATE(YEAR($O424),12, 1), 0), Overall!$A426&lt;&gt;"", MONTH($N424) &lt;= 12, MONTH($O424) &gt;= 12), IF($R424 &lt;&gt; "", $H424/$R424, ""), ""), "")</f>
        <v/>
      </c>
      <c r="AR424" s="16">
        <f t="shared" ca="1" si="13"/>
        <v>0</v>
      </c>
    </row>
    <row r="425" spans="1:44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6">
        <f>IF(Overall!F427&lt;&gt;"",VALUE(Overall!F427),"")</f>
        <v>500000</v>
      </c>
      <c r="I425" s="6">
        <f>IF(Overall!G427&lt;&gt;"",VALUE(Overall!G427),"")</f>
        <v>77</v>
      </c>
      <c r="J425" s="6">
        <f>IF(Overall!H427&lt;&gt;"",VALUE(Overall!H427),"")</f>
        <v>63</v>
      </c>
      <c r="K425" s="6">
        <f>IF(Overall!I427&lt;&gt;"",VALUE(Overall!I427),"")</f>
        <v>5.03</v>
      </c>
      <c r="L425" s="6">
        <f>IF(Overall!J427&lt;&gt;"",VALUE(Overall!J427),"")</f>
        <v>1.54</v>
      </c>
      <c r="M425" s="6">
        <f>IF(Overall!K427&lt;&gt;"",VALUE(Overall!K427),"")</f>
        <v>3.49</v>
      </c>
      <c r="N425" s="7">
        <f>IF(Overall!L427&lt;&gt;"",DATEVALUE(MID(Overall!L427, FIND(",", Overall!L427) + 2, FIND(" ", Overall!L427) - FIND(",", Overall!L427) - 1) &amp; " " &amp; MID(Overall!L427, FIND(" ", Overall!L427) + 1, FIND(",", Overall!L427, FIND(" ", Overall!L427)) - FIND(" ", Overall!L427) - 1) &amp; ", " &amp; MID(Overall!L427, FIND(",", Overall!L427, FIND(",",Overall!L427) + 1) + 2, LEN(Overall!L427))),"")</f>
        <v>44958</v>
      </c>
      <c r="O425" s="7">
        <f>IF(Overall!M427&lt;&gt;"",DATEVALUE(MID(Overall!M427, FIND(",", Overall!M427) + 2, FIND(" ", Overall!M427) - FIND(",", Overall!M427) - 1) &amp; " " &amp; MID(Overall!M427, FIND(" ", Overall!M427) + 1, FIND(",", Overall!M427, FIND(" ", Overall!M427)) - FIND(" ", Overall!M427) - 1) &amp; ", " &amp; MID(Overall!M427, FIND(",", Overall!M427, FIND(",",Overall!M427) + 1) + 2, LEN(Overall!M427))),"")</f>
        <v>44985</v>
      </c>
      <c r="P425" s="7">
        <f>IF(Overall!N427&lt;&gt;"",DATEVALUE(MID(Overall!N427, FIND(",", Overall!N427) + 2, FIND(" ", Overall!N427) - FIND(",", Overall!N427) - 1) &amp; " " &amp; MID(Overall!N427, FIND(" ", Overall!N427) + 1, FIND(",", Overall!N427, FIND(" ", Overall!N427)) - FIND(" ", Overall!N427) - 1) &amp; ", " &amp; MID(Overall!N427, FIND(",", Overall!N427, FIND(",",Overall!N427) + 1) + 2, LEN(Overall!N427))),"")</f>
        <v>44879</v>
      </c>
      <c r="Q425" s="7">
        <f>IF(Overall!O427&lt;&gt;"",DATEVALUE(MID(Overall!O427, FIND(",", Overall!O427) + 2, FIND(" ", Overall!O427) - FIND(",", Overall!O427) - 1) &amp; " " &amp; MID(Overall!O427, FIND(" ", Overall!O427) + 1, FIND(",", Overall!O427, FIND(" ", Overall!O427)) - FIND(" ", Overall!O427) - 1) &amp; ", " &amp; MID(Overall!O427, FIND(",", Overall!O427, FIND(",",Overall!O427) + 1) + 2, LEN(Overall!O427))),"")</f>
        <v>44855</v>
      </c>
      <c r="R425" s="5">
        <f t="shared" si="12"/>
        <v>1</v>
      </c>
      <c r="S425" s="10" t="str">
        <f>IF(Overall!$A427&lt;&gt;"",IF(AND(MONTH($N425) &lt;= 1, MONTH($O425) &gt;= 1), IF($R425 &lt;&gt; "", $H425/$R425, ""), ""),"")</f>
        <v/>
      </c>
      <c r="T425" s="10">
        <f>IF(Overall!$A427&lt;&gt;"",IF(AND(MONTH($N425) &lt;= 2, MONTH($O425) &gt;= 2), IF($R425 &lt;&gt; "", $H425/$R425, ""), ""),"")</f>
        <v>500000</v>
      </c>
      <c r="U425" s="10" t="str">
        <f>IF(Overall!$A427&lt;&gt;"",IF(AND(MONTH($N425) &lt;= 3, MONTH($O425) &gt;= 3), IF($R425 &lt;&gt; "", $H425/$R425, ""), ""),"")</f>
        <v/>
      </c>
      <c r="V425" s="10" t="str">
        <f>IF(Overall!$A427&lt;&gt;"",IF(AND(MONTH($N425) &lt;= 4, MONTH($O425) &gt;= 4), IF($R425 &lt;&gt; "", $H425/$R425, ""), ""),"")</f>
        <v/>
      </c>
      <c r="W425" s="10" t="str">
        <f>IF(Overall!$A427&lt;&gt;"",IF(AND(MONTH($N425) &lt;= 5, MONTH($O425) &gt;= 5), IF($R425 &lt;&gt; "", $H425/$R425, ""), ""),"")</f>
        <v/>
      </c>
      <c r="X425" s="10" t="str">
        <f>IF(Overall!$A427&lt;&gt;"",IF(AND(MONTH($N425) &lt;= 6, MONTH($O425) &gt;= 6), IF($R425 &lt;&gt; "", $H425/$R425, ""), ""),"")</f>
        <v/>
      </c>
      <c r="Y425" s="10" t="str">
        <f>IF(Overall!$A427&lt;&gt;"",IF(AND(MONTH($N425) &lt;= 7, MONTH($O425) &gt;= 7 ), IF($R425 &lt;&gt; "", $H425/$R425, ""), ""),"")</f>
        <v/>
      </c>
      <c r="Z425" s="10" t="str">
        <f>IF(Overall!$A427&lt;&gt;"",IF(AND(MONTH($N425) &lt;= 8, MONTH($O425) &gt;= 8), IF($R425 &lt;&gt; "", $H425/$R425, ""), ""),"")</f>
        <v/>
      </c>
      <c r="AA425" s="10" t="str">
        <f>IF(Overall!$A427&lt;&gt;"",IF(AND(MONTH($N425) &lt;= 9, MONTH($O425) &gt;= 9), IF($R425 &lt;&gt; "", $H425/$R425, ""), ""),"")</f>
        <v/>
      </c>
      <c r="AB425" s="10" t="str">
        <f>IF(Overall!$A427&lt;&gt;"",IF(AND(MONTH($N425) &lt;= 10, MONTH($O425) &gt;= 10), IF($R425 &lt;&gt; "", $H425/$R425, ""), ""),"")</f>
        <v/>
      </c>
      <c r="AC425" s="10" t="str">
        <f>IF(Overall!$A427&lt;&gt;"",IF(AND(MONTH($N425) &lt;= 11, MONTH($O425) &gt;= 11), IF($R425 &lt;&gt; "", $H425/$R425, ""), ""),"")</f>
        <v/>
      </c>
      <c r="AD425" s="10" t="str">
        <f>IF(Overall!$A427&lt;&gt;"",IF(AND(MONTH($N425) &lt;= 12, MONTH($O425) &gt;= 12), IF($R425 &lt;&gt; "", $H425/$R425, ""), ""),"")</f>
        <v/>
      </c>
      <c r="AF425" s="10" t="str">
        <f ca="1">IFERROR(IF(AND(NOW()&lt;= EOMONTH(DATE(YEAR($O425),1, 1), 0), Overall!$A427&lt;&gt;"", MONTH($N425) &lt;= 1, MONTH($O425) &gt;= 1), IF($R425 &lt;&gt; "", $H425/$R425, ""), ""), "")</f>
        <v/>
      </c>
      <c r="AG425" s="10" t="str">
        <f ca="1">IFERROR(IF(AND(NOW()&lt;= EOMONTH(DATE(YEAR($O425),2, 1), 0), Overall!$A427&lt;&gt;"", MONTH($N425) &lt;= 2, MONTH($O425) &gt;= 2), IF($R425 &lt;&gt; "", $H425/$R425, ""), ""), "")</f>
        <v/>
      </c>
      <c r="AH425" s="10" t="str">
        <f ca="1">IFERROR(IF(AND(NOW()&lt;= EOMONTH(DATE(YEAR($O425),3, 1), 0), Overall!$A427&lt;&gt;"", MONTH($N425) &lt;= 3, MONTH($O425) &gt;= 3), IF($R425 &lt;&gt; "", $H425/$R425, ""), ""), "")</f>
        <v/>
      </c>
      <c r="AI425" s="10" t="str">
        <f ca="1">IFERROR(IF(AND(NOW()&lt;= EOMONTH(DATE(YEAR($O425),4, 1), 0), Overall!$A427&lt;&gt;"", MONTH($N425) &lt;= 4, MONTH($O425) &gt;= 4), IF($R425 &lt;&gt; "", $H425/$R425, ""), ""), "")</f>
        <v/>
      </c>
      <c r="AJ425" s="10" t="str">
        <f ca="1">IFERROR(IF(AND(NOW()&lt;= EOMONTH(DATE(YEAR($O425),5, 1), 0), Overall!$A427&lt;&gt;"", MONTH($N425) &lt;= 5, MONTH($O425) &gt;= 5), IF($R425 &lt;&gt; "", $H425/$R425, ""), ""), "")</f>
        <v/>
      </c>
      <c r="AK425" s="10" t="str">
        <f ca="1">IFERROR(IF(AND(NOW()&lt;= EOMONTH(DATE(YEAR($O425),6, 1), 0), Overall!$A427&lt;&gt;"", MONTH($N425) &lt;= 6, MONTH($O425) &gt;= 6), IF($R425 &lt;&gt; "", $H425/$R425, ""), ""), "")</f>
        <v/>
      </c>
      <c r="AL425" s="10" t="str">
        <f ca="1">IFERROR(IF(AND(NOW()&lt;= EOMONTH(DATE(YEAR($O425),7, 1), 0), Overall!$A427&lt;&gt;"", MONTH($N425) &lt;= 7, MONTH($O425) &gt;= 7), IF($R425 &lt;&gt; "", $H425/$R425, ""), ""), "")</f>
        <v/>
      </c>
      <c r="AM425" s="10" t="str">
        <f ca="1">IFERROR(IF(AND(NOW()&lt;= EOMONTH(DATE(YEAR($O425),8, 1), 0), Overall!$A427&lt;&gt;"", MONTH($N425) &lt;= 8, MONTH($O425) &gt;= 8), IF($R425 &lt;&gt; "", $H425/$R425, ""), ""), "")</f>
        <v/>
      </c>
      <c r="AN425" s="10" t="str">
        <f ca="1">IFERROR(IF(AND(NOW()&lt;= EOMONTH(DATE(YEAR($O425),9, 1), 0), Overall!$A427&lt;&gt;"", MONTH($N425) &lt;= 9, MONTH($O425) &gt;= 9), IF($R425 &lt;&gt; "", $H425/$R425, ""), ""), "")</f>
        <v/>
      </c>
      <c r="AO425" s="10" t="str">
        <f ca="1">IFERROR(IF(AND(NOW()&lt;= EOMONTH(DATE(YEAR($O425),10, 1), 0), Overall!$A427&lt;&gt;"", MONTH($N425) &lt;= 10, MONTH($O425) &gt;= 10), IF($R425 &lt;&gt; "", $H425/$R425, ""), ""), "")</f>
        <v/>
      </c>
      <c r="AP425" s="10" t="str">
        <f ca="1">IFERROR(IF(AND(NOW()&lt;= EOMONTH(DATE(YEAR($O425),11, 1), 0), Overall!$A427&lt;&gt;"", MONTH($N425) &lt;=11, MONTH($O425) &gt;= 11), IF($R425 &lt;&gt; "", $H425/$R425, ""), ""), "")</f>
        <v/>
      </c>
      <c r="AQ425" s="10" t="str">
        <f ca="1">IFERROR(IF(AND(NOW()&lt;= EOMONTH(DATE(YEAR($O425),12, 1), 0), Overall!$A427&lt;&gt;"", MONTH($N425) &lt;= 12, MONTH($O425) &gt;= 12), IF($R425 &lt;&gt; "", $H425/$R425, ""), ""), "")</f>
        <v/>
      </c>
      <c r="AR425" s="16">
        <f t="shared" ca="1" si="13"/>
        <v>0</v>
      </c>
    </row>
    <row r="426" spans="1:44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6">
        <f>IF(Overall!F428&lt;&gt;"",VALUE(Overall!F428),"")</f>
        <v>500000</v>
      </c>
      <c r="I426" s="6">
        <f>IF(Overall!G428&lt;&gt;"",VALUE(Overall!G428),"")</f>
        <v>77</v>
      </c>
      <c r="J426" s="6">
        <f>IF(Overall!H428&lt;&gt;"",VALUE(Overall!H428),"")</f>
        <v>63</v>
      </c>
      <c r="K426" s="6">
        <f>IF(Overall!I428&lt;&gt;"",VALUE(Overall!I428),"")</f>
        <v>6.18</v>
      </c>
      <c r="L426" s="6">
        <f>IF(Overall!J428&lt;&gt;"",VALUE(Overall!J428),"")</f>
        <v>2.13</v>
      </c>
      <c r="M426" s="6">
        <f>IF(Overall!K428&lt;&gt;"",VALUE(Overall!K428),"")</f>
        <v>4.05</v>
      </c>
      <c r="N426" s="7">
        <f>IF(Overall!L428&lt;&gt;"",DATEVALUE(MID(Overall!L428, FIND(",", Overall!L428) + 2, FIND(" ", Overall!L428) - FIND(",", Overall!L428) - 1) &amp; " " &amp; MID(Overall!L428, FIND(" ", Overall!L428) + 1, FIND(",", Overall!L428, FIND(" ", Overall!L428)) - FIND(" ", Overall!L428) - 1) &amp; ", " &amp; MID(Overall!L428, FIND(",", Overall!L428, FIND(",",Overall!L428) + 1) + 2, LEN(Overall!L428))),"")</f>
        <v>44986</v>
      </c>
      <c r="O426" s="7">
        <f>IF(Overall!M428&lt;&gt;"",DATEVALUE(MID(Overall!M428, FIND(",", Overall!M428) + 2, FIND(" ", Overall!M428) - FIND(",", Overall!M428) - 1) &amp; " " &amp; MID(Overall!M428, FIND(" ", Overall!M428) + 1, FIND(",", Overall!M428, FIND(" ", Overall!M428)) - FIND(" ", Overall!M428) - 1) &amp; ", " &amp; MID(Overall!M428, FIND(",", Overall!M428, FIND(",",Overall!M428) + 1) + 2, LEN(Overall!M428))),"")</f>
        <v>45016</v>
      </c>
      <c r="P426" s="7">
        <f>IF(Overall!N428&lt;&gt;"",DATEVALUE(MID(Overall!N428, FIND(",", Overall!N428) + 2, FIND(" ", Overall!N428) - FIND(",", Overall!N428) - 1) &amp; " " &amp; MID(Overall!N428, FIND(" ", Overall!N428) + 1, FIND(",", Overall!N428, FIND(" ", Overall!N428)) - FIND(" ", Overall!N428) - 1) &amp; ", " &amp; MID(Overall!N428, FIND(",", Overall!N428, FIND(",",Overall!N428) + 1) + 2, LEN(Overall!N428))),"")</f>
        <v>44879</v>
      </c>
      <c r="Q426" s="7">
        <f>IF(Overall!O428&lt;&gt;"",DATEVALUE(MID(Overall!O428, FIND(",", Overall!O428) + 2, FIND(" ", Overall!O428) - FIND(",", Overall!O428) - 1) &amp; " " &amp; MID(Overall!O428, FIND(" ", Overall!O428) + 1, FIND(",", Overall!O428, FIND(" ", Overall!O428)) - FIND(" ", Overall!O428) - 1) &amp; ", " &amp; MID(Overall!O428, FIND(",", Overall!O428, FIND(",",Overall!O428) + 1) + 2, LEN(Overall!O428))),"")</f>
        <v>44855</v>
      </c>
      <c r="R426" s="5">
        <f t="shared" si="12"/>
        <v>1</v>
      </c>
      <c r="S426" s="10" t="str">
        <f>IF(Overall!$A428&lt;&gt;"",IF(AND(MONTH($N426) &lt;= 1, MONTH($O426) &gt;= 1), IF($R426 &lt;&gt; "", $H426/$R426, ""), ""),"")</f>
        <v/>
      </c>
      <c r="T426" s="10" t="str">
        <f>IF(Overall!$A428&lt;&gt;"",IF(AND(MONTH($N426) &lt;= 2, MONTH($O426) &gt;= 2), IF($R426 &lt;&gt; "", $H426/$R426, ""), ""),"")</f>
        <v/>
      </c>
      <c r="U426" s="10">
        <f>IF(Overall!$A428&lt;&gt;"",IF(AND(MONTH($N426) &lt;= 3, MONTH($O426) &gt;= 3), IF($R426 &lt;&gt; "", $H426/$R426, ""), ""),"")</f>
        <v>500000</v>
      </c>
      <c r="V426" s="10" t="str">
        <f>IF(Overall!$A428&lt;&gt;"",IF(AND(MONTH($N426) &lt;= 4, MONTH($O426) &gt;= 4), IF($R426 &lt;&gt; "", $H426/$R426, ""), ""),"")</f>
        <v/>
      </c>
      <c r="W426" s="10" t="str">
        <f>IF(Overall!$A428&lt;&gt;"",IF(AND(MONTH($N426) &lt;= 5, MONTH($O426) &gt;= 5), IF($R426 &lt;&gt; "", $H426/$R426, ""), ""),"")</f>
        <v/>
      </c>
      <c r="X426" s="10" t="str">
        <f>IF(Overall!$A428&lt;&gt;"",IF(AND(MONTH($N426) &lt;= 6, MONTH($O426) &gt;= 6), IF($R426 &lt;&gt; "", $H426/$R426, ""), ""),"")</f>
        <v/>
      </c>
      <c r="Y426" s="10" t="str">
        <f>IF(Overall!$A428&lt;&gt;"",IF(AND(MONTH($N426) &lt;= 7, MONTH($O426) &gt;= 7 ), IF($R426 &lt;&gt; "", $H426/$R426, ""), ""),"")</f>
        <v/>
      </c>
      <c r="Z426" s="10" t="str">
        <f>IF(Overall!$A428&lt;&gt;"",IF(AND(MONTH($N426) &lt;= 8, MONTH($O426) &gt;= 8), IF($R426 &lt;&gt; "", $H426/$R426, ""), ""),"")</f>
        <v/>
      </c>
      <c r="AA426" s="10" t="str">
        <f>IF(Overall!$A428&lt;&gt;"",IF(AND(MONTH($N426) &lt;= 9, MONTH($O426) &gt;= 9), IF($R426 &lt;&gt; "", $H426/$R426, ""), ""),"")</f>
        <v/>
      </c>
      <c r="AB426" s="10" t="str">
        <f>IF(Overall!$A428&lt;&gt;"",IF(AND(MONTH($N426) &lt;= 10, MONTH($O426) &gt;= 10), IF($R426 &lt;&gt; "", $H426/$R426, ""), ""),"")</f>
        <v/>
      </c>
      <c r="AC426" s="10" t="str">
        <f>IF(Overall!$A428&lt;&gt;"",IF(AND(MONTH($N426) &lt;= 11, MONTH($O426) &gt;= 11), IF($R426 &lt;&gt; "", $H426/$R426, ""), ""),"")</f>
        <v/>
      </c>
      <c r="AD426" s="10" t="str">
        <f>IF(Overall!$A428&lt;&gt;"",IF(AND(MONTH($N426) &lt;= 12, MONTH($O426) &gt;= 12), IF($R426 &lt;&gt; "", $H426/$R426, ""), ""),"")</f>
        <v/>
      </c>
      <c r="AF426" s="10" t="str">
        <f ca="1">IFERROR(IF(AND(NOW()&lt;= EOMONTH(DATE(YEAR($O426),1, 1), 0), Overall!$A428&lt;&gt;"", MONTH($N426) &lt;= 1, MONTH($O426) &gt;= 1), IF($R426 &lt;&gt; "", $H426/$R426, ""), ""), "")</f>
        <v/>
      </c>
      <c r="AG426" s="10" t="str">
        <f ca="1">IFERROR(IF(AND(NOW()&lt;= EOMONTH(DATE(YEAR($O426),2, 1), 0), Overall!$A428&lt;&gt;"", MONTH($N426) &lt;= 2, MONTH($O426) &gt;= 2), IF($R426 &lt;&gt; "", $H426/$R426, ""), ""), "")</f>
        <v/>
      </c>
      <c r="AH426" s="10" t="str">
        <f ca="1">IFERROR(IF(AND(NOW()&lt;= EOMONTH(DATE(YEAR($O426),3, 1), 0), Overall!$A428&lt;&gt;"", MONTH($N426) &lt;= 3, MONTH($O426) &gt;= 3), IF($R426 &lt;&gt; "", $H426/$R426, ""), ""), "")</f>
        <v/>
      </c>
      <c r="AI426" s="10" t="str">
        <f ca="1">IFERROR(IF(AND(NOW()&lt;= EOMONTH(DATE(YEAR($O426),4, 1), 0), Overall!$A428&lt;&gt;"", MONTH($N426) &lt;= 4, MONTH($O426) &gt;= 4), IF($R426 &lt;&gt; "", $H426/$R426, ""), ""), "")</f>
        <v/>
      </c>
      <c r="AJ426" s="10" t="str">
        <f ca="1">IFERROR(IF(AND(NOW()&lt;= EOMONTH(DATE(YEAR($O426),5, 1), 0), Overall!$A428&lt;&gt;"", MONTH($N426) &lt;= 5, MONTH($O426) &gt;= 5), IF($R426 &lt;&gt; "", $H426/$R426, ""), ""), "")</f>
        <v/>
      </c>
      <c r="AK426" s="10" t="str">
        <f ca="1">IFERROR(IF(AND(NOW()&lt;= EOMONTH(DATE(YEAR($O426),6, 1), 0), Overall!$A428&lt;&gt;"", MONTH($N426) &lt;= 6, MONTH($O426) &gt;= 6), IF($R426 &lt;&gt; "", $H426/$R426, ""), ""), "")</f>
        <v/>
      </c>
      <c r="AL426" s="10" t="str">
        <f ca="1">IFERROR(IF(AND(NOW()&lt;= EOMONTH(DATE(YEAR($O426),7, 1), 0), Overall!$A428&lt;&gt;"", MONTH($N426) &lt;= 7, MONTH($O426) &gt;= 7), IF($R426 &lt;&gt; "", $H426/$R426, ""), ""), "")</f>
        <v/>
      </c>
      <c r="AM426" s="10" t="str">
        <f ca="1">IFERROR(IF(AND(NOW()&lt;= EOMONTH(DATE(YEAR($O426),8, 1), 0), Overall!$A428&lt;&gt;"", MONTH($N426) &lt;= 8, MONTH($O426) &gt;= 8), IF($R426 &lt;&gt; "", $H426/$R426, ""), ""), "")</f>
        <v/>
      </c>
      <c r="AN426" s="10" t="str">
        <f ca="1">IFERROR(IF(AND(NOW()&lt;= EOMONTH(DATE(YEAR($O426),9, 1), 0), Overall!$A428&lt;&gt;"", MONTH($N426) &lt;= 9, MONTH($O426) &gt;= 9), IF($R426 &lt;&gt; "", $H426/$R426, ""), ""), "")</f>
        <v/>
      </c>
      <c r="AO426" s="10" t="str">
        <f ca="1">IFERROR(IF(AND(NOW()&lt;= EOMONTH(DATE(YEAR($O426),10, 1), 0), Overall!$A428&lt;&gt;"", MONTH($N426) &lt;= 10, MONTH($O426) &gt;= 10), IF($R426 &lt;&gt; "", $H426/$R426, ""), ""), "")</f>
        <v/>
      </c>
      <c r="AP426" s="10" t="str">
        <f ca="1">IFERROR(IF(AND(NOW()&lt;= EOMONTH(DATE(YEAR($O426),11, 1), 0), Overall!$A428&lt;&gt;"", MONTH($N426) &lt;=11, MONTH($O426) &gt;= 11), IF($R426 &lt;&gt; "", $H426/$R426, ""), ""), "")</f>
        <v/>
      </c>
      <c r="AQ426" s="10" t="str">
        <f ca="1">IFERROR(IF(AND(NOW()&lt;= EOMONTH(DATE(YEAR($O426),12, 1), 0), Overall!$A428&lt;&gt;"", MONTH($N426) &lt;= 12, MONTH($O426) &gt;= 12), IF($R426 &lt;&gt; "", $H426/$R426, ""), ""), "")</f>
        <v/>
      </c>
      <c r="AR426" s="16">
        <f t="shared" ca="1" si="13"/>
        <v>0</v>
      </c>
    </row>
    <row r="427" spans="1:44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6">
        <f>IF(Overall!F429&lt;&gt;"",VALUE(Overall!F429),"")</f>
        <v>500000</v>
      </c>
      <c r="I427" s="6">
        <f>IF(Overall!G429&lt;&gt;"",VALUE(Overall!G429),"")</f>
        <v>78</v>
      </c>
      <c r="J427" s="6">
        <f>IF(Overall!H429&lt;&gt;"",VALUE(Overall!H429),"")</f>
        <v>64</v>
      </c>
      <c r="K427" s="6">
        <f>IF(Overall!I429&lt;&gt;"",VALUE(Overall!I429),"")</f>
        <v>5.17</v>
      </c>
      <c r="L427" s="6">
        <f>IF(Overall!J429&lt;&gt;"",VALUE(Overall!J429),"")</f>
        <v>1.57</v>
      </c>
      <c r="M427" s="6">
        <f>IF(Overall!K429&lt;&gt;"",VALUE(Overall!K429),"")</f>
        <v>3.6</v>
      </c>
      <c r="N427" s="7">
        <f>IF(Overall!L429&lt;&gt;"",DATEVALUE(MID(Overall!L429, FIND(",", Overall!L429) + 2, FIND(" ", Overall!L429) - FIND(",", Overall!L429) - 1) &amp; " " &amp; MID(Overall!L429, FIND(" ", Overall!L429) + 1, FIND(",", Overall!L429, FIND(" ", Overall!L429)) - FIND(" ", Overall!L429) - 1) &amp; ", " &amp; MID(Overall!L429, FIND(",", Overall!L429, FIND(",",Overall!L429) + 1) + 2, LEN(Overall!L429))),"")</f>
        <v>44958</v>
      </c>
      <c r="O427" s="7">
        <f>IF(Overall!M429&lt;&gt;"",DATEVALUE(MID(Overall!M429, FIND(",", Overall!M429) + 2, FIND(" ", Overall!M429) - FIND(",", Overall!M429) - 1) &amp; " " &amp; MID(Overall!M429, FIND(" ", Overall!M429) + 1, FIND(",", Overall!M429, FIND(" ", Overall!M429)) - FIND(" ", Overall!M429) - 1) &amp; ", " &amp; MID(Overall!M429, FIND(",", Overall!M429, FIND(",",Overall!M429) + 1) + 2, LEN(Overall!M429))),"")</f>
        <v>44985</v>
      </c>
      <c r="P427" s="7">
        <f>IF(Overall!N429&lt;&gt;"",DATEVALUE(MID(Overall!N429, FIND(",", Overall!N429) + 2, FIND(" ", Overall!N429) - FIND(",", Overall!N429) - 1) &amp; " " &amp; MID(Overall!N429, FIND(" ", Overall!N429) + 1, FIND(",", Overall!N429, FIND(" ", Overall!N429)) - FIND(" ", Overall!N429) - 1) &amp; ", " &amp; MID(Overall!N429, FIND(",", Overall!N429, FIND(",",Overall!N429) + 1) + 2, LEN(Overall!N429))),"")</f>
        <v>44879</v>
      </c>
      <c r="Q427" s="7">
        <f>IF(Overall!O429&lt;&gt;"",DATEVALUE(MID(Overall!O429, FIND(",", Overall!O429) + 2, FIND(" ", Overall!O429) - FIND(",", Overall!O429) - 1) &amp; " " &amp; MID(Overall!O429, FIND(" ", Overall!O429) + 1, FIND(",", Overall!O429, FIND(" ", Overall!O429)) - FIND(" ", Overall!O429) - 1) &amp; ", " &amp; MID(Overall!O429, FIND(",", Overall!O429, FIND(",",Overall!O429) + 1) + 2, LEN(Overall!O429))),"")</f>
        <v>44855</v>
      </c>
      <c r="R427" s="5">
        <f t="shared" si="12"/>
        <v>1</v>
      </c>
      <c r="S427" s="10" t="str">
        <f>IF(Overall!$A429&lt;&gt;"",IF(AND(MONTH($N427) &lt;= 1, MONTH($O427) &gt;= 1), IF($R427 &lt;&gt; "", $H427/$R427, ""), ""),"")</f>
        <v/>
      </c>
      <c r="T427" s="10">
        <f>IF(Overall!$A429&lt;&gt;"",IF(AND(MONTH($N427) &lt;= 2, MONTH($O427) &gt;= 2), IF($R427 &lt;&gt; "", $H427/$R427, ""), ""),"")</f>
        <v>500000</v>
      </c>
      <c r="U427" s="10" t="str">
        <f>IF(Overall!$A429&lt;&gt;"",IF(AND(MONTH($N427) &lt;= 3, MONTH($O427) &gt;= 3), IF($R427 &lt;&gt; "", $H427/$R427, ""), ""),"")</f>
        <v/>
      </c>
      <c r="V427" s="10" t="str">
        <f>IF(Overall!$A429&lt;&gt;"",IF(AND(MONTH($N427) &lt;= 4, MONTH($O427) &gt;= 4), IF($R427 &lt;&gt; "", $H427/$R427, ""), ""),"")</f>
        <v/>
      </c>
      <c r="W427" s="10" t="str">
        <f>IF(Overall!$A429&lt;&gt;"",IF(AND(MONTH($N427) &lt;= 5, MONTH($O427) &gt;= 5), IF($R427 &lt;&gt; "", $H427/$R427, ""), ""),"")</f>
        <v/>
      </c>
      <c r="X427" s="10" t="str">
        <f>IF(Overall!$A429&lt;&gt;"",IF(AND(MONTH($N427) &lt;= 6, MONTH($O427) &gt;= 6), IF($R427 &lt;&gt; "", $H427/$R427, ""), ""),"")</f>
        <v/>
      </c>
      <c r="Y427" s="10" t="str">
        <f>IF(Overall!$A429&lt;&gt;"",IF(AND(MONTH($N427) &lt;= 7, MONTH($O427) &gt;= 7 ), IF($R427 &lt;&gt; "", $H427/$R427, ""), ""),"")</f>
        <v/>
      </c>
      <c r="Z427" s="10" t="str">
        <f>IF(Overall!$A429&lt;&gt;"",IF(AND(MONTH($N427) &lt;= 8, MONTH($O427) &gt;= 8), IF($R427 &lt;&gt; "", $H427/$R427, ""), ""),"")</f>
        <v/>
      </c>
      <c r="AA427" s="10" t="str">
        <f>IF(Overall!$A429&lt;&gt;"",IF(AND(MONTH($N427) &lt;= 9, MONTH($O427) &gt;= 9), IF($R427 &lt;&gt; "", $H427/$R427, ""), ""),"")</f>
        <v/>
      </c>
      <c r="AB427" s="10" t="str">
        <f>IF(Overall!$A429&lt;&gt;"",IF(AND(MONTH($N427) &lt;= 10, MONTH($O427) &gt;= 10), IF($R427 &lt;&gt; "", $H427/$R427, ""), ""),"")</f>
        <v/>
      </c>
      <c r="AC427" s="10" t="str">
        <f>IF(Overall!$A429&lt;&gt;"",IF(AND(MONTH($N427) &lt;= 11, MONTH($O427) &gt;= 11), IF($R427 &lt;&gt; "", $H427/$R427, ""), ""),"")</f>
        <v/>
      </c>
      <c r="AD427" s="10" t="str">
        <f>IF(Overall!$A429&lt;&gt;"",IF(AND(MONTH($N427) &lt;= 12, MONTH($O427) &gt;= 12), IF($R427 &lt;&gt; "", $H427/$R427, ""), ""),"")</f>
        <v/>
      </c>
      <c r="AF427" s="10" t="str">
        <f ca="1">IFERROR(IF(AND(NOW()&lt;= EOMONTH(DATE(YEAR($O427),1, 1), 0), Overall!$A429&lt;&gt;"", MONTH($N427) &lt;= 1, MONTH($O427) &gt;= 1), IF($R427 &lt;&gt; "", $H427/$R427, ""), ""), "")</f>
        <v/>
      </c>
      <c r="AG427" s="10" t="str">
        <f ca="1">IFERROR(IF(AND(NOW()&lt;= EOMONTH(DATE(YEAR($O427),2, 1), 0), Overall!$A429&lt;&gt;"", MONTH($N427) &lt;= 2, MONTH($O427) &gt;= 2), IF($R427 &lt;&gt; "", $H427/$R427, ""), ""), "")</f>
        <v/>
      </c>
      <c r="AH427" s="10" t="str">
        <f ca="1">IFERROR(IF(AND(NOW()&lt;= EOMONTH(DATE(YEAR($O427),3, 1), 0), Overall!$A429&lt;&gt;"", MONTH($N427) &lt;= 3, MONTH($O427) &gt;= 3), IF($R427 &lt;&gt; "", $H427/$R427, ""), ""), "")</f>
        <v/>
      </c>
      <c r="AI427" s="10" t="str">
        <f ca="1">IFERROR(IF(AND(NOW()&lt;= EOMONTH(DATE(YEAR($O427),4, 1), 0), Overall!$A429&lt;&gt;"", MONTH($N427) &lt;= 4, MONTH($O427) &gt;= 4), IF($R427 &lt;&gt; "", $H427/$R427, ""), ""), "")</f>
        <v/>
      </c>
      <c r="AJ427" s="10" t="str">
        <f ca="1">IFERROR(IF(AND(NOW()&lt;= EOMONTH(DATE(YEAR($O427),5, 1), 0), Overall!$A429&lt;&gt;"", MONTH($N427) &lt;= 5, MONTH($O427) &gt;= 5), IF($R427 &lt;&gt; "", $H427/$R427, ""), ""), "")</f>
        <v/>
      </c>
      <c r="AK427" s="10" t="str">
        <f ca="1">IFERROR(IF(AND(NOW()&lt;= EOMONTH(DATE(YEAR($O427),6, 1), 0), Overall!$A429&lt;&gt;"", MONTH($N427) &lt;= 6, MONTH($O427) &gt;= 6), IF($R427 &lt;&gt; "", $H427/$R427, ""), ""), "")</f>
        <v/>
      </c>
      <c r="AL427" s="10" t="str">
        <f ca="1">IFERROR(IF(AND(NOW()&lt;= EOMONTH(DATE(YEAR($O427),7, 1), 0), Overall!$A429&lt;&gt;"", MONTH($N427) &lt;= 7, MONTH($O427) &gt;= 7), IF($R427 &lt;&gt; "", $H427/$R427, ""), ""), "")</f>
        <v/>
      </c>
      <c r="AM427" s="10" t="str">
        <f ca="1">IFERROR(IF(AND(NOW()&lt;= EOMONTH(DATE(YEAR($O427),8, 1), 0), Overall!$A429&lt;&gt;"", MONTH($N427) &lt;= 8, MONTH($O427) &gt;= 8), IF($R427 &lt;&gt; "", $H427/$R427, ""), ""), "")</f>
        <v/>
      </c>
      <c r="AN427" s="10" t="str">
        <f ca="1">IFERROR(IF(AND(NOW()&lt;= EOMONTH(DATE(YEAR($O427),9, 1), 0), Overall!$A429&lt;&gt;"", MONTH($N427) &lt;= 9, MONTH($O427) &gt;= 9), IF($R427 &lt;&gt; "", $H427/$R427, ""), ""), "")</f>
        <v/>
      </c>
      <c r="AO427" s="10" t="str">
        <f ca="1">IFERROR(IF(AND(NOW()&lt;= EOMONTH(DATE(YEAR($O427),10, 1), 0), Overall!$A429&lt;&gt;"", MONTH($N427) &lt;= 10, MONTH($O427) &gt;= 10), IF($R427 &lt;&gt; "", $H427/$R427, ""), ""), "")</f>
        <v/>
      </c>
      <c r="AP427" s="10" t="str">
        <f ca="1">IFERROR(IF(AND(NOW()&lt;= EOMONTH(DATE(YEAR($O427),11, 1), 0), Overall!$A429&lt;&gt;"", MONTH($N427) &lt;=11, MONTH($O427) &gt;= 11), IF($R427 &lt;&gt; "", $H427/$R427, ""), ""), "")</f>
        <v/>
      </c>
      <c r="AQ427" s="10" t="str">
        <f ca="1">IFERROR(IF(AND(NOW()&lt;= EOMONTH(DATE(YEAR($O427),12, 1), 0), Overall!$A429&lt;&gt;"", MONTH($N427) &lt;= 12, MONTH($O427) &gt;= 12), IF($R427 &lt;&gt; "", $H427/$R427, ""), ""), "")</f>
        <v/>
      </c>
      <c r="AR427" s="16">
        <f t="shared" ca="1" si="13"/>
        <v>0</v>
      </c>
    </row>
    <row r="428" spans="1:44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6">
        <f>IF(Overall!F430&lt;&gt;"",VALUE(Overall!F430),"")</f>
        <v>1000000</v>
      </c>
      <c r="I428" s="6">
        <f>IF(Overall!G430&lt;&gt;"",VALUE(Overall!G430),"")</f>
        <v>78</v>
      </c>
      <c r="J428" s="6">
        <f>IF(Overall!H430&lt;&gt;"",VALUE(Overall!H430),"")</f>
        <v>63</v>
      </c>
      <c r="K428" s="6">
        <f>IF(Overall!I430&lt;&gt;"",VALUE(Overall!I430),"")</f>
        <v>6.56</v>
      </c>
      <c r="L428" s="6">
        <f>IF(Overall!J430&lt;&gt;"",VALUE(Overall!J430),"")</f>
        <v>2.2000000000000002</v>
      </c>
      <c r="M428" s="6">
        <f>IF(Overall!K430&lt;&gt;"",VALUE(Overall!K430),"")</f>
        <v>4.3600000000000003</v>
      </c>
      <c r="N428" s="7">
        <f>IF(Overall!L430&lt;&gt;"",DATEVALUE(MID(Overall!L430, FIND(",", Overall!L430) + 2, FIND(" ", Overall!L430) - FIND(",", Overall!L430) - 1) &amp; " " &amp; MID(Overall!L430, FIND(" ", Overall!L430) + 1, FIND(",", Overall!L430, FIND(" ", Overall!L430)) - FIND(" ", Overall!L430) - 1) &amp; ", " &amp; MID(Overall!L430, FIND(",", Overall!L430, FIND(",",Overall!L430) + 1) + 2, LEN(Overall!L430))),"")</f>
        <v>44986</v>
      </c>
      <c r="O428" s="7">
        <f>IF(Overall!M430&lt;&gt;"",DATEVALUE(MID(Overall!M430, FIND(",", Overall!M430) + 2, FIND(" ", Overall!M430) - FIND(",", Overall!M430) - 1) &amp; " " &amp; MID(Overall!M430, FIND(" ", Overall!M430) + 1, FIND(",", Overall!M430, FIND(" ", Overall!M430)) - FIND(" ", Overall!M430) - 1) &amp; ", " &amp; MID(Overall!M430, FIND(",", Overall!M430, FIND(",",Overall!M430) + 1) + 2, LEN(Overall!M430))),"")</f>
        <v>45016</v>
      </c>
      <c r="P428" s="7">
        <f>IF(Overall!N430&lt;&gt;"",DATEVALUE(MID(Overall!N430, FIND(",", Overall!N430) + 2, FIND(" ", Overall!N430) - FIND(",", Overall!N430) - 1) &amp; " " &amp; MID(Overall!N430, FIND(" ", Overall!N430) + 1, FIND(",", Overall!N430, FIND(" ", Overall!N430)) - FIND(" ", Overall!N430) - 1) &amp; ", " &amp; MID(Overall!N430, FIND(",", Overall!N430, FIND(",",Overall!N430) + 1) + 2, LEN(Overall!N430))),"")</f>
        <v>44879</v>
      </c>
      <c r="Q428" s="7">
        <f>IF(Overall!O430&lt;&gt;"",DATEVALUE(MID(Overall!O430, FIND(",", Overall!O430) + 2, FIND(" ", Overall!O430) - FIND(",", Overall!O430) - 1) &amp; " " &amp; MID(Overall!O430, FIND(" ", Overall!O430) + 1, FIND(",", Overall!O430, FIND(" ", Overall!O430)) - FIND(" ", Overall!O430) - 1) &amp; ", " &amp; MID(Overall!O430, FIND(",", Overall!O430, FIND(",",Overall!O430) + 1) + 2, LEN(Overall!O430))),"")</f>
        <v>44855</v>
      </c>
      <c r="R428" s="5">
        <f t="shared" si="12"/>
        <v>1</v>
      </c>
      <c r="S428" s="10" t="str">
        <f>IF(Overall!$A430&lt;&gt;"",IF(AND(MONTH($N428) &lt;= 1, MONTH($O428) &gt;= 1), IF($R428 &lt;&gt; "", $H428/$R428, ""), ""),"")</f>
        <v/>
      </c>
      <c r="T428" s="10" t="str">
        <f>IF(Overall!$A430&lt;&gt;"",IF(AND(MONTH($N428) &lt;= 2, MONTH($O428) &gt;= 2), IF($R428 &lt;&gt; "", $H428/$R428, ""), ""),"")</f>
        <v/>
      </c>
      <c r="U428" s="10">
        <f>IF(Overall!$A430&lt;&gt;"",IF(AND(MONTH($N428) &lt;= 3, MONTH($O428) &gt;= 3), IF($R428 &lt;&gt; "", $H428/$R428, ""), ""),"")</f>
        <v>1000000</v>
      </c>
      <c r="V428" s="10" t="str">
        <f>IF(Overall!$A430&lt;&gt;"",IF(AND(MONTH($N428) &lt;= 4, MONTH($O428) &gt;= 4), IF($R428 &lt;&gt; "", $H428/$R428, ""), ""),"")</f>
        <v/>
      </c>
      <c r="W428" s="10" t="str">
        <f>IF(Overall!$A430&lt;&gt;"",IF(AND(MONTH($N428) &lt;= 5, MONTH($O428) &gt;= 5), IF($R428 &lt;&gt; "", $H428/$R428, ""), ""),"")</f>
        <v/>
      </c>
      <c r="X428" s="10" t="str">
        <f>IF(Overall!$A430&lt;&gt;"",IF(AND(MONTH($N428) &lt;= 6, MONTH($O428) &gt;= 6), IF($R428 &lt;&gt; "", $H428/$R428, ""), ""),"")</f>
        <v/>
      </c>
      <c r="Y428" s="10" t="str">
        <f>IF(Overall!$A430&lt;&gt;"",IF(AND(MONTH($N428) &lt;= 7, MONTH($O428) &gt;= 7 ), IF($R428 &lt;&gt; "", $H428/$R428, ""), ""),"")</f>
        <v/>
      </c>
      <c r="Z428" s="10" t="str">
        <f>IF(Overall!$A430&lt;&gt;"",IF(AND(MONTH($N428) &lt;= 8, MONTH($O428) &gt;= 8), IF($R428 &lt;&gt; "", $H428/$R428, ""), ""),"")</f>
        <v/>
      </c>
      <c r="AA428" s="10" t="str">
        <f>IF(Overall!$A430&lt;&gt;"",IF(AND(MONTH($N428) &lt;= 9, MONTH($O428) &gt;= 9), IF($R428 &lt;&gt; "", $H428/$R428, ""), ""),"")</f>
        <v/>
      </c>
      <c r="AB428" s="10" t="str">
        <f>IF(Overall!$A430&lt;&gt;"",IF(AND(MONTH($N428) &lt;= 10, MONTH($O428) &gt;= 10), IF($R428 &lt;&gt; "", $H428/$R428, ""), ""),"")</f>
        <v/>
      </c>
      <c r="AC428" s="10" t="str">
        <f>IF(Overall!$A430&lt;&gt;"",IF(AND(MONTH($N428) &lt;= 11, MONTH($O428) &gt;= 11), IF($R428 &lt;&gt; "", $H428/$R428, ""), ""),"")</f>
        <v/>
      </c>
      <c r="AD428" s="10" t="str">
        <f>IF(Overall!$A430&lt;&gt;"",IF(AND(MONTH($N428) &lt;= 12, MONTH($O428) &gt;= 12), IF($R428 &lt;&gt; "", $H428/$R428, ""), ""),"")</f>
        <v/>
      </c>
      <c r="AF428" s="10" t="str">
        <f ca="1">IFERROR(IF(AND(NOW()&lt;= EOMONTH(DATE(YEAR($O428),1, 1), 0), Overall!$A430&lt;&gt;"", MONTH($N428) &lt;= 1, MONTH($O428) &gt;= 1), IF($R428 &lt;&gt; "", $H428/$R428, ""), ""), "")</f>
        <v/>
      </c>
      <c r="AG428" s="10" t="str">
        <f ca="1">IFERROR(IF(AND(NOW()&lt;= EOMONTH(DATE(YEAR($O428),2, 1), 0), Overall!$A430&lt;&gt;"", MONTH($N428) &lt;= 2, MONTH($O428) &gt;= 2), IF($R428 &lt;&gt; "", $H428/$R428, ""), ""), "")</f>
        <v/>
      </c>
      <c r="AH428" s="10" t="str">
        <f ca="1">IFERROR(IF(AND(NOW()&lt;= EOMONTH(DATE(YEAR($O428),3, 1), 0), Overall!$A430&lt;&gt;"", MONTH($N428) &lt;= 3, MONTH($O428) &gt;= 3), IF($R428 &lt;&gt; "", $H428/$R428, ""), ""), "")</f>
        <v/>
      </c>
      <c r="AI428" s="10" t="str">
        <f ca="1">IFERROR(IF(AND(NOW()&lt;= EOMONTH(DATE(YEAR($O428),4, 1), 0), Overall!$A430&lt;&gt;"", MONTH($N428) &lt;= 4, MONTH($O428) &gt;= 4), IF($R428 &lt;&gt; "", $H428/$R428, ""), ""), "")</f>
        <v/>
      </c>
      <c r="AJ428" s="10" t="str">
        <f ca="1">IFERROR(IF(AND(NOW()&lt;= EOMONTH(DATE(YEAR($O428),5, 1), 0), Overall!$A430&lt;&gt;"", MONTH($N428) &lt;= 5, MONTH($O428) &gt;= 5), IF($R428 &lt;&gt; "", $H428/$R428, ""), ""), "")</f>
        <v/>
      </c>
      <c r="AK428" s="10" t="str">
        <f ca="1">IFERROR(IF(AND(NOW()&lt;= EOMONTH(DATE(YEAR($O428),6, 1), 0), Overall!$A430&lt;&gt;"", MONTH($N428) &lt;= 6, MONTH($O428) &gt;= 6), IF($R428 &lt;&gt; "", $H428/$R428, ""), ""), "")</f>
        <v/>
      </c>
      <c r="AL428" s="10" t="str">
        <f ca="1">IFERROR(IF(AND(NOW()&lt;= EOMONTH(DATE(YEAR($O428),7, 1), 0), Overall!$A430&lt;&gt;"", MONTH($N428) &lt;= 7, MONTH($O428) &gt;= 7), IF($R428 &lt;&gt; "", $H428/$R428, ""), ""), "")</f>
        <v/>
      </c>
      <c r="AM428" s="10" t="str">
        <f ca="1">IFERROR(IF(AND(NOW()&lt;= EOMONTH(DATE(YEAR($O428),8, 1), 0), Overall!$A430&lt;&gt;"", MONTH($N428) &lt;= 8, MONTH($O428) &gt;= 8), IF($R428 &lt;&gt; "", $H428/$R428, ""), ""), "")</f>
        <v/>
      </c>
      <c r="AN428" s="10" t="str">
        <f ca="1">IFERROR(IF(AND(NOW()&lt;= EOMONTH(DATE(YEAR($O428),9, 1), 0), Overall!$A430&lt;&gt;"", MONTH($N428) &lt;= 9, MONTH($O428) &gt;= 9), IF($R428 &lt;&gt; "", $H428/$R428, ""), ""), "")</f>
        <v/>
      </c>
      <c r="AO428" s="10" t="str">
        <f ca="1">IFERROR(IF(AND(NOW()&lt;= EOMONTH(DATE(YEAR($O428),10, 1), 0), Overall!$A430&lt;&gt;"", MONTH($N428) &lt;= 10, MONTH($O428) &gt;= 10), IF($R428 &lt;&gt; "", $H428/$R428, ""), ""), "")</f>
        <v/>
      </c>
      <c r="AP428" s="10" t="str">
        <f ca="1">IFERROR(IF(AND(NOW()&lt;= EOMONTH(DATE(YEAR($O428),11, 1), 0), Overall!$A430&lt;&gt;"", MONTH($N428) &lt;=11, MONTH($O428) &gt;= 11), IF($R428 &lt;&gt; "", $H428/$R428, ""), ""), "")</f>
        <v/>
      </c>
      <c r="AQ428" s="10" t="str">
        <f ca="1">IFERROR(IF(AND(NOW()&lt;= EOMONTH(DATE(YEAR($O428),12, 1), 0), Overall!$A430&lt;&gt;"", MONTH($N428) &lt;= 12, MONTH($O428) &gt;= 12), IF($R428 &lt;&gt; "", $H428/$R428, ""), ""), "")</f>
        <v/>
      </c>
      <c r="AR428" s="16">
        <f t="shared" ca="1" si="13"/>
        <v>0</v>
      </c>
    </row>
    <row r="429" spans="1:44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6">
        <f>IF(Overall!F431&lt;&gt;"",VALUE(Overall!F431),"")</f>
        <v>1000000</v>
      </c>
      <c r="I429" s="6">
        <f>IF(Overall!G431&lt;&gt;"",VALUE(Overall!G431),"")</f>
        <v>78</v>
      </c>
      <c r="J429" s="6">
        <f>IF(Overall!H431&lt;&gt;"",VALUE(Overall!H431),"")</f>
        <v>63</v>
      </c>
      <c r="K429" s="6">
        <f>IF(Overall!I431&lt;&gt;"",VALUE(Overall!I431),"")</f>
        <v>6.5</v>
      </c>
      <c r="L429" s="6">
        <f>IF(Overall!J431&lt;&gt;"",VALUE(Overall!J431),"")</f>
        <v>2.14</v>
      </c>
      <c r="M429" s="6">
        <f>IF(Overall!K431&lt;&gt;"",VALUE(Overall!K431),"")</f>
        <v>4.3600000000000003</v>
      </c>
      <c r="N429" s="7">
        <f>IF(Overall!L431&lt;&gt;"",DATEVALUE(MID(Overall!L431, FIND(",", Overall!L431) + 2, FIND(" ", Overall!L431) - FIND(",", Overall!L431) - 1) &amp; " " &amp; MID(Overall!L431, FIND(" ", Overall!L431) + 1, FIND(",", Overall!L431, FIND(" ", Overall!L431)) - FIND(" ", Overall!L431) - 1) &amp; ", " &amp; MID(Overall!L431, FIND(",", Overall!L431, FIND(",",Overall!L431) + 1) + 2, LEN(Overall!L431))),"")</f>
        <v>44986</v>
      </c>
      <c r="O429" s="7">
        <f>IF(Overall!M431&lt;&gt;"",DATEVALUE(MID(Overall!M431, FIND(",", Overall!M431) + 2, FIND(" ", Overall!M431) - FIND(",", Overall!M431) - 1) &amp; " " &amp; MID(Overall!M431, FIND(" ", Overall!M431) + 1, FIND(",", Overall!M431, FIND(" ", Overall!M431)) - FIND(" ", Overall!M431) - 1) &amp; ", " &amp; MID(Overall!M431, FIND(",", Overall!M431, FIND(",",Overall!M431) + 1) + 2, LEN(Overall!M431))),"")</f>
        <v>45016</v>
      </c>
      <c r="P429" s="7">
        <f>IF(Overall!N431&lt;&gt;"",DATEVALUE(MID(Overall!N431, FIND(",", Overall!N431) + 2, FIND(" ", Overall!N431) - FIND(",", Overall!N431) - 1) &amp; " " &amp; MID(Overall!N431, FIND(" ", Overall!N431) + 1, FIND(",", Overall!N431, FIND(" ", Overall!N431)) - FIND(" ", Overall!N431) - 1) &amp; ", " &amp; MID(Overall!N431, FIND(",", Overall!N431, FIND(",",Overall!N431) + 1) + 2, LEN(Overall!N431))),"")</f>
        <v>44879</v>
      </c>
      <c r="Q429" s="7">
        <f>IF(Overall!O431&lt;&gt;"",DATEVALUE(MID(Overall!O431, FIND(",", Overall!O431) + 2, FIND(" ", Overall!O431) - FIND(",", Overall!O431) - 1) &amp; " " &amp; MID(Overall!O431, FIND(" ", Overall!O431) + 1, FIND(",", Overall!O431, FIND(" ", Overall!O431)) - FIND(" ", Overall!O431) - 1) &amp; ", " &amp; MID(Overall!O431, FIND(",", Overall!O431, FIND(",",Overall!O431) + 1) + 2, LEN(Overall!O431))),"")</f>
        <v>44855</v>
      </c>
      <c r="R429" s="5">
        <f t="shared" si="12"/>
        <v>1</v>
      </c>
      <c r="S429" s="10" t="str">
        <f>IF(Overall!$A431&lt;&gt;"",IF(AND(MONTH($N429) &lt;= 1, MONTH($O429) &gt;= 1), IF($R429 &lt;&gt; "", $H429/$R429, ""), ""),"")</f>
        <v/>
      </c>
      <c r="T429" s="10" t="str">
        <f>IF(Overall!$A431&lt;&gt;"",IF(AND(MONTH($N429) &lt;= 2, MONTH($O429) &gt;= 2), IF($R429 &lt;&gt; "", $H429/$R429, ""), ""),"")</f>
        <v/>
      </c>
      <c r="U429" s="10">
        <f>IF(Overall!$A431&lt;&gt;"",IF(AND(MONTH($N429) &lt;= 3, MONTH($O429) &gt;= 3), IF($R429 &lt;&gt; "", $H429/$R429, ""), ""),"")</f>
        <v>1000000</v>
      </c>
      <c r="V429" s="10" t="str">
        <f>IF(Overall!$A431&lt;&gt;"",IF(AND(MONTH($N429) &lt;= 4, MONTH($O429) &gt;= 4), IF($R429 &lt;&gt; "", $H429/$R429, ""), ""),"")</f>
        <v/>
      </c>
      <c r="W429" s="10" t="str">
        <f>IF(Overall!$A431&lt;&gt;"",IF(AND(MONTH($N429) &lt;= 5, MONTH($O429) &gt;= 5), IF($R429 &lt;&gt; "", $H429/$R429, ""), ""),"")</f>
        <v/>
      </c>
      <c r="X429" s="10" t="str">
        <f>IF(Overall!$A431&lt;&gt;"",IF(AND(MONTH($N429) &lt;= 6, MONTH($O429) &gt;= 6), IF($R429 &lt;&gt; "", $H429/$R429, ""), ""),"")</f>
        <v/>
      </c>
      <c r="Y429" s="10" t="str">
        <f>IF(Overall!$A431&lt;&gt;"",IF(AND(MONTH($N429) &lt;= 7, MONTH($O429) &gt;= 7 ), IF($R429 &lt;&gt; "", $H429/$R429, ""), ""),"")</f>
        <v/>
      </c>
      <c r="Z429" s="10" t="str">
        <f>IF(Overall!$A431&lt;&gt;"",IF(AND(MONTH($N429) &lt;= 8, MONTH($O429) &gt;= 8), IF($R429 &lt;&gt; "", $H429/$R429, ""), ""),"")</f>
        <v/>
      </c>
      <c r="AA429" s="10" t="str">
        <f>IF(Overall!$A431&lt;&gt;"",IF(AND(MONTH($N429) &lt;= 9, MONTH($O429) &gt;= 9), IF($R429 &lt;&gt; "", $H429/$R429, ""), ""),"")</f>
        <v/>
      </c>
      <c r="AB429" s="10" t="str">
        <f>IF(Overall!$A431&lt;&gt;"",IF(AND(MONTH($N429) &lt;= 10, MONTH($O429) &gt;= 10), IF($R429 &lt;&gt; "", $H429/$R429, ""), ""),"")</f>
        <v/>
      </c>
      <c r="AC429" s="10" t="str">
        <f>IF(Overall!$A431&lt;&gt;"",IF(AND(MONTH($N429) &lt;= 11, MONTH($O429) &gt;= 11), IF($R429 &lt;&gt; "", $H429/$R429, ""), ""),"")</f>
        <v/>
      </c>
      <c r="AD429" s="10" t="str">
        <f>IF(Overall!$A431&lt;&gt;"",IF(AND(MONTH($N429) &lt;= 12, MONTH($O429) &gt;= 12), IF($R429 &lt;&gt; "", $H429/$R429, ""), ""),"")</f>
        <v/>
      </c>
      <c r="AF429" s="10" t="str">
        <f ca="1">IFERROR(IF(AND(NOW()&lt;= EOMONTH(DATE(YEAR($O429),1, 1), 0), Overall!$A431&lt;&gt;"", MONTH($N429) &lt;= 1, MONTH($O429) &gt;= 1), IF($R429 &lt;&gt; "", $H429/$R429, ""), ""), "")</f>
        <v/>
      </c>
      <c r="AG429" s="10" t="str">
        <f ca="1">IFERROR(IF(AND(NOW()&lt;= EOMONTH(DATE(YEAR($O429),2, 1), 0), Overall!$A431&lt;&gt;"", MONTH($N429) &lt;= 2, MONTH($O429) &gt;= 2), IF($R429 &lt;&gt; "", $H429/$R429, ""), ""), "")</f>
        <v/>
      </c>
      <c r="AH429" s="10" t="str">
        <f ca="1">IFERROR(IF(AND(NOW()&lt;= EOMONTH(DATE(YEAR($O429),3, 1), 0), Overall!$A431&lt;&gt;"", MONTH($N429) &lt;= 3, MONTH($O429) &gt;= 3), IF($R429 &lt;&gt; "", $H429/$R429, ""), ""), "")</f>
        <v/>
      </c>
      <c r="AI429" s="10" t="str">
        <f ca="1">IFERROR(IF(AND(NOW()&lt;= EOMONTH(DATE(YEAR($O429),4, 1), 0), Overall!$A431&lt;&gt;"", MONTH($N429) &lt;= 4, MONTH($O429) &gt;= 4), IF($R429 &lt;&gt; "", $H429/$R429, ""), ""), "")</f>
        <v/>
      </c>
      <c r="AJ429" s="10" t="str">
        <f ca="1">IFERROR(IF(AND(NOW()&lt;= EOMONTH(DATE(YEAR($O429),5, 1), 0), Overall!$A431&lt;&gt;"", MONTH($N429) &lt;= 5, MONTH($O429) &gt;= 5), IF($R429 &lt;&gt; "", $H429/$R429, ""), ""), "")</f>
        <v/>
      </c>
      <c r="AK429" s="10" t="str">
        <f ca="1">IFERROR(IF(AND(NOW()&lt;= EOMONTH(DATE(YEAR($O429),6, 1), 0), Overall!$A431&lt;&gt;"", MONTH($N429) &lt;= 6, MONTH($O429) &gt;= 6), IF($R429 &lt;&gt; "", $H429/$R429, ""), ""), "")</f>
        <v/>
      </c>
      <c r="AL429" s="10" t="str">
        <f ca="1">IFERROR(IF(AND(NOW()&lt;= EOMONTH(DATE(YEAR($O429),7, 1), 0), Overall!$A431&lt;&gt;"", MONTH($N429) &lt;= 7, MONTH($O429) &gt;= 7), IF($R429 &lt;&gt; "", $H429/$R429, ""), ""), "")</f>
        <v/>
      </c>
      <c r="AM429" s="10" t="str">
        <f ca="1">IFERROR(IF(AND(NOW()&lt;= EOMONTH(DATE(YEAR($O429),8, 1), 0), Overall!$A431&lt;&gt;"", MONTH($N429) &lt;= 8, MONTH($O429) &gt;= 8), IF($R429 &lt;&gt; "", $H429/$R429, ""), ""), "")</f>
        <v/>
      </c>
      <c r="AN429" s="10" t="str">
        <f ca="1">IFERROR(IF(AND(NOW()&lt;= EOMONTH(DATE(YEAR($O429),9, 1), 0), Overall!$A431&lt;&gt;"", MONTH($N429) &lt;= 9, MONTH($O429) &gt;= 9), IF($R429 &lt;&gt; "", $H429/$R429, ""), ""), "")</f>
        <v/>
      </c>
      <c r="AO429" s="10" t="str">
        <f ca="1">IFERROR(IF(AND(NOW()&lt;= EOMONTH(DATE(YEAR($O429),10, 1), 0), Overall!$A431&lt;&gt;"", MONTH($N429) &lt;= 10, MONTH($O429) &gt;= 10), IF($R429 &lt;&gt; "", $H429/$R429, ""), ""), "")</f>
        <v/>
      </c>
      <c r="AP429" s="10" t="str">
        <f ca="1">IFERROR(IF(AND(NOW()&lt;= EOMONTH(DATE(YEAR($O429),11, 1), 0), Overall!$A431&lt;&gt;"", MONTH($N429) &lt;=11, MONTH($O429) &gt;= 11), IF($R429 &lt;&gt; "", $H429/$R429, ""), ""), "")</f>
        <v/>
      </c>
      <c r="AQ429" s="10" t="str">
        <f ca="1">IFERROR(IF(AND(NOW()&lt;= EOMONTH(DATE(YEAR($O429),12, 1), 0), Overall!$A431&lt;&gt;"", MONTH($N429) &lt;= 12, MONTH($O429) &gt;= 12), IF($R429 &lt;&gt; "", $H429/$R429, ""), ""), "")</f>
        <v/>
      </c>
      <c r="AR429" s="16">
        <f t="shared" ca="1" si="13"/>
        <v>0</v>
      </c>
    </row>
    <row r="430" spans="1:44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6">
        <f>IF(Overall!F432&lt;&gt;"",VALUE(Overall!F432),"")</f>
        <v>1000000</v>
      </c>
      <c r="I430" s="6">
        <f>IF(Overall!G432&lt;&gt;"",VALUE(Overall!G432),"")</f>
        <v>78</v>
      </c>
      <c r="J430" s="6">
        <f>IF(Overall!H432&lt;&gt;"",VALUE(Overall!H432),"")</f>
        <v>64</v>
      </c>
      <c r="K430" s="6">
        <f>IF(Overall!I432&lt;&gt;"",VALUE(Overall!I432),"")</f>
        <v>3.6</v>
      </c>
      <c r="L430" s="6">
        <f>IF(Overall!J432&lt;&gt;"",VALUE(Overall!J432),"")</f>
        <v>0.82</v>
      </c>
      <c r="M430" s="6">
        <f>IF(Overall!K432&lt;&gt;"",VALUE(Overall!K432),"")</f>
        <v>2.78</v>
      </c>
      <c r="N430" s="7">
        <f>IF(Overall!L432&lt;&gt;"",DATEVALUE(MID(Overall!L432, FIND(",", Overall!L432) + 2, FIND(" ", Overall!L432) - FIND(",", Overall!L432) - 1) &amp; " " &amp; MID(Overall!L432, FIND(" ", Overall!L432) + 1, FIND(",", Overall!L432, FIND(" ", Overall!L432)) - FIND(" ", Overall!L432) - 1) &amp; ", " &amp; MID(Overall!L432, FIND(",", Overall!L432, FIND(",",Overall!L432) + 1) + 2, LEN(Overall!L432))),"")</f>
        <v>44927</v>
      </c>
      <c r="O430" s="7">
        <f>IF(Overall!M432&lt;&gt;"",DATEVALUE(MID(Overall!M432, FIND(",", Overall!M432) + 2, FIND(" ", Overall!M432) - FIND(",", Overall!M432) - 1) &amp; " " &amp; MID(Overall!M432, FIND(" ", Overall!M432) + 1, FIND(",", Overall!M432, FIND(" ", Overall!M432)) - FIND(" ", Overall!M432) - 1) &amp; ", " &amp; MID(Overall!M432, FIND(",", Overall!M432, FIND(",",Overall!M432) + 1) + 2, LEN(Overall!M432))),"")</f>
        <v>44957</v>
      </c>
      <c r="P430" s="7">
        <f>IF(Overall!N432&lt;&gt;"",DATEVALUE(MID(Overall!N432, FIND(",", Overall!N432) + 2, FIND(" ", Overall!N432) - FIND(",", Overall!N432) - 1) &amp; " " &amp; MID(Overall!N432, FIND(" ", Overall!N432) + 1, FIND(",", Overall!N432, FIND(" ", Overall!N432)) - FIND(" ", Overall!N432) - 1) &amp; ", " &amp; MID(Overall!N432, FIND(",", Overall!N432, FIND(",",Overall!N432) + 1) + 2, LEN(Overall!N432))),"")</f>
        <v>44880</v>
      </c>
      <c r="Q430" s="7">
        <f>IF(Overall!O432&lt;&gt;"",DATEVALUE(MID(Overall!O432, FIND(",", Overall!O432) + 2, FIND(" ", Overall!O432) - FIND(",", Overall!O432) - 1) &amp; " " &amp; MID(Overall!O432, FIND(" ", Overall!O432) + 1, FIND(",", Overall!O432, FIND(" ", Overall!O432)) - FIND(" ", Overall!O432) - 1) &amp; ", " &amp; MID(Overall!O432, FIND(",", Overall!O432, FIND(",",Overall!O432) + 1) + 2, LEN(Overall!O432))),"")</f>
        <v>44859</v>
      </c>
      <c r="R430" s="5">
        <f t="shared" si="12"/>
        <v>1</v>
      </c>
      <c r="S430" s="10">
        <f>IF(Overall!$A432&lt;&gt;"",IF(AND(MONTH($N430) &lt;= 1, MONTH($O430) &gt;= 1), IF($R430 &lt;&gt; "", $H430/$R430, ""), ""),"")</f>
        <v>1000000</v>
      </c>
      <c r="T430" s="10" t="str">
        <f>IF(Overall!$A432&lt;&gt;"",IF(AND(MONTH($N430) &lt;= 2, MONTH($O430) &gt;= 2), IF($R430 &lt;&gt; "", $H430/$R430, ""), ""),"")</f>
        <v/>
      </c>
      <c r="U430" s="10" t="str">
        <f>IF(Overall!$A432&lt;&gt;"",IF(AND(MONTH($N430) &lt;= 3, MONTH($O430) &gt;= 3), IF($R430 &lt;&gt; "", $H430/$R430, ""), ""),"")</f>
        <v/>
      </c>
      <c r="V430" s="10" t="str">
        <f>IF(Overall!$A432&lt;&gt;"",IF(AND(MONTH($N430) &lt;= 4, MONTH($O430) &gt;= 4), IF($R430 &lt;&gt; "", $H430/$R430, ""), ""),"")</f>
        <v/>
      </c>
      <c r="W430" s="10" t="str">
        <f>IF(Overall!$A432&lt;&gt;"",IF(AND(MONTH($N430) &lt;= 5, MONTH($O430) &gt;= 5), IF($R430 &lt;&gt; "", $H430/$R430, ""), ""),"")</f>
        <v/>
      </c>
      <c r="X430" s="10" t="str">
        <f>IF(Overall!$A432&lt;&gt;"",IF(AND(MONTH($N430) &lt;= 6, MONTH($O430) &gt;= 6), IF($R430 &lt;&gt; "", $H430/$R430, ""), ""),"")</f>
        <v/>
      </c>
      <c r="Y430" s="10" t="str">
        <f>IF(Overall!$A432&lt;&gt;"",IF(AND(MONTH($N430) &lt;= 7, MONTH($O430) &gt;= 7 ), IF($R430 &lt;&gt; "", $H430/$R430, ""), ""),"")</f>
        <v/>
      </c>
      <c r="Z430" s="10" t="str">
        <f>IF(Overall!$A432&lt;&gt;"",IF(AND(MONTH($N430) &lt;= 8, MONTH($O430) &gt;= 8), IF($R430 &lt;&gt; "", $H430/$R430, ""), ""),"")</f>
        <v/>
      </c>
      <c r="AA430" s="10" t="str">
        <f>IF(Overall!$A432&lt;&gt;"",IF(AND(MONTH($N430) &lt;= 9, MONTH($O430) &gt;= 9), IF($R430 &lt;&gt; "", $H430/$R430, ""), ""),"")</f>
        <v/>
      </c>
      <c r="AB430" s="10" t="str">
        <f>IF(Overall!$A432&lt;&gt;"",IF(AND(MONTH($N430) &lt;= 10, MONTH($O430) &gt;= 10), IF($R430 &lt;&gt; "", $H430/$R430, ""), ""),"")</f>
        <v/>
      </c>
      <c r="AC430" s="10" t="str">
        <f>IF(Overall!$A432&lt;&gt;"",IF(AND(MONTH($N430) &lt;= 11, MONTH($O430) &gt;= 11), IF($R430 &lt;&gt; "", $H430/$R430, ""), ""),"")</f>
        <v/>
      </c>
      <c r="AD430" s="10" t="str">
        <f>IF(Overall!$A432&lt;&gt;"",IF(AND(MONTH($N430) &lt;= 12, MONTH($O430) &gt;= 12), IF($R430 &lt;&gt; "", $H430/$R430, ""), ""),"")</f>
        <v/>
      </c>
      <c r="AF430" s="10" t="str">
        <f ca="1">IFERROR(IF(AND(NOW()&lt;= EOMONTH(DATE(YEAR($O430),1, 1), 0), Overall!$A432&lt;&gt;"", MONTH($N430) &lt;= 1, MONTH($O430) &gt;= 1), IF($R430 &lt;&gt; "", $H430/$R430, ""), ""), "")</f>
        <v/>
      </c>
      <c r="AG430" s="10" t="str">
        <f ca="1">IFERROR(IF(AND(NOW()&lt;= EOMONTH(DATE(YEAR($O430),2, 1), 0), Overall!$A432&lt;&gt;"", MONTH($N430) &lt;= 2, MONTH($O430) &gt;= 2), IF($R430 &lt;&gt; "", $H430/$R430, ""), ""), "")</f>
        <v/>
      </c>
      <c r="AH430" s="10" t="str">
        <f ca="1">IFERROR(IF(AND(NOW()&lt;= EOMONTH(DATE(YEAR($O430),3, 1), 0), Overall!$A432&lt;&gt;"", MONTH($N430) &lt;= 3, MONTH($O430) &gt;= 3), IF($R430 &lt;&gt; "", $H430/$R430, ""), ""), "")</f>
        <v/>
      </c>
      <c r="AI430" s="10" t="str">
        <f ca="1">IFERROR(IF(AND(NOW()&lt;= EOMONTH(DATE(YEAR($O430),4, 1), 0), Overall!$A432&lt;&gt;"", MONTH($N430) &lt;= 4, MONTH($O430) &gt;= 4), IF($R430 &lt;&gt; "", $H430/$R430, ""), ""), "")</f>
        <v/>
      </c>
      <c r="AJ430" s="10" t="str">
        <f ca="1">IFERROR(IF(AND(NOW()&lt;= EOMONTH(DATE(YEAR($O430),5, 1), 0), Overall!$A432&lt;&gt;"", MONTH($N430) &lt;= 5, MONTH($O430) &gt;= 5), IF($R430 &lt;&gt; "", $H430/$R430, ""), ""), "")</f>
        <v/>
      </c>
      <c r="AK430" s="10" t="str">
        <f ca="1">IFERROR(IF(AND(NOW()&lt;= EOMONTH(DATE(YEAR($O430),6, 1), 0), Overall!$A432&lt;&gt;"", MONTH($N430) &lt;= 6, MONTH($O430) &gt;= 6), IF($R430 &lt;&gt; "", $H430/$R430, ""), ""), "")</f>
        <v/>
      </c>
      <c r="AL430" s="10" t="str">
        <f ca="1">IFERROR(IF(AND(NOW()&lt;= EOMONTH(DATE(YEAR($O430),7, 1), 0), Overall!$A432&lt;&gt;"", MONTH($N430) &lt;= 7, MONTH($O430) &gt;= 7), IF($R430 &lt;&gt; "", $H430/$R430, ""), ""), "")</f>
        <v/>
      </c>
      <c r="AM430" s="10" t="str">
        <f ca="1">IFERROR(IF(AND(NOW()&lt;= EOMONTH(DATE(YEAR($O430),8, 1), 0), Overall!$A432&lt;&gt;"", MONTH($N430) &lt;= 8, MONTH($O430) &gt;= 8), IF($R430 &lt;&gt; "", $H430/$R430, ""), ""), "")</f>
        <v/>
      </c>
      <c r="AN430" s="10" t="str">
        <f ca="1">IFERROR(IF(AND(NOW()&lt;= EOMONTH(DATE(YEAR($O430),9, 1), 0), Overall!$A432&lt;&gt;"", MONTH($N430) &lt;= 9, MONTH($O430) &gt;= 9), IF($R430 &lt;&gt; "", $H430/$R430, ""), ""), "")</f>
        <v/>
      </c>
      <c r="AO430" s="10" t="str">
        <f ca="1">IFERROR(IF(AND(NOW()&lt;= EOMONTH(DATE(YEAR($O430),10, 1), 0), Overall!$A432&lt;&gt;"", MONTH($N430) &lt;= 10, MONTH($O430) &gt;= 10), IF($R430 &lt;&gt; "", $H430/$R430, ""), ""), "")</f>
        <v/>
      </c>
      <c r="AP430" s="10" t="str">
        <f ca="1">IFERROR(IF(AND(NOW()&lt;= EOMONTH(DATE(YEAR($O430),11, 1), 0), Overall!$A432&lt;&gt;"", MONTH($N430) &lt;=11, MONTH($O430) &gt;= 11), IF($R430 &lt;&gt; "", $H430/$R430, ""), ""), "")</f>
        <v/>
      </c>
      <c r="AQ430" s="10" t="str">
        <f ca="1">IFERROR(IF(AND(NOW()&lt;= EOMONTH(DATE(YEAR($O430),12, 1), 0), Overall!$A432&lt;&gt;"", MONTH($N430) &lt;= 12, MONTH($O430) &gt;= 12), IF($R430 &lt;&gt; "", $H430/$R430, ""), ""), "")</f>
        <v/>
      </c>
      <c r="AR430" s="16">
        <f t="shared" ca="1" si="13"/>
        <v>0</v>
      </c>
    </row>
    <row r="431" spans="1:44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6">
        <f>IF(Overall!F433&lt;&gt;"",VALUE(Overall!F433),"")</f>
        <v>1000000</v>
      </c>
      <c r="I431" s="6">
        <f>IF(Overall!G433&lt;&gt;"",VALUE(Overall!G433),"")</f>
        <v>77</v>
      </c>
      <c r="J431" s="6">
        <f>IF(Overall!H433&lt;&gt;"",VALUE(Overall!H433),"")</f>
        <v>64</v>
      </c>
      <c r="K431" s="6">
        <f>IF(Overall!I433&lt;&gt;"",VALUE(Overall!I433),"")</f>
        <v>7.1</v>
      </c>
      <c r="L431" s="6">
        <f>IF(Overall!J433&lt;&gt;"",VALUE(Overall!J433),"")</f>
        <v>2.86</v>
      </c>
      <c r="M431" s="6">
        <f>IF(Overall!K433&lt;&gt;"",VALUE(Overall!K433),"")</f>
        <v>4.24</v>
      </c>
      <c r="N431" s="7">
        <f>IF(Overall!L433&lt;&gt;"",DATEVALUE(MID(Overall!L433, FIND(",", Overall!L433) + 2, FIND(" ", Overall!L433) - FIND(",", Overall!L433) - 1) &amp; " " &amp; MID(Overall!L433, FIND(" ", Overall!L433) + 1, FIND(",", Overall!L433, FIND(" ", Overall!L433)) - FIND(" ", Overall!L433) - 1) &amp; ", " &amp; MID(Overall!L433, FIND(",", Overall!L433, FIND(",",Overall!L433) + 1) + 2, LEN(Overall!L433))),"")</f>
        <v>45017</v>
      </c>
      <c r="O431" s="7">
        <f>IF(Overall!M433&lt;&gt;"",DATEVALUE(MID(Overall!M433, FIND(",", Overall!M433) + 2, FIND(" ", Overall!M433) - FIND(",", Overall!M433) - 1) &amp; " " &amp; MID(Overall!M433, FIND(" ", Overall!M433) + 1, FIND(",", Overall!M433, FIND(" ", Overall!M433)) - FIND(" ", Overall!M433) - 1) &amp; ", " &amp; MID(Overall!M433, FIND(",", Overall!M433, FIND(",",Overall!M433) + 1) + 2, LEN(Overall!M433))),"")</f>
        <v>45046</v>
      </c>
      <c r="P431" s="7">
        <f>IF(Overall!N433&lt;&gt;"",DATEVALUE(MID(Overall!N433, FIND(",", Overall!N433) + 2, FIND(" ", Overall!N433) - FIND(",", Overall!N433) - 1) &amp; " " &amp; MID(Overall!N433, FIND(" ", Overall!N433) + 1, FIND(",", Overall!N433, FIND(" ", Overall!N433)) - FIND(" ", Overall!N433) - 1) &amp; ", " &amp; MID(Overall!N433, FIND(",", Overall!N433, FIND(",",Overall!N433) + 1) + 2, LEN(Overall!N433))),"")</f>
        <v>44880</v>
      </c>
      <c r="Q431" s="7">
        <f>IF(Overall!O433&lt;&gt;"",DATEVALUE(MID(Overall!O433, FIND(",", Overall!O433) + 2, FIND(" ", Overall!O433) - FIND(",", Overall!O433) - 1) &amp; " " &amp; MID(Overall!O433, FIND(" ", Overall!O433) + 1, FIND(",", Overall!O433, FIND(" ", Overall!O433)) - FIND(" ", Overall!O433) - 1) &amp; ", " &amp; MID(Overall!O433, FIND(",", Overall!O433, FIND(",",Overall!O433) + 1) + 2, LEN(Overall!O433))),"")</f>
        <v>44859</v>
      </c>
      <c r="R431" s="5">
        <f t="shared" si="12"/>
        <v>1</v>
      </c>
      <c r="S431" s="10" t="str">
        <f>IF(Overall!$A433&lt;&gt;"",IF(AND(MONTH($N431) &lt;= 1, MONTH($O431) &gt;= 1), IF($R431 &lt;&gt; "", $H431/$R431, ""), ""),"")</f>
        <v/>
      </c>
      <c r="T431" s="10" t="str">
        <f>IF(Overall!$A433&lt;&gt;"",IF(AND(MONTH($N431) &lt;= 2, MONTH($O431) &gt;= 2), IF($R431 &lt;&gt; "", $H431/$R431, ""), ""),"")</f>
        <v/>
      </c>
      <c r="U431" s="10" t="str">
        <f>IF(Overall!$A433&lt;&gt;"",IF(AND(MONTH($N431) &lt;= 3, MONTH($O431) &gt;= 3), IF($R431 &lt;&gt; "", $H431/$R431, ""), ""),"")</f>
        <v/>
      </c>
      <c r="V431" s="10">
        <f>IF(Overall!$A433&lt;&gt;"",IF(AND(MONTH($N431) &lt;= 4, MONTH($O431) &gt;= 4), IF($R431 &lt;&gt; "", $H431/$R431, ""), ""),"")</f>
        <v>1000000</v>
      </c>
      <c r="W431" s="10" t="str">
        <f>IF(Overall!$A433&lt;&gt;"",IF(AND(MONTH($N431) &lt;= 5, MONTH($O431) &gt;= 5), IF($R431 &lt;&gt; "", $H431/$R431, ""), ""),"")</f>
        <v/>
      </c>
      <c r="X431" s="10" t="str">
        <f>IF(Overall!$A433&lt;&gt;"",IF(AND(MONTH($N431) &lt;= 6, MONTH($O431) &gt;= 6), IF($R431 &lt;&gt; "", $H431/$R431, ""), ""),"")</f>
        <v/>
      </c>
      <c r="Y431" s="10" t="str">
        <f>IF(Overall!$A433&lt;&gt;"",IF(AND(MONTH($N431) &lt;= 7, MONTH($O431) &gt;= 7 ), IF($R431 &lt;&gt; "", $H431/$R431, ""), ""),"")</f>
        <v/>
      </c>
      <c r="Z431" s="10" t="str">
        <f>IF(Overall!$A433&lt;&gt;"",IF(AND(MONTH($N431) &lt;= 8, MONTH($O431) &gt;= 8), IF($R431 &lt;&gt; "", $H431/$R431, ""), ""),"")</f>
        <v/>
      </c>
      <c r="AA431" s="10" t="str">
        <f>IF(Overall!$A433&lt;&gt;"",IF(AND(MONTH($N431) &lt;= 9, MONTH($O431) &gt;= 9), IF($R431 &lt;&gt; "", $H431/$R431, ""), ""),"")</f>
        <v/>
      </c>
      <c r="AB431" s="10" t="str">
        <f>IF(Overall!$A433&lt;&gt;"",IF(AND(MONTH($N431) &lt;= 10, MONTH($O431) &gt;= 10), IF($R431 &lt;&gt; "", $H431/$R431, ""), ""),"")</f>
        <v/>
      </c>
      <c r="AC431" s="10" t="str">
        <f>IF(Overall!$A433&lt;&gt;"",IF(AND(MONTH($N431) &lt;= 11, MONTH($O431) &gt;= 11), IF($R431 &lt;&gt; "", $H431/$R431, ""), ""),"")</f>
        <v/>
      </c>
      <c r="AD431" s="10" t="str">
        <f>IF(Overall!$A433&lt;&gt;"",IF(AND(MONTH($N431) &lt;= 12, MONTH($O431) &gt;= 12), IF($R431 &lt;&gt; "", $H431/$R431, ""), ""),"")</f>
        <v/>
      </c>
      <c r="AF431" s="10" t="str">
        <f ca="1">IFERROR(IF(AND(NOW()&lt;= EOMONTH(DATE(YEAR($O431),1, 1), 0), Overall!$A433&lt;&gt;"", MONTH($N431) &lt;= 1, MONTH($O431) &gt;= 1), IF($R431 &lt;&gt; "", $H431/$R431, ""), ""), "")</f>
        <v/>
      </c>
      <c r="AG431" s="10" t="str">
        <f ca="1">IFERROR(IF(AND(NOW()&lt;= EOMONTH(DATE(YEAR($O431),2, 1), 0), Overall!$A433&lt;&gt;"", MONTH($N431) &lt;= 2, MONTH($O431) &gt;= 2), IF($R431 &lt;&gt; "", $H431/$R431, ""), ""), "")</f>
        <v/>
      </c>
      <c r="AH431" s="10" t="str">
        <f ca="1">IFERROR(IF(AND(NOW()&lt;= EOMONTH(DATE(YEAR($O431),3, 1), 0), Overall!$A433&lt;&gt;"", MONTH($N431) &lt;= 3, MONTH($O431) &gt;= 3), IF($R431 &lt;&gt; "", $H431/$R431, ""), ""), "")</f>
        <v/>
      </c>
      <c r="AI431" s="10" t="str">
        <f ca="1">IFERROR(IF(AND(NOW()&lt;= EOMONTH(DATE(YEAR($O431),4, 1), 0), Overall!$A433&lt;&gt;"", MONTH($N431) &lt;= 4, MONTH($O431) &gt;= 4), IF($R431 &lt;&gt; "", $H431/$R431, ""), ""), "")</f>
        <v/>
      </c>
      <c r="AJ431" s="10" t="str">
        <f ca="1">IFERROR(IF(AND(NOW()&lt;= EOMONTH(DATE(YEAR($O431),5, 1), 0), Overall!$A433&lt;&gt;"", MONTH($N431) &lt;= 5, MONTH($O431) &gt;= 5), IF($R431 &lt;&gt; "", $H431/$R431, ""), ""), "")</f>
        <v/>
      </c>
      <c r="AK431" s="10" t="str">
        <f ca="1">IFERROR(IF(AND(NOW()&lt;= EOMONTH(DATE(YEAR($O431),6, 1), 0), Overall!$A433&lt;&gt;"", MONTH($N431) &lt;= 6, MONTH($O431) &gt;= 6), IF($R431 &lt;&gt; "", $H431/$R431, ""), ""), "")</f>
        <v/>
      </c>
      <c r="AL431" s="10" t="str">
        <f ca="1">IFERROR(IF(AND(NOW()&lt;= EOMONTH(DATE(YEAR($O431),7, 1), 0), Overall!$A433&lt;&gt;"", MONTH($N431) &lt;= 7, MONTH($O431) &gt;= 7), IF($R431 &lt;&gt; "", $H431/$R431, ""), ""), "")</f>
        <v/>
      </c>
      <c r="AM431" s="10" t="str">
        <f ca="1">IFERROR(IF(AND(NOW()&lt;= EOMONTH(DATE(YEAR($O431),8, 1), 0), Overall!$A433&lt;&gt;"", MONTH($N431) &lt;= 8, MONTH($O431) &gt;= 8), IF($R431 &lt;&gt; "", $H431/$R431, ""), ""), "")</f>
        <v/>
      </c>
      <c r="AN431" s="10" t="str">
        <f ca="1">IFERROR(IF(AND(NOW()&lt;= EOMONTH(DATE(YEAR($O431),9, 1), 0), Overall!$A433&lt;&gt;"", MONTH($N431) &lt;= 9, MONTH($O431) &gt;= 9), IF($R431 &lt;&gt; "", $H431/$R431, ""), ""), "")</f>
        <v/>
      </c>
      <c r="AO431" s="10" t="str">
        <f ca="1">IFERROR(IF(AND(NOW()&lt;= EOMONTH(DATE(YEAR($O431),10, 1), 0), Overall!$A433&lt;&gt;"", MONTH($N431) &lt;= 10, MONTH($O431) &gt;= 10), IF($R431 &lt;&gt; "", $H431/$R431, ""), ""), "")</f>
        <v/>
      </c>
      <c r="AP431" s="10" t="str">
        <f ca="1">IFERROR(IF(AND(NOW()&lt;= EOMONTH(DATE(YEAR($O431),11, 1), 0), Overall!$A433&lt;&gt;"", MONTH($N431) &lt;=11, MONTH($O431) &gt;= 11), IF($R431 &lt;&gt; "", $H431/$R431, ""), ""), "")</f>
        <v/>
      </c>
      <c r="AQ431" s="10" t="str">
        <f ca="1">IFERROR(IF(AND(NOW()&lt;= EOMONTH(DATE(YEAR($O431),12, 1), 0), Overall!$A433&lt;&gt;"", MONTH($N431) &lt;= 12, MONTH($O431) &gt;= 12), IF($R431 &lt;&gt; "", $H431/$R431, ""), ""), "")</f>
        <v/>
      </c>
      <c r="AR431" s="16">
        <f t="shared" ca="1" si="13"/>
        <v>0</v>
      </c>
    </row>
    <row r="432" spans="1:44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6">
        <f>IF(Overall!F434&lt;&gt;"",VALUE(Overall!F434),"")</f>
        <v>1000000</v>
      </c>
      <c r="I432" s="6">
        <f>IF(Overall!G434&lt;&gt;"",VALUE(Overall!G434),"")</f>
        <v>77</v>
      </c>
      <c r="J432" s="6">
        <f>IF(Overall!H434&lt;&gt;"",VALUE(Overall!H434),"")</f>
        <v>64</v>
      </c>
      <c r="K432" s="6">
        <f>IF(Overall!I434&lt;&gt;"",VALUE(Overall!I434),"")</f>
        <v>7.1</v>
      </c>
      <c r="L432" s="6">
        <f>IF(Overall!J434&lt;&gt;"",VALUE(Overall!J434),"")</f>
        <v>3.1</v>
      </c>
      <c r="M432" s="6">
        <f>IF(Overall!K434&lt;&gt;"",VALUE(Overall!K434),"")</f>
        <v>4</v>
      </c>
      <c r="N432" s="7">
        <f>IF(Overall!L434&lt;&gt;"",DATEVALUE(MID(Overall!L434, FIND(",", Overall!L434) + 2, FIND(" ", Overall!L434) - FIND(",", Overall!L434) - 1) &amp; " " &amp; MID(Overall!L434, FIND(" ", Overall!L434) + 1, FIND(",", Overall!L434, FIND(" ", Overall!L434)) - FIND(" ", Overall!L434) - 1) &amp; ", " &amp; MID(Overall!L434, FIND(",", Overall!L434, FIND(",",Overall!L434) + 1) + 2, LEN(Overall!L434))),"")</f>
        <v>45017</v>
      </c>
      <c r="O432" s="7">
        <f>IF(Overall!M434&lt;&gt;"",DATEVALUE(MID(Overall!M434, FIND(",", Overall!M434) + 2, FIND(" ", Overall!M434) - FIND(",", Overall!M434) - 1) &amp; " " &amp; MID(Overall!M434, FIND(" ", Overall!M434) + 1, FIND(",", Overall!M434, FIND(" ", Overall!M434)) - FIND(" ", Overall!M434) - 1) &amp; ", " &amp; MID(Overall!M434, FIND(",", Overall!M434, FIND(",",Overall!M434) + 1) + 2, LEN(Overall!M434))),"")</f>
        <v>45046</v>
      </c>
      <c r="P432" s="7">
        <f>IF(Overall!N434&lt;&gt;"",DATEVALUE(MID(Overall!N434, FIND(",", Overall!N434) + 2, FIND(" ", Overall!N434) - FIND(",", Overall!N434) - 1) &amp; " " &amp; MID(Overall!N434, FIND(" ", Overall!N434) + 1, FIND(",", Overall!N434, FIND(" ", Overall!N434)) - FIND(" ", Overall!N434) - 1) &amp; ", " &amp; MID(Overall!N434, FIND(",", Overall!N434, FIND(",",Overall!N434) + 1) + 2, LEN(Overall!N434))),"")</f>
        <v>44880</v>
      </c>
      <c r="Q432" s="7">
        <f>IF(Overall!O434&lt;&gt;"",DATEVALUE(MID(Overall!O434, FIND(",", Overall!O434) + 2, FIND(" ", Overall!O434) - FIND(",", Overall!O434) - 1) &amp; " " &amp; MID(Overall!O434, FIND(" ", Overall!O434) + 1, FIND(",", Overall!O434, FIND(" ", Overall!O434)) - FIND(" ", Overall!O434) - 1) &amp; ", " &amp; MID(Overall!O434, FIND(",", Overall!O434, FIND(",",Overall!O434) + 1) + 2, LEN(Overall!O434))),"")</f>
        <v>44859</v>
      </c>
      <c r="R432" s="5">
        <f t="shared" si="12"/>
        <v>1</v>
      </c>
      <c r="S432" s="10" t="str">
        <f>IF(Overall!$A434&lt;&gt;"",IF(AND(MONTH($N432) &lt;= 1, MONTH($O432) &gt;= 1), IF($R432 &lt;&gt; "", $H432/$R432, ""), ""),"")</f>
        <v/>
      </c>
      <c r="T432" s="10" t="str">
        <f>IF(Overall!$A434&lt;&gt;"",IF(AND(MONTH($N432) &lt;= 2, MONTH($O432) &gt;= 2), IF($R432 &lt;&gt; "", $H432/$R432, ""), ""),"")</f>
        <v/>
      </c>
      <c r="U432" s="10" t="str">
        <f>IF(Overall!$A434&lt;&gt;"",IF(AND(MONTH($N432) &lt;= 3, MONTH($O432) &gt;= 3), IF($R432 &lt;&gt; "", $H432/$R432, ""), ""),"")</f>
        <v/>
      </c>
      <c r="V432" s="10">
        <f>IF(Overall!$A434&lt;&gt;"",IF(AND(MONTH($N432) &lt;= 4, MONTH($O432) &gt;= 4), IF($R432 &lt;&gt; "", $H432/$R432, ""), ""),"")</f>
        <v>1000000</v>
      </c>
      <c r="W432" s="10" t="str">
        <f>IF(Overall!$A434&lt;&gt;"",IF(AND(MONTH($N432) &lt;= 5, MONTH($O432) &gt;= 5), IF($R432 &lt;&gt; "", $H432/$R432, ""), ""),"")</f>
        <v/>
      </c>
      <c r="X432" s="10" t="str">
        <f>IF(Overall!$A434&lt;&gt;"",IF(AND(MONTH($N432) &lt;= 6, MONTH($O432) &gt;= 6), IF($R432 &lt;&gt; "", $H432/$R432, ""), ""),"")</f>
        <v/>
      </c>
      <c r="Y432" s="10" t="str">
        <f>IF(Overall!$A434&lt;&gt;"",IF(AND(MONTH($N432) &lt;= 7, MONTH($O432) &gt;= 7 ), IF($R432 &lt;&gt; "", $H432/$R432, ""), ""),"")</f>
        <v/>
      </c>
      <c r="Z432" s="10" t="str">
        <f>IF(Overall!$A434&lt;&gt;"",IF(AND(MONTH($N432) &lt;= 8, MONTH($O432) &gt;= 8), IF($R432 &lt;&gt; "", $H432/$R432, ""), ""),"")</f>
        <v/>
      </c>
      <c r="AA432" s="10" t="str">
        <f>IF(Overall!$A434&lt;&gt;"",IF(AND(MONTH($N432) &lt;= 9, MONTH($O432) &gt;= 9), IF($R432 &lt;&gt; "", $H432/$R432, ""), ""),"")</f>
        <v/>
      </c>
      <c r="AB432" s="10" t="str">
        <f>IF(Overall!$A434&lt;&gt;"",IF(AND(MONTH($N432) &lt;= 10, MONTH($O432) &gt;= 10), IF($R432 &lt;&gt; "", $H432/$R432, ""), ""),"")</f>
        <v/>
      </c>
      <c r="AC432" s="10" t="str">
        <f>IF(Overall!$A434&lt;&gt;"",IF(AND(MONTH($N432) &lt;= 11, MONTH($O432) &gt;= 11), IF($R432 &lt;&gt; "", $H432/$R432, ""), ""),"")</f>
        <v/>
      </c>
      <c r="AD432" s="10" t="str">
        <f>IF(Overall!$A434&lt;&gt;"",IF(AND(MONTH($N432) &lt;= 12, MONTH($O432) &gt;= 12), IF($R432 &lt;&gt; "", $H432/$R432, ""), ""),"")</f>
        <v/>
      </c>
      <c r="AF432" s="10" t="str">
        <f ca="1">IFERROR(IF(AND(NOW()&lt;= EOMONTH(DATE(YEAR($O432),1, 1), 0), Overall!$A434&lt;&gt;"", MONTH($N432) &lt;= 1, MONTH($O432) &gt;= 1), IF($R432 &lt;&gt; "", $H432/$R432, ""), ""), "")</f>
        <v/>
      </c>
      <c r="AG432" s="10" t="str">
        <f ca="1">IFERROR(IF(AND(NOW()&lt;= EOMONTH(DATE(YEAR($O432),2, 1), 0), Overall!$A434&lt;&gt;"", MONTH($N432) &lt;= 2, MONTH($O432) &gt;= 2), IF($R432 &lt;&gt; "", $H432/$R432, ""), ""), "")</f>
        <v/>
      </c>
      <c r="AH432" s="10" t="str">
        <f ca="1">IFERROR(IF(AND(NOW()&lt;= EOMONTH(DATE(YEAR($O432),3, 1), 0), Overall!$A434&lt;&gt;"", MONTH($N432) &lt;= 3, MONTH($O432) &gt;= 3), IF($R432 &lt;&gt; "", $H432/$R432, ""), ""), "")</f>
        <v/>
      </c>
      <c r="AI432" s="10" t="str">
        <f ca="1">IFERROR(IF(AND(NOW()&lt;= EOMONTH(DATE(YEAR($O432),4, 1), 0), Overall!$A434&lt;&gt;"", MONTH($N432) &lt;= 4, MONTH($O432) &gt;= 4), IF($R432 &lt;&gt; "", $H432/$R432, ""), ""), "")</f>
        <v/>
      </c>
      <c r="AJ432" s="10" t="str">
        <f ca="1">IFERROR(IF(AND(NOW()&lt;= EOMONTH(DATE(YEAR($O432),5, 1), 0), Overall!$A434&lt;&gt;"", MONTH($N432) &lt;= 5, MONTH($O432) &gt;= 5), IF($R432 &lt;&gt; "", $H432/$R432, ""), ""), "")</f>
        <v/>
      </c>
      <c r="AK432" s="10" t="str">
        <f ca="1">IFERROR(IF(AND(NOW()&lt;= EOMONTH(DATE(YEAR($O432),6, 1), 0), Overall!$A434&lt;&gt;"", MONTH($N432) &lt;= 6, MONTH($O432) &gt;= 6), IF($R432 &lt;&gt; "", $H432/$R432, ""), ""), "")</f>
        <v/>
      </c>
      <c r="AL432" s="10" t="str">
        <f ca="1">IFERROR(IF(AND(NOW()&lt;= EOMONTH(DATE(YEAR($O432),7, 1), 0), Overall!$A434&lt;&gt;"", MONTH($N432) &lt;= 7, MONTH($O432) &gt;= 7), IF($R432 &lt;&gt; "", $H432/$R432, ""), ""), "")</f>
        <v/>
      </c>
      <c r="AM432" s="10" t="str">
        <f ca="1">IFERROR(IF(AND(NOW()&lt;= EOMONTH(DATE(YEAR($O432),8, 1), 0), Overall!$A434&lt;&gt;"", MONTH($N432) &lt;= 8, MONTH($O432) &gt;= 8), IF($R432 &lt;&gt; "", $H432/$R432, ""), ""), "")</f>
        <v/>
      </c>
      <c r="AN432" s="10" t="str">
        <f ca="1">IFERROR(IF(AND(NOW()&lt;= EOMONTH(DATE(YEAR($O432),9, 1), 0), Overall!$A434&lt;&gt;"", MONTH($N432) &lt;= 9, MONTH($O432) &gt;= 9), IF($R432 &lt;&gt; "", $H432/$R432, ""), ""), "")</f>
        <v/>
      </c>
      <c r="AO432" s="10" t="str">
        <f ca="1">IFERROR(IF(AND(NOW()&lt;= EOMONTH(DATE(YEAR($O432),10, 1), 0), Overall!$A434&lt;&gt;"", MONTH($N432) &lt;= 10, MONTH($O432) &gt;= 10), IF($R432 &lt;&gt; "", $H432/$R432, ""), ""), "")</f>
        <v/>
      </c>
      <c r="AP432" s="10" t="str">
        <f ca="1">IFERROR(IF(AND(NOW()&lt;= EOMONTH(DATE(YEAR($O432),11, 1), 0), Overall!$A434&lt;&gt;"", MONTH($N432) &lt;=11, MONTH($O432) &gt;= 11), IF($R432 &lt;&gt; "", $H432/$R432, ""), ""), "")</f>
        <v/>
      </c>
      <c r="AQ432" s="10" t="str">
        <f ca="1">IFERROR(IF(AND(NOW()&lt;= EOMONTH(DATE(YEAR($O432),12, 1), 0), Overall!$A434&lt;&gt;"", MONTH($N432) &lt;= 12, MONTH($O432) &gt;= 12), IF($R432 &lt;&gt; "", $H432/$R432, ""), ""), "")</f>
        <v/>
      </c>
      <c r="AR432" s="16">
        <f t="shared" ca="1" si="13"/>
        <v>0</v>
      </c>
    </row>
    <row r="433" spans="1:44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6">
        <f>IF(Overall!F435&lt;&gt;"",VALUE(Overall!F435),"")</f>
        <v>1000000</v>
      </c>
      <c r="I433" s="6">
        <f>IF(Overall!G435&lt;&gt;"",VALUE(Overall!G435),"")</f>
        <v>77</v>
      </c>
      <c r="J433" s="6">
        <f>IF(Overall!H435&lt;&gt;"",VALUE(Overall!H435),"")</f>
        <v>63</v>
      </c>
      <c r="K433" s="6">
        <f>IF(Overall!I435&lt;&gt;"",VALUE(Overall!I435),"")</f>
        <v>4.5</v>
      </c>
      <c r="L433" s="6">
        <f>IF(Overall!J435&lt;&gt;"",VALUE(Overall!J435),"")</f>
        <v>1.25</v>
      </c>
      <c r="M433" s="6">
        <f>IF(Overall!K435&lt;&gt;"",VALUE(Overall!K435),"")</f>
        <v>3.25</v>
      </c>
      <c r="N433" s="7">
        <f>IF(Overall!L435&lt;&gt;"",DATEVALUE(MID(Overall!L435, FIND(",", Overall!L435) + 2, FIND(" ", Overall!L435) - FIND(",", Overall!L435) - 1) &amp; " " &amp; MID(Overall!L435, FIND(" ", Overall!L435) + 1, FIND(",", Overall!L435, FIND(" ", Overall!L435)) - FIND(" ", Overall!L435) - 1) &amp; ", " &amp; MID(Overall!L435, FIND(",", Overall!L435, FIND(",",Overall!L435) + 1) + 2, LEN(Overall!L435))),"")</f>
        <v>44958</v>
      </c>
      <c r="O433" s="7">
        <f>IF(Overall!M435&lt;&gt;"",DATEVALUE(MID(Overall!M435, FIND(",", Overall!M435) + 2, FIND(" ", Overall!M435) - FIND(",", Overall!M435) - 1) &amp; " " &amp; MID(Overall!M435, FIND(" ", Overall!M435) + 1, FIND(",", Overall!M435, FIND(" ", Overall!M435)) - FIND(" ", Overall!M435) - 1) &amp; ", " &amp; MID(Overall!M435, FIND(",", Overall!M435, FIND(",",Overall!M435) + 1) + 2, LEN(Overall!M435))),"")</f>
        <v>44985</v>
      </c>
      <c r="P433" s="7">
        <f>IF(Overall!N435&lt;&gt;"",DATEVALUE(MID(Overall!N435, FIND(",", Overall!N435) + 2, FIND(" ", Overall!N435) - FIND(",", Overall!N435) - 1) &amp; " " &amp; MID(Overall!N435, FIND(" ", Overall!N435) + 1, FIND(",", Overall!N435, FIND(" ", Overall!N435)) - FIND(" ", Overall!N435) - 1) &amp; ", " &amp; MID(Overall!N435, FIND(",", Overall!N435, FIND(",",Overall!N435) + 1) + 2, LEN(Overall!N435))),"")</f>
        <v>44880</v>
      </c>
      <c r="Q433" s="7">
        <f>IF(Overall!O435&lt;&gt;"",DATEVALUE(MID(Overall!O435, FIND(",", Overall!O435) + 2, FIND(" ", Overall!O435) - FIND(",", Overall!O435) - 1) &amp; " " &amp; MID(Overall!O435, FIND(" ", Overall!O435) + 1, FIND(",", Overall!O435, FIND(" ", Overall!O435)) - FIND(" ", Overall!O435) - 1) &amp; ", " &amp; MID(Overall!O435, FIND(",", Overall!O435, FIND(",",Overall!O435) + 1) + 2, LEN(Overall!O435))),"")</f>
        <v>44859</v>
      </c>
      <c r="R433" s="5">
        <f t="shared" si="12"/>
        <v>1</v>
      </c>
      <c r="S433" s="10" t="str">
        <f>IF(Overall!$A435&lt;&gt;"",IF(AND(MONTH($N433) &lt;= 1, MONTH($O433) &gt;= 1), IF($R433 &lt;&gt; "", $H433/$R433, ""), ""),"")</f>
        <v/>
      </c>
      <c r="T433" s="10">
        <f>IF(Overall!$A435&lt;&gt;"",IF(AND(MONTH($N433) &lt;= 2, MONTH($O433) &gt;= 2), IF($R433 &lt;&gt; "", $H433/$R433, ""), ""),"")</f>
        <v>1000000</v>
      </c>
      <c r="U433" s="10" t="str">
        <f>IF(Overall!$A435&lt;&gt;"",IF(AND(MONTH($N433) &lt;= 3, MONTH($O433) &gt;= 3), IF($R433 &lt;&gt; "", $H433/$R433, ""), ""),"")</f>
        <v/>
      </c>
      <c r="V433" s="10" t="str">
        <f>IF(Overall!$A435&lt;&gt;"",IF(AND(MONTH($N433) &lt;= 4, MONTH($O433) &gt;= 4), IF($R433 &lt;&gt; "", $H433/$R433, ""), ""),"")</f>
        <v/>
      </c>
      <c r="W433" s="10" t="str">
        <f>IF(Overall!$A435&lt;&gt;"",IF(AND(MONTH($N433) &lt;= 5, MONTH($O433) &gt;= 5), IF($R433 &lt;&gt; "", $H433/$R433, ""), ""),"")</f>
        <v/>
      </c>
      <c r="X433" s="10" t="str">
        <f>IF(Overall!$A435&lt;&gt;"",IF(AND(MONTH($N433) &lt;= 6, MONTH($O433) &gt;= 6), IF($R433 &lt;&gt; "", $H433/$R433, ""), ""),"")</f>
        <v/>
      </c>
      <c r="Y433" s="10" t="str">
        <f>IF(Overall!$A435&lt;&gt;"",IF(AND(MONTH($N433) &lt;= 7, MONTH($O433) &gt;= 7 ), IF($R433 &lt;&gt; "", $H433/$R433, ""), ""),"")</f>
        <v/>
      </c>
      <c r="Z433" s="10" t="str">
        <f>IF(Overall!$A435&lt;&gt;"",IF(AND(MONTH($N433) &lt;= 8, MONTH($O433) &gt;= 8), IF($R433 &lt;&gt; "", $H433/$R433, ""), ""),"")</f>
        <v/>
      </c>
      <c r="AA433" s="10" t="str">
        <f>IF(Overall!$A435&lt;&gt;"",IF(AND(MONTH($N433) &lt;= 9, MONTH($O433) &gt;= 9), IF($R433 &lt;&gt; "", $H433/$R433, ""), ""),"")</f>
        <v/>
      </c>
      <c r="AB433" s="10" t="str">
        <f>IF(Overall!$A435&lt;&gt;"",IF(AND(MONTH($N433) &lt;= 10, MONTH($O433) &gt;= 10), IF($R433 &lt;&gt; "", $H433/$R433, ""), ""),"")</f>
        <v/>
      </c>
      <c r="AC433" s="10" t="str">
        <f>IF(Overall!$A435&lt;&gt;"",IF(AND(MONTH($N433) &lt;= 11, MONTH($O433) &gt;= 11), IF($R433 &lt;&gt; "", $H433/$R433, ""), ""),"")</f>
        <v/>
      </c>
      <c r="AD433" s="10" t="str">
        <f>IF(Overall!$A435&lt;&gt;"",IF(AND(MONTH($N433) &lt;= 12, MONTH($O433) &gt;= 12), IF($R433 &lt;&gt; "", $H433/$R433, ""), ""),"")</f>
        <v/>
      </c>
      <c r="AF433" s="10" t="str">
        <f ca="1">IFERROR(IF(AND(NOW()&lt;= EOMONTH(DATE(YEAR($O433),1, 1), 0), Overall!$A435&lt;&gt;"", MONTH($N433) &lt;= 1, MONTH($O433) &gt;= 1), IF($R433 &lt;&gt; "", $H433/$R433, ""), ""), "")</f>
        <v/>
      </c>
      <c r="AG433" s="10" t="str">
        <f ca="1">IFERROR(IF(AND(NOW()&lt;= EOMONTH(DATE(YEAR($O433),2, 1), 0), Overall!$A435&lt;&gt;"", MONTH($N433) &lt;= 2, MONTH($O433) &gt;= 2), IF($R433 &lt;&gt; "", $H433/$R433, ""), ""), "")</f>
        <v/>
      </c>
      <c r="AH433" s="10" t="str">
        <f ca="1">IFERROR(IF(AND(NOW()&lt;= EOMONTH(DATE(YEAR($O433),3, 1), 0), Overall!$A435&lt;&gt;"", MONTH($N433) &lt;= 3, MONTH($O433) &gt;= 3), IF($R433 &lt;&gt; "", $H433/$R433, ""), ""), "")</f>
        <v/>
      </c>
      <c r="AI433" s="10" t="str">
        <f ca="1">IFERROR(IF(AND(NOW()&lt;= EOMONTH(DATE(YEAR($O433),4, 1), 0), Overall!$A435&lt;&gt;"", MONTH($N433) &lt;= 4, MONTH($O433) &gt;= 4), IF($R433 &lt;&gt; "", $H433/$R433, ""), ""), "")</f>
        <v/>
      </c>
      <c r="AJ433" s="10" t="str">
        <f ca="1">IFERROR(IF(AND(NOW()&lt;= EOMONTH(DATE(YEAR($O433),5, 1), 0), Overall!$A435&lt;&gt;"", MONTH($N433) &lt;= 5, MONTH($O433) &gt;= 5), IF($R433 &lt;&gt; "", $H433/$R433, ""), ""), "")</f>
        <v/>
      </c>
      <c r="AK433" s="10" t="str">
        <f ca="1">IFERROR(IF(AND(NOW()&lt;= EOMONTH(DATE(YEAR($O433),6, 1), 0), Overall!$A435&lt;&gt;"", MONTH($N433) &lt;= 6, MONTH($O433) &gt;= 6), IF($R433 &lt;&gt; "", $H433/$R433, ""), ""), "")</f>
        <v/>
      </c>
      <c r="AL433" s="10" t="str">
        <f ca="1">IFERROR(IF(AND(NOW()&lt;= EOMONTH(DATE(YEAR($O433),7, 1), 0), Overall!$A435&lt;&gt;"", MONTH($N433) &lt;= 7, MONTH($O433) &gt;= 7), IF($R433 &lt;&gt; "", $H433/$R433, ""), ""), "")</f>
        <v/>
      </c>
      <c r="AM433" s="10" t="str">
        <f ca="1">IFERROR(IF(AND(NOW()&lt;= EOMONTH(DATE(YEAR($O433),8, 1), 0), Overall!$A435&lt;&gt;"", MONTH($N433) &lt;= 8, MONTH($O433) &gt;= 8), IF($R433 &lt;&gt; "", $H433/$R433, ""), ""), "")</f>
        <v/>
      </c>
      <c r="AN433" s="10" t="str">
        <f ca="1">IFERROR(IF(AND(NOW()&lt;= EOMONTH(DATE(YEAR($O433),9, 1), 0), Overall!$A435&lt;&gt;"", MONTH($N433) &lt;= 9, MONTH($O433) &gt;= 9), IF($R433 &lt;&gt; "", $H433/$R433, ""), ""), "")</f>
        <v/>
      </c>
      <c r="AO433" s="10" t="str">
        <f ca="1">IFERROR(IF(AND(NOW()&lt;= EOMONTH(DATE(YEAR($O433),10, 1), 0), Overall!$A435&lt;&gt;"", MONTH($N433) &lt;= 10, MONTH($O433) &gt;= 10), IF($R433 &lt;&gt; "", $H433/$R433, ""), ""), "")</f>
        <v/>
      </c>
      <c r="AP433" s="10" t="str">
        <f ca="1">IFERROR(IF(AND(NOW()&lt;= EOMONTH(DATE(YEAR($O433),11, 1), 0), Overall!$A435&lt;&gt;"", MONTH($N433) &lt;=11, MONTH($O433) &gt;= 11), IF($R433 &lt;&gt; "", $H433/$R433, ""), ""), "")</f>
        <v/>
      </c>
      <c r="AQ433" s="10" t="str">
        <f ca="1">IFERROR(IF(AND(NOW()&lt;= EOMONTH(DATE(YEAR($O433),12, 1), 0), Overall!$A435&lt;&gt;"", MONTH($N433) &lt;= 12, MONTH($O433) &gt;= 12), IF($R433 &lt;&gt; "", $H433/$R433, ""), ""), "")</f>
        <v/>
      </c>
      <c r="AR433" s="16">
        <f t="shared" ca="1" si="13"/>
        <v>0</v>
      </c>
    </row>
    <row r="434" spans="1:44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6">
        <f>IF(Overall!F436&lt;&gt;"",VALUE(Overall!F436),"")</f>
        <v>1000000</v>
      </c>
      <c r="I434" s="6">
        <f>IF(Overall!G436&lt;&gt;"",VALUE(Overall!G436),"")</f>
        <v>77</v>
      </c>
      <c r="J434" s="6">
        <f>IF(Overall!H436&lt;&gt;"",VALUE(Overall!H436),"")</f>
        <v>64</v>
      </c>
      <c r="K434" s="6">
        <f>IF(Overall!I436&lt;&gt;"",VALUE(Overall!I436),"")</f>
        <v>6.66</v>
      </c>
      <c r="L434" s="6">
        <f>IF(Overall!J436&lt;&gt;"",VALUE(Overall!J436),"")</f>
        <v>2.74</v>
      </c>
      <c r="M434" s="6">
        <f>IF(Overall!K436&lt;&gt;"",VALUE(Overall!K436),"")</f>
        <v>3.92</v>
      </c>
      <c r="N434" s="7">
        <f>IF(Overall!L436&lt;&gt;"",DATEVALUE(MID(Overall!L436, FIND(",", Overall!L436) + 2, FIND(" ", Overall!L436) - FIND(",", Overall!L436) - 1) &amp; " " &amp; MID(Overall!L436, FIND(" ", Overall!L436) + 1, FIND(",", Overall!L436, FIND(" ", Overall!L436)) - FIND(" ", Overall!L436) - 1) &amp; ", " &amp; MID(Overall!L436, FIND(",", Overall!L436, FIND(",",Overall!L436) + 1) + 2, LEN(Overall!L436))),"")</f>
        <v>45017</v>
      </c>
      <c r="O434" s="7">
        <f>IF(Overall!M436&lt;&gt;"",DATEVALUE(MID(Overall!M436, FIND(",", Overall!M436) + 2, FIND(" ", Overall!M436) - FIND(",", Overall!M436) - 1) &amp; " " &amp; MID(Overall!M436, FIND(" ", Overall!M436) + 1, FIND(",", Overall!M436, FIND(" ", Overall!M436)) - FIND(" ", Overall!M436) - 1) &amp; ", " &amp; MID(Overall!M436, FIND(",", Overall!M436, FIND(",",Overall!M436) + 1) + 2, LEN(Overall!M436))),"")</f>
        <v>45046</v>
      </c>
      <c r="P434" s="7">
        <f>IF(Overall!N436&lt;&gt;"",DATEVALUE(MID(Overall!N436, FIND(",", Overall!N436) + 2, FIND(" ", Overall!N436) - FIND(",", Overall!N436) - 1) &amp; " " &amp; MID(Overall!N436, FIND(" ", Overall!N436) + 1, FIND(",", Overall!N436, FIND(" ", Overall!N436)) - FIND(" ", Overall!N436) - 1) &amp; ", " &amp; MID(Overall!N436, FIND(",", Overall!N436, FIND(",",Overall!N436) + 1) + 2, LEN(Overall!N436))),"")</f>
        <v>44880</v>
      </c>
      <c r="Q434" s="7">
        <f>IF(Overall!O436&lt;&gt;"",DATEVALUE(MID(Overall!O436, FIND(",", Overall!O436) + 2, FIND(" ", Overall!O436) - FIND(",", Overall!O436) - 1) &amp; " " &amp; MID(Overall!O436, FIND(" ", Overall!O436) + 1, FIND(",", Overall!O436, FIND(" ", Overall!O436)) - FIND(" ", Overall!O436) - 1) &amp; ", " &amp; MID(Overall!O436, FIND(",", Overall!O436, FIND(",",Overall!O436) + 1) + 2, LEN(Overall!O436))),"")</f>
        <v>44859</v>
      </c>
      <c r="R434" s="5">
        <f t="shared" si="12"/>
        <v>1</v>
      </c>
      <c r="S434" s="10" t="str">
        <f>IF(Overall!$A436&lt;&gt;"",IF(AND(MONTH($N434) &lt;= 1, MONTH($O434) &gt;= 1), IF($R434 &lt;&gt; "", $H434/$R434, ""), ""),"")</f>
        <v/>
      </c>
      <c r="T434" s="10" t="str">
        <f>IF(Overall!$A436&lt;&gt;"",IF(AND(MONTH($N434) &lt;= 2, MONTH($O434) &gt;= 2), IF($R434 &lt;&gt; "", $H434/$R434, ""), ""),"")</f>
        <v/>
      </c>
      <c r="U434" s="10" t="str">
        <f>IF(Overall!$A436&lt;&gt;"",IF(AND(MONTH($N434) &lt;= 3, MONTH($O434) &gt;= 3), IF($R434 &lt;&gt; "", $H434/$R434, ""), ""),"")</f>
        <v/>
      </c>
      <c r="V434" s="10">
        <f>IF(Overall!$A436&lt;&gt;"",IF(AND(MONTH($N434) &lt;= 4, MONTH($O434) &gt;= 4), IF($R434 &lt;&gt; "", $H434/$R434, ""), ""),"")</f>
        <v>1000000</v>
      </c>
      <c r="W434" s="10" t="str">
        <f>IF(Overall!$A436&lt;&gt;"",IF(AND(MONTH($N434) &lt;= 5, MONTH($O434) &gt;= 5), IF($R434 &lt;&gt; "", $H434/$R434, ""), ""),"")</f>
        <v/>
      </c>
      <c r="X434" s="10" t="str">
        <f>IF(Overall!$A436&lt;&gt;"",IF(AND(MONTH($N434) &lt;= 6, MONTH($O434) &gt;= 6), IF($R434 &lt;&gt; "", $H434/$R434, ""), ""),"")</f>
        <v/>
      </c>
      <c r="Y434" s="10" t="str">
        <f>IF(Overall!$A436&lt;&gt;"",IF(AND(MONTH($N434) &lt;= 7, MONTH($O434) &gt;= 7 ), IF($R434 &lt;&gt; "", $H434/$R434, ""), ""),"")</f>
        <v/>
      </c>
      <c r="Z434" s="10" t="str">
        <f>IF(Overall!$A436&lt;&gt;"",IF(AND(MONTH($N434) &lt;= 8, MONTH($O434) &gt;= 8), IF($R434 &lt;&gt; "", $H434/$R434, ""), ""),"")</f>
        <v/>
      </c>
      <c r="AA434" s="10" t="str">
        <f>IF(Overall!$A436&lt;&gt;"",IF(AND(MONTH($N434) &lt;= 9, MONTH($O434) &gt;= 9), IF($R434 &lt;&gt; "", $H434/$R434, ""), ""),"")</f>
        <v/>
      </c>
      <c r="AB434" s="10" t="str">
        <f>IF(Overall!$A436&lt;&gt;"",IF(AND(MONTH($N434) &lt;= 10, MONTH($O434) &gt;= 10), IF($R434 &lt;&gt; "", $H434/$R434, ""), ""),"")</f>
        <v/>
      </c>
      <c r="AC434" s="10" t="str">
        <f>IF(Overall!$A436&lt;&gt;"",IF(AND(MONTH($N434) &lt;= 11, MONTH($O434) &gt;= 11), IF($R434 &lt;&gt; "", $H434/$R434, ""), ""),"")</f>
        <v/>
      </c>
      <c r="AD434" s="10" t="str">
        <f>IF(Overall!$A436&lt;&gt;"",IF(AND(MONTH($N434) &lt;= 12, MONTH($O434) &gt;= 12), IF($R434 &lt;&gt; "", $H434/$R434, ""), ""),"")</f>
        <v/>
      </c>
      <c r="AF434" s="10" t="str">
        <f ca="1">IFERROR(IF(AND(NOW()&lt;= EOMONTH(DATE(YEAR($O434),1, 1), 0), Overall!$A436&lt;&gt;"", MONTH($N434) &lt;= 1, MONTH($O434) &gt;= 1), IF($R434 &lt;&gt; "", $H434/$R434, ""), ""), "")</f>
        <v/>
      </c>
      <c r="AG434" s="10" t="str">
        <f ca="1">IFERROR(IF(AND(NOW()&lt;= EOMONTH(DATE(YEAR($O434),2, 1), 0), Overall!$A436&lt;&gt;"", MONTH($N434) &lt;= 2, MONTH($O434) &gt;= 2), IF($R434 &lt;&gt; "", $H434/$R434, ""), ""), "")</f>
        <v/>
      </c>
      <c r="AH434" s="10" t="str">
        <f ca="1">IFERROR(IF(AND(NOW()&lt;= EOMONTH(DATE(YEAR($O434),3, 1), 0), Overall!$A436&lt;&gt;"", MONTH($N434) &lt;= 3, MONTH($O434) &gt;= 3), IF($R434 &lt;&gt; "", $H434/$R434, ""), ""), "")</f>
        <v/>
      </c>
      <c r="AI434" s="10" t="str">
        <f ca="1">IFERROR(IF(AND(NOW()&lt;= EOMONTH(DATE(YEAR($O434),4, 1), 0), Overall!$A436&lt;&gt;"", MONTH($N434) &lt;= 4, MONTH($O434) &gt;= 4), IF($R434 &lt;&gt; "", $H434/$R434, ""), ""), "")</f>
        <v/>
      </c>
      <c r="AJ434" s="10" t="str">
        <f ca="1">IFERROR(IF(AND(NOW()&lt;= EOMONTH(DATE(YEAR($O434),5, 1), 0), Overall!$A436&lt;&gt;"", MONTH($N434) &lt;= 5, MONTH($O434) &gt;= 5), IF($R434 &lt;&gt; "", $H434/$R434, ""), ""), "")</f>
        <v/>
      </c>
      <c r="AK434" s="10" t="str">
        <f ca="1">IFERROR(IF(AND(NOW()&lt;= EOMONTH(DATE(YEAR($O434),6, 1), 0), Overall!$A436&lt;&gt;"", MONTH($N434) &lt;= 6, MONTH($O434) &gt;= 6), IF($R434 &lt;&gt; "", $H434/$R434, ""), ""), "")</f>
        <v/>
      </c>
      <c r="AL434" s="10" t="str">
        <f ca="1">IFERROR(IF(AND(NOW()&lt;= EOMONTH(DATE(YEAR($O434),7, 1), 0), Overall!$A436&lt;&gt;"", MONTH($N434) &lt;= 7, MONTH($O434) &gt;= 7), IF($R434 &lt;&gt; "", $H434/$R434, ""), ""), "")</f>
        <v/>
      </c>
      <c r="AM434" s="10" t="str">
        <f ca="1">IFERROR(IF(AND(NOW()&lt;= EOMONTH(DATE(YEAR($O434),8, 1), 0), Overall!$A436&lt;&gt;"", MONTH($N434) &lt;= 8, MONTH($O434) &gt;= 8), IF($R434 &lt;&gt; "", $H434/$R434, ""), ""), "")</f>
        <v/>
      </c>
      <c r="AN434" s="10" t="str">
        <f ca="1">IFERROR(IF(AND(NOW()&lt;= EOMONTH(DATE(YEAR($O434),9, 1), 0), Overall!$A436&lt;&gt;"", MONTH($N434) &lt;= 9, MONTH($O434) &gt;= 9), IF($R434 &lt;&gt; "", $H434/$R434, ""), ""), "")</f>
        <v/>
      </c>
      <c r="AO434" s="10" t="str">
        <f ca="1">IFERROR(IF(AND(NOW()&lt;= EOMONTH(DATE(YEAR($O434),10, 1), 0), Overall!$A436&lt;&gt;"", MONTH($N434) &lt;= 10, MONTH($O434) &gt;= 10), IF($R434 &lt;&gt; "", $H434/$R434, ""), ""), "")</f>
        <v/>
      </c>
      <c r="AP434" s="10" t="str">
        <f ca="1">IFERROR(IF(AND(NOW()&lt;= EOMONTH(DATE(YEAR($O434),11, 1), 0), Overall!$A436&lt;&gt;"", MONTH($N434) &lt;=11, MONTH($O434) &gt;= 11), IF($R434 &lt;&gt; "", $H434/$R434, ""), ""), "")</f>
        <v/>
      </c>
      <c r="AQ434" s="10" t="str">
        <f ca="1">IFERROR(IF(AND(NOW()&lt;= EOMONTH(DATE(YEAR($O434),12, 1), 0), Overall!$A436&lt;&gt;"", MONTH($N434) &lt;= 12, MONTH($O434) &gt;= 12), IF($R434 &lt;&gt; "", $H434/$R434, ""), ""), "")</f>
        <v/>
      </c>
      <c r="AR434" s="16">
        <f t="shared" ca="1" si="13"/>
        <v>0</v>
      </c>
    </row>
    <row r="435" spans="1:44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6">
        <f>IF(Overall!F437&lt;&gt;"",VALUE(Overall!F437),"")</f>
        <v>1000000</v>
      </c>
      <c r="I435" s="6">
        <f>IF(Overall!G437&lt;&gt;"",VALUE(Overall!G437),"")</f>
        <v>78</v>
      </c>
      <c r="J435" s="6">
        <f>IF(Overall!H437&lt;&gt;"",VALUE(Overall!H437),"")</f>
        <v>63</v>
      </c>
      <c r="K435" s="6">
        <f>IF(Overall!I437&lt;&gt;"",VALUE(Overall!I437),"")</f>
        <v>3.19</v>
      </c>
      <c r="L435" s="6">
        <f>IF(Overall!J437&lt;&gt;"",VALUE(Overall!J437),"")</f>
        <v>0.57999999999999996</v>
      </c>
      <c r="M435" s="6">
        <f>IF(Overall!K437&lt;&gt;"",VALUE(Overall!K437),"")</f>
        <v>2.61</v>
      </c>
      <c r="N435" s="7">
        <f>IF(Overall!L437&lt;&gt;"",DATEVALUE(MID(Overall!L437, FIND(",", Overall!L437) + 2, FIND(" ", Overall!L437) - FIND(",", Overall!L437) - 1) &amp; " " &amp; MID(Overall!L437, FIND(" ", Overall!L437) + 1, FIND(",", Overall!L437, FIND(" ", Overall!L437)) - FIND(" ", Overall!L437) - 1) &amp; ", " &amp; MID(Overall!L437, FIND(",", Overall!L437, FIND(",",Overall!L437) + 1) + 2, LEN(Overall!L437))),"")</f>
        <v>44927</v>
      </c>
      <c r="O435" s="7">
        <f>IF(Overall!M437&lt;&gt;"",DATEVALUE(MID(Overall!M437, FIND(",", Overall!M437) + 2, FIND(" ", Overall!M437) - FIND(",", Overall!M437) - 1) &amp; " " &amp; MID(Overall!M437, FIND(" ", Overall!M437) + 1, FIND(",", Overall!M437, FIND(" ", Overall!M437)) - FIND(" ", Overall!M437) - 1) &amp; ", " &amp; MID(Overall!M437, FIND(",", Overall!M437, FIND(",",Overall!M437) + 1) + 2, LEN(Overall!M437))),"")</f>
        <v>44957</v>
      </c>
      <c r="P435" s="7">
        <f>IF(Overall!N437&lt;&gt;"",DATEVALUE(MID(Overall!N437, FIND(",", Overall!N437) + 2, FIND(" ", Overall!N437) - FIND(",", Overall!N437) - 1) &amp; " " &amp; MID(Overall!N437, FIND(" ", Overall!N437) + 1, FIND(",", Overall!N437, FIND(" ", Overall!N437)) - FIND(" ", Overall!N437) - 1) &amp; ", " &amp; MID(Overall!N437, FIND(",", Overall!N437, FIND(",",Overall!N437) + 1) + 2, LEN(Overall!N437))),"")</f>
        <v>44880</v>
      </c>
      <c r="Q435" s="7">
        <f>IF(Overall!O437&lt;&gt;"",DATEVALUE(MID(Overall!O437, FIND(",", Overall!O437) + 2, FIND(" ", Overall!O437) - FIND(",", Overall!O437) - 1) &amp; " " &amp; MID(Overall!O437, FIND(" ", Overall!O437) + 1, FIND(",", Overall!O437, FIND(" ", Overall!O437)) - FIND(" ", Overall!O437) - 1) &amp; ", " &amp; MID(Overall!O437, FIND(",", Overall!O437, FIND(",",Overall!O437) + 1) + 2, LEN(Overall!O437))),"")</f>
        <v>44859</v>
      </c>
      <c r="R435" s="5">
        <f t="shared" si="12"/>
        <v>1</v>
      </c>
      <c r="S435" s="10">
        <f>IF(Overall!$A437&lt;&gt;"",IF(AND(MONTH($N435) &lt;= 1, MONTH($O435) &gt;= 1), IF($R435 &lt;&gt; "", $H435/$R435, ""), ""),"")</f>
        <v>1000000</v>
      </c>
      <c r="T435" s="10" t="str">
        <f>IF(Overall!$A437&lt;&gt;"",IF(AND(MONTH($N435) &lt;= 2, MONTH($O435) &gt;= 2), IF($R435 &lt;&gt; "", $H435/$R435, ""), ""),"")</f>
        <v/>
      </c>
      <c r="U435" s="10" t="str">
        <f>IF(Overall!$A437&lt;&gt;"",IF(AND(MONTH($N435) &lt;= 3, MONTH($O435) &gt;= 3), IF($R435 &lt;&gt; "", $H435/$R435, ""), ""),"")</f>
        <v/>
      </c>
      <c r="V435" s="10" t="str">
        <f>IF(Overall!$A437&lt;&gt;"",IF(AND(MONTH($N435) &lt;= 4, MONTH($O435) &gt;= 4), IF($R435 &lt;&gt; "", $H435/$R435, ""), ""),"")</f>
        <v/>
      </c>
      <c r="W435" s="10" t="str">
        <f>IF(Overall!$A437&lt;&gt;"",IF(AND(MONTH($N435) &lt;= 5, MONTH($O435) &gt;= 5), IF($R435 &lt;&gt; "", $H435/$R435, ""), ""),"")</f>
        <v/>
      </c>
      <c r="X435" s="10" t="str">
        <f>IF(Overall!$A437&lt;&gt;"",IF(AND(MONTH($N435) &lt;= 6, MONTH($O435) &gt;= 6), IF($R435 &lt;&gt; "", $H435/$R435, ""), ""),"")</f>
        <v/>
      </c>
      <c r="Y435" s="10" t="str">
        <f>IF(Overall!$A437&lt;&gt;"",IF(AND(MONTH($N435) &lt;= 7, MONTH($O435) &gt;= 7 ), IF($R435 &lt;&gt; "", $H435/$R435, ""), ""),"")</f>
        <v/>
      </c>
      <c r="Z435" s="10" t="str">
        <f>IF(Overall!$A437&lt;&gt;"",IF(AND(MONTH($N435) &lt;= 8, MONTH($O435) &gt;= 8), IF($R435 &lt;&gt; "", $H435/$R435, ""), ""),"")</f>
        <v/>
      </c>
      <c r="AA435" s="10" t="str">
        <f>IF(Overall!$A437&lt;&gt;"",IF(AND(MONTH($N435) &lt;= 9, MONTH($O435) &gt;= 9), IF($R435 &lt;&gt; "", $H435/$R435, ""), ""),"")</f>
        <v/>
      </c>
      <c r="AB435" s="10" t="str">
        <f>IF(Overall!$A437&lt;&gt;"",IF(AND(MONTH($N435) &lt;= 10, MONTH($O435) &gt;= 10), IF($R435 &lt;&gt; "", $H435/$R435, ""), ""),"")</f>
        <v/>
      </c>
      <c r="AC435" s="10" t="str">
        <f>IF(Overall!$A437&lt;&gt;"",IF(AND(MONTH($N435) &lt;= 11, MONTH($O435) &gt;= 11), IF($R435 &lt;&gt; "", $H435/$R435, ""), ""),"")</f>
        <v/>
      </c>
      <c r="AD435" s="10" t="str">
        <f>IF(Overall!$A437&lt;&gt;"",IF(AND(MONTH($N435) &lt;= 12, MONTH($O435) &gt;= 12), IF($R435 &lt;&gt; "", $H435/$R435, ""), ""),"")</f>
        <v/>
      </c>
      <c r="AF435" s="10" t="str">
        <f ca="1">IFERROR(IF(AND(NOW()&lt;= EOMONTH(DATE(YEAR($O435),1, 1), 0), Overall!$A437&lt;&gt;"", MONTH($N435) &lt;= 1, MONTH($O435) &gt;= 1), IF($R435 &lt;&gt; "", $H435/$R435, ""), ""), "")</f>
        <v/>
      </c>
      <c r="AG435" s="10" t="str">
        <f ca="1">IFERROR(IF(AND(NOW()&lt;= EOMONTH(DATE(YEAR($O435),2, 1), 0), Overall!$A437&lt;&gt;"", MONTH($N435) &lt;= 2, MONTH($O435) &gt;= 2), IF($R435 &lt;&gt; "", $H435/$R435, ""), ""), "")</f>
        <v/>
      </c>
      <c r="AH435" s="10" t="str">
        <f ca="1">IFERROR(IF(AND(NOW()&lt;= EOMONTH(DATE(YEAR($O435),3, 1), 0), Overall!$A437&lt;&gt;"", MONTH($N435) &lt;= 3, MONTH($O435) &gt;= 3), IF($R435 &lt;&gt; "", $H435/$R435, ""), ""), "")</f>
        <v/>
      </c>
      <c r="AI435" s="10" t="str">
        <f ca="1">IFERROR(IF(AND(NOW()&lt;= EOMONTH(DATE(YEAR($O435),4, 1), 0), Overall!$A437&lt;&gt;"", MONTH($N435) &lt;= 4, MONTH($O435) &gt;= 4), IF($R435 &lt;&gt; "", $H435/$R435, ""), ""), "")</f>
        <v/>
      </c>
      <c r="AJ435" s="10" t="str">
        <f ca="1">IFERROR(IF(AND(NOW()&lt;= EOMONTH(DATE(YEAR($O435),5, 1), 0), Overall!$A437&lt;&gt;"", MONTH($N435) &lt;= 5, MONTH($O435) &gt;= 5), IF($R435 &lt;&gt; "", $H435/$R435, ""), ""), "")</f>
        <v/>
      </c>
      <c r="AK435" s="10" t="str">
        <f ca="1">IFERROR(IF(AND(NOW()&lt;= EOMONTH(DATE(YEAR($O435),6, 1), 0), Overall!$A437&lt;&gt;"", MONTH($N435) &lt;= 6, MONTH($O435) &gt;= 6), IF($R435 &lt;&gt; "", $H435/$R435, ""), ""), "")</f>
        <v/>
      </c>
      <c r="AL435" s="10" t="str">
        <f ca="1">IFERROR(IF(AND(NOW()&lt;= EOMONTH(DATE(YEAR($O435),7, 1), 0), Overall!$A437&lt;&gt;"", MONTH($N435) &lt;= 7, MONTH($O435) &gt;= 7), IF($R435 &lt;&gt; "", $H435/$R435, ""), ""), "")</f>
        <v/>
      </c>
      <c r="AM435" s="10" t="str">
        <f ca="1">IFERROR(IF(AND(NOW()&lt;= EOMONTH(DATE(YEAR($O435),8, 1), 0), Overall!$A437&lt;&gt;"", MONTH($N435) &lt;= 8, MONTH($O435) &gt;= 8), IF($R435 &lt;&gt; "", $H435/$R435, ""), ""), "")</f>
        <v/>
      </c>
      <c r="AN435" s="10" t="str">
        <f ca="1">IFERROR(IF(AND(NOW()&lt;= EOMONTH(DATE(YEAR($O435),9, 1), 0), Overall!$A437&lt;&gt;"", MONTH($N435) &lt;= 9, MONTH($O435) &gt;= 9), IF($R435 &lt;&gt; "", $H435/$R435, ""), ""), "")</f>
        <v/>
      </c>
      <c r="AO435" s="10" t="str">
        <f ca="1">IFERROR(IF(AND(NOW()&lt;= EOMONTH(DATE(YEAR($O435),10, 1), 0), Overall!$A437&lt;&gt;"", MONTH($N435) &lt;= 10, MONTH($O435) &gt;= 10), IF($R435 &lt;&gt; "", $H435/$R435, ""), ""), "")</f>
        <v/>
      </c>
      <c r="AP435" s="10" t="str">
        <f ca="1">IFERROR(IF(AND(NOW()&lt;= EOMONTH(DATE(YEAR($O435),11, 1), 0), Overall!$A437&lt;&gt;"", MONTH($N435) &lt;=11, MONTH($O435) &gt;= 11), IF($R435 &lt;&gt; "", $H435/$R435, ""), ""), "")</f>
        <v/>
      </c>
      <c r="AQ435" s="10" t="str">
        <f ca="1">IFERROR(IF(AND(NOW()&lt;= EOMONTH(DATE(YEAR($O435),12, 1), 0), Overall!$A437&lt;&gt;"", MONTH($N435) &lt;= 12, MONTH($O435) &gt;= 12), IF($R435 &lt;&gt; "", $H435/$R435, ""), ""), "")</f>
        <v/>
      </c>
      <c r="AR435" s="16">
        <f t="shared" ca="1" si="13"/>
        <v>0</v>
      </c>
    </row>
    <row r="436" spans="1:44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6">
        <f>IF(Overall!F438&lt;&gt;"",VALUE(Overall!F438),"")</f>
        <v>1000000</v>
      </c>
      <c r="I436" s="6">
        <f>IF(Overall!G438&lt;&gt;"",VALUE(Overall!G438),"")</f>
        <v>77</v>
      </c>
      <c r="J436" s="6">
        <f>IF(Overall!H438&lt;&gt;"",VALUE(Overall!H438),"")</f>
        <v>63</v>
      </c>
      <c r="K436" s="6">
        <f>IF(Overall!I438&lt;&gt;"",VALUE(Overall!I438),"")</f>
        <v>5.56</v>
      </c>
      <c r="L436" s="6">
        <f>IF(Overall!J438&lt;&gt;"",VALUE(Overall!J438),"")</f>
        <v>1.78</v>
      </c>
      <c r="M436" s="6">
        <f>IF(Overall!K438&lt;&gt;"",VALUE(Overall!K438),"")</f>
        <v>3.78</v>
      </c>
      <c r="N436" s="7">
        <f>IF(Overall!L438&lt;&gt;"",DATEVALUE(MID(Overall!L438, FIND(",", Overall!L438) + 2, FIND(" ", Overall!L438) - FIND(",", Overall!L438) - 1) &amp; " " &amp; MID(Overall!L438, FIND(" ", Overall!L438) + 1, FIND(",", Overall!L438, FIND(" ", Overall!L438)) - FIND(" ", Overall!L438) - 1) &amp; ", " &amp; MID(Overall!L438, FIND(",", Overall!L438, FIND(",",Overall!L438) + 1) + 2, LEN(Overall!L438))),"")</f>
        <v>44986</v>
      </c>
      <c r="O436" s="7">
        <f>IF(Overall!M438&lt;&gt;"",DATEVALUE(MID(Overall!M438, FIND(",", Overall!M438) + 2, FIND(" ", Overall!M438) - FIND(",", Overall!M438) - 1) &amp; " " &amp; MID(Overall!M438, FIND(" ", Overall!M438) + 1, FIND(",", Overall!M438, FIND(" ", Overall!M438)) - FIND(" ", Overall!M438) - 1) &amp; ", " &amp; MID(Overall!M438, FIND(",", Overall!M438, FIND(",",Overall!M438) + 1) + 2, LEN(Overall!M438))),"")</f>
        <v>45016</v>
      </c>
      <c r="P436" s="7">
        <f>IF(Overall!N438&lt;&gt;"",DATEVALUE(MID(Overall!N438, FIND(",", Overall!N438) + 2, FIND(" ", Overall!N438) - FIND(",", Overall!N438) - 1) &amp; " " &amp; MID(Overall!N438, FIND(" ", Overall!N438) + 1, FIND(",", Overall!N438, FIND(" ", Overall!N438)) - FIND(" ", Overall!N438) - 1) &amp; ", " &amp; MID(Overall!N438, FIND(",", Overall!N438, FIND(",",Overall!N438) + 1) + 2, LEN(Overall!N438))),"")</f>
        <v>44880</v>
      </c>
      <c r="Q436" s="7">
        <f>IF(Overall!O438&lt;&gt;"",DATEVALUE(MID(Overall!O438, FIND(",", Overall!O438) + 2, FIND(" ", Overall!O438) - FIND(",", Overall!O438) - 1) &amp; " " &amp; MID(Overall!O438, FIND(" ", Overall!O438) + 1, FIND(",", Overall!O438, FIND(" ", Overall!O438)) - FIND(" ", Overall!O438) - 1) &amp; ", " &amp; MID(Overall!O438, FIND(",", Overall!O438, FIND(",",Overall!O438) + 1) + 2, LEN(Overall!O438))),"")</f>
        <v>44859</v>
      </c>
      <c r="R436" s="5">
        <f t="shared" si="12"/>
        <v>1</v>
      </c>
      <c r="S436" s="10" t="str">
        <f>IF(Overall!$A438&lt;&gt;"",IF(AND(MONTH($N436) &lt;= 1, MONTH($O436) &gt;= 1), IF($R436 &lt;&gt; "", $H436/$R436, ""), ""),"")</f>
        <v/>
      </c>
      <c r="T436" s="10" t="str">
        <f>IF(Overall!$A438&lt;&gt;"",IF(AND(MONTH($N436) &lt;= 2, MONTH($O436) &gt;= 2), IF($R436 &lt;&gt; "", $H436/$R436, ""), ""),"")</f>
        <v/>
      </c>
      <c r="U436" s="10">
        <f>IF(Overall!$A438&lt;&gt;"",IF(AND(MONTH($N436) &lt;= 3, MONTH($O436) &gt;= 3), IF($R436 &lt;&gt; "", $H436/$R436, ""), ""),"")</f>
        <v>1000000</v>
      </c>
      <c r="V436" s="10" t="str">
        <f>IF(Overall!$A438&lt;&gt;"",IF(AND(MONTH($N436) &lt;= 4, MONTH($O436) &gt;= 4), IF($R436 &lt;&gt; "", $H436/$R436, ""), ""),"")</f>
        <v/>
      </c>
      <c r="W436" s="10" t="str">
        <f>IF(Overall!$A438&lt;&gt;"",IF(AND(MONTH($N436) &lt;= 5, MONTH($O436) &gt;= 5), IF($R436 &lt;&gt; "", $H436/$R436, ""), ""),"")</f>
        <v/>
      </c>
      <c r="X436" s="10" t="str">
        <f>IF(Overall!$A438&lt;&gt;"",IF(AND(MONTH($N436) &lt;= 6, MONTH($O436) &gt;= 6), IF($R436 &lt;&gt; "", $H436/$R436, ""), ""),"")</f>
        <v/>
      </c>
      <c r="Y436" s="10" t="str">
        <f>IF(Overall!$A438&lt;&gt;"",IF(AND(MONTH($N436) &lt;= 7, MONTH($O436) &gt;= 7 ), IF($R436 &lt;&gt; "", $H436/$R436, ""), ""),"")</f>
        <v/>
      </c>
      <c r="Z436" s="10" t="str">
        <f>IF(Overall!$A438&lt;&gt;"",IF(AND(MONTH($N436) &lt;= 8, MONTH($O436) &gt;= 8), IF($R436 &lt;&gt; "", $H436/$R436, ""), ""),"")</f>
        <v/>
      </c>
      <c r="AA436" s="10" t="str">
        <f>IF(Overall!$A438&lt;&gt;"",IF(AND(MONTH($N436) &lt;= 9, MONTH($O436) &gt;= 9), IF($R436 &lt;&gt; "", $H436/$R436, ""), ""),"")</f>
        <v/>
      </c>
      <c r="AB436" s="10" t="str">
        <f>IF(Overall!$A438&lt;&gt;"",IF(AND(MONTH($N436) &lt;= 10, MONTH($O436) &gt;= 10), IF($R436 &lt;&gt; "", $H436/$R436, ""), ""),"")</f>
        <v/>
      </c>
      <c r="AC436" s="10" t="str">
        <f>IF(Overall!$A438&lt;&gt;"",IF(AND(MONTH($N436) &lt;= 11, MONTH($O436) &gt;= 11), IF($R436 &lt;&gt; "", $H436/$R436, ""), ""),"")</f>
        <v/>
      </c>
      <c r="AD436" s="10" t="str">
        <f>IF(Overall!$A438&lt;&gt;"",IF(AND(MONTH($N436) &lt;= 12, MONTH($O436) &gt;= 12), IF($R436 &lt;&gt; "", $H436/$R436, ""), ""),"")</f>
        <v/>
      </c>
      <c r="AF436" s="10" t="str">
        <f ca="1">IFERROR(IF(AND(NOW()&lt;= EOMONTH(DATE(YEAR($O436),1, 1), 0), Overall!$A438&lt;&gt;"", MONTH($N436) &lt;= 1, MONTH($O436) &gt;= 1), IF($R436 &lt;&gt; "", $H436/$R436, ""), ""), "")</f>
        <v/>
      </c>
      <c r="AG436" s="10" t="str">
        <f ca="1">IFERROR(IF(AND(NOW()&lt;= EOMONTH(DATE(YEAR($O436),2, 1), 0), Overall!$A438&lt;&gt;"", MONTH($N436) &lt;= 2, MONTH($O436) &gt;= 2), IF($R436 &lt;&gt; "", $H436/$R436, ""), ""), "")</f>
        <v/>
      </c>
      <c r="AH436" s="10" t="str">
        <f ca="1">IFERROR(IF(AND(NOW()&lt;= EOMONTH(DATE(YEAR($O436),3, 1), 0), Overall!$A438&lt;&gt;"", MONTH($N436) &lt;= 3, MONTH($O436) &gt;= 3), IF($R436 &lt;&gt; "", $H436/$R436, ""), ""), "")</f>
        <v/>
      </c>
      <c r="AI436" s="10" t="str">
        <f ca="1">IFERROR(IF(AND(NOW()&lt;= EOMONTH(DATE(YEAR($O436),4, 1), 0), Overall!$A438&lt;&gt;"", MONTH($N436) &lt;= 4, MONTH($O436) &gt;= 4), IF($R436 &lt;&gt; "", $H436/$R436, ""), ""), "")</f>
        <v/>
      </c>
      <c r="AJ436" s="10" t="str">
        <f ca="1">IFERROR(IF(AND(NOW()&lt;= EOMONTH(DATE(YEAR($O436),5, 1), 0), Overall!$A438&lt;&gt;"", MONTH($N436) &lt;= 5, MONTH($O436) &gt;= 5), IF($R436 &lt;&gt; "", $H436/$R436, ""), ""), "")</f>
        <v/>
      </c>
      <c r="AK436" s="10" t="str">
        <f ca="1">IFERROR(IF(AND(NOW()&lt;= EOMONTH(DATE(YEAR($O436),6, 1), 0), Overall!$A438&lt;&gt;"", MONTH($N436) &lt;= 6, MONTH($O436) &gt;= 6), IF($R436 &lt;&gt; "", $H436/$R436, ""), ""), "")</f>
        <v/>
      </c>
      <c r="AL436" s="10" t="str">
        <f ca="1">IFERROR(IF(AND(NOW()&lt;= EOMONTH(DATE(YEAR($O436),7, 1), 0), Overall!$A438&lt;&gt;"", MONTH($N436) &lt;= 7, MONTH($O436) &gt;= 7), IF($R436 &lt;&gt; "", $H436/$R436, ""), ""), "")</f>
        <v/>
      </c>
      <c r="AM436" s="10" t="str">
        <f ca="1">IFERROR(IF(AND(NOW()&lt;= EOMONTH(DATE(YEAR($O436),8, 1), 0), Overall!$A438&lt;&gt;"", MONTH($N436) &lt;= 8, MONTH($O436) &gt;= 8), IF($R436 &lt;&gt; "", $H436/$R436, ""), ""), "")</f>
        <v/>
      </c>
      <c r="AN436" s="10" t="str">
        <f ca="1">IFERROR(IF(AND(NOW()&lt;= EOMONTH(DATE(YEAR($O436),9, 1), 0), Overall!$A438&lt;&gt;"", MONTH($N436) &lt;= 9, MONTH($O436) &gt;= 9), IF($R436 &lt;&gt; "", $H436/$R436, ""), ""), "")</f>
        <v/>
      </c>
      <c r="AO436" s="10" t="str">
        <f ca="1">IFERROR(IF(AND(NOW()&lt;= EOMONTH(DATE(YEAR($O436),10, 1), 0), Overall!$A438&lt;&gt;"", MONTH($N436) &lt;= 10, MONTH($O436) &gt;= 10), IF($R436 &lt;&gt; "", $H436/$R436, ""), ""), "")</f>
        <v/>
      </c>
      <c r="AP436" s="10" t="str">
        <f ca="1">IFERROR(IF(AND(NOW()&lt;= EOMONTH(DATE(YEAR($O436),11, 1), 0), Overall!$A438&lt;&gt;"", MONTH($N436) &lt;=11, MONTH($O436) &gt;= 11), IF($R436 &lt;&gt; "", $H436/$R436, ""), ""), "")</f>
        <v/>
      </c>
      <c r="AQ436" s="10" t="str">
        <f ca="1">IFERROR(IF(AND(NOW()&lt;= EOMONTH(DATE(YEAR($O436),12, 1), 0), Overall!$A438&lt;&gt;"", MONTH($N436) &lt;= 12, MONTH($O436) &gt;= 12), IF($R436 &lt;&gt; "", $H436/$R436, ""), ""), "")</f>
        <v/>
      </c>
      <c r="AR436" s="16">
        <f t="shared" ca="1" si="13"/>
        <v>0</v>
      </c>
    </row>
    <row r="437" spans="1:44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6">
        <f>IF(Overall!F439&lt;&gt;"",VALUE(Overall!F439),"")</f>
        <v>1000000</v>
      </c>
      <c r="I437" s="6">
        <f>IF(Overall!G439&lt;&gt;"",VALUE(Overall!G439),"")</f>
        <v>77</v>
      </c>
      <c r="J437" s="6">
        <f>IF(Overall!H439&lt;&gt;"",VALUE(Overall!H439),"")</f>
        <v>64</v>
      </c>
      <c r="K437" s="6">
        <f>IF(Overall!I439&lt;&gt;"",VALUE(Overall!I439),"")</f>
        <v>6.68</v>
      </c>
      <c r="L437" s="6">
        <f>IF(Overall!J439&lt;&gt;"",VALUE(Overall!J439),"")</f>
        <v>2.75</v>
      </c>
      <c r="M437" s="6">
        <f>IF(Overall!K439&lt;&gt;"",VALUE(Overall!K439),"")</f>
        <v>3.93</v>
      </c>
      <c r="N437" s="7">
        <f>IF(Overall!L439&lt;&gt;"",DATEVALUE(MID(Overall!L439, FIND(",", Overall!L439) + 2, FIND(" ", Overall!L439) - FIND(",", Overall!L439) - 1) &amp; " " &amp; MID(Overall!L439, FIND(" ", Overall!L439) + 1, FIND(",", Overall!L439, FIND(" ", Overall!L439)) - FIND(" ", Overall!L439) - 1) &amp; ", " &amp; MID(Overall!L439, FIND(",", Overall!L439, FIND(",",Overall!L439) + 1) + 2, LEN(Overall!L439))),"")</f>
        <v>45017</v>
      </c>
      <c r="O437" s="7">
        <f>IF(Overall!M439&lt;&gt;"",DATEVALUE(MID(Overall!M439, FIND(",", Overall!M439) + 2, FIND(" ", Overall!M439) - FIND(",", Overall!M439) - 1) &amp; " " &amp; MID(Overall!M439, FIND(" ", Overall!M439) + 1, FIND(",", Overall!M439, FIND(" ", Overall!M439)) - FIND(" ", Overall!M439) - 1) &amp; ", " &amp; MID(Overall!M439, FIND(",", Overall!M439, FIND(",",Overall!M439) + 1) + 2, LEN(Overall!M439))),"")</f>
        <v>45046</v>
      </c>
      <c r="P437" s="7">
        <f>IF(Overall!N439&lt;&gt;"",DATEVALUE(MID(Overall!N439, FIND(",", Overall!N439) + 2, FIND(" ", Overall!N439) - FIND(",", Overall!N439) - 1) &amp; " " &amp; MID(Overall!N439, FIND(" ", Overall!N439) + 1, FIND(",", Overall!N439, FIND(" ", Overall!N439)) - FIND(" ", Overall!N439) - 1) &amp; ", " &amp; MID(Overall!N439, FIND(",", Overall!N439, FIND(",",Overall!N439) + 1) + 2, LEN(Overall!N439))),"")</f>
        <v>44880</v>
      </c>
      <c r="Q437" s="7">
        <f>IF(Overall!O439&lt;&gt;"",DATEVALUE(MID(Overall!O439, FIND(",", Overall!O439) + 2, FIND(" ", Overall!O439) - FIND(",", Overall!O439) - 1) &amp; " " &amp; MID(Overall!O439, FIND(" ", Overall!O439) + 1, FIND(",", Overall!O439, FIND(" ", Overall!O439)) - FIND(" ", Overall!O439) - 1) &amp; ", " &amp; MID(Overall!O439, FIND(",", Overall!O439, FIND(",",Overall!O439) + 1) + 2, LEN(Overall!O439))),"")</f>
        <v>44859</v>
      </c>
      <c r="R437" s="5">
        <f t="shared" si="12"/>
        <v>1</v>
      </c>
      <c r="S437" s="10" t="str">
        <f>IF(Overall!$A439&lt;&gt;"",IF(AND(MONTH($N437) &lt;= 1, MONTH($O437) &gt;= 1), IF($R437 &lt;&gt; "", $H437/$R437, ""), ""),"")</f>
        <v/>
      </c>
      <c r="T437" s="10" t="str">
        <f>IF(Overall!$A439&lt;&gt;"",IF(AND(MONTH($N437) &lt;= 2, MONTH($O437) &gt;= 2), IF($R437 &lt;&gt; "", $H437/$R437, ""), ""),"")</f>
        <v/>
      </c>
      <c r="U437" s="10" t="str">
        <f>IF(Overall!$A439&lt;&gt;"",IF(AND(MONTH($N437) &lt;= 3, MONTH($O437) &gt;= 3), IF($R437 &lt;&gt; "", $H437/$R437, ""), ""),"")</f>
        <v/>
      </c>
      <c r="V437" s="10">
        <f>IF(Overall!$A439&lt;&gt;"",IF(AND(MONTH($N437) &lt;= 4, MONTH($O437) &gt;= 4), IF($R437 &lt;&gt; "", $H437/$R437, ""), ""),"")</f>
        <v>1000000</v>
      </c>
      <c r="W437" s="10" t="str">
        <f>IF(Overall!$A439&lt;&gt;"",IF(AND(MONTH($N437) &lt;= 5, MONTH($O437) &gt;= 5), IF($R437 &lt;&gt; "", $H437/$R437, ""), ""),"")</f>
        <v/>
      </c>
      <c r="X437" s="10" t="str">
        <f>IF(Overall!$A439&lt;&gt;"",IF(AND(MONTH($N437) &lt;= 6, MONTH($O437) &gt;= 6), IF($R437 &lt;&gt; "", $H437/$R437, ""), ""),"")</f>
        <v/>
      </c>
      <c r="Y437" s="10" t="str">
        <f>IF(Overall!$A439&lt;&gt;"",IF(AND(MONTH($N437) &lt;= 7, MONTH($O437) &gt;= 7 ), IF($R437 &lt;&gt; "", $H437/$R437, ""), ""),"")</f>
        <v/>
      </c>
      <c r="Z437" s="10" t="str">
        <f>IF(Overall!$A439&lt;&gt;"",IF(AND(MONTH($N437) &lt;= 8, MONTH($O437) &gt;= 8), IF($R437 &lt;&gt; "", $H437/$R437, ""), ""),"")</f>
        <v/>
      </c>
      <c r="AA437" s="10" t="str">
        <f>IF(Overall!$A439&lt;&gt;"",IF(AND(MONTH($N437) &lt;= 9, MONTH($O437) &gt;= 9), IF($R437 &lt;&gt; "", $H437/$R437, ""), ""),"")</f>
        <v/>
      </c>
      <c r="AB437" s="10" t="str">
        <f>IF(Overall!$A439&lt;&gt;"",IF(AND(MONTH($N437) &lt;= 10, MONTH($O437) &gt;= 10), IF($R437 &lt;&gt; "", $H437/$R437, ""), ""),"")</f>
        <v/>
      </c>
      <c r="AC437" s="10" t="str">
        <f>IF(Overall!$A439&lt;&gt;"",IF(AND(MONTH($N437) &lt;= 11, MONTH($O437) &gt;= 11), IF($R437 &lt;&gt; "", $H437/$R437, ""), ""),"")</f>
        <v/>
      </c>
      <c r="AD437" s="10" t="str">
        <f>IF(Overall!$A439&lt;&gt;"",IF(AND(MONTH($N437) &lt;= 12, MONTH($O437) &gt;= 12), IF($R437 &lt;&gt; "", $H437/$R437, ""), ""),"")</f>
        <v/>
      </c>
      <c r="AF437" s="10" t="str">
        <f ca="1">IFERROR(IF(AND(NOW()&lt;= EOMONTH(DATE(YEAR($O437),1, 1), 0), Overall!$A439&lt;&gt;"", MONTH($N437) &lt;= 1, MONTH($O437) &gt;= 1), IF($R437 &lt;&gt; "", $H437/$R437, ""), ""), "")</f>
        <v/>
      </c>
      <c r="AG437" s="10" t="str">
        <f ca="1">IFERROR(IF(AND(NOW()&lt;= EOMONTH(DATE(YEAR($O437),2, 1), 0), Overall!$A439&lt;&gt;"", MONTH($N437) &lt;= 2, MONTH($O437) &gt;= 2), IF($R437 &lt;&gt; "", $H437/$R437, ""), ""), "")</f>
        <v/>
      </c>
      <c r="AH437" s="10" t="str">
        <f ca="1">IFERROR(IF(AND(NOW()&lt;= EOMONTH(DATE(YEAR($O437),3, 1), 0), Overall!$A439&lt;&gt;"", MONTH($N437) &lt;= 3, MONTH($O437) &gt;= 3), IF($R437 &lt;&gt; "", $H437/$R437, ""), ""), "")</f>
        <v/>
      </c>
      <c r="AI437" s="10" t="str">
        <f ca="1">IFERROR(IF(AND(NOW()&lt;= EOMONTH(DATE(YEAR($O437),4, 1), 0), Overall!$A439&lt;&gt;"", MONTH($N437) &lt;= 4, MONTH($O437) &gt;= 4), IF($R437 &lt;&gt; "", $H437/$R437, ""), ""), "")</f>
        <v/>
      </c>
      <c r="AJ437" s="10" t="str">
        <f ca="1">IFERROR(IF(AND(NOW()&lt;= EOMONTH(DATE(YEAR($O437),5, 1), 0), Overall!$A439&lt;&gt;"", MONTH($N437) &lt;= 5, MONTH($O437) &gt;= 5), IF($R437 &lt;&gt; "", $H437/$R437, ""), ""), "")</f>
        <v/>
      </c>
      <c r="AK437" s="10" t="str">
        <f ca="1">IFERROR(IF(AND(NOW()&lt;= EOMONTH(DATE(YEAR($O437),6, 1), 0), Overall!$A439&lt;&gt;"", MONTH($N437) &lt;= 6, MONTH($O437) &gt;= 6), IF($R437 &lt;&gt; "", $H437/$R437, ""), ""), "")</f>
        <v/>
      </c>
      <c r="AL437" s="10" t="str">
        <f ca="1">IFERROR(IF(AND(NOW()&lt;= EOMONTH(DATE(YEAR($O437),7, 1), 0), Overall!$A439&lt;&gt;"", MONTH($N437) &lt;= 7, MONTH($O437) &gt;= 7), IF($R437 &lt;&gt; "", $H437/$R437, ""), ""), "")</f>
        <v/>
      </c>
      <c r="AM437" s="10" t="str">
        <f ca="1">IFERROR(IF(AND(NOW()&lt;= EOMONTH(DATE(YEAR($O437),8, 1), 0), Overall!$A439&lt;&gt;"", MONTH($N437) &lt;= 8, MONTH($O437) &gt;= 8), IF($R437 &lt;&gt; "", $H437/$R437, ""), ""), "")</f>
        <v/>
      </c>
      <c r="AN437" s="10" t="str">
        <f ca="1">IFERROR(IF(AND(NOW()&lt;= EOMONTH(DATE(YEAR($O437),9, 1), 0), Overall!$A439&lt;&gt;"", MONTH($N437) &lt;= 9, MONTH($O437) &gt;= 9), IF($R437 &lt;&gt; "", $H437/$R437, ""), ""), "")</f>
        <v/>
      </c>
      <c r="AO437" s="10" t="str">
        <f ca="1">IFERROR(IF(AND(NOW()&lt;= EOMONTH(DATE(YEAR($O437),10, 1), 0), Overall!$A439&lt;&gt;"", MONTH($N437) &lt;= 10, MONTH($O437) &gt;= 10), IF($R437 &lt;&gt; "", $H437/$R437, ""), ""), "")</f>
        <v/>
      </c>
      <c r="AP437" s="10" t="str">
        <f ca="1">IFERROR(IF(AND(NOW()&lt;= EOMONTH(DATE(YEAR($O437),11, 1), 0), Overall!$A439&lt;&gt;"", MONTH($N437) &lt;=11, MONTH($O437) &gt;= 11), IF($R437 &lt;&gt; "", $H437/$R437, ""), ""), "")</f>
        <v/>
      </c>
      <c r="AQ437" s="10" t="str">
        <f ca="1">IFERROR(IF(AND(NOW()&lt;= EOMONTH(DATE(YEAR($O437),12, 1), 0), Overall!$A439&lt;&gt;"", MONTH($N437) &lt;= 12, MONTH($O437) &gt;= 12), IF($R437 &lt;&gt; "", $H437/$R437, ""), ""), "")</f>
        <v/>
      </c>
      <c r="AR437" s="16">
        <f t="shared" ca="1" si="13"/>
        <v>0</v>
      </c>
    </row>
    <row r="438" spans="1:44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6">
        <f>IF(Overall!F440&lt;&gt;"",VALUE(Overall!F440),"")</f>
        <v>500000</v>
      </c>
      <c r="I438" s="6">
        <f>IF(Overall!G440&lt;&gt;"",VALUE(Overall!G440),"")</f>
        <v>77</v>
      </c>
      <c r="J438" s="6">
        <f>IF(Overall!H440&lt;&gt;"",VALUE(Overall!H440),"")</f>
        <v>63</v>
      </c>
      <c r="K438" s="6">
        <f>IF(Overall!I440&lt;&gt;"",VALUE(Overall!I440),"")</f>
        <v>5.3</v>
      </c>
      <c r="L438" s="6">
        <f>IF(Overall!J440&lt;&gt;"",VALUE(Overall!J440),"")</f>
        <v>1.75</v>
      </c>
      <c r="M438" s="6">
        <f>IF(Overall!K440&lt;&gt;"",VALUE(Overall!K440),"")</f>
        <v>3.55</v>
      </c>
      <c r="N438" s="7">
        <f>IF(Overall!L440&lt;&gt;"",DATEVALUE(MID(Overall!L440, FIND(",", Overall!L440) + 2, FIND(" ", Overall!L440) - FIND(",", Overall!L440) - 1) &amp; " " &amp; MID(Overall!L440, FIND(" ", Overall!L440) + 1, FIND(",", Overall!L440, FIND(" ", Overall!L440)) - FIND(" ", Overall!L440) - 1) &amp; ", " &amp; MID(Overall!L440, FIND(",", Overall!L440, FIND(",",Overall!L440) + 1) + 2, LEN(Overall!L440))),"")</f>
        <v>44986</v>
      </c>
      <c r="O438" s="7">
        <f>IF(Overall!M440&lt;&gt;"",DATEVALUE(MID(Overall!M440, FIND(",", Overall!M440) + 2, FIND(" ", Overall!M440) - FIND(",", Overall!M440) - 1) &amp; " " &amp; MID(Overall!M440, FIND(" ", Overall!M440) + 1, FIND(",", Overall!M440, FIND(" ", Overall!M440)) - FIND(" ", Overall!M440) - 1) &amp; ", " &amp; MID(Overall!M440, FIND(",", Overall!M440, FIND(",",Overall!M440) + 1) + 2, LEN(Overall!M440))),"")</f>
        <v>45016</v>
      </c>
      <c r="P438" s="7">
        <f>IF(Overall!N440&lt;&gt;"",DATEVALUE(MID(Overall!N440, FIND(",", Overall!N440) + 2, FIND(" ", Overall!N440) - FIND(",", Overall!N440) - 1) &amp; " " &amp; MID(Overall!N440, FIND(" ", Overall!N440) + 1, FIND(",", Overall!N440, FIND(" ", Overall!N440)) - FIND(" ", Overall!N440) - 1) &amp; ", " &amp; MID(Overall!N440, FIND(",", Overall!N440, FIND(",",Overall!N440) + 1) + 2, LEN(Overall!N440))),"")</f>
        <v>44881</v>
      </c>
      <c r="Q438" s="7">
        <f>IF(Overall!O440&lt;&gt;"",DATEVALUE(MID(Overall!O440, FIND(",", Overall!O440) + 2, FIND(" ", Overall!O440) - FIND(",", Overall!O440) - 1) &amp; " " &amp; MID(Overall!O440, FIND(" ", Overall!O440) + 1, FIND(",", Overall!O440, FIND(" ", Overall!O440)) - FIND(" ", Overall!O440) - 1) &amp; ", " &amp; MID(Overall!O440, FIND(",", Overall!O440, FIND(",",Overall!O440) + 1) + 2, LEN(Overall!O440))),"")</f>
        <v>44860</v>
      </c>
      <c r="R438" s="5">
        <f t="shared" si="12"/>
        <v>1</v>
      </c>
      <c r="S438" s="10" t="str">
        <f>IF(Overall!$A440&lt;&gt;"",IF(AND(MONTH($N438) &lt;= 1, MONTH($O438) &gt;= 1), IF($R438 &lt;&gt; "", $H438/$R438, ""), ""),"")</f>
        <v/>
      </c>
      <c r="T438" s="10" t="str">
        <f>IF(Overall!$A440&lt;&gt;"",IF(AND(MONTH($N438) &lt;= 2, MONTH($O438) &gt;= 2), IF($R438 &lt;&gt; "", $H438/$R438, ""), ""),"")</f>
        <v/>
      </c>
      <c r="U438" s="10">
        <f>IF(Overall!$A440&lt;&gt;"",IF(AND(MONTH($N438) &lt;= 3, MONTH($O438) &gt;= 3), IF($R438 &lt;&gt; "", $H438/$R438, ""), ""),"")</f>
        <v>500000</v>
      </c>
      <c r="V438" s="10" t="str">
        <f>IF(Overall!$A440&lt;&gt;"",IF(AND(MONTH($N438) &lt;= 4, MONTH($O438) &gt;= 4), IF($R438 &lt;&gt; "", $H438/$R438, ""), ""),"")</f>
        <v/>
      </c>
      <c r="W438" s="10" t="str">
        <f>IF(Overall!$A440&lt;&gt;"",IF(AND(MONTH($N438) &lt;= 5, MONTH($O438) &gt;= 5), IF($R438 &lt;&gt; "", $H438/$R438, ""), ""),"")</f>
        <v/>
      </c>
      <c r="X438" s="10" t="str">
        <f>IF(Overall!$A440&lt;&gt;"",IF(AND(MONTH($N438) &lt;= 6, MONTH($O438) &gt;= 6), IF($R438 &lt;&gt; "", $H438/$R438, ""), ""),"")</f>
        <v/>
      </c>
      <c r="Y438" s="10" t="str">
        <f>IF(Overall!$A440&lt;&gt;"",IF(AND(MONTH($N438) &lt;= 7, MONTH($O438) &gt;= 7 ), IF($R438 &lt;&gt; "", $H438/$R438, ""), ""),"")</f>
        <v/>
      </c>
      <c r="Z438" s="10" t="str">
        <f>IF(Overall!$A440&lt;&gt;"",IF(AND(MONTH($N438) &lt;= 8, MONTH($O438) &gt;= 8), IF($R438 &lt;&gt; "", $H438/$R438, ""), ""),"")</f>
        <v/>
      </c>
      <c r="AA438" s="10" t="str">
        <f>IF(Overall!$A440&lt;&gt;"",IF(AND(MONTH($N438) &lt;= 9, MONTH($O438) &gt;= 9), IF($R438 &lt;&gt; "", $H438/$R438, ""), ""),"")</f>
        <v/>
      </c>
      <c r="AB438" s="10" t="str">
        <f>IF(Overall!$A440&lt;&gt;"",IF(AND(MONTH($N438) &lt;= 10, MONTH($O438) &gt;= 10), IF($R438 &lt;&gt; "", $H438/$R438, ""), ""),"")</f>
        <v/>
      </c>
      <c r="AC438" s="10" t="str">
        <f>IF(Overall!$A440&lt;&gt;"",IF(AND(MONTH($N438) &lt;= 11, MONTH($O438) &gt;= 11), IF($R438 &lt;&gt; "", $H438/$R438, ""), ""),"")</f>
        <v/>
      </c>
      <c r="AD438" s="10" t="str">
        <f>IF(Overall!$A440&lt;&gt;"",IF(AND(MONTH($N438) &lt;= 12, MONTH($O438) &gt;= 12), IF($R438 &lt;&gt; "", $H438/$R438, ""), ""),"")</f>
        <v/>
      </c>
      <c r="AF438" s="10" t="str">
        <f ca="1">IFERROR(IF(AND(NOW()&lt;= EOMONTH(DATE(YEAR($O438),1, 1), 0), Overall!$A440&lt;&gt;"", MONTH($N438) &lt;= 1, MONTH($O438) &gt;= 1), IF($R438 &lt;&gt; "", $H438/$R438, ""), ""), "")</f>
        <v/>
      </c>
      <c r="AG438" s="10" t="str">
        <f ca="1">IFERROR(IF(AND(NOW()&lt;= EOMONTH(DATE(YEAR($O438),2, 1), 0), Overall!$A440&lt;&gt;"", MONTH($N438) &lt;= 2, MONTH($O438) &gt;= 2), IF($R438 &lt;&gt; "", $H438/$R438, ""), ""), "")</f>
        <v/>
      </c>
      <c r="AH438" s="10" t="str">
        <f ca="1">IFERROR(IF(AND(NOW()&lt;= EOMONTH(DATE(YEAR($O438),3, 1), 0), Overall!$A440&lt;&gt;"", MONTH($N438) &lt;= 3, MONTH($O438) &gt;= 3), IF($R438 &lt;&gt; "", $H438/$R438, ""), ""), "")</f>
        <v/>
      </c>
      <c r="AI438" s="10" t="str">
        <f ca="1">IFERROR(IF(AND(NOW()&lt;= EOMONTH(DATE(YEAR($O438),4, 1), 0), Overall!$A440&lt;&gt;"", MONTH($N438) &lt;= 4, MONTH($O438) &gt;= 4), IF($R438 &lt;&gt; "", $H438/$R438, ""), ""), "")</f>
        <v/>
      </c>
      <c r="AJ438" s="10" t="str">
        <f ca="1">IFERROR(IF(AND(NOW()&lt;= EOMONTH(DATE(YEAR($O438),5, 1), 0), Overall!$A440&lt;&gt;"", MONTH($N438) &lt;= 5, MONTH($O438) &gt;= 5), IF($R438 &lt;&gt; "", $H438/$R438, ""), ""), "")</f>
        <v/>
      </c>
      <c r="AK438" s="10" t="str">
        <f ca="1">IFERROR(IF(AND(NOW()&lt;= EOMONTH(DATE(YEAR($O438),6, 1), 0), Overall!$A440&lt;&gt;"", MONTH($N438) &lt;= 6, MONTH($O438) &gt;= 6), IF($R438 &lt;&gt; "", $H438/$R438, ""), ""), "")</f>
        <v/>
      </c>
      <c r="AL438" s="10" t="str">
        <f ca="1">IFERROR(IF(AND(NOW()&lt;= EOMONTH(DATE(YEAR($O438),7, 1), 0), Overall!$A440&lt;&gt;"", MONTH($N438) &lt;= 7, MONTH($O438) &gt;= 7), IF($R438 &lt;&gt; "", $H438/$R438, ""), ""), "")</f>
        <v/>
      </c>
      <c r="AM438" s="10" t="str">
        <f ca="1">IFERROR(IF(AND(NOW()&lt;= EOMONTH(DATE(YEAR($O438),8, 1), 0), Overall!$A440&lt;&gt;"", MONTH($N438) &lt;= 8, MONTH($O438) &gt;= 8), IF($R438 &lt;&gt; "", $H438/$R438, ""), ""), "")</f>
        <v/>
      </c>
      <c r="AN438" s="10" t="str">
        <f ca="1">IFERROR(IF(AND(NOW()&lt;= EOMONTH(DATE(YEAR($O438),9, 1), 0), Overall!$A440&lt;&gt;"", MONTH($N438) &lt;= 9, MONTH($O438) &gt;= 9), IF($R438 &lt;&gt; "", $H438/$R438, ""), ""), "")</f>
        <v/>
      </c>
      <c r="AO438" s="10" t="str">
        <f ca="1">IFERROR(IF(AND(NOW()&lt;= EOMONTH(DATE(YEAR($O438),10, 1), 0), Overall!$A440&lt;&gt;"", MONTH($N438) &lt;= 10, MONTH($O438) &gt;= 10), IF($R438 &lt;&gt; "", $H438/$R438, ""), ""), "")</f>
        <v/>
      </c>
      <c r="AP438" s="10" t="str">
        <f ca="1">IFERROR(IF(AND(NOW()&lt;= EOMONTH(DATE(YEAR($O438),11, 1), 0), Overall!$A440&lt;&gt;"", MONTH($N438) &lt;=11, MONTH($O438) &gt;= 11), IF($R438 &lt;&gt; "", $H438/$R438, ""), ""), "")</f>
        <v/>
      </c>
      <c r="AQ438" s="10" t="str">
        <f ca="1">IFERROR(IF(AND(NOW()&lt;= EOMONTH(DATE(YEAR($O438),12, 1), 0), Overall!$A440&lt;&gt;"", MONTH($N438) &lt;= 12, MONTH($O438) &gt;= 12), IF($R438 &lt;&gt; "", $H438/$R438, ""), ""), "")</f>
        <v/>
      </c>
      <c r="AR438" s="16">
        <f t="shared" ca="1" si="13"/>
        <v>0</v>
      </c>
    </row>
    <row r="439" spans="1:44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6">
        <f>IF(Overall!F441&lt;&gt;"",VALUE(Overall!F441),"")</f>
        <v>500000</v>
      </c>
      <c r="I439" s="6">
        <f>IF(Overall!G441&lt;&gt;"",VALUE(Overall!G441),"")</f>
        <v>77</v>
      </c>
      <c r="J439" s="6">
        <f>IF(Overall!H441&lt;&gt;"",VALUE(Overall!H441),"")</f>
        <v>64</v>
      </c>
      <c r="K439" s="6">
        <f>IF(Overall!I441&lt;&gt;"",VALUE(Overall!I441),"")</f>
        <v>4.0999999999999996</v>
      </c>
      <c r="L439" s="6">
        <f>IF(Overall!J441&lt;&gt;"",VALUE(Overall!J441),"")</f>
        <v>1.2</v>
      </c>
      <c r="M439" s="6">
        <f>IF(Overall!K441&lt;&gt;"",VALUE(Overall!K441),"")</f>
        <v>2.9</v>
      </c>
      <c r="N439" s="7">
        <f>IF(Overall!L441&lt;&gt;"",DATEVALUE(MID(Overall!L441, FIND(",", Overall!L441) + 2, FIND(" ", Overall!L441) - FIND(",", Overall!L441) - 1) &amp; " " &amp; MID(Overall!L441, FIND(" ", Overall!L441) + 1, FIND(",", Overall!L441, FIND(" ", Overall!L441)) - FIND(" ", Overall!L441) - 1) &amp; ", " &amp; MID(Overall!L441, FIND(",", Overall!L441, FIND(",",Overall!L441) + 1) + 2, LEN(Overall!L441))),"")</f>
        <v>44958</v>
      </c>
      <c r="O439" s="7">
        <f>IF(Overall!M441&lt;&gt;"",DATEVALUE(MID(Overall!M441, FIND(",", Overall!M441) + 2, FIND(" ", Overall!M441) - FIND(",", Overall!M441) - 1) &amp; " " &amp; MID(Overall!M441, FIND(" ", Overall!M441) + 1, FIND(",", Overall!M441, FIND(" ", Overall!M441)) - FIND(" ", Overall!M441) - 1) &amp; ", " &amp; MID(Overall!M441, FIND(",", Overall!M441, FIND(",",Overall!M441) + 1) + 2, LEN(Overall!M441))),"")</f>
        <v>44985</v>
      </c>
      <c r="P439" s="7">
        <f>IF(Overall!N441&lt;&gt;"",DATEVALUE(MID(Overall!N441, FIND(",", Overall!N441) + 2, FIND(" ", Overall!N441) - FIND(",", Overall!N441) - 1) &amp; " " &amp; MID(Overall!N441, FIND(" ", Overall!N441) + 1, FIND(",", Overall!N441, FIND(" ", Overall!N441)) - FIND(" ", Overall!N441) - 1) &amp; ", " &amp; MID(Overall!N441, FIND(",", Overall!N441, FIND(",",Overall!N441) + 1) + 2, LEN(Overall!N441))),"")</f>
        <v>44881</v>
      </c>
      <c r="Q439" s="7">
        <f>IF(Overall!O441&lt;&gt;"",DATEVALUE(MID(Overall!O441, FIND(",", Overall!O441) + 2, FIND(" ", Overall!O441) - FIND(",", Overall!O441) - 1) &amp; " " &amp; MID(Overall!O441, FIND(" ", Overall!O441) + 1, FIND(",", Overall!O441, FIND(" ", Overall!O441)) - FIND(" ", Overall!O441) - 1) &amp; ", " &amp; MID(Overall!O441, FIND(",", Overall!O441, FIND(",",Overall!O441) + 1) + 2, LEN(Overall!O441))),"")</f>
        <v>44860</v>
      </c>
      <c r="R439" s="5">
        <f t="shared" si="12"/>
        <v>1</v>
      </c>
      <c r="S439" s="10" t="str">
        <f>IF(Overall!$A441&lt;&gt;"",IF(AND(MONTH($N439) &lt;= 1, MONTH($O439) &gt;= 1), IF($R439 &lt;&gt; "", $H439/$R439, ""), ""),"")</f>
        <v/>
      </c>
      <c r="T439" s="10">
        <f>IF(Overall!$A441&lt;&gt;"",IF(AND(MONTH($N439) &lt;= 2, MONTH($O439) &gt;= 2), IF($R439 &lt;&gt; "", $H439/$R439, ""), ""),"")</f>
        <v>500000</v>
      </c>
      <c r="U439" s="10" t="str">
        <f>IF(Overall!$A441&lt;&gt;"",IF(AND(MONTH($N439) &lt;= 3, MONTH($O439) &gt;= 3), IF($R439 &lt;&gt; "", $H439/$R439, ""), ""),"")</f>
        <v/>
      </c>
      <c r="V439" s="10" t="str">
        <f>IF(Overall!$A441&lt;&gt;"",IF(AND(MONTH($N439) &lt;= 4, MONTH($O439) &gt;= 4), IF($R439 &lt;&gt; "", $H439/$R439, ""), ""),"")</f>
        <v/>
      </c>
      <c r="W439" s="10" t="str">
        <f>IF(Overall!$A441&lt;&gt;"",IF(AND(MONTH($N439) &lt;= 5, MONTH($O439) &gt;= 5), IF($R439 &lt;&gt; "", $H439/$R439, ""), ""),"")</f>
        <v/>
      </c>
      <c r="X439" s="10" t="str">
        <f>IF(Overall!$A441&lt;&gt;"",IF(AND(MONTH($N439) &lt;= 6, MONTH($O439) &gt;= 6), IF($R439 &lt;&gt; "", $H439/$R439, ""), ""),"")</f>
        <v/>
      </c>
      <c r="Y439" s="10" t="str">
        <f>IF(Overall!$A441&lt;&gt;"",IF(AND(MONTH($N439) &lt;= 7, MONTH($O439) &gt;= 7 ), IF($R439 &lt;&gt; "", $H439/$R439, ""), ""),"")</f>
        <v/>
      </c>
      <c r="Z439" s="10" t="str">
        <f>IF(Overall!$A441&lt;&gt;"",IF(AND(MONTH($N439) &lt;= 8, MONTH($O439) &gt;= 8), IF($R439 &lt;&gt; "", $H439/$R439, ""), ""),"")</f>
        <v/>
      </c>
      <c r="AA439" s="10" t="str">
        <f>IF(Overall!$A441&lt;&gt;"",IF(AND(MONTH($N439) &lt;= 9, MONTH($O439) &gt;= 9), IF($R439 &lt;&gt; "", $H439/$R439, ""), ""),"")</f>
        <v/>
      </c>
      <c r="AB439" s="10" t="str">
        <f>IF(Overall!$A441&lt;&gt;"",IF(AND(MONTH($N439) &lt;= 10, MONTH($O439) &gt;= 10), IF($R439 &lt;&gt; "", $H439/$R439, ""), ""),"")</f>
        <v/>
      </c>
      <c r="AC439" s="10" t="str">
        <f>IF(Overall!$A441&lt;&gt;"",IF(AND(MONTH($N439) &lt;= 11, MONTH($O439) &gt;= 11), IF($R439 &lt;&gt; "", $H439/$R439, ""), ""),"")</f>
        <v/>
      </c>
      <c r="AD439" s="10" t="str">
        <f>IF(Overall!$A441&lt;&gt;"",IF(AND(MONTH($N439) &lt;= 12, MONTH($O439) &gt;= 12), IF($R439 &lt;&gt; "", $H439/$R439, ""), ""),"")</f>
        <v/>
      </c>
      <c r="AF439" s="10" t="str">
        <f ca="1">IFERROR(IF(AND(NOW()&lt;= EOMONTH(DATE(YEAR($O439),1, 1), 0), Overall!$A441&lt;&gt;"", MONTH($N439) &lt;= 1, MONTH($O439) &gt;= 1), IF($R439 &lt;&gt; "", $H439/$R439, ""), ""), "")</f>
        <v/>
      </c>
      <c r="AG439" s="10" t="str">
        <f ca="1">IFERROR(IF(AND(NOW()&lt;= EOMONTH(DATE(YEAR($O439),2, 1), 0), Overall!$A441&lt;&gt;"", MONTH($N439) &lt;= 2, MONTH($O439) &gt;= 2), IF($R439 &lt;&gt; "", $H439/$R439, ""), ""), "")</f>
        <v/>
      </c>
      <c r="AH439" s="10" t="str">
        <f ca="1">IFERROR(IF(AND(NOW()&lt;= EOMONTH(DATE(YEAR($O439),3, 1), 0), Overall!$A441&lt;&gt;"", MONTH($N439) &lt;= 3, MONTH($O439) &gt;= 3), IF($R439 &lt;&gt; "", $H439/$R439, ""), ""), "")</f>
        <v/>
      </c>
      <c r="AI439" s="10" t="str">
        <f ca="1">IFERROR(IF(AND(NOW()&lt;= EOMONTH(DATE(YEAR($O439),4, 1), 0), Overall!$A441&lt;&gt;"", MONTH($N439) &lt;= 4, MONTH($O439) &gt;= 4), IF($R439 &lt;&gt; "", $H439/$R439, ""), ""), "")</f>
        <v/>
      </c>
      <c r="AJ439" s="10" t="str">
        <f ca="1">IFERROR(IF(AND(NOW()&lt;= EOMONTH(DATE(YEAR($O439),5, 1), 0), Overall!$A441&lt;&gt;"", MONTH($N439) &lt;= 5, MONTH($O439) &gt;= 5), IF($R439 &lt;&gt; "", $H439/$R439, ""), ""), "")</f>
        <v/>
      </c>
      <c r="AK439" s="10" t="str">
        <f ca="1">IFERROR(IF(AND(NOW()&lt;= EOMONTH(DATE(YEAR($O439),6, 1), 0), Overall!$A441&lt;&gt;"", MONTH($N439) &lt;= 6, MONTH($O439) &gt;= 6), IF($R439 &lt;&gt; "", $H439/$R439, ""), ""), "")</f>
        <v/>
      </c>
      <c r="AL439" s="10" t="str">
        <f ca="1">IFERROR(IF(AND(NOW()&lt;= EOMONTH(DATE(YEAR($O439),7, 1), 0), Overall!$A441&lt;&gt;"", MONTH($N439) &lt;= 7, MONTH($O439) &gt;= 7), IF($R439 &lt;&gt; "", $H439/$R439, ""), ""), "")</f>
        <v/>
      </c>
      <c r="AM439" s="10" t="str">
        <f ca="1">IFERROR(IF(AND(NOW()&lt;= EOMONTH(DATE(YEAR($O439),8, 1), 0), Overall!$A441&lt;&gt;"", MONTH($N439) &lt;= 8, MONTH($O439) &gt;= 8), IF($R439 &lt;&gt; "", $H439/$R439, ""), ""), "")</f>
        <v/>
      </c>
      <c r="AN439" s="10" t="str">
        <f ca="1">IFERROR(IF(AND(NOW()&lt;= EOMONTH(DATE(YEAR($O439),9, 1), 0), Overall!$A441&lt;&gt;"", MONTH($N439) &lt;= 9, MONTH($O439) &gt;= 9), IF($R439 &lt;&gt; "", $H439/$R439, ""), ""), "")</f>
        <v/>
      </c>
      <c r="AO439" s="10" t="str">
        <f ca="1">IFERROR(IF(AND(NOW()&lt;= EOMONTH(DATE(YEAR($O439),10, 1), 0), Overall!$A441&lt;&gt;"", MONTH($N439) &lt;= 10, MONTH($O439) &gt;= 10), IF($R439 &lt;&gt; "", $H439/$R439, ""), ""), "")</f>
        <v/>
      </c>
      <c r="AP439" s="10" t="str">
        <f ca="1">IFERROR(IF(AND(NOW()&lt;= EOMONTH(DATE(YEAR($O439),11, 1), 0), Overall!$A441&lt;&gt;"", MONTH($N439) &lt;=11, MONTH($O439) &gt;= 11), IF($R439 &lt;&gt; "", $H439/$R439, ""), ""), "")</f>
        <v/>
      </c>
      <c r="AQ439" s="10" t="str">
        <f ca="1">IFERROR(IF(AND(NOW()&lt;= EOMONTH(DATE(YEAR($O439),12, 1), 0), Overall!$A441&lt;&gt;"", MONTH($N439) &lt;= 12, MONTH($O439) &gt;= 12), IF($R439 &lt;&gt; "", $H439/$R439, ""), ""), "")</f>
        <v/>
      </c>
      <c r="AR439" s="16">
        <f t="shared" ca="1" si="13"/>
        <v>0</v>
      </c>
    </row>
    <row r="440" spans="1:44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6">
        <f>IF(Overall!F442&lt;&gt;"",VALUE(Overall!F442),"")</f>
        <v>500000</v>
      </c>
      <c r="I440" s="6">
        <f>IF(Overall!G442&lt;&gt;"",VALUE(Overall!G442),"")</f>
        <v>77</v>
      </c>
      <c r="J440" s="6">
        <f>IF(Overall!H442&lt;&gt;"",VALUE(Overall!H442),"")</f>
        <v>63</v>
      </c>
      <c r="K440" s="6">
        <f>IF(Overall!I442&lt;&gt;"",VALUE(Overall!I442),"")</f>
        <v>6.6</v>
      </c>
      <c r="L440" s="6">
        <f>IF(Overall!J442&lt;&gt;"",VALUE(Overall!J442),"")</f>
        <v>2.57</v>
      </c>
      <c r="M440" s="6">
        <f>IF(Overall!K442&lt;&gt;"",VALUE(Overall!K442),"")</f>
        <v>4.03</v>
      </c>
      <c r="N440" s="7">
        <f>IF(Overall!L442&lt;&gt;"",DATEVALUE(MID(Overall!L442, FIND(",", Overall!L442) + 2, FIND(" ", Overall!L442) - FIND(",", Overall!L442) - 1) &amp; " " &amp; MID(Overall!L442, FIND(" ", Overall!L442) + 1, FIND(",", Overall!L442, FIND(" ", Overall!L442)) - FIND(" ", Overall!L442) - 1) &amp; ", " &amp; MID(Overall!L442, FIND(",", Overall!L442, FIND(",",Overall!L442) + 1) + 2, LEN(Overall!L442))),"")</f>
        <v>45017</v>
      </c>
      <c r="O440" s="7">
        <f>IF(Overall!M442&lt;&gt;"",DATEVALUE(MID(Overall!M442, FIND(",", Overall!M442) + 2, FIND(" ", Overall!M442) - FIND(",", Overall!M442) - 1) &amp; " " &amp; MID(Overall!M442, FIND(" ", Overall!M442) + 1, FIND(",", Overall!M442, FIND(" ", Overall!M442)) - FIND(" ", Overall!M442) - 1) &amp; ", " &amp; MID(Overall!M442, FIND(",", Overall!M442, FIND(",",Overall!M442) + 1) + 2, LEN(Overall!M442))),"")</f>
        <v>45046</v>
      </c>
      <c r="P440" s="7">
        <f>IF(Overall!N442&lt;&gt;"",DATEVALUE(MID(Overall!N442, FIND(",", Overall!N442) + 2, FIND(" ", Overall!N442) - FIND(",", Overall!N442) - 1) &amp; " " &amp; MID(Overall!N442, FIND(" ", Overall!N442) + 1, FIND(",", Overall!N442, FIND(" ", Overall!N442)) - FIND(" ", Overall!N442) - 1) &amp; ", " &amp; MID(Overall!N442, FIND(",", Overall!N442, FIND(",",Overall!N442) + 1) + 2, LEN(Overall!N442))),"")</f>
        <v>44881</v>
      </c>
      <c r="Q440" s="7">
        <f>IF(Overall!O442&lt;&gt;"",DATEVALUE(MID(Overall!O442, FIND(",", Overall!O442) + 2, FIND(" ", Overall!O442) - FIND(",", Overall!O442) - 1) &amp; " " &amp; MID(Overall!O442, FIND(" ", Overall!O442) + 1, FIND(",", Overall!O442, FIND(" ", Overall!O442)) - FIND(" ", Overall!O442) - 1) &amp; ", " &amp; MID(Overall!O442, FIND(",", Overall!O442, FIND(",",Overall!O442) + 1) + 2, LEN(Overall!O442))),"")</f>
        <v>44860</v>
      </c>
      <c r="R440" s="5">
        <f t="shared" si="12"/>
        <v>1</v>
      </c>
      <c r="S440" s="10" t="str">
        <f>IF(Overall!$A442&lt;&gt;"",IF(AND(MONTH($N440) &lt;= 1, MONTH($O440) &gt;= 1), IF($R440 &lt;&gt; "", $H440/$R440, ""), ""),"")</f>
        <v/>
      </c>
      <c r="T440" s="10" t="str">
        <f>IF(Overall!$A442&lt;&gt;"",IF(AND(MONTH($N440) &lt;= 2, MONTH($O440) &gt;= 2), IF($R440 &lt;&gt; "", $H440/$R440, ""), ""),"")</f>
        <v/>
      </c>
      <c r="U440" s="10" t="str">
        <f>IF(Overall!$A442&lt;&gt;"",IF(AND(MONTH($N440) &lt;= 3, MONTH($O440) &gt;= 3), IF($R440 &lt;&gt; "", $H440/$R440, ""), ""),"")</f>
        <v/>
      </c>
      <c r="V440" s="10">
        <f>IF(Overall!$A442&lt;&gt;"",IF(AND(MONTH($N440) &lt;= 4, MONTH($O440) &gt;= 4), IF($R440 &lt;&gt; "", $H440/$R440, ""), ""),"")</f>
        <v>500000</v>
      </c>
      <c r="W440" s="10" t="str">
        <f>IF(Overall!$A442&lt;&gt;"",IF(AND(MONTH($N440) &lt;= 5, MONTH($O440) &gt;= 5), IF($R440 &lt;&gt; "", $H440/$R440, ""), ""),"")</f>
        <v/>
      </c>
      <c r="X440" s="10" t="str">
        <f>IF(Overall!$A442&lt;&gt;"",IF(AND(MONTH($N440) &lt;= 6, MONTH($O440) &gt;= 6), IF($R440 &lt;&gt; "", $H440/$R440, ""), ""),"")</f>
        <v/>
      </c>
      <c r="Y440" s="10" t="str">
        <f>IF(Overall!$A442&lt;&gt;"",IF(AND(MONTH($N440) &lt;= 7, MONTH($O440) &gt;= 7 ), IF($R440 &lt;&gt; "", $H440/$R440, ""), ""),"")</f>
        <v/>
      </c>
      <c r="Z440" s="10" t="str">
        <f>IF(Overall!$A442&lt;&gt;"",IF(AND(MONTH($N440) &lt;= 8, MONTH($O440) &gt;= 8), IF($R440 &lt;&gt; "", $H440/$R440, ""), ""),"")</f>
        <v/>
      </c>
      <c r="AA440" s="10" t="str">
        <f>IF(Overall!$A442&lt;&gt;"",IF(AND(MONTH($N440) &lt;= 9, MONTH($O440) &gt;= 9), IF($R440 &lt;&gt; "", $H440/$R440, ""), ""),"")</f>
        <v/>
      </c>
      <c r="AB440" s="10" t="str">
        <f>IF(Overall!$A442&lt;&gt;"",IF(AND(MONTH($N440) &lt;= 10, MONTH($O440) &gt;= 10), IF($R440 &lt;&gt; "", $H440/$R440, ""), ""),"")</f>
        <v/>
      </c>
      <c r="AC440" s="10" t="str">
        <f>IF(Overall!$A442&lt;&gt;"",IF(AND(MONTH($N440) &lt;= 11, MONTH($O440) &gt;= 11), IF($R440 &lt;&gt; "", $H440/$R440, ""), ""),"")</f>
        <v/>
      </c>
      <c r="AD440" s="10" t="str">
        <f>IF(Overall!$A442&lt;&gt;"",IF(AND(MONTH($N440) &lt;= 12, MONTH($O440) &gt;= 12), IF($R440 &lt;&gt; "", $H440/$R440, ""), ""),"")</f>
        <v/>
      </c>
      <c r="AF440" s="10" t="str">
        <f ca="1">IFERROR(IF(AND(NOW()&lt;= EOMONTH(DATE(YEAR($O440),1, 1), 0), Overall!$A442&lt;&gt;"", MONTH($N440) &lt;= 1, MONTH($O440) &gt;= 1), IF($R440 &lt;&gt; "", $H440/$R440, ""), ""), "")</f>
        <v/>
      </c>
      <c r="AG440" s="10" t="str">
        <f ca="1">IFERROR(IF(AND(NOW()&lt;= EOMONTH(DATE(YEAR($O440),2, 1), 0), Overall!$A442&lt;&gt;"", MONTH($N440) &lt;= 2, MONTH($O440) &gt;= 2), IF($R440 &lt;&gt; "", $H440/$R440, ""), ""), "")</f>
        <v/>
      </c>
      <c r="AH440" s="10" t="str">
        <f ca="1">IFERROR(IF(AND(NOW()&lt;= EOMONTH(DATE(YEAR($O440),3, 1), 0), Overall!$A442&lt;&gt;"", MONTH($N440) &lt;= 3, MONTH($O440) &gt;= 3), IF($R440 &lt;&gt; "", $H440/$R440, ""), ""), "")</f>
        <v/>
      </c>
      <c r="AI440" s="10" t="str">
        <f ca="1">IFERROR(IF(AND(NOW()&lt;= EOMONTH(DATE(YEAR($O440),4, 1), 0), Overall!$A442&lt;&gt;"", MONTH($N440) &lt;= 4, MONTH($O440) &gt;= 4), IF($R440 &lt;&gt; "", $H440/$R440, ""), ""), "")</f>
        <v/>
      </c>
      <c r="AJ440" s="10" t="str">
        <f ca="1">IFERROR(IF(AND(NOW()&lt;= EOMONTH(DATE(YEAR($O440),5, 1), 0), Overall!$A442&lt;&gt;"", MONTH($N440) &lt;= 5, MONTH($O440) &gt;= 5), IF($R440 &lt;&gt; "", $H440/$R440, ""), ""), "")</f>
        <v/>
      </c>
      <c r="AK440" s="10" t="str">
        <f ca="1">IFERROR(IF(AND(NOW()&lt;= EOMONTH(DATE(YEAR($O440),6, 1), 0), Overall!$A442&lt;&gt;"", MONTH($N440) &lt;= 6, MONTH($O440) &gt;= 6), IF($R440 &lt;&gt; "", $H440/$R440, ""), ""), "")</f>
        <v/>
      </c>
      <c r="AL440" s="10" t="str">
        <f ca="1">IFERROR(IF(AND(NOW()&lt;= EOMONTH(DATE(YEAR($O440),7, 1), 0), Overall!$A442&lt;&gt;"", MONTH($N440) &lt;= 7, MONTH($O440) &gt;= 7), IF($R440 &lt;&gt; "", $H440/$R440, ""), ""), "")</f>
        <v/>
      </c>
      <c r="AM440" s="10" t="str">
        <f ca="1">IFERROR(IF(AND(NOW()&lt;= EOMONTH(DATE(YEAR($O440),8, 1), 0), Overall!$A442&lt;&gt;"", MONTH($N440) &lt;= 8, MONTH($O440) &gt;= 8), IF($R440 &lt;&gt; "", $H440/$R440, ""), ""), "")</f>
        <v/>
      </c>
      <c r="AN440" s="10" t="str">
        <f ca="1">IFERROR(IF(AND(NOW()&lt;= EOMONTH(DATE(YEAR($O440),9, 1), 0), Overall!$A442&lt;&gt;"", MONTH($N440) &lt;= 9, MONTH($O440) &gt;= 9), IF($R440 &lt;&gt; "", $H440/$R440, ""), ""), "")</f>
        <v/>
      </c>
      <c r="AO440" s="10" t="str">
        <f ca="1">IFERROR(IF(AND(NOW()&lt;= EOMONTH(DATE(YEAR($O440),10, 1), 0), Overall!$A442&lt;&gt;"", MONTH($N440) &lt;= 10, MONTH($O440) &gt;= 10), IF($R440 &lt;&gt; "", $H440/$R440, ""), ""), "")</f>
        <v/>
      </c>
      <c r="AP440" s="10" t="str">
        <f ca="1">IFERROR(IF(AND(NOW()&lt;= EOMONTH(DATE(YEAR($O440),11, 1), 0), Overall!$A442&lt;&gt;"", MONTH($N440) &lt;=11, MONTH($O440) &gt;= 11), IF($R440 &lt;&gt; "", $H440/$R440, ""), ""), "")</f>
        <v/>
      </c>
      <c r="AQ440" s="10" t="str">
        <f ca="1">IFERROR(IF(AND(NOW()&lt;= EOMONTH(DATE(YEAR($O440),12, 1), 0), Overall!$A442&lt;&gt;"", MONTH($N440) &lt;= 12, MONTH($O440) &gt;= 12), IF($R440 &lt;&gt; "", $H440/$R440, ""), ""), "")</f>
        <v/>
      </c>
      <c r="AR440" s="16">
        <f t="shared" ca="1" si="13"/>
        <v>0</v>
      </c>
    </row>
    <row r="441" spans="1:44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6">
        <f>IF(Overall!F443&lt;&gt;"",VALUE(Overall!F443),"")</f>
        <v>500000</v>
      </c>
      <c r="I441" s="6">
        <f>IF(Overall!G443&lt;&gt;"",VALUE(Overall!G443),"")</f>
        <v>77</v>
      </c>
      <c r="J441" s="6">
        <f>IF(Overall!H443&lt;&gt;"",VALUE(Overall!H443),"")</f>
        <v>64</v>
      </c>
      <c r="K441" s="6">
        <f>IF(Overall!I443&lt;&gt;"",VALUE(Overall!I443),"")</f>
        <v>7.6</v>
      </c>
      <c r="L441" s="6">
        <f>IF(Overall!J443&lt;&gt;"",VALUE(Overall!J443),"")</f>
        <v>3.5</v>
      </c>
      <c r="M441" s="6">
        <f>IF(Overall!K443&lt;&gt;"",VALUE(Overall!K443),"")</f>
        <v>4.0999999999999996</v>
      </c>
      <c r="N441" s="7">
        <f>IF(Overall!L443&lt;&gt;"",DATEVALUE(MID(Overall!L443, FIND(",", Overall!L443) + 2, FIND(" ", Overall!L443) - FIND(",", Overall!L443) - 1) &amp; " " &amp; MID(Overall!L443, FIND(" ", Overall!L443) + 1, FIND(",", Overall!L443, FIND(" ", Overall!L443)) - FIND(" ", Overall!L443) - 1) &amp; ", " &amp; MID(Overall!L443, FIND(",", Overall!L443, FIND(",",Overall!L443) + 1) + 2, LEN(Overall!L443))),"")</f>
        <v>45047</v>
      </c>
      <c r="O441" s="7">
        <f>IF(Overall!M443&lt;&gt;"",DATEVALUE(MID(Overall!M443, FIND(",", Overall!M443) + 2, FIND(" ", Overall!M443) - FIND(",", Overall!M443) - 1) &amp; " " &amp; MID(Overall!M443, FIND(" ", Overall!M443) + 1, FIND(",", Overall!M443, FIND(" ", Overall!M443)) - FIND(" ", Overall!M443) - 1) &amp; ", " &amp; MID(Overall!M443, FIND(",", Overall!M443, FIND(",",Overall!M443) + 1) + 2, LEN(Overall!M443))),"")</f>
        <v>45077</v>
      </c>
      <c r="P441" s="7">
        <f>IF(Overall!N443&lt;&gt;"",DATEVALUE(MID(Overall!N443, FIND(",", Overall!N443) + 2, FIND(" ", Overall!N443) - FIND(",", Overall!N443) - 1) &amp; " " &amp; MID(Overall!N443, FIND(" ", Overall!N443) + 1, FIND(",", Overall!N443, FIND(" ", Overall!N443)) - FIND(" ", Overall!N443) - 1) &amp; ", " &amp; MID(Overall!N443, FIND(",", Overall!N443, FIND(",",Overall!N443) + 1) + 2, LEN(Overall!N443))),"")</f>
        <v>44881</v>
      </c>
      <c r="Q441" s="7">
        <f>IF(Overall!O443&lt;&gt;"",DATEVALUE(MID(Overall!O443, FIND(",", Overall!O443) + 2, FIND(" ", Overall!O443) - FIND(",", Overall!O443) - 1) &amp; " " &amp; MID(Overall!O443, FIND(" ", Overall!O443) + 1, FIND(",", Overall!O443, FIND(" ", Overall!O443)) - FIND(" ", Overall!O443) - 1) &amp; ", " &amp; MID(Overall!O443, FIND(",", Overall!O443, FIND(",",Overall!O443) + 1) + 2, LEN(Overall!O443))),"")</f>
        <v>44860</v>
      </c>
      <c r="R441" s="5">
        <f t="shared" si="12"/>
        <v>1</v>
      </c>
      <c r="S441" s="10" t="str">
        <f>IF(Overall!$A443&lt;&gt;"",IF(AND(MONTH($N441) &lt;= 1, MONTH($O441) &gt;= 1), IF($R441 &lt;&gt; "", $H441/$R441, ""), ""),"")</f>
        <v/>
      </c>
      <c r="T441" s="10" t="str">
        <f>IF(Overall!$A443&lt;&gt;"",IF(AND(MONTH($N441) &lt;= 2, MONTH($O441) &gt;= 2), IF($R441 &lt;&gt; "", $H441/$R441, ""), ""),"")</f>
        <v/>
      </c>
      <c r="U441" s="10" t="str">
        <f>IF(Overall!$A443&lt;&gt;"",IF(AND(MONTH($N441) &lt;= 3, MONTH($O441) &gt;= 3), IF($R441 &lt;&gt; "", $H441/$R441, ""), ""),"")</f>
        <v/>
      </c>
      <c r="V441" s="10" t="str">
        <f>IF(Overall!$A443&lt;&gt;"",IF(AND(MONTH($N441) &lt;= 4, MONTH($O441) &gt;= 4), IF($R441 &lt;&gt; "", $H441/$R441, ""), ""),"")</f>
        <v/>
      </c>
      <c r="W441" s="10">
        <f>IF(Overall!$A443&lt;&gt;"",IF(AND(MONTH($N441) &lt;= 5, MONTH($O441) &gt;= 5), IF($R441 &lt;&gt; "", $H441/$R441, ""), ""),"")</f>
        <v>500000</v>
      </c>
      <c r="X441" s="10" t="str">
        <f>IF(Overall!$A443&lt;&gt;"",IF(AND(MONTH($N441) &lt;= 6, MONTH($O441) &gt;= 6), IF($R441 &lt;&gt; "", $H441/$R441, ""), ""),"")</f>
        <v/>
      </c>
      <c r="Y441" s="10" t="str">
        <f>IF(Overall!$A443&lt;&gt;"",IF(AND(MONTH($N441) &lt;= 7, MONTH($O441) &gt;= 7 ), IF($R441 &lt;&gt; "", $H441/$R441, ""), ""),"")</f>
        <v/>
      </c>
      <c r="Z441" s="10" t="str">
        <f>IF(Overall!$A443&lt;&gt;"",IF(AND(MONTH($N441) &lt;= 8, MONTH($O441) &gt;= 8), IF($R441 &lt;&gt; "", $H441/$R441, ""), ""),"")</f>
        <v/>
      </c>
      <c r="AA441" s="10" t="str">
        <f>IF(Overall!$A443&lt;&gt;"",IF(AND(MONTH($N441) &lt;= 9, MONTH($O441) &gt;= 9), IF($R441 &lt;&gt; "", $H441/$R441, ""), ""),"")</f>
        <v/>
      </c>
      <c r="AB441" s="10" t="str">
        <f>IF(Overall!$A443&lt;&gt;"",IF(AND(MONTH($N441) &lt;= 10, MONTH($O441) &gt;= 10), IF($R441 &lt;&gt; "", $H441/$R441, ""), ""),"")</f>
        <v/>
      </c>
      <c r="AC441" s="10" t="str">
        <f>IF(Overall!$A443&lt;&gt;"",IF(AND(MONTH($N441) &lt;= 11, MONTH($O441) &gt;= 11), IF($R441 &lt;&gt; "", $H441/$R441, ""), ""),"")</f>
        <v/>
      </c>
      <c r="AD441" s="10" t="str">
        <f>IF(Overall!$A443&lt;&gt;"",IF(AND(MONTH($N441) &lt;= 12, MONTH($O441) &gt;= 12), IF($R441 &lt;&gt; "", $H441/$R441, ""), ""),"")</f>
        <v/>
      </c>
      <c r="AF441" s="10" t="str">
        <f ca="1">IFERROR(IF(AND(NOW()&lt;= EOMONTH(DATE(YEAR($O441),1, 1), 0), Overall!$A443&lt;&gt;"", MONTH($N441) &lt;= 1, MONTH($O441) &gt;= 1), IF($R441 &lt;&gt; "", $H441/$R441, ""), ""), "")</f>
        <v/>
      </c>
      <c r="AG441" s="10" t="str">
        <f ca="1">IFERROR(IF(AND(NOW()&lt;= EOMONTH(DATE(YEAR($O441),2, 1), 0), Overall!$A443&lt;&gt;"", MONTH($N441) &lt;= 2, MONTH($O441) &gt;= 2), IF($R441 &lt;&gt; "", $H441/$R441, ""), ""), "")</f>
        <v/>
      </c>
      <c r="AH441" s="10" t="str">
        <f ca="1">IFERROR(IF(AND(NOW()&lt;= EOMONTH(DATE(YEAR($O441),3, 1), 0), Overall!$A443&lt;&gt;"", MONTH($N441) &lt;= 3, MONTH($O441) &gt;= 3), IF($R441 &lt;&gt; "", $H441/$R441, ""), ""), "")</f>
        <v/>
      </c>
      <c r="AI441" s="10" t="str">
        <f ca="1">IFERROR(IF(AND(NOW()&lt;= EOMONTH(DATE(YEAR($O441),4, 1), 0), Overall!$A443&lt;&gt;"", MONTH($N441) &lt;= 4, MONTH($O441) &gt;= 4), IF($R441 &lt;&gt; "", $H441/$R441, ""), ""), "")</f>
        <v/>
      </c>
      <c r="AJ441" s="10" t="str">
        <f ca="1">IFERROR(IF(AND(NOW()&lt;= EOMONTH(DATE(YEAR($O441),5, 1), 0), Overall!$A443&lt;&gt;"", MONTH($N441) &lt;= 5, MONTH($O441) &gt;= 5), IF($R441 &lt;&gt; "", $H441/$R441, ""), ""), "")</f>
        <v/>
      </c>
      <c r="AK441" s="10" t="str">
        <f ca="1">IFERROR(IF(AND(NOW()&lt;= EOMONTH(DATE(YEAR($O441),6, 1), 0), Overall!$A443&lt;&gt;"", MONTH($N441) &lt;= 6, MONTH($O441) &gt;= 6), IF($R441 &lt;&gt; "", $H441/$R441, ""), ""), "")</f>
        <v/>
      </c>
      <c r="AL441" s="10" t="str">
        <f ca="1">IFERROR(IF(AND(NOW()&lt;= EOMONTH(DATE(YEAR($O441),7, 1), 0), Overall!$A443&lt;&gt;"", MONTH($N441) &lt;= 7, MONTH($O441) &gt;= 7), IF($R441 &lt;&gt; "", $H441/$R441, ""), ""), "")</f>
        <v/>
      </c>
      <c r="AM441" s="10" t="str">
        <f ca="1">IFERROR(IF(AND(NOW()&lt;= EOMONTH(DATE(YEAR($O441),8, 1), 0), Overall!$A443&lt;&gt;"", MONTH($N441) &lt;= 8, MONTH($O441) &gt;= 8), IF($R441 &lt;&gt; "", $H441/$R441, ""), ""), "")</f>
        <v/>
      </c>
      <c r="AN441" s="10" t="str">
        <f ca="1">IFERROR(IF(AND(NOW()&lt;= EOMONTH(DATE(YEAR($O441),9, 1), 0), Overall!$A443&lt;&gt;"", MONTH($N441) &lt;= 9, MONTH($O441) &gt;= 9), IF($R441 &lt;&gt; "", $H441/$R441, ""), ""), "")</f>
        <v/>
      </c>
      <c r="AO441" s="10" t="str">
        <f ca="1">IFERROR(IF(AND(NOW()&lt;= EOMONTH(DATE(YEAR($O441),10, 1), 0), Overall!$A443&lt;&gt;"", MONTH($N441) &lt;= 10, MONTH($O441) &gt;= 10), IF($R441 &lt;&gt; "", $H441/$R441, ""), ""), "")</f>
        <v/>
      </c>
      <c r="AP441" s="10" t="str">
        <f ca="1">IFERROR(IF(AND(NOW()&lt;= EOMONTH(DATE(YEAR($O441),11, 1), 0), Overall!$A443&lt;&gt;"", MONTH($N441) &lt;=11, MONTH($O441) &gt;= 11), IF($R441 &lt;&gt; "", $H441/$R441, ""), ""), "")</f>
        <v/>
      </c>
      <c r="AQ441" s="10" t="str">
        <f ca="1">IFERROR(IF(AND(NOW()&lt;= EOMONTH(DATE(YEAR($O441),12, 1), 0), Overall!$A443&lt;&gt;"", MONTH($N441) &lt;= 12, MONTH($O441) &gt;= 12), IF($R441 &lt;&gt; "", $H441/$R441, ""), ""), "")</f>
        <v/>
      </c>
      <c r="AR441" s="16">
        <f t="shared" ca="1" si="13"/>
        <v>0</v>
      </c>
    </row>
    <row r="442" spans="1:44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6">
        <f>IF(Overall!F444&lt;&gt;"",VALUE(Overall!F444),"")</f>
        <v>500000</v>
      </c>
      <c r="I442" s="6">
        <f>IF(Overall!G444&lt;&gt;"",VALUE(Overall!G444),"")</f>
        <v>78</v>
      </c>
      <c r="J442" s="6">
        <f>IF(Overall!H444&lt;&gt;"",VALUE(Overall!H444),"")</f>
        <v>64</v>
      </c>
      <c r="K442" s="6">
        <f>IF(Overall!I444&lt;&gt;"",VALUE(Overall!I444),"")</f>
        <v>4.3499999999999996</v>
      </c>
      <c r="L442" s="6">
        <f>IF(Overall!J444&lt;&gt;"",VALUE(Overall!J444),"")</f>
        <v>1.18</v>
      </c>
      <c r="M442" s="6">
        <f>IF(Overall!K444&lt;&gt;"",VALUE(Overall!K444),"")</f>
        <v>3.17</v>
      </c>
      <c r="N442" s="7">
        <f>IF(Overall!L444&lt;&gt;"",DATEVALUE(MID(Overall!L444, FIND(",", Overall!L444) + 2, FIND(" ", Overall!L444) - FIND(",", Overall!L444) - 1) &amp; " " &amp; MID(Overall!L444, FIND(" ", Overall!L444) + 1, FIND(",", Overall!L444, FIND(" ", Overall!L444)) - FIND(" ", Overall!L444) - 1) &amp; ", " &amp; MID(Overall!L444, FIND(",", Overall!L444, FIND(",",Overall!L444) + 1) + 2, LEN(Overall!L444))),"")</f>
        <v>44958</v>
      </c>
      <c r="O442" s="7">
        <f>IF(Overall!M444&lt;&gt;"",DATEVALUE(MID(Overall!M444, FIND(",", Overall!M444) + 2, FIND(" ", Overall!M444) - FIND(",", Overall!M444) - 1) &amp; " " &amp; MID(Overall!M444, FIND(" ", Overall!M444) + 1, FIND(",", Overall!M444, FIND(" ", Overall!M444)) - FIND(" ", Overall!M444) - 1) &amp; ", " &amp; MID(Overall!M444, FIND(",", Overall!M444, FIND(",",Overall!M444) + 1) + 2, LEN(Overall!M444))),"")</f>
        <v>44985</v>
      </c>
      <c r="P442" s="7">
        <f>IF(Overall!N444&lt;&gt;"",DATEVALUE(MID(Overall!N444, FIND(",", Overall!N444) + 2, FIND(" ", Overall!N444) - FIND(",", Overall!N444) - 1) &amp; " " &amp; MID(Overall!N444, FIND(" ", Overall!N444) + 1, FIND(",", Overall!N444, FIND(" ", Overall!N444)) - FIND(" ", Overall!N444) - 1) &amp; ", " &amp; MID(Overall!N444, FIND(",", Overall!N444, FIND(",",Overall!N444) + 1) + 2, LEN(Overall!N444))),"")</f>
        <v>44881</v>
      </c>
      <c r="Q442" s="7">
        <f>IF(Overall!O444&lt;&gt;"",DATEVALUE(MID(Overall!O444, FIND(",", Overall!O444) + 2, FIND(" ", Overall!O444) - FIND(",", Overall!O444) - 1) &amp; " " &amp; MID(Overall!O444, FIND(" ", Overall!O444) + 1, FIND(",", Overall!O444, FIND(" ", Overall!O444)) - FIND(" ", Overall!O444) - 1) &amp; ", " &amp; MID(Overall!O444, FIND(",", Overall!O444, FIND(",",Overall!O444) + 1) + 2, LEN(Overall!O444))),"")</f>
        <v>44860</v>
      </c>
      <c r="R442" s="5">
        <f t="shared" si="12"/>
        <v>1</v>
      </c>
      <c r="S442" s="10" t="str">
        <f>IF(Overall!$A444&lt;&gt;"",IF(AND(MONTH($N442) &lt;= 1, MONTH($O442) &gt;= 1), IF($R442 &lt;&gt; "", $H442/$R442, ""), ""),"")</f>
        <v/>
      </c>
      <c r="T442" s="10">
        <f>IF(Overall!$A444&lt;&gt;"",IF(AND(MONTH($N442) &lt;= 2, MONTH($O442) &gt;= 2), IF($R442 &lt;&gt; "", $H442/$R442, ""), ""),"")</f>
        <v>500000</v>
      </c>
      <c r="U442" s="10" t="str">
        <f>IF(Overall!$A444&lt;&gt;"",IF(AND(MONTH($N442) &lt;= 3, MONTH($O442) &gt;= 3), IF($R442 &lt;&gt; "", $H442/$R442, ""), ""),"")</f>
        <v/>
      </c>
      <c r="V442" s="10" t="str">
        <f>IF(Overall!$A444&lt;&gt;"",IF(AND(MONTH($N442) &lt;= 4, MONTH($O442) &gt;= 4), IF($R442 &lt;&gt; "", $H442/$R442, ""), ""),"")</f>
        <v/>
      </c>
      <c r="W442" s="10" t="str">
        <f>IF(Overall!$A444&lt;&gt;"",IF(AND(MONTH($N442) &lt;= 5, MONTH($O442) &gt;= 5), IF($R442 &lt;&gt; "", $H442/$R442, ""), ""),"")</f>
        <v/>
      </c>
      <c r="X442" s="10" t="str">
        <f>IF(Overall!$A444&lt;&gt;"",IF(AND(MONTH($N442) &lt;= 6, MONTH($O442) &gt;= 6), IF($R442 &lt;&gt; "", $H442/$R442, ""), ""),"")</f>
        <v/>
      </c>
      <c r="Y442" s="10" t="str">
        <f>IF(Overall!$A444&lt;&gt;"",IF(AND(MONTH($N442) &lt;= 7, MONTH($O442) &gt;= 7 ), IF($R442 &lt;&gt; "", $H442/$R442, ""), ""),"")</f>
        <v/>
      </c>
      <c r="Z442" s="10" t="str">
        <f>IF(Overall!$A444&lt;&gt;"",IF(AND(MONTH($N442) &lt;= 8, MONTH($O442) &gt;= 8), IF($R442 &lt;&gt; "", $H442/$R442, ""), ""),"")</f>
        <v/>
      </c>
      <c r="AA442" s="10" t="str">
        <f>IF(Overall!$A444&lt;&gt;"",IF(AND(MONTH($N442) &lt;= 9, MONTH($O442) &gt;= 9), IF($R442 &lt;&gt; "", $H442/$R442, ""), ""),"")</f>
        <v/>
      </c>
      <c r="AB442" s="10" t="str">
        <f>IF(Overall!$A444&lt;&gt;"",IF(AND(MONTH($N442) &lt;= 10, MONTH($O442) &gt;= 10), IF($R442 &lt;&gt; "", $H442/$R442, ""), ""),"")</f>
        <v/>
      </c>
      <c r="AC442" s="10" t="str">
        <f>IF(Overall!$A444&lt;&gt;"",IF(AND(MONTH($N442) &lt;= 11, MONTH($O442) &gt;= 11), IF($R442 &lt;&gt; "", $H442/$R442, ""), ""),"")</f>
        <v/>
      </c>
      <c r="AD442" s="10" t="str">
        <f>IF(Overall!$A444&lt;&gt;"",IF(AND(MONTH($N442) &lt;= 12, MONTH($O442) &gt;= 12), IF($R442 &lt;&gt; "", $H442/$R442, ""), ""),"")</f>
        <v/>
      </c>
      <c r="AF442" s="10" t="str">
        <f ca="1">IFERROR(IF(AND(NOW()&lt;= EOMONTH(DATE(YEAR($O442),1, 1), 0), Overall!$A444&lt;&gt;"", MONTH($N442) &lt;= 1, MONTH($O442) &gt;= 1), IF($R442 &lt;&gt; "", $H442/$R442, ""), ""), "")</f>
        <v/>
      </c>
      <c r="AG442" s="10" t="str">
        <f ca="1">IFERROR(IF(AND(NOW()&lt;= EOMONTH(DATE(YEAR($O442),2, 1), 0), Overall!$A444&lt;&gt;"", MONTH($N442) &lt;= 2, MONTH($O442) &gt;= 2), IF($R442 &lt;&gt; "", $H442/$R442, ""), ""), "")</f>
        <v/>
      </c>
      <c r="AH442" s="10" t="str">
        <f ca="1">IFERROR(IF(AND(NOW()&lt;= EOMONTH(DATE(YEAR($O442),3, 1), 0), Overall!$A444&lt;&gt;"", MONTH($N442) &lt;= 3, MONTH($O442) &gt;= 3), IF($R442 &lt;&gt; "", $H442/$R442, ""), ""), "")</f>
        <v/>
      </c>
      <c r="AI442" s="10" t="str">
        <f ca="1">IFERROR(IF(AND(NOW()&lt;= EOMONTH(DATE(YEAR($O442),4, 1), 0), Overall!$A444&lt;&gt;"", MONTH($N442) &lt;= 4, MONTH($O442) &gt;= 4), IF($R442 &lt;&gt; "", $H442/$R442, ""), ""), "")</f>
        <v/>
      </c>
      <c r="AJ442" s="10" t="str">
        <f ca="1">IFERROR(IF(AND(NOW()&lt;= EOMONTH(DATE(YEAR($O442),5, 1), 0), Overall!$A444&lt;&gt;"", MONTH($N442) &lt;= 5, MONTH($O442) &gt;= 5), IF($R442 &lt;&gt; "", $H442/$R442, ""), ""), "")</f>
        <v/>
      </c>
      <c r="AK442" s="10" t="str">
        <f ca="1">IFERROR(IF(AND(NOW()&lt;= EOMONTH(DATE(YEAR($O442),6, 1), 0), Overall!$A444&lt;&gt;"", MONTH($N442) &lt;= 6, MONTH($O442) &gt;= 6), IF($R442 &lt;&gt; "", $H442/$R442, ""), ""), "")</f>
        <v/>
      </c>
      <c r="AL442" s="10" t="str">
        <f ca="1">IFERROR(IF(AND(NOW()&lt;= EOMONTH(DATE(YEAR($O442),7, 1), 0), Overall!$A444&lt;&gt;"", MONTH($N442) &lt;= 7, MONTH($O442) &gt;= 7), IF($R442 &lt;&gt; "", $H442/$R442, ""), ""), "")</f>
        <v/>
      </c>
      <c r="AM442" s="10" t="str">
        <f ca="1">IFERROR(IF(AND(NOW()&lt;= EOMONTH(DATE(YEAR($O442),8, 1), 0), Overall!$A444&lt;&gt;"", MONTH($N442) &lt;= 8, MONTH($O442) &gt;= 8), IF($R442 &lt;&gt; "", $H442/$R442, ""), ""), "")</f>
        <v/>
      </c>
      <c r="AN442" s="10" t="str">
        <f ca="1">IFERROR(IF(AND(NOW()&lt;= EOMONTH(DATE(YEAR($O442),9, 1), 0), Overall!$A444&lt;&gt;"", MONTH($N442) &lt;= 9, MONTH($O442) &gt;= 9), IF($R442 &lt;&gt; "", $H442/$R442, ""), ""), "")</f>
        <v/>
      </c>
      <c r="AO442" s="10" t="str">
        <f ca="1">IFERROR(IF(AND(NOW()&lt;= EOMONTH(DATE(YEAR($O442),10, 1), 0), Overall!$A444&lt;&gt;"", MONTH($N442) &lt;= 10, MONTH($O442) &gt;= 10), IF($R442 &lt;&gt; "", $H442/$R442, ""), ""), "")</f>
        <v/>
      </c>
      <c r="AP442" s="10" t="str">
        <f ca="1">IFERROR(IF(AND(NOW()&lt;= EOMONTH(DATE(YEAR($O442),11, 1), 0), Overall!$A444&lt;&gt;"", MONTH($N442) &lt;=11, MONTH($O442) &gt;= 11), IF($R442 &lt;&gt; "", $H442/$R442, ""), ""), "")</f>
        <v/>
      </c>
      <c r="AQ442" s="10" t="str">
        <f ca="1">IFERROR(IF(AND(NOW()&lt;= EOMONTH(DATE(YEAR($O442),12, 1), 0), Overall!$A444&lt;&gt;"", MONTH($N442) &lt;= 12, MONTH($O442) &gt;= 12), IF($R442 &lt;&gt; "", $H442/$R442, ""), ""), "")</f>
        <v/>
      </c>
      <c r="AR442" s="16">
        <f t="shared" ca="1" si="13"/>
        <v>0</v>
      </c>
    </row>
    <row r="443" spans="1:44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6">
        <f>IF(Overall!F445&lt;&gt;"",VALUE(Overall!F445),"")</f>
        <v>500000</v>
      </c>
      <c r="I443" s="6">
        <f>IF(Overall!G445&lt;&gt;"",VALUE(Overall!G445),"")</f>
        <v>77</v>
      </c>
      <c r="J443" s="6">
        <f>IF(Overall!H445&lt;&gt;"",VALUE(Overall!H445),"")</f>
        <v>64</v>
      </c>
      <c r="K443" s="6">
        <f>IF(Overall!I445&lt;&gt;"",VALUE(Overall!I445),"")</f>
        <v>6.4</v>
      </c>
      <c r="L443" s="6">
        <f>IF(Overall!J445&lt;&gt;"",VALUE(Overall!J445),"")</f>
        <v>2.5499999999999998</v>
      </c>
      <c r="M443" s="6">
        <f>IF(Overall!K445&lt;&gt;"",VALUE(Overall!K445),"")</f>
        <v>3.85</v>
      </c>
      <c r="N443" s="7">
        <f>IF(Overall!L445&lt;&gt;"",DATEVALUE(MID(Overall!L445, FIND(",", Overall!L445) + 2, FIND(" ", Overall!L445) - FIND(",", Overall!L445) - 1) &amp; " " &amp; MID(Overall!L445, FIND(" ", Overall!L445) + 1, FIND(",", Overall!L445, FIND(" ", Overall!L445)) - FIND(" ", Overall!L445) - 1) &amp; ", " &amp; MID(Overall!L445, FIND(",", Overall!L445, FIND(",",Overall!L445) + 1) + 2, LEN(Overall!L445))),"")</f>
        <v>45017</v>
      </c>
      <c r="O443" s="7">
        <f>IF(Overall!M445&lt;&gt;"",DATEVALUE(MID(Overall!M445, FIND(",", Overall!M445) + 2, FIND(" ", Overall!M445) - FIND(",", Overall!M445) - 1) &amp; " " &amp; MID(Overall!M445, FIND(" ", Overall!M445) + 1, FIND(",", Overall!M445, FIND(" ", Overall!M445)) - FIND(" ", Overall!M445) - 1) &amp; ", " &amp; MID(Overall!M445, FIND(",", Overall!M445, FIND(",",Overall!M445) + 1) + 2, LEN(Overall!M445))),"")</f>
        <v>45046</v>
      </c>
      <c r="P443" s="7">
        <f>IF(Overall!N445&lt;&gt;"",DATEVALUE(MID(Overall!N445, FIND(",", Overall!N445) + 2, FIND(" ", Overall!N445) - FIND(",", Overall!N445) - 1) &amp; " " &amp; MID(Overall!N445, FIND(" ", Overall!N445) + 1, FIND(",", Overall!N445, FIND(" ", Overall!N445)) - FIND(" ", Overall!N445) - 1) &amp; ", " &amp; MID(Overall!N445, FIND(",", Overall!N445, FIND(",",Overall!N445) + 1) + 2, LEN(Overall!N445))),"")</f>
        <v>44881</v>
      </c>
      <c r="Q443" s="7">
        <f>IF(Overall!O445&lt;&gt;"",DATEVALUE(MID(Overall!O445, FIND(",", Overall!O445) + 2, FIND(" ", Overall!O445) - FIND(",", Overall!O445) - 1) &amp; " " &amp; MID(Overall!O445, FIND(" ", Overall!O445) + 1, FIND(",", Overall!O445, FIND(" ", Overall!O445)) - FIND(" ", Overall!O445) - 1) &amp; ", " &amp; MID(Overall!O445, FIND(",", Overall!O445, FIND(",",Overall!O445) + 1) + 2, LEN(Overall!O445))),"")</f>
        <v>44860</v>
      </c>
      <c r="R443" s="5">
        <f t="shared" si="12"/>
        <v>1</v>
      </c>
      <c r="S443" s="10" t="str">
        <f>IF(Overall!$A445&lt;&gt;"",IF(AND(MONTH($N443) &lt;= 1, MONTH($O443) &gt;= 1), IF($R443 &lt;&gt; "", $H443/$R443, ""), ""),"")</f>
        <v/>
      </c>
      <c r="T443" s="10" t="str">
        <f>IF(Overall!$A445&lt;&gt;"",IF(AND(MONTH($N443) &lt;= 2, MONTH($O443) &gt;= 2), IF($R443 &lt;&gt; "", $H443/$R443, ""), ""),"")</f>
        <v/>
      </c>
      <c r="U443" s="10" t="str">
        <f>IF(Overall!$A445&lt;&gt;"",IF(AND(MONTH($N443) &lt;= 3, MONTH($O443) &gt;= 3), IF($R443 &lt;&gt; "", $H443/$R443, ""), ""),"")</f>
        <v/>
      </c>
      <c r="V443" s="10">
        <f>IF(Overall!$A445&lt;&gt;"",IF(AND(MONTH($N443) &lt;= 4, MONTH($O443) &gt;= 4), IF($R443 &lt;&gt; "", $H443/$R443, ""), ""),"")</f>
        <v>500000</v>
      </c>
      <c r="W443" s="10" t="str">
        <f>IF(Overall!$A445&lt;&gt;"",IF(AND(MONTH($N443) &lt;= 5, MONTH($O443) &gt;= 5), IF($R443 &lt;&gt; "", $H443/$R443, ""), ""),"")</f>
        <v/>
      </c>
      <c r="X443" s="10" t="str">
        <f>IF(Overall!$A445&lt;&gt;"",IF(AND(MONTH($N443) &lt;= 6, MONTH($O443) &gt;= 6), IF($R443 &lt;&gt; "", $H443/$R443, ""), ""),"")</f>
        <v/>
      </c>
      <c r="Y443" s="10" t="str">
        <f>IF(Overall!$A445&lt;&gt;"",IF(AND(MONTH($N443) &lt;= 7, MONTH($O443) &gt;= 7 ), IF($R443 &lt;&gt; "", $H443/$R443, ""), ""),"")</f>
        <v/>
      </c>
      <c r="Z443" s="10" t="str">
        <f>IF(Overall!$A445&lt;&gt;"",IF(AND(MONTH($N443) &lt;= 8, MONTH($O443) &gt;= 8), IF($R443 &lt;&gt; "", $H443/$R443, ""), ""),"")</f>
        <v/>
      </c>
      <c r="AA443" s="10" t="str">
        <f>IF(Overall!$A445&lt;&gt;"",IF(AND(MONTH($N443) &lt;= 9, MONTH($O443) &gt;= 9), IF($R443 &lt;&gt; "", $H443/$R443, ""), ""),"")</f>
        <v/>
      </c>
      <c r="AB443" s="10" t="str">
        <f>IF(Overall!$A445&lt;&gt;"",IF(AND(MONTH($N443) &lt;= 10, MONTH($O443) &gt;= 10), IF($R443 &lt;&gt; "", $H443/$R443, ""), ""),"")</f>
        <v/>
      </c>
      <c r="AC443" s="10" t="str">
        <f>IF(Overall!$A445&lt;&gt;"",IF(AND(MONTH($N443) &lt;= 11, MONTH($O443) &gt;= 11), IF($R443 &lt;&gt; "", $H443/$R443, ""), ""),"")</f>
        <v/>
      </c>
      <c r="AD443" s="10" t="str">
        <f>IF(Overall!$A445&lt;&gt;"",IF(AND(MONTH($N443) &lt;= 12, MONTH($O443) &gt;= 12), IF($R443 &lt;&gt; "", $H443/$R443, ""), ""),"")</f>
        <v/>
      </c>
      <c r="AF443" s="10" t="str">
        <f ca="1">IFERROR(IF(AND(NOW()&lt;= EOMONTH(DATE(YEAR($O443),1, 1), 0), Overall!$A445&lt;&gt;"", MONTH($N443) &lt;= 1, MONTH($O443) &gt;= 1), IF($R443 &lt;&gt; "", $H443/$R443, ""), ""), "")</f>
        <v/>
      </c>
      <c r="AG443" s="10" t="str">
        <f ca="1">IFERROR(IF(AND(NOW()&lt;= EOMONTH(DATE(YEAR($O443),2, 1), 0), Overall!$A445&lt;&gt;"", MONTH($N443) &lt;= 2, MONTH($O443) &gt;= 2), IF($R443 &lt;&gt; "", $H443/$R443, ""), ""), "")</f>
        <v/>
      </c>
      <c r="AH443" s="10" t="str">
        <f ca="1">IFERROR(IF(AND(NOW()&lt;= EOMONTH(DATE(YEAR($O443),3, 1), 0), Overall!$A445&lt;&gt;"", MONTH($N443) &lt;= 3, MONTH($O443) &gt;= 3), IF($R443 &lt;&gt; "", $H443/$R443, ""), ""), "")</f>
        <v/>
      </c>
      <c r="AI443" s="10" t="str">
        <f ca="1">IFERROR(IF(AND(NOW()&lt;= EOMONTH(DATE(YEAR($O443),4, 1), 0), Overall!$A445&lt;&gt;"", MONTH($N443) &lt;= 4, MONTH($O443) &gt;= 4), IF($R443 &lt;&gt; "", $H443/$R443, ""), ""), "")</f>
        <v/>
      </c>
      <c r="AJ443" s="10" t="str">
        <f ca="1">IFERROR(IF(AND(NOW()&lt;= EOMONTH(DATE(YEAR($O443),5, 1), 0), Overall!$A445&lt;&gt;"", MONTH($N443) &lt;= 5, MONTH($O443) &gt;= 5), IF($R443 &lt;&gt; "", $H443/$R443, ""), ""), "")</f>
        <v/>
      </c>
      <c r="AK443" s="10" t="str">
        <f ca="1">IFERROR(IF(AND(NOW()&lt;= EOMONTH(DATE(YEAR($O443),6, 1), 0), Overall!$A445&lt;&gt;"", MONTH($N443) &lt;= 6, MONTH($O443) &gt;= 6), IF($R443 &lt;&gt; "", $H443/$R443, ""), ""), "")</f>
        <v/>
      </c>
      <c r="AL443" s="10" t="str">
        <f ca="1">IFERROR(IF(AND(NOW()&lt;= EOMONTH(DATE(YEAR($O443),7, 1), 0), Overall!$A445&lt;&gt;"", MONTH($N443) &lt;= 7, MONTH($O443) &gt;= 7), IF($R443 &lt;&gt; "", $H443/$R443, ""), ""), "")</f>
        <v/>
      </c>
      <c r="AM443" s="10" t="str">
        <f ca="1">IFERROR(IF(AND(NOW()&lt;= EOMONTH(DATE(YEAR($O443),8, 1), 0), Overall!$A445&lt;&gt;"", MONTH($N443) &lt;= 8, MONTH($O443) &gt;= 8), IF($R443 &lt;&gt; "", $H443/$R443, ""), ""), "")</f>
        <v/>
      </c>
      <c r="AN443" s="10" t="str">
        <f ca="1">IFERROR(IF(AND(NOW()&lt;= EOMONTH(DATE(YEAR($O443),9, 1), 0), Overall!$A445&lt;&gt;"", MONTH($N443) &lt;= 9, MONTH($O443) &gt;= 9), IF($R443 &lt;&gt; "", $H443/$R443, ""), ""), "")</f>
        <v/>
      </c>
      <c r="AO443" s="10" t="str">
        <f ca="1">IFERROR(IF(AND(NOW()&lt;= EOMONTH(DATE(YEAR($O443),10, 1), 0), Overall!$A445&lt;&gt;"", MONTH($N443) &lt;= 10, MONTH($O443) &gt;= 10), IF($R443 &lt;&gt; "", $H443/$R443, ""), ""), "")</f>
        <v/>
      </c>
      <c r="AP443" s="10" t="str">
        <f ca="1">IFERROR(IF(AND(NOW()&lt;= EOMONTH(DATE(YEAR($O443),11, 1), 0), Overall!$A445&lt;&gt;"", MONTH($N443) &lt;=11, MONTH($O443) &gt;= 11), IF($R443 &lt;&gt; "", $H443/$R443, ""), ""), "")</f>
        <v/>
      </c>
      <c r="AQ443" s="10" t="str">
        <f ca="1">IFERROR(IF(AND(NOW()&lt;= EOMONTH(DATE(YEAR($O443),12, 1), 0), Overall!$A445&lt;&gt;"", MONTH($N443) &lt;= 12, MONTH($O443) &gt;= 12), IF($R443 &lt;&gt; "", $H443/$R443, ""), ""), "")</f>
        <v/>
      </c>
      <c r="AR443" s="16">
        <f t="shared" ca="1" si="13"/>
        <v>0</v>
      </c>
    </row>
    <row r="444" spans="1:44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6">
        <f>IF(Overall!F446&lt;&gt;"",VALUE(Overall!F446),"")</f>
        <v>500000</v>
      </c>
      <c r="I444" s="6">
        <f>IF(Overall!G446&lt;&gt;"",VALUE(Overall!G446),"")</f>
        <v>77</v>
      </c>
      <c r="J444" s="6">
        <f>IF(Overall!H446&lt;&gt;"",VALUE(Overall!H446),"")</f>
        <v>64</v>
      </c>
      <c r="K444" s="6">
        <f>IF(Overall!I446&lt;&gt;"",VALUE(Overall!I446),"")</f>
        <v>7.3</v>
      </c>
      <c r="L444" s="6">
        <f>IF(Overall!J446&lt;&gt;"",VALUE(Overall!J446),"")</f>
        <v>3.2</v>
      </c>
      <c r="M444" s="6">
        <f>IF(Overall!K446&lt;&gt;"",VALUE(Overall!K446),"")</f>
        <v>4.0999999999999996</v>
      </c>
      <c r="N444" s="7">
        <f>IF(Overall!L446&lt;&gt;"",DATEVALUE(MID(Overall!L446, FIND(",", Overall!L446) + 2, FIND(" ", Overall!L446) - FIND(",", Overall!L446) - 1) &amp; " " &amp; MID(Overall!L446, FIND(" ", Overall!L446) + 1, FIND(",", Overall!L446, FIND(" ", Overall!L446)) - FIND(" ", Overall!L446) - 1) &amp; ", " &amp; MID(Overall!L446, FIND(",", Overall!L446, FIND(",",Overall!L446) + 1) + 2, LEN(Overall!L446))),"")</f>
        <v>45047</v>
      </c>
      <c r="O444" s="7">
        <f>IF(Overall!M446&lt;&gt;"",DATEVALUE(MID(Overall!M446, FIND(",", Overall!M446) + 2, FIND(" ", Overall!M446) - FIND(",", Overall!M446) - 1) &amp; " " &amp; MID(Overall!M446, FIND(" ", Overall!M446) + 1, FIND(",", Overall!M446, FIND(" ", Overall!M446)) - FIND(" ", Overall!M446) - 1) &amp; ", " &amp; MID(Overall!M446, FIND(",", Overall!M446, FIND(",",Overall!M446) + 1) + 2, LEN(Overall!M446))),"")</f>
        <v>45077</v>
      </c>
      <c r="P444" s="7">
        <f>IF(Overall!N446&lt;&gt;"",DATEVALUE(MID(Overall!N446, FIND(",", Overall!N446) + 2, FIND(" ", Overall!N446) - FIND(",", Overall!N446) - 1) &amp; " " &amp; MID(Overall!N446, FIND(" ", Overall!N446) + 1, FIND(",", Overall!N446, FIND(" ", Overall!N446)) - FIND(" ", Overall!N446) - 1) &amp; ", " &amp; MID(Overall!N446, FIND(",", Overall!N446, FIND(",",Overall!N446) + 1) + 2, LEN(Overall!N446))),"")</f>
        <v>44881</v>
      </c>
      <c r="Q444" s="7">
        <f>IF(Overall!O446&lt;&gt;"",DATEVALUE(MID(Overall!O446, FIND(",", Overall!O446) + 2, FIND(" ", Overall!O446) - FIND(",", Overall!O446) - 1) &amp; " " &amp; MID(Overall!O446, FIND(" ", Overall!O446) + 1, FIND(",", Overall!O446, FIND(" ", Overall!O446)) - FIND(" ", Overall!O446) - 1) &amp; ", " &amp; MID(Overall!O446, FIND(",", Overall!O446, FIND(",",Overall!O446) + 1) + 2, LEN(Overall!O446))),"")</f>
        <v>44860</v>
      </c>
      <c r="R444" s="5">
        <f t="shared" si="12"/>
        <v>1</v>
      </c>
      <c r="S444" s="10" t="str">
        <f>IF(Overall!$A446&lt;&gt;"",IF(AND(MONTH($N444) &lt;= 1, MONTH($O444) &gt;= 1), IF($R444 &lt;&gt; "", $H444/$R444, ""), ""),"")</f>
        <v/>
      </c>
      <c r="T444" s="10" t="str">
        <f>IF(Overall!$A446&lt;&gt;"",IF(AND(MONTH($N444) &lt;= 2, MONTH($O444) &gt;= 2), IF($R444 &lt;&gt; "", $H444/$R444, ""), ""),"")</f>
        <v/>
      </c>
      <c r="U444" s="10" t="str">
        <f>IF(Overall!$A446&lt;&gt;"",IF(AND(MONTH($N444) &lt;= 3, MONTH($O444) &gt;= 3), IF($R444 &lt;&gt; "", $H444/$R444, ""), ""),"")</f>
        <v/>
      </c>
      <c r="V444" s="10" t="str">
        <f>IF(Overall!$A446&lt;&gt;"",IF(AND(MONTH($N444) &lt;= 4, MONTH($O444) &gt;= 4), IF($R444 &lt;&gt; "", $H444/$R444, ""), ""),"")</f>
        <v/>
      </c>
      <c r="W444" s="10">
        <f>IF(Overall!$A446&lt;&gt;"",IF(AND(MONTH($N444) &lt;= 5, MONTH($O444) &gt;= 5), IF($R444 &lt;&gt; "", $H444/$R444, ""), ""),"")</f>
        <v>500000</v>
      </c>
      <c r="X444" s="10" t="str">
        <f>IF(Overall!$A446&lt;&gt;"",IF(AND(MONTH($N444) &lt;= 6, MONTH($O444) &gt;= 6), IF($R444 &lt;&gt; "", $H444/$R444, ""), ""),"")</f>
        <v/>
      </c>
      <c r="Y444" s="10" t="str">
        <f>IF(Overall!$A446&lt;&gt;"",IF(AND(MONTH($N444) &lt;= 7, MONTH($O444) &gt;= 7 ), IF($R444 &lt;&gt; "", $H444/$R444, ""), ""),"")</f>
        <v/>
      </c>
      <c r="Z444" s="10" t="str">
        <f>IF(Overall!$A446&lt;&gt;"",IF(AND(MONTH($N444) &lt;= 8, MONTH($O444) &gt;= 8), IF($R444 &lt;&gt; "", $H444/$R444, ""), ""),"")</f>
        <v/>
      </c>
      <c r="AA444" s="10" t="str">
        <f>IF(Overall!$A446&lt;&gt;"",IF(AND(MONTH($N444) &lt;= 9, MONTH($O444) &gt;= 9), IF($R444 &lt;&gt; "", $H444/$R444, ""), ""),"")</f>
        <v/>
      </c>
      <c r="AB444" s="10" t="str">
        <f>IF(Overall!$A446&lt;&gt;"",IF(AND(MONTH($N444) &lt;= 10, MONTH($O444) &gt;= 10), IF($R444 &lt;&gt; "", $H444/$R444, ""), ""),"")</f>
        <v/>
      </c>
      <c r="AC444" s="10" t="str">
        <f>IF(Overall!$A446&lt;&gt;"",IF(AND(MONTH($N444) &lt;= 11, MONTH($O444) &gt;= 11), IF($R444 &lt;&gt; "", $H444/$R444, ""), ""),"")</f>
        <v/>
      </c>
      <c r="AD444" s="10" t="str">
        <f>IF(Overall!$A446&lt;&gt;"",IF(AND(MONTH($N444) &lt;= 12, MONTH($O444) &gt;= 12), IF($R444 &lt;&gt; "", $H444/$R444, ""), ""),"")</f>
        <v/>
      </c>
      <c r="AF444" s="10" t="str">
        <f ca="1">IFERROR(IF(AND(NOW()&lt;= EOMONTH(DATE(YEAR($O444),1, 1), 0), Overall!$A446&lt;&gt;"", MONTH($N444) &lt;= 1, MONTH($O444) &gt;= 1), IF($R444 &lt;&gt; "", $H444/$R444, ""), ""), "")</f>
        <v/>
      </c>
      <c r="AG444" s="10" t="str">
        <f ca="1">IFERROR(IF(AND(NOW()&lt;= EOMONTH(DATE(YEAR($O444),2, 1), 0), Overall!$A446&lt;&gt;"", MONTH($N444) &lt;= 2, MONTH($O444) &gt;= 2), IF($R444 &lt;&gt; "", $H444/$R444, ""), ""), "")</f>
        <v/>
      </c>
      <c r="AH444" s="10" t="str">
        <f ca="1">IFERROR(IF(AND(NOW()&lt;= EOMONTH(DATE(YEAR($O444),3, 1), 0), Overall!$A446&lt;&gt;"", MONTH($N444) &lt;= 3, MONTH($O444) &gt;= 3), IF($R444 &lt;&gt; "", $H444/$R444, ""), ""), "")</f>
        <v/>
      </c>
      <c r="AI444" s="10" t="str">
        <f ca="1">IFERROR(IF(AND(NOW()&lt;= EOMONTH(DATE(YEAR($O444),4, 1), 0), Overall!$A446&lt;&gt;"", MONTH($N444) &lt;= 4, MONTH($O444) &gt;= 4), IF($R444 &lt;&gt; "", $H444/$R444, ""), ""), "")</f>
        <v/>
      </c>
      <c r="AJ444" s="10" t="str">
        <f ca="1">IFERROR(IF(AND(NOW()&lt;= EOMONTH(DATE(YEAR($O444),5, 1), 0), Overall!$A446&lt;&gt;"", MONTH($N444) &lt;= 5, MONTH($O444) &gt;= 5), IF($R444 &lt;&gt; "", $H444/$R444, ""), ""), "")</f>
        <v/>
      </c>
      <c r="AK444" s="10" t="str">
        <f ca="1">IFERROR(IF(AND(NOW()&lt;= EOMONTH(DATE(YEAR($O444),6, 1), 0), Overall!$A446&lt;&gt;"", MONTH($N444) &lt;= 6, MONTH($O444) &gt;= 6), IF($R444 &lt;&gt; "", $H444/$R444, ""), ""), "")</f>
        <v/>
      </c>
      <c r="AL444" s="10" t="str">
        <f ca="1">IFERROR(IF(AND(NOW()&lt;= EOMONTH(DATE(YEAR($O444),7, 1), 0), Overall!$A446&lt;&gt;"", MONTH($N444) &lt;= 7, MONTH($O444) &gt;= 7), IF($R444 &lt;&gt; "", $H444/$R444, ""), ""), "")</f>
        <v/>
      </c>
      <c r="AM444" s="10" t="str">
        <f ca="1">IFERROR(IF(AND(NOW()&lt;= EOMONTH(DATE(YEAR($O444),8, 1), 0), Overall!$A446&lt;&gt;"", MONTH($N444) &lt;= 8, MONTH($O444) &gt;= 8), IF($R444 &lt;&gt; "", $H444/$R444, ""), ""), "")</f>
        <v/>
      </c>
      <c r="AN444" s="10" t="str">
        <f ca="1">IFERROR(IF(AND(NOW()&lt;= EOMONTH(DATE(YEAR($O444),9, 1), 0), Overall!$A446&lt;&gt;"", MONTH($N444) &lt;= 9, MONTH($O444) &gt;= 9), IF($R444 &lt;&gt; "", $H444/$R444, ""), ""), "")</f>
        <v/>
      </c>
      <c r="AO444" s="10" t="str">
        <f ca="1">IFERROR(IF(AND(NOW()&lt;= EOMONTH(DATE(YEAR($O444),10, 1), 0), Overall!$A446&lt;&gt;"", MONTH($N444) &lt;= 10, MONTH($O444) &gt;= 10), IF($R444 &lt;&gt; "", $H444/$R444, ""), ""), "")</f>
        <v/>
      </c>
      <c r="AP444" s="10" t="str">
        <f ca="1">IFERROR(IF(AND(NOW()&lt;= EOMONTH(DATE(YEAR($O444),11, 1), 0), Overall!$A446&lt;&gt;"", MONTH($N444) &lt;=11, MONTH($O444) &gt;= 11), IF($R444 &lt;&gt; "", $H444/$R444, ""), ""), "")</f>
        <v/>
      </c>
      <c r="AQ444" s="10" t="str">
        <f ca="1">IFERROR(IF(AND(NOW()&lt;= EOMONTH(DATE(YEAR($O444),12, 1), 0), Overall!$A446&lt;&gt;"", MONTH($N444) &lt;= 12, MONTH($O444) &gt;= 12), IF($R444 &lt;&gt; "", $H444/$R444, ""), ""), "")</f>
        <v/>
      </c>
      <c r="AR444" s="16">
        <f t="shared" ca="1" si="13"/>
        <v>0</v>
      </c>
    </row>
    <row r="445" spans="1:44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6">
        <f>IF(Overall!F447&lt;&gt;"",VALUE(Overall!F447),"")</f>
        <v>500000</v>
      </c>
      <c r="I445" s="6">
        <f>IF(Overall!G447&lt;&gt;"",VALUE(Overall!G447),"")</f>
        <v>77</v>
      </c>
      <c r="J445" s="6">
        <f>IF(Overall!H447&lt;&gt;"",VALUE(Overall!H447),"")</f>
        <v>63</v>
      </c>
      <c r="K445" s="6">
        <f>IF(Overall!I447&lt;&gt;"",VALUE(Overall!I447),"")</f>
        <v>5.0999999999999996</v>
      </c>
      <c r="L445" s="6">
        <f>IF(Overall!J447&lt;&gt;"",VALUE(Overall!J447),"")</f>
        <v>1.53</v>
      </c>
      <c r="M445" s="6">
        <f>IF(Overall!K447&lt;&gt;"",VALUE(Overall!K447),"")</f>
        <v>3.57</v>
      </c>
      <c r="N445" s="7">
        <f>IF(Overall!L447&lt;&gt;"",DATEVALUE(MID(Overall!L447, FIND(",", Overall!L447) + 2, FIND(" ", Overall!L447) - FIND(",", Overall!L447) - 1) &amp; " " &amp; MID(Overall!L447, FIND(" ", Overall!L447) + 1, FIND(",", Overall!L447, FIND(" ", Overall!L447)) - FIND(" ", Overall!L447) - 1) &amp; ", " &amp; MID(Overall!L447, FIND(",", Overall!L447, FIND(",",Overall!L447) + 1) + 2, LEN(Overall!L447))),"")</f>
        <v>44986</v>
      </c>
      <c r="O445" s="7">
        <f>IF(Overall!M447&lt;&gt;"",DATEVALUE(MID(Overall!M447, FIND(",", Overall!M447) + 2, FIND(" ", Overall!M447) - FIND(",", Overall!M447) - 1) &amp; " " &amp; MID(Overall!M447, FIND(" ", Overall!M447) + 1, FIND(",", Overall!M447, FIND(" ", Overall!M447)) - FIND(" ", Overall!M447) - 1) &amp; ", " &amp; MID(Overall!M447, FIND(",", Overall!M447, FIND(",",Overall!M447) + 1) + 2, LEN(Overall!M447))),"")</f>
        <v>45016</v>
      </c>
      <c r="P445" s="7">
        <f>IF(Overall!N447&lt;&gt;"",DATEVALUE(MID(Overall!N447, FIND(",", Overall!N447) + 2, FIND(" ", Overall!N447) - FIND(",", Overall!N447) - 1) &amp; " " &amp; MID(Overall!N447, FIND(" ", Overall!N447) + 1, FIND(",", Overall!N447, FIND(" ", Overall!N447)) - FIND(" ", Overall!N447) - 1) &amp; ", " &amp; MID(Overall!N447, FIND(",", Overall!N447, FIND(",",Overall!N447) + 1) + 2, LEN(Overall!N447))),"")</f>
        <v>44881</v>
      </c>
      <c r="Q445" s="7">
        <f>IF(Overall!O447&lt;&gt;"",DATEVALUE(MID(Overall!O447, FIND(",", Overall!O447) + 2, FIND(" ", Overall!O447) - FIND(",", Overall!O447) - 1) &amp; " " &amp; MID(Overall!O447, FIND(" ", Overall!O447) + 1, FIND(",", Overall!O447, FIND(" ", Overall!O447)) - FIND(" ", Overall!O447) - 1) &amp; ", " &amp; MID(Overall!O447, FIND(",", Overall!O447, FIND(",",Overall!O447) + 1) + 2, LEN(Overall!O447))),"")</f>
        <v>44860</v>
      </c>
      <c r="R445" s="5">
        <f t="shared" si="12"/>
        <v>1</v>
      </c>
      <c r="S445" s="10" t="str">
        <f>IF(Overall!$A447&lt;&gt;"",IF(AND(MONTH($N445) &lt;= 1, MONTH($O445) &gt;= 1), IF($R445 &lt;&gt; "", $H445/$R445, ""), ""),"")</f>
        <v/>
      </c>
      <c r="T445" s="10" t="str">
        <f>IF(Overall!$A447&lt;&gt;"",IF(AND(MONTH($N445) &lt;= 2, MONTH($O445) &gt;= 2), IF($R445 &lt;&gt; "", $H445/$R445, ""), ""),"")</f>
        <v/>
      </c>
      <c r="U445" s="10">
        <f>IF(Overall!$A447&lt;&gt;"",IF(AND(MONTH($N445) &lt;= 3, MONTH($O445) &gt;= 3), IF($R445 &lt;&gt; "", $H445/$R445, ""), ""),"")</f>
        <v>500000</v>
      </c>
      <c r="V445" s="10" t="str">
        <f>IF(Overall!$A447&lt;&gt;"",IF(AND(MONTH($N445) &lt;= 4, MONTH($O445) &gt;= 4), IF($R445 &lt;&gt; "", $H445/$R445, ""), ""),"")</f>
        <v/>
      </c>
      <c r="W445" s="10" t="str">
        <f>IF(Overall!$A447&lt;&gt;"",IF(AND(MONTH($N445) &lt;= 5, MONTH($O445) &gt;= 5), IF($R445 &lt;&gt; "", $H445/$R445, ""), ""),"")</f>
        <v/>
      </c>
      <c r="X445" s="10" t="str">
        <f>IF(Overall!$A447&lt;&gt;"",IF(AND(MONTH($N445) &lt;= 6, MONTH($O445) &gt;= 6), IF($R445 &lt;&gt; "", $H445/$R445, ""), ""),"")</f>
        <v/>
      </c>
      <c r="Y445" s="10" t="str">
        <f>IF(Overall!$A447&lt;&gt;"",IF(AND(MONTH($N445) &lt;= 7, MONTH($O445) &gt;= 7 ), IF($R445 &lt;&gt; "", $H445/$R445, ""), ""),"")</f>
        <v/>
      </c>
      <c r="Z445" s="10" t="str">
        <f>IF(Overall!$A447&lt;&gt;"",IF(AND(MONTH($N445) &lt;= 8, MONTH($O445) &gt;= 8), IF($R445 &lt;&gt; "", $H445/$R445, ""), ""),"")</f>
        <v/>
      </c>
      <c r="AA445" s="10" t="str">
        <f>IF(Overall!$A447&lt;&gt;"",IF(AND(MONTH($N445) &lt;= 9, MONTH($O445) &gt;= 9), IF($R445 &lt;&gt; "", $H445/$R445, ""), ""),"")</f>
        <v/>
      </c>
      <c r="AB445" s="10" t="str">
        <f>IF(Overall!$A447&lt;&gt;"",IF(AND(MONTH($N445) &lt;= 10, MONTH($O445) &gt;= 10), IF($R445 &lt;&gt; "", $H445/$R445, ""), ""),"")</f>
        <v/>
      </c>
      <c r="AC445" s="10" t="str">
        <f>IF(Overall!$A447&lt;&gt;"",IF(AND(MONTH($N445) &lt;= 11, MONTH($O445) &gt;= 11), IF($R445 &lt;&gt; "", $H445/$R445, ""), ""),"")</f>
        <v/>
      </c>
      <c r="AD445" s="10" t="str">
        <f>IF(Overall!$A447&lt;&gt;"",IF(AND(MONTH($N445) &lt;= 12, MONTH($O445) &gt;= 12), IF($R445 &lt;&gt; "", $H445/$R445, ""), ""),"")</f>
        <v/>
      </c>
      <c r="AF445" s="10" t="str">
        <f ca="1">IFERROR(IF(AND(NOW()&lt;= EOMONTH(DATE(YEAR($O445),1, 1), 0), Overall!$A447&lt;&gt;"", MONTH($N445) &lt;= 1, MONTH($O445) &gt;= 1), IF($R445 &lt;&gt; "", $H445/$R445, ""), ""), "")</f>
        <v/>
      </c>
      <c r="AG445" s="10" t="str">
        <f ca="1">IFERROR(IF(AND(NOW()&lt;= EOMONTH(DATE(YEAR($O445),2, 1), 0), Overall!$A447&lt;&gt;"", MONTH($N445) &lt;= 2, MONTH($O445) &gt;= 2), IF($R445 &lt;&gt; "", $H445/$R445, ""), ""), "")</f>
        <v/>
      </c>
      <c r="AH445" s="10" t="str">
        <f ca="1">IFERROR(IF(AND(NOW()&lt;= EOMONTH(DATE(YEAR($O445),3, 1), 0), Overall!$A447&lt;&gt;"", MONTH($N445) &lt;= 3, MONTH($O445) &gt;= 3), IF($R445 &lt;&gt; "", $H445/$R445, ""), ""), "")</f>
        <v/>
      </c>
      <c r="AI445" s="10" t="str">
        <f ca="1">IFERROR(IF(AND(NOW()&lt;= EOMONTH(DATE(YEAR($O445),4, 1), 0), Overall!$A447&lt;&gt;"", MONTH($N445) &lt;= 4, MONTH($O445) &gt;= 4), IF($R445 &lt;&gt; "", $H445/$R445, ""), ""), "")</f>
        <v/>
      </c>
      <c r="AJ445" s="10" t="str">
        <f ca="1">IFERROR(IF(AND(NOW()&lt;= EOMONTH(DATE(YEAR($O445),5, 1), 0), Overall!$A447&lt;&gt;"", MONTH($N445) &lt;= 5, MONTH($O445) &gt;= 5), IF($R445 &lt;&gt; "", $H445/$R445, ""), ""), "")</f>
        <v/>
      </c>
      <c r="AK445" s="10" t="str">
        <f ca="1">IFERROR(IF(AND(NOW()&lt;= EOMONTH(DATE(YEAR($O445),6, 1), 0), Overall!$A447&lt;&gt;"", MONTH($N445) &lt;= 6, MONTH($O445) &gt;= 6), IF($R445 &lt;&gt; "", $H445/$R445, ""), ""), "")</f>
        <v/>
      </c>
      <c r="AL445" s="10" t="str">
        <f ca="1">IFERROR(IF(AND(NOW()&lt;= EOMONTH(DATE(YEAR($O445),7, 1), 0), Overall!$A447&lt;&gt;"", MONTH($N445) &lt;= 7, MONTH($O445) &gt;= 7), IF($R445 &lt;&gt; "", $H445/$R445, ""), ""), "")</f>
        <v/>
      </c>
      <c r="AM445" s="10" t="str">
        <f ca="1">IFERROR(IF(AND(NOW()&lt;= EOMONTH(DATE(YEAR($O445),8, 1), 0), Overall!$A447&lt;&gt;"", MONTH($N445) &lt;= 8, MONTH($O445) &gt;= 8), IF($R445 &lt;&gt; "", $H445/$R445, ""), ""), "")</f>
        <v/>
      </c>
      <c r="AN445" s="10" t="str">
        <f ca="1">IFERROR(IF(AND(NOW()&lt;= EOMONTH(DATE(YEAR($O445),9, 1), 0), Overall!$A447&lt;&gt;"", MONTH($N445) &lt;= 9, MONTH($O445) &gt;= 9), IF($R445 &lt;&gt; "", $H445/$R445, ""), ""), "")</f>
        <v/>
      </c>
      <c r="AO445" s="10" t="str">
        <f ca="1">IFERROR(IF(AND(NOW()&lt;= EOMONTH(DATE(YEAR($O445),10, 1), 0), Overall!$A447&lt;&gt;"", MONTH($N445) &lt;= 10, MONTH($O445) &gt;= 10), IF($R445 &lt;&gt; "", $H445/$R445, ""), ""), "")</f>
        <v/>
      </c>
      <c r="AP445" s="10" t="str">
        <f ca="1">IFERROR(IF(AND(NOW()&lt;= EOMONTH(DATE(YEAR($O445),11, 1), 0), Overall!$A447&lt;&gt;"", MONTH($N445) &lt;=11, MONTH($O445) &gt;= 11), IF($R445 &lt;&gt; "", $H445/$R445, ""), ""), "")</f>
        <v/>
      </c>
      <c r="AQ445" s="10" t="str">
        <f ca="1">IFERROR(IF(AND(NOW()&lt;= EOMONTH(DATE(YEAR($O445),12, 1), 0), Overall!$A447&lt;&gt;"", MONTH($N445) &lt;= 12, MONTH($O445) &gt;= 12), IF($R445 &lt;&gt; "", $H445/$R445, ""), ""), "")</f>
        <v/>
      </c>
      <c r="AR445" s="16">
        <f t="shared" ca="1" si="13"/>
        <v>0</v>
      </c>
    </row>
    <row r="446" spans="1:44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6">
        <f>IF(Overall!F448&lt;&gt;"",VALUE(Overall!F448),"")</f>
        <v>500000</v>
      </c>
      <c r="I446" s="6">
        <f>IF(Overall!G448&lt;&gt;"",VALUE(Overall!G448),"")</f>
        <v>77</v>
      </c>
      <c r="J446" s="6">
        <f>IF(Overall!H448&lt;&gt;"",VALUE(Overall!H448),"")</f>
        <v>64</v>
      </c>
      <c r="K446" s="6">
        <f>IF(Overall!I448&lt;&gt;"",VALUE(Overall!I448),"")</f>
        <v>6.3</v>
      </c>
      <c r="L446" s="6">
        <f>IF(Overall!J448&lt;&gt;"",VALUE(Overall!J448),"")</f>
        <v>2.54</v>
      </c>
      <c r="M446" s="6">
        <f>IF(Overall!K448&lt;&gt;"",VALUE(Overall!K448),"")</f>
        <v>3.76</v>
      </c>
      <c r="N446" s="7">
        <f>IF(Overall!L448&lt;&gt;"",DATEVALUE(MID(Overall!L448, FIND(",", Overall!L448) + 2, FIND(" ", Overall!L448) - FIND(",", Overall!L448) - 1) &amp; " " &amp; MID(Overall!L448, FIND(" ", Overall!L448) + 1, FIND(",", Overall!L448, FIND(" ", Overall!L448)) - FIND(" ", Overall!L448) - 1) &amp; ", " &amp; MID(Overall!L448, FIND(",", Overall!L448, FIND(",",Overall!L448) + 1) + 2, LEN(Overall!L448))),"")</f>
        <v>45017</v>
      </c>
      <c r="O446" s="7">
        <f>IF(Overall!M448&lt;&gt;"",DATEVALUE(MID(Overall!M448, FIND(",", Overall!M448) + 2, FIND(" ", Overall!M448) - FIND(",", Overall!M448) - 1) &amp; " " &amp; MID(Overall!M448, FIND(" ", Overall!M448) + 1, FIND(",", Overall!M448, FIND(" ", Overall!M448)) - FIND(" ", Overall!M448) - 1) &amp; ", " &amp; MID(Overall!M448, FIND(",", Overall!M448, FIND(",",Overall!M448) + 1) + 2, LEN(Overall!M448))),"")</f>
        <v>45046</v>
      </c>
      <c r="P446" s="7">
        <f>IF(Overall!N448&lt;&gt;"",DATEVALUE(MID(Overall!N448, FIND(",", Overall!N448) + 2, FIND(" ", Overall!N448) - FIND(",", Overall!N448) - 1) &amp; " " &amp; MID(Overall!N448, FIND(" ", Overall!N448) + 1, FIND(",", Overall!N448, FIND(" ", Overall!N448)) - FIND(" ", Overall!N448) - 1) &amp; ", " &amp; MID(Overall!N448, FIND(",", Overall!N448, FIND(",",Overall!N448) + 1) + 2, LEN(Overall!N448))),"")</f>
        <v>44881</v>
      </c>
      <c r="Q446" s="7">
        <f>IF(Overall!O448&lt;&gt;"",DATEVALUE(MID(Overall!O448, FIND(",", Overall!O448) + 2, FIND(" ", Overall!O448) - FIND(",", Overall!O448) - 1) &amp; " " &amp; MID(Overall!O448, FIND(" ", Overall!O448) + 1, FIND(",", Overall!O448, FIND(" ", Overall!O448)) - FIND(" ", Overall!O448) - 1) &amp; ", " &amp; MID(Overall!O448, FIND(",", Overall!O448, FIND(",",Overall!O448) + 1) + 2, LEN(Overall!O448))),"")</f>
        <v>44860</v>
      </c>
      <c r="R446" s="5">
        <f t="shared" si="12"/>
        <v>1</v>
      </c>
      <c r="S446" s="10" t="str">
        <f>IF(Overall!$A448&lt;&gt;"",IF(AND(MONTH($N446) &lt;= 1, MONTH($O446) &gt;= 1), IF($R446 &lt;&gt; "", $H446/$R446, ""), ""),"")</f>
        <v/>
      </c>
      <c r="T446" s="10" t="str">
        <f>IF(Overall!$A448&lt;&gt;"",IF(AND(MONTH($N446) &lt;= 2, MONTH($O446) &gt;= 2), IF($R446 &lt;&gt; "", $H446/$R446, ""), ""),"")</f>
        <v/>
      </c>
      <c r="U446" s="10" t="str">
        <f>IF(Overall!$A448&lt;&gt;"",IF(AND(MONTH($N446) &lt;= 3, MONTH($O446) &gt;= 3), IF($R446 &lt;&gt; "", $H446/$R446, ""), ""),"")</f>
        <v/>
      </c>
      <c r="V446" s="10">
        <f>IF(Overall!$A448&lt;&gt;"",IF(AND(MONTH($N446) &lt;= 4, MONTH($O446) &gt;= 4), IF($R446 &lt;&gt; "", $H446/$R446, ""), ""),"")</f>
        <v>500000</v>
      </c>
      <c r="W446" s="10" t="str">
        <f>IF(Overall!$A448&lt;&gt;"",IF(AND(MONTH($N446) &lt;= 5, MONTH($O446) &gt;= 5), IF($R446 &lt;&gt; "", $H446/$R446, ""), ""),"")</f>
        <v/>
      </c>
      <c r="X446" s="10" t="str">
        <f>IF(Overall!$A448&lt;&gt;"",IF(AND(MONTH($N446) &lt;= 6, MONTH($O446) &gt;= 6), IF($R446 &lt;&gt; "", $H446/$R446, ""), ""),"")</f>
        <v/>
      </c>
      <c r="Y446" s="10" t="str">
        <f>IF(Overall!$A448&lt;&gt;"",IF(AND(MONTH($N446) &lt;= 7, MONTH($O446) &gt;= 7 ), IF($R446 &lt;&gt; "", $H446/$R446, ""), ""),"")</f>
        <v/>
      </c>
      <c r="Z446" s="10" t="str">
        <f>IF(Overall!$A448&lt;&gt;"",IF(AND(MONTH($N446) &lt;= 8, MONTH($O446) &gt;= 8), IF($R446 &lt;&gt; "", $H446/$R446, ""), ""),"")</f>
        <v/>
      </c>
      <c r="AA446" s="10" t="str">
        <f>IF(Overall!$A448&lt;&gt;"",IF(AND(MONTH($N446) &lt;= 9, MONTH($O446) &gt;= 9), IF($R446 &lt;&gt; "", $H446/$R446, ""), ""),"")</f>
        <v/>
      </c>
      <c r="AB446" s="10" t="str">
        <f>IF(Overall!$A448&lt;&gt;"",IF(AND(MONTH($N446) &lt;= 10, MONTH($O446) &gt;= 10), IF($R446 &lt;&gt; "", $H446/$R446, ""), ""),"")</f>
        <v/>
      </c>
      <c r="AC446" s="10" t="str">
        <f>IF(Overall!$A448&lt;&gt;"",IF(AND(MONTH($N446) &lt;= 11, MONTH($O446) &gt;= 11), IF($R446 &lt;&gt; "", $H446/$R446, ""), ""),"")</f>
        <v/>
      </c>
      <c r="AD446" s="10" t="str">
        <f>IF(Overall!$A448&lt;&gt;"",IF(AND(MONTH($N446) &lt;= 12, MONTH($O446) &gt;= 12), IF($R446 &lt;&gt; "", $H446/$R446, ""), ""),"")</f>
        <v/>
      </c>
      <c r="AF446" s="10" t="str">
        <f ca="1">IFERROR(IF(AND(NOW()&lt;= EOMONTH(DATE(YEAR($O446),1, 1), 0), Overall!$A448&lt;&gt;"", MONTH($N446) &lt;= 1, MONTH($O446) &gt;= 1), IF($R446 &lt;&gt; "", $H446/$R446, ""), ""), "")</f>
        <v/>
      </c>
      <c r="AG446" s="10" t="str">
        <f ca="1">IFERROR(IF(AND(NOW()&lt;= EOMONTH(DATE(YEAR($O446),2, 1), 0), Overall!$A448&lt;&gt;"", MONTH($N446) &lt;= 2, MONTH($O446) &gt;= 2), IF($R446 &lt;&gt; "", $H446/$R446, ""), ""), "")</f>
        <v/>
      </c>
      <c r="AH446" s="10" t="str">
        <f ca="1">IFERROR(IF(AND(NOW()&lt;= EOMONTH(DATE(YEAR($O446),3, 1), 0), Overall!$A448&lt;&gt;"", MONTH($N446) &lt;= 3, MONTH($O446) &gt;= 3), IF($R446 &lt;&gt; "", $H446/$R446, ""), ""), "")</f>
        <v/>
      </c>
      <c r="AI446" s="10" t="str">
        <f ca="1">IFERROR(IF(AND(NOW()&lt;= EOMONTH(DATE(YEAR($O446),4, 1), 0), Overall!$A448&lt;&gt;"", MONTH($N446) &lt;= 4, MONTH($O446) &gt;= 4), IF($R446 &lt;&gt; "", $H446/$R446, ""), ""), "")</f>
        <v/>
      </c>
      <c r="AJ446" s="10" t="str">
        <f ca="1">IFERROR(IF(AND(NOW()&lt;= EOMONTH(DATE(YEAR($O446),5, 1), 0), Overall!$A448&lt;&gt;"", MONTH($N446) &lt;= 5, MONTH($O446) &gt;= 5), IF($R446 &lt;&gt; "", $H446/$R446, ""), ""), "")</f>
        <v/>
      </c>
      <c r="AK446" s="10" t="str">
        <f ca="1">IFERROR(IF(AND(NOW()&lt;= EOMONTH(DATE(YEAR($O446),6, 1), 0), Overall!$A448&lt;&gt;"", MONTH($N446) &lt;= 6, MONTH($O446) &gt;= 6), IF($R446 &lt;&gt; "", $H446/$R446, ""), ""), "")</f>
        <v/>
      </c>
      <c r="AL446" s="10" t="str">
        <f ca="1">IFERROR(IF(AND(NOW()&lt;= EOMONTH(DATE(YEAR($O446),7, 1), 0), Overall!$A448&lt;&gt;"", MONTH($N446) &lt;= 7, MONTH($O446) &gt;= 7), IF($R446 &lt;&gt; "", $H446/$R446, ""), ""), "")</f>
        <v/>
      </c>
      <c r="AM446" s="10" t="str">
        <f ca="1">IFERROR(IF(AND(NOW()&lt;= EOMONTH(DATE(YEAR($O446),8, 1), 0), Overall!$A448&lt;&gt;"", MONTH($N446) &lt;= 8, MONTH($O446) &gt;= 8), IF($R446 &lt;&gt; "", $H446/$R446, ""), ""), "")</f>
        <v/>
      </c>
      <c r="AN446" s="10" t="str">
        <f ca="1">IFERROR(IF(AND(NOW()&lt;= EOMONTH(DATE(YEAR($O446),9, 1), 0), Overall!$A448&lt;&gt;"", MONTH($N446) &lt;= 9, MONTH($O446) &gt;= 9), IF($R446 &lt;&gt; "", $H446/$R446, ""), ""), "")</f>
        <v/>
      </c>
      <c r="AO446" s="10" t="str">
        <f ca="1">IFERROR(IF(AND(NOW()&lt;= EOMONTH(DATE(YEAR($O446),10, 1), 0), Overall!$A448&lt;&gt;"", MONTH($N446) &lt;= 10, MONTH($O446) &gt;= 10), IF($R446 &lt;&gt; "", $H446/$R446, ""), ""), "")</f>
        <v/>
      </c>
      <c r="AP446" s="10" t="str">
        <f ca="1">IFERROR(IF(AND(NOW()&lt;= EOMONTH(DATE(YEAR($O446),11, 1), 0), Overall!$A448&lt;&gt;"", MONTH($N446) &lt;=11, MONTH($O446) &gt;= 11), IF($R446 &lt;&gt; "", $H446/$R446, ""), ""), "")</f>
        <v/>
      </c>
      <c r="AQ446" s="10" t="str">
        <f ca="1">IFERROR(IF(AND(NOW()&lt;= EOMONTH(DATE(YEAR($O446),12, 1), 0), Overall!$A448&lt;&gt;"", MONTH($N446) &lt;= 12, MONTH($O446) &gt;= 12), IF($R446 &lt;&gt; "", $H446/$R446, ""), ""), "")</f>
        <v/>
      </c>
      <c r="AR446" s="16">
        <f t="shared" ca="1" si="13"/>
        <v>0</v>
      </c>
    </row>
    <row r="447" spans="1:44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6">
        <f>IF(Overall!F449&lt;&gt;"",VALUE(Overall!F449),"")</f>
        <v>500000</v>
      </c>
      <c r="I447" s="6">
        <f>IF(Overall!G449&lt;&gt;"",VALUE(Overall!G449),"")</f>
        <v>77</v>
      </c>
      <c r="J447" s="6">
        <f>IF(Overall!H449&lt;&gt;"",VALUE(Overall!H449),"")</f>
        <v>64</v>
      </c>
      <c r="K447" s="6">
        <f>IF(Overall!I449&lt;&gt;"",VALUE(Overall!I449),"")</f>
        <v>7.3</v>
      </c>
      <c r="L447" s="6">
        <f>IF(Overall!J449&lt;&gt;"",VALUE(Overall!J449),"")</f>
        <v>3.25</v>
      </c>
      <c r="M447" s="6">
        <f>IF(Overall!K449&lt;&gt;"",VALUE(Overall!K449),"")</f>
        <v>4.05</v>
      </c>
      <c r="N447" s="7">
        <f>IF(Overall!L449&lt;&gt;"",DATEVALUE(MID(Overall!L449, FIND(",", Overall!L449) + 2, FIND(" ", Overall!L449) - FIND(",", Overall!L449) - 1) &amp; " " &amp; MID(Overall!L449, FIND(" ", Overall!L449) + 1, FIND(",", Overall!L449, FIND(" ", Overall!L449)) - FIND(" ", Overall!L449) - 1) &amp; ", " &amp; MID(Overall!L449, FIND(",", Overall!L449, FIND(",",Overall!L449) + 1) + 2, LEN(Overall!L449))),"")</f>
        <v>45047</v>
      </c>
      <c r="O447" s="7">
        <f>IF(Overall!M449&lt;&gt;"",DATEVALUE(MID(Overall!M449, FIND(",", Overall!M449) + 2, FIND(" ", Overall!M449) - FIND(",", Overall!M449) - 1) &amp; " " &amp; MID(Overall!M449, FIND(" ", Overall!M449) + 1, FIND(",", Overall!M449, FIND(" ", Overall!M449)) - FIND(" ", Overall!M449) - 1) &amp; ", " &amp; MID(Overall!M449, FIND(",", Overall!M449, FIND(",",Overall!M449) + 1) + 2, LEN(Overall!M449))),"")</f>
        <v>45077</v>
      </c>
      <c r="P447" s="7">
        <f>IF(Overall!N449&lt;&gt;"",DATEVALUE(MID(Overall!N449, FIND(",", Overall!N449) + 2, FIND(" ", Overall!N449) - FIND(",", Overall!N449) - 1) &amp; " " &amp; MID(Overall!N449, FIND(" ", Overall!N449) + 1, FIND(",", Overall!N449, FIND(" ", Overall!N449)) - FIND(" ", Overall!N449) - 1) &amp; ", " &amp; MID(Overall!N449, FIND(",", Overall!N449, FIND(",",Overall!N449) + 1) + 2, LEN(Overall!N449))),"")</f>
        <v>44881</v>
      </c>
      <c r="Q447" s="7">
        <f>IF(Overall!O449&lt;&gt;"",DATEVALUE(MID(Overall!O449, FIND(",", Overall!O449) + 2, FIND(" ", Overall!O449) - FIND(",", Overall!O449) - 1) &amp; " " &amp; MID(Overall!O449, FIND(" ", Overall!O449) + 1, FIND(",", Overall!O449, FIND(" ", Overall!O449)) - FIND(" ", Overall!O449) - 1) &amp; ", " &amp; MID(Overall!O449, FIND(",", Overall!O449, FIND(",",Overall!O449) + 1) + 2, LEN(Overall!O449))),"")</f>
        <v>44860</v>
      </c>
      <c r="R447" s="5">
        <f t="shared" si="12"/>
        <v>1</v>
      </c>
      <c r="S447" s="10" t="str">
        <f>IF(Overall!$A449&lt;&gt;"",IF(AND(MONTH($N447) &lt;= 1, MONTH($O447) &gt;= 1), IF($R447 &lt;&gt; "", $H447/$R447, ""), ""),"")</f>
        <v/>
      </c>
      <c r="T447" s="10" t="str">
        <f>IF(Overall!$A449&lt;&gt;"",IF(AND(MONTH($N447) &lt;= 2, MONTH($O447) &gt;= 2), IF($R447 &lt;&gt; "", $H447/$R447, ""), ""),"")</f>
        <v/>
      </c>
      <c r="U447" s="10" t="str">
        <f>IF(Overall!$A449&lt;&gt;"",IF(AND(MONTH($N447) &lt;= 3, MONTH($O447) &gt;= 3), IF($R447 &lt;&gt; "", $H447/$R447, ""), ""),"")</f>
        <v/>
      </c>
      <c r="V447" s="10" t="str">
        <f>IF(Overall!$A449&lt;&gt;"",IF(AND(MONTH($N447) &lt;= 4, MONTH($O447) &gt;= 4), IF($R447 &lt;&gt; "", $H447/$R447, ""), ""),"")</f>
        <v/>
      </c>
      <c r="W447" s="10">
        <f>IF(Overall!$A449&lt;&gt;"",IF(AND(MONTH($N447) &lt;= 5, MONTH($O447) &gt;= 5), IF($R447 &lt;&gt; "", $H447/$R447, ""), ""),"")</f>
        <v>500000</v>
      </c>
      <c r="X447" s="10" t="str">
        <f>IF(Overall!$A449&lt;&gt;"",IF(AND(MONTH($N447) &lt;= 6, MONTH($O447) &gt;= 6), IF($R447 &lt;&gt; "", $H447/$R447, ""), ""),"")</f>
        <v/>
      </c>
      <c r="Y447" s="10" t="str">
        <f>IF(Overall!$A449&lt;&gt;"",IF(AND(MONTH($N447) &lt;= 7, MONTH($O447) &gt;= 7 ), IF($R447 &lt;&gt; "", $H447/$R447, ""), ""),"")</f>
        <v/>
      </c>
      <c r="Z447" s="10" t="str">
        <f>IF(Overall!$A449&lt;&gt;"",IF(AND(MONTH($N447) &lt;= 8, MONTH($O447) &gt;= 8), IF($R447 &lt;&gt; "", $H447/$R447, ""), ""),"")</f>
        <v/>
      </c>
      <c r="AA447" s="10" t="str">
        <f>IF(Overall!$A449&lt;&gt;"",IF(AND(MONTH($N447) &lt;= 9, MONTH($O447) &gt;= 9), IF($R447 &lt;&gt; "", $H447/$R447, ""), ""),"")</f>
        <v/>
      </c>
      <c r="AB447" s="10" t="str">
        <f>IF(Overall!$A449&lt;&gt;"",IF(AND(MONTH($N447) &lt;= 10, MONTH($O447) &gt;= 10), IF($R447 &lt;&gt; "", $H447/$R447, ""), ""),"")</f>
        <v/>
      </c>
      <c r="AC447" s="10" t="str">
        <f>IF(Overall!$A449&lt;&gt;"",IF(AND(MONTH($N447) &lt;= 11, MONTH($O447) &gt;= 11), IF($R447 &lt;&gt; "", $H447/$R447, ""), ""),"")</f>
        <v/>
      </c>
      <c r="AD447" s="10" t="str">
        <f>IF(Overall!$A449&lt;&gt;"",IF(AND(MONTH($N447) &lt;= 12, MONTH($O447) &gt;= 12), IF($R447 &lt;&gt; "", $H447/$R447, ""), ""),"")</f>
        <v/>
      </c>
      <c r="AF447" s="10" t="str">
        <f ca="1">IFERROR(IF(AND(NOW()&lt;= EOMONTH(DATE(YEAR($O447),1, 1), 0), Overall!$A449&lt;&gt;"", MONTH($N447) &lt;= 1, MONTH($O447) &gt;= 1), IF($R447 &lt;&gt; "", $H447/$R447, ""), ""), "")</f>
        <v/>
      </c>
      <c r="AG447" s="10" t="str">
        <f ca="1">IFERROR(IF(AND(NOW()&lt;= EOMONTH(DATE(YEAR($O447),2, 1), 0), Overall!$A449&lt;&gt;"", MONTH($N447) &lt;= 2, MONTH($O447) &gt;= 2), IF($R447 &lt;&gt; "", $H447/$R447, ""), ""), "")</f>
        <v/>
      </c>
      <c r="AH447" s="10" t="str">
        <f ca="1">IFERROR(IF(AND(NOW()&lt;= EOMONTH(DATE(YEAR($O447),3, 1), 0), Overall!$A449&lt;&gt;"", MONTH($N447) &lt;= 3, MONTH($O447) &gt;= 3), IF($R447 &lt;&gt; "", $H447/$R447, ""), ""), "")</f>
        <v/>
      </c>
      <c r="AI447" s="10" t="str">
        <f ca="1">IFERROR(IF(AND(NOW()&lt;= EOMONTH(DATE(YEAR($O447),4, 1), 0), Overall!$A449&lt;&gt;"", MONTH($N447) &lt;= 4, MONTH($O447) &gt;= 4), IF($R447 &lt;&gt; "", $H447/$R447, ""), ""), "")</f>
        <v/>
      </c>
      <c r="AJ447" s="10" t="str">
        <f ca="1">IFERROR(IF(AND(NOW()&lt;= EOMONTH(DATE(YEAR($O447),5, 1), 0), Overall!$A449&lt;&gt;"", MONTH($N447) &lt;= 5, MONTH($O447) &gt;= 5), IF($R447 &lt;&gt; "", $H447/$R447, ""), ""), "")</f>
        <v/>
      </c>
      <c r="AK447" s="10" t="str">
        <f ca="1">IFERROR(IF(AND(NOW()&lt;= EOMONTH(DATE(YEAR($O447),6, 1), 0), Overall!$A449&lt;&gt;"", MONTH($N447) &lt;= 6, MONTH($O447) &gt;= 6), IF($R447 &lt;&gt; "", $H447/$R447, ""), ""), "")</f>
        <v/>
      </c>
      <c r="AL447" s="10" t="str">
        <f ca="1">IFERROR(IF(AND(NOW()&lt;= EOMONTH(DATE(YEAR($O447),7, 1), 0), Overall!$A449&lt;&gt;"", MONTH($N447) &lt;= 7, MONTH($O447) &gt;= 7), IF($R447 &lt;&gt; "", $H447/$R447, ""), ""), "")</f>
        <v/>
      </c>
      <c r="AM447" s="10" t="str">
        <f ca="1">IFERROR(IF(AND(NOW()&lt;= EOMONTH(DATE(YEAR($O447),8, 1), 0), Overall!$A449&lt;&gt;"", MONTH($N447) &lt;= 8, MONTH($O447) &gt;= 8), IF($R447 &lt;&gt; "", $H447/$R447, ""), ""), "")</f>
        <v/>
      </c>
      <c r="AN447" s="10" t="str">
        <f ca="1">IFERROR(IF(AND(NOW()&lt;= EOMONTH(DATE(YEAR($O447),9, 1), 0), Overall!$A449&lt;&gt;"", MONTH($N447) &lt;= 9, MONTH($O447) &gt;= 9), IF($R447 &lt;&gt; "", $H447/$R447, ""), ""), "")</f>
        <v/>
      </c>
      <c r="AO447" s="10" t="str">
        <f ca="1">IFERROR(IF(AND(NOW()&lt;= EOMONTH(DATE(YEAR($O447),10, 1), 0), Overall!$A449&lt;&gt;"", MONTH($N447) &lt;= 10, MONTH($O447) &gt;= 10), IF($R447 &lt;&gt; "", $H447/$R447, ""), ""), "")</f>
        <v/>
      </c>
      <c r="AP447" s="10" t="str">
        <f ca="1">IFERROR(IF(AND(NOW()&lt;= EOMONTH(DATE(YEAR($O447),11, 1), 0), Overall!$A449&lt;&gt;"", MONTH($N447) &lt;=11, MONTH($O447) &gt;= 11), IF($R447 &lt;&gt; "", $H447/$R447, ""), ""), "")</f>
        <v/>
      </c>
      <c r="AQ447" s="10" t="str">
        <f ca="1">IFERROR(IF(AND(NOW()&lt;= EOMONTH(DATE(YEAR($O447),12, 1), 0), Overall!$A449&lt;&gt;"", MONTH($N447) &lt;= 12, MONTH($O447) &gt;= 12), IF($R447 &lt;&gt; "", $H447/$R447, ""), ""), "")</f>
        <v/>
      </c>
      <c r="AR447" s="16">
        <f t="shared" ca="1" si="13"/>
        <v>0</v>
      </c>
    </row>
    <row r="448" spans="1:44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6">
        <f>IF(Overall!F450&lt;&gt;"",VALUE(Overall!F450),"")</f>
        <v>1500000</v>
      </c>
      <c r="I448" s="6">
        <f>IF(Overall!G450&lt;&gt;"",VALUE(Overall!G450),"")</f>
        <v>78</v>
      </c>
      <c r="J448" s="6">
        <f>IF(Overall!H450&lt;&gt;"",VALUE(Overall!H450),"")</f>
        <v>63</v>
      </c>
      <c r="K448" s="6">
        <f>IF(Overall!I450&lt;&gt;"",VALUE(Overall!I450),"")</f>
        <v>6.58</v>
      </c>
      <c r="L448" s="6">
        <f>IF(Overall!J450&lt;&gt;"",VALUE(Overall!J450),"")</f>
        <v>2.5</v>
      </c>
      <c r="M448" s="6">
        <f>IF(Overall!K450&lt;&gt;"",VALUE(Overall!K450),"")</f>
        <v>4.08</v>
      </c>
      <c r="N448" s="7">
        <f>IF(Overall!L450&lt;&gt;"",DATEVALUE(MID(Overall!L450, FIND(",", Overall!L450) + 2, FIND(" ", Overall!L450) - FIND(",", Overall!L450) - 1) &amp; " " &amp; MID(Overall!L450, FIND(" ", Overall!L450) + 1, FIND(",", Overall!L450, FIND(" ", Overall!L450)) - FIND(" ", Overall!L450) - 1) &amp; ", " &amp; MID(Overall!L450, FIND(",", Overall!L450, FIND(",",Overall!L450) + 1) + 2, LEN(Overall!L450))),"")</f>
        <v>45017</v>
      </c>
      <c r="O448" s="7">
        <f>IF(Overall!M450&lt;&gt;"",DATEVALUE(MID(Overall!M450, FIND(",", Overall!M450) + 2, FIND(" ", Overall!M450) - FIND(",", Overall!M450) - 1) &amp; " " &amp; MID(Overall!M450, FIND(" ", Overall!M450) + 1, FIND(",", Overall!M450, FIND(" ", Overall!M450)) - FIND(" ", Overall!M450) - 1) &amp; ", " &amp; MID(Overall!M450, FIND(",", Overall!M450, FIND(",",Overall!M450) + 1) + 2, LEN(Overall!M450))),"")</f>
        <v>45107</v>
      </c>
      <c r="P448" s="7">
        <f>IF(Overall!N450&lt;&gt;"",DATEVALUE(MID(Overall!N450, FIND(",", Overall!N450) + 2, FIND(" ", Overall!N450) - FIND(",", Overall!N450) - 1) &amp; " " &amp; MID(Overall!N450, FIND(" ", Overall!N450) + 1, FIND(",", Overall!N450, FIND(" ", Overall!N450)) - FIND(" ", Overall!N450) - 1) &amp; ", " &amp; MID(Overall!N450, FIND(",", Overall!N450, FIND(",",Overall!N450) + 1) + 2, LEN(Overall!N450))),"")</f>
        <v>44893</v>
      </c>
      <c r="Q448" s="7">
        <f>IF(Overall!O450&lt;&gt;"",DATEVALUE(MID(Overall!O450, FIND(",", Overall!O450) + 2, FIND(" ", Overall!O450) - FIND(",", Overall!O450) - 1) &amp; " " &amp; MID(Overall!O450, FIND(" ", Overall!O450) + 1, FIND(",", Overall!O450, FIND(" ", Overall!O450)) - FIND(" ", Overall!O450) - 1) &amp; ", " &amp; MID(Overall!O450, FIND(",", Overall!O450, FIND(",",Overall!O450) + 1) + 2, LEN(Overall!O450))),"")</f>
        <v>44869</v>
      </c>
      <c r="R448" s="5">
        <f t="shared" si="12"/>
        <v>3</v>
      </c>
      <c r="S448" s="10" t="str">
        <f>IF(Overall!$A450&lt;&gt;"",IF(AND(MONTH($N448) &lt;= 1, MONTH($O448) &gt;= 1), IF($R448 &lt;&gt; "", $H448/$R448, ""), ""),"")</f>
        <v/>
      </c>
      <c r="T448" s="10" t="str">
        <f>IF(Overall!$A450&lt;&gt;"",IF(AND(MONTH($N448) &lt;= 2, MONTH($O448) &gt;= 2), IF($R448 &lt;&gt; "", $H448/$R448, ""), ""),"")</f>
        <v/>
      </c>
      <c r="U448" s="10" t="str">
        <f>IF(Overall!$A450&lt;&gt;"",IF(AND(MONTH($N448) &lt;= 3, MONTH($O448) &gt;= 3), IF($R448 &lt;&gt; "", $H448/$R448, ""), ""),"")</f>
        <v/>
      </c>
      <c r="V448" s="10">
        <f>IF(Overall!$A450&lt;&gt;"",IF(AND(MONTH($N448) &lt;= 4, MONTH($O448) &gt;= 4), IF($R448 &lt;&gt; "", $H448/$R448, ""), ""),"")</f>
        <v>500000</v>
      </c>
      <c r="W448" s="10">
        <f>IF(Overall!$A450&lt;&gt;"",IF(AND(MONTH($N448) &lt;= 5, MONTH($O448) &gt;= 5), IF($R448 &lt;&gt; "", $H448/$R448, ""), ""),"")</f>
        <v>500000</v>
      </c>
      <c r="X448" s="10">
        <f>IF(Overall!$A450&lt;&gt;"",IF(AND(MONTH($N448) &lt;= 6, MONTH($O448) &gt;= 6), IF($R448 &lt;&gt; "", $H448/$R448, ""), ""),"")</f>
        <v>500000</v>
      </c>
      <c r="Y448" s="10" t="str">
        <f>IF(Overall!$A450&lt;&gt;"",IF(AND(MONTH($N448) &lt;= 7, MONTH($O448) &gt;= 7 ), IF($R448 &lt;&gt; "", $H448/$R448, ""), ""),"")</f>
        <v/>
      </c>
      <c r="Z448" s="10" t="str">
        <f>IF(Overall!$A450&lt;&gt;"",IF(AND(MONTH($N448) &lt;= 8, MONTH($O448) &gt;= 8), IF($R448 &lt;&gt; "", $H448/$R448, ""), ""),"")</f>
        <v/>
      </c>
      <c r="AA448" s="10" t="str">
        <f>IF(Overall!$A450&lt;&gt;"",IF(AND(MONTH($N448) &lt;= 9, MONTH($O448) &gt;= 9), IF($R448 &lt;&gt; "", $H448/$R448, ""), ""),"")</f>
        <v/>
      </c>
      <c r="AB448" s="10" t="str">
        <f>IF(Overall!$A450&lt;&gt;"",IF(AND(MONTH($N448) &lt;= 10, MONTH($O448) &gt;= 10), IF($R448 &lt;&gt; "", $H448/$R448, ""), ""),"")</f>
        <v/>
      </c>
      <c r="AC448" s="10" t="str">
        <f>IF(Overall!$A450&lt;&gt;"",IF(AND(MONTH($N448) &lt;= 11, MONTH($O448) &gt;= 11), IF($R448 &lt;&gt; "", $H448/$R448, ""), ""),"")</f>
        <v/>
      </c>
      <c r="AD448" s="10" t="str">
        <f>IF(Overall!$A450&lt;&gt;"",IF(AND(MONTH($N448) &lt;= 12, MONTH($O448) &gt;= 12), IF($R448 &lt;&gt; "", $H448/$R448, ""), ""),"")</f>
        <v/>
      </c>
      <c r="AF448" s="10" t="str">
        <f ca="1">IFERROR(IF(AND(NOW()&lt;= EOMONTH(DATE(YEAR($O448),1, 1), 0), Overall!$A450&lt;&gt;"", MONTH($N448) &lt;= 1, MONTH($O448) &gt;= 1), IF($R448 &lt;&gt; "", $H448/$R448, ""), ""), "")</f>
        <v/>
      </c>
      <c r="AG448" s="10" t="str">
        <f ca="1">IFERROR(IF(AND(NOW()&lt;= EOMONTH(DATE(YEAR($O448),2, 1), 0), Overall!$A450&lt;&gt;"", MONTH($N448) &lt;= 2, MONTH($O448) &gt;= 2), IF($R448 &lt;&gt; "", $H448/$R448, ""), ""), "")</f>
        <v/>
      </c>
      <c r="AH448" s="10" t="str">
        <f ca="1">IFERROR(IF(AND(NOW()&lt;= EOMONTH(DATE(YEAR($O448),3, 1), 0), Overall!$A450&lt;&gt;"", MONTH($N448) &lt;= 3, MONTH($O448) &gt;= 3), IF($R448 &lt;&gt; "", $H448/$R448, ""), ""), "")</f>
        <v/>
      </c>
      <c r="AI448" s="10" t="str">
        <f ca="1">IFERROR(IF(AND(NOW()&lt;= EOMONTH(DATE(YEAR($O448),4, 1), 0), Overall!$A450&lt;&gt;"", MONTH($N448) &lt;= 4, MONTH($O448) &gt;= 4), IF($R448 &lt;&gt; "", $H448/$R448, ""), ""), "")</f>
        <v/>
      </c>
      <c r="AJ448" s="10" t="str">
        <f ca="1">IFERROR(IF(AND(NOW()&lt;= EOMONTH(DATE(YEAR($O448),5, 1), 0), Overall!$A450&lt;&gt;"", MONTH($N448) &lt;= 5, MONTH($O448) &gt;= 5), IF($R448 &lt;&gt; "", $H448/$R448, ""), ""), "")</f>
        <v/>
      </c>
      <c r="AK448" s="10" t="str">
        <f ca="1">IFERROR(IF(AND(NOW()&lt;= EOMONTH(DATE(YEAR($O448),6, 1), 0), Overall!$A450&lt;&gt;"", MONTH($N448) &lt;= 6, MONTH($O448) &gt;= 6), IF($R448 &lt;&gt; "", $H448/$R448, ""), ""), "")</f>
        <v/>
      </c>
      <c r="AL448" s="10" t="str">
        <f ca="1">IFERROR(IF(AND(NOW()&lt;= EOMONTH(DATE(YEAR($O448),7, 1), 0), Overall!$A450&lt;&gt;"", MONTH($N448) &lt;= 7, MONTH($O448) &gt;= 7), IF($R448 &lt;&gt; "", $H448/$R448, ""), ""), "")</f>
        <v/>
      </c>
      <c r="AM448" s="10" t="str">
        <f ca="1">IFERROR(IF(AND(NOW()&lt;= EOMONTH(DATE(YEAR($O448),8, 1), 0), Overall!$A450&lt;&gt;"", MONTH($N448) &lt;= 8, MONTH($O448) &gt;= 8), IF($R448 &lt;&gt; "", $H448/$R448, ""), ""), "")</f>
        <v/>
      </c>
      <c r="AN448" s="10" t="str">
        <f ca="1">IFERROR(IF(AND(NOW()&lt;= EOMONTH(DATE(YEAR($O448),9, 1), 0), Overall!$A450&lt;&gt;"", MONTH($N448) &lt;= 9, MONTH($O448) &gt;= 9), IF($R448 &lt;&gt; "", $H448/$R448, ""), ""), "")</f>
        <v/>
      </c>
      <c r="AO448" s="10" t="str">
        <f ca="1">IFERROR(IF(AND(NOW()&lt;= EOMONTH(DATE(YEAR($O448),10, 1), 0), Overall!$A450&lt;&gt;"", MONTH($N448) &lt;= 10, MONTH($O448) &gt;= 10), IF($R448 &lt;&gt; "", $H448/$R448, ""), ""), "")</f>
        <v/>
      </c>
      <c r="AP448" s="10" t="str">
        <f ca="1">IFERROR(IF(AND(NOW()&lt;= EOMONTH(DATE(YEAR($O448),11, 1), 0), Overall!$A450&lt;&gt;"", MONTH($N448) &lt;=11, MONTH($O448) &gt;= 11), IF($R448 &lt;&gt; "", $H448/$R448, ""), ""), "")</f>
        <v/>
      </c>
      <c r="AQ448" s="10" t="str">
        <f ca="1">IFERROR(IF(AND(NOW()&lt;= EOMONTH(DATE(YEAR($O448),12, 1), 0), Overall!$A450&lt;&gt;"", MONTH($N448) &lt;= 12, MONTH($O448) &gt;= 12), IF($R448 &lt;&gt; "", $H448/$R448, ""), ""), "")</f>
        <v/>
      </c>
      <c r="AR448" s="16">
        <f t="shared" ca="1" si="13"/>
        <v>0</v>
      </c>
    </row>
    <row r="449" spans="1:44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6">
        <f>IF(Overall!F451&lt;&gt;"",VALUE(Overall!F451),"")</f>
        <v>1500000</v>
      </c>
      <c r="I449" s="6">
        <f>IF(Overall!G451&lt;&gt;"",VALUE(Overall!G451),"")</f>
        <v>78</v>
      </c>
      <c r="J449" s="6">
        <f>IF(Overall!H451&lt;&gt;"",VALUE(Overall!H451),"")</f>
        <v>63</v>
      </c>
      <c r="K449" s="6">
        <f>IF(Overall!I451&lt;&gt;"",VALUE(Overall!I451),"")</f>
        <v>6.35</v>
      </c>
      <c r="L449" s="6">
        <f>IF(Overall!J451&lt;&gt;"",VALUE(Overall!J451),"")</f>
        <v>2.48</v>
      </c>
      <c r="M449" s="6">
        <f>IF(Overall!K451&lt;&gt;"",VALUE(Overall!K451),"")</f>
        <v>3.87</v>
      </c>
      <c r="N449" s="7">
        <f>IF(Overall!L451&lt;&gt;"",DATEVALUE(MID(Overall!L451, FIND(",", Overall!L451) + 2, FIND(" ", Overall!L451) - FIND(",", Overall!L451) - 1) &amp; " " &amp; MID(Overall!L451, FIND(" ", Overall!L451) + 1, FIND(",", Overall!L451, FIND(" ", Overall!L451)) - FIND(" ", Overall!L451) - 1) &amp; ", " &amp; MID(Overall!L451, FIND(",", Overall!L451, FIND(",",Overall!L451) + 1) + 2, LEN(Overall!L451))),"")</f>
        <v>45017</v>
      </c>
      <c r="O449" s="7">
        <f>IF(Overall!M451&lt;&gt;"",DATEVALUE(MID(Overall!M451, FIND(",", Overall!M451) + 2, FIND(" ", Overall!M451) - FIND(",", Overall!M451) - 1) &amp; " " &amp; MID(Overall!M451, FIND(" ", Overall!M451) + 1, FIND(",", Overall!M451, FIND(" ", Overall!M451)) - FIND(" ", Overall!M451) - 1) &amp; ", " &amp; MID(Overall!M451, FIND(",", Overall!M451, FIND(",",Overall!M451) + 1) + 2, LEN(Overall!M451))),"")</f>
        <v>45107</v>
      </c>
      <c r="P449" s="7">
        <f>IF(Overall!N451&lt;&gt;"",DATEVALUE(MID(Overall!N451, FIND(",", Overall!N451) + 2, FIND(" ", Overall!N451) - FIND(",", Overall!N451) - 1) &amp; " " &amp; MID(Overall!N451, FIND(" ", Overall!N451) + 1, FIND(",", Overall!N451, FIND(" ", Overall!N451)) - FIND(" ", Overall!N451) - 1) &amp; ", " &amp; MID(Overall!N451, FIND(",", Overall!N451, FIND(",",Overall!N451) + 1) + 2, LEN(Overall!N451))),"")</f>
        <v>44893</v>
      </c>
      <c r="Q449" s="7">
        <f>IF(Overall!O451&lt;&gt;"",DATEVALUE(MID(Overall!O451, FIND(",", Overall!O451) + 2, FIND(" ", Overall!O451) - FIND(",", Overall!O451) - 1) &amp; " " &amp; MID(Overall!O451, FIND(" ", Overall!O451) + 1, FIND(",", Overall!O451, FIND(" ", Overall!O451)) - FIND(" ", Overall!O451) - 1) &amp; ", " &amp; MID(Overall!O451, FIND(",", Overall!O451, FIND(",",Overall!O451) + 1) + 2, LEN(Overall!O451))),"")</f>
        <v>44869</v>
      </c>
      <c r="R449" s="5">
        <f t="shared" si="12"/>
        <v>3</v>
      </c>
      <c r="S449" s="10" t="str">
        <f>IF(Overall!$A451&lt;&gt;"",IF(AND(MONTH($N449) &lt;= 1, MONTH($O449) &gt;= 1), IF($R449 &lt;&gt; "", $H449/$R449, ""), ""),"")</f>
        <v/>
      </c>
      <c r="T449" s="10" t="str">
        <f>IF(Overall!$A451&lt;&gt;"",IF(AND(MONTH($N449) &lt;= 2, MONTH($O449) &gt;= 2), IF($R449 &lt;&gt; "", $H449/$R449, ""), ""),"")</f>
        <v/>
      </c>
      <c r="U449" s="10" t="str">
        <f>IF(Overall!$A451&lt;&gt;"",IF(AND(MONTH($N449) &lt;= 3, MONTH($O449) &gt;= 3), IF($R449 &lt;&gt; "", $H449/$R449, ""), ""),"")</f>
        <v/>
      </c>
      <c r="V449" s="10">
        <f>IF(Overall!$A451&lt;&gt;"",IF(AND(MONTH($N449) &lt;= 4, MONTH($O449) &gt;= 4), IF($R449 &lt;&gt; "", $H449/$R449, ""), ""),"")</f>
        <v>500000</v>
      </c>
      <c r="W449" s="10">
        <f>IF(Overall!$A451&lt;&gt;"",IF(AND(MONTH($N449) &lt;= 5, MONTH($O449) &gt;= 5), IF($R449 &lt;&gt; "", $H449/$R449, ""), ""),"")</f>
        <v>500000</v>
      </c>
      <c r="X449" s="10">
        <f>IF(Overall!$A451&lt;&gt;"",IF(AND(MONTH($N449) &lt;= 6, MONTH($O449) &gt;= 6), IF($R449 &lt;&gt; "", $H449/$R449, ""), ""),"")</f>
        <v>500000</v>
      </c>
      <c r="Y449" s="10" t="str">
        <f>IF(Overall!$A451&lt;&gt;"",IF(AND(MONTH($N449) &lt;= 7, MONTH($O449) &gt;= 7 ), IF($R449 &lt;&gt; "", $H449/$R449, ""), ""),"")</f>
        <v/>
      </c>
      <c r="Z449" s="10" t="str">
        <f>IF(Overall!$A451&lt;&gt;"",IF(AND(MONTH($N449) &lt;= 8, MONTH($O449) &gt;= 8), IF($R449 &lt;&gt; "", $H449/$R449, ""), ""),"")</f>
        <v/>
      </c>
      <c r="AA449" s="10" t="str">
        <f>IF(Overall!$A451&lt;&gt;"",IF(AND(MONTH($N449) &lt;= 9, MONTH($O449) &gt;= 9), IF($R449 &lt;&gt; "", $H449/$R449, ""), ""),"")</f>
        <v/>
      </c>
      <c r="AB449" s="10" t="str">
        <f>IF(Overall!$A451&lt;&gt;"",IF(AND(MONTH($N449) &lt;= 10, MONTH($O449) &gt;= 10), IF($R449 &lt;&gt; "", $H449/$R449, ""), ""),"")</f>
        <v/>
      </c>
      <c r="AC449" s="10" t="str">
        <f>IF(Overall!$A451&lt;&gt;"",IF(AND(MONTH($N449) &lt;= 11, MONTH($O449) &gt;= 11), IF($R449 &lt;&gt; "", $H449/$R449, ""), ""),"")</f>
        <v/>
      </c>
      <c r="AD449" s="10" t="str">
        <f>IF(Overall!$A451&lt;&gt;"",IF(AND(MONTH($N449) &lt;= 12, MONTH($O449) &gt;= 12), IF($R449 &lt;&gt; "", $H449/$R449, ""), ""),"")</f>
        <v/>
      </c>
      <c r="AF449" s="10" t="str">
        <f ca="1">IFERROR(IF(AND(NOW()&lt;= EOMONTH(DATE(YEAR($O449),1, 1), 0), Overall!$A451&lt;&gt;"", MONTH($N449) &lt;= 1, MONTH($O449) &gt;= 1), IF($R449 &lt;&gt; "", $H449/$R449, ""), ""), "")</f>
        <v/>
      </c>
      <c r="AG449" s="10" t="str">
        <f ca="1">IFERROR(IF(AND(NOW()&lt;= EOMONTH(DATE(YEAR($O449),2, 1), 0), Overall!$A451&lt;&gt;"", MONTH($N449) &lt;= 2, MONTH($O449) &gt;= 2), IF($R449 &lt;&gt; "", $H449/$R449, ""), ""), "")</f>
        <v/>
      </c>
      <c r="AH449" s="10" t="str">
        <f ca="1">IFERROR(IF(AND(NOW()&lt;= EOMONTH(DATE(YEAR($O449),3, 1), 0), Overall!$A451&lt;&gt;"", MONTH($N449) &lt;= 3, MONTH($O449) &gt;= 3), IF($R449 &lt;&gt; "", $H449/$R449, ""), ""), "")</f>
        <v/>
      </c>
      <c r="AI449" s="10" t="str">
        <f ca="1">IFERROR(IF(AND(NOW()&lt;= EOMONTH(DATE(YEAR($O449),4, 1), 0), Overall!$A451&lt;&gt;"", MONTH($N449) &lt;= 4, MONTH($O449) &gt;= 4), IF($R449 &lt;&gt; "", $H449/$R449, ""), ""), "")</f>
        <v/>
      </c>
      <c r="AJ449" s="10" t="str">
        <f ca="1">IFERROR(IF(AND(NOW()&lt;= EOMONTH(DATE(YEAR($O449),5, 1), 0), Overall!$A451&lt;&gt;"", MONTH($N449) &lt;= 5, MONTH($O449) &gt;= 5), IF($R449 &lt;&gt; "", $H449/$R449, ""), ""), "")</f>
        <v/>
      </c>
      <c r="AK449" s="10" t="str">
        <f ca="1">IFERROR(IF(AND(NOW()&lt;= EOMONTH(DATE(YEAR($O449),6, 1), 0), Overall!$A451&lt;&gt;"", MONTH($N449) &lt;= 6, MONTH($O449) &gt;= 6), IF($R449 &lt;&gt; "", $H449/$R449, ""), ""), "")</f>
        <v/>
      </c>
      <c r="AL449" s="10" t="str">
        <f ca="1">IFERROR(IF(AND(NOW()&lt;= EOMONTH(DATE(YEAR($O449),7, 1), 0), Overall!$A451&lt;&gt;"", MONTH($N449) &lt;= 7, MONTH($O449) &gt;= 7), IF($R449 &lt;&gt; "", $H449/$R449, ""), ""), "")</f>
        <v/>
      </c>
      <c r="AM449" s="10" t="str">
        <f ca="1">IFERROR(IF(AND(NOW()&lt;= EOMONTH(DATE(YEAR($O449),8, 1), 0), Overall!$A451&lt;&gt;"", MONTH($N449) &lt;= 8, MONTH($O449) &gt;= 8), IF($R449 &lt;&gt; "", $H449/$R449, ""), ""), "")</f>
        <v/>
      </c>
      <c r="AN449" s="10" t="str">
        <f ca="1">IFERROR(IF(AND(NOW()&lt;= EOMONTH(DATE(YEAR($O449),9, 1), 0), Overall!$A451&lt;&gt;"", MONTH($N449) &lt;= 9, MONTH($O449) &gt;= 9), IF($R449 &lt;&gt; "", $H449/$R449, ""), ""), "")</f>
        <v/>
      </c>
      <c r="AO449" s="10" t="str">
        <f ca="1">IFERROR(IF(AND(NOW()&lt;= EOMONTH(DATE(YEAR($O449),10, 1), 0), Overall!$A451&lt;&gt;"", MONTH($N449) &lt;= 10, MONTH($O449) &gt;= 10), IF($R449 &lt;&gt; "", $H449/$R449, ""), ""), "")</f>
        <v/>
      </c>
      <c r="AP449" s="10" t="str">
        <f ca="1">IFERROR(IF(AND(NOW()&lt;= EOMONTH(DATE(YEAR($O449),11, 1), 0), Overall!$A451&lt;&gt;"", MONTH($N449) &lt;=11, MONTH($O449) &gt;= 11), IF($R449 &lt;&gt; "", $H449/$R449, ""), ""), "")</f>
        <v/>
      </c>
      <c r="AQ449" s="10" t="str">
        <f ca="1">IFERROR(IF(AND(NOW()&lt;= EOMONTH(DATE(YEAR($O449),12, 1), 0), Overall!$A451&lt;&gt;"", MONTH($N449) &lt;= 12, MONTH($O449) &gt;= 12), IF($R449 &lt;&gt; "", $H449/$R449, ""), ""), "")</f>
        <v/>
      </c>
      <c r="AR449" s="16">
        <f t="shared" ca="1" si="13"/>
        <v>0</v>
      </c>
    </row>
    <row r="450" spans="1:44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6">
        <f>IF(Overall!F452&lt;&gt;"",VALUE(Overall!F452),"")</f>
        <v>1500000</v>
      </c>
      <c r="I450" s="6">
        <f>IF(Overall!G452&lt;&gt;"",VALUE(Overall!G452),"")</f>
        <v>78</v>
      </c>
      <c r="J450" s="6">
        <f>IF(Overall!H452&lt;&gt;"",VALUE(Overall!H452),"")</f>
        <v>63</v>
      </c>
      <c r="K450" s="6">
        <f>IF(Overall!I452&lt;&gt;"",VALUE(Overall!I452),"")</f>
        <v>6.4</v>
      </c>
      <c r="L450" s="6">
        <f>IF(Overall!J452&lt;&gt;"",VALUE(Overall!J452),"")</f>
        <v>2.4900000000000002</v>
      </c>
      <c r="M450" s="6">
        <f>IF(Overall!K452&lt;&gt;"",VALUE(Overall!K452),"")</f>
        <v>3.91</v>
      </c>
      <c r="N450" s="7">
        <f>IF(Overall!L452&lt;&gt;"",DATEVALUE(MID(Overall!L452, FIND(",", Overall!L452) + 2, FIND(" ", Overall!L452) - FIND(",", Overall!L452) - 1) &amp; " " &amp; MID(Overall!L452, FIND(" ", Overall!L452) + 1, FIND(",", Overall!L452, FIND(" ", Overall!L452)) - FIND(" ", Overall!L452) - 1) &amp; ", " &amp; MID(Overall!L452, FIND(",", Overall!L452, FIND(",",Overall!L452) + 1) + 2, LEN(Overall!L452))),"")</f>
        <v>45017</v>
      </c>
      <c r="O450" s="7">
        <f>IF(Overall!M452&lt;&gt;"",DATEVALUE(MID(Overall!M452, FIND(",", Overall!M452) + 2, FIND(" ", Overall!M452) - FIND(",", Overall!M452) - 1) &amp; " " &amp; MID(Overall!M452, FIND(" ", Overall!M452) + 1, FIND(",", Overall!M452, FIND(" ", Overall!M452)) - FIND(" ", Overall!M452) - 1) &amp; ", " &amp; MID(Overall!M452, FIND(",", Overall!M452, FIND(",",Overall!M452) + 1) + 2, LEN(Overall!M452))),"")</f>
        <v>45107</v>
      </c>
      <c r="P450" s="7">
        <f>IF(Overall!N452&lt;&gt;"",DATEVALUE(MID(Overall!N452, FIND(",", Overall!N452) + 2, FIND(" ", Overall!N452) - FIND(",", Overall!N452) - 1) &amp; " " &amp; MID(Overall!N452, FIND(" ", Overall!N452) + 1, FIND(",", Overall!N452, FIND(" ", Overall!N452)) - FIND(" ", Overall!N452) - 1) &amp; ", " &amp; MID(Overall!N452, FIND(",", Overall!N452, FIND(",",Overall!N452) + 1) + 2, LEN(Overall!N452))),"")</f>
        <v>44893</v>
      </c>
      <c r="Q450" s="7">
        <f>IF(Overall!O452&lt;&gt;"",DATEVALUE(MID(Overall!O452, FIND(",", Overall!O452) + 2, FIND(" ", Overall!O452) - FIND(",", Overall!O452) - 1) &amp; " " &amp; MID(Overall!O452, FIND(" ", Overall!O452) + 1, FIND(",", Overall!O452, FIND(" ", Overall!O452)) - FIND(" ", Overall!O452) - 1) &amp; ", " &amp; MID(Overall!O452, FIND(",", Overall!O452, FIND(",",Overall!O452) + 1) + 2, LEN(Overall!O452))),"")</f>
        <v>44869</v>
      </c>
      <c r="R450" s="5">
        <f t="shared" si="12"/>
        <v>3</v>
      </c>
      <c r="S450" s="10" t="str">
        <f>IF(Overall!$A452&lt;&gt;"",IF(AND(MONTH($N450) &lt;= 1, MONTH($O450) &gt;= 1), IF($R450 &lt;&gt; "", $H450/$R450, ""), ""),"")</f>
        <v/>
      </c>
      <c r="T450" s="10" t="str">
        <f>IF(Overall!$A452&lt;&gt;"",IF(AND(MONTH($N450) &lt;= 2, MONTH($O450) &gt;= 2), IF($R450 &lt;&gt; "", $H450/$R450, ""), ""),"")</f>
        <v/>
      </c>
      <c r="U450" s="10" t="str">
        <f>IF(Overall!$A452&lt;&gt;"",IF(AND(MONTH($N450) &lt;= 3, MONTH($O450) &gt;= 3), IF($R450 &lt;&gt; "", $H450/$R450, ""), ""),"")</f>
        <v/>
      </c>
      <c r="V450" s="10">
        <f>IF(Overall!$A452&lt;&gt;"",IF(AND(MONTH($N450) &lt;= 4, MONTH($O450) &gt;= 4), IF($R450 &lt;&gt; "", $H450/$R450, ""), ""),"")</f>
        <v>500000</v>
      </c>
      <c r="W450" s="10">
        <f>IF(Overall!$A452&lt;&gt;"",IF(AND(MONTH($N450) &lt;= 5, MONTH($O450) &gt;= 5), IF($R450 &lt;&gt; "", $H450/$R450, ""), ""),"")</f>
        <v>500000</v>
      </c>
      <c r="X450" s="10">
        <f>IF(Overall!$A452&lt;&gt;"",IF(AND(MONTH($N450) &lt;= 6, MONTH($O450) &gt;= 6), IF($R450 &lt;&gt; "", $H450/$R450, ""), ""),"")</f>
        <v>500000</v>
      </c>
      <c r="Y450" s="10" t="str">
        <f>IF(Overall!$A452&lt;&gt;"",IF(AND(MONTH($N450) &lt;= 7, MONTH($O450) &gt;= 7 ), IF($R450 &lt;&gt; "", $H450/$R450, ""), ""),"")</f>
        <v/>
      </c>
      <c r="Z450" s="10" t="str">
        <f>IF(Overall!$A452&lt;&gt;"",IF(AND(MONTH($N450) &lt;= 8, MONTH($O450) &gt;= 8), IF($R450 &lt;&gt; "", $H450/$R450, ""), ""),"")</f>
        <v/>
      </c>
      <c r="AA450" s="10" t="str">
        <f>IF(Overall!$A452&lt;&gt;"",IF(AND(MONTH($N450) &lt;= 9, MONTH($O450) &gt;= 9), IF($R450 &lt;&gt; "", $H450/$R450, ""), ""),"")</f>
        <v/>
      </c>
      <c r="AB450" s="10" t="str">
        <f>IF(Overall!$A452&lt;&gt;"",IF(AND(MONTH($N450) &lt;= 10, MONTH($O450) &gt;= 10), IF($R450 &lt;&gt; "", $H450/$R450, ""), ""),"")</f>
        <v/>
      </c>
      <c r="AC450" s="10" t="str">
        <f>IF(Overall!$A452&lt;&gt;"",IF(AND(MONTH($N450) &lt;= 11, MONTH($O450) &gt;= 11), IF($R450 &lt;&gt; "", $H450/$R450, ""), ""),"")</f>
        <v/>
      </c>
      <c r="AD450" s="10" t="str">
        <f>IF(Overall!$A452&lt;&gt;"",IF(AND(MONTH($N450) &lt;= 12, MONTH($O450) &gt;= 12), IF($R450 &lt;&gt; "", $H450/$R450, ""), ""),"")</f>
        <v/>
      </c>
      <c r="AF450" s="10" t="str">
        <f ca="1">IFERROR(IF(AND(NOW()&lt;= EOMONTH(DATE(YEAR($O450),1, 1), 0), Overall!$A452&lt;&gt;"", MONTH($N450) &lt;= 1, MONTH($O450) &gt;= 1), IF($R450 &lt;&gt; "", $H450/$R450, ""), ""), "")</f>
        <v/>
      </c>
      <c r="AG450" s="10" t="str">
        <f ca="1">IFERROR(IF(AND(NOW()&lt;= EOMONTH(DATE(YEAR($O450),2, 1), 0), Overall!$A452&lt;&gt;"", MONTH($N450) &lt;= 2, MONTH($O450) &gt;= 2), IF($R450 &lt;&gt; "", $H450/$R450, ""), ""), "")</f>
        <v/>
      </c>
      <c r="AH450" s="10" t="str">
        <f ca="1">IFERROR(IF(AND(NOW()&lt;= EOMONTH(DATE(YEAR($O450),3, 1), 0), Overall!$A452&lt;&gt;"", MONTH($N450) &lt;= 3, MONTH($O450) &gt;= 3), IF($R450 &lt;&gt; "", $H450/$R450, ""), ""), "")</f>
        <v/>
      </c>
      <c r="AI450" s="10" t="str">
        <f ca="1">IFERROR(IF(AND(NOW()&lt;= EOMONTH(DATE(YEAR($O450),4, 1), 0), Overall!$A452&lt;&gt;"", MONTH($N450) &lt;= 4, MONTH($O450) &gt;= 4), IF($R450 &lt;&gt; "", $H450/$R450, ""), ""), "")</f>
        <v/>
      </c>
      <c r="AJ450" s="10" t="str">
        <f ca="1">IFERROR(IF(AND(NOW()&lt;= EOMONTH(DATE(YEAR($O450),5, 1), 0), Overall!$A452&lt;&gt;"", MONTH($N450) &lt;= 5, MONTH($O450) &gt;= 5), IF($R450 &lt;&gt; "", $H450/$R450, ""), ""), "")</f>
        <v/>
      </c>
      <c r="AK450" s="10" t="str">
        <f ca="1">IFERROR(IF(AND(NOW()&lt;= EOMONTH(DATE(YEAR($O450),6, 1), 0), Overall!$A452&lt;&gt;"", MONTH($N450) &lt;= 6, MONTH($O450) &gt;= 6), IF($R450 &lt;&gt; "", $H450/$R450, ""), ""), "")</f>
        <v/>
      </c>
      <c r="AL450" s="10" t="str">
        <f ca="1">IFERROR(IF(AND(NOW()&lt;= EOMONTH(DATE(YEAR($O450),7, 1), 0), Overall!$A452&lt;&gt;"", MONTH($N450) &lt;= 7, MONTH($O450) &gt;= 7), IF($R450 &lt;&gt; "", $H450/$R450, ""), ""), "")</f>
        <v/>
      </c>
      <c r="AM450" s="10" t="str">
        <f ca="1">IFERROR(IF(AND(NOW()&lt;= EOMONTH(DATE(YEAR($O450),8, 1), 0), Overall!$A452&lt;&gt;"", MONTH($N450) &lt;= 8, MONTH($O450) &gt;= 8), IF($R450 &lt;&gt; "", $H450/$R450, ""), ""), "")</f>
        <v/>
      </c>
      <c r="AN450" s="10" t="str">
        <f ca="1">IFERROR(IF(AND(NOW()&lt;= EOMONTH(DATE(YEAR($O450),9, 1), 0), Overall!$A452&lt;&gt;"", MONTH($N450) &lt;= 9, MONTH($O450) &gt;= 9), IF($R450 &lt;&gt; "", $H450/$R450, ""), ""), "")</f>
        <v/>
      </c>
      <c r="AO450" s="10" t="str">
        <f ca="1">IFERROR(IF(AND(NOW()&lt;= EOMONTH(DATE(YEAR($O450),10, 1), 0), Overall!$A452&lt;&gt;"", MONTH($N450) &lt;= 10, MONTH($O450) &gt;= 10), IF($R450 &lt;&gt; "", $H450/$R450, ""), ""), "")</f>
        <v/>
      </c>
      <c r="AP450" s="10" t="str">
        <f ca="1">IFERROR(IF(AND(NOW()&lt;= EOMONTH(DATE(YEAR($O450),11, 1), 0), Overall!$A452&lt;&gt;"", MONTH($N450) &lt;=11, MONTH($O450) &gt;= 11), IF($R450 &lt;&gt; "", $H450/$R450, ""), ""), "")</f>
        <v/>
      </c>
      <c r="AQ450" s="10" t="str">
        <f ca="1">IFERROR(IF(AND(NOW()&lt;= EOMONTH(DATE(YEAR($O450),12, 1), 0), Overall!$A452&lt;&gt;"", MONTH($N450) &lt;= 12, MONTH($O450) &gt;= 12), IF($R450 &lt;&gt; "", $H450/$R450, ""), ""), "")</f>
        <v/>
      </c>
      <c r="AR450" s="16">
        <f t="shared" ca="1" si="13"/>
        <v>0</v>
      </c>
    </row>
    <row r="451" spans="1:44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6">
        <f>IF(Overall!F453&lt;&gt;"",VALUE(Overall!F453),"")</f>
        <v>1500000</v>
      </c>
      <c r="I451" s="6">
        <f>IF(Overall!G453&lt;&gt;"",VALUE(Overall!G453),"")</f>
        <v>80</v>
      </c>
      <c r="J451" s="6">
        <f>IF(Overall!H453&lt;&gt;"",VALUE(Overall!H453),"")</f>
        <v>64</v>
      </c>
      <c r="K451" s="6">
        <f>IF(Overall!I453&lt;&gt;"",VALUE(Overall!I453),"")</f>
        <v>3.58</v>
      </c>
      <c r="L451" s="6">
        <f>IF(Overall!J453&lt;&gt;"",VALUE(Overall!J453),"")</f>
        <v>0.85</v>
      </c>
      <c r="M451" s="6">
        <f>IF(Overall!K453&lt;&gt;"",VALUE(Overall!K453),"")</f>
        <v>2.73</v>
      </c>
      <c r="N451" s="7">
        <f>IF(Overall!L453&lt;&gt;"",DATEVALUE(MID(Overall!L453, FIND(",", Overall!L453) + 2, FIND(" ", Overall!L453) - FIND(",", Overall!L453) - 1) &amp; " " &amp; MID(Overall!L453, FIND(" ", Overall!L453) + 1, FIND(",", Overall!L453, FIND(" ", Overall!L453)) - FIND(" ", Overall!L453) - 1) &amp; ", " &amp; MID(Overall!L453, FIND(",", Overall!L453, FIND(",",Overall!L453) + 1) + 2, LEN(Overall!L453))),"")</f>
        <v>44927</v>
      </c>
      <c r="O451" s="7">
        <f>IF(Overall!M453&lt;&gt;"",DATEVALUE(MID(Overall!M453, FIND(",", Overall!M453) + 2, FIND(" ", Overall!M453) - FIND(",", Overall!M453) - 1) &amp; " " &amp; MID(Overall!M453, FIND(" ", Overall!M453) + 1, FIND(",", Overall!M453, FIND(" ", Overall!M453)) - FIND(" ", Overall!M453) - 1) &amp; ", " &amp; MID(Overall!M453, FIND(",", Overall!M453, FIND(",",Overall!M453) + 1) + 2, LEN(Overall!M453))),"")</f>
        <v>45016</v>
      </c>
      <c r="P451" s="7">
        <f>IF(Overall!N453&lt;&gt;"",DATEVALUE(MID(Overall!N453, FIND(",", Overall!N453) + 2, FIND(" ", Overall!N453) - FIND(",", Overall!N453) - 1) &amp; " " &amp; MID(Overall!N453, FIND(" ", Overall!N453) + 1, FIND(",", Overall!N453, FIND(" ", Overall!N453)) - FIND(" ", Overall!N453) - 1) &amp; ", " &amp; MID(Overall!N453, FIND(",", Overall!N453, FIND(",",Overall!N453) + 1) + 2, LEN(Overall!N453))),"")</f>
        <v>44893</v>
      </c>
      <c r="Q451" s="7">
        <f>IF(Overall!O453&lt;&gt;"",DATEVALUE(MID(Overall!O453, FIND(",", Overall!O453) + 2, FIND(" ", Overall!O453) - FIND(",", Overall!O453) - 1) &amp; " " &amp; MID(Overall!O453, FIND(" ", Overall!O453) + 1, FIND(",", Overall!O453, FIND(" ", Overall!O453)) - FIND(" ", Overall!O453) - 1) &amp; ", " &amp; MID(Overall!O453, FIND(",", Overall!O453, FIND(",",Overall!O453) + 1) + 2, LEN(Overall!O453))),"")</f>
        <v>44869</v>
      </c>
      <c r="R451" s="5">
        <f t="shared" ref="R451:R514" si="14">IF(AND(N451&lt;&gt;"", O451&lt;&gt;""), DATEDIF(N451, O451, "M") + 1, "")</f>
        <v>3</v>
      </c>
      <c r="S451" s="10">
        <f>IF(Overall!$A453&lt;&gt;"",IF(AND(MONTH($N451) &lt;= 1, MONTH($O451) &gt;= 1), IF($R451 &lt;&gt; "", $H451/$R451, ""), ""),"")</f>
        <v>500000</v>
      </c>
      <c r="T451" s="10">
        <f>IF(Overall!$A453&lt;&gt;"",IF(AND(MONTH($N451) &lt;= 2, MONTH($O451) &gt;= 2), IF($R451 &lt;&gt; "", $H451/$R451, ""), ""),"")</f>
        <v>500000</v>
      </c>
      <c r="U451" s="10">
        <f>IF(Overall!$A453&lt;&gt;"",IF(AND(MONTH($N451) &lt;= 3, MONTH($O451) &gt;= 3), IF($R451 &lt;&gt; "", $H451/$R451, ""), ""),"")</f>
        <v>500000</v>
      </c>
      <c r="V451" s="10" t="str">
        <f>IF(Overall!$A453&lt;&gt;"",IF(AND(MONTH($N451) &lt;= 4, MONTH($O451) &gt;= 4), IF($R451 &lt;&gt; "", $H451/$R451, ""), ""),"")</f>
        <v/>
      </c>
      <c r="W451" s="10" t="str">
        <f>IF(Overall!$A453&lt;&gt;"",IF(AND(MONTH($N451) &lt;= 5, MONTH($O451) &gt;= 5), IF($R451 &lt;&gt; "", $H451/$R451, ""), ""),"")</f>
        <v/>
      </c>
      <c r="X451" s="10" t="str">
        <f>IF(Overall!$A453&lt;&gt;"",IF(AND(MONTH($N451) &lt;= 6, MONTH($O451) &gt;= 6), IF($R451 &lt;&gt; "", $H451/$R451, ""), ""),"")</f>
        <v/>
      </c>
      <c r="Y451" s="10" t="str">
        <f>IF(Overall!$A453&lt;&gt;"",IF(AND(MONTH($N451) &lt;= 7, MONTH($O451) &gt;= 7 ), IF($R451 &lt;&gt; "", $H451/$R451, ""), ""),"")</f>
        <v/>
      </c>
      <c r="Z451" s="10" t="str">
        <f>IF(Overall!$A453&lt;&gt;"",IF(AND(MONTH($N451) &lt;= 8, MONTH($O451) &gt;= 8), IF($R451 &lt;&gt; "", $H451/$R451, ""), ""),"")</f>
        <v/>
      </c>
      <c r="AA451" s="10" t="str">
        <f>IF(Overall!$A453&lt;&gt;"",IF(AND(MONTH($N451) &lt;= 9, MONTH($O451) &gt;= 9), IF($R451 &lt;&gt; "", $H451/$R451, ""), ""),"")</f>
        <v/>
      </c>
      <c r="AB451" s="10" t="str">
        <f>IF(Overall!$A453&lt;&gt;"",IF(AND(MONTH($N451) &lt;= 10, MONTH($O451) &gt;= 10), IF($R451 &lt;&gt; "", $H451/$R451, ""), ""),"")</f>
        <v/>
      </c>
      <c r="AC451" s="10" t="str">
        <f>IF(Overall!$A453&lt;&gt;"",IF(AND(MONTH($N451) &lt;= 11, MONTH($O451) &gt;= 11), IF($R451 &lt;&gt; "", $H451/$R451, ""), ""),"")</f>
        <v/>
      </c>
      <c r="AD451" s="10" t="str">
        <f>IF(Overall!$A453&lt;&gt;"",IF(AND(MONTH($N451) &lt;= 12, MONTH($O451) &gt;= 12), IF($R451 &lt;&gt; "", $H451/$R451, ""), ""),"")</f>
        <v/>
      </c>
      <c r="AF451" s="10" t="str">
        <f ca="1">IFERROR(IF(AND(NOW()&lt;= EOMONTH(DATE(YEAR($O451),1, 1), 0), Overall!$A453&lt;&gt;"", MONTH($N451) &lt;= 1, MONTH($O451) &gt;= 1), IF($R451 &lt;&gt; "", $H451/$R451, ""), ""), "")</f>
        <v/>
      </c>
      <c r="AG451" s="10" t="str">
        <f ca="1">IFERROR(IF(AND(NOW()&lt;= EOMONTH(DATE(YEAR($O451),2, 1), 0), Overall!$A453&lt;&gt;"", MONTH($N451) &lt;= 2, MONTH($O451) &gt;= 2), IF($R451 &lt;&gt; "", $H451/$R451, ""), ""), "")</f>
        <v/>
      </c>
      <c r="AH451" s="10" t="str">
        <f ca="1">IFERROR(IF(AND(NOW()&lt;= EOMONTH(DATE(YEAR($O451),3, 1), 0), Overall!$A453&lt;&gt;"", MONTH($N451) &lt;= 3, MONTH($O451) &gt;= 3), IF($R451 &lt;&gt; "", $H451/$R451, ""), ""), "")</f>
        <v/>
      </c>
      <c r="AI451" s="10" t="str">
        <f ca="1">IFERROR(IF(AND(NOW()&lt;= EOMONTH(DATE(YEAR($O451),4, 1), 0), Overall!$A453&lt;&gt;"", MONTH($N451) &lt;= 4, MONTH($O451) &gt;= 4), IF($R451 &lt;&gt; "", $H451/$R451, ""), ""), "")</f>
        <v/>
      </c>
      <c r="AJ451" s="10" t="str">
        <f ca="1">IFERROR(IF(AND(NOW()&lt;= EOMONTH(DATE(YEAR($O451),5, 1), 0), Overall!$A453&lt;&gt;"", MONTH($N451) &lt;= 5, MONTH($O451) &gt;= 5), IF($R451 &lt;&gt; "", $H451/$R451, ""), ""), "")</f>
        <v/>
      </c>
      <c r="AK451" s="10" t="str">
        <f ca="1">IFERROR(IF(AND(NOW()&lt;= EOMONTH(DATE(YEAR($O451),6, 1), 0), Overall!$A453&lt;&gt;"", MONTH($N451) &lt;= 6, MONTH($O451) &gt;= 6), IF($R451 &lt;&gt; "", $H451/$R451, ""), ""), "")</f>
        <v/>
      </c>
      <c r="AL451" s="10" t="str">
        <f ca="1">IFERROR(IF(AND(NOW()&lt;= EOMONTH(DATE(YEAR($O451),7, 1), 0), Overall!$A453&lt;&gt;"", MONTH($N451) &lt;= 7, MONTH($O451) &gt;= 7), IF($R451 &lt;&gt; "", $H451/$R451, ""), ""), "")</f>
        <v/>
      </c>
      <c r="AM451" s="10" t="str">
        <f ca="1">IFERROR(IF(AND(NOW()&lt;= EOMONTH(DATE(YEAR($O451),8, 1), 0), Overall!$A453&lt;&gt;"", MONTH($N451) &lt;= 8, MONTH($O451) &gt;= 8), IF($R451 &lt;&gt; "", $H451/$R451, ""), ""), "")</f>
        <v/>
      </c>
      <c r="AN451" s="10" t="str">
        <f ca="1">IFERROR(IF(AND(NOW()&lt;= EOMONTH(DATE(YEAR($O451),9, 1), 0), Overall!$A453&lt;&gt;"", MONTH($N451) &lt;= 9, MONTH($O451) &gt;= 9), IF($R451 &lt;&gt; "", $H451/$R451, ""), ""), "")</f>
        <v/>
      </c>
      <c r="AO451" s="10" t="str">
        <f ca="1">IFERROR(IF(AND(NOW()&lt;= EOMONTH(DATE(YEAR($O451),10, 1), 0), Overall!$A453&lt;&gt;"", MONTH($N451) &lt;= 10, MONTH($O451) &gt;= 10), IF($R451 &lt;&gt; "", $H451/$R451, ""), ""), "")</f>
        <v/>
      </c>
      <c r="AP451" s="10" t="str">
        <f ca="1">IFERROR(IF(AND(NOW()&lt;= EOMONTH(DATE(YEAR($O451),11, 1), 0), Overall!$A453&lt;&gt;"", MONTH($N451) &lt;=11, MONTH($O451) &gt;= 11), IF($R451 &lt;&gt; "", $H451/$R451, ""), ""), "")</f>
        <v/>
      </c>
      <c r="AQ451" s="10" t="str">
        <f ca="1">IFERROR(IF(AND(NOW()&lt;= EOMONTH(DATE(YEAR($O451),12, 1), 0), Overall!$A453&lt;&gt;"", MONTH($N451) &lt;= 12, MONTH($O451) &gt;= 12), IF($R451 &lt;&gt; "", $H451/$R451, ""), ""), "")</f>
        <v/>
      </c>
      <c r="AR451" s="16">
        <f t="shared" ref="AR451:AR514" ca="1" si="15">SUM(AF451:AQ451)</f>
        <v>0</v>
      </c>
    </row>
    <row r="452" spans="1:44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6">
        <f>IF(Overall!F454&lt;&gt;"",VALUE(Overall!F454),"")</f>
        <v>1500000</v>
      </c>
      <c r="I452" s="6">
        <f>IF(Overall!G454&lt;&gt;"",VALUE(Overall!G454),"")</f>
        <v>80</v>
      </c>
      <c r="J452" s="6">
        <f>IF(Overall!H454&lt;&gt;"",VALUE(Overall!H454),"")</f>
        <v>64</v>
      </c>
      <c r="K452" s="6">
        <f>IF(Overall!I454&lt;&gt;"",VALUE(Overall!I454),"")</f>
        <v>3.63</v>
      </c>
      <c r="L452" s="6">
        <f>IF(Overall!J454&lt;&gt;"",VALUE(Overall!J454),"")</f>
        <v>0.9</v>
      </c>
      <c r="M452" s="6">
        <f>IF(Overall!K454&lt;&gt;"",VALUE(Overall!K454),"")</f>
        <v>2.73</v>
      </c>
      <c r="N452" s="7">
        <f>IF(Overall!L454&lt;&gt;"",DATEVALUE(MID(Overall!L454, FIND(",", Overall!L454) + 2, FIND(" ", Overall!L454) - FIND(",", Overall!L454) - 1) &amp; " " &amp; MID(Overall!L454, FIND(" ", Overall!L454) + 1, FIND(",", Overall!L454, FIND(" ", Overall!L454)) - FIND(" ", Overall!L454) - 1) &amp; ", " &amp; MID(Overall!L454, FIND(",", Overall!L454, FIND(",",Overall!L454) + 1) + 2, LEN(Overall!L454))),"")</f>
        <v>44927</v>
      </c>
      <c r="O452" s="7">
        <f>IF(Overall!M454&lt;&gt;"",DATEVALUE(MID(Overall!M454, FIND(",", Overall!M454) + 2, FIND(" ", Overall!M454) - FIND(",", Overall!M454) - 1) &amp; " " &amp; MID(Overall!M454, FIND(" ", Overall!M454) + 1, FIND(",", Overall!M454, FIND(" ", Overall!M454)) - FIND(" ", Overall!M454) - 1) &amp; ", " &amp; MID(Overall!M454, FIND(",", Overall!M454, FIND(",",Overall!M454) + 1) + 2, LEN(Overall!M454))),"")</f>
        <v>45016</v>
      </c>
      <c r="P452" s="7">
        <f>IF(Overall!N454&lt;&gt;"",DATEVALUE(MID(Overall!N454, FIND(",", Overall!N454) + 2, FIND(" ", Overall!N454) - FIND(",", Overall!N454) - 1) &amp; " " &amp; MID(Overall!N454, FIND(" ", Overall!N454) + 1, FIND(",", Overall!N454, FIND(" ", Overall!N454)) - FIND(" ", Overall!N454) - 1) &amp; ", " &amp; MID(Overall!N454, FIND(",", Overall!N454, FIND(",",Overall!N454) + 1) + 2, LEN(Overall!N454))),"")</f>
        <v>44893</v>
      </c>
      <c r="Q452" s="7">
        <f>IF(Overall!O454&lt;&gt;"",DATEVALUE(MID(Overall!O454, FIND(",", Overall!O454) + 2, FIND(" ", Overall!O454) - FIND(",", Overall!O454) - 1) &amp; " " &amp; MID(Overall!O454, FIND(" ", Overall!O454) + 1, FIND(",", Overall!O454, FIND(" ", Overall!O454)) - FIND(" ", Overall!O454) - 1) &amp; ", " &amp; MID(Overall!O454, FIND(",", Overall!O454, FIND(",",Overall!O454) + 1) + 2, LEN(Overall!O454))),"")</f>
        <v>44869</v>
      </c>
      <c r="R452" s="5">
        <f t="shared" si="14"/>
        <v>3</v>
      </c>
      <c r="S452" s="10">
        <f>IF(Overall!$A454&lt;&gt;"",IF(AND(MONTH($N452) &lt;= 1, MONTH($O452) &gt;= 1), IF($R452 &lt;&gt; "", $H452/$R452, ""), ""),"")</f>
        <v>500000</v>
      </c>
      <c r="T452" s="10">
        <f>IF(Overall!$A454&lt;&gt;"",IF(AND(MONTH($N452) &lt;= 2, MONTH($O452) &gt;= 2), IF($R452 &lt;&gt; "", $H452/$R452, ""), ""),"")</f>
        <v>500000</v>
      </c>
      <c r="U452" s="10">
        <f>IF(Overall!$A454&lt;&gt;"",IF(AND(MONTH($N452) &lt;= 3, MONTH($O452) &gt;= 3), IF($R452 &lt;&gt; "", $H452/$R452, ""), ""),"")</f>
        <v>500000</v>
      </c>
      <c r="V452" s="10" t="str">
        <f>IF(Overall!$A454&lt;&gt;"",IF(AND(MONTH($N452) &lt;= 4, MONTH($O452) &gt;= 4), IF($R452 &lt;&gt; "", $H452/$R452, ""), ""),"")</f>
        <v/>
      </c>
      <c r="W452" s="10" t="str">
        <f>IF(Overall!$A454&lt;&gt;"",IF(AND(MONTH($N452) &lt;= 5, MONTH($O452) &gt;= 5), IF($R452 &lt;&gt; "", $H452/$R452, ""), ""),"")</f>
        <v/>
      </c>
      <c r="X452" s="10" t="str">
        <f>IF(Overall!$A454&lt;&gt;"",IF(AND(MONTH($N452) &lt;= 6, MONTH($O452) &gt;= 6), IF($R452 &lt;&gt; "", $H452/$R452, ""), ""),"")</f>
        <v/>
      </c>
      <c r="Y452" s="10" t="str">
        <f>IF(Overall!$A454&lt;&gt;"",IF(AND(MONTH($N452) &lt;= 7, MONTH($O452) &gt;= 7 ), IF($R452 &lt;&gt; "", $H452/$R452, ""), ""),"")</f>
        <v/>
      </c>
      <c r="Z452" s="10" t="str">
        <f>IF(Overall!$A454&lt;&gt;"",IF(AND(MONTH($N452) &lt;= 8, MONTH($O452) &gt;= 8), IF($R452 &lt;&gt; "", $H452/$R452, ""), ""),"")</f>
        <v/>
      </c>
      <c r="AA452" s="10" t="str">
        <f>IF(Overall!$A454&lt;&gt;"",IF(AND(MONTH($N452) &lt;= 9, MONTH($O452) &gt;= 9), IF($R452 &lt;&gt; "", $H452/$R452, ""), ""),"")</f>
        <v/>
      </c>
      <c r="AB452" s="10" t="str">
        <f>IF(Overall!$A454&lt;&gt;"",IF(AND(MONTH($N452) &lt;= 10, MONTH($O452) &gt;= 10), IF($R452 &lt;&gt; "", $H452/$R452, ""), ""),"")</f>
        <v/>
      </c>
      <c r="AC452" s="10" t="str">
        <f>IF(Overall!$A454&lt;&gt;"",IF(AND(MONTH($N452) &lt;= 11, MONTH($O452) &gt;= 11), IF($R452 &lt;&gt; "", $H452/$R452, ""), ""),"")</f>
        <v/>
      </c>
      <c r="AD452" s="10" t="str">
        <f>IF(Overall!$A454&lt;&gt;"",IF(AND(MONTH($N452) &lt;= 12, MONTH($O452) &gt;= 12), IF($R452 &lt;&gt; "", $H452/$R452, ""), ""),"")</f>
        <v/>
      </c>
      <c r="AF452" s="10" t="str">
        <f ca="1">IFERROR(IF(AND(NOW()&lt;= EOMONTH(DATE(YEAR($O452),1, 1), 0), Overall!$A454&lt;&gt;"", MONTH($N452) &lt;= 1, MONTH($O452) &gt;= 1), IF($R452 &lt;&gt; "", $H452/$R452, ""), ""), "")</f>
        <v/>
      </c>
      <c r="AG452" s="10" t="str">
        <f ca="1">IFERROR(IF(AND(NOW()&lt;= EOMONTH(DATE(YEAR($O452),2, 1), 0), Overall!$A454&lt;&gt;"", MONTH($N452) &lt;= 2, MONTH($O452) &gt;= 2), IF($R452 &lt;&gt; "", $H452/$R452, ""), ""), "")</f>
        <v/>
      </c>
      <c r="AH452" s="10" t="str">
        <f ca="1">IFERROR(IF(AND(NOW()&lt;= EOMONTH(DATE(YEAR($O452),3, 1), 0), Overall!$A454&lt;&gt;"", MONTH($N452) &lt;= 3, MONTH($O452) &gt;= 3), IF($R452 &lt;&gt; "", $H452/$R452, ""), ""), "")</f>
        <v/>
      </c>
      <c r="AI452" s="10" t="str">
        <f ca="1">IFERROR(IF(AND(NOW()&lt;= EOMONTH(DATE(YEAR($O452),4, 1), 0), Overall!$A454&lt;&gt;"", MONTH($N452) &lt;= 4, MONTH($O452) &gt;= 4), IF($R452 &lt;&gt; "", $H452/$R452, ""), ""), "")</f>
        <v/>
      </c>
      <c r="AJ452" s="10" t="str">
        <f ca="1">IFERROR(IF(AND(NOW()&lt;= EOMONTH(DATE(YEAR($O452),5, 1), 0), Overall!$A454&lt;&gt;"", MONTH($N452) &lt;= 5, MONTH($O452) &gt;= 5), IF($R452 &lt;&gt; "", $H452/$R452, ""), ""), "")</f>
        <v/>
      </c>
      <c r="AK452" s="10" t="str">
        <f ca="1">IFERROR(IF(AND(NOW()&lt;= EOMONTH(DATE(YEAR($O452),6, 1), 0), Overall!$A454&lt;&gt;"", MONTH($N452) &lt;= 6, MONTH($O452) &gt;= 6), IF($R452 &lt;&gt; "", $H452/$R452, ""), ""), "")</f>
        <v/>
      </c>
      <c r="AL452" s="10" t="str">
        <f ca="1">IFERROR(IF(AND(NOW()&lt;= EOMONTH(DATE(YEAR($O452),7, 1), 0), Overall!$A454&lt;&gt;"", MONTH($N452) &lt;= 7, MONTH($O452) &gt;= 7), IF($R452 &lt;&gt; "", $H452/$R452, ""), ""), "")</f>
        <v/>
      </c>
      <c r="AM452" s="10" t="str">
        <f ca="1">IFERROR(IF(AND(NOW()&lt;= EOMONTH(DATE(YEAR($O452),8, 1), 0), Overall!$A454&lt;&gt;"", MONTH($N452) &lt;= 8, MONTH($O452) &gt;= 8), IF($R452 &lt;&gt; "", $H452/$R452, ""), ""), "")</f>
        <v/>
      </c>
      <c r="AN452" s="10" t="str">
        <f ca="1">IFERROR(IF(AND(NOW()&lt;= EOMONTH(DATE(YEAR($O452),9, 1), 0), Overall!$A454&lt;&gt;"", MONTH($N452) &lt;= 9, MONTH($O452) &gt;= 9), IF($R452 &lt;&gt; "", $H452/$R452, ""), ""), "")</f>
        <v/>
      </c>
      <c r="AO452" s="10" t="str">
        <f ca="1">IFERROR(IF(AND(NOW()&lt;= EOMONTH(DATE(YEAR($O452),10, 1), 0), Overall!$A454&lt;&gt;"", MONTH($N452) &lt;= 10, MONTH($O452) &gt;= 10), IF($R452 &lt;&gt; "", $H452/$R452, ""), ""), "")</f>
        <v/>
      </c>
      <c r="AP452" s="10" t="str">
        <f ca="1">IFERROR(IF(AND(NOW()&lt;= EOMONTH(DATE(YEAR($O452),11, 1), 0), Overall!$A454&lt;&gt;"", MONTH($N452) &lt;=11, MONTH($O452) &gt;= 11), IF($R452 &lt;&gt; "", $H452/$R452, ""), ""), "")</f>
        <v/>
      </c>
      <c r="AQ452" s="10" t="str">
        <f ca="1">IFERROR(IF(AND(NOW()&lt;= EOMONTH(DATE(YEAR($O452),12, 1), 0), Overall!$A454&lt;&gt;"", MONTH($N452) &lt;= 12, MONTH($O452) &gt;= 12), IF($R452 &lt;&gt; "", $H452/$R452, ""), ""), "")</f>
        <v/>
      </c>
      <c r="AR452" s="16">
        <f t="shared" ca="1" si="15"/>
        <v>0</v>
      </c>
    </row>
    <row r="453" spans="1:44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6">
        <f>IF(Overall!F455&lt;&gt;"",VALUE(Overall!F455),"")</f>
        <v>750000</v>
      </c>
      <c r="I453" s="6">
        <f>IF(Overall!G455&lt;&gt;"",VALUE(Overall!G455),"")</f>
        <v>78</v>
      </c>
      <c r="J453" s="6">
        <f>IF(Overall!H455&lt;&gt;"",VALUE(Overall!H455),"")</f>
        <v>63</v>
      </c>
      <c r="K453" s="6">
        <f>IF(Overall!I455&lt;&gt;"",VALUE(Overall!I455),"")</f>
        <v>7.35</v>
      </c>
      <c r="L453" s="6">
        <f>IF(Overall!J455&lt;&gt;"",VALUE(Overall!J455),"")</f>
        <v>3.14</v>
      </c>
      <c r="M453" s="6">
        <f>IF(Overall!K455&lt;&gt;"",VALUE(Overall!K455),"")</f>
        <v>4.21</v>
      </c>
      <c r="N453" s="7">
        <f>IF(Overall!L455&lt;&gt;"",DATEVALUE(MID(Overall!L455, FIND(",", Overall!L455) + 2, FIND(" ", Overall!L455) - FIND(",", Overall!L455) - 1) &amp; " " &amp; MID(Overall!L455, FIND(" ", Overall!L455) + 1, FIND(",", Overall!L455, FIND(" ", Overall!L455)) - FIND(" ", Overall!L455) - 1) &amp; ", " &amp; MID(Overall!L455, FIND(",", Overall!L455, FIND(",",Overall!L455) + 1) + 2, LEN(Overall!L455))),"")</f>
        <v>45078</v>
      </c>
      <c r="O453" s="7">
        <f>IF(Overall!M455&lt;&gt;"",DATEVALUE(MID(Overall!M455, FIND(",", Overall!M455) + 2, FIND(" ", Overall!M455) - FIND(",", Overall!M455) - 1) &amp; " " &amp; MID(Overall!M455, FIND(" ", Overall!M455) + 1, FIND(",", Overall!M455, FIND(" ", Overall!M455)) - FIND(" ", Overall!M455) - 1) &amp; ", " &amp; MID(Overall!M455, FIND(",", Overall!M455, FIND(",",Overall!M455) + 1) + 2, LEN(Overall!M455))),"")</f>
        <v>45107</v>
      </c>
      <c r="P453" s="7">
        <f>IF(Overall!N455&lt;&gt;"",DATEVALUE(MID(Overall!N455, FIND(",", Overall!N455) + 2, FIND(" ", Overall!N455) - FIND(",", Overall!N455) - 1) &amp; " " &amp; MID(Overall!N455, FIND(" ", Overall!N455) + 1, FIND(",", Overall!N455, FIND(" ", Overall!N455)) - FIND(" ", Overall!N455) - 1) &amp; ", " &amp; MID(Overall!N455, FIND(",", Overall!N455, FIND(",",Overall!N455) + 1) + 2, LEN(Overall!N455))),"")</f>
        <v>44895</v>
      </c>
      <c r="Q453" s="7">
        <f>IF(Overall!O455&lt;&gt;"",DATEVALUE(MID(Overall!O455, FIND(",", Overall!O455) + 2, FIND(" ", Overall!O455) - FIND(",", Overall!O455) - 1) &amp; " " &amp; MID(Overall!O455, FIND(" ", Overall!O455) + 1, FIND(",", Overall!O455, FIND(" ", Overall!O455)) - FIND(" ", Overall!O455) - 1) &amp; ", " &amp; MID(Overall!O455, FIND(",", Overall!O455, FIND(",",Overall!O455) + 1) + 2, LEN(Overall!O455))),"")</f>
        <v>44873</v>
      </c>
      <c r="R453" s="5">
        <f t="shared" si="14"/>
        <v>1</v>
      </c>
      <c r="S453" s="10" t="str">
        <f>IF(Overall!$A455&lt;&gt;"",IF(AND(MONTH($N453) &lt;= 1, MONTH($O453) &gt;= 1), IF($R453 &lt;&gt; "", $H453/$R453, ""), ""),"")</f>
        <v/>
      </c>
      <c r="T453" s="10" t="str">
        <f>IF(Overall!$A455&lt;&gt;"",IF(AND(MONTH($N453) &lt;= 2, MONTH($O453) &gt;= 2), IF($R453 &lt;&gt; "", $H453/$R453, ""), ""),"")</f>
        <v/>
      </c>
      <c r="U453" s="10" t="str">
        <f>IF(Overall!$A455&lt;&gt;"",IF(AND(MONTH($N453) &lt;= 3, MONTH($O453) &gt;= 3), IF($R453 &lt;&gt; "", $H453/$R453, ""), ""),"")</f>
        <v/>
      </c>
      <c r="V453" s="10" t="str">
        <f>IF(Overall!$A455&lt;&gt;"",IF(AND(MONTH($N453) &lt;= 4, MONTH($O453) &gt;= 4), IF($R453 &lt;&gt; "", $H453/$R453, ""), ""),"")</f>
        <v/>
      </c>
      <c r="W453" s="10" t="str">
        <f>IF(Overall!$A455&lt;&gt;"",IF(AND(MONTH($N453) &lt;= 5, MONTH($O453) &gt;= 5), IF($R453 &lt;&gt; "", $H453/$R453, ""), ""),"")</f>
        <v/>
      </c>
      <c r="X453" s="10">
        <f>IF(Overall!$A455&lt;&gt;"",IF(AND(MONTH($N453) &lt;= 6, MONTH($O453) &gt;= 6), IF($R453 &lt;&gt; "", $H453/$R453, ""), ""),"")</f>
        <v>750000</v>
      </c>
      <c r="Y453" s="10" t="str">
        <f>IF(Overall!$A455&lt;&gt;"",IF(AND(MONTH($N453) &lt;= 7, MONTH($O453) &gt;= 7 ), IF($R453 &lt;&gt; "", $H453/$R453, ""), ""),"")</f>
        <v/>
      </c>
      <c r="Z453" s="10" t="str">
        <f>IF(Overall!$A455&lt;&gt;"",IF(AND(MONTH($N453) &lt;= 8, MONTH($O453) &gt;= 8), IF($R453 &lt;&gt; "", $H453/$R453, ""), ""),"")</f>
        <v/>
      </c>
      <c r="AA453" s="10" t="str">
        <f>IF(Overall!$A455&lt;&gt;"",IF(AND(MONTH($N453) &lt;= 9, MONTH($O453) &gt;= 9), IF($R453 &lt;&gt; "", $H453/$R453, ""), ""),"")</f>
        <v/>
      </c>
      <c r="AB453" s="10" t="str">
        <f>IF(Overall!$A455&lt;&gt;"",IF(AND(MONTH($N453) &lt;= 10, MONTH($O453) &gt;= 10), IF($R453 &lt;&gt; "", $H453/$R453, ""), ""),"")</f>
        <v/>
      </c>
      <c r="AC453" s="10" t="str">
        <f>IF(Overall!$A455&lt;&gt;"",IF(AND(MONTH($N453) &lt;= 11, MONTH($O453) &gt;= 11), IF($R453 &lt;&gt; "", $H453/$R453, ""), ""),"")</f>
        <v/>
      </c>
      <c r="AD453" s="10" t="str">
        <f>IF(Overall!$A455&lt;&gt;"",IF(AND(MONTH($N453) &lt;= 12, MONTH($O453) &gt;= 12), IF($R453 &lt;&gt; "", $H453/$R453, ""), ""),"")</f>
        <v/>
      </c>
      <c r="AF453" s="10" t="str">
        <f ca="1">IFERROR(IF(AND(NOW()&lt;= EOMONTH(DATE(YEAR($O453),1, 1), 0), Overall!$A455&lt;&gt;"", MONTH($N453) &lt;= 1, MONTH($O453) &gt;= 1), IF($R453 &lt;&gt; "", $H453/$R453, ""), ""), "")</f>
        <v/>
      </c>
      <c r="AG453" s="10" t="str">
        <f ca="1">IFERROR(IF(AND(NOW()&lt;= EOMONTH(DATE(YEAR($O453),2, 1), 0), Overall!$A455&lt;&gt;"", MONTH($N453) &lt;= 2, MONTH($O453) &gt;= 2), IF($R453 &lt;&gt; "", $H453/$R453, ""), ""), "")</f>
        <v/>
      </c>
      <c r="AH453" s="10" t="str">
        <f ca="1">IFERROR(IF(AND(NOW()&lt;= EOMONTH(DATE(YEAR($O453),3, 1), 0), Overall!$A455&lt;&gt;"", MONTH($N453) &lt;= 3, MONTH($O453) &gt;= 3), IF($R453 &lt;&gt; "", $H453/$R453, ""), ""), "")</f>
        <v/>
      </c>
      <c r="AI453" s="10" t="str">
        <f ca="1">IFERROR(IF(AND(NOW()&lt;= EOMONTH(DATE(YEAR($O453),4, 1), 0), Overall!$A455&lt;&gt;"", MONTH($N453) &lt;= 4, MONTH($O453) &gt;= 4), IF($R453 &lt;&gt; "", $H453/$R453, ""), ""), "")</f>
        <v/>
      </c>
      <c r="AJ453" s="10" t="str">
        <f ca="1">IFERROR(IF(AND(NOW()&lt;= EOMONTH(DATE(YEAR($O453),5, 1), 0), Overall!$A455&lt;&gt;"", MONTH($N453) &lt;= 5, MONTH($O453) &gt;= 5), IF($R453 &lt;&gt; "", $H453/$R453, ""), ""), "")</f>
        <v/>
      </c>
      <c r="AK453" s="10" t="str">
        <f ca="1">IFERROR(IF(AND(NOW()&lt;= EOMONTH(DATE(YEAR($O453),6, 1), 0), Overall!$A455&lt;&gt;"", MONTH($N453) &lt;= 6, MONTH($O453) &gt;= 6), IF($R453 &lt;&gt; "", $H453/$R453, ""), ""), "")</f>
        <v/>
      </c>
      <c r="AL453" s="10" t="str">
        <f ca="1">IFERROR(IF(AND(NOW()&lt;= EOMONTH(DATE(YEAR($O453),7, 1), 0), Overall!$A455&lt;&gt;"", MONTH($N453) &lt;= 7, MONTH($O453) &gt;= 7), IF($R453 &lt;&gt; "", $H453/$R453, ""), ""), "")</f>
        <v/>
      </c>
      <c r="AM453" s="10" t="str">
        <f ca="1">IFERROR(IF(AND(NOW()&lt;= EOMONTH(DATE(YEAR($O453),8, 1), 0), Overall!$A455&lt;&gt;"", MONTH($N453) &lt;= 8, MONTH($O453) &gt;= 8), IF($R453 &lt;&gt; "", $H453/$R453, ""), ""), "")</f>
        <v/>
      </c>
      <c r="AN453" s="10" t="str">
        <f ca="1">IFERROR(IF(AND(NOW()&lt;= EOMONTH(DATE(YEAR($O453),9, 1), 0), Overall!$A455&lt;&gt;"", MONTH($N453) &lt;= 9, MONTH($O453) &gt;= 9), IF($R453 &lt;&gt; "", $H453/$R453, ""), ""), "")</f>
        <v/>
      </c>
      <c r="AO453" s="10" t="str">
        <f ca="1">IFERROR(IF(AND(NOW()&lt;= EOMONTH(DATE(YEAR($O453),10, 1), 0), Overall!$A455&lt;&gt;"", MONTH($N453) &lt;= 10, MONTH($O453) &gt;= 10), IF($R453 &lt;&gt; "", $H453/$R453, ""), ""), "")</f>
        <v/>
      </c>
      <c r="AP453" s="10" t="str">
        <f ca="1">IFERROR(IF(AND(NOW()&lt;= EOMONTH(DATE(YEAR($O453),11, 1), 0), Overall!$A455&lt;&gt;"", MONTH($N453) &lt;=11, MONTH($O453) &gt;= 11), IF($R453 &lt;&gt; "", $H453/$R453, ""), ""), "")</f>
        <v/>
      </c>
      <c r="AQ453" s="10" t="str">
        <f ca="1">IFERROR(IF(AND(NOW()&lt;= EOMONTH(DATE(YEAR($O453),12, 1), 0), Overall!$A455&lt;&gt;"", MONTH($N453) &lt;= 12, MONTH($O453) &gt;= 12), IF($R453 &lt;&gt; "", $H453/$R453, ""), ""), "")</f>
        <v/>
      </c>
      <c r="AR453" s="16">
        <f t="shared" ca="1" si="15"/>
        <v>0</v>
      </c>
    </row>
    <row r="454" spans="1:44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6">
        <f>IF(Overall!F456&lt;&gt;"",VALUE(Overall!F456),"")</f>
        <v>1000000</v>
      </c>
      <c r="I454" s="6">
        <f>IF(Overall!G456&lt;&gt;"",VALUE(Overall!G456),"")</f>
        <v>78</v>
      </c>
      <c r="J454" s="6">
        <f>IF(Overall!H456&lt;&gt;"",VALUE(Overall!H456),"")</f>
        <v>63</v>
      </c>
      <c r="K454" s="6">
        <f>IF(Overall!I456&lt;&gt;"",VALUE(Overall!I456),"")</f>
        <v>7.25</v>
      </c>
      <c r="L454" s="6">
        <f>IF(Overall!J456&lt;&gt;"",VALUE(Overall!J456),"")</f>
        <v>3.05</v>
      </c>
      <c r="M454" s="6">
        <f>IF(Overall!K456&lt;&gt;"",VALUE(Overall!K456),"")</f>
        <v>4.2</v>
      </c>
      <c r="N454" s="7">
        <f>IF(Overall!L456&lt;&gt;"",DATEVALUE(MID(Overall!L456, FIND(",", Overall!L456) + 2, FIND(" ", Overall!L456) - FIND(",", Overall!L456) - 1) &amp; " " &amp; MID(Overall!L456, FIND(" ", Overall!L456) + 1, FIND(",", Overall!L456, FIND(" ", Overall!L456)) - FIND(" ", Overall!L456) - 1) &amp; ", " &amp; MID(Overall!L456, FIND(",", Overall!L456, FIND(",",Overall!L456) + 1) + 2, LEN(Overall!L456))),"")</f>
        <v>45078</v>
      </c>
      <c r="O454" s="7">
        <f>IF(Overall!M456&lt;&gt;"",DATEVALUE(MID(Overall!M456, FIND(",", Overall!M456) + 2, FIND(" ", Overall!M456) - FIND(",", Overall!M456) - 1) &amp; " " &amp; MID(Overall!M456, FIND(" ", Overall!M456) + 1, FIND(",", Overall!M456, FIND(" ", Overall!M456)) - FIND(" ", Overall!M456) - 1) &amp; ", " &amp; MID(Overall!M456, FIND(",", Overall!M456, FIND(",",Overall!M456) + 1) + 2, LEN(Overall!M456))),"")</f>
        <v>45107</v>
      </c>
      <c r="P454" s="7">
        <f>IF(Overall!N456&lt;&gt;"",DATEVALUE(MID(Overall!N456, FIND(",", Overall!N456) + 2, FIND(" ", Overall!N456) - FIND(",", Overall!N456) - 1) &amp; " " &amp; MID(Overall!N456, FIND(" ", Overall!N456) + 1, FIND(",", Overall!N456, FIND(" ", Overall!N456)) - FIND(" ", Overall!N456) - 1) &amp; ", " &amp; MID(Overall!N456, FIND(",", Overall!N456, FIND(",",Overall!N456) + 1) + 2, LEN(Overall!N456))),"")</f>
        <v>44895</v>
      </c>
      <c r="Q454" s="7">
        <f>IF(Overall!O456&lt;&gt;"",DATEVALUE(MID(Overall!O456, FIND(",", Overall!O456) + 2, FIND(" ", Overall!O456) - FIND(",", Overall!O456) - 1) &amp; " " &amp; MID(Overall!O456, FIND(" ", Overall!O456) + 1, FIND(",", Overall!O456, FIND(" ", Overall!O456)) - FIND(" ", Overall!O456) - 1) &amp; ", " &amp; MID(Overall!O456, FIND(",", Overall!O456, FIND(",",Overall!O456) + 1) + 2, LEN(Overall!O456))),"")</f>
        <v>44873</v>
      </c>
      <c r="R454" s="5">
        <f t="shared" si="14"/>
        <v>1</v>
      </c>
      <c r="S454" s="10" t="str">
        <f>IF(Overall!$A456&lt;&gt;"",IF(AND(MONTH($N454) &lt;= 1, MONTH($O454) &gt;= 1), IF($R454 &lt;&gt; "", $H454/$R454, ""), ""),"")</f>
        <v/>
      </c>
      <c r="T454" s="10" t="str">
        <f>IF(Overall!$A456&lt;&gt;"",IF(AND(MONTH($N454) &lt;= 2, MONTH($O454) &gt;= 2), IF($R454 &lt;&gt; "", $H454/$R454, ""), ""),"")</f>
        <v/>
      </c>
      <c r="U454" s="10" t="str">
        <f>IF(Overall!$A456&lt;&gt;"",IF(AND(MONTH($N454) &lt;= 3, MONTH($O454) &gt;= 3), IF($R454 &lt;&gt; "", $H454/$R454, ""), ""),"")</f>
        <v/>
      </c>
      <c r="V454" s="10" t="str">
        <f>IF(Overall!$A456&lt;&gt;"",IF(AND(MONTH($N454) &lt;= 4, MONTH($O454) &gt;= 4), IF($R454 &lt;&gt; "", $H454/$R454, ""), ""),"")</f>
        <v/>
      </c>
      <c r="W454" s="10" t="str">
        <f>IF(Overall!$A456&lt;&gt;"",IF(AND(MONTH($N454) &lt;= 5, MONTH($O454) &gt;= 5), IF($R454 &lt;&gt; "", $H454/$R454, ""), ""),"")</f>
        <v/>
      </c>
      <c r="X454" s="10">
        <f>IF(Overall!$A456&lt;&gt;"",IF(AND(MONTH($N454) &lt;= 6, MONTH($O454) &gt;= 6), IF($R454 &lt;&gt; "", $H454/$R454, ""), ""),"")</f>
        <v>1000000</v>
      </c>
      <c r="Y454" s="10" t="str">
        <f>IF(Overall!$A456&lt;&gt;"",IF(AND(MONTH($N454) &lt;= 7, MONTH($O454) &gt;= 7 ), IF($R454 &lt;&gt; "", $H454/$R454, ""), ""),"")</f>
        <v/>
      </c>
      <c r="Z454" s="10" t="str">
        <f>IF(Overall!$A456&lt;&gt;"",IF(AND(MONTH($N454) &lt;= 8, MONTH($O454) &gt;= 8), IF($R454 &lt;&gt; "", $H454/$R454, ""), ""),"")</f>
        <v/>
      </c>
      <c r="AA454" s="10" t="str">
        <f>IF(Overall!$A456&lt;&gt;"",IF(AND(MONTH($N454) &lt;= 9, MONTH($O454) &gt;= 9), IF($R454 &lt;&gt; "", $H454/$R454, ""), ""),"")</f>
        <v/>
      </c>
      <c r="AB454" s="10" t="str">
        <f>IF(Overall!$A456&lt;&gt;"",IF(AND(MONTH($N454) &lt;= 10, MONTH($O454) &gt;= 10), IF($R454 &lt;&gt; "", $H454/$R454, ""), ""),"")</f>
        <v/>
      </c>
      <c r="AC454" s="10" t="str">
        <f>IF(Overall!$A456&lt;&gt;"",IF(AND(MONTH($N454) &lt;= 11, MONTH($O454) &gt;= 11), IF($R454 &lt;&gt; "", $H454/$R454, ""), ""),"")</f>
        <v/>
      </c>
      <c r="AD454" s="10" t="str">
        <f>IF(Overall!$A456&lt;&gt;"",IF(AND(MONTH($N454) &lt;= 12, MONTH($O454) &gt;= 12), IF($R454 &lt;&gt; "", $H454/$R454, ""), ""),"")</f>
        <v/>
      </c>
      <c r="AF454" s="10" t="str">
        <f ca="1">IFERROR(IF(AND(NOW()&lt;= EOMONTH(DATE(YEAR($O454),1, 1), 0), Overall!$A456&lt;&gt;"", MONTH($N454) &lt;= 1, MONTH($O454) &gt;= 1), IF($R454 &lt;&gt; "", $H454/$R454, ""), ""), "")</f>
        <v/>
      </c>
      <c r="AG454" s="10" t="str">
        <f ca="1">IFERROR(IF(AND(NOW()&lt;= EOMONTH(DATE(YEAR($O454),2, 1), 0), Overall!$A456&lt;&gt;"", MONTH($N454) &lt;= 2, MONTH($O454) &gt;= 2), IF($R454 &lt;&gt; "", $H454/$R454, ""), ""), "")</f>
        <v/>
      </c>
      <c r="AH454" s="10" t="str">
        <f ca="1">IFERROR(IF(AND(NOW()&lt;= EOMONTH(DATE(YEAR($O454),3, 1), 0), Overall!$A456&lt;&gt;"", MONTH($N454) &lt;= 3, MONTH($O454) &gt;= 3), IF($R454 &lt;&gt; "", $H454/$R454, ""), ""), "")</f>
        <v/>
      </c>
      <c r="AI454" s="10" t="str">
        <f ca="1">IFERROR(IF(AND(NOW()&lt;= EOMONTH(DATE(YEAR($O454),4, 1), 0), Overall!$A456&lt;&gt;"", MONTH($N454) &lt;= 4, MONTH($O454) &gt;= 4), IF($R454 &lt;&gt; "", $H454/$R454, ""), ""), "")</f>
        <v/>
      </c>
      <c r="AJ454" s="10" t="str">
        <f ca="1">IFERROR(IF(AND(NOW()&lt;= EOMONTH(DATE(YEAR($O454),5, 1), 0), Overall!$A456&lt;&gt;"", MONTH($N454) &lt;= 5, MONTH($O454) &gt;= 5), IF($R454 &lt;&gt; "", $H454/$R454, ""), ""), "")</f>
        <v/>
      </c>
      <c r="AK454" s="10" t="str">
        <f ca="1">IFERROR(IF(AND(NOW()&lt;= EOMONTH(DATE(YEAR($O454),6, 1), 0), Overall!$A456&lt;&gt;"", MONTH($N454) &lt;= 6, MONTH($O454) &gt;= 6), IF($R454 &lt;&gt; "", $H454/$R454, ""), ""), "")</f>
        <v/>
      </c>
      <c r="AL454" s="10" t="str">
        <f ca="1">IFERROR(IF(AND(NOW()&lt;= EOMONTH(DATE(YEAR($O454),7, 1), 0), Overall!$A456&lt;&gt;"", MONTH($N454) &lt;= 7, MONTH($O454) &gt;= 7), IF($R454 &lt;&gt; "", $H454/$R454, ""), ""), "")</f>
        <v/>
      </c>
      <c r="AM454" s="10" t="str">
        <f ca="1">IFERROR(IF(AND(NOW()&lt;= EOMONTH(DATE(YEAR($O454),8, 1), 0), Overall!$A456&lt;&gt;"", MONTH($N454) &lt;= 8, MONTH($O454) &gt;= 8), IF($R454 &lt;&gt; "", $H454/$R454, ""), ""), "")</f>
        <v/>
      </c>
      <c r="AN454" s="10" t="str">
        <f ca="1">IFERROR(IF(AND(NOW()&lt;= EOMONTH(DATE(YEAR($O454),9, 1), 0), Overall!$A456&lt;&gt;"", MONTH($N454) &lt;= 9, MONTH($O454) &gt;= 9), IF($R454 &lt;&gt; "", $H454/$R454, ""), ""), "")</f>
        <v/>
      </c>
      <c r="AO454" s="10" t="str">
        <f ca="1">IFERROR(IF(AND(NOW()&lt;= EOMONTH(DATE(YEAR($O454),10, 1), 0), Overall!$A456&lt;&gt;"", MONTH($N454) &lt;= 10, MONTH($O454) &gt;= 10), IF($R454 &lt;&gt; "", $H454/$R454, ""), ""), "")</f>
        <v/>
      </c>
      <c r="AP454" s="10" t="str">
        <f ca="1">IFERROR(IF(AND(NOW()&lt;= EOMONTH(DATE(YEAR($O454),11, 1), 0), Overall!$A456&lt;&gt;"", MONTH($N454) &lt;=11, MONTH($O454) &gt;= 11), IF($R454 &lt;&gt; "", $H454/$R454, ""), ""), "")</f>
        <v/>
      </c>
      <c r="AQ454" s="10" t="str">
        <f ca="1">IFERROR(IF(AND(NOW()&lt;= EOMONTH(DATE(YEAR($O454),12, 1), 0), Overall!$A456&lt;&gt;"", MONTH($N454) &lt;= 12, MONTH($O454) &gt;= 12), IF($R454 &lt;&gt; "", $H454/$R454, ""), ""), "")</f>
        <v/>
      </c>
      <c r="AR454" s="16">
        <f t="shared" ca="1" si="15"/>
        <v>0</v>
      </c>
    </row>
    <row r="455" spans="1:44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6">
        <f>IF(Overall!F457&lt;&gt;"",VALUE(Overall!F457),"")</f>
        <v>1000000</v>
      </c>
      <c r="I455" s="6">
        <f>IF(Overall!G457&lt;&gt;"",VALUE(Overall!G457),"")</f>
        <v>77</v>
      </c>
      <c r="J455" s="6">
        <f>IF(Overall!H457&lt;&gt;"",VALUE(Overall!H457),"")</f>
        <v>64</v>
      </c>
      <c r="K455" s="6">
        <f>IF(Overall!I457&lt;&gt;"",VALUE(Overall!I457),"")</f>
        <v>8.15</v>
      </c>
      <c r="L455" s="6">
        <f>IF(Overall!J457&lt;&gt;"",VALUE(Overall!J457),"")</f>
        <v>3.98</v>
      </c>
      <c r="M455" s="6">
        <f>IF(Overall!K457&lt;&gt;"",VALUE(Overall!K457),"")</f>
        <v>4.17</v>
      </c>
      <c r="N455" s="7">
        <f>IF(Overall!L457&lt;&gt;"",DATEVALUE(MID(Overall!L457, FIND(",", Overall!L457) + 2, FIND(" ", Overall!L457) - FIND(",", Overall!L457) - 1) &amp; " " &amp; MID(Overall!L457, FIND(" ", Overall!L457) + 1, FIND(",", Overall!L457, FIND(" ", Overall!L457)) - FIND(" ", Overall!L457) - 1) &amp; ", " &amp; MID(Overall!L457, FIND(",", Overall!L457, FIND(",",Overall!L457) + 1) + 2, LEN(Overall!L457))),"")</f>
        <v>45078</v>
      </c>
      <c r="O455" s="7">
        <f>IF(Overall!M457&lt;&gt;"",DATEVALUE(MID(Overall!M457, FIND(",", Overall!M457) + 2, FIND(" ", Overall!M457) - FIND(",", Overall!M457) - 1) &amp; " " &amp; MID(Overall!M457, FIND(" ", Overall!M457) + 1, FIND(",", Overall!M457, FIND(" ", Overall!M457)) - FIND(" ", Overall!M457) - 1) &amp; ", " &amp; MID(Overall!M457, FIND(",", Overall!M457, FIND(",",Overall!M457) + 1) + 2, LEN(Overall!M457))),"")</f>
        <v>45107</v>
      </c>
      <c r="P455" s="7">
        <f>IF(Overall!N457&lt;&gt;"",DATEVALUE(MID(Overall!N457, FIND(",", Overall!N457) + 2, FIND(" ", Overall!N457) - FIND(",", Overall!N457) - 1) &amp; " " &amp; MID(Overall!N457, FIND(" ", Overall!N457) + 1, FIND(",", Overall!N457, FIND(" ", Overall!N457)) - FIND(" ", Overall!N457) - 1) &amp; ", " &amp; MID(Overall!N457, FIND(",", Overall!N457, FIND(",",Overall!N457) + 1) + 2, LEN(Overall!N457))),"")</f>
        <v>44897</v>
      </c>
      <c r="Q455" s="7">
        <f>IF(Overall!O457&lt;&gt;"",DATEVALUE(MID(Overall!O457, FIND(",", Overall!O457) + 2, FIND(" ", Overall!O457) - FIND(",", Overall!O457) - 1) &amp; " " &amp; MID(Overall!O457, FIND(" ", Overall!O457) + 1, FIND(",", Overall!O457, FIND(" ", Overall!O457)) - FIND(" ", Overall!O457) - 1) &amp; ", " &amp; MID(Overall!O457, FIND(",", Overall!O457, FIND(",",Overall!O457) + 1) + 2, LEN(Overall!O457))),"")</f>
        <v>44875</v>
      </c>
      <c r="R455" s="5">
        <f t="shared" si="14"/>
        <v>1</v>
      </c>
      <c r="S455" s="10" t="str">
        <f>IF(Overall!$A457&lt;&gt;"",IF(AND(MONTH($N455) &lt;= 1, MONTH($O455) &gt;= 1), IF($R455 &lt;&gt; "", $H455/$R455, ""), ""),"")</f>
        <v/>
      </c>
      <c r="T455" s="10" t="str">
        <f>IF(Overall!$A457&lt;&gt;"",IF(AND(MONTH($N455) &lt;= 2, MONTH($O455) &gt;= 2), IF($R455 &lt;&gt; "", $H455/$R455, ""), ""),"")</f>
        <v/>
      </c>
      <c r="U455" s="10" t="str">
        <f>IF(Overall!$A457&lt;&gt;"",IF(AND(MONTH($N455) &lt;= 3, MONTH($O455) &gt;= 3), IF($R455 &lt;&gt; "", $H455/$R455, ""), ""),"")</f>
        <v/>
      </c>
      <c r="V455" s="10" t="str">
        <f>IF(Overall!$A457&lt;&gt;"",IF(AND(MONTH($N455) &lt;= 4, MONTH($O455) &gt;= 4), IF($R455 &lt;&gt; "", $H455/$R455, ""), ""),"")</f>
        <v/>
      </c>
      <c r="W455" s="10" t="str">
        <f>IF(Overall!$A457&lt;&gt;"",IF(AND(MONTH($N455) &lt;= 5, MONTH($O455) &gt;= 5), IF($R455 &lt;&gt; "", $H455/$R455, ""), ""),"")</f>
        <v/>
      </c>
      <c r="X455" s="10">
        <f>IF(Overall!$A457&lt;&gt;"",IF(AND(MONTH($N455) &lt;= 6, MONTH($O455) &gt;= 6), IF($R455 &lt;&gt; "", $H455/$R455, ""), ""),"")</f>
        <v>1000000</v>
      </c>
      <c r="Y455" s="10" t="str">
        <f>IF(Overall!$A457&lt;&gt;"",IF(AND(MONTH($N455) &lt;= 7, MONTH($O455) &gt;= 7 ), IF($R455 &lt;&gt; "", $H455/$R455, ""), ""),"")</f>
        <v/>
      </c>
      <c r="Z455" s="10" t="str">
        <f>IF(Overall!$A457&lt;&gt;"",IF(AND(MONTH($N455) &lt;= 8, MONTH($O455) &gt;= 8), IF($R455 &lt;&gt; "", $H455/$R455, ""), ""),"")</f>
        <v/>
      </c>
      <c r="AA455" s="10" t="str">
        <f>IF(Overall!$A457&lt;&gt;"",IF(AND(MONTH($N455) &lt;= 9, MONTH($O455) &gt;= 9), IF($R455 &lt;&gt; "", $H455/$R455, ""), ""),"")</f>
        <v/>
      </c>
      <c r="AB455" s="10" t="str">
        <f>IF(Overall!$A457&lt;&gt;"",IF(AND(MONTH($N455) &lt;= 10, MONTH($O455) &gt;= 10), IF($R455 &lt;&gt; "", $H455/$R455, ""), ""),"")</f>
        <v/>
      </c>
      <c r="AC455" s="10" t="str">
        <f>IF(Overall!$A457&lt;&gt;"",IF(AND(MONTH($N455) &lt;= 11, MONTH($O455) &gt;= 11), IF($R455 &lt;&gt; "", $H455/$R455, ""), ""),"")</f>
        <v/>
      </c>
      <c r="AD455" s="10" t="str">
        <f>IF(Overall!$A457&lt;&gt;"",IF(AND(MONTH($N455) &lt;= 12, MONTH($O455) &gt;= 12), IF($R455 &lt;&gt; "", $H455/$R455, ""), ""),"")</f>
        <v/>
      </c>
      <c r="AF455" s="10" t="str">
        <f ca="1">IFERROR(IF(AND(NOW()&lt;= EOMONTH(DATE(YEAR($O455),1, 1), 0), Overall!$A457&lt;&gt;"", MONTH($N455) &lt;= 1, MONTH($O455) &gt;= 1), IF($R455 &lt;&gt; "", $H455/$R455, ""), ""), "")</f>
        <v/>
      </c>
      <c r="AG455" s="10" t="str">
        <f ca="1">IFERROR(IF(AND(NOW()&lt;= EOMONTH(DATE(YEAR($O455),2, 1), 0), Overall!$A457&lt;&gt;"", MONTH($N455) &lt;= 2, MONTH($O455) &gt;= 2), IF($R455 &lt;&gt; "", $H455/$R455, ""), ""), "")</f>
        <v/>
      </c>
      <c r="AH455" s="10" t="str">
        <f ca="1">IFERROR(IF(AND(NOW()&lt;= EOMONTH(DATE(YEAR($O455),3, 1), 0), Overall!$A457&lt;&gt;"", MONTH($N455) &lt;= 3, MONTH($O455) &gt;= 3), IF($R455 &lt;&gt; "", $H455/$R455, ""), ""), "")</f>
        <v/>
      </c>
      <c r="AI455" s="10" t="str">
        <f ca="1">IFERROR(IF(AND(NOW()&lt;= EOMONTH(DATE(YEAR($O455),4, 1), 0), Overall!$A457&lt;&gt;"", MONTH($N455) &lt;= 4, MONTH($O455) &gt;= 4), IF($R455 &lt;&gt; "", $H455/$R455, ""), ""), "")</f>
        <v/>
      </c>
      <c r="AJ455" s="10" t="str">
        <f ca="1">IFERROR(IF(AND(NOW()&lt;= EOMONTH(DATE(YEAR($O455),5, 1), 0), Overall!$A457&lt;&gt;"", MONTH($N455) &lt;= 5, MONTH($O455) &gt;= 5), IF($R455 &lt;&gt; "", $H455/$R455, ""), ""), "")</f>
        <v/>
      </c>
      <c r="AK455" s="10" t="str">
        <f ca="1">IFERROR(IF(AND(NOW()&lt;= EOMONTH(DATE(YEAR($O455),6, 1), 0), Overall!$A457&lt;&gt;"", MONTH($N455) &lt;= 6, MONTH($O455) &gt;= 6), IF($R455 &lt;&gt; "", $H455/$R455, ""), ""), "")</f>
        <v/>
      </c>
      <c r="AL455" s="10" t="str">
        <f ca="1">IFERROR(IF(AND(NOW()&lt;= EOMONTH(DATE(YEAR($O455),7, 1), 0), Overall!$A457&lt;&gt;"", MONTH($N455) &lt;= 7, MONTH($O455) &gt;= 7), IF($R455 &lt;&gt; "", $H455/$R455, ""), ""), "")</f>
        <v/>
      </c>
      <c r="AM455" s="10" t="str">
        <f ca="1">IFERROR(IF(AND(NOW()&lt;= EOMONTH(DATE(YEAR($O455),8, 1), 0), Overall!$A457&lt;&gt;"", MONTH($N455) &lt;= 8, MONTH($O455) &gt;= 8), IF($R455 &lt;&gt; "", $H455/$R455, ""), ""), "")</f>
        <v/>
      </c>
      <c r="AN455" s="10" t="str">
        <f ca="1">IFERROR(IF(AND(NOW()&lt;= EOMONTH(DATE(YEAR($O455),9, 1), 0), Overall!$A457&lt;&gt;"", MONTH($N455) &lt;= 9, MONTH($O455) &gt;= 9), IF($R455 &lt;&gt; "", $H455/$R455, ""), ""), "")</f>
        <v/>
      </c>
      <c r="AO455" s="10" t="str">
        <f ca="1">IFERROR(IF(AND(NOW()&lt;= EOMONTH(DATE(YEAR($O455),10, 1), 0), Overall!$A457&lt;&gt;"", MONTH($N455) &lt;= 10, MONTH($O455) &gt;= 10), IF($R455 &lt;&gt; "", $H455/$R455, ""), ""), "")</f>
        <v/>
      </c>
      <c r="AP455" s="10" t="str">
        <f ca="1">IFERROR(IF(AND(NOW()&lt;= EOMONTH(DATE(YEAR($O455),11, 1), 0), Overall!$A457&lt;&gt;"", MONTH($N455) &lt;=11, MONTH($O455) &gt;= 11), IF($R455 &lt;&gt; "", $H455/$R455, ""), ""), "")</f>
        <v/>
      </c>
      <c r="AQ455" s="10" t="str">
        <f ca="1">IFERROR(IF(AND(NOW()&lt;= EOMONTH(DATE(YEAR($O455),12, 1), 0), Overall!$A457&lt;&gt;"", MONTH($N455) &lt;= 12, MONTH($O455) &gt;= 12), IF($R455 &lt;&gt; "", $H455/$R455, ""), ""), "")</f>
        <v/>
      </c>
      <c r="AR455" s="16">
        <f t="shared" ca="1" si="15"/>
        <v>0</v>
      </c>
    </row>
    <row r="456" spans="1:44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6">
        <f>IF(Overall!F458&lt;&gt;"",VALUE(Overall!F458),"")</f>
        <v>750000</v>
      </c>
      <c r="I456" s="6">
        <f>IF(Overall!G458&lt;&gt;"",VALUE(Overall!G458),"")</f>
        <v>78</v>
      </c>
      <c r="J456" s="6">
        <f>IF(Overall!H458&lt;&gt;"",VALUE(Overall!H458),"")</f>
        <v>63</v>
      </c>
      <c r="K456" s="6">
        <f>IF(Overall!I458&lt;&gt;"",VALUE(Overall!I458),"")</f>
        <v>6.83</v>
      </c>
      <c r="L456" s="6">
        <f>IF(Overall!J458&lt;&gt;"",VALUE(Overall!J458),"")</f>
        <v>2.6</v>
      </c>
      <c r="M456" s="6">
        <f>IF(Overall!K458&lt;&gt;"",VALUE(Overall!K458),"")</f>
        <v>4.2300000000000004</v>
      </c>
      <c r="N456" s="7">
        <f>IF(Overall!L458&lt;&gt;"",DATEVALUE(MID(Overall!L458, FIND(",", Overall!L458) + 2, FIND(" ", Overall!L458) - FIND(",", Overall!L458) - 1) &amp; " " &amp; MID(Overall!L458, FIND(" ", Overall!L458) + 1, FIND(",", Overall!L458, FIND(" ", Overall!L458)) - FIND(" ", Overall!L458) - 1) &amp; ", " &amp; MID(Overall!L458, FIND(",", Overall!L458, FIND(",",Overall!L458) + 1) + 2, LEN(Overall!L458))),"")</f>
        <v>45047</v>
      </c>
      <c r="O456" s="7">
        <f>IF(Overall!M458&lt;&gt;"",DATEVALUE(MID(Overall!M458, FIND(",", Overall!M458) + 2, FIND(" ", Overall!M458) - FIND(",", Overall!M458) - 1) &amp; " " &amp; MID(Overall!M458, FIND(" ", Overall!M458) + 1, FIND(",", Overall!M458, FIND(" ", Overall!M458)) - FIND(" ", Overall!M458) - 1) &amp; ", " &amp; MID(Overall!M458, FIND(",", Overall!M458, FIND(",",Overall!M458) + 1) + 2, LEN(Overall!M458))),"")</f>
        <v>45077</v>
      </c>
      <c r="P456" s="7">
        <f>IF(Overall!N458&lt;&gt;"",DATEVALUE(MID(Overall!N458, FIND(",", Overall!N458) + 2, FIND(" ", Overall!N458) - FIND(",", Overall!N458) - 1) &amp; " " &amp; MID(Overall!N458, FIND(" ", Overall!N458) + 1, FIND(",", Overall!N458, FIND(" ", Overall!N458)) - FIND(" ", Overall!N458) - 1) &amp; ", " &amp; MID(Overall!N458, FIND(",", Overall!N458, FIND(",",Overall!N458) + 1) + 2, LEN(Overall!N458))),"")</f>
        <v>44900</v>
      </c>
      <c r="Q456" s="7">
        <f>IF(Overall!O458&lt;&gt;"",DATEVALUE(MID(Overall!O458, FIND(",", Overall!O458) + 2, FIND(" ", Overall!O458) - FIND(",", Overall!O458) - 1) &amp; " " &amp; MID(Overall!O458, FIND(" ", Overall!O458) + 1, FIND(",", Overall!O458, FIND(" ", Overall!O458)) - FIND(" ", Overall!O458) - 1) &amp; ", " &amp; MID(Overall!O458, FIND(",", Overall!O458, FIND(",",Overall!O458) + 1) + 2, LEN(Overall!O458))),"")</f>
        <v>44876</v>
      </c>
      <c r="R456" s="5">
        <f t="shared" si="14"/>
        <v>1</v>
      </c>
      <c r="S456" s="10" t="str">
        <f>IF(Overall!$A458&lt;&gt;"",IF(AND(MONTH($N456) &lt;= 1, MONTH($O456) &gt;= 1), IF($R456 &lt;&gt; "", $H456/$R456, ""), ""),"")</f>
        <v/>
      </c>
      <c r="T456" s="10" t="str">
        <f>IF(Overall!$A458&lt;&gt;"",IF(AND(MONTH($N456) &lt;= 2, MONTH($O456) &gt;= 2), IF($R456 &lt;&gt; "", $H456/$R456, ""), ""),"")</f>
        <v/>
      </c>
      <c r="U456" s="10" t="str">
        <f>IF(Overall!$A458&lt;&gt;"",IF(AND(MONTH($N456) &lt;= 3, MONTH($O456) &gt;= 3), IF($R456 &lt;&gt; "", $H456/$R456, ""), ""),"")</f>
        <v/>
      </c>
      <c r="V456" s="10" t="str">
        <f>IF(Overall!$A458&lt;&gt;"",IF(AND(MONTH($N456) &lt;= 4, MONTH($O456) &gt;= 4), IF($R456 &lt;&gt; "", $H456/$R456, ""), ""),"")</f>
        <v/>
      </c>
      <c r="W456" s="10">
        <f>IF(Overall!$A458&lt;&gt;"",IF(AND(MONTH($N456) &lt;= 5, MONTH($O456) &gt;= 5), IF($R456 &lt;&gt; "", $H456/$R456, ""), ""),"")</f>
        <v>750000</v>
      </c>
      <c r="X456" s="10" t="str">
        <f>IF(Overall!$A458&lt;&gt;"",IF(AND(MONTH($N456) &lt;= 6, MONTH($O456) &gt;= 6), IF($R456 &lt;&gt; "", $H456/$R456, ""), ""),"")</f>
        <v/>
      </c>
      <c r="Y456" s="10" t="str">
        <f>IF(Overall!$A458&lt;&gt;"",IF(AND(MONTH($N456) &lt;= 7, MONTH($O456) &gt;= 7 ), IF($R456 &lt;&gt; "", $H456/$R456, ""), ""),"")</f>
        <v/>
      </c>
      <c r="Z456" s="10" t="str">
        <f>IF(Overall!$A458&lt;&gt;"",IF(AND(MONTH($N456) &lt;= 8, MONTH($O456) &gt;= 8), IF($R456 &lt;&gt; "", $H456/$R456, ""), ""),"")</f>
        <v/>
      </c>
      <c r="AA456" s="10" t="str">
        <f>IF(Overall!$A458&lt;&gt;"",IF(AND(MONTH($N456) &lt;= 9, MONTH($O456) &gt;= 9), IF($R456 &lt;&gt; "", $H456/$R456, ""), ""),"")</f>
        <v/>
      </c>
      <c r="AB456" s="10" t="str">
        <f>IF(Overall!$A458&lt;&gt;"",IF(AND(MONTH($N456) &lt;= 10, MONTH($O456) &gt;= 10), IF($R456 &lt;&gt; "", $H456/$R456, ""), ""),"")</f>
        <v/>
      </c>
      <c r="AC456" s="10" t="str">
        <f>IF(Overall!$A458&lt;&gt;"",IF(AND(MONTH($N456) &lt;= 11, MONTH($O456) &gt;= 11), IF($R456 &lt;&gt; "", $H456/$R456, ""), ""),"")</f>
        <v/>
      </c>
      <c r="AD456" s="10" t="str">
        <f>IF(Overall!$A458&lt;&gt;"",IF(AND(MONTH($N456) &lt;= 12, MONTH($O456) &gt;= 12), IF($R456 &lt;&gt; "", $H456/$R456, ""), ""),"")</f>
        <v/>
      </c>
      <c r="AF456" s="10" t="str">
        <f ca="1">IFERROR(IF(AND(NOW()&lt;= EOMONTH(DATE(YEAR($O456),1, 1), 0), Overall!$A458&lt;&gt;"", MONTH($N456) &lt;= 1, MONTH($O456) &gt;= 1), IF($R456 &lt;&gt; "", $H456/$R456, ""), ""), "")</f>
        <v/>
      </c>
      <c r="AG456" s="10" t="str">
        <f ca="1">IFERROR(IF(AND(NOW()&lt;= EOMONTH(DATE(YEAR($O456),2, 1), 0), Overall!$A458&lt;&gt;"", MONTH($N456) &lt;= 2, MONTH($O456) &gt;= 2), IF($R456 &lt;&gt; "", $H456/$R456, ""), ""), "")</f>
        <v/>
      </c>
      <c r="AH456" s="10" t="str">
        <f ca="1">IFERROR(IF(AND(NOW()&lt;= EOMONTH(DATE(YEAR($O456),3, 1), 0), Overall!$A458&lt;&gt;"", MONTH($N456) &lt;= 3, MONTH($O456) &gt;= 3), IF($R456 &lt;&gt; "", $H456/$R456, ""), ""), "")</f>
        <v/>
      </c>
      <c r="AI456" s="10" t="str">
        <f ca="1">IFERROR(IF(AND(NOW()&lt;= EOMONTH(DATE(YEAR($O456),4, 1), 0), Overall!$A458&lt;&gt;"", MONTH($N456) &lt;= 4, MONTH($O456) &gt;= 4), IF($R456 &lt;&gt; "", $H456/$R456, ""), ""), "")</f>
        <v/>
      </c>
      <c r="AJ456" s="10" t="str">
        <f ca="1">IFERROR(IF(AND(NOW()&lt;= EOMONTH(DATE(YEAR($O456),5, 1), 0), Overall!$A458&lt;&gt;"", MONTH($N456) &lt;= 5, MONTH($O456) &gt;= 5), IF($R456 &lt;&gt; "", $H456/$R456, ""), ""), "")</f>
        <v/>
      </c>
      <c r="AK456" s="10" t="str">
        <f ca="1">IFERROR(IF(AND(NOW()&lt;= EOMONTH(DATE(YEAR($O456),6, 1), 0), Overall!$A458&lt;&gt;"", MONTH($N456) &lt;= 6, MONTH($O456) &gt;= 6), IF($R456 &lt;&gt; "", $H456/$R456, ""), ""), "")</f>
        <v/>
      </c>
      <c r="AL456" s="10" t="str">
        <f ca="1">IFERROR(IF(AND(NOW()&lt;= EOMONTH(DATE(YEAR($O456),7, 1), 0), Overall!$A458&lt;&gt;"", MONTH($N456) &lt;= 7, MONTH($O456) &gt;= 7), IF($R456 &lt;&gt; "", $H456/$R456, ""), ""), "")</f>
        <v/>
      </c>
      <c r="AM456" s="10" t="str">
        <f ca="1">IFERROR(IF(AND(NOW()&lt;= EOMONTH(DATE(YEAR($O456),8, 1), 0), Overall!$A458&lt;&gt;"", MONTH($N456) &lt;= 8, MONTH($O456) &gt;= 8), IF($R456 &lt;&gt; "", $H456/$R456, ""), ""), "")</f>
        <v/>
      </c>
      <c r="AN456" s="10" t="str">
        <f ca="1">IFERROR(IF(AND(NOW()&lt;= EOMONTH(DATE(YEAR($O456),9, 1), 0), Overall!$A458&lt;&gt;"", MONTH($N456) &lt;= 9, MONTH($O456) &gt;= 9), IF($R456 &lt;&gt; "", $H456/$R456, ""), ""), "")</f>
        <v/>
      </c>
      <c r="AO456" s="10" t="str">
        <f ca="1">IFERROR(IF(AND(NOW()&lt;= EOMONTH(DATE(YEAR($O456),10, 1), 0), Overall!$A458&lt;&gt;"", MONTH($N456) &lt;= 10, MONTH($O456) &gt;= 10), IF($R456 &lt;&gt; "", $H456/$R456, ""), ""), "")</f>
        <v/>
      </c>
      <c r="AP456" s="10" t="str">
        <f ca="1">IFERROR(IF(AND(NOW()&lt;= EOMONTH(DATE(YEAR($O456),11, 1), 0), Overall!$A458&lt;&gt;"", MONTH($N456) &lt;=11, MONTH($O456) &gt;= 11), IF($R456 &lt;&gt; "", $H456/$R456, ""), ""), "")</f>
        <v/>
      </c>
      <c r="AQ456" s="10" t="str">
        <f ca="1">IFERROR(IF(AND(NOW()&lt;= EOMONTH(DATE(YEAR($O456),12, 1), 0), Overall!$A458&lt;&gt;"", MONTH($N456) &lt;= 12, MONTH($O456) &gt;= 12), IF($R456 &lt;&gt; "", $H456/$R456, ""), ""), "")</f>
        <v/>
      </c>
      <c r="AR456" s="16">
        <f t="shared" ca="1" si="15"/>
        <v>0</v>
      </c>
    </row>
    <row r="457" spans="1:44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6">
        <f>IF(Overall!F459&lt;&gt;"",VALUE(Overall!F459),"")</f>
        <v>750000</v>
      </c>
      <c r="I457" s="6">
        <f>IF(Overall!G459&lt;&gt;"",VALUE(Overall!G459),"")</f>
        <v>78</v>
      </c>
      <c r="J457" s="6">
        <f>IF(Overall!H459&lt;&gt;"",VALUE(Overall!H459),"")</f>
        <v>63</v>
      </c>
      <c r="K457" s="6">
        <f>IF(Overall!I459&lt;&gt;"",VALUE(Overall!I459),"")</f>
        <v>7.82</v>
      </c>
      <c r="L457" s="6">
        <f>IF(Overall!J459&lt;&gt;"",VALUE(Overall!J459),"")</f>
        <v>3.25</v>
      </c>
      <c r="M457" s="6">
        <f>IF(Overall!K459&lt;&gt;"",VALUE(Overall!K459),"")</f>
        <v>4.57</v>
      </c>
      <c r="N457" s="7">
        <f>IF(Overall!L459&lt;&gt;"",DATEVALUE(MID(Overall!L459, FIND(",", Overall!L459) + 2, FIND(" ", Overall!L459) - FIND(",", Overall!L459) - 1) &amp; " " &amp; MID(Overall!L459, FIND(" ", Overall!L459) + 1, FIND(",", Overall!L459, FIND(" ", Overall!L459)) - FIND(" ", Overall!L459) - 1) &amp; ", " &amp; MID(Overall!L459, FIND(",", Overall!L459, FIND(",",Overall!L459) + 1) + 2, LEN(Overall!L459))),"")</f>
        <v>45078</v>
      </c>
      <c r="O457" s="7">
        <f>IF(Overall!M459&lt;&gt;"",DATEVALUE(MID(Overall!M459, FIND(",", Overall!M459) + 2, FIND(" ", Overall!M459) - FIND(",", Overall!M459) - 1) &amp; " " &amp; MID(Overall!M459, FIND(" ", Overall!M459) + 1, FIND(",", Overall!M459, FIND(" ", Overall!M459)) - FIND(" ", Overall!M459) - 1) &amp; ", " &amp; MID(Overall!M459, FIND(",", Overall!M459, FIND(",",Overall!M459) + 1) + 2, LEN(Overall!M459))),"")</f>
        <v>45107</v>
      </c>
      <c r="P457" s="7">
        <f>IF(Overall!N459&lt;&gt;"",DATEVALUE(MID(Overall!N459, FIND(",", Overall!N459) + 2, FIND(" ", Overall!N459) - FIND(",", Overall!N459) - 1) &amp; " " &amp; MID(Overall!N459, FIND(" ", Overall!N459) + 1, FIND(",", Overall!N459, FIND(" ", Overall!N459)) - FIND(" ", Overall!N459) - 1) &amp; ", " &amp; MID(Overall!N459, FIND(",", Overall!N459, FIND(",",Overall!N459) + 1) + 2, LEN(Overall!N459))),"")</f>
        <v>44900</v>
      </c>
      <c r="Q457" s="7">
        <f>IF(Overall!O459&lt;&gt;"",DATEVALUE(MID(Overall!O459, FIND(",", Overall!O459) + 2, FIND(" ", Overall!O459) - FIND(",", Overall!O459) - 1) &amp; " " &amp; MID(Overall!O459, FIND(" ", Overall!O459) + 1, FIND(",", Overall!O459, FIND(" ", Overall!O459)) - FIND(" ", Overall!O459) - 1) &amp; ", " &amp; MID(Overall!O459, FIND(",", Overall!O459, FIND(",",Overall!O459) + 1) + 2, LEN(Overall!O459))),"")</f>
        <v>44876</v>
      </c>
      <c r="R457" s="5">
        <f t="shared" si="14"/>
        <v>1</v>
      </c>
      <c r="S457" s="10" t="str">
        <f>IF(Overall!$A459&lt;&gt;"",IF(AND(MONTH($N457) &lt;= 1, MONTH($O457) &gt;= 1), IF($R457 &lt;&gt; "", $H457/$R457, ""), ""),"")</f>
        <v/>
      </c>
      <c r="T457" s="10" t="str">
        <f>IF(Overall!$A459&lt;&gt;"",IF(AND(MONTH($N457) &lt;= 2, MONTH($O457) &gt;= 2), IF($R457 &lt;&gt; "", $H457/$R457, ""), ""),"")</f>
        <v/>
      </c>
      <c r="U457" s="10" t="str">
        <f>IF(Overall!$A459&lt;&gt;"",IF(AND(MONTH($N457) &lt;= 3, MONTH($O457) &gt;= 3), IF($R457 &lt;&gt; "", $H457/$R457, ""), ""),"")</f>
        <v/>
      </c>
      <c r="V457" s="10" t="str">
        <f>IF(Overall!$A459&lt;&gt;"",IF(AND(MONTH($N457) &lt;= 4, MONTH($O457) &gt;= 4), IF($R457 &lt;&gt; "", $H457/$R457, ""), ""),"")</f>
        <v/>
      </c>
      <c r="W457" s="10" t="str">
        <f>IF(Overall!$A459&lt;&gt;"",IF(AND(MONTH($N457) &lt;= 5, MONTH($O457) &gt;= 5), IF($R457 &lt;&gt; "", $H457/$R457, ""), ""),"")</f>
        <v/>
      </c>
      <c r="X457" s="10">
        <f>IF(Overall!$A459&lt;&gt;"",IF(AND(MONTH($N457) &lt;= 6, MONTH($O457) &gt;= 6), IF($R457 &lt;&gt; "", $H457/$R457, ""), ""),"")</f>
        <v>750000</v>
      </c>
      <c r="Y457" s="10" t="str">
        <f>IF(Overall!$A459&lt;&gt;"",IF(AND(MONTH($N457) &lt;= 7, MONTH($O457) &gt;= 7 ), IF($R457 &lt;&gt; "", $H457/$R457, ""), ""),"")</f>
        <v/>
      </c>
      <c r="Z457" s="10" t="str">
        <f>IF(Overall!$A459&lt;&gt;"",IF(AND(MONTH($N457) &lt;= 8, MONTH($O457) &gt;= 8), IF($R457 &lt;&gt; "", $H457/$R457, ""), ""),"")</f>
        <v/>
      </c>
      <c r="AA457" s="10" t="str">
        <f>IF(Overall!$A459&lt;&gt;"",IF(AND(MONTH($N457) &lt;= 9, MONTH($O457) &gt;= 9), IF($R457 &lt;&gt; "", $H457/$R457, ""), ""),"")</f>
        <v/>
      </c>
      <c r="AB457" s="10" t="str">
        <f>IF(Overall!$A459&lt;&gt;"",IF(AND(MONTH($N457) &lt;= 10, MONTH($O457) &gt;= 10), IF($R457 &lt;&gt; "", $H457/$R457, ""), ""),"")</f>
        <v/>
      </c>
      <c r="AC457" s="10" t="str">
        <f>IF(Overall!$A459&lt;&gt;"",IF(AND(MONTH($N457) &lt;= 11, MONTH($O457) &gt;= 11), IF($R457 &lt;&gt; "", $H457/$R457, ""), ""),"")</f>
        <v/>
      </c>
      <c r="AD457" s="10" t="str">
        <f>IF(Overall!$A459&lt;&gt;"",IF(AND(MONTH($N457) &lt;= 12, MONTH($O457) &gt;= 12), IF($R457 &lt;&gt; "", $H457/$R457, ""), ""),"")</f>
        <v/>
      </c>
      <c r="AF457" s="10" t="str">
        <f ca="1">IFERROR(IF(AND(NOW()&lt;= EOMONTH(DATE(YEAR($O457),1, 1), 0), Overall!$A459&lt;&gt;"", MONTH($N457) &lt;= 1, MONTH($O457) &gt;= 1), IF($R457 &lt;&gt; "", $H457/$R457, ""), ""), "")</f>
        <v/>
      </c>
      <c r="AG457" s="10" t="str">
        <f ca="1">IFERROR(IF(AND(NOW()&lt;= EOMONTH(DATE(YEAR($O457),2, 1), 0), Overall!$A459&lt;&gt;"", MONTH($N457) &lt;= 2, MONTH($O457) &gt;= 2), IF($R457 &lt;&gt; "", $H457/$R457, ""), ""), "")</f>
        <v/>
      </c>
      <c r="AH457" s="10" t="str">
        <f ca="1">IFERROR(IF(AND(NOW()&lt;= EOMONTH(DATE(YEAR($O457),3, 1), 0), Overall!$A459&lt;&gt;"", MONTH($N457) &lt;= 3, MONTH($O457) &gt;= 3), IF($R457 &lt;&gt; "", $H457/$R457, ""), ""), "")</f>
        <v/>
      </c>
      <c r="AI457" s="10" t="str">
        <f ca="1">IFERROR(IF(AND(NOW()&lt;= EOMONTH(DATE(YEAR($O457),4, 1), 0), Overall!$A459&lt;&gt;"", MONTH($N457) &lt;= 4, MONTH($O457) &gt;= 4), IF($R457 &lt;&gt; "", $H457/$R457, ""), ""), "")</f>
        <v/>
      </c>
      <c r="AJ457" s="10" t="str">
        <f ca="1">IFERROR(IF(AND(NOW()&lt;= EOMONTH(DATE(YEAR($O457),5, 1), 0), Overall!$A459&lt;&gt;"", MONTH($N457) &lt;= 5, MONTH($O457) &gt;= 5), IF($R457 &lt;&gt; "", $H457/$R457, ""), ""), "")</f>
        <v/>
      </c>
      <c r="AK457" s="10" t="str">
        <f ca="1">IFERROR(IF(AND(NOW()&lt;= EOMONTH(DATE(YEAR($O457),6, 1), 0), Overall!$A459&lt;&gt;"", MONTH($N457) &lt;= 6, MONTH($O457) &gt;= 6), IF($R457 &lt;&gt; "", $H457/$R457, ""), ""), "")</f>
        <v/>
      </c>
      <c r="AL457" s="10" t="str">
        <f ca="1">IFERROR(IF(AND(NOW()&lt;= EOMONTH(DATE(YEAR($O457),7, 1), 0), Overall!$A459&lt;&gt;"", MONTH($N457) &lt;= 7, MONTH($O457) &gt;= 7), IF($R457 &lt;&gt; "", $H457/$R457, ""), ""), "")</f>
        <v/>
      </c>
      <c r="AM457" s="10" t="str">
        <f ca="1">IFERROR(IF(AND(NOW()&lt;= EOMONTH(DATE(YEAR($O457),8, 1), 0), Overall!$A459&lt;&gt;"", MONTH($N457) &lt;= 8, MONTH($O457) &gt;= 8), IF($R457 &lt;&gt; "", $H457/$R457, ""), ""), "")</f>
        <v/>
      </c>
      <c r="AN457" s="10" t="str">
        <f ca="1">IFERROR(IF(AND(NOW()&lt;= EOMONTH(DATE(YEAR($O457),9, 1), 0), Overall!$A459&lt;&gt;"", MONTH($N457) &lt;= 9, MONTH($O457) &gt;= 9), IF($R457 &lt;&gt; "", $H457/$R457, ""), ""), "")</f>
        <v/>
      </c>
      <c r="AO457" s="10" t="str">
        <f ca="1">IFERROR(IF(AND(NOW()&lt;= EOMONTH(DATE(YEAR($O457),10, 1), 0), Overall!$A459&lt;&gt;"", MONTH($N457) &lt;= 10, MONTH($O457) &gt;= 10), IF($R457 &lt;&gt; "", $H457/$R457, ""), ""), "")</f>
        <v/>
      </c>
      <c r="AP457" s="10" t="str">
        <f ca="1">IFERROR(IF(AND(NOW()&lt;= EOMONTH(DATE(YEAR($O457),11, 1), 0), Overall!$A459&lt;&gt;"", MONTH($N457) &lt;=11, MONTH($O457) &gt;= 11), IF($R457 &lt;&gt; "", $H457/$R457, ""), ""), "")</f>
        <v/>
      </c>
      <c r="AQ457" s="10" t="str">
        <f ca="1">IFERROR(IF(AND(NOW()&lt;= EOMONTH(DATE(YEAR($O457),12, 1), 0), Overall!$A459&lt;&gt;"", MONTH($N457) &lt;= 12, MONTH($O457) &gt;= 12), IF($R457 &lt;&gt; "", $H457/$R457, ""), ""), "")</f>
        <v/>
      </c>
      <c r="AR457" s="16">
        <f t="shared" ca="1" si="15"/>
        <v>0</v>
      </c>
    </row>
    <row r="458" spans="1:44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6">
        <f>IF(Overall!F460&lt;&gt;"",VALUE(Overall!F460),"")</f>
        <v>500000</v>
      </c>
      <c r="I458" s="6">
        <f>IF(Overall!G460&lt;&gt;"",VALUE(Overall!G460),"")</f>
        <v>80</v>
      </c>
      <c r="J458" s="6">
        <f>IF(Overall!H460&lt;&gt;"",VALUE(Overall!H460),"")</f>
        <v>60</v>
      </c>
      <c r="K458" s="6">
        <f>IF(Overall!I460&lt;&gt;"",VALUE(Overall!I460),"")</f>
        <v>8.6</v>
      </c>
      <c r="L458" s="6">
        <f>IF(Overall!J460&lt;&gt;"",VALUE(Overall!J460),"")</f>
        <v>2.78</v>
      </c>
      <c r="M458" s="6">
        <f>IF(Overall!K460&lt;&gt;"",VALUE(Overall!K460),"")</f>
        <v>5.82</v>
      </c>
      <c r="N458" s="7">
        <f>IF(Overall!L460&lt;&gt;"",DATEVALUE(MID(Overall!L460, FIND(",", Overall!L460) + 2, FIND(" ", Overall!L460) - FIND(",", Overall!L460) - 1) &amp; " " &amp; MID(Overall!L460, FIND(" ", Overall!L460) + 1, FIND(",", Overall!L460, FIND(" ", Overall!L460)) - FIND(" ", Overall!L460) - 1) &amp; ", " &amp; MID(Overall!L460, FIND(",", Overall!L460, FIND(",",Overall!L460) + 1) + 2, LEN(Overall!L460))),"")</f>
        <v>45078</v>
      </c>
      <c r="O458" s="7">
        <f>IF(Overall!M460&lt;&gt;"",DATEVALUE(MID(Overall!M460, FIND(",", Overall!M460) + 2, FIND(" ", Overall!M460) - FIND(",", Overall!M460) - 1) &amp; " " &amp; MID(Overall!M460, FIND(" ", Overall!M460) + 1, FIND(",", Overall!M460, FIND(" ", Overall!M460)) - FIND(" ", Overall!M460) - 1) &amp; ", " &amp; MID(Overall!M460, FIND(",", Overall!M460, FIND(",",Overall!M460) + 1) + 2, LEN(Overall!M460))),"")</f>
        <v>45107</v>
      </c>
      <c r="P458" s="7">
        <f>IF(Overall!N460&lt;&gt;"",DATEVALUE(MID(Overall!N460, FIND(",", Overall!N460) + 2, FIND(" ", Overall!N460) - FIND(",", Overall!N460) - 1) &amp; " " &amp; MID(Overall!N460, FIND(" ", Overall!N460) + 1, FIND(",", Overall!N460, FIND(" ", Overall!N460)) - FIND(" ", Overall!N460) - 1) &amp; ", " &amp; MID(Overall!N460, FIND(",", Overall!N460, FIND(",",Overall!N460) + 1) + 2, LEN(Overall!N460))),"")</f>
        <v>44900</v>
      </c>
      <c r="Q458" s="7">
        <f>IF(Overall!O460&lt;&gt;"",DATEVALUE(MID(Overall!O460, FIND(",", Overall!O460) + 2, FIND(" ", Overall!O460) - FIND(",", Overall!O460) - 1) &amp; " " &amp; MID(Overall!O460, FIND(" ", Overall!O460) + 1, FIND(",", Overall!O460, FIND(" ", Overall!O460)) - FIND(" ", Overall!O460) - 1) &amp; ", " &amp; MID(Overall!O460, FIND(",", Overall!O460, FIND(",",Overall!O460) + 1) + 2, LEN(Overall!O460))),"")</f>
        <v>44876</v>
      </c>
      <c r="R458" s="5">
        <f t="shared" si="14"/>
        <v>1</v>
      </c>
      <c r="S458" s="10" t="str">
        <f>IF(Overall!$A460&lt;&gt;"",IF(AND(MONTH($N458) &lt;= 1, MONTH($O458) &gt;= 1), IF($R458 &lt;&gt; "", $H458/$R458, ""), ""),"")</f>
        <v/>
      </c>
      <c r="T458" s="10" t="str">
        <f>IF(Overall!$A460&lt;&gt;"",IF(AND(MONTH($N458) &lt;= 2, MONTH($O458) &gt;= 2), IF($R458 &lt;&gt; "", $H458/$R458, ""), ""),"")</f>
        <v/>
      </c>
      <c r="U458" s="10" t="str">
        <f>IF(Overall!$A460&lt;&gt;"",IF(AND(MONTH($N458) &lt;= 3, MONTH($O458) &gt;= 3), IF($R458 &lt;&gt; "", $H458/$R458, ""), ""),"")</f>
        <v/>
      </c>
      <c r="V458" s="10" t="str">
        <f>IF(Overall!$A460&lt;&gt;"",IF(AND(MONTH($N458) &lt;= 4, MONTH($O458) &gt;= 4), IF($R458 &lt;&gt; "", $H458/$R458, ""), ""),"")</f>
        <v/>
      </c>
      <c r="W458" s="10" t="str">
        <f>IF(Overall!$A460&lt;&gt;"",IF(AND(MONTH($N458) &lt;= 5, MONTH($O458) &gt;= 5), IF($R458 &lt;&gt; "", $H458/$R458, ""), ""),"")</f>
        <v/>
      </c>
      <c r="X458" s="10">
        <f>IF(Overall!$A460&lt;&gt;"",IF(AND(MONTH($N458) &lt;= 6, MONTH($O458) &gt;= 6), IF($R458 &lt;&gt; "", $H458/$R458, ""), ""),"")</f>
        <v>500000</v>
      </c>
      <c r="Y458" s="10" t="str">
        <f>IF(Overall!$A460&lt;&gt;"",IF(AND(MONTH($N458) &lt;= 7, MONTH($O458) &gt;= 7 ), IF($R458 &lt;&gt; "", $H458/$R458, ""), ""),"")</f>
        <v/>
      </c>
      <c r="Z458" s="10" t="str">
        <f>IF(Overall!$A460&lt;&gt;"",IF(AND(MONTH($N458) &lt;= 8, MONTH($O458) &gt;= 8), IF($R458 &lt;&gt; "", $H458/$R458, ""), ""),"")</f>
        <v/>
      </c>
      <c r="AA458" s="10" t="str">
        <f>IF(Overall!$A460&lt;&gt;"",IF(AND(MONTH($N458) &lt;= 9, MONTH($O458) &gt;= 9), IF($R458 &lt;&gt; "", $H458/$R458, ""), ""),"")</f>
        <v/>
      </c>
      <c r="AB458" s="10" t="str">
        <f>IF(Overall!$A460&lt;&gt;"",IF(AND(MONTH($N458) &lt;= 10, MONTH($O458) &gt;= 10), IF($R458 &lt;&gt; "", $H458/$R458, ""), ""),"")</f>
        <v/>
      </c>
      <c r="AC458" s="10" t="str">
        <f>IF(Overall!$A460&lt;&gt;"",IF(AND(MONTH($N458) &lt;= 11, MONTH($O458) &gt;= 11), IF($R458 &lt;&gt; "", $H458/$R458, ""), ""),"")</f>
        <v/>
      </c>
      <c r="AD458" s="10" t="str">
        <f>IF(Overall!$A460&lt;&gt;"",IF(AND(MONTH($N458) &lt;= 12, MONTH($O458) &gt;= 12), IF($R458 &lt;&gt; "", $H458/$R458, ""), ""),"")</f>
        <v/>
      </c>
      <c r="AF458" s="10" t="str">
        <f ca="1">IFERROR(IF(AND(NOW()&lt;= EOMONTH(DATE(YEAR($O458),1, 1), 0), Overall!$A460&lt;&gt;"", MONTH($N458) &lt;= 1, MONTH($O458) &gt;= 1), IF($R458 &lt;&gt; "", $H458/$R458, ""), ""), "")</f>
        <v/>
      </c>
      <c r="AG458" s="10" t="str">
        <f ca="1">IFERROR(IF(AND(NOW()&lt;= EOMONTH(DATE(YEAR($O458),2, 1), 0), Overall!$A460&lt;&gt;"", MONTH($N458) &lt;= 2, MONTH($O458) &gt;= 2), IF($R458 &lt;&gt; "", $H458/$R458, ""), ""), "")</f>
        <v/>
      </c>
      <c r="AH458" s="10" t="str">
        <f ca="1">IFERROR(IF(AND(NOW()&lt;= EOMONTH(DATE(YEAR($O458),3, 1), 0), Overall!$A460&lt;&gt;"", MONTH($N458) &lt;= 3, MONTH($O458) &gt;= 3), IF($R458 &lt;&gt; "", $H458/$R458, ""), ""), "")</f>
        <v/>
      </c>
      <c r="AI458" s="10" t="str">
        <f ca="1">IFERROR(IF(AND(NOW()&lt;= EOMONTH(DATE(YEAR($O458),4, 1), 0), Overall!$A460&lt;&gt;"", MONTH($N458) &lt;= 4, MONTH($O458) &gt;= 4), IF($R458 &lt;&gt; "", $H458/$R458, ""), ""), "")</f>
        <v/>
      </c>
      <c r="AJ458" s="10" t="str">
        <f ca="1">IFERROR(IF(AND(NOW()&lt;= EOMONTH(DATE(YEAR($O458),5, 1), 0), Overall!$A460&lt;&gt;"", MONTH($N458) &lt;= 5, MONTH($O458) &gt;= 5), IF($R458 &lt;&gt; "", $H458/$R458, ""), ""), "")</f>
        <v/>
      </c>
      <c r="AK458" s="10" t="str">
        <f ca="1">IFERROR(IF(AND(NOW()&lt;= EOMONTH(DATE(YEAR($O458),6, 1), 0), Overall!$A460&lt;&gt;"", MONTH($N458) &lt;= 6, MONTH($O458) &gt;= 6), IF($R458 &lt;&gt; "", $H458/$R458, ""), ""), "")</f>
        <v/>
      </c>
      <c r="AL458" s="10" t="str">
        <f ca="1">IFERROR(IF(AND(NOW()&lt;= EOMONTH(DATE(YEAR($O458),7, 1), 0), Overall!$A460&lt;&gt;"", MONTH($N458) &lt;= 7, MONTH($O458) &gt;= 7), IF($R458 &lt;&gt; "", $H458/$R458, ""), ""), "")</f>
        <v/>
      </c>
      <c r="AM458" s="10" t="str">
        <f ca="1">IFERROR(IF(AND(NOW()&lt;= EOMONTH(DATE(YEAR($O458),8, 1), 0), Overall!$A460&lt;&gt;"", MONTH($N458) &lt;= 8, MONTH($O458) &gt;= 8), IF($R458 &lt;&gt; "", $H458/$R458, ""), ""), "")</f>
        <v/>
      </c>
      <c r="AN458" s="10" t="str">
        <f ca="1">IFERROR(IF(AND(NOW()&lt;= EOMONTH(DATE(YEAR($O458),9, 1), 0), Overall!$A460&lt;&gt;"", MONTH($N458) &lt;= 9, MONTH($O458) &gt;= 9), IF($R458 &lt;&gt; "", $H458/$R458, ""), ""), "")</f>
        <v/>
      </c>
      <c r="AO458" s="10" t="str">
        <f ca="1">IFERROR(IF(AND(NOW()&lt;= EOMONTH(DATE(YEAR($O458),10, 1), 0), Overall!$A460&lt;&gt;"", MONTH($N458) &lt;= 10, MONTH($O458) &gt;= 10), IF($R458 &lt;&gt; "", $H458/$R458, ""), ""), "")</f>
        <v/>
      </c>
      <c r="AP458" s="10" t="str">
        <f ca="1">IFERROR(IF(AND(NOW()&lt;= EOMONTH(DATE(YEAR($O458),11, 1), 0), Overall!$A460&lt;&gt;"", MONTH($N458) &lt;=11, MONTH($O458) &gt;= 11), IF($R458 &lt;&gt; "", $H458/$R458, ""), ""), "")</f>
        <v/>
      </c>
      <c r="AQ458" s="10" t="str">
        <f ca="1">IFERROR(IF(AND(NOW()&lt;= EOMONTH(DATE(YEAR($O458),12, 1), 0), Overall!$A460&lt;&gt;"", MONTH($N458) &lt;= 12, MONTH($O458) &gt;= 12), IF($R458 &lt;&gt; "", $H458/$R458, ""), ""), "")</f>
        <v/>
      </c>
      <c r="AR458" s="16">
        <f t="shared" ca="1" si="15"/>
        <v>0</v>
      </c>
    </row>
    <row r="459" spans="1:44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6">
        <f>IF(Overall!F461&lt;&gt;"",VALUE(Overall!F461),"")</f>
        <v>500000</v>
      </c>
      <c r="I459" s="6">
        <f>IF(Overall!G461&lt;&gt;"",VALUE(Overall!G461),"")</f>
        <v>80</v>
      </c>
      <c r="J459" s="6">
        <f>IF(Overall!H461&lt;&gt;"",VALUE(Overall!H461),"")</f>
        <v>60</v>
      </c>
      <c r="K459" s="6">
        <f>IF(Overall!I461&lt;&gt;"",VALUE(Overall!I461),"")</f>
        <v>7.45</v>
      </c>
      <c r="L459" s="6">
        <f>IF(Overall!J461&lt;&gt;"",VALUE(Overall!J461),"")</f>
        <v>2.06</v>
      </c>
      <c r="M459" s="6">
        <f>IF(Overall!K461&lt;&gt;"",VALUE(Overall!K461),"")</f>
        <v>5.39</v>
      </c>
      <c r="N459" s="7">
        <f>IF(Overall!L461&lt;&gt;"",DATEVALUE(MID(Overall!L461, FIND(",", Overall!L461) + 2, FIND(" ", Overall!L461) - FIND(",", Overall!L461) - 1) &amp; " " &amp; MID(Overall!L461, FIND(" ", Overall!L461) + 1, FIND(",", Overall!L461, FIND(" ", Overall!L461)) - FIND(" ", Overall!L461) - 1) &amp; ", " &amp; MID(Overall!L461, FIND(",", Overall!L461, FIND(",",Overall!L461) + 1) + 2, LEN(Overall!L461))),"")</f>
        <v>45047</v>
      </c>
      <c r="O459" s="7">
        <f>IF(Overall!M461&lt;&gt;"",DATEVALUE(MID(Overall!M461, FIND(",", Overall!M461) + 2, FIND(" ", Overall!M461) - FIND(",", Overall!M461) - 1) &amp; " " &amp; MID(Overall!M461, FIND(" ", Overall!M461) + 1, FIND(",", Overall!M461, FIND(" ", Overall!M461)) - FIND(" ", Overall!M461) - 1) &amp; ", " &amp; MID(Overall!M461, FIND(",", Overall!M461, FIND(",",Overall!M461) + 1) + 2, LEN(Overall!M461))),"")</f>
        <v>45077</v>
      </c>
      <c r="P459" s="7">
        <f>IF(Overall!N461&lt;&gt;"",DATEVALUE(MID(Overall!N461, FIND(",", Overall!N461) + 2, FIND(" ", Overall!N461) - FIND(",", Overall!N461) - 1) &amp; " " &amp; MID(Overall!N461, FIND(" ", Overall!N461) + 1, FIND(",", Overall!N461, FIND(" ", Overall!N461)) - FIND(" ", Overall!N461) - 1) &amp; ", " &amp; MID(Overall!N461, FIND(",", Overall!N461, FIND(",",Overall!N461) + 1) + 2, LEN(Overall!N461))),"")</f>
        <v>44900</v>
      </c>
      <c r="Q459" s="7">
        <f>IF(Overall!O461&lt;&gt;"",DATEVALUE(MID(Overall!O461, FIND(",", Overall!O461) + 2, FIND(" ", Overall!O461) - FIND(",", Overall!O461) - 1) &amp; " " &amp; MID(Overall!O461, FIND(" ", Overall!O461) + 1, FIND(",", Overall!O461, FIND(" ", Overall!O461)) - FIND(" ", Overall!O461) - 1) &amp; ", " &amp; MID(Overall!O461, FIND(",", Overall!O461, FIND(",",Overall!O461) + 1) + 2, LEN(Overall!O461))),"")</f>
        <v>44876</v>
      </c>
      <c r="R459" s="5">
        <f t="shared" si="14"/>
        <v>1</v>
      </c>
      <c r="S459" s="10" t="str">
        <f>IF(Overall!$A461&lt;&gt;"",IF(AND(MONTH($N459) &lt;= 1, MONTH($O459) &gt;= 1), IF($R459 &lt;&gt; "", $H459/$R459, ""), ""),"")</f>
        <v/>
      </c>
      <c r="T459" s="10" t="str">
        <f>IF(Overall!$A461&lt;&gt;"",IF(AND(MONTH($N459) &lt;= 2, MONTH($O459) &gt;= 2), IF($R459 &lt;&gt; "", $H459/$R459, ""), ""),"")</f>
        <v/>
      </c>
      <c r="U459" s="10" t="str">
        <f>IF(Overall!$A461&lt;&gt;"",IF(AND(MONTH($N459) &lt;= 3, MONTH($O459) &gt;= 3), IF($R459 &lt;&gt; "", $H459/$R459, ""), ""),"")</f>
        <v/>
      </c>
      <c r="V459" s="10" t="str">
        <f>IF(Overall!$A461&lt;&gt;"",IF(AND(MONTH($N459) &lt;= 4, MONTH($O459) &gt;= 4), IF($R459 &lt;&gt; "", $H459/$R459, ""), ""),"")</f>
        <v/>
      </c>
      <c r="W459" s="10">
        <f>IF(Overall!$A461&lt;&gt;"",IF(AND(MONTH($N459) &lt;= 5, MONTH($O459) &gt;= 5), IF($R459 &lt;&gt; "", $H459/$R459, ""), ""),"")</f>
        <v>500000</v>
      </c>
      <c r="X459" s="10" t="str">
        <f>IF(Overall!$A461&lt;&gt;"",IF(AND(MONTH($N459) &lt;= 6, MONTH($O459) &gt;= 6), IF($R459 &lt;&gt; "", $H459/$R459, ""), ""),"")</f>
        <v/>
      </c>
      <c r="Y459" s="10" t="str">
        <f>IF(Overall!$A461&lt;&gt;"",IF(AND(MONTH($N459) &lt;= 7, MONTH($O459) &gt;= 7 ), IF($R459 &lt;&gt; "", $H459/$R459, ""), ""),"")</f>
        <v/>
      </c>
      <c r="Z459" s="10" t="str">
        <f>IF(Overall!$A461&lt;&gt;"",IF(AND(MONTH($N459) &lt;= 8, MONTH($O459) &gt;= 8), IF($R459 &lt;&gt; "", $H459/$R459, ""), ""),"")</f>
        <v/>
      </c>
      <c r="AA459" s="10" t="str">
        <f>IF(Overall!$A461&lt;&gt;"",IF(AND(MONTH($N459) &lt;= 9, MONTH($O459) &gt;= 9), IF($R459 &lt;&gt; "", $H459/$R459, ""), ""),"")</f>
        <v/>
      </c>
      <c r="AB459" s="10" t="str">
        <f>IF(Overall!$A461&lt;&gt;"",IF(AND(MONTH($N459) &lt;= 10, MONTH($O459) &gt;= 10), IF($R459 &lt;&gt; "", $H459/$R459, ""), ""),"")</f>
        <v/>
      </c>
      <c r="AC459" s="10" t="str">
        <f>IF(Overall!$A461&lt;&gt;"",IF(AND(MONTH($N459) &lt;= 11, MONTH($O459) &gt;= 11), IF($R459 &lt;&gt; "", $H459/$R459, ""), ""),"")</f>
        <v/>
      </c>
      <c r="AD459" s="10" t="str">
        <f>IF(Overall!$A461&lt;&gt;"",IF(AND(MONTH($N459) &lt;= 12, MONTH($O459) &gt;= 12), IF($R459 &lt;&gt; "", $H459/$R459, ""), ""),"")</f>
        <v/>
      </c>
      <c r="AF459" s="10" t="str">
        <f ca="1">IFERROR(IF(AND(NOW()&lt;= EOMONTH(DATE(YEAR($O459),1, 1), 0), Overall!$A461&lt;&gt;"", MONTH($N459) &lt;= 1, MONTH($O459) &gt;= 1), IF($R459 &lt;&gt; "", $H459/$R459, ""), ""), "")</f>
        <v/>
      </c>
      <c r="AG459" s="10" t="str">
        <f ca="1">IFERROR(IF(AND(NOW()&lt;= EOMONTH(DATE(YEAR($O459),2, 1), 0), Overall!$A461&lt;&gt;"", MONTH($N459) &lt;= 2, MONTH($O459) &gt;= 2), IF($R459 &lt;&gt; "", $H459/$R459, ""), ""), "")</f>
        <v/>
      </c>
      <c r="AH459" s="10" t="str">
        <f ca="1">IFERROR(IF(AND(NOW()&lt;= EOMONTH(DATE(YEAR($O459),3, 1), 0), Overall!$A461&lt;&gt;"", MONTH($N459) &lt;= 3, MONTH($O459) &gt;= 3), IF($R459 &lt;&gt; "", $H459/$R459, ""), ""), "")</f>
        <v/>
      </c>
      <c r="AI459" s="10" t="str">
        <f ca="1">IFERROR(IF(AND(NOW()&lt;= EOMONTH(DATE(YEAR($O459),4, 1), 0), Overall!$A461&lt;&gt;"", MONTH($N459) &lt;= 4, MONTH($O459) &gt;= 4), IF($R459 &lt;&gt; "", $H459/$R459, ""), ""), "")</f>
        <v/>
      </c>
      <c r="AJ459" s="10" t="str">
        <f ca="1">IFERROR(IF(AND(NOW()&lt;= EOMONTH(DATE(YEAR($O459),5, 1), 0), Overall!$A461&lt;&gt;"", MONTH($N459) &lt;= 5, MONTH($O459) &gt;= 5), IF($R459 &lt;&gt; "", $H459/$R459, ""), ""), "")</f>
        <v/>
      </c>
      <c r="AK459" s="10" t="str">
        <f ca="1">IFERROR(IF(AND(NOW()&lt;= EOMONTH(DATE(YEAR($O459),6, 1), 0), Overall!$A461&lt;&gt;"", MONTH($N459) &lt;= 6, MONTH($O459) &gt;= 6), IF($R459 &lt;&gt; "", $H459/$R459, ""), ""), "")</f>
        <v/>
      </c>
      <c r="AL459" s="10" t="str">
        <f ca="1">IFERROR(IF(AND(NOW()&lt;= EOMONTH(DATE(YEAR($O459),7, 1), 0), Overall!$A461&lt;&gt;"", MONTH($N459) &lt;= 7, MONTH($O459) &gt;= 7), IF($R459 &lt;&gt; "", $H459/$R459, ""), ""), "")</f>
        <v/>
      </c>
      <c r="AM459" s="10" t="str">
        <f ca="1">IFERROR(IF(AND(NOW()&lt;= EOMONTH(DATE(YEAR($O459),8, 1), 0), Overall!$A461&lt;&gt;"", MONTH($N459) &lt;= 8, MONTH($O459) &gt;= 8), IF($R459 &lt;&gt; "", $H459/$R459, ""), ""), "")</f>
        <v/>
      </c>
      <c r="AN459" s="10" t="str">
        <f ca="1">IFERROR(IF(AND(NOW()&lt;= EOMONTH(DATE(YEAR($O459),9, 1), 0), Overall!$A461&lt;&gt;"", MONTH($N459) &lt;= 9, MONTH($O459) &gt;= 9), IF($R459 &lt;&gt; "", $H459/$R459, ""), ""), "")</f>
        <v/>
      </c>
      <c r="AO459" s="10" t="str">
        <f ca="1">IFERROR(IF(AND(NOW()&lt;= EOMONTH(DATE(YEAR($O459),10, 1), 0), Overall!$A461&lt;&gt;"", MONTH($N459) &lt;= 10, MONTH($O459) &gt;= 10), IF($R459 &lt;&gt; "", $H459/$R459, ""), ""), "")</f>
        <v/>
      </c>
      <c r="AP459" s="10" t="str">
        <f ca="1">IFERROR(IF(AND(NOW()&lt;= EOMONTH(DATE(YEAR($O459),11, 1), 0), Overall!$A461&lt;&gt;"", MONTH($N459) &lt;=11, MONTH($O459) &gt;= 11), IF($R459 &lt;&gt; "", $H459/$R459, ""), ""), "")</f>
        <v/>
      </c>
      <c r="AQ459" s="10" t="str">
        <f ca="1">IFERROR(IF(AND(NOW()&lt;= EOMONTH(DATE(YEAR($O459),12, 1), 0), Overall!$A461&lt;&gt;"", MONTH($N459) &lt;= 12, MONTH($O459) &gt;= 12), IF($R459 &lt;&gt; "", $H459/$R459, ""), ""), "")</f>
        <v/>
      </c>
      <c r="AR459" s="16">
        <f t="shared" ca="1" si="15"/>
        <v>0</v>
      </c>
    </row>
    <row r="460" spans="1:44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6">
        <f>IF(Overall!F462&lt;&gt;"",VALUE(Overall!F462),"")</f>
        <v>250000</v>
      </c>
      <c r="I460" s="6">
        <f>IF(Overall!G462&lt;&gt;"",VALUE(Overall!G462),"")</f>
        <v>77</v>
      </c>
      <c r="J460" s="6">
        <f>IF(Overall!H462&lt;&gt;"",VALUE(Overall!H462),"")</f>
        <v>64</v>
      </c>
      <c r="K460" s="6">
        <f>IF(Overall!I462&lt;&gt;"",VALUE(Overall!I462),"")</f>
        <v>1.94</v>
      </c>
      <c r="L460" s="6">
        <f>IF(Overall!J462&lt;&gt;"",VALUE(Overall!J462),"")</f>
        <v>0.3</v>
      </c>
      <c r="M460" s="6">
        <f>IF(Overall!K462&lt;&gt;"",VALUE(Overall!K462),"")</f>
        <v>1.64</v>
      </c>
      <c r="N460" s="7">
        <f>IF(Overall!L462&lt;&gt;"",DATEVALUE(MID(Overall!L462, FIND(",", Overall!L462) + 2, FIND(" ", Overall!L462) - FIND(",", Overall!L462) - 1) &amp; " " &amp; MID(Overall!L462, FIND(" ", Overall!L462) + 1, FIND(",", Overall!L462, FIND(" ", Overall!L462)) - FIND(" ", Overall!L462) - 1) &amp; ", " &amp; MID(Overall!L462, FIND(",", Overall!L462, FIND(",",Overall!L462) + 1) + 2, LEN(Overall!L462))),"")</f>
        <v>44927</v>
      </c>
      <c r="O460" s="7">
        <f>IF(Overall!M462&lt;&gt;"",DATEVALUE(MID(Overall!M462, FIND(",", Overall!M462) + 2, FIND(" ", Overall!M462) - FIND(",", Overall!M462) - 1) &amp; " " &amp; MID(Overall!M462, FIND(" ", Overall!M462) + 1, FIND(",", Overall!M462, FIND(" ", Overall!M462)) - FIND(" ", Overall!M462) - 1) &amp; ", " &amp; MID(Overall!M462, FIND(",", Overall!M462, FIND(",",Overall!M462) + 1) + 2, LEN(Overall!M462))),"")</f>
        <v>44957</v>
      </c>
      <c r="P460" s="7">
        <f>IF(Overall!N462&lt;&gt;"",DATEVALUE(MID(Overall!N462, FIND(",", Overall!N462) + 2, FIND(" ", Overall!N462) - FIND(",", Overall!N462) - 1) &amp; " " &amp; MID(Overall!N462, FIND(" ", Overall!N462) + 1, FIND(",", Overall!N462, FIND(" ", Overall!N462)) - FIND(" ", Overall!N462) - 1) &amp; ", " &amp; MID(Overall!N462, FIND(",", Overall!N462, FIND(",",Overall!N462) + 1) + 2, LEN(Overall!N462))),"")</f>
        <v>44915</v>
      </c>
      <c r="Q460" s="7">
        <f>IF(Overall!O462&lt;&gt;"",DATEVALUE(MID(Overall!O462, FIND(",", Overall!O462) + 2, FIND(" ", Overall!O462) - FIND(",", Overall!O462) - 1) &amp; " " &amp; MID(Overall!O462, FIND(" ", Overall!O462) + 1, FIND(",", Overall!O462, FIND(" ", Overall!O462)) - FIND(" ", Overall!O462) - 1) &amp; ", " &amp; MID(Overall!O462, FIND(",", Overall!O462, FIND(",",Overall!O462) + 1) + 2, LEN(Overall!O462))),"")</f>
        <v>44895</v>
      </c>
      <c r="R460" s="5">
        <f t="shared" si="14"/>
        <v>1</v>
      </c>
      <c r="S460" s="10">
        <f>IF(Overall!$A462&lt;&gt;"",IF(AND(MONTH($N460) &lt;= 1, MONTH($O460) &gt;= 1), IF($R460 &lt;&gt; "", $H460/$R460, ""), ""),"")</f>
        <v>250000</v>
      </c>
      <c r="T460" s="10" t="str">
        <f>IF(Overall!$A462&lt;&gt;"",IF(AND(MONTH($N460) &lt;= 2, MONTH($O460) &gt;= 2), IF($R460 &lt;&gt; "", $H460/$R460, ""), ""),"")</f>
        <v/>
      </c>
      <c r="U460" s="10" t="str">
        <f>IF(Overall!$A462&lt;&gt;"",IF(AND(MONTH($N460) &lt;= 3, MONTH($O460) &gt;= 3), IF($R460 &lt;&gt; "", $H460/$R460, ""), ""),"")</f>
        <v/>
      </c>
      <c r="V460" s="10" t="str">
        <f>IF(Overall!$A462&lt;&gt;"",IF(AND(MONTH($N460) &lt;= 4, MONTH($O460) &gt;= 4), IF($R460 &lt;&gt; "", $H460/$R460, ""), ""),"")</f>
        <v/>
      </c>
      <c r="W460" s="10" t="str">
        <f>IF(Overall!$A462&lt;&gt;"",IF(AND(MONTH($N460) &lt;= 5, MONTH($O460) &gt;= 5), IF($R460 &lt;&gt; "", $H460/$R460, ""), ""),"")</f>
        <v/>
      </c>
      <c r="X460" s="10" t="str">
        <f>IF(Overall!$A462&lt;&gt;"",IF(AND(MONTH($N460) &lt;= 6, MONTH($O460) &gt;= 6), IF($R460 &lt;&gt; "", $H460/$R460, ""), ""),"")</f>
        <v/>
      </c>
      <c r="Y460" s="10" t="str">
        <f>IF(Overall!$A462&lt;&gt;"",IF(AND(MONTH($N460) &lt;= 7, MONTH($O460) &gt;= 7 ), IF($R460 &lt;&gt; "", $H460/$R460, ""), ""),"")</f>
        <v/>
      </c>
      <c r="Z460" s="10" t="str">
        <f>IF(Overall!$A462&lt;&gt;"",IF(AND(MONTH($N460) &lt;= 8, MONTH($O460) &gt;= 8), IF($R460 &lt;&gt; "", $H460/$R460, ""), ""),"")</f>
        <v/>
      </c>
      <c r="AA460" s="10" t="str">
        <f>IF(Overall!$A462&lt;&gt;"",IF(AND(MONTH($N460) &lt;= 9, MONTH($O460) &gt;= 9), IF($R460 &lt;&gt; "", $H460/$R460, ""), ""),"")</f>
        <v/>
      </c>
      <c r="AB460" s="10" t="str">
        <f>IF(Overall!$A462&lt;&gt;"",IF(AND(MONTH($N460) &lt;= 10, MONTH($O460) &gt;= 10), IF($R460 &lt;&gt; "", $H460/$R460, ""), ""),"")</f>
        <v/>
      </c>
      <c r="AC460" s="10" t="str">
        <f>IF(Overall!$A462&lt;&gt;"",IF(AND(MONTH($N460) &lt;= 11, MONTH($O460) &gt;= 11), IF($R460 &lt;&gt; "", $H460/$R460, ""), ""),"")</f>
        <v/>
      </c>
      <c r="AD460" s="10" t="str">
        <f>IF(Overall!$A462&lt;&gt;"",IF(AND(MONTH($N460) &lt;= 12, MONTH($O460) &gt;= 12), IF($R460 &lt;&gt; "", $H460/$R460, ""), ""),"")</f>
        <v/>
      </c>
      <c r="AF460" s="10" t="str">
        <f ca="1">IFERROR(IF(AND(NOW()&lt;= EOMONTH(DATE(YEAR($O460),1, 1), 0), Overall!$A462&lt;&gt;"", MONTH($N460) &lt;= 1, MONTH($O460) &gt;= 1), IF($R460 &lt;&gt; "", $H460/$R460, ""), ""), "")</f>
        <v/>
      </c>
      <c r="AG460" s="10" t="str">
        <f ca="1">IFERROR(IF(AND(NOW()&lt;= EOMONTH(DATE(YEAR($O460),2, 1), 0), Overall!$A462&lt;&gt;"", MONTH($N460) &lt;= 2, MONTH($O460) &gt;= 2), IF($R460 &lt;&gt; "", $H460/$R460, ""), ""), "")</f>
        <v/>
      </c>
      <c r="AH460" s="10" t="str">
        <f ca="1">IFERROR(IF(AND(NOW()&lt;= EOMONTH(DATE(YEAR($O460),3, 1), 0), Overall!$A462&lt;&gt;"", MONTH($N460) &lt;= 3, MONTH($O460) &gt;= 3), IF($R460 &lt;&gt; "", $H460/$R460, ""), ""), "")</f>
        <v/>
      </c>
      <c r="AI460" s="10" t="str">
        <f ca="1">IFERROR(IF(AND(NOW()&lt;= EOMONTH(DATE(YEAR($O460),4, 1), 0), Overall!$A462&lt;&gt;"", MONTH($N460) &lt;= 4, MONTH($O460) &gt;= 4), IF($R460 &lt;&gt; "", $H460/$R460, ""), ""), "")</f>
        <v/>
      </c>
      <c r="AJ460" s="10" t="str">
        <f ca="1">IFERROR(IF(AND(NOW()&lt;= EOMONTH(DATE(YEAR($O460),5, 1), 0), Overall!$A462&lt;&gt;"", MONTH($N460) &lt;= 5, MONTH($O460) &gt;= 5), IF($R460 &lt;&gt; "", $H460/$R460, ""), ""), "")</f>
        <v/>
      </c>
      <c r="AK460" s="10" t="str">
        <f ca="1">IFERROR(IF(AND(NOW()&lt;= EOMONTH(DATE(YEAR($O460),6, 1), 0), Overall!$A462&lt;&gt;"", MONTH($N460) &lt;= 6, MONTH($O460) &gt;= 6), IF($R460 &lt;&gt; "", $H460/$R460, ""), ""), "")</f>
        <v/>
      </c>
      <c r="AL460" s="10" t="str">
        <f ca="1">IFERROR(IF(AND(NOW()&lt;= EOMONTH(DATE(YEAR($O460),7, 1), 0), Overall!$A462&lt;&gt;"", MONTH($N460) &lt;= 7, MONTH($O460) &gt;= 7), IF($R460 &lt;&gt; "", $H460/$R460, ""), ""), "")</f>
        <v/>
      </c>
      <c r="AM460" s="10" t="str">
        <f ca="1">IFERROR(IF(AND(NOW()&lt;= EOMONTH(DATE(YEAR($O460),8, 1), 0), Overall!$A462&lt;&gt;"", MONTH($N460) &lt;= 8, MONTH($O460) &gt;= 8), IF($R460 &lt;&gt; "", $H460/$R460, ""), ""), "")</f>
        <v/>
      </c>
      <c r="AN460" s="10" t="str">
        <f ca="1">IFERROR(IF(AND(NOW()&lt;= EOMONTH(DATE(YEAR($O460),9, 1), 0), Overall!$A462&lt;&gt;"", MONTH($N460) &lt;= 9, MONTH($O460) &gt;= 9), IF($R460 &lt;&gt; "", $H460/$R460, ""), ""), "")</f>
        <v/>
      </c>
      <c r="AO460" s="10" t="str">
        <f ca="1">IFERROR(IF(AND(NOW()&lt;= EOMONTH(DATE(YEAR($O460),10, 1), 0), Overall!$A462&lt;&gt;"", MONTH($N460) &lt;= 10, MONTH($O460) &gt;= 10), IF($R460 &lt;&gt; "", $H460/$R460, ""), ""), "")</f>
        <v/>
      </c>
      <c r="AP460" s="10" t="str">
        <f ca="1">IFERROR(IF(AND(NOW()&lt;= EOMONTH(DATE(YEAR($O460),11, 1), 0), Overall!$A462&lt;&gt;"", MONTH($N460) &lt;=11, MONTH($O460) &gt;= 11), IF($R460 &lt;&gt; "", $H460/$R460, ""), ""), "")</f>
        <v/>
      </c>
      <c r="AQ460" s="10" t="str">
        <f ca="1">IFERROR(IF(AND(NOW()&lt;= EOMONTH(DATE(YEAR($O460),12, 1), 0), Overall!$A462&lt;&gt;"", MONTH($N460) &lt;= 12, MONTH($O460) &gt;= 12), IF($R460 &lt;&gt; "", $H460/$R460, ""), ""), "")</f>
        <v/>
      </c>
      <c r="AR460" s="16">
        <f t="shared" ca="1" si="15"/>
        <v>0</v>
      </c>
    </row>
    <row r="461" spans="1:44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6">
        <f>IF(Overall!F463&lt;&gt;"",VALUE(Overall!F463),"")</f>
        <v>250000</v>
      </c>
      <c r="I461" s="6">
        <f>IF(Overall!G463&lt;&gt;"",VALUE(Overall!G463),"")</f>
        <v>77</v>
      </c>
      <c r="J461" s="6">
        <f>IF(Overall!H463&lt;&gt;"",VALUE(Overall!H463),"")</f>
        <v>64</v>
      </c>
      <c r="K461" s="6">
        <f>IF(Overall!I463&lt;&gt;"",VALUE(Overall!I463),"")</f>
        <v>1.91</v>
      </c>
      <c r="L461" s="6">
        <f>IF(Overall!J463&lt;&gt;"",VALUE(Overall!J463),"")</f>
        <v>0.3</v>
      </c>
      <c r="M461" s="6">
        <f>IF(Overall!K463&lt;&gt;"",VALUE(Overall!K463),"")</f>
        <v>1.61</v>
      </c>
      <c r="N461" s="7">
        <f>IF(Overall!L463&lt;&gt;"",DATEVALUE(MID(Overall!L463, FIND(",", Overall!L463) + 2, FIND(" ", Overall!L463) - FIND(",", Overall!L463) - 1) &amp; " " &amp; MID(Overall!L463, FIND(" ", Overall!L463) + 1, FIND(",", Overall!L463, FIND(" ", Overall!L463)) - FIND(" ", Overall!L463) - 1) &amp; ", " &amp; MID(Overall!L463, FIND(",", Overall!L463, FIND(",",Overall!L463) + 1) + 2, LEN(Overall!L463))),"")</f>
        <v>44927</v>
      </c>
      <c r="O461" s="7">
        <f>IF(Overall!M463&lt;&gt;"",DATEVALUE(MID(Overall!M463, FIND(",", Overall!M463) + 2, FIND(" ", Overall!M463) - FIND(",", Overall!M463) - 1) &amp; " " &amp; MID(Overall!M463, FIND(" ", Overall!M463) + 1, FIND(",", Overall!M463, FIND(" ", Overall!M463)) - FIND(" ", Overall!M463) - 1) &amp; ", " &amp; MID(Overall!M463, FIND(",", Overall!M463, FIND(",",Overall!M463) + 1) + 2, LEN(Overall!M463))),"")</f>
        <v>44957</v>
      </c>
      <c r="P461" s="7">
        <f>IF(Overall!N463&lt;&gt;"",DATEVALUE(MID(Overall!N463, FIND(",", Overall!N463) + 2, FIND(" ", Overall!N463) - FIND(",", Overall!N463) - 1) &amp; " " &amp; MID(Overall!N463, FIND(" ", Overall!N463) + 1, FIND(",", Overall!N463, FIND(" ", Overall!N463)) - FIND(" ", Overall!N463) - 1) &amp; ", " &amp; MID(Overall!N463, FIND(",", Overall!N463, FIND(",",Overall!N463) + 1) + 2, LEN(Overall!N463))),"")</f>
        <v>44915</v>
      </c>
      <c r="Q461" s="7">
        <f>IF(Overall!O463&lt;&gt;"",DATEVALUE(MID(Overall!O463, FIND(",", Overall!O463) + 2, FIND(" ", Overall!O463) - FIND(",", Overall!O463) - 1) &amp; " " &amp; MID(Overall!O463, FIND(" ", Overall!O463) + 1, FIND(",", Overall!O463, FIND(" ", Overall!O463)) - FIND(" ", Overall!O463) - 1) &amp; ", " &amp; MID(Overall!O463, FIND(",", Overall!O463, FIND(",",Overall!O463) + 1) + 2, LEN(Overall!O463))),"")</f>
        <v>44895</v>
      </c>
      <c r="R461" s="5">
        <f t="shared" si="14"/>
        <v>1</v>
      </c>
      <c r="S461" s="10">
        <f>IF(Overall!$A463&lt;&gt;"",IF(AND(MONTH($N461) &lt;= 1, MONTH($O461) &gt;= 1), IF($R461 &lt;&gt; "", $H461/$R461, ""), ""),"")</f>
        <v>250000</v>
      </c>
      <c r="T461" s="10" t="str">
        <f>IF(Overall!$A463&lt;&gt;"",IF(AND(MONTH($N461) &lt;= 2, MONTH($O461) &gt;= 2), IF($R461 &lt;&gt; "", $H461/$R461, ""), ""),"")</f>
        <v/>
      </c>
      <c r="U461" s="10" t="str">
        <f>IF(Overall!$A463&lt;&gt;"",IF(AND(MONTH($N461) &lt;= 3, MONTH($O461) &gt;= 3), IF($R461 &lt;&gt; "", $H461/$R461, ""), ""),"")</f>
        <v/>
      </c>
      <c r="V461" s="10" t="str">
        <f>IF(Overall!$A463&lt;&gt;"",IF(AND(MONTH($N461) &lt;= 4, MONTH($O461) &gt;= 4), IF($R461 &lt;&gt; "", $H461/$R461, ""), ""),"")</f>
        <v/>
      </c>
      <c r="W461" s="10" t="str">
        <f>IF(Overall!$A463&lt;&gt;"",IF(AND(MONTH($N461) &lt;= 5, MONTH($O461) &gt;= 5), IF($R461 &lt;&gt; "", $H461/$R461, ""), ""),"")</f>
        <v/>
      </c>
      <c r="X461" s="10" t="str">
        <f>IF(Overall!$A463&lt;&gt;"",IF(AND(MONTH($N461) &lt;= 6, MONTH($O461) &gt;= 6), IF($R461 &lt;&gt; "", $H461/$R461, ""), ""),"")</f>
        <v/>
      </c>
      <c r="Y461" s="10" t="str">
        <f>IF(Overall!$A463&lt;&gt;"",IF(AND(MONTH($N461) &lt;= 7, MONTH($O461) &gt;= 7 ), IF($R461 &lt;&gt; "", $H461/$R461, ""), ""),"")</f>
        <v/>
      </c>
      <c r="Z461" s="10" t="str">
        <f>IF(Overall!$A463&lt;&gt;"",IF(AND(MONTH($N461) &lt;= 8, MONTH($O461) &gt;= 8), IF($R461 &lt;&gt; "", $H461/$R461, ""), ""),"")</f>
        <v/>
      </c>
      <c r="AA461" s="10" t="str">
        <f>IF(Overall!$A463&lt;&gt;"",IF(AND(MONTH($N461) &lt;= 9, MONTH($O461) &gt;= 9), IF($R461 &lt;&gt; "", $H461/$R461, ""), ""),"")</f>
        <v/>
      </c>
      <c r="AB461" s="10" t="str">
        <f>IF(Overall!$A463&lt;&gt;"",IF(AND(MONTH($N461) &lt;= 10, MONTH($O461) &gt;= 10), IF($R461 &lt;&gt; "", $H461/$R461, ""), ""),"")</f>
        <v/>
      </c>
      <c r="AC461" s="10" t="str">
        <f>IF(Overall!$A463&lt;&gt;"",IF(AND(MONTH($N461) &lt;= 11, MONTH($O461) &gt;= 11), IF($R461 &lt;&gt; "", $H461/$R461, ""), ""),"")</f>
        <v/>
      </c>
      <c r="AD461" s="10" t="str">
        <f>IF(Overall!$A463&lt;&gt;"",IF(AND(MONTH($N461) &lt;= 12, MONTH($O461) &gt;= 12), IF($R461 &lt;&gt; "", $H461/$R461, ""), ""),"")</f>
        <v/>
      </c>
      <c r="AF461" s="10" t="str">
        <f ca="1">IFERROR(IF(AND(NOW()&lt;= EOMONTH(DATE(YEAR($O461),1, 1), 0), Overall!$A463&lt;&gt;"", MONTH($N461) &lt;= 1, MONTH($O461) &gt;= 1), IF($R461 &lt;&gt; "", $H461/$R461, ""), ""), "")</f>
        <v/>
      </c>
      <c r="AG461" s="10" t="str">
        <f ca="1">IFERROR(IF(AND(NOW()&lt;= EOMONTH(DATE(YEAR($O461),2, 1), 0), Overall!$A463&lt;&gt;"", MONTH($N461) &lt;= 2, MONTH($O461) &gt;= 2), IF($R461 &lt;&gt; "", $H461/$R461, ""), ""), "")</f>
        <v/>
      </c>
      <c r="AH461" s="10" t="str">
        <f ca="1">IFERROR(IF(AND(NOW()&lt;= EOMONTH(DATE(YEAR($O461),3, 1), 0), Overall!$A463&lt;&gt;"", MONTH($N461) &lt;= 3, MONTH($O461) &gt;= 3), IF($R461 &lt;&gt; "", $H461/$R461, ""), ""), "")</f>
        <v/>
      </c>
      <c r="AI461" s="10" t="str">
        <f ca="1">IFERROR(IF(AND(NOW()&lt;= EOMONTH(DATE(YEAR($O461),4, 1), 0), Overall!$A463&lt;&gt;"", MONTH($N461) &lt;= 4, MONTH($O461) &gt;= 4), IF($R461 &lt;&gt; "", $H461/$R461, ""), ""), "")</f>
        <v/>
      </c>
      <c r="AJ461" s="10" t="str">
        <f ca="1">IFERROR(IF(AND(NOW()&lt;= EOMONTH(DATE(YEAR($O461),5, 1), 0), Overall!$A463&lt;&gt;"", MONTH($N461) &lt;= 5, MONTH($O461) &gt;= 5), IF($R461 &lt;&gt; "", $H461/$R461, ""), ""), "")</f>
        <v/>
      </c>
      <c r="AK461" s="10" t="str">
        <f ca="1">IFERROR(IF(AND(NOW()&lt;= EOMONTH(DATE(YEAR($O461),6, 1), 0), Overall!$A463&lt;&gt;"", MONTH($N461) &lt;= 6, MONTH($O461) &gt;= 6), IF($R461 &lt;&gt; "", $H461/$R461, ""), ""), "")</f>
        <v/>
      </c>
      <c r="AL461" s="10" t="str">
        <f ca="1">IFERROR(IF(AND(NOW()&lt;= EOMONTH(DATE(YEAR($O461),7, 1), 0), Overall!$A463&lt;&gt;"", MONTH($N461) &lt;= 7, MONTH($O461) &gt;= 7), IF($R461 &lt;&gt; "", $H461/$R461, ""), ""), "")</f>
        <v/>
      </c>
      <c r="AM461" s="10" t="str">
        <f ca="1">IFERROR(IF(AND(NOW()&lt;= EOMONTH(DATE(YEAR($O461),8, 1), 0), Overall!$A463&lt;&gt;"", MONTH($N461) &lt;= 8, MONTH($O461) &gt;= 8), IF($R461 &lt;&gt; "", $H461/$R461, ""), ""), "")</f>
        <v/>
      </c>
      <c r="AN461" s="10" t="str">
        <f ca="1">IFERROR(IF(AND(NOW()&lt;= EOMONTH(DATE(YEAR($O461),9, 1), 0), Overall!$A463&lt;&gt;"", MONTH($N461) &lt;= 9, MONTH($O461) &gt;= 9), IF($R461 &lt;&gt; "", $H461/$R461, ""), ""), "")</f>
        <v/>
      </c>
      <c r="AO461" s="10" t="str">
        <f ca="1">IFERROR(IF(AND(NOW()&lt;= EOMONTH(DATE(YEAR($O461),10, 1), 0), Overall!$A463&lt;&gt;"", MONTH($N461) &lt;= 10, MONTH($O461) &gt;= 10), IF($R461 &lt;&gt; "", $H461/$R461, ""), ""), "")</f>
        <v/>
      </c>
      <c r="AP461" s="10" t="str">
        <f ca="1">IFERROR(IF(AND(NOW()&lt;= EOMONTH(DATE(YEAR($O461),11, 1), 0), Overall!$A463&lt;&gt;"", MONTH($N461) &lt;=11, MONTH($O461) &gt;= 11), IF($R461 &lt;&gt; "", $H461/$R461, ""), ""), "")</f>
        <v/>
      </c>
      <c r="AQ461" s="10" t="str">
        <f ca="1">IFERROR(IF(AND(NOW()&lt;= EOMONTH(DATE(YEAR($O461),12, 1), 0), Overall!$A463&lt;&gt;"", MONTH($N461) &lt;= 12, MONTH($O461) &gt;= 12), IF($R461 &lt;&gt; "", $H461/$R461, ""), ""), "")</f>
        <v/>
      </c>
      <c r="AR461" s="16">
        <f t="shared" ca="1" si="15"/>
        <v>0</v>
      </c>
    </row>
    <row r="462" spans="1:44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6">
        <f>IF(Overall!F464&lt;&gt;"",VALUE(Overall!F464),"")</f>
        <v>500000</v>
      </c>
      <c r="I462" s="6">
        <f>IF(Overall!G464&lt;&gt;"",VALUE(Overall!G464),"")</f>
        <v>79</v>
      </c>
      <c r="J462" s="6">
        <f>IF(Overall!H464&lt;&gt;"",VALUE(Overall!H464),"")</f>
        <v>64</v>
      </c>
      <c r="K462" s="6">
        <f>IF(Overall!I464&lt;&gt;"",VALUE(Overall!I464),"")</f>
        <v>2</v>
      </c>
      <c r="L462" s="6">
        <f>IF(Overall!J464&lt;&gt;"",VALUE(Overall!J464),"")</f>
        <v>0.16</v>
      </c>
      <c r="M462" s="6">
        <f>IF(Overall!K464&lt;&gt;"",VALUE(Overall!K464),"")</f>
        <v>1.84</v>
      </c>
      <c r="N462" s="7">
        <f>IF(Overall!L464&lt;&gt;"",DATEVALUE(MID(Overall!L464, FIND(",", Overall!L464) + 2, FIND(" ", Overall!L464) - FIND(",", Overall!L464) - 1) &amp; " " &amp; MID(Overall!L464, FIND(" ", Overall!L464) + 1, FIND(",", Overall!L464, FIND(" ", Overall!L464)) - FIND(" ", Overall!L464) - 1) &amp; ", " &amp; MID(Overall!L464, FIND(",", Overall!L464, FIND(",",Overall!L464) + 1) + 2, LEN(Overall!L464))),"")</f>
        <v>44927</v>
      </c>
      <c r="O462" s="7">
        <f>IF(Overall!M464&lt;&gt;"",DATEVALUE(MID(Overall!M464, FIND(",", Overall!M464) + 2, FIND(" ", Overall!M464) - FIND(",", Overall!M464) - 1) &amp; " " &amp; MID(Overall!M464, FIND(" ", Overall!M464) + 1, FIND(",", Overall!M464, FIND(" ", Overall!M464)) - FIND(" ", Overall!M464) - 1) &amp; ", " &amp; MID(Overall!M464, FIND(",", Overall!M464, FIND(",",Overall!M464) + 1) + 2, LEN(Overall!M464))),"")</f>
        <v>44957</v>
      </c>
      <c r="P462" s="7">
        <f>IF(Overall!N464&lt;&gt;"",DATEVALUE(MID(Overall!N464, FIND(",", Overall!N464) + 2, FIND(" ", Overall!N464) - FIND(",", Overall!N464) - 1) &amp; " " &amp; MID(Overall!N464, FIND(" ", Overall!N464) + 1, FIND(",", Overall!N464, FIND(" ", Overall!N464)) - FIND(" ", Overall!N464) - 1) &amp; ", " &amp; MID(Overall!N464, FIND(",", Overall!N464, FIND(",",Overall!N464) + 1) + 2, LEN(Overall!N464))),"")</f>
        <v>44916</v>
      </c>
      <c r="Q462" s="7">
        <f>IF(Overall!O464&lt;&gt;"",DATEVALUE(MID(Overall!O464, FIND(",", Overall!O464) + 2, FIND(" ", Overall!O464) - FIND(",", Overall!O464) - 1) &amp; " " &amp; MID(Overall!O464, FIND(" ", Overall!O464) + 1, FIND(",", Overall!O464, FIND(" ", Overall!O464)) - FIND(" ", Overall!O464) - 1) &amp; ", " &amp; MID(Overall!O464, FIND(",", Overall!O464, FIND(",",Overall!O464) + 1) + 2, LEN(Overall!O464))),"")</f>
        <v>44896</v>
      </c>
      <c r="R462" s="5">
        <f t="shared" si="14"/>
        <v>1</v>
      </c>
      <c r="S462" s="10">
        <f>IF(Overall!$A464&lt;&gt;"",IF(AND(MONTH($N462) &lt;= 1, MONTH($O462) &gt;= 1), IF($R462 &lt;&gt; "", $H462/$R462, ""), ""),"")</f>
        <v>500000</v>
      </c>
      <c r="T462" s="10" t="str">
        <f>IF(Overall!$A464&lt;&gt;"",IF(AND(MONTH($N462) &lt;= 2, MONTH($O462) &gt;= 2), IF($R462 &lt;&gt; "", $H462/$R462, ""), ""),"")</f>
        <v/>
      </c>
      <c r="U462" s="10" t="str">
        <f>IF(Overall!$A464&lt;&gt;"",IF(AND(MONTH($N462) &lt;= 3, MONTH($O462) &gt;= 3), IF($R462 &lt;&gt; "", $H462/$R462, ""), ""),"")</f>
        <v/>
      </c>
      <c r="V462" s="10" t="str">
        <f>IF(Overall!$A464&lt;&gt;"",IF(AND(MONTH($N462) &lt;= 4, MONTH($O462) &gt;= 4), IF($R462 &lt;&gt; "", $H462/$R462, ""), ""),"")</f>
        <v/>
      </c>
      <c r="W462" s="10" t="str">
        <f>IF(Overall!$A464&lt;&gt;"",IF(AND(MONTH($N462) &lt;= 5, MONTH($O462) &gt;= 5), IF($R462 &lt;&gt; "", $H462/$R462, ""), ""),"")</f>
        <v/>
      </c>
      <c r="X462" s="10" t="str">
        <f>IF(Overall!$A464&lt;&gt;"",IF(AND(MONTH($N462) &lt;= 6, MONTH($O462) &gt;= 6), IF($R462 &lt;&gt; "", $H462/$R462, ""), ""),"")</f>
        <v/>
      </c>
      <c r="Y462" s="10" t="str">
        <f>IF(Overall!$A464&lt;&gt;"",IF(AND(MONTH($N462) &lt;= 7, MONTH($O462) &gt;= 7 ), IF($R462 &lt;&gt; "", $H462/$R462, ""), ""),"")</f>
        <v/>
      </c>
      <c r="Z462" s="10" t="str">
        <f>IF(Overall!$A464&lt;&gt;"",IF(AND(MONTH($N462) &lt;= 8, MONTH($O462) &gt;= 8), IF($R462 &lt;&gt; "", $H462/$R462, ""), ""),"")</f>
        <v/>
      </c>
      <c r="AA462" s="10" t="str">
        <f>IF(Overall!$A464&lt;&gt;"",IF(AND(MONTH($N462) &lt;= 9, MONTH($O462) &gt;= 9), IF($R462 &lt;&gt; "", $H462/$R462, ""), ""),"")</f>
        <v/>
      </c>
      <c r="AB462" s="10" t="str">
        <f>IF(Overall!$A464&lt;&gt;"",IF(AND(MONTH($N462) &lt;= 10, MONTH($O462) &gt;= 10), IF($R462 &lt;&gt; "", $H462/$R462, ""), ""),"")</f>
        <v/>
      </c>
      <c r="AC462" s="10" t="str">
        <f>IF(Overall!$A464&lt;&gt;"",IF(AND(MONTH($N462) &lt;= 11, MONTH($O462) &gt;= 11), IF($R462 &lt;&gt; "", $H462/$R462, ""), ""),"")</f>
        <v/>
      </c>
      <c r="AD462" s="10" t="str">
        <f>IF(Overall!$A464&lt;&gt;"",IF(AND(MONTH($N462) &lt;= 12, MONTH($O462) &gt;= 12), IF($R462 &lt;&gt; "", $H462/$R462, ""), ""),"")</f>
        <v/>
      </c>
      <c r="AF462" s="10" t="str">
        <f ca="1">IFERROR(IF(AND(NOW()&lt;= EOMONTH(DATE(YEAR($O462),1, 1), 0), Overall!$A464&lt;&gt;"", MONTH($N462) &lt;= 1, MONTH($O462) &gt;= 1), IF($R462 &lt;&gt; "", $H462/$R462, ""), ""), "")</f>
        <v/>
      </c>
      <c r="AG462" s="10" t="str">
        <f ca="1">IFERROR(IF(AND(NOW()&lt;= EOMONTH(DATE(YEAR($O462),2, 1), 0), Overall!$A464&lt;&gt;"", MONTH($N462) &lt;= 2, MONTH($O462) &gt;= 2), IF($R462 &lt;&gt; "", $H462/$R462, ""), ""), "")</f>
        <v/>
      </c>
      <c r="AH462" s="10" t="str">
        <f ca="1">IFERROR(IF(AND(NOW()&lt;= EOMONTH(DATE(YEAR($O462),3, 1), 0), Overall!$A464&lt;&gt;"", MONTH($N462) &lt;= 3, MONTH($O462) &gt;= 3), IF($R462 &lt;&gt; "", $H462/$R462, ""), ""), "")</f>
        <v/>
      </c>
      <c r="AI462" s="10" t="str">
        <f ca="1">IFERROR(IF(AND(NOW()&lt;= EOMONTH(DATE(YEAR($O462),4, 1), 0), Overall!$A464&lt;&gt;"", MONTH($N462) &lt;= 4, MONTH($O462) &gt;= 4), IF($R462 &lt;&gt; "", $H462/$R462, ""), ""), "")</f>
        <v/>
      </c>
      <c r="AJ462" s="10" t="str">
        <f ca="1">IFERROR(IF(AND(NOW()&lt;= EOMONTH(DATE(YEAR($O462),5, 1), 0), Overall!$A464&lt;&gt;"", MONTH($N462) &lt;= 5, MONTH($O462) &gt;= 5), IF($R462 &lt;&gt; "", $H462/$R462, ""), ""), "")</f>
        <v/>
      </c>
      <c r="AK462" s="10" t="str">
        <f ca="1">IFERROR(IF(AND(NOW()&lt;= EOMONTH(DATE(YEAR($O462),6, 1), 0), Overall!$A464&lt;&gt;"", MONTH($N462) &lt;= 6, MONTH($O462) &gt;= 6), IF($R462 &lt;&gt; "", $H462/$R462, ""), ""), "")</f>
        <v/>
      </c>
      <c r="AL462" s="10" t="str">
        <f ca="1">IFERROR(IF(AND(NOW()&lt;= EOMONTH(DATE(YEAR($O462),7, 1), 0), Overall!$A464&lt;&gt;"", MONTH($N462) &lt;= 7, MONTH($O462) &gt;= 7), IF($R462 &lt;&gt; "", $H462/$R462, ""), ""), "")</f>
        <v/>
      </c>
      <c r="AM462" s="10" t="str">
        <f ca="1">IFERROR(IF(AND(NOW()&lt;= EOMONTH(DATE(YEAR($O462),8, 1), 0), Overall!$A464&lt;&gt;"", MONTH($N462) &lt;= 8, MONTH($O462) &gt;= 8), IF($R462 &lt;&gt; "", $H462/$R462, ""), ""), "")</f>
        <v/>
      </c>
      <c r="AN462" s="10" t="str">
        <f ca="1">IFERROR(IF(AND(NOW()&lt;= EOMONTH(DATE(YEAR($O462),9, 1), 0), Overall!$A464&lt;&gt;"", MONTH($N462) &lt;= 9, MONTH($O462) &gt;= 9), IF($R462 &lt;&gt; "", $H462/$R462, ""), ""), "")</f>
        <v/>
      </c>
      <c r="AO462" s="10" t="str">
        <f ca="1">IFERROR(IF(AND(NOW()&lt;= EOMONTH(DATE(YEAR($O462),10, 1), 0), Overall!$A464&lt;&gt;"", MONTH($N462) &lt;= 10, MONTH($O462) &gt;= 10), IF($R462 &lt;&gt; "", $H462/$R462, ""), ""), "")</f>
        <v/>
      </c>
      <c r="AP462" s="10" t="str">
        <f ca="1">IFERROR(IF(AND(NOW()&lt;= EOMONTH(DATE(YEAR($O462),11, 1), 0), Overall!$A464&lt;&gt;"", MONTH($N462) &lt;=11, MONTH($O462) &gt;= 11), IF($R462 &lt;&gt; "", $H462/$R462, ""), ""), "")</f>
        <v/>
      </c>
      <c r="AQ462" s="10" t="str">
        <f ca="1">IFERROR(IF(AND(NOW()&lt;= EOMONTH(DATE(YEAR($O462),12, 1), 0), Overall!$A464&lt;&gt;"", MONTH($N462) &lt;= 12, MONTH($O462) &gt;= 12), IF($R462 &lt;&gt; "", $H462/$R462, ""), ""), "")</f>
        <v/>
      </c>
      <c r="AR462" s="16">
        <f t="shared" ca="1" si="15"/>
        <v>0</v>
      </c>
    </row>
    <row r="463" spans="1:44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6">
        <f>IF(Overall!F465&lt;&gt;"",VALUE(Overall!F465),"")</f>
        <v>500000</v>
      </c>
      <c r="I463" s="6">
        <f>IF(Overall!G465&lt;&gt;"",VALUE(Overall!G465),"")</f>
        <v>79</v>
      </c>
      <c r="J463" s="6">
        <f>IF(Overall!H465&lt;&gt;"",VALUE(Overall!H465),"")</f>
        <v>64</v>
      </c>
      <c r="K463" s="6">
        <f>IF(Overall!I465&lt;&gt;"",VALUE(Overall!I465),"")</f>
        <v>2</v>
      </c>
      <c r="L463" s="6">
        <f>IF(Overall!J465&lt;&gt;"",VALUE(Overall!J465),"")</f>
        <v>0.16</v>
      </c>
      <c r="M463" s="6">
        <f>IF(Overall!K465&lt;&gt;"",VALUE(Overall!K465),"")</f>
        <v>1.84</v>
      </c>
      <c r="N463" s="7">
        <f>IF(Overall!L465&lt;&gt;"",DATEVALUE(MID(Overall!L465, FIND(",", Overall!L465) + 2, FIND(" ", Overall!L465) - FIND(",", Overall!L465) - 1) &amp; " " &amp; MID(Overall!L465, FIND(" ", Overall!L465) + 1, FIND(",", Overall!L465, FIND(" ", Overall!L465)) - FIND(" ", Overall!L465) - 1) &amp; ", " &amp; MID(Overall!L465, FIND(",", Overall!L465, FIND(",",Overall!L465) + 1) + 2, LEN(Overall!L465))),"")</f>
        <v>44927</v>
      </c>
      <c r="O463" s="7">
        <f>IF(Overall!M465&lt;&gt;"",DATEVALUE(MID(Overall!M465, FIND(",", Overall!M465) + 2, FIND(" ", Overall!M465) - FIND(",", Overall!M465) - 1) &amp; " " &amp; MID(Overall!M465, FIND(" ", Overall!M465) + 1, FIND(",", Overall!M465, FIND(" ", Overall!M465)) - FIND(" ", Overall!M465) - 1) &amp; ", " &amp; MID(Overall!M465, FIND(",", Overall!M465, FIND(",",Overall!M465) + 1) + 2, LEN(Overall!M465))),"")</f>
        <v>44957</v>
      </c>
      <c r="P463" s="7">
        <f>IF(Overall!N465&lt;&gt;"",DATEVALUE(MID(Overall!N465, FIND(",", Overall!N465) + 2, FIND(" ", Overall!N465) - FIND(",", Overall!N465) - 1) &amp; " " &amp; MID(Overall!N465, FIND(" ", Overall!N465) + 1, FIND(",", Overall!N465, FIND(" ", Overall!N465)) - FIND(" ", Overall!N465) - 1) &amp; ", " &amp; MID(Overall!N465, FIND(",", Overall!N465, FIND(",",Overall!N465) + 1) + 2, LEN(Overall!N465))),"")</f>
        <v>44916</v>
      </c>
      <c r="Q463" s="7">
        <f>IF(Overall!O465&lt;&gt;"",DATEVALUE(MID(Overall!O465, FIND(",", Overall!O465) + 2, FIND(" ", Overall!O465) - FIND(",", Overall!O465) - 1) &amp; " " &amp; MID(Overall!O465, FIND(" ", Overall!O465) + 1, FIND(",", Overall!O465, FIND(" ", Overall!O465)) - FIND(" ", Overall!O465) - 1) &amp; ", " &amp; MID(Overall!O465, FIND(",", Overall!O465, FIND(",",Overall!O465) + 1) + 2, LEN(Overall!O465))),"")</f>
        <v>44896</v>
      </c>
      <c r="R463" s="5">
        <f t="shared" si="14"/>
        <v>1</v>
      </c>
      <c r="S463" s="10">
        <f>IF(Overall!$A465&lt;&gt;"",IF(AND(MONTH($N463) &lt;= 1, MONTH($O463) &gt;= 1), IF($R463 &lt;&gt; "", $H463/$R463, ""), ""),"")</f>
        <v>500000</v>
      </c>
      <c r="T463" s="10" t="str">
        <f>IF(Overall!$A465&lt;&gt;"",IF(AND(MONTH($N463) &lt;= 2, MONTH($O463) &gt;= 2), IF($R463 &lt;&gt; "", $H463/$R463, ""), ""),"")</f>
        <v/>
      </c>
      <c r="U463" s="10" t="str">
        <f>IF(Overall!$A465&lt;&gt;"",IF(AND(MONTH($N463) &lt;= 3, MONTH($O463) &gt;= 3), IF($R463 &lt;&gt; "", $H463/$R463, ""), ""),"")</f>
        <v/>
      </c>
      <c r="V463" s="10" t="str">
        <f>IF(Overall!$A465&lt;&gt;"",IF(AND(MONTH($N463) &lt;= 4, MONTH($O463) &gt;= 4), IF($R463 &lt;&gt; "", $H463/$R463, ""), ""),"")</f>
        <v/>
      </c>
      <c r="W463" s="10" t="str">
        <f>IF(Overall!$A465&lt;&gt;"",IF(AND(MONTH($N463) &lt;= 5, MONTH($O463) &gt;= 5), IF($R463 &lt;&gt; "", $H463/$R463, ""), ""),"")</f>
        <v/>
      </c>
      <c r="X463" s="10" t="str">
        <f>IF(Overall!$A465&lt;&gt;"",IF(AND(MONTH($N463) &lt;= 6, MONTH($O463) &gt;= 6), IF($R463 &lt;&gt; "", $H463/$R463, ""), ""),"")</f>
        <v/>
      </c>
      <c r="Y463" s="10" t="str">
        <f>IF(Overall!$A465&lt;&gt;"",IF(AND(MONTH($N463) &lt;= 7, MONTH($O463) &gt;= 7 ), IF($R463 &lt;&gt; "", $H463/$R463, ""), ""),"")</f>
        <v/>
      </c>
      <c r="Z463" s="10" t="str">
        <f>IF(Overall!$A465&lt;&gt;"",IF(AND(MONTH($N463) &lt;= 8, MONTH($O463) &gt;= 8), IF($R463 &lt;&gt; "", $H463/$R463, ""), ""),"")</f>
        <v/>
      </c>
      <c r="AA463" s="10" t="str">
        <f>IF(Overall!$A465&lt;&gt;"",IF(AND(MONTH($N463) &lt;= 9, MONTH($O463) &gt;= 9), IF($R463 &lt;&gt; "", $H463/$R463, ""), ""),"")</f>
        <v/>
      </c>
      <c r="AB463" s="10" t="str">
        <f>IF(Overall!$A465&lt;&gt;"",IF(AND(MONTH($N463) &lt;= 10, MONTH($O463) &gt;= 10), IF($R463 &lt;&gt; "", $H463/$R463, ""), ""),"")</f>
        <v/>
      </c>
      <c r="AC463" s="10" t="str">
        <f>IF(Overall!$A465&lt;&gt;"",IF(AND(MONTH($N463) &lt;= 11, MONTH($O463) &gt;= 11), IF($R463 &lt;&gt; "", $H463/$R463, ""), ""),"")</f>
        <v/>
      </c>
      <c r="AD463" s="10" t="str">
        <f>IF(Overall!$A465&lt;&gt;"",IF(AND(MONTH($N463) &lt;= 12, MONTH($O463) &gt;= 12), IF($R463 &lt;&gt; "", $H463/$R463, ""), ""),"")</f>
        <v/>
      </c>
      <c r="AF463" s="10" t="str">
        <f ca="1">IFERROR(IF(AND(NOW()&lt;= EOMONTH(DATE(YEAR($O463),1, 1), 0), Overall!$A465&lt;&gt;"", MONTH($N463) &lt;= 1, MONTH($O463) &gt;= 1), IF($R463 &lt;&gt; "", $H463/$R463, ""), ""), "")</f>
        <v/>
      </c>
      <c r="AG463" s="10" t="str">
        <f ca="1">IFERROR(IF(AND(NOW()&lt;= EOMONTH(DATE(YEAR($O463),2, 1), 0), Overall!$A465&lt;&gt;"", MONTH($N463) &lt;= 2, MONTH($O463) &gt;= 2), IF($R463 &lt;&gt; "", $H463/$R463, ""), ""), "")</f>
        <v/>
      </c>
      <c r="AH463" s="10" t="str">
        <f ca="1">IFERROR(IF(AND(NOW()&lt;= EOMONTH(DATE(YEAR($O463),3, 1), 0), Overall!$A465&lt;&gt;"", MONTH($N463) &lt;= 3, MONTH($O463) &gt;= 3), IF($R463 &lt;&gt; "", $H463/$R463, ""), ""), "")</f>
        <v/>
      </c>
      <c r="AI463" s="10" t="str">
        <f ca="1">IFERROR(IF(AND(NOW()&lt;= EOMONTH(DATE(YEAR($O463),4, 1), 0), Overall!$A465&lt;&gt;"", MONTH($N463) &lt;= 4, MONTH($O463) &gt;= 4), IF($R463 &lt;&gt; "", $H463/$R463, ""), ""), "")</f>
        <v/>
      </c>
      <c r="AJ463" s="10" t="str">
        <f ca="1">IFERROR(IF(AND(NOW()&lt;= EOMONTH(DATE(YEAR($O463),5, 1), 0), Overall!$A465&lt;&gt;"", MONTH($N463) &lt;= 5, MONTH($O463) &gt;= 5), IF($R463 &lt;&gt; "", $H463/$R463, ""), ""), "")</f>
        <v/>
      </c>
      <c r="AK463" s="10" t="str">
        <f ca="1">IFERROR(IF(AND(NOW()&lt;= EOMONTH(DATE(YEAR($O463),6, 1), 0), Overall!$A465&lt;&gt;"", MONTH($N463) &lt;= 6, MONTH($O463) &gt;= 6), IF($R463 &lt;&gt; "", $H463/$R463, ""), ""), "")</f>
        <v/>
      </c>
      <c r="AL463" s="10" t="str">
        <f ca="1">IFERROR(IF(AND(NOW()&lt;= EOMONTH(DATE(YEAR($O463),7, 1), 0), Overall!$A465&lt;&gt;"", MONTH($N463) &lt;= 7, MONTH($O463) &gt;= 7), IF($R463 &lt;&gt; "", $H463/$R463, ""), ""), "")</f>
        <v/>
      </c>
      <c r="AM463" s="10" t="str">
        <f ca="1">IFERROR(IF(AND(NOW()&lt;= EOMONTH(DATE(YEAR($O463),8, 1), 0), Overall!$A465&lt;&gt;"", MONTH($N463) &lt;= 8, MONTH($O463) &gt;= 8), IF($R463 &lt;&gt; "", $H463/$R463, ""), ""), "")</f>
        <v/>
      </c>
      <c r="AN463" s="10" t="str">
        <f ca="1">IFERROR(IF(AND(NOW()&lt;= EOMONTH(DATE(YEAR($O463),9, 1), 0), Overall!$A465&lt;&gt;"", MONTH($N463) &lt;= 9, MONTH($O463) &gt;= 9), IF($R463 &lt;&gt; "", $H463/$R463, ""), ""), "")</f>
        <v/>
      </c>
      <c r="AO463" s="10" t="str">
        <f ca="1">IFERROR(IF(AND(NOW()&lt;= EOMONTH(DATE(YEAR($O463),10, 1), 0), Overall!$A465&lt;&gt;"", MONTH($N463) &lt;= 10, MONTH($O463) &gt;= 10), IF($R463 &lt;&gt; "", $H463/$R463, ""), ""), "")</f>
        <v/>
      </c>
      <c r="AP463" s="10" t="str">
        <f ca="1">IFERROR(IF(AND(NOW()&lt;= EOMONTH(DATE(YEAR($O463),11, 1), 0), Overall!$A465&lt;&gt;"", MONTH($N463) &lt;=11, MONTH($O463) &gt;= 11), IF($R463 &lt;&gt; "", $H463/$R463, ""), ""), "")</f>
        <v/>
      </c>
      <c r="AQ463" s="10" t="str">
        <f ca="1">IFERROR(IF(AND(NOW()&lt;= EOMONTH(DATE(YEAR($O463),12, 1), 0), Overall!$A465&lt;&gt;"", MONTH($N463) &lt;= 12, MONTH($O463) &gt;= 12), IF($R463 &lt;&gt; "", $H463/$R463, ""), ""), "")</f>
        <v/>
      </c>
      <c r="AR463" s="16">
        <f t="shared" ca="1" si="15"/>
        <v>0</v>
      </c>
    </row>
    <row r="464" spans="1:44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6">
        <f>IF(Overall!F466&lt;&gt;"",VALUE(Overall!F466),"")</f>
        <v>500000</v>
      </c>
      <c r="I464" s="6">
        <f>IF(Overall!G466&lt;&gt;"",VALUE(Overall!G466),"")</f>
        <v>79</v>
      </c>
      <c r="J464" s="6">
        <f>IF(Overall!H466&lt;&gt;"",VALUE(Overall!H466),"")</f>
        <v>64</v>
      </c>
      <c r="K464" s="6">
        <f>IF(Overall!I466&lt;&gt;"",VALUE(Overall!I466),"")</f>
        <v>2.02</v>
      </c>
      <c r="L464" s="6">
        <f>IF(Overall!J466&lt;&gt;"",VALUE(Overall!J466),"")</f>
        <v>0.2</v>
      </c>
      <c r="M464" s="6">
        <f>IF(Overall!K466&lt;&gt;"",VALUE(Overall!K466),"")</f>
        <v>1.82</v>
      </c>
      <c r="N464" s="7">
        <f>IF(Overall!L466&lt;&gt;"",DATEVALUE(MID(Overall!L466, FIND(",", Overall!L466) + 2, FIND(" ", Overall!L466) - FIND(",", Overall!L466) - 1) &amp; " " &amp; MID(Overall!L466, FIND(" ", Overall!L466) + 1, FIND(",", Overall!L466, FIND(" ", Overall!L466)) - FIND(" ", Overall!L466) - 1) &amp; ", " &amp; MID(Overall!L466, FIND(",", Overall!L466, FIND(",",Overall!L466) + 1) + 2, LEN(Overall!L466))),"")</f>
        <v>44927</v>
      </c>
      <c r="O464" s="7">
        <f>IF(Overall!M466&lt;&gt;"",DATEVALUE(MID(Overall!M466, FIND(",", Overall!M466) + 2, FIND(" ", Overall!M466) - FIND(",", Overall!M466) - 1) &amp; " " &amp; MID(Overall!M466, FIND(" ", Overall!M466) + 1, FIND(",", Overall!M466, FIND(" ", Overall!M466)) - FIND(" ", Overall!M466) - 1) &amp; ", " &amp; MID(Overall!M466, FIND(",", Overall!M466, FIND(",",Overall!M466) + 1) + 2, LEN(Overall!M466))),"")</f>
        <v>44957</v>
      </c>
      <c r="P464" s="7">
        <f>IF(Overall!N466&lt;&gt;"",DATEVALUE(MID(Overall!N466, FIND(",", Overall!N466) + 2, FIND(" ", Overall!N466) - FIND(",", Overall!N466) - 1) &amp; " " &amp; MID(Overall!N466, FIND(" ", Overall!N466) + 1, FIND(",", Overall!N466, FIND(" ", Overall!N466)) - FIND(" ", Overall!N466) - 1) &amp; ", " &amp; MID(Overall!N466, FIND(",", Overall!N466, FIND(",",Overall!N466) + 1) + 2, LEN(Overall!N466))),"")</f>
        <v>44916</v>
      </c>
      <c r="Q464" s="7">
        <f>IF(Overall!O466&lt;&gt;"",DATEVALUE(MID(Overall!O466, FIND(",", Overall!O466) + 2, FIND(" ", Overall!O466) - FIND(",", Overall!O466) - 1) &amp; " " &amp; MID(Overall!O466, FIND(" ", Overall!O466) + 1, FIND(",", Overall!O466, FIND(" ", Overall!O466)) - FIND(" ", Overall!O466) - 1) &amp; ", " &amp; MID(Overall!O466, FIND(",", Overall!O466, FIND(",",Overall!O466) + 1) + 2, LEN(Overall!O466))),"")</f>
        <v>44896</v>
      </c>
      <c r="R464" s="5">
        <f t="shared" si="14"/>
        <v>1</v>
      </c>
      <c r="S464" s="10">
        <f>IF(Overall!$A466&lt;&gt;"",IF(AND(MONTH($N464) &lt;= 1, MONTH($O464) &gt;= 1), IF($R464 &lt;&gt; "", $H464/$R464, ""), ""),"")</f>
        <v>500000</v>
      </c>
      <c r="T464" s="10" t="str">
        <f>IF(Overall!$A466&lt;&gt;"",IF(AND(MONTH($N464) &lt;= 2, MONTH($O464) &gt;= 2), IF($R464 &lt;&gt; "", $H464/$R464, ""), ""),"")</f>
        <v/>
      </c>
      <c r="U464" s="10" t="str">
        <f>IF(Overall!$A466&lt;&gt;"",IF(AND(MONTH($N464) &lt;= 3, MONTH($O464) &gt;= 3), IF($R464 &lt;&gt; "", $H464/$R464, ""), ""),"")</f>
        <v/>
      </c>
      <c r="V464" s="10" t="str">
        <f>IF(Overall!$A466&lt;&gt;"",IF(AND(MONTH($N464) &lt;= 4, MONTH($O464) &gt;= 4), IF($R464 &lt;&gt; "", $H464/$R464, ""), ""),"")</f>
        <v/>
      </c>
      <c r="W464" s="10" t="str">
        <f>IF(Overall!$A466&lt;&gt;"",IF(AND(MONTH($N464) &lt;= 5, MONTH($O464) &gt;= 5), IF($R464 &lt;&gt; "", $H464/$R464, ""), ""),"")</f>
        <v/>
      </c>
      <c r="X464" s="10" t="str">
        <f>IF(Overall!$A466&lt;&gt;"",IF(AND(MONTH($N464) &lt;= 6, MONTH($O464) &gt;= 6), IF($R464 &lt;&gt; "", $H464/$R464, ""), ""),"")</f>
        <v/>
      </c>
      <c r="Y464" s="10" t="str">
        <f>IF(Overall!$A466&lt;&gt;"",IF(AND(MONTH($N464) &lt;= 7, MONTH($O464) &gt;= 7 ), IF($R464 &lt;&gt; "", $H464/$R464, ""), ""),"")</f>
        <v/>
      </c>
      <c r="Z464" s="10" t="str">
        <f>IF(Overall!$A466&lt;&gt;"",IF(AND(MONTH($N464) &lt;= 8, MONTH($O464) &gt;= 8), IF($R464 &lt;&gt; "", $H464/$R464, ""), ""),"")</f>
        <v/>
      </c>
      <c r="AA464" s="10" t="str">
        <f>IF(Overall!$A466&lt;&gt;"",IF(AND(MONTH($N464) &lt;= 9, MONTH($O464) &gt;= 9), IF($R464 &lt;&gt; "", $H464/$R464, ""), ""),"")</f>
        <v/>
      </c>
      <c r="AB464" s="10" t="str">
        <f>IF(Overall!$A466&lt;&gt;"",IF(AND(MONTH($N464) &lt;= 10, MONTH($O464) &gt;= 10), IF($R464 &lt;&gt; "", $H464/$R464, ""), ""),"")</f>
        <v/>
      </c>
      <c r="AC464" s="10" t="str">
        <f>IF(Overall!$A466&lt;&gt;"",IF(AND(MONTH($N464) &lt;= 11, MONTH($O464) &gt;= 11), IF($R464 &lt;&gt; "", $H464/$R464, ""), ""),"")</f>
        <v/>
      </c>
      <c r="AD464" s="10" t="str">
        <f>IF(Overall!$A466&lt;&gt;"",IF(AND(MONTH($N464) &lt;= 12, MONTH($O464) &gt;= 12), IF($R464 &lt;&gt; "", $H464/$R464, ""), ""),"")</f>
        <v/>
      </c>
      <c r="AF464" s="10" t="str">
        <f ca="1">IFERROR(IF(AND(NOW()&lt;= EOMONTH(DATE(YEAR($O464),1, 1), 0), Overall!$A466&lt;&gt;"", MONTH($N464) &lt;= 1, MONTH($O464) &gt;= 1), IF($R464 &lt;&gt; "", $H464/$R464, ""), ""), "")</f>
        <v/>
      </c>
      <c r="AG464" s="10" t="str">
        <f ca="1">IFERROR(IF(AND(NOW()&lt;= EOMONTH(DATE(YEAR($O464),2, 1), 0), Overall!$A466&lt;&gt;"", MONTH($N464) &lt;= 2, MONTH($O464) &gt;= 2), IF($R464 &lt;&gt; "", $H464/$R464, ""), ""), "")</f>
        <v/>
      </c>
      <c r="AH464" s="10" t="str">
        <f ca="1">IFERROR(IF(AND(NOW()&lt;= EOMONTH(DATE(YEAR($O464),3, 1), 0), Overall!$A466&lt;&gt;"", MONTH($N464) &lt;= 3, MONTH($O464) &gt;= 3), IF($R464 &lt;&gt; "", $H464/$R464, ""), ""), "")</f>
        <v/>
      </c>
      <c r="AI464" s="10" t="str">
        <f ca="1">IFERROR(IF(AND(NOW()&lt;= EOMONTH(DATE(YEAR($O464),4, 1), 0), Overall!$A466&lt;&gt;"", MONTH($N464) &lt;= 4, MONTH($O464) &gt;= 4), IF($R464 &lt;&gt; "", $H464/$R464, ""), ""), "")</f>
        <v/>
      </c>
      <c r="AJ464" s="10" t="str">
        <f ca="1">IFERROR(IF(AND(NOW()&lt;= EOMONTH(DATE(YEAR($O464),5, 1), 0), Overall!$A466&lt;&gt;"", MONTH($N464) &lt;= 5, MONTH($O464) &gt;= 5), IF($R464 &lt;&gt; "", $H464/$R464, ""), ""), "")</f>
        <v/>
      </c>
      <c r="AK464" s="10" t="str">
        <f ca="1">IFERROR(IF(AND(NOW()&lt;= EOMONTH(DATE(YEAR($O464),6, 1), 0), Overall!$A466&lt;&gt;"", MONTH($N464) &lt;= 6, MONTH($O464) &gt;= 6), IF($R464 &lt;&gt; "", $H464/$R464, ""), ""), "")</f>
        <v/>
      </c>
      <c r="AL464" s="10" t="str">
        <f ca="1">IFERROR(IF(AND(NOW()&lt;= EOMONTH(DATE(YEAR($O464),7, 1), 0), Overall!$A466&lt;&gt;"", MONTH($N464) &lt;= 7, MONTH($O464) &gt;= 7), IF($R464 &lt;&gt; "", $H464/$R464, ""), ""), "")</f>
        <v/>
      </c>
      <c r="AM464" s="10" t="str">
        <f ca="1">IFERROR(IF(AND(NOW()&lt;= EOMONTH(DATE(YEAR($O464),8, 1), 0), Overall!$A466&lt;&gt;"", MONTH($N464) &lt;= 8, MONTH($O464) &gt;= 8), IF($R464 &lt;&gt; "", $H464/$R464, ""), ""), "")</f>
        <v/>
      </c>
      <c r="AN464" s="10" t="str">
        <f ca="1">IFERROR(IF(AND(NOW()&lt;= EOMONTH(DATE(YEAR($O464),9, 1), 0), Overall!$A466&lt;&gt;"", MONTH($N464) &lt;= 9, MONTH($O464) &gt;= 9), IF($R464 &lt;&gt; "", $H464/$R464, ""), ""), "")</f>
        <v/>
      </c>
      <c r="AO464" s="10" t="str">
        <f ca="1">IFERROR(IF(AND(NOW()&lt;= EOMONTH(DATE(YEAR($O464),10, 1), 0), Overall!$A466&lt;&gt;"", MONTH($N464) &lt;= 10, MONTH($O464) &gt;= 10), IF($R464 &lt;&gt; "", $H464/$R464, ""), ""), "")</f>
        <v/>
      </c>
      <c r="AP464" s="10" t="str">
        <f ca="1">IFERROR(IF(AND(NOW()&lt;= EOMONTH(DATE(YEAR($O464),11, 1), 0), Overall!$A466&lt;&gt;"", MONTH($N464) &lt;=11, MONTH($O464) &gt;= 11), IF($R464 &lt;&gt; "", $H464/$R464, ""), ""), "")</f>
        <v/>
      </c>
      <c r="AQ464" s="10" t="str">
        <f ca="1">IFERROR(IF(AND(NOW()&lt;= EOMONTH(DATE(YEAR($O464),12, 1), 0), Overall!$A466&lt;&gt;"", MONTH($N464) &lt;= 12, MONTH($O464) &gt;= 12), IF($R464 &lt;&gt; "", $H464/$R464, ""), ""), "")</f>
        <v/>
      </c>
      <c r="AR464" s="16">
        <f t="shared" ca="1" si="15"/>
        <v>0</v>
      </c>
    </row>
    <row r="465" spans="1:44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6">
        <f>IF(Overall!F467&lt;&gt;"",VALUE(Overall!F467),"")</f>
        <v>500000</v>
      </c>
      <c r="I465" s="6">
        <f>IF(Overall!G467&lt;&gt;"",VALUE(Overall!G467),"")</f>
        <v>77</v>
      </c>
      <c r="J465" s="6">
        <f>IF(Overall!H467&lt;&gt;"",VALUE(Overall!H467),"")</f>
        <v>64</v>
      </c>
      <c r="K465" s="6">
        <f>IF(Overall!I467&lt;&gt;"",VALUE(Overall!I467),"")</f>
        <v>4.8</v>
      </c>
      <c r="L465" s="6">
        <f>IF(Overall!J467&lt;&gt;"",VALUE(Overall!J467),"")</f>
        <v>1.06</v>
      </c>
      <c r="M465" s="6">
        <f>IF(Overall!K467&lt;&gt;"",VALUE(Overall!K467),"")</f>
        <v>3.74</v>
      </c>
      <c r="N465" s="7">
        <f>IF(Overall!L467&lt;&gt;"",DATEVALUE(MID(Overall!L467, FIND(",", Overall!L467) + 2, FIND(" ", Overall!L467) - FIND(",", Overall!L467) - 1) &amp; " " &amp; MID(Overall!L467, FIND(" ", Overall!L467) + 1, FIND(",", Overall!L467, FIND(" ", Overall!L467)) - FIND(" ", Overall!L467) - 1) &amp; ", " &amp; MID(Overall!L467, FIND(",", Overall!L467, FIND(",",Overall!L467) + 1) + 2, LEN(Overall!L467))),"")</f>
        <v>44958</v>
      </c>
      <c r="O465" s="7">
        <f>IF(Overall!M467&lt;&gt;"",DATEVALUE(MID(Overall!M467, FIND(",", Overall!M467) + 2, FIND(" ", Overall!M467) - FIND(",", Overall!M467) - 1) &amp; " " &amp; MID(Overall!M467, FIND(" ", Overall!M467) + 1, FIND(",", Overall!M467, FIND(" ", Overall!M467)) - FIND(" ", Overall!M467) - 1) &amp; ", " &amp; MID(Overall!M467, FIND(",", Overall!M467, FIND(",",Overall!M467) + 1) + 2, LEN(Overall!M467))),"")</f>
        <v>44985</v>
      </c>
      <c r="P465" s="7">
        <f>IF(Overall!N467&lt;&gt;"",DATEVALUE(MID(Overall!N467, FIND(",", Overall!N467) + 2, FIND(" ", Overall!N467) - FIND(",", Overall!N467) - 1) &amp; " " &amp; MID(Overall!N467, FIND(" ", Overall!N467) + 1, FIND(",", Overall!N467, FIND(" ", Overall!N467)) - FIND(" ", Overall!N467) - 1) &amp; ", " &amp; MID(Overall!N467, FIND(",", Overall!N467, FIND(",",Overall!N467) + 1) + 2, LEN(Overall!N467))),"")</f>
        <v>44923</v>
      </c>
      <c r="Q465" s="7">
        <f>IF(Overall!O467&lt;&gt;"",DATEVALUE(MID(Overall!O467, FIND(",", Overall!O467) + 2, FIND(" ", Overall!O467) - FIND(",", Overall!O467) - 1) &amp; " " &amp; MID(Overall!O467, FIND(" ", Overall!O467) + 1, FIND(",", Overall!O467, FIND(" ", Overall!O467)) - FIND(" ", Overall!O467) - 1) &amp; ", " &amp; MID(Overall!O467, FIND(",", Overall!O467, FIND(",",Overall!O467) + 1) + 2, LEN(Overall!O467))),"")</f>
        <v>44902</v>
      </c>
      <c r="R465" s="5">
        <f t="shared" si="14"/>
        <v>1</v>
      </c>
      <c r="S465" s="10" t="str">
        <f>IF(Overall!$A467&lt;&gt;"",IF(AND(MONTH($N465) &lt;= 1, MONTH($O465) &gt;= 1), IF($R465 &lt;&gt; "", $H465/$R465, ""), ""),"")</f>
        <v/>
      </c>
      <c r="T465" s="10">
        <f>IF(Overall!$A467&lt;&gt;"",IF(AND(MONTH($N465) &lt;= 2, MONTH($O465) &gt;= 2), IF($R465 &lt;&gt; "", $H465/$R465, ""), ""),"")</f>
        <v>500000</v>
      </c>
      <c r="U465" s="10" t="str">
        <f>IF(Overall!$A467&lt;&gt;"",IF(AND(MONTH($N465) &lt;= 3, MONTH($O465) &gt;= 3), IF($R465 &lt;&gt; "", $H465/$R465, ""), ""),"")</f>
        <v/>
      </c>
      <c r="V465" s="10" t="str">
        <f>IF(Overall!$A467&lt;&gt;"",IF(AND(MONTH($N465) &lt;= 4, MONTH($O465) &gt;= 4), IF($R465 &lt;&gt; "", $H465/$R465, ""), ""),"")</f>
        <v/>
      </c>
      <c r="W465" s="10" t="str">
        <f>IF(Overall!$A467&lt;&gt;"",IF(AND(MONTH($N465) &lt;= 5, MONTH($O465) &gt;= 5), IF($R465 &lt;&gt; "", $H465/$R465, ""), ""),"")</f>
        <v/>
      </c>
      <c r="X465" s="10" t="str">
        <f>IF(Overall!$A467&lt;&gt;"",IF(AND(MONTH($N465) &lt;= 6, MONTH($O465) &gt;= 6), IF($R465 &lt;&gt; "", $H465/$R465, ""), ""),"")</f>
        <v/>
      </c>
      <c r="Y465" s="10" t="str">
        <f>IF(Overall!$A467&lt;&gt;"",IF(AND(MONTH($N465) &lt;= 7, MONTH($O465) &gt;= 7 ), IF($R465 &lt;&gt; "", $H465/$R465, ""), ""),"")</f>
        <v/>
      </c>
      <c r="Z465" s="10" t="str">
        <f>IF(Overall!$A467&lt;&gt;"",IF(AND(MONTH($N465) &lt;= 8, MONTH($O465) &gt;= 8), IF($R465 &lt;&gt; "", $H465/$R465, ""), ""),"")</f>
        <v/>
      </c>
      <c r="AA465" s="10" t="str">
        <f>IF(Overall!$A467&lt;&gt;"",IF(AND(MONTH($N465) &lt;= 9, MONTH($O465) &gt;= 9), IF($R465 &lt;&gt; "", $H465/$R465, ""), ""),"")</f>
        <v/>
      </c>
      <c r="AB465" s="10" t="str">
        <f>IF(Overall!$A467&lt;&gt;"",IF(AND(MONTH($N465) &lt;= 10, MONTH($O465) &gt;= 10), IF($R465 &lt;&gt; "", $H465/$R465, ""), ""),"")</f>
        <v/>
      </c>
      <c r="AC465" s="10" t="str">
        <f>IF(Overall!$A467&lt;&gt;"",IF(AND(MONTH($N465) &lt;= 11, MONTH($O465) &gt;= 11), IF($R465 &lt;&gt; "", $H465/$R465, ""), ""),"")</f>
        <v/>
      </c>
      <c r="AD465" s="10" t="str">
        <f>IF(Overall!$A467&lt;&gt;"",IF(AND(MONTH($N465) &lt;= 12, MONTH($O465) &gt;= 12), IF($R465 &lt;&gt; "", $H465/$R465, ""), ""),"")</f>
        <v/>
      </c>
      <c r="AF465" s="10" t="str">
        <f ca="1">IFERROR(IF(AND(NOW()&lt;= EOMONTH(DATE(YEAR($O465),1, 1), 0), Overall!$A467&lt;&gt;"", MONTH($N465) &lt;= 1, MONTH($O465) &gt;= 1), IF($R465 &lt;&gt; "", $H465/$R465, ""), ""), "")</f>
        <v/>
      </c>
      <c r="AG465" s="10" t="str">
        <f ca="1">IFERROR(IF(AND(NOW()&lt;= EOMONTH(DATE(YEAR($O465),2, 1), 0), Overall!$A467&lt;&gt;"", MONTH($N465) &lt;= 2, MONTH($O465) &gt;= 2), IF($R465 &lt;&gt; "", $H465/$R465, ""), ""), "")</f>
        <v/>
      </c>
      <c r="AH465" s="10" t="str">
        <f ca="1">IFERROR(IF(AND(NOW()&lt;= EOMONTH(DATE(YEAR($O465),3, 1), 0), Overall!$A467&lt;&gt;"", MONTH($N465) &lt;= 3, MONTH($O465) &gt;= 3), IF($R465 &lt;&gt; "", $H465/$R465, ""), ""), "")</f>
        <v/>
      </c>
      <c r="AI465" s="10" t="str">
        <f ca="1">IFERROR(IF(AND(NOW()&lt;= EOMONTH(DATE(YEAR($O465),4, 1), 0), Overall!$A467&lt;&gt;"", MONTH($N465) &lt;= 4, MONTH($O465) &gt;= 4), IF($R465 &lt;&gt; "", $H465/$R465, ""), ""), "")</f>
        <v/>
      </c>
      <c r="AJ465" s="10" t="str">
        <f ca="1">IFERROR(IF(AND(NOW()&lt;= EOMONTH(DATE(YEAR($O465),5, 1), 0), Overall!$A467&lt;&gt;"", MONTH($N465) &lt;= 5, MONTH($O465) &gt;= 5), IF($R465 &lt;&gt; "", $H465/$R465, ""), ""), "")</f>
        <v/>
      </c>
      <c r="AK465" s="10" t="str">
        <f ca="1">IFERROR(IF(AND(NOW()&lt;= EOMONTH(DATE(YEAR($O465),6, 1), 0), Overall!$A467&lt;&gt;"", MONTH($N465) &lt;= 6, MONTH($O465) &gt;= 6), IF($R465 &lt;&gt; "", $H465/$R465, ""), ""), "")</f>
        <v/>
      </c>
      <c r="AL465" s="10" t="str">
        <f ca="1">IFERROR(IF(AND(NOW()&lt;= EOMONTH(DATE(YEAR($O465),7, 1), 0), Overall!$A467&lt;&gt;"", MONTH($N465) &lt;= 7, MONTH($O465) &gt;= 7), IF($R465 &lt;&gt; "", $H465/$R465, ""), ""), "")</f>
        <v/>
      </c>
      <c r="AM465" s="10" t="str">
        <f ca="1">IFERROR(IF(AND(NOW()&lt;= EOMONTH(DATE(YEAR($O465),8, 1), 0), Overall!$A467&lt;&gt;"", MONTH($N465) &lt;= 8, MONTH($O465) &gt;= 8), IF($R465 &lt;&gt; "", $H465/$R465, ""), ""), "")</f>
        <v/>
      </c>
      <c r="AN465" s="10" t="str">
        <f ca="1">IFERROR(IF(AND(NOW()&lt;= EOMONTH(DATE(YEAR($O465),9, 1), 0), Overall!$A467&lt;&gt;"", MONTH($N465) &lt;= 9, MONTH($O465) &gt;= 9), IF($R465 &lt;&gt; "", $H465/$R465, ""), ""), "")</f>
        <v/>
      </c>
      <c r="AO465" s="10" t="str">
        <f ca="1">IFERROR(IF(AND(NOW()&lt;= EOMONTH(DATE(YEAR($O465),10, 1), 0), Overall!$A467&lt;&gt;"", MONTH($N465) &lt;= 10, MONTH($O465) &gt;= 10), IF($R465 &lt;&gt; "", $H465/$R465, ""), ""), "")</f>
        <v/>
      </c>
      <c r="AP465" s="10" t="str">
        <f ca="1">IFERROR(IF(AND(NOW()&lt;= EOMONTH(DATE(YEAR($O465),11, 1), 0), Overall!$A467&lt;&gt;"", MONTH($N465) &lt;=11, MONTH($O465) &gt;= 11), IF($R465 &lt;&gt; "", $H465/$R465, ""), ""), "")</f>
        <v/>
      </c>
      <c r="AQ465" s="10" t="str">
        <f ca="1">IFERROR(IF(AND(NOW()&lt;= EOMONTH(DATE(YEAR($O465),12, 1), 0), Overall!$A467&lt;&gt;"", MONTH($N465) &lt;= 12, MONTH($O465) &gt;= 12), IF($R465 &lt;&gt; "", $H465/$R465, ""), ""), "")</f>
        <v/>
      </c>
      <c r="AR465" s="16">
        <f t="shared" ca="1" si="15"/>
        <v>0</v>
      </c>
    </row>
    <row r="466" spans="1:44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6">
        <f>IF(Overall!F468&lt;&gt;"",VALUE(Overall!F468),"")</f>
        <v>500000</v>
      </c>
      <c r="I466" s="6">
        <f>IF(Overall!G468&lt;&gt;"",VALUE(Overall!G468),"")</f>
        <v>77</v>
      </c>
      <c r="J466" s="6">
        <f>IF(Overall!H468&lt;&gt;"",VALUE(Overall!H468),"")</f>
        <v>64</v>
      </c>
      <c r="K466" s="6">
        <f>IF(Overall!I468&lt;&gt;"",VALUE(Overall!I468),"")</f>
        <v>4.8</v>
      </c>
      <c r="L466" s="6">
        <f>IF(Overall!J468&lt;&gt;"",VALUE(Overall!J468),"")</f>
        <v>1</v>
      </c>
      <c r="M466" s="6">
        <f>IF(Overall!K468&lt;&gt;"",VALUE(Overall!K468),"")</f>
        <v>3.8</v>
      </c>
      <c r="N466" s="7">
        <f>IF(Overall!L468&lt;&gt;"",DATEVALUE(MID(Overall!L468, FIND(",", Overall!L468) + 2, FIND(" ", Overall!L468) - FIND(",", Overall!L468) - 1) &amp; " " &amp; MID(Overall!L468, FIND(" ", Overall!L468) + 1, FIND(",", Overall!L468, FIND(" ", Overall!L468)) - FIND(" ", Overall!L468) - 1) &amp; ", " &amp; MID(Overall!L468, FIND(",", Overall!L468, FIND(",",Overall!L468) + 1) + 2, LEN(Overall!L468))),"")</f>
        <v>44958</v>
      </c>
      <c r="O466" s="7">
        <f>IF(Overall!M468&lt;&gt;"",DATEVALUE(MID(Overall!M468, FIND(",", Overall!M468) + 2, FIND(" ", Overall!M468) - FIND(",", Overall!M468) - 1) &amp; " " &amp; MID(Overall!M468, FIND(" ", Overall!M468) + 1, FIND(",", Overall!M468, FIND(" ", Overall!M468)) - FIND(" ", Overall!M468) - 1) &amp; ", " &amp; MID(Overall!M468, FIND(",", Overall!M468, FIND(",",Overall!M468) + 1) + 2, LEN(Overall!M468))),"")</f>
        <v>44985</v>
      </c>
      <c r="P466" s="7">
        <f>IF(Overall!N468&lt;&gt;"",DATEVALUE(MID(Overall!N468, FIND(",", Overall!N468) + 2, FIND(" ", Overall!N468) - FIND(",", Overall!N468) - 1) &amp; " " &amp; MID(Overall!N468, FIND(" ", Overall!N468) + 1, FIND(",", Overall!N468, FIND(" ", Overall!N468)) - FIND(" ", Overall!N468) - 1) &amp; ", " &amp; MID(Overall!N468, FIND(",", Overall!N468, FIND(",",Overall!N468) + 1) + 2, LEN(Overall!N468))),"")</f>
        <v>44923</v>
      </c>
      <c r="Q466" s="7">
        <f>IF(Overall!O468&lt;&gt;"",DATEVALUE(MID(Overall!O468, FIND(",", Overall!O468) + 2, FIND(" ", Overall!O468) - FIND(",", Overall!O468) - 1) &amp; " " &amp; MID(Overall!O468, FIND(" ", Overall!O468) + 1, FIND(",", Overall!O468, FIND(" ", Overall!O468)) - FIND(" ", Overall!O468) - 1) &amp; ", " &amp; MID(Overall!O468, FIND(",", Overall!O468, FIND(",",Overall!O468) + 1) + 2, LEN(Overall!O468))),"")</f>
        <v>44902</v>
      </c>
      <c r="R466" s="5">
        <f t="shared" si="14"/>
        <v>1</v>
      </c>
      <c r="S466" s="10" t="str">
        <f>IF(Overall!$A468&lt;&gt;"",IF(AND(MONTH($N466) &lt;= 1, MONTH($O466) &gt;= 1), IF($R466 &lt;&gt; "", $H466/$R466, ""), ""),"")</f>
        <v/>
      </c>
      <c r="T466" s="10">
        <f>IF(Overall!$A468&lt;&gt;"",IF(AND(MONTH($N466) &lt;= 2, MONTH($O466) &gt;= 2), IF($R466 &lt;&gt; "", $H466/$R466, ""), ""),"")</f>
        <v>500000</v>
      </c>
      <c r="U466" s="10" t="str">
        <f>IF(Overall!$A468&lt;&gt;"",IF(AND(MONTH($N466) &lt;= 3, MONTH($O466) &gt;= 3), IF($R466 &lt;&gt; "", $H466/$R466, ""), ""),"")</f>
        <v/>
      </c>
      <c r="V466" s="10" t="str">
        <f>IF(Overall!$A468&lt;&gt;"",IF(AND(MONTH($N466) &lt;= 4, MONTH($O466) &gt;= 4), IF($R466 &lt;&gt; "", $H466/$R466, ""), ""),"")</f>
        <v/>
      </c>
      <c r="W466" s="10" t="str">
        <f>IF(Overall!$A468&lt;&gt;"",IF(AND(MONTH($N466) &lt;= 5, MONTH($O466) &gt;= 5), IF($R466 &lt;&gt; "", $H466/$R466, ""), ""),"")</f>
        <v/>
      </c>
      <c r="X466" s="10" t="str">
        <f>IF(Overall!$A468&lt;&gt;"",IF(AND(MONTH($N466) &lt;= 6, MONTH($O466) &gt;= 6), IF($R466 &lt;&gt; "", $H466/$R466, ""), ""),"")</f>
        <v/>
      </c>
      <c r="Y466" s="10" t="str">
        <f>IF(Overall!$A468&lt;&gt;"",IF(AND(MONTH($N466) &lt;= 7, MONTH($O466) &gt;= 7 ), IF($R466 &lt;&gt; "", $H466/$R466, ""), ""),"")</f>
        <v/>
      </c>
      <c r="Z466" s="10" t="str">
        <f>IF(Overall!$A468&lt;&gt;"",IF(AND(MONTH($N466) &lt;= 8, MONTH($O466) &gt;= 8), IF($R466 &lt;&gt; "", $H466/$R466, ""), ""),"")</f>
        <v/>
      </c>
      <c r="AA466" s="10" t="str">
        <f>IF(Overall!$A468&lt;&gt;"",IF(AND(MONTH($N466) &lt;= 9, MONTH($O466) &gt;= 9), IF($R466 &lt;&gt; "", $H466/$R466, ""), ""),"")</f>
        <v/>
      </c>
      <c r="AB466" s="10" t="str">
        <f>IF(Overall!$A468&lt;&gt;"",IF(AND(MONTH($N466) &lt;= 10, MONTH($O466) &gt;= 10), IF($R466 &lt;&gt; "", $H466/$R466, ""), ""),"")</f>
        <v/>
      </c>
      <c r="AC466" s="10" t="str">
        <f>IF(Overall!$A468&lt;&gt;"",IF(AND(MONTH($N466) &lt;= 11, MONTH($O466) &gt;= 11), IF($R466 &lt;&gt; "", $H466/$R466, ""), ""),"")</f>
        <v/>
      </c>
      <c r="AD466" s="10" t="str">
        <f>IF(Overall!$A468&lt;&gt;"",IF(AND(MONTH($N466) &lt;= 12, MONTH($O466) &gt;= 12), IF($R466 &lt;&gt; "", $H466/$R466, ""), ""),"")</f>
        <v/>
      </c>
      <c r="AF466" s="10" t="str">
        <f ca="1">IFERROR(IF(AND(NOW()&lt;= EOMONTH(DATE(YEAR($O466),1, 1), 0), Overall!$A468&lt;&gt;"", MONTH($N466) &lt;= 1, MONTH($O466) &gt;= 1), IF($R466 &lt;&gt; "", $H466/$R466, ""), ""), "")</f>
        <v/>
      </c>
      <c r="AG466" s="10" t="str">
        <f ca="1">IFERROR(IF(AND(NOW()&lt;= EOMONTH(DATE(YEAR($O466),2, 1), 0), Overall!$A468&lt;&gt;"", MONTH($N466) &lt;= 2, MONTH($O466) &gt;= 2), IF($R466 &lt;&gt; "", $H466/$R466, ""), ""), "")</f>
        <v/>
      </c>
      <c r="AH466" s="10" t="str">
        <f ca="1">IFERROR(IF(AND(NOW()&lt;= EOMONTH(DATE(YEAR($O466),3, 1), 0), Overall!$A468&lt;&gt;"", MONTH($N466) &lt;= 3, MONTH($O466) &gt;= 3), IF($R466 &lt;&gt; "", $H466/$R466, ""), ""), "")</f>
        <v/>
      </c>
      <c r="AI466" s="10" t="str">
        <f ca="1">IFERROR(IF(AND(NOW()&lt;= EOMONTH(DATE(YEAR($O466),4, 1), 0), Overall!$A468&lt;&gt;"", MONTH($N466) &lt;= 4, MONTH($O466) &gt;= 4), IF($R466 &lt;&gt; "", $H466/$R466, ""), ""), "")</f>
        <v/>
      </c>
      <c r="AJ466" s="10" t="str">
        <f ca="1">IFERROR(IF(AND(NOW()&lt;= EOMONTH(DATE(YEAR($O466),5, 1), 0), Overall!$A468&lt;&gt;"", MONTH($N466) &lt;= 5, MONTH($O466) &gt;= 5), IF($R466 &lt;&gt; "", $H466/$R466, ""), ""), "")</f>
        <v/>
      </c>
      <c r="AK466" s="10" t="str">
        <f ca="1">IFERROR(IF(AND(NOW()&lt;= EOMONTH(DATE(YEAR($O466),6, 1), 0), Overall!$A468&lt;&gt;"", MONTH($N466) &lt;= 6, MONTH($O466) &gt;= 6), IF($R466 &lt;&gt; "", $H466/$R466, ""), ""), "")</f>
        <v/>
      </c>
      <c r="AL466" s="10" t="str">
        <f ca="1">IFERROR(IF(AND(NOW()&lt;= EOMONTH(DATE(YEAR($O466),7, 1), 0), Overall!$A468&lt;&gt;"", MONTH($N466) &lt;= 7, MONTH($O466) &gt;= 7), IF($R466 &lt;&gt; "", $H466/$R466, ""), ""), "")</f>
        <v/>
      </c>
      <c r="AM466" s="10" t="str">
        <f ca="1">IFERROR(IF(AND(NOW()&lt;= EOMONTH(DATE(YEAR($O466),8, 1), 0), Overall!$A468&lt;&gt;"", MONTH($N466) &lt;= 8, MONTH($O466) &gt;= 8), IF($R466 &lt;&gt; "", $H466/$R466, ""), ""), "")</f>
        <v/>
      </c>
      <c r="AN466" s="10" t="str">
        <f ca="1">IFERROR(IF(AND(NOW()&lt;= EOMONTH(DATE(YEAR($O466),9, 1), 0), Overall!$A468&lt;&gt;"", MONTH($N466) &lt;= 9, MONTH($O466) &gt;= 9), IF($R466 &lt;&gt; "", $H466/$R466, ""), ""), "")</f>
        <v/>
      </c>
      <c r="AO466" s="10" t="str">
        <f ca="1">IFERROR(IF(AND(NOW()&lt;= EOMONTH(DATE(YEAR($O466),10, 1), 0), Overall!$A468&lt;&gt;"", MONTH($N466) &lt;= 10, MONTH($O466) &gt;= 10), IF($R466 &lt;&gt; "", $H466/$R466, ""), ""), "")</f>
        <v/>
      </c>
      <c r="AP466" s="10" t="str">
        <f ca="1">IFERROR(IF(AND(NOW()&lt;= EOMONTH(DATE(YEAR($O466),11, 1), 0), Overall!$A468&lt;&gt;"", MONTH($N466) &lt;=11, MONTH($O466) &gt;= 11), IF($R466 &lt;&gt; "", $H466/$R466, ""), ""), "")</f>
        <v/>
      </c>
      <c r="AQ466" s="10" t="str">
        <f ca="1">IFERROR(IF(AND(NOW()&lt;= EOMONTH(DATE(YEAR($O466),12, 1), 0), Overall!$A468&lt;&gt;"", MONTH($N466) &lt;= 12, MONTH($O466) &gt;= 12), IF($R466 &lt;&gt; "", $H466/$R466, ""), ""), "")</f>
        <v/>
      </c>
      <c r="AR466" s="16">
        <f t="shared" ca="1" si="15"/>
        <v>0</v>
      </c>
    </row>
    <row r="467" spans="1:44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6">
        <f>IF(Overall!F469&lt;&gt;"",VALUE(Overall!F469),"")</f>
        <v>500000</v>
      </c>
      <c r="I467" s="6">
        <f>IF(Overall!G469&lt;&gt;"",VALUE(Overall!G469),"")</f>
        <v>77</v>
      </c>
      <c r="J467" s="6">
        <f>IF(Overall!H469&lt;&gt;"",VALUE(Overall!H469),"")</f>
        <v>64</v>
      </c>
      <c r="K467" s="6">
        <f>IF(Overall!I469&lt;&gt;"",VALUE(Overall!I469),"")</f>
        <v>4.7</v>
      </c>
      <c r="L467" s="6">
        <f>IF(Overall!J469&lt;&gt;"",VALUE(Overall!J469),"")</f>
        <v>1.1000000000000001</v>
      </c>
      <c r="M467" s="6">
        <f>IF(Overall!K469&lt;&gt;"",VALUE(Overall!K469),"")</f>
        <v>3.6</v>
      </c>
      <c r="N467" s="7">
        <f>IF(Overall!L469&lt;&gt;"",DATEVALUE(MID(Overall!L469, FIND(",", Overall!L469) + 2, FIND(" ", Overall!L469) - FIND(",", Overall!L469) - 1) &amp; " " &amp; MID(Overall!L469, FIND(" ", Overall!L469) + 1, FIND(",", Overall!L469, FIND(" ", Overall!L469)) - FIND(" ", Overall!L469) - 1) &amp; ", " &amp; MID(Overall!L469, FIND(",", Overall!L469, FIND(",",Overall!L469) + 1) + 2, LEN(Overall!L469))),"")</f>
        <v>44958</v>
      </c>
      <c r="O467" s="7">
        <f>IF(Overall!M469&lt;&gt;"",DATEVALUE(MID(Overall!M469, FIND(",", Overall!M469) + 2, FIND(" ", Overall!M469) - FIND(",", Overall!M469) - 1) &amp; " " &amp; MID(Overall!M469, FIND(" ", Overall!M469) + 1, FIND(",", Overall!M469, FIND(" ", Overall!M469)) - FIND(" ", Overall!M469) - 1) &amp; ", " &amp; MID(Overall!M469, FIND(",", Overall!M469, FIND(",",Overall!M469) + 1) + 2, LEN(Overall!M469))),"")</f>
        <v>44985</v>
      </c>
      <c r="P467" s="7">
        <f>IF(Overall!N469&lt;&gt;"",DATEVALUE(MID(Overall!N469, FIND(",", Overall!N469) + 2, FIND(" ", Overall!N469) - FIND(",", Overall!N469) - 1) &amp; " " &amp; MID(Overall!N469, FIND(" ", Overall!N469) + 1, FIND(",", Overall!N469, FIND(" ", Overall!N469)) - FIND(" ", Overall!N469) - 1) &amp; ", " &amp; MID(Overall!N469, FIND(",", Overall!N469, FIND(",",Overall!N469) + 1) + 2, LEN(Overall!N469))),"")</f>
        <v>44923</v>
      </c>
      <c r="Q467" s="7">
        <f>IF(Overall!O469&lt;&gt;"",DATEVALUE(MID(Overall!O469, FIND(",", Overall!O469) + 2, FIND(" ", Overall!O469) - FIND(",", Overall!O469) - 1) &amp; " " &amp; MID(Overall!O469, FIND(" ", Overall!O469) + 1, FIND(",", Overall!O469, FIND(" ", Overall!O469)) - FIND(" ", Overall!O469) - 1) &amp; ", " &amp; MID(Overall!O469, FIND(",", Overall!O469, FIND(",",Overall!O469) + 1) + 2, LEN(Overall!O469))),"")</f>
        <v>44902</v>
      </c>
      <c r="R467" s="5">
        <f t="shared" si="14"/>
        <v>1</v>
      </c>
      <c r="S467" s="10" t="str">
        <f>IF(Overall!$A469&lt;&gt;"",IF(AND(MONTH($N467) &lt;= 1, MONTH($O467) &gt;= 1), IF($R467 &lt;&gt; "", $H467/$R467, ""), ""),"")</f>
        <v/>
      </c>
      <c r="T467" s="10">
        <f>IF(Overall!$A469&lt;&gt;"",IF(AND(MONTH($N467) &lt;= 2, MONTH($O467) &gt;= 2), IF($R467 &lt;&gt; "", $H467/$R467, ""), ""),"")</f>
        <v>500000</v>
      </c>
      <c r="U467" s="10" t="str">
        <f>IF(Overall!$A469&lt;&gt;"",IF(AND(MONTH($N467) &lt;= 3, MONTH($O467) &gt;= 3), IF($R467 &lt;&gt; "", $H467/$R467, ""), ""),"")</f>
        <v/>
      </c>
      <c r="V467" s="10" t="str">
        <f>IF(Overall!$A469&lt;&gt;"",IF(AND(MONTH($N467) &lt;= 4, MONTH($O467) &gt;= 4), IF($R467 &lt;&gt; "", $H467/$R467, ""), ""),"")</f>
        <v/>
      </c>
      <c r="W467" s="10" t="str">
        <f>IF(Overall!$A469&lt;&gt;"",IF(AND(MONTH($N467) &lt;= 5, MONTH($O467) &gt;= 5), IF($R467 &lt;&gt; "", $H467/$R467, ""), ""),"")</f>
        <v/>
      </c>
      <c r="X467" s="10" t="str">
        <f>IF(Overall!$A469&lt;&gt;"",IF(AND(MONTH($N467) &lt;= 6, MONTH($O467) &gt;= 6), IF($R467 &lt;&gt; "", $H467/$R467, ""), ""),"")</f>
        <v/>
      </c>
      <c r="Y467" s="10" t="str">
        <f>IF(Overall!$A469&lt;&gt;"",IF(AND(MONTH($N467) &lt;= 7, MONTH($O467) &gt;= 7 ), IF($R467 &lt;&gt; "", $H467/$R467, ""), ""),"")</f>
        <v/>
      </c>
      <c r="Z467" s="10" t="str">
        <f>IF(Overall!$A469&lt;&gt;"",IF(AND(MONTH($N467) &lt;= 8, MONTH($O467) &gt;= 8), IF($R467 &lt;&gt; "", $H467/$R467, ""), ""),"")</f>
        <v/>
      </c>
      <c r="AA467" s="10" t="str">
        <f>IF(Overall!$A469&lt;&gt;"",IF(AND(MONTH($N467) &lt;= 9, MONTH($O467) &gt;= 9), IF($R467 &lt;&gt; "", $H467/$R467, ""), ""),"")</f>
        <v/>
      </c>
      <c r="AB467" s="10" t="str">
        <f>IF(Overall!$A469&lt;&gt;"",IF(AND(MONTH($N467) &lt;= 10, MONTH($O467) &gt;= 10), IF($R467 &lt;&gt; "", $H467/$R467, ""), ""),"")</f>
        <v/>
      </c>
      <c r="AC467" s="10" t="str">
        <f>IF(Overall!$A469&lt;&gt;"",IF(AND(MONTH($N467) &lt;= 11, MONTH($O467) &gt;= 11), IF($R467 &lt;&gt; "", $H467/$R467, ""), ""),"")</f>
        <v/>
      </c>
      <c r="AD467" s="10" t="str">
        <f>IF(Overall!$A469&lt;&gt;"",IF(AND(MONTH($N467) &lt;= 12, MONTH($O467) &gt;= 12), IF($R467 &lt;&gt; "", $H467/$R467, ""), ""),"")</f>
        <v/>
      </c>
      <c r="AF467" s="10" t="str">
        <f ca="1">IFERROR(IF(AND(NOW()&lt;= EOMONTH(DATE(YEAR($O467),1, 1), 0), Overall!$A469&lt;&gt;"", MONTH($N467) &lt;= 1, MONTH($O467) &gt;= 1), IF($R467 &lt;&gt; "", $H467/$R467, ""), ""), "")</f>
        <v/>
      </c>
      <c r="AG467" s="10" t="str">
        <f ca="1">IFERROR(IF(AND(NOW()&lt;= EOMONTH(DATE(YEAR($O467),2, 1), 0), Overall!$A469&lt;&gt;"", MONTH($N467) &lt;= 2, MONTH($O467) &gt;= 2), IF($R467 &lt;&gt; "", $H467/$R467, ""), ""), "")</f>
        <v/>
      </c>
      <c r="AH467" s="10" t="str">
        <f ca="1">IFERROR(IF(AND(NOW()&lt;= EOMONTH(DATE(YEAR($O467),3, 1), 0), Overall!$A469&lt;&gt;"", MONTH($N467) &lt;= 3, MONTH($O467) &gt;= 3), IF($R467 &lt;&gt; "", $H467/$R467, ""), ""), "")</f>
        <v/>
      </c>
      <c r="AI467" s="10" t="str">
        <f ca="1">IFERROR(IF(AND(NOW()&lt;= EOMONTH(DATE(YEAR($O467),4, 1), 0), Overall!$A469&lt;&gt;"", MONTH($N467) &lt;= 4, MONTH($O467) &gt;= 4), IF($R467 &lt;&gt; "", $H467/$R467, ""), ""), "")</f>
        <v/>
      </c>
      <c r="AJ467" s="10" t="str">
        <f ca="1">IFERROR(IF(AND(NOW()&lt;= EOMONTH(DATE(YEAR($O467),5, 1), 0), Overall!$A469&lt;&gt;"", MONTH($N467) &lt;= 5, MONTH($O467) &gt;= 5), IF($R467 &lt;&gt; "", $H467/$R467, ""), ""), "")</f>
        <v/>
      </c>
      <c r="AK467" s="10" t="str">
        <f ca="1">IFERROR(IF(AND(NOW()&lt;= EOMONTH(DATE(YEAR($O467),6, 1), 0), Overall!$A469&lt;&gt;"", MONTH($N467) &lt;= 6, MONTH($O467) &gt;= 6), IF($R467 &lt;&gt; "", $H467/$R467, ""), ""), "")</f>
        <v/>
      </c>
      <c r="AL467" s="10" t="str">
        <f ca="1">IFERROR(IF(AND(NOW()&lt;= EOMONTH(DATE(YEAR($O467),7, 1), 0), Overall!$A469&lt;&gt;"", MONTH($N467) &lt;= 7, MONTH($O467) &gt;= 7), IF($R467 &lt;&gt; "", $H467/$R467, ""), ""), "")</f>
        <v/>
      </c>
      <c r="AM467" s="10" t="str">
        <f ca="1">IFERROR(IF(AND(NOW()&lt;= EOMONTH(DATE(YEAR($O467),8, 1), 0), Overall!$A469&lt;&gt;"", MONTH($N467) &lt;= 8, MONTH($O467) &gt;= 8), IF($R467 &lt;&gt; "", $H467/$R467, ""), ""), "")</f>
        <v/>
      </c>
      <c r="AN467" s="10" t="str">
        <f ca="1">IFERROR(IF(AND(NOW()&lt;= EOMONTH(DATE(YEAR($O467),9, 1), 0), Overall!$A469&lt;&gt;"", MONTH($N467) &lt;= 9, MONTH($O467) &gt;= 9), IF($R467 &lt;&gt; "", $H467/$R467, ""), ""), "")</f>
        <v/>
      </c>
      <c r="AO467" s="10" t="str">
        <f ca="1">IFERROR(IF(AND(NOW()&lt;= EOMONTH(DATE(YEAR($O467),10, 1), 0), Overall!$A469&lt;&gt;"", MONTH($N467) &lt;= 10, MONTH($O467) &gt;= 10), IF($R467 &lt;&gt; "", $H467/$R467, ""), ""), "")</f>
        <v/>
      </c>
      <c r="AP467" s="10" t="str">
        <f ca="1">IFERROR(IF(AND(NOW()&lt;= EOMONTH(DATE(YEAR($O467),11, 1), 0), Overall!$A469&lt;&gt;"", MONTH($N467) &lt;=11, MONTH($O467) &gt;= 11), IF($R467 &lt;&gt; "", $H467/$R467, ""), ""), "")</f>
        <v/>
      </c>
      <c r="AQ467" s="10" t="str">
        <f ca="1">IFERROR(IF(AND(NOW()&lt;= EOMONTH(DATE(YEAR($O467),12, 1), 0), Overall!$A469&lt;&gt;"", MONTH($N467) &lt;= 12, MONTH($O467) &gt;= 12), IF($R467 &lt;&gt; "", $H467/$R467, ""), ""), "")</f>
        <v/>
      </c>
      <c r="AR467" s="16">
        <f t="shared" ca="1" si="15"/>
        <v>0</v>
      </c>
    </row>
    <row r="468" spans="1:44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6">
        <f>IF(Overall!F470&lt;&gt;"",VALUE(Overall!F470),"")</f>
        <v>500000</v>
      </c>
      <c r="I468" s="6">
        <f>IF(Overall!G470&lt;&gt;"",VALUE(Overall!G470),"")</f>
        <v>77</v>
      </c>
      <c r="J468" s="6">
        <f>IF(Overall!H470&lt;&gt;"",VALUE(Overall!H470),"")</f>
        <v>64</v>
      </c>
      <c r="K468" s="6">
        <f>IF(Overall!I470&lt;&gt;"",VALUE(Overall!I470),"")</f>
        <v>5</v>
      </c>
      <c r="L468" s="6">
        <f>IF(Overall!J470&lt;&gt;"",VALUE(Overall!J470),"")</f>
        <v>1.08</v>
      </c>
      <c r="M468" s="6">
        <f>IF(Overall!K470&lt;&gt;"",VALUE(Overall!K470),"")</f>
        <v>3.92</v>
      </c>
      <c r="N468" s="7">
        <f>IF(Overall!L470&lt;&gt;"",DATEVALUE(MID(Overall!L470, FIND(",", Overall!L470) + 2, FIND(" ", Overall!L470) - FIND(",", Overall!L470) - 1) &amp; " " &amp; MID(Overall!L470, FIND(" ", Overall!L470) + 1, FIND(",", Overall!L470, FIND(" ", Overall!L470)) - FIND(" ", Overall!L470) - 1) &amp; ", " &amp; MID(Overall!L470, FIND(",", Overall!L470, FIND(",",Overall!L470) + 1) + 2, LEN(Overall!L470))),"")</f>
        <v>44958</v>
      </c>
      <c r="O468" s="7">
        <f>IF(Overall!M470&lt;&gt;"",DATEVALUE(MID(Overall!M470, FIND(",", Overall!M470) + 2, FIND(" ", Overall!M470) - FIND(",", Overall!M470) - 1) &amp; " " &amp; MID(Overall!M470, FIND(" ", Overall!M470) + 1, FIND(",", Overall!M470, FIND(" ", Overall!M470)) - FIND(" ", Overall!M470) - 1) &amp; ", " &amp; MID(Overall!M470, FIND(",", Overall!M470, FIND(",",Overall!M470) + 1) + 2, LEN(Overall!M470))),"")</f>
        <v>44985</v>
      </c>
      <c r="P468" s="7">
        <f>IF(Overall!N470&lt;&gt;"",DATEVALUE(MID(Overall!N470, FIND(",", Overall!N470) + 2, FIND(" ", Overall!N470) - FIND(",", Overall!N470) - 1) &amp; " " &amp; MID(Overall!N470, FIND(" ", Overall!N470) + 1, FIND(",", Overall!N470, FIND(" ", Overall!N470)) - FIND(" ", Overall!N470) - 1) &amp; ", " &amp; MID(Overall!N470, FIND(",", Overall!N470, FIND(",",Overall!N470) + 1) + 2, LEN(Overall!N470))),"")</f>
        <v>44924</v>
      </c>
      <c r="Q468" s="7">
        <f>IF(Overall!O470&lt;&gt;"",DATEVALUE(MID(Overall!O470, FIND(",", Overall!O470) + 2, FIND(" ", Overall!O470) - FIND(",", Overall!O470) - 1) &amp; " " &amp; MID(Overall!O470, FIND(" ", Overall!O470) + 1, FIND(",", Overall!O470, FIND(" ", Overall!O470)) - FIND(" ", Overall!O470) - 1) &amp; ", " &amp; MID(Overall!O470, FIND(",", Overall!O470, FIND(",",Overall!O470) + 1) + 2, LEN(Overall!O470))),"")</f>
        <v>44903</v>
      </c>
      <c r="R468" s="5">
        <f t="shared" si="14"/>
        <v>1</v>
      </c>
      <c r="S468" s="10" t="str">
        <f>IF(Overall!$A470&lt;&gt;"",IF(AND(MONTH($N468) &lt;= 1, MONTH($O468) &gt;= 1), IF($R468 &lt;&gt; "", $H468/$R468, ""), ""),"")</f>
        <v/>
      </c>
      <c r="T468" s="10">
        <f>IF(Overall!$A470&lt;&gt;"",IF(AND(MONTH($N468) &lt;= 2, MONTH($O468) &gt;= 2), IF($R468 &lt;&gt; "", $H468/$R468, ""), ""),"")</f>
        <v>500000</v>
      </c>
      <c r="U468" s="10" t="str">
        <f>IF(Overall!$A470&lt;&gt;"",IF(AND(MONTH($N468) &lt;= 3, MONTH($O468) &gt;= 3), IF($R468 &lt;&gt; "", $H468/$R468, ""), ""),"")</f>
        <v/>
      </c>
      <c r="V468" s="10" t="str">
        <f>IF(Overall!$A470&lt;&gt;"",IF(AND(MONTH($N468) &lt;= 4, MONTH($O468) &gt;= 4), IF($R468 &lt;&gt; "", $H468/$R468, ""), ""),"")</f>
        <v/>
      </c>
      <c r="W468" s="10" t="str">
        <f>IF(Overall!$A470&lt;&gt;"",IF(AND(MONTH($N468) &lt;= 5, MONTH($O468) &gt;= 5), IF($R468 &lt;&gt; "", $H468/$R468, ""), ""),"")</f>
        <v/>
      </c>
      <c r="X468" s="10" t="str">
        <f>IF(Overall!$A470&lt;&gt;"",IF(AND(MONTH($N468) &lt;= 6, MONTH($O468) &gt;= 6), IF($R468 &lt;&gt; "", $H468/$R468, ""), ""),"")</f>
        <v/>
      </c>
      <c r="Y468" s="10" t="str">
        <f>IF(Overall!$A470&lt;&gt;"",IF(AND(MONTH($N468) &lt;= 7, MONTH($O468) &gt;= 7 ), IF($R468 &lt;&gt; "", $H468/$R468, ""), ""),"")</f>
        <v/>
      </c>
      <c r="Z468" s="10" t="str">
        <f>IF(Overall!$A470&lt;&gt;"",IF(AND(MONTH($N468) &lt;= 8, MONTH($O468) &gt;= 8), IF($R468 &lt;&gt; "", $H468/$R468, ""), ""),"")</f>
        <v/>
      </c>
      <c r="AA468" s="10" t="str">
        <f>IF(Overall!$A470&lt;&gt;"",IF(AND(MONTH($N468) &lt;= 9, MONTH($O468) &gt;= 9), IF($R468 &lt;&gt; "", $H468/$R468, ""), ""),"")</f>
        <v/>
      </c>
      <c r="AB468" s="10" t="str">
        <f>IF(Overall!$A470&lt;&gt;"",IF(AND(MONTH($N468) &lt;= 10, MONTH($O468) &gt;= 10), IF($R468 &lt;&gt; "", $H468/$R468, ""), ""),"")</f>
        <v/>
      </c>
      <c r="AC468" s="10" t="str">
        <f>IF(Overall!$A470&lt;&gt;"",IF(AND(MONTH($N468) &lt;= 11, MONTH($O468) &gt;= 11), IF($R468 &lt;&gt; "", $H468/$R468, ""), ""),"")</f>
        <v/>
      </c>
      <c r="AD468" s="10" t="str">
        <f>IF(Overall!$A470&lt;&gt;"",IF(AND(MONTH($N468) &lt;= 12, MONTH($O468) &gt;= 12), IF($R468 &lt;&gt; "", $H468/$R468, ""), ""),"")</f>
        <v/>
      </c>
      <c r="AF468" s="10" t="str">
        <f ca="1">IFERROR(IF(AND(NOW()&lt;= EOMONTH(DATE(YEAR($O468),1, 1), 0), Overall!$A470&lt;&gt;"", MONTH($N468) &lt;= 1, MONTH($O468) &gt;= 1), IF($R468 &lt;&gt; "", $H468/$R468, ""), ""), "")</f>
        <v/>
      </c>
      <c r="AG468" s="10" t="str">
        <f ca="1">IFERROR(IF(AND(NOW()&lt;= EOMONTH(DATE(YEAR($O468),2, 1), 0), Overall!$A470&lt;&gt;"", MONTH($N468) &lt;= 2, MONTH($O468) &gt;= 2), IF($R468 &lt;&gt; "", $H468/$R468, ""), ""), "")</f>
        <v/>
      </c>
      <c r="AH468" s="10" t="str">
        <f ca="1">IFERROR(IF(AND(NOW()&lt;= EOMONTH(DATE(YEAR($O468),3, 1), 0), Overall!$A470&lt;&gt;"", MONTH($N468) &lt;= 3, MONTH($O468) &gt;= 3), IF($R468 &lt;&gt; "", $H468/$R468, ""), ""), "")</f>
        <v/>
      </c>
      <c r="AI468" s="10" t="str">
        <f ca="1">IFERROR(IF(AND(NOW()&lt;= EOMONTH(DATE(YEAR($O468),4, 1), 0), Overall!$A470&lt;&gt;"", MONTH($N468) &lt;= 4, MONTH($O468) &gt;= 4), IF($R468 &lt;&gt; "", $H468/$R468, ""), ""), "")</f>
        <v/>
      </c>
      <c r="AJ468" s="10" t="str">
        <f ca="1">IFERROR(IF(AND(NOW()&lt;= EOMONTH(DATE(YEAR($O468),5, 1), 0), Overall!$A470&lt;&gt;"", MONTH($N468) &lt;= 5, MONTH($O468) &gt;= 5), IF($R468 &lt;&gt; "", $H468/$R468, ""), ""), "")</f>
        <v/>
      </c>
      <c r="AK468" s="10" t="str">
        <f ca="1">IFERROR(IF(AND(NOW()&lt;= EOMONTH(DATE(YEAR($O468),6, 1), 0), Overall!$A470&lt;&gt;"", MONTH($N468) &lt;= 6, MONTH($O468) &gt;= 6), IF($R468 &lt;&gt; "", $H468/$R468, ""), ""), "")</f>
        <v/>
      </c>
      <c r="AL468" s="10" t="str">
        <f ca="1">IFERROR(IF(AND(NOW()&lt;= EOMONTH(DATE(YEAR($O468),7, 1), 0), Overall!$A470&lt;&gt;"", MONTH($N468) &lt;= 7, MONTH($O468) &gt;= 7), IF($R468 &lt;&gt; "", $H468/$R468, ""), ""), "")</f>
        <v/>
      </c>
      <c r="AM468" s="10" t="str">
        <f ca="1">IFERROR(IF(AND(NOW()&lt;= EOMONTH(DATE(YEAR($O468),8, 1), 0), Overall!$A470&lt;&gt;"", MONTH($N468) &lt;= 8, MONTH($O468) &gt;= 8), IF($R468 &lt;&gt; "", $H468/$R468, ""), ""), "")</f>
        <v/>
      </c>
      <c r="AN468" s="10" t="str">
        <f ca="1">IFERROR(IF(AND(NOW()&lt;= EOMONTH(DATE(YEAR($O468),9, 1), 0), Overall!$A470&lt;&gt;"", MONTH($N468) &lt;= 9, MONTH($O468) &gt;= 9), IF($R468 &lt;&gt; "", $H468/$R468, ""), ""), "")</f>
        <v/>
      </c>
      <c r="AO468" s="10" t="str">
        <f ca="1">IFERROR(IF(AND(NOW()&lt;= EOMONTH(DATE(YEAR($O468),10, 1), 0), Overall!$A470&lt;&gt;"", MONTH($N468) &lt;= 10, MONTH($O468) &gt;= 10), IF($R468 &lt;&gt; "", $H468/$R468, ""), ""), "")</f>
        <v/>
      </c>
      <c r="AP468" s="10" t="str">
        <f ca="1">IFERROR(IF(AND(NOW()&lt;= EOMONTH(DATE(YEAR($O468),11, 1), 0), Overall!$A470&lt;&gt;"", MONTH($N468) &lt;=11, MONTH($O468) &gt;= 11), IF($R468 &lt;&gt; "", $H468/$R468, ""), ""), "")</f>
        <v/>
      </c>
      <c r="AQ468" s="10" t="str">
        <f ca="1">IFERROR(IF(AND(NOW()&lt;= EOMONTH(DATE(YEAR($O468),12, 1), 0), Overall!$A470&lt;&gt;"", MONTH($N468) &lt;= 12, MONTH($O468) &gt;= 12), IF($R468 &lt;&gt; "", $H468/$R468, ""), ""), "")</f>
        <v/>
      </c>
      <c r="AR468" s="16">
        <f t="shared" ca="1" si="15"/>
        <v>0</v>
      </c>
    </row>
    <row r="469" spans="1:44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6">
        <f>IF(Overall!F471&lt;&gt;"",VALUE(Overall!F471),"")</f>
        <v>1000000</v>
      </c>
      <c r="I469" s="6">
        <f>IF(Overall!G471&lt;&gt;"",VALUE(Overall!G471),"")</f>
        <v>77</v>
      </c>
      <c r="J469" s="6">
        <f>IF(Overall!H471&lt;&gt;"",VALUE(Overall!H471),"")</f>
        <v>64</v>
      </c>
      <c r="K469" s="6">
        <f>IF(Overall!I471&lt;&gt;"",VALUE(Overall!I471),"")</f>
        <v>7.1</v>
      </c>
      <c r="L469" s="6">
        <f>IF(Overall!J471&lt;&gt;"",VALUE(Overall!J471),"")</f>
        <v>2.2200000000000002</v>
      </c>
      <c r="M469" s="6">
        <f>IF(Overall!K471&lt;&gt;"",VALUE(Overall!K471),"")</f>
        <v>4.88</v>
      </c>
      <c r="N469" s="7">
        <f>IF(Overall!L471&lt;&gt;"",DATEVALUE(MID(Overall!L471, FIND(",", Overall!L471) + 2, FIND(" ", Overall!L471) - FIND(",", Overall!L471) - 1) &amp; " " &amp; MID(Overall!L471, FIND(" ", Overall!L471) + 1, FIND(",", Overall!L471, FIND(" ", Overall!L471)) - FIND(" ", Overall!L471) - 1) &amp; ", " &amp; MID(Overall!L471, FIND(",", Overall!L471, FIND(",",Overall!L471) + 1) + 2, LEN(Overall!L471))),"")</f>
        <v>44986</v>
      </c>
      <c r="O469" s="7">
        <f>IF(Overall!M471&lt;&gt;"",DATEVALUE(MID(Overall!M471, FIND(",", Overall!M471) + 2, FIND(" ", Overall!M471) - FIND(",", Overall!M471) - 1) &amp; " " &amp; MID(Overall!M471, FIND(" ", Overall!M471) + 1, FIND(",", Overall!M471, FIND(" ", Overall!M471)) - FIND(" ", Overall!M471) - 1) &amp; ", " &amp; MID(Overall!M471, FIND(",", Overall!M471, FIND(",",Overall!M471) + 1) + 2, LEN(Overall!M471))),"")</f>
        <v>45016</v>
      </c>
      <c r="P469" s="7">
        <f>IF(Overall!N471&lt;&gt;"",DATEVALUE(MID(Overall!N471, FIND(",", Overall!N471) + 2, FIND(" ", Overall!N471) - FIND(",", Overall!N471) - 1) &amp; " " &amp; MID(Overall!N471, FIND(" ", Overall!N471) + 1, FIND(",", Overall!N471, FIND(" ", Overall!N471)) - FIND(" ", Overall!N471) - 1) &amp; ", " &amp; MID(Overall!N471, FIND(",", Overall!N471, FIND(",",Overall!N471) + 1) + 2, LEN(Overall!N471))),"")</f>
        <v>44929</v>
      </c>
      <c r="Q469" s="7">
        <f>IF(Overall!O471&lt;&gt;"",DATEVALUE(MID(Overall!O471, FIND(",", Overall!O471) + 2, FIND(" ", Overall!O471) - FIND(",", Overall!O471) - 1) &amp; " " &amp; MID(Overall!O471, FIND(" ", Overall!O471) + 1, FIND(",", Overall!O471, FIND(" ", Overall!O471)) - FIND(" ", Overall!O471) - 1) &amp; ", " &amp; MID(Overall!O471, FIND(",", Overall!O471, FIND(",",Overall!O471) + 1) + 2, LEN(Overall!O471))),"")</f>
        <v>44904</v>
      </c>
      <c r="R469" s="5">
        <f t="shared" si="14"/>
        <v>1</v>
      </c>
      <c r="S469" s="10" t="str">
        <f>IF(Overall!$A471&lt;&gt;"",IF(AND(MONTH($N469) &lt;= 1, MONTH($O469) &gt;= 1), IF($R469 &lt;&gt; "", $H469/$R469, ""), ""),"")</f>
        <v/>
      </c>
      <c r="T469" s="10" t="str">
        <f>IF(Overall!$A471&lt;&gt;"",IF(AND(MONTH($N469) &lt;= 2, MONTH($O469) &gt;= 2), IF($R469 &lt;&gt; "", $H469/$R469, ""), ""),"")</f>
        <v/>
      </c>
      <c r="U469" s="10">
        <f>IF(Overall!$A471&lt;&gt;"",IF(AND(MONTH($N469) &lt;= 3, MONTH($O469) &gt;= 3), IF($R469 &lt;&gt; "", $H469/$R469, ""), ""),"")</f>
        <v>1000000</v>
      </c>
      <c r="V469" s="10" t="str">
        <f>IF(Overall!$A471&lt;&gt;"",IF(AND(MONTH($N469) &lt;= 4, MONTH($O469) &gt;= 4), IF($R469 &lt;&gt; "", $H469/$R469, ""), ""),"")</f>
        <v/>
      </c>
      <c r="W469" s="10" t="str">
        <f>IF(Overall!$A471&lt;&gt;"",IF(AND(MONTH($N469) &lt;= 5, MONTH($O469) &gt;= 5), IF($R469 &lt;&gt; "", $H469/$R469, ""), ""),"")</f>
        <v/>
      </c>
      <c r="X469" s="10" t="str">
        <f>IF(Overall!$A471&lt;&gt;"",IF(AND(MONTH($N469) &lt;= 6, MONTH($O469) &gt;= 6), IF($R469 &lt;&gt; "", $H469/$R469, ""), ""),"")</f>
        <v/>
      </c>
      <c r="Y469" s="10" t="str">
        <f>IF(Overall!$A471&lt;&gt;"",IF(AND(MONTH($N469) &lt;= 7, MONTH($O469) &gt;= 7 ), IF($R469 &lt;&gt; "", $H469/$R469, ""), ""),"")</f>
        <v/>
      </c>
      <c r="Z469" s="10" t="str">
        <f>IF(Overall!$A471&lt;&gt;"",IF(AND(MONTH($N469) &lt;= 8, MONTH($O469) &gt;= 8), IF($R469 &lt;&gt; "", $H469/$R469, ""), ""),"")</f>
        <v/>
      </c>
      <c r="AA469" s="10" t="str">
        <f>IF(Overall!$A471&lt;&gt;"",IF(AND(MONTH($N469) &lt;= 9, MONTH($O469) &gt;= 9), IF($R469 &lt;&gt; "", $H469/$R469, ""), ""),"")</f>
        <v/>
      </c>
      <c r="AB469" s="10" t="str">
        <f>IF(Overall!$A471&lt;&gt;"",IF(AND(MONTH($N469) &lt;= 10, MONTH($O469) &gt;= 10), IF($R469 &lt;&gt; "", $H469/$R469, ""), ""),"")</f>
        <v/>
      </c>
      <c r="AC469" s="10" t="str">
        <f>IF(Overall!$A471&lt;&gt;"",IF(AND(MONTH($N469) &lt;= 11, MONTH($O469) &gt;= 11), IF($R469 &lt;&gt; "", $H469/$R469, ""), ""),"")</f>
        <v/>
      </c>
      <c r="AD469" s="10" t="str">
        <f>IF(Overall!$A471&lt;&gt;"",IF(AND(MONTH($N469) &lt;= 12, MONTH($O469) &gt;= 12), IF($R469 &lt;&gt; "", $H469/$R469, ""), ""),"")</f>
        <v/>
      </c>
      <c r="AF469" s="10" t="str">
        <f ca="1">IFERROR(IF(AND(NOW()&lt;= EOMONTH(DATE(YEAR($O469),1, 1), 0), Overall!$A471&lt;&gt;"", MONTH($N469) &lt;= 1, MONTH($O469) &gt;= 1), IF($R469 &lt;&gt; "", $H469/$R469, ""), ""), "")</f>
        <v/>
      </c>
      <c r="AG469" s="10" t="str">
        <f ca="1">IFERROR(IF(AND(NOW()&lt;= EOMONTH(DATE(YEAR($O469),2, 1), 0), Overall!$A471&lt;&gt;"", MONTH($N469) &lt;= 2, MONTH($O469) &gt;= 2), IF($R469 &lt;&gt; "", $H469/$R469, ""), ""), "")</f>
        <v/>
      </c>
      <c r="AH469" s="10" t="str">
        <f ca="1">IFERROR(IF(AND(NOW()&lt;= EOMONTH(DATE(YEAR($O469),3, 1), 0), Overall!$A471&lt;&gt;"", MONTH($N469) &lt;= 3, MONTH($O469) &gt;= 3), IF($R469 &lt;&gt; "", $H469/$R469, ""), ""), "")</f>
        <v/>
      </c>
      <c r="AI469" s="10" t="str">
        <f ca="1">IFERROR(IF(AND(NOW()&lt;= EOMONTH(DATE(YEAR($O469),4, 1), 0), Overall!$A471&lt;&gt;"", MONTH($N469) &lt;= 4, MONTH($O469) &gt;= 4), IF($R469 &lt;&gt; "", $H469/$R469, ""), ""), "")</f>
        <v/>
      </c>
      <c r="AJ469" s="10" t="str">
        <f ca="1">IFERROR(IF(AND(NOW()&lt;= EOMONTH(DATE(YEAR($O469),5, 1), 0), Overall!$A471&lt;&gt;"", MONTH($N469) &lt;= 5, MONTH($O469) &gt;= 5), IF($R469 &lt;&gt; "", $H469/$R469, ""), ""), "")</f>
        <v/>
      </c>
      <c r="AK469" s="10" t="str">
        <f ca="1">IFERROR(IF(AND(NOW()&lt;= EOMONTH(DATE(YEAR($O469),6, 1), 0), Overall!$A471&lt;&gt;"", MONTH($N469) &lt;= 6, MONTH($O469) &gt;= 6), IF($R469 &lt;&gt; "", $H469/$R469, ""), ""), "")</f>
        <v/>
      </c>
      <c r="AL469" s="10" t="str">
        <f ca="1">IFERROR(IF(AND(NOW()&lt;= EOMONTH(DATE(YEAR($O469),7, 1), 0), Overall!$A471&lt;&gt;"", MONTH($N469) &lt;= 7, MONTH($O469) &gt;= 7), IF($R469 &lt;&gt; "", $H469/$R469, ""), ""), "")</f>
        <v/>
      </c>
      <c r="AM469" s="10" t="str">
        <f ca="1">IFERROR(IF(AND(NOW()&lt;= EOMONTH(DATE(YEAR($O469),8, 1), 0), Overall!$A471&lt;&gt;"", MONTH($N469) &lt;= 8, MONTH($O469) &gt;= 8), IF($R469 &lt;&gt; "", $H469/$R469, ""), ""), "")</f>
        <v/>
      </c>
      <c r="AN469" s="10" t="str">
        <f ca="1">IFERROR(IF(AND(NOW()&lt;= EOMONTH(DATE(YEAR($O469),9, 1), 0), Overall!$A471&lt;&gt;"", MONTH($N469) &lt;= 9, MONTH($O469) &gt;= 9), IF($R469 &lt;&gt; "", $H469/$R469, ""), ""), "")</f>
        <v/>
      </c>
      <c r="AO469" s="10" t="str">
        <f ca="1">IFERROR(IF(AND(NOW()&lt;= EOMONTH(DATE(YEAR($O469),10, 1), 0), Overall!$A471&lt;&gt;"", MONTH($N469) &lt;= 10, MONTH($O469) &gt;= 10), IF($R469 &lt;&gt; "", $H469/$R469, ""), ""), "")</f>
        <v/>
      </c>
      <c r="AP469" s="10" t="str">
        <f ca="1">IFERROR(IF(AND(NOW()&lt;= EOMONTH(DATE(YEAR($O469),11, 1), 0), Overall!$A471&lt;&gt;"", MONTH($N469) &lt;=11, MONTH($O469) &gt;= 11), IF($R469 &lt;&gt; "", $H469/$R469, ""), ""), "")</f>
        <v/>
      </c>
      <c r="AQ469" s="10" t="str">
        <f ca="1">IFERROR(IF(AND(NOW()&lt;= EOMONTH(DATE(YEAR($O469),12, 1), 0), Overall!$A471&lt;&gt;"", MONTH($N469) &lt;= 12, MONTH($O469) &gt;= 12), IF($R469 &lt;&gt; "", $H469/$R469, ""), ""), "")</f>
        <v/>
      </c>
      <c r="AR469" s="16">
        <f t="shared" ca="1" si="15"/>
        <v>0</v>
      </c>
    </row>
    <row r="470" spans="1:44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6">
        <f>IF(Overall!F472&lt;&gt;"",VALUE(Overall!F472),"")</f>
        <v>1000000</v>
      </c>
      <c r="I470" s="6">
        <f>IF(Overall!G472&lt;&gt;"",VALUE(Overall!G472),"")</f>
        <v>77</v>
      </c>
      <c r="J470" s="6">
        <f>IF(Overall!H472&lt;&gt;"",VALUE(Overall!H472),"")</f>
        <v>64</v>
      </c>
      <c r="K470" s="6">
        <f>IF(Overall!I472&lt;&gt;"",VALUE(Overall!I472),"")</f>
        <v>6.95</v>
      </c>
      <c r="L470" s="6">
        <f>IF(Overall!J472&lt;&gt;"",VALUE(Overall!J472),"")</f>
        <v>2.1</v>
      </c>
      <c r="M470" s="6">
        <f>IF(Overall!K472&lt;&gt;"",VALUE(Overall!K472),"")</f>
        <v>4.8499999999999996</v>
      </c>
      <c r="N470" s="7">
        <f>IF(Overall!L472&lt;&gt;"",DATEVALUE(MID(Overall!L472, FIND(",", Overall!L472) + 2, FIND(" ", Overall!L472) - FIND(",", Overall!L472) - 1) &amp; " " &amp; MID(Overall!L472, FIND(" ", Overall!L472) + 1, FIND(",", Overall!L472, FIND(" ", Overall!L472)) - FIND(" ", Overall!L472) - 1) &amp; ", " &amp; MID(Overall!L472, FIND(",", Overall!L472, FIND(",",Overall!L472) + 1) + 2, LEN(Overall!L472))),"")</f>
        <v>44986</v>
      </c>
      <c r="O470" s="7">
        <f>IF(Overall!M472&lt;&gt;"",DATEVALUE(MID(Overall!M472, FIND(",", Overall!M472) + 2, FIND(" ", Overall!M472) - FIND(",", Overall!M472) - 1) &amp; " " &amp; MID(Overall!M472, FIND(" ", Overall!M472) + 1, FIND(",", Overall!M472, FIND(" ", Overall!M472)) - FIND(" ", Overall!M472) - 1) &amp; ", " &amp; MID(Overall!M472, FIND(",", Overall!M472, FIND(",",Overall!M472) + 1) + 2, LEN(Overall!M472))),"")</f>
        <v>45016</v>
      </c>
      <c r="P470" s="7">
        <f>IF(Overall!N472&lt;&gt;"",DATEVALUE(MID(Overall!N472, FIND(",", Overall!N472) + 2, FIND(" ", Overall!N472) - FIND(",", Overall!N472) - 1) &amp; " " &amp; MID(Overall!N472, FIND(" ", Overall!N472) + 1, FIND(",", Overall!N472, FIND(" ", Overall!N472)) - FIND(" ", Overall!N472) - 1) &amp; ", " &amp; MID(Overall!N472, FIND(",", Overall!N472, FIND(",",Overall!N472) + 1) + 2, LEN(Overall!N472))),"")</f>
        <v>44929</v>
      </c>
      <c r="Q470" s="7">
        <f>IF(Overall!O472&lt;&gt;"",DATEVALUE(MID(Overall!O472, FIND(",", Overall!O472) + 2, FIND(" ", Overall!O472) - FIND(",", Overall!O472) - 1) &amp; " " &amp; MID(Overall!O472, FIND(" ", Overall!O472) + 1, FIND(",", Overall!O472, FIND(" ", Overall!O472)) - FIND(" ", Overall!O472) - 1) &amp; ", " &amp; MID(Overall!O472, FIND(",", Overall!O472, FIND(",",Overall!O472) + 1) + 2, LEN(Overall!O472))),"")</f>
        <v>44904</v>
      </c>
      <c r="R470" s="5">
        <f t="shared" si="14"/>
        <v>1</v>
      </c>
      <c r="S470" s="10" t="str">
        <f>IF(Overall!$A472&lt;&gt;"",IF(AND(MONTH($N470) &lt;= 1, MONTH($O470) &gt;= 1), IF($R470 &lt;&gt; "", $H470/$R470, ""), ""),"")</f>
        <v/>
      </c>
      <c r="T470" s="10" t="str">
        <f>IF(Overall!$A472&lt;&gt;"",IF(AND(MONTH($N470) &lt;= 2, MONTH($O470) &gt;= 2), IF($R470 &lt;&gt; "", $H470/$R470, ""), ""),"")</f>
        <v/>
      </c>
      <c r="U470" s="10">
        <f>IF(Overall!$A472&lt;&gt;"",IF(AND(MONTH($N470) &lt;= 3, MONTH($O470) &gt;= 3), IF($R470 &lt;&gt; "", $H470/$R470, ""), ""),"")</f>
        <v>1000000</v>
      </c>
      <c r="V470" s="10" t="str">
        <f>IF(Overall!$A472&lt;&gt;"",IF(AND(MONTH($N470) &lt;= 4, MONTH($O470) &gt;= 4), IF($R470 &lt;&gt; "", $H470/$R470, ""), ""),"")</f>
        <v/>
      </c>
      <c r="W470" s="10" t="str">
        <f>IF(Overall!$A472&lt;&gt;"",IF(AND(MONTH($N470) &lt;= 5, MONTH($O470) &gt;= 5), IF($R470 &lt;&gt; "", $H470/$R470, ""), ""),"")</f>
        <v/>
      </c>
      <c r="X470" s="10" t="str">
        <f>IF(Overall!$A472&lt;&gt;"",IF(AND(MONTH($N470) &lt;= 6, MONTH($O470) &gt;= 6), IF($R470 &lt;&gt; "", $H470/$R470, ""), ""),"")</f>
        <v/>
      </c>
      <c r="Y470" s="10" t="str">
        <f>IF(Overall!$A472&lt;&gt;"",IF(AND(MONTH($N470) &lt;= 7, MONTH($O470) &gt;= 7 ), IF($R470 &lt;&gt; "", $H470/$R470, ""), ""),"")</f>
        <v/>
      </c>
      <c r="Z470" s="10" t="str">
        <f>IF(Overall!$A472&lt;&gt;"",IF(AND(MONTH($N470) &lt;= 8, MONTH($O470) &gt;= 8), IF($R470 &lt;&gt; "", $H470/$R470, ""), ""),"")</f>
        <v/>
      </c>
      <c r="AA470" s="10" t="str">
        <f>IF(Overall!$A472&lt;&gt;"",IF(AND(MONTH($N470) &lt;= 9, MONTH($O470) &gt;= 9), IF($R470 &lt;&gt; "", $H470/$R470, ""), ""),"")</f>
        <v/>
      </c>
      <c r="AB470" s="10" t="str">
        <f>IF(Overall!$A472&lt;&gt;"",IF(AND(MONTH($N470) &lt;= 10, MONTH($O470) &gt;= 10), IF($R470 &lt;&gt; "", $H470/$R470, ""), ""),"")</f>
        <v/>
      </c>
      <c r="AC470" s="10" t="str">
        <f>IF(Overall!$A472&lt;&gt;"",IF(AND(MONTH($N470) &lt;= 11, MONTH($O470) &gt;= 11), IF($R470 &lt;&gt; "", $H470/$R470, ""), ""),"")</f>
        <v/>
      </c>
      <c r="AD470" s="10" t="str">
        <f>IF(Overall!$A472&lt;&gt;"",IF(AND(MONTH($N470) &lt;= 12, MONTH($O470) &gt;= 12), IF($R470 &lt;&gt; "", $H470/$R470, ""), ""),"")</f>
        <v/>
      </c>
      <c r="AF470" s="10" t="str">
        <f ca="1">IFERROR(IF(AND(NOW()&lt;= EOMONTH(DATE(YEAR($O470),1, 1), 0), Overall!$A472&lt;&gt;"", MONTH($N470) &lt;= 1, MONTH($O470) &gt;= 1), IF($R470 &lt;&gt; "", $H470/$R470, ""), ""), "")</f>
        <v/>
      </c>
      <c r="AG470" s="10" t="str">
        <f ca="1">IFERROR(IF(AND(NOW()&lt;= EOMONTH(DATE(YEAR($O470),2, 1), 0), Overall!$A472&lt;&gt;"", MONTH($N470) &lt;= 2, MONTH($O470) &gt;= 2), IF($R470 &lt;&gt; "", $H470/$R470, ""), ""), "")</f>
        <v/>
      </c>
      <c r="AH470" s="10" t="str">
        <f ca="1">IFERROR(IF(AND(NOW()&lt;= EOMONTH(DATE(YEAR($O470),3, 1), 0), Overall!$A472&lt;&gt;"", MONTH($N470) &lt;= 3, MONTH($O470) &gt;= 3), IF($R470 &lt;&gt; "", $H470/$R470, ""), ""), "")</f>
        <v/>
      </c>
      <c r="AI470" s="10" t="str">
        <f ca="1">IFERROR(IF(AND(NOW()&lt;= EOMONTH(DATE(YEAR($O470),4, 1), 0), Overall!$A472&lt;&gt;"", MONTH($N470) &lt;= 4, MONTH($O470) &gt;= 4), IF($R470 &lt;&gt; "", $H470/$R470, ""), ""), "")</f>
        <v/>
      </c>
      <c r="AJ470" s="10" t="str">
        <f ca="1">IFERROR(IF(AND(NOW()&lt;= EOMONTH(DATE(YEAR($O470),5, 1), 0), Overall!$A472&lt;&gt;"", MONTH($N470) &lt;= 5, MONTH($O470) &gt;= 5), IF($R470 &lt;&gt; "", $H470/$R470, ""), ""), "")</f>
        <v/>
      </c>
      <c r="AK470" s="10" t="str">
        <f ca="1">IFERROR(IF(AND(NOW()&lt;= EOMONTH(DATE(YEAR($O470),6, 1), 0), Overall!$A472&lt;&gt;"", MONTH($N470) &lt;= 6, MONTH($O470) &gt;= 6), IF($R470 &lt;&gt; "", $H470/$R470, ""), ""), "")</f>
        <v/>
      </c>
      <c r="AL470" s="10" t="str">
        <f ca="1">IFERROR(IF(AND(NOW()&lt;= EOMONTH(DATE(YEAR($O470),7, 1), 0), Overall!$A472&lt;&gt;"", MONTH($N470) &lt;= 7, MONTH($O470) &gt;= 7), IF($R470 &lt;&gt; "", $H470/$R470, ""), ""), "")</f>
        <v/>
      </c>
      <c r="AM470" s="10" t="str">
        <f ca="1">IFERROR(IF(AND(NOW()&lt;= EOMONTH(DATE(YEAR($O470),8, 1), 0), Overall!$A472&lt;&gt;"", MONTH($N470) &lt;= 8, MONTH($O470) &gt;= 8), IF($R470 &lt;&gt; "", $H470/$R470, ""), ""), "")</f>
        <v/>
      </c>
      <c r="AN470" s="10" t="str">
        <f ca="1">IFERROR(IF(AND(NOW()&lt;= EOMONTH(DATE(YEAR($O470),9, 1), 0), Overall!$A472&lt;&gt;"", MONTH($N470) &lt;= 9, MONTH($O470) &gt;= 9), IF($R470 &lt;&gt; "", $H470/$R470, ""), ""), "")</f>
        <v/>
      </c>
      <c r="AO470" s="10" t="str">
        <f ca="1">IFERROR(IF(AND(NOW()&lt;= EOMONTH(DATE(YEAR($O470),10, 1), 0), Overall!$A472&lt;&gt;"", MONTH($N470) &lt;= 10, MONTH($O470) &gt;= 10), IF($R470 &lt;&gt; "", $H470/$R470, ""), ""), "")</f>
        <v/>
      </c>
      <c r="AP470" s="10" t="str">
        <f ca="1">IFERROR(IF(AND(NOW()&lt;= EOMONTH(DATE(YEAR($O470),11, 1), 0), Overall!$A472&lt;&gt;"", MONTH($N470) &lt;=11, MONTH($O470) &gt;= 11), IF($R470 &lt;&gt; "", $H470/$R470, ""), ""), "")</f>
        <v/>
      </c>
      <c r="AQ470" s="10" t="str">
        <f ca="1">IFERROR(IF(AND(NOW()&lt;= EOMONTH(DATE(YEAR($O470),12, 1), 0), Overall!$A472&lt;&gt;"", MONTH($N470) &lt;= 12, MONTH($O470) &gt;= 12), IF($R470 &lt;&gt; "", $H470/$R470, ""), ""), "")</f>
        <v/>
      </c>
      <c r="AR470" s="16">
        <f t="shared" ca="1" si="15"/>
        <v>0</v>
      </c>
    </row>
    <row r="471" spans="1:44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6">
        <f>IF(Overall!F473&lt;&gt;"",VALUE(Overall!F473),"")</f>
        <v>500000</v>
      </c>
      <c r="I471" s="6">
        <f>IF(Overall!G473&lt;&gt;"",VALUE(Overall!G473),"")</f>
        <v>77</v>
      </c>
      <c r="J471" s="6">
        <f>IF(Overall!H473&lt;&gt;"",VALUE(Overall!H473),"")</f>
        <v>64</v>
      </c>
      <c r="K471" s="6">
        <f>IF(Overall!I473&lt;&gt;"",VALUE(Overall!I473),"")</f>
        <v>5.4</v>
      </c>
      <c r="L471" s="6">
        <f>IF(Overall!J473&lt;&gt;"",VALUE(Overall!J473),"")</f>
        <v>1.53</v>
      </c>
      <c r="M471" s="6">
        <f>IF(Overall!K473&lt;&gt;"",VALUE(Overall!K473),"")</f>
        <v>3.87</v>
      </c>
      <c r="N471" s="7">
        <f>IF(Overall!L473&lt;&gt;"",DATEVALUE(MID(Overall!L473, FIND(",", Overall!L473) + 2, FIND(" ", Overall!L473) - FIND(",", Overall!L473) - 1) &amp; " " &amp; MID(Overall!L473, FIND(" ", Overall!L473) + 1, FIND(",", Overall!L473, FIND(" ", Overall!L473)) - FIND(" ", Overall!L473) - 1) &amp; ", " &amp; MID(Overall!L473, FIND(",", Overall!L473, FIND(",",Overall!L473) + 1) + 2, LEN(Overall!L473))),"")</f>
        <v>45017</v>
      </c>
      <c r="O471" s="7">
        <f>IF(Overall!M473&lt;&gt;"",DATEVALUE(MID(Overall!M473, FIND(",", Overall!M473) + 2, FIND(" ", Overall!M473) - FIND(",", Overall!M473) - 1) &amp; " " &amp; MID(Overall!M473, FIND(" ", Overall!M473) + 1, FIND(",", Overall!M473, FIND(" ", Overall!M473)) - FIND(" ", Overall!M473) - 1) &amp; ", " &amp; MID(Overall!M473, FIND(",", Overall!M473, FIND(",",Overall!M473) + 1) + 2, LEN(Overall!M473))),"")</f>
        <v>45046</v>
      </c>
      <c r="P471" s="7">
        <f>IF(Overall!N473&lt;&gt;"",DATEVALUE(MID(Overall!N473, FIND(",", Overall!N473) + 2, FIND(" ", Overall!N473) - FIND(",", Overall!N473) - 1) &amp; " " &amp; MID(Overall!N473, FIND(" ", Overall!N473) + 1, FIND(",", Overall!N473, FIND(" ", Overall!N473)) - FIND(" ", Overall!N473) - 1) &amp; ", " &amp; MID(Overall!N473, FIND(",", Overall!N473, FIND(",",Overall!N473) + 1) + 2, LEN(Overall!N473))),"")</f>
        <v>44959</v>
      </c>
      <c r="Q471" s="7">
        <f>IF(Overall!O473&lt;&gt;"",DATEVALUE(MID(Overall!O473, FIND(",", Overall!O473) + 2, FIND(" ", Overall!O473) - FIND(",", Overall!O473) - 1) &amp; " " &amp; MID(Overall!O473, FIND(" ", Overall!O473) + 1, FIND(",", Overall!O473, FIND(" ", Overall!O473)) - FIND(" ", Overall!O473) - 1) &amp; ", " &amp; MID(Overall!O473, FIND(",", Overall!O473, FIND(",",Overall!O473) + 1) + 2, LEN(Overall!O473))),"")</f>
        <v>44935</v>
      </c>
      <c r="R471" s="5">
        <f t="shared" si="14"/>
        <v>1</v>
      </c>
      <c r="S471" s="10" t="str">
        <f>IF(Overall!$A473&lt;&gt;"",IF(AND(MONTH($N471) &lt;= 1, MONTH($O471) &gt;= 1), IF($R471 &lt;&gt; "", $H471/$R471, ""), ""),"")</f>
        <v/>
      </c>
      <c r="T471" s="10" t="str">
        <f>IF(Overall!$A473&lt;&gt;"",IF(AND(MONTH($N471) &lt;= 2, MONTH($O471) &gt;= 2), IF($R471 &lt;&gt; "", $H471/$R471, ""), ""),"")</f>
        <v/>
      </c>
      <c r="U471" s="10" t="str">
        <f>IF(Overall!$A473&lt;&gt;"",IF(AND(MONTH($N471) &lt;= 3, MONTH($O471) &gt;= 3), IF($R471 &lt;&gt; "", $H471/$R471, ""), ""),"")</f>
        <v/>
      </c>
      <c r="V471" s="10">
        <f>IF(Overall!$A473&lt;&gt;"",IF(AND(MONTH($N471) &lt;= 4, MONTH($O471) &gt;= 4), IF($R471 &lt;&gt; "", $H471/$R471, ""), ""),"")</f>
        <v>500000</v>
      </c>
      <c r="W471" s="10" t="str">
        <f>IF(Overall!$A473&lt;&gt;"",IF(AND(MONTH($N471) &lt;= 5, MONTH($O471) &gt;= 5), IF($R471 &lt;&gt; "", $H471/$R471, ""), ""),"")</f>
        <v/>
      </c>
      <c r="X471" s="10" t="str">
        <f>IF(Overall!$A473&lt;&gt;"",IF(AND(MONTH($N471) &lt;= 6, MONTH($O471) &gt;= 6), IF($R471 &lt;&gt; "", $H471/$R471, ""), ""),"")</f>
        <v/>
      </c>
      <c r="Y471" s="10" t="str">
        <f>IF(Overall!$A473&lt;&gt;"",IF(AND(MONTH($N471) &lt;= 7, MONTH($O471) &gt;= 7 ), IF($R471 &lt;&gt; "", $H471/$R471, ""), ""),"")</f>
        <v/>
      </c>
      <c r="Z471" s="10" t="str">
        <f>IF(Overall!$A473&lt;&gt;"",IF(AND(MONTH($N471) &lt;= 8, MONTH($O471) &gt;= 8), IF($R471 &lt;&gt; "", $H471/$R471, ""), ""),"")</f>
        <v/>
      </c>
      <c r="AA471" s="10" t="str">
        <f>IF(Overall!$A473&lt;&gt;"",IF(AND(MONTH($N471) &lt;= 9, MONTH($O471) &gt;= 9), IF($R471 &lt;&gt; "", $H471/$R471, ""), ""),"")</f>
        <v/>
      </c>
      <c r="AB471" s="10" t="str">
        <f>IF(Overall!$A473&lt;&gt;"",IF(AND(MONTH($N471) &lt;= 10, MONTH($O471) &gt;= 10), IF($R471 &lt;&gt; "", $H471/$R471, ""), ""),"")</f>
        <v/>
      </c>
      <c r="AC471" s="10" t="str">
        <f>IF(Overall!$A473&lt;&gt;"",IF(AND(MONTH($N471) &lt;= 11, MONTH($O471) &gt;= 11), IF($R471 &lt;&gt; "", $H471/$R471, ""), ""),"")</f>
        <v/>
      </c>
      <c r="AD471" s="10" t="str">
        <f>IF(Overall!$A473&lt;&gt;"",IF(AND(MONTH($N471) &lt;= 12, MONTH($O471) &gt;= 12), IF($R471 &lt;&gt; "", $H471/$R471, ""), ""),"")</f>
        <v/>
      </c>
      <c r="AF471" s="10" t="str">
        <f ca="1">IFERROR(IF(AND(NOW()&lt;= EOMONTH(DATE(YEAR($O471),1, 1), 0), Overall!$A473&lt;&gt;"", MONTH($N471) &lt;= 1, MONTH($O471) &gt;= 1), IF($R471 &lt;&gt; "", $H471/$R471, ""), ""), "")</f>
        <v/>
      </c>
      <c r="AG471" s="10" t="str">
        <f ca="1">IFERROR(IF(AND(NOW()&lt;= EOMONTH(DATE(YEAR($O471),2, 1), 0), Overall!$A473&lt;&gt;"", MONTH($N471) &lt;= 2, MONTH($O471) &gt;= 2), IF($R471 &lt;&gt; "", $H471/$R471, ""), ""), "")</f>
        <v/>
      </c>
      <c r="AH471" s="10" t="str">
        <f ca="1">IFERROR(IF(AND(NOW()&lt;= EOMONTH(DATE(YEAR($O471),3, 1), 0), Overall!$A473&lt;&gt;"", MONTH($N471) &lt;= 3, MONTH($O471) &gt;= 3), IF($R471 &lt;&gt; "", $H471/$R471, ""), ""), "")</f>
        <v/>
      </c>
      <c r="AI471" s="10" t="str">
        <f ca="1">IFERROR(IF(AND(NOW()&lt;= EOMONTH(DATE(YEAR($O471),4, 1), 0), Overall!$A473&lt;&gt;"", MONTH($N471) &lt;= 4, MONTH($O471) &gt;= 4), IF($R471 &lt;&gt; "", $H471/$R471, ""), ""), "")</f>
        <v/>
      </c>
      <c r="AJ471" s="10" t="str">
        <f ca="1">IFERROR(IF(AND(NOW()&lt;= EOMONTH(DATE(YEAR($O471),5, 1), 0), Overall!$A473&lt;&gt;"", MONTH($N471) &lt;= 5, MONTH($O471) &gt;= 5), IF($R471 &lt;&gt; "", $H471/$R471, ""), ""), "")</f>
        <v/>
      </c>
      <c r="AK471" s="10" t="str">
        <f ca="1">IFERROR(IF(AND(NOW()&lt;= EOMONTH(DATE(YEAR($O471),6, 1), 0), Overall!$A473&lt;&gt;"", MONTH($N471) &lt;= 6, MONTH($O471) &gt;= 6), IF($R471 &lt;&gt; "", $H471/$R471, ""), ""), "")</f>
        <v/>
      </c>
      <c r="AL471" s="10" t="str">
        <f ca="1">IFERROR(IF(AND(NOW()&lt;= EOMONTH(DATE(YEAR($O471),7, 1), 0), Overall!$A473&lt;&gt;"", MONTH($N471) &lt;= 7, MONTH($O471) &gt;= 7), IF($R471 &lt;&gt; "", $H471/$R471, ""), ""), "")</f>
        <v/>
      </c>
      <c r="AM471" s="10" t="str">
        <f ca="1">IFERROR(IF(AND(NOW()&lt;= EOMONTH(DATE(YEAR($O471),8, 1), 0), Overall!$A473&lt;&gt;"", MONTH($N471) &lt;= 8, MONTH($O471) &gt;= 8), IF($R471 &lt;&gt; "", $H471/$R471, ""), ""), "")</f>
        <v/>
      </c>
      <c r="AN471" s="10" t="str">
        <f ca="1">IFERROR(IF(AND(NOW()&lt;= EOMONTH(DATE(YEAR($O471),9, 1), 0), Overall!$A473&lt;&gt;"", MONTH($N471) &lt;= 9, MONTH($O471) &gt;= 9), IF($R471 &lt;&gt; "", $H471/$R471, ""), ""), "")</f>
        <v/>
      </c>
      <c r="AO471" s="10" t="str">
        <f ca="1">IFERROR(IF(AND(NOW()&lt;= EOMONTH(DATE(YEAR($O471),10, 1), 0), Overall!$A473&lt;&gt;"", MONTH($N471) &lt;= 10, MONTH($O471) &gt;= 10), IF($R471 &lt;&gt; "", $H471/$R471, ""), ""), "")</f>
        <v/>
      </c>
      <c r="AP471" s="10" t="str">
        <f ca="1">IFERROR(IF(AND(NOW()&lt;= EOMONTH(DATE(YEAR($O471),11, 1), 0), Overall!$A473&lt;&gt;"", MONTH($N471) &lt;=11, MONTH($O471) &gt;= 11), IF($R471 &lt;&gt; "", $H471/$R471, ""), ""), "")</f>
        <v/>
      </c>
      <c r="AQ471" s="10" t="str">
        <f ca="1">IFERROR(IF(AND(NOW()&lt;= EOMONTH(DATE(YEAR($O471),12, 1), 0), Overall!$A473&lt;&gt;"", MONTH($N471) &lt;= 12, MONTH($O471) &gt;= 12), IF($R471 &lt;&gt; "", $H471/$R471, ""), ""), "")</f>
        <v/>
      </c>
      <c r="AR471" s="16">
        <f t="shared" ca="1" si="15"/>
        <v>0</v>
      </c>
    </row>
    <row r="472" spans="1:44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6">
        <f>IF(Overall!F474&lt;&gt;"",VALUE(Overall!F474),"")</f>
        <v>500000</v>
      </c>
      <c r="I472" s="6">
        <f>IF(Overall!G474&lt;&gt;"",VALUE(Overall!G474),"")</f>
        <v>77</v>
      </c>
      <c r="J472" s="6">
        <f>IF(Overall!H474&lt;&gt;"",VALUE(Overall!H474),"")</f>
        <v>64</v>
      </c>
      <c r="K472" s="6">
        <f>IF(Overall!I474&lt;&gt;"",VALUE(Overall!I474),"")</f>
        <v>5.39</v>
      </c>
      <c r="L472" s="6">
        <f>IF(Overall!J474&lt;&gt;"",VALUE(Overall!J474),"")</f>
        <v>1.51</v>
      </c>
      <c r="M472" s="6">
        <f>IF(Overall!K474&lt;&gt;"",VALUE(Overall!K474),"")</f>
        <v>3.88</v>
      </c>
      <c r="N472" s="7">
        <f>IF(Overall!L474&lt;&gt;"",DATEVALUE(MID(Overall!L474, FIND(",", Overall!L474) + 2, FIND(" ", Overall!L474) - FIND(",", Overall!L474) - 1) &amp; " " &amp; MID(Overall!L474, FIND(" ", Overall!L474) + 1, FIND(",", Overall!L474, FIND(" ", Overall!L474)) - FIND(" ", Overall!L474) - 1) &amp; ", " &amp; MID(Overall!L474, FIND(",", Overall!L474, FIND(",",Overall!L474) + 1) + 2, LEN(Overall!L474))),"")</f>
        <v>45017</v>
      </c>
      <c r="O472" s="7">
        <f>IF(Overall!M474&lt;&gt;"",DATEVALUE(MID(Overall!M474, FIND(",", Overall!M474) + 2, FIND(" ", Overall!M474) - FIND(",", Overall!M474) - 1) &amp; " " &amp; MID(Overall!M474, FIND(" ", Overall!M474) + 1, FIND(",", Overall!M474, FIND(" ", Overall!M474)) - FIND(" ", Overall!M474) - 1) &amp; ", " &amp; MID(Overall!M474, FIND(",", Overall!M474, FIND(",",Overall!M474) + 1) + 2, LEN(Overall!M474))),"")</f>
        <v>45046</v>
      </c>
      <c r="P472" s="7">
        <f>IF(Overall!N474&lt;&gt;"",DATEVALUE(MID(Overall!N474, FIND(",", Overall!N474) + 2, FIND(" ", Overall!N474) - FIND(",", Overall!N474) - 1) &amp; " " &amp; MID(Overall!N474, FIND(" ", Overall!N474) + 1, FIND(",", Overall!N474, FIND(" ", Overall!N474)) - FIND(" ", Overall!N474) - 1) &amp; ", " &amp; MID(Overall!N474, FIND(",", Overall!N474, FIND(",",Overall!N474) + 1) + 2, LEN(Overall!N474))),"")</f>
        <v>44959</v>
      </c>
      <c r="Q472" s="7">
        <f>IF(Overall!O474&lt;&gt;"",DATEVALUE(MID(Overall!O474, FIND(",", Overall!O474) + 2, FIND(" ", Overall!O474) - FIND(",", Overall!O474) - 1) &amp; " " &amp; MID(Overall!O474, FIND(" ", Overall!O474) + 1, FIND(",", Overall!O474, FIND(" ", Overall!O474)) - FIND(" ", Overall!O474) - 1) &amp; ", " &amp; MID(Overall!O474, FIND(",", Overall!O474, FIND(",",Overall!O474) + 1) + 2, LEN(Overall!O474))),"")</f>
        <v>44935</v>
      </c>
      <c r="R472" s="5">
        <f t="shared" si="14"/>
        <v>1</v>
      </c>
      <c r="S472" s="10" t="str">
        <f>IF(Overall!$A474&lt;&gt;"",IF(AND(MONTH($N472) &lt;= 1, MONTH($O472) &gt;= 1), IF($R472 &lt;&gt; "", $H472/$R472, ""), ""),"")</f>
        <v/>
      </c>
      <c r="T472" s="10" t="str">
        <f>IF(Overall!$A474&lt;&gt;"",IF(AND(MONTH($N472) &lt;= 2, MONTH($O472) &gt;= 2), IF($R472 &lt;&gt; "", $H472/$R472, ""), ""),"")</f>
        <v/>
      </c>
      <c r="U472" s="10" t="str">
        <f>IF(Overall!$A474&lt;&gt;"",IF(AND(MONTH($N472) &lt;= 3, MONTH($O472) &gt;= 3), IF($R472 &lt;&gt; "", $H472/$R472, ""), ""),"")</f>
        <v/>
      </c>
      <c r="V472" s="10">
        <f>IF(Overall!$A474&lt;&gt;"",IF(AND(MONTH($N472) &lt;= 4, MONTH($O472) &gt;= 4), IF($R472 &lt;&gt; "", $H472/$R472, ""), ""),"")</f>
        <v>500000</v>
      </c>
      <c r="W472" s="10" t="str">
        <f>IF(Overall!$A474&lt;&gt;"",IF(AND(MONTH($N472) &lt;= 5, MONTH($O472) &gt;= 5), IF($R472 &lt;&gt; "", $H472/$R472, ""), ""),"")</f>
        <v/>
      </c>
      <c r="X472" s="10" t="str">
        <f>IF(Overall!$A474&lt;&gt;"",IF(AND(MONTH($N472) &lt;= 6, MONTH($O472) &gt;= 6), IF($R472 &lt;&gt; "", $H472/$R472, ""), ""),"")</f>
        <v/>
      </c>
      <c r="Y472" s="10" t="str">
        <f>IF(Overall!$A474&lt;&gt;"",IF(AND(MONTH($N472) &lt;= 7, MONTH($O472) &gt;= 7 ), IF($R472 &lt;&gt; "", $H472/$R472, ""), ""),"")</f>
        <v/>
      </c>
      <c r="Z472" s="10" t="str">
        <f>IF(Overall!$A474&lt;&gt;"",IF(AND(MONTH($N472) &lt;= 8, MONTH($O472) &gt;= 8), IF($R472 &lt;&gt; "", $H472/$R472, ""), ""),"")</f>
        <v/>
      </c>
      <c r="AA472" s="10" t="str">
        <f>IF(Overall!$A474&lt;&gt;"",IF(AND(MONTH($N472) &lt;= 9, MONTH($O472) &gt;= 9), IF($R472 &lt;&gt; "", $H472/$R472, ""), ""),"")</f>
        <v/>
      </c>
      <c r="AB472" s="10" t="str">
        <f>IF(Overall!$A474&lt;&gt;"",IF(AND(MONTH($N472) &lt;= 10, MONTH($O472) &gt;= 10), IF($R472 &lt;&gt; "", $H472/$R472, ""), ""),"")</f>
        <v/>
      </c>
      <c r="AC472" s="10" t="str">
        <f>IF(Overall!$A474&lt;&gt;"",IF(AND(MONTH($N472) &lt;= 11, MONTH($O472) &gt;= 11), IF($R472 &lt;&gt; "", $H472/$R472, ""), ""),"")</f>
        <v/>
      </c>
      <c r="AD472" s="10" t="str">
        <f>IF(Overall!$A474&lt;&gt;"",IF(AND(MONTH($N472) &lt;= 12, MONTH($O472) &gt;= 12), IF($R472 &lt;&gt; "", $H472/$R472, ""), ""),"")</f>
        <v/>
      </c>
      <c r="AF472" s="10" t="str">
        <f ca="1">IFERROR(IF(AND(NOW()&lt;= EOMONTH(DATE(YEAR($O472),1, 1), 0), Overall!$A474&lt;&gt;"", MONTH($N472) &lt;= 1, MONTH($O472) &gt;= 1), IF($R472 &lt;&gt; "", $H472/$R472, ""), ""), "")</f>
        <v/>
      </c>
      <c r="AG472" s="10" t="str">
        <f ca="1">IFERROR(IF(AND(NOW()&lt;= EOMONTH(DATE(YEAR($O472),2, 1), 0), Overall!$A474&lt;&gt;"", MONTH($N472) &lt;= 2, MONTH($O472) &gt;= 2), IF($R472 &lt;&gt; "", $H472/$R472, ""), ""), "")</f>
        <v/>
      </c>
      <c r="AH472" s="10" t="str">
        <f ca="1">IFERROR(IF(AND(NOW()&lt;= EOMONTH(DATE(YEAR($O472),3, 1), 0), Overall!$A474&lt;&gt;"", MONTH($N472) &lt;= 3, MONTH($O472) &gt;= 3), IF($R472 &lt;&gt; "", $H472/$R472, ""), ""), "")</f>
        <v/>
      </c>
      <c r="AI472" s="10" t="str">
        <f ca="1">IFERROR(IF(AND(NOW()&lt;= EOMONTH(DATE(YEAR($O472),4, 1), 0), Overall!$A474&lt;&gt;"", MONTH($N472) &lt;= 4, MONTH($O472) &gt;= 4), IF($R472 &lt;&gt; "", $H472/$R472, ""), ""), "")</f>
        <v/>
      </c>
      <c r="AJ472" s="10" t="str">
        <f ca="1">IFERROR(IF(AND(NOW()&lt;= EOMONTH(DATE(YEAR($O472),5, 1), 0), Overall!$A474&lt;&gt;"", MONTH($N472) &lt;= 5, MONTH($O472) &gt;= 5), IF($R472 &lt;&gt; "", $H472/$R472, ""), ""), "")</f>
        <v/>
      </c>
      <c r="AK472" s="10" t="str">
        <f ca="1">IFERROR(IF(AND(NOW()&lt;= EOMONTH(DATE(YEAR($O472),6, 1), 0), Overall!$A474&lt;&gt;"", MONTH($N472) &lt;= 6, MONTH($O472) &gt;= 6), IF($R472 &lt;&gt; "", $H472/$R472, ""), ""), "")</f>
        <v/>
      </c>
      <c r="AL472" s="10" t="str">
        <f ca="1">IFERROR(IF(AND(NOW()&lt;= EOMONTH(DATE(YEAR($O472),7, 1), 0), Overall!$A474&lt;&gt;"", MONTH($N472) &lt;= 7, MONTH($O472) &gt;= 7), IF($R472 &lt;&gt; "", $H472/$R472, ""), ""), "")</f>
        <v/>
      </c>
      <c r="AM472" s="10" t="str">
        <f ca="1">IFERROR(IF(AND(NOW()&lt;= EOMONTH(DATE(YEAR($O472),8, 1), 0), Overall!$A474&lt;&gt;"", MONTH($N472) &lt;= 8, MONTH($O472) &gt;= 8), IF($R472 &lt;&gt; "", $H472/$R472, ""), ""), "")</f>
        <v/>
      </c>
      <c r="AN472" s="10" t="str">
        <f ca="1">IFERROR(IF(AND(NOW()&lt;= EOMONTH(DATE(YEAR($O472),9, 1), 0), Overall!$A474&lt;&gt;"", MONTH($N472) &lt;= 9, MONTH($O472) &gt;= 9), IF($R472 &lt;&gt; "", $H472/$R472, ""), ""), "")</f>
        <v/>
      </c>
      <c r="AO472" s="10" t="str">
        <f ca="1">IFERROR(IF(AND(NOW()&lt;= EOMONTH(DATE(YEAR($O472),10, 1), 0), Overall!$A474&lt;&gt;"", MONTH($N472) &lt;= 10, MONTH($O472) &gt;= 10), IF($R472 &lt;&gt; "", $H472/$R472, ""), ""), "")</f>
        <v/>
      </c>
      <c r="AP472" s="10" t="str">
        <f ca="1">IFERROR(IF(AND(NOW()&lt;= EOMONTH(DATE(YEAR($O472),11, 1), 0), Overall!$A474&lt;&gt;"", MONTH($N472) &lt;=11, MONTH($O472) &gt;= 11), IF($R472 &lt;&gt; "", $H472/$R472, ""), ""), "")</f>
        <v/>
      </c>
      <c r="AQ472" s="10" t="str">
        <f ca="1">IFERROR(IF(AND(NOW()&lt;= EOMONTH(DATE(YEAR($O472),12, 1), 0), Overall!$A474&lt;&gt;"", MONTH($N472) &lt;= 12, MONTH($O472) &gt;= 12), IF($R472 &lt;&gt; "", $H472/$R472, ""), ""), "")</f>
        <v/>
      </c>
      <c r="AR472" s="16">
        <f t="shared" ca="1" si="15"/>
        <v>0</v>
      </c>
    </row>
    <row r="473" spans="1:44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6">
        <f>IF(Overall!F475&lt;&gt;"",VALUE(Overall!F475),"")</f>
        <v>500000</v>
      </c>
      <c r="I473" s="6">
        <f>IF(Overall!G475&lt;&gt;"",VALUE(Overall!G475),"")</f>
        <v>77</v>
      </c>
      <c r="J473" s="6">
        <f>IF(Overall!H475&lt;&gt;"",VALUE(Overall!H475),"")</f>
        <v>64</v>
      </c>
      <c r="K473" s="6">
        <f>IF(Overall!I475&lt;&gt;"",VALUE(Overall!I475),"")</f>
        <v>5.22</v>
      </c>
      <c r="L473" s="6">
        <f>IF(Overall!J475&lt;&gt;"",VALUE(Overall!J475),"")</f>
        <v>1.36</v>
      </c>
      <c r="M473" s="6">
        <f>IF(Overall!K475&lt;&gt;"",VALUE(Overall!K475),"")</f>
        <v>3.86</v>
      </c>
      <c r="N473" s="7">
        <f>IF(Overall!L475&lt;&gt;"",DATEVALUE(MID(Overall!L475, FIND(",", Overall!L475) + 2, FIND(" ", Overall!L475) - FIND(",", Overall!L475) - 1) &amp; " " &amp; MID(Overall!L475, FIND(" ", Overall!L475) + 1, FIND(",", Overall!L475, FIND(" ", Overall!L475)) - FIND(" ", Overall!L475) - 1) &amp; ", " &amp; MID(Overall!L475, FIND(",", Overall!L475, FIND(",",Overall!L475) + 1) + 2, LEN(Overall!L475))),"")</f>
        <v>45017</v>
      </c>
      <c r="O473" s="7">
        <f>IF(Overall!M475&lt;&gt;"",DATEVALUE(MID(Overall!M475, FIND(",", Overall!M475) + 2, FIND(" ", Overall!M475) - FIND(",", Overall!M475) - 1) &amp; " " &amp; MID(Overall!M475, FIND(" ", Overall!M475) + 1, FIND(",", Overall!M475, FIND(" ", Overall!M475)) - FIND(" ", Overall!M475) - 1) &amp; ", " &amp; MID(Overall!M475, FIND(",", Overall!M475, FIND(",",Overall!M475) + 1) + 2, LEN(Overall!M475))),"")</f>
        <v>45046</v>
      </c>
      <c r="P473" s="7">
        <f>IF(Overall!N475&lt;&gt;"",DATEVALUE(MID(Overall!N475, FIND(",", Overall!N475) + 2, FIND(" ", Overall!N475) - FIND(",", Overall!N475) - 1) &amp; " " &amp; MID(Overall!N475, FIND(" ", Overall!N475) + 1, FIND(",", Overall!N475, FIND(" ", Overall!N475)) - FIND(" ", Overall!N475) - 1) &amp; ", " &amp; MID(Overall!N475, FIND(",", Overall!N475, FIND(",",Overall!N475) + 1) + 2, LEN(Overall!N475))),"")</f>
        <v>44959</v>
      </c>
      <c r="Q473" s="7">
        <f>IF(Overall!O475&lt;&gt;"",DATEVALUE(MID(Overall!O475, FIND(",", Overall!O475) + 2, FIND(" ", Overall!O475) - FIND(",", Overall!O475) - 1) &amp; " " &amp; MID(Overall!O475, FIND(" ", Overall!O475) + 1, FIND(",", Overall!O475, FIND(" ", Overall!O475)) - FIND(" ", Overall!O475) - 1) &amp; ", " &amp; MID(Overall!O475, FIND(",", Overall!O475, FIND(",",Overall!O475) + 1) + 2, LEN(Overall!O475))),"")</f>
        <v>44935</v>
      </c>
      <c r="R473" s="5">
        <f t="shared" si="14"/>
        <v>1</v>
      </c>
      <c r="S473" s="10" t="str">
        <f>IF(Overall!$A475&lt;&gt;"",IF(AND(MONTH($N473) &lt;= 1, MONTH($O473) &gt;= 1), IF($R473 &lt;&gt; "", $H473/$R473, ""), ""),"")</f>
        <v/>
      </c>
      <c r="T473" s="10" t="str">
        <f>IF(Overall!$A475&lt;&gt;"",IF(AND(MONTH($N473) &lt;= 2, MONTH($O473) &gt;= 2), IF($R473 &lt;&gt; "", $H473/$R473, ""), ""),"")</f>
        <v/>
      </c>
      <c r="U473" s="10" t="str">
        <f>IF(Overall!$A475&lt;&gt;"",IF(AND(MONTH($N473) &lt;= 3, MONTH($O473) &gt;= 3), IF($R473 &lt;&gt; "", $H473/$R473, ""), ""),"")</f>
        <v/>
      </c>
      <c r="V473" s="10">
        <f>IF(Overall!$A475&lt;&gt;"",IF(AND(MONTH($N473) &lt;= 4, MONTH($O473) &gt;= 4), IF($R473 &lt;&gt; "", $H473/$R473, ""), ""),"")</f>
        <v>500000</v>
      </c>
      <c r="W473" s="10" t="str">
        <f>IF(Overall!$A475&lt;&gt;"",IF(AND(MONTH($N473) &lt;= 5, MONTH($O473) &gt;= 5), IF($R473 &lt;&gt; "", $H473/$R473, ""), ""),"")</f>
        <v/>
      </c>
      <c r="X473" s="10" t="str">
        <f>IF(Overall!$A475&lt;&gt;"",IF(AND(MONTH($N473) &lt;= 6, MONTH($O473) &gt;= 6), IF($R473 &lt;&gt; "", $H473/$R473, ""), ""),"")</f>
        <v/>
      </c>
      <c r="Y473" s="10" t="str">
        <f>IF(Overall!$A475&lt;&gt;"",IF(AND(MONTH($N473) &lt;= 7, MONTH($O473) &gt;= 7 ), IF($R473 &lt;&gt; "", $H473/$R473, ""), ""),"")</f>
        <v/>
      </c>
      <c r="Z473" s="10" t="str">
        <f>IF(Overall!$A475&lt;&gt;"",IF(AND(MONTH($N473) &lt;= 8, MONTH($O473) &gt;= 8), IF($R473 &lt;&gt; "", $H473/$R473, ""), ""),"")</f>
        <v/>
      </c>
      <c r="AA473" s="10" t="str">
        <f>IF(Overall!$A475&lt;&gt;"",IF(AND(MONTH($N473) &lt;= 9, MONTH($O473) &gt;= 9), IF($R473 &lt;&gt; "", $H473/$R473, ""), ""),"")</f>
        <v/>
      </c>
      <c r="AB473" s="10" t="str">
        <f>IF(Overall!$A475&lt;&gt;"",IF(AND(MONTH($N473) &lt;= 10, MONTH($O473) &gt;= 10), IF($R473 &lt;&gt; "", $H473/$R473, ""), ""),"")</f>
        <v/>
      </c>
      <c r="AC473" s="10" t="str">
        <f>IF(Overall!$A475&lt;&gt;"",IF(AND(MONTH($N473) &lt;= 11, MONTH($O473) &gt;= 11), IF($R473 &lt;&gt; "", $H473/$R473, ""), ""),"")</f>
        <v/>
      </c>
      <c r="AD473" s="10" t="str">
        <f>IF(Overall!$A475&lt;&gt;"",IF(AND(MONTH($N473) &lt;= 12, MONTH($O473) &gt;= 12), IF($R473 &lt;&gt; "", $H473/$R473, ""), ""),"")</f>
        <v/>
      </c>
      <c r="AF473" s="10" t="str">
        <f ca="1">IFERROR(IF(AND(NOW()&lt;= EOMONTH(DATE(YEAR($O473),1, 1), 0), Overall!$A475&lt;&gt;"", MONTH($N473) &lt;= 1, MONTH($O473) &gt;= 1), IF($R473 &lt;&gt; "", $H473/$R473, ""), ""), "")</f>
        <v/>
      </c>
      <c r="AG473" s="10" t="str">
        <f ca="1">IFERROR(IF(AND(NOW()&lt;= EOMONTH(DATE(YEAR($O473),2, 1), 0), Overall!$A475&lt;&gt;"", MONTH($N473) &lt;= 2, MONTH($O473) &gt;= 2), IF($R473 &lt;&gt; "", $H473/$R473, ""), ""), "")</f>
        <v/>
      </c>
      <c r="AH473" s="10" t="str">
        <f ca="1">IFERROR(IF(AND(NOW()&lt;= EOMONTH(DATE(YEAR($O473),3, 1), 0), Overall!$A475&lt;&gt;"", MONTH($N473) &lt;= 3, MONTH($O473) &gt;= 3), IF($R473 &lt;&gt; "", $H473/$R473, ""), ""), "")</f>
        <v/>
      </c>
      <c r="AI473" s="10" t="str">
        <f ca="1">IFERROR(IF(AND(NOW()&lt;= EOMONTH(DATE(YEAR($O473),4, 1), 0), Overall!$A475&lt;&gt;"", MONTH($N473) &lt;= 4, MONTH($O473) &gt;= 4), IF($R473 &lt;&gt; "", $H473/$R473, ""), ""), "")</f>
        <v/>
      </c>
      <c r="AJ473" s="10" t="str">
        <f ca="1">IFERROR(IF(AND(NOW()&lt;= EOMONTH(DATE(YEAR($O473),5, 1), 0), Overall!$A475&lt;&gt;"", MONTH($N473) &lt;= 5, MONTH($O473) &gt;= 5), IF($R473 &lt;&gt; "", $H473/$R473, ""), ""), "")</f>
        <v/>
      </c>
      <c r="AK473" s="10" t="str">
        <f ca="1">IFERROR(IF(AND(NOW()&lt;= EOMONTH(DATE(YEAR($O473),6, 1), 0), Overall!$A475&lt;&gt;"", MONTH($N473) &lt;= 6, MONTH($O473) &gt;= 6), IF($R473 &lt;&gt; "", $H473/$R473, ""), ""), "")</f>
        <v/>
      </c>
      <c r="AL473" s="10" t="str">
        <f ca="1">IFERROR(IF(AND(NOW()&lt;= EOMONTH(DATE(YEAR($O473),7, 1), 0), Overall!$A475&lt;&gt;"", MONTH($N473) &lt;= 7, MONTH($O473) &gt;= 7), IF($R473 &lt;&gt; "", $H473/$R473, ""), ""), "")</f>
        <v/>
      </c>
      <c r="AM473" s="10" t="str">
        <f ca="1">IFERROR(IF(AND(NOW()&lt;= EOMONTH(DATE(YEAR($O473),8, 1), 0), Overall!$A475&lt;&gt;"", MONTH($N473) &lt;= 8, MONTH($O473) &gt;= 8), IF($R473 &lt;&gt; "", $H473/$R473, ""), ""), "")</f>
        <v/>
      </c>
      <c r="AN473" s="10" t="str">
        <f ca="1">IFERROR(IF(AND(NOW()&lt;= EOMONTH(DATE(YEAR($O473),9, 1), 0), Overall!$A475&lt;&gt;"", MONTH($N473) &lt;= 9, MONTH($O473) &gt;= 9), IF($R473 &lt;&gt; "", $H473/$R473, ""), ""), "")</f>
        <v/>
      </c>
      <c r="AO473" s="10" t="str">
        <f ca="1">IFERROR(IF(AND(NOW()&lt;= EOMONTH(DATE(YEAR($O473),10, 1), 0), Overall!$A475&lt;&gt;"", MONTH($N473) &lt;= 10, MONTH($O473) &gt;= 10), IF($R473 &lt;&gt; "", $H473/$R473, ""), ""), "")</f>
        <v/>
      </c>
      <c r="AP473" s="10" t="str">
        <f ca="1">IFERROR(IF(AND(NOW()&lt;= EOMONTH(DATE(YEAR($O473),11, 1), 0), Overall!$A475&lt;&gt;"", MONTH($N473) &lt;=11, MONTH($O473) &gt;= 11), IF($R473 &lt;&gt; "", $H473/$R473, ""), ""), "")</f>
        <v/>
      </c>
      <c r="AQ473" s="10" t="str">
        <f ca="1">IFERROR(IF(AND(NOW()&lt;= EOMONTH(DATE(YEAR($O473),12, 1), 0), Overall!$A475&lt;&gt;"", MONTH($N473) &lt;= 12, MONTH($O473) &gt;= 12), IF($R473 &lt;&gt; "", $H473/$R473, ""), ""), "")</f>
        <v/>
      </c>
      <c r="AR473" s="16">
        <f t="shared" ca="1" si="15"/>
        <v>0</v>
      </c>
    </row>
    <row r="474" spans="1:44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6">
        <f>IF(Overall!F476&lt;&gt;"",VALUE(Overall!F476),"")</f>
        <v>500000</v>
      </c>
      <c r="I474" s="6">
        <f>IF(Overall!G476&lt;&gt;"",VALUE(Overall!G476),"")</f>
        <v>77</v>
      </c>
      <c r="J474" s="6">
        <f>IF(Overall!H476&lt;&gt;"",VALUE(Overall!H476),"")</f>
        <v>64</v>
      </c>
      <c r="K474" s="6">
        <f>IF(Overall!I476&lt;&gt;"",VALUE(Overall!I476),"")</f>
        <v>5.2</v>
      </c>
      <c r="L474" s="6">
        <f>IF(Overall!J476&lt;&gt;"",VALUE(Overall!J476),"")</f>
        <v>1.37</v>
      </c>
      <c r="M474" s="6">
        <f>IF(Overall!K476&lt;&gt;"",VALUE(Overall!K476),"")</f>
        <v>3.83</v>
      </c>
      <c r="N474" s="7">
        <f>IF(Overall!L476&lt;&gt;"",DATEVALUE(MID(Overall!L476, FIND(",", Overall!L476) + 2, FIND(" ", Overall!L476) - FIND(",", Overall!L476) - 1) &amp; " " &amp; MID(Overall!L476, FIND(" ", Overall!L476) + 1, FIND(",", Overall!L476, FIND(" ", Overall!L476)) - FIND(" ", Overall!L476) - 1) &amp; ", " &amp; MID(Overall!L476, FIND(",", Overall!L476, FIND(",",Overall!L476) + 1) + 2, LEN(Overall!L476))),"")</f>
        <v>45017</v>
      </c>
      <c r="O474" s="7">
        <f>IF(Overall!M476&lt;&gt;"",DATEVALUE(MID(Overall!M476, FIND(",", Overall!M476) + 2, FIND(" ", Overall!M476) - FIND(",", Overall!M476) - 1) &amp; " " &amp; MID(Overall!M476, FIND(" ", Overall!M476) + 1, FIND(",", Overall!M476, FIND(" ", Overall!M476)) - FIND(" ", Overall!M476) - 1) &amp; ", " &amp; MID(Overall!M476, FIND(",", Overall!M476, FIND(",",Overall!M476) + 1) + 2, LEN(Overall!M476))),"")</f>
        <v>45046</v>
      </c>
      <c r="P474" s="7">
        <f>IF(Overall!N476&lt;&gt;"",DATEVALUE(MID(Overall!N476, FIND(",", Overall!N476) + 2, FIND(" ", Overall!N476) - FIND(",", Overall!N476) - 1) &amp; " " &amp; MID(Overall!N476, FIND(" ", Overall!N476) + 1, FIND(",", Overall!N476, FIND(" ", Overall!N476)) - FIND(" ", Overall!N476) - 1) &amp; ", " &amp; MID(Overall!N476, FIND(",", Overall!N476, FIND(",",Overall!N476) + 1) + 2, LEN(Overall!N476))),"")</f>
        <v>44959</v>
      </c>
      <c r="Q474" s="7">
        <f>IF(Overall!O476&lt;&gt;"",DATEVALUE(MID(Overall!O476, FIND(",", Overall!O476) + 2, FIND(" ", Overall!O476) - FIND(",", Overall!O476) - 1) &amp; " " &amp; MID(Overall!O476, FIND(" ", Overall!O476) + 1, FIND(",", Overall!O476, FIND(" ", Overall!O476)) - FIND(" ", Overall!O476) - 1) &amp; ", " &amp; MID(Overall!O476, FIND(",", Overall!O476, FIND(",",Overall!O476) + 1) + 2, LEN(Overall!O476))),"")</f>
        <v>44935</v>
      </c>
      <c r="R474" s="5">
        <f t="shared" si="14"/>
        <v>1</v>
      </c>
      <c r="S474" s="10" t="str">
        <f>IF(Overall!$A476&lt;&gt;"",IF(AND(MONTH($N474) &lt;= 1, MONTH($O474) &gt;= 1), IF($R474 &lt;&gt; "", $H474/$R474, ""), ""),"")</f>
        <v/>
      </c>
      <c r="T474" s="10" t="str">
        <f>IF(Overall!$A476&lt;&gt;"",IF(AND(MONTH($N474) &lt;= 2, MONTH($O474) &gt;= 2), IF($R474 &lt;&gt; "", $H474/$R474, ""), ""),"")</f>
        <v/>
      </c>
      <c r="U474" s="10" t="str">
        <f>IF(Overall!$A476&lt;&gt;"",IF(AND(MONTH($N474) &lt;= 3, MONTH($O474) &gt;= 3), IF($R474 &lt;&gt; "", $H474/$R474, ""), ""),"")</f>
        <v/>
      </c>
      <c r="V474" s="10">
        <f>IF(Overall!$A476&lt;&gt;"",IF(AND(MONTH($N474) &lt;= 4, MONTH($O474) &gt;= 4), IF($R474 &lt;&gt; "", $H474/$R474, ""), ""),"")</f>
        <v>500000</v>
      </c>
      <c r="W474" s="10" t="str">
        <f>IF(Overall!$A476&lt;&gt;"",IF(AND(MONTH($N474) &lt;= 5, MONTH($O474) &gt;= 5), IF($R474 &lt;&gt; "", $H474/$R474, ""), ""),"")</f>
        <v/>
      </c>
      <c r="X474" s="10" t="str">
        <f>IF(Overall!$A476&lt;&gt;"",IF(AND(MONTH($N474) &lt;= 6, MONTH($O474) &gt;= 6), IF($R474 &lt;&gt; "", $H474/$R474, ""), ""),"")</f>
        <v/>
      </c>
      <c r="Y474" s="10" t="str">
        <f>IF(Overall!$A476&lt;&gt;"",IF(AND(MONTH($N474) &lt;= 7, MONTH($O474) &gt;= 7 ), IF($R474 &lt;&gt; "", $H474/$R474, ""), ""),"")</f>
        <v/>
      </c>
      <c r="Z474" s="10" t="str">
        <f>IF(Overall!$A476&lt;&gt;"",IF(AND(MONTH($N474) &lt;= 8, MONTH($O474) &gt;= 8), IF($R474 &lt;&gt; "", $H474/$R474, ""), ""),"")</f>
        <v/>
      </c>
      <c r="AA474" s="10" t="str">
        <f>IF(Overall!$A476&lt;&gt;"",IF(AND(MONTH($N474) &lt;= 9, MONTH($O474) &gt;= 9), IF($R474 &lt;&gt; "", $H474/$R474, ""), ""),"")</f>
        <v/>
      </c>
      <c r="AB474" s="10" t="str">
        <f>IF(Overall!$A476&lt;&gt;"",IF(AND(MONTH($N474) &lt;= 10, MONTH($O474) &gt;= 10), IF($R474 &lt;&gt; "", $H474/$R474, ""), ""),"")</f>
        <v/>
      </c>
      <c r="AC474" s="10" t="str">
        <f>IF(Overall!$A476&lt;&gt;"",IF(AND(MONTH($N474) &lt;= 11, MONTH($O474) &gt;= 11), IF($R474 &lt;&gt; "", $H474/$R474, ""), ""),"")</f>
        <v/>
      </c>
      <c r="AD474" s="10" t="str">
        <f>IF(Overall!$A476&lt;&gt;"",IF(AND(MONTH($N474) &lt;= 12, MONTH($O474) &gt;= 12), IF($R474 &lt;&gt; "", $H474/$R474, ""), ""),"")</f>
        <v/>
      </c>
      <c r="AF474" s="10" t="str">
        <f ca="1">IFERROR(IF(AND(NOW()&lt;= EOMONTH(DATE(YEAR($O474),1, 1), 0), Overall!$A476&lt;&gt;"", MONTH($N474) &lt;= 1, MONTH($O474) &gt;= 1), IF($R474 &lt;&gt; "", $H474/$R474, ""), ""), "")</f>
        <v/>
      </c>
      <c r="AG474" s="10" t="str">
        <f ca="1">IFERROR(IF(AND(NOW()&lt;= EOMONTH(DATE(YEAR($O474),2, 1), 0), Overall!$A476&lt;&gt;"", MONTH($N474) &lt;= 2, MONTH($O474) &gt;= 2), IF($R474 &lt;&gt; "", $H474/$R474, ""), ""), "")</f>
        <v/>
      </c>
      <c r="AH474" s="10" t="str">
        <f ca="1">IFERROR(IF(AND(NOW()&lt;= EOMONTH(DATE(YEAR($O474),3, 1), 0), Overall!$A476&lt;&gt;"", MONTH($N474) &lt;= 3, MONTH($O474) &gt;= 3), IF($R474 &lt;&gt; "", $H474/$R474, ""), ""), "")</f>
        <v/>
      </c>
      <c r="AI474" s="10" t="str">
        <f ca="1">IFERROR(IF(AND(NOW()&lt;= EOMONTH(DATE(YEAR($O474),4, 1), 0), Overall!$A476&lt;&gt;"", MONTH($N474) &lt;= 4, MONTH($O474) &gt;= 4), IF($R474 &lt;&gt; "", $H474/$R474, ""), ""), "")</f>
        <v/>
      </c>
      <c r="AJ474" s="10" t="str">
        <f ca="1">IFERROR(IF(AND(NOW()&lt;= EOMONTH(DATE(YEAR($O474),5, 1), 0), Overall!$A476&lt;&gt;"", MONTH($N474) &lt;= 5, MONTH($O474) &gt;= 5), IF($R474 &lt;&gt; "", $H474/$R474, ""), ""), "")</f>
        <v/>
      </c>
      <c r="AK474" s="10" t="str">
        <f ca="1">IFERROR(IF(AND(NOW()&lt;= EOMONTH(DATE(YEAR($O474),6, 1), 0), Overall!$A476&lt;&gt;"", MONTH($N474) &lt;= 6, MONTH($O474) &gt;= 6), IF($R474 &lt;&gt; "", $H474/$R474, ""), ""), "")</f>
        <v/>
      </c>
      <c r="AL474" s="10" t="str">
        <f ca="1">IFERROR(IF(AND(NOW()&lt;= EOMONTH(DATE(YEAR($O474),7, 1), 0), Overall!$A476&lt;&gt;"", MONTH($N474) &lt;= 7, MONTH($O474) &gt;= 7), IF($R474 &lt;&gt; "", $H474/$R474, ""), ""), "")</f>
        <v/>
      </c>
      <c r="AM474" s="10" t="str">
        <f ca="1">IFERROR(IF(AND(NOW()&lt;= EOMONTH(DATE(YEAR($O474),8, 1), 0), Overall!$A476&lt;&gt;"", MONTH($N474) &lt;= 8, MONTH($O474) &gt;= 8), IF($R474 &lt;&gt; "", $H474/$R474, ""), ""), "")</f>
        <v/>
      </c>
      <c r="AN474" s="10" t="str">
        <f ca="1">IFERROR(IF(AND(NOW()&lt;= EOMONTH(DATE(YEAR($O474),9, 1), 0), Overall!$A476&lt;&gt;"", MONTH($N474) &lt;= 9, MONTH($O474) &gt;= 9), IF($R474 &lt;&gt; "", $H474/$R474, ""), ""), "")</f>
        <v/>
      </c>
      <c r="AO474" s="10" t="str">
        <f ca="1">IFERROR(IF(AND(NOW()&lt;= EOMONTH(DATE(YEAR($O474),10, 1), 0), Overall!$A476&lt;&gt;"", MONTH($N474) &lt;= 10, MONTH($O474) &gt;= 10), IF($R474 &lt;&gt; "", $H474/$R474, ""), ""), "")</f>
        <v/>
      </c>
      <c r="AP474" s="10" t="str">
        <f ca="1">IFERROR(IF(AND(NOW()&lt;= EOMONTH(DATE(YEAR($O474),11, 1), 0), Overall!$A476&lt;&gt;"", MONTH($N474) &lt;=11, MONTH($O474) &gt;= 11), IF($R474 &lt;&gt; "", $H474/$R474, ""), ""), "")</f>
        <v/>
      </c>
      <c r="AQ474" s="10" t="str">
        <f ca="1">IFERROR(IF(AND(NOW()&lt;= EOMONTH(DATE(YEAR($O474),12, 1), 0), Overall!$A476&lt;&gt;"", MONTH($N474) &lt;= 12, MONTH($O474) &gt;= 12), IF($R474 &lt;&gt; "", $H474/$R474, ""), ""), "")</f>
        <v/>
      </c>
      <c r="AR474" s="16">
        <f t="shared" ca="1" si="15"/>
        <v>0</v>
      </c>
    </row>
    <row r="475" spans="1:44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6">
        <f>IF(Overall!F477&lt;&gt;"",VALUE(Overall!F477),"")</f>
        <v>500000</v>
      </c>
      <c r="I475" s="6">
        <f>IF(Overall!G477&lt;&gt;"",VALUE(Overall!G477),"")</f>
        <v>77</v>
      </c>
      <c r="J475" s="6">
        <f>IF(Overall!H477&lt;&gt;"",VALUE(Overall!H477),"")</f>
        <v>64</v>
      </c>
      <c r="K475" s="6">
        <f>IF(Overall!I477&lt;&gt;"",VALUE(Overall!I477),"")</f>
        <v>5.75</v>
      </c>
      <c r="L475" s="6">
        <f>IF(Overall!J477&lt;&gt;"",VALUE(Overall!J477),"")</f>
        <v>1.88</v>
      </c>
      <c r="M475" s="6">
        <f>IF(Overall!K477&lt;&gt;"",VALUE(Overall!K477),"")</f>
        <v>3.87</v>
      </c>
      <c r="N475" s="7">
        <f>IF(Overall!L477&lt;&gt;"",DATEVALUE(MID(Overall!L477, FIND(",", Overall!L477) + 2, FIND(" ", Overall!L477) - FIND(",", Overall!L477) - 1) &amp; " " &amp; MID(Overall!L477, FIND(" ", Overall!L477) + 1, FIND(",", Overall!L477, FIND(" ", Overall!L477)) - FIND(" ", Overall!L477) - 1) &amp; ", " &amp; MID(Overall!L477, FIND(",", Overall!L477, FIND(",",Overall!L477) + 1) + 2, LEN(Overall!L477))),"")</f>
        <v>45017</v>
      </c>
      <c r="O475" s="7">
        <f>IF(Overall!M477&lt;&gt;"",DATEVALUE(MID(Overall!M477, FIND(",", Overall!M477) + 2, FIND(" ", Overall!M477) - FIND(",", Overall!M477) - 1) &amp; " " &amp; MID(Overall!M477, FIND(" ", Overall!M477) + 1, FIND(",", Overall!M477, FIND(" ", Overall!M477)) - FIND(" ", Overall!M477) - 1) &amp; ", " &amp; MID(Overall!M477, FIND(",", Overall!M477, FIND(",",Overall!M477) + 1) + 2, LEN(Overall!M477))),"")</f>
        <v>45046</v>
      </c>
      <c r="P475" s="7">
        <f>IF(Overall!N477&lt;&gt;"",DATEVALUE(MID(Overall!N477, FIND(",", Overall!N477) + 2, FIND(" ", Overall!N477) - FIND(",", Overall!N477) - 1) &amp; " " &amp; MID(Overall!N477, FIND(" ", Overall!N477) + 1, FIND(",", Overall!N477, FIND(" ", Overall!N477)) - FIND(" ", Overall!N477) - 1) &amp; ", " &amp; MID(Overall!N477, FIND(",", Overall!N477, FIND(",",Overall!N477) + 1) + 2, LEN(Overall!N477))),"")</f>
        <v>44964</v>
      </c>
      <c r="Q475" s="7">
        <f>IF(Overall!O477&lt;&gt;"",DATEVALUE(MID(Overall!O477, FIND(",", Overall!O477) + 2, FIND(" ", Overall!O477) - FIND(",", Overall!O477) - 1) &amp; " " &amp; MID(Overall!O477, FIND(" ", Overall!O477) + 1, FIND(",", Overall!O477, FIND(" ", Overall!O477)) - FIND(" ", Overall!O477) - 1) &amp; ", " &amp; MID(Overall!O477, FIND(",", Overall!O477, FIND(",",Overall!O477) + 1) + 2, LEN(Overall!O477))),"")</f>
        <v>44937</v>
      </c>
      <c r="R475" s="5">
        <f t="shared" si="14"/>
        <v>1</v>
      </c>
      <c r="S475" s="10" t="str">
        <f>IF(Overall!$A477&lt;&gt;"",IF(AND(MONTH($N475) &lt;= 1, MONTH($O475) &gt;= 1), IF($R475 &lt;&gt; "", $H475/$R475, ""), ""),"")</f>
        <v/>
      </c>
      <c r="T475" s="10" t="str">
        <f>IF(Overall!$A477&lt;&gt;"",IF(AND(MONTH($N475) &lt;= 2, MONTH($O475) &gt;= 2), IF($R475 &lt;&gt; "", $H475/$R475, ""), ""),"")</f>
        <v/>
      </c>
      <c r="U475" s="10" t="str">
        <f>IF(Overall!$A477&lt;&gt;"",IF(AND(MONTH($N475) &lt;= 3, MONTH($O475) &gt;= 3), IF($R475 &lt;&gt; "", $H475/$R475, ""), ""),"")</f>
        <v/>
      </c>
      <c r="V475" s="10">
        <f>IF(Overall!$A477&lt;&gt;"",IF(AND(MONTH($N475) &lt;= 4, MONTH($O475) &gt;= 4), IF($R475 &lt;&gt; "", $H475/$R475, ""), ""),"")</f>
        <v>500000</v>
      </c>
      <c r="W475" s="10" t="str">
        <f>IF(Overall!$A477&lt;&gt;"",IF(AND(MONTH($N475) &lt;= 5, MONTH($O475) &gt;= 5), IF($R475 &lt;&gt; "", $H475/$R475, ""), ""),"")</f>
        <v/>
      </c>
      <c r="X475" s="10" t="str">
        <f>IF(Overall!$A477&lt;&gt;"",IF(AND(MONTH($N475) &lt;= 6, MONTH($O475) &gt;= 6), IF($R475 &lt;&gt; "", $H475/$R475, ""), ""),"")</f>
        <v/>
      </c>
      <c r="Y475" s="10" t="str">
        <f>IF(Overall!$A477&lt;&gt;"",IF(AND(MONTH($N475) &lt;= 7, MONTH($O475) &gt;= 7 ), IF($R475 &lt;&gt; "", $H475/$R475, ""), ""),"")</f>
        <v/>
      </c>
      <c r="Z475" s="10" t="str">
        <f>IF(Overall!$A477&lt;&gt;"",IF(AND(MONTH($N475) &lt;= 8, MONTH($O475) &gt;= 8), IF($R475 &lt;&gt; "", $H475/$R475, ""), ""),"")</f>
        <v/>
      </c>
      <c r="AA475" s="10" t="str">
        <f>IF(Overall!$A477&lt;&gt;"",IF(AND(MONTH($N475) &lt;= 9, MONTH($O475) &gt;= 9), IF($R475 &lt;&gt; "", $H475/$R475, ""), ""),"")</f>
        <v/>
      </c>
      <c r="AB475" s="10" t="str">
        <f>IF(Overall!$A477&lt;&gt;"",IF(AND(MONTH($N475) &lt;= 10, MONTH($O475) &gt;= 10), IF($R475 &lt;&gt; "", $H475/$R475, ""), ""),"")</f>
        <v/>
      </c>
      <c r="AC475" s="10" t="str">
        <f>IF(Overall!$A477&lt;&gt;"",IF(AND(MONTH($N475) &lt;= 11, MONTH($O475) &gt;= 11), IF($R475 &lt;&gt; "", $H475/$R475, ""), ""),"")</f>
        <v/>
      </c>
      <c r="AD475" s="10" t="str">
        <f>IF(Overall!$A477&lt;&gt;"",IF(AND(MONTH($N475) &lt;= 12, MONTH($O475) &gt;= 12), IF($R475 &lt;&gt; "", $H475/$R475, ""), ""),"")</f>
        <v/>
      </c>
      <c r="AF475" s="10" t="str">
        <f ca="1">IFERROR(IF(AND(NOW()&lt;= EOMONTH(DATE(YEAR($O475),1, 1), 0), Overall!$A477&lt;&gt;"", MONTH($N475) &lt;= 1, MONTH($O475) &gt;= 1), IF($R475 &lt;&gt; "", $H475/$R475, ""), ""), "")</f>
        <v/>
      </c>
      <c r="AG475" s="10" t="str">
        <f ca="1">IFERROR(IF(AND(NOW()&lt;= EOMONTH(DATE(YEAR($O475),2, 1), 0), Overall!$A477&lt;&gt;"", MONTH($N475) &lt;= 2, MONTH($O475) &gt;= 2), IF($R475 &lt;&gt; "", $H475/$R475, ""), ""), "")</f>
        <v/>
      </c>
      <c r="AH475" s="10" t="str">
        <f ca="1">IFERROR(IF(AND(NOW()&lt;= EOMONTH(DATE(YEAR($O475),3, 1), 0), Overall!$A477&lt;&gt;"", MONTH($N475) &lt;= 3, MONTH($O475) &gt;= 3), IF($R475 &lt;&gt; "", $H475/$R475, ""), ""), "")</f>
        <v/>
      </c>
      <c r="AI475" s="10" t="str">
        <f ca="1">IFERROR(IF(AND(NOW()&lt;= EOMONTH(DATE(YEAR($O475),4, 1), 0), Overall!$A477&lt;&gt;"", MONTH($N475) &lt;= 4, MONTH($O475) &gt;= 4), IF($R475 &lt;&gt; "", $H475/$R475, ""), ""), "")</f>
        <v/>
      </c>
      <c r="AJ475" s="10" t="str">
        <f ca="1">IFERROR(IF(AND(NOW()&lt;= EOMONTH(DATE(YEAR($O475),5, 1), 0), Overall!$A477&lt;&gt;"", MONTH($N475) &lt;= 5, MONTH($O475) &gt;= 5), IF($R475 &lt;&gt; "", $H475/$R475, ""), ""), "")</f>
        <v/>
      </c>
      <c r="AK475" s="10" t="str">
        <f ca="1">IFERROR(IF(AND(NOW()&lt;= EOMONTH(DATE(YEAR($O475),6, 1), 0), Overall!$A477&lt;&gt;"", MONTH($N475) &lt;= 6, MONTH($O475) &gt;= 6), IF($R475 &lt;&gt; "", $H475/$R475, ""), ""), "")</f>
        <v/>
      </c>
      <c r="AL475" s="10" t="str">
        <f ca="1">IFERROR(IF(AND(NOW()&lt;= EOMONTH(DATE(YEAR($O475),7, 1), 0), Overall!$A477&lt;&gt;"", MONTH($N475) &lt;= 7, MONTH($O475) &gt;= 7), IF($R475 &lt;&gt; "", $H475/$R475, ""), ""), "")</f>
        <v/>
      </c>
      <c r="AM475" s="10" t="str">
        <f ca="1">IFERROR(IF(AND(NOW()&lt;= EOMONTH(DATE(YEAR($O475),8, 1), 0), Overall!$A477&lt;&gt;"", MONTH($N475) &lt;= 8, MONTH($O475) &gt;= 8), IF($R475 &lt;&gt; "", $H475/$R475, ""), ""), "")</f>
        <v/>
      </c>
      <c r="AN475" s="10" t="str">
        <f ca="1">IFERROR(IF(AND(NOW()&lt;= EOMONTH(DATE(YEAR($O475),9, 1), 0), Overall!$A477&lt;&gt;"", MONTH($N475) &lt;= 9, MONTH($O475) &gt;= 9), IF($R475 &lt;&gt; "", $H475/$R475, ""), ""), "")</f>
        <v/>
      </c>
      <c r="AO475" s="10" t="str">
        <f ca="1">IFERROR(IF(AND(NOW()&lt;= EOMONTH(DATE(YEAR($O475),10, 1), 0), Overall!$A477&lt;&gt;"", MONTH($N475) &lt;= 10, MONTH($O475) &gt;= 10), IF($R475 &lt;&gt; "", $H475/$R475, ""), ""), "")</f>
        <v/>
      </c>
      <c r="AP475" s="10" t="str">
        <f ca="1">IFERROR(IF(AND(NOW()&lt;= EOMONTH(DATE(YEAR($O475),11, 1), 0), Overall!$A477&lt;&gt;"", MONTH($N475) &lt;=11, MONTH($O475) &gt;= 11), IF($R475 &lt;&gt; "", $H475/$R475, ""), ""), "")</f>
        <v/>
      </c>
      <c r="AQ475" s="10" t="str">
        <f ca="1">IFERROR(IF(AND(NOW()&lt;= EOMONTH(DATE(YEAR($O475),12, 1), 0), Overall!$A477&lt;&gt;"", MONTH($N475) &lt;= 12, MONTH($O475) &gt;= 12), IF($R475 &lt;&gt; "", $H475/$R475, ""), ""), "")</f>
        <v/>
      </c>
      <c r="AR475" s="16">
        <f t="shared" ca="1" si="15"/>
        <v>0</v>
      </c>
    </row>
    <row r="476" spans="1:44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6">
        <f>IF(Overall!F478&lt;&gt;"",VALUE(Overall!F478),"")</f>
        <v>500000</v>
      </c>
      <c r="I476" s="6">
        <f>IF(Overall!G478&lt;&gt;"",VALUE(Overall!G478),"")</f>
        <v>77</v>
      </c>
      <c r="J476" s="6">
        <f>IF(Overall!H478&lt;&gt;"",VALUE(Overall!H478),"")</f>
        <v>64</v>
      </c>
      <c r="K476" s="6">
        <f>IF(Overall!I478&lt;&gt;"",VALUE(Overall!I478),"")</f>
        <v>5.2</v>
      </c>
      <c r="L476" s="6">
        <f>IF(Overall!J478&lt;&gt;"",VALUE(Overall!J478),"")</f>
        <v>1.33</v>
      </c>
      <c r="M476" s="6">
        <f>IF(Overall!K478&lt;&gt;"",VALUE(Overall!K478),"")</f>
        <v>3.87</v>
      </c>
      <c r="N476" s="7">
        <f>IF(Overall!L478&lt;&gt;"",DATEVALUE(MID(Overall!L478, FIND(",", Overall!L478) + 2, FIND(" ", Overall!L478) - FIND(",", Overall!L478) - 1) &amp; " " &amp; MID(Overall!L478, FIND(" ", Overall!L478) + 1, FIND(",", Overall!L478, FIND(" ", Overall!L478)) - FIND(" ", Overall!L478) - 1) &amp; ", " &amp; MID(Overall!L478, FIND(",", Overall!L478, FIND(",",Overall!L478) + 1) + 2, LEN(Overall!L478))),"")</f>
        <v>45017</v>
      </c>
      <c r="O476" s="7">
        <f>IF(Overall!M478&lt;&gt;"",DATEVALUE(MID(Overall!M478, FIND(",", Overall!M478) + 2, FIND(" ", Overall!M478) - FIND(",", Overall!M478) - 1) &amp; " " &amp; MID(Overall!M478, FIND(" ", Overall!M478) + 1, FIND(",", Overall!M478, FIND(" ", Overall!M478)) - FIND(" ", Overall!M478) - 1) &amp; ", " &amp; MID(Overall!M478, FIND(",", Overall!M478, FIND(",",Overall!M478) + 1) + 2, LEN(Overall!M478))),"")</f>
        <v>45046</v>
      </c>
      <c r="P476" s="7">
        <f>IF(Overall!N478&lt;&gt;"",DATEVALUE(MID(Overall!N478, FIND(",", Overall!N478) + 2, FIND(" ", Overall!N478) - FIND(",", Overall!N478) - 1) &amp; " " &amp; MID(Overall!N478, FIND(" ", Overall!N478) + 1, FIND(",", Overall!N478, FIND(" ", Overall!N478)) - FIND(" ", Overall!N478) - 1) &amp; ", " &amp; MID(Overall!N478, FIND(",", Overall!N478, FIND(",",Overall!N478) + 1) + 2, LEN(Overall!N478))),"")</f>
        <v>44964</v>
      </c>
      <c r="Q476" s="7">
        <f>IF(Overall!O478&lt;&gt;"",DATEVALUE(MID(Overall!O478, FIND(",", Overall!O478) + 2, FIND(" ", Overall!O478) - FIND(",", Overall!O478) - 1) &amp; " " &amp; MID(Overall!O478, FIND(" ", Overall!O478) + 1, FIND(",", Overall!O478, FIND(" ", Overall!O478)) - FIND(" ", Overall!O478) - 1) &amp; ", " &amp; MID(Overall!O478, FIND(",", Overall!O478, FIND(",",Overall!O478) + 1) + 2, LEN(Overall!O478))),"")</f>
        <v>44937</v>
      </c>
      <c r="R476" s="5">
        <f t="shared" si="14"/>
        <v>1</v>
      </c>
      <c r="S476" s="10" t="str">
        <f>IF(Overall!$A478&lt;&gt;"",IF(AND(MONTH($N476) &lt;= 1, MONTH($O476) &gt;= 1), IF($R476 &lt;&gt; "", $H476/$R476, ""), ""),"")</f>
        <v/>
      </c>
      <c r="T476" s="10" t="str">
        <f>IF(Overall!$A478&lt;&gt;"",IF(AND(MONTH($N476) &lt;= 2, MONTH($O476) &gt;= 2), IF($R476 &lt;&gt; "", $H476/$R476, ""), ""),"")</f>
        <v/>
      </c>
      <c r="U476" s="10" t="str">
        <f>IF(Overall!$A478&lt;&gt;"",IF(AND(MONTH($N476) &lt;= 3, MONTH($O476) &gt;= 3), IF($R476 &lt;&gt; "", $H476/$R476, ""), ""),"")</f>
        <v/>
      </c>
      <c r="V476" s="10">
        <f>IF(Overall!$A478&lt;&gt;"",IF(AND(MONTH($N476) &lt;= 4, MONTH($O476) &gt;= 4), IF($R476 &lt;&gt; "", $H476/$R476, ""), ""),"")</f>
        <v>500000</v>
      </c>
      <c r="W476" s="10" t="str">
        <f>IF(Overall!$A478&lt;&gt;"",IF(AND(MONTH($N476) &lt;= 5, MONTH($O476) &gt;= 5), IF($R476 &lt;&gt; "", $H476/$R476, ""), ""),"")</f>
        <v/>
      </c>
      <c r="X476" s="10" t="str">
        <f>IF(Overall!$A478&lt;&gt;"",IF(AND(MONTH($N476) &lt;= 6, MONTH($O476) &gt;= 6), IF($R476 &lt;&gt; "", $H476/$R476, ""), ""),"")</f>
        <v/>
      </c>
      <c r="Y476" s="10" t="str">
        <f>IF(Overall!$A478&lt;&gt;"",IF(AND(MONTH($N476) &lt;= 7, MONTH($O476) &gt;= 7 ), IF($R476 &lt;&gt; "", $H476/$R476, ""), ""),"")</f>
        <v/>
      </c>
      <c r="Z476" s="10" t="str">
        <f>IF(Overall!$A478&lt;&gt;"",IF(AND(MONTH($N476) &lt;= 8, MONTH($O476) &gt;= 8), IF($R476 &lt;&gt; "", $H476/$R476, ""), ""),"")</f>
        <v/>
      </c>
      <c r="AA476" s="10" t="str">
        <f>IF(Overall!$A478&lt;&gt;"",IF(AND(MONTH($N476) &lt;= 9, MONTH($O476) &gt;= 9), IF($R476 &lt;&gt; "", $H476/$R476, ""), ""),"")</f>
        <v/>
      </c>
      <c r="AB476" s="10" t="str">
        <f>IF(Overall!$A478&lt;&gt;"",IF(AND(MONTH($N476) &lt;= 10, MONTH($O476) &gt;= 10), IF($R476 &lt;&gt; "", $H476/$R476, ""), ""),"")</f>
        <v/>
      </c>
      <c r="AC476" s="10" t="str">
        <f>IF(Overall!$A478&lt;&gt;"",IF(AND(MONTH($N476) &lt;= 11, MONTH($O476) &gt;= 11), IF($R476 &lt;&gt; "", $H476/$R476, ""), ""),"")</f>
        <v/>
      </c>
      <c r="AD476" s="10" t="str">
        <f>IF(Overall!$A478&lt;&gt;"",IF(AND(MONTH($N476) &lt;= 12, MONTH($O476) &gt;= 12), IF($R476 &lt;&gt; "", $H476/$R476, ""), ""),"")</f>
        <v/>
      </c>
      <c r="AF476" s="10" t="str">
        <f ca="1">IFERROR(IF(AND(NOW()&lt;= EOMONTH(DATE(YEAR($O476),1, 1), 0), Overall!$A478&lt;&gt;"", MONTH($N476) &lt;= 1, MONTH($O476) &gt;= 1), IF($R476 &lt;&gt; "", $H476/$R476, ""), ""), "")</f>
        <v/>
      </c>
      <c r="AG476" s="10" t="str">
        <f ca="1">IFERROR(IF(AND(NOW()&lt;= EOMONTH(DATE(YEAR($O476),2, 1), 0), Overall!$A478&lt;&gt;"", MONTH($N476) &lt;= 2, MONTH($O476) &gt;= 2), IF($R476 &lt;&gt; "", $H476/$R476, ""), ""), "")</f>
        <v/>
      </c>
      <c r="AH476" s="10" t="str">
        <f ca="1">IFERROR(IF(AND(NOW()&lt;= EOMONTH(DATE(YEAR($O476),3, 1), 0), Overall!$A478&lt;&gt;"", MONTH($N476) &lt;= 3, MONTH($O476) &gt;= 3), IF($R476 &lt;&gt; "", $H476/$R476, ""), ""), "")</f>
        <v/>
      </c>
      <c r="AI476" s="10" t="str">
        <f ca="1">IFERROR(IF(AND(NOW()&lt;= EOMONTH(DATE(YEAR($O476),4, 1), 0), Overall!$A478&lt;&gt;"", MONTH($N476) &lt;= 4, MONTH($O476) &gt;= 4), IF($R476 &lt;&gt; "", $H476/$R476, ""), ""), "")</f>
        <v/>
      </c>
      <c r="AJ476" s="10" t="str">
        <f ca="1">IFERROR(IF(AND(NOW()&lt;= EOMONTH(DATE(YEAR($O476),5, 1), 0), Overall!$A478&lt;&gt;"", MONTH($N476) &lt;= 5, MONTH($O476) &gt;= 5), IF($R476 &lt;&gt; "", $H476/$R476, ""), ""), "")</f>
        <v/>
      </c>
      <c r="AK476" s="10" t="str">
        <f ca="1">IFERROR(IF(AND(NOW()&lt;= EOMONTH(DATE(YEAR($O476),6, 1), 0), Overall!$A478&lt;&gt;"", MONTH($N476) &lt;= 6, MONTH($O476) &gt;= 6), IF($R476 &lt;&gt; "", $H476/$R476, ""), ""), "")</f>
        <v/>
      </c>
      <c r="AL476" s="10" t="str">
        <f ca="1">IFERROR(IF(AND(NOW()&lt;= EOMONTH(DATE(YEAR($O476),7, 1), 0), Overall!$A478&lt;&gt;"", MONTH($N476) &lt;= 7, MONTH($O476) &gt;= 7), IF($R476 &lt;&gt; "", $H476/$R476, ""), ""), "")</f>
        <v/>
      </c>
      <c r="AM476" s="10" t="str">
        <f ca="1">IFERROR(IF(AND(NOW()&lt;= EOMONTH(DATE(YEAR($O476),8, 1), 0), Overall!$A478&lt;&gt;"", MONTH($N476) &lt;= 8, MONTH($O476) &gt;= 8), IF($R476 &lt;&gt; "", $H476/$R476, ""), ""), "")</f>
        <v/>
      </c>
      <c r="AN476" s="10" t="str">
        <f ca="1">IFERROR(IF(AND(NOW()&lt;= EOMONTH(DATE(YEAR($O476),9, 1), 0), Overall!$A478&lt;&gt;"", MONTH($N476) &lt;= 9, MONTH($O476) &gt;= 9), IF($R476 &lt;&gt; "", $H476/$R476, ""), ""), "")</f>
        <v/>
      </c>
      <c r="AO476" s="10" t="str">
        <f ca="1">IFERROR(IF(AND(NOW()&lt;= EOMONTH(DATE(YEAR($O476),10, 1), 0), Overall!$A478&lt;&gt;"", MONTH($N476) &lt;= 10, MONTH($O476) &gt;= 10), IF($R476 &lt;&gt; "", $H476/$R476, ""), ""), "")</f>
        <v/>
      </c>
      <c r="AP476" s="10" t="str">
        <f ca="1">IFERROR(IF(AND(NOW()&lt;= EOMONTH(DATE(YEAR($O476),11, 1), 0), Overall!$A478&lt;&gt;"", MONTH($N476) &lt;=11, MONTH($O476) &gt;= 11), IF($R476 &lt;&gt; "", $H476/$R476, ""), ""), "")</f>
        <v/>
      </c>
      <c r="AQ476" s="10" t="str">
        <f ca="1">IFERROR(IF(AND(NOW()&lt;= EOMONTH(DATE(YEAR($O476),12, 1), 0), Overall!$A478&lt;&gt;"", MONTH($N476) &lt;= 12, MONTH($O476) &gt;= 12), IF($R476 &lt;&gt; "", $H476/$R476, ""), ""), "")</f>
        <v/>
      </c>
      <c r="AR476" s="16">
        <f t="shared" ca="1" si="15"/>
        <v>0</v>
      </c>
    </row>
    <row r="477" spans="1:44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6">
        <f>IF(Overall!F479&lt;&gt;"",VALUE(Overall!F479),"")</f>
        <v>500000</v>
      </c>
      <c r="I477" s="6">
        <f>IF(Overall!G479&lt;&gt;"",VALUE(Overall!G479),"")</f>
        <v>77</v>
      </c>
      <c r="J477" s="6">
        <f>IF(Overall!H479&lt;&gt;"",VALUE(Overall!H479),"")</f>
        <v>64</v>
      </c>
      <c r="K477" s="6">
        <f>IF(Overall!I479&lt;&gt;"",VALUE(Overall!I479),"")</f>
        <v>5.0999999999999996</v>
      </c>
      <c r="L477" s="6">
        <f>IF(Overall!J479&lt;&gt;"",VALUE(Overall!J479),"")</f>
        <v>1.23</v>
      </c>
      <c r="M477" s="6">
        <f>IF(Overall!K479&lt;&gt;"",VALUE(Overall!K479),"")</f>
        <v>3.87</v>
      </c>
      <c r="N477" s="7">
        <f>IF(Overall!L479&lt;&gt;"",DATEVALUE(MID(Overall!L479, FIND(",", Overall!L479) + 2, FIND(" ", Overall!L479) - FIND(",", Overall!L479) - 1) &amp; " " &amp; MID(Overall!L479, FIND(" ", Overall!L479) + 1, FIND(",", Overall!L479, FIND(" ", Overall!L479)) - FIND(" ", Overall!L479) - 1) &amp; ", " &amp; MID(Overall!L479, FIND(",", Overall!L479, FIND(",",Overall!L479) + 1) + 2, LEN(Overall!L479))),"")</f>
        <v>45017</v>
      </c>
      <c r="O477" s="7">
        <f>IF(Overall!M479&lt;&gt;"",DATEVALUE(MID(Overall!M479, FIND(",", Overall!M479) + 2, FIND(" ", Overall!M479) - FIND(",", Overall!M479) - 1) &amp; " " &amp; MID(Overall!M479, FIND(" ", Overall!M479) + 1, FIND(",", Overall!M479, FIND(" ", Overall!M479)) - FIND(" ", Overall!M479) - 1) &amp; ", " &amp; MID(Overall!M479, FIND(",", Overall!M479, FIND(",",Overall!M479) + 1) + 2, LEN(Overall!M479))),"")</f>
        <v>45046</v>
      </c>
      <c r="P477" s="7">
        <f>IF(Overall!N479&lt;&gt;"",DATEVALUE(MID(Overall!N479, FIND(",", Overall!N479) + 2, FIND(" ", Overall!N479) - FIND(",", Overall!N479) - 1) &amp; " " &amp; MID(Overall!N479, FIND(" ", Overall!N479) + 1, FIND(",", Overall!N479, FIND(" ", Overall!N479)) - FIND(" ", Overall!N479) - 1) &amp; ", " &amp; MID(Overall!N479, FIND(",", Overall!N479, FIND(",",Overall!N479) + 1) + 2, LEN(Overall!N479))),"")</f>
        <v>44964</v>
      </c>
      <c r="Q477" s="7">
        <f>IF(Overall!O479&lt;&gt;"",DATEVALUE(MID(Overall!O479, FIND(",", Overall!O479) + 2, FIND(" ", Overall!O479) - FIND(",", Overall!O479) - 1) &amp; " " &amp; MID(Overall!O479, FIND(" ", Overall!O479) + 1, FIND(",", Overall!O479, FIND(" ", Overall!O479)) - FIND(" ", Overall!O479) - 1) &amp; ", " &amp; MID(Overall!O479, FIND(",", Overall!O479, FIND(",",Overall!O479) + 1) + 2, LEN(Overall!O479))),"")</f>
        <v>44937</v>
      </c>
      <c r="R477" s="5">
        <f t="shared" si="14"/>
        <v>1</v>
      </c>
      <c r="S477" s="10" t="str">
        <f>IF(Overall!$A479&lt;&gt;"",IF(AND(MONTH($N477) &lt;= 1, MONTH($O477) &gt;= 1), IF($R477 &lt;&gt; "", $H477/$R477, ""), ""),"")</f>
        <v/>
      </c>
      <c r="T477" s="10" t="str">
        <f>IF(Overall!$A479&lt;&gt;"",IF(AND(MONTH($N477) &lt;= 2, MONTH($O477) &gt;= 2), IF($R477 &lt;&gt; "", $H477/$R477, ""), ""),"")</f>
        <v/>
      </c>
      <c r="U477" s="10" t="str">
        <f>IF(Overall!$A479&lt;&gt;"",IF(AND(MONTH($N477) &lt;= 3, MONTH($O477) &gt;= 3), IF($R477 &lt;&gt; "", $H477/$R477, ""), ""),"")</f>
        <v/>
      </c>
      <c r="V477" s="10">
        <f>IF(Overall!$A479&lt;&gt;"",IF(AND(MONTH($N477) &lt;= 4, MONTH($O477) &gt;= 4), IF($R477 &lt;&gt; "", $H477/$R477, ""), ""),"")</f>
        <v>500000</v>
      </c>
      <c r="W477" s="10" t="str">
        <f>IF(Overall!$A479&lt;&gt;"",IF(AND(MONTH($N477) &lt;= 5, MONTH($O477) &gt;= 5), IF($R477 &lt;&gt; "", $H477/$R477, ""), ""),"")</f>
        <v/>
      </c>
      <c r="X477" s="10" t="str">
        <f>IF(Overall!$A479&lt;&gt;"",IF(AND(MONTH($N477) &lt;= 6, MONTH($O477) &gt;= 6), IF($R477 &lt;&gt; "", $H477/$R477, ""), ""),"")</f>
        <v/>
      </c>
      <c r="Y477" s="10" t="str">
        <f>IF(Overall!$A479&lt;&gt;"",IF(AND(MONTH($N477) &lt;= 7, MONTH($O477) &gt;= 7 ), IF($R477 &lt;&gt; "", $H477/$R477, ""), ""),"")</f>
        <v/>
      </c>
      <c r="Z477" s="10" t="str">
        <f>IF(Overall!$A479&lt;&gt;"",IF(AND(MONTH($N477) &lt;= 8, MONTH($O477) &gt;= 8), IF($R477 &lt;&gt; "", $H477/$R477, ""), ""),"")</f>
        <v/>
      </c>
      <c r="AA477" s="10" t="str">
        <f>IF(Overall!$A479&lt;&gt;"",IF(AND(MONTH($N477) &lt;= 9, MONTH($O477) &gt;= 9), IF($R477 &lt;&gt; "", $H477/$R477, ""), ""),"")</f>
        <v/>
      </c>
      <c r="AB477" s="10" t="str">
        <f>IF(Overall!$A479&lt;&gt;"",IF(AND(MONTH($N477) &lt;= 10, MONTH($O477) &gt;= 10), IF($R477 &lt;&gt; "", $H477/$R477, ""), ""),"")</f>
        <v/>
      </c>
      <c r="AC477" s="10" t="str">
        <f>IF(Overall!$A479&lt;&gt;"",IF(AND(MONTH($N477) &lt;= 11, MONTH($O477) &gt;= 11), IF($R477 &lt;&gt; "", $H477/$R477, ""), ""),"")</f>
        <v/>
      </c>
      <c r="AD477" s="10" t="str">
        <f>IF(Overall!$A479&lt;&gt;"",IF(AND(MONTH($N477) &lt;= 12, MONTH($O477) &gt;= 12), IF($R477 &lt;&gt; "", $H477/$R477, ""), ""),"")</f>
        <v/>
      </c>
      <c r="AF477" s="10" t="str">
        <f ca="1">IFERROR(IF(AND(NOW()&lt;= EOMONTH(DATE(YEAR($O477),1, 1), 0), Overall!$A479&lt;&gt;"", MONTH($N477) &lt;= 1, MONTH($O477) &gt;= 1), IF($R477 &lt;&gt; "", $H477/$R477, ""), ""), "")</f>
        <v/>
      </c>
      <c r="AG477" s="10" t="str">
        <f ca="1">IFERROR(IF(AND(NOW()&lt;= EOMONTH(DATE(YEAR($O477),2, 1), 0), Overall!$A479&lt;&gt;"", MONTH($N477) &lt;= 2, MONTH($O477) &gt;= 2), IF($R477 &lt;&gt; "", $H477/$R477, ""), ""), "")</f>
        <v/>
      </c>
      <c r="AH477" s="10" t="str">
        <f ca="1">IFERROR(IF(AND(NOW()&lt;= EOMONTH(DATE(YEAR($O477),3, 1), 0), Overall!$A479&lt;&gt;"", MONTH($N477) &lt;= 3, MONTH($O477) &gt;= 3), IF($R477 &lt;&gt; "", $H477/$R477, ""), ""), "")</f>
        <v/>
      </c>
      <c r="AI477" s="10" t="str">
        <f ca="1">IFERROR(IF(AND(NOW()&lt;= EOMONTH(DATE(YEAR($O477),4, 1), 0), Overall!$A479&lt;&gt;"", MONTH($N477) &lt;= 4, MONTH($O477) &gt;= 4), IF($R477 &lt;&gt; "", $H477/$R477, ""), ""), "")</f>
        <v/>
      </c>
      <c r="AJ477" s="10" t="str">
        <f ca="1">IFERROR(IF(AND(NOW()&lt;= EOMONTH(DATE(YEAR($O477),5, 1), 0), Overall!$A479&lt;&gt;"", MONTH($N477) &lt;= 5, MONTH($O477) &gt;= 5), IF($R477 &lt;&gt; "", $H477/$R477, ""), ""), "")</f>
        <v/>
      </c>
      <c r="AK477" s="10" t="str">
        <f ca="1">IFERROR(IF(AND(NOW()&lt;= EOMONTH(DATE(YEAR($O477),6, 1), 0), Overall!$A479&lt;&gt;"", MONTH($N477) &lt;= 6, MONTH($O477) &gt;= 6), IF($R477 &lt;&gt; "", $H477/$R477, ""), ""), "")</f>
        <v/>
      </c>
      <c r="AL477" s="10" t="str">
        <f ca="1">IFERROR(IF(AND(NOW()&lt;= EOMONTH(DATE(YEAR($O477),7, 1), 0), Overall!$A479&lt;&gt;"", MONTH($N477) &lt;= 7, MONTH($O477) &gt;= 7), IF($R477 &lt;&gt; "", $H477/$R477, ""), ""), "")</f>
        <v/>
      </c>
      <c r="AM477" s="10" t="str">
        <f ca="1">IFERROR(IF(AND(NOW()&lt;= EOMONTH(DATE(YEAR($O477),8, 1), 0), Overall!$A479&lt;&gt;"", MONTH($N477) &lt;= 8, MONTH($O477) &gt;= 8), IF($R477 &lt;&gt; "", $H477/$R477, ""), ""), "")</f>
        <v/>
      </c>
      <c r="AN477" s="10" t="str">
        <f ca="1">IFERROR(IF(AND(NOW()&lt;= EOMONTH(DATE(YEAR($O477),9, 1), 0), Overall!$A479&lt;&gt;"", MONTH($N477) &lt;= 9, MONTH($O477) &gt;= 9), IF($R477 &lt;&gt; "", $H477/$R477, ""), ""), "")</f>
        <v/>
      </c>
      <c r="AO477" s="10" t="str">
        <f ca="1">IFERROR(IF(AND(NOW()&lt;= EOMONTH(DATE(YEAR($O477),10, 1), 0), Overall!$A479&lt;&gt;"", MONTH($N477) &lt;= 10, MONTH($O477) &gt;= 10), IF($R477 &lt;&gt; "", $H477/$R477, ""), ""), "")</f>
        <v/>
      </c>
      <c r="AP477" s="10" t="str">
        <f ca="1">IFERROR(IF(AND(NOW()&lt;= EOMONTH(DATE(YEAR($O477),11, 1), 0), Overall!$A479&lt;&gt;"", MONTH($N477) &lt;=11, MONTH($O477) &gt;= 11), IF($R477 &lt;&gt; "", $H477/$R477, ""), ""), "")</f>
        <v/>
      </c>
      <c r="AQ477" s="10" t="str">
        <f ca="1">IFERROR(IF(AND(NOW()&lt;= EOMONTH(DATE(YEAR($O477),12, 1), 0), Overall!$A479&lt;&gt;"", MONTH($N477) &lt;= 12, MONTH($O477) &gt;= 12), IF($R477 &lt;&gt; "", $H477/$R477, ""), ""), "")</f>
        <v/>
      </c>
      <c r="AR477" s="16">
        <f t="shared" ca="1" si="15"/>
        <v>0</v>
      </c>
    </row>
    <row r="478" spans="1:44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6">
        <f>IF(Overall!F480&lt;&gt;"",VALUE(Overall!F480),"")</f>
        <v>500000</v>
      </c>
      <c r="I478" s="6">
        <f>IF(Overall!G480&lt;&gt;"",VALUE(Overall!G480),"")</f>
        <v>77</v>
      </c>
      <c r="J478" s="6">
        <f>IF(Overall!H480&lt;&gt;"",VALUE(Overall!H480),"")</f>
        <v>64</v>
      </c>
      <c r="K478" s="6">
        <f>IF(Overall!I480&lt;&gt;"",VALUE(Overall!I480),"")</f>
        <v>5.19</v>
      </c>
      <c r="L478" s="6">
        <f>IF(Overall!J480&lt;&gt;"",VALUE(Overall!J480),"")</f>
        <v>1.33</v>
      </c>
      <c r="M478" s="6">
        <f>IF(Overall!K480&lt;&gt;"",VALUE(Overall!K480),"")</f>
        <v>3.86</v>
      </c>
      <c r="N478" s="7">
        <f>IF(Overall!L480&lt;&gt;"",DATEVALUE(MID(Overall!L480, FIND(",", Overall!L480) + 2, FIND(" ", Overall!L480) - FIND(",", Overall!L480) - 1) &amp; " " &amp; MID(Overall!L480, FIND(" ", Overall!L480) + 1, FIND(",", Overall!L480, FIND(" ", Overall!L480)) - FIND(" ", Overall!L480) - 1) &amp; ", " &amp; MID(Overall!L480, FIND(",", Overall!L480, FIND(",",Overall!L480) + 1) + 2, LEN(Overall!L480))),"")</f>
        <v>45017</v>
      </c>
      <c r="O478" s="7">
        <f>IF(Overall!M480&lt;&gt;"",DATEVALUE(MID(Overall!M480, FIND(",", Overall!M480) + 2, FIND(" ", Overall!M480) - FIND(",", Overall!M480) - 1) &amp; " " &amp; MID(Overall!M480, FIND(" ", Overall!M480) + 1, FIND(",", Overall!M480, FIND(" ", Overall!M480)) - FIND(" ", Overall!M480) - 1) &amp; ", " &amp; MID(Overall!M480, FIND(",", Overall!M480, FIND(",",Overall!M480) + 1) + 2, LEN(Overall!M480))),"")</f>
        <v>45046</v>
      </c>
      <c r="P478" s="7">
        <f>IF(Overall!N480&lt;&gt;"",DATEVALUE(MID(Overall!N480, FIND(",", Overall!N480) + 2, FIND(" ", Overall!N480) - FIND(",", Overall!N480) - 1) &amp; " " &amp; MID(Overall!N480, FIND(" ", Overall!N480) + 1, FIND(",", Overall!N480, FIND(" ", Overall!N480)) - FIND(" ", Overall!N480) - 1) &amp; ", " &amp; MID(Overall!N480, FIND(",", Overall!N480, FIND(",",Overall!N480) + 1) + 2, LEN(Overall!N480))),"")</f>
        <v>44964</v>
      </c>
      <c r="Q478" s="7">
        <f>IF(Overall!O480&lt;&gt;"",DATEVALUE(MID(Overall!O480, FIND(",", Overall!O480) + 2, FIND(" ", Overall!O480) - FIND(",", Overall!O480) - 1) &amp; " " &amp; MID(Overall!O480, FIND(" ", Overall!O480) + 1, FIND(",", Overall!O480, FIND(" ", Overall!O480)) - FIND(" ", Overall!O480) - 1) &amp; ", " &amp; MID(Overall!O480, FIND(",", Overall!O480, FIND(",",Overall!O480) + 1) + 2, LEN(Overall!O480))),"")</f>
        <v>44937</v>
      </c>
      <c r="R478" s="5">
        <f t="shared" si="14"/>
        <v>1</v>
      </c>
      <c r="S478" s="10" t="str">
        <f>IF(Overall!$A480&lt;&gt;"",IF(AND(MONTH($N478) &lt;= 1, MONTH($O478) &gt;= 1), IF($R478 &lt;&gt; "", $H478/$R478, ""), ""),"")</f>
        <v/>
      </c>
      <c r="T478" s="10" t="str">
        <f>IF(Overall!$A480&lt;&gt;"",IF(AND(MONTH($N478) &lt;= 2, MONTH($O478) &gt;= 2), IF($R478 &lt;&gt; "", $H478/$R478, ""), ""),"")</f>
        <v/>
      </c>
      <c r="U478" s="10" t="str">
        <f>IF(Overall!$A480&lt;&gt;"",IF(AND(MONTH($N478) &lt;= 3, MONTH($O478) &gt;= 3), IF($R478 &lt;&gt; "", $H478/$R478, ""), ""),"")</f>
        <v/>
      </c>
      <c r="V478" s="10">
        <f>IF(Overall!$A480&lt;&gt;"",IF(AND(MONTH($N478) &lt;= 4, MONTH($O478) &gt;= 4), IF($R478 &lt;&gt; "", $H478/$R478, ""), ""),"")</f>
        <v>500000</v>
      </c>
      <c r="W478" s="10" t="str">
        <f>IF(Overall!$A480&lt;&gt;"",IF(AND(MONTH($N478) &lt;= 5, MONTH($O478) &gt;= 5), IF($R478 &lt;&gt; "", $H478/$R478, ""), ""),"")</f>
        <v/>
      </c>
      <c r="X478" s="10" t="str">
        <f>IF(Overall!$A480&lt;&gt;"",IF(AND(MONTH($N478) &lt;= 6, MONTH($O478) &gt;= 6), IF($R478 &lt;&gt; "", $H478/$R478, ""), ""),"")</f>
        <v/>
      </c>
      <c r="Y478" s="10" t="str">
        <f>IF(Overall!$A480&lt;&gt;"",IF(AND(MONTH($N478) &lt;= 7, MONTH($O478) &gt;= 7 ), IF($R478 &lt;&gt; "", $H478/$R478, ""), ""),"")</f>
        <v/>
      </c>
      <c r="Z478" s="10" t="str">
        <f>IF(Overall!$A480&lt;&gt;"",IF(AND(MONTH($N478) &lt;= 8, MONTH($O478) &gt;= 8), IF($R478 &lt;&gt; "", $H478/$R478, ""), ""),"")</f>
        <v/>
      </c>
      <c r="AA478" s="10" t="str">
        <f>IF(Overall!$A480&lt;&gt;"",IF(AND(MONTH($N478) &lt;= 9, MONTH($O478) &gt;= 9), IF($R478 &lt;&gt; "", $H478/$R478, ""), ""),"")</f>
        <v/>
      </c>
      <c r="AB478" s="10" t="str">
        <f>IF(Overall!$A480&lt;&gt;"",IF(AND(MONTH($N478) &lt;= 10, MONTH($O478) &gt;= 10), IF($R478 &lt;&gt; "", $H478/$R478, ""), ""),"")</f>
        <v/>
      </c>
      <c r="AC478" s="10" t="str">
        <f>IF(Overall!$A480&lt;&gt;"",IF(AND(MONTH($N478) &lt;= 11, MONTH($O478) &gt;= 11), IF($R478 &lt;&gt; "", $H478/$R478, ""), ""),"")</f>
        <v/>
      </c>
      <c r="AD478" s="10" t="str">
        <f>IF(Overall!$A480&lt;&gt;"",IF(AND(MONTH($N478) &lt;= 12, MONTH($O478) &gt;= 12), IF($R478 &lt;&gt; "", $H478/$R478, ""), ""),"")</f>
        <v/>
      </c>
      <c r="AF478" s="10" t="str">
        <f ca="1">IFERROR(IF(AND(NOW()&lt;= EOMONTH(DATE(YEAR($O478),1, 1), 0), Overall!$A480&lt;&gt;"", MONTH($N478) &lt;= 1, MONTH($O478) &gt;= 1), IF($R478 &lt;&gt; "", $H478/$R478, ""), ""), "")</f>
        <v/>
      </c>
      <c r="AG478" s="10" t="str">
        <f ca="1">IFERROR(IF(AND(NOW()&lt;= EOMONTH(DATE(YEAR($O478),2, 1), 0), Overall!$A480&lt;&gt;"", MONTH($N478) &lt;= 2, MONTH($O478) &gt;= 2), IF($R478 &lt;&gt; "", $H478/$R478, ""), ""), "")</f>
        <v/>
      </c>
      <c r="AH478" s="10" t="str">
        <f ca="1">IFERROR(IF(AND(NOW()&lt;= EOMONTH(DATE(YEAR($O478),3, 1), 0), Overall!$A480&lt;&gt;"", MONTH($N478) &lt;= 3, MONTH($O478) &gt;= 3), IF($R478 &lt;&gt; "", $H478/$R478, ""), ""), "")</f>
        <v/>
      </c>
      <c r="AI478" s="10" t="str">
        <f ca="1">IFERROR(IF(AND(NOW()&lt;= EOMONTH(DATE(YEAR($O478),4, 1), 0), Overall!$A480&lt;&gt;"", MONTH($N478) &lt;= 4, MONTH($O478) &gt;= 4), IF($R478 &lt;&gt; "", $H478/$R478, ""), ""), "")</f>
        <v/>
      </c>
      <c r="AJ478" s="10" t="str">
        <f ca="1">IFERROR(IF(AND(NOW()&lt;= EOMONTH(DATE(YEAR($O478),5, 1), 0), Overall!$A480&lt;&gt;"", MONTH($N478) &lt;= 5, MONTH($O478) &gt;= 5), IF($R478 &lt;&gt; "", $H478/$R478, ""), ""), "")</f>
        <v/>
      </c>
      <c r="AK478" s="10" t="str">
        <f ca="1">IFERROR(IF(AND(NOW()&lt;= EOMONTH(DATE(YEAR($O478),6, 1), 0), Overall!$A480&lt;&gt;"", MONTH($N478) &lt;= 6, MONTH($O478) &gt;= 6), IF($R478 &lt;&gt; "", $H478/$R478, ""), ""), "")</f>
        <v/>
      </c>
      <c r="AL478" s="10" t="str">
        <f ca="1">IFERROR(IF(AND(NOW()&lt;= EOMONTH(DATE(YEAR($O478),7, 1), 0), Overall!$A480&lt;&gt;"", MONTH($N478) &lt;= 7, MONTH($O478) &gt;= 7), IF($R478 &lt;&gt; "", $H478/$R478, ""), ""), "")</f>
        <v/>
      </c>
      <c r="AM478" s="10" t="str">
        <f ca="1">IFERROR(IF(AND(NOW()&lt;= EOMONTH(DATE(YEAR($O478),8, 1), 0), Overall!$A480&lt;&gt;"", MONTH($N478) &lt;= 8, MONTH($O478) &gt;= 8), IF($R478 &lt;&gt; "", $H478/$R478, ""), ""), "")</f>
        <v/>
      </c>
      <c r="AN478" s="10" t="str">
        <f ca="1">IFERROR(IF(AND(NOW()&lt;= EOMONTH(DATE(YEAR($O478),9, 1), 0), Overall!$A480&lt;&gt;"", MONTH($N478) &lt;= 9, MONTH($O478) &gt;= 9), IF($R478 &lt;&gt; "", $H478/$R478, ""), ""), "")</f>
        <v/>
      </c>
      <c r="AO478" s="10" t="str">
        <f ca="1">IFERROR(IF(AND(NOW()&lt;= EOMONTH(DATE(YEAR($O478),10, 1), 0), Overall!$A480&lt;&gt;"", MONTH($N478) &lt;= 10, MONTH($O478) &gt;= 10), IF($R478 &lt;&gt; "", $H478/$R478, ""), ""), "")</f>
        <v/>
      </c>
      <c r="AP478" s="10" t="str">
        <f ca="1">IFERROR(IF(AND(NOW()&lt;= EOMONTH(DATE(YEAR($O478),11, 1), 0), Overall!$A480&lt;&gt;"", MONTH($N478) &lt;=11, MONTH($O478) &gt;= 11), IF($R478 &lt;&gt; "", $H478/$R478, ""), ""), "")</f>
        <v/>
      </c>
      <c r="AQ478" s="10" t="str">
        <f ca="1">IFERROR(IF(AND(NOW()&lt;= EOMONTH(DATE(YEAR($O478),12, 1), 0), Overall!$A480&lt;&gt;"", MONTH($N478) &lt;= 12, MONTH($O478) &gt;= 12), IF($R478 &lt;&gt; "", $H478/$R478, ""), ""), "")</f>
        <v/>
      </c>
      <c r="AR478" s="16">
        <f t="shared" ca="1" si="15"/>
        <v>0</v>
      </c>
    </row>
    <row r="479" spans="1:44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6">
        <f>IF(Overall!F481&lt;&gt;"",VALUE(Overall!F481),"")</f>
        <v>1000000</v>
      </c>
      <c r="I479" s="6">
        <f>IF(Overall!G481&lt;&gt;"",VALUE(Overall!G481),"")</f>
        <v>77</v>
      </c>
      <c r="J479" s="6">
        <f>IF(Overall!H481&lt;&gt;"",VALUE(Overall!H481),"")</f>
        <v>64</v>
      </c>
      <c r="K479" s="6">
        <f>IF(Overall!I481&lt;&gt;"",VALUE(Overall!I481),"")</f>
        <v>5</v>
      </c>
      <c r="L479" s="6">
        <f>IF(Overall!J481&lt;&gt;"",VALUE(Overall!J481),"")</f>
        <v>1.1499999999999999</v>
      </c>
      <c r="M479" s="6">
        <f>IF(Overall!K481&lt;&gt;"",VALUE(Overall!K481),"")</f>
        <v>3.85</v>
      </c>
      <c r="N479" s="7">
        <f>IF(Overall!L481&lt;&gt;"",DATEVALUE(MID(Overall!L481, FIND(",", Overall!L481) + 2, FIND(" ", Overall!L481) - FIND(",", Overall!L481) - 1) &amp; " " &amp; MID(Overall!L481, FIND(" ", Overall!L481) + 1, FIND(",", Overall!L481, FIND(" ", Overall!L481)) - FIND(" ", Overall!L481) - 1) &amp; ", " &amp; MID(Overall!L481, FIND(",", Overall!L481, FIND(",",Overall!L481) + 1) + 2, LEN(Overall!L481))),"")</f>
        <v>45017</v>
      </c>
      <c r="O479" s="7">
        <f>IF(Overall!M481&lt;&gt;"",DATEVALUE(MID(Overall!M481, FIND(",", Overall!M481) + 2, FIND(" ", Overall!M481) - FIND(",", Overall!M481) - 1) &amp; " " &amp; MID(Overall!M481, FIND(" ", Overall!M481) + 1, FIND(",", Overall!M481, FIND(" ", Overall!M481)) - FIND(" ", Overall!M481) - 1) &amp; ", " &amp; MID(Overall!M481, FIND(",", Overall!M481, FIND(",",Overall!M481) + 1) + 2, LEN(Overall!M481))),"")</f>
        <v>45046</v>
      </c>
      <c r="P479" s="7">
        <f>IF(Overall!N481&lt;&gt;"",DATEVALUE(MID(Overall!N481, FIND(",", Overall!N481) + 2, FIND(" ", Overall!N481) - FIND(",", Overall!N481) - 1) &amp; " " &amp; MID(Overall!N481, FIND(" ", Overall!N481) + 1, FIND(",", Overall!N481, FIND(" ", Overall!N481)) - FIND(" ", Overall!N481) - 1) &amp; ", " &amp; MID(Overall!N481, FIND(",", Overall!N481, FIND(",",Overall!N481) + 1) + 2, LEN(Overall!N481))),"")</f>
        <v>44964</v>
      </c>
      <c r="Q479" s="7">
        <f>IF(Overall!O481&lt;&gt;"",DATEVALUE(MID(Overall!O481, FIND(",", Overall!O481) + 2, FIND(" ", Overall!O481) - FIND(",", Overall!O481) - 1) &amp; " " &amp; MID(Overall!O481, FIND(" ", Overall!O481) + 1, FIND(",", Overall!O481, FIND(" ", Overall!O481)) - FIND(" ", Overall!O481) - 1) &amp; ", " &amp; MID(Overall!O481, FIND(",", Overall!O481, FIND(",",Overall!O481) + 1) + 2, LEN(Overall!O481))),"")</f>
        <v>44937</v>
      </c>
      <c r="R479" s="5">
        <f t="shared" si="14"/>
        <v>1</v>
      </c>
      <c r="S479" s="10" t="str">
        <f>IF(Overall!$A481&lt;&gt;"",IF(AND(MONTH($N479) &lt;= 1, MONTH($O479) &gt;= 1), IF($R479 &lt;&gt; "", $H479/$R479, ""), ""),"")</f>
        <v/>
      </c>
      <c r="T479" s="10" t="str">
        <f>IF(Overall!$A481&lt;&gt;"",IF(AND(MONTH($N479) &lt;= 2, MONTH($O479) &gt;= 2), IF($R479 &lt;&gt; "", $H479/$R479, ""), ""),"")</f>
        <v/>
      </c>
      <c r="U479" s="10" t="str">
        <f>IF(Overall!$A481&lt;&gt;"",IF(AND(MONTH($N479) &lt;= 3, MONTH($O479) &gt;= 3), IF($R479 &lt;&gt; "", $H479/$R479, ""), ""),"")</f>
        <v/>
      </c>
      <c r="V479" s="10">
        <f>IF(Overall!$A481&lt;&gt;"",IF(AND(MONTH($N479) &lt;= 4, MONTH($O479) &gt;= 4), IF($R479 &lt;&gt; "", $H479/$R479, ""), ""),"")</f>
        <v>1000000</v>
      </c>
      <c r="W479" s="10" t="str">
        <f>IF(Overall!$A481&lt;&gt;"",IF(AND(MONTH($N479) &lt;= 5, MONTH($O479) &gt;= 5), IF($R479 &lt;&gt; "", $H479/$R479, ""), ""),"")</f>
        <v/>
      </c>
      <c r="X479" s="10" t="str">
        <f>IF(Overall!$A481&lt;&gt;"",IF(AND(MONTH($N479) &lt;= 6, MONTH($O479) &gt;= 6), IF($R479 &lt;&gt; "", $H479/$R479, ""), ""),"")</f>
        <v/>
      </c>
      <c r="Y479" s="10" t="str">
        <f>IF(Overall!$A481&lt;&gt;"",IF(AND(MONTH($N479) &lt;= 7, MONTH($O479) &gt;= 7 ), IF($R479 &lt;&gt; "", $H479/$R479, ""), ""),"")</f>
        <v/>
      </c>
      <c r="Z479" s="10" t="str">
        <f>IF(Overall!$A481&lt;&gt;"",IF(AND(MONTH($N479) &lt;= 8, MONTH($O479) &gt;= 8), IF($R479 &lt;&gt; "", $H479/$R479, ""), ""),"")</f>
        <v/>
      </c>
      <c r="AA479" s="10" t="str">
        <f>IF(Overall!$A481&lt;&gt;"",IF(AND(MONTH($N479) &lt;= 9, MONTH($O479) &gt;= 9), IF($R479 &lt;&gt; "", $H479/$R479, ""), ""),"")</f>
        <v/>
      </c>
      <c r="AB479" s="10" t="str">
        <f>IF(Overall!$A481&lt;&gt;"",IF(AND(MONTH($N479) &lt;= 10, MONTH($O479) &gt;= 10), IF($R479 &lt;&gt; "", $H479/$R479, ""), ""),"")</f>
        <v/>
      </c>
      <c r="AC479" s="10" t="str">
        <f>IF(Overall!$A481&lt;&gt;"",IF(AND(MONTH($N479) &lt;= 11, MONTH($O479) &gt;= 11), IF($R479 &lt;&gt; "", $H479/$R479, ""), ""),"")</f>
        <v/>
      </c>
      <c r="AD479" s="10" t="str">
        <f>IF(Overall!$A481&lt;&gt;"",IF(AND(MONTH($N479) &lt;= 12, MONTH($O479) &gt;= 12), IF($R479 &lt;&gt; "", $H479/$R479, ""), ""),"")</f>
        <v/>
      </c>
      <c r="AF479" s="10" t="str">
        <f ca="1">IFERROR(IF(AND(NOW()&lt;= EOMONTH(DATE(YEAR($O479),1, 1), 0), Overall!$A481&lt;&gt;"", MONTH($N479) &lt;= 1, MONTH($O479) &gt;= 1), IF($R479 &lt;&gt; "", $H479/$R479, ""), ""), "")</f>
        <v/>
      </c>
      <c r="AG479" s="10" t="str">
        <f ca="1">IFERROR(IF(AND(NOW()&lt;= EOMONTH(DATE(YEAR($O479),2, 1), 0), Overall!$A481&lt;&gt;"", MONTH($N479) &lt;= 2, MONTH($O479) &gt;= 2), IF($R479 &lt;&gt; "", $H479/$R479, ""), ""), "")</f>
        <v/>
      </c>
      <c r="AH479" s="10" t="str">
        <f ca="1">IFERROR(IF(AND(NOW()&lt;= EOMONTH(DATE(YEAR($O479),3, 1), 0), Overall!$A481&lt;&gt;"", MONTH($N479) &lt;= 3, MONTH($O479) &gt;= 3), IF($R479 &lt;&gt; "", $H479/$R479, ""), ""), "")</f>
        <v/>
      </c>
      <c r="AI479" s="10" t="str">
        <f ca="1">IFERROR(IF(AND(NOW()&lt;= EOMONTH(DATE(YEAR($O479),4, 1), 0), Overall!$A481&lt;&gt;"", MONTH($N479) &lt;= 4, MONTH($O479) &gt;= 4), IF($R479 &lt;&gt; "", $H479/$R479, ""), ""), "")</f>
        <v/>
      </c>
      <c r="AJ479" s="10" t="str">
        <f ca="1">IFERROR(IF(AND(NOW()&lt;= EOMONTH(DATE(YEAR($O479),5, 1), 0), Overall!$A481&lt;&gt;"", MONTH($N479) &lt;= 5, MONTH($O479) &gt;= 5), IF($R479 &lt;&gt; "", $H479/$R479, ""), ""), "")</f>
        <v/>
      </c>
      <c r="AK479" s="10" t="str">
        <f ca="1">IFERROR(IF(AND(NOW()&lt;= EOMONTH(DATE(YEAR($O479),6, 1), 0), Overall!$A481&lt;&gt;"", MONTH($N479) &lt;= 6, MONTH($O479) &gt;= 6), IF($R479 &lt;&gt; "", $H479/$R479, ""), ""), "")</f>
        <v/>
      </c>
      <c r="AL479" s="10" t="str">
        <f ca="1">IFERROR(IF(AND(NOW()&lt;= EOMONTH(DATE(YEAR($O479),7, 1), 0), Overall!$A481&lt;&gt;"", MONTH($N479) &lt;= 7, MONTH($O479) &gt;= 7), IF($R479 &lt;&gt; "", $H479/$R479, ""), ""), "")</f>
        <v/>
      </c>
      <c r="AM479" s="10" t="str">
        <f ca="1">IFERROR(IF(AND(NOW()&lt;= EOMONTH(DATE(YEAR($O479),8, 1), 0), Overall!$A481&lt;&gt;"", MONTH($N479) &lt;= 8, MONTH($O479) &gt;= 8), IF($R479 &lt;&gt; "", $H479/$R479, ""), ""), "")</f>
        <v/>
      </c>
      <c r="AN479" s="10" t="str">
        <f ca="1">IFERROR(IF(AND(NOW()&lt;= EOMONTH(DATE(YEAR($O479),9, 1), 0), Overall!$A481&lt;&gt;"", MONTH($N479) &lt;= 9, MONTH($O479) &gt;= 9), IF($R479 &lt;&gt; "", $H479/$R479, ""), ""), "")</f>
        <v/>
      </c>
      <c r="AO479" s="10" t="str">
        <f ca="1">IFERROR(IF(AND(NOW()&lt;= EOMONTH(DATE(YEAR($O479),10, 1), 0), Overall!$A481&lt;&gt;"", MONTH($N479) &lt;= 10, MONTH($O479) &gt;= 10), IF($R479 &lt;&gt; "", $H479/$R479, ""), ""), "")</f>
        <v/>
      </c>
      <c r="AP479" s="10" t="str">
        <f ca="1">IFERROR(IF(AND(NOW()&lt;= EOMONTH(DATE(YEAR($O479),11, 1), 0), Overall!$A481&lt;&gt;"", MONTH($N479) &lt;=11, MONTH($O479) &gt;= 11), IF($R479 &lt;&gt; "", $H479/$R479, ""), ""), "")</f>
        <v/>
      </c>
      <c r="AQ479" s="10" t="str">
        <f ca="1">IFERROR(IF(AND(NOW()&lt;= EOMONTH(DATE(YEAR($O479),12, 1), 0), Overall!$A481&lt;&gt;"", MONTH($N479) &lt;= 12, MONTH($O479) &gt;= 12), IF($R479 &lt;&gt; "", $H479/$R479, ""), ""), "")</f>
        <v/>
      </c>
      <c r="AR479" s="16">
        <f t="shared" ca="1" si="15"/>
        <v>0</v>
      </c>
    </row>
    <row r="480" spans="1:44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6">
        <f>IF(Overall!F482&lt;&gt;"",VALUE(Overall!F482),"")</f>
        <v>1000000</v>
      </c>
      <c r="I480" s="6">
        <f>IF(Overall!G482&lt;&gt;"",VALUE(Overall!G482),"")</f>
        <v>77</v>
      </c>
      <c r="J480" s="6">
        <f>IF(Overall!H482&lt;&gt;"",VALUE(Overall!H482),"")</f>
        <v>64</v>
      </c>
      <c r="K480" s="6">
        <f>IF(Overall!I482&lt;&gt;"",VALUE(Overall!I482),"")</f>
        <v>5.07</v>
      </c>
      <c r="L480" s="6">
        <f>IF(Overall!J482&lt;&gt;"",VALUE(Overall!J482),"")</f>
        <v>1.22</v>
      </c>
      <c r="M480" s="6">
        <f>IF(Overall!K482&lt;&gt;"",VALUE(Overall!K482),"")</f>
        <v>3.85</v>
      </c>
      <c r="N480" s="7">
        <f>IF(Overall!L482&lt;&gt;"",DATEVALUE(MID(Overall!L482, FIND(",", Overall!L482) + 2, FIND(" ", Overall!L482) - FIND(",", Overall!L482) - 1) &amp; " " &amp; MID(Overall!L482, FIND(" ", Overall!L482) + 1, FIND(",", Overall!L482, FIND(" ", Overall!L482)) - FIND(" ", Overall!L482) - 1) &amp; ", " &amp; MID(Overall!L482, FIND(",", Overall!L482, FIND(",",Overall!L482) + 1) + 2, LEN(Overall!L482))),"")</f>
        <v>45017</v>
      </c>
      <c r="O480" s="7">
        <f>IF(Overall!M482&lt;&gt;"",DATEVALUE(MID(Overall!M482, FIND(",", Overall!M482) + 2, FIND(" ", Overall!M482) - FIND(",", Overall!M482) - 1) &amp; " " &amp; MID(Overall!M482, FIND(" ", Overall!M482) + 1, FIND(",", Overall!M482, FIND(" ", Overall!M482)) - FIND(" ", Overall!M482) - 1) &amp; ", " &amp; MID(Overall!M482, FIND(",", Overall!M482, FIND(",",Overall!M482) + 1) + 2, LEN(Overall!M482))),"")</f>
        <v>45046</v>
      </c>
      <c r="P480" s="7">
        <f>IF(Overall!N482&lt;&gt;"",DATEVALUE(MID(Overall!N482, FIND(",", Overall!N482) + 2, FIND(" ", Overall!N482) - FIND(",", Overall!N482) - 1) &amp; " " &amp; MID(Overall!N482, FIND(" ", Overall!N482) + 1, FIND(",", Overall!N482, FIND(" ", Overall!N482)) - FIND(" ", Overall!N482) - 1) &amp; ", " &amp; MID(Overall!N482, FIND(",", Overall!N482, FIND(",",Overall!N482) + 1) + 2, LEN(Overall!N482))),"")</f>
        <v>44964</v>
      </c>
      <c r="Q480" s="7">
        <f>IF(Overall!O482&lt;&gt;"",DATEVALUE(MID(Overall!O482, FIND(",", Overall!O482) + 2, FIND(" ", Overall!O482) - FIND(",", Overall!O482) - 1) &amp; " " &amp; MID(Overall!O482, FIND(" ", Overall!O482) + 1, FIND(",", Overall!O482, FIND(" ", Overall!O482)) - FIND(" ", Overall!O482) - 1) &amp; ", " &amp; MID(Overall!O482, FIND(",", Overall!O482, FIND(",",Overall!O482) + 1) + 2, LEN(Overall!O482))),"")</f>
        <v>44937</v>
      </c>
      <c r="R480" s="5">
        <f t="shared" si="14"/>
        <v>1</v>
      </c>
      <c r="S480" s="10" t="str">
        <f>IF(Overall!$A482&lt;&gt;"",IF(AND(MONTH($N480) &lt;= 1, MONTH($O480) &gt;= 1), IF($R480 &lt;&gt; "", $H480/$R480, ""), ""),"")</f>
        <v/>
      </c>
      <c r="T480" s="10" t="str">
        <f>IF(Overall!$A482&lt;&gt;"",IF(AND(MONTH($N480) &lt;= 2, MONTH($O480) &gt;= 2), IF($R480 &lt;&gt; "", $H480/$R480, ""), ""),"")</f>
        <v/>
      </c>
      <c r="U480" s="10" t="str">
        <f>IF(Overall!$A482&lt;&gt;"",IF(AND(MONTH($N480) &lt;= 3, MONTH($O480) &gt;= 3), IF($R480 &lt;&gt; "", $H480/$R480, ""), ""),"")</f>
        <v/>
      </c>
      <c r="V480" s="10">
        <f>IF(Overall!$A482&lt;&gt;"",IF(AND(MONTH($N480) &lt;= 4, MONTH($O480) &gt;= 4), IF($R480 &lt;&gt; "", $H480/$R480, ""), ""),"")</f>
        <v>1000000</v>
      </c>
      <c r="W480" s="10" t="str">
        <f>IF(Overall!$A482&lt;&gt;"",IF(AND(MONTH($N480) &lt;= 5, MONTH($O480) &gt;= 5), IF($R480 &lt;&gt; "", $H480/$R480, ""), ""),"")</f>
        <v/>
      </c>
      <c r="X480" s="10" t="str">
        <f>IF(Overall!$A482&lt;&gt;"",IF(AND(MONTH($N480) &lt;= 6, MONTH($O480) &gt;= 6), IF($R480 &lt;&gt; "", $H480/$R480, ""), ""),"")</f>
        <v/>
      </c>
      <c r="Y480" s="10" t="str">
        <f>IF(Overall!$A482&lt;&gt;"",IF(AND(MONTH($N480) &lt;= 7, MONTH($O480) &gt;= 7 ), IF($R480 &lt;&gt; "", $H480/$R480, ""), ""),"")</f>
        <v/>
      </c>
      <c r="Z480" s="10" t="str">
        <f>IF(Overall!$A482&lt;&gt;"",IF(AND(MONTH($N480) &lt;= 8, MONTH($O480) &gt;= 8), IF($R480 &lt;&gt; "", $H480/$R480, ""), ""),"")</f>
        <v/>
      </c>
      <c r="AA480" s="10" t="str">
        <f>IF(Overall!$A482&lt;&gt;"",IF(AND(MONTH($N480) &lt;= 9, MONTH($O480) &gt;= 9), IF($R480 &lt;&gt; "", $H480/$R480, ""), ""),"")</f>
        <v/>
      </c>
      <c r="AB480" s="10" t="str">
        <f>IF(Overall!$A482&lt;&gt;"",IF(AND(MONTH($N480) &lt;= 10, MONTH($O480) &gt;= 10), IF($R480 &lt;&gt; "", $H480/$R480, ""), ""),"")</f>
        <v/>
      </c>
      <c r="AC480" s="10" t="str">
        <f>IF(Overall!$A482&lt;&gt;"",IF(AND(MONTH($N480) &lt;= 11, MONTH($O480) &gt;= 11), IF($R480 &lt;&gt; "", $H480/$R480, ""), ""),"")</f>
        <v/>
      </c>
      <c r="AD480" s="10" t="str">
        <f>IF(Overall!$A482&lt;&gt;"",IF(AND(MONTH($N480) &lt;= 12, MONTH($O480) &gt;= 12), IF($R480 &lt;&gt; "", $H480/$R480, ""), ""),"")</f>
        <v/>
      </c>
      <c r="AF480" s="10" t="str">
        <f ca="1">IFERROR(IF(AND(NOW()&lt;= EOMONTH(DATE(YEAR($O480),1, 1), 0), Overall!$A482&lt;&gt;"", MONTH($N480) &lt;= 1, MONTH($O480) &gt;= 1), IF($R480 &lt;&gt; "", $H480/$R480, ""), ""), "")</f>
        <v/>
      </c>
      <c r="AG480" s="10" t="str">
        <f ca="1">IFERROR(IF(AND(NOW()&lt;= EOMONTH(DATE(YEAR($O480),2, 1), 0), Overall!$A482&lt;&gt;"", MONTH($N480) &lt;= 2, MONTH($O480) &gt;= 2), IF($R480 &lt;&gt; "", $H480/$R480, ""), ""), "")</f>
        <v/>
      </c>
      <c r="AH480" s="10" t="str">
        <f ca="1">IFERROR(IF(AND(NOW()&lt;= EOMONTH(DATE(YEAR($O480),3, 1), 0), Overall!$A482&lt;&gt;"", MONTH($N480) &lt;= 3, MONTH($O480) &gt;= 3), IF($R480 &lt;&gt; "", $H480/$R480, ""), ""), "")</f>
        <v/>
      </c>
      <c r="AI480" s="10" t="str">
        <f ca="1">IFERROR(IF(AND(NOW()&lt;= EOMONTH(DATE(YEAR($O480),4, 1), 0), Overall!$A482&lt;&gt;"", MONTH($N480) &lt;= 4, MONTH($O480) &gt;= 4), IF($R480 &lt;&gt; "", $H480/$R480, ""), ""), "")</f>
        <v/>
      </c>
      <c r="AJ480" s="10" t="str">
        <f ca="1">IFERROR(IF(AND(NOW()&lt;= EOMONTH(DATE(YEAR($O480),5, 1), 0), Overall!$A482&lt;&gt;"", MONTH($N480) &lt;= 5, MONTH($O480) &gt;= 5), IF($R480 &lt;&gt; "", $H480/$R480, ""), ""), "")</f>
        <v/>
      </c>
      <c r="AK480" s="10" t="str">
        <f ca="1">IFERROR(IF(AND(NOW()&lt;= EOMONTH(DATE(YEAR($O480),6, 1), 0), Overall!$A482&lt;&gt;"", MONTH($N480) &lt;= 6, MONTH($O480) &gt;= 6), IF($R480 &lt;&gt; "", $H480/$R480, ""), ""), "")</f>
        <v/>
      </c>
      <c r="AL480" s="10" t="str">
        <f ca="1">IFERROR(IF(AND(NOW()&lt;= EOMONTH(DATE(YEAR($O480),7, 1), 0), Overall!$A482&lt;&gt;"", MONTH($N480) &lt;= 7, MONTH($O480) &gt;= 7), IF($R480 &lt;&gt; "", $H480/$R480, ""), ""), "")</f>
        <v/>
      </c>
      <c r="AM480" s="10" t="str">
        <f ca="1">IFERROR(IF(AND(NOW()&lt;= EOMONTH(DATE(YEAR($O480),8, 1), 0), Overall!$A482&lt;&gt;"", MONTH($N480) &lt;= 8, MONTH($O480) &gt;= 8), IF($R480 &lt;&gt; "", $H480/$R480, ""), ""), "")</f>
        <v/>
      </c>
      <c r="AN480" s="10" t="str">
        <f ca="1">IFERROR(IF(AND(NOW()&lt;= EOMONTH(DATE(YEAR($O480),9, 1), 0), Overall!$A482&lt;&gt;"", MONTH($N480) &lt;= 9, MONTH($O480) &gt;= 9), IF($R480 &lt;&gt; "", $H480/$R480, ""), ""), "")</f>
        <v/>
      </c>
      <c r="AO480" s="10" t="str">
        <f ca="1">IFERROR(IF(AND(NOW()&lt;= EOMONTH(DATE(YEAR($O480),10, 1), 0), Overall!$A482&lt;&gt;"", MONTH($N480) &lt;= 10, MONTH($O480) &gt;= 10), IF($R480 &lt;&gt; "", $H480/$R480, ""), ""), "")</f>
        <v/>
      </c>
      <c r="AP480" s="10" t="str">
        <f ca="1">IFERROR(IF(AND(NOW()&lt;= EOMONTH(DATE(YEAR($O480),11, 1), 0), Overall!$A482&lt;&gt;"", MONTH($N480) &lt;=11, MONTH($O480) &gt;= 11), IF($R480 &lt;&gt; "", $H480/$R480, ""), ""), "")</f>
        <v/>
      </c>
      <c r="AQ480" s="10" t="str">
        <f ca="1">IFERROR(IF(AND(NOW()&lt;= EOMONTH(DATE(YEAR($O480),12, 1), 0), Overall!$A482&lt;&gt;"", MONTH($N480) &lt;= 12, MONTH($O480) &gt;= 12), IF($R480 &lt;&gt; "", $H480/$R480, ""), ""), "")</f>
        <v/>
      </c>
      <c r="AR480" s="16">
        <f t="shared" ca="1" si="15"/>
        <v>0</v>
      </c>
    </row>
    <row r="481" spans="1:44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6">
        <f>IF(Overall!F483&lt;&gt;"",VALUE(Overall!F483),"")</f>
        <v>1000000</v>
      </c>
      <c r="I481" s="6">
        <f>IF(Overall!G483&lt;&gt;"",VALUE(Overall!G483),"")</f>
        <v>77</v>
      </c>
      <c r="J481" s="6">
        <f>IF(Overall!H483&lt;&gt;"",VALUE(Overall!H483),"")</f>
        <v>64</v>
      </c>
      <c r="K481" s="6">
        <f>IF(Overall!I483&lt;&gt;"",VALUE(Overall!I483),"")</f>
        <v>5.0199999999999996</v>
      </c>
      <c r="L481" s="6">
        <f>IF(Overall!J483&lt;&gt;"",VALUE(Overall!J483),"")</f>
        <v>1.2</v>
      </c>
      <c r="M481" s="6">
        <f>IF(Overall!K483&lt;&gt;"",VALUE(Overall!K483),"")</f>
        <v>3.82</v>
      </c>
      <c r="N481" s="7">
        <f>IF(Overall!L483&lt;&gt;"",DATEVALUE(MID(Overall!L483, FIND(",", Overall!L483) + 2, FIND(" ", Overall!L483) - FIND(",", Overall!L483) - 1) &amp; " " &amp; MID(Overall!L483, FIND(" ", Overall!L483) + 1, FIND(",", Overall!L483, FIND(" ", Overall!L483)) - FIND(" ", Overall!L483) - 1) &amp; ", " &amp; MID(Overall!L483, FIND(",", Overall!L483, FIND(",",Overall!L483) + 1) + 2, LEN(Overall!L483))),"")</f>
        <v>45017</v>
      </c>
      <c r="O481" s="7">
        <f>IF(Overall!M483&lt;&gt;"",DATEVALUE(MID(Overall!M483, FIND(",", Overall!M483) + 2, FIND(" ", Overall!M483) - FIND(",", Overall!M483) - 1) &amp; " " &amp; MID(Overall!M483, FIND(" ", Overall!M483) + 1, FIND(",", Overall!M483, FIND(" ", Overall!M483)) - FIND(" ", Overall!M483) - 1) &amp; ", " &amp; MID(Overall!M483, FIND(",", Overall!M483, FIND(",",Overall!M483) + 1) + 2, LEN(Overall!M483))),"")</f>
        <v>45046</v>
      </c>
      <c r="P481" s="7">
        <f>IF(Overall!N483&lt;&gt;"",DATEVALUE(MID(Overall!N483, FIND(",", Overall!N483) + 2, FIND(" ", Overall!N483) - FIND(",", Overall!N483) - 1) &amp; " " &amp; MID(Overall!N483, FIND(" ", Overall!N483) + 1, FIND(",", Overall!N483, FIND(" ", Overall!N483)) - FIND(" ", Overall!N483) - 1) &amp; ", " &amp; MID(Overall!N483, FIND(",", Overall!N483, FIND(",",Overall!N483) + 1) + 2, LEN(Overall!N483))),"")</f>
        <v>44964</v>
      </c>
      <c r="Q481" s="7">
        <f>IF(Overall!O483&lt;&gt;"",DATEVALUE(MID(Overall!O483, FIND(",", Overall!O483) + 2, FIND(" ", Overall!O483) - FIND(",", Overall!O483) - 1) &amp; " " &amp; MID(Overall!O483, FIND(" ", Overall!O483) + 1, FIND(",", Overall!O483, FIND(" ", Overall!O483)) - FIND(" ", Overall!O483) - 1) &amp; ", " &amp; MID(Overall!O483, FIND(",", Overall!O483, FIND(",",Overall!O483) + 1) + 2, LEN(Overall!O483))),"")</f>
        <v>44937</v>
      </c>
      <c r="R481" s="5">
        <f t="shared" si="14"/>
        <v>1</v>
      </c>
      <c r="S481" s="10" t="str">
        <f>IF(Overall!$A483&lt;&gt;"",IF(AND(MONTH($N481) &lt;= 1, MONTH($O481) &gt;= 1), IF($R481 &lt;&gt; "", $H481/$R481, ""), ""),"")</f>
        <v/>
      </c>
      <c r="T481" s="10" t="str">
        <f>IF(Overall!$A483&lt;&gt;"",IF(AND(MONTH($N481) &lt;= 2, MONTH($O481) &gt;= 2), IF($R481 &lt;&gt; "", $H481/$R481, ""), ""),"")</f>
        <v/>
      </c>
      <c r="U481" s="10" t="str">
        <f>IF(Overall!$A483&lt;&gt;"",IF(AND(MONTH($N481) &lt;= 3, MONTH($O481) &gt;= 3), IF($R481 &lt;&gt; "", $H481/$R481, ""), ""),"")</f>
        <v/>
      </c>
      <c r="V481" s="10">
        <f>IF(Overall!$A483&lt;&gt;"",IF(AND(MONTH($N481) &lt;= 4, MONTH($O481) &gt;= 4), IF($R481 &lt;&gt; "", $H481/$R481, ""), ""),"")</f>
        <v>1000000</v>
      </c>
      <c r="W481" s="10" t="str">
        <f>IF(Overall!$A483&lt;&gt;"",IF(AND(MONTH($N481) &lt;= 5, MONTH($O481) &gt;= 5), IF($R481 &lt;&gt; "", $H481/$R481, ""), ""),"")</f>
        <v/>
      </c>
      <c r="X481" s="10" t="str">
        <f>IF(Overall!$A483&lt;&gt;"",IF(AND(MONTH($N481) &lt;= 6, MONTH($O481) &gt;= 6), IF($R481 &lt;&gt; "", $H481/$R481, ""), ""),"")</f>
        <v/>
      </c>
      <c r="Y481" s="10" t="str">
        <f>IF(Overall!$A483&lt;&gt;"",IF(AND(MONTH($N481) &lt;= 7, MONTH($O481) &gt;= 7 ), IF($R481 &lt;&gt; "", $H481/$R481, ""), ""),"")</f>
        <v/>
      </c>
      <c r="Z481" s="10" t="str">
        <f>IF(Overall!$A483&lt;&gt;"",IF(AND(MONTH($N481) &lt;= 8, MONTH($O481) &gt;= 8), IF($R481 &lt;&gt; "", $H481/$R481, ""), ""),"")</f>
        <v/>
      </c>
      <c r="AA481" s="10" t="str">
        <f>IF(Overall!$A483&lt;&gt;"",IF(AND(MONTH($N481) &lt;= 9, MONTH($O481) &gt;= 9), IF($R481 &lt;&gt; "", $H481/$R481, ""), ""),"")</f>
        <v/>
      </c>
      <c r="AB481" s="10" t="str">
        <f>IF(Overall!$A483&lt;&gt;"",IF(AND(MONTH($N481) &lt;= 10, MONTH($O481) &gt;= 10), IF($R481 &lt;&gt; "", $H481/$R481, ""), ""),"")</f>
        <v/>
      </c>
      <c r="AC481" s="10" t="str">
        <f>IF(Overall!$A483&lt;&gt;"",IF(AND(MONTH($N481) &lt;= 11, MONTH($O481) &gt;= 11), IF($R481 &lt;&gt; "", $H481/$R481, ""), ""),"")</f>
        <v/>
      </c>
      <c r="AD481" s="10" t="str">
        <f>IF(Overall!$A483&lt;&gt;"",IF(AND(MONTH($N481) &lt;= 12, MONTH($O481) &gt;= 12), IF($R481 &lt;&gt; "", $H481/$R481, ""), ""),"")</f>
        <v/>
      </c>
      <c r="AF481" s="10" t="str">
        <f ca="1">IFERROR(IF(AND(NOW()&lt;= EOMONTH(DATE(YEAR($O481),1, 1), 0), Overall!$A483&lt;&gt;"", MONTH($N481) &lt;= 1, MONTH($O481) &gt;= 1), IF($R481 &lt;&gt; "", $H481/$R481, ""), ""), "")</f>
        <v/>
      </c>
      <c r="AG481" s="10" t="str">
        <f ca="1">IFERROR(IF(AND(NOW()&lt;= EOMONTH(DATE(YEAR($O481),2, 1), 0), Overall!$A483&lt;&gt;"", MONTH($N481) &lt;= 2, MONTH($O481) &gt;= 2), IF($R481 &lt;&gt; "", $H481/$R481, ""), ""), "")</f>
        <v/>
      </c>
      <c r="AH481" s="10" t="str">
        <f ca="1">IFERROR(IF(AND(NOW()&lt;= EOMONTH(DATE(YEAR($O481),3, 1), 0), Overall!$A483&lt;&gt;"", MONTH($N481) &lt;= 3, MONTH($O481) &gt;= 3), IF($R481 &lt;&gt; "", $H481/$R481, ""), ""), "")</f>
        <v/>
      </c>
      <c r="AI481" s="10" t="str">
        <f ca="1">IFERROR(IF(AND(NOW()&lt;= EOMONTH(DATE(YEAR($O481),4, 1), 0), Overall!$A483&lt;&gt;"", MONTH($N481) &lt;= 4, MONTH($O481) &gt;= 4), IF($R481 &lt;&gt; "", $H481/$R481, ""), ""), "")</f>
        <v/>
      </c>
      <c r="AJ481" s="10" t="str">
        <f ca="1">IFERROR(IF(AND(NOW()&lt;= EOMONTH(DATE(YEAR($O481),5, 1), 0), Overall!$A483&lt;&gt;"", MONTH($N481) &lt;= 5, MONTH($O481) &gt;= 5), IF($R481 &lt;&gt; "", $H481/$R481, ""), ""), "")</f>
        <v/>
      </c>
      <c r="AK481" s="10" t="str">
        <f ca="1">IFERROR(IF(AND(NOW()&lt;= EOMONTH(DATE(YEAR($O481),6, 1), 0), Overall!$A483&lt;&gt;"", MONTH($N481) &lt;= 6, MONTH($O481) &gt;= 6), IF($R481 &lt;&gt; "", $H481/$R481, ""), ""), "")</f>
        <v/>
      </c>
      <c r="AL481" s="10" t="str">
        <f ca="1">IFERROR(IF(AND(NOW()&lt;= EOMONTH(DATE(YEAR($O481),7, 1), 0), Overall!$A483&lt;&gt;"", MONTH($N481) &lt;= 7, MONTH($O481) &gt;= 7), IF($R481 &lt;&gt; "", $H481/$R481, ""), ""), "")</f>
        <v/>
      </c>
      <c r="AM481" s="10" t="str">
        <f ca="1">IFERROR(IF(AND(NOW()&lt;= EOMONTH(DATE(YEAR($O481),8, 1), 0), Overall!$A483&lt;&gt;"", MONTH($N481) &lt;= 8, MONTH($O481) &gt;= 8), IF($R481 &lt;&gt; "", $H481/$R481, ""), ""), "")</f>
        <v/>
      </c>
      <c r="AN481" s="10" t="str">
        <f ca="1">IFERROR(IF(AND(NOW()&lt;= EOMONTH(DATE(YEAR($O481),9, 1), 0), Overall!$A483&lt;&gt;"", MONTH($N481) &lt;= 9, MONTH($O481) &gt;= 9), IF($R481 &lt;&gt; "", $H481/$R481, ""), ""), "")</f>
        <v/>
      </c>
      <c r="AO481" s="10" t="str">
        <f ca="1">IFERROR(IF(AND(NOW()&lt;= EOMONTH(DATE(YEAR($O481),10, 1), 0), Overall!$A483&lt;&gt;"", MONTH($N481) &lt;= 10, MONTH($O481) &gt;= 10), IF($R481 &lt;&gt; "", $H481/$R481, ""), ""), "")</f>
        <v/>
      </c>
      <c r="AP481" s="10" t="str">
        <f ca="1">IFERROR(IF(AND(NOW()&lt;= EOMONTH(DATE(YEAR($O481),11, 1), 0), Overall!$A483&lt;&gt;"", MONTH($N481) &lt;=11, MONTH($O481) &gt;= 11), IF($R481 &lt;&gt; "", $H481/$R481, ""), ""), "")</f>
        <v/>
      </c>
      <c r="AQ481" s="10" t="str">
        <f ca="1">IFERROR(IF(AND(NOW()&lt;= EOMONTH(DATE(YEAR($O481),12, 1), 0), Overall!$A483&lt;&gt;"", MONTH($N481) &lt;= 12, MONTH($O481) &gt;= 12), IF($R481 &lt;&gt; "", $H481/$R481, ""), ""), "")</f>
        <v/>
      </c>
      <c r="AR481" s="16">
        <f t="shared" ca="1" si="15"/>
        <v>0</v>
      </c>
    </row>
    <row r="482" spans="1:44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6">
        <f>IF(Overall!F484&lt;&gt;"",VALUE(Overall!F484),"")</f>
        <v>1000000</v>
      </c>
      <c r="I482" s="6">
        <f>IF(Overall!G484&lt;&gt;"",VALUE(Overall!G484),"")</f>
        <v>77</v>
      </c>
      <c r="J482" s="6">
        <f>IF(Overall!H484&lt;&gt;"",VALUE(Overall!H484),"")</f>
        <v>64</v>
      </c>
      <c r="K482" s="6">
        <f>IF(Overall!I484&lt;&gt;"",VALUE(Overall!I484),"")</f>
        <v>5.97</v>
      </c>
      <c r="L482" s="6">
        <f>IF(Overall!J484&lt;&gt;"",VALUE(Overall!J484),"")</f>
        <v>2</v>
      </c>
      <c r="M482" s="6">
        <f>IF(Overall!K484&lt;&gt;"",VALUE(Overall!K484),"")</f>
        <v>3.97</v>
      </c>
      <c r="N482" s="7">
        <f>IF(Overall!L484&lt;&gt;"",DATEVALUE(MID(Overall!L484, FIND(",", Overall!L484) + 2, FIND(" ", Overall!L484) - FIND(",", Overall!L484) - 1) &amp; " " &amp; MID(Overall!L484, FIND(" ", Overall!L484) + 1, FIND(",", Overall!L484, FIND(" ", Overall!L484)) - FIND(" ", Overall!L484) - 1) &amp; ", " &amp; MID(Overall!L484, FIND(",", Overall!L484, FIND(",",Overall!L484) + 1) + 2, LEN(Overall!L484))),"")</f>
        <v>45047</v>
      </c>
      <c r="O482" s="7">
        <f>IF(Overall!M484&lt;&gt;"",DATEVALUE(MID(Overall!M484, FIND(",", Overall!M484) + 2, FIND(" ", Overall!M484) - FIND(",", Overall!M484) - 1) &amp; " " &amp; MID(Overall!M484, FIND(" ", Overall!M484) + 1, FIND(",", Overall!M484, FIND(" ", Overall!M484)) - FIND(" ", Overall!M484) - 1) &amp; ", " &amp; MID(Overall!M484, FIND(",", Overall!M484, FIND(",",Overall!M484) + 1) + 2, LEN(Overall!M484))),"")</f>
        <v>45107</v>
      </c>
      <c r="P482" s="7">
        <f>IF(Overall!N484&lt;&gt;"",DATEVALUE(MID(Overall!N484, FIND(",", Overall!N484) + 2, FIND(" ", Overall!N484) - FIND(",", Overall!N484) - 1) &amp; " " &amp; MID(Overall!N484, FIND(" ", Overall!N484) + 1, FIND(",", Overall!N484, FIND(" ", Overall!N484)) - FIND(" ", Overall!N484) - 1) &amp; ", " &amp; MID(Overall!N484, FIND(",", Overall!N484, FIND(",",Overall!N484) + 1) + 2, LEN(Overall!N484))),"")</f>
        <v>44965</v>
      </c>
      <c r="Q482" s="7">
        <f>IF(Overall!O484&lt;&gt;"",DATEVALUE(MID(Overall!O484, FIND(",", Overall!O484) + 2, FIND(" ", Overall!O484) - FIND(",", Overall!O484) - 1) &amp; " " &amp; MID(Overall!O484, FIND(" ", Overall!O484) + 1, FIND(",", Overall!O484, FIND(" ", Overall!O484)) - FIND(" ", Overall!O484) - 1) &amp; ", " &amp; MID(Overall!O484, FIND(",", Overall!O484, FIND(",",Overall!O484) + 1) + 2, LEN(Overall!O484))),"")</f>
        <v>44938</v>
      </c>
      <c r="R482" s="5">
        <f t="shared" si="14"/>
        <v>2</v>
      </c>
      <c r="S482" s="10" t="str">
        <f>IF(Overall!$A484&lt;&gt;"",IF(AND(MONTH($N482) &lt;= 1, MONTH($O482) &gt;= 1), IF($R482 &lt;&gt; "", $H482/$R482, ""), ""),"")</f>
        <v/>
      </c>
      <c r="T482" s="10" t="str">
        <f>IF(Overall!$A484&lt;&gt;"",IF(AND(MONTH($N482) &lt;= 2, MONTH($O482) &gt;= 2), IF($R482 &lt;&gt; "", $H482/$R482, ""), ""),"")</f>
        <v/>
      </c>
      <c r="U482" s="10" t="str">
        <f>IF(Overall!$A484&lt;&gt;"",IF(AND(MONTH($N482) &lt;= 3, MONTH($O482) &gt;= 3), IF($R482 &lt;&gt; "", $H482/$R482, ""), ""),"")</f>
        <v/>
      </c>
      <c r="V482" s="10" t="str">
        <f>IF(Overall!$A484&lt;&gt;"",IF(AND(MONTH($N482) &lt;= 4, MONTH($O482) &gt;= 4), IF($R482 &lt;&gt; "", $H482/$R482, ""), ""),"")</f>
        <v/>
      </c>
      <c r="W482" s="10">
        <f>IF(Overall!$A484&lt;&gt;"",IF(AND(MONTH($N482) &lt;= 5, MONTH($O482) &gt;= 5), IF($R482 &lt;&gt; "", $H482/$R482, ""), ""),"")</f>
        <v>500000</v>
      </c>
      <c r="X482" s="10">
        <f>IF(Overall!$A484&lt;&gt;"",IF(AND(MONTH($N482) &lt;= 6, MONTH($O482) &gt;= 6), IF($R482 &lt;&gt; "", $H482/$R482, ""), ""),"")</f>
        <v>500000</v>
      </c>
      <c r="Y482" s="10" t="str">
        <f>IF(Overall!$A484&lt;&gt;"",IF(AND(MONTH($N482) &lt;= 7, MONTH($O482) &gt;= 7 ), IF($R482 &lt;&gt; "", $H482/$R482, ""), ""),"")</f>
        <v/>
      </c>
      <c r="Z482" s="10" t="str">
        <f>IF(Overall!$A484&lt;&gt;"",IF(AND(MONTH($N482) &lt;= 8, MONTH($O482) &gt;= 8), IF($R482 &lt;&gt; "", $H482/$R482, ""), ""),"")</f>
        <v/>
      </c>
      <c r="AA482" s="10" t="str">
        <f>IF(Overall!$A484&lt;&gt;"",IF(AND(MONTH($N482) &lt;= 9, MONTH($O482) &gt;= 9), IF($R482 &lt;&gt; "", $H482/$R482, ""), ""),"")</f>
        <v/>
      </c>
      <c r="AB482" s="10" t="str">
        <f>IF(Overall!$A484&lt;&gt;"",IF(AND(MONTH($N482) &lt;= 10, MONTH($O482) &gt;= 10), IF($R482 &lt;&gt; "", $H482/$R482, ""), ""),"")</f>
        <v/>
      </c>
      <c r="AC482" s="10" t="str">
        <f>IF(Overall!$A484&lt;&gt;"",IF(AND(MONTH($N482) &lt;= 11, MONTH($O482) &gt;= 11), IF($R482 &lt;&gt; "", $H482/$R482, ""), ""),"")</f>
        <v/>
      </c>
      <c r="AD482" s="10" t="str">
        <f>IF(Overall!$A484&lt;&gt;"",IF(AND(MONTH($N482) &lt;= 12, MONTH($O482) &gt;= 12), IF($R482 &lt;&gt; "", $H482/$R482, ""), ""),"")</f>
        <v/>
      </c>
      <c r="AF482" s="10" t="str">
        <f ca="1">IFERROR(IF(AND(NOW()&lt;= EOMONTH(DATE(YEAR($O482),1, 1), 0), Overall!$A484&lt;&gt;"", MONTH($N482) &lt;= 1, MONTH($O482) &gt;= 1), IF($R482 &lt;&gt; "", $H482/$R482, ""), ""), "")</f>
        <v/>
      </c>
      <c r="AG482" s="10" t="str">
        <f ca="1">IFERROR(IF(AND(NOW()&lt;= EOMONTH(DATE(YEAR($O482),2, 1), 0), Overall!$A484&lt;&gt;"", MONTH($N482) &lt;= 2, MONTH($O482) &gt;= 2), IF($R482 &lt;&gt; "", $H482/$R482, ""), ""), "")</f>
        <v/>
      </c>
      <c r="AH482" s="10" t="str">
        <f ca="1">IFERROR(IF(AND(NOW()&lt;= EOMONTH(DATE(YEAR($O482),3, 1), 0), Overall!$A484&lt;&gt;"", MONTH($N482) &lt;= 3, MONTH($O482) &gt;= 3), IF($R482 &lt;&gt; "", $H482/$R482, ""), ""), "")</f>
        <v/>
      </c>
      <c r="AI482" s="10" t="str">
        <f ca="1">IFERROR(IF(AND(NOW()&lt;= EOMONTH(DATE(YEAR($O482),4, 1), 0), Overall!$A484&lt;&gt;"", MONTH($N482) &lt;= 4, MONTH($O482) &gt;= 4), IF($R482 &lt;&gt; "", $H482/$R482, ""), ""), "")</f>
        <v/>
      </c>
      <c r="AJ482" s="10" t="str">
        <f ca="1">IFERROR(IF(AND(NOW()&lt;= EOMONTH(DATE(YEAR($O482),5, 1), 0), Overall!$A484&lt;&gt;"", MONTH($N482) &lt;= 5, MONTH($O482) &gt;= 5), IF($R482 &lt;&gt; "", $H482/$R482, ""), ""), "")</f>
        <v/>
      </c>
      <c r="AK482" s="10" t="str">
        <f ca="1">IFERROR(IF(AND(NOW()&lt;= EOMONTH(DATE(YEAR($O482),6, 1), 0), Overall!$A484&lt;&gt;"", MONTH($N482) &lt;= 6, MONTH($O482) &gt;= 6), IF($R482 &lt;&gt; "", $H482/$R482, ""), ""), "")</f>
        <v/>
      </c>
      <c r="AL482" s="10" t="str">
        <f ca="1">IFERROR(IF(AND(NOW()&lt;= EOMONTH(DATE(YEAR($O482),7, 1), 0), Overall!$A484&lt;&gt;"", MONTH($N482) &lt;= 7, MONTH($O482) &gt;= 7), IF($R482 &lt;&gt; "", $H482/$R482, ""), ""), "")</f>
        <v/>
      </c>
      <c r="AM482" s="10" t="str">
        <f ca="1">IFERROR(IF(AND(NOW()&lt;= EOMONTH(DATE(YEAR($O482),8, 1), 0), Overall!$A484&lt;&gt;"", MONTH($N482) &lt;= 8, MONTH($O482) &gt;= 8), IF($R482 &lt;&gt; "", $H482/$R482, ""), ""), "")</f>
        <v/>
      </c>
      <c r="AN482" s="10" t="str">
        <f ca="1">IFERROR(IF(AND(NOW()&lt;= EOMONTH(DATE(YEAR($O482),9, 1), 0), Overall!$A484&lt;&gt;"", MONTH($N482) &lt;= 9, MONTH($O482) &gt;= 9), IF($R482 &lt;&gt; "", $H482/$R482, ""), ""), "")</f>
        <v/>
      </c>
      <c r="AO482" s="10" t="str">
        <f ca="1">IFERROR(IF(AND(NOW()&lt;= EOMONTH(DATE(YEAR($O482),10, 1), 0), Overall!$A484&lt;&gt;"", MONTH($N482) &lt;= 10, MONTH($O482) &gt;= 10), IF($R482 &lt;&gt; "", $H482/$R482, ""), ""), "")</f>
        <v/>
      </c>
      <c r="AP482" s="10" t="str">
        <f ca="1">IFERROR(IF(AND(NOW()&lt;= EOMONTH(DATE(YEAR($O482),11, 1), 0), Overall!$A484&lt;&gt;"", MONTH($N482) &lt;=11, MONTH($O482) &gt;= 11), IF($R482 &lt;&gt; "", $H482/$R482, ""), ""), "")</f>
        <v/>
      </c>
      <c r="AQ482" s="10" t="str">
        <f ca="1">IFERROR(IF(AND(NOW()&lt;= EOMONTH(DATE(YEAR($O482),12, 1), 0), Overall!$A484&lt;&gt;"", MONTH($N482) &lt;= 12, MONTH($O482) &gt;= 12), IF($R482 &lt;&gt; "", $H482/$R482, ""), ""), "")</f>
        <v/>
      </c>
      <c r="AR482" s="16">
        <f t="shared" ca="1" si="15"/>
        <v>0</v>
      </c>
    </row>
    <row r="483" spans="1:44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6">
        <f>IF(Overall!F485&lt;&gt;"",VALUE(Overall!F485),"")</f>
        <v>1000000</v>
      </c>
      <c r="I483" s="6">
        <f>IF(Overall!G485&lt;&gt;"",VALUE(Overall!G485),"")</f>
        <v>77</v>
      </c>
      <c r="J483" s="6">
        <f>IF(Overall!H485&lt;&gt;"",VALUE(Overall!H485),"")</f>
        <v>64</v>
      </c>
      <c r="K483" s="6">
        <f>IF(Overall!I485&lt;&gt;"",VALUE(Overall!I485),"")</f>
        <v>5.99</v>
      </c>
      <c r="L483" s="6">
        <f>IF(Overall!J485&lt;&gt;"",VALUE(Overall!J485),"")</f>
        <v>2</v>
      </c>
      <c r="M483" s="6">
        <f>IF(Overall!K485&lt;&gt;"",VALUE(Overall!K485),"")</f>
        <v>3.99</v>
      </c>
      <c r="N483" s="7">
        <f>IF(Overall!L485&lt;&gt;"",DATEVALUE(MID(Overall!L485, FIND(",", Overall!L485) + 2, FIND(" ", Overall!L485) - FIND(",", Overall!L485) - 1) &amp; " " &amp; MID(Overall!L485, FIND(" ", Overall!L485) + 1, FIND(",", Overall!L485, FIND(" ", Overall!L485)) - FIND(" ", Overall!L485) - 1) &amp; ", " &amp; MID(Overall!L485, FIND(",", Overall!L485, FIND(",",Overall!L485) + 1) + 2, LEN(Overall!L485))),"")</f>
        <v>45047</v>
      </c>
      <c r="O483" s="7">
        <f>IF(Overall!M485&lt;&gt;"",DATEVALUE(MID(Overall!M485, FIND(",", Overall!M485) + 2, FIND(" ", Overall!M485) - FIND(",", Overall!M485) - 1) &amp; " " &amp; MID(Overall!M485, FIND(" ", Overall!M485) + 1, FIND(",", Overall!M485, FIND(" ", Overall!M485)) - FIND(" ", Overall!M485) - 1) &amp; ", " &amp; MID(Overall!M485, FIND(",", Overall!M485, FIND(",",Overall!M485) + 1) + 2, LEN(Overall!M485))),"")</f>
        <v>45107</v>
      </c>
      <c r="P483" s="7">
        <f>IF(Overall!N485&lt;&gt;"",DATEVALUE(MID(Overall!N485, FIND(",", Overall!N485) + 2, FIND(" ", Overall!N485) - FIND(",", Overall!N485) - 1) &amp; " " &amp; MID(Overall!N485, FIND(" ", Overall!N485) + 1, FIND(",", Overall!N485, FIND(" ", Overall!N485)) - FIND(" ", Overall!N485) - 1) &amp; ", " &amp; MID(Overall!N485, FIND(",", Overall!N485, FIND(",",Overall!N485) + 1) + 2, LEN(Overall!N485))),"")</f>
        <v>44965</v>
      </c>
      <c r="Q483" s="7">
        <f>IF(Overall!O485&lt;&gt;"",DATEVALUE(MID(Overall!O485, FIND(",", Overall!O485) + 2, FIND(" ", Overall!O485) - FIND(",", Overall!O485) - 1) &amp; " " &amp; MID(Overall!O485, FIND(" ", Overall!O485) + 1, FIND(",", Overall!O485, FIND(" ", Overall!O485)) - FIND(" ", Overall!O485) - 1) &amp; ", " &amp; MID(Overall!O485, FIND(",", Overall!O485, FIND(",",Overall!O485) + 1) + 2, LEN(Overall!O485))),"")</f>
        <v>44938</v>
      </c>
      <c r="R483" s="5">
        <f t="shared" si="14"/>
        <v>2</v>
      </c>
      <c r="S483" s="10" t="str">
        <f>IF(Overall!$A485&lt;&gt;"",IF(AND(MONTH($N483) &lt;= 1, MONTH($O483) &gt;= 1), IF($R483 &lt;&gt; "", $H483/$R483, ""), ""),"")</f>
        <v/>
      </c>
      <c r="T483" s="10" t="str">
        <f>IF(Overall!$A485&lt;&gt;"",IF(AND(MONTH($N483) &lt;= 2, MONTH($O483) &gt;= 2), IF($R483 &lt;&gt; "", $H483/$R483, ""), ""),"")</f>
        <v/>
      </c>
      <c r="U483" s="10" t="str">
        <f>IF(Overall!$A485&lt;&gt;"",IF(AND(MONTH($N483) &lt;= 3, MONTH($O483) &gt;= 3), IF($R483 &lt;&gt; "", $H483/$R483, ""), ""),"")</f>
        <v/>
      </c>
      <c r="V483" s="10" t="str">
        <f>IF(Overall!$A485&lt;&gt;"",IF(AND(MONTH($N483) &lt;= 4, MONTH($O483) &gt;= 4), IF($R483 &lt;&gt; "", $H483/$R483, ""), ""),"")</f>
        <v/>
      </c>
      <c r="W483" s="10">
        <f>IF(Overall!$A485&lt;&gt;"",IF(AND(MONTH($N483) &lt;= 5, MONTH($O483) &gt;= 5), IF($R483 &lt;&gt; "", $H483/$R483, ""), ""),"")</f>
        <v>500000</v>
      </c>
      <c r="X483" s="10">
        <f>IF(Overall!$A485&lt;&gt;"",IF(AND(MONTH($N483) &lt;= 6, MONTH($O483) &gt;= 6), IF($R483 &lt;&gt; "", $H483/$R483, ""), ""),"")</f>
        <v>500000</v>
      </c>
      <c r="Y483" s="10" t="str">
        <f>IF(Overall!$A485&lt;&gt;"",IF(AND(MONTH($N483) &lt;= 7, MONTH($O483) &gt;= 7 ), IF($R483 &lt;&gt; "", $H483/$R483, ""), ""),"")</f>
        <v/>
      </c>
      <c r="Z483" s="10" t="str">
        <f>IF(Overall!$A485&lt;&gt;"",IF(AND(MONTH($N483) &lt;= 8, MONTH($O483) &gt;= 8), IF($R483 &lt;&gt; "", $H483/$R483, ""), ""),"")</f>
        <v/>
      </c>
      <c r="AA483" s="10" t="str">
        <f>IF(Overall!$A485&lt;&gt;"",IF(AND(MONTH($N483) &lt;= 9, MONTH($O483) &gt;= 9), IF($R483 &lt;&gt; "", $H483/$R483, ""), ""),"")</f>
        <v/>
      </c>
      <c r="AB483" s="10" t="str">
        <f>IF(Overall!$A485&lt;&gt;"",IF(AND(MONTH($N483) &lt;= 10, MONTH($O483) &gt;= 10), IF($R483 &lt;&gt; "", $H483/$R483, ""), ""),"")</f>
        <v/>
      </c>
      <c r="AC483" s="10" t="str">
        <f>IF(Overall!$A485&lt;&gt;"",IF(AND(MONTH($N483) &lt;= 11, MONTH($O483) &gt;= 11), IF($R483 &lt;&gt; "", $H483/$R483, ""), ""),"")</f>
        <v/>
      </c>
      <c r="AD483" s="10" t="str">
        <f>IF(Overall!$A485&lt;&gt;"",IF(AND(MONTH($N483) &lt;= 12, MONTH($O483) &gt;= 12), IF($R483 &lt;&gt; "", $H483/$R483, ""), ""),"")</f>
        <v/>
      </c>
      <c r="AF483" s="10" t="str">
        <f ca="1">IFERROR(IF(AND(NOW()&lt;= EOMONTH(DATE(YEAR($O483),1, 1), 0), Overall!$A485&lt;&gt;"", MONTH($N483) &lt;= 1, MONTH($O483) &gt;= 1), IF($R483 &lt;&gt; "", $H483/$R483, ""), ""), "")</f>
        <v/>
      </c>
      <c r="AG483" s="10" t="str">
        <f ca="1">IFERROR(IF(AND(NOW()&lt;= EOMONTH(DATE(YEAR($O483),2, 1), 0), Overall!$A485&lt;&gt;"", MONTH($N483) &lt;= 2, MONTH($O483) &gt;= 2), IF($R483 &lt;&gt; "", $H483/$R483, ""), ""), "")</f>
        <v/>
      </c>
      <c r="AH483" s="10" t="str">
        <f ca="1">IFERROR(IF(AND(NOW()&lt;= EOMONTH(DATE(YEAR($O483),3, 1), 0), Overall!$A485&lt;&gt;"", MONTH($N483) &lt;= 3, MONTH($O483) &gt;= 3), IF($R483 &lt;&gt; "", $H483/$R483, ""), ""), "")</f>
        <v/>
      </c>
      <c r="AI483" s="10" t="str">
        <f ca="1">IFERROR(IF(AND(NOW()&lt;= EOMONTH(DATE(YEAR($O483),4, 1), 0), Overall!$A485&lt;&gt;"", MONTH($N483) &lt;= 4, MONTH($O483) &gt;= 4), IF($R483 &lt;&gt; "", $H483/$R483, ""), ""), "")</f>
        <v/>
      </c>
      <c r="AJ483" s="10" t="str">
        <f ca="1">IFERROR(IF(AND(NOW()&lt;= EOMONTH(DATE(YEAR($O483),5, 1), 0), Overall!$A485&lt;&gt;"", MONTH($N483) &lt;= 5, MONTH($O483) &gt;= 5), IF($R483 &lt;&gt; "", $H483/$R483, ""), ""), "")</f>
        <v/>
      </c>
      <c r="AK483" s="10" t="str">
        <f ca="1">IFERROR(IF(AND(NOW()&lt;= EOMONTH(DATE(YEAR($O483),6, 1), 0), Overall!$A485&lt;&gt;"", MONTH($N483) &lt;= 6, MONTH($O483) &gt;= 6), IF($R483 &lt;&gt; "", $H483/$R483, ""), ""), "")</f>
        <v/>
      </c>
      <c r="AL483" s="10" t="str">
        <f ca="1">IFERROR(IF(AND(NOW()&lt;= EOMONTH(DATE(YEAR($O483),7, 1), 0), Overall!$A485&lt;&gt;"", MONTH($N483) &lt;= 7, MONTH($O483) &gt;= 7), IF($R483 &lt;&gt; "", $H483/$R483, ""), ""), "")</f>
        <v/>
      </c>
      <c r="AM483" s="10" t="str">
        <f ca="1">IFERROR(IF(AND(NOW()&lt;= EOMONTH(DATE(YEAR($O483),8, 1), 0), Overall!$A485&lt;&gt;"", MONTH($N483) &lt;= 8, MONTH($O483) &gt;= 8), IF($R483 &lt;&gt; "", $H483/$R483, ""), ""), "")</f>
        <v/>
      </c>
      <c r="AN483" s="10" t="str">
        <f ca="1">IFERROR(IF(AND(NOW()&lt;= EOMONTH(DATE(YEAR($O483),9, 1), 0), Overall!$A485&lt;&gt;"", MONTH($N483) &lt;= 9, MONTH($O483) &gt;= 9), IF($R483 &lt;&gt; "", $H483/$R483, ""), ""), "")</f>
        <v/>
      </c>
      <c r="AO483" s="10" t="str">
        <f ca="1">IFERROR(IF(AND(NOW()&lt;= EOMONTH(DATE(YEAR($O483),10, 1), 0), Overall!$A485&lt;&gt;"", MONTH($N483) &lt;= 10, MONTH($O483) &gt;= 10), IF($R483 &lt;&gt; "", $H483/$R483, ""), ""), "")</f>
        <v/>
      </c>
      <c r="AP483" s="10" t="str">
        <f ca="1">IFERROR(IF(AND(NOW()&lt;= EOMONTH(DATE(YEAR($O483),11, 1), 0), Overall!$A485&lt;&gt;"", MONTH($N483) &lt;=11, MONTH($O483) &gt;= 11), IF($R483 &lt;&gt; "", $H483/$R483, ""), ""), "")</f>
        <v/>
      </c>
      <c r="AQ483" s="10" t="str">
        <f ca="1">IFERROR(IF(AND(NOW()&lt;= EOMONTH(DATE(YEAR($O483),12, 1), 0), Overall!$A485&lt;&gt;"", MONTH($N483) &lt;= 12, MONTH($O483) &gt;= 12), IF($R483 &lt;&gt; "", $H483/$R483, ""), ""), "")</f>
        <v/>
      </c>
      <c r="AR483" s="16">
        <f t="shared" ca="1" si="15"/>
        <v>0</v>
      </c>
    </row>
    <row r="484" spans="1:44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6">
        <f>IF(Overall!F486&lt;&gt;"",VALUE(Overall!F486),"")</f>
        <v>1000000</v>
      </c>
      <c r="I484" s="6">
        <f>IF(Overall!G486&lt;&gt;"",VALUE(Overall!G486),"")</f>
        <v>77</v>
      </c>
      <c r="J484" s="6">
        <f>IF(Overall!H486&lt;&gt;"",VALUE(Overall!H486),"")</f>
        <v>64</v>
      </c>
      <c r="K484" s="6">
        <f>IF(Overall!I486&lt;&gt;"",VALUE(Overall!I486),"")</f>
        <v>5.5</v>
      </c>
      <c r="L484" s="6">
        <f>IF(Overall!J486&lt;&gt;"",VALUE(Overall!J486),"")</f>
        <v>1.6</v>
      </c>
      <c r="M484" s="6">
        <f>IF(Overall!K486&lt;&gt;"",VALUE(Overall!K486),"")</f>
        <v>3.9</v>
      </c>
      <c r="N484" s="7">
        <f>IF(Overall!L486&lt;&gt;"",DATEVALUE(MID(Overall!L486, FIND(",", Overall!L486) + 2, FIND(" ", Overall!L486) - FIND(",", Overall!L486) - 1) &amp; " " &amp; MID(Overall!L486, FIND(" ", Overall!L486) + 1, FIND(",", Overall!L486, FIND(" ", Overall!L486)) - FIND(" ", Overall!L486) - 1) &amp; ", " &amp; MID(Overall!L486, FIND(",", Overall!L486, FIND(",",Overall!L486) + 1) + 2, LEN(Overall!L486))),"")</f>
        <v>45047</v>
      </c>
      <c r="O484" s="7">
        <f>IF(Overall!M486&lt;&gt;"",DATEVALUE(MID(Overall!M486, FIND(",", Overall!M486) + 2, FIND(" ", Overall!M486) - FIND(",", Overall!M486) - 1) &amp; " " &amp; MID(Overall!M486, FIND(" ", Overall!M486) + 1, FIND(",", Overall!M486, FIND(" ", Overall!M486)) - FIND(" ", Overall!M486) - 1) &amp; ", " &amp; MID(Overall!M486, FIND(",", Overall!M486, FIND(",",Overall!M486) + 1) + 2, LEN(Overall!M486))),"")</f>
        <v>45107</v>
      </c>
      <c r="P484" s="7">
        <f>IF(Overall!N486&lt;&gt;"",DATEVALUE(MID(Overall!N486, FIND(",", Overall!N486) + 2, FIND(" ", Overall!N486) - FIND(",", Overall!N486) - 1) &amp; " " &amp; MID(Overall!N486, FIND(" ", Overall!N486) + 1, FIND(",", Overall!N486, FIND(" ", Overall!N486)) - FIND(" ", Overall!N486) - 1) &amp; ", " &amp; MID(Overall!N486, FIND(",", Overall!N486, FIND(",",Overall!N486) + 1) + 2, LEN(Overall!N486))),"")</f>
        <v>44965</v>
      </c>
      <c r="Q484" s="7">
        <f>IF(Overall!O486&lt;&gt;"",DATEVALUE(MID(Overall!O486, FIND(",", Overall!O486) + 2, FIND(" ", Overall!O486) - FIND(",", Overall!O486) - 1) &amp; " " &amp; MID(Overall!O486, FIND(" ", Overall!O486) + 1, FIND(",", Overall!O486, FIND(" ", Overall!O486)) - FIND(" ", Overall!O486) - 1) &amp; ", " &amp; MID(Overall!O486, FIND(",", Overall!O486, FIND(",",Overall!O486) + 1) + 2, LEN(Overall!O486))),"")</f>
        <v>44938</v>
      </c>
      <c r="R484" s="5">
        <f t="shared" si="14"/>
        <v>2</v>
      </c>
      <c r="S484" s="10" t="str">
        <f>IF(Overall!$A486&lt;&gt;"",IF(AND(MONTH($N484) &lt;= 1, MONTH($O484) &gt;= 1), IF($R484 &lt;&gt; "", $H484/$R484, ""), ""),"")</f>
        <v/>
      </c>
      <c r="T484" s="10" t="str">
        <f>IF(Overall!$A486&lt;&gt;"",IF(AND(MONTH($N484) &lt;= 2, MONTH($O484) &gt;= 2), IF($R484 &lt;&gt; "", $H484/$R484, ""), ""),"")</f>
        <v/>
      </c>
      <c r="U484" s="10" t="str">
        <f>IF(Overall!$A486&lt;&gt;"",IF(AND(MONTH($N484) &lt;= 3, MONTH($O484) &gt;= 3), IF($R484 &lt;&gt; "", $H484/$R484, ""), ""),"")</f>
        <v/>
      </c>
      <c r="V484" s="10" t="str">
        <f>IF(Overall!$A486&lt;&gt;"",IF(AND(MONTH($N484) &lt;= 4, MONTH($O484) &gt;= 4), IF($R484 &lt;&gt; "", $H484/$R484, ""), ""),"")</f>
        <v/>
      </c>
      <c r="W484" s="10">
        <f>IF(Overall!$A486&lt;&gt;"",IF(AND(MONTH($N484) &lt;= 5, MONTH($O484) &gt;= 5), IF($R484 &lt;&gt; "", $H484/$R484, ""), ""),"")</f>
        <v>500000</v>
      </c>
      <c r="X484" s="10">
        <f>IF(Overall!$A486&lt;&gt;"",IF(AND(MONTH($N484) &lt;= 6, MONTH($O484) &gt;= 6), IF($R484 &lt;&gt; "", $H484/$R484, ""), ""),"")</f>
        <v>500000</v>
      </c>
      <c r="Y484" s="10" t="str">
        <f>IF(Overall!$A486&lt;&gt;"",IF(AND(MONTH($N484) &lt;= 7, MONTH($O484) &gt;= 7 ), IF($R484 &lt;&gt; "", $H484/$R484, ""), ""),"")</f>
        <v/>
      </c>
      <c r="Z484" s="10" t="str">
        <f>IF(Overall!$A486&lt;&gt;"",IF(AND(MONTH($N484) &lt;= 8, MONTH($O484) &gt;= 8), IF($R484 &lt;&gt; "", $H484/$R484, ""), ""),"")</f>
        <v/>
      </c>
      <c r="AA484" s="10" t="str">
        <f>IF(Overall!$A486&lt;&gt;"",IF(AND(MONTH($N484) &lt;= 9, MONTH($O484) &gt;= 9), IF($R484 &lt;&gt; "", $H484/$R484, ""), ""),"")</f>
        <v/>
      </c>
      <c r="AB484" s="10" t="str">
        <f>IF(Overall!$A486&lt;&gt;"",IF(AND(MONTH($N484) &lt;= 10, MONTH($O484) &gt;= 10), IF($R484 &lt;&gt; "", $H484/$R484, ""), ""),"")</f>
        <v/>
      </c>
      <c r="AC484" s="10" t="str">
        <f>IF(Overall!$A486&lt;&gt;"",IF(AND(MONTH($N484) &lt;= 11, MONTH($O484) &gt;= 11), IF($R484 &lt;&gt; "", $H484/$R484, ""), ""),"")</f>
        <v/>
      </c>
      <c r="AD484" s="10" t="str">
        <f>IF(Overall!$A486&lt;&gt;"",IF(AND(MONTH($N484) &lt;= 12, MONTH($O484) &gt;= 12), IF($R484 &lt;&gt; "", $H484/$R484, ""), ""),"")</f>
        <v/>
      </c>
      <c r="AF484" s="10" t="str">
        <f ca="1">IFERROR(IF(AND(NOW()&lt;= EOMONTH(DATE(YEAR($O484),1, 1), 0), Overall!$A486&lt;&gt;"", MONTH($N484) &lt;= 1, MONTH($O484) &gt;= 1), IF($R484 &lt;&gt; "", $H484/$R484, ""), ""), "")</f>
        <v/>
      </c>
      <c r="AG484" s="10" t="str">
        <f ca="1">IFERROR(IF(AND(NOW()&lt;= EOMONTH(DATE(YEAR($O484),2, 1), 0), Overall!$A486&lt;&gt;"", MONTH($N484) &lt;= 2, MONTH($O484) &gt;= 2), IF($R484 &lt;&gt; "", $H484/$R484, ""), ""), "")</f>
        <v/>
      </c>
      <c r="AH484" s="10" t="str">
        <f ca="1">IFERROR(IF(AND(NOW()&lt;= EOMONTH(DATE(YEAR($O484),3, 1), 0), Overall!$A486&lt;&gt;"", MONTH($N484) &lt;= 3, MONTH($O484) &gt;= 3), IF($R484 &lt;&gt; "", $H484/$R484, ""), ""), "")</f>
        <v/>
      </c>
      <c r="AI484" s="10" t="str">
        <f ca="1">IFERROR(IF(AND(NOW()&lt;= EOMONTH(DATE(YEAR($O484),4, 1), 0), Overall!$A486&lt;&gt;"", MONTH($N484) &lt;= 4, MONTH($O484) &gt;= 4), IF($R484 &lt;&gt; "", $H484/$R484, ""), ""), "")</f>
        <v/>
      </c>
      <c r="AJ484" s="10" t="str">
        <f ca="1">IFERROR(IF(AND(NOW()&lt;= EOMONTH(DATE(YEAR($O484),5, 1), 0), Overall!$A486&lt;&gt;"", MONTH($N484) &lt;= 5, MONTH($O484) &gt;= 5), IF($R484 &lt;&gt; "", $H484/$R484, ""), ""), "")</f>
        <v/>
      </c>
      <c r="AK484" s="10" t="str">
        <f ca="1">IFERROR(IF(AND(NOW()&lt;= EOMONTH(DATE(YEAR($O484),6, 1), 0), Overall!$A486&lt;&gt;"", MONTH($N484) &lt;= 6, MONTH($O484) &gt;= 6), IF($R484 &lt;&gt; "", $H484/$R484, ""), ""), "")</f>
        <v/>
      </c>
      <c r="AL484" s="10" t="str">
        <f ca="1">IFERROR(IF(AND(NOW()&lt;= EOMONTH(DATE(YEAR($O484),7, 1), 0), Overall!$A486&lt;&gt;"", MONTH($N484) &lt;= 7, MONTH($O484) &gt;= 7), IF($R484 &lt;&gt; "", $H484/$R484, ""), ""), "")</f>
        <v/>
      </c>
      <c r="AM484" s="10" t="str">
        <f ca="1">IFERROR(IF(AND(NOW()&lt;= EOMONTH(DATE(YEAR($O484),8, 1), 0), Overall!$A486&lt;&gt;"", MONTH($N484) &lt;= 8, MONTH($O484) &gt;= 8), IF($R484 &lt;&gt; "", $H484/$R484, ""), ""), "")</f>
        <v/>
      </c>
      <c r="AN484" s="10" t="str">
        <f ca="1">IFERROR(IF(AND(NOW()&lt;= EOMONTH(DATE(YEAR($O484),9, 1), 0), Overall!$A486&lt;&gt;"", MONTH($N484) &lt;= 9, MONTH($O484) &gt;= 9), IF($R484 &lt;&gt; "", $H484/$R484, ""), ""), "")</f>
        <v/>
      </c>
      <c r="AO484" s="10" t="str">
        <f ca="1">IFERROR(IF(AND(NOW()&lt;= EOMONTH(DATE(YEAR($O484),10, 1), 0), Overall!$A486&lt;&gt;"", MONTH($N484) &lt;= 10, MONTH($O484) &gt;= 10), IF($R484 &lt;&gt; "", $H484/$R484, ""), ""), "")</f>
        <v/>
      </c>
      <c r="AP484" s="10" t="str">
        <f ca="1">IFERROR(IF(AND(NOW()&lt;= EOMONTH(DATE(YEAR($O484),11, 1), 0), Overall!$A486&lt;&gt;"", MONTH($N484) &lt;=11, MONTH($O484) &gt;= 11), IF($R484 &lt;&gt; "", $H484/$R484, ""), ""), "")</f>
        <v/>
      </c>
      <c r="AQ484" s="10" t="str">
        <f ca="1">IFERROR(IF(AND(NOW()&lt;= EOMONTH(DATE(YEAR($O484),12, 1), 0), Overall!$A486&lt;&gt;"", MONTH($N484) &lt;= 12, MONTH($O484) &gt;= 12), IF($R484 &lt;&gt; "", $H484/$R484, ""), ""), "")</f>
        <v/>
      </c>
      <c r="AR484" s="16">
        <f t="shared" ca="1" si="15"/>
        <v>0</v>
      </c>
    </row>
    <row r="485" spans="1:44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6">
        <f>IF(Overall!F487&lt;&gt;"",VALUE(Overall!F487),"")</f>
        <v>1000000</v>
      </c>
      <c r="I485" s="6">
        <f>IF(Overall!G487&lt;&gt;"",VALUE(Overall!G487),"")</f>
        <v>77</v>
      </c>
      <c r="J485" s="6">
        <f>IF(Overall!H487&lt;&gt;"",VALUE(Overall!H487),"")</f>
        <v>64</v>
      </c>
      <c r="K485" s="6">
        <f>IF(Overall!I487&lt;&gt;"",VALUE(Overall!I487),"")</f>
        <v>5.67</v>
      </c>
      <c r="L485" s="6">
        <f>IF(Overall!J487&lt;&gt;"",VALUE(Overall!J487),"")</f>
        <v>1.8</v>
      </c>
      <c r="M485" s="6">
        <f>IF(Overall!K487&lt;&gt;"",VALUE(Overall!K487),"")</f>
        <v>3.87</v>
      </c>
      <c r="N485" s="7">
        <f>IF(Overall!L487&lt;&gt;"",DATEVALUE(MID(Overall!L487, FIND(",", Overall!L487) + 2, FIND(" ", Overall!L487) - FIND(",", Overall!L487) - 1) &amp; " " &amp; MID(Overall!L487, FIND(" ", Overall!L487) + 1, FIND(",", Overall!L487, FIND(" ", Overall!L487)) - FIND(" ", Overall!L487) - 1) &amp; ", " &amp; MID(Overall!L487, FIND(",", Overall!L487, FIND(",",Overall!L487) + 1) + 2, LEN(Overall!L487))),"")</f>
        <v>45047</v>
      </c>
      <c r="O485" s="7">
        <f>IF(Overall!M487&lt;&gt;"",DATEVALUE(MID(Overall!M487, FIND(",", Overall!M487) + 2, FIND(" ", Overall!M487) - FIND(",", Overall!M487) - 1) &amp; " " &amp; MID(Overall!M487, FIND(" ", Overall!M487) + 1, FIND(",", Overall!M487, FIND(" ", Overall!M487)) - FIND(" ", Overall!M487) - 1) &amp; ", " &amp; MID(Overall!M487, FIND(",", Overall!M487, FIND(",",Overall!M487) + 1) + 2, LEN(Overall!M487))),"")</f>
        <v>45107</v>
      </c>
      <c r="P485" s="7">
        <f>IF(Overall!N487&lt;&gt;"",DATEVALUE(MID(Overall!N487, FIND(",", Overall!N487) + 2, FIND(" ", Overall!N487) - FIND(",", Overall!N487) - 1) &amp; " " &amp; MID(Overall!N487, FIND(" ", Overall!N487) + 1, FIND(",", Overall!N487, FIND(" ", Overall!N487)) - FIND(" ", Overall!N487) - 1) &amp; ", " &amp; MID(Overall!N487, FIND(",", Overall!N487, FIND(",",Overall!N487) + 1) + 2, LEN(Overall!N487))),"")</f>
        <v>44965</v>
      </c>
      <c r="Q485" s="7">
        <f>IF(Overall!O487&lt;&gt;"",DATEVALUE(MID(Overall!O487, FIND(",", Overall!O487) + 2, FIND(" ", Overall!O487) - FIND(",", Overall!O487) - 1) &amp; " " &amp; MID(Overall!O487, FIND(" ", Overall!O487) + 1, FIND(",", Overall!O487, FIND(" ", Overall!O487)) - FIND(" ", Overall!O487) - 1) &amp; ", " &amp; MID(Overall!O487, FIND(",", Overall!O487, FIND(",",Overall!O487) + 1) + 2, LEN(Overall!O487))),"")</f>
        <v>44938</v>
      </c>
      <c r="R485" s="5">
        <f t="shared" si="14"/>
        <v>2</v>
      </c>
      <c r="S485" s="10" t="str">
        <f>IF(Overall!$A487&lt;&gt;"",IF(AND(MONTH($N485) &lt;= 1, MONTH($O485) &gt;= 1), IF($R485 &lt;&gt; "", $H485/$R485, ""), ""),"")</f>
        <v/>
      </c>
      <c r="T485" s="10" t="str">
        <f>IF(Overall!$A487&lt;&gt;"",IF(AND(MONTH($N485) &lt;= 2, MONTH($O485) &gt;= 2), IF($R485 &lt;&gt; "", $H485/$R485, ""), ""),"")</f>
        <v/>
      </c>
      <c r="U485" s="10" t="str">
        <f>IF(Overall!$A487&lt;&gt;"",IF(AND(MONTH($N485) &lt;= 3, MONTH($O485) &gt;= 3), IF($R485 &lt;&gt; "", $H485/$R485, ""), ""),"")</f>
        <v/>
      </c>
      <c r="V485" s="10" t="str">
        <f>IF(Overall!$A487&lt;&gt;"",IF(AND(MONTH($N485) &lt;= 4, MONTH($O485) &gt;= 4), IF($R485 &lt;&gt; "", $H485/$R485, ""), ""),"")</f>
        <v/>
      </c>
      <c r="W485" s="10">
        <f>IF(Overall!$A487&lt;&gt;"",IF(AND(MONTH($N485) &lt;= 5, MONTH($O485) &gt;= 5), IF($R485 &lt;&gt; "", $H485/$R485, ""), ""),"")</f>
        <v>500000</v>
      </c>
      <c r="X485" s="10">
        <f>IF(Overall!$A487&lt;&gt;"",IF(AND(MONTH($N485) &lt;= 6, MONTH($O485) &gt;= 6), IF($R485 &lt;&gt; "", $H485/$R485, ""), ""),"")</f>
        <v>500000</v>
      </c>
      <c r="Y485" s="10" t="str">
        <f>IF(Overall!$A487&lt;&gt;"",IF(AND(MONTH($N485) &lt;= 7, MONTH($O485) &gt;= 7 ), IF($R485 &lt;&gt; "", $H485/$R485, ""), ""),"")</f>
        <v/>
      </c>
      <c r="Z485" s="10" t="str">
        <f>IF(Overall!$A487&lt;&gt;"",IF(AND(MONTH($N485) &lt;= 8, MONTH($O485) &gt;= 8), IF($R485 &lt;&gt; "", $H485/$R485, ""), ""),"")</f>
        <v/>
      </c>
      <c r="AA485" s="10" t="str">
        <f>IF(Overall!$A487&lt;&gt;"",IF(AND(MONTH($N485) &lt;= 9, MONTH($O485) &gt;= 9), IF($R485 &lt;&gt; "", $H485/$R485, ""), ""),"")</f>
        <v/>
      </c>
      <c r="AB485" s="10" t="str">
        <f>IF(Overall!$A487&lt;&gt;"",IF(AND(MONTH($N485) &lt;= 10, MONTH($O485) &gt;= 10), IF($R485 &lt;&gt; "", $H485/$R485, ""), ""),"")</f>
        <v/>
      </c>
      <c r="AC485" s="10" t="str">
        <f>IF(Overall!$A487&lt;&gt;"",IF(AND(MONTH($N485) &lt;= 11, MONTH($O485) &gt;= 11), IF($R485 &lt;&gt; "", $H485/$R485, ""), ""),"")</f>
        <v/>
      </c>
      <c r="AD485" s="10" t="str">
        <f>IF(Overall!$A487&lt;&gt;"",IF(AND(MONTH($N485) &lt;= 12, MONTH($O485) &gt;= 12), IF($R485 &lt;&gt; "", $H485/$R485, ""), ""),"")</f>
        <v/>
      </c>
      <c r="AF485" s="10" t="str">
        <f ca="1">IFERROR(IF(AND(NOW()&lt;= EOMONTH(DATE(YEAR($O485),1, 1), 0), Overall!$A487&lt;&gt;"", MONTH($N485) &lt;= 1, MONTH($O485) &gt;= 1), IF($R485 &lt;&gt; "", $H485/$R485, ""), ""), "")</f>
        <v/>
      </c>
      <c r="AG485" s="10" t="str">
        <f ca="1">IFERROR(IF(AND(NOW()&lt;= EOMONTH(DATE(YEAR($O485),2, 1), 0), Overall!$A487&lt;&gt;"", MONTH($N485) &lt;= 2, MONTH($O485) &gt;= 2), IF($R485 &lt;&gt; "", $H485/$R485, ""), ""), "")</f>
        <v/>
      </c>
      <c r="AH485" s="10" t="str">
        <f ca="1">IFERROR(IF(AND(NOW()&lt;= EOMONTH(DATE(YEAR($O485),3, 1), 0), Overall!$A487&lt;&gt;"", MONTH($N485) &lt;= 3, MONTH($O485) &gt;= 3), IF($R485 &lt;&gt; "", $H485/$R485, ""), ""), "")</f>
        <v/>
      </c>
      <c r="AI485" s="10" t="str">
        <f ca="1">IFERROR(IF(AND(NOW()&lt;= EOMONTH(DATE(YEAR($O485),4, 1), 0), Overall!$A487&lt;&gt;"", MONTH($N485) &lt;= 4, MONTH($O485) &gt;= 4), IF($R485 &lt;&gt; "", $H485/$R485, ""), ""), "")</f>
        <v/>
      </c>
      <c r="AJ485" s="10" t="str">
        <f ca="1">IFERROR(IF(AND(NOW()&lt;= EOMONTH(DATE(YEAR($O485),5, 1), 0), Overall!$A487&lt;&gt;"", MONTH($N485) &lt;= 5, MONTH($O485) &gt;= 5), IF($R485 &lt;&gt; "", $H485/$R485, ""), ""), "")</f>
        <v/>
      </c>
      <c r="AK485" s="10" t="str">
        <f ca="1">IFERROR(IF(AND(NOW()&lt;= EOMONTH(DATE(YEAR($O485),6, 1), 0), Overall!$A487&lt;&gt;"", MONTH($N485) &lt;= 6, MONTH($O485) &gt;= 6), IF($R485 &lt;&gt; "", $H485/$R485, ""), ""), "")</f>
        <v/>
      </c>
      <c r="AL485" s="10" t="str">
        <f ca="1">IFERROR(IF(AND(NOW()&lt;= EOMONTH(DATE(YEAR($O485),7, 1), 0), Overall!$A487&lt;&gt;"", MONTH($N485) &lt;= 7, MONTH($O485) &gt;= 7), IF($R485 &lt;&gt; "", $H485/$R485, ""), ""), "")</f>
        <v/>
      </c>
      <c r="AM485" s="10" t="str">
        <f ca="1">IFERROR(IF(AND(NOW()&lt;= EOMONTH(DATE(YEAR($O485),8, 1), 0), Overall!$A487&lt;&gt;"", MONTH($N485) &lt;= 8, MONTH($O485) &gt;= 8), IF($R485 &lt;&gt; "", $H485/$R485, ""), ""), "")</f>
        <v/>
      </c>
      <c r="AN485" s="10" t="str">
        <f ca="1">IFERROR(IF(AND(NOW()&lt;= EOMONTH(DATE(YEAR($O485),9, 1), 0), Overall!$A487&lt;&gt;"", MONTH($N485) &lt;= 9, MONTH($O485) &gt;= 9), IF($R485 &lt;&gt; "", $H485/$R485, ""), ""), "")</f>
        <v/>
      </c>
      <c r="AO485" s="10" t="str">
        <f ca="1">IFERROR(IF(AND(NOW()&lt;= EOMONTH(DATE(YEAR($O485),10, 1), 0), Overall!$A487&lt;&gt;"", MONTH($N485) &lt;= 10, MONTH($O485) &gt;= 10), IF($R485 &lt;&gt; "", $H485/$R485, ""), ""), "")</f>
        <v/>
      </c>
      <c r="AP485" s="10" t="str">
        <f ca="1">IFERROR(IF(AND(NOW()&lt;= EOMONTH(DATE(YEAR($O485),11, 1), 0), Overall!$A487&lt;&gt;"", MONTH($N485) &lt;=11, MONTH($O485) &gt;= 11), IF($R485 &lt;&gt; "", $H485/$R485, ""), ""), "")</f>
        <v/>
      </c>
      <c r="AQ485" s="10" t="str">
        <f ca="1">IFERROR(IF(AND(NOW()&lt;= EOMONTH(DATE(YEAR($O485),12, 1), 0), Overall!$A487&lt;&gt;"", MONTH($N485) &lt;= 12, MONTH($O485) &gt;= 12), IF($R485 &lt;&gt; "", $H485/$R485, ""), ""), "")</f>
        <v/>
      </c>
      <c r="AR485" s="16">
        <f t="shared" ca="1" si="15"/>
        <v>0</v>
      </c>
    </row>
    <row r="486" spans="1:44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6">
        <f>IF(Overall!F488&lt;&gt;"",VALUE(Overall!F488),"")</f>
        <v>1000000</v>
      </c>
      <c r="I486" s="6">
        <f>IF(Overall!G488&lt;&gt;"",VALUE(Overall!G488),"")</f>
        <v>77</v>
      </c>
      <c r="J486" s="6">
        <f>IF(Overall!H488&lt;&gt;"",VALUE(Overall!H488),"")</f>
        <v>64</v>
      </c>
      <c r="K486" s="6">
        <f>IF(Overall!I488&lt;&gt;"",VALUE(Overall!I488),"")</f>
        <v>5.65</v>
      </c>
      <c r="L486" s="6">
        <f>IF(Overall!J488&lt;&gt;"",VALUE(Overall!J488),"")</f>
        <v>1.81</v>
      </c>
      <c r="M486" s="6">
        <f>IF(Overall!K488&lt;&gt;"",VALUE(Overall!K488),"")</f>
        <v>3.84</v>
      </c>
      <c r="N486" s="7">
        <f>IF(Overall!L488&lt;&gt;"",DATEVALUE(MID(Overall!L488, FIND(",", Overall!L488) + 2, FIND(" ", Overall!L488) - FIND(",", Overall!L488) - 1) &amp; " " &amp; MID(Overall!L488, FIND(" ", Overall!L488) + 1, FIND(",", Overall!L488, FIND(" ", Overall!L488)) - FIND(" ", Overall!L488) - 1) &amp; ", " &amp; MID(Overall!L488, FIND(",", Overall!L488, FIND(",",Overall!L488) + 1) + 2, LEN(Overall!L488))),"")</f>
        <v>45047</v>
      </c>
      <c r="O486" s="7">
        <f>IF(Overall!M488&lt;&gt;"",DATEVALUE(MID(Overall!M488, FIND(",", Overall!M488) + 2, FIND(" ", Overall!M488) - FIND(",", Overall!M488) - 1) &amp; " " &amp; MID(Overall!M488, FIND(" ", Overall!M488) + 1, FIND(",", Overall!M488, FIND(" ", Overall!M488)) - FIND(" ", Overall!M488) - 1) &amp; ", " &amp; MID(Overall!M488, FIND(",", Overall!M488, FIND(",",Overall!M488) + 1) + 2, LEN(Overall!M488))),"")</f>
        <v>45107</v>
      </c>
      <c r="P486" s="7">
        <f>IF(Overall!N488&lt;&gt;"",DATEVALUE(MID(Overall!N488, FIND(",", Overall!N488) + 2, FIND(" ", Overall!N488) - FIND(",", Overall!N488) - 1) &amp; " " &amp; MID(Overall!N488, FIND(" ", Overall!N488) + 1, FIND(",", Overall!N488, FIND(" ", Overall!N488)) - FIND(" ", Overall!N488) - 1) &amp; ", " &amp; MID(Overall!N488, FIND(",", Overall!N488, FIND(",",Overall!N488) + 1) + 2, LEN(Overall!N488))),"")</f>
        <v>44965</v>
      </c>
      <c r="Q486" s="7">
        <f>IF(Overall!O488&lt;&gt;"",DATEVALUE(MID(Overall!O488, FIND(",", Overall!O488) + 2, FIND(" ", Overall!O488) - FIND(",", Overall!O488) - 1) &amp; " " &amp; MID(Overall!O488, FIND(" ", Overall!O488) + 1, FIND(",", Overall!O488, FIND(" ", Overall!O488)) - FIND(" ", Overall!O488) - 1) &amp; ", " &amp; MID(Overall!O488, FIND(",", Overall!O488, FIND(",",Overall!O488) + 1) + 2, LEN(Overall!O488))),"")</f>
        <v>44938</v>
      </c>
      <c r="R486" s="5">
        <f t="shared" si="14"/>
        <v>2</v>
      </c>
      <c r="S486" s="10" t="str">
        <f>IF(Overall!$A488&lt;&gt;"",IF(AND(MONTH($N486) &lt;= 1, MONTH($O486) &gt;= 1), IF($R486 &lt;&gt; "", $H486/$R486, ""), ""),"")</f>
        <v/>
      </c>
      <c r="T486" s="10" t="str">
        <f>IF(Overall!$A488&lt;&gt;"",IF(AND(MONTH($N486) &lt;= 2, MONTH($O486) &gt;= 2), IF($R486 &lt;&gt; "", $H486/$R486, ""), ""),"")</f>
        <v/>
      </c>
      <c r="U486" s="10" t="str">
        <f>IF(Overall!$A488&lt;&gt;"",IF(AND(MONTH($N486) &lt;= 3, MONTH($O486) &gt;= 3), IF($R486 &lt;&gt; "", $H486/$R486, ""), ""),"")</f>
        <v/>
      </c>
      <c r="V486" s="10" t="str">
        <f>IF(Overall!$A488&lt;&gt;"",IF(AND(MONTH($N486) &lt;= 4, MONTH($O486) &gt;= 4), IF($R486 &lt;&gt; "", $H486/$R486, ""), ""),"")</f>
        <v/>
      </c>
      <c r="W486" s="10">
        <f>IF(Overall!$A488&lt;&gt;"",IF(AND(MONTH($N486) &lt;= 5, MONTH($O486) &gt;= 5), IF($R486 &lt;&gt; "", $H486/$R486, ""), ""),"")</f>
        <v>500000</v>
      </c>
      <c r="X486" s="10">
        <f>IF(Overall!$A488&lt;&gt;"",IF(AND(MONTH($N486) &lt;= 6, MONTH($O486) &gt;= 6), IF($R486 &lt;&gt; "", $H486/$R486, ""), ""),"")</f>
        <v>500000</v>
      </c>
      <c r="Y486" s="10" t="str">
        <f>IF(Overall!$A488&lt;&gt;"",IF(AND(MONTH($N486) &lt;= 7, MONTH($O486) &gt;= 7 ), IF($R486 &lt;&gt; "", $H486/$R486, ""), ""),"")</f>
        <v/>
      </c>
      <c r="Z486" s="10" t="str">
        <f>IF(Overall!$A488&lt;&gt;"",IF(AND(MONTH($N486) &lt;= 8, MONTH($O486) &gt;= 8), IF($R486 &lt;&gt; "", $H486/$R486, ""), ""),"")</f>
        <v/>
      </c>
      <c r="AA486" s="10" t="str">
        <f>IF(Overall!$A488&lt;&gt;"",IF(AND(MONTH($N486) &lt;= 9, MONTH($O486) &gt;= 9), IF($R486 &lt;&gt; "", $H486/$R486, ""), ""),"")</f>
        <v/>
      </c>
      <c r="AB486" s="10" t="str">
        <f>IF(Overall!$A488&lt;&gt;"",IF(AND(MONTH($N486) &lt;= 10, MONTH($O486) &gt;= 10), IF($R486 &lt;&gt; "", $H486/$R486, ""), ""),"")</f>
        <v/>
      </c>
      <c r="AC486" s="10" t="str">
        <f>IF(Overall!$A488&lt;&gt;"",IF(AND(MONTH($N486) &lt;= 11, MONTH($O486) &gt;= 11), IF($R486 &lt;&gt; "", $H486/$R486, ""), ""),"")</f>
        <v/>
      </c>
      <c r="AD486" s="10" t="str">
        <f>IF(Overall!$A488&lt;&gt;"",IF(AND(MONTH($N486) &lt;= 12, MONTH($O486) &gt;= 12), IF($R486 &lt;&gt; "", $H486/$R486, ""), ""),"")</f>
        <v/>
      </c>
      <c r="AF486" s="10" t="str">
        <f ca="1">IFERROR(IF(AND(NOW()&lt;= EOMONTH(DATE(YEAR($O486),1, 1), 0), Overall!$A488&lt;&gt;"", MONTH($N486) &lt;= 1, MONTH($O486) &gt;= 1), IF($R486 &lt;&gt; "", $H486/$R486, ""), ""), "")</f>
        <v/>
      </c>
      <c r="AG486" s="10" t="str">
        <f ca="1">IFERROR(IF(AND(NOW()&lt;= EOMONTH(DATE(YEAR($O486),2, 1), 0), Overall!$A488&lt;&gt;"", MONTH($N486) &lt;= 2, MONTH($O486) &gt;= 2), IF($R486 &lt;&gt; "", $H486/$R486, ""), ""), "")</f>
        <v/>
      </c>
      <c r="AH486" s="10" t="str">
        <f ca="1">IFERROR(IF(AND(NOW()&lt;= EOMONTH(DATE(YEAR($O486),3, 1), 0), Overall!$A488&lt;&gt;"", MONTH($N486) &lt;= 3, MONTH($O486) &gt;= 3), IF($R486 &lt;&gt; "", $H486/$R486, ""), ""), "")</f>
        <v/>
      </c>
      <c r="AI486" s="10" t="str">
        <f ca="1">IFERROR(IF(AND(NOW()&lt;= EOMONTH(DATE(YEAR($O486),4, 1), 0), Overall!$A488&lt;&gt;"", MONTH($N486) &lt;= 4, MONTH($O486) &gt;= 4), IF($R486 &lt;&gt; "", $H486/$R486, ""), ""), "")</f>
        <v/>
      </c>
      <c r="AJ486" s="10" t="str">
        <f ca="1">IFERROR(IF(AND(NOW()&lt;= EOMONTH(DATE(YEAR($O486),5, 1), 0), Overall!$A488&lt;&gt;"", MONTH($N486) &lt;= 5, MONTH($O486) &gt;= 5), IF($R486 &lt;&gt; "", $H486/$R486, ""), ""), "")</f>
        <v/>
      </c>
      <c r="AK486" s="10" t="str">
        <f ca="1">IFERROR(IF(AND(NOW()&lt;= EOMONTH(DATE(YEAR($O486),6, 1), 0), Overall!$A488&lt;&gt;"", MONTH($N486) &lt;= 6, MONTH($O486) &gt;= 6), IF($R486 &lt;&gt; "", $H486/$R486, ""), ""), "")</f>
        <v/>
      </c>
      <c r="AL486" s="10" t="str">
        <f ca="1">IFERROR(IF(AND(NOW()&lt;= EOMONTH(DATE(YEAR($O486),7, 1), 0), Overall!$A488&lt;&gt;"", MONTH($N486) &lt;= 7, MONTH($O486) &gt;= 7), IF($R486 &lt;&gt; "", $H486/$R486, ""), ""), "")</f>
        <v/>
      </c>
      <c r="AM486" s="10" t="str">
        <f ca="1">IFERROR(IF(AND(NOW()&lt;= EOMONTH(DATE(YEAR($O486),8, 1), 0), Overall!$A488&lt;&gt;"", MONTH($N486) &lt;= 8, MONTH($O486) &gt;= 8), IF($R486 &lt;&gt; "", $H486/$R486, ""), ""), "")</f>
        <v/>
      </c>
      <c r="AN486" s="10" t="str">
        <f ca="1">IFERROR(IF(AND(NOW()&lt;= EOMONTH(DATE(YEAR($O486),9, 1), 0), Overall!$A488&lt;&gt;"", MONTH($N486) &lt;= 9, MONTH($O486) &gt;= 9), IF($R486 &lt;&gt; "", $H486/$R486, ""), ""), "")</f>
        <v/>
      </c>
      <c r="AO486" s="10" t="str">
        <f ca="1">IFERROR(IF(AND(NOW()&lt;= EOMONTH(DATE(YEAR($O486),10, 1), 0), Overall!$A488&lt;&gt;"", MONTH($N486) &lt;= 10, MONTH($O486) &gt;= 10), IF($R486 &lt;&gt; "", $H486/$R486, ""), ""), "")</f>
        <v/>
      </c>
      <c r="AP486" s="10" t="str">
        <f ca="1">IFERROR(IF(AND(NOW()&lt;= EOMONTH(DATE(YEAR($O486),11, 1), 0), Overall!$A488&lt;&gt;"", MONTH($N486) &lt;=11, MONTH($O486) &gt;= 11), IF($R486 &lt;&gt; "", $H486/$R486, ""), ""), "")</f>
        <v/>
      </c>
      <c r="AQ486" s="10" t="str">
        <f ca="1">IFERROR(IF(AND(NOW()&lt;= EOMONTH(DATE(YEAR($O486),12, 1), 0), Overall!$A488&lt;&gt;"", MONTH($N486) &lt;= 12, MONTH($O486) &gt;= 12), IF($R486 &lt;&gt; "", $H486/$R486, ""), ""), "")</f>
        <v/>
      </c>
      <c r="AR486" s="16">
        <f t="shared" ca="1" si="15"/>
        <v>0</v>
      </c>
    </row>
    <row r="487" spans="1:44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6">
        <f>IF(Overall!F489&lt;&gt;"",VALUE(Overall!F489),"")</f>
        <v>1000000</v>
      </c>
      <c r="I487" s="6">
        <f>IF(Overall!G489&lt;&gt;"",VALUE(Overall!G489),"")</f>
        <v>77</v>
      </c>
      <c r="J487" s="6">
        <f>IF(Overall!H489&lt;&gt;"",VALUE(Overall!H489),"")</f>
        <v>64</v>
      </c>
      <c r="K487" s="6">
        <f>IF(Overall!I489&lt;&gt;"",VALUE(Overall!I489),"")</f>
        <v>5.58</v>
      </c>
      <c r="L487" s="6">
        <f>IF(Overall!J489&lt;&gt;"",VALUE(Overall!J489),"")</f>
        <v>1.76</v>
      </c>
      <c r="M487" s="6">
        <f>IF(Overall!K489&lt;&gt;"",VALUE(Overall!K489),"")</f>
        <v>3.82</v>
      </c>
      <c r="N487" s="7">
        <f>IF(Overall!L489&lt;&gt;"",DATEVALUE(MID(Overall!L489, FIND(",", Overall!L489) + 2, FIND(" ", Overall!L489) - FIND(",", Overall!L489) - 1) &amp; " " &amp; MID(Overall!L489, FIND(" ", Overall!L489) + 1, FIND(",", Overall!L489, FIND(" ", Overall!L489)) - FIND(" ", Overall!L489) - 1) &amp; ", " &amp; MID(Overall!L489, FIND(",", Overall!L489, FIND(",",Overall!L489) + 1) + 2, LEN(Overall!L489))),"")</f>
        <v>45047</v>
      </c>
      <c r="O487" s="7">
        <f>IF(Overall!M489&lt;&gt;"",DATEVALUE(MID(Overall!M489, FIND(",", Overall!M489) + 2, FIND(" ", Overall!M489) - FIND(",", Overall!M489) - 1) &amp; " " &amp; MID(Overall!M489, FIND(" ", Overall!M489) + 1, FIND(",", Overall!M489, FIND(" ", Overall!M489)) - FIND(" ", Overall!M489) - 1) &amp; ", " &amp; MID(Overall!M489, FIND(",", Overall!M489, FIND(",",Overall!M489) + 1) + 2, LEN(Overall!M489))),"")</f>
        <v>45107</v>
      </c>
      <c r="P487" s="7">
        <f>IF(Overall!N489&lt;&gt;"",DATEVALUE(MID(Overall!N489, FIND(",", Overall!N489) + 2, FIND(" ", Overall!N489) - FIND(",", Overall!N489) - 1) &amp; " " &amp; MID(Overall!N489, FIND(" ", Overall!N489) + 1, FIND(",", Overall!N489, FIND(" ", Overall!N489)) - FIND(" ", Overall!N489) - 1) &amp; ", " &amp; MID(Overall!N489, FIND(",", Overall!N489, FIND(",",Overall!N489) + 1) + 2, LEN(Overall!N489))),"")</f>
        <v>44966</v>
      </c>
      <c r="Q487" s="7">
        <f>IF(Overall!O489&lt;&gt;"",DATEVALUE(MID(Overall!O489, FIND(",", Overall!O489) + 2, FIND(" ", Overall!O489) - FIND(",", Overall!O489) - 1) &amp; " " &amp; MID(Overall!O489, FIND(" ", Overall!O489) + 1, FIND(",", Overall!O489, FIND(" ", Overall!O489)) - FIND(" ", Overall!O489) - 1) &amp; ", " &amp; MID(Overall!O489, FIND(",", Overall!O489, FIND(",",Overall!O489) + 1) + 2, LEN(Overall!O489))),"")</f>
        <v>44939</v>
      </c>
      <c r="R487" s="5">
        <f t="shared" si="14"/>
        <v>2</v>
      </c>
      <c r="S487" s="10" t="str">
        <f>IF(Overall!$A489&lt;&gt;"",IF(AND(MONTH($N487) &lt;= 1, MONTH($O487) &gt;= 1), IF($R487 &lt;&gt; "", $H487/$R487, ""), ""),"")</f>
        <v/>
      </c>
      <c r="T487" s="10" t="str">
        <f>IF(Overall!$A489&lt;&gt;"",IF(AND(MONTH($N487) &lt;= 2, MONTH($O487) &gt;= 2), IF($R487 &lt;&gt; "", $H487/$R487, ""), ""),"")</f>
        <v/>
      </c>
      <c r="U487" s="10" t="str">
        <f>IF(Overall!$A489&lt;&gt;"",IF(AND(MONTH($N487) &lt;= 3, MONTH($O487) &gt;= 3), IF($R487 &lt;&gt; "", $H487/$R487, ""), ""),"")</f>
        <v/>
      </c>
      <c r="V487" s="10" t="str">
        <f>IF(Overall!$A489&lt;&gt;"",IF(AND(MONTH($N487) &lt;= 4, MONTH($O487) &gt;= 4), IF($R487 &lt;&gt; "", $H487/$R487, ""), ""),"")</f>
        <v/>
      </c>
      <c r="W487" s="10">
        <f>IF(Overall!$A489&lt;&gt;"",IF(AND(MONTH($N487) &lt;= 5, MONTH($O487) &gt;= 5), IF($R487 &lt;&gt; "", $H487/$R487, ""), ""),"")</f>
        <v>500000</v>
      </c>
      <c r="X487" s="10">
        <f>IF(Overall!$A489&lt;&gt;"",IF(AND(MONTH($N487) &lt;= 6, MONTH($O487) &gt;= 6), IF($R487 &lt;&gt; "", $H487/$R487, ""), ""),"")</f>
        <v>500000</v>
      </c>
      <c r="Y487" s="10" t="str">
        <f>IF(Overall!$A489&lt;&gt;"",IF(AND(MONTH($N487) &lt;= 7, MONTH($O487) &gt;= 7 ), IF($R487 &lt;&gt; "", $H487/$R487, ""), ""),"")</f>
        <v/>
      </c>
      <c r="Z487" s="10" t="str">
        <f>IF(Overall!$A489&lt;&gt;"",IF(AND(MONTH($N487) &lt;= 8, MONTH($O487) &gt;= 8), IF($R487 &lt;&gt; "", $H487/$R487, ""), ""),"")</f>
        <v/>
      </c>
      <c r="AA487" s="10" t="str">
        <f>IF(Overall!$A489&lt;&gt;"",IF(AND(MONTH($N487) &lt;= 9, MONTH($O487) &gt;= 9), IF($R487 &lt;&gt; "", $H487/$R487, ""), ""),"")</f>
        <v/>
      </c>
      <c r="AB487" s="10" t="str">
        <f>IF(Overall!$A489&lt;&gt;"",IF(AND(MONTH($N487) &lt;= 10, MONTH($O487) &gt;= 10), IF($R487 &lt;&gt; "", $H487/$R487, ""), ""),"")</f>
        <v/>
      </c>
      <c r="AC487" s="10" t="str">
        <f>IF(Overall!$A489&lt;&gt;"",IF(AND(MONTH($N487) &lt;= 11, MONTH($O487) &gt;= 11), IF($R487 &lt;&gt; "", $H487/$R487, ""), ""),"")</f>
        <v/>
      </c>
      <c r="AD487" s="10" t="str">
        <f>IF(Overall!$A489&lt;&gt;"",IF(AND(MONTH($N487) &lt;= 12, MONTH($O487) &gt;= 12), IF($R487 &lt;&gt; "", $H487/$R487, ""), ""),"")</f>
        <v/>
      </c>
      <c r="AF487" s="10" t="str">
        <f ca="1">IFERROR(IF(AND(NOW()&lt;= EOMONTH(DATE(YEAR($O487),1, 1), 0), Overall!$A489&lt;&gt;"", MONTH($N487) &lt;= 1, MONTH($O487) &gt;= 1), IF($R487 &lt;&gt; "", $H487/$R487, ""), ""), "")</f>
        <v/>
      </c>
      <c r="AG487" s="10" t="str">
        <f ca="1">IFERROR(IF(AND(NOW()&lt;= EOMONTH(DATE(YEAR($O487),2, 1), 0), Overall!$A489&lt;&gt;"", MONTH($N487) &lt;= 2, MONTH($O487) &gt;= 2), IF($R487 &lt;&gt; "", $H487/$R487, ""), ""), "")</f>
        <v/>
      </c>
      <c r="AH487" s="10" t="str">
        <f ca="1">IFERROR(IF(AND(NOW()&lt;= EOMONTH(DATE(YEAR($O487),3, 1), 0), Overall!$A489&lt;&gt;"", MONTH($N487) &lt;= 3, MONTH($O487) &gt;= 3), IF($R487 &lt;&gt; "", $H487/$R487, ""), ""), "")</f>
        <v/>
      </c>
      <c r="AI487" s="10" t="str">
        <f ca="1">IFERROR(IF(AND(NOW()&lt;= EOMONTH(DATE(YEAR($O487),4, 1), 0), Overall!$A489&lt;&gt;"", MONTH($N487) &lt;= 4, MONTH($O487) &gt;= 4), IF($R487 &lt;&gt; "", $H487/$R487, ""), ""), "")</f>
        <v/>
      </c>
      <c r="AJ487" s="10" t="str">
        <f ca="1">IFERROR(IF(AND(NOW()&lt;= EOMONTH(DATE(YEAR($O487),5, 1), 0), Overall!$A489&lt;&gt;"", MONTH($N487) &lt;= 5, MONTH($O487) &gt;= 5), IF($R487 &lt;&gt; "", $H487/$R487, ""), ""), "")</f>
        <v/>
      </c>
      <c r="AK487" s="10" t="str">
        <f ca="1">IFERROR(IF(AND(NOW()&lt;= EOMONTH(DATE(YEAR($O487),6, 1), 0), Overall!$A489&lt;&gt;"", MONTH($N487) &lt;= 6, MONTH($O487) &gt;= 6), IF($R487 &lt;&gt; "", $H487/$R487, ""), ""), "")</f>
        <v/>
      </c>
      <c r="AL487" s="10" t="str">
        <f ca="1">IFERROR(IF(AND(NOW()&lt;= EOMONTH(DATE(YEAR($O487),7, 1), 0), Overall!$A489&lt;&gt;"", MONTH($N487) &lt;= 7, MONTH($O487) &gt;= 7), IF($R487 &lt;&gt; "", $H487/$R487, ""), ""), "")</f>
        <v/>
      </c>
      <c r="AM487" s="10" t="str">
        <f ca="1">IFERROR(IF(AND(NOW()&lt;= EOMONTH(DATE(YEAR($O487),8, 1), 0), Overall!$A489&lt;&gt;"", MONTH($N487) &lt;= 8, MONTH($O487) &gt;= 8), IF($R487 &lt;&gt; "", $H487/$R487, ""), ""), "")</f>
        <v/>
      </c>
      <c r="AN487" s="10" t="str">
        <f ca="1">IFERROR(IF(AND(NOW()&lt;= EOMONTH(DATE(YEAR($O487),9, 1), 0), Overall!$A489&lt;&gt;"", MONTH($N487) &lt;= 9, MONTH($O487) &gt;= 9), IF($R487 &lt;&gt; "", $H487/$R487, ""), ""), "")</f>
        <v/>
      </c>
      <c r="AO487" s="10" t="str">
        <f ca="1">IFERROR(IF(AND(NOW()&lt;= EOMONTH(DATE(YEAR($O487),10, 1), 0), Overall!$A489&lt;&gt;"", MONTH($N487) &lt;= 10, MONTH($O487) &gt;= 10), IF($R487 &lt;&gt; "", $H487/$R487, ""), ""), "")</f>
        <v/>
      </c>
      <c r="AP487" s="10" t="str">
        <f ca="1">IFERROR(IF(AND(NOW()&lt;= EOMONTH(DATE(YEAR($O487),11, 1), 0), Overall!$A489&lt;&gt;"", MONTH($N487) &lt;=11, MONTH($O487) &gt;= 11), IF($R487 &lt;&gt; "", $H487/$R487, ""), ""), "")</f>
        <v/>
      </c>
      <c r="AQ487" s="10" t="str">
        <f ca="1">IFERROR(IF(AND(NOW()&lt;= EOMONTH(DATE(YEAR($O487),12, 1), 0), Overall!$A489&lt;&gt;"", MONTH($N487) &lt;= 12, MONTH($O487) &gt;= 12), IF($R487 &lt;&gt; "", $H487/$R487, ""), ""), "")</f>
        <v/>
      </c>
      <c r="AR487" s="16">
        <f t="shared" ca="1" si="15"/>
        <v>0</v>
      </c>
    </row>
    <row r="488" spans="1:44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6">
        <f>IF(Overall!F490&lt;&gt;"",VALUE(Overall!F490),"")</f>
        <v>1000000</v>
      </c>
      <c r="I488" s="6">
        <f>IF(Overall!G490&lt;&gt;"",VALUE(Overall!G490),"")</f>
        <v>77</v>
      </c>
      <c r="J488" s="6">
        <f>IF(Overall!H490&lt;&gt;"",VALUE(Overall!H490),"")</f>
        <v>64</v>
      </c>
      <c r="K488" s="6">
        <f>IF(Overall!I490&lt;&gt;"",VALUE(Overall!I490),"")</f>
        <v>5.83</v>
      </c>
      <c r="L488" s="6">
        <f>IF(Overall!J490&lt;&gt;"",VALUE(Overall!J490),"")</f>
        <v>2</v>
      </c>
      <c r="M488" s="6">
        <f>IF(Overall!K490&lt;&gt;"",VALUE(Overall!K490),"")</f>
        <v>3.83</v>
      </c>
      <c r="N488" s="7">
        <f>IF(Overall!L490&lt;&gt;"",DATEVALUE(MID(Overall!L490, FIND(",", Overall!L490) + 2, FIND(" ", Overall!L490) - FIND(",", Overall!L490) - 1) &amp; " " &amp; MID(Overall!L490, FIND(" ", Overall!L490) + 1, FIND(",", Overall!L490, FIND(" ", Overall!L490)) - FIND(" ", Overall!L490) - 1) &amp; ", " &amp; MID(Overall!L490, FIND(",", Overall!L490, FIND(",",Overall!L490) + 1) + 2, LEN(Overall!L490))),"")</f>
        <v>45047</v>
      </c>
      <c r="O488" s="7">
        <f>IF(Overall!M490&lt;&gt;"",DATEVALUE(MID(Overall!M490, FIND(",", Overall!M490) + 2, FIND(" ", Overall!M490) - FIND(",", Overall!M490) - 1) &amp; " " &amp; MID(Overall!M490, FIND(" ", Overall!M490) + 1, FIND(",", Overall!M490, FIND(" ", Overall!M490)) - FIND(" ", Overall!M490) - 1) &amp; ", " &amp; MID(Overall!M490, FIND(",", Overall!M490, FIND(",",Overall!M490) + 1) + 2, LEN(Overall!M490))),"")</f>
        <v>45107</v>
      </c>
      <c r="P488" s="7">
        <f>IF(Overall!N490&lt;&gt;"",DATEVALUE(MID(Overall!N490, FIND(",", Overall!N490) + 2, FIND(" ", Overall!N490) - FIND(",", Overall!N490) - 1) &amp; " " &amp; MID(Overall!N490, FIND(" ", Overall!N490) + 1, FIND(",", Overall!N490, FIND(" ", Overall!N490)) - FIND(" ", Overall!N490) - 1) &amp; ", " &amp; MID(Overall!N490, FIND(",", Overall!N490, FIND(",",Overall!N490) + 1) + 2, LEN(Overall!N490))),"")</f>
        <v>44966</v>
      </c>
      <c r="Q488" s="7">
        <f>IF(Overall!O490&lt;&gt;"",DATEVALUE(MID(Overall!O490, FIND(",", Overall!O490) + 2, FIND(" ", Overall!O490) - FIND(",", Overall!O490) - 1) &amp; " " &amp; MID(Overall!O490, FIND(" ", Overall!O490) + 1, FIND(",", Overall!O490, FIND(" ", Overall!O490)) - FIND(" ", Overall!O490) - 1) &amp; ", " &amp; MID(Overall!O490, FIND(",", Overall!O490, FIND(",",Overall!O490) + 1) + 2, LEN(Overall!O490))),"")</f>
        <v>44939</v>
      </c>
      <c r="R488" s="5">
        <f t="shared" si="14"/>
        <v>2</v>
      </c>
      <c r="S488" s="10" t="str">
        <f>IF(Overall!$A490&lt;&gt;"",IF(AND(MONTH($N488) &lt;= 1, MONTH($O488) &gt;= 1), IF($R488 &lt;&gt; "", $H488/$R488, ""), ""),"")</f>
        <v/>
      </c>
      <c r="T488" s="10" t="str">
        <f>IF(Overall!$A490&lt;&gt;"",IF(AND(MONTH($N488) &lt;= 2, MONTH($O488) &gt;= 2), IF($R488 &lt;&gt; "", $H488/$R488, ""), ""),"")</f>
        <v/>
      </c>
      <c r="U488" s="10" t="str">
        <f>IF(Overall!$A490&lt;&gt;"",IF(AND(MONTH($N488) &lt;= 3, MONTH($O488) &gt;= 3), IF($R488 &lt;&gt; "", $H488/$R488, ""), ""),"")</f>
        <v/>
      </c>
      <c r="V488" s="10" t="str">
        <f>IF(Overall!$A490&lt;&gt;"",IF(AND(MONTH($N488) &lt;= 4, MONTH($O488) &gt;= 4), IF($R488 &lt;&gt; "", $H488/$R488, ""), ""),"")</f>
        <v/>
      </c>
      <c r="W488" s="10">
        <f>IF(Overall!$A490&lt;&gt;"",IF(AND(MONTH($N488) &lt;= 5, MONTH($O488) &gt;= 5), IF($R488 &lt;&gt; "", $H488/$R488, ""), ""),"")</f>
        <v>500000</v>
      </c>
      <c r="X488" s="10">
        <f>IF(Overall!$A490&lt;&gt;"",IF(AND(MONTH($N488) &lt;= 6, MONTH($O488) &gt;= 6), IF($R488 &lt;&gt; "", $H488/$R488, ""), ""),"")</f>
        <v>500000</v>
      </c>
      <c r="Y488" s="10" t="str">
        <f>IF(Overall!$A490&lt;&gt;"",IF(AND(MONTH($N488) &lt;= 7, MONTH($O488) &gt;= 7 ), IF($R488 &lt;&gt; "", $H488/$R488, ""), ""),"")</f>
        <v/>
      </c>
      <c r="Z488" s="10" t="str">
        <f>IF(Overall!$A490&lt;&gt;"",IF(AND(MONTH($N488) &lt;= 8, MONTH($O488) &gt;= 8), IF($R488 &lt;&gt; "", $H488/$R488, ""), ""),"")</f>
        <v/>
      </c>
      <c r="AA488" s="10" t="str">
        <f>IF(Overall!$A490&lt;&gt;"",IF(AND(MONTH($N488) &lt;= 9, MONTH($O488) &gt;= 9), IF($R488 &lt;&gt; "", $H488/$R488, ""), ""),"")</f>
        <v/>
      </c>
      <c r="AB488" s="10" t="str">
        <f>IF(Overall!$A490&lt;&gt;"",IF(AND(MONTH($N488) &lt;= 10, MONTH($O488) &gt;= 10), IF($R488 &lt;&gt; "", $H488/$R488, ""), ""),"")</f>
        <v/>
      </c>
      <c r="AC488" s="10" t="str">
        <f>IF(Overall!$A490&lt;&gt;"",IF(AND(MONTH($N488) &lt;= 11, MONTH($O488) &gt;= 11), IF($R488 &lt;&gt; "", $H488/$R488, ""), ""),"")</f>
        <v/>
      </c>
      <c r="AD488" s="10" t="str">
        <f>IF(Overall!$A490&lt;&gt;"",IF(AND(MONTH($N488) &lt;= 12, MONTH($O488) &gt;= 12), IF($R488 &lt;&gt; "", $H488/$R488, ""), ""),"")</f>
        <v/>
      </c>
      <c r="AF488" s="10" t="str">
        <f ca="1">IFERROR(IF(AND(NOW()&lt;= EOMONTH(DATE(YEAR($O488),1, 1), 0), Overall!$A490&lt;&gt;"", MONTH($N488) &lt;= 1, MONTH($O488) &gt;= 1), IF($R488 &lt;&gt; "", $H488/$R488, ""), ""), "")</f>
        <v/>
      </c>
      <c r="AG488" s="10" t="str">
        <f ca="1">IFERROR(IF(AND(NOW()&lt;= EOMONTH(DATE(YEAR($O488),2, 1), 0), Overall!$A490&lt;&gt;"", MONTH($N488) &lt;= 2, MONTH($O488) &gt;= 2), IF($R488 &lt;&gt; "", $H488/$R488, ""), ""), "")</f>
        <v/>
      </c>
      <c r="AH488" s="10" t="str">
        <f ca="1">IFERROR(IF(AND(NOW()&lt;= EOMONTH(DATE(YEAR($O488),3, 1), 0), Overall!$A490&lt;&gt;"", MONTH($N488) &lt;= 3, MONTH($O488) &gt;= 3), IF($R488 &lt;&gt; "", $H488/$R488, ""), ""), "")</f>
        <v/>
      </c>
      <c r="AI488" s="10" t="str">
        <f ca="1">IFERROR(IF(AND(NOW()&lt;= EOMONTH(DATE(YEAR($O488),4, 1), 0), Overall!$A490&lt;&gt;"", MONTH($N488) &lt;= 4, MONTH($O488) &gt;= 4), IF($R488 &lt;&gt; "", $H488/$R488, ""), ""), "")</f>
        <v/>
      </c>
      <c r="AJ488" s="10" t="str">
        <f ca="1">IFERROR(IF(AND(NOW()&lt;= EOMONTH(DATE(YEAR($O488),5, 1), 0), Overall!$A490&lt;&gt;"", MONTH($N488) &lt;= 5, MONTH($O488) &gt;= 5), IF($R488 &lt;&gt; "", $H488/$R488, ""), ""), "")</f>
        <v/>
      </c>
      <c r="AK488" s="10" t="str">
        <f ca="1">IFERROR(IF(AND(NOW()&lt;= EOMONTH(DATE(YEAR($O488),6, 1), 0), Overall!$A490&lt;&gt;"", MONTH($N488) &lt;= 6, MONTH($O488) &gt;= 6), IF($R488 &lt;&gt; "", $H488/$R488, ""), ""), "")</f>
        <v/>
      </c>
      <c r="AL488" s="10" t="str">
        <f ca="1">IFERROR(IF(AND(NOW()&lt;= EOMONTH(DATE(YEAR($O488),7, 1), 0), Overall!$A490&lt;&gt;"", MONTH($N488) &lt;= 7, MONTH($O488) &gt;= 7), IF($R488 &lt;&gt; "", $H488/$R488, ""), ""), "")</f>
        <v/>
      </c>
      <c r="AM488" s="10" t="str">
        <f ca="1">IFERROR(IF(AND(NOW()&lt;= EOMONTH(DATE(YEAR($O488),8, 1), 0), Overall!$A490&lt;&gt;"", MONTH($N488) &lt;= 8, MONTH($O488) &gt;= 8), IF($R488 &lt;&gt; "", $H488/$R488, ""), ""), "")</f>
        <v/>
      </c>
      <c r="AN488" s="10" t="str">
        <f ca="1">IFERROR(IF(AND(NOW()&lt;= EOMONTH(DATE(YEAR($O488),9, 1), 0), Overall!$A490&lt;&gt;"", MONTH($N488) &lt;= 9, MONTH($O488) &gt;= 9), IF($R488 &lt;&gt; "", $H488/$R488, ""), ""), "")</f>
        <v/>
      </c>
      <c r="AO488" s="10" t="str">
        <f ca="1">IFERROR(IF(AND(NOW()&lt;= EOMONTH(DATE(YEAR($O488),10, 1), 0), Overall!$A490&lt;&gt;"", MONTH($N488) &lt;= 10, MONTH($O488) &gt;= 10), IF($R488 &lt;&gt; "", $H488/$R488, ""), ""), "")</f>
        <v/>
      </c>
      <c r="AP488" s="10" t="str">
        <f ca="1">IFERROR(IF(AND(NOW()&lt;= EOMONTH(DATE(YEAR($O488),11, 1), 0), Overall!$A490&lt;&gt;"", MONTH($N488) &lt;=11, MONTH($O488) &gt;= 11), IF($R488 &lt;&gt; "", $H488/$R488, ""), ""), "")</f>
        <v/>
      </c>
      <c r="AQ488" s="10" t="str">
        <f ca="1">IFERROR(IF(AND(NOW()&lt;= EOMONTH(DATE(YEAR($O488),12, 1), 0), Overall!$A490&lt;&gt;"", MONTH($N488) &lt;= 12, MONTH($O488) &gt;= 12), IF($R488 &lt;&gt; "", $H488/$R488, ""), ""), "")</f>
        <v/>
      </c>
      <c r="AR488" s="16">
        <f t="shared" ca="1" si="15"/>
        <v>0</v>
      </c>
    </row>
    <row r="489" spans="1:44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6">
        <f>IF(Overall!F491&lt;&gt;"",VALUE(Overall!F491),"")</f>
        <v>1000000</v>
      </c>
      <c r="I489" s="6">
        <f>IF(Overall!G491&lt;&gt;"",VALUE(Overall!G491),"")</f>
        <v>77</v>
      </c>
      <c r="J489" s="6">
        <f>IF(Overall!H491&lt;&gt;"",VALUE(Overall!H491),"")</f>
        <v>64</v>
      </c>
      <c r="K489" s="6">
        <f>IF(Overall!I491&lt;&gt;"",VALUE(Overall!I491),"")</f>
        <v>5.53</v>
      </c>
      <c r="L489" s="6">
        <f>IF(Overall!J491&lt;&gt;"",VALUE(Overall!J491),"")</f>
        <v>1.72</v>
      </c>
      <c r="M489" s="6">
        <f>IF(Overall!K491&lt;&gt;"",VALUE(Overall!K491),"")</f>
        <v>3.81</v>
      </c>
      <c r="N489" s="7">
        <f>IF(Overall!L491&lt;&gt;"",DATEVALUE(MID(Overall!L491, FIND(",", Overall!L491) + 2, FIND(" ", Overall!L491) - FIND(",", Overall!L491) - 1) &amp; " " &amp; MID(Overall!L491, FIND(" ", Overall!L491) + 1, FIND(",", Overall!L491, FIND(" ", Overall!L491)) - FIND(" ", Overall!L491) - 1) &amp; ", " &amp; MID(Overall!L491, FIND(",", Overall!L491, FIND(",",Overall!L491) + 1) + 2, LEN(Overall!L491))),"")</f>
        <v>45047</v>
      </c>
      <c r="O489" s="7">
        <f>IF(Overall!M491&lt;&gt;"",DATEVALUE(MID(Overall!M491, FIND(",", Overall!M491) + 2, FIND(" ", Overall!M491) - FIND(",", Overall!M491) - 1) &amp; " " &amp; MID(Overall!M491, FIND(" ", Overall!M491) + 1, FIND(",", Overall!M491, FIND(" ", Overall!M491)) - FIND(" ", Overall!M491) - 1) &amp; ", " &amp; MID(Overall!M491, FIND(",", Overall!M491, FIND(",",Overall!M491) + 1) + 2, LEN(Overall!M491))),"")</f>
        <v>45107</v>
      </c>
      <c r="P489" s="7">
        <f>IF(Overall!N491&lt;&gt;"",DATEVALUE(MID(Overall!N491, FIND(",", Overall!N491) + 2, FIND(" ", Overall!N491) - FIND(",", Overall!N491) - 1) &amp; " " &amp; MID(Overall!N491, FIND(" ", Overall!N491) + 1, FIND(",", Overall!N491, FIND(" ", Overall!N491)) - FIND(" ", Overall!N491) - 1) &amp; ", " &amp; MID(Overall!N491, FIND(",", Overall!N491, FIND(",",Overall!N491) + 1) + 2, LEN(Overall!N491))),"")</f>
        <v>44966</v>
      </c>
      <c r="Q489" s="7">
        <f>IF(Overall!O491&lt;&gt;"",DATEVALUE(MID(Overall!O491, FIND(",", Overall!O491) + 2, FIND(" ", Overall!O491) - FIND(",", Overall!O491) - 1) &amp; " " &amp; MID(Overall!O491, FIND(" ", Overall!O491) + 1, FIND(",", Overall!O491, FIND(" ", Overall!O491)) - FIND(" ", Overall!O491) - 1) &amp; ", " &amp; MID(Overall!O491, FIND(",", Overall!O491, FIND(",",Overall!O491) + 1) + 2, LEN(Overall!O491))),"")</f>
        <v>44939</v>
      </c>
      <c r="R489" s="5">
        <f t="shared" si="14"/>
        <v>2</v>
      </c>
      <c r="S489" s="10" t="str">
        <f>IF(Overall!$A491&lt;&gt;"",IF(AND(MONTH($N489) &lt;= 1, MONTH($O489) &gt;= 1), IF($R489 &lt;&gt; "", $H489/$R489, ""), ""),"")</f>
        <v/>
      </c>
      <c r="T489" s="10" t="str">
        <f>IF(Overall!$A491&lt;&gt;"",IF(AND(MONTH($N489) &lt;= 2, MONTH($O489) &gt;= 2), IF($R489 &lt;&gt; "", $H489/$R489, ""), ""),"")</f>
        <v/>
      </c>
      <c r="U489" s="10" t="str">
        <f>IF(Overall!$A491&lt;&gt;"",IF(AND(MONTH($N489) &lt;= 3, MONTH($O489) &gt;= 3), IF($R489 &lt;&gt; "", $H489/$R489, ""), ""),"")</f>
        <v/>
      </c>
      <c r="V489" s="10" t="str">
        <f>IF(Overall!$A491&lt;&gt;"",IF(AND(MONTH($N489) &lt;= 4, MONTH($O489) &gt;= 4), IF($R489 &lt;&gt; "", $H489/$R489, ""), ""),"")</f>
        <v/>
      </c>
      <c r="W489" s="10">
        <f>IF(Overall!$A491&lt;&gt;"",IF(AND(MONTH($N489) &lt;= 5, MONTH($O489) &gt;= 5), IF($R489 &lt;&gt; "", $H489/$R489, ""), ""),"")</f>
        <v>500000</v>
      </c>
      <c r="X489" s="10">
        <f>IF(Overall!$A491&lt;&gt;"",IF(AND(MONTH($N489) &lt;= 6, MONTH($O489) &gt;= 6), IF($R489 &lt;&gt; "", $H489/$R489, ""), ""),"")</f>
        <v>500000</v>
      </c>
      <c r="Y489" s="10" t="str">
        <f>IF(Overall!$A491&lt;&gt;"",IF(AND(MONTH($N489) &lt;= 7, MONTH($O489) &gt;= 7 ), IF($R489 &lt;&gt; "", $H489/$R489, ""), ""),"")</f>
        <v/>
      </c>
      <c r="Z489" s="10" t="str">
        <f>IF(Overall!$A491&lt;&gt;"",IF(AND(MONTH($N489) &lt;= 8, MONTH($O489) &gt;= 8), IF($R489 &lt;&gt; "", $H489/$R489, ""), ""),"")</f>
        <v/>
      </c>
      <c r="AA489" s="10" t="str">
        <f>IF(Overall!$A491&lt;&gt;"",IF(AND(MONTH($N489) &lt;= 9, MONTH($O489) &gt;= 9), IF($R489 &lt;&gt; "", $H489/$R489, ""), ""),"")</f>
        <v/>
      </c>
      <c r="AB489" s="10" t="str">
        <f>IF(Overall!$A491&lt;&gt;"",IF(AND(MONTH($N489) &lt;= 10, MONTH($O489) &gt;= 10), IF($R489 &lt;&gt; "", $H489/$R489, ""), ""),"")</f>
        <v/>
      </c>
      <c r="AC489" s="10" t="str">
        <f>IF(Overall!$A491&lt;&gt;"",IF(AND(MONTH($N489) &lt;= 11, MONTH($O489) &gt;= 11), IF($R489 &lt;&gt; "", $H489/$R489, ""), ""),"")</f>
        <v/>
      </c>
      <c r="AD489" s="10" t="str">
        <f>IF(Overall!$A491&lt;&gt;"",IF(AND(MONTH($N489) &lt;= 12, MONTH($O489) &gt;= 12), IF($R489 &lt;&gt; "", $H489/$R489, ""), ""),"")</f>
        <v/>
      </c>
      <c r="AF489" s="10" t="str">
        <f ca="1">IFERROR(IF(AND(NOW()&lt;= EOMONTH(DATE(YEAR($O489),1, 1), 0), Overall!$A491&lt;&gt;"", MONTH($N489) &lt;= 1, MONTH($O489) &gt;= 1), IF($R489 &lt;&gt; "", $H489/$R489, ""), ""), "")</f>
        <v/>
      </c>
      <c r="AG489" s="10" t="str">
        <f ca="1">IFERROR(IF(AND(NOW()&lt;= EOMONTH(DATE(YEAR($O489),2, 1), 0), Overall!$A491&lt;&gt;"", MONTH($N489) &lt;= 2, MONTH($O489) &gt;= 2), IF($R489 &lt;&gt; "", $H489/$R489, ""), ""), "")</f>
        <v/>
      </c>
      <c r="AH489" s="10" t="str">
        <f ca="1">IFERROR(IF(AND(NOW()&lt;= EOMONTH(DATE(YEAR($O489),3, 1), 0), Overall!$A491&lt;&gt;"", MONTH($N489) &lt;= 3, MONTH($O489) &gt;= 3), IF($R489 &lt;&gt; "", $H489/$R489, ""), ""), "")</f>
        <v/>
      </c>
      <c r="AI489" s="10" t="str">
        <f ca="1">IFERROR(IF(AND(NOW()&lt;= EOMONTH(DATE(YEAR($O489),4, 1), 0), Overall!$A491&lt;&gt;"", MONTH($N489) &lt;= 4, MONTH($O489) &gt;= 4), IF($R489 &lt;&gt; "", $H489/$R489, ""), ""), "")</f>
        <v/>
      </c>
      <c r="AJ489" s="10" t="str">
        <f ca="1">IFERROR(IF(AND(NOW()&lt;= EOMONTH(DATE(YEAR($O489),5, 1), 0), Overall!$A491&lt;&gt;"", MONTH($N489) &lt;= 5, MONTH($O489) &gt;= 5), IF($R489 &lt;&gt; "", $H489/$R489, ""), ""), "")</f>
        <v/>
      </c>
      <c r="AK489" s="10" t="str">
        <f ca="1">IFERROR(IF(AND(NOW()&lt;= EOMONTH(DATE(YEAR($O489),6, 1), 0), Overall!$A491&lt;&gt;"", MONTH($N489) &lt;= 6, MONTH($O489) &gt;= 6), IF($R489 &lt;&gt; "", $H489/$R489, ""), ""), "")</f>
        <v/>
      </c>
      <c r="AL489" s="10" t="str">
        <f ca="1">IFERROR(IF(AND(NOW()&lt;= EOMONTH(DATE(YEAR($O489),7, 1), 0), Overall!$A491&lt;&gt;"", MONTH($N489) &lt;= 7, MONTH($O489) &gt;= 7), IF($R489 &lt;&gt; "", $H489/$R489, ""), ""), "")</f>
        <v/>
      </c>
      <c r="AM489" s="10" t="str">
        <f ca="1">IFERROR(IF(AND(NOW()&lt;= EOMONTH(DATE(YEAR($O489),8, 1), 0), Overall!$A491&lt;&gt;"", MONTH($N489) &lt;= 8, MONTH($O489) &gt;= 8), IF($R489 &lt;&gt; "", $H489/$R489, ""), ""), "")</f>
        <v/>
      </c>
      <c r="AN489" s="10" t="str">
        <f ca="1">IFERROR(IF(AND(NOW()&lt;= EOMONTH(DATE(YEAR($O489),9, 1), 0), Overall!$A491&lt;&gt;"", MONTH($N489) &lt;= 9, MONTH($O489) &gt;= 9), IF($R489 &lt;&gt; "", $H489/$R489, ""), ""), "")</f>
        <v/>
      </c>
      <c r="AO489" s="10" t="str">
        <f ca="1">IFERROR(IF(AND(NOW()&lt;= EOMONTH(DATE(YEAR($O489),10, 1), 0), Overall!$A491&lt;&gt;"", MONTH($N489) &lt;= 10, MONTH($O489) &gt;= 10), IF($R489 &lt;&gt; "", $H489/$R489, ""), ""), "")</f>
        <v/>
      </c>
      <c r="AP489" s="10" t="str">
        <f ca="1">IFERROR(IF(AND(NOW()&lt;= EOMONTH(DATE(YEAR($O489),11, 1), 0), Overall!$A491&lt;&gt;"", MONTH($N489) &lt;=11, MONTH($O489) &gt;= 11), IF($R489 &lt;&gt; "", $H489/$R489, ""), ""), "")</f>
        <v/>
      </c>
      <c r="AQ489" s="10" t="str">
        <f ca="1">IFERROR(IF(AND(NOW()&lt;= EOMONTH(DATE(YEAR($O489),12, 1), 0), Overall!$A491&lt;&gt;"", MONTH($N489) &lt;= 12, MONTH($O489) &gt;= 12), IF($R489 &lt;&gt; "", $H489/$R489, ""), ""), "")</f>
        <v/>
      </c>
      <c r="AR489" s="16">
        <f t="shared" ca="1" si="15"/>
        <v>0</v>
      </c>
    </row>
    <row r="490" spans="1:44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6">
        <f>IF(Overall!F492&lt;&gt;"",VALUE(Overall!F492),"")</f>
        <v>1000000</v>
      </c>
      <c r="I490" s="6">
        <f>IF(Overall!G492&lt;&gt;"",VALUE(Overall!G492),"")</f>
        <v>77</v>
      </c>
      <c r="J490" s="6">
        <f>IF(Overall!H492&lt;&gt;"",VALUE(Overall!H492),"")</f>
        <v>64</v>
      </c>
      <c r="K490" s="6">
        <f>IF(Overall!I492&lt;&gt;"",VALUE(Overall!I492),"")</f>
        <v>5.57</v>
      </c>
      <c r="L490" s="6">
        <f>IF(Overall!J492&lt;&gt;"",VALUE(Overall!J492),"")</f>
        <v>1.75</v>
      </c>
      <c r="M490" s="6">
        <f>IF(Overall!K492&lt;&gt;"",VALUE(Overall!K492),"")</f>
        <v>3.82</v>
      </c>
      <c r="N490" s="7">
        <f>IF(Overall!L492&lt;&gt;"",DATEVALUE(MID(Overall!L492, FIND(",", Overall!L492) + 2, FIND(" ", Overall!L492) - FIND(",", Overall!L492) - 1) &amp; " " &amp; MID(Overall!L492, FIND(" ", Overall!L492) + 1, FIND(",", Overall!L492, FIND(" ", Overall!L492)) - FIND(" ", Overall!L492) - 1) &amp; ", " &amp; MID(Overall!L492, FIND(",", Overall!L492, FIND(",",Overall!L492) + 1) + 2, LEN(Overall!L492))),"")</f>
        <v>45047</v>
      </c>
      <c r="O490" s="7">
        <f>IF(Overall!M492&lt;&gt;"",DATEVALUE(MID(Overall!M492, FIND(",", Overall!M492) + 2, FIND(" ", Overall!M492) - FIND(",", Overall!M492) - 1) &amp; " " &amp; MID(Overall!M492, FIND(" ", Overall!M492) + 1, FIND(",", Overall!M492, FIND(" ", Overall!M492)) - FIND(" ", Overall!M492) - 1) &amp; ", " &amp; MID(Overall!M492, FIND(",", Overall!M492, FIND(",",Overall!M492) + 1) + 2, LEN(Overall!M492))),"")</f>
        <v>45107</v>
      </c>
      <c r="P490" s="7">
        <f>IF(Overall!N492&lt;&gt;"",DATEVALUE(MID(Overall!N492, FIND(",", Overall!N492) + 2, FIND(" ", Overall!N492) - FIND(",", Overall!N492) - 1) &amp; " " &amp; MID(Overall!N492, FIND(" ", Overall!N492) + 1, FIND(",", Overall!N492, FIND(" ", Overall!N492)) - FIND(" ", Overall!N492) - 1) &amp; ", " &amp; MID(Overall!N492, FIND(",", Overall!N492, FIND(",",Overall!N492) + 1) + 2, LEN(Overall!N492))),"")</f>
        <v>44966</v>
      </c>
      <c r="Q490" s="7">
        <f>IF(Overall!O492&lt;&gt;"",DATEVALUE(MID(Overall!O492, FIND(",", Overall!O492) + 2, FIND(" ", Overall!O492) - FIND(",", Overall!O492) - 1) &amp; " " &amp; MID(Overall!O492, FIND(" ", Overall!O492) + 1, FIND(",", Overall!O492, FIND(" ", Overall!O492)) - FIND(" ", Overall!O492) - 1) &amp; ", " &amp; MID(Overall!O492, FIND(",", Overall!O492, FIND(",",Overall!O492) + 1) + 2, LEN(Overall!O492))),"")</f>
        <v>44939</v>
      </c>
      <c r="R490" s="5">
        <f t="shared" si="14"/>
        <v>2</v>
      </c>
      <c r="S490" s="10" t="str">
        <f>IF(Overall!$A492&lt;&gt;"",IF(AND(MONTH($N490) &lt;= 1, MONTH($O490) &gt;= 1), IF($R490 &lt;&gt; "", $H490/$R490, ""), ""),"")</f>
        <v/>
      </c>
      <c r="T490" s="10" t="str">
        <f>IF(Overall!$A492&lt;&gt;"",IF(AND(MONTH($N490) &lt;= 2, MONTH($O490) &gt;= 2), IF($R490 &lt;&gt; "", $H490/$R490, ""), ""),"")</f>
        <v/>
      </c>
      <c r="U490" s="10" t="str">
        <f>IF(Overall!$A492&lt;&gt;"",IF(AND(MONTH($N490) &lt;= 3, MONTH($O490) &gt;= 3), IF($R490 &lt;&gt; "", $H490/$R490, ""), ""),"")</f>
        <v/>
      </c>
      <c r="V490" s="10" t="str">
        <f>IF(Overall!$A492&lt;&gt;"",IF(AND(MONTH($N490) &lt;= 4, MONTH($O490) &gt;= 4), IF($R490 &lt;&gt; "", $H490/$R490, ""), ""),"")</f>
        <v/>
      </c>
      <c r="W490" s="10">
        <f>IF(Overall!$A492&lt;&gt;"",IF(AND(MONTH($N490) &lt;= 5, MONTH($O490) &gt;= 5), IF($R490 &lt;&gt; "", $H490/$R490, ""), ""),"")</f>
        <v>500000</v>
      </c>
      <c r="X490" s="10">
        <f>IF(Overall!$A492&lt;&gt;"",IF(AND(MONTH($N490) &lt;= 6, MONTH($O490) &gt;= 6), IF($R490 &lt;&gt; "", $H490/$R490, ""), ""),"")</f>
        <v>500000</v>
      </c>
      <c r="Y490" s="10" t="str">
        <f>IF(Overall!$A492&lt;&gt;"",IF(AND(MONTH($N490) &lt;= 7, MONTH($O490) &gt;= 7 ), IF($R490 &lt;&gt; "", $H490/$R490, ""), ""),"")</f>
        <v/>
      </c>
      <c r="Z490" s="10" t="str">
        <f>IF(Overall!$A492&lt;&gt;"",IF(AND(MONTH($N490) &lt;= 8, MONTH($O490) &gt;= 8), IF($R490 &lt;&gt; "", $H490/$R490, ""), ""),"")</f>
        <v/>
      </c>
      <c r="AA490" s="10" t="str">
        <f>IF(Overall!$A492&lt;&gt;"",IF(AND(MONTH($N490) &lt;= 9, MONTH($O490) &gt;= 9), IF($R490 &lt;&gt; "", $H490/$R490, ""), ""),"")</f>
        <v/>
      </c>
      <c r="AB490" s="10" t="str">
        <f>IF(Overall!$A492&lt;&gt;"",IF(AND(MONTH($N490) &lt;= 10, MONTH($O490) &gt;= 10), IF($R490 &lt;&gt; "", $H490/$R490, ""), ""),"")</f>
        <v/>
      </c>
      <c r="AC490" s="10" t="str">
        <f>IF(Overall!$A492&lt;&gt;"",IF(AND(MONTH($N490) &lt;= 11, MONTH($O490) &gt;= 11), IF($R490 &lt;&gt; "", $H490/$R490, ""), ""),"")</f>
        <v/>
      </c>
      <c r="AD490" s="10" t="str">
        <f>IF(Overall!$A492&lt;&gt;"",IF(AND(MONTH($N490) &lt;= 12, MONTH($O490) &gt;= 12), IF($R490 &lt;&gt; "", $H490/$R490, ""), ""),"")</f>
        <v/>
      </c>
      <c r="AF490" s="10" t="str">
        <f ca="1">IFERROR(IF(AND(NOW()&lt;= EOMONTH(DATE(YEAR($O490),1, 1), 0), Overall!$A492&lt;&gt;"", MONTH($N490) &lt;= 1, MONTH($O490) &gt;= 1), IF($R490 &lt;&gt; "", $H490/$R490, ""), ""), "")</f>
        <v/>
      </c>
      <c r="AG490" s="10" t="str">
        <f ca="1">IFERROR(IF(AND(NOW()&lt;= EOMONTH(DATE(YEAR($O490),2, 1), 0), Overall!$A492&lt;&gt;"", MONTH($N490) &lt;= 2, MONTH($O490) &gt;= 2), IF($R490 &lt;&gt; "", $H490/$R490, ""), ""), "")</f>
        <v/>
      </c>
      <c r="AH490" s="10" t="str">
        <f ca="1">IFERROR(IF(AND(NOW()&lt;= EOMONTH(DATE(YEAR($O490),3, 1), 0), Overall!$A492&lt;&gt;"", MONTH($N490) &lt;= 3, MONTH($O490) &gt;= 3), IF($R490 &lt;&gt; "", $H490/$R490, ""), ""), "")</f>
        <v/>
      </c>
      <c r="AI490" s="10" t="str">
        <f ca="1">IFERROR(IF(AND(NOW()&lt;= EOMONTH(DATE(YEAR($O490),4, 1), 0), Overall!$A492&lt;&gt;"", MONTH($N490) &lt;= 4, MONTH($O490) &gt;= 4), IF($R490 &lt;&gt; "", $H490/$R490, ""), ""), "")</f>
        <v/>
      </c>
      <c r="AJ490" s="10" t="str">
        <f ca="1">IFERROR(IF(AND(NOW()&lt;= EOMONTH(DATE(YEAR($O490),5, 1), 0), Overall!$A492&lt;&gt;"", MONTH($N490) &lt;= 5, MONTH($O490) &gt;= 5), IF($R490 &lt;&gt; "", $H490/$R490, ""), ""), "")</f>
        <v/>
      </c>
      <c r="AK490" s="10" t="str">
        <f ca="1">IFERROR(IF(AND(NOW()&lt;= EOMONTH(DATE(YEAR($O490),6, 1), 0), Overall!$A492&lt;&gt;"", MONTH($N490) &lt;= 6, MONTH($O490) &gt;= 6), IF($R490 &lt;&gt; "", $H490/$R490, ""), ""), "")</f>
        <v/>
      </c>
      <c r="AL490" s="10" t="str">
        <f ca="1">IFERROR(IF(AND(NOW()&lt;= EOMONTH(DATE(YEAR($O490),7, 1), 0), Overall!$A492&lt;&gt;"", MONTH($N490) &lt;= 7, MONTH($O490) &gt;= 7), IF($R490 &lt;&gt; "", $H490/$R490, ""), ""), "")</f>
        <v/>
      </c>
      <c r="AM490" s="10" t="str">
        <f ca="1">IFERROR(IF(AND(NOW()&lt;= EOMONTH(DATE(YEAR($O490),8, 1), 0), Overall!$A492&lt;&gt;"", MONTH($N490) &lt;= 8, MONTH($O490) &gt;= 8), IF($R490 &lt;&gt; "", $H490/$R490, ""), ""), "")</f>
        <v/>
      </c>
      <c r="AN490" s="10" t="str">
        <f ca="1">IFERROR(IF(AND(NOW()&lt;= EOMONTH(DATE(YEAR($O490),9, 1), 0), Overall!$A492&lt;&gt;"", MONTH($N490) &lt;= 9, MONTH($O490) &gt;= 9), IF($R490 &lt;&gt; "", $H490/$R490, ""), ""), "")</f>
        <v/>
      </c>
      <c r="AO490" s="10" t="str">
        <f ca="1">IFERROR(IF(AND(NOW()&lt;= EOMONTH(DATE(YEAR($O490),10, 1), 0), Overall!$A492&lt;&gt;"", MONTH($N490) &lt;= 10, MONTH($O490) &gt;= 10), IF($R490 &lt;&gt; "", $H490/$R490, ""), ""), "")</f>
        <v/>
      </c>
      <c r="AP490" s="10" t="str">
        <f ca="1">IFERROR(IF(AND(NOW()&lt;= EOMONTH(DATE(YEAR($O490),11, 1), 0), Overall!$A492&lt;&gt;"", MONTH($N490) &lt;=11, MONTH($O490) &gt;= 11), IF($R490 &lt;&gt; "", $H490/$R490, ""), ""), "")</f>
        <v/>
      </c>
      <c r="AQ490" s="10" t="str">
        <f ca="1">IFERROR(IF(AND(NOW()&lt;= EOMONTH(DATE(YEAR($O490),12, 1), 0), Overall!$A492&lt;&gt;"", MONTH($N490) &lt;= 12, MONTH($O490) &gt;= 12), IF($R490 &lt;&gt; "", $H490/$R490, ""), ""), "")</f>
        <v/>
      </c>
      <c r="AR490" s="16">
        <f t="shared" ca="1" si="15"/>
        <v>0</v>
      </c>
    </row>
    <row r="491" spans="1:44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6">
        <f>IF(Overall!F493&lt;&gt;"",VALUE(Overall!F493),"")</f>
        <v>1000000</v>
      </c>
      <c r="I491" s="6">
        <f>IF(Overall!G493&lt;&gt;"",VALUE(Overall!G493),"")</f>
        <v>77</v>
      </c>
      <c r="J491" s="6">
        <f>IF(Overall!H493&lt;&gt;"",VALUE(Overall!H493),"")</f>
        <v>64</v>
      </c>
      <c r="K491" s="6">
        <f>IF(Overall!I493&lt;&gt;"",VALUE(Overall!I493),"")</f>
        <v>5.5</v>
      </c>
      <c r="L491" s="6">
        <f>IF(Overall!J493&lt;&gt;"",VALUE(Overall!J493),"")</f>
        <v>1.71</v>
      </c>
      <c r="M491" s="6">
        <f>IF(Overall!K493&lt;&gt;"",VALUE(Overall!K493),"")</f>
        <v>3.79</v>
      </c>
      <c r="N491" s="7">
        <f>IF(Overall!L493&lt;&gt;"",DATEVALUE(MID(Overall!L493, FIND(",", Overall!L493) + 2, FIND(" ", Overall!L493) - FIND(",", Overall!L493) - 1) &amp; " " &amp; MID(Overall!L493, FIND(" ", Overall!L493) + 1, FIND(",", Overall!L493, FIND(" ", Overall!L493)) - FIND(" ", Overall!L493) - 1) &amp; ", " &amp; MID(Overall!L493, FIND(",", Overall!L493, FIND(",",Overall!L493) + 1) + 2, LEN(Overall!L493))),"")</f>
        <v>45047</v>
      </c>
      <c r="O491" s="7">
        <f>IF(Overall!M493&lt;&gt;"",DATEVALUE(MID(Overall!M493, FIND(",", Overall!M493) + 2, FIND(" ", Overall!M493) - FIND(",", Overall!M493) - 1) &amp; " " &amp; MID(Overall!M493, FIND(" ", Overall!M493) + 1, FIND(",", Overall!M493, FIND(" ", Overall!M493)) - FIND(" ", Overall!M493) - 1) &amp; ", " &amp; MID(Overall!M493, FIND(",", Overall!M493, FIND(",",Overall!M493) + 1) + 2, LEN(Overall!M493))),"")</f>
        <v>45107</v>
      </c>
      <c r="P491" s="7">
        <f>IF(Overall!N493&lt;&gt;"",DATEVALUE(MID(Overall!N493, FIND(",", Overall!N493) + 2, FIND(" ", Overall!N493) - FIND(",", Overall!N493) - 1) &amp; " " &amp; MID(Overall!N493, FIND(" ", Overall!N493) + 1, FIND(",", Overall!N493, FIND(" ", Overall!N493)) - FIND(" ", Overall!N493) - 1) &amp; ", " &amp; MID(Overall!N493, FIND(",", Overall!N493, FIND(",",Overall!N493) + 1) + 2, LEN(Overall!N493))),"")</f>
        <v>44966</v>
      </c>
      <c r="Q491" s="7">
        <f>IF(Overall!O493&lt;&gt;"",DATEVALUE(MID(Overall!O493, FIND(",", Overall!O493) + 2, FIND(" ", Overall!O493) - FIND(",", Overall!O493) - 1) &amp; " " &amp; MID(Overall!O493, FIND(" ", Overall!O493) + 1, FIND(",", Overall!O493, FIND(" ", Overall!O493)) - FIND(" ", Overall!O493) - 1) &amp; ", " &amp; MID(Overall!O493, FIND(",", Overall!O493, FIND(",",Overall!O493) + 1) + 2, LEN(Overall!O493))),"")</f>
        <v>44939</v>
      </c>
      <c r="R491" s="5">
        <f t="shared" si="14"/>
        <v>2</v>
      </c>
      <c r="S491" s="10" t="str">
        <f>IF(Overall!$A493&lt;&gt;"",IF(AND(MONTH($N491) &lt;= 1, MONTH($O491) &gt;= 1), IF($R491 &lt;&gt; "", $H491/$R491, ""), ""),"")</f>
        <v/>
      </c>
      <c r="T491" s="10" t="str">
        <f>IF(Overall!$A493&lt;&gt;"",IF(AND(MONTH($N491) &lt;= 2, MONTH($O491) &gt;= 2), IF($R491 &lt;&gt; "", $H491/$R491, ""), ""),"")</f>
        <v/>
      </c>
      <c r="U491" s="10" t="str">
        <f>IF(Overall!$A493&lt;&gt;"",IF(AND(MONTH($N491) &lt;= 3, MONTH($O491) &gt;= 3), IF($R491 &lt;&gt; "", $H491/$R491, ""), ""),"")</f>
        <v/>
      </c>
      <c r="V491" s="10" t="str">
        <f>IF(Overall!$A493&lt;&gt;"",IF(AND(MONTH($N491) &lt;= 4, MONTH($O491) &gt;= 4), IF($R491 &lt;&gt; "", $H491/$R491, ""), ""),"")</f>
        <v/>
      </c>
      <c r="W491" s="10">
        <f>IF(Overall!$A493&lt;&gt;"",IF(AND(MONTH($N491) &lt;= 5, MONTH($O491) &gt;= 5), IF($R491 &lt;&gt; "", $H491/$R491, ""), ""),"")</f>
        <v>500000</v>
      </c>
      <c r="X491" s="10">
        <f>IF(Overall!$A493&lt;&gt;"",IF(AND(MONTH($N491) &lt;= 6, MONTH($O491) &gt;= 6), IF($R491 &lt;&gt; "", $H491/$R491, ""), ""),"")</f>
        <v>500000</v>
      </c>
      <c r="Y491" s="10" t="str">
        <f>IF(Overall!$A493&lt;&gt;"",IF(AND(MONTH($N491) &lt;= 7, MONTH($O491) &gt;= 7 ), IF($R491 &lt;&gt; "", $H491/$R491, ""), ""),"")</f>
        <v/>
      </c>
      <c r="Z491" s="10" t="str">
        <f>IF(Overall!$A493&lt;&gt;"",IF(AND(MONTH($N491) &lt;= 8, MONTH($O491) &gt;= 8), IF($R491 &lt;&gt; "", $H491/$R491, ""), ""),"")</f>
        <v/>
      </c>
      <c r="AA491" s="10" t="str">
        <f>IF(Overall!$A493&lt;&gt;"",IF(AND(MONTH($N491) &lt;= 9, MONTH($O491) &gt;= 9), IF($R491 &lt;&gt; "", $H491/$R491, ""), ""),"")</f>
        <v/>
      </c>
      <c r="AB491" s="10" t="str">
        <f>IF(Overall!$A493&lt;&gt;"",IF(AND(MONTH($N491) &lt;= 10, MONTH($O491) &gt;= 10), IF($R491 &lt;&gt; "", $H491/$R491, ""), ""),"")</f>
        <v/>
      </c>
      <c r="AC491" s="10" t="str">
        <f>IF(Overall!$A493&lt;&gt;"",IF(AND(MONTH($N491) &lt;= 11, MONTH($O491) &gt;= 11), IF($R491 &lt;&gt; "", $H491/$R491, ""), ""),"")</f>
        <v/>
      </c>
      <c r="AD491" s="10" t="str">
        <f>IF(Overall!$A493&lt;&gt;"",IF(AND(MONTH($N491) &lt;= 12, MONTH($O491) &gt;= 12), IF($R491 &lt;&gt; "", $H491/$R491, ""), ""),"")</f>
        <v/>
      </c>
      <c r="AF491" s="10" t="str">
        <f ca="1">IFERROR(IF(AND(NOW()&lt;= EOMONTH(DATE(YEAR($O491),1, 1), 0), Overall!$A493&lt;&gt;"", MONTH($N491) &lt;= 1, MONTH($O491) &gt;= 1), IF($R491 &lt;&gt; "", $H491/$R491, ""), ""), "")</f>
        <v/>
      </c>
      <c r="AG491" s="10" t="str">
        <f ca="1">IFERROR(IF(AND(NOW()&lt;= EOMONTH(DATE(YEAR($O491),2, 1), 0), Overall!$A493&lt;&gt;"", MONTH($N491) &lt;= 2, MONTH($O491) &gt;= 2), IF($R491 &lt;&gt; "", $H491/$R491, ""), ""), "")</f>
        <v/>
      </c>
      <c r="AH491" s="10" t="str">
        <f ca="1">IFERROR(IF(AND(NOW()&lt;= EOMONTH(DATE(YEAR($O491),3, 1), 0), Overall!$A493&lt;&gt;"", MONTH($N491) &lt;= 3, MONTH($O491) &gt;= 3), IF($R491 &lt;&gt; "", $H491/$R491, ""), ""), "")</f>
        <v/>
      </c>
      <c r="AI491" s="10" t="str">
        <f ca="1">IFERROR(IF(AND(NOW()&lt;= EOMONTH(DATE(YEAR($O491),4, 1), 0), Overall!$A493&lt;&gt;"", MONTH($N491) &lt;= 4, MONTH($O491) &gt;= 4), IF($R491 &lt;&gt; "", $H491/$R491, ""), ""), "")</f>
        <v/>
      </c>
      <c r="AJ491" s="10" t="str">
        <f ca="1">IFERROR(IF(AND(NOW()&lt;= EOMONTH(DATE(YEAR($O491),5, 1), 0), Overall!$A493&lt;&gt;"", MONTH($N491) &lt;= 5, MONTH($O491) &gt;= 5), IF($R491 &lt;&gt; "", $H491/$R491, ""), ""), "")</f>
        <v/>
      </c>
      <c r="AK491" s="10" t="str">
        <f ca="1">IFERROR(IF(AND(NOW()&lt;= EOMONTH(DATE(YEAR($O491),6, 1), 0), Overall!$A493&lt;&gt;"", MONTH($N491) &lt;= 6, MONTH($O491) &gt;= 6), IF($R491 &lt;&gt; "", $H491/$R491, ""), ""), "")</f>
        <v/>
      </c>
      <c r="AL491" s="10" t="str">
        <f ca="1">IFERROR(IF(AND(NOW()&lt;= EOMONTH(DATE(YEAR($O491),7, 1), 0), Overall!$A493&lt;&gt;"", MONTH($N491) &lt;= 7, MONTH($O491) &gt;= 7), IF($R491 &lt;&gt; "", $H491/$R491, ""), ""), "")</f>
        <v/>
      </c>
      <c r="AM491" s="10" t="str">
        <f ca="1">IFERROR(IF(AND(NOW()&lt;= EOMONTH(DATE(YEAR($O491),8, 1), 0), Overall!$A493&lt;&gt;"", MONTH($N491) &lt;= 8, MONTH($O491) &gt;= 8), IF($R491 &lt;&gt; "", $H491/$R491, ""), ""), "")</f>
        <v/>
      </c>
      <c r="AN491" s="10" t="str">
        <f ca="1">IFERROR(IF(AND(NOW()&lt;= EOMONTH(DATE(YEAR($O491),9, 1), 0), Overall!$A493&lt;&gt;"", MONTH($N491) &lt;= 9, MONTH($O491) &gt;= 9), IF($R491 &lt;&gt; "", $H491/$R491, ""), ""), "")</f>
        <v/>
      </c>
      <c r="AO491" s="10" t="str">
        <f ca="1">IFERROR(IF(AND(NOW()&lt;= EOMONTH(DATE(YEAR($O491),10, 1), 0), Overall!$A493&lt;&gt;"", MONTH($N491) &lt;= 10, MONTH($O491) &gt;= 10), IF($R491 &lt;&gt; "", $H491/$R491, ""), ""), "")</f>
        <v/>
      </c>
      <c r="AP491" s="10" t="str">
        <f ca="1">IFERROR(IF(AND(NOW()&lt;= EOMONTH(DATE(YEAR($O491),11, 1), 0), Overall!$A493&lt;&gt;"", MONTH($N491) &lt;=11, MONTH($O491) &gt;= 11), IF($R491 &lt;&gt; "", $H491/$R491, ""), ""), "")</f>
        <v/>
      </c>
      <c r="AQ491" s="10" t="str">
        <f ca="1">IFERROR(IF(AND(NOW()&lt;= EOMONTH(DATE(YEAR($O491),12, 1), 0), Overall!$A493&lt;&gt;"", MONTH($N491) &lt;= 12, MONTH($O491) &gt;= 12), IF($R491 &lt;&gt; "", $H491/$R491, ""), ""), "")</f>
        <v/>
      </c>
      <c r="AR491" s="16">
        <f t="shared" ca="1" si="15"/>
        <v>0</v>
      </c>
    </row>
    <row r="492" spans="1:44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6">
        <f>IF(Overall!F494&lt;&gt;"",VALUE(Overall!F494),"")</f>
        <v>1000000</v>
      </c>
      <c r="I492" s="6">
        <f>IF(Overall!G494&lt;&gt;"",VALUE(Overall!G494),"")</f>
        <v>77</v>
      </c>
      <c r="J492" s="6">
        <f>IF(Overall!H494&lt;&gt;"",VALUE(Overall!H494),"")</f>
        <v>64</v>
      </c>
      <c r="K492" s="6">
        <f>IF(Overall!I494&lt;&gt;"",VALUE(Overall!I494),"")</f>
        <v>5.5</v>
      </c>
      <c r="L492" s="6">
        <f>IF(Overall!J494&lt;&gt;"",VALUE(Overall!J494),"")</f>
        <v>1.76</v>
      </c>
      <c r="M492" s="6">
        <f>IF(Overall!K494&lt;&gt;"",VALUE(Overall!K494),"")</f>
        <v>3.74</v>
      </c>
      <c r="N492" s="7">
        <f>IF(Overall!L494&lt;&gt;"",DATEVALUE(MID(Overall!L494, FIND(",", Overall!L494) + 2, FIND(" ", Overall!L494) - FIND(",", Overall!L494) - 1) &amp; " " &amp; MID(Overall!L494, FIND(" ", Overall!L494) + 1, FIND(",", Overall!L494, FIND(" ", Overall!L494)) - FIND(" ", Overall!L494) - 1) &amp; ", " &amp; MID(Overall!L494, FIND(",", Overall!L494, FIND(",",Overall!L494) + 1) + 2, LEN(Overall!L494))),"")</f>
        <v>45047</v>
      </c>
      <c r="O492" s="7">
        <f>IF(Overall!M494&lt;&gt;"",DATEVALUE(MID(Overall!M494, FIND(",", Overall!M494) + 2, FIND(" ", Overall!M494) - FIND(",", Overall!M494) - 1) &amp; " " &amp; MID(Overall!M494, FIND(" ", Overall!M494) + 1, FIND(",", Overall!M494, FIND(" ", Overall!M494)) - FIND(" ", Overall!M494) - 1) &amp; ", " &amp; MID(Overall!M494, FIND(",", Overall!M494, FIND(",",Overall!M494) + 1) + 2, LEN(Overall!M494))),"")</f>
        <v>45107</v>
      </c>
      <c r="P492" s="7">
        <f>IF(Overall!N494&lt;&gt;"",DATEVALUE(MID(Overall!N494, FIND(",", Overall!N494) + 2, FIND(" ", Overall!N494) - FIND(",", Overall!N494) - 1) &amp; " " &amp; MID(Overall!N494, FIND(" ", Overall!N494) + 1, FIND(",", Overall!N494, FIND(" ", Overall!N494)) - FIND(" ", Overall!N494) - 1) &amp; ", " &amp; MID(Overall!N494, FIND(",", Overall!N494, FIND(",",Overall!N494) + 1) + 2, LEN(Overall!N494))),"")</f>
        <v>44966</v>
      </c>
      <c r="Q492" s="7">
        <f>IF(Overall!O494&lt;&gt;"",DATEVALUE(MID(Overall!O494, FIND(",", Overall!O494) + 2, FIND(" ", Overall!O494) - FIND(",", Overall!O494) - 1) &amp; " " &amp; MID(Overall!O494, FIND(" ", Overall!O494) + 1, FIND(",", Overall!O494, FIND(" ", Overall!O494)) - FIND(" ", Overall!O494) - 1) &amp; ", " &amp; MID(Overall!O494, FIND(",", Overall!O494, FIND(",",Overall!O494) + 1) + 2, LEN(Overall!O494))),"")</f>
        <v>44939</v>
      </c>
      <c r="R492" s="5">
        <f t="shared" si="14"/>
        <v>2</v>
      </c>
      <c r="S492" s="10" t="str">
        <f>IF(Overall!$A494&lt;&gt;"",IF(AND(MONTH($N492) &lt;= 1, MONTH($O492) &gt;= 1), IF($R492 &lt;&gt; "", $H492/$R492, ""), ""),"")</f>
        <v/>
      </c>
      <c r="T492" s="10" t="str">
        <f>IF(Overall!$A494&lt;&gt;"",IF(AND(MONTH($N492) &lt;= 2, MONTH($O492) &gt;= 2), IF($R492 &lt;&gt; "", $H492/$R492, ""), ""),"")</f>
        <v/>
      </c>
      <c r="U492" s="10" t="str">
        <f>IF(Overall!$A494&lt;&gt;"",IF(AND(MONTH($N492) &lt;= 3, MONTH($O492) &gt;= 3), IF($R492 &lt;&gt; "", $H492/$R492, ""), ""),"")</f>
        <v/>
      </c>
      <c r="V492" s="10" t="str">
        <f>IF(Overall!$A494&lt;&gt;"",IF(AND(MONTH($N492) &lt;= 4, MONTH($O492) &gt;= 4), IF($R492 &lt;&gt; "", $H492/$R492, ""), ""),"")</f>
        <v/>
      </c>
      <c r="W492" s="10">
        <f>IF(Overall!$A494&lt;&gt;"",IF(AND(MONTH($N492) &lt;= 5, MONTH($O492) &gt;= 5), IF($R492 &lt;&gt; "", $H492/$R492, ""), ""),"")</f>
        <v>500000</v>
      </c>
      <c r="X492" s="10">
        <f>IF(Overall!$A494&lt;&gt;"",IF(AND(MONTH($N492) &lt;= 6, MONTH($O492) &gt;= 6), IF($R492 &lt;&gt; "", $H492/$R492, ""), ""),"")</f>
        <v>500000</v>
      </c>
      <c r="Y492" s="10" t="str">
        <f>IF(Overall!$A494&lt;&gt;"",IF(AND(MONTH($N492) &lt;= 7, MONTH($O492) &gt;= 7 ), IF($R492 &lt;&gt; "", $H492/$R492, ""), ""),"")</f>
        <v/>
      </c>
      <c r="Z492" s="10" t="str">
        <f>IF(Overall!$A494&lt;&gt;"",IF(AND(MONTH($N492) &lt;= 8, MONTH($O492) &gt;= 8), IF($R492 &lt;&gt; "", $H492/$R492, ""), ""),"")</f>
        <v/>
      </c>
      <c r="AA492" s="10" t="str">
        <f>IF(Overall!$A494&lt;&gt;"",IF(AND(MONTH($N492) &lt;= 9, MONTH($O492) &gt;= 9), IF($R492 &lt;&gt; "", $H492/$R492, ""), ""),"")</f>
        <v/>
      </c>
      <c r="AB492" s="10" t="str">
        <f>IF(Overall!$A494&lt;&gt;"",IF(AND(MONTH($N492) &lt;= 10, MONTH($O492) &gt;= 10), IF($R492 &lt;&gt; "", $H492/$R492, ""), ""),"")</f>
        <v/>
      </c>
      <c r="AC492" s="10" t="str">
        <f>IF(Overall!$A494&lt;&gt;"",IF(AND(MONTH($N492) &lt;= 11, MONTH($O492) &gt;= 11), IF($R492 &lt;&gt; "", $H492/$R492, ""), ""),"")</f>
        <v/>
      </c>
      <c r="AD492" s="10" t="str">
        <f>IF(Overall!$A494&lt;&gt;"",IF(AND(MONTH($N492) &lt;= 12, MONTH($O492) &gt;= 12), IF($R492 &lt;&gt; "", $H492/$R492, ""), ""),"")</f>
        <v/>
      </c>
      <c r="AF492" s="10" t="str">
        <f ca="1">IFERROR(IF(AND(NOW()&lt;= EOMONTH(DATE(YEAR($O492),1, 1), 0), Overall!$A494&lt;&gt;"", MONTH($N492) &lt;= 1, MONTH($O492) &gt;= 1), IF($R492 &lt;&gt; "", $H492/$R492, ""), ""), "")</f>
        <v/>
      </c>
      <c r="AG492" s="10" t="str">
        <f ca="1">IFERROR(IF(AND(NOW()&lt;= EOMONTH(DATE(YEAR($O492),2, 1), 0), Overall!$A494&lt;&gt;"", MONTH($N492) &lt;= 2, MONTH($O492) &gt;= 2), IF($R492 &lt;&gt; "", $H492/$R492, ""), ""), "")</f>
        <v/>
      </c>
      <c r="AH492" s="10" t="str">
        <f ca="1">IFERROR(IF(AND(NOW()&lt;= EOMONTH(DATE(YEAR($O492),3, 1), 0), Overall!$A494&lt;&gt;"", MONTH($N492) &lt;= 3, MONTH($O492) &gt;= 3), IF($R492 &lt;&gt; "", $H492/$R492, ""), ""), "")</f>
        <v/>
      </c>
      <c r="AI492" s="10" t="str">
        <f ca="1">IFERROR(IF(AND(NOW()&lt;= EOMONTH(DATE(YEAR($O492),4, 1), 0), Overall!$A494&lt;&gt;"", MONTH($N492) &lt;= 4, MONTH($O492) &gt;= 4), IF($R492 &lt;&gt; "", $H492/$R492, ""), ""), "")</f>
        <v/>
      </c>
      <c r="AJ492" s="10" t="str">
        <f ca="1">IFERROR(IF(AND(NOW()&lt;= EOMONTH(DATE(YEAR($O492),5, 1), 0), Overall!$A494&lt;&gt;"", MONTH($N492) &lt;= 5, MONTH($O492) &gt;= 5), IF($R492 &lt;&gt; "", $H492/$R492, ""), ""), "")</f>
        <v/>
      </c>
      <c r="AK492" s="10" t="str">
        <f ca="1">IFERROR(IF(AND(NOW()&lt;= EOMONTH(DATE(YEAR($O492),6, 1), 0), Overall!$A494&lt;&gt;"", MONTH($N492) &lt;= 6, MONTH($O492) &gt;= 6), IF($R492 &lt;&gt; "", $H492/$R492, ""), ""), "")</f>
        <v/>
      </c>
      <c r="AL492" s="10" t="str">
        <f ca="1">IFERROR(IF(AND(NOW()&lt;= EOMONTH(DATE(YEAR($O492),7, 1), 0), Overall!$A494&lt;&gt;"", MONTH($N492) &lt;= 7, MONTH($O492) &gt;= 7), IF($R492 &lt;&gt; "", $H492/$R492, ""), ""), "")</f>
        <v/>
      </c>
      <c r="AM492" s="10" t="str">
        <f ca="1">IFERROR(IF(AND(NOW()&lt;= EOMONTH(DATE(YEAR($O492),8, 1), 0), Overall!$A494&lt;&gt;"", MONTH($N492) &lt;= 8, MONTH($O492) &gt;= 8), IF($R492 &lt;&gt; "", $H492/$R492, ""), ""), "")</f>
        <v/>
      </c>
      <c r="AN492" s="10" t="str">
        <f ca="1">IFERROR(IF(AND(NOW()&lt;= EOMONTH(DATE(YEAR($O492),9, 1), 0), Overall!$A494&lt;&gt;"", MONTH($N492) &lt;= 9, MONTH($O492) &gt;= 9), IF($R492 &lt;&gt; "", $H492/$R492, ""), ""), "")</f>
        <v/>
      </c>
      <c r="AO492" s="10" t="str">
        <f ca="1">IFERROR(IF(AND(NOW()&lt;= EOMONTH(DATE(YEAR($O492),10, 1), 0), Overall!$A494&lt;&gt;"", MONTH($N492) &lt;= 10, MONTH($O492) &gt;= 10), IF($R492 &lt;&gt; "", $H492/$R492, ""), ""), "")</f>
        <v/>
      </c>
      <c r="AP492" s="10" t="str">
        <f ca="1">IFERROR(IF(AND(NOW()&lt;= EOMONTH(DATE(YEAR($O492),11, 1), 0), Overall!$A494&lt;&gt;"", MONTH($N492) &lt;=11, MONTH($O492) &gt;= 11), IF($R492 &lt;&gt; "", $H492/$R492, ""), ""), "")</f>
        <v/>
      </c>
      <c r="AQ492" s="10" t="str">
        <f ca="1">IFERROR(IF(AND(NOW()&lt;= EOMONTH(DATE(YEAR($O492),12, 1), 0), Overall!$A494&lt;&gt;"", MONTH($N492) &lt;= 12, MONTH($O492) &gt;= 12), IF($R492 &lt;&gt; "", $H492/$R492, ""), ""), "")</f>
        <v/>
      </c>
      <c r="AR492" s="16">
        <f t="shared" ca="1" si="15"/>
        <v>0</v>
      </c>
    </row>
    <row r="493" spans="1:44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6">
        <f>IF(Overall!F495&lt;&gt;"",VALUE(Overall!F495),"")</f>
        <v>500000</v>
      </c>
      <c r="I493" s="6">
        <f>IF(Overall!G495&lt;&gt;"",VALUE(Overall!G495),"")</f>
        <v>77</v>
      </c>
      <c r="J493" s="6">
        <f>IF(Overall!H495&lt;&gt;"",VALUE(Overall!H495),"")</f>
        <v>64</v>
      </c>
      <c r="K493" s="6">
        <f>IF(Overall!I495&lt;&gt;"",VALUE(Overall!I495),"")</f>
        <v>4.78</v>
      </c>
      <c r="L493" s="6">
        <f>IF(Overall!J495&lt;&gt;"",VALUE(Overall!J495),"")</f>
        <v>1.29</v>
      </c>
      <c r="M493" s="6">
        <f>IF(Overall!K495&lt;&gt;"",VALUE(Overall!K495),"")</f>
        <v>3.49</v>
      </c>
      <c r="N493" s="7">
        <f>IF(Overall!L495&lt;&gt;"",DATEVALUE(MID(Overall!L495, FIND(",", Overall!L495) + 2, FIND(" ", Overall!L495) - FIND(",", Overall!L495) - 1) &amp; " " &amp; MID(Overall!L495, FIND(" ", Overall!L495) + 1, FIND(",", Overall!L495, FIND(" ", Overall!L495)) - FIND(" ", Overall!L495) - 1) &amp; ", " &amp; MID(Overall!L495, FIND(",", Overall!L495, FIND(",",Overall!L495) + 1) + 2, LEN(Overall!L495))),"")</f>
        <v>45047</v>
      </c>
      <c r="O493" s="7">
        <f>IF(Overall!M495&lt;&gt;"",DATEVALUE(MID(Overall!M495, FIND(",", Overall!M495) + 2, FIND(" ", Overall!M495) - FIND(",", Overall!M495) - 1) &amp; " " &amp; MID(Overall!M495, FIND(" ", Overall!M495) + 1, FIND(",", Overall!M495, FIND(" ", Overall!M495)) - FIND(" ", Overall!M495) - 1) &amp; ", " &amp; MID(Overall!M495, FIND(",", Overall!M495, FIND(",",Overall!M495) + 1) + 2, LEN(Overall!M495))),"")</f>
        <v>45077</v>
      </c>
      <c r="P493" s="7">
        <f>IF(Overall!N495&lt;&gt;"",DATEVALUE(MID(Overall!N495, FIND(",", Overall!N495) + 2, FIND(" ", Overall!N495) - FIND(",", Overall!N495) - 1) &amp; " " &amp; MID(Overall!N495, FIND(" ", Overall!N495) + 1, FIND(",", Overall!N495, FIND(" ", Overall!N495)) - FIND(" ", Overall!N495) - 1) &amp; ", " &amp; MID(Overall!N495, FIND(",", Overall!N495, FIND(",",Overall!N495) + 1) + 2, LEN(Overall!N495))),"")</f>
        <v>44967</v>
      </c>
      <c r="Q493" s="7">
        <f>IF(Overall!O495&lt;&gt;"",DATEVALUE(MID(Overall!O495, FIND(",", Overall!O495) + 2, FIND(" ", Overall!O495) - FIND(",", Overall!O495) - 1) &amp; " " &amp; MID(Overall!O495, FIND(" ", Overall!O495) + 1, FIND(",", Overall!O495, FIND(" ", Overall!O495)) - FIND(" ", Overall!O495) - 1) &amp; ", " &amp; MID(Overall!O495, FIND(",", Overall!O495, FIND(",",Overall!O495) + 1) + 2, LEN(Overall!O495))),"")</f>
        <v>44942</v>
      </c>
      <c r="R493" s="5">
        <f t="shared" si="14"/>
        <v>1</v>
      </c>
      <c r="S493" s="10" t="str">
        <f>IF(Overall!$A495&lt;&gt;"",IF(AND(MONTH($N493) &lt;= 1, MONTH($O493) &gt;= 1), IF($R493 &lt;&gt; "", $H493/$R493, ""), ""),"")</f>
        <v/>
      </c>
      <c r="T493" s="10" t="str">
        <f>IF(Overall!$A495&lt;&gt;"",IF(AND(MONTH($N493) &lt;= 2, MONTH($O493) &gt;= 2), IF($R493 &lt;&gt; "", $H493/$R493, ""), ""),"")</f>
        <v/>
      </c>
      <c r="U493" s="10" t="str">
        <f>IF(Overall!$A495&lt;&gt;"",IF(AND(MONTH($N493) &lt;= 3, MONTH($O493) &gt;= 3), IF($R493 &lt;&gt; "", $H493/$R493, ""), ""),"")</f>
        <v/>
      </c>
      <c r="V493" s="10" t="str">
        <f>IF(Overall!$A495&lt;&gt;"",IF(AND(MONTH($N493) &lt;= 4, MONTH($O493) &gt;= 4), IF($R493 &lt;&gt; "", $H493/$R493, ""), ""),"")</f>
        <v/>
      </c>
      <c r="W493" s="10">
        <f>IF(Overall!$A495&lt;&gt;"",IF(AND(MONTH($N493) &lt;= 5, MONTH($O493) &gt;= 5), IF($R493 &lt;&gt; "", $H493/$R493, ""), ""),"")</f>
        <v>500000</v>
      </c>
      <c r="X493" s="10" t="str">
        <f>IF(Overall!$A495&lt;&gt;"",IF(AND(MONTH($N493) &lt;= 6, MONTH($O493) &gt;= 6), IF($R493 &lt;&gt; "", $H493/$R493, ""), ""),"")</f>
        <v/>
      </c>
      <c r="Y493" s="10" t="str">
        <f>IF(Overall!$A495&lt;&gt;"",IF(AND(MONTH($N493) &lt;= 7, MONTH($O493) &gt;= 7 ), IF($R493 &lt;&gt; "", $H493/$R493, ""), ""),"")</f>
        <v/>
      </c>
      <c r="Z493" s="10" t="str">
        <f>IF(Overall!$A495&lt;&gt;"",IF(AND(MONTH($N493) &lt;= 8, MONTH($O493) &gt;= 8), IF($R493 &lt;&gt; "", $H493/$R493, ""), ""),"")</f>
        <v/>
      </c>
      <c r="AA493" s="10" t="str">
        <f>IF(Overall!$A495&lt;&gt;"",IF(AND(MONTH($N493) &lt;= 9, MONTH($O493) &gt;= 9), IF($R493 &lt;&gt; "", $H493/$R493, ""), ""),"")</f>
        <v/>
      </c>
      <c r="AB493" s="10" t="str">
        <f>IF(Overall!$A495&lt;&gt;"",IF(AND(MONTH($N493) &lt;= 10, MONTH($O493) &gt;= 10), IF($R493 &lt;&gt; "", $H493/$R493, ""), ""),"")</f>
        <v/>
      </c>
      <c r="AC493" s="10" t="str">
        <f>IF(Overall!$A495&lt;&gt;"",IF(AND(MONTH($N493) &lt;= 11, MONTH($O493) &gt;= 11), IF($R493 &lt;&gt; "", $H493/$R493, ""), ""),"")</f>
        <v/>
      </c>
      <c r="AD493" s="10" t="str">
        <f>IF(Overall!$A495&lt;&gt;"",IF(AND(MONTH($N493) &lt;= 12, MONTH($O493) &gt;= 12), IF($R493 &lt;&gt; "", $H493/$R493, ""), ""),"")</f>
        <v/>
      </c>
      <c r="AF493" s="10" t="str">
        <f ca="1">IFERROR(IF(AND(NOW()&lt;= EOMONTH(DATE(YEAR($O493),1, 1), 0), Overall!$A495&lt;&gt;"", MONTH($N493) &lt;= 1, MONTH($O493) &gt;= 1), IF($R493 &lt;&gt; "", $H493/$R493, ""), ""), "")</f>
        <v/>
      </c>
      <c r="AG493" s="10" t="str">
        <f ca="1">IFERROR(IF(AND(NOW()&lt;= EOMONTH(DATE(YEAR($O493),2, 1), 0), Overall!$A495&lt;&gt;"", MONTH($N493) &lt;= 2, MONTH($O493) &gt;= 2), IF($R493 &lt;&gt; "", $H493/$R493, ""), ""), "")</f>
        <v/>
      </c>
      <c r="AH493" s="10" t="str">
        <f ca="1">IFERROR(IF(AND(NOW()&lt;= EOMONTH(DATE(YEAR($O493),3, 1), 0), Overall!$A495&lt;&gt;"", MONTH($N493) &lt;= 3, MONTH($O493) &gt;= 3), IF($R493 &lt;&gt; "", $H493/$R493, ""), ""), "")</f>
        <v/>
      </c>
      <c r="AI493" s="10" t="str">
        <f ca="1">IFERROR(IF(AND(NOW()&lt;= EOMONTH(DATE(YEAR($O493),4, 1), 0), Overall!$A495&lt;&gt;"", MONTH($N493) &lt;= 4, MONTH($O493) &gt;= 4), IF($R493 &lt;&gt; "", $H493/$R493, ""), ""), "")</f>
        <v/>
      </c>
      <c r="AJ493" s="10" t="str">
        <f ca="1">IFERROR(IF(AND(NOW()&lt;= EOMONTH(DATE(YEAR($O493),5, 1), 0), Overall!$A495&lt;&gt;"", MONTH($N493) &lt;= 5, MONTH($O493) &gt;= 5), IF($R493 &lt;&gt; "", $H493/$R493, ""), ""), "")</f>
        <v/>
      </c>
      <c r="AK493" s="10" t="str">
        <f ca="1">IFERROR(IF(AND(NOW()&lt;= EOMONTH(DATE(YEAR($O493),6, 1), 0), Overall!$A495&lt;&gt;"", MONTH($N493) &lt;= 6, MONTH($O493) &gt;= 6), IF($R493 &lt;&gt; "", $H493/$R493, ""), ""), "")</f>
        <v/>
      </c>
      <c r="AL493" s="10" t="str">
        <f ca="1">IFERROR(IF(AND(NOW()&lt;= EOMONTH(DATE(YEAR($O493),7, 1), 0), Overall!$A495&lt;&gt;"", MONTH($N493) &lt;= 7, MONTH($O493) &gt;= 7), IF($R493 &lt;&gt; "", $H493/$R493, ""), ""), "")</f>
        <v/>
      </c>
      <c r="AM493" s="10" t="str">
        <f ca="1">IFERROR(IF(AND(NOW()&lt;= EOMONTH(DATE(YEAR($O493),8, 1), 0), Overall!$A495&lt;&gt;"", MONTH($N493) &lt;= 8, MONTH($O493) &gt;= 8), IF($R493 &lt;&gt; "", $H493/$R493, ""), ""), "")</f>
        <v/>
      </c>
      <c r="AN493" s="10" t="str">
        <f ca="1">IFERROR(IF(AND(NOW()&lt;= EOMONTH(DATE(YEAR($O493),9, 1), 0), Overall!$A495&lt;&gt;"", MONTH($N493) &lt;= 9, MONTH($O493) &gt;= 9), IF($R493 &lt;&gt; "", $H493/$R493, ""), ""), "")</f>
        <v/>
      </c>
      <c r="AO493" s="10" t="str">
        <f ca="1">IFERROR(IF(AND(NOW()&lt;= EOMONTH(DATE(YEAR($O493),10, 1), 0), Overall!$A495&lt;&gt;"", MONTH($N493) &lt;= 10, MONTH($O493) &gt;= 10), IF($R493 &lt;&gt; "", $H493/$R493, ""), ""), "")</f>
        <v/>
      </c>
      <c r="AP493" s="10" t="str">
        <f ca="1">IFERROR(IF(AND(NOW()&lt;= EOMONTH(DATE(YEAR($O493),11, 1), 0), Overall!$A495&lt;&gt;"", MONTH($N493) &lt;=11, MONTH($O493) &gt;= 11), IF($R493 &lt;&gt; "", $H493/$R493, ""), ""), "")</f>
        <v/>
      </c>
      <c r="AQ493" s="10" t="str">
        <f ca="1">IFERROR(IF(AND(NOW()&lt;= EOMONTH(DATE(YEAR($O493),12, 1), 0), Overall!$A495&lt;&gt;"", MONTH($N493) &lt;= 12, MONTH($O493) &gt;= 12), IF($R493 &lt;&gt; "", $H493/$R493, ""), ""), "")</f>
        <v/>
      </c>
      <c r="AR493" s="16">
        <f t="shared" ca="1" si="15"/>
        <v>0</v>
      </c>
    </row>
    <row r="494" spans="1:44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6">
        <f>IF(Overall!F496&lt;&gt;"",VALUE(Overall!F496),"")</f>
        <v>500000</v>
      </c>
      <c r="I494" s="6">
        <f>IF(Overall!G496&lt;&gt;"",VALUE(Overall!G496),"")</f>
        <v>77</v>
      </c>
      <c r="J494" s="6">
        <f>IF(Overall!H496&lt;&gt;"",VALUE(Overall!H496),"")</f>
        <v>64</v>
      </c>
      <c r="K494" s="6">
        <f>IF(Overall!I496&lt;&gt;"",VALUE(Overall!I496),"")</f>
        <v>4.8899999999999997</v>
      </c>
      <c r="L494" s="6">
        <f>IF(Overall!J496&lt;&gt;"",VALUE(Overall!J496),"")</f>
        <v>1.4</v>
      </c>
      <c r="M494" s="6">
        <f>IF(Overall!K496&lt;&gt;"",VALUE(Overall!K496),"")</f>
        <v>3.49</v>
      </c>
      <c r="N494" s="7">
        <f>IF(Overall!L496&lt;&gt;"",DATEVALUE(MID(Overall!L496, FIND(",", Overall!L496) + 2, FIND(" ", Overall!L496) - FIND(",", Overall!L496) - 1) &amp; " " &amp; MID(Overall!L496, FIND(" ", Overall!L496) + 1, FIND(",", Overall!L496, FIND(" ", Overall!L496)) - FIND(" ", Overall!L496) - 1) &amp; ", " &amp; MID(Overall!L496, FIND(",", Overall!L496, FIND(",",Overall!L496) + 1) + 2, LEN(Overall!L496))),"")</f>
        <v>45047</v>
      </c>
      <c r="O494" s="7">
        <f>IF(Overall!M496&lt;&gt;"",DATEVALUE(MID(Overall!M496, FIND(",", Overall!M496) + 2, FIND(" ", Overall!M496) - FIND(",", Overall!M496) - 1) &amp; " " &amp; MID(Overall!M496, FIND(" ", Overall!M496) + 1, FIND(",", Overall!M496, FIND(" ", Overall!M496)) - FIND(" ", Overall!M496) - 1) &amp; ", " &amp; MID(Overall!M496, FIND(",", Overall!M496, FIND(",",Overall!M496) + 1) + 2, LEN(Overall!M496))),"")</f>
        <v>45077</v>
      </c>
      <c r="P494" s="7">
        <f>IF(Overall!N496&lt;&gt;"",DATEVALUE(MID(Overall!N496, FIND(",", Overall!N496) + 2, FIND(" ", Overall!N496) - FIND(",", Overall!N496) - 1) &amp; " " &amp; MID(Overall!N496, FIND(" ", Overall!N496) + 1, FIND(",", Overall!N496, FIND(" ", Overall!N496)) - FIND(" ", Overall!N496) - 1) &amp; ", " &amp; MID(Overall!N496, FIND(",", Overall!N496, FIND(",",Overall!N496) + 1) + 2, LEN(Overall!N496))),"")</f>
        <v>44967</v>
      </c>
      <c r="Q494" s="7">
        <f>IF(Overall!O496&lt;&gt;"",DATEVALUE(MID(Overall!O496, FIND(",", Overall!O496) + 2, FIND(" ", Overall!O496) - FIND(",", Overall!O496) - 1) &amp; " " &amp; MID(Overall!O496, FIND(" ", Overall!O496) + 1, FIND(",", Overall!O496, FIND(" ", Overall!O496)) - FIND(" ", Overall!O496) - 1) &amp; ", " &amp; MID(Overall!O496, FIND(",", Overall!O496, FIND(",",Overall!O496) + 1) + 2, LEN(Overall!O496))),"")</f>
        <v>44942</v>
      </c>
      <c r="R494" s="5">
        <f t="shared" si="14"/>
        <v>1</v>
      </c>
      <c r="S494" s="10" t="str">
        <f>IF(Overall!$A496&lt;&gt;"",IF(AND(MONTH($N494) &lt;= 1, MONTH($O494) &gt;= 1), IF($R494 &lt;&gt; "", $H494/$R494, ""), ""),"")</f>
        <v/>
      </c>
      <c r="T494" s="10" t="str">
        <f>IF(Overall!$A496&lt;&gt;"",IF(AND(MONTH($N494) &lt;= 2, MONTH($O494) &gt;= 2), IF($R494 &lt;&gt; "", $H494/$R494, ""), ""),"")</f>
        <v/>
      </c>
      <c r="U494" s="10" t="str">
        <f>IF(Overall!$A496&lt;&gt;"",IF(AND(MONTH($N494) &lt;= 3, MONTH($O494) &gt;= 3), IF($R494 &lt;&gt; "", $H494/$R494, ""), ""),"")</f>
        <v/>
      </c>
      <c r="V494" s="10" t="str">
        <f>IF(Overall!$A496&lt;&gt;"",IF(AND(MONTH($N494) &lt;= 4, MONTH($O494) &gt;= 4), IF($R494 &lt;&gt; "", $H494/$R494, ""), ""),"")</f>
        <v/>
      </c>
      <c r="W494" s="10">
        <f>IF(Overall!$A496&lt;&gt;"",IF(AND(MONTH($N494) &lt;= 5, MONTH($O494) &gt;= 5), IF($R494 &lt;&gt; "", $H494/$R494, ""), ""),"")</f>
        <v>500000</v>
      </c>
      <c r="X494" s="10" t="str">
        <f>IF(Overall!$A496&lt;&gt;"",IF(AND(MONTH($N494) &lt;= 6, MONTH($O494) &gt;= 6), IF($R494 &lt;&gt; "", $H494/$R494, ""), ""),"")</f>
        <v/>
      </c>
      <c r="Y494" s="10" t="str">
        <f>IF(Overall!$A496&lt;&gt;"",IF(AND(MONTH($N494) &lt;= 7, MONTH($O494) &gt;= 7 ), IF($R494 &lt;&gt; "", $H494/$R494, ""), ""),"")</f>
        <v/>
      </c>
      <c r="Z494" s="10" t="str">
        <f>IF(Overall!$A496&lt;&gt;"",IF(AND(MONTH($N494) &lt;= 8, MONTH($O494) &gt;= 8), IF($R494 &lt;&gt; "", $H494/$R494, ""), ""),"")</f>
        <v/>
      </c>
      <c r="AA494" s="10" t="str">
        <f>IF(Overall!$A496&lt;&gt;"",IF(AND(MONTH($N494) &lt;= 9, MONTH($O494) &gt;= 9), IF($R494 &lt;&gt; "", $H494/$R494, ""), ""),"")</f>
        <v/>
      </c>
      <c r="AB494" s="10" t="str">
        <f>IF(Overall!$A496&lt;&gt;"",IF(AND(MONTH($N494) &lt;= 10, MONTH($O494) &gt;= 10), IF($R494 &lt;&gt; "", $H494/$R494, ""), ""),"")</f>
        <v/>
      </c>
      <c r="AC494" s="10" t="str">
        <f>IF(Overall!$A496&lt;&gt;"",IF(AND(MONTH($N494) &lt;= 11, MONTH($O494) &gt;= 11), IF($R494 &lt;&gt; "", $H494/$R494, ""), ""),"")</f>
        <v/>
      </c>
      <c r="AD494" s="10" t="str">
        <f>IF(Overall!$A496&lt;&gt;"",IF(AND(MONTH($N494) &lt;= 12, MONTH($O494) &gt;= 12), IF($R494 &lt;&gt; "", $H494/$R494, ""), ""),"")</f>
        <v/>
      </c>
      <c r="AF494" s="10" t="str">
        <f ca="1">IFERROR(IF(AND(NOW()&lt;= EOMONTH(DATE(YEAR($O494),1, 1), 0), Overall!$A496&lt;&gt;"", MONTH($N494) &lt;= 1, MONTH($O494) &gt;= 1), IF($R494 &lt;&gt; "", $H494/$R494, ""), ""), "")</f>
        <v/>
      </c>
      <c r="AG494" s="10" t="str">
        <f ca="1">IFERROR(IF(AND(NOW()&lt;= EOMONTH(DATE(YEAR($O494),2, 1), 0), Overall!$A496&lt;&gt;"", MONTH($N494) &lt;= 2, MONTH($O494) &gt;= 2), IF($R494 &lt;&gt; "", $H494/$R494, ""), ""), "")</f>
        <v/>
      </c>
      <c r="AH494" s="10" t="str">
        <f ca="1">IFERROR(IF(AND(NOW()&lt;= EOMONTH(DATE(YEAR($O494),3, 1), 0), Overall!$A496&lt;&gt;"", MONTH($N494) &lt;= 3, MONTH($O494) &gt;= 3), IF($R494 &lt;&gt; "", $H494/$R494, ""), ""), "")</f>
        <v/>
      </c>
      <c r="AI494" s="10" t="str">
        <f ca="1">IFERROR(IF(AND(NOW()&lt;= EOMONTH(DATE(YEAR($O494),4, 1), 0), Overall!$A496&lt;&gt;"", MONTH($N494) &lt;= 4, MONTH($O494) &gt;= 4), IF($R494 &lt;&gt; "", $H494/$R494, ""), ""), "")</f>
        <v/>
      </c>
      <c r="AJ494" s="10" t="str">
        <f ca="1">IFERROR(IF(AND(NOW()&lt;= EOMONTH(DATE(YEAR($O494),5, 1), 0), Overall!$A496&lt;&gt;"", MONTH($N494) &lt;= 5, MONTH($O494) &gt;= 5), IF($R494 &lt;&gt; "", $H494/$R494, ""), ""), "")</f>
        <v/>
      </c>
      <c r="AK494" s="10" t="str">
        <f ca="1">IFERROR(IF(AND(NOW()&lt;= EOMONTH(DATE(YEAR($O494),6, 1), 0), Overall!$A496&lt;&gt;"", MONTH($N494) &lt;= 6, MONTH($O494) &gt;= 6), IF($R494 &lt;&gt; "", $H494/$R494, ""), ""), "")</f>
        <v/>
      </c>
      <c r="AL494" s="10" t="str">
        <f ca="1">IFERROR(IF(AND(NOW()&lt;= EOMONTH(DATE(YEAR($O494),7, 1), 0), Overall!$A496&lt;&gt;"", MONTH($N494) &lt;= 7, MONTH($O494) &gt;= 7), IF($R494 &lt;&gt; "", $H494/$R494, ""), ""), "")</f>
        <v/>
      </c>
      <c r="AM494" s="10" t="str">
        <f ca="1">IFERROR(IF(AND(NOW()&lt;= EOMONTH(DATE(YEAR($O494),8, 1), 0), Overall!$A496&lt;&gt;"", MONTH($N494) &lt;= 8, MONTH($O494) &gt;= 8), IF($R494 &lt;&gt; "", $H494/$R494, ""), ""), "")</f>
        <v/>
      </c>
      <c r="AN494" s="10" t="str">
        <f ca="1">IFERROR(IF(AND(NOW()&lt;= EOMONTH(DATE(YEAR($O494),9, 1), 0), Overall!$A496&lt;&gt;"", MONTH($N494) &lt;= 9, MONTH($O494) &gt;= 9), IF($R494 &lt;&gt; "", $H494/$R494, ""), ""), "")</f>
        <v/>
      </c>
      <c r="AO494" s="10" t="str">
        <f ca="1">IFERROR(IF(AND(NOW()&lt;= EOMONTH(DATE(YEAR($O494),10, 1), 0), Overall!$A496&lt;&gt;"", MONTH($N494) &lt;= 10, MONTH($O494) &gt;= 10), IF($R494 &lt;&gt; "", $H494/$R494, ""), ""), "")</f>
        <v/>
      </c>
      <c r="AP494" s="10" t="str">
        <f ca="1">IFERROR(IF(AND(NOW()&lt;= EOMONTH(DATE(YEAR($O494),11, 1), 0), Overall!$A496&lt;&gt;"", MONTH($N494) &lt;=11, MONTH($O494) &gt;= 11), IF($R494 &lt;&gt; "", $H494/$R494, ""), ""), "")</f>
        <v/>
      </c>
      <c r="AQ494" s="10" t="str">
        <f ca="1">IFERROR(IF(AND(NOW()&lt;= EOMONTH(DATE(YEAR($O494),12, 1), 0), Overall!$A496&lt;&gt;"", MONTH($N494) &lt;= 12, MONTH($O494) &gt;= 12), IF($R494 &lt;&gt; "", $H494/$R494, ""), ""), "")</f>
        <v/>
      </c>
      <c r="AR494" s="16">
        <f t="shared" ca="1" si="15"/>
        <v>0</v>
      </c>
    </row>
    <row r="495" spans="1:44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6">
        <f>IF(Overall!F497&lt;&gt;"",VALUE(Overall!F497),"")</f>
        <v>500000</v>
      </c>
      <c r="I495" s="6">
        <f>IF(Overall!G497&lt;&gt;"",VALUE(Overall!G497),"")</f>
        <v>77</v>
      </c>
      <c r="J495" s="6">
        <f>IF(Overall!H497&lt;&gt;"",VALUE(Overall!H497),"")</f>
        <v>64</v>
      </c>
      <c r="K495" s="6">
        <f>IF(Overall!I497&lt;&gt;"",VALUE(Overall!I497),"")</f>
        <v>4.75</v>
      </c>
      <c r="L495" s="6">
        <f>IF(Overall!J497&lt;&gt;"",VALUE(Overall!J497),"")</f>
        <v>1.3</v>
      </c>
      <c r="M495" s="6">
        <f>IF(Overall!K497&lt;&gt;"",VALUE(Overall!K497),"")</f>
        <v>3.45</v>
      </c>
      <c r="N495" s="7">
        <f>IF(Overall!L497&lt;&gt;"",DATEVALUE(MID(Overall!L497, FIND(",", Overall!L497) + 2, FIND(" ", Overall!L497) - FIND(",", Overall!L497) - 1) &amp; " " &amp; MID(Overall!L497, FIND(" ", Overall!L497) + 1, FIND(",", Overall!L497, FIND(" ", Overall!L497)) - FIND(" ", Overall!L497) - 1) &amp; ", " &amp; MID(Overall!L497, FIND(",", Overall!L497, FIND(",",Overall!L497) + 1) + 2, LEN(Overall!L497))),"")</f>
        <v>45047</v>
      </c>
      <c r="O495" s="7">
        <f>IF(Overall!M497&lt;&gt;"",DATEVALUE(MID(Overall!M497, FIND(",", Overall!M497) + 2, FIND(" ", Overall!M497) - FIND(",", Overall!M497) - 1) &amp; " " &amp; MID(Overall!M497, FIND(" ", Overall!M497) + 1, FIND(",", Overall!M497, FIND(" ", Overall!M497)) - FIND(" ", Overall!M497) - 1) &amp; ", " &amp; MID(Overall!M497, FIND(",", Overall!M497, FIND(",",Overall!M497) + 1) + 2, LEN(Overall!M497))),"")</f>
        <v>45077</v>
      </c>
      <c r="P495" s="7">
        <f>IF(Overall!N497&lt;&gt;"",DATEVALUE(MID(Overall!N497, FIND(",", Overall!N497) + 2, FIND(" ", Overall!N497) - FIND(",", Overall!N497) - 1) &amp; " " &amp; MID(Overall!N497, FIND(" ", Overall!N497) + 1, FIND(",", Overall!N497, FIND(" ", Overall!N497)) - FIND(" ", Overall!N497) - 1) &amp; ", " &amp; MID(Overall!N497, FIND(",", Overall!N497, FIND(",",Overall!N497) + 1) + 2, LEN(Overall!N497))),"")</f>
        <v>44967</v>
      </c>
      <c r="Q495" s="7">
        <f>IF(Overall!O497&lt;&gt;"",DATEVALUE(MID(Overall!O497, FIND(",", Overall!O497) + 2, FIND(" ", Overall!O497) - FIND(",", Overall!O497) - 1) &amp; " " &amp; MID(Overall!O497, FIND(" ", Overall!O497) + 1, FIND(",", Overall!O497, FIND(" ", Overall!O497)) - FIND(" ", Overall!O497) - 1) &amp; ", " &amp; MID(Overall!O497, FIND(",", Overall!O497, FIND(",",Overall!O497) + 1) + 2, LEN(Overall!O497))),"")</f>
        <v>44942</v>
      </c>
      <c r="R495" s="5">
        <f t="shared" si="14"/>
        <v>1</v>
      </c>
      <c r="S495" s="10" t="str">
        <f>IF(Overall!$A497&lt;&gt;"",IF(AND(MONTH($N495) &lt;= 1, MONTH($O495) &gt;= 1), IF($R495 &lt;&gt; "", $H495/$R495, ""), ""),"")</f>
        <v/>
      </c>
      <c r="T495" s="10" t="str">
        <f>IF(Overall!$A497&lt;&gt;"",IF(AND(MONTH($N495) &lt;= 2, MONTH($O495) &gt;= 2), IF($R495 &lt;&gt; "", $H495/$R495, ""), ""),"")</f>
        <v/>
      </c>
      <c r="U495" s="10" t="str">
        <f>IF(Overall!$A497&lt;&gt;"",IF(AND(MONTH($N495) &lt;= 3, MONTH($O495) &gt;= 3), IF($R495 &lt;&gt; "", $H495/$R495, ""), ""),"")</f>
        <v/>
      </c>
      <c r="V495" s="10" t="str">
        <f>IF(Overall!$A497&lt;&gt;"",IF(AND(MONTH($N495) &lt;= 4, MONTH($O495) &gt;= 4), IF($R495 &lt;&gt; "", $H495/$R495, ""), ""),"")</f>
        <v/>
      </c>
      <c r="W495" s="10">
        <f>IF(Overall!$A497&lt;&gt;"",IF(AND(MONTH($N495) &lt;= 5, MONTH($O495) &gt;= 5), IF($R495 &lt;&gt; "", $H495/$R495, ""), ""),"")</f>
        <v>500000</v>
      </c>
      <c r="X495" s="10" t="str">
        <f>IF(Overall!$A497&lt;&gt;"",IF(AND(MONTH($N495) &lt;= 6, MONTH($O495) &gt;= 6), IF($R495 &lt;&gt; "", $H495/$R495, ""), ""),"")</f>
        <v/>
      </c>
      <c r="Y495" s="10" t="str">
        <f>IF(Overall!$A497&lt;&gt;"",IF(AND(MONTH($N495) &lt;= 7, MONTH($O495) &gt;= 7 ), IF($R495 &lt;&gt; "", $H495/$R495, ""), ""),"")</f>
        <v/>
      </c>
      <c r="Z495" s="10" t="str">
        <f>IF(Overall!$A497&lt;&gt;"",IF(AND(MONTH($N495) &lt;= 8, MONTH($O495) &gt;= 8), IF($R495 &lt;&gt; "", $H495/$R495, ""), ""),"")</f>
        <v/>
      </c>
      <c r="AA495" s="10" t="str">
        <f>IF(Overall!$A497&lt;&gt;"",IF(AND(MONTH($N495) &lt;= 9, MONTH($O495) &gt;= 9), IF($R495 &lt;&gt; "", $H495/$R495, ""), ""),"")</f>
        <v/>
      </c>
      <c r="AB495" s="10" t="str">
        <f>IF(Overall!$A497&lt;&gt;"",IF(AND(MONTH($N495) &lt;= 10, MONTH($O495) &gt;= 10), IF($R495 &lt;&gt; "", $H495/$R495, ""), ""),"")</f>
        <v/>
      </c>
      <c r="AC495" s="10" t="str">
        <f>IF(Overall!$A497&lt;&gt;"",IF(AND(MONTH($N495) &lt;= 11, MONTH($O495) &gt;= 11), IF($R495 &lt;&gt; "", $H495/$R495, ""), ""),"")</f>
        <v/>
      </c>
      <c r="AD495" s="10" t="str">
        <f>IF(Overall!$A497&lt;&gt;"",IF(AND(MONTH($N495) &lt;= 12, MONTH($O495) &gt;= 12), IF($R495 &lt;&gt; "", $H495/$R495, ""), ""),"")</f>
        <v/>
      </c>
      <c r="AF495" s="10" t="str">
        <f ca="1">IFERROR(IF(AND(NOW()&lt;= EOMONTH(DATE(YEAR($O495),1, 1), 0), Overall!$A497&lt;&gt;"", MONTH($N495) &lt;= 1, MONTH($O495) &gt;= 1), IF($R495 &lt;&gt; "", $H495/$R495, ""), ""), "")</f>
        <v/>
      </c>
      <c r="AG495" s="10" t="str">
        <f ca="1">IFERROR(IF(AND(NOW()&lt;= EOMONTH(DATE(YEAR($O495),2, 1), 0), Overall!$A497&lt;&gt;"", MONTH($N495) &lt;= 2, MONTH($O495) &gt;= 2), IF($R495 &lt;&gt; "", $H495/$R495, ""), ""), "")</f>
        <v/>
      </c>
      <c r="AH495" s="10" t="str">
        <f ca="1">IFERROR(IF(AND(NOW()&lt;= EOMONTH(DATE(YEAR($O495),3, 1), 0), Overall!$A497&lt;&gt;"", MONTH($N495) &lt;= 3, MONTH($O495) &gt;= 3), IF($R495 &lt;&gt; "", $H495/$R495, ""), ""), "")</f>
        <v/>
      </c>
      <c r="AI495" s="10" t="str">
        <f ca="1">IFERROR(IF(AND(NOW()&lt;= EOMONTH(DATE(YEAR($O495),4, 1), 0), Overall!$A497&lt;&gt;"", MONTH($N495) &lt;= 4, MONTH($O495) &gt;= 4), IF($R495 &lt;&gt; "", $H495/$R495, ""), ""), "")</f>
        <v/>
      </c>
      <c r="AJ495" s="10" t="str">
        <f ca="1">IFERROR(IF(AND(NOW()&lt;= EOMONTH(DATE(YEAR($O495),5, 1), 0), Overall!$A497&lt;&gt;"", MONTH($N495) &lt;= 5, MONTH($O495) &gt;= 5), IF($R495 &lt;&gt; "", $H495/$R495, ""), ""), "")</f>
        <v/>
      </c>
      <c r="AK495" s="10" t="str">
        <f ca="1">IFERROR(IF(AND(NOW()&lt;= EOMONTH(DATE(YEAR($O495),6, 1), 0), Overall!$A497&lt;&gt;"", MONTH($N495) &lt;= 6, MONTH($O495) &gt;= 6), IF($R495 &lt;&gt; "", $H495/$R495, ""), ""), "")</f>
        <v/>
      </c>
      <c r="AL495" s="10" t="str">
        <f ca="1">IFERROR(IF(AND(NOW()&lt;= EOMONTH(DATE(YEAR($O495),7, 1), 0), Overall!$A497&lt;&gt;"", MONTH($N495) &lt;= 7, MONTH($O495) &gt;= 7), IF($R495 &lt;&gt; "", $H495/$R495, ""), ""), "")</f>
        <v/>
      </c>
      <c r="AM495" s="10" t="str">
        <f ca="1">IFERROR(IF(AND(NOW()&lt;= EOMONTH(DATE(YEAR($O495),8, 1), 0), Overall!$A497&lt;&gt;"", MONTH($N495) &lt;= 8, MONTH($O495) &gt;= 8), IF($R495 &lt;&gt; "", $H495/$R495, ""), ""), "")</f>
        <v/>
      </c>
      <c r="AN495" s="10" t="str">
        <f ca="1">IFERROR(IF(AND(NOW()&lt;= EOMONTH(DATE(YEAR($O495),9, 1), 0), Overall!$A497&lt;&gt;"", MONTH($N495) &lt;= 9, MONTH($O495) &gt;= 9), IF($R495 &lt;&gt; "", $H495/$R495, ""), ""), "")</f>
        <v/>
      </c>
      <c r="AO495" s="10" t="str">
        <f ca="1">IFERROR(IF(AND(NOW()&lt;= EOMONTH(DATE(YEAR($O495),10, 1), 0), Overall!$A497&lt;&gt;"", MONTH($N495) &lt;= 10, MONTH($O495) &gt;= 10), IF($R495 &lt;&gt; "", $H495/$R495, ""), ""), "")</f>
        <v/>
      </c>
      <c r="AP495" s="10" t="str">
        <f ca="1">IFERROR(IF(AND(NOW()&lt;= EOMONTH(DATE(YEAR($O495),11, 1), 0), Overall!$A497&lt;&gt;"", MONTH($N495) &lt;=11, MONTH($O495) &gt;= 11), IF($R495 &lt;&gt; "", $H495/$R495, ""), ""), "")</f>
        <v/>
      </c>
      <c r="AQ495" s="10" t="str">
        <f ca="1">IFERROR(IF(AND(NOW()&lt;= EOMONTH(DATE(YEAR($O495),12, 1), 0), Overall!$A497&lt;&gt;"", MONTH($N495) &lt;= 12, MONTH($O495) &gt;= 12), IF($R495 &lt;&gt; "", $H495/$R495, ""), ""), "")</f>
        <v/>
      </c>
      <c r="AR495" s="16">
        <f t="shared" ca="1" si="15"/>
        <v>0</v>
      </c>
    </row>
    <row r="496" spans="1:44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6">
        <f>IF(Overall!F498&lt;&gt;"",VALUE(Overall!F498),"")</f>
        <v>500000</v>
      </c>
      <c r="I496" s="6">
        <f>IF(Overall!G498&lt;&gt;"",VALUE(Overall!G498),"")</f>
        <v>77</v>
      </c>
      <c r="J496" s="6">
        <f>IF(Overall!H498&lt;&gt;"",VALUE(Overall!H498),"")</f>
        <v>64</v>
      </c>
      <c r="K496" s="6">
        <f>IF(Overall!I498&lt;&gt;"",VALUE(Overall!I498),"")</f>
        <v>4.63</v>
      </c>
      <c r="L496" s="6">
        <f>IF(Overall!J498&lt;&gt;"",VALUE(Overall!J498),"")</f>
        <v>1.2</v>
      </c>
      <c r="M496" s="6">
        <f>IF(Overall!K498&lt;&gt;"",VALUE(Overall!K498),"")</f>
        <v>3.43</v>
      </c>
      <c r="N496" s="7">
        <f>IF(Overall!L498&lt;&gt;"",DATEVALUE(MID(Overall!L498, FIND(",", Overall!L498) + 2, FIND(" ", Overall!L498) - FIND(",", Overall!L498) - 1) &amp; " " &amp; MID(Overall!L498, FIND(" ", Overall!L498) + 1, FIND(",", Overall!L498, FIND(" ", Overall!L498)) - FIND(" ", Overall!L498) - 1) &amp; ", " &amp; MID(Overall!L498, FIND(",", Overall!L498, FIND(",",Overall!L498) + 1) + 2, LEN(Overall!L498))),"")</f>
        <v>45047</v>
      </c>
      <c r="O496" s="7">
        <f>IF(Overall!M498&lt;&gt;"",DATEVALUE(MID(Overall!M498, FIND(",", Overall!M498) + 2, FIND(" ", Overall!M498) - FIND(",", Overall!M498) - 1) &amp; " " &amp; MID(Overall!M498, FIND(" ", Overall!M498) + 1, FIND(",", Overall!M498, FIND(" ", Overall!M498)) - FIND(" ", Overall!M498) - 1) &amp; ", " &amp; MID(Overall!M498, FIND(",", Overall!M498, FIND(",",Overall!M498) + 1) + 2, LEN(Overall!M498))),"")</f>
        <v>45077</v>
      </c>
      <c r="P496" s="7">
        <f>IF(Overall!N498&lt;&gt;"",DATEVALUE(MID(Overall!N498, FIND(",", Overall!N498) + 2, FIND(" ", Overall!N498) - FIND(",", Overall!N498) - 1) &amp; " " &amp; MID(Overall!N498, FIND(" ", Overall!N498) + 1, FIND(",", Overall!N498, FIND(" ", Overall!N498)) - FIND(" ", Overall!N498) - 1) &amp; ", " &amp; MID(Overall!N498, FIND(",", Overall!N498, FIND(",",Overall!N498) + 1) + 2, LEN(Overall!N498))),"")</f>
        <v>44967</v>
      </c>
      <c r="Q496" s="7">
        <f>IF(Overall!O498&lt;&gt;"",DATEVALUE(MID(Overall!O498, FIND(",", Overall!O498) + 2, FIND(" ", Overall!O498) - FIND(",", Overall!O498) - 1) &amp; " " &amp; MID(Overall!O498, FIND(" ", Overall!O498) + 1, FIND(",", Overall!O498, FIND(" ", Overall!O498)) - FIND(" ", Overall!O498) - 1) &amp; ", " &amp; MID(Overall!O498, FIND(",", Overall!O498, FIND(",",Overall!O498) + 1) + 2, LEN(Overall!O498))),"")</f>
        <v>44942</v>
      </c>
      <c r="R496" s="5">
        <f t="shared" si="14"/>
        <v>1</v>
      </c>
      <c r="S496" s="10" t="str">
        <f>IF(Overall!$A498&lt;&gt;"",IF(AND(MONTH($N496) &lt;= 1, MONTH($O496) &gt;= 1), IF($R496 &lt;&gt; "", $H496/$R496, ""), ""),"")</f>
        <v/>
      </c>
      <c r="T496" s="10" t="str">
        <f>IF(Overall!$A498&lt;&gt;"",IF(AND(MONTH($N496) &lt;= 2, MONTH($O496) &gt;= 2), IF($R496 &lt;&gt; "", $H496/$R496, ""), ""),"")</f>
        <v/>
      </c>
      <c r="U496" s="10" t="str">
        <f>IF(Overall!$A498&lt;&gt;"",IF(AND(MONTH($N496) &lt;= 3, MONTH($O496) &gt;= 3), IF($R496 &lt;&gt; "", $H496/$R496, ""), ""),"")</f>
        <v/>
      </c>
      <c r="V496" s="10" t="str">
        <f>IF(Overall!$A498&lt;&gt;"",IF(AND(MONTH($N496) &lt;= 4, MONTH($O496) &gt;= 4), IF($R496 &lt;&gt; "", $H496/$R496, ""), ""),"")</f>
        <v/>
      </c>
      <c r="W496" s="10">
        <f>IF(Overall!$A498&lt;&gt;"",IF(AND(MONTH($N496) &lt;= 5, MONTH($O496) &gt;= 5), IF($R496 &lt;&gt; "", $H496/$R496, ""), ""),"")</f>
        <v>500000</v>
      </c>
      <c r="X496" s="10" t="str">
        <f>IF(Overall!$A498&lt;&gt;"",IF(AND(MONTH($N496) &lt;= 6, MONTH($O496) &gt;= 6), IF($R496 &lt;&gt; "", $H496/$R496, ""), ""),"")</f>
        <v/>
      </c>
      <c r="Y496" s="10" t="str">
        <f>IF(Overall!$A498&lt;&gt;"",IF(AND(MONTH($N496) &lt;= 7, MONTH($O496) &gt;= 7 ), IF($R496 &lt;&gt; "", $H496/$R496, ""), ""),"")</f>
        <v/>
      </c>
      <c r="Z496" s="10" t="str">
        <f>IF(Overall!$A498&lt;&gt;"",IF(AND(MONTH($N496) &lt;= 8, MONTH($O496) &gt;= 8), IF($R496 &lt;&gt; "", $H496/$R496, ""), ""),"")</f>
        <v/>
      </c>
      <c r="AA496" s="10" t="str">
        <f>IF(Overall!$A498&lt;&gt;"",IF(AND(MONTH($N496) &lt;= 9, MONTH($O496) &gt;= 9), IF($R496 &lt;&gt; "", $H496/$R496, ""), ""),"")</f>
        <v/>
      </c>
      <c r="AB496" s="10" t="str">
        <f>IF(Overall!$A498&lt;&gt;"",IF(AND(MONTH($N496) &lt;= 10, MONTH($O496) &gt;= 10), IF($R496 &lt;&gt; "", $H496/$R496, ""), ""),"")</f>
        <v/>
      </c>
      <c r="AC496" s="10" t="str">
        <f>IF(Overall!$A498&lt;&gt;"",IF(AND(MONTH($N496) &lt;= 11, MONTH($O496) &gt;= 11), IF($R496 &lt;&gt; "", $H496/$R496, ""), ""),"")</f>
        <v/>
      </c>
      <c r="AD496" s="10" t="str">
        <f>IF(Overall!$A498&lt;&gt;"",IF(AND(MONTH($N496) &lt;= 12, MONTH($O496) &gt;= 12), IF($R496 &lt;&gt; "", $H496/$R496, ""), ""),"")</f>
        <v/>
      </c>
      <c r="AF496" s="10" t="str">
        <f ca="1">IFERROR(IF(AND(NOW()&lt;= EOMONTH(DATE(YEAR($O496),1, 1), 0), Overall!$A498&lt;&gt;"", MONTH($N496) &lt;= 1, MONTH($O496) &gt;= 1), IF($R496 &lt;&gt; "", $H496/$R496, ""), ""), "")</f>
        <v/>
      </c>
      <c r="AG496" s="10" t="str">
        <f ca="1">IFERROR(IF(AND(NOW()&lt;= EOMONTH(DATE(YEAR($O496),2, 1), 0), Overall!$A498&lt;&gt;"", MONTH($N496) &lt;= 2, MONTH($O496) &gt;= 2), IF($R496 &lt;&gt; "", $H496/$R496, ""), ""), "")</f>
        <v/>
      </c>
      <c r="AH496" s="10" t="str">
        <f ca="1">IFERROR(IF(AND(NOW()&lt;= EOMONTH(DATE(YEAR($O496),3, 1), 0), Overall!$A498&lt;&gt;"", MONTH($N496) &lt;= 3, MONTH($O496) &gt;= 3), IF($R496 &lt;&gt; "", $H496/$R496, ""), ""), "")</f>
        <v/>
      </c>
      <c r="AI496" s="10" t="str">
        <f ca="1">IFERROR(IF(AND(NOW()&lt;= EOMONTH(DATE(YEAR($O496),4, 1), 0), Overall!$A498&lt;&gt;"", MONTH($N496) &lt;= 4, MONTH($O496) &gt;= 4), IF($R496 &lt;&gt; "", $H496/$R496, ""), ""), "")</f>
        <v/>
      </c>
      <c r="AJ496" s="10" t="str">
        <f ca="1">IFERROR(IF(AND(NOW()&lt;= EOMONTH(DATE(YEAR($O496),5, 1), 0), Overall!$A498&lt;&gt;"", MONTH($N496) &lt;= 5, MONTH($O496) &gt;= 5), IF($R496 &lt;&gt; "", $H496/$R496, ""), ""), "")</f>
        <v/>
      </c>
      <c r="AK496" s="10" t="str">
        <f ca="1">IFERROR(IF(AND(NOW()&lt;= EOMONTH(DATE(YEAR($O496),6, 1), 0), Overall!$A498&lt;&gt;"", MONTH($N496) &lt;= 6, MONTH($O496) &gt;= 6), IF($R496 &lt;&gt; "", $H496/$R496, ""), ""), "")</f>
        <v/>
      </c>
      <c r="AL496" s="10" t="str">
        <f ca="1">IFERROR(IF(AND(NOW()&lt;= EOMONTH(DATE(YEAR($O496),7, 1), 0), Overall!$A498&lt;&gt;"", MONTH($N496) &lt;= 7, MONTH($O496) &gt;= 7), IF($R496 &lt;&gt; "", $H496/$R496, ""), ""), "")</f>
        <v/>
      </c>
      <c r="AM496" s="10" t="str">
        <f ca="1">IFERROR(IF(AND(NOW()&lt;= EOMONTH(DATE(YEAR($O496),8, 1), 0), Overall!$A498&lt;&gt;"", MONTH($N496) &lt;= 8, MONTH($O496) &gt;= 8), IF($R496 &lt;&gt; "", $H496/$R496, ""), ""), "")</f>
        <v/>
      </c>
      <c r="AN496" s="10" t="str">
        <f ca="1">IFERROR(IF(AND(NOW()&lt;= EOMONTH(DATE(YEAR($O496),9, 1), 0), Overall!$A498&lt;&gt;"", MONTH($N496) &lt;= 9, MONTH($O496) &gt;= 9), IF($R496 &lt;&gt; "", $H496/$R496, ""), ""), "")</f>
        <v/>
      </c>
      <c r="AO496" s="10" t="str">
        <f ca="1">IFERROR(IF(AND(NOW()&lt;= EOMONTH(DATE(YEAR($O496),10, 1), 0), Overall!$A498&lt;&gt;"", MONTH($N496) &lt;= 10, MONTH($O496) &gt;= 10), IF($R496 &lt;&gt; "", $H496/$R496, ""), ""), "")</f>
        <v/>
      </c>
      <c r="AP496" s="10" t="str">
        <f ca="1">IFERROR(IF(AND(NOW()&lt;= EOMONTH(DATE(YEAR($O496),11, 1), 0), Overall!$A498&lt;&gt;"", MONTH($N496) &lt;=11, MONTH($O496) &gt;= 11), IF($R496 &lt;&gt; "", $H496/$R496, ""), ""), "")</f>
        <v/>
      </c>
      <c r="AQ496" s="10" t="str">
        <f ca="1">IFERROR(IF(AND(NOW()&lt;= EOMONTH(DATE(YEAR($O496),12, 1), 0), Overall!$A498&lt;&gt;"", MONTH($N496) &lt;= 12, MONTH($O496) &gt;= 12), IF($R496 &lt;&gt; "", $H496/$R496, ""), ""), "")</f>
        <v/>
      </c>
      <c r="AR496" s="16">
        <f t="shared" ca="1" si="15"/>
        <v>0</v>
      </c>
    </row>
    <row r="497" spans="1:44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6">
        <f>IF(Overall!F499&lt;&gt;"",VALUE(Overall!F499),"")</f>
        <v>500000</v>
      </c>
      <c r="I497" s="6">
        <f>IF(Overall!G499&lt;&gt;"",VALUE(Overall!G499),"")</f>
        <v>77</v>
      </c>
      <c r="J497" s="6">
        <f>IF(Overall!H499&lt;&gt;"",VALUE(Overall!H499),"")</f>
        <v>64</v>
      </c>
      <c r="K497" s="6">
        <f>IF(Overall!I499&lt;&gt;"",VALUE(Overall!I499),"")</f>
        <v>4.9000000000000004</v>
      </c>
      <c r="L497" s="6">
        <f>IF(Overall!J499&lt;&gt;"",VALUE(Overall!J499),"")</f>
        <v>1.45</v>
      </c>
      <c r="M497" s="6">
        <f>IF(Overall!K499&lt;&gt;"",VALUE(Overall!K499),"")</f>
        <v>3.45</v>
      </c>
      <c r="N497" s="7">
        <f>IF(Overall!L499&lt;&gt;"",DATEVALUE(MID(Overall!L499, FIND(",", Overall!L499) + 2, FIND(" ", Overall!L499) - FIND(",", Overall!L499) - 1) &amp; " " &amp; MID(Overall!L499, FIND(" ", Overall!L499) + 1, FIND(",", Overall!L499, FIND(" ", Overall!L499)) - FIND(" ", Overall!L499) - 1) &amp; ", " &amp; MID(Overall!L499, FIND(",", Overall!L499, FIND(",",Overall!L499) + 1) + 2, LEN(Overall!L499))),"")</f>
        <v>45047</v>
      </c>
      <c r="O497" s="7">
        <f>IF(Overall!M499&lt;&gt;"",DATEVALUE(MID(Overall!M499, FIND(",", Overall!M499) + 2, FIND(" ", Overall!M499) - FIND(",", Overall!M499) - 1) &amp; " " &amp; MID(Overall!M499, FIND(" ", Overall!M499) + 1, FIND(",", Overall!M499, FIND(" ", Overall!M499)) - FIND(" ", Overall!M499) - 1) &amp; ", " &amp; MID(Overall!M499, FIND(",", Overall!M499, FIND(",",Overall!M499) + 1) + 2, LEN(Overall!M499))),"")</f>
        <v>45077</v>
      </c>
      <c r="P497" s="7">
        <f>IF(Overall!N499&lt;&gt;"",DATEVALUE(MID(Overall!N499, FIND(",", Overall!N499) + 2, FIND(" ", Overall!N499) - FIND(",", Overall!N499) - 1) &amp; " " &amp; MID(Overall!N499, FIND(" ", Overall!N499) + 1, FIND(",", Overall!N499, FIND(" ", Overall!N499)) - FIND(" ", Overall!N499) - 1) &amp; ", " &amp; MID(Overall!N499, FIND(",", Overall!N499, FIND(",",Overall!N499) + 1) + 2, LEN(Overall!N499))),"")</f>
        <v>44970</v>
      </c>
      <c r="Q497" s="7">
        <f>IF(Overall!O499&lt;&gt;"",DATEVALUE(MID(Overall!O499, FIND(",", Overall!O499) + 2, FIND(" ", Overall!O499) - FIND(",", Overall!O499) - 1) &amp; " " &amp; MID(Overall!O499, FIND(" ", Overall!O499) + 1, FIND(",", Overall!O499, FIND(" ", Overall!O499)) - FIND(" ", Overall!O499) - 1) &amp; ", " &amp; MID(Overall!O499, FIND(",", Overall!O499, FIND(",",Overall!O499) + 1) + 2, LEN(Overall!O499))),"")</f>
        <v>44943</v>
      </c>
      <c r="R497" s="5">
        <f t="shared" si="14"/>
        <v>1</v>
      </c>
      <c r="S497" s="10" t="str">
        <f>IF(Overall!$A499&lt;&gt;"",IF(AND(MONTH($N497) &lt;= 1, MONTH($O497) &gt;= 1), IF($R497 &lt;&gt; "", $H497/$R497, ""), ""),"")</f>
        <v/>
      </c>
      <c r="T497" s="10" t="str">
        <f>IF(Overall!$A499&lt;&gt;"",IF(AND(MONTH($N497) &lt;= 2, MONTH($O497) &gt;= 2), IF($R497 &lt;&gt; "", $H497/$R497, ""), ""),"")</f>
        <v/>
      </c>
      <c r="U497" s="10" t="str">
        <f>IF(Overall!$A499&lt;&gt;"",IF(AND(MONTH($N497) &lt;= 3, MONTH($O497) &gt;= 3), IF($R497 &lt;&gt; "", $H497/$R497, ""), ""),"")</f>
        <v/>
      </c>
      <c r="V497" s="10" t="str">
        <f>IF(Overall!$A499&lt;&gt;"",IF(AND(MONTH($N497) &lt;= 4, MONTH($O497) &gt;= 4), IF($R497 &lt;&gt; "", $H497/$R497, ""), ""),"")</f>
        <v/>
      </c>
      <c r="W497" s="10">
        <f>IF(Overall!$A499&lt;&gt;"",IF(AND(MONTH($N497) &lt;= 5, MONTH($O497) &gt;= 5), IF($R497 &lt;&gt; "", $H497/$R497, ""), ""),"")</f>
        <v>500000</v>
      </c>
      <c r="X497" s="10" t="str">
        <f>IF(Overall!$A499&lt;&gt;"",IF(AND(MONTH($N497) &lt;= 6, MONTH($O497) &gt;= 6), IF($R497 &lt;&gt; "", $H497/$R497, ""), ""),"")</f>
        <v/>
      </c>
      <c r="Y497" s="10" t="str">
        <f>IF(Overall!$A499&lt;&gt;"",IF(AND(MONTH($N497) &lt;= 7, MONTH($O497) &gt;= 7 ), IF($R497 &lt;&gt; "", $H497/$R497, ""), ""),"")</f>
        <v/>
      </c>
      <c r="Z497" s="10" t="str">
        <f>IF(Overall!$A499&lt;&gt;"",IF(AND(MONTH($N497) &lt;= 8, MONTH($O497) &gt;= 8), IF($R497 &lt;&gt; "", $H497/$R497, ""), ""),"")</f>
        <v/>
      </c>
      <c r="AA497" s="10" t="str">
        <f>IF(Overall!$A499&lt;&gt;"",IF(AND(MONTH($N497) &lt;= 9, MONTH($O497) &gt;= 9), IF($R497 &lt;&gt; "", $H497/$R497, ""), ""),"")</f>
        <v/>
      </c>
      <c r="AB497" s="10" t="str">
        <f>IF(Overall!$A499&lt;&gt;"",IF(AND(MONTH($N497) &lt;= 10, MONTH($O497) &gt;= 10), IF($R497 &lt;&gt; "", $H497/$R497, ""), ""),"")</f>
        <v/>
      </c>
      <c r="AC497" s="10" t="str">
        <f>IF(Overall!$A499&lt;&gt;"",IF(AND(MONTH($N497) &lt;= 11, MONTH($O497) &gt;= 11), IF($R497 &lt;&gt; "", $H497/$R497, ""), ""),"")</f>
        <v/>
      </c>
      <c r="AD497" s="10" t="str">
        <f>IF(Overall!$A499&lt;&gt;"",IF(AND(MONTH($N497) &lt;= 12, MONTH($O497) &gt;= 12), IF($R497 &lt;&gt; "", $H497/$R497, ""), ""),"")</f>
        <v/>
      </c>
      <c r="AF497" s="10" t="str">
        <f ca="1">IFERROR(IF(AND(NOW()&lt;= EOMONTH(DATE(YEAR($O497),1, 1), 0), Overall!$A499&lt;&gt;"", MONTH($N497) &lt;= 1, MONTH($O497) &gt;= 1), IF($R497 &lt;&gt; "", $H497/$R497, ""), ""), "")</f>
        <v/>
      </c>
      <c r="AG497" s="10" t="str">
        <f ca="1">IFERROR(IF(AND(NOW()&lt;= EOMONTH(DATE(YEAR($O497),2, 1), 0), Overall!$A499&lt;&gt;"", MONTH($N497) &lt;= 2, MONTH($O497) &gt;= 2), IF($R497 &lt;&gt; "", $H497/$R497, ""), ""), "")</f>
        <v/>
      </c>
      <c r="AH497" s="10" t="str">
        <f ca="1">IFERROR(IF(AND(NOW()&lt;= EOMONTH(DATE(YEAR($O497),3, 1), 0), Overall!$A499&lt;&gt;"", MONTH($N497) &lt;= 3, MONTH($O497) &gt;= 3), IF($R497 &lt;&gt; "", $H497/$R497, ""), ""), "")</f>
        <v/>
      </c>
      <c r="AI497" s="10" t="str">
        <f ca="1">IFERROR(IF(AND(NOW()&lt;= EOMONTH(DATE(YEAR($O497),4, 1), 0), Overall!$A499&lt;&gt;"", MONTH($N497) &lt;= 4, MONTH($O497) &gt;= 4), IF($R497 &lt;&gt; "", $H497/$R497, ""), ""), "")</f>
        <v/>
      </c>
      <c r="AJ497" s="10" t="str">
        <f ca="1">IFERROR(IF(AND(NOW()&lt;= EOMONTH(DATE(YEAR($O497),5, 1), 0), Overall!$A499&lt;&gt;"", MONTH($N497) &lt;= 5, MONTH($O497) &gt;= 5), IF($R497 &lt;&gt; "", $H497/$R497, ""), ""), "")</f>
        <v/>
      </c>
      <c r="AK497" s="10" t="str">
        <f ca="1">IFERROR(IF(AND(NOW()&lt;= EOMONTH(DATE(YEAR($O497),6, 1), 0), Overall!$A499&lt;&gt;"", MONTH($N497) &lt;= 6, MONTH($O497) &gt;= 6), IF($R497 &lt;&gt; "", $H497/$R497, ""), ""), "")</f>
        <v/>
      </c>
      <c r="AL497" s="10" t="str">
        <f ca="1">IFERROR(IF(AND(NOW()&lt;= EOMONTH(DATE(YEAR($O497),7, 1), 0), Overall!$A499&lt;&gt;"", MONTH($N497) &lt;= 7, MONTH($O497) &gt;= 7), IF($R497 &lt;&gt; "", $H497/$R497, ""), ""), "")</f>
        <v/>
      </c>
      <c r="AM497" s="10" t="str">
        <f ca="1">IFERROR(IF(AND(NOW()&lt;= EOMONTH(DATE(YEAR($O497),8, 1), 0), Overall!$A499&lt;&gt;"", MONTH($N497) &lt;= 8, MONTH($O497) &gt;= 8), IF($R497 &lt;&gt; "", $H497/$R497, ""), ""), "")</f>
        <v/>
      </c>
      <c r="AN497" s="10" t="str">
        <f ca="1">IFERROR(IF(AND(NOW()&lt;= EOMONTH(DATE(YEAR($O497),9, 1), 0), Overall!$A499&lt;&gt;"", MONTH($N497) &lt;= 9, MONTH($O497) &gt;= 9), IF($R497 &lt;&gt; "", $H497/$R497, ""), ""), "")</f>
        <v/>
      </c>
      <c r="AO497" s="10" t="str">
        <f ca="1">IFERROR(IF(AND(NOW()&lt;= EOMONTH(DATE(YEAR($O497),10, 1), 0), Overall!$A499&lt;&gt;"", MONTH($N497) &lt;= 10, MONTH($O497) &gt;= 10), IF($R497 &lt;&gt; "", $H497/$R497, ""), ""), "")</f>
        <v/>
      </c>
      <c r="AP497" s="10" t="str">
        <f ca="1">IFERROR(IF(AND(NOW()&lt;= EOMONTH(DATE(YEAR($O497),11, 1), 0), Overall!$A499&lt;&gt;"", MONTH($N497) &lt;=11, MONTH($O497) &gt;= 11), IF($R497 &lt;&gt; "", $H497/$R497, ""), ""), "")</f>
        <v/>
      </c>
      <c r="AQ497" s="10" t="str">
        <f ca="1">IFERROR(IF(AND(NOW()&lt;= EOMONTH(DATE(YEAR($O497),12, 1), 0), Overall!$A499&lt;&gt;"", MONTH($N497) &lt;= 12, MONTH($O497) &gt;= 12), IF($R497 &lt;&gt; "", $H497/$R497, ""), ""), "")</f>
        <v/>
      </c>
      <c r="AR497" s="16">
        <f t="shared" ca="1" si="15"/>
        <v>0</v>
      </c>
    </row>
    <row r="498" spans="1:44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6">
        <f>IF(Overall!F500&lt;&gt;"",VALUE(Overall!F500),"")</f>
        <v>500000</v>
      </c>
      <c r="I498" s="6">
        <f>IF(Overall!G500&lt;&gt;"",VALUE(Overall!G500),"")</f>
        <v>77</v>
      </c>
      <c r="J498" s="6">
        <f>IF(Overall!H500&lt;&gt;"",VALUE(Overall!H500),"")</f>
        <v>64</v>
      </c>
      <c r="K498" s="6">
        <f>IF(Overall!I500&lt;&gt;"",VALUE(Overall!I500),"")</f>
        <v>4.8</v>
      </c>
      <c r="L498" s="6">
        <f>IF(Overall!J500&lt;&gt;"",VALUE(Overall!J500),"")</f>
        <v>1.32</v>
      </c>
      <c r="M498" s="6">
        <f>IF(Overall!K500&lt;&gt;"",VALUE(Overall!K500),"")</f>
        <v>3.48</v>
      </c>
      <c r="N498" s="7">
        <f>IF(Overall!L500&lt;&gt;"",DATEVALUE(MID(Overall!L500, FIND(",", Overall!L500) + 2, FIND(" ", Overall!L500) - FIND(",", Overall!L500) - 1) &amp; " " &amp; MID(Overall!L500, FIND(" ", Overall!L500) + 1, FIND(",", Overall!L500, FIND(" ", Overall!L500)) - FIND(" ", Overall!L500) - 1) &amp; ", " &amp; MID(Overall!L500, FIND(",", Overall!L500, FIND(",",Overall!L500) + 1) + 2, LEN(Overall!L500))),"")</f>
        <v>45047</v>
      </c>
      <c r="O498" s="7">
        <f>IF(Overall!M500&lt;&gt;"",DATEVALUE(MID(Overall!M500, FIND(",", Overall!M500) + 2, FIND(" ", Overall!M500) - FIND(",", Overall!M500) - 1) &amp; " " &amp; MID(Overall!M500, FIND(" ", Overall!M500) + 1, FIND(",", Overall!M500, FIND(" ", Overall!M500)) - FIND(" ", Overall!M500) - 1) &amp; ", " &amp; MID(Overall!M500, FIND(",", Overall!M500, FIND(",",Overall!M500) + 1) + 2, LEN(Overall!M500))),"")</f>
        <v>45077</v>
      </c>
      <c r="P498" s="7">
        <f>IF(Overall!N500&lt;&gt;"",DATEVALUE(MID(Overall!N500, FIND(",", Overall!N500) + 2, FIND(" ", Overall!N500) - FIND(",", Overall!N500) - 1) &amp; " " &amp; MID(Overall!N500, FIND(" ", Overall!N500) + 1, FIND(",", Overall!N500, FIND(" ", Overall!N500)) - FIND(" ", Overall!N500) - 1) &amp; ", " &amp; MID(Overall!N500, FIND(",", Overall!N500, FIND(",",Overall!N500) + 1) + 2, LEN(Overall!N500))),"")</f>
        <v>44970</v>
      </c>
      <c r="Q498" s="7">
        <f>IF(Overall!O500&lt;&gt;"",DATEVALUE(MID(Overall!O500, FIND(",", Overall!O500) + 2, FIND(" ", Overall!O500) - FIND(",", Overall!O500) - 1) &amp; " " &amp; MID(Overall!O500, FIND(" ", Overall!O500) + 1, FIND(",", Overall!O500, FIND(" ", Overall!O500)) - FIND(" ", Overall!O500) - 1) &amp; ", " &amp; MID(Overall!O500, FIND(",", Overall!O500, FIND(",",Overall!O500) + 1) + 2, LEN(Overall!O500))),"")</f>
        <v>44943</v>
      </c>
      <c r="R498" s="5">
        <f t="shared" si="14"/>
        <v>1</v>
      </c>
      <c r="S498" s="10" t="str">
        <f>IF(Overall!$A500&lt;&gt;"",IF(AND(MONTH($N498) &lt;= 1, MONTH($O498) &gt;= 1), IF($R498 &lt;&gt; "", $H498/$R498, ""), ""),"")</f>
        <v/>
      </c>
      <c r="T498" s="10" t="str">
        <f>IF(Overall!$A500&lt;&gt;"",IF(AND(MONTH($N498) &lt;= 2, MONTH($O498) &gt;= 2), IF($R498 &lt;&gt; "", $H498/$R498, ""), ""),"")</f>
        <v/>
      </c>
      <c r="U498" s="10" t="str">
        <f>IF(Overall!$A500&lt;&gt;"",IF(AND(MONTH($N498) &lt;= 3, MONTH($O498) &gt;= 3), IF($R498 &lt;&gt; "", $H498/$R498, ""), ""),"")</f>
        <v/>
      </c>
      <c r="V498" s="10" t="str">
        <f>IF(Overall!$A500&lt;&gt;"",IF(AND(MONTH($N498) &lt;= 4, MONTH($O498) &gt;= 4), IF($R498 &lt;&gt; "", $H498/$R498, ""), ""),"")</f>
        <v/>
      </c>
      <c r="W498" s="10">
        <f>IF(Overall!$A500&lt;&gt;"",IF(AND(MONTH($N498) &lt;= 5, MONTH($O498) &gt;= 5), IF($R498 &lt;&gt; "", $H498/$R498, ""), ""),"")</f>
        <v>500000</v>
      </c>
      <c r="X498" s="10" t="str">
        <f>IF(Overall!$A500&lt;&gt;"",IF(AND(MONTH($N498) &lt;= 6, MONTH($O498) &gt;= 6), IF($R498 &lt;&gt; "", $H498/$R498, ""), ""),"")</f>
        <v/>
      </c>
      <c r="Y498" s="10" t="str">
        <f>IF(Overall!$A500&lt;&gt;"",IF(AND(MONTH($N498) &lt;= 7, MONTH($O498) &gt;= 7 ), IF($R498 &lt;&gt; "", $H498/$R498, ""), ""),"")</f>
        <v/>
      </c>
      <c r="Z498" s="10" t="str">
        <f>IF(Overall!$A500&lt;&gt;"",IF(AND(MONTH($N498) &lt;= 8, MONTH($O498) &gt;= 8), IF($R498 &lt;&gt; "", $H498/$R498, ""), ""),"")</f>
        <v/>
      </c>
      <c r="AA498" s="10" t="str">
        <f>IF(Overall!$A500&lt;&gt;"",IF(AND(MONTH($N498) &lt;= 9, MONTH($O498) &gt;= 9), IF($R498 &lt;&gt; "", $H498/$R498, ""), ""),"")</f>
        <v/>
      </c>
      <c r="AB498" s="10" t="str">
        <f>IF(Overall!$A500&lt;&gt;"",IF(AND(MONTH($N498) &lt;= 10, MONTH($O498) &gt;= 10), IF($R498 &lt;&gt; "", $H498/$R498, ""), ""),"")</f>
        <v/>
      </c>
      <c r="AC498" s="10" t="str">
        <f>IF(Overall!$A500&lt;&gt;"",IF(AND(MONTH($N498) &lt;= 11, MONTH($O498) &gt;= 11), IF($R498 &lt;&gt; "", $H498/$R498, ""), ""),"")</f>
        <v/>
      </c>
      <c r="AD498" s="10" t="str">
        <f>IF(Overall!$A500&lt;&gt;"",IF(AND(MONTH($N498) &lt;= 12, MONTH($O498) &gt;= 12), IF($R498 &lt;&gt; "", $H498/$R498, ""), ""),"")</f>
        <v/>
      </c>
      <c r="AF498" s="10" t="str">
        <f ca="1">IFERROR(IF(AND(NOW()&lt;= EOMONTH(DATE(YEAR($O498),1, 1), 0), Overall!$A500&lt;&gt;"", MONTH($N498) &lt;= 1, MONTH($O498) &gt;= 1), IF($R498 &lt;&gt; "", $H498/$R498, ""), ""), "")</f>
        <v/>
      </c>
      <c r="AG498" s="10" t="str">
        <f ca="1">IFERROR(IF(AND(NOW()&lt;= EOMONTH(DATE(YEAR($O498),2, 1), 0), Overall!$A500&lt;&gt;"", MONTH($N498) &lt;= 2, MONTH($O498) &gt;= 2), IF($R498 &lt;&gt; "", $H498/$R498, ""), ""), "")</f>
        <v/>
      </c>
      <c r="AH498" s="10" t="str">
        <f ca="1">IFERROR(IF(AND(NOW()&lt;= EOMONTH(DATE(YEAR($O498),3, 1), 0), Overall!$A500&lt;&gt;"", MONTH($N498) &lt;= 3, MONTH($O498) &gt;= 3), IF($R498 &lt;&gt; "", $H498/$R498, ""), ""), "")</f>
        <v/>
      </c>
      <c r="AI498" s="10" t="str">
        <f ca="1">IFERROR(IF(AND(NOW()&lt;= EOMONTH(DATE(YEAR($O498),4, 1), 0), Overall!$A500&lt;&gt;"", MONTH($N498) &lt;= 4, MONTH($O498) &gt;= 4), IF($R498 &lt;&gt; "", $H498/$R498, ""), ""), "")</f>
        <v/>
      </c>
      <c r="AJ498" s="10" t="str">
        <f ca="1">IFERROR(IF(AND(NOW()&lt;= EOMONTH(DATE(YEAR($O498),5, 1), 0), Overall!$A500&lt;&gt;"", MONTH($N498) &lt;= 5, MONTH($O498) &gt;= 5), IF($R498 &lt;&gt; "", $H498/$R498, ""), ""), "")</f>
        <v/>
      </c>
      <c r="AK498" s="10" t="str">
        <f ca="1">IFERROR(IF(AND(NOW()&lt;= EOMONTH(DATE(YEAR($O498),6, 1), 0), Overall!$A500&lt;&gt;"", MONTH($N498) &lt;= 6, MONTH($O498) &gt;= 6), IF($R498 &lt;&gt; "", $H498/$R498, ""), ""), "")</f>
        <v/>
      </c>
      <c r="AL498" s="10" t="str">
        <f ca="1">IFERROR(IF(AND(NOW()&lt;= EOMONTH(DATE(YEAR($O498),7, 1), 0), Overall!$A500&lt;&gt;"", MONTH($N498) &lt;= 7, MONTH($O498) &gt;= 7), IF($R498 &lt;&gt; "", $H498/$R498, ""), ""), "")</f>
        <v/>
      </c>
      <c r="AM498" s="10" t="str">
        <f ca="1">IFERROR(IF(AND(NOW()&lt;= EOMONTH(DATE(YEAR($O498),8, 1), 0), Overall!$A500&lt;&gt;"", MONTH($N498) &lt;= 8, MONTH($O498) &gt;= 8), IF($R498 &lt;&gt; "", $H498/$R498, ""), ""), "")</f>
        <v/>
      </c>
      <c r="AN498" s="10" t="str">
        <f ca="1">IFERROR(IF(AND(NOW()&lt;= EOMONTH(DATE(YEAR($O498),9, 1), 0), Overall!$A500&lt;&gt;"", MONTH($N498) &lt;= 9, MONTH($O498) &gt;= 9), IF($R498 &lt;&gt; "", $H498/$R498, ""), ""), "")</f>
        <v/>
      </c>
      <c r="AO498" s="10" t="str">
        <f ca="1">IFERROR(IF(AND(NOW()&lt;= EOMONTH(DATE(YEAR($O498),10, 1), 0), Overall!$A500&lt;&gt;"", MONTH($N498) &lt;= 10, MONTH($O498) &gt;= 10), IF($R498 &lt;&gt; "", $H498/$R498, ""), ""), "")</f>
        <v/>
      </c>
      <c r="AP498" s="10" t="str">
        <f ca="1">IFERROR(IF(AND(NOW()&lt;= EOMONTH(DATE(YEAR($O498),11, 1), 0), Overall!$A500&lt;&gt;"", MONTH($N498) &lt;=11, MONTH($O498) &gt;= 11), IF($R498 &lt;&gt; "", $H498/$R498, ""), ""), "")</f>
        <v/>
      </c>
      <c r="AQ498" s="10" t="str">
        <f ca="1">IFERROR(IF(AND(NOW()&lt;= EOMONTH(DATE(YEAR($O498),12, 1), 0), Overall!$A500&lt;&gt;"", MONTH($N498) &lt;= 12, MONTH($O498) &gt;= 12), IF($R498 &lt;&gt; "", $H498/$R498, ""), ""), "")</f>
        <v/>
      </c>
      <c r="AR498" s="16">
        <f t="shared" ca="1" si="15"/>
        <v>0</v>
      </c>
    </row>
    <row r="499" spans="1:44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6">
        <f>IF(Overall!F501&lt;&gt;"",VALUE(Overall!F501),"")</f>
        <v>500000</v>
      </c>
      <c r="I499" s="6">
        <f>IF(Overall!G501&lt;&gt;"",VALUE(Overall!G501),"")</f>
        <v>77</v>
      </c>
      <c r="J499" s="6">
        <f>IF(Overall!H501&lt;&gt;"",VALUE(Overall!H501),"")</f>
        <v>64</v>
      </c>
      <c r="K499" s="6">
        <f>IF(Overall!I501&lt;&gt;"",VALUE(Overall!I501),"")</f>
        <v>4.88</v>
      </c>
      <c r="L499" s="6">
        <f>IF(Overall!J501&lt;&gt;"",VALUE(Overall!J501),"")</f>
        <v>1.4</v>
      </c>
      <c r="M499" s="6">
        <f>IF(Overall!K501&lt;&gt;"",VALUE(Overall!K501),"")</f>
        <v>3.48</v>
      </c>
      <c r="N499" s="7">
        <f>IF(Overall!L501&lt;&gt;"",DATEVALUE(MID(Overall!L501, FIND(",", Overall!L501) + 2, FIND(" ", Overall!L501) - FIND(",", Overall!L501) - 1) &amp; " " &amp; MID(Overall!L501, FIND(" ", Overall!L501) + 1, FIND(",", Overall!L501, FIND(" ", Overall!L501)) - FIND(" ", Overall!L501) - 1) &amp; ", " &amp; MID(Overall!L501, FIND(",", Overall!L501, FIND(",",Overall!L501) + 1) + 2, LEN(Overall!L501))),"")</f>
        <v>45047</v>
      </c>
      <c r="O499" s="7">
        <f>IF(Overall!M501&lt;&gt;"",DATEVALUE(MID(Overall!M501, FIND(",", Overall!M501) + 2, FIND(" ", Overall!M501) - FIND(",", Overall!M501) - 1) &amp; " " &amp; MID(Overall!M501, FIND(" ", Overall!M501) + 1, FIND(",", Overall!M501, FIND(" ", Overall!M501)) - FIND(" ", Overall!M501) - 1) &amp; ", " &amp; MID(Overall!M501, FIND(",", Overall!M501, FIND(",",Overall!M501) + 1) + 2, LEN(Overall!M501))),"")</f>
        <v>45077</v>
      </c>
      <c r="P499" s="7">
        <f>IF(Overall!N501&lt;&gt;"",DATEVALUE(MID(Overall!N501, FIND(",", Overall!N501) + 2, FIND(" ", Overall!N501) - FIND(",", Overall!N501) - 1) &amp; " " &amp; MID(Overall!N501, FIND(" ", Overall!N501) + 1, FIND(",", Overall!N501, FIND(" ", Overall!N501)) - FIND(" ", Overall!N501) - 1) &amp; ", " &amp; MID(Overall!N501, FIND(",", Overall!N501, FIND(",",Overall!N501) + 1) + 2, LEN(Overall!N501))),"")</f>
        <v>44970</v>
      </c>
      <c r="Q499" s="7">
        <f>IF(Overall!O501&lt;&gt;"",DATEVALUE(MID(Overall!O501, FIND(",", Overall!O501) + 2, FIND(" ", Overall!O501) - FIND(",", Overall!O501) - 1) &amp; " " &amp; MID(Overall!O501, FIND(" ", Overall!O501) + 1, FIND(",", Overall!O501, FIND(" ", Overall!O501)) - FIND(" ", Overall!O501) - 1) &amp; ", " &amp; MID(Overall!O501, FIND(",", Overall!O501, FIND(",",Overall!O501) + 1) + 2, LEN(Overall!O501))),"")</f>
        <v>44943</v>
      </c>
      <c r="R499" s="5">
        <f t="shared" si="14"/>
        <v>1</v>
      </c>
      <c r="S499" s="10" t="str">
        <f>IF(Overall!$A501&lt;&gt;"",IF(AND(MONTH($N499) &lt;= 1, MONTH($O499) &gt;= 1), IF($R499 &lt;&gt; "", $H499/$R499, ""), ""),"")</f>
        <v/>
      </c>
      <c r="T499" s="10" t="str">
        <f>IF(Overall!$A501&lt;&gt;"",IF(AND(MONTH($N499) &lt;= 2, MONTH($O499) &gt;= 2), IF($R499 &lt;&gt; "", $H499/$R499, ""), ""),"")</f>
        <v/>
      </c>
      <c r="U499" s="10" t="str">
        <f>IF(Overall!$A501&lt;&gt;"",IF(AND(MONTH($N499) &lt;= 3, MONTH($O499) &gt;= 3), IF($R499 &lt;&gt; "", $H499/$R499, ""), ""),"")</f>
        <v/>
      </c>
      <c r="V499" s="10" t="str">
        <f>IF(Overall!$A501&lt;&gt;"",IF(AND(MONTH($N499) &lt;= 4, MONTH($O499) &gt;= 4), IF($R499 &lt;&gt; "", $H499/$R499, ""), ""),"")</f>
        <v/>
      </c>
      <c r="W499" s="10">
        <f>IF(Overall!$A501&lt;&gt;"",IF(AND(MONTH($N499) &lt;= 5, MONTH($O499) &gt;= 5), IF($R499 &lt;&gt; "", $H499/$R499, ""), ""),"")</f>
        <v>500000</v>
      </c>
      <c r="X499" s="10" t="str">
        <f>IF(Overall!$A501&lt;&gt;"",IF(AND(MONTH($N499) &lt;= 6, MONTH($O499) &gt;= 6), IF($R499 &lt;&gt; "", $H499/$R499, ""), ""),"")</f>
        <v/>
      </c>
      <c r="Y499" s="10" t="str">
        <f>IF(Overall!$A501&lt;&gt;"",IF(AND(MONTH($N499) &lt;= 7, MONTH($O499) &gt;= 7 ), IF($R499 &lt;&gt; "", $H499/$R499, ""), ""),"")</f>
        <v/>
      </c>
      <c r="Z499" s="10" t="str">
        <f>IF(Overall!$A501&lt;&gt;"",IF(AND(MONTH($N499) &lt;= 8, MONTH($O499) &gt;= 8), IF($R499 &lt;&gt; "", $H499/$R499, ""), ""),"")</f>
        <v/>
      </c>
      <c r="AA499" s="10" t="str">
        <f>IF(Overall!$A501&lt;&gt;"",IF(AND(MONTH($N499) &lt;= 9, MONTH($O499) &gt;= 9), IF($R499 &lt;&gt; "", $H499/$R499, ""), ""),"")</f>
        <v/>
      </c>
      <c r="AB499" s="10" t="str">
        <f>IF(Overall!$A501&lt;&gt;"",IF(AND(MONTH($N499) &lt;= 10, MONTH($O499) &gt;= 10), IF($R499 &lt;&gt; "", $H499/$R499, ""), ""),"")</f>
        <v/>
      </c>
      <c r="AC499" s="10" t="str">
        <f>IF(Overall!$A501&lt;&gt;"",IF(AND(MONTH($N499) &lt;= 11, MONTH($O499) &gt;= 11), IF($R499 &lt;&gt; "", $H499/$R499, ""), ""),"")</f>
        <v/>
      </c>
      <c r="AD499" s="10" t="str">
        <f>IF(Overall!$A501&lt;&gt;"",IF(AND(MONTH($N499) &lt;= 12, MONTH($O499) &gt;= 12), IF($R499 &lt;&gt; "", $H499/$R499, ""), ""),"")</f>
        <v/>
      </c>
      <c r="AF499" s="10" t="str">
        <f ca="1">IFERROR(IF(AND(NOW()&lt;= EOMONTH(DATE(YEAR($O499),1, 1), 0), Overall!$A501&lt;&gt;"", MONTH($N499) &lt;= 1, MONTH($O499) &gt;= 1), IF($R499 &lt;&gt; "", $H499/$R499, ""), ""), "")</f>
        <v/>
      </c>
      <c r="AG499" s="10" t="str">
        <f ca="1">IFERROR(IF(AND(NOW()&lt;= EOMONTH(DATE(YEAR($O499),2, 1), 0), Overall!$A501&lt;&gt;"", MONTH($N499) &lt;= 2, MONTH($O499) &gt;= 2), IF($R499 &lt;&gt; "", $H499/$R499, ""), ""), "")</f>
        <v/>
      </c>
      <c r="AH499" s="10" t="str">
        <f ca="1">IFERROR(IF(AND(NOW()&lt;= EOMONTH(DATE(YEAR($O499),3, 1), 0), Overall!$A501&lt;&gt;"", MONTH($N499) &lt;= 3, MONTH($O499) &gt;= 3), IF($R499 &lt;&gt; "", $H499/$R499, ""), ""), "")</f>
        <v/>
      </c>
      <c r="AI499" s="10" t="str">
        <f ca="1">IFERROR(IF(AND(NOW()&lt;= EOMONTH(DATE(YEAR($O499),4, 1), 0), Overall!$A501&lt;&gt;"", MONTH($N499) &lt;= 4, MONTH($O499) &gt;= 4), IF($R499 &lt;&gt; "", $H499/$R499, ""), ""), "")</f>
        <v/>
      </c>
      <c r="AJ499" s="10" t="str">
        <f ca="1">IFERROR(IF(AND(NOW()&lt;= EOMONTH(DATE(YEAR($O499),5, 1), 0), Overall!$A501&lt;&gt;"", MONTH($N499) &lt;= 5, MONTH($O499) &gt;= 5), IF($R499 &lt;&gt; "", $H499/$R499, ""), ""), "")</f>
        <v/>
      </c>
      <c r="AK499" s="10" t="str">
        <f ca="1">IFERROR(IF(AND(NOW()&lt;= EOMONTH(DATE(YEAR($O499),6, 1), 0), Overall!$A501&lt;&gt;"", MONTH($N499) &lt;= 6, MONTH($O499) &gt;= 6), IF($R499 &lt;&gt; "", $H499/$R499, ""), ""), "")</f>
        <v/>
      </c>
      <c r="AL499" s="10" t="str">
        <f ca="1">IFERROR(IF(AND(NOW()&lt;= EOMONTH(DATE(YEAR($O499),7, 1), 0), Overall!$A501&lt;&gt;"", MONTH($N499) &lt;= 7, MONTH($O499) &gt;= 7), IF($R499 &lt;&gt; "", $H499/$R499, ""), ""), "")</f>
        <v/>
      </c>
      <c r="AM499" s="10" t="str">
        <f ca="1">IFERROR(IF(AND(NOW()&lt;= EOMONTH(DATE(YEAR($O499),8, 1), 0), Overall!$A501&lt;&gt;"", MONTH($N499) &lt;= 8, MONTH($O499) &gt;= 8), IF($R499 &lt;&gt; "", $H499/$R499, ""), ""), "")</f>
        <v/>
      </c>
      <c r="AN499" s="10" t="str">
        <f ca="1">IFERROR(IF(AND(NOW()&lt;= EOMONTH(DATE(YEAR($O499),9, 1), 0), Overall!$A501&lt;&gt;"", MONTH($N499) &lt;= 9, MONTH($O499) &gt;= 9), IF($R499 &lt;&gt; "", $H499/$R499, ""), ""), "")</f>
        <v/>
      </c>
      <c r="AO499" s="10" t="str">
        <f ca="1">IFERROR(IF(AND(NOW()&lt;= EOMONTH(DATE(YEAR($O499),10, 1), 0), Overall!$A501&lt;&gt;"", MONTH($N499) &lt;= 10, MONTH($O499) &gt;= 10), IF($R499 &lt;&gt; "", $H499/$R499, ""), ""), "")</f>
        <v/>
      </c>
      <c r="AP499" s="10" t="str">
        <f ca="1">IFERROR(IF(AND(NOW()&lt;= EOMONTH(DATE(YEAR($O499),11, 1), 0), Overall!$A501&lt;&gt;"", MONTH($N499) &lt;=11, MONTH($O499) &gt;= 11), IF($R499 &lt;&gt; "", $H499/$R499, ""), ""), "")</f>
        <v/>
      </c>
      <c r="AQ499" s="10" t="str">
        <f ca="1">IFERROR(IF(AND(NOW()&lt;= EOMONTH(DATE(YEAR($O499),12, 1), 0), Overall!$A501&lt;&gt;"", MONTH($N499) &lt;= 12, MONTH($O499) &gt;= 12), IF($R499 &lt;&gt; "", $H499/$R499, ""), ""), "")</f>
        <v/>
      </c>
      <c r="AR499" s="16">
        <f t="shared" ca="1" si="15"/>
        <v>0</v>
      </c>
    </row>
    <row r="500" spans="1:44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6">
        <f>IF(Overall!F502&lt;&gt;"",VALUE(Overall!F502),"")</f>
        <v>500000</v>
      </c>
      <c r="I500" s="6">
        <f>IF(Overall!G502&lt;&gt;"",VALUE(Overall!G502),"")</f>
        <v>77</v>
      </c>
      <c r="J500" s="6">
        <f>IF(Overall!H502&lt;&gt;"",VALUE(Overall!H502),"")</f>
        <v>64</v>
      </c>
      <c r="K500" s="6">
        <f>IF(Overall!I502&lt;&gt;"",VALUE(Overall!I502),"")</f>
        <v>5.48</v>
      </c>
      <c r="L500" s="6">
        <f>IF(Overall!J502&lt;&gt;"",VALUE(Overall!J502),"")</f>
        <v>2</v>
      </c>
      <c r="M500" s="6">
        <f>IF(Overall!K502&lt;&gt;"",VALUE(Overall!K502),"")</f>
        <v>3.48</v>
      </c>
      <c r="N500" s="7">
        <f>IF(Overall!L502&lt;&gt;"",DATEVALUE(MID(Overall!L502, FIND(",", Overall!L502) + 2, FIND(" ", Overall!L502) - FIND(",", Overall!L502) - 1) &amp; " " &amp; MID(Overall!L502, FIND(" ", Overall!L502) + 1, FIND(",", Overall!L502, FIND(" ", Overall!L502)) - FIND(" ", Overall!L502) - 1) &amp; ", " &amp; MID(Overall!L502, FIND(",", Overall!L502, FIND(",",Overall!L502) + 1) + 2, LEN(Overall!L502))),"")</f>
        <v>45047</v>
      </c>
      <c r="O500" s="7">
        <f>IF(Overall!M502&lt;&gt;"",DATEVALUE(MID(Overall!M502, FIND(",", Overall!M502) + 2, FIND(" ", Overall!M502) - FIND(",", Overall!M502) - 1) &amp; " " &amp; MID(Overall!M502, FIND(" ", Overall!M502) + 1, FIND(",", Overall!M502, FIND(" ", Overall!M502)) - FIND(" ", Overall!M502) - 1) &amp; ", " &amp; MID(Overall!M502, FIND(",", Overall!M502, FIND(",",Overall!M502) + 1) + 2, LEN(Overall!M502))),"")</f>
        <v>45077</v>
      </c>
      <c r="P500" s="7">
        <f>IF(Overall!N502&lt;&gt;"",DATEVALUE(MID(Overall!N502, FIND(",", Overall!N502) + 2, FIND(" ", Overall!N502) - FIND(",", Overall!N502) - 1) &amp; " " &amp; MID(Overall!N502, FIND(" ", Overall!N502) + 1, FIND(",", Overall!N502, FIND(" ", Overall!N502)) - FIND(" ", Overall!N502) - 1) &amp; ", " &amp; MID(Overall!N502, FIND(",", Overall!N502, FIND(",",Overall!N502) + 1) + 2, LEN(Overall!N502))),"")</f>
        <v>44970</v>
      </c>
      <c r="Q500" s="7">
        <f>IF(Overall!O502&lt;&gt;"",DATEVALUE(MID(Overall!O502, FIND(",", Overall!O502) + 2, FIND(" ", Overall!O502) - FIND(",", Overall!O502) - 1) &amp; " " &amp; MID(Overall!O502, FIND(" ", Overall!O502) + 1, FIND(",", Overall!O502, FIND(" ", Overall!O502)) - FIND(" ", Overall!O502) - 1) &amp; ", " &amp; MID(Overall!O502, FIND(",", Overall!O502, FIND(",",Overall!O502) + 1) + 2, LEN(Overall!O502))),"")</f>
        <v>44943</v>
      </c>
      <c r="R500" s="5">
        <f t="shared" si="14"/>
        <v>1</v>
      </c>
      <c r="S500" s="10" t="str">
        <f>IF(Overall!$A502&lt;&gt;"",IF(AND(MONTH($N500) &lt;= 1, MONTH($O500) &gt;= 1), IF($R500 &lt;&gt; "", $H500/$R500, ""), ""),"")</f>
        <v/>
      </c>
      <c r="T500" s="10" t="str">
        <f>IF(Overall!$A502&lt;&gt;"",IF(AND(MONTH($N500) &lt;= 2, MONTH($O500) &gt;= 2), IF($R500 &lt;&gt; "", $H500/$R500, ""), ""),"")</f>
        <v/>
      </c>
      <c r="U500" s="10" t="str">
        <f>IF(Overall!$A502&lt;&gt;"",IF(AND(MONTH($N500) &lt;= 3, MONTH($O500) &gt;= 3), IF($R500 &lt;&gt; "", $H500/$R500, ""), ""),"")</f>
        <v/>
      </c>
      <c r="V500" s="10" t="str">
        <f>IF(Overall!$A502&lt;&gt;"",IF(AND(MONTH($N500) &lt;= 4, MONTH($O500) &gt;= 4), IF($R500 &lt;&gt; "", $H500/$R500, ""), ""),"")</f>
        <v/>
      </c>
      <c r="W500" s="10">
        <f>IF(Overall!$A502&lt;&gt;"",IF(AND(MONTH($N500) &lt;= 5, MONTH($O500) &gt;= 5), IF($R500 &lt;&gt; "", $H500/$R500, ""), ""),"")</f>
        <v>500000</v>
      </c>
      <c r="X500" s="10" t="str">
        <f>IF(Overall!$A502&lt;&gt;"",IF(AND(MONTH($N500) &lt;= 6, MONTH($O500) &gt;= 6), IF($R500 &lt;&gt; "", $H500/$R500, ""), ""),"")</f>
        <v/>
      </c>
      <c r="Y500" s="10" t="str">
        <f>IF(Overall!$A502&lt;&gt;"",IF(AND(MONTH($N500) &lt;= 7, MONTH($O500) &gt;= 7 ), IF($R500 &lt;&gt; "", $H500/$R500, ""), ""),"")</f>
        <v/>
      </c>
      <c r="Z500" s="10" t="str">
        <f>IF(Overall!$A502&lt;&gt;"",IF(AND(MONTH($N500) &lt;= 8, MONTH($O500) &gt;= 8), IF($R500 &lt;&gt; "", $H500/$R500, ""), ""),"")</f>
        <v/>
      </c>
      <c r="AA500" s="10" t="str">
        <f>IF(Overall!$A502&lt;&gt;"",IF(AND(MONTH($N500) &lt;= 9, MONTH($O500) &gt;= 9), IF($R500 &lt;&gt; "", $H500/$R500, ""), ""),"")</f>
        <v/>
      </c>
      <c r="AB500" s="10" t="str">
        <f>IF(Overall!$A502&lt;&gt;"",IF(AND(MONTH($N500) &lt;= 10, MONTH($O500) &gt;= 10), IF($R500 &lt;&gt; "", $H500/$R500, ""), ""),"")</f>
        <v/>
      </c>
      <c r="AC500" s="10" t="str">
        <f>IF(Overall!$A502&lt;&gt;"",IF(AND(MONTH($N500) &lt;= 11, MONTH($O500) &gt;= 11), IF($R500 &lt;&gt; "", $H500/$R500, ""), ""),"")</f>
        <v/>
      </c>
      <c r="AD500" s="10" t="str">
        <f>IF(Overall!$A502&lt;&gt;"",IF(AND(MONTH($N500) &lt;= 12, MONTH($O500) &gt;= 12), IF($R500 &lt;&gt; "", $H500/$R500, ""), ""),"")</f>
        <v/>
      </c>
      <c r="AF500" s="10" t="str">
        <f ca="1">IFERROR(IF(AND(NOW()&lt;= EOMONTH(DATE(YEAR($O500),1, 1), 0), Overall!$A502&lt;&gt;"", MONTH($N500) &lt;= 1, MONTH($O500) &gt;= 1), IF($R500 &lt;&gt; "", $H500/$R500, ""), ""), "")</f>
        <v/>
      </c>
      <c r="AG500" s="10" t="str">
        <f ca="1">IFERROR(IF(AND(NOW()&lt;= EOMONTH(DATE(YEAR($O500),2, 1), 0), Overall!$A502&lt;&gt;"", MONTH($N500) &lt;= 2, MONTH($O500) &gt;= 2), IF($R500 &lt;&gt; "", $H500/$R500, ""), ""), "")</f>
        <v/>
      </c>
      <c r="AH500" s="10" t="str">
        <f ca="1">IFERROR(IF(AND(NOW()&lt;= EOMONTH(DATE(YEAR($O500),3, 1), 0), Overall!$A502&lt;&gt;"", MONTH($N500) &lt;= 3, MONTH($O500) &gt;= 3), IF($R500 &lt;&gt; "", $H500/$R500, ""), ""), "")</f>
        <v/>
      </c>
      <c r="AI500" s="10" t="str">
        <f ca="1">IFERROR(IF(AND(NOW()&lt;= EOMONTH(DATE(YEAR($O500),4, 1), 0), Overall!$A502&lt;&gt;"", MONTH($N500) &lt;= 4, MONTH($O500) &gt;= 4), IF($R500 &lt;&gt; "", $H500/$R500, ""), ""), "")</f>
        <v/>
      </c>
      <c r="AJ500" s="10" t="str">
        <f ca="1">IFERROR(IF(AND(NOW()&lt;= EOMONTH(DATE(YEAR($O500),5, 1), 0), Overall!$A502&lt;&gt;"", MONTH($N500) &lt;= 5, MONTH($O500) &gt;= 5), IF($R500 &lt;&gt; "", $H500/$R500, ""), ""), "")</f>
        <v/>
      </c>
      <c r="AK500" s="10" t="str">
        <f ca="1">IFERROR(IF(AND(NOW()&lt;= EOMONTH(DATE(YEAR($O500),6, 1), 0), Overall!$A502&lt;&gt;"", MONTH($N500) &lt;= 6, MONTH($O500) &gt;= 6), IF($R500 &lt;&gt; "", $H500/$R500, ""), ""), "")</f>
        <v/>
      </c>
      <c r="AL500" s="10" t="str">
        <f ca="1">IFERROR(IF(AND(NOW()&lt;= EOMONTH(DATE(YEAR($O500),7, 1), 0), Overall!$A502&lt;&gt;"", MONTH($N500) &lt;= 7, MONTH($O500) &gt;= 7), IF($R500 &lt;&gt; "", $H500/$R500, ""), ""), "")</f>
        <v/>
      </c>
      <c r="AM500" s="10" t="str">
        <f ca="1">IFERROR(IF(AND(NOW()&lt;= EOMONTH(DATE(YEAR($O500),8, 1), 0), Overall!$A502&lt;&gt;"", MONTH($N500) &lt;= 8, MONTH($O500) &gt;= 8), IF($R500 &lt;&gt; "", $H500/$R500, ""), ""), "")</f>
        <v/>
      </c>
      <c r="AN500" s="10" t="str">
        <f ca="1">IFERROR(IF(AND(NOW()&lt;= EOMONTH(DATE(YEAR($O500),9, 1), 0), Overall!$A502&lt;&gt;"", MONTH($N500) &lt;= 9, MONTH($O500) &gt;= 9), IF($R500 &lt;&gt; "", $H500/$R500, ""), ""), "")</f>
        <v/>
      </c>
      <c r="AO500" s="10" t="str">
        <f ca="1">IFERROR(IF(AND(NOW()&lt;= EOMONTH(DATE(YEAR($O500),10, 1), 0), Overall!$A502&lt;&gt;"", MONTH($N500) &lt;= 10, MONTH($O500) &gt;= 10), IF($R500 &lt;&gt; "", $H500/$R500, ""), ""), "")</f>
        <v/>
      </c>
      <c r="AP500" s="10" t="str">
        <f ca="1">IFERROR(IF(AND(NOW()&lt;= EOMONTH(DATE(YEAR($O500),11, 1), 0), Overall!$A502&lt;&gt;"", MONTH($N500) &lt;=11, MONTH($O500) &gt;= 11), IF($R500 &lt;&gt; "", $H500/$R500, ""), ""), "")</f>
        <v/>
      </c>
      <c r="AQ500" s="10" t="str">
        <f ca="1">IFERROR(IF(AND(NOW()&lt;= EOMONTH(DATE(YEAR($O500),12, 1), 0), Overall!$A502&lt;&gt;"", MONTH($N500) &lt;= 12, MONTH($O500) &gt;= 12), IF($R500 &lt;&gt; "", $H500/$R500, ""), ""), "")</f>
        <v/>
      </c>
      <c r="AR500" s="16">
        <f t="shared" ca="1" si="15"/>
        <v>0</v>
      </c>
    </row>
    <row r="501" spans="1:44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6">
        <f>IF(Overall!F503&lt;&gt;"",VALUE(Overall!F503),"")</f>
        <v>1000000</v>
      </c>
      <c r="I501" s="6">
        <f>IF(Overall!G503&lt;&gt;"",VALUE(Overall!G503),"")</f>
        <v>78</v>
      </c>
      <c r="J501" s="6">
        <f>IF(Overall!H503&lt;&gt;"",VALUE(Overall!H503),"")</f>
        <v>64</v>
      </c>
      <c r="K501" s="6">
        <f>IF(Overall!I503&lt;&gt;"",VALUE(Overall!I503),"")</f>
        <v>5.74</v>
      </c>
      <c r="L501" s="6">
        <f>IF(Overall!J503&lt;&gt;"",VALUE(Overall!J503),"")</f>
        <v>1.8</v>
      </c>
      <c r="M501" s="6">
        <f>IF(Overall!K503&lt;&gt;"",VALUE(Overall!K503),"")</f>
        <v>3.94</v>
      </c>
      <c r="N501" s="7">
        <f>IF(Overall!L503&lt;&gt;"",DATEVALUE(MID(Overall!L503, FIND(",", Overall!L503) + 2, FIND(" ", Overall!L503) - FIND(",", Overall!L503) - 1) &amp; " " &amp; MID(Overall!L503, FIND(" ", Overall!L503) + 1, FIND(",", Overall!L503, FIND(" ", Overall!L503)) - FIND(" ", Overall!L503) - 1) &amp; ", " &amp; MID(Overall!L503, FIND(",", Overall!L503, FIND(",",Overall!L503) + 1) + 2, LEN(Overall!L503))),"")</f>
        <v>45078</v>
      </c>
      <c r="O501" s="7">
        <f>IF(Overall!M503&lt;&gt;"",DATEVALUE(MID(Overall!M503, FIND(",", Overall!M503) + 2, FIND(" ", Overall!M503) - FIND(",", Overall!M503) - 1) &amp; " " &amp; MID(Overall!M503, FIND(" ", Overall!M503) + 1, FIND(",", Overall!M503, FIND(" ", Overall!M503)) - FIND(" ", Overall!M503) - 1) &amp; ", " &amp; MID(Overall!M503, FIND(",", Overall!M503, FIND(",",Overall!M503) + 1) + 2, LEN(Overall!M503))),"")</f>
        <v>45107</v>
      </c>
      <c r="P501" s="7">
        <f>IF(Overall!N503&lt;&gt;"",DATEVALUE(MID(Overall!N503, FIND(",", Overall!N503) + 2, FIND(" ", Overall!N503) - FIND(",", Overall!N503) - 1) &amp; " " &amp; MID(Overall!N503, FIND(" ", Overall!N503) + 1, FIND(",", Overall!N503, FIND(" ", Overall!N503)) - FIND(" ", Overall!N503) - 1) &amp; ", " &amp; MID(Overall!N503, FIND(",", Overall!N503, FIND(",",Overall!N503) + 1) + 2, LEN(Overall!N503))),"")</f>
        <v>44971</v>
      </c>
      <c r="Q501" s="7">
        <f>IF(Overall!O503&lt;&gt;"",DATEVALUE(MID(Overall!O503, FIND(",", Overall!O503) + 2, FIND(" ", Overall!O503) - FIND(",", Overall!O503) - 1) &amp; " " &amp; MID(Overall!O503, FIND(" ", Overall!O503) + 1, FIND(",", Overall!O503, FIND(" ", Overall!O503)) - FIND(" ", Overall!O503) - 1) &amp; ", " &amp; MID(Overall!O503, FIND(",", Overall!O503, FIND(",",Overall!O503) + 1) + 2, LEN(Overall!O503))),"")</f>
        <v>44944</v>
      </c>
      <c r="R501" s="5">
        <f t="shared" si="14"/>
        <v>1</v>
      </c>
      <c r="S501" s="10" t="str">
        <f>IF(Overall!$A503&lt;&gt;"",IF(AND(MONTH($N501) &lt;= 1, MONTH($O501) &gt;= 1), IF($R501 &lt;&gt; "", $H501/$R501, ""), ""),"")</f>
        <v/>
      </c>
      <c r="T501" s="10" t="str">
        <f>IF(Overall!$A503&lt;&gt;"",IF(AND(MONTH($N501) &lt;= 2, MONTH($O501) &gt;= 2), IF($R501 &lt;&gt; "", $H501/$R501, ""), ""),"")</f>
        <v/>
      </c>
      <c r="U501" s="10" t="str">
        <f>IF(Overall!$A503&lt;&gt;"",IF(AND(MONTH($N501) &lt;= 3, MONTH($O501) &gt;= 3), IF($R501 &lt;&gt; "", $H501/$R501, ""), ""),"")</f>
        <v/>
      </c>
      <c r="V501" s="10" t="str">
        <f>IF(Overall!$A503&lt;&gt;"",IF(AND(MONTH($N501) &lt;= 4, MONTH($O501) &gt;= 4), IF($R501 &lt;&gt; "", $H501/$R501, ""), ""),"")</f>
        <v/>
      </c>
      <c r="W501" s="10" t="str">
        <f>IF(Overall!$A503&lt;&gt;"",IF(AND(MONTH($N501) &lt;= 5, MONTH($O501) &gt;= 5), IF($R501 &lt;&gt; "", $H501/$R501, ""), ""),"")</f>
        <v/>
      </c>
      <c r="X501" s="10">
        <f>IF(Overall!$A503&lt;&gt;"",IF(AND(MONTH($N501) &lt;= 6, MONTH($O501) &gt;= 6), IF($R501 &lt;&gt; "", $H501/$R501, ""), ""),"")</f>
        <v>1000000</v>
      </c>
      <c r="Y501" s="10" t="str">
        <f>IF(Overall!$A503&lt;&gt;"",IF(AND(MONTH($N501) &lt;= 7, MONTH($O501) &gt;= 7 ), IF($R501 &lt;&gt; "", $H501/$R501, ""), ""),"")</f>
        <v/>
      </c>
      <c r="Z501" s="10" t="str">
        <f>IF(Overall!$A503&lt;&gt;"",IF(AND(MONTH($N501) &lt;= 8, MONTH($O501) &gt;= 8), IF($R501 &lt;&gt; "", $H501/$R501, ""), ""),"")</f>
        <v/>
      </c>
      <c r="AA501" s="10" t="str">
        <f>IF(Overall!$A503&lt;&gt;"",IF(AND(MONTH($N501) &lt;= 9, MONTH($O501) &gt;= 9), IF($R501 &lt;&gt; "", $H501/$R501, ""), ""),"")</f>
        <v/>
      </c>
      <c r="AB501" s="10" t="str">
        <f>IF(Overall!$A503&lt;&gt;"",IF(AND(MONTH($N501) &lt;= 10, MONTH($O501) &gt;= 10), IF($R501 &lt;&gt; "", $H501/$R501, ""), ""),"")</f>
        <v/>
      </c>
      <c r="AC501" s="10" t="str">
        <f>IF(Overall!$A503&lt;&gt;"",IF(AND(MONTH($N501) &lt;= 11, MONTH($O501) &gt;= 11), IF($R501 &lt;&gt; "", $H501/$R501, ""), ""),"")</f>
        <v/>
      </c>
      <c r="AD501" s="10" t="str">
        <f>IF(Overall!$A503&lt;&gt;"",IF(AND(MONTH($N501) &lt;= 12, MONTH($O501) &gt;= 12), IF($R501 &lt;&gt; "", $H501/$R501, ""), ""),"")</f>
        <v/>
      </c>
      <c r="AF501" s="10" t="str">
        <f ca="1">IFERROR(IF(AND(NOW()&lt;= EOMONTH(DATE(YEAR($O501),1, 1), 0), Overall!$A503&lt;&gt;"", MONTH($N501) &lt;= 1, MONTH($O501) &gt;= 1), IF($R501 &lt;&gt; "", $H501/$R501, ""), ""), "")</f>
        <v/>
      </c>
      <c r="AG501" s="10" t="str">
        <f ca="1">IFERROR(IF(AND(NOW()&lt;= EOMONTH(DATE(YEAR($O501),2, 1), 0), Overall!$A503&lt;&gt;"", MONTH($N501) &lt;= 2, MONTH($O501) &gt;= 2), IF($R501 &lt;&gt; "", $H501/$R501, ""), ""), "")</f>
        <v/>
      </c>
      <c r="AH501" s="10" t="str">
        <f ca="1">IFERROR(IF(AND(NOW()&lt;= EOMONTH(DATE(YEAR($O501),3, 1), 0), Overall!$A503&lt;&gt;"", MONTH($N501) &lt;= 3, MONTH($O501) &gt;= 3), IF($R501 &lt;&gt; "", $H501/$R501, ""), ""), "")</f>
        <v/>
      </c>
      <c r="AI501" s="10" t="str">
        <f ca="1">IFERROR(IF(AND(NOW()&lt;= EOMONTH(DATE(YEAR($O501),4, 1), 0), Overall!$A503&lt;&gt;"", MONTH($N501) &lt;= 4, MONTH($O501) &gt;= 4), IF($R501 &lt;&gt; "", $H501/$R501, ""), ""), "")</f>
        <v/>
      </c>
      <c r="AJ501" s="10" t="str">
        <f ca="1">IFERROR(IF(AND(NOW()&lt;= EOMONTH(DATE(YEAR($O501),5, 1), 0), Overall!$A503&lt;&gt;"", MONTH($N501) &lt;= 5, MONTH($O501) &gt;= 5), IF($R501 &lt;&gt; "", $H501/$R501, ""), ""), "")</f>
        <v/>
      </c>
      <c r="AK501" s="10" t="str">
        <f ca="1">IFERROR(IF(AND(NOW()&lt;= EOMONTH(DATE(YEAR($O501),6, 1), 0), Overall!$A503&lt;&gt;"", MONTH($N501) &lt;= 6, MONTH($O501) &gt;= 6), IF($R501 &lt;&gt; "", $H501/$R501, ""), ""), "")</f>
        <v/>
      </c>
      <c r="AL501" s="10" t="str">
        <f ca="1">IFERROR(IF(AND(NOW()&lt;= EOMONTH(DATE(YEAR($O501),7, 1), 0), Overall!$A503&lt;&gt;"", MONTH($N501) &lt;= 7, MONTH($O501) &gt;= 7), IF($R501 &lt;&gt; "", $H501/$R501, ""), ""), "")</f>
        <v/>
      </c>
      <c r="AM501" s="10" t="str">
        <f ca="1">IFERROR(IF(AND(NOW()&lt;= EOMONTH(DATE(YEAR($O501),8, 1), 0), Overall!$A503&lt;&gt;"", MONTH($N501) &lt;= 8, MONTH($O501) &gt;= 8), IF($R501 &lt;&gt; "", $H501/$R501, ""), ""), "")</f>
        <v/>
      </c>
      <c r="AN501" s="10" t="str">
        <f ca="1">IFERROR(IF(AND(NOW()&lt;= EOMONTH(DATE(YEAR($O501),9, 1), 0), Overall!$A503&lt;&gt;"", MONTH($N501) &lt;= 9, MONTH($O501) &gt;= 9), IF($R501 &lt;&gt; "", $H501/$R501, ""), ""), "")</f>
        <v/>
      </c>
      <c r="AO501" s="10" t="str">
        <f ca="1">IFERROR(IF(AND(NOW()&lt;= EOMONTH(DATE(YEAR($O501),10, 1), 0), Overall!$A503&lt;&gt;"", MONTH($N501) &lt;= 10, MONTH($O501) &gt;= 10), IF($R501 &lt;&gt; "", $H501/$R501, ""), ""), "")</f>
        <v/>
      </c>
      <c r="AP501" s="10" t="str">
        <f ca="1">IFERROR(IF(AND(NOW()&lt;= EOMONTH(DATE(YEAR($O501),11, 1), 0), Overall!$A503&lt;&gt;"", MONTH($N501) &lt;=11, MONTH($O501) &gt;= 11), IF($R501 &lt;&gt; "", $H501/$R501, ""), ""), "")</f>
        <v/>
      </c>
      <c r="AQ501" s="10" t="str">
        <f ca="1">IFERROR(IF(AND(NOW()&lt;= EOMONTH(DATE(YEAR($O501),12, 1), 0), Overall!$A503&lt;&gt;"", MONTH($N501) &lt;= 12, MONTH($O501) &gt;= 12), IF($R501 &lt;&gt; "", $H501/$R501, ""), ""), "")</f>
        <v/>
      </c>
      <c r="AR501" s="16">
        <f t="shared" ca="1" si="15"/>
        <v>0</v>
      </c>
    </row>
    <row r="502" spans="1:44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6">
        <f>IF(Overall!F504&lt;&gt;"",VALUE(Overall!F504),"")</f>
        <v>1000000</v>
      </c>
      <c r="I502" s="6">
        <f>IF(Overall!G504&lt;&gt;"",VALUE(Overall!G504),"")</f>
        <v>78</v>
      </c>
      <c r="J502" s="6">
        <f>IF(Overall!H504&lt;&gt;"",VALUE(Overall!H504),"")</f>
        <v>64</v>
      </c>
      <c r="K502" s="6">
        <f>IF(Overall!I504&lt;&gt;"",VALUE(Overall!I504),"")</f>
        <v>5.6</v>
      </c>
      <c r="L502" s="6">
        <f>IF(Overall!J504&lt;&gt;"",VALUE(Overall!J504),"")</f>
        <v>1.66</v>
      </c>
      <c r="M502" s="6">
        <f>IF(Overall!K504&lt;&gt;"",VALUE(Overall!K504),"")</f>
        <v>3.94</v>
      </c>
      <c r="N502" s="7">
        <f>IF(Overall!L504&lt;&gt;"",DATEVALUE(MID(Overall!L504, FIND(",", Overall!L504) + 2, FIND(" ", Overall!L504) - FIND(",", Overall!L504) - 1) &amp; " " &amp; MID(Overall!L504, FIND(" ", Overall!L504) + 1, FIND(",", Overall!L504, FIND(" ", Overall!L504)) - FIND(" ", Overall!L504) - 1) &amp; ", " &amp; MID(Overall!L504, FIND(",", Overall!L504, FIND(",",Overall!L504) + 1) + 2, LEN(Overall!L504))),"")</f>
        <v>45078</v>
      </c>
      <c r="O502" s="7">
        <f>IF(Overall!M504&lt;&gt;"",DATEVALUE(MID(Overall!M504, FIND(",", Overall!M504) + 2, FIND(" ", Overall!M504) - FIND(",", Overall!M504) - 1) &amp; " " &amp; MID(Overall!M504, FIND(" ", Overall!M504) + 1, FIND(",", Overall!M504, FIND(" ", Overall!M504)) - FIND(" ", Overall!M504) - 1) &amp; ", " &amp; MID(Overall!M504, FIND(",", Overall!M504, FIND(",",Overall!M504) + 1) + 2, LEN(Overall!M504))),"")</f>
        <v>45107</v>
      </c>
      <c r="P502" s="7">
        <f>IF(Overall!N504&lt;&gt;"",DATEVALUE(MID(Overall!N504, FIND(",", Overall!N504) + 2, FIND(" ", Overall!N504) - FIND(",", Overall!N504) - 1) &amp; " " &amp; MID(Overall!N504, FIND(" ", Overall!N504) + 1, FIND(",", Overall!N504, FIND(" ", Overall!N504)) - FIND(" ", Overall!N504) - 1) &amp; ", " &amp; MID(Overall!N504, FIND(",", Overall!N504, FIND(",",Overall!N504) + 1) + 2, LEN(Overall!N504))),"")</f>
        <v>44971</v>
      </c>
      <c r="Q502" s="7">
        <f>IF(Overall!O504&lt;&gt;"",DATEVALUE(MID(Overall!O504, FIND(",", Overall!O504) + 2, FIND(" ", Overall!O504) - FIND(",", Overall!O504) - 1) &amp; " " &amp; MID(Overall!O504, FIND(" ", Overall!O504) + 1, FIND(",", Overall!O504, FIND(" ", Overall!O504)) - FIND(" ", Overall!O504) - 1) &amp; ", " &amp; MID(Overall!O504, FIND(",", Overall!O504, FIND(",",Overall!O504) + 1) + 2, LEN(Overall!O504))),"")</f>
        <v>44944</v>
      </c>
      <c r="R502" s="5">
        <f t="shared" si="14"/>
        <v>1</v>
      </c>
      <c r="S502" s="10" t="str">
        <f>IF(Overall!$A504&lt;&gt;"",IF(AND(MONTH($N502) &lt;= 1, MONTH($O502) &gt;= 1), IF($R502 &lt;&gt; "", $H502/$R502, ""), ""),"")</f>
        <v/>
      </c>
      <c r="T502" s="10" t="str">
        <f>IF(Overall!$A504&lt;&gt;"",IF(AND(MONTH($N502) &lt;= 2, MONTH($O502) &gt;= 2), IF($R502 &lt;&gt; "", $H502/$R502, ""), ""),"")</f>
        <v/>
      </c>
      <c r="U502" s="10" t="str">
        <f>IF(Overall!$A504&lt;&gt;"",IF(AND(MONTH($N502) &lt;= 3, MONTH($O502) &gt;= 3), IF($R502 &lt;&gt; "", $H502/$R502, ""), ""),"")</f>
        <v/>
      </c>
      <c r="V502" s="10" t="str">
        <f>IF(Overall!$A504&lt;&gt;"",IF(AND(MONTH($N502) &lt;= 4, MONTH($O502) &gt;= 4), IF($R502 &lt;&gt; "", $H502/$R502, ""), ""),"")</f>
        <v/>
      </c>
      <c r="W502" s="10" t="str">
        <f>IF(Overall!$A504&lt;&gt;"",IF(AND(MONTH($N502) &lt;= 5, MONTH($O502) &gt;= 5), IF($R502 &lt;&gt; "", $H502/$R502, ""), ""),"")</f>
        <v/>
      </c>
      <c r="X502" s="10">
        <f>IF(Overall!$A504&lt;&gt;"",IF(AND(MONTH($N502) &lt;= 6, MONTH($O502) &gt;= 6), IF($R502 &lt;&gt; "", $H502/$R502, ""), ""),"")</f>
        <v>1000000</v>
      </c>
      <c r="Y502" s="10" t="str">
        <f>IF(Overall!$A504&lt;&gt;"",IF(AND(MONTH($N502) &lt;= 7, MONTH($O502) &gt;= 7 ), IF($R502 &lt;&gt; "", $H502/$R502, ""), ""),"")</f>
        <v/>
      </c>
      <c r="Z502" s="10" t="str">
        <f>IF(Overall!$A504&lt;&gt;"",IF(AND(MONTH($N502) &lt;= 8, MONTH($O502) &gt;= 8), IF($R502 &lt;&gt; "", $H502/$R502, ""), ""),"")</f>
        <v/>
      </c>
      <c r="AA502" s="10" t="str">
        <f>IF(Overall!$A504&lt;&gt;"",IF(AND(MONTH($N502) &lt;= 9, MONTH($O502) &gt;= 9), IF($R502 &lt;&gt; "", $H502/$R502, ""), ""),"")</f>
        <v/>
      </c>
      <c r="AB502" s="10" t="str">
        <f>IF(Overall!$A504&lt;&gt;"",IF(AND(MONTH($N502) &lt;= 10, MONTH($O502) &gt;= 10), IF($R502 &lt;&gt; "", $H502/$R502, ""), ""),"")</f>
        <v/>
      </c>
      <c r="AC502" s="10" t="str">
        <f>IF(Overall!$A504&lt;&gt;"",IF(AND(MONTH($N502) &lt;= 11, MONTH($O502) &gt;= 11), IF($R502 &lt;&gt; "", $H502/$R502, ""), ""),"")</f>
        <v/>
      </c>
      <c r="AD502" s="10" t="str">
        <f>IF(Overall!$A504&lt;&gt;"",IF(AND(MONTH($N502) &lt;= 12, MONTH($O502) &gt;= 12), IF($R502 &lt;&gt; "", $H502/$R502, ""), ""),"")</f>
        <v/>
      </c>
      <c r="AF502" s="10" t="str">
        <f ca="1">IFERROR(IF(AND(NOW()&lt;= EOMONTH(DATE(YEAR($O502),1, 1), 0), Overall!$A504&lt;&gt;"", MONTH($N502) &lt;= 1, MONTH($O502) &gt;= 1), IF($R502 &lt;&gt; "", $H502/$R502, ""), ""), "")</f>
        <v/>
      </c>
      <c r="AG502" s="10" t="str">
        <f ca="1">IFERROR(IF(AND(NOW()&lt;= EOMONTH(DATE(YEAR($O502),2, 1), 0), Overall!$A504&lt;&gt;"", MONTH($N502) &lt;= 2, MONTH($O502) &gt;= 2), IF($R502 &lt;&gt; "", $H502/$R502, ""), ""), "")</f>
        <v/>
      </c>
      <c r="AH502" s="10" t="str">
        <f ca="1">IFERROR(IF(AND(NOW()&lt;= EOMONTH(DATE(YEAR($O502),3, 1), 0), Overall!$A504&lt;&gt;"", MONTH($N502) &lt;= 3, MONTH($O502) &gt;= 3), IF($R502 &lt;&gt; "", $H502/$R502, ""), ""), "")</f>
        <v/>
      </c>
      <c r="AI502" s="10" t="str">
        <f ca="1">IFERROR(IF(AND(NOW()&lt;= EOMONTH(DATE(YEAR($O502),4, 1), 0), Overall!$A504&lt;&gt;"", MONTH($N502) &lt;= 4, MONTH($O502) &gt;= 4), IF($R502 &lt;&gt; "", $H502/$R502, ""), ""), "")</f>
        <v/>
      </c>
      <c r="AJ502" s="10" t="str">
        <f ca="1">IFERROR(IF(AND(NOW()&lt;= EOMONTH(DATE(YEAR($O502),5, 1), 0), Overall!$A504&lt;&gt;"", MONTH($N502) &lt;= 5, MONTH($O502) &gt;= 5), IF($R502 &lt;&gt; "", $H502/$R502, ""), ""), "")</f>
        <v/>
      </c>
      <c r="AK502" s="10" t="str">
        <f ca="1">IFERROR(IF(AND(NOW()&lt;= EOMONTH(DATE(YEAR($O502),6, 1), 0), Overall!$A504&lt;&gt;"", MONTH($N502) &lt;= 6, MONTH($O502) &gt;= 6), IF($R502 &lt;&gt; "", $H502/$R502, ""), ""), "")</f>
        <v/>
      </c>
      <c r="AL502" s="10" t="str">
        <f ca="1">IFERROR(IF(AND(NOW()&lt;= EOMONTH(DATE(YEAR($O502),7, 1), 0), Overall!$A504&lt;&gt;"", MONTH($N502) &lt;= 7, MONTH($O502) &gt;= 7), IF($R502 &lt;&gt; "", $H502/$R502, ""), ""), "")</f>
        <v/>
      </c>
      <c r="AM502" s="10" t="str">
        <f ca="1">IFERROR(IF(AND(NOW()&lt;= EOMONTH(DATE(YEAR($O502),8, 1), 0), Overall!$A504&lt;&gt;"", MONTH($N502) &lt;= 8, MONTH($O502) &gt;= 8), IF($R502 &lt;&gt; "", $H502/$R502, ""), ""), "")</f>
        <v/>
      </c>
      <c r="AN502" s="10" t="str">
        <f ca="1">IFERROR(IF(AND(NOW()&lt;= EOMONTH(DATE(YEAR($O502),9, 1), 0), Overall!$A504&lt;&gt;"", MONTH($N502) &lt;= 9, MONTH($O502) &gt;= 9), IF($R502 &lt;&gt; "", $H502/$R502, ""), ""), "")</f>
        <v/>
      </c>
      <c r="AO502" s="10" t="str">
        <f ca="1">IFERROR(IF(AND(NOW()&lt;= EOMONTH(DATE(YEAR($O502),10, 1), 0), Overall!$A504&lt;&gt;"", MONTH($N502) &lt;= 10, MONTH($O502) &gt;= 10), IF($R502 &lt;&gt; "", $H502/$R502, ""), ""), "")</f>
        <v/>
      </c>
      <c r="AP502" s="10" t="str">
        <f ca="1">IFERROR(IF(AND(NOW()&lt;= EOMONTH(DATE(YEAR($O502),11, 1), 0), Overall!$A504&lt;&gt;"", MONTH($N502) &lt;=11, MONTH($O502) &gt;= 11), IF($R502 &lt;&gt; "", $H502/$R502, ""), ""), "")</f>
        <v/>
      </c>
      <c r="AQ502" s="10" t="str">
        <f ca="1">IFERROR(IF(AND(NOW()&lt;= EOMONTH(DATE(YEAR($O502),12, 1), 0), Overall!$A504&lt;&gt;"", MONTH($N502) &lt;= 12, MONTH($O502) &gt;= 12), IF($R502 &lt;&gt; "", $H502/$R502, ""), ""), "")</f>
        <v/>
      </c>
      <c r="AR502" s="16">
        <f t="shared" ca="1" si="15"/>
        <v>0</v>
      </c>
    </row>
    <row r="503" spans="1:44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6">
        <f>IF(Overall!F505&lt;&gt;"",VALUE(Overall!F505),"")</f>
        <v>1000000</v>
      </c>
      <c r="I503" s="6">
        <f>IF(Overall!G505&lt;&gt;"",VALUE(Overall!G505),"")</f>
        <v>78</v>
      </c>
      <c r="J503" s="6">
        <f>IF(Overall!H505&lt;&gt;"",VALUE(Overall!H505),"")</f>
        <v>64</v>
      </c>
      <c r="K503" s="6">
        <f>IF(Overall!I505&lt;&gt;"",VALUE(Overall!I505),"")</f>
        <v>5.9</v>
      </c>
      <c r="L503" s="6">
        <f>IF(Overall!J505&lt;&gt;"",VALUE(Overall!J505),"")</f>
        <v>2.04</v>
      </c>
      <c r="M503" s="6">
        <f>IF(Overall!K505&lt;&gt;"",VALUE(Overall!K505),"")</f>
        <v>3.86</v>
      </c>
      <c r="N503" s="7">
        <f>IF(Overall!L505&lt;&gt;"",DATEVALUE(MID(Overall!L505, FIND(",", Overall!L505) + 2, FIND(" ", Overall!L505) - FIND(",", Overall!L505) - 1) &amp; " " &amp; MID(Overall!L505, FIND(" ", Overall!L505) + 1, FIND(",", Overall!L505, FIND(" ", Overall!L505)) - FIND(" ", Overall!L505) - 1) &amp; ", " &amp; MID(Overall!L505, FIND(",", Overall!L505, FIND(",",Overall!L505) + 1) + 2, LEN(Overall!L505))),"")</f>
        <v>45078</v>
      </c>
      <c r="O503" s="7">
        <f>IF(Overall!M505&lt;&gt;"",DATEVALUE(MID(Overall!M505, FIND(",", Overall!M505) + 2, FIND(" ", Overall!M505) - FIND(",", Overall!M505) - 1) &amp; " " &amp; MID(Overall!M505, FIND(" ", Overall!M505) + 1, FIND(",", Overall!M505, FIND(" ", Overall!M505)) - FIND(" ", Overall!M505) - 1) &amp; ", " &amp; MID(Overall!M505, FIND(",", Overall!M505, FIND(",",Overall!M505) + 1) + 2, LEN(Overall!M505))),"")</f>
        <v>45107</v>
      </c>
      <c r="P503" s="7">
        <f>IF(Overall!N505&lt;&gt;"",DATEVALUE(MID(Overall!N505, FIND(",", Overall!N505) + 2, FIND(" ", Overall!N505) - FIND(",", Overall!N505) - 1) &amp; " " &amp; MID(Overall!N505, FIND(" ", Overall!N505) + 1, FIND(",", Overall!N505, FIND(" ", Overall!N505)) - FIND(" ", Overall!N505) - 1) &amp; ", " &amp; MID(Overall!N505, FIND(",", Overall!N505, FIND(",",Overall!N505) + 1) + 2, LEN(Overall!N505))),"")</f>
        <v>44971</v>
      </c>
      <c r="Q503" s="7">
        <f>IF(Overall!O505&lt;&gt;"",DATEVALUE(MID(Overall!O505, FIND(",", Overall!O505) + 2, FIND(" ", Overall!O505) - FIND(",", Overall!O505) - 1) &amp; " " &amp; MID(Overall!O505, FIND(" ", Overall!O505) + 1, FIND(",", Overall!O505, FIND(" ", Overall!O505)) - FIND(" ", Overall!O505) - 1) &amp; ", " &amp; MID(Overall!O505, FIND(",", Overall!O505, FIND(",",Overall!O505) + 1) + 2, LEN(Overall!O505))),"")</f>
        <v>44944</v>
      </c>
      <c r="R503" s="5">
        <f t="shared" si="14"/>
        <v>1</v>
      </c>
      <c r="S503" s="10" t="str">
        <f>IF(Overall!$A505&lt;&gt;"",IF(AND(MONTH($N503) &lt;= 1, MONTH($O503) &gt;= 1), IF($R503 &lt;&gt; "", $H503/$R503, ""), ""),"")</f>
        <v/>
      </c>
      <c r="T503" s="10" t="str">
        <f>IF(Overall!$A505&lt;&gt;"",IF(AND(MONTH($N503) &lt;= 2, MONTH($O503) &gt;= 2), IF($R503 &lt;&gt; "", $H503/$R503, ""), ""),"")</f>
        <v/>
      </c>
      <c r="U503" s="10" t="str">
        <f>IF(Overall!$A505&lt;&gt;"",IF(AND(MONTH($N503) &lt;= 3, MONTH($O503) &gt;= 3), IF($R503 &lt;&gt; "", $H503/$R503, ""), ""),"")</f>
        <v/>
      </c>
      <c r="V503" s="10" t="str">
        <f>IF(Overall!$A505&lt;&gt;"",IF(AND(MONTH($N503) &lt;= 4, MONTH($O503) &gt;= 4), IF($R503 &lt;&gt; "", $H503/$R503, ""), ""),"")</f>
        <v/>
      </c>
      <c r="W503" s="10" t="str">
        <f>IF(Overall!$A505&lt;&gt;"",IF(AND(MONTH($N503) &lt;= 5, MONTH($O503) &gt;= 5), IF($R503 &lt;&gt; "", $H503/$R503, ""), ""),"")</f>
        <v/>
      </c>
      <c r="X503" s="10">
        <f>IF(Overall!$A505&lt;&gt;"",IF(AND(MONTH($N503) &lt;= 6, MONTH($O503) &gt;= 6), IF($R503 &lt;&gt; "", $H503/$R503, ""), ""),"")</f>
        <v>1000000</v>
      </c>
      <c r="Y503" s="10" t="str">
        <f>IF(Overall!$A505&lt;&gt;"",IF(AND(MONTH($N503) &lt;= 7, MONTH($O503) &gt;= 7 ), IF($R503 &lt;&gt; "", $H503/$R503, ""), ""),"")</f>
        <v/>
      </c>
      <c r="Z503" s="10" t="str">
        <f>IF(Overall!$A505&lt;&gt;"",IF(AND(MONTH($N503) &lt;= 8, MONTH($O503) &gt;= 8), IF($R503 &lt;&gt; "", $H503/$R503, ""), ""),"")</f>
        <v/>
      </c>
      <c r="AA503" s="10" t="str">
        <f>IF(Overall!$A505&lt;&gt;"",IF(AND(MONTH($N503) &lt;= 9, MONTH($O503) &gt;= 9), IF($R503 &lt;&gt; "", $H503/$R503, ""), ""),"")</f>
        <v/>
      </c>
      <c r="AB503" s="10" t="str">
        <f>IF(Overall!$A505&lt;&gt;"",IF(AND(MONTH($N503) &lt;= 10, MONTH($O503) &gt;= 10), IF($R503 &lt;&gt; "", $H503/$R503, ""), ""),"")</f>
        <v/>
      </c>
      <c r="AC503" s="10" t="str">
        <f>IF(Overall!$A505&lt;&gt;"",IF(AND(MONTH($N503) &lt;= 11, MONTH($O503) &gt;= 11), IF($R503 &lt;&gt; "", $H503/$R503, ""), ""),"")</f>
        <v/>
      </c>
      <c r="AD503" s="10" t="str">
        <f>IF(Overall!$A505&lt;&gt;"",IF(AND(MONTH($N503) &lt;= 12, MONTH($O503) &gt;= 12), IF($R503 &lt;&gt; "", $H503/$R503, ""), ""),"")</f>
        <v/>
      </c>
      <c r="AF503" s="10" t="str">
        <f ca="1">IFERROR(IF(AND(NOW()&lt;= EOMONTH(DATE(YEAR($O503),1, 1), 0), Overall!$A505&lt;&gt;"", MONTH($N503) &lt;= 1, MONTH($O503) &gt;= 1), IF($R503 &lt;&gt; "", $H503/$R503, ""), ""), "")</f>
        <v/>
      </c>
      <c r="AG503" s="10" t="str">
        <f ca="1">IFERROR(IF(AND(NOW()&lt;= EOMONTH(DATE(YEAR($O503),2, 1), 0), Overall!$A505&lt;&gt;"", MONTH($N503) &lt;= 2, MONTH($O503) &gt;= 2), IF($R503 &lt;&gt; "", $H503/$R503, ""), ""), "")</f>
        <v/>
      </c>
      <c r="AH503" s="10" t="str">
        <f ca="1">IFERROR(IF(AND(NOW()&lt;= EOMONTH(DATE(YEAR($O503),3, 1), 0), Overall!$A505&lt;&gt;"", MONTH($N503) &lt;= 3, MONTH($O503) &gt;= 3), IF($R503 &lt;&gt; "", $H503/$R503, ""), ""), "")</f>
        <v/>
      </c>
      <c r="AI503" s="10" t="str">
        <f ca="1">IFERROR(IF(AND(NOW()&lt;= EOMONTH(DATE(YEAR($O503),4, 1), 0), Overall!$A505&lt;&gt;"", MONTH($N503) &lt;= 4, MONTH($O503) &gt;= 4), IF($R503 &lt;&gt; "", $H503/$R503, ""), ""), "")</f>
        <v/>
      </c>
      <c r="AJ503" s="10" t="str">
        <f ca="1">IFERROR(IF(AND(NOW()&lt;= EOMONTH(DATE(YEAR($O503),5, 1), 0), Overall!$A505&lt;&gt;"", MONTH($N503) &lt;= 5, MONTH($O503) &gt;= 5), IF($R503 &lt;&gt; "", $H503/$R503, ""), ""), "")</f>
        <v/>
      </c>
      <c r="AK503" s="10" t="str">
        <f ca="1">IFERROR(IF(AND(NOW()&lt;= EOMONTH(DATE(YEAR($O503),6, 1), 0), Overall!$A505&lt;&gt;"", MONTH($N503) &lt;= 6, MONTH($O503) &gt;= 6), IF($R503 &lt;&gt; "", $H503/$R503, ""), ""), "")</f>
        <v/>
      </c>
      <c r="AL503" s="10" t="str">
        <f ca="1">IFERROR(IF(AND(NOW()&lt;= EOMONTH(DATE(YEAR($O503),7, 1), 0), Overall!$A505&lt;&gt;"", MONTH($N503) &lt;= 7, MONTH($O503) &gt;= 7), IF($R503 &lt;&gt; "", $H503/$R503, ""), ""), "")</f>
        <v/>
      </c>
      <c r="AM503" s="10" t="str">
        <f ca="1">IFERROR(IF(AND(NOW()&lt;= EOMONTH(DATE(YEAR($O503),8, 1), 0), Overall!$A505&lt;&gt;"", MONTH($N503) &lt;= 8, MONTH($O503) &gt;= 8), IF($R503 &lt;&gt; "", $H503/$R503, ""), ""), "")</f>
        <v/>
      </c>
      <c r="AN503" s="10" t="str">
        <f ca="1">IFERROR(IF(AND(NOW()&lt;= EOMONTH(DATE(YEAR($O503),9, 1), 0), Overall!$A505&lt;&gt;"", MONTH($N503) &lt;= 9, MONTH($O503) &gt;= 9), IF($R503 &lt;&gt; "", $H503/$R503, ""), ""), "")</f>
        <v/>
      </c>
      <c r="AO503" s="10" t="str">
        <f ca="1">IFERROR(IF(AND(NOW()&lt;= EOMONTH(DATE(YEAR($O503),10, 1), 0), Overall!$A505&lt;&gt;"", MONTH($N503) &lt;= 10, MONTH($O503) &gt;= 10), IF($R503 &lt;&gt; "", $H503/$R503, ""), ""), "")</f>
        <v/>
      </c>
      <c r="AP503" s="10" t="str">
        <f ca="1">IFERROR(IF(AND(NOW()&lt;= EOMONTH(DATE(YEAR($O503),11, 1), 0), Overall!$A505&lt;&gt;"", MONTH($N503) &lt;=11, MONTH($O503) &gt;= 11), IF($R503 &lt;&gt; "", $H503/$R503, ""), ""), "")</f>
        <v/>
      </c>
      <c r="AQ503" s="10" t="str">
        <f ca="1">IFERROR(IF(AND(NOW()&lt;= EOMONTH(DATE(YEAR($O503),12, 1), 0), Overall!$A505&lt;&gt;"", MONTH($N503) &lt;= 12, MONTH($O503) &gt;= 12), IF($R503 &lt;&gt; "", $H503/$R503, ""), ""), "")</f>
        <v/>
      </c>
      <c r="AR503" s="16">
        <f t="shared" ca="1" si="15"/>
        <v>0</v>
      </c>
    </row>
    <row r="504" spans="1:44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6">
        <f>IF(Overall!F506&lt;&gt;"",VALUE(Overall!F506),"")</f>
        <v>1000000</v>
      </c>
      <c r="I504" s="6">
        <f>IF(Overall!G506&lt;&gt;"",VALUE(Overall!G506),"")</f>
        <v>78</v>
      </c>
      <c r="J504" s="6">
        <f>IF(Overall!H506&lt;&gt;"",VALUE(Overall!H506),"")</f>
        <v>64</v>
      </c>
      <c r="K504" s="6">
        <f>IF(Overall!I506&lt;&gt;"",VALUE(Overall!I506),"")</f>
        <v>5.7</v>
      </c>
      <c r="L504" s="6">
        <f>IF(Overall!J506&lt;&gt;"",VALUE(Overall!J506),"")</f>
        <v>1.76</v>
      </c>
      <c r="M504" s="6">
        <f>IF(Overall!K506&lt;&gt;"",VALUE(Overall!K506),"")</f>
        <v>3.94</v>
      </c>
      <c r="N504" s="7">
        <f>IF(Overall!L506&lt;&gt;"",DATEVALUE(MID(Overall!L506, FIND(",", Overall!L506) + 2, FIND(" ", Overall!L506) - FIND(",", Overall!L506) - 1) &amp; " " &amp; MID(Overall!L506, FIND(" ", Overall!L506) + 1, FIND(",", Overall!L506, FIND(" ", Overall!L506)) - FIND(" ", Overall!L506) - 1) &amp; ", " &amp; MID(Overall!L506, FIND(",", Overall!L506, FIND(",",Overall!L506) + 1) + 2, LEN(Overall!L506))),"")</f>
        <v>45078</v>
      </c>
      <c r="O504" s="7">
        <f>IF(Overall!M506&lt;&gt;"",DATEVALUE(MID(Overall!M506, FIND(",", Overall!M506) + 2, FIND(" ", Overall!M506) - FIND(",", Overall!M506) - 1) &amp; " " &amp; MID(Overall!M506, FIND(" ", Overall!M506) + 1, FIND(",", Overall!M506, FIND(" ", Overall!M506)) - FIND(" ", Overall!M506) - 1) &amp; ", " &amp; MID(Overall!M506, FIND(",", Overall!M506, FIND(",",Overall!M506) + 1) + 2, LEN(Overall!M506))),"")</f>
        <v>45107</v>
      </c>
      <c r="P504" s="7">
        <f>IF(Overall!N506&lt;&gt;"",DATEVALUE(MID(Overall!N506, FIND(",", Overall!N506) + 2, FIND(" ", Overall!N506) - FIND(",", Overall!N506) - 1) &amp; " " &amp; MID(Overall!N506, FIND(" ", Overall!N506) + 1, FIND(",", Overall!N506, FIND(" ", Overall!N506)) - FIND(" ", Overall!N506) - 1) &amp; ", " &amp; MID(Overall!N506, FIND(",", Overall!N506, FIND(",",Overall!N506) + 1) + 2, LEN(Overall!N506))),"")</f>
        <v>44971</v>
      </c>
      <c r="Q504" s="7">
        <f>IF(Overall!O506&lt;&gt;"",DATEVALUE(MID(Overall!O506, FIND(",", Overall!O506) + 2, FIND(" ", Overall!O506) - FIND(",", Overall!O506) - 1) &amp; " " &amp; MID(Overall!O506, FIND(" ", Overall!O506) + 1, FIND(",", Overall!O506, FIND(" ", Overall!O506)) - FIND(" ", Overall!O506) - 1) &amp; ", " &amp; MID(Overall!O506, FIND(",", Overall!O506, FIND(",",Overall!O506) + 1) + 2, LEN(Overall!O506))),"")</f>
        <v>44944</v>
      </c>
      <c r="R504" s="5">
        <f t="shared" si="14"/>
        <v>1</v>
      </c>
      <c r="S504" s="10" t="str">
        <f>IF(Overall!$A506&lt;&gt;"",IF(AND(MONTH($N504) &lt;= 1, MONTH($O504) &gt;= 1), IF($R504 &lt;&gt; "", $H504/$R504, ""), ""),"")</f>
        <v/>
      </c>
      <c r="T504" s="10" t="str">
        <f>IF(Overall!$A506&lt;&gt;"",IF(AND(MONTH($N504) &lt;= 2, MONTH($O504) &gt;= 2), IF($R504 &lt;&gt; "", $H504/$R504, ""), ""),"")</f>
        <v/>
      </c>
      <c r="U504" s="10" t="str">
        <f>IF(Overall!$A506&lt;&gt;"",IF(AND(MONTH($N504) &lt;= 3, MONTH($O504) &gt;= 3), IF($R504 &lt;&gt; "", $H504/$R504, ""), ""),"")</f>
        <v/>
      </c>
      <c r="V504" s="10" t="str">
        <f>IF(Overall!$A506&lt;&gt;"",IF(AND(MONTH($N504) &lt;= 4, MONTH($O504) &gt;= 4), IF($R504 &lt;&gt; "", $H504/$R504, ""), ""),"")</f>
        <v/>
      </c>
      <c r="W504" s="10" t="str">
        <f>IF(Overall!$A506&lt;&gt;"",IF(AND(MONTH($N504) &lt;= 5, MONTH($O504) &gt;= 5), IF($R504 &lt;&gt; "", $H504/$R504, ""), ""),"")</f>
        <v/>
      </c>
      <c r="X504" s="10">
        <f>IF(Overall!$A506&lt;&gt;"",IF(AND(MONTH($N504) &lt;= 6, MONTH($O504) &gt;= 6), IF($R504 &lt;&gt; "", $H504/$R504, ""), ""),"")</f>
        <v>1000000</v>
      </c>
      <c r="Y504" s="10" t="str">
        <f>IF(Overall!$A506&lt;&gt;"",IF(AND(MONTH($N504) &lt;= 7, MONTH($O504) &gt;= 7 ), IF($R504 &lt;&gt; "", $H504/$R504, ""), ""),"")</f>
        <v/>
      </c>
      <c r="Z504" s="10" t="str">
        <f>IF(Overall!$A506&lt;&gt;"",IF(AND(MONTH($N504) &lt;= 8, MONTH($O504) &gt;= 8), IF($R504 &lt;&gt; "", $H504/$R504, ""), ""),"")</f>
        <v/>
      </c>
      <c r="AA504" s="10" t="str">
        <f>IF(Overall!$A506&lt;&gt;"",IF(AND(MONTH($N504) &lt;= 9, MONTH($O504) &gt;= 9), IF($R504 &lt;&gt; "", $H504/$R504, ""), ""),"")</f>
        <v/>
      </c>
      <c r="AB504" s="10" t="str">
        <f>IF(Overall!$A506&lt;&gt;"",IF(AND(MONTH($N504) &lt;= 10, MONTH($O504) &gt;= 10), IF($R504 &lt;&gt; "", $H504/$R504, ""), ""),"")</f>
        <v/>
      </c>
      <c r="AC504" s="10" t="str">
        <f>IF(Overall!$A506&lt;&gt;"",IF(AND(MONTH($N504) &lt;= 11, MONTH($O504) &gt;= 11), IF($R504 &lt;&gt; "", $H504/$R504, ""), ""),"")</f>
        <v/>
      </c>
      <c r="AD504" s="10" t="str">
        <f>IF(Overall!$A506&lt;&gt;"",IF(AND(MONTH($N504) &lt;= 12, MONTH($O504) &gt;= 12), IF($R504 &lt;&gt; "", $H504/$R504, ""), ""),"")</f>
        <v/>
      </c>
      <c r="AF504" s="10" t="str">
        <f ca="1">IFERROR(IF(AND(NOW()&lt;= EOMONTH(DATE(YEAR($O504),1, 1), 0), Overall!$A506&lt;&gt;"", MONTH($N504) &lt;= 1, MONTH($O504) &gt;= 1), IF($R504 &lt;&gt; "", $H504/$R504, ""), ""), "")</f>
        <v/>
      </c>
      <c r="AG504" s="10" t="str">
        <f ca="1">IFERROR(IF(AND(NOW()&lt;= EOMONTH(DATE(YEAR($O504),2, 1), 0), Overall!$A506&lt;&gt;"", MONTH($N504) &lt;= 2, MONTH($O504) &gt;= 2), IF($R504 &lt;&gt; "", $H504/$R504, ""), ""), "")</f>
        <v/>
      </c>
      <c r="AH504" s="10" t="str">
        <f ca="1">IFERROR(IF(AND(NOW()&lt;= EOMONTH(DATE(YEAR($O504),3, 1), 0), Overall!$A506&lt;&gt;"", MONTH($N504) &lt;= 3, MONTH($O504) &gt;= 3), IF($R504 &lt;&gt; "", $H504/$R504, ""), ""), "")</f>
        <v/>
      </c>
      <c r="AI504" s="10" t="str">
        <f ca="1">IFERROR(IF(AND(NOW()&lt;= EOMONTH(DATE(YEAR($O504),4, 1), 0), Overall!$A506&lt;&gt;"", MONTH($N504) &lt;= 4, MONTH($O504) &gt;= 4), IF($R504 &lt;&gt; "", $H504/$R504, ""), ""), "")</f>
        <v/>
      </c>
      <c r="AJ504" s="10" t="str">
        <f ca="1">IFERROR(IF(AND(NOW()&lt;= EOMONTH(DATE(YEAR($O504),5, 1), 0), Overall!$A506&lt;&gt;"", MONTH($N504) &lt;= 5, MONTH($O504) &gt;= 5), IF($R504 &lt;&gt; "", $H504/$R504, ""), ""), "")</f>
        <v/>
      </c>
      <c r="AK504" s="10" t="str">
        <f ca="1">IFERROR(IF(AND(NOW()&lt;= EOMONTH(DATE(YEAR($O504),6, 1), 0), Overall!$A506&lt;&gt;"", MONTH($N504) &lt;= 6, MONTH($O504) &gt;= 6), IF($R504 &lt;&gt; "", $H504/$R504, ""), ""), "")</f>
        <v/>
      </c>
      <c r="AL504" s="10" t="str">
        <f ca="1">IFERROR(IF(AND(NOW()&lt;= EOMONTH(DATE(YEAR($O504),7, 1), 0), Overall!$A506&lt;&gt;"", MONTH($N504) &lt;= 7, MONTH($O504) &gt;= 7), IF($R504 &lt;&gt; "", $H504/$R504, ""), ""), "")</f>
        <v/>
      </c>
      <c r="AM504" s="10" t="str">
        <f ca="1">IFERROR(IF(AND(NOW()&lt;= EOMONTH(DATE(YEAR($O504),8, 1), 0), Overall!$A506&lt;&gt;"", MONTH($N504) &lt;= 8, MONTH($O504) &gt;= 8), IF($R504 &lt;&gt; "", $H504/$R504, ""), ""), "")</f>
        <v/>
      </c>
      <c r="AN504" s="10" t="str">
        <f ca="1">IFERROR(IF(AND(NOW()&lt;= EOMONTH(DATE(YEAR($O504),9, 1), 0), Overall!$A506&lt;&gt;"", MONTH($N504) &lt;= 9, MONTH($O504) &gt;= 9), IF($R504 &lt;&gt; "", $H504/$R504, ""), ""), "")</f>
        <v/>
      </c>
      <c r="AO504" s="10" t="str">
        <f ca="1">IFERROR(IF(AND(NOW()&lt;= EOMONTH(DATE(YEAR($O504),10, 1), 0), Overall!$A506&lt;&gt;"", MONTH($N504) &lt;= 10, MONTH($O504) &gt;= 10), IF($R504 &lt;&gt; "", $H504/$R504, ""), ""), "")</f>
        <v/>
      </c>
      <c r="AP504" s="10" t="str">
        <f ca="1">IFERROR(IF(AND(NOW()&lt;= EOMONTH(DATE(YEAR($O504),11, 1), 0), Overall!$A506&lt;&gt;"", MONTH($N504) &lt;=11, MONTH($O504) &gt;= 11), IF($R504 &lt;&gt; "", $H504/$R504, ""), ""), "")</f>
        <v/>
      </c>
      <c r="AQ504" s="10" t="str">
        <f ca="1">IFERROR(IF(AND(NOW()&lt;= EOMONTH(DATE(YEAR($O504),12, 1), 0), Overall!$A506&lt;&gt;"", MONTH($N504) &lt;= 12, MONTH($O504) &gt;= 12), IF($R504 &lt;&gt; "", $H504/$R504, ""), ""), "")</f>
        <v/>
      </c>
      <c r="AR504" s="16">
        <f t="shared" ca="1" si="15"/>
        <v>0</v>
      </c>
    </row>
    <row r="505" spans="1:44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6">
        <f>IF(Overall!F507&lt;&gt;"",VALUE(Overall!F507),"")</f>
        <v>500000</v>
      </c>
      <c r="I505" s="6">
        <f>IF(Overall!G507&lt;&gt;"",VALUE(Overall!G507),"")</f>
        <v>78</v>
      </c>
      <c r="J505" s="6">
        <f>IF(Overall!H507&lt;&gt;"",VALUE(Overall!H507),"")</f>
        <v>64</v>
      </c>
      <c r="K505" s="6">
        <f>IF(Overall!I507&lt;&gt;"",VALUE(Overall!I507),"")</f>
        <v>5.8</v>
      </c>
      <c r="L505" s="6">
        <f>IF(Overall!J507&lt;&gt;"",VALUE(Overall!J507),"")</f>
        <v>1.86</v>
      </c>
      <c r="M505" s="6">
        <f>IF(Overall!K507&lt;&gt;"",VALUE(Overall!K507),"")</f>
        <v>3.94</v>
      </c>
      <c r="N505" s="7">
        <f>IF(Overall!L507&lt;&gt;"",DATEVALUE(MID(Overall!L507, FIND(",", Overall!L507) + 2, FIND(" ", Overall!L507) - FIND(",", Overall!L507) - 1) &amp; " " &amp; MID(Overall!L507, FIND(" ", Overall!L507) + 1, FIND(",", Overall!L507, FIND(" ", Overall!L507)) - FIND(" ", Overall!L507) - 1) &amp; ", " &amp; MID(Overall!L507, FIND(",", Overall!L507, FIND(",",Overall!L507) + 1) + 2, LEN(Overall!L507))),"")</f>
        <v>45108</v>
      </c>
      <c r="O505" s="7">
        <f>IF(Overall!M507&lt;&gt;"",DATEVALUE(MID(Overall!M507, FIND(",", Overall!M507) + 2, FIND(" ", Overall!M507) - FIND(",", Overall!M507) - 1) &amp; " " &amp; MID(Overall!M507, FIND(" ", Overall!M507) + 1, FIND(",", Overall!M507, FIND(" ", Overall!M507)) - FIND(" ", Overall!M507) - 1) &amp; ", " &amp; MID(Overall!M507, FIND(",", Overall!M507, FIND(",",Overall!M507) + 1) + 2, LEN(Overall!M507))),"")</f>
        <v>45138</v>
      </c>
      <c r="P505" s="7">
        <f>IF(Overall!N507&lt;&gt;"",DATEVALUE(MID(Overall!N507, FIND(",", Overall!N507) + 2, FIND(" ", Overall!N507) - FIND(",", Overall!N507) - 1) &amp; " " &amp; MID(Overall!N507, FIND(" ", Overall!N507) + 1, FIND(",", Overall!N507, FIND(" ", Overall!N507)) - FIND(" ", Overall!N507) - 1) &amp; ", " &amp; MID(Overall!N507, FIND(",", Overall!N507, FIND(",",Overall!N507) + 1) + 2, LEN(Overall!N507))),"")</f>
        <v>44973</v>
      </c>
      <c r="Q505" s="7">
        <f>IF(Overall!O507&lt;&gt;"",DATEVALUE(MID(Overall!O507, FIND(",", Overall!O507) + 2, FIND(" ", Overall!O507) - FIND(",", Overall!O507) - 1) &amp; " " &amp; MID(Overall!O507, FIND(" ", Overall!O507) + 1, FIND(",", Overall!O507, FIND(" ", Overall!O507)) - FIND(" ", Overall!O507) - 1) &amp; ", " &amp; MID(Overall!O507, FIND(",", Overall!O507, FIND(",",Overall!O507) + 1) + 2, LEN(Overall!O507))),"")</f>
        <v>44951</v>
      </c>
      <c r="R505" s="5">
        <f t="shared" si="14"/>
        <v>1</v>
      </c>
      <c r="S505" s="10" t="str">
        <f>IF(Overall!$A507&lt;&gt;"",IF(AND(MONTH($N505) &lt;= 1, MONTH($O505) &gt;= 1), IF($R505 &lt;&gt; "", $H505/$R505, ""), ""),"")</f>
        <v/>
      </c>
      <c r="T505" s="10" t="str">
        <f>IF(Overall!$A507&lt;&gt;"",IF(AND(MONTH($N505) &lt;= 2, MONTH($O505) &gt;= 2), IF($R505 &lt;&gt; "", $H505/$R505, ""), ""),"")</f>
        <v/>
      </c>
      <c r="U505" s="10" t="str">
        <f>IF(Overall!$A507&lt;&gt;"",IF(AND(MONTH($N505) &lt;= 3, MONTH($O505) &gt;= 3), IF($R505 &lt;&gt; "", $H505/$R505, ""), ""),"")</f>
        <v/>
      </c>
      <c r="V505" s="10" t="str">
        <f>IF(Overall!$A507&lt;&gt;"",IF(AND(MONTH($N505) &lt;= 4, MONTH($O505) &gt;= 4), IF($R505 &lt;&gt; "", $H505/$R505, ""), ""),"")</f>
        <v/>
      </c>
      <c r="W505" s="10" t="str">
        <f>IF(Overall!$A507&lt;&gt;"",IF(AND(MONTH($N505) &lt;= 5, MONTH($O505) &gt;= 5), IF($R505 &lt;&gt; "", $H505/$R505, ""), ""),"")</f>
        <v/>
      </c>
      <c r="X505" s="10" t="str">
        <f>IF(Overall!$A507&lt;&gt;"",IF(AND(MONTH($N505) &lt;= 6, MONTH($O505) &gt;= 6), IF($R505 &lt;&gt; "", $H505/$R505, ""), ""),"")</f>
        <v/>
      </c>
      <c r="Y505" s="10">
        <f>IF(Overall!$A507&lt;&gt;"",IF(AND(MONTH($N505) &lt;= 7, MONTH($O505) &gt;= 7 ), IF($R505 &lt;&gt; "", $H505/$R505, ""), ""),"")</f>
        <v>500000</v>
      </c>
      <c r="Z505" s="10" t="str">
        <f>IF(Overall!$A507&lt;&gt;"",IF(AND(MONTH($N505) &lt;= 8, MONTH($O505) &gt;= 8), IF($R505 &lt;&gt; "", $H505/$R505, ""), ""),"")</f>
        <v/>
      </c>
      <c r="AA505" s="10" t="str">
        <f>IF(Overall!$A507&lt;&gt;"",IF(AND(MONTH($N505) &lt;= 9, MONTH($O505) &gt;= 9), IF($R505 &lt;&gt; "", $H505/$R505, ""), ""),"")</f>
        <v/>
      </c>
      <c r="AB505" s="10" t="str">
        <f>IF(Overall!$A507&lt;&gt;"",IF(AND(MONTH($N505) &lt;= 10, MONTH($O505) &gt;= 10), IF($R505 &lt;&gt; "", $H505/$R505, ""), ""),"")</f>
        <v/>
      </c>
      <c r="AC505" s="10" t="str">
        <f>IF(Overall!$A507&lt;&gt;"",IF(AND(MONTH($N505) &lt;= 11, MONTH($O505) &gt;= 11), IF($R505 &lt;&gt; "", $H505/$R505, ""), ""),"")</f>
        <v/>
      </c>
      <c r="AD505" s="10" t="str">
        <f>IF(Overall!$A507&lt;&gt;"",IF(AND(MONTH($N505) &lt;= 12, MONTH($O505) &gt;= 12), IF($R505 &lt;&gt; "", $H505/$R505, ""), ""),"")</f>
        <v/>
      </c>
      <c r="AF505" s="10" t="str">
        <f ca="1">IFERROR(IF(AND(NOW()&lt;= EOMONTH(DATE(YEAR($O505),1, 1), 0), Overall!$A507&lt;&gt;"", MONTH($N505) &lt;= 1, MONTH($O505) &gt;= 1), IF($R505 &lt;&gt; "", $H505/$R505, ""), ""), "")</f>
        <v/>
      </c>
      <c r="AG505" s="10" t="str">
        <f ca="1">IFERROR(IF(AND(NOW()&lt;= EOMONTH(DATE(YEAR($O505),2, 1), 0), Overall!$A507&lt;&gt;"", MONTH($N505) &lt;= 2, MONTH($O505) &gt;= 2), IF($R505 &lt;&gt; "", $H505/$R505, ""), ""), "")</f>
        <v/>
      </c>
      <c r="AH505" s="10" t="str">
        <f ca="1">IFERROR(IF(AND(NOW()&lt;= EOMONTH(DATE(YEAR($O505),3, 1), 0), Overall!$A507&lt;&gt;"", MONTH($N505) &lt;= 3, MONTH($O505) &gt;= 3), IF($R505 &lt;&gt; "", $H505/$R505, ""), ""), "")</f>
        <v/>
      </c>
      <c r="AI505" s="10" t="str">
        <f ca="1">IFERROR(IF(AND(NOW()&lt;= EOMONTH(DATE(YEAR($O505),4, 1), 0), Overall!$A507&lt;&gt;"", MONTH($N505) &lt;= 4, MONTH($O505) &gt;= 4), IF($R505 &lt;&gt; "", $H505/$R505, ""), ""), "")</f>
        <v/>
      </c>
      <c r="AJ505" s="10" t="str">
        <f ca="1">IFERROR(IF(AND(NOW()&lt;= EOMONTH(DATE(YEAR($O505),5, 1), 0), Overall!$A507&lt;&gt;"", MONTH($N505) &lt;= 5, MONTH($O505) &gt;= 5), IF($R505 &lt;&gt; "", $H505/$R505, ""), ""), "")</f>
        <v/>
      </c>
      <c r="AK505" s="10" t="str">
        <f ca="1">IFERROR(IF(AND(NOW()&lt;= EOMONTH(DATE(YEAR($O505),6, 1), 0), Overall!$A507&lt;&gt;"", MONTH($N505) &lt;= 6, MONTH($O505) &gt;= 6), IF($R505 &lt;&gt; "", $H505/$R505, ""), ""), "")</f>
        <v/>
      </c>
      <c r="AL505" s="10" t="str">
        <f ca="1">IFERROR(IF(AND(NOW()&lt;= EOMONTH(DATE(YEAR($O505),7, 1), 0), Overall!$A507&lt;&gt;"", MONTH($N505) &lt;= 7, MONTH($O505) &gt;= 7), IF($R505 &lt;&gt; "", $H505/$R505, ""), ""), "")</f>
        <v/>
      </c>
      <c r="AM505" s="10" t="str">
        <f ca="1">IFERROR(IF(AND(NOW()&lt;= EOMONTH(DATE(YEAR($O505),8, 1), 0), Overall!$A507&lt;&gt;"", MONTH($N505) &lt;= 8, MONTH($O505) &gt;= 8), IF($R505 &lt;&gt; "", $H505/$R505, ""), ""), "")</f>
        <v/>
      </c>
      <c r="AN505" s="10" t="str">
        <f ca="1">IFERROR(IF(AND(NOW()&lt;= EOMONTH(DATE(YEAR($O505),9, 1), 0), Overall!$A507&lt;&gt;"", MONTH($N505) &lt;= 9, MONTH($O505) &gt;= 9), IF($R505 &lt;&gt; "", $H505/$R505, ""), ""), "")</f>
        <v/>
      </c>
      <c r="AO505" s="10" t="str">
        <f ca="1">IFERROR(IF(AND(NOW()&lt;= EOMONTH(DATE(YEAR($O505),10, 1), 0), Overall!$A507&lt;&gt;"", MONTH($N505) &lt;= 10, MONTH($O505) &gt;= 10), IF($R505 &lt;&gt; "", $H505/$R505, ""), ""), "")</f>
        <v/>
      </c>
      <c r="AP505" s="10" t="str">
        <f ca="1">IFERROR(IF(AND(NOW()&lt;= EOMONTH(DATE(YEAR($O505),11, 1), 0), Overall!$A507&lt;&gt;"", MONTH($N505) &lt;=11, MONTH($O505) &gt;= 11), IF($R505 &lt;&gt; "", $H505/$R505, ""), ""), "")</f>
        <v/>
      </c>
      <c r="AQ505" s="10" t="str">
        <f ca="1">IFERROR(IF(AND(NOW()&lt;= EOMONTH(DATE(YEAR($O505),12, 1), 0), Overall!$A507&lt;&gt;"", MONTH($N505) &lt;= 12, MONTH($O505) &gt;= 12), IF($R505 &lt;&gt; "", $H505/$R505, ""), ""), "")</f>
        <v/>
      </c>
      <c r="AR505" s="16">
        <f t="shared" ca="1" si="15"/>
        <v>0</v>
      </c>
    </row>
    <row r="506" spans="1:44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6">
        <f>IF(Overall!F508&lt;&gt;"",VALUE(Overall!F508),"")</f>
        <v>500000</v>
      </c>
      <c r="I506" s="6">
        <f>IF(Overall!G508&lt;&gt;"",VALUE(Overall!G508),"")</f>
        <v>78</v>
      </c>
      <c r="J506" s="6">
        <f>IF(Overall!H508&lt;&gt;"",VALUE(Overall!H508),"")</f>
        <v>64</v>
      </c>
      <c r="K506" s="6">
        <f>IF(Overall!I508&lt;&gt;"",VALUE(Overall!I508),"")</f>
        <v>5.8</v>
      </c>
      <c r="L506" s="6">
        <f>IF(Overall!J508&lt;&gt;"",VALUE(Overall!J508),"")</f>
        <v>1.87</v>
      </c>
      <c r="M506" s="6">
        <f>IF(Overall!K508&lt;&gt;"",VALUE(Overall!K508),"")</f>
        <v>3.93</v>
      </c>
      <c r="N506" s="7">
        <f>IF(Overall!L508&lt;&gt;"",DATEVALUE(MID(Overall!L508, FIND(",", Overall!L508) + 2, FIND(" ", Overall!L508) - FIND(",", Overall!L508) - 1) &amp; " " &amp; MID(Overall!L508, FIND(" ", Overall!L508) + 1, FIND(",", Overall!L508, FIND(" ", Overall!L508)) - FIND(" ", Overall!L508) - 1) &amp; ", " &amp; MID(Overall!L508, FIND(",", Overall!L508, FIND(",",Overall!L508) + 1) + 2, LEN(Overall!L508))),"")</f>
        <v>45108</v>
      </c>
      <c r="O506" s="7">
        <f>IF(Overall!M508&lt;&gt;"",DATEVALUE(MID(Overall!M508, FIND(",", Overall!M508) + 2, FIND(" ", Overall!M508) - FIND(",", Overall!M508) - 1) &amp; " " &amp; MID(Overall!M508, FIND(" ", Overall!M508) + 1, FIND(",", Overall!M508, FIND(" ", Overall!M508)) - FIND(" ", Overall!M508) - 1) &amp; ", " &amp; MID(Overall!M508, FIND(",", Overall!M508, FIND(",",Overall!M508) + 1) + 2, LEN(Overall!M508))),"")</f>
        <v>45138</v>
      </c>
      <c r="P506" s="7">
        <f>IF(Overall!N508&lt;&gt;"",DATEVALUE(MID(Overall!N508, FIND(",", Overall!N508) + 2, FIND(" ", Overall!N508) - FIND(",", Overall!N508) - 1) &amp; " " &amp; MID(Overall!N508, FIND(" ", Overall!N508) + 1, FIND(",", Overall!N508, FIND(" ", Overall!N508)) - FIND(" ", Overall!N508) - 1) &amp; ", " &amp; MID(Overall!N508, FIND(",", Overall!N508, FIND(",",Overall!N508) + 1) + 2, LEN(Overall!N508))),"")</f>
        <v>44974</v>
      </c>
      <c r="Q506" s="7">
        <f>IF(Overall!O508&lt;&gt;"",DATEVALUE(MID(Overall!O508, FIND(",", Overall!O508) + 2, FIND(" ", Overall!O508) - FIND(",", Overall!O508) - 1) &amp; " " &amp; MID(Overall!O508, FIND(" ", Overall!O508) + 1, FIND(",", Overall!O508, FIND(" ", Overall!O508)) - FIND(" ", Overall!O508) - 1) &amp; ", " &amp; MID(Overall!O508, FIND(",", Overall!O508, FIND(",",Overall!O508) + 1) + 2, LEN(Overall!O508))),"")</f>
        <v>44952</v>
      </c>
      <c r="R506" s="5">
        <f t="shared" si="14"/>
        <v>1</v>
      </c>
      <c r="S506" s="10" t="str">
        <f>IF(Overall!$A508&lt;&gt;"",IF(AND(MONTH($N506) &lt;= 1, MONTH($O506) &gt;= 1), IF($R506 &lt;&gt; "", $H506/$R506, ""), ""),"")</f>
        <v/>
      </c>
      <c r="T506" s="10" t="str">
        <f>IF(Overall!$A508&lt;&gt;"",IF(AND(MONTH($N506) &lt;= 2, MONTH($O506) &gt;= 2), IF($R506 &lt;&gt; "", $H506/$R506, ""), ""),"")</f>
        <v/>
      </c>
      <c r="U506" s="10" t="str">
        <f>IF(Overall!$A508&lt;&gt;"",IF(AND(MONTH($N506) &lt;= 3, MONTH($O506) &gt;= 3), IF($R506 &lt;&gt; "", $H506/$R506, ""), ""),"")</f>
        <v/>
      </c>
      <c r="V506" s="10" t="str">
        <f>IF(Overall!$A508&lt;&gt;"",IF(AND(MONTH($N506) &lt;= 4, MONTH($O506) &gt;= 4), IF($R506 &lt;&gt; "", $H506/$R506, ""), ""),"")</f>
        <v/>
      </c>
      <c r="W506" s="10" t="str">
        <f>IF(Overall!$A508&lt;&gt;"",IF(AND(MONTH($N506) &lt;= 5, MONTH($O506) &gt;= 5), IF($R506 &lt;&gt; "", $H506/$R506, ""), ""),"")</f>
        <v/>
      </c>
      <c r="X506" s="10" t="str">
        <f>IF(Overall!$A508&lt;&gt;"",IF(AND(MONTH($N506) &lt;= 6, MONTH($O506) &gt;= 6), IF($R506 &lt;&gt; "", $H506/$R506, ""), ""),"")</f>
        <v/>
      </c>
      <c r="Y506" s="10">
        <f>IF(Overall!$A508&lt;&gt;"",IF(AND(MONTH($N506) &lt;= 7, MONTH($O506) &gt;= 7 ), IF($R506 &lt;&gt; "", $H506/$R506, ""), ""),"")</f>
        <v>500000</v>
      </c>
      <c r="Z506" s="10" t="str">
        <f>IF(Overall!$A508&lt;&gt;"",IF(AND(MONTH($N506) &lt;= 8, MONTH($O506) &gt;= 8), IF($R506 &lt;&gt; "", $H506/$R506, ""), ""),"")</f>
        <v/>
      </c>
      <c r="AA506" s="10" t="str">
        <f>IF(Overall!$A508&lt;&gt;"",IF(AND(MONTH($N506) &lt;= 9, MONTH($O506) &gt;= 9), IF($R506 &lt;&gt; "", $H506/$R506, ""), ""),"")</f>
        <v/>
      </c>
      <c r="AB506" s="10" t="str">
        <f>IF(Overall!$A508&lt;&gt;"",IF(AND(MONTH($N506) &lt;= 10, MONTH($O506) &gt;= 10), IF($R506 &lt;&gt; "", $H506/$R506, ""), ""),"")</f>
        <v/>
      </c>
      <c r="AC506" s="10" t="str">
        <f>IF(Overall!$A508&lt;&gt;"",IF(AND(MONTH($N506) &lt;= 11, MONTH($O506) &gt;= 11), IF($R506 &lt;&gt; "", $H506/$R506, ""), ""),"")</f>
        <v/>
      </c>
      <c r="AD506" s="10" t="str">
        <f>IF(Overall!$A508&lt;&gt;"",IF(AND(MONTH($N506) &lt;= 12, MONTH($O506) &gt;= 12), IF($R506 &lt;&gt; "", $H506/$R506, ""), ""),"")</f>
        <v/>
      </c>
      <c r="AF506" s="10" t="str">
        <f ca="1">IFERROR(IF(AND(NOW()&lt;= EOMONTH(DATE(YEAR($O506),1, 1), 0), Overall!$A508&lt;&gt;"", MONTH($N506) &lt;= 1, MONTH($O506) &gt;= 1), IF($R506 &lt;&gt; "", $H506/$R506, ""), ""), "")</f>
        <v/>
      </c>
      <c r="AG506" s="10" t="str">
        <f ca="1">IFERROR(IF(AND(NOW()&lt;= EOMONTH(DATE(YEAR($O506),2, 1), 0), Overall!$A508&lt;&gt;"", MONTH($N506) &lt;= 2, MONTH($O506) &gt;= 2), IF($R506 &lt;&gt; "", $H506/$R506, ""), ""), "")</f>
        <v/>
      </c>
      <c r="AH506" s="10" t="str">
        <f ca="1">IFERROR(IF(AND(NOW()&lt;= EOMONTH(DATE(YEAR($O506),3, 1), 0), Overall!$A508&lt;&gt;"", MONTH($N506) &lt;= 3, MONTH($O506) &gt;= 3), IF($R506 &lt;&gt; "", $H506/$R506, ""), ""), "")</f>
        <v/>
      </c>
      <c r="AI506" s="10" t="str">
        <f ca="1">IFERROR(IF(AND(NOW()&lt;= EOMONTH(DATE(YEAR($O506),4, 1), 0), Overall!$A508&lt;&gt;"", MONTH($N506) &lt;= 4, MONTH($O506) &gt;= 4), IF($R506 &lt;&gt; "", $H506/$R506, ""), ""), "")</f>
        <v/>
      </c>
      <c r="AJ506" s="10" t="str">
        <f ca="1">IFERROR(IF(AND(NOW()&lt;= EOMONTH(DATE(YEAR($O506),5, 1), 0), Overall!$A508&lt;&gt;"", MONTH($N506) &lt;= 5, MONTH($O506) &gt;= 5), IF($R506 &lt;&gt; "", $H506/$R506, ""), ""), "")</f>
        <v/>
      </c>
      <c r="AK506" s="10" t="str">
        <f ca="1">IFERROR(IF(AND(NOW()&lt;= EOMONTH(DATE(YEAR($O506),6, 1), 0), Overall!$A508&lt;&gt;"", MONTH($N506) &lt;= 6, MONTH($O506) &gt;= 6), IF($R506 &lt;&gt; "", $H506/$R506, ""), ""), "")</f>
        <v/>
      </c>
      <c r="AL506" s="10" t="str">
        <f ca="1">IFERROR(IF(AND(NOW()&lt;= EOMONTH(DATE(YEAR($O506),7, 1), 0), Overall!$A508&lt;&gt;"", MONTH($N506) &lt;= 7, MONTH($O506) &gt;= 7), IF($R506 &lt;&gt; "", $H506/$R506, ""), ""), "")</f>
        <v/>
      </c>
      <c r="AM506" s="10" t="str">
        <f ca="1">IFERROR(IF(AND(NOW()&lt;= EOMONTH(DATE(YEAR($O506),8, 1), 0), Overall!$A508&lt;&gt;"", MONTH($N506) &lt;= 8, MONTH($O506) &gt;= 8), IF($R506 &lt;&gt; "", $H506/$R506, ""), ""), "")</f>
        <v/>
      </c>
      <c r="AN506" s="10" t="str">
        <f ca="1">IFERROR(IF(AND(NOW()&lt;= EOMONTH(DATE(YEAR($O506),9, 1), 0), Overall!$A508&lt;&gt;"", MONTH($N506) &lt;= 9, MONTH($O506) &gt;= 9), IF($R506 &lt;&gt; "", $H506/$R506, ""), ""), "")</f>
        <v/>
      </c>
      <c r="AO506" s="10" t="str">
        <f ca="1">IFERROR(IF(AND(NOW()&lt;= EOMONTH(DATE(YEAR($O506),10, 1), 0), Overall!$A508&lt;&gt;"", MONTH($N506) &lt;= 10, MONTH($O506) &gt;= 10), IF($R506 &lt;&gt; "", $H506/$R506, ""), ""), "")</f>
        <v/>
      </c>
      <c r="AP506" s="10" t="str">
        <f ca="1">IFERROR(IF(AND(NOW()&lt;= EOMONTH(DATE(YEAR($O506),11, 1), 0), Overall!$A508&lt;&gt;"", MONTH($N506) &lt;=11, MONTH($O506) &gt;= 11), IF($R506 &lt;&gt; "", $H506/$R506, ""), ""), "")</f>
        <v/>
      </c>
      <c r="AQ506" s="10" t="str">
        <f ca="1">IFERROR(IF(AND(NOW()&lt;= EOMONTH(DATE(YEAR($O506),12, 1), 0), Overall!$A508&lt;&gt;"", MONTH($N506) &lt;= 12, MONTH($O506) &gt;= 12), IF($R506 &lt;&gt; "", $H506/$R506, ""), ""), "")</f>
        <v/>
      </c>
      <c r="AR506" s="16">
        <f t="shared" ca="1" si="15"/>
        <v>0</v>
      </c>
    </row>
    <row r="507" spans="1:44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6">
        <f>IF(Overall!F509&lt;&gt;"",VALUE(Overall!F509),"")</f>
        <v>500000</v>
      </c>
      <c r="I507" s="6">
        <f>IF(Overall!G509&lt;&gt;"",VALUE(Overall!G509),"")</f>
        <v>78</v>
      </c>
      <c r="J507" s="6">
        <f>IF(Overall!H509&lt;&gt;"",VALUE(Overall!H509),"")</f>
        <v>64</v>
      </c>
      <c r="K507" s="6">
        <f>IF(Overall!I509&lt;&gt;"",VALUE(Overall!I509),"")</f>
        <v>6.15</v>
      </c>
      <c r="L507" s="6">
        <f>IF(Overall!J509&lt;&gt;"",VALUE(Overall!J509),"")</f>
        <v>2.33</v>
      </c>
      <c r="M507" s="6">
        <f>IF(Overall!K509&lt;&gt;"",VALUE(Overall!K509),"")</f>
        <v>3.82</v>
      </c>
      <c r="N507" s="7">
        <f>IF(Overall!L509&lt;&gt;"",DATEVALUE(MID(Overall!L509, FIND(",", Overall!L509) + 2, FIND(" ", Overall!L509) - FIND(",", Overall!L509) - 1) &amp; " " &amp; MID(Overall!L509, FIND(" ", Overall!L509) + 1, FIND(",", Overall!L509, FIND(" ", Overall!L509)) - FIND(" ", Overall!L509) - 1) &amp; ", " &amp; MID(Overall!L509, FIND(",", Overall!L509, FIND(",",Overall!L509) + 1) + 2, LEN(Overall!L509))),"")</f>
        <v>45108</v>
      </c>
      <c r="O507" s="7">
        <f>IF(Overall!M509&lt;&gt;"",DATEVALUE(MID(Overall!M509, FIND(",", Overall!M509) + 2, FIND(" ", Overall!M509) - FIND(",", Overall!M509) - 1) &amp; " " &amp; MID(Overall!M509, FIND(" ", Overall!M509) + 1, FIND(",", Overall!M509, FIND(" ", Overall!M509)) - FIND(" ", Overall!M509) - 1) &amp; ", " &amp; MID(Overall!M509, FIND(",", Overall!M509, FIND(",",Overall!M509) + 1) + 2, LEN(Overall!M509))),"")</f>
        <v>45138</v>
      </c>
      <c r="P507" s="7">
        <f>IF(Overall!N509&lt;&gt;"",DATEVALUE(MID(Overall!N509, FIND(",", Overall!N509) + 2, FIND(" ", Overall!N509) - FIND(",", Overall!N509) - 1) &amp; " " &amp; MID(Overall!N509, FIND(" ", Overall!N509) + 1, FIND(",", Overall!N509, FIND(" ", Overall!N509)) - FIND(" ", Overall!N509) - 1) &amp; ", " &amp; MID(Overall!N509, FIND(",", Overall!N509, FIND(",",Overall!N509) + 1) + 2, LEN(Overall!N509))),"")</f>
        <v>44974</v>
      </c>
      <c r="Q507" s="7">
        <f>IF(Overall!O509&lt;&gt;"",DATEVALUE(MID(Overall!O509, FIND(",", Overall!O509) + 2, FIND(" ", Overall!O509) - FIND(",", Overall!O509) - 1) &amp; " " &amp; MID(Overall!O509, FIND(" ", Overall!O509) + 1, FIND(",", Overall!O509, FIND(" ", Overall!O509)) - FIND(" ", Overall!O509) - 1) &amp; ", " &amp; MID(Overall!O509, FIND(",", Overall!O509, FIND(",",Overall!O509) + 1) + 2, LEN(Overall!O509))),"")</f>
        <v>44952</v>
      </c>
      <c r="R507" s="5">
        <f t="shared" si="14"/>
        <v>1</v>
      </c>
      <c r="S507" s="10" t="str">
        <f>IF(Overall!$A509&lt;&gt;"",IF(AND(MONTH($N507) &lt;= 1, MONTH($O507) &gt;= 1), IF($R507 &lt;&gt; "", $H507/$R507, ""), ""),"")</f>
        <v/>
      </c>
      <c r="T507" s="10" t="str">
        <f>IF(Overall!$A509&lt;&gt;"",IF(AND(MONTH($N507) &lt;= 2, MONTH($O507) &gt;= 2), IF($R507 &lt;&gt; "", $H507/$R507, ""), ""),"")</f>
        <v/>
      </c>
      <c r="U507" s="10" t="str">
        <f>IF(Overall!$A509&lt;&gt;"",IF(AND(MONTH($N507) &lt;= 3, MONTH($O507) &gt;= 3), IF($R507 &lt;&gt; "", $H507/$R507, ""), ""),"")</f>
        <v/>
      </c>
      <c r="V507" s="10" t="str">
        <f>IF(Overall!$A509&lt;&gt;"",IF(AND(MONTH($N507) &lt;= 4, MONTH($O507) &gt;= 4), IF($R507 &lt;&gt; "", $H507/$R507, ""), ""),"")</f>
        <v/>
      </c>
      <c r="W507" s="10" t="str">
        <f>IF(Overall!$A509&lt;&gt;"",IF(AND(MONTH($N507) &lt;= 5, MONTH($O507) &gt;= 5), IF($R507 &lt;&gt; "", $H507/$R507, ""), ""),"")</f>
        <v/>
      </c>
      <c r="X507" s="10" t="str">
        <f>IF(Overall!$A509&lt;&gt;"",IF(AND(MONTH($N507) &lt;= 6, MONTH($O507) &gt;= 6), IF($R507 &lt;&gt; "", $H507/$R507, ""), ""),"")</f>
        <v/>
      </c>
      <c r="Y507" s="10">
        <f>IF(Overall!$A509&lt;&gt;"",IF(AND(MONTH($N507) &lt;= 7, MONTH($O507) &gt;= 7 ), IF($R507 &lt;&gt; "", $H507/$R507, ""), ""),"")</f>
        <v>500000</v>
      </c>
      <c r="Z507" s="10" t="str">
        <f>IF(Overall!$A509&lt;&gt;"",IF(AND(MONTH($N507) &lt;= 8, MONTH($O507) &gt;= 8), IF($R507 &lt;&gt; "", $H507/$R507, ""), ""),"")</f>
        <v/>
      </c>
      <c r="AA507" s="10" t="str">
        <f>IF(Overall!$A509&lt;&gt;"",IF(AND(MONTH($N507) &lt;= 9, MONTH($O507) &gt;= 9), IF($R507 &lt;&gt; "", $H507/$R507, ""), ""),"")</f>
        <v/>
      </c>
      <c r="AB507" s="10" t="str">
        <f>IF(Overall!$A509&lt;&gt;"",IF(AND(MONTH($N507) &lt;= 10, MONTH($O507) &gt;= 10), IF($R507 &lt;&gt; "", $H507/$R507, ""), ""),"")</f>
        <v/>
      </c>
      <c r="AC507" s="10" t="str">
        <f>IF(Overall!$A509&lt;&gt;"",IF(AND(MONTH($N507) &lt;= 11, MONTH($O507) &gt;= 11), IF($R507 &lt;&gt; "", $H507/$R507, ""), ""),"")</f>
        <v/>
      </c>
      <c r="AD507" s="10" t="str">
        <f>IF(Overall!$A509&lt;&gt;"",IF(AND(MONTH($N507) &lt;= 12, MONTH($O507) &gt;= 12), IF($R507 &lt;&gt; "", $H507/$R507, ""), ""),"")</f>
        <v/>
      </c>
      <c r="AF507" s="10" t="str">
        <f ca="1">IFERROR(IF(AND(NOW()&lt;= EOMONTH(DATE(YEAR($O507),1, 1), 0), Overall!$A509&lt;&gt;"", MONTH($N507) &lt;= 1, MONTH($O507) &gt;= 1), IF($R507 &lt;&gt; "", $H507/$R507, ""), ""), "")</f>
        <v/>
      </c>
      <c r="AG507" s="10" t="str">
        <f ca="1">IFERROR(IF(AND(NOW()&lt;= EOMONTH(DATE(YEAR($O507),2, 1), 0), Overall!$A509&lt;&gt;"", MONTH($N507) &lt;= 2, MONTH($O507) &gt;= 2), IF($R507 &lt;&gt; "", $H507/$R507, ""), ""), "")</f>
        <v/>
      </c>
      <c r="AH507" s="10" t="str">
        <f ca="1">IFERROR(IF(AND(NOW()&lt;= EOMONTH(DATE(YEAR($O507),3, 1), 0), Overall!$A509&lt;&gt;"", MONTH($N507) &lt;= 3, MONTH($O507) &gt;= 3), IF($R507 &lt;&gt; "", $H507/$R507, ""), ""), "")</f>
        <v/>
      </c>
      <c r="AI507" s="10" t="str">
        <f ca="1">IFERROR(IF(AND(NOW()&lt;= EOMONTH(DATE(YEAR($O507),4, 1), 0), Overall!$A509&lt;&gt;"", MONTH($N507) &lt;= 4, MONTH($O507) &gt;= 4), IF($R507 &lt;&gt; "", $H507/$R507, ""), ""), "")</f>
        <v/>
      </c>
      <c r="AJ507" s="10" t="str">
        <f ca="1">IFERROR(IF(AND(NOW()&lt;= EOMONTH(DATE(YEAR($O507),5, 1), 0), Overall!$A509&lt;&gt;"", MONTH($N507) &lt;= 5, MONTH($O507) &gt;= 5), IF($R507 &lt;&gt; "", $H507/$R507, ""), ""), "")</f>
        <v/>
      </c>
      <c r="AK507" s="10" t="str">
        <f ca="1">IFERROR(IF(AND(NOW()&lt;= EOMONTH(DATE(YEAR($O507),6, 1), 0), Overall!$A509&lt;&gt;"", MONTH($N507) &lt;= 6, MONTH($O507) &gt;= 6), IF($R507 &lt;&gt; "", $H507/$R507, ""), ""), "")</f>
        <v/>
      </c>
      <c r="AL507" s="10" t="str">
        <f ca="1">IFERROR(IF(AND(NOW()&lt;= EOMONTH(DATE(YEAR($O507),7, 1), 0), Overall!$A509&lt;&gt;"", MONTH($N507) &lt;= 7, MONTH($O507) &gt;= 7), IF($R507 &lt;&gt; "", $H507/$R507, ""), ""), "")</f>
        <v/>
      </c>
      <c r="AM507" s="10" t="str">
        <f ca="1">IFERROR(IF(AND(NOW()&lt;= EOMONTH(DATE(YEAR($O507),8, 1), 0), Overall!$A509&lt;&gt;"", MONTH($N507) &lt;= 8, MONTH($O507) &gt;= 8), IF($R507 &lt;&gt; "", $H507/$R507, ""), ""), "")</f>
        <v/>
      </c>
      <c r="AN507" s="10" t="str">
        <f ca="1">IFERROR(IF(AND(NOW()&lt;= EOMONTH(DATE(YEAR($O507),9, 1), 0), Overall!$A509&lt;&gt;"", MONTH($N507) &lt;= 9, MONTH($O507) &gt;= 9), IF($R507 &lt;&gt; "", $H507/$R507, ""), ""), "")</f>
        <v/>
      </c>
      <c r="AO507" s="10" t="str">
        <f ca="1">IFERROR(IF(AND(NOW()&lt;= EOMONTH(DATE(YEAR($O507),10, 1), 0), Overall!$A509&lt;&gt;"", MONTH($N507) &lt;= 10, MONTH($O507) &gt;= 10), IF($R507 &lt;&gt; "", $H507/$R507, ""), ""), "")</f>
        <v/>
      </c>
      <c r="AP507" s="10" t="str">
        <f ca="1">IFERROR(IF(AND(NOW()&lt;= EOMONTH(DATE(YEAR($O507),11, 1), 0), Overall!$A509&lt;&gt;"", MONTH($N507) &lt;=11, MONTH($O507) &gt;= 11), IF($R507 &lt;&gt; "", $H507/$R507, ""), ""), "")</f>
        <v/>
      </c>
      <c r="AQ507" s="10" t="str">
        <f ca="1">IFERROR(IF(AND(NOW()&lt;= EOMONTH(DATE(YEAR($O507),12, 1), 0), Overall!$A509&lt;&gt;"", MONTH($N507) &lt;= 12, MONTH($O507) &gt;= 12), IF($R507 &lt;&gt; "", $H507/$R507, ""), ""), "")</f>
        <v/>
      </c>
      <c r="AR507" s="16">
        <f t="shared" ca="1" si="15"/>
        <v>0</v>
      </c>
    </row>
    <row r="508" spans="1:44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6">
        <f>IF(Overall!F510&lt;&gt;"",VALUE(Overall!F510),"")</f>
        <v>500000</v>
      </c>
      <c r="I508" s="6">
        <f>IF(Overall!G510&lt;&gt;"",VALUE(Overall!G510),"")</f>
        <v>78</v>
      </c>
      <c r="J508" s="6">
        <f>IF(Overall!H510&lt;&gt;"",VALUE(Overall!H510),"")</f>
        <v>64</v>
      </c>
      <c r="K508" s="6">
        <f>IF(Overall!I510&lt;&gt;"",VALUE(Overall!I510),"")</f>
        <v>5.95</v>
      </c>
      <c r="L508" s="6">
        <f>IF(Overall!J510&lt;&gt;"",VALUE(Overall!J510),"")</f>
        <v>2.17</v>
      </c>
      <c r="M508" s="6">
        <f>IF(Overall!K510&lt;&gt;"",VALUE(Overall!K510),"")</f>
        <v>3.78</v>
      </c>
      <c r="N508" s="7">
        <f>IF(Overall!L510&lt;&gt;"",DATEVALUE(MID(Overall!L510, FIND(",", Overall!L510) + 2, FIND(" ", Overall!L510) - FIND(",", Overall!L510) - 1) &amp; " " &amp; MID(Overall!L510, FIND(" ", Overall!L510) + 1, FIND(",", Overall!L510, FIND(" ", Overall!L510)) - FIND(" ", Overall!L510) - 1) &amp; ", " &amp; MID(Overall!L510, FIND(",", Overall!L510, FIND(",",Overall!L510) + 1) + 2, LEN(Overall!L510))),"")</f>
        <v>45108</v>
      </c>
      <c r="O508" s="7">
        <f>IF(Overall!M510&lt;&gt;"",DATEVALUE(MID(Overall!M510, FIND(",", Overall!M510) + 2, FIND(" ", Overall!M510) - FIND(",", Overall!M510) - 1) &amp; " " &amp; MID(Overall!M510, FIND(" ", Overall!M510) + 1, FIND(",", Overall!M510, FIND(" ", Overall!M510)) - FIND(" ", Overall!M510) - 1) &amp; ", " &amp; MID(Overall!M510, FIND(",", Overall!M510, FIND(",",Overall!M510) + 1) + 2, LEN(Overall!M510))),"")</f>
        <v>45138</v>
      </c>
      <c r="P508" s="7">
        <f>IF(Overall!N510&lt;&gt;"",DATEVALUE(MID(Overall!N510, FIND(",", Overall!N510) + 2, FIND(" ", Overall!N510) - FIND(",", Overall!N510) - 1) &amp; " " &amp; MID(Overall!N510, FIND(" ", Overall!N510) + 1, FIND(",", Overall!N510, FIND(" ", Overall!N510)) - FIND(" ", Overall!N510) - 1) &amp; ", " &amp; MID(Overall!N510, FIND(",", Overall!N510, FIND(",",Overall!N510) + 1) + 2, LEN(Overall!N510))),"")</f>
        <v>44974</v>
      </c>
      <c r="Q508" s="7">
        <f>IF(Overall!O510&lt;&gt;"",DATEVALUE(MID(Overall!O510, FIND(",", Overall!O510) + 2, FIND(" ", Overall!O510) - FIND(",", Overall!O510) - 1) &amp; " " &amp; MID(Overall!O510, FIND(" ", Overall!O510) + 1, FIND(",", Overall!O510, FIND(" ", Overall!O510)) - FIND(" ", Overall!O510) - 1) &amp; ", " &amp; MID(Overall!O510, FIND(",", Overall!O510, FIND(",",Overall!O510) + 1) + 2, LEN(Overall!O510))),"")</f>
        <v>44952</v>
      </c>
      <c r="R508" s="5">
        <f t="shared" si="14"/>
        <v>1</v>
      </c>
      <c r="S508" s="10" t="str">
        <f>IF(Overall!$A510&lt;&gt;"",IF(AND(MONTH($N508) &lt;= 1, MONTH($O508) &gt;= 1), IF($R508 &lt;&gt; "", $H508/$R508, ""), ""),"")</f>
        <v/>
      </c>
      <c r="T508" s="10" t="str">
        <f>IF(Overall!$A510&lt;&gt;"",IF(AND(MONTH($N508) &lt;= 2, MONTH($O508) &gt;= 2), IF($R508 &lt;&gt; "", $H508/$R508, ""), ""),"")</f>
        <v/>
      </c>
      <c r="U508" s="10" t="str">
        <f>IF(Overall!$A510&lt;&gt;"",IF(AND(MONTH($N508) &lt;= 3, MONTH($O508) &gt;= 3), IF($R508 &lt;&gt; "", $H508/$R508, ""), ""),"")</f>
        <v/>
      </c>
      <c r="V508" s="10" t="str">
        <f>IF(Overall!$A510&lt;&gt;"",IF(AND(MONTH($N508) &lt;= 4, MONTH($O508) &gt;= 4), IF($R508 &lt;&gt; "", $H508/$R508, ""), ""),"")</f>
        <v/>
      </c>
      <c r="W508" s="10" t="str">
        <f>IF(Overall!$A510&lt;&gt;"",IF(AND(MONTH($N508) &lt;= 5, MONTH($O508) &gt;= 5), IF($R508 &lt;&gt; "", $H508/$R508, ""), ""),"")</f>
        <v/>
      </c>
      <c r="X508" s="10" t="str">
        <f>IF(Overall!$A510&lt;&gt;"",IF(AND(MONTH($N508) &lt;= 6, MONTH($O508) &gt;= 6), IF($R508 &lt;&gt; "", $H508/$R508, ""), ""),"")</f>
        <v/>
      </c>
      <c r="Y508" s="10">
        <f>IF(Overall!$A510&lt;&gt;"",IF(AND(MONTH($N508) &lt;= 7, MONTH($O508) &gt;= 7 ), IF($R508 &lt;&gt; "", $H508/$R508, ""), ""),"")</f>
        <v>500000</v>
      </c>
      <c r="Z508" s="10" t="str">
        <f>IF(Overall!$A510&lt;&gt;"",IF(AND(MONTH($N508) &lt;= 8, MONTH($O508) &gt;= 8), IF($R508 &lt;&gt; "", $H508/$R508, ""), ""),"")</f>
        <v/>
      </c>
      <c r="AA508" s="10" t="str">
        <f>IF(Overall!$A510&lt;&gt;"",IF(AND(MONTH($N508) &lt;= 9, MONTH($O508) &gt;= 9), IF($R508 &lt;&gt; "", $H508/$R508, ""), ""),"")</f>
        <v/>
      </c>
      <c r="AB508" s="10" t="str">
        <f>IF(Overall!$A510&lt;&gt;"",IF(AND(MONTH($N508) &lt;= 10, MONTH($O508) &gt;= 10), IF($R508 &lt;&gt; "", $H508/$R508, ""), ""),"")</f>
        <v/>
      </c>
      <c r="AC508" s="10" t="str">
        <f>IF(Overall!$A510&lt;&gt;"",IF(AND(MONTH($N508) &lt;= 11, MONTH($O508) &gt;= 11), IF($R508 &lt;&gt; "", $H508/$R508, ""), ""),"")</f>
        <v/>
      </c>
      <c r="AD508" s="10" t="str">
        <f>IF(Overall!$A510&lt;&gt;"",IF(AND(MONTH($N508) &lt;= 12, MONTH($O508) &gt;= 12), IF($R508 &lt;&gt; "", $H508/$R508, ""), ""),"")</f>
        <v/>
      </c>
      <c r="AF508" s="10" t="str">
        <f ca="1">IFERROR(IF(AND(NOW()&lt;= EOMONTH(DATE(YEAR($O508),1, 1), 0), Overall!$A510&lt;&gt;"", MONTH($N508) &lt;= 1, MONTH($O508) &gt;= 1), IF($R508 &lt;&gt; "", $H508/$R508, ""), ""), "")</f>
        <v/>
      </c>
      <c r="AG508" s="10" t="str">
        <f ca="1">IFERROR(IF(AND(NOW()&lt;= EOMONTH(DATE(YEAR($O508),2, 1), 0), Overall!$A510&lt;&gt;"", MONTH($N508) &lt;= 2, MONTH($O508) &gt;= 2), IF($R508 &lt;&gt; "", $H508/$R508, ""), ""), "")</f>
        <v/>
      </c>
      <c r="AH508" s="10" t="str">
        <f ca="1">IFERROR(IF(AND(NOW()&lt;= EOMONTH(DATE(YEAR($O508),3, 1), 0), Overall!$A510&lt;&gt;"", MONTH($N508) &lt;= 3, MONTH($O508) &gt;= 3), IF($R508 &lt;&gt; "", $H508/$R508, ""), ""), "")</f>
        <v/>
      </c>
      <c r="AI508" s="10" t="str">
        <f ca="1">IFERROR(IF(AND(NOW()&lt;= EOMONTH(DATE(YEAR($O508),4, 1), 0), Overall!$A510&lt;&gt;"", MONTH($N508) &lt;= 4, MONTH($O508) &gt;= 4), IF($R508 &lt;&gt; "", $H508/$R508, ""), ""), "")</f>
        <v/>
      </c>
      <c r="AJ508" s="10" t="str">
        <f ca="1">IFERROR(IF(AND(NOW()&lt;= EOMONTH(DATE(YEAR($O508),5, 1), 0), Overall!$A510&lt;&gt;"", MONTH($N508) &lt;= 5, MONTH($O508) &gt;= 5), IF($R508 &lt;&gt; "", $H508/$R508, ""), ""), "")</f>
        <v/>
      </c>
      <c r="AK508" s="10" t="str">
        <f ca="1">IFERROR(IF(AND(NOW()&lt;= EOMONTH(DATE(YEAR($O508),6, 1), 0), Overall!$A510&lt;&gt;"", MONTH($N508) &lt;= 6, MONTH($O508) &gt;= 6), IF($R508 &lt;&gt; "", $H508/$R508, ""), ""), "")</f>
        <v/>
      </c>
      <c r="AL508" s="10" t="str">
        <f ca="1">IFERROR(IF(AND(NOW()&lt;= EOMONTH(DATE(YEAR($O508),7, 1), 0), Overall!$A510&lt;&gt;"", MONTH($N508) &lt;= 7, MONTH($O508) &gt;= 7), IF($R508 &lt;&gt; "", $H508/$R508, ""), ""), "")</f>
        <v/>
      </c>
      <c r="AM508" s="10" t="str">
        <f ca="1">IFERROR(IF(AND(NOW()&lt;= EOMONTH(DATE(YEAR($O508),8, 1), 0), Overall!$A510&lt;&gt;"", MONTH($N508) &lt;= 8, MONTH($O508) &gt;= 8), IF($R508 &lt;&gt; "", $H508/$R508, ""), ""), "")</f>
        <v/>
      </c>
      <c r="AN508" s="10" t="str">
        <f ca="1">IFERROR(IF(AND(NOW()&lt;= EOMONTH(DATE(YEAR($O508),9, 1), 0), Overall!$A510&lt;&gt;"", MONTH($N508) &lt;= 9, MONTH($O508) &gt;= 9), IF($R508 &lt;&gt; "", $H508/$R508, ""), ""), "")</f>
        <v/>
      </c>
      <c r="AO508" s="10" t="str">
        <f ca="1">IFERROR(IF(AND(NOW()&lt;= EOMONTH(DATE(YEAR($O508),10, 1), 0), Overall!$A510&lt;&gt;"", MONTH($N508) &lt;= 10, MONTH($O508) &gt;= 10), IF($R508 &lt;&gt; "", $H508/$R508, ""), ""), "")</f>
        <v/>
      </c>
      <c r="AP508" s="10" t="str">
        <f ca="1">IFERROR(IF(AND(NOW()&lt;= EOMONTH(DATE(YEAR($O508),11, 1), 0), Overall!$A510&lt;&gt;"", MONTH($N508) &lt;=11, MONTH($O508) &gt;= 11), IF($R508 &lt;&gt; "", $H508/$R508, ""), ""), "")</f>
        <v/>
      </c>
      <c r="AQ508" s="10" t="str">
        <f ca="1">IFERROR(IF(AND(NOW()&lt;= EOMONTH(DATE(YEAR($O508),12, 1), 0), Overall!$A510&lt;&gt;"", MONTH($N508) &lt;= 12, MONTH($O508) &gt;= 12), IF($R508 &lt;&gt; "", $H508/$R508, ""), ""), "")</f>
        <v/>
      </c>
      <c r="AR508" s="16">
        <f t="shared" ca="1" si="15"/>
        <v>0</v>
      </c>
    </row>
    <row r="509" spans="1:44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6">
        <f>IF(Overall!F511&lt;&gt;"",VALUE(Overall!F511),"")</f>
        <v>500000</v>
      </c>
      <c r="I509" s="6">
        <f>IF(Overall!G511&lt;&gt;"",VALUE(Overall!G511),"")</f>
        <v>78</v>
      </c>
      <c r="J509" s="6">
        <f>IF(Overall!H511&lt;&gt;"",VALUE(Overall!H511),"")</f>
        <v>64</v>
      </c>
      <c r="K509" s="6">
        <f>IF(Overall!I511&lt;&gt;"",VALUE(Overall!I511),"")</f>
        <v>5.58</v>
      </c>
      <c r="L509" s="6">
        <f>IF(Overall!J511&lt;&gt;"",VALUE(Overall!J511),"")</f>
        <v>1.8</v>
      </c>
      <c r="M509" s="6">
        <f>IF(Overall!K511&lt;&gt;"",VALUE(Overall!K511),"")</f>
        <v>3.78</v>
      </c>
      <c r="N509" s="7">
        <f>IF(Overall!L511&lt;&gt;"",DATEVALUE(MID(Overall!L511, FIND(",", Overall!L511) + 2, FIND(" ", Overall!L511) - FIND(",", Overall!L511) - 1) &amp; " " &amp; MID(Overall!L511, FIND(" ", Overall!L511) + 1, FIND(",", Overall!L511, FIND(" ", Overall!L511)) - FIND(" ", Overall!L511) - 1) &amp; ", " &amp; MID(Overall!L511, FIND(",", Overall!L511, FIND(",",Overall!L511) + 1) + 2, LEN(Overall!L511))),"")</f>
        <v>45108</v>
      </c>
      <c r="O509" s="7">
        <f>IF(Overall!M511&lt;&gt;"",DATEVALUE(MID(Overall!M511, FIND(",", Overall!M511) + 2, FIND(" ", Overall!M511) - FIND(",", Overall!M511) - 1) &amp; " " &amp; MID(Overall!M511, FIND(" ", Overall!M511) + 1, FIND(",", Overall!M511, FIND(" ", Overall!M511)) - FIND(" ", Overall!M511) - 1) &amp; ", " &amp; MID(Overall!M511, FIND(",", Overall!M511, FIND(",",Overall!M511) + 1) + 2, LEN(Overall!M511))),"")</f>
        <v>45138</v>
      </c>
      <c r="P509" s="7">
        <f>IF(Overall!N511&lt;&gt;"",DATEVALUE(MID(Overall!N511, FIND(",", Overall!N511) + 2, FIND(" ", Overall!N511) - FIND(",", Overall!N511) - 1) &amp; " " &amp; MID(Overall!N511, FIND(" ", Overall!N511) + 1, FIND(",", Overall!N511, FIND(" ", Overall!N511)) - FIND(" ", Overall!N511) - 1) &amp; ", " &amp; MID(Overall!N511, FIND(",", Overall!N511, FIND(",",Overall!N511) + 1) + 2, LEN(Overall!N511))),"")</f>
        <v>44974</v>
      </c>
      <c r="Q509" s="7">
        <f>IF(Overall!O511&lt;&gt;"",DATEVALUE(MID(Overall!O511, FIND(",", Overall!O511) + 2, FIND(" ", Overall!O511) - FIND(",", Overall!O511) - 1) &amp; " " &amp; MID(Overall!O511, FIND(" ", Overall!O511) + 1, FIND(",", Overall!O511, FIND(" ", Overall!O511)) - FIND(" ", Overall!O511) - 1) &amp; ", " &amp; MID(Overall!O511, FIND(",", Overall!O511, FIND(",",Overall!O511) + 1) + 2, LEN(Overall!O511))),"")</f>
        <v>44952</v>
      </c>
      <c r="R509" s="5">
        <f t="shared" si="14"/>
        <v>1</v>
      </c>
      <c r="S509" s="10" t="str">
        <f>IF(Overall!$A511&lt;&gt;"",IF(AND(MONTH($N509) &lt;= 1, MONTH($O509) &gt;= 1), IF($R509 &lt;&gt; "", $H509/$R509, ""), ""),"")</f>
        <v/>
      </c>
      <c r="T509" s="10" t="str">
        <f>IF(Overall!$A511&lt;&gt;"",IF(AND(MONTH($N509) &lt;= 2, MONTH($O509) &gt;= 2), IF($R509 &lt;&gt; "", $H509/$R509, ""), ""),"")</f>
        <v/>
      </c>
      <c r="U509" s="10" t="str">
        <f>IF(Overall!$A511&lt;&gt;"",IF(AND(MONTH($N509) &lt;= 3, MONTH($O509) &gt;= 3), IF($R509 &lt;&gt; "", $H509/$R509, ""), ""),"")</f>
        <v/>
      </c>
      <c r="V509" s="10" t="str">
        <f>IF(Overall!$A511&lt;&gt;"",IF(AND(MONTH($N509) &lt;= 4, MONTH($O509) &gt;= 4), IF($R509 &lt;&gt; "", $H509/$R509, ""), ""),"")</f>
        <v/>
      </c>
      <c r="W509" s="10" t="str">
        <f>IF(Overall!$A511&lt;&gt;"",IF(AND(MONTH($N509) &lt;= 5, MONTH($O509) &gt;= 5), IF($R509 &lt;&gt; "", $H509/$R509, ""), ""),"")</f>
        <v/>
      </c>
      <c r="X509" s="10" t="str">
        <f>IF(Overall!$A511&lt;&gt;"",IF(AND(MONTH($N509) &lt;= 6, MONTH($O509) &gt;= 6), IF($R509 &lt;&gt; "", $H509/$R509, ""), ""),"")</f>
        <v/>
      </c>
      <c r="Y509" s="10">
        <f>IF(Overall!$A511&lt;&gt;"",IF(AND(MONTH($N509) &lt;= 7, MONTH($O509) &gt;= 7 ), IF($R509 &lt;&gt; "", $H509/$R509, ""), ""),"")</f>
        <v>500000</v>
      </c>
      <c r="Z509" s="10" t="str">
        <f>IF(Overall!$A511&lt;&gt;"",IF(AND(MONTH($N509) &lt;= 8, MONTH($O509) &gt;= 8), IF($R509 &lt;&gt; "", $H509/$R509, ""), ""),"")</f>
        <v/>
      </c>
      <c r="AA509" s="10" t="str">
        <f>IF(Overall!$A511&lt;&gt;"",IF(AND(MONTH($N509) &lt;= 9, MONTH($O509) &gt;= 9), IF($R509 &lt;&gt; "", $H509/$R509, ""), ""),"")</f>
        <v/>
      </c>
      <c r="AB509" s="10" t="str">
        <f>IF(Overall!$A511&lt;&gt;"",IF(AND(MONTH($N509) &lt;= 10, MONTH($O509) &gt;= 10), IF($R509 &lt;&gt; "", $H509/$R509, ""), ""),"")</f>
        <v/>
      </c>
      <c r="AC509" s="10" t="str">
        <f>IF(Overall!$A511&lt;&gt;"",IF(AND(MONTH($N509) &lt;= 11, MONTH($O509) &gt;= 11), IF($R509 &lt;&gt; "", $H509/$R509, ""), ""),"")</f>
        <v/>
      </c>
      <c r="AD509" s="10" t="str">
        <f>IF(Overall!$A511&lt;&gt;"",IF(AND(MONTH($N509) &lt;= 12, MONTH($O509) &gt;= 12), IF($R509 &lt;&gt; "", $H509/$R509, ""), ""),"")</f>
        <v/>
      </c>
      <c r="AF509" s="10" t="str">
        <f ca="1">IFERROR(IF(AND(NOW()&lt;= EOMONTH(DATE(YEAR($O509),1, 1), 0), Overall!$A511&lt;&gt;"", MONTH($N509) &lt;= 1, MONTH($O509) &gt;= 1), IF($R509 &lt;&gt; "", $H509/$R509, ""), ""), "")</f>
        <v/>
      </c>
      <c r="AG509" s="10" t="str">
        <f ca="1">IFERROR(IF(AND(NOW()&lt;= EOMONTH(DATE(YEAR($O509),2, 1), 0), Overall!$A511&lt;&gt;"", MONTH($N509) &lt;= 2, MONTH($O509) &gt;= 2), IF($R509 &lt;&gt; "", $H509/$R509, ""), ""), "")</f>
        <v/>
      </c>
      <c r="AH509" s="10" t="str">
        <f ca="1">IFERROR(IF(AND(NOW()&lt;= EOMONTH(DATE(YEAR($O509),3, 1), 0), Overall!$A511&lt;&gt;"", MONTH($N509) &lt;= 3, MONTH($O509) &gt;= 3), IF($R509 &lt;&gt; "", $H509/$R509, ""), ""), "")</f>
        <v/>
      </c>
      <c r="AI509" s="10" t="str">
        <f ca="1">IFERROR(IF(AND(NOW()&lt;= EOMONTH(DATE(YEAR($O509),4, 1), 0), Overall!$A511&lt;&gt;"", MONTH($N509) &lt;= 4, MONTH($O509) &gt;= 4), IF($R509 &lt;&gt; "", $H509/$R509, ""), ""), "")</f>
        <v/>
      </c>
      <c r="AJ509" s="10" t="str">
        <f ca="1">IFERROR(IF(AND(NOW()&lt;= EOMONTH(DATE(YEAR($O509),5, 1), 0), Overall!$A511&lt;&gt;"", MONTH($N509) &lt;= 5, MONTH($O509) &gt;= 5), IF($R509 &lt;&gt; "", $H509/$R509, ""), ""), "")</f>
        <v/>
      </c>
      <c r="AK509" s="10" t="str">
        <f ca="1">IFERROR(IF(AND(NOW()&lt;= EOMONTH(DATE(YEAR($O509),6, 1), 0), Overall!$A511&lt;&gt;"", MONTH($N509) &lt;= 6, MONTH($O509) &gt;= 6), IF($R509 &lt;&gt; "", $H509/$R509, ""), ""), "")</f>
        <v/>
      </c>
      <c r="AL509" s="10" t="str">
        <f ca="1">IFERROR(IF(AND(NOW()&lt;= EOMONTH(DATE(YEAR($O509),7, 1), 0), Overall!$A511&lt;&gt;"", MONTH($N509) &lt;= 7, MONTH($O509) &gt;= 7), IF($R509 &lt;&gt; "", $H509/$R509, ""), ""), "")</f>
        <v/>
      </c>
      <c r="AM509" s="10" t="str">
        <f ca="1">IFERROR(IF(AND(NOW()&lt;= EOMONTH(DATE(YEAR($O509),8, 1), 0), Overall!$A511&lt;&gt;"", MONTH($N509) &lt;= 8, MONTH($O509) &gt;= 8), IF($R509 &lt;&gt; "", $H509/$R509, ""), ""), "")</f>
        <v/>
      </c>
      <c r="AN509" s="10" t="str">
        <f ca="1">IFERROR(IF(AND(NOW()&lt;= EOMONTH(DATE(YEAR($O509),9, 1), 0), Overall!$A511&lt;&gt;"", MONTH($N509) &lt;= 9, MONTH($O509) &gt;= 9), IF($R509 &lt;&gt; "", $H509/$R509, ""), ""), "")</f>
        <v/>
      </c>
      <c r="AO509" s="10" t="str">
        <f ca="1">IFERROR(IF(AND(NOW()&lt;= EOMONTH(DATE(YEAR($O509),10, 1), 0), Overall!$A511&lt;&gt;"", MONTH($N509) &lt;= 10, MONTH($O509) &gt;= 10), IF($R509 &lt;&gt; "", $H509/$R509, ""), ""), "")</f>
        <v/>
      </c>
      <c r="AP509" s="10" t="str">
        <f ca="1">IFERROR(IF(AND(NOW()&lt;= EOMONTH(DATE(YEAR($O509),11, 1), 0), Overall!$A511&lt;&gt;"", MONTH($N509) &lt;=11, MONTH($O509) &gt;= 11), IF($R509 &lt;&gt; "", $H509/$R509, ""), ""), "")</f>
        <v/>
      </c>
      <c r="AQ509" s="10" t="str">
        <f ca="1">IFERROR(IF(AND(NOW()&lt;= EOMONTH(DATE(YEAR($O509),12, 1), 0), Overall!$A511&lt;&gt;"", MONTH($N509) &lt;= 12, MONTH($O509) &gt;= 12), IF($R509 &lt;&gt; "", $H509/$R509, ""), ""), "")</f>
        <v/>
      </c>
      <c r="AR509" s="16">
        <f t="shared" ca="1" si="15"/>
        <v>0</v>
      </c>
    </row>
    <row r="510" spans="1:44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6">
        <f>IF(Overall!F512&lt;&gt;"",VALUE(Overall!F512),"")</f>
        <v>500000</v>
      </c>
      <c r="I510" s="6">
        <f>IF(Overall!G512&lt;&gt;"",VALUE(Overall!G512),"")</f>
        <v>78</v>
      </c>
      <c r="J510" s="6">
        <f>IF(Overall!H512&lt;&gt;"",VALUE(Overall!H512),"")</f>
        <v>64</v>
      </c>
      <c r="K510" s="6">
        <f>IF(Overall!I512&lt;&gt;"",VALUE(Overall!I512),"")</f>
        <v>5.45</v>
      </c>
      <c r="L510" s="6">
        <f>IF(Overall!J512&lt;&gt;"",VALUE(Overall!J512),"")</f>
        <v>1.8</v>
      </c>
      <c r="M510" s="6">
        <f>IF(Overall!K512&lt;&gt;"",VALUE(Overall!K512),"")</f>
        <v>3.65</v>
      </c>
      <c r="N510" s="7">
        <f>IF(Overall!L512&lt;&gt;"",DATEVALUE(MID(Overall!L512, FIND(",", Overall!L512) + 2, FIND(" ", Overall!L512) - FIND(",", Overall!L512) - 1) &amp; " " &amp; MID(Overall!L512, FIND(" ", Overall!L512) + 1, FIND(",", Overall!L512, FIND(" ", Overall!L512)) - FIND(" ", Overall!L512) - 1) &amp; ", " &amp; MID(Overall!L512, FIND(",", Overall!L512, FIND(",",Overall!L512) + 1) + 2, LEN(Overall!L512))),"")</f>
        <v>45108</v>
      </c>
      <c r="O510" s="7">
        <f>IF(Overall!M512&lt;&gt;"",DATEVALUE(MID(Overall!M512, FIND(",", Overall!M512) + 2, FIND(" ", Overall!M512) - FIND(",", Overall!M512) - 1) &amp; " " &amp; MID(Overall!M512, FIND(" ", Overall!M512) + 1, FIND(",", Overall!M512, FIND(" ", Overall!M512)) - FIND(" ", Overall!M512) - 1) &amp; ", " &amp; MID(Overall!M512, FIND(",", Overall!M512, FIND(",",Overall!M512) + 1) + 2, LEN(Overall!M512))),"")</f>
        <v>45138</v>
      </c>
      <c r="P510" s="7">
        <f>IF(Overall!N512&lt;&gt;"",DATEVALUE(MID(Overall!N512, FIND(",", Overall!N512) + 2, FIND(" ", Overall!N512) - FIND(",", Overall!N512) - 1) &amp; " " &amp; MID(Overall!N512, FIND(" ", Overall!N512) + 1, FIND(",", Overall!N512, FIND(" ", Overall!N512)) - FIND(" ", Overall!N512) - 1) &amp; ", " &amp; MID(Overall!N512, FIND(",", Overall!N512, FIND(",",Overall!N512) + 1) + 2, LEN(Overall!N512))),"")</f>
        <v>44978</v>
      </c>
      <c r="Q510" s="7">
        <f>IF(Overall!O512&lt;&gt;"",DATEVALUE(MID(Overall!O512, FIND(",", Overall!O512) + 2, FIND(" ", Overall!O512) - FIND(",", Overall!O512) - 1) &amp; " " &amp; MID(Overall!O512, FIND(" ", Overall!O512) + 1, FIND(",", Overall!O512, FIND(" ", Overall!O512)) - FIND(" ", Overall!O512) - 1) &amp; ", " &amp; MID(Overall!O512, FIND(",", Overall!O512, FIND(",",Overall!O512) + 1) + 2, LEN(Overall!O512))),"")</f>
        <v>44953</v>
      </c>
      <c r="R510" s="5">
        <f t="shared" si="14"/>
        <v>1</v>
      </c>
      <c r="S510" s="10" t="str">
        <f>IF(Overall!$A512&lt;&gt;"",IF(AND(MONTH($N510) &lt;= 1, MONTH($O510) &gt;= 1), IF($R510 &lt;&gt; "", $H510/$R510, ""), ""),"")</f>
        <v/>
      </c>
      <c r="T510" s="10" t="str">
        <f>IF(Overall!$A512&lt;&gt;"",IF(AND(MONTH($N510) &lt;= 2, MONTH($O510) &gt;= 2), IF($R510 &lt;&gt; "", $H510/$R510, ""), ""),"")</f>
        <v/>
      </c>
      <c r="U510" s="10" t="str">
        <f>IF(Overall!$A512&lt;&gt;"",IF(AND(MONTH($N510) &lt;= 3, MONTH($O510) &gt;= 3), IF($R510 &lt;&gt; "", $H510/$R510, ""), ""),"")</f>
        <v/>
      </c>
      <c r="V510" s="10" t="str">
        <f>IF(Overall!$A512&lt;&gt;"",IF(AND(MONTH($N510) &lt;= 4, MONTH($O510) &gt;= 4), IF($R510 &lt;&gt; "", $H510/$R510, ""), ""),"")</f>
        <v/>
      </c>
      <c r="W510" s="10" t="str">
        <f>IF(Overall!$A512&lt;&gt;"",IF(AND(MONTH($N510) &lt;= 5, MONTH($O510) &gt;= 5), IF($R510 &lt;&gt; "", $H510/$R510, ""), ""),"")</f>
        <v/>
      </c>
      <c r="X510" s="10" t="str">
        <f>IF(Overall!$A512&lt;&gt;"",IF(AND(MONTH($N510) &lt;= 6, MONTH($O510) &gt;= 6), IF($R510 &lt;&gt; "", $H510/$R510, ""), ""),"")</f>
        <v/>
      </c>
      <c r="Y510" s="10">
        <f>IF(Overall!$A512&lt;&gt;"",IF(AND(MONTH($N510) &lt;= 7, MONTH($O510) &gt;= 7 ), IF($R510 &lt;&gt; "", $H510/$R510, ""), ""),"")</f>
        <v>500000</v>
      </c>
      <c r="Z510" s="10" t="str">
        <f>IF(Overall!$A512&lt;&gt;"",IF(AND(MONTH($N510) &lt;= 8, MONTH($O510) &gt;= 8), IF($R510 &lt;&gt; "", $H510/$R510, ""), ""),"")</f>
        <v/>
      </c>
      <c r="AA510" s="10" t="str">
        <f>IF(Overall!$A512&lt;&gt;"",IF(AND(MONTH($N510) &lt;= 9, MONTH($O510) &gt;= 9), IF($R510 &lt;&gt; "", $H510/$R510, ""), ""),"")</f>
        <v/>
      </c>
      <c r="AB510" s="10" t="str">
        <f>IF(Overall!$A512&lt;&gt;"",IF(AND(MONTH($N510) &lt;= 10, MONTH($O510) &gt;= 10), IF($R510 &lt;&gt; "", $H510/$R510, ""), ""),"")</f>
        <v/>
      </c>
      <c r="AC510" s="10" t="str">
        <f>IF(Overall!$A512&lt;&gt;"",IF(AND(MONTH($N510) &lt;= 11, MONTH($O510) &gt;= 11), IF($R510 &lt;&gt; "", $H510/$R510, ""), ""),"")</f>
        <v/>
      </c>
      <c r="AD510" s="10" t="str">
        <f>IF(Overall!$A512&lt;&gt;"",IF(AND(MONTH($N510) &lt;= 12, MONTH($O510) &gt;= 12), IF($R510 &lt;&gt; "", $H510/$R510, ""), ""),"")</f>
        <v/>
      </c>
      <c r="AF510" s="10" t="str">
        <f ca="1">IFERROR(IF(AND(NOW()&lt;= EOMONTH(DATE(YEAR($O510),1, 1), 0), Overall!$A512&lt;&gt;"", MONTH($N510) &lt;= 1, MONTH($O510) &gt;= 1), IF($R510 &lt;&gt; "", $H510/$R510, ""), ""), "")</f>
        <v/>
      </c>
      <c r="AG510" s="10" t="str">
        <f ca="1">IFERROR(IF(AND(NOW()&lt;= EOMONTH(DATE(YEAR($O510),2, 1), 0), Overall!$A512&lt;&gt;"", MONTH($N510) &lt;= 2, MONTH($O510) &gt;= 2), IF($R510 &lt;&gt; "", $H510/$R510, ""), ""), "")</f>
        <v/>
      </c>
      <c r="AH510" s="10" t="str">
        <f ca="1">IFERROR(IF(AND(NOW()&lt;= EOMONTH(DATE(YEAR($O510),3, 1), 0), Overall!$A512&lt;&gt;"", MONTH($N510) &lt;= 3, MONTH($O510) &gt;= 3), IF($R510 &lt;&gt; "", $H510/$R510, ""), ""), "")</f>
        <v/>
      </c>
      <c r="AI510" s="10" t="str">
        <f ca="1">IFERROR(IF(AND(NOW()&lt;= EOMONTH(DATE(YEAR($O510),4, 1), 0), Overall!$A512&lt;&gt;"", MONTH($N510) &lt;= 4, MONTH($O510) &gt;= 4), IF($R510 &lt;&gt; "", $H510/$R510, ""), ""), "")</f>
        <v/>
      </c>
      <c r="AJ510" s="10" t="str">
        <f ca="1">IFERROR(IF(AND(NOW()&lt;= EOMONTH(DATE(YEAR($O510),5, 1), 0), Overall!$A512&lt;&gt;"", MONTH($N510) &lt;= 5, MONTH($O510) &gt;= 5), IF($R510 &lt;&gt; "", $H510/$R510, ""), ""), "")</f>
        <v/>
      </c>
      <c r="AK510" s="10" t="str">
        <f ca="1">IFERROR(IF(AND(NOW()&lt;= EOMONTH(DATE(YEAR($O510),6, 1), 0), Overall!$A512&lt;&gt;"", MONTH($N510) &lt;= 6, MONTH($O510) &gt;= 6), IF($R510 &lt;&gt; "", $H510/$R510, ""), ""), "")</f>
        <v/>
      </c>
      <c r="AL510" s="10" t="str">
        <f ca="1">IFERROR(IF(AND(NOW()&lt;= EOMONTH(DATE(YEAR($O510),7, 1), 0), Overall!$A512&lt;&gt;"", MONTH($N510) &lt;= 7, MONTH($O510) &gt;= 7), IF($R510 &lt;&gt; "", $H510/$R510, ""), ""), "")</f>
        <v/>
      </c>
      <c r="AM510" s="10" t="str">
        <f ca="1">IFERROR(IF(AND(NOW()&lt;= EOMONTH(DATE(YEAR($O510),8, 1), 0), Overall!$A512&lt;&gt;"", MONTH($N510) &lt;= 8, MONTH($O510) &gt;= 8), IF($R510 &lt;&gt; "", $H510/$R510, ""), ""), "")</f>
        <v/>
      </c>
      <c r="AN510" s="10" t="str">
        <f ca="1">IFERROR(IF(AND(NOW()&lt;= EOMONTH(DATE(YEAR($O510),9, 1), 0), Overall!$A512&lt;&gt;"", MONTH($N510) &lt;= 9, MONTH($O510) &gt;= 9), IF($R510 &lt;&gt; "", $H510/$R510, ""), ""), "")</f>
        <v/>
      </c>
      <c r="AO510" s="10" t="str">
        <f ca="1">IFERROR(IF(AND(NOW()&lt;= EOMONTH(DATE(YEAR($O510),10, 1), 0), Overall!$A512&lt;&gt;"", MONTH($N510) &lt;= 10, MONTH($O510) &gt;= 10), IF($R510 &lt;&gt; "", $H510/$R510, ""), ""), "")</f>
        <v/>
      </c>
      <c r="AP510" s="10" t="str">
        <f ca="1">IFERROR(IF(AND(NOW()&lt;= EOMONTH(DATE(YEAR($O510),11, 1), 0), Overall!$A512&lt;&gt;"", MONTH($N510) &lt;=11, MONTH($O510) &gt;= 11), IF($R510 &lt;&gt; "", $H510/$R510, ""), ""), "")</f>
        <v/>
      </c>
      <c r="AQ510" s="10" t="str">
        <f ca="1">IFERROR(IF(AND(NOW()&lt;= EOMONTH(DATE(YEAR($O510),12, 1), 0), Overall!$A512&lt;&gt;"", MONTH($N510) &lt;= 12, MONTH($O510) &gt;= 12), IF($R510 &lt;&gt; "", $H510/$R510, ""), ""), "")</f>
        <v/>
      </c>
      <c r="AR510" s="16">
        <f t="shared" ca="1" si="15"/>
        <v>0</v>
      </c>
    </row>
    <row r="511" spans="1:44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6">
        <f>IF(Overall!F513&lt;&gt;"",VALUE(Overall!F513),"")</f>
        <v>500000</v>
      </c>
      <c r="I511" s="6">
        <f>IF(Overall!G513&lt;&gt;"",VALUE(Overall!G513),"")</f>
        <v>78</v>
      </c>
      <c r="J511" s="6">
        <f>IF(Overall!H513&lt;&gt;"",VALUE(Overall!H513),"")</f>
        <v>64</v>
      </c>
      <c r="K511" s="6">
        <f>IF(Overall!I513&lt;&gt;"",VALUE(Overall!I513),"")</f>
        <v>5.59</v>
      </c>
      <c r="L511" s="6">
        <f>IF(Overall!J513&lt;&gt;"",VALUE(Overall!J513),"")</f>
        <v>1.95</v>
      </c>
      <c r="M511" s="6">
        <f>IF(Overall!K513&lt;&gt;"",VALUE(Overall!K513),"")</f>
        <v>3.64</v>
      </c>
      <c r="N511" s="7">
        <f>IF(Overall!L513&lt;&gt;"",DATEVALUE(MID(Overall!L513, FIND(",", Overall!L513) + 2, FIND(" ", Overall!L513) - FIND(",", Overall!L513) - 1) &amp; " " &amp; MID(Overall!L513, FIND(" ", Overall!L513) + 1, FIND(",", Overall!L513, FIND(" ", Overall!L513)) - FIND(" ", Overall!L513) - 1) &amp; ", " &amp; MID(Overall!L513, FIND(",", Overall!L513, FIND(",",Overall!L513) + 1) + 2, LEN(Overall!L513))),"")</f>
        <v>45108</v>
      </c>
      <c r="O511" s="7">
        <f>IF(Overall!M513&lt;&gt;"",DATEVALUE(MID(Overall!M513, FIND(",", Overall!M513) + 2, FIND(" ", Overall!M513) - FIND(",", Overall!M513) - 1) &amp; " " &amp; MID(Overall!M513, FIND(" ", Overall!M513) + 1, FIND(",", Overall!M513, FIND(" ", Overall!M513)) - FIND(" ", Overall!M513) - 1) &amp; ", " &amp; MID(Overall!M513, FIND(",", Overall!M513, FIND(",",Overall!M513) + 1) + 2, LEN(Overall!M513))),"")</f>
        <v>45138</v>
      </c>
      <c r="P511" s="7">
        <f>IF(Overall!N513&lt;&gt;"",DATEVALUE(MID(Overall!N513, FIND(",", Overall!N513) + 2, FIND(" ", Overall!N513) - FIND(",", Overall!N513) - 1) &amp; " " &amp; MID(Overall!N513, FIND(" ", Overall!N513) + 1, FIND(",", Overall!N513, FIND(" ", Overall!N513)) - FIND(" ", Overall!N513) - 1) &amp; ", " &amp; MID(Overall!N513, FIND(",", Overall!N513, FIND(",",Overall!N513) + 1) + 2, LEN(Overall!N513))),"")</f>
        <v>44978</v>
      </c>
      <c r="Q511" s="7">
        <f>IF(Overall!O513&lt;&gt;"",DATEVALUE(MID(Overall!O513, FIND(",", Overall!O513) + 2, FIND(" ", Overall!O513) - FIND(",", Overall!O513) - 1) &amp; " " &amp; MID(Overall!O513, FIND(" ", Overall!O513) + 1, FIND(",", Overall!O513, FIND(" ", Overall!O513)) - FIND(" ", Overall!O513) - 1) &amp; ", " &amp; MID(Overall!O513, FIND(",", Overall!O513, FIND(",",Overall!O513) + 1) + 2, LEN(Overall!O513))),"")</f>
        <v>44953</v>
      </c>
      <c r="R511" s="5">
        <f t="shared" si="14"/>
        <v>1</v>
      </c>
      <c r="S511" s="10" t="str">
        <f>IF(Overall!$A513&lt;&gt;"",IF(AND(MONTH($N511) &lt;= 1, MONTH($O511) &gt;= 1), IF($R511 &lt;&gt; "", $H511/$R511, ""), ""),"")</f>
        <v/>
      </c>
      <c r="T511" s="10" t="str">
        <f>IF(Overall!$A513&lt;&gt;"",IF(AND(MONTH($N511) &lt;= 2, MONTH($O511) &gt;= 2), IF($R511 &lt;&gt; "", $H511/$R511, ""), ""),"")</f>
        <v/>
      </c>
      <c r="U511" s="10" t="str">
        <f>IF(Overall!$A513&lt;&gt;"",IF(AND(MONTH($N511) &lt;= 3, MONTH($O511) &gt;= 3), IF($R511 &lt;&gt; "", $H511/$R511, ""), ""),"")</f>
        <v/>
      </c>
      <c r="V511" s="10" t="str">
        <f>IF(Overall!$A513&lt;&gt;"",IF(AND(MONTH($N511) &lt;= 4, MONTH($O511) &gt;= 4), IF($R511 &lt;&gt; "", $H511/$R511, ""), ""),"")</f>
        <v/>
      </c>
      <c r="W511" s="10" t="str">
        <f>IF(Overall!$A513&lt;&gt;"",IF(AND(MONTH($N511) &lt;= 5, MONTH($O511) &gt;= 5), IF($R511 &lt;&gt; "", $H511/$R511, ""), ""),"")</f>
        <v/>
      </c>
      <c r="X511" s="10" t="str">
        <f>IF(Overall!$A513&lt;&gt;"",IF(AND(MONTH($N511) &lt;= 6, MONTH($O511) &gt;= 6), IF($R511 &lt;&gt; "", $H511/$R511, ""), ""),"")</f>
        <v/>
      </c>
      <c r="Y511" s="10">
        <f>IF(Overall!$A513&lt;&gt;"",IF(AND(MONTH($N511) &lt;= 7, MONTH($O511) &gt;= 7 ), IF($R511 &lt;&gt; "", $H511/$R511, ""), ""),"")</f>
        <v>500000</v>
      </c>
      <c r="Z511" s="10" t="str">
        <f>IF(Overall!$A513&lt;&gt;"",IF(AND(MONTH($N511) &lt;= 8, MONTH($O511) &gt;= 8), IF($R511 &lt;&gt; "", $H511/$R511, ""), ""),"")</f>
        <v/>
      </c>
      <c r="AA511" s="10" t="str">
        <f>IF(Overall!$A513&lt;&gt;"",IF(AND(MONTH($N511) &lt;= 9, MONTH($O511) &gt;= 9), IF($R511 &lt;&gt; "", $H511/$R511, ""), ""),"")</f>
        <v/>
      </c>
      <c r="AB511" s="10" t="str">
        <f>IF(Overall!$A513&lt;&gt;"",IF(AND(MONTH($N511) &lt;= 10, MONTH($O511) &gt;= 10), IF($R511 &lt;&gt; "", $H511/$R511, ""), ""),"")</f>
        <v/>
      </c>
      <c r="AC511" s="10" t="str">
        <f>IF(Overall!$A513&lt;&gt;"",IF(AND(MONTH($N511) &lt;= 11, MONTH($O511) &gt;= 11), IF($R511 &lt;&gt; "", $H511/$R511, ""), ""),"")</f>
        <v/>
      </c>
      <c r="AD511" s="10" t="str">
        <f>IF(Overall!$A513&lt;&gt;"",IF(AND(MONTH($N511) &lt;= 12, MONTH($O511) &gt;= 12), IF($R511 &lt;&gt; "", $H511/$R511, ""), ""),"")</f>
        <v/>
      </c>
      <c r="AF511" s="10" t="str">
        <f ca="1">IFERROR(IF(AND(NOW()&lt;= EOMONTH(DATE(YEAR($O511),1, 1), 0), Overall!$A513&lt;&gt;"", MONTH($N511) &lt;= 1, MONTH($O511) &gt;= 1), IF($R511 &lt;&gt; "", $H511/$R511, ""), ""), "")</f>
        <v/>
      </c>
      <c r="AG511" s="10" t="str">
        <f ca="1">IFERROR(IF(AND(NOW()&lt;= EOMONTH(DATE(YEAR($O511),2, 1), 0), Overall!$A513&lt;&gt;"", MONTH($N511) &lt;= 2, MONTH($O511) &gt;= 2), IF($R511 &lt;&gt; "", $H511/$R511, ""), ""), "")</f>
        <v/>
      </c>
      <c r="AH511" s="10" t="str">
        <f ca="1">IFERROR(IF(AND(NOW()&lt;= EOMONTH(DATE(YEAR($O511),3, 1), 0), Overall!$A513&lt;&gt;"", MONTH($N511) &lt;= 3, MONTH($O511) &gt;= 3), IF($R511 &lt;&gt; "", $H511/$R511, ""), ""), "")</f>
        <v/>
      </c>
      <c r="AI511" s="10" t="str">
        <f ca="1">IFERROR(IF(AND(NOW()&lt;= EOMONTH(DATE(YEAR($O511),4, 1), 0), Overall!$A513&lt;&gt;"", MONTH($N511) &lt;= 4, MONTH($O511) &gt;= 4), IF($R511 &lt;&gt; "", $H511/$R511, ""), ""), "")</f>
        <v/>
      </c>
      <c r="AJ511" s="10" t="str">
        <f ca="1">IFERROR(IF(AND(NOW()&lt;= EOMONTH(DATE(YEAR($O511),5, 1), 0), Overall!$A513&lt;&gt;"", MONTH($N511) &lt;= 5, MONTH($O511) &gt;= 5), IF($R511 &lt;&gt; "", $H511/$R511, ""), ""), "")</f>
        <v/>
      </c>
      <c r="AK511" s="10" t="str">
        <f ca="1">IFERROR(IF(AND(NOW()&lt;= EOMONTH(DATE(YEAR($O511),6, 1), 0), Overall!$A513&lt;&gt;"", MONTH($N511) &lt;= 6, MONTH($O511) &gt;= 6), IF($R511 &lt;&gt; "", $H511/$R511, ""), ""), "")</f>
        <v/>
      </c>
      <c r="AL511" s="10" t="str">
        <f ca="1">IFERROR(IF(AND(NOW()&lt;= EOMONTH(DATE(YEAR($O511),7, 1), 0), Overall!$A513&lt;&gt;"", MONTH($N511) &lt;= 7, MONTH($O511) &gt;= 7), IF($R511 &lt;&gt; "", $H511/$R511, ""), ""), "")</f>
        <v/>
      </c>
      <c r="AM511" s="10" t="str">
        <f ca="1">IFERROR(IF(AND(NOW()&lt;= EOMONTH(DATE(YEAR($O511),8, 1), 0), Overall!$A513&lt;&gt;"", MONTH($N511) &lt;= 8, MONTH($O511) &gt;= 8), IF($R511 &lt;&gt; "", $H511/$R511, ""), ""), "")</f>
        <v/>
      </c>
      <c r="AN511" s="10" t="str">
        <f ca="1">IFERROR(IF(AND(NOW()&lt;= EOMONTH(DATE(YEAR($O511),9, 1), 0), Overall!$A513&lt;&gt;"", MONTH($N511) &lt;= 9, MONTH($O511) &gt;= 9), IF($R511 &lt;&gt; "", $H511/$R511, ""), ""), "")</f>
        <v/>
      </c>
      <c r="AO511" s="10" t="str">
        <f ca="1">IFERROR(IF(AND(NOW()&lt;= EOMONTH(DATE(YEAR($O511),10, 1), 0), Overall!$A513&lt;&gt;"", MONTH($N511) &lt;= 10, MONTH($O511) &gt;= 10), IF($R511 &lt;&gt; "", $H511/$R511, ""), ""), "")</f>
        <v/>
      </c>
      <c r="AP511" s="10" t="str">
        <f ca="1">IFERROR(IF(AND(NOW()&lt;= EOMONTH(DATE(YEAR($O511),11, 1), 0), Overall!$A513&lt;&gt;"", MONTH($N511) &lt;=11, MONTH($O511) &gt;= 11), IF($R511 &lt;&gt; "", $H511/$R511, ""), ""), "")</f>
        <v/>
      </c>
      <c r="AQ511" s="10" t="str">
        <f ca="1">IFERROR(IF(AND(NOW()&lt;= EOMONTH(DATE(YEAR($O511),12, 1), 0), Overall!$A513&lt;&gt;"", MONTH($N511) &lt;= 12, MONTH($O511) &gt;= 12), IF($R511 &lt;&gt; "", $H511/$R511, ""), ""), "")</f>
        <v/>
      </c>
      <c r="AR511" s="16">
        <f t="shared" ca="1" si="15"/>
        <v>0</v>
      </c>
    </row>
    <row r="512" spans="1:44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6">
        <f>IF(Overall!F514&lt;&gt;"",VALUE(Overall!F514),"")</f>
        <v>500000</v>
      </c>
      <c r="I512" s="6">
        <f>IF(Overall!G514&lt;&gt;"",VALUE(Overall!G514),"")</f>
        <v>78</v>
      </c>
      <c r="J512" s="6">
        <f>IF(Overall!H514&lt;&gt;"",VALUE(Overall!H514),"")</f>
        <v>64</v>
      </c>
      <c r="K512" s="6">
        <f>IF(Overall!I514&lt;&gt;"",VALUE(Overall!I514),"")</f>
        <v>5.45</v>
      </c>
      <c r="L512" s="6">
        <f>IF(Overall!J514&lt;&gt;"",VALUE(Overall!J514),"")</f>
        <v>1.81</v>
      </c>
      <c r="M512" s="6">
        <f>IF(Overall!K514&lt;&gt;"",VALUE(Overall!K514),"")</f>
        <v>3.64</v>
      </c>
      <c r="N512" s="7">
        <f>IF(Overall!L514&lt;&gt;"",DATEVALUE(MID(Overall!L514, FIND(",", Overall!L514) + 2, FIND(" ", Overall!L514) - FIND(",", Overall!L514) - 1) &amp; " " &amp; MID(Overall!L514, FIND(" ", Overall!L514) + 1, FIND(",", Overall!L514, FIND(" ", Overall!L514)) - FIND(" ", Overall!L514) - 1) &amp; ", " &amp; MID(Overall!L514, FIND(",", Overall!L514, FIND(",",Overall!L514) + 1) + 2, LEN(Overall!L514))),"")</f>
        <v>45108</v>
      </c>
      <c r="O512" s="7">
        <f>IF(Overall!M514&lt;&gt;"",DATEVALUE(MID(Overall!M514, FIND(",", Overall!M514) + 2, FIND(" ", Overall!M514) - FIND(",", Overall!M514) - 1) &amp; " " &amp; MID(Overall!M514, FIND(" ", Overall!M514) + 1, FIND(",", Overall!M514, FIND(" ", Overall!M514)) - FIND(" ", Overall!M514) - 1) &amp; ", " &amp; MID(Overall!M514, FIND(",", Overall!M514, FIND(",",Overall!M514) + 1) + 2, LEN(Overall!M514))),"")</f>
        <v>45138</v>
      </c>
      <c r="P512" s="7">
        <f>IF(Overall!N514&lt;&gt;"",DATEVALUE(MID(Overall!N514, FIND(",", Overall!N514) + 2, FIND(" ", Overall!N514) - FIND(",", Overall!N514) - 1) &amp; " " &amp; MID(Overall!N514, FIND(" ", Overall!N514) + 1, FIND(",", Overall!N514, FIND(" ", Overall!N514)) - FIND(" ", Overall!N514) - 1) &amp; ", " &amp; MID(Overall!N514, FIND(",", Overall!N514, FIND(",",Overall!N514) + 1) + 2, LEN(Overall!N514))),"")</f>
        <v>44978</v>
      </c>
      <c r="Q512" s="7">
        <f>IF(Overall!O514&lt;&gt;"",DATEVALUE(MID(Overall!O514, FIND(",", Overall!O514) + 2, FIND(" ", Overall!O514) - FIND(",", Overall!O514) - 1) &amp; " " &amp; MID(Overall!O514, FIND(" ", Overall!O514) + 1, FIND(",", Overall!O514, FIND(" ", Overall!O514)) - FIND(" ", Overall!O514) - 1) &amp; ", " &amp; MID(Overall!O514, FIND(",", Overall!O514, FIND(",",Overall!O514) + 1) + 2, LEN(Overall!O514))),"")</f>
        <v>44953</v>
      </c>
      <c r="R512" s="5">
        <f t="shared" si="14"/>
        <v>1</v>
      </c>
      <c r="S512" s="10" t="str">
        <f>IF(Overall!$A514&lt;&gt;"",IF(AND(MONTH($N512) &lt;= 1, MONTH($O512) &gt;= 1), IF($R512 &lt;&gt; "", $H512/$R512, ""), ""),"")</f>
        <v/>
      </c>
      <c r="T512" s="10" t="str">
        <f>IF(Overall!$A514&lt;&gt;"",IF(AND(MONTH($N512) &lt;= 2, MONTH($O512) &gt;= 2), IF($R512 &lt;&gt; "", $H512/$R512, ""), ""),"")</f>
        <v/>
      </c>
      <c r="U512" s="10" t="str">
        <f>IF(Overall!$A514&lt;&gt;"",IF(AND(MONTH($N512) &lt;= 3, MONTH($O512) &gt;= 3), IF($R512 &lt;&gt; "", $H512/$R512, ""), ""),"")</f>
        <v/>
      </c>
      <c r="V512" s="10" t="str">
        <f>IF(Overall!$A514&lt;&gt;"",IF(AND(MONTH($N512) &lt;= 4, MONTH($O512) &gt;= 4), IF($R512 &lt;&gt; "", $H512/$R512, ""), ""),"")</f>
        <v/>
      </c>
      <c r="W512" s="10" t="str">
        <f>IF(Overall!$A514&lt;&gt;"",IF(AND(MONTH($N512) &lt;= 5, MONTH($O512) &gt;= 5), IF($R512 &lt;&gt; "", $H512/$R512, ""), ""),"")</f>
        <v/>
      </c>
      <c r="X512" s="10" t="str">
        <f>IF(Overall!$A514&lt;&gt;"",IF(AND(MONTH($N512) &lt;= 6, MONTH($O512) &gt;= 6), IF($R512 &lt;&gt; "", $H512/$R512, ""), ""),"")</f>
        <v/>
      </c>
      <c r="Y512" s="10">
        <f>IF(Overall!$A514&lt;&gt;"",IF(AND(MONTH($N512) &lt;= 7, MONTH($O512) &gt;= 7 ), IF($R512 &lt;&gt; "", $H512/$R512, ""), ""),"")</f>
        <v>500000</v>
      </c>
      <c r="Z512" s="10" t="str">
        <f>IF(Overall!$A514&lt;&gt;"",IF(AND(MONTH($N512) &lt;= 8, MONTH($O512) &gt;= 8), IF($R512 &lt;&gt; "", $H512/$R512, ""), ""),"")</f>
        <v/>
      </c>
      <c r="AA512" s="10" t="str">
        <f>IF(Overall!$A514&lt;&gt;"",IF(AND(MONTH($N512) &lt;= 9, MONTH($O512) &gt;= 9), IF($R512 &lt;&gt; "", $H512/$R512, ""), ""),"")</f>
        <v/>
      </c>
      <c r="AB512" s="10" t="str">
        <f>IF(Overall!$A514&lt;&gt;"",IF(AND(MONTH($N512) &lt;= 10, MONTH($O512) &gt;= 10), IF($R512 &lt;&gt; "", $H512/$R512, ""), ""),"")</f>
        <v/>
      </c>
      <c r="AC512" s="10" t="str">
        <f>IF(Overall!$A514&lt;&gt;"",IF(AND(MONTH($N512) &lt;= 11, MONTH($O512) &gt;= 11), IF($R512 &lt;&gt; "", $H512/$R512, ""), ""),"")</f>
        <v/>
      </c>
      <c r="AD512" s="10" t="str">
        <f>IF(Overall!$A514&lt;&gt;"",IF(AND(MONTH($N512) &lt;= 12, MONTH($O512) &gt;= 12), IF($R512 &lt;&gt; "", $H512/$R512, ""), ""),"")</f>
        <v/>
      </c>
      <c r="AF512" s="10" t="str">
        <f ca="1">IFERROR(IF(AND(NOW()&lt;= EOMONTH(DATE(YEAR($O512),1, 1), 0), Overall!$A514&lt;&gt;"", MONTH($N512) &lt;= 1, MONTH($O512) &gt;= 1), IF($R512 &lt;&gt; "", $H512/$R512, ""), ""), "")</f>
        <v/>
      </c>
      <c r="AG512" s="10" t="str">
        <f ca="1">IFERROR(IF(AND(NOW()&lt;= EOMONTH(DATE(YEAR($O512),2, 1), 0), Overall!$A514&lt;&gt;"", MONTH($N512) &lt;= 2, MONTH($O512) &gt;= 2), IF($R512 &lt;&gt; "", $H512/$R512, ""), ""), "")</f>
        <v/>
      </c>
      <c r="AH512" s="10" t="str">
        <f ca="1">IFERROR(IF(AND(NOW()&lt;= EOMONTH(DATE(YEAR($O512),3, 1), 0), Overall!$A514&lt;&gt;"", MONTH($N512) &lt;= 3, MONTH($O512) &gt;= 3), IF($R512 &lt;&gt; "", $H512/$R512, ""), ""), "")</f>
        <v/>
      </c>
      <c r="AI512" s="10" t="str">
        <f ca="1">IFERROR(IF(AND(NOW()&lt;= EOMONTH(DATE(YEAR($O512),4, 1), 0), Overall!$A514&lt;&gt;"", MONTH($N512) &lt;= 4, MONTH($O512) &gt;= 4), IF($R512 &lt;&gt; "", $H512/$R512, ""), ""), "")</f>
        <v/>
      </c>
      <c r="AJ512" s="10" t="str">
        <f ca="1">IFERROR(IF(AND(NOW()&lt;= EOMONTH(DATE(YEAR($O512),5, 1), 0), Overall!$A514&lt;&gt;"", MONTH($N512) &lt;= 5, MONTH($O512) &gt;= 5), IF($R512 &lt;&gt; "", $H512/$R512, ""), ""), "")</f>
        <v/>
      </c>
      <c r="AK512" s="10" t="str">
        <f ca="1">IFERROR(IF(AND(NOW()&lt;= EOMONTH(DATE(YEAR($O512),6, 1), 0), Overall!$A514&lt;&gt;"", MONTH($N512) &lt;= 6, MONTH($O512) &gt;= 6), IF($R512 &lt;&gt; "", $H512/$R512, ""), ""), "")</f>
        <v/>
      </c>
      <c r="AL512" s="10" t="str">
        <f ca="1">IFERROR(IF(AND(NOW()&lt;= EOMONTH(DATE(YEAR($O512),7, 1), 0), Overall!$A514&lt;&gt;"", MONTH($N512) &lt;= 7, MONTH($O512) &gt;= 7), IF($R512 &lt;&gt; "", $H512/$R512, ""), ""), "")</f>
        <v/>
      </c>
      <c r="AM512" s="10" t="str">
        <f ca="1">IFERROR(IF(AND(NOW()&lt;= EOMONTH(DATE(YEAR($O512),8, 1), 0), Overall!$A514&lt;&gt;"", MONTH($N512) &lt;= 8, MONTH($O512) &gt;= 8), IF($R512 &lt;&gt; "", $H512/$R512, ""), ""), "")</f>
        <v/>
      </c>
      <c r="AN512" s="10" t="str">
        <f ca="1">IFERROR(IF(AND(NOW()&lt;= EOMONTH(DATE(YEAR($O512),9, 1), 0), Overall!$A514&lt;&gt;"", MONTH($N512) &lt;= 9, MONTH($O512) &gt;= 9), IF($R512 &lt;&gt; "", $H512/$R512, ""), ""), "")</f>
        <v/>
      </c>
      <c r="AO512" s="10" t="str">
        <f ca="1">IFERROR(IF(AND(NOW()&lt;= EOMONTH(DATE(YEAR($O512),10, 1), 0), Overall!$A514&lt;&gt;"", MONTH($N512) &lt;= 10, MONTH($O512) &gt;= 10), IF($R512 &lt;&gt; "", $H512/$R512, ""), ""), "")</f>
        <v/>
      </c>
      <c r="AP512" s="10" t="str">
        <f ca="1">IFERROR(IF(AND(NOW()&lt;= EOMONTH(DATE(YEAR($O512),11, 1), 0), Overall!$A514&lt;&gt;"", MONTH($N512) &lt;=11, MONTH($O512) &gt;= 11), IF($R512 &lt;&gt; "", $H512/$R512, ""), ""), "")</f>
        <v/>
      </c>
      <c r="AQ512" s="10" t="str">
        <f ca="1">IFERROR(IF(AND(NOW()&lt;= EOMONTH(DATE(YEAR($O512),12, 1), 0), Overall!$A514&lt;&gt;"", MONTH($N512) &lt;= 12, MONTH($O512) &gt;= 12), IF($R512 &lt;&gt; "", $H512/$R512, ""), ""), "")</f>
        <v/>
      </c>
      <c r="AR512" s="16">
        <f t="shared" ca="1" si="15"/>
        <v>0</v>
      </c>
    </row>
    <row r="513" spans="1:44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6">
        <f>IF(Overall!F515&lt;&gt;"",VALUE(Overall!F515),"")</f>
        <v>500000</v>
      </c>
      <c r="I513" s="6">
        <f>IF(Overall!G515&lt;&gt;"",VALUE(Overall!G515),"")</f>
        <v>78</v>
      </c>
      <c r="J513" s="6">
        <f>IF(Overall!H515&lt;&gt;"",VALUE(Overall!H515),"")</f>
        <v>64</v>
      </c>
      <c r="K513" s="6">
        <f>IF(Overall!I515&lt;&gt;"",VALUE(Overall!I515),"")</f>
        <v>5.45</v>
      </c>
      <c r="L513" s="6">
        <f>IF(Overall!J515&lt;&gt;"",VALUE(Overall!J515),"")</f>
        <v>1.77</v>
      </c>
      <c r="M513" s="6">
        <f>IF(Overall!K515&lt;&gt;"",VALUE(Overall!K515),"")</f>
        <v>3.68</v>
      </c>
      <c r="N513" s="7">
        <f>IF(Overall!L515&lt;&gt;"",DATEVALUE(MID(Overall!L515, FIND(",", Overall!L515) + 2, FIND(" ", Overall!L515) - FIND(",", Overall!L515) - 1) &amp; " " &amp; MID(Overall!L515, FIND(" ", Overall!L515) + 1, FIND(",", Overall!L515, FIND(" ", Overall!L515)) - FIND(" ", Overall!L515) - 1) &amp; ", " &amp; MID(Overall!L515, FIND(",", Overall!L515, FIND(",",Overall!L515) + 1) + 2, LEN(Overall!L515))),"")</f>
        <v>45108</v>
      </c>
      <c r="O513" s="7">
        <f>IF(Overall!M515&lt;&gt;"",DATEVALUE(MID(Overall!M515, FIND(",", Overall!M515) + 2, FIND(" ", Overall!M515) - FIND(",", Overall!M515) - 1) &amp; " " &amp; MID(Overall!M515, FIND(" ", Overall!M515) + 1, FIND(",", Overall!M515, FIND(" ", Overall!M515)) - FIND(" ", Overall!M515) - 1) &amp; ", " &amp; MID(Overall!M515, FIND(",", Overall!M515, FIND(",",Overall!M515) + 1) + 2, LEN(Overall!M515))),"")</f>
        <v>45138</v>
      </c>
      <c r="P513" s="7">
        <f>IF(Overall!N515&lt;&gt;"",DATEVALUE(MID(Overall!N515, FIND(",", Overall!N515) + 2, FIND(" ", Overall!N515) - FIND(",", Overall!N515) - 1) &amp; " " &amp; MID(Overall!N515, FIND(" ", Overall!N515) + 1, FIND(",", Overall!N515, FIND(" ", Overall!N515)) - FIND(" ", Overall!N515) - 1) &amp; ", " &amp; MID(Overall!N515, FIND(",", Overall!N515, FIND(",",Overall!N515) + 1) + 2, LEN(Overall!N515))),"")</f>
        <v>44978</v>
      </c>
      <c r="Q513" s="7">
        <f>IF(Overall!O515&lt;&gt;"",DATEVALUE(MID(Overall!O515, FIND(",", Overall!O515) + 2, FIND(" ", Overall!O515) - FIND(",", Overall!O515) - 1) &amp; " " &amp; MID(Overall!O515, FIND(" ", Overall!O515) + 1, FIND(",", Overall!O515, FIND(" ", Overall!O515)) - FIND(" ", Overall!O515) - 1) &amp; ", " &amp; MID(Overall!O515, FIND(",", Overall!O515, FIND(",",Overall!O515) + 1) + 2, LEN(Overall!O515))),"")</f>
        <v>44953</v>
      </c>
      <c r="R513" s="5">
        <f t="shared" si="14"/>
        <v>1</v>
      </c>
      <c r="S513" s="10" t="str">
        <f>IF(Overall!$A515&lt;&gt;"",IF(AND(MONTH($N513) &lt;= 1, MONTH($O513) &gt;= 1), IF($R513 &lt;&gt; "", $H513/$R513, ""), ""),"")</f>
        <v/>
      </c>
      <c r="T513" s="10" t="str">
        <f>IF(Overall!$A515&lt;&gt;"",IF(AND(MONTH($N513) &lt;= 2, MONTH($O513) &gt;= 2), IF($R513 &lt;&gt; "", $H513/$R513, ""), ""),"")</f>
        <v/>
      </c>
      <c r="U513" s="10" t="str">
        <f>IF(Overall!$A515&lt;&gt;"",IF(AND(MONTH($N513) &lt;= 3, MONTH($O513) &gt;= 3), IF($R513 &lt;&gt; "", $H513/$R513, ""), ""),"")</f>
        <v/>
      </c>
      <c r="V513" s="10" t="str">
        <f>IF(Overall!$A515&lt;&gt;"",IF(AND(MONTH($N513) &lt;= 4, MONTH($O513) &gt;= 4), IF($R513 &lt;&gt; "", $H513/$R513, ""), ""),"")</f>
        <v/>
      </c>
      <c r="W513" s="10" t="str">
        <f>IF(Overall!$A515&lt;&gt;"",IF(AND(MONTH($N513) &lt;= 5, MONTH($O513) &gt;= 5), IF($R513 &lt;&gt; "", $H513/$R513, ""), ""),"")</f>
        <v/>
      </c>
      <c r="X513" s="10" t="str">
        <f>IF(Overall!$A515&lt;&gt;"",IF(AND(MONTH($N513) &lt;= 6, MONTH($O513) &gt;= 6), IF($R513 &lt;&gt; "", $H513/$R513, ""), ""),"")</f>
        <v/>
      </c>
      <c r="Y513" s="10">
        <f>IF(Overall!$A515&lt;&gt;"",IF(AND(MONTH($N513) &lt;= 7, MONTH($O513) &gt;= 7 ), IF($R513 &lt;&gt; "", $H513/$R513, ""), ""),"")</f>
        <v>500000</v>
      </c>
      <c r="Z513" s="10" t="str">
        <f>IF(Overall!$A515&lt;&gt;"",IF(AND(MONTH($N513) &lt;= 8, MONTH($O513) &gt;= 8), IF($R513 &lt;&gt; "", $H513/$R513, ""), ""),"")</f>
        <v/>
      </c>
      <c r="AA513" s="10" t="str">
        <f>IF(Overall!$A515&lt;&gt;"",IF(AND(MONTH($N513) &lt;= 9, MONTH($O513) &gt;= 9), IF($R513 &lt;&gt; "", $H513/$R513, ""), ""),"")</f>
        <v/>
      </c>
      <c r="AB513" s="10" t="str">
        <f>IF(Overall!$A515&lt;&gt;"",IF(AND(MONTH($N513) &lt;= 10, MONTH($O513) &gt;= 10), IF($R513 &lt;&gt; "", $H513/$R513, ""), ""),"")</f>
        <v/>
      </c>
      <c r="AC513" s="10" t="str">
        <f>IF(Overall!$A515&lt;&gt;"",IF(AND(MONTH($N513) &lt;= 11, MONTH($O513) &gt;= 11), IF($R513 &lt;&gt; "", $H513/$R513, ""), ""),"")</f>
        <v/>
      </c>
      <c r="AD513" s="10" t="str">
        <f>IF(Overall!$A515&lt;&gt;"",IF(AND(MONTH($N513) &lt;= 12, MONTH($O513) &gt;= 12), IF($R513 &lt;&gt; "", $H513/$R513, ""), ""),"")</f>
        <v/>
      </c>
      <c r="AF513" s="10" t="str">
        <f ca="1">IFERROR(IF(AND(NOW()&lt;= EOMONTH(DATE(YEAR($O513),1, 1), 0), Overall!$A515&lt;&gt;"", MONTH($N513) &lt;= 1, MONTH($O513) &gt;= 1), IF($R513 &lt;&gt; "", $H513/$R513, ""), ""), "")</f>
        <v/>
      </c>
      <c r="AG513" s="10" t="str">
        <f ca="1">IFERROR(IF(AND(NOW()&lt;= EOMONTH(DATE(YEAR($O513),2, 1), 0), Overall!$A515&lt;&gt;"", MONTH($N513) &lt;= 2, MONTH($O513) &gt;= 2), IF($R513 &lt;&gt; "", $H513/$R513, ""), ""), "")</f>
        <v/>
      </c>
      <c r="AH513" s="10" t="str">
        <f ca="1">IFERROR(IF(AND(NOW()&lt;= EOMONTH(DATE(YEAR($O513),3, 1), 0), Overall!$A515&lt;&gt;"", MONTH($N513) &lt;= 3, MONTH($O513) &gt;= 3), IF($R513 &lt;&gt; "", $H513/$R513, ""), ""), "")</f>
        <v/>
      </c>
      <c r="AI513" s="10" t="str">
        <f ca="1">IFERROR(IF(AND(NOW()&lt;= EOMONTH(DATE(YEAR($O513),4, 1), 0), Overall!$A515&lt;&gt;"", MONTH($N513) &lt;= 4, MONTH($O513) &gt;= 4), IF($R513 &lt;&gt; "", $H513/$R513, ""), ""), "")</f>
        <v/>
      </c>
      <c r="AJ513" s="10" t="str">
        <f ca="1">IFERROR(IF(AND(NOW()&lt;= EOMONTH(DATE(YEAR($O513),5, 1), 0), Overall!$A515&lt;&gt;"", MONTH($N513) &lt;= 5, MONTH($O513) &gt;= 5), IF($R513 &lt;&gt; "", $H513/$R513, ""), ""), "")</f>
        <v/>
      </c>
      <c r="AK513" s="10" t="str">
        <f ca="1">IFERROR(IF(AND(NOW()&lt;= EOMONTH(DATE(YEAR($O513),6, 1), 0), Overall!$A515&lt;&gt;"", MONTH($N513) &lt;= 6, MONTH($O513) &gt;= 6), IF($R513 &lt;&gt; "", $H513/$R513, ""), ""), "")</f>
        <v/>
      </c>
      <c r="AL513" s="10" t="str">
        <f ca="1">IFERROR(IF(AND(NOW()&lt;= EOMONTH(DATE(YEAR($O513),7, 1), 0), Overall!$A515&lt;&gt;"", MONTH($N513) &lt;= 7, MONTH($O513) &gt;= 7), IF($R513 &lt;&gt; "", $H513/$R513, ""), ""), "")</f>
        <v/>
      </c>
      <c r="AM513" s="10" t="str">
        <f ca="1">IFERROR(IF(AND(NOW()&lt;= EOMONTH(DATE(YEAR($O513),8, 1), 0), Overall!$A515&lt;&gt;"", MONTH($N513) &lt;= 8, MONTH($O513) &gt;= 8), IF($R513 &lt;&gt; "", $H513/$R513, ""), ""), "")</f>
        <v/>
      </c>
      <c r="AN513" s="10" t="str">
        <f ca="1">IFERROR(IF(AND(NOW()&lt;= EOMONTH(DATE(YEAR($O513),9, 1), 0), Overall!$A515&lt;&gt;"", MONTH($N513) &lt;= 9, MONTH($O513) &gt;= 9), IF($R513 &lt;&gt; "", $H513/$R513, ""), ""), "")</f>
        <v/>
      </c>
      <c r="AO513" s="10" t="str">
        <f ca="1">IFERROR(IF(AND(NOW()&lt;= EOMONTH(DATE(YEAR($O513),10, 1), 0), Overall!$A515&lt;&gt;"", MONTH($N513) &lt;= 10, MONTH($O513) &gt;= 10), IF($R513 &lt;&gt; "", $H513/$R513, ""), ""), "")</f>
        <v/>
      </c>
      <c r="AP513" s="10" t="str">
        <f ca="1">IFERROR(IF(AND(NOW()&lt;= EOMONTH(DATE(YEAR($O513),11, 1), 0), Overall!$A515&lt;&gt;"", MONTH($N513) &lt;=11, MONTH($O513) &gt;= 11), IF($R513 &lt;&gt; "", $H513/$R513, ""), ""), "")</f>
        <v/>
      </c>
      <c r="AQ513" s="10" t="str">
        <f ca="1">IFERROR(IF(AND(NOW()&lt;= EOMONTH(DATE(YEAR($O513),12, 1), 0), Overall!$A515&lt;&gt;"", MONTH($N513) &lt;= 12, MONTH($O513) &gt;= 12), IF($R513 &lt;&gt; "", $H513/$R513, ""), ""), "")</f>
        <v/>
      </c>
      <c r="AR513" s="16">
        <f t="shared" ca="1" si="15"/>
        <v>0</v>
      </c>
    </row>
    <row r="514" spans="1:44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6">
        <f>IF(Overall!F516&lt;&gt;"",VALUE(Overall!F516),"")</f>
        <v>500000</v>
      </c>
      <c r="I514" s="6">
        <f>IF(Overall!G516&lt;&gt;"",VALUE(Overall!G516),"")</f>
        <v>77</v>
      </c>
      <c r="J514" s="6">
        <f>IF(Overall!H516&lt;&gt;"",VALUE(Overall!H516),"")</f>
        <v>64</v>
      </c>
      <c r="K514" s="6">
        <f>IF(Overall!I516&lt;&gt;"",VALUE(Overall!I516),"")</f>
        <v>5.69</v>
      </c>
      <c r="L514" s="6">
        <f>IF(Overall!J516&lt;&gt;"",VALUE(Overall!J516),"")</f>
        <v>1.89</v>
      </c>
      <c r="M514" s="6">
        <f>IF(Overall!K516&lt;&gt;"",VALUE(Overall!K516),"")</f>
        <v>3.8</v>
      </c>
      <c r="N514" s="7">
        <f>IF(Overall!L516&lt;&gt;"",DATEVALUE(MID(Overall!L516, FIND(",", Overall!L516) + 2, FIND(" ", Overall!L516) - FIND(",", Overall!L516) - 1) &amp; " " &amp; MID(Overall!L516, FIND(" ", Overall!L516) + 1, FIND(",", Overall!L516, FIND(" ", Overall!L516)) - FIND(" ", Overall!L516) - 1) &amp; ", " &amp; MID(Overall!L516, FIND(",", Overall!L516, FIND(",",Overall!L516) + 1) + 2, LEN(Overall!L516))),"")</f>
        <v>45108</v>
      </c>
      <c r="O514" s="7">
        <f>IF(Overall!M516&lt;&gt;"",DATEVALUE(MID(Overall!M516, FIND(",", Overall!M516) + 2, FIND(" ", Overall!M516) - FIND(",", Overall!M516) - 1) &amp; " " &amp; MID(Overall!M516, FIND(" ", Overall!M516) + 1, FIND(",", Overall!M516, FIND(" ", Overall!M516)) - FIND(" ", Overall!M516) - 1) &amp; ", " &amp; MID(Overall!M516, FIND(",", Overall!M516, FIND(",",Overall!M516) + 1) + 2, LEN(Overall!M516))),"")</f>
        <v>45138</v>
      </c>
      <c r="P514" s="7">
        <f>IF(Overall!N516&lt;&gt;"",DATEVALUE(MID(Overall!N516, FIND(",", Overall!N516) + 2, FIND(" ", Overall!N516) - FIND(",", Overall!N516) - 1) &amp; " " &amp; MID(Overall!N516, FIND(" ", Overall!N516) + 1, FIND(",", Overall!N516, FIND(" ", Overall!N516)) - FIND(" ", Overall!N516) - 1) &amp; ", " &amp; MID(Overall!N516, FIND(",", Overall!N516, FIND(",",Overall!N516) + 1) + 2, LEN(Overall!N516))),"")</f>
        <v>44986</v>
      </c>
      <c r="Q514" s="7">
        <f>IF(Overall!O516&lt;&gt;"",DATEVALUE(MID(Overall!O516, FIND(",", Overall!O516) + 2, FIND(" ", Overall!O516) - FIND(",", Overall!O516) - 1) &amp; " " &amp; MID(Overall!O516, FIND(" ", Overall!O516) + 1, FIND(",", Overall!O516, FIND(" ", Overall!O516)) - FIND(" ", Overall!O516) - 1) &amp; ", " &amp; MID(Overall!O516, FIND(",", Overall!O516, FIND(",",Overall!O516) + 1) + 2, LEN(Overall!O516))),"")</f>
        <v>44965</v>
      </c>
      <c r="R514" s="5">
        <f t="shared" si="14"/>
        <v>1</v>
      </c>
      <c r="S514" s="10" t="str">
        <f>IF(Overall!$A516&lt;&gt;"",IF(AND(MONTH($N514) &lt;= 1, MONTH($O514) &gt;= 1), IF($R514 &lt;&gt; "", $H514/$R514, ""), ""),"")</f>
        <v/>
      </c>
      <c r="T514" s="10" t="str">
        <f>IF(Overall!$A516&lt;&gt;"",IF(AND(MONTH($N514) &lt;= 2, MONTH($O514) &gt;= 2), IF($R514 &lt;&gt; "", $H514/$R514, ""), ""),"")</f>
        <v/>
      </c>
      <c r="U514" s="10" t="str">
        <f>IF(Overall!$A516&lt;&gt;"",IF(AND(MONTH($N514) &lt;= 3, MONTH($O514) &gt;= 3), IF($R514 &lt;&gt; "", $H514/$R514, ""), ""),"")</f>
        <v/>
      </c>
      <c r="V514" s="10" t="str">
        <f>IF(Overall!$A516&lt;&gt;"",IF(AND(MONTH($N514) &lt;= 4, MONTH($O514) &gt;= 4), IF($R514 &lt;&gt; "", $H514/$R514, ""), ""),"")</f>
        <v/>
      </c>
      <c r="W514" s="10" t="str">
        <f>IF(Overall!$A516&lt;&gt;"",IF(AND(MONTH($N514) &lt;= 5, MONTH($O514) &gt;= 5), IF($R514 &lt;&gt; "", $H514/$R514, ""), ""),"")</f>
        <v/>
      </c>
      <c r="X514" s="10" t="str">
        <f>IF(Overall!$A516&lt;&gt;"",IF(AND(MONTH($N514) &lt;= 6, MONTH($O514) &gt;= 6), IF($R514 &lt;&gt; "", $H514/$R514, ""), ""),"")</f>
        <v/>
      </c>
      <c r="Y514" s="10">
        <f>IF(Overall!$A516&lt;&gt;"",IF(AND(MONTH($N514) &lt;= 7, MONTH($O514) &gt;= 7 ), IF($R514 &lt;&gt; "", $H514/$R514, ""), ""),"")</f>
        <v>500000</v>
      </c>
      <c r="Z514" s="10" t="str">
        <f>IF(Overall!$A516&lt;&gt;"",IF(AND(MONTH($N514) &lt;= 8, MONTH($O514) &gt;= 8), IF($R514 &lt;&gt; "", $H514/$R514, ""), ""),"")</f>
        <v/>
      </c>
      <c r="AA514" s="10" t="str">
        <f>IF(Overall!$A516&lt;&gt;"",IF(AND(MONTH($N514) &lt;= 9, MONTH($O514) &gt;= 9), IF($R514 &lt;&gt; "", $H514/$R514, ""), ""),"")</f>
        <v/>
      </c>
      <c r="AB514" s="10" t="str">
        <f>IF(Overall!$A516&lt;&gt;"",IF(AND(MONTH($N514) &lt;= 10, MONTH($O514) &gt;= 10), IF($R514 &lt;&gt; "", $H514/$R514, ""), ""),"")</f>
        <v/>
      </c>
      <c r="AC514" s="10" t="str">
        <f>IF(Overall!$A516&lt;&gt;"",IF(AND(MONTH($N514) &lt;= 11, MONTH($O514) &gt;= 11), IF($R514 &lt;&gt; "", $H514/$R514, ""), ""),"")</f>
        <v/>
      </c>
      <c r="AD514" s="10" t="str">
        <f>IF(Overall!$A516&lt;&gt;"",IF(AND(MONTH($N514) &lt;= 12, MONTH($O514) &gt;= 12), IF($R514 &lt;&gt; "", $H514/$R514, ""), ""),"")</f>
        <v/>
      </c>
      <c r="AF514" s="10" t="str">
        <f ca="1">IFERROR(IF(AND(NOW()&lt;= EOMONTH(DATE(YEAR($O514),1, 1), 0), Overall!$A516&lt;&gt;"", MONTH($N514) &lt;= 1, MONTH($O514) &gt;= 1), IF($R514 &lt;&gt; "", $H514/$R514, ""), ""), "")</f>
        <v/>
      </c>
      <c r="AG514" s="10" t="str">
        <f ca="1">IFERROR(IF(AND(NOW()&lt;= EOMONTH(DATE(YEAR($O514),2, 1), 0), Overall!$A516&lt;&gt;"", MONTH($N514) &lt;= 2, MONTH($O514) &gt;= 2), IF($R514 &lt;&gt; "", $H514/$R514, ""), ""), "")</f>
        <v/>
      </c>
      <c r="AH514" s="10" t="str">
        <f ca="1">IFERROR(IF(AND(NOW()&lt;= EOMONTH(DATE(YEAR($O514),3, 1), 0), Overall!$A516&lt;&gt;"", MONTH($N514) &lt;= 3, MONTH($O514) &gt;= 3), IF($R514 &lt;&gt; "", $H514/$R514, ""), ""), "")</f>
        <v/>
      </c>
      <c r="AI514" s="10" t="str">
        <f ca="1">IFERROR(IF(AND(NOW()&lt;= EOMONTH(DATE(YEAR($O514),4, 1), 0), Overall!$A516&lt;&gt;"", MONTH($N514) &lt;= 4, MONTH($O514) &gt;= 4), IF($R514 &lt;&gt; "", $H514/$R514, ""), ""), "")</f>
        <v/>
      </c>
      <c r="AJ514" s="10" t="str">
        <f ca="1">IFERROR(IF(AND(NOW()&lt;= EOMONTH(DATE(YEAR($O514),5, 1), 0), Overall!$A516&lt;&gt;"", MONTH($N514) &lt;= 5, MONTH($O514) &gt;= 5), IF($R514 &lt;&gt; "", $H514/$R514, ""), ""), "")</f>
        <v/>
      </c>
      <c r="AK514" s="10" t="str">
        <f ca="1">IFERROR(IF(AND(NOW()&lt;= EOMONTH(DATE(YEAR($O514),6, 1), 0), Overall!$A516&lt;&gt;"", MONTH($N514) &lt;= 6, MONTH($O514) &gt;= 6), IF($R514 &lt;&gt; "", $H514/$R514, ""), ""), "")</f>
        <v/>
      </c>
      <c r="AL514" s="10" t="str">
        <f ca="1">IFERROR(IF(AND(NOW()&lt;= EOMONTH(DATE(YEAR($O514),7, 1), 0), Overall!$A516&lt;&gt;"", MONTH($N514) &lt;= 7, MONTH($O514) &gt;= 7), IF($R514 &lt;&gt; "", $H514/$R514, ""), ""), "")</f>
        <v/>
      </c>
      <c r="AM514" s="10" t="str">
        <f ca="1">IFERROR(IF(AND(NOW()&lt;= EOMONTH(DATE(YEAR($O514),8, 1), 0), Overall!$A516&lt;&gt;"", MONTH($N514) &lt;= 8, MONTH($O514) &gt;= 8), IF($R514 &lt;&gt; "", $H514/$R514, ""), ""), "")</f>
        <v/>
      </c>
      <c r="AN514" s="10" t="str">
        <f ca="1">IFERROR(IF(AND(NOW()&lt;= EOMONTH(DATE(YEAR($O514),9, 1), 0), Overall!$A516&lt;&gt;"", MONTH($N514) &lt;= 9, MONTH($O514) &gt;= 9), IF($R514 &lt;&gt; "", $H514/$R514, ""), ""), "")</f>
        <v/>
      </c>
      <c r="AO514" s="10" t="str">
        <f ca="1">IFERROR(IF(AND(NOW()&lt;= EOMONTH(DATE(YEAR($O514),10, 1), 0), Overall!$A516&lt;&gt;"", MONTH($N514) &lt;= 10, MONTH($O514) &gt;= 10), IF($R514 &lt;&gt; "", $H514/$R514, ""), ""), "")</f>
        <v/>
      </c>
      <c r="AP514" s="10" t="str">
        <f ca="1">IFERROR(IF(AND(NOW()&lt;= EOMONTH(DATE(YEAR($O514),11, 1), 0), Overall!$A516&lt;&gt;"", MONTH($N514) &lt;=11, MONTH($O514) &gt;= 11), IF($R514 &lt;&gt; "", $H514/$R514, ""), ""), "")</f>
        <v/>
      </c>
      <c r="AQ514" s="10" t="str">
        <f ca="1">IFERROR(IF(AND(NOW()&lt;= EOMONTH(DATE(YEAR($O514),12, 1), 0), Overall!$A516&lt;&gt;"", MONTH($N514) &lt;= 12, MONTH($O514) &gt;= 12), IF($R514 &lt;&gt; "", $H514/$R514, ""), ""), "")</f>
        <v/>
      </c>
      <c r="AR514" s="16">
        <f t="shared" ca="1" si="15"/>
        <v>0</v>
      </c>
    </row>
    <row r="515" spans="1:44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6">
        <f>IF(Overall!F517&lt;&gt;"",VALUE(Overall!F517),"")</f>
        <v>500000</v>
      </c>
      <c r="I515" s="6">
        <f>IF(Overall!G517&lt;&gt;"",VALUE(Overall!G517),"")</f>
        <v>77</v>
      </c>
      <c r="J515" s="6">
        <f>IF(Overall!H517&lt;&gt;"",VALUE(Overall!H517),"")</f>
        <v>64</v>
      </c>
      <c r="K515" s="6">
        <f>IF(Overall!I517&lt;&gt;"",VALUE(Overall!I517),"")</f>
        <v>5.8</v>
      </c>
      <c r="L515" s="6">
        <f>IF(Overall!J517&lt;&gt;"",VALUE(Overall!J517),"")</f>
        <v>2</v>
      </c>
      <c r="M515" s="6">
        <f>IF(Overall!K517&lt;&gt;"",VALUE(Overall!K517),"")</f>
        <v>3.8</v>
      </c>
      <c r="N515" s="7">
        <f>IF(Overall!L517&lt;&gt;"",DATEVALUE(MID(Overall!L517, FIND(",", Overall!L517) + 2, FIND(" ", Overall!L517) - FIND(",", Overall!L517) - 1) &amp; " " &amp; MID(Overall!L517, FIND(" ", Overall!L517) + 1, FIND(",", Overall!L517, FIND(" ", Overall!L517)) - FIND(" ", Overall!L517) - 1) &amp; ", " &amp; MID(Overall!L517, FIND(",", Overall!L517, FIND(",",Overall!L517) + 1) + 2, LEN(Overall!L517))),"")</f>
        <v>45108</v>
      </c>
      <c r="O515" s="7">
        <f>IF(Overall!M517&lt;&gt;"",DATEVALUE(MID(Overall!M517, FIND(",", Overall!M517) + 2, FIND(" ", Overall!M517) - FIND(",", Overall!M517) - 1) &amp; " " &amp; MID(Overall!M517, FIND(" ", Overall!M517) + 1, FIND(",", Overall!M517, FIND(" ", Overall!M517)) - FIND(" ", Overall!M517) - 1) &amp; ", " &amp; MID(Overall!M517, FIND(",", Overall!M517, FIND(",",Overall!M517) + 1) + 2, LEN(Overall!M517))),"")</f>
        <v>45138</v>
      </c>
      <c r="P515" s="7">
        <f>IF(Overall!N517&lt;&gt;"",DATEVALUE(MID(Overall!N517, FIND(",", Overall!N517) + 2, FIND(" ", Overall!N517) - FIND(",", Overall!N517) - 1) &amp; " " &amp; MID(Overall!N517, FIND(" ", Overall!N517) + 1, FIND(",", Overall!N517, FIND(" ", Overall!N517)) - FIND(" ", Overall!N517) - 1) &amp; ", " &amp; MID(Overall!N517, FIND(",", Overall!N517, FIND(",",Overall!N517) + 1) + 2, LEN(Overall!N517))),"")</f>
        <v>44986</v>
      </c>
      <c r="Q515" s="7">
        <f>IF(Overall!O517&lt;&gt;"",DATEVALUE(MID(Overall!O517, FIND(",", Overall!O517) + 2, FIND(" ", Overall!O517) - FIND(",", Overall!O517) - 1) &amp; " " &amp; MID(Overall!O517, FIND(" ", Overall!O517) + 1, FIND(",", Overall!O517, FIND(" ", Overall!O517)) - FIND(" ", Overall!O517) - 1) &amp; ", " &amp; MID(Overall!O517, FIND(",", Overall!O517, FIND(",",Overall!O517) + 1) + 2, LEN(Overall!O517))),"")</f>
        <v>44965</v>
      </c>
      <c r="R515" s="5">
        <f t="shared" ref="R515:R578" si="16">IF(AND(N515&lt;&gt;"", O515&lt;&gt;""), DATEDIF(N515, O515, "M") + 1, "")</f>
        <v>1</v>
      </c>
      <c r="S515" s="10" t="str">
        <f>IF(Overall!$A517&lt;&gt;"",IF(AND(MONTH($N515) &lt;= 1, MONTH($O515) &gt;= 1), IF($R515 &lt;&gt; "", $H515/$R515, ""), ""),"")</f>
        <v/>
      </c>
      <c r="T515" s="10" t="str">
        <f>IF(Overall!$A517&lt;&gt;"",IF(AND(MONTH($N515) &lt;= 2, MONTH($O515) &gt;= 2), IF($R515 &lt;&gt; "", $H515/$R515, ""), ""),"")</f>
        <v/>
      </c>
      <c r="U515" s="10" t="str">
        <f>IF(Overall!$A517&lt;&gt;"",IF(AND(MONTH($N515) &lt;= 3, MONTH($O515) &gt;= 3), IF($R515 &lt;&gt; "", $H515/$R515, ""), ""),"")</f>
        <v/>
      </c>
      <c r="V515" s="10" t="str">
        <f>IF(Overall!$A517&lt;&gt;"",IF(AND(MONTH($N515) &lt;= 4, MONTH($O515) &gt;= 4), IF($R515 &lt;&gt; "", $H515/$R515, ""), ""),"")</f>
        <v/>
      </c>
      <c r="W515" s="10" t="str">
        <f>IF(Overall!$A517&lt;&gt;"",IF(AND(MONTH($N515) &lt;= 5, MONTH($O515) &gt;= 5), IF($R515 &lt;&gt; "", $H515/$R515, ""), ""),"")</f>
        <v/>
      </c>
      <c r="X515" s="10" t="str">
        <f>IF(Overall!$A517&lt;&gt;"",IF(AND(MONTH($N515) &lt;= 6, MONTH($O515) &gt;= 6), IF($R515 &lt;&gt; "", $H515/$R515, ""), ""),"")</f>
        <v/>
      </c>
      <c r="Y515" s="10">
        <f>IF(Overall!$A517&lt;&gt;"",IF(AND(MONTH($N515) &lt;= 7, MONTH($O515) &gt;= 7 ), IF($R515 &lt;&gt; "", $H515/$R515, ""), ""),"")</f>
        <v>500000</v>
      </c>
      <c r="Z515" s="10" t="str">
        <f>IF(Overall!$A517&lt;&gt;"",IF(AND(MONTH($N515) &lt;= 8, MONTH($O515) &gt;= 8), IF($R515 &lt;&gt; "", $H515/$R515, ""), ""),"")</f>
        <v/>
      </c>
      <c r="AA515" s="10" t="str">
        <f>IF(Overall!$A517&lt;&gt;"",IF(AND(MONTH($N515) &lt;= 9, MONTH($O515) &gt;= 9), IF($R515 &lt;&gt; "", $H515/$R515, ""), ""),"")</f>
        <v/>
      </c>
      <c r="AB515" s="10" t="str">
        <f>IF(Overall!$A517&lt;&gt;"",IF(AND(MONTH($N515) &lt;= 10, MONTH($O515) &gt;= 10), IF($R515 &lt;&gt; "", $H515/$R515, ""), ""),"")</f>
        <v/>
      </c>
      <c r="AC515" s="10" t="str">
        <f>IF(Overall!$A517&lt;&gt;"",IF(AND(MONTH($N515) &lt;= 11, MONTH($O515) &gt;= 11), IF($R515 &lt;&gt; "", $H515/$R515, ""), ""),"")</f>
        <v/>
      </c>
      <c r="AD515" s="10" t="str">
        <f>IF(Overall!$A517&lt;&gt;"",IF(AND(MONTH($N515) &lt;= 12, MONTH($O515) &gt;= 12), IF($R515 &lt;&gt; "", $H515/$R515, ""), ""),"")</f>
        <v/>
      </c>
      <c r="AF515" s="10" t="str">
        <f ca="1">IFERROR(IF(AND(NOW()&lt;= EOMONTH(DATE(YEAR($O515),1, 1), 0), Overall!$A517&lt;&gt;"", MONTH($N515) &lt;= 1, MONTH($O515) &gt;= 1), IF($R515 &lt;&gt; "", $H515/$R515, ""), ""), "")</f>
        <v/>
      </c>
      <c r="AG515" s="10" t="str">
        <f ca="1">IFERROR(IF(AND(NOW()&lt;= EOMONTH(DATE(YEAR($O515),2, 1), 0), Overall!$A517&lt;&gt;"", MONTH($N515) &lt;= 2, MONTH($O515) &gt;= 2), IF($R515 &lt;&gt; "", $H515/$R515, ""), ""), "")</f>
        <v/>
      </c>
      <c r="AH515" s="10" t="str">
        <f ca="1">IFERROR(IF(AND(NOW()&lt;= EOMONTH(DATE(YEAR($O515),3, 1), 0), Overall!$A517&lt;&gt;"", MONTH($N515) &lt;= 3, MONTH($O515) &gt;= 3), IF($R515 &lt;&gt; "", $H515/$R515, ""), ""), "")</f>
        <v/>
      </c>
      <c r="AI515" s="10" t="str">
        <f ca="1">IFERROR(IF(AND(NOW()&lt;= EOMONTH(DATE(YEAR($O515),4, 1), 0), Overall!$A517&lt;&gt;"", MONTH($N515) &lt;= 4, MONTH($O515) &gt;= 4), IF($R515 &lt;&gt; "", $H515/$R515, ""), ""), "")</f>
        <v/>
      </c>
      <c r="AJ515" s="10" t="str">
        <f ca="1">IFERROR(IF(AND(NOW()&lt;= EOMONTH(DATE(YEAR($O515),5, 1), 0), Overall!$A517&lt;&gt;"", MONTH($N515) &lt;= 5, MONTH($O515) &gt;= 5), IF($R515 &lt;&gt; "", $H515/$R515, ""), ""), "")</f>
        <v/>
      </c>
      <c r="AK515" s="10" t="str">
        <f ca="1">IFERROR(IF(AND(NOW()&lt;= EOMONTH(DATE(YEAR($O515),6, 1), 0), Overall!$A517&lt;&gt;"", MONTH($N515) &lt;= 6, MONTH($O515) &gt;= 6), IF($R515 &lt;&gt; "", $H515/$R515, ""), ""), "")</f>
        <v/>
      </c>
      <c r="AL515" s="10" t="str">
        <f ca="1">IFERROR(IF(AND(NOW()&lt;= EOMONTH(DATE(YEAR($O515),7, 1), 0), Overall!$A517&lt;&gt;"", MONTH($N515) &lt;= 7, MONTH($O515) &gt;= 7), IF($R515 &lt;&gt; "", $H515/$R515, ""), ""), "")</f>
        <v/>
      </c>
      <c r="AM515" s="10" t="str">
        <f ca="1">IFERROR(IF(AND(NOW()&lt;= EOMONTH(DATE(YEAR($O515),8, 1), 0), Overall!$A517&lt;&gt;"", MONTH($N515) &lt;= 8, MONTH($O515) &gt;= 8), IF($R515 &lt;&gt; "", $H515/$R515, ""), ""), "")</f>
        <v/>
      </c>
      <c r="AN515" s="10" t="str">
        <f ca="1">IFERROR(IF(AND(NOW()&lt;= EOMONTH(DATE(YEAR($O515),9, 1), 0), Overall!$A517&lt;&gt;"", MONTH($N515) &lt;= 9, MONTH($O515) &gt;= 9), IF($R515 &lt;&gt; "", $H515/$R515, ""), ""), "")</f>
        <v/>
      </c>
      <c r="AO515" s="10" t="str">
        <f ca="1">IFERROR(IF(AND(NOW()&lt;= EOMONTH(DATE(YEAR($O515),10, 1), 0), Overall!$A517&lt;&gt;"", MONTH($N515) &lt;= 10, MONTH($O515) &gt;= 10), IF($R515 &lt;&gt; "", $H515/$R515, ""), ""), "")</f>
        <v/>
      </c>
      <c r="AP515" s="10" t="str">
        <f ca="1">IFERROR(IF(AND(NOW()&lt;= EOMONTH(DATE(YEAR($O515),11, 1), 0), Overall!$A517&lt;&gt;"", MONTH($N515) &lt;=11, MONTH($O515) &gt;= 11), IF($R515 &lt;&gt; "", $H515/$R515, ""), ""), "")</f>
        <v/>
      </c>
      <c r="AQ515" s="10" t="str">
        <f ca="1">IFERROR(IF(AND(NOW()&lt;= EOMONTH(DATE(YEAR($O515),12, 1), 0), Overall!$A517&lt;&gt;"", MONTH($N515) &lt;= 12, MONTH($O515) &gt;= 12), IF($R515 &lt;&gt; "", $H515/$R515, ""), ""), "")</f>
        <v/>
      </c>
      <c r="AR515" s="16">
        <f t="shared" ref="AR515:AR578" ca="1" si="17">SUM(AF515:AQ515)</f>
        <v>0</v>
      </c>
    </row>
    <row r="516" spans="1:44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6">
        <f>IF(Overall!F518&lt;&gt;"",VALUE(Overall!F518),"")</f>
        <v>1000000</v>
      </c>
      <c r="I516" s="6">
        <f>IF(Overall!G518&lt;&gt;"",VALUE(Overall!G518),"")</f>
        <v>77</v>
      </c>
      <c r="J516" s="6">
        <f>IF(Overall!H518&lt;&gt;"",VALUE(Overall!H518),"")</f>
        <v>64</v>
      </c>
      <c r="K516" s="6">
        <f>IF(Overall!I518&lt;&gt;"",VALUE(Overall!I518),"")</f>
        <v>5.63</v>
      </c>
      <c r="L516" s="6">
        <f>IF(Overall!J518&lt;&gt;"",VALUE(Overall!J518),"")</f>
        <v>1.9</v>
      </c>
      <c r="M516" s="6">
        <f>IF(Overall!K518&lt;&gt;"",VALUE(Overall!K518),"")</f>
        <v>3.73</v>
      </c>
      <c r="N516" s="7">
        <f>IF(Overall!L518&lt;&gt;"",DATEVALUE(MID(Overall!L518, FIND(",", Overall!L518) + 2, FIND(" ", Overall!L518) - FIND(",", Overall!L518) - 1) &amp; " " &amp; MID(Overall!L518, FIND(" ", Overall!L518) + 1, FIND(",", Overall!L518, FIND(" ", Overall!L518)) - FIND(" ", Overall!L518) - 1) &amp; ", " &amp; MID(Overall!L518, FIND(",", Overall!L518, FIND(",",Overall!L518) + 1) + 2, LEN(Overall!L518))),"")</f>
        <v>45108</v>
      </c>
      <c r="O516" s="7">
        <f>IF(Overall!M518&lt;&gt;"",DATEVALUE(MID(Overall!M518, FIND(",", Overall!M518) + 2, FIND(" ", Overall!M518) - FIND(",", Overall!M518) - 1) &amp; " " &amp; MID(Overall!M518, FIND(" ", Overall!M518) + 1, FIND(",", Overall!M518, FIND(" ", Overall!M518)) - FIND(" ", Overall!M518) - 1) &amp; ", " &amp; MID(Overall!M518, FIND(",", Overall!M518, FIND(",",Overall!M518) + 1) + 2, LEN(Overall!M518))),"")</f>
        <v>45138</v>
      </c>
      <c r="P516" s="7">
        <f>IF(Overall!N518&lt;&gt;"",DATEVALUE(MID(Overall!N518, FIND(",", Overall!N518) + 2, FIND(" ", Overall!N518) - FIND(",", Overall!N518) - 1) &amp; " " &amp; MID(Overall!N518, FIND(" ", Overall!N518) + 1, FIND(",", Overall!N518, FIND(" ", Overall!N518)) - FIND(" ", Overall!N518) - 1) &amp; ", " &amp; MID(Overall!N518, FIND(",", Overall!N518, FIND(",",Overall!N518) + 1) + 2, LEN(Overall!N518))),"")</f>
        <v>44987</v>
      </c>
      <c r="Q516" s="7">
        <f>IF(Overall!O518&lt;&gt;"",DATEVALUE(MID(Overall!O518, FIND(",", Overall!O518) + 2, FIND(" ", Overall!O518) - FIND(",", Overall!O518) - 1) &amp; " " &amp; MID(Overall!O518, FIND(" ", Overall!O518) + 1, FIND(",", Overall!O518, FIND(" ", Overall!O518)) - FIND(" ", Overall!O518) - 1) &amp; ", " &amp; MID(Overall!O518, FIND(",", Overall!O518, FIND(",",Overall!O518) + 1) + 2, LEN(Overall!O518))),"")</f>
        <v>44966</v>
      </c>
      <c r="R516" s="5">
        <f t="shared" si="16"/>
        <v>1</v>
      </c>
      <c r="S516" s="10" t="str">
        <f>IF(Overall!$A518&lt;&gt;"",IF(AND(MONTH($N516) &lt;= 1, MONTH($O516) &gt;= 1), IF($R516 &lt;&gt; "", $H516/$R516, ""), ""),"")</f>
        <v/>
      </c>
      <c r="T516" s="10" t="str">
        <f>IF(Overall!$A518&lt;&gt;"",IF(AND(MONTH($N516) &lt;= 2, MONTH($O516) &gt;= 2), IF($R516 &lt;&gt; "", $H516/$R516, ""), ""),"")</f>
        <v/>
      </c>
      <c r="U516" s="10" t="str">
        <f>IF(Overall!$A518&lt;&gt;"",IF(AND(MONTH($N516) &lt;= 3, MONTH($O516) &gt;= 3), IF($R516 &lt;&gt; "", $H516/$R516, ""), ""),"")</f>
        <v/>
      </c>
      <c r="V516" s="10" t="str">
        <f>IF(Overall!$A518&lt;&gt;"",IF(AND(MONTH($N516) &lt;= 4, MONTH($O516) &gt;= 4), IF($R516 &lt;&gt; "", $H516/$R516, ""), ""),"")</f>
        <v/>
      </c>
      <c r="W516" s="10" t="str">
        <f>IF(Overall!$A518&lt;&gt;"",IF(AND(MONTH($N516) &lt;= 5, MONTH($O516) &gt;= 5), IF($R516 &lt;&gt; "", $H516/$R516, ""), ""),"")</f>
        <v/>
      </c>
      <c r="X516" s="10" t="str">
        <f>IF(Overall!$A518&lt;&gt;"",IF(AND(MONTH($N516) &lt;= 6, MONTH($O516) &gt;= 6), IF($R516 &lt;&gt; "", $H516/$R516, ""), ""),"")</f>
        <v/>
      </c>
      <c r="Y516" s="10">
        <f>IF(Overall!$A518&lt;&gt;"",IF(AND(MONTH($N516) &lt;= 7, MONTH($O516) &gt;= 7 ), IF($R516 &lt;&gt; "", $H516/$R516, ""), ""),"")</f>
        <v>1000000</v>
      </c>
      <c r="Z516" s="10" t="str">
        <f>IF(Overall!$A518&lt;&gt;"",IF(AND(MONTH($N516) &lt;= 8, MONTH($O516) &gt;= 8), IF($R516 &lt;&gt; "", $H516/$R516, ""), ""),"")</f>
        <v/>
      </c>
      <c r="AA516" s="10" t="str">
        <f>IF(Overall!$A518&lt;&gt;"",IF(AND(MONTH($N516) &lt;= 9, MONTH($O516) &gt;= 9), IF($R516 &lt;&gt; "", $H516/$R516, ""), ""),"")</f>
        <v/>
      </c>
      <c r="AB516" s="10" t="str">
        <f>IF(Overall!$A518&lt;&gt;"",IF(AND(MONTH($N516) &lt;= 10, MONTH($O516) &gt;= 10), IF($R516 &lt;&gt; "", $H516/$R516, ""), ""),"")</f>
        <v/>
      </c>
      <c r="AC516" s="10" t="str">
        <f>IF(Overall!$A518&lt;&gt;"",IF(AND(MONTH($N516) &lt;= 11, MONTH($O516) &gt;= 11), IF($R516 &lt;&gt; "", $H516/$R516, ""), ""),"")</f>
        <v/>
      </c>
      <c r="AD516" s="10" t="str">
        <f>IF(Overall!$A518&lt;&gt;"",IF(AND(MONTH($N516) &lt;= 12, MONTH($O516) &gt;= 12), IF($R516 &lt;&gt; "", $H516/$R516, ""), ""),"")</f>
        <v/>
      </c>
      <c r="AF516" s="10" t="str">
        <f ca="1">IFERROR(IF(AND(NOW()&lt;= EOMONTH(DATE(YEAR($O516),1, 1), 0), Overall!$A518&lt;&gt;"", MONTH($N516) &lt;= 1, MONTH($O516) &gt;= 1), IF($R516 &lt;&gt; "", $H516/$R516, ""), ""), "")</f>
        <v/>
      </c>
      <c r="AG516" s="10" t="str">
        <f ca="1">IFERROR(IF(AND(NOW()&lt;= EOMONTH(DATE(YEAR($O516),2, 1), 0), Overall!$A518&lt;&gt;"", MONTH($N516) &lt;= 2, MONTH($O516) &gt;= 2), IF($R516 &lt;&gt; "", $H516/$R516, ""), ""), "")</f>
        <v/>
      </c>
      <c r="AH516" s="10" t="str">
        <f ca="1">IFERROR(IF(AND(NOW()&lt;= EOMONTH(DATE(YEAR($O516),3, 1), 0), Overall!$A518&lt;&gt;"", MONTH($N516) &lt;= 3, MONTH($O516) &gt;= 3), IF($R516 &lt;&gt; "", $H516/$R516, ""), ""), "")</f>
        <v/>
      </c>
      <c r="AI516" s="10" t="str">
        <f ca="1">IFERROR(IF(AND(NOW()&lt;= EOMONTH(DATE(YEAR($O516),4, 1), 0), Overall!$A518&lt;&gt;"", MONTH($N516) &lt;= 4, MONTH($O516) &gt;= 4), IF($R516 &lt;&gt; "", $H516/$R516, ""), ""), "")</f>
        <v/>
      </c>
      <c r="AJ516" s="10" t="str">
        <f ca="1">IFERROR(IF(AND(NOW()&lt;= EOMONTH(DATE(YEAR($O516),5, 1), 0), Overall!$A518&lt;&gt;"", MONTH($N516) &lt;= 5, MONTH($O516) &gt;= 5), IF($R516 &lt;&gt; "", $H516/$R516, ""), ""), "")</f>
        <v/>
      </c>
      <c r="AK516" s="10" t="str">
        <f ca="1">IFERROR(IF(AND(NOW()&lt;= EOMONTH(DATE(YEAR($O516),6, 1), 0), Overall!$A518&lt;&gt;"", MONTH($N516) &lt;= 6, MONTH($O516) &gt;= 6), IF($R516 &lt;&gt; "", $H516/$R516, ""), ""), "")</f>
        <v/>
      </c>
      <c r="AL516" s="10" t="str">
        <f ca="1">IFERROR(IF(AND(NOW()&lt;= EOMONTH(DATE(YEAR($O516),7, 1), 0), Overall!$A518&lt;&gt;"", MONTH($N516) &lt;= 7, MONTH($O516) &gt;= 7), IF($R516 &lt;&gt; "", $H516/$R516, ""), ""), "")</f>
        <v/>
      </c>
      <c r="AM516" s="10" t="str">
        <f ca="1">IFERROR(IF(AND(NOW()&lt;= EOMONTH(DATE(YEAR($O516),8, 1), 0), Overall!$A518&lt;&gt;"", MONTH($N516) &lt;= 8, MONTH($O516) &gt;= 8), IF($R516 &lt;&gt; "", $H516/$R516, ""), ""), "")</f>
        <v/>
      </c>
      <c r="AN516" s="10" t="str">
        <f ca="1">IFERROR(IF(AND(NOW()&lt;= EOMONTH(DATE(YEAR($O516),9, 1), 0), Overall!$A518&lt;&gt;"", MONTH($N516) &lt;= 9, MONTH($O516) &gt;= 9), IF($R516 &lt;&gt; "", $H516/$R516, ""), ""), "")</f>
        <v/>
      </c>
      <c r="AO516" s="10" t="str">
        <f ca="1">IFERROR(IF(AND(NOW()&lt;= EOMONTH(DATE(YEAR($O516),10, 1), 0), Overall!$A518&lt;&gt;"", MONTH($N516) &lt;= 10, MONTH($O516) &gt;= 10), IF($R516 &lt;&gt; "", $H516/$R516, ""), ""), "")</f>
        <v/>
      </c>
      <c r="AP516" s="10" t="str">
        <f ca="1">IFERROR(IF(AND(NOW()&lt;= EOMONTH(DATE(YEAR($O516),11, 1), 0), Overall!$A518&lt;&gt;"", MONTH($N516) &lt;=11, MONTH($O516) &gt;= 11), IF($R516 &lt;&gt; "", $H516/$R516, ""), ""), "")</f>
        <v/>
      </c>
      <c r="AQ516" s="10" t="str">
        <f ca="1">IFERROR(IF(AND(NOW()&lt;= EOMONTH(DATE(YEAR($O516),12, 1), 0), Overall!$A518&lt;&gt;"", MONTH($N516) &lt;= 12, MONTH($O516) &gt;= 12), IF($R516 &lt;&gt; "", $H516/$R516, ""), ""), "")</f>
        <v/>
      </c>
      <c r="AR516" s="16">
        <f t="shared" ca="1" si="17"/>
        <v>0</v>
      </c>
    </row>
    <row r="517" spans="1:44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6">
        <f>IF(Overall!F519&lt;&gt;"",VALUE(Overall!F519),"")</f>
        <v>1000000</v>
      </c>
      <c r="I517" s="6">
        <f>IF(Overall!G519&lt;&gt;"",VALUE(Overall!G519),"")</f>
        <v>77</v>
      </c>
      <c r="J517" s="6">
        <f>IF(Overall!H519&lt;&gt;"",VALUE(Overall!H519),"")</f>
        <v>64</v>
      </c>
      <c r="K517" s="6">
        <f>IF(Overall!I519&lt;&gt;"",VALUE(Overall!I519),"")</f>
        <v>5.43</v>
      </c>
      <c r="L517" s="6">
        <f>IF(Overall!J519&lt;&gt;"",VALUE(Overall!J519),"")</f>
        <v>1.7</v>
      </c>
      <c r="M517" s="6">
        <f>IF(Overall!K519&lt;&gt;"",VALUE(Overall!K519),"")</f>
        <v>3.73</v>
      </c>
      <c r="N517" s="7">
        <f>IF(Overall!L519&lt;&gt;"",DATEVALUE(MID(Overall!L519, FIND(",", Overall!L519) + 2, FIND(" ", Overall!L519) - FIND(",", Overall!L519) - 1) &amp; " " &amp; MID(Overall!L519, FIND(" ", Overall!L519) + 1, FIND(",", Overall!L519, FIND(" ", Overall!L519)) - FIND(" ", Overall!L519) - 1) &amp; ", " &amp; MID(Overall!L519, FIND(",", Overall!L519, FIND(",",Overall!L519) + 1) + 2, LEN(Overall!L519))),"")</f>
        <v>45108</v>
      </c>
      <c r="O517" s="7">
        <f>IF(Overall!M519&lt;&gt;"",DATEVALUE(MID(Overall!M519, FIND(",", Overall!M519) + 2, FIND(" ", Overall!M519) - FIND(",", Overall!M519) - 1) &amp; " " &amp; MID(Overall!M519, FIND(" ", Overall!M519) + 1, FIND(",", Overall!M519, FIND(" ", Overall!M519)) - FIND(" ", Overall!M519) - 1) &amp; ", " &amp; MID(Overall!M519, FIND(",", Overall!M519, FIND(",",Overall!M519) + 1) + 2, LEN(Overall!M519))),"")</f>
        <v>45138</v>
      </c>
      <c r="P517" s="7">
        <f>IF(Overall!N519&lt;&gt;"",DATEVALUE(MID(Overall!N519, FIND(",", Overall!N519) + 2, FIND(" ", Overall!N519) - FIND(",", Overall!N519) - 1) &amp; " " &amp; MID(Overall!N519, FIND(" ", Overall!N519) + 1, FIND(",", Overall!N519, FIND(" ", Overall!N519)) - FIND(" ", Overall!N519) - 1) &amp; ", " &amp; MID(Overall!N519, FIND(",", Overall!N519, FIND(",",Overall!N519) + 1) + 2, LEN(Overall!N519))),"")</f>
        <v>44987</v>
      </c>
      <c r="Q517" s="7">
        <f>IF(Overall!O519&lt;&gt;"",DATEVALUE(MID(Overall!O519, FIND(",", Overall!O519) + 2, FIND(" ", Overall!O519) - FIND(",", Overall!O519) - 1) &amp; " " &amp; MID(Overall!O519, FIND(" ", Overall!O519) + 1, FIND(",", Overall!O519, FIND(" ", Overall!O519)) - FIND(" ", Overall!O519) - 1) &amp; ", " &amp; MID(Overall!O519, FIND(",", Overall!O519, FIND(",",Overall!O519) + 1) + 2, LEN(Overall!O519))),"")</f>
        <v>44966</v>
      </c>
      <c r="R517" s="5">
        <f t="shared" si="16"/>
        <v>1</v>
      </c>
      <c r="S517" s="10" t="str">
        <f>IF(Overall!$A519&lt;&gt;"",IF(AND(MONTH($N517) &lt;= 1, MONTH($O517) &gt;= 1), IF($R517 &lt;&gt; "", $H517/$R517, ""), ""),"")</f>
        <v/>
      </c>
      <c r="T517" s="10" t="str">
        <f>IF(Overall!$A519&lt;&gt;"",IF(AND(MONTH($N517) &lt;= 2, MONTH($O517) &gt;= 2), IF($R517 &lt;&gt; "", $H517/$R517, ""), ""),"")</f>
        <v/>
      </c>
      <c r="U517" s="10" t="str">
        <f>IF(Overall!$A519&lt;&gt;"",IF(AND(MONTH($N517) &lt;= 3, MONTH($O517) &gt;= 3), IF($R517 &lt;&gt; "", $H517/$R517, ""), ""),"")</f>
        <v/>
      </c>
      <c r="V517" s="10" t="str">
        <f>IF(Overall!$A519&lt;&gt;"",IF(AND(MONTH($N517) &lt;= 4, MONTH($O517) &gt;= 4), IF($R517 &lt;&gt; "", $H517/$R517, ""), ""),"")</f>
        <v/>
      </c>
      <c r="W517" s="10" t="str">
        <f>IF(Overall!$A519&lt;&gt;"",IF(AND(MONTH($N517) &lt;= 5, MONTH($O517) &gt;= 5), IF($R517 &lt;&gt; "", $H517/$R517, ""), ""),"")</f>
        <v/>
      </c>
      <c r="X517" s="10" t="str">
        <f>IF(Overall!$A519&lt;&gt;"",IF(AND(MONTH($N517) &lt;= 6, MONTH($O517) &gt;= 6), IF($R517 &lt;&gt; "", $H517/$R517, ""), ""),"")</f>
        <v/>
      </c>
      <c r="Y517" s="10">
        <f>IF(Overall!$A519&lt;&gt;"",IF(AND(MONTH($N517) &lt;= 7, MONTH($O517) &gt;= 7 ), IF($R517 &lt;&gt; "", $H517/$R517, ""), ""),"")</f>
        <v>1000000</v>
      </c>
      <c r="Z517" s="10" t="str">
        <f>IF(Overall!$A519&lt;&gt;"",IF(AND(MONTH($N517) &lt;= 8, MONTH($O517) &gt;= 8), IF($R517 &lt;&gt; "", $H517/$R517, ""), ""),"")</f>
        <v/>
      </c>
      <c r="AA517" s="10" t="str">
        <f>IF(Overall!$A519&lt;&gt;"",IF(AND(MONTH($N517) &lt;= 9, MONTH($O517) &gt;= 9), IF($R517 &lt;&gt; "", $H517/$R517, ""), ""),"")</f>
        <v/>
      </c>
      <c r="AB517" s="10" t="str">
        <f>IF(Overall!$A519&lt;&gt;"",IF(AND(MONTH($N517) &lt;= 10, MONTH($O517) &gt;= 10), IF($R517 &lt;&gt; "", $H517/$R517, ""), ""),"")</f>
        <v/>
      </c>
      <c r="AC517" s="10" t="str">
        <f>IF(Overall!$A519&lt;&gt;"",IF(AND(MONTH($N517) &lt;= 11, MONTH($O517) &gt;= 11), IF($R517 &lt;&gt; "", $H517/$R517, ""), ""),"")</f>
        <v/>
      </c>
      <c r="AD517" s="10" t="str">
        <f>IF(Overall!$A519&lt;&gt;"",IF(AND(MONTH($N517) &lt;= 12, MONTH($O517) &gt;= 12), IF($R517 &lt;&gt; "", $H517/$R517, ""), ""),"")</f>
        <v/>
      </c>
      <c r="AF517" s="10" t="str">
        <f ca="1">IFERROR(IF(AND(NOW()&lt;= EOMONTH(DATE(YEAR($O517),1, 1), 0), Overall!$A519&lt;&gt;"", MONTH($N517) &lt;= 1, MONTH($O517) &gt;= 1), IF($R517 &lt;&gt; "", $H517/$R517, ""), ""), "")</f>
        <v/>
      </c>
      <c r="AG517" s="10" t="str">
        <f ca="1">IFERROR(IF(AND(NOW()&lt;= EOMONTH(DATE(YEAR($O517),2, 1), 0), Overall!$A519&lt;&gt;"", MONTH($N517) &lt;= 2, MONTH($O517) &gt;= 2), IF($R517 &lt;&gt; "", $H517/$R517, ""), ""), "")</f>
        <v/>
      </c>
      <c r="AH517" s="10" t="str">
        <f ca="1">IFERROR(IF(AND(NOW()&lt;= EOMONTH(DATE(YEAR($O517),3, 1), 0), Overall!$A519&lt;&gt;"", MONTH($N517) &lt;= 3, MONTH($O517) &gt;= 3), IF($R517 &lt;&gt; "", $H517/$R517, ""), ""), "")</f>
        <v/>
      </c>
      <c r="AI517" s="10" t="str">
        <f ca="1">IFERROR(IF(AND(NOW()&lt;= EOMONTH(DATE(YEAR($O517),4, 1), 0), Overall!$A519&lt;&gt;"", MONTH($N517) &lt;= 4, MONTH($O517) &gt;= 4), IF($R517 &lt;&gt; "", $H517/$R517, ""), ""), "")</f>
        <v/>
      </c>
      <c r="AJ517" s="10" t="str">
        <f ca="1">IFERROR(IF(AND(NOW()&lt;= EOMONTH(DATE(YEAR($O517),5, 1), 0), Overall!$A519&lt;&gt;"", MONTH($N517) &lt;= 5, MONTH($O517) &gt;= 5), IF($R517 &lt;&gt; "", $H517/$R517, ""), ""), "")</f>
        <v/>
      </c>
      <c r="AK517" s="10" t="str">
        <f ca="1">IFERROR(IF(AND(NOW()&lt;= EOMONTH(DATE(YEAR($O517),6, 1), 0), Overall!$A519&lt;&gt;"", MONTH($N517) &lt;= 6, MONTH($O517) &gt;= 6), IF($R517 &lt;&gt; "", $H517/$R517, ""), ""), "")</f>
        <v/>
      </c>
      <c r="AL517" s="10" t="str">
        <f ca="1">IFERROR(IF(AND(NOW()&lt;= EOMONTH(DATE(YEAR($O517),7, 1), 0), Overall!$A519&lt;&gt;"", MONTH($N517) &lt;= 7, MONTH($O517) &gt;= 7), IF($R517 &lt;&gt; "", $H517/$R517, ""), ""), "")</f>
        <v/>
      </c>
      <c r="AM517" s="10" t="str">
        <f ca="1">IFERROR(IF(AND(NOW()&lt;= EOMONTH(DATE(YEAR($O517),8, 1), 0), Overall!$A519&lt;&gt;"", MONTH($N517) &lt;= 8, MONTH($O517) &gt;= 8), IF($R517 &lt;&gt; "", $H517/$R517, ""), ""), "")</f>
        <v/>
      </c>
      <c r="AN517" s="10" t="str">
        <f ca="1">IFERROR(IF(AND(NOW()&lt;= EOMONTH(DATE(YEAR($O517),9, 1), 0), Overall!$A519&lt;&gt;"", MONTH($N517) &lt;= 9, MONTH($O517) &gt;= 9), IF($R517 &lt;&gt; "", $H517/$R517, ""), ""), "")</f>
        <v/>
      </c>
      <c r="AO517" s="10" t="str">
        <f ca="1">IFERROR(IF(AND(NOW()&lt;= EOMONTH(DATE(YEAR($O517),10, 1), 0), Overall!$A519&lt;&gt;"", MONTH($N517) &lt;= 10, MONTH($O517) &gt;= 10), IF($R517 &lt;&gt; "", $H517/$R517, ""), ""), "")</f>
        <v/>
      </c>
      <c r="AP517" s="10" t="str">
        <f ca="1">IFERROR(IF(AND(NOW()&lt;= EOMONTH(DATE(YEAR($O517),11, 1), 0), Overall!$A519&lt;&gt;"", MONTH($N517) &lt;=11, MONTH($O517) &gt;= 11), IF($R517 &lt;&gt; "", $H517/$R517, ""), ""), "")</f>
        <v/>
      </c>
      <c r="AQ517" s="10" t="str">
        <f ca="1">IFERROR(IF(AND(NOW()&lt;= EOMONTH(DATE(YEAR($O517),12, 1), 0), Overall!$A519&lt;&gt;"", MONTH($N517) &lt;= 12, MONTH($O517) &gt;= 12), IF($R517 &lt;&gt; "", $H517/$R517, ""), ""), "")</f>
        <v/>
      </c>
      <c r="AR517" s="16">
        <f t="shared" ca="1" si="17"/>
        <v>0</v>
      </c>
    </row>
    <row r="518" spans="1:44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6">
        <f>IF(Overall!F520&lt;&gt;"",VALUE(Overall!F520),"")</f>
        <v>1000000</v>
      </c>
      <c r="I518" s="6">
        <f>IF(Overall!G520&lt;&gt;"",VALUE(Overall!G520),"")</f>
        <v>77</v>
      </c>
      <c r="J518" s="6">
        <f>IF(Overall!H520&lt;&gt;"",VALUE(Overall!H520),"")</f>
        <v>64</v>
      </c>
      <c r="K518" s="6">
        <f>IF(Overall!I520&lt;&gt;"",VALUE(Overall!I520),"")</f>
        <v>5.4</v>
      </c>
      <c r="L518" s="6">
        <f>IF(Overall!J520&lt;&gt;"",VALUE(Overall!J520),"")</f>
        <v>1.74</v>
      </c>
      <c r="M518" s="6">
        <f>IF(Overall!K520&lt;&gt;"",VALUE(Overall!K520),"")</f>
        <v>3.66</v>
      </c>
      <c r="N518" s="7">
        <f>IF(Overall!L520&lt;&gt;"",DATEVALUE(MID(Overall!L520, FIND(",", Overall!L520) + 2, FIND(" ", Overall!L520) - FIND(",", Overall!L520) - 1) &amp; " " &amp; MID(Overall!L520, FIND(" ", Overall!L520) + 1, FIND(",", Overall!L520, FIND(" ", Overall!L520)) - FIND(" ", Overall!L520) - 1) &amp; ", " &amp; MID(Overall!L520, FIND(",", Overall!L520, FIND(",",Overall!L520) + 1) + 2, LEN(Overall!L520))),"")</f>
        <v>45108</v>
      </c>
      <c r="O518" s="7">
        <f>IF(Overall!M520&lt;&gt;"",DATEVALUE(MID(Overall!M520, FIND(",", Overall!M520) + 2, FIND(" ", Overall!M520) - FIND(",", Overall!M520) - 1) &amp; " " &amp; MID(Overall!M520, FIND(" ", Overall!M520) + 1, FIND(",", Overall!M520, FIND(" ", Overall!M520)) - FIND(" ", Overall!M520) - 1) &amp; ", " &amp; MID(Overall!M520, FIND(",", Overall!M520, FIND(",",Overall!M520) + 1) + 2, LEN(Overall!M520))),"")</f>
        <v>45138</v>
      </c>
      <c r="P518" s="7">
        <f>IF(Overall!N520&lt;&gt;"",DATEVALUE(MID(Overall!N520, FIND(",", Overall!N520) + 2, FIND(" ", Overall!N520) - FIND(",", Overall!N520) - 1) &amp; " " &amp; MID(Overall!N520, FIND(" ", Overall!N520) + 1, FIND(",", Overall!N520, FIND(" ", Overall!N520)) - FIND(" ", Overall!N520) - 1) &amp; ", " &amp; MID(Overall!N520, FIND(",", Overall!N520, FIND(",",Overall!N520) + 1) + 2, LEN(Overall!N520))),"")</f>
        <v>44987</v>
      </c>
      <c r="Q518" s="7">
        <f>IF(Overall!O520&lt;&gt;"",DATEVALUE(MID(Overall!O520, FIND(",", Overall!O520) + 2, FIND(" ", Overall!O520) - FIND(",", Overall!O520) - 1) &amp; " " &amp; MID(Overall!O520, FIND(" ", Overall!O520) + 1, FIND(",", Overall!O520, FIND(" ", Overall!O520)) - FIND(" ", Overall!O520) - 1) &amp; ", " &amp; MID(Overall!O520, FIND(",", Overall!O520, FIND(",",Overall!O520) + 1) + 2, LEN(Overall!O520))),"")</f>
        <v>44966</v>
      </c>
      <c r="R518" s="5">
        <f t="shared" si="16"/>
        <v>1</v>
      </c>
      <c r="S518" s="10" t="str">
        <f>IF(Overall!$A520&lt;&gt;"",IF(AND(MONTH($N518) &lt;= 1, MONTH($O518) &gt;= 1), IF($R518 &lt;&gt; "", $H518/$R518, ""), ""),"")</f>
        <v/>
      </c>
      <c r="T518" s="10" t="str">
        <f>IF(Overall!$A520&lt;&gt;"",IF(AND(MONTH($N518) &lt;= 2, MONTH($O518) &gt;= 2), IF($R518 &lt;&gt; "", $H518/$R518, ""), ""),"")</f>
        <v/>
      </c>
      <c r="U518" s="10" t="str">
        <f>IF(Overall!$A520&lt;&gt;"",IF(AND(MONTH($N518) &lt;= 3, MONTH($O518) &gt;= 3), IF($R518 &lt;&gt; "", $H518/$R518, ""), ""),"")</f>
        <v/>
      </c>
      <c r="V518" s="10" t="str">
        <f>IF(Overall!$A520&lt;&gt;"",IF(AND(MONTH($N518) &lt;= 4, MONTH($O518) &gt;= 4), IF($R518 &lt;&gt; "", $H518/$R518, ""), ""),"")</f>
        <v/>
      </c>
      <c r="W518" s="10" t="str">
        <f>IF(Overall!$A520&lt;&gt;"",IF(AND(MONTH($N518) &lt;= 5, MONTH($O518) &gt;= 5), IF($R518 &lt;&gt; "", $H518/$R518, ""), ""),"")</f>
        <v/>
      </c>
      <c r="X518" s="10" t="str">
        <f>IF(Overall!$A520&lt;&gt;"",IF(AND(MONTH($N518) &lt;= 6, MONTH($O518) &gt;= 6), IF($R518 &lt;&gt; "", $H518/$R518, ""), ""),"")</f>
        <v/>
      </c>
      <c r="Y518" s="10">
        <f>IF(Overall!$A520&lt;&gt;"",IF(AND(MONTH($N518) &lt;= 7, MONTH($O518) &gt;= 7 ), IF($R518 &lt;&gt; "", $H518/$R518, ""), ""),"")</f>
        <v>1000000</v>
      </c>
      <c r="Z518" s="10" t="str">
        <f>IF(Overall!$A520&lt;&gt;"",IF(AND(MONTH($N518) &lt;= 8, MONTH($O518) &gt;= 8), IF($R518 &lt;&gt; "", $H518/$R518, ""), ""),"")</f>
        <v/>
      </c>
      <c r="AA518" s="10" t="str">
        <f>IF(Overall!$A520&lt;&gt;"",IF(AND(MONTH($N518) &lt;= 9, MONTH($O518) &gt;= 9), IF($R518 &lt;&gt; "", $H518/$R518, ""), ""),"")</f>
        <v/>
      </c>
      <c r="AB518" s="10" t="str">
        <f>IF(Overall!$A520&lt;&gt;"",IF(AND(MONTH($N518) &lt;= 10, MONTH($O518) &gt;= 10), IF($R518 &lt;&gt; "", $H518/$R518, ""), ""),"")</f>
        <v/>
      </c>
      <c r="AC518" s="10" t="str">
        <f>IF(Overall!$A520&lt;&gt;"",IF(AND(MONTH($N518) &lt;= 11, MONTH($O518) &gt;= 11), IF($R518 &lt;&gt; "", $H518/$R518, ""), ""),"")</f>
        <v/>
      </c>
      <c r="AD518" s="10" t="str">
        <f>IF(Overall!$A520&lt;&gt;"",IF(AND(MONTH($N518) &lt;= 12, MONTH($O518) &gt;= 12), IF($R518 &lt;&gt; "", $H518/$R518, ""), ""),"")</f>
        <v/>
      </c>
      <c r="AF518" s="10" t="str">
        <f ca="1">IFERROR(IF(AND(NOW()&lt;= EOMONTH(DATE(YEAR($O518),1, 1), 0), Overall!$A520&lt;&gt;"", MONTH($N518) &lt;= 1, MONTH($O518) &gt;= 1), IF($R518 &lt;&gt; "", $H518/$R518, ""), ""), "")</f>
        <v/>
      </c>
      <c r="AG518" s="10" t="str">
        <f ca="1">IFERROR(IF(AND(NOW()&lt;= EOMONTH(DATE(YEAR($O518),2, 1), 0), Overall!$A520&lt;&gt;"", MONTH($N518) &lt;= 2, MONTH($O518) &gt;= 2), IF($R518 &lt;&gt; "", $H518/$R518, ""), ""), "")</f>
        <v/>
      </c>
      <c r="AH518" s="10" t="str">
        <f ca="1">IFERROR(IF(AND(NOW()&lt;= EOMONTH(DATE(YEAR($O518),3, 1), 0), Overall!$A520&lt;&gt;"", MONTH($N518) &lt;= 3, MONTH($O518) &gt;= 3), IF($R518 &lt;&gt; "", $H518/$R518, ""), ""), "")</f>
        <v/>
      </c>
      <c r="AI518" s="10" t="str">
        <f ca="1">IFERROR(IF(AND(NOW()&lt;= EOMONTH(DATE(YEAR($O518),4, 1), 0), Overall!$A520&lt;&gt;"", MONTH($N518) &lt;= 4, MONTH($O518) &gt;= 4), IF($R518 &lt;&gt; "", $H518/$R518, ""), ""), "")</f>
        <v/>
      </c>
      <c r="AJ518" s="10" t="str">
        <f ca="1">IFERROR(IF(AND(NOW()&lt;= EOMONTH(DATE(YEAR($O518),5, 1), 0), Overall!$A520&lt;&gt;"", MONTH($N518) &lt;= 5, MONTH($O518) &gt;= 5), IF($R518 &lt;&gt; "", $H518/$R518, ""), ""), "")</f>
        <v/>
      </c>
      <c r="AK518" s="10" t="str">
        <f ca="1">IFERROR(IF(AND(NOW()&lt;= EOMONTH(DATE(YEAR($O518),6, 1), 0), Overall!$A520&lt;&gt;"", MONTH($N518) &lt;= 6, MONTH($O518) &gt;= 6), IF($R518 &lt;&gt; "", $H518/$R518, ""), ""), "")</f>
        <v/>
      </c>
      <c r="AL518" s="10" t="str">
        <f ca="1">IFERROR(IF(AND(NOW()&lt;= EOMONTH(DATE(YEAR($O518),7, 1), 0), Overall!$A520&lt;&gt;"", MONTH($N518) &lt;= 7, MONTH($O518) &gt;= 7), IF($R518 &lt;&gt; "", $H518/$R518, ""), ""), "")</f>
        <v/>
      </c>
      <c r="AM518" s="10" t="str">
        <f ca="1">IFERROR(IF(AND(NOW()&lt;= EOMONTH(DATE(YEAR($O518),8, 1), 0), Overall!$A520&lt;&gt;"", MONTH($N518) &lt;= 8, MONTH($O518) &gt;= 8), IF($R518 &lt;&gt; "", $H518/$R518, ""), ""), "")</f>
        <v/>
      </c>
      <c r="AN518" s="10" t="str">
        <f ca="1">IFERROR(IF(AND(NOW()&lt;= EOMONTH(DATE(YEAR($O518),9, 1), 0), Overall!$A520&lt;&gt;"", MONTH($N518) &lt;= 9, MONTH($O518) &gt;= 9), IF($R518 &lt;&gt; "", $H518/$R518, ""), ""), "")</f>
        <v/>
      </c>
      <c r="AO518" s="10" t="str">
        <f ca="1">IFERROR(IF(AND(NOW()&lt;= EOMONTH(DATE(YEAR($O518),10, 1), 0), Overall!$A520&lt;&gt;"", MONTH($N518) &lt;= 10, MONTH($O518) &gt;= 10), IF($R518 &lt;&gt; "", $H518/$R518, ""), ""), "")</f>
        <v/>
      </c>
      <c r="AP518" s="10" t="str">
        <f ca="1">IFERROR(IF(AND(NOW()&lt;= EOMONTH(DATE(YEAR($O518),11, 1), 0), Overall!$A520&lt;&gt;"", MONTH($N518) &lt;=11, MONTH($O518) &gt;= 11), IF($R518 &lt;&gt; "", $H518/$R518, ""), ""), "")</f>
        <v/>
      </c>
      <c r="AQ518" s="10" t="str">
        <f ca="1">IFERROR(IF(AND(NOW()&lt;= EOMONTH(DATE(YEAR($O518),12, 1), 0), Overall!$A520&lt;&gt;"", MONTH($N518) &lt;= 12, MONTH($O518) &gt;= 12), IF($R518 &lt;&gt; "", $H518/$R518, ""), ""), "")</f>
        <v/>
      </c>
      <c r="AR518" s="16">
        <f t="shared" ca="1" si="17"/>
        <v>0</v>
      </c>
    </row>
    <row r="519" spans="1:44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6">
        <f>IF(Overall!F521&lt;&gt;"",VALUE(Overall!F521),"")</f>
        <v>1000000</v>
      </c>
      <c r="I519" s="6">
        <f>IF(Overall!G521&lt;&gt;"",VALUE(Overall!G521),"")</f>
        <v>78</v>
      </c>
      <c r="J519" s="6">
        <f>IF(Overall!H521&lt;&gt;"",VALUE(Overall!H521),"")</f>
        <v>64</v>
      </c>
      <c r="K519" s="6">
        <f>IF(Overall!I521&lt;&gt;"",VALUE(Overall!I521),"")</f>
        <v>5.44</v>
      </c>
      <c r="L519" s="6">
        <f>IF(Overall!J521&lt;&gt;"",VALUE(Overall!J521),"")</f>
        <v>1.54</v>
      </c>
      <c r="M519" s="6">
        <f>IF(Overall!K521&lt;&gt;"",VALUE(Overall!K521),"")</f>
        <v>3.9</v>
      </c>
      <c r="N519" s="7">
        <f>IF(Overall!L521&lt;&gt;"",DATEVALUE(MID(Overall!L521, FIND(",", Overall!L521) + 2, FIND(" ", Overall!L521) - FIND(",", Overall!L521) - 1) &amp; " " &amp; MID(Overall!L521, FIND(" ", Overall!L521) + 1, FIND(",", Overall!L521, FIND(" ", Overall!L521)) - FIND(" ", Overall!L521) - 1) &amp; ", " &amp; MID(Overall!L521, FIND(",", Overall!L521, FIND(",",Overall!L521) + 1) + 2, LEN(Overall!L521))),"")</f>
        <v>45108</v>
      </c>
      <c r="O519" s="7">
        <f>IF(Overall!M521&lt;&gt;"",DATEVALUE(MID(Overall!M521, FIND(",", Overall!M521) + 2, FIND(" ", Overall!M521) - FIND(",", Overall!M521) - 1) &amp; " " &amp; MID(Overall!M521, FIND(" ", Overall!M521) + 1, FIND(",", Overall!M521, FIND(" ", Overall!M521)) - FIND(" ", Overall!M521) - 1) &amp; ", " &amp; MID(Overall!M521, FIND(",", Overall!M521, FIND(",",Overall!M521) + 1) + 2, LEN(Overall!M521))),"")</f>
        <v>45138</v>
      </c>
      <c r="P519" s="7">
        <f>IF(Overall!N521&lt;&gt;"",DATEVALUE(MID(Overall!N521, FIND(",", Overall!N521) + 2, FIND(" ", Overall!N521) - FIND(",", Overall!N521) - 1) &amp; " " &amp; MID(Overall!N521, FIND(" ", Overall!N521) + 1, FIND(",", Overall!N521, FIND(" ", Overall!N521)) - FIND(" ", Overall!N521) - 1) &amp; ", " &amp; MID(Overall!N521, FIND(",", Overall!N521, FIND(",",Overall!N521) + 1) + 2, LEN(Overall!N521))),"")</f>
        <v>44988</v>
      </c>
      <c r="Q519" s="7">
        <f>IF(Overall!O521&lt;&gt;"",DATEVALUE(MID(Overall!O521, FIND(",", Overall!O521) + 2, FIND(" ", Overall!O521) - FIND(",", Overall!O521) - 1) &amp; " " &amp; MID(Overall!O521, FIND(" ", Overall!O521) + 1, FIND(",", Overall!O521, FIND(" ", Overall!O521)) - FIND(" ", Overall!O521) - 1) &amp; ", " &amp; MID(Overall!O521, FIND(",", Overall!O521, FIND(",",Overall!O521) + 1) + 2, LEN(Overall!O521))),"")</f>
        <v>44967</v>
      </c>
      <c r="R519" s="5">
        <f t="shared" si="16"/>
        <v>1</v>
      </c>
      <c r="S519" s="10" t="str">
        <f>IF(Overall!$A521&lt;&gt;"",IF(AND(MONTH($N519) &lt;= 1, MONTH($O519) &gt;= 1), IF($R519 &lt;&gt; "", $H519/$R519, ""), ""),"")</f>
        <v/>
      </c>
      <c r="T519" s="10" t="str">
        <f>IF(Overall!$A521&lt;&gt;"",IF(AND(MONTH($N519) &lt;= 2, MONTH($O519) &gt;= 2), IF($R519 &lt;&gt; "", $H519/$R519, ""), ""),"")</f>
        <v/>
      </c>
      <c r="U519" s="10" t="str">
        <f>IF(Overall!$A521&lt;&gt;"",IF(AND(MONTH($N519) &lt;= 3, MONTH($O519) &gt;= 3), IF($R519 &lt;&gt; "", $H519/$R519, ""), ""),"")</f>
        <v/>
      </c>
      <c r="V519" s="10" t="str">
        <f>IF(Overall!$A521&lt;&gt;"",IF(AND(MONTH($N519) &lt;= 4, MONTH($O519) &gt;= 4), IF($R519 &lt;&gt; "", $H519/$R519, ""), ""),"")</f>
        <v/>
      </c>
      <c r="W519" s="10" t="str">
        <f>IF(Overall!$A521&lt;&gt;"",IF(AND(MONTH($N519) &lt;= 5, MONTH($O519) &gt;= 5), IF($R519 &lt;&gt; "", $H519/$R519, ""), ""),"")</f>
        <v/>
      </c>
      <c r="X519" s="10" t="str">
        <f>IF(Overall!$A521&lt;&gt;"",IF(AND(MONTH($N519) &lt;= 6, MONTH($O519) &gt;= 6), IF($R519 &lt;&gt; "", $H519/$R519, ""), ""),"")</f>
        <v/>
      </c>
      <c r="Y519" s="10">
        <f>IF(Overall!$A521&lt;&gt;"",IF(AND(MONTH($N519) &lt;= 7, MONTH($O519) &gt;= 7 ), IF($R519 &lt;&gt; "", $H519/$R519, ""), ""),"")</f>
        <v>1000000</v>
      </c>
      <c r="Z519" s="10" t="str">
        <f>IF(Overall!$A521&lt;&gt;"",IF(AND(MONTH($N519) &lt;= 8, MONTH($O519) &gt;= 8), IF($R519 &lt;&gt; "", $H519/$R519, ""), ""),"")</f>
        <v/>
      </c>
      <c r="AA519" s="10" t="str">
        <f>IF(Overall!$A521&lt;&gt;"",IF(AND(MONTH($N519) &lt;= 9, MONTH($O519) &gt;= 9), IF($R519 &lt;&gt; "", $H519/$R519, ""), ""),"")</f>
        <v/>
      </c>
      <c r="AB519" s="10" t="str">
        <f>IF(Overall!$A521&lt;&gt;"",IF(AND(MONTH($N519) &lt;= 10, MONTH($O519) &gt;= 10), IF($R519 &lt;&gt; "", $H519/$R519, ""), ""),"")</f>
        <v/>
      </c>
      <c r="AC519" s="10" t="str">
        <f>IF(Overall!$A521&lt;&gt;"",IF(AND(MONTH($N519) &lt;= 11, MONTH($O519) &gt;= 11), IF($R519 &lt;&gt; "", $H519/$R519, ""), ""),"")</f>
        <v/>
      </c>
      <c r="AD519" s="10" t="str">
        <f>IF(Overall!$A521&lt;&gt;"",IF(AND(MONTH($N519) &lt;= 12, MONTH($O519) &gt;= 12), IF($R519 &lt;&gt; "", $H519/$R519, ""), ""),"")</f>
        <v/>
      </c>
      <c r="AF519" s="10" t="str">
        <f ca="1">IFERROR(IF(AND(NOW()&lt;= EOMONTH(DATE(YEAR($O519),1, 1), 0), Overall!$A521&lt;&gt;"", MONTH($N519) &lt;= 1, MONTH($O519) &gt;= 1), IF($R519 &lt;&gt; "", $H519/$R519, ""), ""), "")</f>
        <v/>
      </c>
      <c r="AG519" s="10" t="str">
        <f ca="1">IFERROR(IF(AND(NOW()&lt;= EOMONTH(DATE(YEAR($O519),2, 1), 0), Overall!$A521&lt;&gt;"", MONTH($N519) &lt;= 2, MONTH($O519) &gt;= 2), IF($R519 &lt;&gt; "", $H519/$R519, ""), ""), "")</f>
        <v/>
      </c>
      <c r="AH519" s="10" t="str">
        <f ca="1">IFERROR(IF(AND(NOW()&lt;= EOMONTH(DATE(YEAR($O519),3, 1), 0), Overall!$A521&lt;&gt;"", MONTH($N519) &lt;= 3, MONTH($O519) &gt;= 3), IF($R519 &lt;&gt; "", $H519/$R519, ""), ""), "")</f>
        <v/>
      </c>
      <c r="AI519" s="10" t="str">
        <f ca="1">IFERROR(IF(AND(NOW()&lt;= EOMONTH(DATE(YEAR($O519),4, 1), 0), Overall!$A521&lt;&gt;"", MONTH($N519) &lt;= 4, MONTH($O519) &gt;= 4), IF($R519 &lt;&gt; "", $H519/$R519, ""), ""), "")</f>
        <v/>
      </c>
      <c r="AJ519" s="10" t="str">
        <f ca="1">IFERROR(IF(AND(NOW()&lt;= EOMONTH(DATE(YEAR($O519),5, 1), 0), Overall!$A521&lt;&gt;"", MONTH($N519) &lt;= 5, MONTH($O519) &gt;= 5), IF($R519 &lt;&gt; "", $H519/$R519, ""), ""), "")</f>
        <v/>
      </c>
      <c r="AK519" s="10" t="str">
        <f ca="1">IFERROR(IF(AND(NOW()&lt;= EOMONTH(DATE(YEAR($O519),6, 1), 0), Overall!$A521&lt;&gt;"", MONTH($N519) &lt;= 6, MONTH($O519) &gt;= 6), IF($R519 &lt;&gt; "", $H519/$R519, ""), ""), "")</f>
        <v/>
      </c>
      <c r="AL519" s="10" t="str">
        <f ca="1">IFERROR(IF(AND(NOW()&lt;= EOMONTH(DATE(YEAR($O519),7, 1), 0), Overall!$A521&lt;&gt;"", MONTH($N519) &lt;= 7, MONTH($O519) &gt;= 7), IF($R519 &lt;&gt; "", $H519/$R519, ""), ""), "")</f>
        <v/>
      </c>
      <c r="AM519" s="10" t="str">
        <f ca="1">IFERROR(IF(AND(NOW()&lt;= EOMONTH(DATE(YEAR($O519),8, 1), 0), Overall!$A521&lt;&gt;"", MONTH($N519) &lt;= 8, MONTH($O519) &gt;= 8), IF($R519 &lt;&gt; "", $H519/$R519, ""), ""), "")</f>
        <v/>
      </c>
      <c r="AN519" s="10" t="str">
        <f ca="1">IFERROR(IF(AND(NOW()&lt;= EOMONTH(DATE(YEAR($O519),9, 1), 0), Overall!$A521&lt;&gt;"", MONTH($N519) &lt;= 9, MONTH($O519) &gt;= 9), IF($R519 &lt;&gt; "", $H519/$R519, ""), ""), "")</f>
        <v/>
      </c>
      <c r="AO519" s="10" t="str">
        <f ca="1">IFERROR(IF(AND(NOW()&lt;= EOMONTH(DATE(YEAR($O519),10, 1), 0), Overall!$A521&lt;&gt;"", MONTH($N519) &lt;= 10, MONTH($O519) &gt;= 10), IF($R519 &lt;&gt; "", $H519/$R519, ""), ""), "")</f>
        <v/>
      </c>
      <c r="AP519" s="10" t="str">
        <f ca="1">IFERROR(IF(AND(NOW()&lt;= EOMONTH(DATE(YEAR($O519),11, 1), 0), Overall!$A521&lt;&gt;"", MONTH($N519) &lt;=11, MONTH($O519) &gt;= 11), IF($R519 &lt;&gt; "", $H519/$R519, ""), ""), "")</f>
        <v/>
      </c>
      <c r="AQ519" s="10" t="str">
        <f ca="1">IFERROR(IF(AND(NOW()&lt;= EOMONTH(DATE(YEAR($O519),12, 1), 0), Overall!$A521&lt;&gt;"", MONTH($N519) &lt;= 12, MONTH($O519) &gt;= 12), IF($R519 &lt;&gt; "", $H519/$R519, ""), ""), "")</f>
        <v/>
      </c>
      <c r="AR519" s="16">
        <f t="shared" ca="1" si="17"/>
        <v>0</v>
      </c>
    </row>
    <row r="520" spans="1:44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6">
        <f>IF(Overall!F522&lt;&gt;"",VALUE(Overall!F522),"")</f>
        <v>1000000</v>
      </c>
      <c r="I520" s="6">
        <f>IF(Overall!G522&lt;&gt;"",VALUE(Overall!G522),"")</f>
        <v>78</v>
      </c>
      <c r="J520" s="6">
        <f>IF(Overall!H522&lt;&gt;"",VALUE(Overall!H522),"")</f>
        <v>64</v>
      </c>
      <c r="K520" s="6">
        <f>IF(Overall!I522&lt;&gt;"",VALUE(Overall!I522),"")</f>
        <v>5.4</v>
      </c>
      <c r="L520" s="6">
        <f>IF(Overall!J522&lt;&gt;"",VALUE(Overall!J522),"")</f>
        <v>1.53</v>
      </c>
      <c r="M520" s="6">
        <f>IF(Overall!K522&lt;&gt;"",VALUE(Overall!K522),"")</f>
        <v>3.87</v>
      </c>
      <c r="N520" s="7">
        <f>IF(Overall!L522&lt;&gt;"",DATEVALUE(MID(Overall!L522, FIND(",", Overall!L522) + 2, FIND(" ", Overall!L522) - FIND(",", Overall!L522) - 1) &amp; " " &amp; MID(Overall!L522, FIND(" ", Overall!L522) + 1, FIND(",", Overall!L522, FIND(" ", Overall!L522)) - FIND(" ", Overall!L522) - 1) &amp; ", " &amp; MID(Overall!L522, FIND(",", Overall!L522, FIND(",",Overall!L522) + 1) + 2, LEN(Overall!L522))),"")</f>
        <v>45108</v>
      </c>
      <c r="O520" s="7">
        <f>IF(Overall!M522&lt;&gt;"",DATEVALUE(MID(Overall!M522, FIND(",", Overall!M522) + 2, FIND(" ", Overall!M522) - FIND(",", Overall!M522) - 1) &amp; " " &amp; MID(Overall!M522, FIND(" ", Overall!M522) + 1, FIND(",", Overall!M522, FIND(" ", Overall!M522)) - FIND(" ", Overall!M522) - 1) &amp; ", " &amp; MID(Overall!M522, FIND(",", Overall!M522, FIND(",",Overall!M522) + 1) + 2, LEN(Overall!M522))),"")</f>
        <v>45138</v>
      </c>
      <c r="P520" s="7">
        <f>IF(Overall!N522&lt;&gt;"",DATEVALUE(MID(Overall!N522, FIND(",", Overall!N522) + 2, FIND(" ", Overall!N522) - FIND(",", Overall!N522) - 1) &amp; " " &amp; MID(Overall!N522, FIND(" ", Overall!N522) + 1, FIND(",", Overall!N522, FIND(" ", Overall!N522)) - FIND(" ", Overall!N522) - 1) &amp; ", " &amp; MID(Overall!N522, FIND(",", Overall!N522, FIND(",",Overall!N522) + 1) + 2, LEN(Overall!N522))),"")</f>
        <v>44988</v>
      </c>
      <c r="Q520" s="7">
        <f>IF(Overall!O522&lt;&gt;"",DATEVALUE(MID(Overall!O522, FIND(",", Overall!O522) + 2, FIND(" ", Overall!O522) - FIND(",", Overall!O522) - 1) &amp; " " &amp; MID(Overall!O522, FIND(" ", Overall!O522) + 1, FIND(",", Overall!O522, FIND(" ", Overall!O522)) - FIND(" ", Overall!O522) - 1) &amp; ", " &amp; MID(Overall!O522, FIND(",", Overall!O522, FIND(",",Overall!O522) + 1) + 2, LEN(Overall!O522))),"")</f>
        <v>44967</v>
      </c>
      <c r="R520" s="5">
        <f t="shared" si="16"/>
        <v>1</v>
      </c>
      <c r="S520" s="10" t="str">
        <f>IF(Overall!$A522&lt;&gt;"",IF(AND(MONTH($N520) &lt;= 1, MONTH($O520) &gt;= 1), IF($R520 &lt;&gt; "", $H520/$R520, ""), ""),"")</f>
        <v/>
      </c>
      <c r="T520" s="10" t="str">
        <f>IF(Overall!$A522&lt;&gt;"",IF(AND(MONTH($N520) &lt;= 2, MONTH($O520) &gt;= 2), IF($R520 &lt;&gt; "", $H520/$R520, ""), ""),"")</f>
        <v/>
      </c>
      <c r="U520" s="10" t="str">
        <f>IF(Overall!$A522&lt;&gt;"",IF(AND(MONTH($N520) &lt;= 3, MONTH($O520) &gt;= 3), IF($R520 &lt;&gt; "", $H520/$R520, ""), ""),"")</f>
        <v/>
      </c>
      <c r="V520" s="10" t="str">
        <f>IF(Overall!$A522&lt;&gt;"",IF(AND(MONTH($N520) &lt;= 4, MONTH($O520) &gt;= 4), IF($R520 &lt;&gt; "", $H520/$R520, ""), ""),"")</f>
        <v/>
      </c>
      <c r="W520" s="10" t="str">
        <f>IF(Overall!$A522&lt;&gt;"",IF(AND(MONTH($N520) &lt;= 5, MONTH($O520) &gt;= 5), IF($R520 &lt;&gt; "", $H520/$R520, ""), ""),"")</f>
        <v/>
      </c>
      <c r="X520" s="10" t="str">
        <f>IF(Overall!$A522&lt;&gt;"",IF(AND(MONTH($N520) &lt;= 6, MONTH($O520) &gt;= 6), IF($R520 &lt;&gt; "", $H520/$R520, ""), ""),"")</f>
        <v/>
      </c>
      <c r="Y520" s="10">
        <f>IF(Overall!$A522&lt;&gt;"",IF(AND(MONTH($N520) &lt;= 7, MONTH($O520) &gt;= 7 ), IF($R520 &lt;&gt; "", $H520/$R520, ""), ""),"")</f>
        <v>1000000</v>
      </c>
      <c r="Z520" s="10" t="str">
        <f>IF(Overall!$A522&lt;&gt;"",IF(AND(MONTH($N520) &lt;= 8, MONTH($O520) &gt;= 8), IF($R520 &lt;&gt; "", $H520/$R520, ""), ""),"")</f>
        <v/>
      </c>
      <c r="AA520" s="10" t="str">
        <f>IF(Overall!$A522&lt;&gt;"",IF(AND(MONTH($N520) &lt;= 9, MONTH($O520) &gt;= 9), IF($R520 &lt;&gt; "", $H520/$R520, ""), ""),"")</f>
        <v/>
      </c>
      <c r="AB520" s="10" t="str">
        <f>IF(Overall!$A522&lt;&gt;"",IF(AND(MONTH($N520) &lt;= 10, MONTH($O520) &gt;= 10), IF($R520 &lt;&gt; "", $H520/$R520, ""), ""),"")</f>
        <v/>
      </c>
      <c r="AC520" s="10" t="str">
        <f>IF(Overall!$A522&lt;&gt;"",IF(AND(MONTH($N520) &lt;= 11, MONTH($O520) &gt;= 11), IF($R520 &lt;&gt; "", $H520/$R520, ""), ""),"")</f>
        <v/>
      </c>
      <c r="AD520" s="10" t="str">
        <f>IF(Overall!$A522&lt;&gt;"",IF(AND(MONTH($N520) &lt;= 12, MONTH($O520) &gt;= 12), IF($R520 &lt;&gt; "", $H520/$R520, ""), ""),"")</f>
        <v/>
      </c>
      <c r="AF520" s="10" t="str">
        <f ca="1">IFERROR(IF(AND(NOW()&lt;= EOMONTH(DATE(YEAR($O520),1, 1), 0), Overall!$A522&lt;&gt;"", MONTH($N520) &lt;= 1, MONTH($O520) &gt;= 1), IF($R520 &lt;&gt; "", $H520/$R520, ""), ""), "")</f>
        <v/>
      </c>
      <c r="AG520" s="10" t="str">
        <f ca="1">IFERROR(IF(AND(NOW()&lt;= EOMONTH(DATE(YEAR($O520),2, 1), 0), Overall!$A522&lt;&gt;"", MONTH($N520) &lt;= 2, MONTH($O520) &gt;= 2), IF($R520 &lt;&gt; "", $H520/$R520, ""), ""), "")</f>
        <v/>
      </c>
      <c r="AH520" s="10" t="str">
        <f ca="1">IFERROR(IF(AND(NOW()&lt;= EOMONTH(DATE(YEAR($O520),3, 1), 0), Overall!$A522&lt;&gt;"", MONTH($N520) &lt;= 3, MONTH($O520) &gt;= 3), IF($R520 &lt;&gt; "", $H520/$R520, ""), ""), "")</f>
        <v/>
      </c>
      <c r="AI520" s="10" t="str">
        <f ca="1">IFERROR(IF(AND(NOW()&lt;= EOMONTH(DATE(YEAR($O520),4, 1), 0), Overall!$A522&lt;&gt;"", MONTH($N520) &lt;= 4, MONTH($O520) &gt;= 4), IF($R520 &lt;&gt; "", $H520/$R520, ""), ""), "")</f>
        <v/>
      </c>
      <c r="AJ520" s="10" t="str">
        <f ca="1">IFERROR(IF(AND(NOW()&lt;= EOMONTH(DATE(YEAR($O520),5, 1), 0), Overall!$A522&lt;&gt;"", MONTH($N520) &lt;= 5, MONTH($O520) &gt;= 5), IF($R520 &lt;&gt; "", $H520/$R520, ""), ""), "")</f>
        <v/>
      </c>
      <c r="AK520" s="10" t="str">
        <f ca="1">IFERROR(IF(AND(NOW()&lt;= EOMONTH(DATE(YEAR($O520),6, 1), 0), Overall!$A522&lt;&gt;"", MONTH($N520) &lt;= 6, MONTH($O520) &gt;= 6), IF($R520 &lt;&gt; "", $H520/$R520, ""), ""), "")</f>
        <v/>
      </c>
      <c r="AL520" s="10" t="str">
        <f ca="1">IFERROR(IF(AND(NOW()&lt;= EOMONTH(DATE(YEAR($O520),7, 1), 0), Overall!$A522&lt;&gt;"", MONTH($N520) &lt;= 7, MONTH($O520) &gt;= 7), IF($R520 &lt;&gt; "", $H520/$R520, ""), ""), "")</f>
        <v/>
      </c>
      <c r="AM520" s="10" t="str">
        <f ca="1">IFERROR(IF(AND(NOW()&lt;= EOMONTH(DATE(YEAR($O520),8, 1), 0), Overall!$A522&lt;&gt;"", MONTH($N520) &lt;= 8, MONTH($O520) &gt;= 8), IF($R520 &lt;&gt; "", $H520/$R520, ""), ""), "")</f>
        <v/>
      </c>
      <c r="AN520" s="10" t="str">
        <f ca="1">IFERROR(IF(AND(NOW()&lt;= EOMONTH(DATE(YEAR($O520),9, 1), 0), Overall!$A522&lt;&gt;"", MONTH($N520) &lt;= 9, MONTH($O520) &gt;= 9), IF($R520 &lt;&gt; "", $H520/$R520, ""), ""), "")</f>
        <v/>
      </c>
      <c r="AO520" s="10" t="str">
        <f ca="1">IFERROR(IF(AND(NOW()&lt;= EOMONTH(DATE(YEAR($O520),10, 1), 0), Overall!$A522&lt;&gt;"", MONTH($N520) &lt;= 10, MONTH($O520) &gt;= 10), IF($R520 &lt;&gt; "", $H520/$R520, ""), ""), "")</f>
        <v/>
      </c>
      <c r="AP520" s="10" t="str">
        <f ca="1">IFERROR(IF(AND(NOW()&lt;= EOMONTH(DATE(YEAR($O520),11, 1), 0), Overall!$A522&lt;&gt;"", MONTH($N520) &lt;=11, MONTH($O520) &gt;= 11), IF($R520 &lt;&gt; "", $H520/$R520, ""), ""), "")</f>
        <v/>
      </c>
      <c r="AQ520" s="10" t="str">
        <f ca="1">IFERROR(IF(AND(NOW()&lt;= EOMONTH(DATE(YEAR($O520),12, 1), 0), Overall!$A522&lt;&gt;"", MONTH($N520) &lt;= 12, MONTH($O520) &gt;= 12), IF($R520 &lt;&gt; "", $H520/$R520, ""), ""), "")</f>
        <v/>
      </c>
      <c r="AR520" s="16">
        <f t="shared" ca="1" si="17"/>
        <v>0</v>
      </c>
    </row>
    <row r="521" spans="1:44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6">
        <f>IF(Overall!F523&lt;&gt;"",VALUE(Overall!F523),"")</f>
        <v>1000000</v>
      </c>
      <c r="I521" s="6">
        <f>IF(Overall!G523&lt;&gt;"",VALUE(Overall!G523),"")</f>
        <v>78</v>
      </c>
      <c r="J521" s="6">
        <f>IF(Overall!H523&lt;&gt;"",VALUE(Overall!H523),"")</f>
        <v>64</v>
      </c>
      <c r="K521" s="6">
        <f>IF(Overall!I523&lt;&gt;"",VALUE(Overall!I523),"")</f>
        <v>5.5</v>
      </c>
      <c r="L521" s="6">
        <f>IF(Overall!J523&lt;&gt;"",VALUE(Overall!J523),"")</f>
        <v>1.66</v>
      </c>
      <c r="M521" s="6">
        <f>IF(Overall!K523&lt;&gt;"",VALUE(Overall!K523),"")</f>
        <v>3.84</v>
      </c>
      <c r="N521" s="7">
        <f>IF(Overall!L523&lt;&gt;"",DATEVALUE(MID(Overall!L523, FIND(",", Overall!L523) + 2, FIND(" ", Overall!L523) - FIND(",", Overall!L523) - 1) &amp; " " &amp; MID(Overall!L523, FIND(" ", Overall!L523) + 1, FIND(",", Overall!L523, FIND(" ", Overall!L523)) - FIND(" ", Overall!L523) - 1) &amp; ", " &amp; MID(Overall!L523, FIND(",", Overall!L523, FIND(",",Overall!L523) + 1) + 2, LEN(Overall!L523))),"")</f>
        <v>45108</v>
      </c>
      <c r="O521" s="7">
        <f>IF(Overall!M523&lt;&gt;"",DATEVALUE(MID(Overall!M523, FIND(",", Overall!M523) + 2, FIND(" ", Overall!M523) - FIND(",", Overall!M523) - 1) &amp; " " &amp; MID(Overall!M523, FIND(" ", Overall!M523) + 1, FIND(",", Overall!M523, FIND(" ", Overall!M523)) - FIND(" ", Overall!M523) - 1) &amp; ", " &amp; MID(Overall!M523, FIND(",", Overall!M523, FIND(",",Overall!M523) + 1) + 2, LEN(Overall!M523))),"")</f>
        <v>45138</v>
      </c>
      <c r="P521" s="7">
        <f>IF(Overall!N523&lt;&gt;"",DATEVALUE(MID(Overall!N523, FIND(",", Overall!N523) + 2, FIND(" ", Overall!N523) - FIND(",", Overall!N523) - 1) &amp; " " &amp; MID(Overall!N523, FIND(" ", Overall!N523) + 1, FIND(",", Overall!N523, FIND(" ", Overall!N523)) - FIND(" ", Overall!N523) - 1) &amp; ", " &amp; MID(Overall!N523, FIND(",", Overall!N523, FIND(",",Overall!N523) + 1) + 2, LEN(Overall!N523))),"")</f>
        <v>44988</v>
      </c>
      <c r="Q521" s="7">
        <f>IF(Overall!O523&lt;&gt;"",DATEVALUE(MID(Overall!O523, FIND(",", Overall!O523) + 2, FIND(" ", Overall!O523) - FIND(",", Overall!O523) - 1) &amp; " " &amp; MID(Overall!O523, FIND(" ", Overall!O523) + 1, FIND(",", Overall!O523, FIND(" ", Overall!O523)) - FIND(" ", Overall!O523) - 1) &amp; ", " &amp; MID(Overall!O523, FIND(",", Overall!O523, FIND(",",Overall!O523) + 1) + 2, LEN(Overall!O523))),"")</f>
        <v>44967</v>
      </c>
      <c r="R521" s="5">
        <f t="shared" si="16"/>
        <v>1</v>
      </c>
      <c r="S521" s="10" t="str">
        <f>IF(Overall!$A523&lt;&gt;"",IF(AND(MONTH($N521) &lt;= 1, MONTH($O521) &gt;= 1), IF($R521 &lt;&gt; "", $H521/$R521, ""), ""),"")</f>
        <v/>
      </c>
      <c r="T521" s="10" t="str">
        <f>IF(Overall!$A523&lt;&gt;"",IF(AND(MONTH($N521) &lt;= 2, MONTH($O521) &gt;= 2), IF($R521 &lt;&gt; "", $H521/$R521, ""), ""),"")</f>
        <v/>
      </c>
      <c r="U521" s="10" t="str">
        <f>IF(Overall!$A523&lt;&gt;"",IF(AND(MONTH($N521) &lt;= 3, MONTH($O521) &gt;= 3), IF($R521 &lt;&gt; "", $H521/$R521, ""), ""),"")</f>
        <v/>
      </c>
      <c r="V521" s="10" t="str">
        <f>IF(Overall!$A523&lt;&gt;"",IF(AND(MONTH($N521) &lt;= 4, MONTH($O521) &gt;= 4), IF($R521 &lt;&gt; "", $H521/$R521, ""), ""),"")</f>
        <v/>
      </c>
      <c r="W521" s="10" t="str">
        <f>IF(Overall!$A523&lt;&gt;"",IF(AND(MONTH($N521) &lt;= 5, MONTH($O521) &gt;= 5), IF($R521 &lt;&gt; "", $H521/$R521, ""), ""),"")</f>
        <v/>
      </c>
      <c r="X521" s="10" t="str">
        <f>IF(Overall!$A523&lt;&gt;"",IF(AND(MONTH($N521) &lt;= 6, MONTH($O521) &gt;= 6), IF($R521 &lt;&gt; "", $H521/$R521, ""), ""),"")</f>
        <v/>
      </c>
      <c r="Y521" s="10">
        <f>IF(Overall!$A523&lt;&gt;"",IF(AND(MONTH($N521) &lt;= 7, MONTH($O521) &gt;= 7 ), IF($R521 &lt;&gt; "", $H521/$R521, ""), ""),"")</f>
        <v>1000000</v>
      </c>
      <c r="Z521" s="10" t="str">
        <f>IF(Overall!$A523&lt;&gt;"",IF(AND(MONTH($N521) &lt;= 8, MONTH($O521) &gt;= 8), IF($R521 &lt;&gt; "", $H521/$R521, ""), ""),"")</f>
        <v/>
      </c>
      <c r="AA521" s="10" t="str">
        <f>IF(Overall!$A523&lt;&gt;"",IF(AND(MONTH($N521) &lt;= 9, MONTH($O521) &gt;= 9), IF($R521 &lt;&gt; "", $H521/$R521, ""), ""),"")</f>
        <v/>
      </c>
      <c r="AB521" s="10" t="str">
        <f>IF(Overall!$A523&lt;&gt;"",IF(AND(MONTH($N521) &lt;= 10, MONTH($O521) &gt;= 10), IF($R521 &lt;&gt; "", $H521/$R521, ""), ""),"")</f>
        <v/>
      </c>
      <c r="AC521" s="10" t="str">
        <f>IF(Overall!$A523&lt;&gt;"",IF(AND(MONTH($N521) &lt;= 11, MONTH($O521) &gt;= 11), IF($R521 &lt;&gt; "", $H521/$R521, ""), ""),"")</f>
        <v/>
      </c>
      <c r="AD521" s="10" t="str">
        <f>IF(Overall!$A523&lt;&gt;"",IF(AND(MONTH($N521) &lt;= 12, MONTH($O521) &gt;= 12), IF($R521 &lt;&gt; "", $H521/$R521, ""), ""),"")</f>
        <v/>
      </c>
      <c r="AF521" s="10" t="str">
        <f ca="1">IFERROR(IF(AND(NOW()&lt;= EOMONTH(DATE(YEAR($O521),1, 1), 0), Overall!$A523&lt;&gt;"", MONTH($N521) &lt;= 1, MONTH($O521) &gt;= 1), IF($R521 &lt;&gt; "", $H521/$R521, ""), ""), "")</f>
        <v/>
      </c>
      <c r="AG521" s="10" t="str">
        <f ca="1">IFERROR(IF(AND(NOW()&lt;= EOMONTH(DATE(YEAR($O521),2, 1), 0), Overall!$A523&lt;&gt;"", MONTH($N521) &lt;= 2, MONTH($O521) &gt;= 2), IF($R521 &lt;&gt; "", $H521/$R521, ""), ""), "")</f>
        <v/>
      </c>
      <c r="AH521" s="10" t="str">
        <f ca="1">IFERROR(IF(AND(NOW()&lt;= EOMONTH(DATE(YEAR($O521),3, 1), 0), Overall!$A523&lt;&gt;"", MONTH($N521) &lt;= 3, MONTH($O521) &gt;= 3), IF($R521 &lt;&gt; "", $H521/$R521, ""), ""), "")</f>
        <v/>
      </c>
      <c r="AI521" s="10" t="str">
        <f ca="1">IFERROR(IF(AND(NOW()&lt;= EOMONTH(DATE(YEAR($O521),4, 1), 0), Overall!$A523&lt;&gt;"", MONTH($N521) &lt;= 4, MONTH($O521) &gt;= 4), IF($R521 &lt;&gt; "", $H521/$R521, ""), ""), "")</f>
        <v/>
      </c>
      <c r="AJ521" s="10" t="str">
        <f ca="1">IFERROR(IF(AND(NOW()&lt;= EOMONTH(DATE(YEAR($O521),5, 1), 0), Overall!$A523&lt;&gt;"", MONTH($N521) &lt;= 5, MONTH($O521) &gt;= 5), IF($R521 &lt;&gt; "", $H521/$R521, ""), ""), "")</f>
        <v/>
      </c>
      <c r="AK521" s="10" t="str">
        <f ca="1">IFERROR(IF(AND(NOW()&lt;= EOMONTH(DATE(YEAR($O521),6, 1), 0), Overall!$A523&lt;&gt;"", MONTH($N521) &lt;= 6, MONTH($O521) &gt;= 6), IF($R521 &lt;&gt; "", $H521/$R521, ""), ""), "")</f>
        <v/>
      </c>
      <c r="AL521" s="10" t="str">
        <f ca="1">IFERROR(IF(AND(NOW()&lt;= EOMONTH(DATE(YEAR($O521),7, 1), 0), Overall!$A523&lt;&gt;"", MONTH($N521) &lt;= 7, MONTH($O521) &gt;= 7), IF($R521 &lt;&gt; "", $H521/$R521, ""), ""), "")</f>
        <v/>
      </c>
      <c r="AM521" s="10" t="str">
        <f ca="1">IFERROR(IF(AND(NOW()&lt;= EOMONTH(DATE(YEAR($O521),8, 1), 0), Overall!$A523&lt;&gt;"", MONTH($N521) &lt;= 8, MONTH($O521) &gt;= 8), IF($R521 &lt;&gt; "", $H521/$R521, ""), ""), "")</f>
        <v/>
      </c>
      <c r="AN521" s="10" t="str">
        <f ca="1">IFERROR(IF(AND(NOW()&lt;= EOMONTH(DATE(YEAR($O521),9, 1), 0), Overall!$A523&lt;&gt;"", MONTH($N521) &lt;= 9, MONTH($O521) &gt;= 9), IF($R521 &lt;&gt; "", $H521/$R521, ""), ""), "")</f>
        <v/>
      </c>
      <c r="AO521" s="10" t="str">
        <f ca="1">IFERROR(IF(AND(NOW()&lt;= EOMONTH(DATE(YEAR($O521),10, 1), 0), Overall!$A523&lt;&gt;"", MONTH($N521) &lt;= 10, MONTH($O521) &gt;= 10), IF($R521 &lt;&gt; "", $H521/$R521, ""), ""), "")</f>
        <v/>
      </c>
      <c r="AP521" s="10" t="str">
        <f ca="1">IFERROR(IF(AND(NOW()&lt;= EOMONTH(DATE(YEAR($O521),11, 1), 0), Overall!$A523&lt;&gt;"", MONTH($N521) &lt;=11, MONTH($O521) &gt;= 11), IF($R521 &lt;&gt; "", $H521/$R521, ""), ""), "")</f>
        <v/>
      </c>
      <c r="AQ521" s="10" t="str">
        <f ca="1">IFERROR(IF(AND(NOW()&lt;= EOMONTH(DATE(YEAR($O521),12, 1), 0), Overall!$A523&lt;&gt;"", MONTH($N521) &lt;= 12, MONTH($O521) &gt;= 12), IF($R521 &lt;&gt; "", $H521/$R521, ""), ""), "")</f>
        <v/>
      </c>
      <c r="AR521" s="16">
        <f t="shared" ca="1" si="17"/>
        <v>0</v>
      </c>
    </row>
    <row r="522" spans="1:44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6">
        <f>IF(Overall!F524&lt;&gt;"",VALUE(Overall!F524),"")</f>
        <v>1000000</v>
      </c>
      <c r="I522" s="6">
        <f>IF(Overall!G524&lt;&gt;"",VALUE(Overall!G524),"")</f>
        <v>78</v>
      </c>
      <c r="J522" s="6">
        <f>IF(Overall!H524&lt;&gt;"",VALUE(Overall!H524),"")</f>
        <v>64</v>
      </c>
      <c r="K522" s="6">
        <f>IF(Overall!I524&lt;&gt;"",VALUE(Overall!I524),"")</f>
        <v>5.55</v>
      </c>
      <c r="L522" s="6">
        <f>IF(Overall!J524&lt;&gt;"",VALUE(Overall!J524),"")</f>
        <v>1.62</v>
      </c>
      <c r="M522" s="6">
        <f>IF(Overall!K524&lt;&gt;"",VALUE(Overall!K524),"")</f>
        <v>3.93</v>
      </c>
      <c r="N522" s="7">
        <f>IF(Overall!L524&lt;&gt;"",DATEVALUE(MID(Overall!L524, FIND(",", Overall!L524) + 2, FIND(" ", Overall!L524) - FIND(",", Overall!L524) - 1) &amp; " " &amp; MID(Overall!L524, FIND(" ", Overall!L524) + 1, FIND(",", Overall!L524, FIND(" ", Overall!L524)) - FIND(" ", Overall!L524) - 1) &amp; ", " &amp; MID(Overall!L524, FIND(",", Overall!L524, FIND(",",Overall!L524) + 1) + 2, LEN(Overall!L524))),"")</f>
        <v>45108</v>
      </c>
      <c r="O522" s="7">
        <f>IF(Overall!M524&lt;&gt;"",DATEVALUE(MID(Overall!M524, FIND(",", Overall!M524) + 2, FIND(" ", Overall!M524) - FIND(",", Overall!M524) - 1) &amp; " " &amp; MID(Overall!M524, FIND(" ", Overall!M524) + 1, FIND(",", Overall!M524, FIND(" ", Overall!M524)) - FIND(" ", Overall!M524) - 1) &amp; ", " &amp; MID(Overall!M524, FIND(",", Overall!M524, FIND(",",Overall!M524) + 1) + 2, LEN(Overall!M524))),"")</f>
        <v>45138</v>
      </c>
      <c r="P522" s="7">
        <f>IF(Overall!N524&lt;&gt;"",DATEVALUE(MID(Overall!N524, FIND(",", Overall!N524) + 2, FIND(" ", Overall!N524) - FIND(",", Overall!N524) - 1) &amp; " " &amp; MID(Overall!N524, FIND(" ", Overall!N524) + 1, FIND(",", Overall!N524, FIND(" ", Overall!N524)) - FIND(" ", Overall!N524) - 1) &amp; ", " &amp; MID(Overall!N524, FIND(",", Overall!N524, FIND(",",Overall!N524) + 1) + 2, LEN(Overall!N524))),"")</f>
        <v>44991</v>
      </c>
      <c r="Q522" s="7">
        <f>IF(Overall!O524&lt;&gt;"",DATEVALUE(MID(Overall!O524, FIND(",", Overall!O524) + 2, FIND(" ", Overall!O524) - FIND(",", Overall!O524) - 1) &amp; " " &amp; MID(Overall!O524, FIND(" ", Overall!O524) + 1, FIND(",", Overall!O524, FIND(" ", Overall!O524)) - FIND(" ", Overall!O524) - 1) &amp; ", " &amp; MID(Overall!O524, FIND(",", Overall!O524, FIND(",",Overall!O524) + 1) + 2, LEN(Overall!O524))),"")</f>
        <v>44970</v>
      </c>
      <c r="R522" s="5">
        <f t="shared" si="16"/>
        <v>1</v>
      </c>
      <c r="S522" s="10" t="str">
        <f>IF(Overall!$A524&lt;&gt;"",IF(AND(MONTH($N522) &lt;= 1, MONTH($O522) &gt;= 1), IF($R522 &lt;&gt; "", $H522/$R522, ""), ""),"")</f>
        <v/>
      </c>
      <c r="T522" s="10" t="str">
        <f>IF(Overall!$A524&lt;&gt;"",IF(AND(MONTH($N522) &lt;= 2, MONTH($O522) &gt;= 2), IF($R522 &lt;&gt; "", $H522/$R522, ""), ""),"")</f>
        <v/>
      </c>
      <c r="U522" s="10" t="str">
        <f>IF(Overall!$A524&lt;&gt;"",IF(AND(MONTH($N522) &lt;= 3, MONTH($O522) &gt;= 3), IF($R522 &lt;&gt; "", $H522/$R522, ""), ""),"")</f>
        <v/>
      </c>
      <c r="V522" s="10" t="str">
        <f>IF(Overall!$A524&lt;&gt;"",IF(AND(MONTH($N522) &lt;= 4, MONTH($O522) &gt;= 4), IF($R522 &lt;&gt; "", $H522/$R522, ""), ""),"")</f>
        <v/>
      </c>
      <c r="W522" s="10" t="str">
        <f>IF(Overall!$A524&lt;&gt;"",IF(AND(MONTH($N522) &lt;= 5, MONTH($O522) &gt;= 5), IF($R522 &lt;&gt; "", $H522/$R522, ""), ""),"")</f>
        <v/>
      </c>
      <c r="X522" s="10" t="str">
        <f>IF(Overall!$A524&lt;&gt;"",IF(AND(MONTH($N522) &lt;= 6, MONTH($O522) &gt;= 6), IF($R522 &lt;&gt; "", $H522/$R522, ""), ""),"")</f>
        <v/>
      </c>
      <c r="Y522" s="10">
        <f>IF(Overall!$A524&lt;&gt;"",IF(AND(MONTH($N522) &lt;= 7, MONTH($O522) &gt;= 7 ), IF($R522 &lt;&gt; "", $H522/$R522, ""), ""),"")</f>
        <v>1000000</v>
      </c>
      <c r="Z522" s="10" t="str">
        <f>IF(Overall!$A524&lt;&gt;"",IF(AND(MONTH($N522) &lt;= 8, MONTH($O522) &gt;= 8), IF($R522 &lt;&gt; "", $H522/$R522, ""), ""),"")</f>
        <v/>
      </c>
      <c r="AA522" s="10" t="str">
        <f>IF(Overall!$A524&lt;&gt;"",IF(AND(MONTH($N522) &lt;= 9, MONTH($O522) &gt;= 9), IF($R522 &lt;&gt; "", $H522/$R522, ""), ""),"")</f>
        <v/>
      </c>
      <c r="AB522" s="10" t="str">
        <f>IF(Overall!$A524&lt;&gt;"",IF(AND(MONTH($N522) &lt;= 10, MONTH($O522) &gt;= 10), IF($R522 &lt;&gt; "", $H522/$R522, ""), ""),"")</f>
        <v/>
      </c>
      <c r="AC522" s="10" t="str">
        <f>IF(Overall!$A524&lt;&gt;"",IF(AND(MONTH($N522) &lt;= 11, MONTH($O522) &gt;= 11), IF($R522 &lt;&gt; "", $H522/$R522, ""), ""),"")</f>
        <v/>
      </c>
      <c r="AD522" s="10" t="str">
        <f>IF(Overall!$A524&lt;&gt;"",IF(AND(MONTH($N522) &lt;= 12, MONTH($O522) &gt;= 12), IF($R522 &lt;&gt; "", $H522/$R522, ""), ""),"")</f>
        <v/>
      </c>
      <c r="AF522" s="10" t="str">
        <f ca="1">IFERROR(IF(AND(NOW()&lt;= EOMONTH(DATE(YEAR($O522),1, 1), 0), Overall!$A524&lt;&gt;"", MONTH($N522) &lt;= 1, MONTH($O522) &gt;= 1), IF($R522 &lt;&gt; "", $H522/$R522, ""), ""), "")</f>
        <v/>
      </c>
      <c r="AG522" s="10" t="str">
        <f ca="1">IFERROR(IF(AND(NOW()&lt;= EOMONTH(DATE(YEAR($O522),2, 1), 0), Overall!$A524&lt;&gt;"", MONTH($N522) &lt;= 2, MONTH($O522) &gt;= 2), IF($R522 &lt;&gt; "", $H522/$R522, ""), ""), "")</f>
        <v/>
      </c>
      <c r="AH522" s="10" t="str">
        <f ca="1">IFERROR(IF(AND(NOW()&lt;= EOMONTH(DATE(YEAR($O522),3, 1), 0), Overall!$A524&lt;&gt;"", MONTH($N522) &lt;= 3, MONTH($O522) &gt;= 3), IF($R522 &lt;&gt; "", $H522/$R522, ""), ""), "")</f>
        <v/>
      </c>
      <c r="AI522" s="10" t="str">
        <f ca="1">IFERROR(IF(AND(NOW()&lt;= EOMONTH(DATE(YEAR($O522),4, 1), 0), Overall!$A524&lt;&gt;"", MONTH($N522) &lt;= 4, MONTH($O522) &gt;= 4), IF($R522 &lt;&gt; "", $H522/$R522, ""), ""), "")</f>
        <v/>
      </c>
      <c r="AJ522" s="10" t="str">
        <f ca="1">IFERROR(IF(AND(NOW()&lt;= EOMONTH(DATE(YEAR($O522),5, 1), 0), Overall!$A524&lt;&gt;"", MONTH($N522) &lt;= 5, MONTH($O522) &gt;= 5), IF($R522 &lt;&gt; "", $H522/$R522, ""), ""), "")</f>
        <v/>
      </c>
      <c r="AK522" s="10" t="str">
        <f ca="1">IFERROR(IF(AND(NOW()&lt;= EOMONTH(DATE(YEAR($O522),6, 1), 0), Overall!$A524&lt;&gt;"", MONTH($N522) &lt;= 6, MONTH($O522) &gt;= 6), IF($R522 &lt;&gt; "", $H522/$R522, ""), ""), "")</f>
        <v/>
      </c>
      <c r="AL522" s="10" t="str">
        <f ca="1">IFERROR(IF(AND(NOW()&lt;= EOMONTH(DATE(YEAR($O522),7, 1), 0), Overall!$A524&lt;&gt;"", MONTH($N522) &lt;= 7, MONTH($O522) &gt;= 7), IF($R522 &lt;&gt; "", $H522/$R522, ""), ""), "")</f>
        <v/>
      </c>
      <c r="AM522" s="10" t="str">
        <f ca="1">IFERROR(IF(AND(NOW()&lt;= EOMONTH(DATE(YEAR($O522),8, 1), 0), Overall!$A524&lt;&gt;"", MONTH($N522) &lt;= 8, MONTH($O522) &gt;= 8), IF($R522 &lt;&gt; "", $H522/$R522, ""), ""), "")</f>
        <v/>
      </c>
      <c r="AN522" s="10" t="str">
        <f ca="1">IFERROR(IF(AND(NOW()&lt;= EOMONTH(DATE(YEAR($O522),9, 1), 0), Overall!$A524&lt;&gt;"", MONTH($N522) &lt;= 9, MONTH($O522) &gt;= 9), IF($R522 &lt;&gt; "", $H522/$R522, ""), ""), "")</f>
        <v/>
      </c>
      <c r="AO522" s="10" t="str">
        <f ca="1">IFERROR(IF(AND(NOW()&lt;= EOMONTH(DATE(YEAR($O522),10, 1), 0), Overall!$A524&lt;&gt;"", MONTH($N522) &lt;= 10, MONTH($O522) &gt;= 10), IF($R522 &lt;&gt; "", $H522/$R522, ""), ""), "")</f>
        <v/>
      </c>
      <c r="AP522" s="10" t="str">
        <f ca="1">IFERROR(IF(AND(NOW()&lt;= EOMONTH(DATE(YEAR($O522),11, 1), 0), Overall!$A524&lt;&gt;"", MONTH($N522) &lt;=11, MONTH($O522) &gt;= 11), IF($R522 &lt;&gt; "", $H522/$R522, ""), ""), "")</f>
        <v/>
      </c>
      <c r="AQ522" s="10" t="str">
        <f ca="1">IFERROR(IF(AND(NOW()&lt;= EOMONTH(DATE(YEAR($O522),12, 1), 0), Overall!$A524&lt;&gt;"", MONTH($N522) &lt;= 12, MONTH($O522) &gt;= 12), IF($R522 &lt;&gt; "", $H522/$R522, ""), ""), "")</f>
        <v/>
      </c>
      <c r="AR522" s="16">
        <f t="shared" ca="1" si="17"/>
        <v>0</v>
      </c>
    </row>
    <row r="523" spans="1:44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6">
        <f>IF(Overall!F525&lt;&gt;"",VALUE(Overall!F525),"")</f>
        <v>1000000</v>
      </c>
      <c r="I523" s="6">
        <f>IF(Overall!G525&lt;&gt;"",VALUE(Overall!G525),"")</f>
        <v>78</v>
      </c>
      <c r="J523" s="6">
        <f>IF(Overall!H525&lt;&gt;"",VALUE(Overall!H525),"")</f>
        <v>64</v>
      </c>
      <c r="K523" s="6">
        <f>IF(Overall!I525&lt;&gt;"",VALUE(Overall!I525),"")</f>
        <v>5.62</v>
      </c>
      <c r="L523" s="6">
        <f>IF(Overall!J525&lt;&gt;"",VALUE(Overall!J525),"")</f>
        <v>1.7</v>
      </c>
      <c r="M523" s="6">
        <f>IF(Overall!K525&lt;&gt;"",VALUE(Overall!K525),"")</f>
        <v>3.92</v>
      </c>
      <c r="N523" s="7">
        <f>IF(Overall!L525&lt;&gt;"",DATEVALUE(MID(Overall!L525, FIND(",", Overall!L525) + 2, FIND(" ", Overall!L525) - FIND(",", Overall!L525) - 1) &amp; " " &amp; MID(Overall!L525, FIND(" ", Overall!L525) + 1, FIND(",", Overall!L525, FIND(" ", Overall!L525)) - FIND(" ", Overall!L525) - 1) &amp; ", " &amp; MID(Overall!L525, FIND(",", Overall!L525, FIND(",",Overall!L525) + 1) + 2, LEN(Overall!L525))),"")</f>
        <v>45108</v>
      </c>
      <c r="O523" s="7">
        <f>IF(Overall!M525&lt;&gt;"",DATEVALUE(MID(Overall!M525, FIND(",", Overall!M525) + 2, FIND(" ", Overall!M525) - FIND(",", Overall!M525) - 1) &amp; " " &amp; MID(Overall!M525, FIND(" ", Overall!M525) + 1, FIND(",", Overall!M525, FIND(" ", Overall!M525)) - FIND(" ", Overall!M525) - 1) &amp; ", " &amp; MID(Overall!M525, FIND(",", Overall!M525, FIND(",",Overall!M525) + 1) + 2, LEN(Overall!M525))),"")</f>
        <v>45138</v>
      </c>
      <c r="P523" s="7">
        <f>IF(Overall!N525&lt;&gt;"",DATEVALUE(MID(Overall!N525, FIND(",", Overall!N525) + 2, FIND(" ", Overall!N525) - FIND(",", Overall!N525) - 1) &amp; " " &amp; MID(Overall!N525, FIND(" ", Overall!N525) + 1, FIND(",", Overall!N525, FIND(" ", Overall!N525)) - FIND(" ", Overall!N525) - 1) &amp; ", " &amp; MID(Overall!N525, FIND(",", Overall!N525, FIND(",",Overall!N525) + 1) + 2, LEN(Overall!N525))),"")</f>
        <v>44991</v>
      </c>
      <c r="Q523" s="7">
        <f>IF(Overall!O525&lt;&gt;"",DATEVALUE(MID(Overall!O525, FIND(",", Overall!O525) + 2, FIND(" ", Overall!O525) - FIND(",", Overall!O525) - 1) &amp; " " &amp; MID(Overall!O525, FIND(" ", Overall!O525) + 1, FIND(",", Overall!O525, FIND(" ", Overall!O525)) - FIND(" ", Overall!O525) - 1) &amp; ", " &amp; MID(Overall!O525, FIND(",", Overall!O525, FIND(",",Overall!O525) + 1) + 2, LEN(Overall!O525))),"")</f>
        <v>44970</v>
      </c>
      <c r="R523" s="5">
        <f t="shared" si="16"/>
        <v>1</v>
      </c>
      <c r="S523" s="10" t="str">
        <f>IF(Overall!$A525&lt;&gt;"",IF(AND(MONTH($N523) &lt;= 1, MONTH($O523) &gt;= 1), IF($R523 &lt;&gt; "", $H523/$R523, ""), ""),"")</f>
        <v/>
      </c>
      <c r="T523" s="10" t="str">
        <f>IF(Overall!$A525&lt;&gt;"",IF(AND(MONTH($N523) &lt;= 2, MONTH($O523) &gt;= 2), IF($R523 &lt;&gt; "", $H523/$R523, ""), ""),"")</f>
        <v/>
      </c>
      <c r="U523" s="10" t="str">
        <f>IF(Overall!$A525&lt;&gt;"",IF(AND(MONTH($N523) &lt;= 3, MONTH($O523) &gt;= 3), IF($R523 &lt;&gt; "", $H523/$R523, ""), ""),"")</f>
        <v/>
      </c>
      <c r="V523" s="10" t="str">
        <f>IF(Overall!$A525&lt;&gt;"",IF(AND(MONTH($N523) &lt;= 4, MONTH($O523) &gt;= 4), IF($R523 &lt;&gt; "", $H523/$R523, ""), ""),"")</f>
        <v/>
      </c>
      <c r="W523" s="10" t="str">
        <f>IF(Overall!$A525&lt;&gt;"",IF(AND(MONTH($N523) &lt;= 5, MONTH($O523) &gt;= 5), IF($R523 &lt;&gt; "", $H523/$R523, ""), ""),"")</f>
        <v/>
      </c>
      <c r="X523" s="10" t="str">
        <f>IF(Overall!$A525&lt;&gt;"",IF(AND(MONTH($N523) &lt;= 6, MONTH($O523) &gt;= 6), IF($R523 &lt;&gt; "", $H523/$R523, ""), ""),"")</f>
        <v/>
      </c>
      <c r="Y523" s="10">
        <f>IF(Overall!$A525&lt;&gt;"",IF(AND(MONTH($N523) &lt;= 7, MONTH($O523) &gt;= 7 ), IF($R523 &lt;&gt; "", $H523/$R523, ""), ""),"")</f>
        <v>1000000</v>
      </c>
      <c r="Z523" s="10" t="str">
        <f>IF(Overall!$A525&lt;&gt;"",IF(AND(MONTH($N523) &lt;= 8, MONTH($O523) &gt;= 8), IF($R523 &lt;&gt; "", $H523/$R523, ""), ""),"")</f>
        <v/>
      </c>
      <c r="AA523" s="10" t="str">
        <f>IF(Overall!$A525&lt;&gt;"",IF(AND(MONTH($N523) &lt;= 9, MONTH($O523) &gt;= 9), IF($R523 &lt;&gt; "", $H523/$R523, ""), ""),"")</f>
        <v/>
      </c>
      <c r="AB523" s="10" t="str">
        <f>IF(Overall!$A525&lt;&gt;"",IF(AND(MONTH($N523) &lt;= 10, MONTH($O523) &gt;= 10), IF($R523 &lt;&gt; "", $H523/$R523, ""), ""),"")</f>
        <v/>
      </c>
      <c r="AC523" s="10" t="str">
        <f>IF(Overall!$A525&lt;&gt;"",IF(AND(MONTH($N523) &lt;= 11, MONTH($O523) &gt;= 11), IF($R523 &lt;&gt; "", $H523/$R523, ""), ""),"")</f>
        <v/>
      </c>
      <c r="AD523" s="10" t="str">
        <f>IF(Overall!$A525&lt;&gt;"",IF(AND(MONTH($N523) &lt;= 12, MONTH($O523) &gt;= 12), IF($R523 &lt;&gt; "", $H523/$R523, ""), ""),"")</f>
        <v/>
      </c>
      <c r="AF523" s="10" t="str">
        <f ca="1">IFERROR(IF(AND(NOW()&lt;= EOMONTH(DATE(YEAR($O523),1, 1), 0), Overall!$A525&lt;&gt;"", MONTH($N523) &lt;= 1, MONTH($O523) &gt;= 1), IF($R523 &lt;&gt; "", $H523/$R523, ""), ""), "")</f>
        <v/>
      </c>
      <c r="AG523" s="10" t="str">
        <f ca="1">IFERROR(IF(AND(NOW()&lt;= EOMONTH(DATE(YEAR($O523),2, 1), 0), Overall!$A525&lt;&gt;"", MONTH($N523) &lt;= 2, MONTH($O523) &gt;= 2), IF($R523 &lt;&gt; "", $H523/$R523, ""), ""), "")</f>
        <v/>
      </c>
      <c r="AH523" s="10" t="str">
        <f ca="1">IFERROR(IF(AND(NOW()&lt;= EOMONTH(DATE(YEAR($O523),3, 1), 0), Overall!$A525&lt;&gt;"", MONTH($N523) &lt;= 3, MONTH($O523) &gt;= 3), IF($R523 &lt;&gt; "", $H523/$R523, ""), ""), "")</f>
        <v/>
      </c>
      <c r="AI523" s="10" t="str">
        <f ca="1">IFERROR(IF(AND(NOW()&lt;= EOMONTH(DATE(YEAR($O523),4, 1), 0), Overall!$A525&lt;&gt;"", MONTH($N523) &lt;= 4, MONTH($O523) &gt;= 4), IF($R523 &lt;&gt; "", $H523/$R523, ""), ""), "")</f>
        <v/>
      </c>
      <c r="AJ523" s="10" t="str">
        <f ca="1">IFERROR(IF(AND(NOW()&lt;= EOMONTH(DATE(YEAR($O523),5, 1), 0), Overall!$A525&lt;&gt;"", MONTH($N523) &lt;= 5, MONTH($O523) &gt;= 5), IF($R523 &lt;&gt; "", $H523/$R523, ""), ""), "")</f>
        <v/>
      </c>
      <c r="AK523" s="10" t="str">
        <f ca="1">IFERROR(IF(AND(NOW()&lt;= EOMONTH(DATE(YEAR($O523),6, 1), 0), Overall!$A525&lt;&gt;"", MONTH($N523) &lt;= 6, MONTH($O523) &gt;= 6), IF($R523 &lt;&gt; "", $H523/$R523, ""), ""), "")</f>
        <v/>
      </c>
      <c r="AL523" s="10" t="str">
        <f ca="1">IFERROR(IF(AND(NOW()&lt;= EOMONTH(DATE(YEAR($O523),7, 1), 0), Overall!$A525&lt;&gt;"", MONTH($N523) &lt;= 7, MONTH($O523) &gt;= 7), IF($R523 &lt;&gt; "", $H523/$R523, ""), ""), "")</f>
        <v/>
      </c>
      <c r="AM523" s="10" t="str">
        <f ca="1">IFERROR(IF(AND(NOW()&lt;= EOMONTH(DATE(YEAR($O523),8, 1), 0), Overall!$A525&lt;&gt;"", MONTH($N523) &lt;= 8, MONTH($O523) &gt;= 8), IF($R523 &lt;&gt; "", $H523/$R523, ""), ""), "")</f>
        <v/>
      </c>
      <c r="AN523" s="10" t="str">
        <f ca="1">IFERROR(IF(AND(NOW()&lt;= EOMONTH(DATE(YEAR($O523),9, 1), 0), Overall!$A525&lt;&gt;"", MONTH($N523) &lt;= 9, MONTH($O523) &gt;= 9), IF($R523 &lt;&gt; "", $H523/$R523, ""), ""), "")</f>
        <v/>
      </c>
      <c r="AO523" s="10" t="str">
        <f ca="1">IFERROR(IF(AND(NOW()&lt;= EOMONTH(DATE(YEAR($O523),10, 1), 0), Overall!$A525&lt;&gt;"", MONTH($N523) &lt;= 10, MONTH($O523) &gt;= 10), IF($R523 &lt;&gt; "", $H523/$R523, ""), ""), "")</f>
        <v/>
      </c>
      <c r="AP523" s="10" t="str">
        <f ca="1">IFERROR(IF(AND(NOW()&lt;= EOMONTH(DATE(YEAR($O523),11, 1), 0), Overall!$A525&lt;&gt;"", MONTH($N523) &lt;=11, MONTH($O523) &gt;= 11), IF($R523 &lt;&gt; "", $H523/$R523, ""), ""), "")</f>
        <v/>
      </c>
      <c r="AQ523" s="10" t="str">
        <f ca="1">IFERROR(IF(AND(NOW()&lt;= EOMONTH(DATE(YEAR($O523),12, 1), 0), Overall!$A525&lt;&gt;"", MONTH($N523) &lt;= 12, MONTH($O523) &gt;= 12), IF($R523 &lt;&gt; "", $H523/$R523, ""), ""), "")</f>
        <v/>
      </c>
      <c r="AR523" s="16">
        <f t="shared" ca="1" si="17"/>
        <v>0</v>
      </c>
    </row>
    <row r="524" spans="1:44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6">
        <f>IF(Overall!F526&lt;&gt;"",VALUE(Overall!F526),"")</f>
        <v>1000000</v>
      </c>
      <c r="I524" s="6">
        <f>IF(Overall!G526&lt;&gt;"",VALUE(Overall!G526),"")</f>
        <v>78</v>
      </c>
      <c r="J524" s="6">
        <f>IF(Overall!H526&lt;&gt;"",VALUE(Overall!H526),"")</f>
        <v>64</v>
      </c>
      <c r="K524" s="6">
        <f>IF(Overall!I526&lt;&gt;"",VALUE(Overall!I526),"")</f>
        <v>5.3</v>
      </c>
      <c r="L524" s="6">
        <f>IF(Overall!J526&lt;&gt;"",VALUE(Overall!J526),"")</f>
        <v>1.51</v>
      </c>
      <c r="M524" s="6">
        <f>IF(Overall!K526&lt;&gt;"",VALUE(Overall!K526),"")</f>
        <v>3.79</v>
      </c>
      <c r="N524" s="7">
        <f>IF(Overall!L526&lt;&gt;"",DATEVALUE(MID(Overall!L526, FIND(",", Overall!L526) + 2, FIND(" ", Overall!L526) - FIND(",", Overall!L526) - 1) &amp; " " &amp; MID(Overall!L526, FIND(" ", Overall!L526) + 1, FIND(",", Overall!L526, FIND(" ", Overall!L526)) - FIND(" ", Overall!L526) - 1) &amp; ", " &amp; MID(Overall!L526, FIND(",", Overall!L526, FIND(",",Overall!L526) + 1) + 2, LEN(Overall!L526))),"")</f>
        <v>45108</v>
      </c>
      <c r="O524" s="7">
        <f>IF(Overall!M526&lt;&gt;"",DATEVALUE(MID(Overall!M526, FIND(",", Overall!M526) + 2, FIND(" ", Overall!M526) - FIND(",", Overall!M526) - 1) &amp; " " &amp; MID(Overall!M526, FIND(" ", Overall!M526) + 1, FIND(",", Overall!M526, FIND(" ", Overall!M526)) - FIND(" ", Overall!M526) - 1) &amp; ", " &amp; MID(Overall!M526, FIND(",", Overall!M526, FIND(",",Overall!M526) + 1) + 2, LEN(Overall!M526))),"")</f>
        <v>45138</v>
      </c>
      <c r="P524" s="7">
        <f>IF(Overall!N526&lt;&gt;"",DATEVALUE(MID(Overall!N526, FIND(",", Overall!N526) + 2, FIND(" ", Overall!N526) - FIND(",", Overall!N526) - 1) &amp; " " &amp; MID(Overall!N526, FIND(" ", Overall!N526) + 1, FIND(",", Overall!N526, FIND(" ", Overall!N526)) - FIND(" ", Overall!N526) - 1) &amp; ", " &amp; MID(Overall!N526, FIND(",", Overall!N526, FIND(",",Overall!N526) + 1) + 2, LEN(Overall!N526))),"")</f>
        <v>44991</v>
      </c>
      <c r="Q524" s="7">
        <f>IF(Overall!O526&lt;&gt;"",DATEVALUE(MID(Overall!O526, FIND(",", Overall!O526) + 2, FIND(" ", Overall!O526) - FIND(",", Overall!O526) - 1) &amp; " " &amp; MID(Overall!O526, FIND(" ", Overall!O526) + 1, FIND(",", Overall!O526, FIND(" ", Overall!O526)) - FIND(" ", Overall!O526) - 1) &amp; ", " &amp; MID(Overall!O526, FIND(",", Overall!O526, FIND(",",Overall!O526) + 1) + 2, LEN(Overall!O526))),"")</f>
        <v>44970</v>
      </c>
      <c r="R524" s="5">
        <f t="shared" si="16"/>
        <v>1</v>
      </c>
      <c r="S524" s="10" t="str">
        <f>IF(Overall!$A526&lt;&gt;"",IF(AND(MONTH($N524) &lt;= 1, MONTH($O524) &gt;= 1), IF($R524 &lt;&gt; "", $H524/$R524, ""), ""),"")</f>
        <v/>
      </c>
      <c r="T524" s="10" t="str">
        <f>IF(Overall!$A526&lt;&gt;"",IF(AND(MONTH($N524) &lt;= 2, MONTH($O524) &gt;= 2), IF($R524 &lt;&gt; "", $H524/$R524, ""), ""),"")</f>
        <v/>
      </c>
      <c r="U524" s="10" t="str">
        <f>IF(Overall!$A526&lt;&gt;"",IF(AND(MONTH($N524) &lt;= 3, MONTH($O524) &gt;= 3), IF($R524 &lt;&gt; "", $H524/$R524, ""), ""),"")</f>
        <v/>
      </c>
      <c r="V524" s="10" t="str">
        <f>IF(Overall!$A526&lt;&gt;"",IF(AND(MONTH($N524) &lt;= 4, MONTH($O524) &gt;= 4), IF($R524 &lt;&gt; "", $H524/$R524, ""), ""),"")</f>
        <v/>
      </c>
      <c r="W524" s="10" t="str">
        <f>IF(Overall!$A526&lt;&gt;"",IF(AND(MONTH($N524) &lt;= 5, MONTH($O524) &gt;= 5), IF($R524 &lt;&gt; "", $H524/$R524, ""), ""),"")</f>
        <v/>
      </c>
      <c r="X524" s="10" t="str">
        <f>IF(Overall!$A526&lt;&gt;"",IF(AND(MONTH($N524) &lt;= 6, MONTH($O524) &gt;= 6), IF($R524 &lt;&gt; "", $H524/$R524, ""), ""),"")</f>
        <v/>
      </c>
      <c r="Y524" s="10">
        <f>IF(Overall!$A526&lt;&gt;"",IF(AND(MONTH($N524) &lt;= 7, MONTH($O524) &gt;= 7 ), IF($R524 &lt;&gt; "", $H524/$R524, ""), ""),"")</f>
        <v>1000000</v>
      </c>
      <c r="Z524" s="10" t="str">
        <f>IF(Overall!$A526&lt;&gt;"",IF(AND(MONTH($N524) &lt;= 8, MONTH($O524) &gt;= 8), IF($R524 &lt;&gt; "", $H524/$R524, ""), ""),"")</f>
        <v/>
      </c>
      <c r="AA524" s="10" t="str">
        <f>IF(Overall!$A526&lt;&gt;"",IF(AND(MONTH($N524) &lt;= 9, MONTH($O524) &gt;= 9), IF($R524 &lt;&gt; "", $H524/$R524, ""), ""),"")</f>
        <v/>
      </c>
      <c r="AB524" s="10" t="str">
        <f>IF(Overall!$A526&lt;&gt;"",IF(AND(MONTH($N524) &lt;= 10, MONTH($O524) &gt;= 10), IF($R524 &lt;&gt; "", $H524/$R524, ""), ""),"")</f>
        <v/>
      </c>
      <c r="AC524" s="10" t="str">
        <f>IF(Overall!$A526&lt;&gt;"",IF(AND(MONTH($N524) &lt;= 11, MONTH($O524) &gt;= 11), IF($R524 &lt;&gt; "", $H524/$R524, ""), ""),"")</f>
        <v/>
      </c>
      <c r="AD524" s="10" t="str">
        <f>IF(Overall!$A526&lt;&gt;"",IF(AND(MONTH($N524) &lt;= 12, MONTH($O524) &gt;= 12), IF($R524 &lt;&gt; "", $H524/$R524, ""), ""),"")</f>
        <v/>
      </c>
      <c r="AF524" s="10" t="str">
        <f ca="1">IFERROR(IF(AND(NOW()&lt;= EOMONTH(DATE(YEAR($O524),1, 1), 0), Overall!$A526&lt;&gt;"", MONTH($N524) &lt;= 1, MONTH($O524) &gt;= 1), IF($R524 &lt;&gt; "", $H524/$R524, ""), ""), "")</f>
        <v/>
      </c>
      <c r="AG524" s="10" t="str">
        <f ca="1">IFERROR(IF(AND(NOW()&lt;= EOMONTH(DATE(YEAR($O524),2, 1), 0), Overall!$A526&lt;&gt;"", MONTH($N524) &lt;= 2, MONTH($O524) &gt;= 2), IF($R524 &lt;&gt; "", $H524/$R524, ""), ""), "")</f>
        <v/>
      </c>
      <c r="AH524" s="10" t="str">
        <f ca="1">IFERROR(IF(AND(NOW()&lt;= EOMONTH(DATE(YEAR($O524),3, 1), 0), Overall!$A526&lt;&gt;"", MONTH($N524) &lt;= 3, MONTH($O524) &gt;= 3), IF($R524 &lt;&gt; "", $H524/$R524, ""), ""), "")</f>
        <v/>
      </c>
      <c r="AI524" s="10" t="str">
        <f ca="1">IFERROR(IF(AND(NOW()&lt;= EOMONTH(DATE(YEAR($O524),4, 1), 0), Overall!$A526&lt;&gt;"", MONTH($N524) &lt;= 4, MONTH($O524) &gt;= 4), IF($R524 &lt;&gt; "", $H524/$R524, ""), ""), "")</f>
        <v/>
      </c>
      <c r="AJ524" s="10" t="str">
        <f ca="1">IFERROR(IF(AND(NOW()&lt;= EOMONTH(DATE(YEAR($O524),5, 1), 0), Overall!$A526&lt;&gt;"", MONTH($N524) &lt;= 5, MONTH($O524) &gt;= 5), IF($R524 &lt;&gt; "", $H524/$R524, ""), ""), "")</f>
        <v/>
      </c>
      <c r="AK524" s="10" t="str">
        <f ca="1">IFERROR(IF(AND(NOW()&lt;= EOMONTH(DATE(YEAR($O524),6, 1), 0), Overall!$A526&lt;&gt;"", MONTH($N524) &lt;= 6, MONTH($O524) &gt;= 6), IF($R524 &lt;&gt; "", $H524/$R524, ""), ""), "")</f>
        <v/>
      </c>
      <c r="AL524" s="10" t="str">
        <f ca="1">IFERROR(IF(AND(NOW()&lt;= EOMONTH(DATE(YEAR($O524),7, 1), 0), Overall!$A526&lt;&gt;"", MONTH($N524) &lt;= 7, MONTH($O524) &gt;= 7), IF($R524 &lt;&gt; "", $H524/$R524, ""), ""), "")</f>
        <v/>
      </c>
      <c r="AM524" s="10" t="str">
        <f ca="1">IFERROR(IF(AND(NOW()&lt;= EOMONTH(DATE(YEAR($O524),8, 1), 0), Overall!$A526&lt;&gt;"", MONTH($N524) &lt;= 8, MONTH($O524) &gt;= 8), IF($R524 &lt;&gt; "", $H524/$R524, ""), ""), "")</f>
        <v/>
      </c>
      <c r="AN524" s="10" t="str">
        <f ca="1">IFERROR(IF(AND(NOW()&lt;= EOMONTH(DATE(YEAR($O524),9, 1), 0), Overall!$A526&lt;&gt;"", MONTH($N524) &lt;= 9, MONTH($O524) &gt;= 9), IF($R524 &lt;&gt; "", $H524/$R524, ""), ""), "")</f>
        <v/>
      </c>
      <c r="AO524" s="10" t="str">
        <f ca="1">IFERROR(IF(AND(NOW()&lt;= EOMONTH(DATE(YEAR($O524),10, 1), 0), Overall!$A526&lt;&gt;"", MONTH($N524) &lt;= 10, MONTH($O524) &gt;= 10), IF($R524 &lt;&gt; "", $H524/$R524, ""), ""), "")</f>
        <v/>
      </c>
      <c r="AP524" s="10" t="str">
        <f ca="1">IFERROR(IF(AND(NOW()&lt;= EOMONTH(DATE(YEAR($O524),11, 1), 0), Overall!$A526&lt;&gt;"", MONTH($N524) &lt;=11, MONTH($O524) &gt;= 11), IF($R524 &lt;&gt; "", $H524/$R524, ""), ""), "")</f>
        <v/>
      </c>
      <c r="AQ524" s="10" t="str">
        <f ca="1">IFERROR(IF(AND(NOW()&lt;= EOMONTH(DATE(YEAR($O524),12, 1), 0), Overall!$A526&lt;&gt;"", MONTH($N524) &lt;= 12, MONTH($O524) &gt;= 12), IF($R524 &lt;&gt; "", $H524/$R524, ""), ""), "")</f>
        <v/>
      </c>
      <c r="AR524" s="16">
        <f t="shared" ca="1" si="17"/>
        <v>0</v>
      </c>
    </row>
    <row r="525" spans="1:44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6">
        <f>IF(Overall!F527&lt;&gt;"",VALUE(Overall!F527),"")</f>
        <v>500000</v>
      </c>
      <c r="I525" s="6">
        <f>IF(Overall!G527&lt;&gt;"",VALUE(Overall!G527),"")</f>
        <v>78</v>
      </c>
      <c r="J525" s="6">
        <f>IF(Overall!H527&lt;&gt;"",VALUE(Overall!H527),"")</f>
        <v>64</v>
      </c>
      <c r="K525" s="6">
        <f>IF(Overall!I527&lt;&gt;"",VALUE(Overall!I527),"")</f>
        <v>5.57</v>
      </c>
      <c r="L525" s="6">
        <f>IF(Overall!J527&lt;&gt;"",VALUE(Overall!J527),"")</f>
        <v>1.64</v>
      </c>
      <c r="M525" s="6">
        <f>IF(Overall!K527&lt;&gt;"",VALUE(Overall!K527),"")</f>
        <v>3.93</v>
      </c>
      <c r="N525" s="7">
        <f>IF(Overall!L527&lt;&gt;"",DATEVALUE(MID(Overall!L527, FIND(",", Overall!L527) + 2, FIND(" ", Overall!L527) - FIND(",", Overall!L527) - 1) &amp; " " &amp; MID(Overall!L527, FIND(" ", Overall!L527) + 1, FIND(",", Overall!L527, FIND(" ", Overall!L527)) - FIND(" ", Overall!L527) - 1) &amp; ", " &amp; MID(Overall!L527, FIND(",", Overall!L527, FIND(",",Overall!L527) + 1) + 2, LEN(Overall!L527))),"")</f>
        <v>45108</v>
      </c>
      <c r="O525" s="7">
        <f>IF(Overall!M527&lt;&gt;"",DATEVALUE(MID(Overall!M527, FIND(",", Overall!M527) + 2, FIND(" ", Overall!M527) - FIND(",", Overall!M527) - 1) &amp; " " &amp; MID(Overall!M527, FIND(" ", Overall!M527) + 1, FIND(",", Overall!M527, FIND(" ", Overall!M527)) - FIND(" ", Overall!M527) - 1) &amp; ", " &amp; MID(Overall!M527, FIND(",", Overall!M527, FIND(",",Overall!M527) + 1) + 2, LEN(Overall!M527))),"")</f>
        <v>45138</v>
      </c>
      <c r="P525" s="7">
        <f>IF(Overall!N527&lt;&gt;"",DATEVALUE(MID(Overall!N527, FIND(",", Overall!N527) + 2, FIND(" ", Overall!N527) - FIND(",", Overall!N527) - 1) &amp; " " &amp; MID(Overall!N527, FIND(" ", Overall!N527) + 1, FIND(",", Overall!N527, FIND(" ", Overall!N527)) - FIND(" ", Overall!N527) - 1) &amp; ", " &amp; MID(Overall!N527, FIND(",", Overall!N527, FIND(",",Overall!N527) + 1) + 2, LEN(Overall!N527))),"")</f>
        <v>44991</v>
      </c>
      <c r="Q525" s="7">
        <f>IF(Overall!O527&lt;&gt;"",DATEVALUE(MID(Overall!O527, FIND(",", Overall!O527) + 2, FIND(" ", Overall!O527) - FIND(",", Overall!O527) - 1) &amp; " " &amp; MID(Overall!O527, FIND(" ", Overall!O527) + 1, FIND(",", Overall!O527, FIND(" ", Overall!O527)) - FIND(" ", Overall!O527) - 1) &amp; ", " &amp; MID(Overall!O527, FIND(",", Overall!O527, FIND(",",Overall!O527) + 1) + 2, LEN(Overall!O527))),"")</f>
        <v>44970</v>
      </c>
      <c r="R525" s="5">
        <f t="shared" si="16"/>
        <v>1</v>
      </c>
      <c r="S525" s="10" t="str">
        <f>IF(Overall!$A527&lt;&gt;"",IF(AND(MONTH($N525) &lt;= 1, MONTH($O525) &gt;= 1), IF($R525 &lt;&gt; "", $H525/$R525, ""), ""),"")</f>
        <v/>
      </c>
      <c r="T525" s="10" t="str">
        <f>IF(Overall!$A527&lt;&gt;"",IF(AND(MONTH($N525) &lt;= 2, MONTH($O525) &gt;= 2), IF($R525 &lt;&gt; "", $H525/$R525, ""), ""),"")</f>
        <v/>
      </c>
      <c r="U525" s="10" t="str">
        <f>IF(Overall!$A527&lt;&gt;"",IF(AND(MONTH($N525) &lt;= 3, MONTH($O525) &gt;= 3), IF($R525 &lt;&gt; "", $H525/$R525, ""), ""),"")</f>
        <v/>
      </c>
      <c r="V525" s="10" t="str">
        <f>IF(Overall!$A527&lt;&gt;"",IF(AND(MONTH($N525) &lt;= 4, MONTH($O525) &gt;= 4), IF($R525 &lt;&gt; "", $H525/$R525, ""), ""),"")</f>
        <v/>
      </c>
      <c r="W525" s="10" t="str">
        <f>IF(Overall!$A527&lt;&gt;"",IF(AND(MONTH($N525) &lt;= 5, MONTH($O525) &gt;= 5), IF($R525 &lt;&gt; "", $H525/$R525, ""), ""),"")</f>
        <v/>
      </c>
      <c r="X525" s="10" t="str">
        <f>IF(Overall!$A527&lt;&gt;"",IF(AND(MONTH($N525) &lt;= 6, MONTH($O525) &gt;= 6), IF($R525 &lt;&gt; "", $H525/$R525, ""), ""),"")</f>
        <v/>
      </c>
      <c r="Y525" s="10">
        <f>IF(Overall!$A527&lt;&gt;"",IF(AND(MONTH($N525) &lt;= 7, MONTH($O525) &gt;= 7 ), IF($R525 &lt;&gt; "", $H525/$R525, ""), ""),"")</f>
        <v>500000</v>
      </c>
      <c r="Z525" s="10" t="str">
        <f>IF(Overall!$A527&lt;&gt;"",IF(AND(MONTH($N525) &lt;= 8, MONTH($O525) &gt;= 8), IF($R525 &lt;&gt; "", $H525/$R525, ""), ""),"")</f>
        <v/>
      </c>
      <c r="AA525" s="10" t="str">
        <f>IF(Overall!$A527&lt;&gt;"",IF(AND(MONTH($N525) &lt;= 9, MONTH($O525) &gt;= 9), IF($R525 &lt;&gt; "", $H525/$R525, ""), ""),"")</f>
        <v/>
      </c>
      <c r="AB525" s="10" t="str">
        <f>IF(Overall!$A527&lt;&gt;"",IF(AND(MONTH($N525) &lt;= 10, MONTH($O525) &gt;= 10), IF($R525 &lt;&gt; "", $H525/$R525, ""), ""),"")</f>
        <v/>
      </c>
      <c r="AC525" s="10" t="str">
        <f>IF(Overall!$A527&lt;&gt;"",IF(AND(MONTH($N525) &lt;= 11, MONTH($O525) &gt;= 11), IF($R525 &lt;&gt; "", $H525/$R525, ""), ""),"")</f>
        <v/>
      </c>
      <c r="AD525" s="10" t="str">
        <f>IF(Overall!$A527&lt;&gt;"",IF(AND(MONTH($N525) &lt;= 12, MONTH($O525) &gt;= 12), IF($R525 &lt;&gt; "", $H525/$R525, ""), ""),"")</f>
        <v/>
      </c>
      <c r="AF525" s="10" t="str">
        <f ca="1">IFERROR(IF(AND(NOW()&lt;= EOMONTH(DATE(YEAR($O525),1, 1), 0), Overall!$A527&lt;&gt;"", MONTH($N525) &lt;= 1, MONTH($O525) &gt;= 1), IF($R525 &lt;&gt; "", $H525/$R525, ""), ""), "")</f>
        <v/>
      </c>
      <c r="AG525" s="10" t="str">
        <f ca="1">IFERROR(IF(AND(NOW()&lt;= EOMONTH(DATE(YEAR($O525),2, 1), 0), Overall!$A527&lt;&gt;"", MONTH($N525) &lt;= 2, MONTH($O525) &gt;= 2), IF($R525 &lt;&gt; "", $H525/$R525, ""), ""), "")</f>
        <v/>
      </c>
      <c r="AH525" s="10" t="str">
        <f ca="1">IFERROR(IF(AND(NOW()&lt;= EOMONTH(DATE(YEAR($O525),3, 1), 0), Overall!$A527&lt;&gt;"", MONTH($N525) &lt;= 3, MONTH($O525) &gt;= 3), IF($R525 &lt;&gt; "", $H525/$R525, ""), ""), "")</f>
        <v/>
      </c>
      <c r="AI525" s="10" t="str">
        <f ca="1">IFERROR(IF(AND(NOW()&lt;= EOMONTH(DATE(YEAR($O525),4, 1), 0), Overall!$A527&lt;&gt;"", MONTH($N525) &lt;= 4, MONTH($O525) &gt;= 4), IF($R525 &lt;&gt; "", $H525/$R525, ""), ""), "")</f>
        <v/>
      </c>
      <c r="AJ525" s="10" t="str">
        <f ca="1">IFERROR(IF(AND(NOW()&lt;= EOMONTH(DATE(YEAR($O525),5, 1), 0), Overall!$A527&lt;&gt;"", MONTH($N525) &lt;= 5, MONTH($O525) &gt;= 5), IF($R525 &lt;&gt; "", $H525/$R525, ""), ""), "")</f>
        <v/>
      </c>
      <c r="AK525" s="10" t="str">
        <f ca="1">IFERROR(IF(AND(NOW()&lt;= EOMONTH(DATE(YEAR($O525),6, 1), 0), Overall!$A527&lt;&gt;"", MONTH($N525) &lt;= 6, MONTH($O525) &gt;= 6), IF($R525 &lt;&gt; "", $H525/$R525, ""), ""), "")</f>
        <v/>
      </c>
      <c r="AL525" s="10" t="str">
        <f ca="1">IFERROR(IF(AND(NOW()&lt;= EOMONTH(DATE(YEAR($O525),7, 1), 0), Overall!$A527&lt;&gt;"", MONTH($N525) &lt;= 7, MONTH($O525) &gt;= 7), IF($R525 &lt;&gt; "", $H525/$R525, ""), ""), "")</f>
        <v/>
      </c>
      <c r="AM525" s="10" t="str">
        <f ca="1">IFERROR(IF(AND(NOW()&lt;= EOMONTH(DATE(YEAR($O525),8, 1), 0), Overall!$A527&lt;&gt;"", MONTH($N525) &lt;= 8, MONTH($O525) &gt;= 8), IF($R525 &lt;&gt; "", $H525/$R525, ""), ""), "")</f>
        <v/>
      </c>
      <c r="AN525" s="10" t="str">
        <f ca="1">IFERROR(IF(AND(NOW()&lt;= EOMONTH(DATE(YEAR($O525),9, 1), 0), Overall!$A527&lt;&gt;"", MONTH($N525) &lt;= 9, MONTH($O525) &gt;= 9), IF($R525 &lt;&gt; "", $H525/$R525, ""), ""), "")</f>
        <v/>
      </c>
      <c r="AO525" s="10" t="str">
        <f ca="1">IFERROR(IF(AND(NOW()&lt;= EOMONTH(DATE(YEAR($O525),10, 1), 0), Overall!$A527&lt;&gt;"", MONTH($N525) &lt;= 10, MONTH($O525) &gt;= 10), IF($R525 &lt;&gt; "", $H525/$R525, ""), ""), "")</f>
        <v/>
      </c>
      <c r="AP525" s="10" t="str">
        <f ca="1">IFERROR(IF(AND(NOW()&lt;= EOMONTH(DATE(YEAR($O525),11, 1), 0), Overall!$A527&lt;&gt;"", MONTH($N525) &lt;=11, MONTH($O525) &gt;= 11), IF($R525 &lt;&gt; "", $H525/$R525, ""), ""), "")</f>
        <v/>
      </c>
      <c r="AQ525" s="10" t="str">
        <f ca="1">IFERROR(IF(AND(NOW()&lt;= EOMONTH(DATE(YEAR($O525),12, 1), 0), Overall!$A527&lt;&gt;"", MONTH($N525) &lt;= 12, MONTH($O525) &gt;= 12), IF($R525 &lt;&gt; "", $H525/$R525, ""), ""), "")</f>
        <v/>
      </c>
      <c r="AR525" s="16">
        <f t="shared" ca="1" si="17"/>
        <v>0</v>
      </c>
    </row>
    <row r="526" spans="1:44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6">
        <f>IF(Overall!F528&lt;&gt;"",VALUE(Overall!F528),"")</f>
        <v>1000000</v>
      </c>
      <c r="I526" s="6">
        <f>IF(Overall!G528&lt;&gt;"",VALUE(Overall!G528),"")</f>
        <v>77</v>
      </c>
      <c r="J526" s="6">
        <f>IF(Overall!H528&lt;&gt;"",VALUE(Overall!H528),"")</f>
        <v>64</v>
      </c>
      <c r="K526" s="6">
        <f>IF(Overall!I528&lt;&gt;"",VALUE(Overall!I528),"")</f>
        <v>5.5</v>
      </c>
      <c r="L526" s="6">
        <f>IF(Overall!J528&lt;&gt;"",VALUE(Overall!J528),"")</f>
        <v>1.75</v>
      </c>
      <c r="M526" s="6">
        <f>IF(Overall!K528&lt;&gt;"",VALUE(Overall!K528),"")</f>
        <v>3.75</v>
      </c>
      <c r="N526" s="7">
        <f>IF(Overall!L528&lt;&gt;"",DATEVALUE(MID(Overall!L528, FIND(",", Overall!L528) + 2, FIND(" ", Overall!L528) - FIND(",", Overall!L528) - 1) &amp; " " &amp; MID(Overall!L528, FIND(" ", Overall!L528) + 1, FIND(",", Overall!L528, FIND(" ", Overall!L528)) - FIND(" ", Overall!L528) - 1) &amp; ", " &amp; MID(Overall!L528, FIND(",", Overall!L528, FIND(",",Overall!L528) + 1) + 2, LEN(Overall!L528))),"")</f>
        <v>45139</v>
      </c>
      <c r="O526" s="7">
        <f>IF(Overall!M528&lt;&gt;"",DATEVALUE(MID(Overall!M528, FIND(",", Overall!M528) + 2, FIND(" ", Overall!M528) - FIND(",", Overall!M528) - 1) &amp; " " &amp; MID(Overall!M528, FIND(" ", Overall!M528) + 1, FIND(",", Overall!M528, FIND(" ", Overall!M528)) - FIND(" ", Overall!M528) - 1) &amp; ", " &amp; MID(Overall!M528, FIND(",", Overall!M528, FIND(",",Overall!M528) + 1) + 2, LEN(Overall!M528))),"")</f>
        <v>45169</v>
      </c>
      <c r="P526" s="7">
        <f>IF(Overall!N528&lt;&gt;"",DATEVALUE(MID(Overall!N528, FIND(",", Overall!N528) + 2, FIND(" ", Overall!N528) - FIND(",", Overall!N528) - 1) &amp; " " &amp; MID(Overall!N528, FIND(" ", Overall!N528) + 1, FIND(",", Overall!N528, FIND(" ", Overall!N528)) - FIND(" ", Overall!N528) - 1) &amp; ", " &amp; MID(Overall!N528, FIND(",", Overall!N528, FIND(",",Overall!N528) + 1) + 2, LEN(Overall!N528))),"")</f>
        <v>45007</v>
      </c>
      <c r="Q526" s="7">
        <f>IF(Overall!O528&lt;&gt;"",DATEVALUE(MID(Overall!O528, FIND(",", Overall!O528) + 2, FIND(" ", Overall!O528) - FIND(",", Overall!O528) - 1) &amp; " " &amp; MID(Overall!O528, FIND(" ", Overall!O528) + 1, FIND(",", Overall!O528, FIND(" ", Overall!O528)) - FIND(" ", Overall!O528) - 1) &amp; ", " &amp; MID(Overall!O528, FIND(",", Overall!O528, FIND(",",Overall!O528) + 1) + 2, LEN(Overall!O528))),"")</f>
        <v>44987</v>
      </c>
      <c r="R526" s="5">
        <f t="shared" si="16"/>
        <v>1</v>
      </c>
      <c r="S526" s="10" t="str">
        <f>IF(Overall!$A528&lt;&gt;"",IF(AND(MONTH($N526) &lt;= 1, MONTH($O526) &gt;= 1), IF($R526 &lt;&gt; "", $H526/$R526, ""), ""),"")</f>
        <v/>
      </c>
      <c r="T526" s="10" t="str">
        <f>IF(Overall!$A528&lt;&gt;"",IF(AND(MONTH($N526) &lt;= 2, MONTH($O526) &gt;= 2), IF($R526 &lt;&gt; "", $H526/$R526, ""), ""),"")</f>
        <v/>
      </c>
      <c r="U526" s="10" t="str">
        <f>IF(Overall!$A528&lt;&gt;"",IF(AND(MONTH($N526) &lt;= 3, MONTH($O526) &gt;= 3), IF($R526 &lt;&gt; "", $H526/$R526, ""), ""),"")</f>
        <v/>
      </c>
      <c r="V526" s="10" t="str">
        <f>IF(Overall!$A528&lt;&gt;"",IF(AND(MONTH($N526) &lt;= 4, MONTH($O526) &gt;= 4), IF($R526 &lt;&gt; "", $H526/$R526, ""), ""),"")</f>
        <v/>
      </c>
      <c r="W526" s="10" t="str">
        <f>IF(Overall!$A528&lt;&gt;"",IF(AND(MONTH($N526) &lt;= 5, MONTH($O526) &gt;= 5), IF($R526 &lt;&gt; "", $H526/$R526, ""), ""),"")</f>
        <v/>
      </c>
      <c r="X526" s="10" t="str">
        <f>IF(Overall!$A528&lt;&gt;"",IF(AND(MONTH($N526) &lt;= 6, MONTH($O526) &gt;= 6), IF($R526 &lt;&gt; "", $H526/$R526, ""), ""),"")</f>
        <v/>
      </c>
      <c r="Y526" s="10" t="str">
        <f>IF(Overall!$A528&lt;&gt;"",IF(AND(MONTH($N526) &lt;= 7, MONTH($O526) &gt;= 7 ), IF($R526 &lt;&gt; "", $H526/$R526, ""), ""),"")</f>
        <v/>
      </c>
      <c r="Z526" s="10">
        <f>IF(Overall!$A528&lt;&gt;"",IF(AND(MONTH($N526) &lt;= 8, MONTH($O526) &gt;= 8), IF($R526 &lt;&gt; "", $H526/$R526, ""), ""),"")</f>
        <v>1000000</v>
      </c>
      <c r="AA526" s="10" t="str">
        <f>IF(Overall!$A528&lt;&gt;"",IF(AND(MONTH($N526) &lt;= 9, MONTH($O526) &gt;= 9), IF($R526 &lt;&gt; "", $H526/$R526, ""), ""),"")</f>
        <v/>
      </c>
      <c r="AB526" s="10" t="str">
        <f>IF(Overall!$A528&lt;&gt;"",IF(AND(MONTH($N526) &lt;= 10, MONTH($O526) &gt;= 10), IF($R526 &lt;&gt; "", $H526/$R526, ""), ""),"")</f>
        <v/>
      </c>
      <c r="AC526" s="10" t="str">
        <f>IF(Overall!$A528&lt;&gt;"",IF(AND(MONTH($N526) &lt;= 11, MONTH($O526) &gt;= 11), IF($R526 &lt;&gt; "", $H526/$R526, ""), ""),"")</f>
        <v/>
      </c>
      <c r="AD526" s="10" t="str">
        <f>IF(Overall!$A528&lt;&gt;"",IF(AND(MONTH($N526) &lt;= 12, MONTH($O526) &gt;= 12), IF($R526 &lt;&gt; "", $H526/$R526, ""), ""),"")</f>
        <v/>
      </c>
      <c r="AF526" s="10" t="str">
        <f ca="1">IFERROR(IF(AND(NOW()&lt;= EOMONTH(DATE(YEAR($O526),1, 1), 0), Overall!$A528&lt;&gt;"", MONTH($N526) &lt;= 1, MONTH($O526) &gt;= 1), IF($R526 &lt;&gt; "", $H526/$R526, ""), ""), "")</f>
        <v/>
      </c>
      <c r="AG526" s="10" t="str">
        <f ca="1">IFERROR(IF(AND(NOW()&lt;= EOMONTH(DATE(YEAR($O526),2, 1), 0), Overall!$A528&lt;&gt;"", MONTH($N526) &lt;= 2, MONTH($O526) &gt;= 2), IF($R526 &lt;&gt; "", $H526/$R526, ""), ""), "")</f>
        <v/>
      </c>
      <c r="AH526" s="10" t="str">
        <f ca="1">IFERROR(IF(AND(NOW()&lt;= EOMONTH(DATE(YEAR($O526),3, 1), 0), Overall!$A528&lt;&gt;"", MONTH($N526) &lt;= 3, MONTH($O526) &gt;= 3), IF($R526 &lt;&gt; "", $H526/$R526, ""), ""), "")</f>
        <v/>
      </c>
      <c r="AI526" s="10" t="str">
        <f ca="1">IFERROR(IF(AND(NOW()&lt;= EOMONTH(DATE(YEAR($O526),4, 1), 0), Overall!$A528&lt;&gt;"", MONTH($N526) &lt;= 4, MONTH($O526) &gt;= 4), IF($R526 &lt;&gt; "", $H526/$R526, ""), ""), "")</f>
        <v/>
      </c>
      <c r="AJ526" s="10" t="str">
        <f ca="1">IFERROR(IF(AND(NOW()&lt;= EOMONTH(DATE(YEAR($O526),5, 1), 0), Overall!$A528&lt;&gt;"", MONTH($N526) &lt;= 5, MONTH($O526) &gt;= 5), IF($R526 &lt;&gt; "", $H526/$R526, ""), ""), "")</f>
        <v/>
      </c>
      <c r="AK526" s="10" t="str">
        <f ca="1">IFERROR(IF(AND(NOW()&lt;= EOMONTH(DATE(YEAR($O526),6, 1), 0), Overall!$A528&lt;&gt;"", MONTH($N526) &lt;= 6, MONTH($O526) &gt;= 6), IF($R526 &lt;&gt; "", $H526/$R526, ""), ""), "")</f>
        <v/>
      </c>
      <c r="AL526" s="10" t="str">
        <f ca="1">IFERROR(IF(AND(NOW()&lt;= EOMONTH(DATE(YEAR($O526),7, 1), 0), Overall!$A528&lt;&gt;"", MONTH($N526) &lt;= 7, MONTH($O526) &gt;= 7), IF($R526 &lt;&gt; "", $H526/$R526, ""), ""), "")</f>
        <v/>
      </c>
      <c r="AM526" s="10" t="str">
        <f ca="1">IFERROR(IF(AND(NOW()&lt;= EOMONTH(DATE(YEAR($O526),8, 1), 0), Overall!$A528&lt;&gt;"", MONTH($N526) &lt;= 8, MONTH($O526) &gt;= 8), IF($R526 &lt;&gt; "", $H526/$R526, ""), ""), "")</f>
        <v/>
      </c>
      <c r="AN526" s="10" t="str">
        <f ca="1">IFERROR(IF(AND(NOW()&lt;= EOMONTH(DATE(YEAR($O526),9, 1), 0), Overall!$A528&lt;&gt;"", MONTH($N526) &lt;= 9, MONTH($O526) &gt;= 9), IF($R526 &lt;&gt; "", $H526/$R526, ""), ""), "")</f>
        <v/>
      </c>
      <c r="AO526" s="10" t="str">
        <f ca="1">IFERROR(IF(AND(NOW()&lt;= EOMONTH(DATE(YEAR($O526),10, 1), 0), Overall!$A528&lt;&gt;"", MONTH($N526) &lt;= 10, MONTH($O526) &gt;= 10), IF($R526 &lt;&gt; "", $H526/$R526, ""), ""), "")</f>
        <v/>
      </c>
      <c r="AP526" s="10" t="str">
        <f ca="1">IFERROR(IF(AND(NOW()&lt;= EOMONTH(DATE(YEAR($O526),11, 1), 0), Overall!$A528&lt;&gt;"", MONTH($N526) &lt;=11, MONTH($O526) &gt;= 11), IF($R526 &lt;&gt; "", $H526/$R526, ""), ""), "")</f>
        <v/>
      </c>
      <c r="AQ526" s="10" t="str">
        <f ca="1">IFERROR(IF(AND(NOW()&lt;= EOMONTH(DATE(YEAR($O526),12, 1), 0), Overall!$A528&lt;&gt;"", MONTH($N526) &lt;= 12, MONTH($O526) &gt;= 12), IF($R526 &lt;&gt; "", $H526/$R526, ""), ""), "")</f>
        <v/>
      </c>
      <c r="AR526" s="16">
        <f t="shared" ca="1" si="17"/>
        <v>0</v>
      </c>
    </row>
    <row r="527" spans="1:44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6">
        <f>IF(Overall!F529&lt;&gt;"",VALUE(Overall!F529),"")</f>
        <v>1000000</v>
      </c>
      <c r="I527" s="6">
        <f>IF(Overall!G529&lt;&gt;"",VALUE(Overall!G529),"")</f>
        <v>77</v>
      </c>
      <c r="J527" s="6">
        <f>IF(Overall!H529&lt;&gt;"",VALUE(Overall!H529),"")</f>
        <v>64</v>
      </c>
      <c r="K527" s="6">
        <f>IF(Overall!I529&lt;&gt;"",VALUE(Overall!I529),"")</f>
        <v>5.35</v>
      </c>
      <c r="L527" s="6">
        <f>IF(Overall!J529&lt;&gt;"",VALUE(Overall!J529),"")</f>
        <v>1.65</v>
      </c>
      <c r="M527" s="6">
        <f>IF(Overall!K529&lt;&gt;"",VALUE(Overall!K529),"")</f>
        <v>3.7</v>
      </c>
      <c r="N527" s="7">
        <f>IF(Overall!L529&lt;&gt;"",DATEVALUE(MID(Overall!L529, FIND(",", Overall!L529) + 2, FIND(" ", Overall!L529) - FIND(",", Overall!L529) - 1) &amp; " " &amp; MID(Overall!L529, FIND(" ", Overall!L529) + 1, FIND(",", Overall!L529, FIND(" ", Overall!L529)) - FIND(" ", Overall!L529) - 1) &amp; ", " &amp; MID(Overall!L529, FIND(",", Overall!L529, FIND(",",Overall!L529) + 1) + 2, LEN(Overall!L529))),"")</f>
        <v>45139</v>
      </c>
      <c r="O527" s="7">
        <f>IF(Overall!M529&lt;&gt;"",DATEVALUE(MID(Overall!M529, FIND(",", Overall!M529) + 2, FIND(" ", Overall!M529) - FIND(",", Overall!M529) - 1) &amp; " " &amp; MID(Overall!M529, FIND(" ", Overall!M529) + 1, FIND(",", Overall!M529, FIND(" ", Overall!M529)) - FIND(" ", Overall!M529) - 1) &amp; ", " &amp; MID(Overall!M529, FIND(",", Overall!M529, FIND(",",Overall!M529) + 1) + 2, LEN(Overall!M529))),"")</f>
        <v>45169</v>
      </c>
      <c r="P527" s="7">
        <f>IF(Overall!N529&lt;&gt;"",DATEVALUE(MID(Overall!N529, FIND(",", Overall!N529) + 2, FIND(" ", Overall!N529) - FIND(",", Overall!N529) - 1) &amp; " " &amp; MID(Overall!N529, FIND(" ", Overall!N529) + 1, FIND(",", Overall!N529, FIND(" ", Overall!N529)) - FIND(" ", Overall!N529) - 1) &amp; ", " &amp; MID(Overall!N529, FIND(",", Overall!N529, FIND(",",Overall!N529) + 1) + 2, LEN(Overall!N529))),"")</f>
        <v>45007</v>
      </c>
      <c r="Q527" s="7">
        <f>IF(Overall!O529&lt;&gt;"",DATEVALUE(MID(Overall!O529, FIND(",", Overall!O529) + 2, FIND(" ", Overall!O529) - FIND(",", Overall!O529) - 1) &amp; " " &amp; MID(Overall!O529, FIND(" ", Overall!O529) + 1, FIND(",", Overall!O529, FIND(" ", Overall!O529)) - FIND(" ", Overall!O529) - 1) &amp; ", " &amp; MID(Overall!O529, FIND(",", Overall!O529, FIND(",",Overall!O529) + 1) + 2, LEN(Overall!O529))),"")</f>
        <v>44987</v>
      </c>
      <c r="R527" s="5">
        <f t="shared" si="16"/>
        <v>1</v>
      </c>
      <c r="S527" s="10" t="str">
        <f>IF(Overall!$A529&lt;&gt;"",IF(AND(MONTH($N527) &lt;= 1, MONTH($O527) &gt;= 1), IF($R527 &lt;&gt; "", $H527/$R527, ""), ""),"")</f>
        <v/>
      </c>
      <c r="T527" s="10" t="str">
        <f>IF(Overall!$A529&lt;&gt;"",IF(AND(MONTH($N527) &lt;= 2, MONTH($O527) &gt;= 2), IF($R527 &lt;&gt; "", $H527/$R527, ""), ""),"")</f>
        <v/>
      </c>
      <c r="U527" s="10" t="str">
        <f>IF(Overall!$A529&lt;&gt;"",IF(AND(MONTH($N527) &lt;= 3, MONTH($O527) &gt;= 3), IF($R527 &lt;&gt; "", $H527/$R527, ""), ""),"")</f>
        <v/>
      </c>
      <c r="V527" s="10" t="str">
        <f>IF(Overall!$A529&lt;&gt;"",IF(AND(MONTH($N527) &lt;= 4, MONTH($O527) &gt;= 4), IF($R527 &lt;&gt; "", $H527/$R527, ""), ""),"")</f>
        <v/>
      </c>
      <c r="W527" s="10" t="str">
        <f>IF(Overall!$A529&lt;&gt;"",IF(AND(MONTH($N527) &lt;= 5, MONTH($O527) &gt;= 5), IF($R527 &lt;&gt; "", $H527/$R527, ""), ""),"")</f>
        <v/>
      </c>
      <c r="X527" s="10" t="str">
        <f>IF(Overall!$A529&lt;&gt;"",IF(AND(MONTH($N527) &lt;= 6, MONTH($O527) &gt;= 6), IF($R527 &lt;&gt; "", $H527/$R527, ""), ""),"")</f>
        <v/>
      </c>
      <c r="Y527" s="10" t="str">
        <f>IF(Overall!$A529&lt;&gt;"",IF(AND(MONTH($N527) &lt;= 7, MONTH($O527) &gt;= 7 ), IF($R527 &lt;&gt; "", $H527/$R527, ""), ""),"")</f>
        <v/>
      </c>
      <c r="Z527" s="10">
        <f>IF(Overall!$A529&lt;&gt;"",IF(AND(MONTH($N527) &lt;= 8, MONTH($O527) &gt;= 8), IF($R527 &lt;&gt; "", $H527/$R527, ""), ""),"")</f>
        <v>1000000</v>
      </c>
      <c r="AA527" s="10" t="str">
        <f>IF(Overall!$A529&lt;&gt;"",IF(AND(MONTH($N527) &lt;= 9, MONTH($O527) &gt;= 9), IF($R527 &lt;&gt; "", $H527/$R527, ""), ""),"")</f>
        <v/>
      </c>
      <c r="AB527" s="10" t="str">
        <f>IF(Overall!$A529&lt;&gt;"",IF(AND(MONTH($N527) &lt;= 10, MONTH($O527) &gt;= 10), IF($R527 &lt;&gt; "", $H527/$R527, ""), ""),"")</f>
        <v/>
      </c>
      <c r="AC527" s="10" t="str">
        <f>IF(Overall!$A529&lt;&gt;"",IF(AND(MONTH($N527) &lt;= 11, MONTH($O527) &gt;= 11), IF($R527 &lt;&gt; "", $H527/$R527, ""), ""),"")</f>
        <v/>
      </c>
      <c r="AD527" s="10" t="str">
        <f>IF(Overall!$A529&lt;&gt;"",IF(AND(MONTH($N527) &lt;= 12, MONTH($O527) &gt;= 12), IF($R527 &lt;&gt; "", $H527/$R527, ""), ""),"")</f>
        <v/>
      </c>
      <c r="AF527" s="10" t="str">
        <f ca="1">IFERROR(IF(AND(NOW()&lt;= EOMONTH(DATE(YEAR($O527),1, 1), 0), Overall!$A529&lt;&gt;"", MONTH($N527) &lt;= 1, MONTH($O527) &gt;= 1), IF($R527 &lt;&gt; "", $H527/$R527, ""), ""), "")</f>
        <v/>
      </c>
      <c r="AG527" s="10" t="str">
        <f ca="1">IFERROR(IF(AND(NOW()&lt;= EOMONTH(DATE(YEAR($O527),2, 1), 0), Overall!$A529&lt;&gt;"", MONTH($N527) &lt;= 2, MONTH($O527) &gt;= 2), IF($R527 &lt;&gt; "", $H527/$R527, ""), ""), "")</f>
        <v/>
      </c>
      <c r="AH527" s="10" t="str">
        <f ca="1">IFERROR(IF(AND(NOW()&lt;= EOMONTH(DATE(YEAR($O527),3, 1), 0), Overall!$A529&lt;&gt;"", MONTH($N527) &lt;= 3, MONTH($O527) &gt;= 3), IF($R527 &lt;&gt; "", $H527/$R527, ""), ""), "")</f>
        <v/>
      </c>
      <c r="AI527" s="10" t="str">
        <f ca="1">IFERROR(IF(AND(NOW()&lt;= EOMONTH(DATE(YEAR($O527),4, 1), 0), Overall!$A529&lt;&gt;"", MONTH($N527) &lt;= 4, MONTH($O527) &gt;= 4), IF($R527 &lt;&gt; "", $H527/$R527, ""), ""), "")</f>
        <v/>
      </c>
      <c r="AJ527" s="10" t="str">
        <f ca="1">IFERROR(IF(AND(NOW()&lt;= EOMONTH(DATE(YEAR($O527),5, 1), 0), Overall!$A529&lt;&gt;"", MONTH($N527) &lt;= 5, MONTH($O527) &gt;= 5), IF($R527 &lt;&gt; "", $H527/$R527, ""), ""), "")</f>
        <v/>
      </c>
      <c r="AK527" s="10" t="str">
        <f ca="1">IFERROR(IF(AND(NOW()&lt;= EOMONTH(DATE(YEAR($O527),6, 1), 0), Overall!$A529&lt;&gt;"", MONTH($N527) &lt;= 6, MONTH($O527) &gt;= 6), IF($R527 &lt;&gt; "", $H527/$R527, ""), ""), "")</f>
        <v/>
      </c>
      <c r="AL527" s="10" t="str">
        <f ca="1">IFERROR(IF(AND(NOW()&lt;= EOMONTH(DATE(YEAR($O527),7, 1), 0), Overall!$A529&lt;&gt;"", MONTH($N527) &lt;= 7, MONTH($O527) &gt;= 7), IF($R527 &lt;&gt; "", $H527/$R527, ""), ""), "")</f>
        <v/>
      </c>
      <c r="AM527" s="10" t="str">
        <f ca="1">IFERROR(IF(AND(NOW()&lt;= EOMONTH(DATE(YEAR($O527),8, 1), 0), Overall!$A529&lt;&gt;"", MONTH($N527) &lt;= 8, MONTH($O527) &gt;= 8), IF($R527 &lt;&gt; "", $H527/$R527, ""), ""), "")</f>
        <v/>
      </c>
      <c r="AN527" s="10" t="str">
        <f ca="1">IFERROR(IF(AND(NOW()&lt;= EOMONTH(DATE(YEAR($O527),9, 1), 0), Overall!$A529&lt;&gt;"", MONTH($N527) &lt;= 9, MONTH($O527) &gt;= 9), IF($R527 &lt;&gt; "", $H527/$R527, ""), ""), "")</f>
        <v/>
      </c>
      <c r="AO527" s="10" t="str">
        <f ca="1">IFERROR(IF(AND(NOW()&lt;= EOMONTH(DATE(YEAR($O527),10, 1), 0), Overall!$A529&lt;&gt;"", MONTH($N527) &lt;= 10, MONTH($O527) &gt;= 10), IF($R527 &lt;&gt; "", $H527/$R527, ""), ""), "")</f>
        <v/>
      </c>
      <c r="AP527" s="10" t="str">
        <f ca="1">IFERROR(IF(AND(NOW()&lt;= EOMONTH(DATE(YEAR($O527),11, 1), 0), Overall!$A529&lt;&gt;"", MONTH($N527) &lt;=11, MONTH($O527) &gt;= 11), IF($R527 &lt;&gt; "", $H527/$R527, ""), ""), "")</f>
        <v/>
      </c>
      <c r="AQ527" s="10" t="str">
        <f ca="1">IFERROR(IF(AND(NOW()&lt;= EOMONTH(DATE(YEAR($O527),12, 1), 0), Overall!$A529&lt;&gt;"", MONTH($N527) &lt;= 12, MONTH($O527) &gt;= 12), IF($R527 &lt;&gt; "", $H527/$R527, ""), ""), "")</f>
        <v/>
      </c>
      <c r="AR527" s="16">
        <f t="shared" ca="1" si="17"/>
        <v>0</v>
      </c>
    </row>
    <row r="528" spans="1:44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6">
        <f>IF(Overall!F530&lt;&gt;"",VALUE(Overall!F530),"")</f>
        <v>1000000</v>
      </c>
      <c r="I528" s="6">
        <f>IF(Overall!G530&lt;&gt;"",VALUE(Overall!G530),"")</f>
        <v>77</v>
      </c>
      <c r="J528" s="6">
        <f>IF(Overall!H530&lt;&gt;"",VALUE(Overall!H530),"")</f>
        <v>64</v>
      </c>
      <c r="K528" s="6">
        <f>IF(Overall!I530&lt;&gt;"",VALUE(Overall!I530),"")</f>
        <v>5.7</v>
      </c>
      <c r="L528" s="6">
        <f>IF(Overall!J530&lt;&gt;"",VALUE(Overall!J530),"")</f>
        <v>2</v>
      </c>
      <c r="M528" s="6">
        <f>IF(Overall!K530&lt;&gt;"",VALUE(Overall!K530),"")</f>
        <v>3.7</v>
      </c>
      <c r="N528" s="7">
        <f>IF(Overall!L530&lt;&gt;"",DATEVALUE(MID(Overall!L530, FIND(",", Overall!L530) + 2, FIND(" ", Overall!L530) - FIND(",", Overall!L530) - 1) &amp; " " &amp; MID(Overall!L530, FIND(" ", Overall!L530) + 1, FIND(",", Overall!L530, FIND(" ", Overall!L530)) - FIND(" ", Overall!L530) - 1) &amp; ", " &amp; MID(Overall!L530, FIND(",", Overall!L530, FIND(",",Overall!L530) + 1) + 2, LEN(Overall!L530))),"")</f>
        <v>45139</v>
      </c>
      <c r="O528" s="7">
        <f>IF(Overall!M530&lt;&gt;"",DATEVALUE(MID(Overall!M530, FIND(",", Overall!M530) + 2, FIND(" ", Overall!M530) - FIND(",", Overall!M530) - 1) &amp; " " &amp; MID(Overall!M530, FIND(" ", Overall!M530) + 1, FIND(",", Overall!M530, FIND(" ", Overall!M530)) - FIND(" ", Overall!M530) - 1) &amp; ", " &amp; MID(Overall!M530, FIND(",", Overall!M530, FIND(",",Overall!M530) + 1) + 2, LEN(Overall!M530))),"")</f>
        <v>45169</v>
      </c>
      <c r="P528" s="7">
        <f>IF(Overall!N530&lt;&gt;"",DATEVALUE(MID(Overall!N530, FIND(",", Overall!N530) + 2, FIND(" ", Overall!N530) - FIND(",", Overall!N530) - 1) &amp; " " &amp; MID(Overall!N530, FIND(" ", Overall!N530) + 1, FIND(",", Overall!N530, FIND(" ", Overall!N530)) - FIND(" ", Overall!N530) - 1) &amp; ", " &amp; MID(Overall!N530, FIND(",", Overall!N530, FIND(",",Overall!N530) + 1) + 2, LEN(Overall!N530))),"")</f>
        <v>45007</v>
      </c>
      <c r="Q528" s="7">
        <f>IF(Overall!O530&lt;&gt;"",DATEVALUE(MID(Overall!O530, FIND(",", Overall!O530) + 2, FIND(" ", Overall!O530) - FIND(",", Overall!O530) - 1) &amp; " " &amp; MID(Overall!O530, FIND(" ", Overall!O530) + 1, FIND(",", Overall!O530, FIND(" ", Overall!O530)) - FIND(" ", Overall!O530) - 1) &amp; ", " &amp; MID(Overall!O530, FIND(",", Overall!O530, FIND(",",Overall!O530) + 1) + 2, LEN(Overall!O530))),"")</f>
        <v>44987</v>
      </c>
      <c r="R528" s="5">
        <f t="shared" si="16"/>
        <v>1</v>
      </c>
      <c r="S528" s="10" t="str">
        <f>IF(Overall!$A530&lt;&gt;"",IF(AND(MONTH($N528) &lt;= 1, MONTH($O528) &gt;= 1), IF($R528 &lt;&gt; "", $H528/$R528, ""), ""),"")</f>
        <v/>
      </c>
      <c r="T528" s="10" t="str">
        <f>IF(Overall!$A530&lt;&gt;"",IF(AND(MONTH($N528) &lt;= 2, MONTH($O528) &gt;= 2), IF($R528 &lt;&gt; "", $H528/$R528, ""), ""),"")</f>
        <v/>
      </c>
      <c r="U528" s="10" t="str">
        <f>IF(Overall!$A530&lt;&gt;"",IF(AND(MONTH($N528) &lt;= 3, MONTH($O528) &gt;= 3), IF($R528 &lt;&gt; "", $H528/$R528, ""), ""),"")</f>
        <v/>
      </c>
      <c r="V528" s="10" t="str">
        <f>IF(Overall!$A530&lt;&gt;"",IF(AND(MONTH($N528) &lt;= 4, MONTH($O528) &gt;= 4), IF($R528 &lt;&gt; "", $H528/$R528, ""), ""),"")</f>
        <v/>
      </c>
      <c r="W528" s="10" t="str">
        <f>IF(Overall!$A530&lt;&gt;"",IF(AND(MONTH($N528) &lt;= 5, MONTH($O528) &gt;= 5), IF($R528 &lt;&gt; "", $H528/$R528, ""), ""),"")</f>
        <v/>
      </c>
      <c r="X528" s="10" t="str">
        <f>IF(Overall!$A530&lt;&gt;"",IF(AND(MONTH($N528) &lt;= 6, MONTH($O528) &gt;= 6), IF($R528 &lt;&gt; "", $H528/$R528, ""), ""),"")</f>
        <v/>
      </c>
      <c r="Y528" s="10" t="str">
        <f>IF(Overall!$A530&lt;&gt;"",IF(AND(MONTH($N528) &lt;= 7, MONTH($O528) &gt;= 7 ), IF($R528 &lt;&gt; "", $H528/$R528, ""), ""),"")</f>
        <v/>
      </c>
      <c r="Z528" s="10">
        <f>IF(Overall!$A530&lt;&gt;"",IF(AND(MONTH($N528) &lt;= 8, MONTH($O528) &gt;= 8), IF($R528 &lt;&gt; "", $H528/$R528, ""), ""),"")</f>
        <v>1000000</v>
      </c>
      <c r="AA528" s="10" t="str">
        <f>IF(Overall!$A530&lt;&gt;"",IF(AND(MONTH($N528) &lt;= 9, MONTH($O528) &gt;= 9), IF($R528 &lt;&gt; "", $H528/$R528, ""), ""),"")</f>
        <v/>
      </c>
      <c r="AB528" s="10" t="str">
        <f>IF(Overall!$A530&lt;&gt;"",IF(AND(MONTH($N528) &lt;= 10, MONTH($O528) &gt;= 10), IF($R528 &lt;&gt; "", $H528/$R528, ""), ""),"")</f>
        <v/>
      </c>
      <c r="AC528" s="10" t="str">
        <f>IF(Overall!$A530&lt;&gt;"",IF(AND(MONTH($N528) &lt;= 11, MONTH($O528) &gt;= 11), IF($R528 &lt;&gt; "", $H528/$R528, ""), ""),"")</f>
        <v/>
      </c>
      <c r="AD528" s="10" t="str">
        <f>IF(Overall!$A530&lt;&gt;"",IF(AND(MONTH($N528) &lt;= 12, MONTH($O528) &gt;= 12), IF($R528 &lt;&gt; "", $H528/$R528, ""), ""),"")</f>
        <v/>
      </c>
      <c r="AF528" s="10" t="str">
        <f ca="1">IFERROR(IF(AND(NOW()&lt;= EOMONTH(DATE(YEAR($O528),1, 1), 0), Overall!$A530&lt;&gt;"", MONTH($N528) &lt;= 1, MONTH($O528) &gt;= 1), IF($R528 &lt;&gt; "", $H528/$R528, ""), ""), "")</f>
        <v/>
      </c>
      <c r="AG528" s="10" t="str">
        <f ca="1">IFERROR(IF(AND(NOW()&lt;= EOMONTH(DATE(YEAR($O528),2, 1), 0), Overall!$A530&lt;&gt;"", MONTH($N528) &lt;= 2, MONTH($O528) &gt;= 2), IF($R528 &lt;&gt; "", $H528/$R528, ""), ""), "")</f>
        <v/>
      </c>
      <c r="AH528" s="10" t="str">
        <f ca="1">IFERROR(IF(AND(NOW()&lt;= EOMONTH(DATE(YEAR($O528),3, 1), 0), Overall!$A530&lt;&gt;"", MONTH($N528) &lt;= 3, MONTH($O528) &gt;= 3), IF($R528 &lt;&gt; "", $H528/$R528, ""), ""), "")</f>
        <v/>
      </c>
      <c r="AI528" s="10" t="str">
        <f ca="1">IFERROR(IF(AND(NOW()&lt;= EOMONTH(DATE(YEAR($O528),4, 1), 0), Overall!$A530&lt;&gt;"", MONTH($N528) &lt;= 4, MONTH($O528) &gt;= 4), IF($R528 &lt;&gt; "", $H528/$R528, ""), ""), "")</f>
        <v/>
      </c>
      <c r="AJ528" s="10" t="str">
        <f ca="1">IFERROR(IF(AND(NOW()&lt;= EOMONTH(DATE(YEAR($O528),5, 1), 0), Overall!$A530&lt;&gt;"", MONTH($N528) &lt;= 5, MONTH($O528) &gt;= 5), IF($R528 &lt;&gt; "", $H528/$R528, ""), ""), "")</f>
        <v/>
      </c>
      <c r="AK528" s="10" t="str">
        <f ca="1">IFERROR(IF(AND(NOW()&lt;= EOMONTH(DATE(YEAR($O528),6, 1), 0), Overall!$A530&lt;&gt;"", MONTH($N528) &lt;= 6, MONTH($O528) &gt;= 6), IF($R528 &lt;&gt; "", $H528/$R528, ""), ""), "")</f>
        <v/>
      </c>
      <c r="AL528" s="10" t="str">
        <f ca="1">IFERROR(IF(AND(NOW()&lt;= EOMONTH(DATE(YEAR($O528),7, 1), 0), Overall!$A530&lt;&gt;"", MONTH($N528) &lt;= 7, MONTH($O528) &gt;= 7), IF($R528 &lt;&gt; "", $H528/$R528, ""), ""), "")</f>
        <v/>
      </c>
      <c r="AM528" s="10" t="str">
        <f ca="1">IFERROR(IF(AND(NOW()&lt;= EOMONTH(DATE(YEAR($O528),8, 1), 0), Overall!$A530&lt;&gt;"", MONTH($N528) &lt;= 8, MONTH($O528) &gt;= 8), IF($R528 &lt;&gt; "", $H528/$R528, ""), ""), "")</f>
        <v/>
      </c>
      <c r="AN528" s="10" t="str">
        <f ca="1">IFERROR(IF(AND(NOW()&lt;= EOMONTH(DATE(YEAR($O528),9, 1), 0), Overall!$A530&lt;&gt;"", MONTH($N528) &lt;= 9, MONTH($O528) &gt;= 9), IF($R528 &lt;&gt; "", $H528/$R528, ""), ""), "")</f>
        <v/>
      </c>
      <c r="AO528" s="10" t="str">
        <f ca="1">IFERROR(IF(AND(NOW()&lt;= EOMONTH(DATE(YEAR($O528),10, 1), 0), Overall!$A530&lt;&gt;"", MONTH($N528) &lt;= 10, MONTH($O528) &gt;= 10), IF($R528 &lt;&gt; "", $H528/$R528, ""), ""), "")</f>
        <v/>
      </c>
      <c r="AP528" s="10" t="str">
        <f ca="1">IFERROR(IF(AND(NOW()&lt;= EOMONTH(DATE(YEAR($O528),11, 1), 0), Overall!$A530&lt;&gt;"", MONTH($N528) &lt;=11, MONTH($O528) &gt;= 11), IF($R528 &lt;&gt; "", $H528/$R528, ""), ""), "")</f>
        <v/>
      </c>
      <c r="AQ528" s="10" t="str">
        <f ca="1">IFERROR(IF(AND(NOW()&lt;= EOMONTH(DATE(YEAR($O528),12, 1), 0), Overall!$A530&lt;&gt;"", MONTH($N528) &lt;= 12, MONTH($O528) &gt;= 12), IF($R528 &lt;&gt; "", $H528/$R528, ""), ""), "")</f>
        <v/>
      </c>
      <c r="AR528" s="16">
        <f t="shared" ca="1" si="17"/>
        <v>0</v>
      </c>
    </row>
    <row r="529" spans="1:44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6">
        <f>IF(Overall!F531&lt;&gt;"",VALUE(Overall!F531),"")</f>
        <v>1000000</v>
      </c>
      <c r="I529" s="6">
        <f>IF(Overall!G531&lt;&gt;"",VALUE(Overall!G531),"")</f>
        <v>78</v>
      </c>
      <c r="J529" s="6">
        <f>IF(Overall!H531&lt;&gt;"",VALUE(Overall!H531),"")</f>
        <v>64</v>
      </c>
      <c r="K529" s="6">
        <f>IF(Overall!I531&lt;&gt;"",VALUE(Overall!I531),"")</f>
        <v>5.53</v>
      </c>
      <c r="L529" s="6">
        <f>IF(Overall!J531&lt;&gt;"",VALUE(Overall!J531),"")</f>
        <v>1.6</v>
      </c>
      <c r="M529" s="6">
        <f>IF(Overall!K531&lt;&gt;"",VALUE(Overall!K531),"")</f>
        <v>3.93</v>
      </c>
      <c r="N529" s="7">
        <f>IF(Overall!L531&lt;&gt;"",DATEVALUE(MID(Overall!L531, FIND(",", Overall!L531) + 2, FIND(" ", Overall!L531) - FIND(",", Overall!L531) - 1) &amp; " " &amp; MID(Overall!L531, FIND(" ", Overall!L531) + 1, FIND(",", Overall!L531, FIND(" ", Overall!L531)) - FIND(" ", Overall!L531) - 1) &amp; ", " &amp; MID(Overall!L531, FIND(",", Overall!L531, FIND(",",Overall!L531) + 1) + 2, LEN(Overall!L531))),"")</f>
        <v>45139</v>
      </c>
      <c r="O529" s="7">
        <f>IF(Overall!M531&lt;&gt;"",DATEVALUE(MID(Overall!M531, FIND(",", Overall!M531) + 2, FIND(" ", Overall!M531) - FIND(",", Overall!M531) - 1) &amp; " " &amp; MID(Overall!M531, FIND(" ", Overall!M531) + 1, FIND(",", Overall!M531, FIND(" ", Overall!M531)) - FIND(" ", Overall!M531) - 1) &amp; ", " &amp; MID(Overall!M531, FIND(",", Overall!M531, FIND(",",Overall!M531) + 1) + 2, LEN(Overall!M531))),"")</f>
        <v>45169</v>
      </c>
      <c r="P529" s="7">
        <f>IF(Overall!N531&lt;&gt;"",DATEVALUE(MID(Overall!N531, FIND(",", Overall!N531) + 2, FIND(" ", Overall!N531) - FIND(",", Overall!N531) - 1) &amp; " " &amp; MID(Overall!N531, FIND(" ", Overall!N531) + 1, FIND(",", Overall!N531, FIND(" ", Overall!N531)) - FIND(" ", Overall!N531) - 1) &amp; ", " &amp; MID(Overall!N531, FIND(",", Overall!N531, FIND(",",Overall!N531) + 1) + 2, LEN(Overall!N531))),"")</f>
        <v>45009</v>
      </c>
      <c r="Q529" s="7">
        <f>IF(Overall!O531&lt;&gt;"",DATEVALUE(MID(Overall!O531, FIND(",", Overall!O531) + 2, FIND(" ", Overall!O531) - FIND(",", Overall!O531) - 1) &amp; " " &amp; MID(Overall!O531, FIND(" ", Overall!O531) + 1, FIND(",", Overall!O531, FIND(" ", Overall!O531)) - FIND(" ", Overall!O531) - 1) &amp; ", " &amp; MID(Overall!O531, FIND(",", Overall!O531, FIND(",",Overall!O531) + 1) + 2, LEN(Overall!O531))),"")</f>
        <v>44991</v>
      </c>
      <c r="R529" s="5">
        <f t="shared" si="16"/>
        <v>1</v>
      </c>
      <c r="S529" s="10" t="str">
        <f>IF(Overall!$A531&lt;&gt;"",IF(AND(MONTH($N529) &lt;= 1, MONTH($O529) &gt;= 1), IF($R529 &lt;&gt; "", $H529/$R529, ""), ""),"")</f>
        <v/>
      </c>
      <c r="T529" s="10" t="str">
        <f>IF(Overall!$A531&lt;&gt;"",IF(AND(MONTH($N529) &lt;= 2, MONTH($O529) &gt;= 2), IF($R529 &lt;&gt; "", $H529/$R529, ""), ""),"")</f>
        <v/>
      </c>
      <c r="U529" s="10" t="str">
        <f>IF(Overall!$A531&lt;&gt;"",IF(AND(MONTH($N529) &lt;= 3, MONTH($O529) &gt;= 3), IF($R529 &lt;&gt; "", $H529/$R529, ""), ""),"")</f>
        <v/>
      </c>
      <c r="V529" s="10" t="str">
        <f>IF(Overall!$A531&lt;&gt;"",IF(AND(MONTH($N529) &lt;= 4, MONTH($O529) &gt;= 4), IF($R529 &lt;&gt; "", $H529/$R529, ""), ""),"")</f>
        <v/>
      </c>
      <c r="W529" s="10" t="str">
        <f>IF(Overall!$A531&lt;&gt;"",IF(AND(MONTH($N529) &lt;= 5, MONTH($O529) &gt;= 5), IF($R529 &lt;&gt; "", $H529/$R529, ""), ""),"")</f>
        <v/>
      </c>
      <c r="X529" s="10" t="str">
        <f>IF(Overall!$A531&lt;&gt;"",IF(AND(MONTH($N529) &lt;= 6, MONTH($O529) &gt;= 6), IF($R529 &lt;&gt; "", $H529/$R529, ""), ""),"")</f>
        <v/>
      </c>
      <c r="Y529" s="10" t="str">
        <f>IF(Overall!$A531&lt;&gt;"",IF(AND(MONTH($N529) &lt;= 7, MONTH($O529) &gt;= 7 ), IF($R529 &lt;&gt; "", $H529/$R529, ""), ""),"")</f>
        <v/>
      </c>
      <c r="Z529" s="10">
        <f>IF(Overall!$A531&lt;&gt;"",IF(AND(MONTH($N529) &lt;= 8, MONTH($O529) &gt;= 8), IF($R529 &lt;&gt; "", $H529/$R529, ""), ""),"")</f>
        <v>1000000</v>
      </c>
      <c r="AA529" s="10" t="str">
        <f>IF(Overall!$A531&lt;&gt;"",IF(AND(MONTH($N529) &lt;= 9, MONTH($O529) &gt;= 9), IF($R529 &lt;&gt; "", $H529/$R529, ""), ""),"")</f>
        <v/>
      </c>
      <c r="AB529" s="10" t="str">
        <f>IF(Overall!$A531&lt;&gt;"",IF(AND(MONTH($N529) &lt;= 10, MONTH($O529) &gt;= 10), IF($R529 &lt;&gt; "", $H529/$R529, ""), ""),"")</f>
        <v/>
      </c>
      <c r="AC529" s="10" t="str">
        <f>IF(Overall!$A531&lt;&gt;"",IF(AND(MONTH($N529) &lt;= 11, MONTH($O529) &gt;= 11), IF($R529 &lt;&gt; "", $H529/$R529, ""), ""),"")</f>
        <v/>
      </c>
      <c r="AD529" s="10" t="str">
        <f>IF(Overall!$A531&lt;&gt;"",IF(AND(MONTH($N529) &lt;= 12, MONTH($O529) &gt;= 12), IF($R529 &lt;&gt; "", $H529/$R529, ""), ""),"")</f>
        <v/>
      </c>
      <c r="AF529" s="10" t="str">
        <f ca="1">IFERROR(IF(AND(NOW()&lt;= EOMONTH(DATE(YEAR($O529),1, 1), 0), Overall!$A531&lt;&gt;"", MONTH($N529) &lt;= 1, MONTH($O529) &gt;= 1), IF($R529 &lt;&gt; "", $H529/$R529, ""), ""), "")</f>
        <v/>
      </c>
      <c r="AG529" s="10" t="str">
        <f ca="1">IFERROR(IF(AND(NOW()&lt;= EOMONTH(DATE(YEAR($O529),2, 1), 0), Overall!$A531&lt;&gt;"", MONTH($N529) &lt;= 2, MONTH($O529) &gt;= 2), IF($R529 &lt;&gt; "", $H529/$R529, ""), ""), "")</f>
        <v/>
      </c>
      <c r="AH529" s="10" t="str">
        <f ca="1">IFERROR(IF(AND(NOW()&lt;= EOMONTH(DATE(YEAR($O529),3, 1), 0), Overall!$A531&lt;&gt;"", MONTH($N529) &lt;= 3, MONTH($O529) &gt;= 3), IF($R529 &lt;&gt; "", $H529/$R529, ""), ""), "")</f>
        <v/>
      </c>
      <c r="AI529" s="10" t="str">
        <f ca="1">IFERROR(IF(AND(NOW()&lt;= EOMONTH(DATE(YEAR($O529),4, 1), 0), Overall!$A531&lt;&gt;"", MONTH($N529) &lt;= 4, MONTH($O529) &gt;= 4), IF($R529 &lt;&gt; "", $H529/$R529, ""), ""), "")</f>
        <v/>
      </c>
      <c r="AJ529" s="10" t="str">
        <f ca="1">IFERROR(IF(AND(NOW()&lt;= EOMONTH(DATE(YEAR($O529),5, 1), 0), Overall!$A531&lt;&gt;"", MONTH($N529) &lt;= 5, MONTH($O529) &gt;= 5), IF($R529 &lt;&gt; "", $H529/$R529, ""), ""), "")</f>
        <v/>
      </c>
      <c r="AK529" s="10" t="str">
        <f ca="1">IFERROR(IF(AND(NOW()&lt;= EOMONTH(DATE(YEAR($O529),6, 1), 0), Overall!$A531&lt;&gt;"", MONTH($N529) &lt;= 6, MONTH($O529) &gt;= 6), IF($R529 &lt;&gt; "", $H529/$R529, ""), ""), "")</f>
        <v/>
      </c>
      <c r="AL529" s="10" t="str">
        <f ca="1">IFERROR(IF(AND(NOW()&lt;= EOMONTH(DATE(YEAR($O529),7, 1), 0), Overall!$A531&lt;&gt;"", MONTH($N529) &lt;= 7, MONTH($O529) &gt;= 7), IF($R529 &lt;&gt; "", $H529/$R529, ""), ""), "")</f>
        <v/>
      </c>
      <c r="AM529" s="10" t="str">
        <f ca="1">IFERROR(IF(AND(NOW()&lt;= EOMONTH(DATE(YEAR($O529),8, 1), 0), Overall!$A531&lt;&gt;"", MONTH($N529) &lt;= 8, MONTH($O529) &gt;= 8), IF($R529 &lt;&gt; "", $H529/$R529, ""), ""), "")</f>
        <v/>
      </c>
      <c r="AN529" s="10" t="str">
        <f ca="1">IFERROR(IF(AND(NOW()&lt;= EOMONTH(DATE(YEAR($O529),9, 1), 0), Overall!$A531&lt;&gt;"", MONTH($N529) &lt;= 9, MONTH($O529) &gt;= 9), IF($R529 &lt;&gt; "", $H529/$R529, ""), ""), "")</f>
        <v/>
      </c>
      <c r="AO529" s="10" t="str">
        <f ca="1">IFERROR(IF(AND(NOW()&lt;= EOMONTH(DATE(YEAR($O529),10, 1), 0), Overall!$A531&lt;&gt;"", MONTH($N529) &lt;= 10, MONTH($O529) &gt;= 10), IF($R529 &lt;&gt; "", $H529/$R529, ""), ""), "")</f>
        <v/>
      </c>
      <c r="AP529" s="10" t="str">
        <f ca="1">IFERROR(IF(AND(NOW()&lt;= EOMONTH(DATE(YEAR($O529),11, 1), 0), Overall!$A531&lt;&gt;"", MONTH($N529) &lt;=11, MONTH($O529) &gt;= 11), IF($R529 &lt;&gt; "", $H529/$R529, ""), ""), "")</f>
        <v/>
      </c>
      <c r="AQ529" s="10" t="str">
        <f ca="1">IFERROR(IF(AND(NOW()&lt;= EOMONTH(DATE(YEAR($O529),12, 1), 0), Overall!$A531&lt;&gt;"", MONTH($N529) &lt;= 12, MONTH($O529) &gt;= 12), IF($R529 &lt;&gt; "", $H529/$R529, ""), ""), "")</f>
        <v/>
      </c>
      <c r="AR529" s="16">
        <f t="shared" ca="1" si="17"/>
        <v>0</v>
      </c>
    </row>
    <row r="530" spans="1:44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6">
        <f>IF(Overall!F532&lt;&gt;"",VALUE(Overall!F532),"")</f>
        <v>1000000</v>
      </c>
      <c r="I530" s="6">
        <f>IF(Overall!G532&lt;&gt;"",VALUE(Overall!G532),"")</f>
        <v>78</v>
      </c>
      <c r="J530" s="6">
        <f>IF(Overall!H532&lt;&gt;"",VALUE(Overall!H532),"")</f>
        <v>64</v>
      </c>
      <c r="K530" s="6">
        <f>IF(Overall!I532&lt;&gt;"",VALUE(Overall!I532),"")</f>
        <v>5.52</v>
      </c>
      <c r="L530" s="6">
        <f>IF(Overall!J532&lt;&gt;"",VALUE(Overall!J532),"")</f>
        <v>1.61</v>
      </c>
      <c r="M530" s="6">
        <f>IF(Overall!K532&lt;&gt;"",VALUE(Overall!K532),"")</f>
        <v>3.91</v>
      </c>
      <c r="N530" s="7">
        <f>IF(Overall!L532&lt;&gt;"",DATEVALUE(MID(Overall!L532, FIND(",", Overall!L532) + 2, FIND(" ", Overall!L532) - FIND(",", Overall!L532) - 1) &amp; " " &amp; MID(Overall!L532, FIND(" ", Overall!L532) + 1, FIND(",", Overall!L532, FIND(" ", Overall!L532)) - FIND(" ", Overall!L532) - 1) &amp; ", " &amp; MID(Overall!L532, FIND(",", Overall!L532, FIND(",",Overall!L532) + 1) + 2, LEN(Overall!L532))),"")</f>
        <v>45139</v>
      </c>
      <c r="O530" s="7">
        <f>IF(Overall!M532&lt;&gt;"",DATEVALUE(MID(Overall!M532, FIND(",", Overall!M532) + 2, FIND(" ", Overall!M532) - FIND(",", Overall!M532) - 1) &amp; " " &amp; MID(Overall!M532, FIND(" ", Overall!M532) + 1, FIND(",", Overall!M532, FIND(" ", Overall!M532)) - FIND(" ", Overall!M532) - 1) &amp; ", " &amp; MID(Overall!M532, FIND(",", Overall!M532, FIND(",",Overall!M532) + 1) + 2, LEN(Overall!M532))),"")</f>
        <v>45169</v>
      </c>
      <c r="P530" s="7">
        <f>IF(Overall!N532&lt;&gt;"",DATEVALUE(MID(Overall!N532, FIND(",", Overall!N532) + 2, FIND(" ", Overall!N532) - FIND(",", Overall!N532) - 1) &amp; " " &amp; MID(Overall!N532, FIND(" ", Overall!N532) + 1, FIND(",", Overall!N532, FIND(" ", Overall!N532)) - FIND(" ", Overall!N532) - 1) &amp; ", " &amp; MID(Overall!N532, FIND(",", Overall!N532, FIND(",",Overall!N532) + 1) + 2, LEN(Overall!N532))),"")</f>
        <v>45009</v>
      </c>
      <c r="Q530" s="7">
        <f>IF(Overall!O532&lt;&gt;"",DATEVALUE(MID(Overall!O532, FIND(",", Overall!O532) + 2, FIND(" ", Overall!O532) - FIND(",", Overall!O532) - 1) &amp; " " &amp; MID(Overall!O532, FIND(" ", Overall!O532) + 1, FIND(",", Overall!O532, FIND(" ", Overall!O532)) - FIND(" ", Overall!O532) - 1) &amp; ", " &amp; MID(Overall!O532, FIND(",", Overall!O532, FIND(",",Overall!O532) + 1) + 2, LEN(Overall!O532))),"")</f>
        <v>44991</v>
      </c>
      <c r="R530" s="5">
        <f t="shared" si="16"/>
        <v>1</v>
      </c>
      <c r="S530" s="10" t="str">
        <f>IF(Overall!$A532&lt;&gt;"",IF(AND(MONTH($N530) &lt;= 1, MONTH($O530) &gt;= 1), IF($R530 &lt;&gt; "", $H530/$R530, ""), ""),"")</f>
        <v/>
      </c>
      <c r="T530" s="10" t="str">
        <f>IF(Overall!$A532&lt;&gt;"",IF(AND(MONTH($N530) &lt;= 2, MONTH($O530) &gt;= 2), IF($R530 &lt;&gt; "", $H530/$R530, ""), ""),"")</f>
        <v/>
      </c>
      <c r="U530" s="10" t="str">
        <f>IF(Overall!$A532&lt;&gt;"",IF(AND(MONTH($N530) &lt;= 3, MONTH($O530) &gt;= 3), IF($R530 &lt;&gt; "", $H530/$R530, ""), ""),"")</f>
        <v/>
      </c>
      <c r="V530" s="10" t="str">
        <f>IF(Overall!$A532&lt;&gt;"",IF(AND(MONTH($N530) &lt;= 4, MONTH($O530) &gt;= 4), IF($R530 &lt;&gt; "", $H530/$R530, ""), ""),"")</f>
        <v/>
      </c>
      <c r="W530" s="10" t="str">
        <f>IF(Overall!$A532&lt;&gt;"",IF(AND(MONTH($N530) &lt;= 5, MONTH($O530) &gt;= 5), IF($R530 &lt;&gt; "", $H530/$R530, ""), ""),"")</f>
        <v/>
      </c>
      <c r="X530" s="10" t="str">
        <f>IF(Overall!$A532&lt;&gt;"",IF(AND(MONTH($N530) &lt;= 6, MONTH($O530) &gt;= 6), IF($R530 &lt;&gt; "", $H530/$R530, ""), ""),"")</f>
        <v/>
      </c>
      <c r="Y530" s="10" t="str">
        <f>IF(Overall!$A532&lt;&gt;"",IF(AND(MONTH($N530) &lt;= 7, MONTH($O530) &gt;= 7 ), IF($R530 &lt;&gt; "", $H530/$R530, ""), ""),"")</f>
        <v/>
      </c>
      <c r="Z530" s="10">
        <f>IF(Overall!$A532&lt;&gt;"",IF(AND(MONTH($N530) &lt;= 8, MONTH($O530) &gt;= 8), IF($R530 &lt;&gt; "", $H530/$R530, ""), ""),"")</f>
        <v>1000000</v>
      </c>
      <c r="AA530" s="10" t="str">
        <f>IF(Overall!$A532&lt;&gt;"",IF(AND(MONTH($N530) &lt;= 9, MONTH($O530) &gt;= 9), IF($R530 &lt;&gt; "", $H530/$R530, ""), ""),"")</f>
        <v/>
      </c>
      <c r="AB530" s="10" t="str">
        <f>IF(Overall!$A532&lt;&gt;"",IF(AND(MONTH($N530) &lt;= 10, MONTH($O530) &gt;= 10), IF($R530 &lt;&gt; "", $H530/$R530, ""), ""),"")</f>
        <v/>
      </c>
      <c r="AC530" s="10" t="str">
        <f>IF(Overall!$A532&lt;&gt;"",IF(AND(MONTH($N530) &lt;= 11, MONTH($O530) &gt;= 11), IF($R530 &lt;&gt; "", $H530/$R530, ""), ""),"")</f>
        <v/>
      </c>
      <c r="AD530" s="10" t="str">
        <f>IF(Overall!$A532&lt;&gt;"",IF(AND(MONTH($N530) &lt;= 12, MONTH($O530) &gt;= 12), IF($R530 &lt;&gt; "", $H530/$R530, ""), ""),"")</f>
        <v/>
      </c>
      <c r="AF530" s="10" t="str">
        <f ca="1">IFERROR(IF(AND(NOW()&lt;= EOMONTH(DATE(YEAR($O530),1, 1), 0), Overall!$A532&lt;&gt;"", MONTH($N530) &lt;= 1, MONTH($O530) &gt;= 1), IF($R530 &lt;&gt; "", $H530/$R530, ""), ""), "")</f>
        <v/>
      </c>
      <c r="AG530" s="10" t="str">
        <f ca="1">IFERROR(IF(AND(NOW()&lt;= EOMONTH(DATE(YEAR($O530),2, 1), 0), Overall!$A532&lt;&gt;"", MONTH($N530) &lt;= 2, MONTH($O530) &gt;= 2), IF($R530 &lt;&gt; "", $H530/$R530, ""), ""), "")</f>
        <v/>
      </c>
      <c r="AH530" s="10" t="str">
        <f ca="1">IFERROR(IF(AND(NOW()&lt;= EOMONTH(DATE(YEAR($O530),3, 1), 0), Overall!$A532&lt;&gt;"", MONTH($N530) &lt;= 3, MONTH($O530) &gt;= 3), IF($R530 &lt;&gt; "", $H530/$R530, ""), ""), "")</f>
        <v/>
      </c>
      <c r="AI530" s="10" t="str">
        <f ca="1">IFERROR(IF(AND(NOW()&lt;= EOMONTH(DATE(YEAR($O530),4, 1), 0), Overall!$A532&lt;&gt;"", MONTH($N530) &lt;= 4, MONTH($O530) &gt;= 4), IF($R530 &lt;&gt; "", $H530/$R530, ""), ""), "")</f>
        <v/>
      </c>
      <c r="AJ530" s="10" t="str">
        <f ca="1">IFERROR(IF(AND(NOW()&lt;= EOMONTH(DATE(YEAR($O530),5, 1), 0), Overall!$A532&lt;&gt;"", MONTH($N530) &lt;= 5, MONTH($O530) &gt;= 5), IF($R530 &lt;&gt; "", $H530/$R530, ""), ""), "")</f>
        <v/>
      </c>
      <c r="AK530" s="10" t="str">
        <f ca="1">IFERROR(IF(AND(NOW()&lt;= EOMONTH(DATE(YEAR($O530),6, 1), 0), Overall!$A532&lt;&gt;"", MONTH($N530) &lt;= 6, MONTH($O530) &gt;= 6), IF($R530 &lt;&gt; "", $H530/$R530, ""), ""), "")</f>
        <v/>
      </c>
      <c r="AL530" s="10" t="str">
        <f ca="1">IFERROR(IF(AND(NOW()&lt;= EOMONTH(DATE(YEAR($O530),7, 1), 0), Overall!$A532&lt;&gt;"", MONTH($N530) &lt;= 7, MONTH($O530) &gt;= 7), IF($R530 &lt;&gt; "", $H530/$R530, ""), ""), "")</f>
        <v/>
      </c>
      <c r="AM530" s="10" t="str">
        <f ca="1">IFERROR(IF(AND(NOW()&lt;= EOMONTH(DATE(YEAR($O530),8, 1), 0), Overall!$A532&lt;&gt;"", MONTH($N530) &lt;= 8, MONTH($O530) &gt;= 8), IF($R530 &lt;&gt; "", $H530/$R530, ""), ""), "")</f>
        <v/>
      </c>
      <c r="AN530" s="10" t="str">
        <f ca="1">IFERROR(IF(AND(NOW()&lt;= EOMONTH(DATE(YEAR($O530),9, 1), 0), Overall!$A532&lt;&gt;"", MONTH($N530) &lt;= 9, MONTH($O530) &gt;= 9), IF($R530 &lt;&gt; "", $H530/$R530, ""), ""), "")</f>
        <v/>
      </c>
      <c r="AO530" s="10" t="str">
        <f ca="1">IFERROR(IF(AND(NOW()&lt;= EOMONTH(DATE(YEAR($O530),10, 1), 0), Overall!$A532&lt;&gt;"", MONTH($N530) &lt;= 10, MONTH($O530) &gt;= 10), IF($R530 &lt;&gt; "", $H530/$R530, ""), ""), "")</f>
        <v/>
      </c>
      <c r="AP530" s="10" t="str">
        <f ca="1">IFERROR(IF(AND(NOW()&lt;= EOMONTH(DATE(YEAR($O530),11, 1), 0), Overall!$A532&lt;&gt;"", MONTH($N530) &lt;=11, MONTH($O530) &gt;= 11), IF($R530 &lt;&gt; "", $H530/$R530, ""), ""), "")</f>
        <v/>
      </c>
      <c r="AQ530" s="10" t="str">
        <f ca="1">IFERROR(IF(AND(NOW()&lt;= EOMONTH(DATE(YEAR($O530),12, 1), 0), Overall!$A532&lt;&gt;"", MONTH($N530) &lt;= 12, MONTH($O530) &gt;= 12), IF($R530 &lt;&gt; "", $H530/$R530, ""), ""), "")</f>
        <v/>
      </c>
      <c r="AR530" s="16">
        <f t="shared" ca="1" si="17"/>
        <v>0</v>
      </c>
    </row>
    <row r="531" spans="1:44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6">
        <f>IF(Overall!F533&lt;&gt;"",VALUE(Overall!F533),"")</f>
        <v>1000000</v>
      </c>
      <c r="I531" s="6">
        <f>IF(Overall!G533&lt;&gt;"",VALUE(Overall!G533),"")</f>
        <v>78</v>
      </c>
      <c r="J531" s="6">
        <f>IF(Overall!H533&lt;&gt;"",VALUE(Overall!H533),"")</f>
        <v>64</v>
      </c>
      <c r="K531" s="6">
        <f>IF(Overall!I533&lt;&gt;"",VALUE(Overall!I533),"")</f>
        <v>5.55</v>
      </c>
      <c r="L531" s="6">
        <f>IF(Overall!J533&lt;&gt;"",VALUE(Overall!J533),"")</f>
        <v>1.58</v>
      </c>
      <c r="M531" s="6">
        <f>IF(Overall!K533&lt;&gt;"",VALUE(Overall!K533),"")</f>
        <v>3.97</v>
      </c>
      <c r="N531" s="7">
        <f>IF(Overall!L533&lt;&gt;"",DATEVALUE(MID(Overall!L533, FIND(",", Overall!L533) + 2, FIND(" ", Overall!L533) - FIND(",", Overall!L533) - 1) &amp; " " &amp; MID(Overall!L533, FIND(" ", Overall!L533) + 1, FIND(",", Overall!L533, FIND(" ", Overall!L533)) - FIND(" ", Overall!L533) - 1) &amp; ", " &amp; MID(Overall!L533, FIND(",", Overall!L533, FIND(",",Overall!L533) + 1) + 2, LEN(Overall!L533))),"")</f>
        <v>45139</v>
      </c>
      <c r="O531" s="7">
        <f>IF(Overall!M533&lt;&gt;"",DATEVALUE(MID(Overall!M533, FIND(",", Overall!M533) + 2, FIND(" ", Overall!M533) - FIND(",", Overall!M533) - 1) &amp; " " &amp; MID(Overall!M533, FIND(" ", Overall!M533) + 1, FIND(",", Overall!M533, FIND(" ", Overall!M533)) - FIND(" ", Overall!M533) - 1) &amp; ", " &amp; MID(Overall!M533, FIND(",", Overall!M533, FIND(",",Overall!M533) + 1) + 2, LEN(Overall!M533))),"")</f>
        <v>45169</v>
      </c>
      <c r="P531" s="7">
        <f>IF(Overall!N533&lt;&gt;"",DATEVALUE(MID(Overall!N533, FIND(",", Overall!N533) + 2, FIND(" ", Overall!N533) - FIND(",", Overall!N533) - 1) &amp; " " &amp; MID(Overall!N533, FIND(" ", Overall!N533) + 1, FIND(",", Overall!N533, FIND(" ", Overall!N533)) - FIND(" ", Overall!N533) - 1) &amp; ", " &amp; MID(Overall!N533, FIND(",", Overall!N533, FIND(",",Overall!N533) + 1) + 2, LEN(Overall!N533))),"")</f>
        <v>45009</v>
      </c>
      <c r="Q531" s="7">
        <f>IF(Overall!O533&lt;&gt;"",DATEVALUE(MID(Overall!O533, FIND(",", Overall!O533) + 2, FIND(" ", Overall!O533) - FIND(",", Overall!O533) - 1) &amp; " " &amp; MID(Overall!O533, FIND(" ", Overall!O533) + 1, FIND(",", Overall!O533, FIND(" ", Overall!O533)) - FIND(" ", Overall!O533) - 1) &amp; ", " &amp; MID(Overall!O533, FIND(",", Overall!O533, FIND(",",Overall!O533) + 1) + 2, LEN(Overall!O533))),"")</f>
        <v>44991</v>
      </c>
      <c r="R531" s="5">
        <f t="shared" si="16"/>
        <v>1</v>
      </c>
      <c r="S531" s="10" t="str">
        <f>IF(Overall!$A533&lt;&gt;"",IF(AND(MONTH($N531) &lt;= 1, MONTH($O531) &gt;= 1), IF($R531 &lt;&gt; "", $H531/$R531, ""), ""),"")</f>
        <v/>
      </c>
      <c r="T531" s="10" t="str">
        <f>IF(Overall!$A533&lt;&gt;"",IF(AND(MONTH($N531) &lt;= 2, MONTH($O531) &gt;= 2), IF($R531 &lt;&gt; "", $H531/$R531, ""), ""),"")</f>
        <v/>
      </c>
      <c r="U531" s="10" t="str">
        <f>IF(Overall!$A533&lt;&gt;"",IF(AND(MONTH($N531) &lt;= 3, MONTH($O531) &gt;= 3), IF($R531 &lt;&gt; "", $H531/$R531, ""), ""),"")</f>
        <v/>
      </c>
      <c r="V531" s="10" t="str">
        <f>IF(Overall!$A533&lt;&gt;"",IF(AND(MONTH($N531) &lt;= 4, MONTH($O531) &gt;= 4), IF($R531 &lt;&gt; "", $H531/$R531, ""), ""),"")</f>
        <v/>
      </c>
      <c r="W531" s="10" t="str">
        <f>IF(Overall!$A533&lt;&gt;"",IF(AND(MONTH($N531) &lt;= 5, MONTH($O531) &gt;= 5), IF($R531 &lt;&gt; "", $H531/$R531, ""), ""),"")</f>
        <v/>
      </c>
      <c r="X531" s="10" t="str">
        <f>IF(Overall!$A533&lt;&gt;"",IF(AND(MONTH($N531) &lt;= 6, MONTH($O531) &gt;= 6), IF($R531 &lt;&gt; "", $H531/$R531, ""), ""),"")</f>
        <v/>
      </c>
      <c r="Y531" s="10" t="str">
        <f>IF(Overall!$A533&lt;&gt;"",IF(AND(MONTH($N531) &lt;= 7, MONTH($O531) &gt;= 7 ), IF($R531 &lt;&gt; "", $H531/$R531, ""), ""),"")</f>
        <v/>
      </c>
      <c r="Z531" s="10">
        <f>IF(Overall!$A533&lt;&gt;"",IF(AND(MONTH($N531) &lt;= 8, MONTH($O531) &gt;= 8), IF($R531 &lt;&gt; "", $H531/$R531, ""), ""),"")</f>
        <v>1000000</v>
      </c>
      <c r="AA531" s="10" t="str">
        <f>IF(Overall!$A533&lt;&gt;"",IF(AND(MONTH($N531) &lt;= 9, MONTH($O531) &gt;= 9), IF($R531 &lt;&gt; "", $H531/$R531, ""), ""),"")</f>
        <v/>
      </c>
      <c r="AB531" s="10" t="str">
        <f>IF(Overall!$A533&lt;&gt;"",IF(AND(MONTH($N531) &lt;= 10, MONTH($O531) &gt;= 10), IF($R531 &lt;&gt; "", $H531/$R531, ""), ""),"")</f>
        <v/>
      </c>
      <c r="AC531" s="10" t="str">
        <f>IF(Overall!$A533&lt;&gt;"",IF(AND(MONTH($N531) &lt;= 11, MONTH($O531) &gt;= 11), IF($R531 &lt;&gt; "", $H531/$R531, ""), ""),"")</f>
        <v/>
      </c>
      <c r="AD531" s="10" t="str">
        <f>IF(Overall!$A533&lt;&gt;"",IF(AND(MONTH($N531) &lt;= 12, MONTH($O531) &gt;= 12), IF($R531 &lt;&gt; "", $H531/$R531, ""), ""),"")</f>
        <v/>
      </c>
      <c r="AF531" s="10" t="str">
        <f ca="1">IFERROR(IF(AND(NOW()&lt;= EOMONTH(DATE(YEAR($O531),1, 1), 0), Overall!$A533&lt;&gt;"", MONTH($N531) &lt;= 1, MONTH($O531) &gt;= 1), IF($R531 &lt;&gt; "", $H531/$R531, ""), ""), "")</f>
        <v/>
      </c>
      <c r="AG531" s="10" t="str">
        <f ca="1">IFERROR(IF(AND(NOW()&lt;= EOMONTH(DATE(YEAR($O531),2, 1), 0), Overall!$A533&lt;&gt;"", MONTH($N531) &lt;= 2, MONTH($O531) &gt;= 2), IF($R531 &lt;&gt; "", $H531/$R531, ""), ""), "")</f>
        <v/>
      </c>
      <c r="AH531" s="10" t="str">
        <f ca="1">IFERROR(IF(AND(NOW()&lt;= EOMONTH(DATE(YEAR($O531),3, 1), 0), Overall!$A533&lt;&gt;"", MONTH($N531) &lt;= 3, MONTH($O531) &gt;= 3), IF($R531 &lt;&gt; "", $H531/$R531, ""), ""), "")</f>
        <v/>
      </c>
      <c r="AI531" s="10" t="str">
        <f ca="1">IFERROR(IF(AND(NOW()&lt;= EOMONTH(DATE(YEAR($O531),4, 1), 0), Overall!$A533&lt;&gt;"", MONTH($N531) &lt;= 4, MONTH($O531) &gt;= 4), IF($R531 &lt;&gt; "", $H531/$R531, ""), ""), "")</f>
        <v/>
      </c>
      <c r="AJ531" s="10" t="str">
        <f ca="1">IFERROR(IF(AND(NOW()&lt;= EOMONTH(DATE(YEAR($O531),5, 1), 0), Overall!$A533&lt;&gt;"", MONTH($N531) &lt;= 5, MONTH($O531) &gt;= 5), IF($R531 &lt;&gt; "", $H531/$R531, ""), ""), "")</f>
        <v/>
      </c>
      <c r="AK531" s="10" t="str">
        <f ca="1">IFERROR(IF(AND(NOW()&lt;= EOMONTH(DATE(YEAR($O531),6, 1), 0), Overall!$A533&lt;&gt;"", MONTH($N531) &lt;= 6, MONTH($O531) &gt;= 6), IF($R531 &lt;&gt; "", $H531/$R531, ""), ""), "")</f>
        <v/>
      </c>
      <c r="AL531" s="10" t="str">
        <f ca="1">IFERROR(IF(AND(NOW()&lt;= EOMONTH(DATE(YEAR($O531),7, 1), 0), Overall!$A533&lt;&gt;"", MONTH($N531) &lt;= 7, MONTH($O531) &gt;= 7), IF($R531 &lt;&gt; "", $H531/$R531, ""), ""), "")</f>
        <v/>
      </c>
      <c r="AM531" s="10" t="str">
        <f ca="1">IFERROR(IF(AND(NOW()&lt;= EOMONTH(DATE(YEAR($O531),8, 1), 0), Overall!$A533&lt;&gt;"", MONTH($N531) &lt;= 8, MONTH($O531) &gt;= 8), IF($R531 &lt;&gt; "", $H531/$R531, ""), ""), "")</f>
        <v/>
      </c>
      <c r="AN531" s="10" t="str">
        <f ca="1">IFERROR(IF(AND(NOW()&lt;= EOMONTH(DATE(YEAR($O531),9, 1), 0), Overall!$A533&lt;&gt;"", MONTH($N531) &lt;= 9, MONTH($O531) &gt;= 9), IF($R531 &lt;&gt; "", $H531/$R531, ""), ""), "")</f>
        <v/>
      </c>
      <c r="AO531" s="10" t="str">
        <f ca="1">IFERROR(IF(AND(NOW()&lt;= EOMONTH(DATE(YEAR($O531),10, 1), 0), Overall!$A533&lt;&gt;"", MONTH($N531) &lt;= 10, MONTH($O531) &gt;= 10), IF($R531 &lt;&gt; "", $H531/$R531, ""), ""), "")</f>
        <v/>
      </c>
      <c r="AP531" s="10" t="str">
        <f ca="1">IFERROR(IF(AND(NOW()&lt;= EOMONTH(DATE(YEAR($O531),11, 1), 0), Overall!$A533&lt;&gt;"", MONTH($N531) &lt;=11, MONTH($O531) &gt;= 11), IF($R531 &lt;&gt; "", $H531/$R531, ""), ""), "")</f>
        <v/>
      </c>
      <c r="AQ531" s="10" t="str">
        <f ca="1">IFERROR(IF(AND(NOW()&lt;= EOMONTH(DATE(YEAR($O531),12, 1), 0), Overall!$A533&lt;&gt;"", MONTH($N531) &lt;= 12, MONTH($O531) &gt;= 12), IF($R531 &lt;&gt; "", $H531/$R531, ""), ""), "")</f>
        <v/>
      </c>
      <c r="AR531" s="16">
        <f t="shared" ca="1" si="17"/>
        <v>0</v>
      </c>
    </row>
    <row r="532" spans="1:44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6">
        <f>IF(Overall!F534&lt;&gt;"",VALUE(Overall!F534),"")</f>
        <v>1000000</v>
      </c>
      <c r="I532" s="6">
        <f>IF(Overall!G534&lt;&gt;"",VALUE(Overall!G534),"")</f>
        <v>78</v>
      </c>
      <c r="J532" s="6">
        <f>IF(Overall!H534&lt;&gt;"",VALUE(Overall!H534),"")</f>
        <v>64</v>
      </c>
      <c r="K532" s="6">
        <f>IF(Overall!I534&lt;&gt;"",VALUE(Overall!I534),"")</f>
        <v>5.3</v>
      </c>
      <c r="L532" s="6">
        <f>IF(Overall!J534&lt;&gt;"",VALUE(Overall!J534),"")</f>
        <v>1.55</v>
      </c>
      <c r="M532" s="6">
        <f>IF(Overall!K534&lt;&gt;"",VALUE(Overall!K534),"")</f>
        <v>3.75</v>
      </c>
      <c r="N532" s="7">
        <f>IF(Overall!L534&lt;&gt;"",DATEVALUE(MID(Overall!L534, FIND(",", Overall!L534) + 2, FIND(" ", Overall!L534) - FIND(",", Overall!L534) - 1) &amp; " " &amp; MID(Overall!L534, FIND(" ", Overall!L534) + 1, FIND(",", Overall!L534, FIND(" ", Overall!L534)) - FIND(" ", Overall!L534) - 1) &amp; ", " &amp; MID(Overall!L534, FIND(",", Overall!L534, FIND(",",Overall!L534) + 1) + 2, LEN(Overall!L534))),"")</f>
        <v>45139</v>
      </c>
      <c r="O532" s="7">
        <f>IF(Overall!M534&lt;&gt;"",DATEVALUE(MID(Overall!M534, FIND(",", Overall!M534) + 2, FIND(" ", Overall!M534) - FIND(",", Overall!M534) - 1) &amp; " " &amp; MID(Overall!M534, FIND(" ", Overall!M534) + 1, FIND(",", Overall!M534, FIND(" ", Overall!M534)) - FIND(" ", Overall!M534) - 1) &amp; ", " &amp; MID(Overall!M534, FIND(",", Overall!M534, FIND(",",Overall!M534) + 1) + 2, LEN(Overall!M534))),"")</f>
        <v>45169</v>
      </c>
      <c r="P532" s="7">
        <f>IF(Overall!N534&lt;&gt;"",DATEVALUE(MID(Overall!N534, FIND(",", Overall!N534) + 2, FIND(" ", Overall!N534) - FIND(",", Overall!N534) - 1) &amp; " " &amp; MID(Overall!N534, FIND(" ", Overall!N534) + 1, FIND(",", Overall!N534, FIND(" ", Overall!N534)) - FIND(" ", Overall!N534) - 1) &amp; ", " &amp; MID(Overall!N534, FIND(",", Overall!N534, FIND(",",Overall!N534) + 1) + 2, LEN(Overall!N534))),"")</f>
        <v>45012</v>
      </c>
      <c r="Q532" s="7">
        <f>IF(Overall!O534&lt;&gt;"",DATEVALUE(MID(Overall!O534, FIND(",", Overall!O534) + 2, FIND(" ", Overall!O534) - FIND(",", Overall!O534) - 1) &amp; " " &amp; MID(Overall!O534, FIND(" ", Overall!O534) + 1, FIND(",", Overall!O534, FIND(" ", Overall!O534)) - FIND(" ", Overall!O534) - 1) &amp; ", " &amp; MID(Overall!O534, FIND(",", Overall!O534, FIND(",",Overall!O534) + 1) + 2, LEN(Overall!O534))),"")</f>
        <v>44992</v>
      </c>
      <c r="R532" s="5">
        <f t="shared" si="16"/>
        <v>1</v>
      </c>
      <c r="S532" s="10" t="str">
        <f>IF(Overall!$A534&lt;&gt;"",IF(AND(MONTH($N532) &lt;= 1, MONTH($O532) &gt;= 1), IF($R532 &lt;&gt; "", $H532/$R532, ""), ""),"")</f>
        <v/>
      </c>
      <c r="T532" s="10" t="str">
        <f>IF(Overall!$A534&lt;&gt;"",IF(AND(MONTH($N532) &lt;= 2, MONTH($O532) &gt;= 2), IF($R532 &lt;&gt; "", $H532/$R532, ""), ""),"")</f>
        <v/>
      </c>
      <c r="U532" s="10" t="str">
        <f>IF(Overall!$A534&lt;&gt;"",IF(AND(MONTH($N532) &lt;= 3, MONTH($O532) &gt;= 3), IF($R532 &lt;&gt; "", $H532/$R532, ""), ""),"")</f>
        <v/>
      </c>
      <c r="V532" s="10" t="str">
        <f>IF(Overall!$A534&lt;&gt;"",IF(AND(MONTH($N532) &lt;= 4, MONTH($O532) &gt;= 4), IF($R532 &lt;&gt; "", $H532/$R532, ""), ""),"")</f>
        <v/>
      </c>
      <c r="W532" s="10" t="str">
        <f>IF(Overall!$A534&lt;&gt;"",IF(AND(MONTH($N532) &lt;= 5, MONTH($O532) &gt;= 5), IF($R532 &lt;&gt; "", $H532/$R532, ""), ""),"")</f>
        <v/>
      </c>
      <c r="X532" s="10" t="str">
        <f>IF(Overall!$A534&lt;&gt;"",IF(AND(MONTH($N532) &lt;= 6, MONTH($O532) &gt;= 6), IF($R532 &lt;&gt; "", $H532/$R532, ""), ""),"")</f>
        <v/>
      </c>
      <c r="Y532" s="10" t="str">
        <f>IF(Overall!$A534&lt;&gt;"",IF(AND(MONTH($N532) &lt;= 7, MONTH($O532) &gt;= 7 ), IF($R532 &lt;&gt; "", $H532/$R532, ""), ""),"")</f>
        <v/>
      </c>
      <c r="Z532" s="10">
        <f>IF(Overall!$A534&lt;&gt;"",IF(AND(MONTH($N532) &lt;= 8, MONTH($O532) &gt;= 8), IF($R532 &lt;&gt; "", $H532/$R532, ""), ""),"")</f>
        <v>1000000</v>
      </c>
      <c r="AA532" s="10" t="str">
        <f>IF(Overall!$A534&lt;&gt;"",IF(AND(MONTH($N532) &lt;= 9, MONTH($O532) &gt;= 9), IF($R532 &lt;&gt; "", $H532/$R532, ""), ""),"")</f>
        <v/>
      </c>
      <c r="AB532" s="10" t="str">
        <f>IF(Overall!$A534&lt;&gt;"",IF(AND(MONTH($N532) &lt;= 10, MONTH($O532) &gt;= 10), IF($R532 &lt;&gt; "", $H532/$R532, ""), ""),"")</f>
        <v/>
      </c>
      <c r="AC532" s="10" t="str">
        <f>IF(Overall!$A534&lt;&gt;"",IF(AND(MONTH($N532) &lt;= 11, MONTH($O532) &gt;= 11), IF($R532 &lt;&gt; "", $H532/$R532, ""), ""),"")</f>
        <v/>
      </c>
      <c r="AD532" s="10" t="str">
        <f>IF(Overall!$A534&lt;&gt;"",IF(AND(MONTH($N532) &lt;= 12, MONTH($O532) &gt;= 12), IF($R532 &lt;&gt; "", $H532/$R532, ""), ""),"")</f>
        <v/>
      </c>
      <c r="AF532" s="10" t="str">
        <f ca="1">IFERROR(IF(AND(NOW()&lt;= EOMONTH(DATE(YEAR($O532),1, 1), 0), Overall!$A534&lt;&gt;"", MONTH($N532) &lt;= 1, MONTH($O532) &gt;= 1), IF($R532 &lt;&gt; "", $H532/$R532, ""), ""), "")</f>
        <v/>
      </c>
      <c r="AG532" s="10" t="str">
        <f ca="1">IFERROR(IF(AND(NOW()&lt;= EOMONTH(DATE(YEAR($O532),2, 1), 0), Overall!$A534&lt;&gt;"", MONTH($N532) &lt;= 2, MONTH($O532) &gt;= 2), IF($R532 &lt;&gt; "", $H532/$R532, ""), ""), "")</f>
        <v/>
      </c>
      <c r="AH532" s="10" t="str">
        <f ca="1">IFERROR(IF(AND(NOW()&lt;= EOMONTH(DATE(YEAR($O532),3, 1), 0), Overall!$A534&lt;&gt;"", MONTH($N532) &lt;= 3, MONTH($O532) &gt;= 3), IF($R532 &lt;&gt; "", $H532/$R532, ""), ""), "")</f>
        <v/>
      </c>
      <c r="AI532" s="10" t="str">
        <f ca="1">IFERROR(IF(AND(NOW()&lt;= EOMONTH(DATE(YEAR($O532),4, 1), 0), Overall!$A534&lt;&gt;"", MONTH($N532) &lt;= 4, MONTH($O532) &gt;= 4), IF($R532 &lt;&gt; "", $H532/$R532, ""), ""), "")</f>
        <v/>
      </c>
      <c r="AJ532" s="10" t="str">
        <f ca="1">IFERROR(IF(AND(NOW()&lt;= EOMONTH(DATE(YEAR($O532),5, 1), 0), Overall!$A534&lt;&gt;"", MONTH($N532) &lt;= 5, MONTH($O532) &gt;= 5), IF($R532 &lt;&gt; "", $H532/$R532, ""), ""), "")</f>
        <v/>
      </c>
      <c r="AK532" s="10" t="str">
        <f ca="1">IFERROR(IF(AND(NOW()&lt;= EOMONTH(DATE(YEAR($O532),6, 1), 0), Overall!$A534&lt;&gt;"", MONTH($N532) &lt;= 6, MONTH($O532) &gt;= 6), IF($R532 &lt;&gt; "", $H532/$R532, ""), ""), "")</f>
        <v/>
      </c>
      <c r="AL532" s="10" t="str">
        <f ca="1">IFERROR(IF(AND(NOW()&lt;= EOMONTH(DATE(YEAR($O532),7, 1), 0), Overall!$A534&lt;&gt;"", MONTH($N532) &lt;= 7, MONTH($O532) &gt;= 7), IF($R532 &lt;&gt; "", $H532/$R532, ""), ""), "")</f>
        <v/>
      </c>
      <c r="AM532" s="10" t="str">
        <f ca="1">IFERROR(IF(AND(NOW()&lt;= EOMONTH(DATE(YEAR($O532),8, 1), 0), Overall!$A534&lt;&gt;"", MONTH($N532) &lt;= 8, MONTH($O532) &gt;= 8), IF($R532 &lt;&gt; "", $H532/$R532, ""), ""), "")</f>
        <v/>
      </c>
      <c r="AN532" s="10" t="str">
        <f ca="1">IFERROR(IF(AND(NOW()&lt;= EOMONTH(DATE(YEAR($O532),9, 1), 0), Overall!$A534&lt;&gt;"", MONTH($N532) &lt;= 9, MONTH($O532) &gt;= 9), IF($R532 &lt;&gt; "", $H532/$R532, ""), ""), "")</f>
        <v/>
      </c>
      <c r="AO532" s="10" t="str">
        <f ca="1">IFERROR(IF(AND(NOW()&lt;= EOMONTH(DATE(YEAR($O532),10, 1), 0), Overall!$A534&lt;&gt;"", MONTH($N532) &lt;= 10, MONTH($O532) &gt;= 10), IF($R532 &lt;&gt; "", $H532/$R532, ""), ""), "")</f>
        <v/>
      </c>
      <c r="AP532" s="10" t="str">
        <f ca="1">IFERROR(IF(AND(NOW()&lt;= EOMONTH(DATE(YEAR($O532),11, 1), 0), Overall!$A534&lt;&gt;"", MONTH($N532) &lt;=11, MONTH($O532) &gt;= 11), IF($R532 &lt;&gt; "", $H532/$R532, ""), ""), "")</f>
        <v/>
      </c>
      <c r="AQ532" s="10" t="str">
        <f ca="1">IFERROR(IF(AND(NOW()&lt;= EOMONTH(DATE(YEAR($O532),12, 1), 0), Overall!$A534&lt;&gt;"", MONTH($N532) &lt;= 12, MONTH($O532) &gt;= 12), IF($R532 &lt;&gt; "", $H532/$R532, ""), ""), "")</f>
        <v/>
      </c>
      <c r="AR532" s="16">
        <f t="shared" ca="1" si="17"/>
        <v>0</v>
      </c>
    </row>
    <row r="533" spans="1:44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6">
        <f>IF(Overall!F535&lt;&gt;"",VALUE(Overall!F535),"")</f>
        <v>1000000</v>
      </c>
      <c r="I533" s="6">
        <f>IF(Overall!G535&lt;&gt;"",VALUE(Overall!G535),"")</f>
        <v>78</v>
      </c>
      <c r="J533" s="6">
        <f>IF(Overall!H535&lt;&gt;"",VALUE(Overall!H535),"")</f>
        <v>64</v>
      </c>
      <c r="K533" s="6">
        <f>IF(Overall!I535&lt;&gt;"",VALUE(Overall!I535),"")</f>
        <v>5.3</v>
      </c>
      <c r="L533" s="6">
        <f>IF(Overall!J535&lt;&gt;"",VALUE(Overall!J535),"")</f>
        <v>1.55</v>
      </c>
      <c r="M533" s="6">
        <f>IF(Overall!K535&lt;&gt;"",VALUE(Overall!K535),"")</f>
        <v>3.75</v>
      </c>
      <c r="N533" s="7">
        <f>IF(Overall!L535&lt;&gt;"",DATEVALUE(MID(Overall!L535, FIND(",", Overall!L535) + 2, FIND(" ", Overall!L535) - FIND(",", Overall!L535) - 1) &amp; " " &amp; MID(Overall!L535, FIND(" ", Overall!L535) + 1, FIND(",", Overall!L535, FIND(" ", Overall!L535)) - FIND(" ", Overall!L535) - 1) &amp; ", " &amp; MID(Overall!L535, FIND(",", Overall!L535, FIND(",",Overall!L535) + 1) + 2, LEN(Overall!L535))),"")</f>
        <v>45139</v>
      </c>
      <c r="O533" s="7">
        <f>IF(Overall!M535&lt;&gt;"",DATEVALUE(MID(Overall!M535, FIND(",", Overall!M535) + 2, FIND(" ", Overall!M535) - FIND(",", Overall!M535) - 1) &amp; " " &amp; MID(Overall!M535, FIND(" ", Overall!M535) + 1, FIND(",", Overall!M535, FIND(" ", Overall!M535)) - FIND(" ", Overall!M535) - 1) &amp; ", " &amp; MID(Overall!M535, FIND(",", Overall!M535, FIND(",",Overall!M535) + 1) + 2, LEN(Overall!M535))),"")</f>
        <v>45169</v>
      </c>
      <c r="P533" s="7">
        <f>IF(Overall!N535&lt;&gt;"",DATEVALUE(MID(Overall!N535, FIND(",", Overall!N535) + 2, FIND(" ", Overall!N535) - FIND(",", Overall!N535) - 1) &amp; " " &amp; MID(Overall!N535, FIND(" ", Overall!N535) + 1, FIND(",", Overall!N535, FIND(" ", Overall!N535)) - FIND(" ", Overall!N535) - 1) &amp; ", " &amp; MID(Overall!N535, FIND(",", Overall!N535, FIND(",",Overall!N535) + 1) + 2, LEN(Overall!N535))),"")</f>
        <v>45012</v>
      </c>
      <c r="Q533" s="7">
        <f>IF(Overall!O535&lt;&gt;"",DATEVALUE(MID(Overall!O535, FIND(",", Overall!O535) + 2, FIND(" ", Overall!O535) - FIND(",", Overall!O535) - 1) &amp; " " &amp; MID(Overall!O535, FIND(" ", Overall!O535) + 1, FIND(",", Overall!O535, FIND(" ", Overall!O535)) - FIND(" ", Overall!O535) - 1) &amp; ", " &amp; MID(Overall!O535, FIND(",", Overall!O535, FIND(",",Overall!O535) + 1) + 2, LEN(Overall!O535))),"")</f>
        <v>44992</v>
      </c>
      <c r="R533" s="5">
        <f t="shared" si="16"/>
        <v>1</v>
      </c>
      <c r="S533" s="10" t="str">
        <f>IF(Overall!$A535&lt;&gt;"",IF(AND(MONTH($N533) &lt;= 1, MONTH($O533) &gt;= 1), IF($R533 &lt;&gt; "", $H533/$R533, ""), ""),"")</f>
        <v/>
      </c>
      <c r="T533" s="10" t="str">
        <f>IF(Overall!$A535&lt;&gt;"",IF(AND(MONTH($N533) &lt;= 2, MONTH($O533) &gt;= 2), IF($R533 &lt;&gt; "", $H533/$R533, ""), ""),"")</f>
        <v/>
      </c>
      <c r="U533" s="10" t="str">
        <f>IF(Overall!$A535&lt;&gt;"",IF(AND(MONTH($N533) &lt;= 3, MONTH($O533) &gt;= 3), IF($R533 &lt;&gt; "", $H533/$R533, ""), ""),"")</f>
        <v/>
      </c>
      <c r="V533" s="10" t="str">
        <f>IF(Overall!$A535&lt;&gt;"",IF(AND(MONTH($N533) &lt;= 4, MONTH($O533) &gt;= 4), IF($R533 &lt;&gt; "", $H533/$R533, ""), ""),"")</f>
        <v/>
      </c>
      <c r="W533" s="10" t="str">
        <f>IF(Overall!$A535&lt;&gt;"",IF(AND(MONTH($N533) &lt;= 5, MONTH($O533) &gt;= 5), IF($R533 &lt;&gt; "", $H533/$R533, ""), ""),"")</f>
        <v/>
      </c>
      <c r="X533" s="10" t="str">
        <f>IF(Overall!$A535&lt;&gt;"",IF(AND(MONTH($N533) &lt;= 6, MONTH($O533) &gt;= 6), IF($R533 &lt;&gt; "", $H533/$R533, ""), ""),"")</f>
        <v/>
      </c>
      <c r="Y533" s="10" t="str">
        <f>IF(Overall!$A535&lt;&gt;"",IF(AND(MONTH($N533) &lt;= 7, MONTH($O533) &gt;= 7 ), IF($R533 &lt;&gt; "", $H533/$R533, ""), ""),"")</f>
        <v/>
      </c>
      <c r="Z533" s="10">
        <f>IF(Overall!$A535&lt;&gt;"",IF(AND(MONTH($N533) &lt;= 8, MONTH($O533) &gt;= 8), IF($R533 &lt;&gt; "", $H533/$R533, ""), ""),"")</f>
        <v>1000000</v>
      </c>
      <c r="AA533" s="10" t="str">
        <f>IF(Overall!$A535&lt;&gt;"",IF(AND(MONTH($N533) &lt;= 9, MONTH($O533) &gt;= 9), IF($R533 &lt;&gt; "", $H533/$R533, ""), ""),"")</f>
        <v/>
      </c>
      <c r="AB533" s="10" t="str">
        <f>IF(Overall!$A535&lt;&gt;"",IF(AND(MONTH($N533) &lt;= 10, MONTH($O533) &gt;= 10), IF($R533 &lt;&gt; "", $H533/$R533, ""), ""),"")</f>
        <v/>
      </c>
      <c r="AC533" s="10" t="str">
        <f>IF(Overall!$A535&lt;&gt;"",IF(AND(MONTH($N533) &lt;= 11, MONTH($O533) &gt;= 11), IF($R533 &lt;&gt; "", $H533/$R533, ""), ""),"")</f>
        <v/>
      </c>
      <c r="AD533" s="10" t="str">
        <f>IF(Overall!$A535&lt;&gt;"",IF(AND(MONTH($N533) &lt;= 12, MONTH($O533) &gt;= 12), IF($R533 &lt;&gt; "", $H533/$R533, ""), ""),"")</f>
        <v/>
      </c>
      <c r="AF533" s="10" t="str">
        <f ca="1">IFERROR(IF(AND(NOW()&lt;= EOMONTH(DATE(YEAR($O533),1, 1), 0), Overall!$A535&lt;&gt;"", MONTH($N533) &lt;= 1, MONTH($O533) &gt;= 1), IF($R533 &lt;&gt; "", $H533/$R533, ""), ""), "")</f>
        <v/>
      </c>
      <c r="AG533" s="10" t="str">
        <f ca="1">IFERROR(IF(AND(NOW()&lt;= EOMONTH(DATE(YEAR($O533),2, 1), 0), Overall!$A535&lt;&gt;"", MONTH($N533) &lt;= 2, MONTH($O533) &gt;= 2), IF($R533 &lt;&gt; "", $H533/$R533, ""), ""), "")</f>
        <v/>
      </c>
      <c r="AH533" s="10" t="str">
        <f ca="1">IFERROR(IF(AND(NOW()&lt;= EOMONTH(DATE(YEAR($O533),3, 1), 0), Overall!$A535&lt;&gt;"", MONTH($N533) &lt;= 3, MONTH($O533) &gt;= 3), IF($R533 &lt;&gt; "", $H533/$R533, ""), ""), "")</f>
        <v/>
      </c>
      <c r="AI533" s="10" t="str">
        <f ca="1">IFERROR(IF(AND(NOW()&lt;= EOMONTH(DATE(YEAR($O533),4, 1), 0), Overall!$A535&lt;&gt;"", MONTH($N533) &lt;= 4, MONTH($O533) &gt;= 4), IF($R533 &lt;&gt; "", $H533/$R533, ""), ""), "")</f>
        <v/>
      </c>
      <c r="AJ533" s="10" t="str">
        <f ca="1">IFERROR(IF(AND(NOW()&lt;= EOMONTH(DATE(YEAR($O533),5, 1), 0), Overall!$A535&lt;&gt;"", MONTH($N533) &lt;= 5, MONTH($O533) &gt;= 5), IF($R533 &lt;&gt; "", $H533/$R533, ""), ""), "")</f>
        <v/>
      </c>
      <c r="AK533" s="10" t="str">
        <f ca="1">IFERROR(IF(AND(NOW()&lt;= EOMONTH(DATE(YEAR($O533),6, 1), 0), Overall!$A535&lt;&gt;"", MONTH($N533) &lt;= 6, MONTH($O533) &gt;= 6), IF($R533 &lt;&gt; "", $H533/$R533, ""), ""), "")</f>
        <v/>
      </c>
      <c r="AL533" s="10" t="str">
        <f ca="1">IFERROR(IF(AND(NOW()&lt;= EOMONTH(DATE(YEAR($O533),7, 1), 0), Overall!$A535&lt;&gt;"", MONTH($N533) &lt;= 7, MONTH($O533) &gt;= 7), IF($R533 &lt;&gt; "", $H533/$R533, ""), ""), "")</f>
        <v/>
      </c>
      <c r="AM533" s="10" t="str">
        <f ca="1">IFERROR(IF(AND(NOW()&lt;= EOMONTH(DATE(YEAR($O533),8, 1), 0), Overall!$A535&lt;&gt;"", MONTH($N533) &lt;= 8, MONTH($O533) &gt;= 8), IF($R533 &lt;&gt; "", $H533/$R533, ""), ""), "")</f>
        <v/>
      </c>
      <c r="AN533" s="10" t="str">
        <f ca="1">IFERROR(IF(AND(NOW()&lt;= EOMONTH(DATE(YEAR($O533),9, 1), 0), Overall!$A535&lt;&gt;"", MONTH($N533) &lt;= 9, MONTH($O533) &gt;= 9), IF($R533 &lt;&gt; "", $H533/$R533, ""), ""), "")</f>
        <v/>
      </c>
      <c r="AO533" s="10" t="str">
        <f ca="1">IFERROR(IF(AND(NOW()&lt;= EOMONTH(DATE(YEAR($O533),10, 1), 0), Overall!$A535&lt;&gt;"", MONTH($N533) &lt;= 10, MONTH($O533) &gt;= 10), IF($R533 &lt;&gt; "", $H533/$R533, ""), ""), "")</f>
        <v/>
      </c>
      <c r="AP533" s="10" t="str">
        <f ca="1">IFERROR(IF(AND(NOW()&lt;= EOMONTH(DATE(YEAR($O533),11, 1), 0), Overall!$A535&lt;&gt;"", MONTH($N533) &lt;=11, MONTH($O533) &gt;= 11), IF($R533 &lt;&gt; "", $H533/$R533, ""), ""), "")</f>
        <v/>
      </c>
      <c r="AQ533" s="10" t="str">
        <f ca="1">IFERROR(IF(AND(NOW()&lt;= EOMONTH(DATE(YEAR($O533),12, 1), 0), Overall!$A535&lt;&gt;"", MONTH($N533) &lt;= 12, MONTH($O533) &gt;= 12), IF($R533 &lt;&gt; "", $H533/$R533, ""), ""), "")</f>
        <v/>
      </c>
      <c r="AR533" s="16">
        <f t="shared" ca="1" si="17"/>
        <v>0</v>
      </c>
    </row>
    <row r="534" spans="1:44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6">
        <f>IF(Overall!F536&lt;&gt;"",VALUE(Overall!F536),"")</f>
        <v>1000000</v>
      </c>
      <c r="I534" s="6">
        <f>IF(Overall!G536&lt;&gt;"",VALUE(Overall!G536),"")</f>
        <v>78</v>
      </c>
      <c r="J534" s="6">
        <f>IF(Overall!H536&lt;&gt;"",VALUE(Overall!H536),"")</f>
        <v>64</v>
      </c>
      <c r="K534" s="6">
        <f>IF(Overall!I536&lt;&gt;"",VALUE(Overall!I536),"")</f>
        <v>5.32</v>
      </c>
      <c r="L534" s="6">
        <f>IF(Overall!J536&lt;&gt;"",VALUE(Overall!J536),"")</f>
        <v>1.56</v>
      </c>
      <c r="M534" s="6">
        <f>IF(Overall!K536&lt;&gt;"",VALUE(Overall!K536),"")</f>
        <v>3.76</v>
      </c>
      <c r="N534" s="7">
        <f>IF(Overall!L536&lt;&gt;"",DATEVALUE(MID(Overall!L536, FIND(",", Overall!L536) + 2, FIND(" ", Overall!L536) - FIND(",", Overall!L536) - 1) &amp; " " &amp; MID(Overall!L536, FIND(" ", Overall!L536) + 1, FIND(",", Overall!L536, FIND(" ", Overall!L536)) - FIND(" ", Overall!L536) - 1) &amp; ", " &amp; MID(Overall!L536, FIND(",", Overall!L536, FIND(",",Overall!L536) + 1) + 2, LEN(Overall!L536))),"")</f>
        <v>45139</v>
      </c>
      <c r="O534" s="7">
        <f>IF(Overall!M536&lt;&gt;"",DATEVALUE(MID(Overall!M536, FIND(",", Overall!M536) + 2, FIND(" ", Overall!M536) - FIND(",", Overall!M536) - 1) &amp; " " &amp; MID(Overall!M536, FIND(" ", Overall!M536) + 1, FIND(",", Overall!M536, FIND(" ", Overall!M536)) - FIND(" ", Overall!M536) - 1) &amp; ", " &amp; MID(Overall!M536, FIND(",", Overall!M536, FIND(",",Overall!M536) + 1) + 2, LEN(Overall!M536))),"")</f>
        <v>45169</v>
      </c>
      <c r="P534" s="7">
        <f>IF(Overall!N536&lt;&gt;"",DATEVALUE(MID(Overall!N536, FIND(",", Overall!N536) + 2, FIND(" ", Overall!N536) - FIND(",", Overall!N536) - 1) &amp; " " &amp; MID(Overall!N536, FIND(" ", Overall!N536) + 1, FIND(",", Overall!N536, FIND(" ", Overall!N536)) - FIND(" ", Overall!N536) - 1) &amp; ", " &amp; MID(Overall!N536, FIND(",", Overall!N536, FIND(",",Overall!N536) + 1) + 2, LEN(Overall!N536))),"")</f>
        <v>45012</v>
      </c>
      <c r="Q534" s="7">
        <f>IF(Overall!O536&lt;&gt;"",DATEVALUE(MID(Overall!O536, FIND(",", Overall!O536) + 2, FIND(" ", Overall!O536) - FIND(",", Overall!O536) - 1) &amp; " " &amp; MID(Overall!O536, FIND(" ", Overall!O536) + 1, FIND(",", Overall!O536, FIND(" ", Overall!O536)) - FIND(" ", Overall!O536) - 1) &amp; ", " &amp; MID(Overall!O536, FIND(",", Overall!O536, FIND(",",Overall!O536) + 1) + 2, LEN(Overall!O536))),"")</f>
        <v>44992</v>
      </c>
      <c r="R534" s="5">
        <f t="shared" si="16"/>
        <v>1</v>
      </c>
      <c r="S534" s="10" t="str">
        <f>IF(Overall!$A536&lt;&gt;"",IF(AND(MONTH($N534) &lt;= 1, MONTH($O534) &gt;= 1), IF($R534 &lt;&gt; "", $H534/$R534, ""), ""),"")</f>
        <v/>
      </c>
      <c r="T534" s="10" t="str">
        <f>IF(Overall!$A536&lt;&gt;"",IF(AND(MONTH($N534) &lt;= 2, MONTH($O534) &gt;= 2), IF($R534 &lt;&gt; "", $H534/$R534, ""), ""),"")</f>
        <v/>
      </c>
      <c r="U534" s="10" t="str">
        <f>IF(Overall!$A536&lt;&gt;"",IF(AND(MONTH($N534) &lt;= 3, MONTH($O534) &gt;= 3), IF($R534 &lt;&gt; "", $H534/$R534, ""), ""),"")</f>
        <v/>
      </c>
      <c r="V534" s="10" t="str">
        <f>IF(Overall!$A536&lt;&gt;"",IF(AND(MONTH($N534) &lt;= 4, MONTH($O534) &gt;= 4), IF($R534 &lt;&gt; "", $H534/$R534, ""), ""),"")</f>
        <v/>
      </c>
      <c r="W534" s="10" t="str">
        <f>IF(Overall!$A536&lt;&gt;"",IF(AND(MONTH($N534) &lt;= 5, MONTH($O534) &gt;= 5), IF($R534 &lt;&gt; "", $H534/$R534, ""), ""),"")</f>
        <v/>
      </c>
      <c r="X534" s="10" t="str">
        <f>IF(Overall!$A536&lt;&gt;"",IF(AND(MONTH($N534) &lt;= 6, MONTH($O534) &gt;= 6), IF($R534 &lt;&gt; "", $H534/$R534, ""), ""),"")</f>
        <v/>
      </c>
      <c r="Y534" s="10" t="str">
        <f>IF(Overall!$A536&lt;&gt;"",IF(AND(MONTH($N534) &lt;= 7, MONTH($O534) &gt;= 7 ), IF($R534 &lt;&gt; "", $H534/$R534, ""), ""),"")</f>
        <v/>
      </c>
      <c r="Z534" s="10">
        <f>IF(Overall!$A536&lt;&gt;"",IF(AND(MONTH($N534) &lt;= 8, MONTH($O534) &gt;= 8), IF($R534 &lt;&gt; "", $H534/$R534, ""), ""),"")</f>
        <v>1000000</v>
      </c>
      <c r="AA534" s="10" t="str">
        <f>IF(Overall!$A536&lt;&gt;"",IF(AND(MONTH($N534) &lt;= 9, MONTH($O534) &gt;= 9), IF($R534 &lt;&gt; "", $H534/$R534, ""), ""),"")</f>
        <v/>
      </c>
      <c r="AB534" s="10" t="str">
        <f>IF(Overall!$A536&lt;&gt;"",IF(AND(MONTH($N534) &lt;= 10, MONTH($O534) &gt;= 10), IF($R534 &lt;&gt; "", $H534/$R534, ""), ""),"")</f>
        <v/>
      </c>
      <c r="AC534" s="10" t="str">
        <f>IF(Overall!$A536&lt;&gt;"",IF(AND(MONTH($N534) &lt;= 11, MONTH($O534) &gt;= 11), IF($R534 &lt;&gt; "", $H534/$R534, ""), ""),"")</f>
        <v/>
      </c>
      <c r="AD534" s="10" t="str">
        <f>IF(Overall!$A536&lt;&gt;"",IF(AND(MONTH($N534) &lt;= 12, MONTH($O534) &gt;= 12), IF($R534 &lt;&gt; "", $H534/$R534, ""), ""),"")</f>
        <v/>
      </c>
      <c r="AF534" s="10" t="str">
        <f ca="1">IFERROR(IF(AND(NOW()&lt;= EOMONTH(DATE(YEAR($O534),1, 1), 0), Overall!$A536&lt;&gt;"", MONTH($N534) &lt;= 1, MONTH($O534) &gt;= 1), IF($R534 &lt;&gt; "", $H534/$R534, ""), ""), "")</f>
        <v/>
      </c>
      <c r="AG534" s="10" t="str">
        <f ca="1">IFERROR(IF(AND(NOW()&lt;= EOMONTH(DATE(YEAR($O534),2, 1), 0), Overall!$A536&lt;&gt;"", MONTH($N534) &lt;= 2, MONTH($O534) &gt;= 2), IF($R534 &lt;&gt; "", $H534/$R534, ""), ""), "")</f>
        <v/>
      </c>
      <c r="AH534" s="10" t="str">
        <f ca="1">IFERROR(IF(AND(NOW()&lt;= EOMONTH(DATE(YEAR($O534),3, 1), 0), Overall!$A536&lt;&gt;"", MONTH($N534) &lt;= 3, MONTH($O534) &gt;= 3), IF($R534 &lt;&gt; "", $H534/$R534, ""), ""), "")</f>
        <v/>
      </c>
      <c r="AI534" s="10" t="str">
        <f ca="1">IFERROR(IF(AND(NOW()&lt;= EOMONTH(DATE(YEAR($O534),4, 1), 0), Overall!$A536&lt;&gt;"", MONTH($N534) &lt;= 4, MONTH($O534) &gt;= 4), IF($R534 &lt;&gt; "", $H534/$R534, ""), ""), "")</f>
        <v/>
      </c>
      <c r="AJ534" s="10" t="str">
        <f ca="1">IFERROR(IF(AND(NOW()&lt;= EOMONTH(DATE(YEAR($O534),5, 1), 0), Overall!$A536&lt;&gt;"", MONTH($N534) &lt;= 5, MONTH($O534) &gt;= 5), IF($R534 &lt;&gt; "", $H534/$R534, ""), ""), "")</f>
        <v/>
      </c>
      <c r="AK534" s="10" t="str">
        <f ca="1">IFERROR(IF(AND(NOW()&lt;= EOMONTH(DATE(YEAR($O534),6, 1), 0), Overall!$A536&lt;&gt;"", MONTH($N534) &lt;= 6, MONTH($O534) &gt;= 6), IF($R534 &lt;&gt; "", $H534/$R534, ""), ""), "")</f>
        <v/>
      </c>
      <c r="AL534" s="10" t="str">
        <f ca="1">IFERROR(IF(AND(NOW()&lt;= EOMONTH(DATE(YEAR($O534),7, 1), 0), Overall!$A536&lt;&gt;"", MONTH($N534) &lt;= 7, MONTH($O534) &gt;= 7), IF($R534 &lt;&gt; "", $H534/$R534, ""), ""), "")</f>
        <v/>
      </c>
      <c r="AM534" s="10" t="str">
        <f ca="1">IFERROR(IF(AND(NOW()&lt;= EOMONTH(DATE(YEAR($O534),8, 1), 0), Overall!$A536&lt;&gt;"", MONTH($N534) &lt;= 8, MONTH($O534) &gt;= 8), IF($R534 &lt;&gt; "", $H534/$R534, ""), ""), "")</f>
        <v/>
      </c>
      <c r="AN534" s="10" t="str">
        <f ca="1">IFERROR(IF(AND(NOW()&lt;= EOMONTH(DATE(YEAR($O534),9, 1), 0), Overall!$A536&lt;&gt;"", MONTH($N534) &lt;= 9, MONTH($O534) &gt;= 9), IF($R534 &lt;&gt; "", $H534/$R534, ""), ""), "")</f>
        <v/>
      </c>
      <c r="AO534" s="10" t="str">
        <f ca="1">IFERROR(IF(AND(NOW()&lt;= EOMONTH(DATE(YEAR($O534),10, 1), 0), Overall!$A536&lt;&gt;"", MONTH($N534) &lt;= 10, MONTH($O534) &gt;= 10), IF($R534 &lt;&gt; "", $H534/$R534, ""), ""), "")</f>
        <v/>
      </c>
      <c r="AP534" s="10" t="str">
        <f ca="1">IFERROR(IF(AND(NOW()&lt;= EOMONTH(DATE(YEAR($O534),11, 1), 0), Overall!$A536&lt;&gt;"", MONTH($N534) &lt;=11, MONTH($O534) &gt;= 11), IF($R534 &lt;&gt; "", $H534/$R534, ""), ""), "")</f>
        <v/>
      </c>
      <c r="AQ534" s="10" t="str">
        <f ca="1">IFERROR(IF(AND(NOW()&lt;= EOMONTH(DATE(YEAR($O534),12, 1), 0), Overall!$A536&lt;&gt;"", MONTH($N534) &lt;= 12, MONTH($O534) &gt;= 12), IF($R534 &lt;&gt; "", $H534/$R534, ""), ""), "")</f>
        <v/>
      </c>
      <c r="AR534" s="16">
        <f t="shared" ca="1" si="17"/>
        <v>0</v>
      </c>
    </row>
    <row r="535" spans="1:44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6">
        <f>IF(Overall!F537&lt;&gt;"",VALUE(Overall!F537),"")</f>
        <v>1000000</v>
      </c>
      <c r="I535" s="6">
        <f>IF(Overall!G537&lt;&gt;"",VALUE(Overall!G537),"")</f>
        <v>77</v>
      </c>
      <c r="J535" s="6">
        <f>IF(Overall!H537&lt;&gt;"",VALUE(Overall!H537),"")</f>
        <v>64</v>
      </c>
      <c r="K535" s="6">
        <f>IF(Overall!I537&lt;&gt;"",VALUE(Overall!I537),"")</f>
        <v>4.95</v>
      </c>
      <c r="L535" s="6">
        <f>IF(Overall!J537&lt;&gt;"",VALUE(Overall!J537),"")</f>
        <v>1.45</v>
      </c>
      <c r="M535" s="6">
        <f>IF(Overall!K537&lt;&gt;"",VALUE(Overall!K537),"")</f>
        <v>3.5</v>
      </c>
      <c r="N535" s="7">
        <f>IF(Overall!L537&lt;&gt;"",DATEVALUE(MID(Overall!L537, FIND(",", Overall!L537) + 2, FIND(" ", Overall!L537) - FIND(",", Overall!L537) - 1) &amp; " " &amp; MID(Overall!L537, FIND(" ", Overall!L537) + 1, FIND(",", Overall!L537, FIND(" ", Overall!L537)) - FIND(" ", Overall!L537) - 1) &amp; ", " &amp; MID(Overall!L537, FIND(",", Overall!L537, FIND(",",Overall!L537) + 1) + 2, LEN(Overall!L537))),"")</f>
        <v>45139</v>
      </c>
      <c r="O535" s="7">
        <f>IF(Overall!M537&lt;&gt;"",DATEVALUE(MID(Overall!M537, FIND(",", Overall!M537) + 2, FIND(" ", Overall!M537) - FIND(",", Overall!M537) - 1) &amp; " " &amp; MID(Overall!M537, FIND(" ", Overall!M537) + 1, FIND(",", Overall!M537, FIND(" ", Overall!M537)) - FIND(" ", Overall!M537) - 1) &amp; ", " &amp; MID(Overall!M537, FIND(",", Overall!M537, FIND(",",Overall!M537) + 1) + 2, LEN(Overall!M537))),"")</f>
        <v>45169</v>
      </c>
      <c r="P535" s="7">
        <f>IF(Overall!N537&lt;&gt;"",DATEVALUE(MID(Overall!N537, FIND(",", Overall!N537) + 2, FIND(" ", Overall!N537) - FIND(",", Overall!N537) - 1) &amp; " " &amp; MID(Overall!N537, FIND(" ", Overall!N537) + 1, FIND(",", Overall!N537, FIND(" ", Overall!N537)) - FIND(" ", Overall!N537) - 1) &amp; ", " &amp; MID(Overall!N537, FIND(",", Overall!N537, FIND(",",Overall!N537) + 1) + 2, LEN(Overall!N537))),"")</f>
        <v>45041</v>
      </c>
      <c r="Q535" s="7">
        <f>IF(Overall!O537&lt;&gt;"",DATEVALUE(MID(Overall!O537, FIND(",", Overall!O537) + 2, FIND(" ", Overall!O537) - FIND(",", Overall!O537) - 1) &amp; " " &amp; MID(Overall!O537, FIND(" ", Overall!O537) + 1, FIND(",", Overall!O537, FIND(" ", Overall!O537)) - FIND(" ", Overall!O537) - 1) &amp; ", " &amp; MID(Overall!O537, FIND(",", Overall!O537, FIND(",",Overall!O537) + 1) + 2, LEN(Overall!O537))),"")</f>
        <v>45019</v>
      </c>
      <c r="R535" s="5">
        <f t="shared" si="16"/>
        <v>1</v>
      </c>
      <c r="S535" s="10" t="str">
        <f>IF(Overall!$A537&lt;&gt;"",IF(AND(MONTH($N535) &lt;= 1, MONTH($O535) &gt;= 1), IF($R535 &lt;&gt; "", $H535/$R535, ""), ""),"")</f>
        <v/>
      </c>
      <c r="T535" s="10" t="str">
        <f>IF(Overall!$A537&lt;&gt;"",IF(AND(MONTH($N535) &lt;= 2, MONTH($O535) &gt;= 2), IF($R535 &lt;&gt; "", $H535/$R535, ""), ""),"")</f>
        <v/>
      </c>
      <c r="U535" s="10" t="str">
        <f>IF(Overall!$A537&lt;&gt;"",IF(AND(MONTH($N535) &lt;= 3, MONTH($O535) &gt;= 3), IF($R535 &lt;&gt; "", $H535/$R535, ""), ""),"")</f>
        <v/>
      </c>
      <c r="V535" s="10" t="str">
        <f>IF(Overall!$A537&lt;&gt;"",IF(AND(MONTH($N535) &lt;= 4, MONTH($O535) &gt;= 4), IF($R535 &lt;&gt; "", $H535/$R535, ""), ""),"")</f>
        <v/>
      </c>
      <c r="W535" s="10" t="str">
        <f>IF(Overall!$A537&lt;&gt;"",IF(AND(MONTH($N535) &lt;= 5, MONTH($O535) &gt;= 5), IF($R535 &lt;&gt; "", $H535/$R535, ""), ""),"")</f>
        <v/>
      </c>
      <c r="X535" s="10" t="str">
        <f>IF(Overall!$A537&lt;&gt;"",IF(AND(MONTH($N535) &lt;= 6, MONTH($O535) &gt;= 6), IF($R535 &lt;&gt; "", $H535/$R535, ""), ""),"")</f>
        <v/>
      </c>
      <c r="Y535" s="10" t="str">
        <f>IF(Overall!$A537&lt;&gt;"",IF(AND(MONTH($N535) &lt;= 7, MONTH($O535) &gt;= 7 ), IF($R535 &lt;&gt; "", $H535/$R535, ""), ""),"")</f>
        <v/>
      </c>
      <c r="Z535" s="10">
        <f>IF(Overall!$A537&lt;&gt;"",IF(AND(MONTH($N535) &lt;= 8, MONTH($O535) &gt;= 8), IF($R535 &lt;&gt; "", $H535/$R535, ""), ""),"")</f>
        <v>1000000</v>
      </c>
      <c r="AA535" s="10" t="str">
        <f>IF(Overall!$A537&lt;&gt;"",IF(AND(MONTH($N535) &lt;= 9, MONTH($O535) &gt;= 9), IF($R535 &lt;&gt; "", $H535/$R535, ""), ""),"")</f>
        <v/>
      </c>
      <c r="AB535" s="10" t="str">
        <f>IF(Overall!$A537&lt;&gt;"",IF(AND(MONTH($N535) &lt;= 10, MONTH($O535) &gt;= 10), IF($R535 &lt;&gt; "", $H535/$R535, ""), ""),"")</f>
        <v/>
      </c>
      <c r="AC535" s="10" t="str">
        <f>IF(Overall!$A537&lt;&gt;"",IF(AND(MONTH($N535) &lt;= 11, MONTH($O535) &gt;= 11), IF($R535 &lt;&gt; "", $H535/$R535, ""), ""),"")</f>
        <v/>
      </c>
      <c r="AD535" s="10" t="str">
        <f>IF(Overall!$A537&lt;&gt;"",IF(AND(MONTH($N535) &lt;= 12, MONTH($O535) &gt;= 12), IF($R535 &lt;&gt; "", $H535/$R535, ""), ""),"")</f>
        <v/>
      </c>
      <c r="AF535" s="10" t="str">
        <f ca="1">IFERROR(IF(AND(NOW()&lt;= EOMONTH(DATE(YEAR($O535),1, 1), 0), Overall!$A537&lt;&gt;"", MONTH($N535) &lt;= 1, MONTH($O535) &gt;= 1), IF($R535 &lt;&gt; "", $H535/$R535, ""), ""), "")</f>
        <v/>
      </c>
      <c r="AG535" s="10" t="str">
        <f ca="1">IFERROR(IF(AND(NOW()&lt;= EOMONTH(DATE(YEAR($O535),2, 1), 0), Overall!$A537&lt;&gt;"", MONTH($N535) &lt;= 2, MONTH($O535) &gt;= 2), IF($R535 &lt;&gt; "", $H535/$R535, ""), ""), "")</f>
        <v/>
      </c>
      <c r="AH535" s="10" t="str">
        <f ca="1">IFERROR(IF(AND(NOW()&lt;= EOMONTH(DATE(YEAR($O535),3, 1), 0), Overall!$A537&lt;&gt;"", MONTH($N535) &lt;= 3, MONTH($O535) &gt;= 3), IF($R535 &lt;&gt; "", $H535/$R535, ""), ""), "")</f>
        <v/>
      </c>
      <c r="AI535" s="10" t="str">
        <f ca="1">IFERROR(IF(AND(NOW()&lt;= EOMONTH(DATE(YEAR($O535),4, 1), 0), Overall!$A537&lt;&gt;"", MONTH($N535) &lt;= 4, MONTH($O535) &gt;= 4), IF($R535 &lt;&gt; "", $H535/$R535, ""), ""), "")</f>
        <v/>
      </c>
      <c r="AJ535" s="10" t="str">
        <f ca="1">IFERROR(IF(AND(NOW()&lt;= EOMONTH(DATE(YEAR($O535),5, 1), 0), Overall!$A537&lt;&gt;"", MONTH($N535) &lt;= 5, MONTH($O535) &gt;= 5), IF($R535 &lt;&gt; "", $H535/$R535, ""), ""), "")</f>
        <v/>
      </c>
      <c r="AK535" s="10" t="str">
        <f ca="1">IFERROR(IF(AND(NOW()&lt;= EOMONTH(DATE(YEAR($O535),6, 1), 0), Overall!$A537&lt;&gt;"", MONTH($N535) &lt;= 6, MONTH($O535) &gt;= 6), IF($R535 &lt;&gt; "", $H535/$R535, ""), ""), "")</f>
        <v/>
      </c>
      <c r="AL535" s="10" t="str">
        <f ca="1">IFERROR(IF(AND(NOW()&lt;= EOMONTH(DATE(YEAR($O535),7, 1), 0), Overall!$A537&lt;&gt;"", MONTH($N535) &lt;= 7, MONTH($O535) &gt;= 7), IF($R535 &lt;&gt; "", $H535/$R535, ""), ""), "")</f>
        <v/>
      </c>
      <c r="AM535" s="10" t="str">
        <f ca="1">IFERROR(IF(AND(NOW()&lt;= EOMONTH(DATE(YEAR($O535),8, 1), 0), Overall!$A537&lt;&gt;"", MONTH($N535) &lt;= 8, MONTH($O535) &gt;= 8), IF($R535 &lt;&gt; "", $H535/$R535, ""), ""), "")</f>
        <v/>
      </c>
      <c r="AN535" s="10" t="str">
        <f ca="1">IFERROR(IF(AND(NOW()&lt;= EOMONTH(DATE(YEAR($O535),9, 1), 0), Overall!$A537&lt;&gt;"", MONTH($N535) &lt;= 9, MONTH($O535) &gt;= 9), IF($R535 &lt;&gt; "", $H535/$R535, ""), ""), "")</f>
        <v/>
      </c>
      <c r="AO535" s="10" t="str">
        <f ca="1">IFERROR(IF(AND(NOW()&lt;= EOMONTH(DATE(YEAR($O535),10, 1), 0), Overall!$A537&lt;&gt;"", MONTH($N535) &lt;= 10, MONTH($O535) &gt;= 10), IF($R535 &lt;&gt; "", $H535/$R535, ""), ""), "")</f>
        <v/>
      </c>
      <c r="AP535" s="10" t="str">
        <f ca="1">IFERROR(IF(AND(NOW()&lt;= EOMONTH(DATE(YEAR($O535),11, 1), 0), Overall!$A537&lt;&gt;"", MONTH($N535) &lt;=11, MONTH($O535) &gt;= 11), IF($R535 &lt;&gt; "", $H535/$R535, ""), ""), "")</f>
        <v/>
      </c>
      <c r="AQ535" s="10" t="str">
        <f ca="1">IFERROR(IF(AND(NOW()&lt;= EOMONTH(DATE(YEAR($O535),12, 1), 0), Overall!$A537&lt;&gt;"", MONTH($N535) &lt;= 12, MONTH($O535) &gt;= 12), IF($R535 &lt;&gt; "", $H535/$R535, ""), ""), "")</f>
        <v/>
      </c>
      <c r="AR535" s="16">
        <f t="shared" ca="1" si="17"/>
        <v>0</v>
      </c>
    </row>
    <row r="536" spans="1:44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6">
        <f>IF(Overall!F538&lt;&gt;"",VALUE(Overall!F538),"")</f>
        <v>1000000</v>
      </c>
      <c r="I536" s="6">
        <f>IF(Overall!G538&lt;&gt;"",VALUE(Overall!G538),"")</f>
        <v>77</v>
      </c>
      <c r="J536" s="6">
        <f>IF(Overall!H538&lt;&gt;"",VALUE(Overall!H538),"")</f>
        <v>64</v>
      </c>
      <c r="K536" s="6">
        <f>IF(Overall!I538&lt;&gt;"",VALUE(Overall!I538),"")</f>
        <v>5.15</v>
      </c>
      <c r="L536" s="6">
        <f>IF(Overall!J538&lt;&gt;"",VALUE(Overall!J538),"")</f>
        <v>1.66</v>
      </c>
      <c r="M536" s="6">
        <f>IF(Overall!K538&lt;&gt;"",VALUE(Overall!K538),"")</f>
        <v>3.49</v>
      </c>
      <c r="N536" s="7">
        <f>IF(Overall!L538&lt;&gt;"",DATEVALUE(MID(Overall!L538, FIND(",", Overall!L538) + 2, FIND(" ", Overall!L538) - FIND(",", Overall!L538) - 1) &amp; " " &amp; MID(Overall!L538, FIND(" ", Overall!L538) + 1, FIND(",", Overall!L538, FIND(" ", Overall!L538)) - FIND(" ", Overall!L538) - 1) &amp; ", " &amp; MID(Overall!L538, FIND(",", Overall!L538, FIND(",",Overall!L538) + 1) + 2, LEN(Overall!L538))),"")</f>
        <v>45139</v>
      </c>
      <c r="O536" s="7">
        <f>IF(Overall!M538&lt;&gt;"",DATEVALUE(MID(Overall!M538, FIND(",", Overall!M538) + 2, FIND(" ", Overall!M538) - FIND(",", Overall!M538) - 1) &amp; " " &amp; MID(Overall!M538, FIND(" ", Overall!M538) + 1, FIND(",", Overall!M538, FIND(" ", Overall!M538)) - FIND(" ", Overall!M538) - 1) &amp; ", " &amp; MID(Overall!M538, FIND(",", Overall!M538, FIND(",",Overall!M538) + 1) + 2, LEN(Overall!M538))),"")</f>
        <v>45169</v>
      </c>
      <c r="P536" s="7">
        <f>IF(Overall!N538&lt;&gt;"",DATEVALUE(MID(Overall!N538, FIND(",", Overall!N538) + 2, FIND(" ", Overall!N538) - FIND(",", Overall!N538) - 1) &amp; " " &amp; MID(Overall!N538, FIND(" ", Overall!N538) + 1, FIND(",", Overall!N538, FIND(" ", Overall!N538)) - FIND(" ", Overall!N538) - 1) &amp; ", " &amp; MID(Overall!N538, FIND(",", Overall!N538, FIND(",",Overall!N538) + 1) + 2, LEN(Overall!N538))),"")</f>
        <v>45041</v>
      </c>
      <c r="Q536" s="7">
        <f>IF(Overall!O538&lt;&gt;"",DATEVALUE(MID(Overall!O538, FIND(",", Overall!O538) + 2, FIND(" ", Overall!O538) - FIND(",", Overall!O538) - 1) &amp; " " &amp; MID(Overall!O538, FIND(" ", Overall!O538) + 1, FIND(",", Overall!O538, FIND(" ", Overall!O538)) - FIND(" ", Overall!O538) - 1) &amp; ", " &amp; MID(Overall!O538, FIND(",", Overall!O538, FIND(",",Overall!O538) + 1) + 2, LEN(Overall!O538))),"")</f>
        <v>45019</v>
      </c>
      <c r="R536" s="5">
        <f t="shared" si="16"/>
        <v>1</v>
      </c>
      <c r="S536" s="10" t="str">
        <f>IF(Overall!$A538&lt;&gt;"",IF(AND(MONTH($N536) &lt;= 1, MONTH($O536) &gt;= 1), IF($R536 &lt;&gt; "", $H536/$R536, ""), ""),"")</f>
        <v/>
      </c>
      <c r="T536" s="10" t="str">
        <f>IF(Overall!$A538&lt;&gt;"",IF(AND(MONTH($N536) &lt;= 2, MONTH($O536) &gt;= 2), IF($R536 &lt;&gt; "", $H536/$R536, ""), ""),"")</f>
        <v/>
      </c>
      <c r="U536" s="10" t="str">
        <f>IF(Overall!$A538&lt;&gt;"",IF(AND(MONTH($N536) &lt;= 3, MONTH($O536) &gt;= 3), IF($R536 &lt;&gt; "", $H536/$R536, ""), ""),"")</f>
        <v/>
      </c>
      <c r="V536" s="10" t="str">
        <f>IF(Overall!$A538&lt;&gt;"",IF(AND(MONTH($N536) &lt;= 4, MONTH($O536) &gt;= 4), IF($R536 &lt;&gt; "", $H536/$R536, ""), ""),"")</f>
        <v/>
      </c>
      <c r="W536" s="10" t="str">
        <f>IF(Overall!$A538&lt;&gt;"",IF(AND(MONTH($N536) &lt;= 5, MONTH($O536) &gt;= 5), IF($R536 &lt;&gt; "", $H536/$R536, ""), ""),"")</f>
        <v/>
      </c>
      <c r="X536" s="10" t="str">
        <f>IF(Overall!$A538&lt;&gt;"",IF(AND(MONTH($N536) &lt;= 6, MONTH($O536) &gt;= 6), IF($R536 &lt;&gt; "", $H536/$R536, ""), ""),"")</f>
        <v/>
      </c>
      <c r="Y536" s="10" t="str">
        <f>IF(Overall!$A538&lt;&gt;"",IF(AND(MONTH($N536) &lt;= 7, MONTH($O536) &gt;= 7 ), IF($R536 &lt;&gt; "", $H536/$R536, ""), ""),"")</f>
        <v/>
      </c>
      <c r="Z536" s="10">
        <f>IF(Overall!$A538&lt;&gt;"",IF(AND(MONTH($N536) &lt;= 8, MONTH($O536) &gt;= 8), IF($R536 &lt;&gt; "", $H536/$R536, ""), ""),"")</f>
        <v>1000000</v>
      </c>
      <c r="AA536" s="10" t="str">
        <f>IF(Overall!$A538&lt;&gt;"",IF(AND(MONTH($N536) &lt;= 9, MONTH($O536) &gt;= 9), IF($R536 &lt;&gt; "", $H536/$R536, ""), ""),"")</f>
        <v/>
      </c>
      <c r="AB536" s="10" t="str">
        <f>IF(Overall!$A538&lt;&gt;"",IF(AND(MONTH($N536) &lt;= 10, MONTH($O536) &gt;= 10), IF($R536 &lt;&gt; "", $H536/$R536, ""), ""),"")</f>
        <v/>
      </c>
      <c r="AC536" s="10" t="str">
        <f>IF(Overall!$A538&lt;&gt;"",IF(AND(MONTH($N536) &lt;= 11, MONTH($O536) &gt;= 11), IF($R536 &lt;&gt; "", $H536/$R536, ""), ""),"")</f>
        <v/>
      </c>
      <c r="AD536" s="10" t="str">
        <f>IF(Overall!$A538&lt;&gt;"",IF(AND(MONTH($N536) &lt;= 12, MONTH($O536) &gt;= 12), IF($R536 &lt;&gt; "", $H536/$R536, ""), ""),"")</f>
        <v/>
      </c>
      <c r="AF536" s="10" t="str">
        <f ca="1">IFERROR(IF(AND(NOW()&lt;= EOMONTH(DATE(YEAR($O536),1, 1), 0), Overall!$A538&lt;&gt;"", MONTH($N536) &lt;= 1, MONTH($O536) &gt;= 1), IF($R536 &lt;&gt; "", $H536/$R536, ""), ""), "")</f>
        <v/>
      </c>
      <c r="AG536" s="10" t="str">
        <f ca="1">IFERROR(IF(AND(NOW()&lt;= EOMONTH(DATE(YEAR($O536),2, 1), 0), Overall!$A538&lt;&gt;"", MONTH($N536) &lt;= 2, MONTH($O536) &gt;= 2), IF($R536 &lt;&gt; "", $H536/$R536, ""), ""), "")</f>
        <v/>
      </c>
      <c r="AH536" s="10" t="str">
        <f ca="1">IFERROR(IF(AND(NOW()&lt;= EOMONTH(DATE(YEAR($O536),3, 1), 0), Overall!$A538&lt;&gt;"", MONTH($N536) &lt;= 3, MONTH($O536) &gt;= 3), IF($R536 &lt;&gt; "", $H536/$R536, ""), ""), "")</f>
        <v/>
      </c>
      <c r="AI536" s="10" t="str">
        <f ca="1">IFERROR(IF(AND(NOW()&lt;= EOMONTH(DATE(YEAR($O536),4, 1), 0), Overall!$A538&lt;&gt;"", MONTH($N536) &lt;= 4, MONTH($O536) &gt;= 4), IF($R536 &lt;&gt; "", $H536/$R536, ""), ""), "")</f>
        <v/>
      </c>
      <c r="AJ536" s="10" t="str">
        <f ca="1">IFERROR(IF(AND(NOW()&lt;= EOMONTH(DATE(YEAR($O536),5, 1), 0), Overall!$A538&lt;&gt;"", MONTH($N536) &lt;= 5, MONTH($O536) &gt;= 5), IF($R536 &lt;&gt; "", $H536/$R536, ""), ""), "")</f>
        <v/>
      </c>
      <c r="AK536" s="10" t="str">
        <f ca="1">IFERROR(IF(AND(NOW()&lt;= EOMONTH(DATE(YEAR($O536),6, 1), 0), Overall!$A538&lt;&gt;"", MONTH($N536) &lt;= 6, MONTH($O536) &gt;= 6), IF($R536 &lt;&gt; "", $H536/$R536, ""), ""), "")</f>
        <v/>
      </c>
      <c r="AL536" s="10" t="str">
        <f ca="1">IFERROR(IF(AND(NOW()&lt;= EOMONTH(DATE(YEAR($O536),7, 1), 0), Overall!$A538&lt;&gt;"", MONTH($N536) &lt;= 7, MONTH($O536) &gt;= 7), IF($R536 &lt;&gt; "", $H536/$R536, ""), ""), "")</f>
        <v/>
      </c>
      <c r="AM536" s="10" t="str">
        <f ca="1">IFERROR(IF(AND(NOW()&lt;= EOMONTH(DATE(YEAR($O536),8, 1), 0), Overall!$A538&lt;&gt;"", MONTH($N536) &lt;= 8, MONTH($O536) &gt;= 8), IF($R536 &lt;&gt; "", $H536/$R536, ""), ""), "")</f>
        <v/>
      </c>
      <c r="AN536" s="10" t="str">
        <f ca="1">IFERROR(IF(AND(NOW()&lt;= EOMONTH(DATE(YEAR($O536),9, 1), 0), Overall!$A538&lt;&gt;"", MONTH($N536) &lt;= 9, MONTH($O536) &gt;= 9), IF($R536 &lt;&gt; "", $H536/$R536, ""), ""), "")</f>
        <v/>
      </c>
      <c r="AO536" s="10" t="str">
        <f ca="1">IFERROR(IF(AND(NOW()&lt;= EOMONTH(DATE(YEAR($O536),10, 1), 0), Overall!$A538&lt;&gt;"", MONTH($N536) &lt;= 10, MONTH($O536) &gt;= 10), IF($R536 &lt;&gt; "", $H536/$R536, ""), ""), "")</f>
        <v/>
      </c>
      <c r="AP536" s="10" t="str">
        <f ca="1">IFERROR(IF(AND(NOW()&lt;= EOMONTH(DATE(YEAR($O536),11, 1), 0), Overall!$A538&lt;&gt;"", MONTH($N536) &lt;=11, MONTH($O536) &gt;= 11), IF($R536 &lt;&gt; "", $H536/$R536, ""), ""), "")</f>
        <v/>
      </c>
      <c r="AQ536" s="10" t="str">
        <f ca="1">IFERROR(IF(AND(NOW()&lt;= EOMONTH(DATE(YEAR($O536),12, 1), 0), Overall!$A538&lt;&gt;"", MONTH($N536) &lt;= 12, MONTH($O536) &gt;= 12), IF($R536 &lt;&gt; "", $H536/$R536, ""), ""), "")</f>
        <v/>
      </c>
      <c r="AR536" s="16">
        <f t="shared" ca="1" si="17"/>
        <v>0</v>
      </c>
    </row>
    <row r="537" spans="1:44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6">
        <f>IF(Overall!F539&lt;&gt;"",VALUE(Overall!F539),"")</f>
        <v>1000000</v>
      </c>
      <c r="I537" s="6">
        <f>IF(Overall!G539&lt;&gt;"",VALUE(Overall!G539),"")</f>
        <v>77</v>
      </c>
      <c r="J537" s="6">
        <f>IF(Overall!H539&lt;&gt;"",VALUE(Overall!H539),"")</f>
        <v>64</v>
      </c>
      <c r="K537" s="6">
        <f>IF(Overall!I539&lt;&gt;"",VALUE(Overall!I539),"")</f>
        <v>5</v>
      </c>
      <c r="L537" s="6">
        <f>IF(Overall!J539&lt;&gt;"",VALUE(Overall!J539),"")</f>
        <v>1.52</v>
      </c>
      <c r="M537" s="6">
        <f>IF(Overall!K539&lt;&gt;"",VALUE(Overall!K539),"")</f>
        <v>3.48</v>
      </c>
      <c r="N537" s="7">
        <f>IF(Overall!L539&lt;&gt;"",DATEVALUE(MID(Overall!L539, FIND(",", Overall!L539) + 2, FIND(" ", Overall!L539) - FIND(",", Overall!L539) - 1) &amp; " " &amp; MID(Overall!L539, FIND(" ", Overall!L539) + 1, FIND(",", Overall!L539, FIND(" ", Overall!L539)) - FIND(" ", Overall!L539) - 1) &amp; ", " &amp; MID(Overall!L539, FIND(",", Overall!L539, FIND(",",Overall!L539) + 1) + 2, LEN(Overall!L539))),"")</f>
        <v>45139</v>
      </c>
      <c r="O537" s="7">
        <f>IF(Overall!M539&lt;&gt;"",DATEVALUE(MID(Overall!M539, FIND(",", Overall!M539) + 2, FIND(" ", Overall!M539) - FIND(",", Overall!M539) - 1) &amp; " " &amp; MID(Overall!M539, FIND(" ", Overall!M539) + 1, FIND(",", Overall!M539, FIND(" ", Overall!M539)) - FIND(" ", Overall!M539) - 1) &amp; ", " &amp; MID(Overall!M539, FIND(",", Overall!M539, FIND(",",Overall!M539) + 1) + 2, LEN(Overall!M539))),"")</f>
        <v>45169</v>
      </c>
      <c r="P537" s="7">
        <f>IF(Overall!N539&lt;&gt;"",DATEVALUE(MID(Overall!N539, FIND(",", Overall!N539) + 2, FIND(" ", Overall!N539) - FIND(",", Overall!N539) - 1) &amp; " " &amp; MID(Overall!N539, FIND(" ", Overall!N539) + 1, FIND(",", Overall!N539, FIND(" ", Overall!N539)) - FIND(" ", Overall!N539) - 1) &amp; ", " &amp; MID(Overall!N539, FIND(",", Overall!N539, FIND(",",Overall!N539) + 1) + 2, LEN(Overall!N539))),"")</f>
        <v>45041</v>
      </c>
      <c r="Q537" s="7">
        <f>IF(Overall!O539&lt;&gt;"",DATEVALUE(MID(Overall!O539, FIND(",", Overall!O539) + 2, FIND(" ", Overall!O539) - FIND(",", Overall!O539) - 1) &amp; " " &amp; MID(Overall!O539, FIND(" ", Overall!O539) + 1, FIND(",", Overall!O539, FIND(" ", Overall!O539)) - FIND(" ", Overall!O539) - 1) &amp; ", " &amp; MID(Overall!O539, FIND(",", Overall!O539, FIND(",",Overall!O539) + 1) + 2, LEN(Overall!O539))),"")</f>
        <v>45019</v>
      </c>
      <c r="R537" s="5">
        <f t="shared" si="16"/>
        <v>1</v>
      </c>
      <c r="S537" s="10" t="str">
        <f>IF(Overall!$A539&lt;&gt;"",IF(AND(MONTH($N537) &lt;= 1, MONTH($O537) &gt;= 1), IF($R537 &lt;&gt; "", $H537/$R537, ""), ""),"")</f>
        <v/>
      </c>
      <c r="T537" s="10" t="str">
        <f>IF(Overall!$A539&lt;&gt;"",IF(AND(MONTH($N537) &lt;= 2, MONTH($O537) &gt;= 2), IF($R537 &lt;&gt; "", $H537/$R537, ""), ""),"")</f>
        <v/>
      </c>
      <c r="U537" s="10" t="str">
        <f>IF(Overall!$A539&lt;&gt;"",IF(AND(MONTH($N537) &lt;= 3, MONTH($O537) &gt;= 3), IF($R537 &lt;&gt; "", $H537/$R537, ""), ""),"")</f>
        <v/>
      </c>
      <c r="V537" s="10" t="str">
        <f>IF(Overall!$A539&lt;&gt;"",IF(AND(MONTH($N537) &lt;= 4, MONTH($O537) &gt;= 4), IF($R537 &lt;&gt; "", $H537/$R537, ""), ""),"")</f>
        <v/>
      </c>
      <c r="W537" s="10" t="str">
        <f>IF(Overall!$A539&lt;&gt;"",IF(AND(MONTH($N537) &lt;= 5, MONTH($O537) &gt;= 5), IF($R537 &lt;&gt; "", $H537/$R537, ""), ""),"")</f>
        <v/>
      </c>
      <c r="X537" s="10" t="str">
        <f>IF(Overall!$A539&lt;&gt;"",IF(AND(MONTH($N537) &lt;= 6, MONTH($O537) &gt;= 6), IF($R537 &lt;&gt; "", $H537/$R537, ""), ""),"")</f>
        <v/>
      </c>
      <c r="Y537" s="10" t="str">
        <f>IF(Overall!$A539&lt;&gt;"",IF(AND(MONTH($N537) &lt;= 7, MONTH($O537) &gt;= 7 ), IF($R537 &lt;&gt; "", $H537/$R537, ""), ""),"")</f>
        <v/>
      </c>
      <c r="Z537" s="10">
        <f>IF(Overall!$A539&lt;&gt;"",IF(AND(MONTH($N537) &lt;= 8, MONTH($O537) &gt;= 8), IF($R537 &lt;&gt; "", $H537/$R537, ""), ""),"")</f>
        <v>1000000</v>
      </c>
      <c r="AA537" s="10" t="str">
        <f>IF(Overall!$A539&lt;&gt;"",IF(AND(MONTH($N537) &lt;= 9, MONTH($O537) &gt;= 9), IF($R537 &lt;&gt; "", $H537/$R537, ""), ""),"")</f>
        <v/>
      </c>
      <c r="AB537" s="10" t="str">
        <f>IF(Overall!$A539&lt;&gt;"",IF(AND(MONTH($N537) &lt;= 10, MONTH($O537) &gt;= 10), IF($R537 &lt;&gt; "", $H537/$R537, ""), ""),"")</f>
        <v/>
      </c>
      <c r="AC537" s="10" t="str">
        <f>IF(Overall!$A539&lt;&gt;"",IF(AND(MONTH($N537) &lt;= 11, MONTH($O537) &gt;= 11), IF($R537 &lt;&gt; "", $H537/$R537, ""), ""),"")</f>
        <v/>
      </c>
      <c r="AD537" s="10" t="str">
        <f>IF(Overall!$A539&lt;&gt;"",IF(AND(MONTH($N537) &lt;= 12, MONTH($O537) &gt;= 12), IF($R537 &lt;&gt; "", $H537/$R537, ""), ""),"")</f>
        <v/>
      </c>
      <c r="AF537" s="10" t="str">
        <f ca="1">IFERROR(IF(AND(NOW()&lt;= EOMONTH(DATE(YEAR($O537),1, 1), 0), Overall!$A539&lt;&gt;"", MONTH($N537) &lt;= 1, MONTH($O537) &gt;= 1), IF($R537 &lt;&gt; "", $H537/$R537, ""), ""), "")</f>
        <v/>
      </c>
      <c r="AG537" s="10" t="str">
        <f ca="1">IFERROR(IF(AND(NOW()&lt;= EOMONTH(DATE(YEAR($O537),2, 1), 0), Overall!$A539&lt;&gt;"", MONTH($N537) &lt;= 2, MONTH($O537) &gt;= 2), IF($R537 &lt;&gt; "", $H537/$R537, ""), ""), "")</f>
        <v/>
      </c>
      <c r="AH537" s="10" t="str">
        <f ca="1">IFERROR(IF(AND(NOW()&lt;= EOMONTH(DATE(YEAR($O537),3, 1), 0), Overall!$A539&lt;&gt;"", MONTH($N537) &lt;= 3, MONTH($O537) &gt;= 3), IF($R537 &lt;&gt; "", $H537/$R537, ""), ""), "")</f>
        <v/>
      </c>
      <c r="AI537" s="10" t="str">
        <f ca="1">IFERROR(IF(AND(NOW()&lt;= EOMONTH(DATE(YEAR($O537),4, 1), 0), Overall!$A539&lt;&gt;"", MONTH($N537) &lt;= 4, MONTH($O537) &gt;= 4), IF($R537 &lt;&gt; "", $H537/$R537, ""), ""), "")</f>
        <v/>
      </c>
      <c r="AJ537" s="10" t="str">
        <f ca="1">IFERROR(IF(AND(NOW()&lt;= EOMONTH(DATE(YEAR($O537),5, 1), 0), Overall!$A539&lt;&gt;"", MONTH($N537) &lt;= 5, MONTH($O537) &gt;= 5), IF($R537 &lt;&gt; "", $H537/$R537, ""), ""), "")</f>
        <v/>
      </c>
      <c r="AK537" s="10" t="str">
        <f ca="1">IFERROR(IF(AND(NOW()&lt;= EOMONTH(DATE(YEAR($O537),6, 1), 0), Overall!$A539&lt;&gt;"", MONTH($N537) &lt;= 6, MONTH($O537) &gt;= 6), IF($R537 &lt;&gt; "", $H537/$R537, ""), ""), "")</f>
        <v/>
      </c>
      <c r="AL537" s="10" t="str">
        <f ca="1">IFERROR(IF(AND(NOW()&lt;= EOMONTH(DATE(YEAR($O537),7, 1), 0), Overall!$A539&lt;&gt;"", MONTH($N537) &lt;= 7, MONTH($O537) &gt;= 7), IF($R537 &lt;&gt; "", $H537/$R537, ""), ""), "")</f>
        <v/>
      </c>
      <c r="AM537" s="10" t="str">
        <f ca="1">IFERROR(IF(AND(NOW()&lt;= EOMONTH(DATE(YEAR($O537),8, 1), 0), Overall!$A539&lt;&gt;"", MONTH($N537) &lt;= 8, MONTH($O537) &gt;= 8), IF($R537 &lt;&gt; "", $H537/$R537, ""), ""), "")</f>
        <v/>
      </c>
      <c r="AN537" s="10" t="str">
        <f ca="1">IFERROR(IF(AND(NOW()&lt;= EOMONTH(DATE(YEAR($O537),9, 1), 0), Overall!$A539&lt;&gt;"", MONTH($N537) &lt;= 9, MONTH($O537) &gt;= 9), IF($R537 &lt;&gt; "", $H537/$R537, ""), ""), "")</f>
        <v/>
      </c>
      <c r="AO537" s="10" t="str">
        <f ca="1">IFERROR(IF(AND(NOW()&lt;= EOMONTH(DATE(YEAR($O537),10, 1), 0), Overall!$A539&lt;&gt;"", MONTH($N537) &lt;= 10, MONTH($O537) &gt;= 10), IF($R537 &lt;&gt; "", $H537/$R537, ""), ""), "")</f>
        <v/>
      </c>
      <c r="AP537" s="10" t="str">
        <f ca="1">IFERROR(IF(AND(NOW()&lt;= EOMONTH(DATE(YEAR($O537),11, 1), 0), Overall!$A539&lt;&gt;"", MONTH($N537) &lt;=11, MONTH($O537) &gt;= 11), IF($R537 &lt;&gt; "", $H537/$R537, ""), ""), "")</f>
        <v/>
      </c>
      <c r="AQ537" s="10" t="str">
        <f ca="1">IFERROR(IF(AND(NOW()&lt;= EOMONTH(DATE(YEAR($O537),12, 1), 0), Overall!$A539&lt;&gt;"", MONTH($N537) &lt;= 12, MONTH($O537) &gt;= 12), IF($R537 &lt;&gt; "", $H537/$R537, ""), ""), "")</f>
        <v/>
      </c>
      <c r="AR537" s="16">
        <f t="shared" ca="1" si="17"/>
        <v>0</v>
      </c>
    </row>
    <row r="538" spans="1:44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6">
        <f>IF(Overall!F540&lt;&gt;"",VALUE(Overall!F540),"")</f>
        <v>1000000</v>
      </c>
      <c r="I538" s="6">
        <f>IF(Overall!G540&lt;&gt;"",VALUE(Overall!G540),"")</f>
        <v>77</v>
      </c>
      <c r="J538" s="6">
        <f>IF(Overall!H540&lt;&gt;"",VALUE(Overall!H540),"")</f>
        <v>64</v>
      </c>
      <c r="K538" s="6">
        <f>IF(Overall!I540&lt;&gt;"",VALUE(Overall!I540),"")</f>
        <v>4.9000000000000004</v>
      </c>
      <c r="L538" s="6">
        <f>IF(Overall!J540&lt;&gt;"",VALUE(Overall!J540),"")</f>
        <v>1.42</v>
      </c>
      <c r="M538" s="6">
        <f>IF(Overall!K540&lt;&gt;"",VALUE(Overall!K540),"")</f>
        <v>3.48</v>
      </c>
      <c r="N538" s="7">
        <f>IF(Overall!L540&lt;&gt;"",DATEVALUE(MID(Overall!L540, FIND(",", Overall!L540) + 2, FIND(" ", Overall!L540) - FIND(",", Overall!L540) - 1) &amp; " " &amp; MID(Overall!L540, FIND(" ", Overall!L540) + 1, FIND(",", Overall!L540, FIND(" ", Overall!L540)) - FIND(" ", Overall!L540) - 1) &amp; ", " &amp; MID(Overall!L540, FIND(",", Overall!L540, FIND(",",Overall!L540) + 1) + 2, LEN(Overall!L540))),"")</f>
        <v>45139</v>
      </c>
      <c r="O538" s="7">
        <f>IF(Overall!M540&lt;&gt;"",DATEVALUE(MID(Overall!M540, FIND(",", Overall!M540) + 2, FIND(" ", Overall!M540) - FIND(",", Overall!M540) - 1) &amp; " " &amp; MID(Overall!M540, FIND(" ", Overall!M540) + 1, FIND(",", Overall!M540, FIND(" ", Overall!M540)) - FIND(" ", Overall!M540) - 1) &amp; ", " &amp; MID(Overall!M540, FIND(",", Overall!M540, FIND(",",Overall!M540) + 1) + 2, LEN(Overall!M540))),"")</f>
        <v>45169</v>
      </c>
      <c r="P538" s="7">
        <f>IF(Overall!N540&lt;&gt;"",DATEVALUE(MID(Overall!N540, FIND(",", Overall!N540) + 2, FIND(" ", Overall!N540) - FIND(",", Overall!N540) - 1) &amp; " " &amp; MID(Overall!N540, FIND(" ", Overall!N540) + 1, FIND(",", Overall!N540, FIND(" ", Overall!N540)) - FIND(" ", Overall!N540) - 1) &amp; ", " &amp; MID(Overall!N540, FIND(",", Overall!N540, FIND(",",Overall!N540) + 1) + 2, LEN(Overall!N540))),"")</f>
        <v>45041</v>
      </c>
      <c r="Q538" s="7">
        <f>IF(Overall!O540&lt;&gt;"",DATEVALUE(MID(Overall!O540, FIND(",", Overall!O540) + 2, FIND(" ", Overall!O540) - FIND(",", Overall!O540) - 1) &amp; " " &amp; MID(Overall!O540, FIND(" ", Overall!O540) + 1, FIND(",", Overall!O540, FIND(" ", Overall!O540)) - FIND(" ", Overall!O540) - 1) &amp; ", " &amp; MID(Overall!O540, FIND(",", Overall!O540, FIND(",",Overall!O540) + 1) + 2, LEN(Overall!O540))),"")</f>
        <v>45019</v>
      </c>
      <c r="R538" s="5">
        <f t="shared" si="16"/>
        <v>1</v>
      </c>
      <c r="S538" s="10" t="str">
        <f>IF(Overall!$A540&lt;&gt;"",IF(AND(MONTH($N538) &lt;= 1, MONTH($O538) &gt;= 1), IF($R538 &lt;&gt; "", $H538/$R538, ""), ""),"")</f>
        <v/>
      </c>
      <c r="T538" s="10" t="str">
        <f>IF(Overall!$A540&lt;&gt;"",IF(AND(MONTH($N538) &lt;= 2, MONTH($O538) &gt;= 2), IF($R538 &lt;&gt; "", $H538/$R538, ""), ""),"")</f>
        <v/>
      </c>
      <c r="U538" s="10" t="str">
        <f>IF(Overall!$A540&lt;&gt;"",IF(AND(MONTH($N538) &lt;= 3, MONTH($O538) &gt;= 3), IF($R538 &lt;&gt; "", $H538/$R538, ""), ""),"")</f>
        <v/>
      </c>
      <c r="V538" s="10" t="str">
        <f>IF(Overall!$A540&lt;&gt;"",IF(AND(MONTH($N538) &lt;= 4, MONTH($O538) &gt;= 4), IF($R538 &lt;&gt; "", $H538/$R538, ""), ""),"")</f>
        <v/>
      </c>
      <c r="W538" s="10" t="str">
        <f>IF(Overall!$A540&lt;&gt;"",IF(AND(MONTH($N538) &lt;= 5, MONTH($O538) &gt;= 5), IF($R538 &lt;&gt; "", $H538/$R538, ""), ""),"")</f>
        <v/>
      </c>
      <c r="X538" s="10" t="str">
        <f>IF(Overall!$A540&lt;&gt;"",IF(AND(MONTH($N538) &lt;= 6, MONTH($O538) &gt;= 6), IF($R538 &lt;&gt; "", $H538/$R538, ""), ""),"")</f>
        <v/>
      </c>
      <c r="Y538" s="10" t="str">
        <f>IF(Overall!$A540&lt;&gt;"",IF(AND(MONTH($N538) &lt;= 7, MONTH($O538) &gt;= 7 ), IF($R538 &lt;&gt; "", $H538/$R538, ""), ""),"")</f>
        <v/>
      </c>
      <c r="Z538" s="10">
        <f>IF(Overall!$A540&lt;&gt;"",IF(AND(MONTH($N538) &lt;= 8, MONTH($O538) &gt;= 8), IF($R538 &lt;&gt; "", $H538/$R538, ""), ""),"")</f>
        <v>1000000</v>
      </c>
      <c r="AA538" s="10" t="str">
        <f>IF(Overall!$A540&lt;&gt;"",IF(AND(MONTH($N538) &lt;= 9, MONTH($O538) &gt;= 9), IF($R538 &lt;&gt; "", $H538/$R538, ""), ""),"")</f>
        <v/>
      </c>
      <c r="AB538" s="10" t="str">
        <f>IF(Overall!$A540&lt;&gt;"",IF(AND(MONTH($N538) &lt;= 10, MONTH($O538) &gt;= 10), IF($R538 &lt;&gt; "", $H538/$R538, ""), ""),"")</f>
        <v/>
      </c>
      <c r="AC538" s="10" t="str">
        <f>IF(Overall!$A540&lt;&gt;"",IF(AND(MONTH($N538) &lt;= 11, MONTH($O538) &gt;= 11), IF($R538 &lt;&gt; "", $H538/$R538, ""), ""),"")</f>
        <v/>
      </c>
      <c r="AD538" s="10" t="str">
        <f>IF(Overall!$A540&lt;&gt;"",IF(AND(MONTH($N538) &lt;= 12, MONTH($O538) &gt;= 12), IF($R538 &lt;&gt; "", $H538/$R538, ""), ""),"")</f>
        <v/>
      </c>
      <c r="AF538" s="10" t="str">
        <f ca="1">IFERROR(IF(AND(NOW()&lt;= EOMONTH(DATE(YEAR($O538),1, 1), 0), Overall!$A540&lt;&gt;"", MONTH($N538) &lt;= 1, MONTH($O538) &gt;= 1), IF($R538 &lt;&gt; "", $H538/$R538, ""), ""), "")</f>
        <v/>
      </c>
      <c r="AG538" s="10" t="str">
        <f ca="1">IFERROR(IF(AND(NOW()&lt;= EOMONTH(DATE(YEAR($O538),2, 1), 0), Overall!$A540&lt;&gt;"", MONTH($N538) &lt;= 2, MONTH($O538) &gt;= 2), IF($R538 &lt;&gt; "", $H538/$R538, ""), ""), "")</f>
        <v/>
      </c>
      <c r="AH538" s="10" t="str">
        <f ca="1">IFERROR(IF(AND(NOW()&lt;= EOMONTH(DATE(YEAR($O538),3, 1), 0), Overall!$A540&lt;&gt;"", MONTH($N538) &lt;= 3, MONTH($O538) &gt;= 3), IF($R538 &lt;&gt; "", $H538/$R538, ""), ""), "")</f>
        <v/>
      </c>
      <c r="AI538" s="10" t="str">
        <f ca="1">IFERROR(IF(AND(NOW()&lt;= EOMONTH(DATE(YEAR($O538),4, 1), 0), Overall!$A540&lt;&gt;"", MONTH($N538) &lt;= 4, MONTH($O538) &gt;= 4), IF($R538 &lt;&gt; "", $H538/$R538, ""), ""), "")</f>
        <v/>
      </c>
      <c r="AJ538" s="10" t="str">
        <f ca="1">IFERROR(IF(AND(NOW()&lt;= EOMONTH(DATE(YEAR($O538),5, 1), 0), Overall!$A540&lt;&gt;"", MONTH($N538) &lt;= 5, MONTH($O538) &gt;= 5), IF($R538 &lt;&gt; "", $H538/$R538, ""), ""), "")</f>
        <v/>
      </c>
      <c r="AK538" s="10" t="str">
        <f ca="1">IFERROR(IF(AND(NOW()&lt;= EOMONTH(DATE(YEAR($O538),6, 1), 0), Overall!$A540&lt;&gt;"", MONTH($N538) &lt;= 6, MONTH($O538) &gt;= 6), IF($R538 &lt;&gt; "", $H538/$R538, ""), ""), "")</f>
        <v/>
      </c>
      <c r="AL538" s="10" t="str">
        <f ca="1">IFERROR(IF(AND(NOW()&lt;= EOMONTH(DATE(YEAR($O538),7, 1), 0), Overall!$A540&lt;&gt;"", MONTH($N538) &lt;= 7, MONTH($O538) &gt;= 7), IF($R538 &lt;&gt; "", $H538/$R538, ""), ""), "")</f>
        <v/>
      </c>
      <c r="AM538" s="10" t="str">
        <f ca="1">IFERROR(IF(AND(NOW()&lt;= EOMONTH(DATE(YEAR($O538),8, 1), 0), Overall!$A540&lt;&gt;"", MONTH($N538) &lt;= 8, MONTH($O538) &gt;= 8), IF($R538 &lt;&gt; "", $H538/$R538, ""), ""), "")</f>
        <v/>
      </c>
      <c r="AN538" s="10" t="str">
        <f ca="1">IFERROR(IF(AND(NOW()&lt;= EOMONTH(DATE(YEAR($O538),9, 1), 0), Overall!$A540&lt;&gt;"", MONTH($N538) &lt;= 9, MONTH($O538) &gt;= 9), IF($R538 &lt;&gt; "", $H538/$R538, ""), ""), "")</f>
        <v/>
      </c>
      <c r="AO538" s="10" t="str">
        <f ca="1">IFERROR(IF(AND(NOW()&lt;= EOMONTH(DATE(YEAR($O538),10, 1), 0), Overall!$A540&lt;&gt;"", MONTH($N538) &lt;= 10, MONTH($O538) &gt;= 10), IF($R538 &lt;&gt; "", $H538/$R538, ""), ""), "")</f>
        <v/>
      </c>
      <c r="AP538" s="10" t="str">
        <f ca="1">IFERROR(IF(AND(NOW()&lt;= EOMONTH(DATE(YEAR($O538),11, 1), 0), Overall!$A540&lt;&gt;"", MONTH($N538) &lt;=11, MONTH($O538) &gt;= 11), IF($R538 &lt;&gt; "", $H538/$R538, ""), ""), "")</f>
        <v/>
      </c>
      <c r="AQ538" s="10" t="str">
        <f ca="1">IFERROR(IF(AND(NOW()&lt;= EOMONTH(DATE(YEAR($O538),12, 1), 0), Overall!$A540&lt;&gt;"", MONTH($N538) &lt;= 12, MONTH($O538) &gt;= 12), IF($R538 &lt;&gt; "", $H538/$R538, ""), ""), "")</f>
        <v/>
      </c>
      <c r="AR538" s="16">
        <f t="shared" ca="1" si="17"/>
        <v>0</v>
      </c>
    </row>
    <row r="539" spans="1:44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17">
        <f>IF(Overall!F541&lt;&gt;"",VALUE(Overall!F541),"")</f>
        <v>1000000</v>
      </c>
      <c r="I539" s="17">
        <f>IF(Overall!G541&lt;&gt;"",VALUE(Overall!G541),"")</f>
        <v>77</v>
      </c>
      <c r="J539" s="17">
        <f>IF(Overall!H541&lt;&gt;"",VALUE(Overall!H541),"")</f>
        <v>64</v>
      </c>
      <c r="K539" s="17">
        <f>IF(Overall!I541&lt;&gt;"",VALUE(Overall!I541),"")</f>
        <v>5</v>
      </c>
      <c r="L539" s="17">
        <f>IF(Overall!J541&lt;&gt;"",VALUE(Overall!J541),"")</f>
        <v>1.6</v>
      </c>
      <c r="M539" s="17">
        <f>IF(Overall!K541&lt;&gt;"",VALUE(Overall!K541),"")</f>
        <v>3.4</v>
      </c>
      <c r="N539" s="7">
        <f>IF(Overall!L541&lt;&gt;"",DATEVALUE(MID(Overall!L541, FIND(",", Overall!L541) + 2, FIND(" ", Overall!L541) - FIND(",", Overall!L541) - 1) &amp; " " &amp; MID(Overall!L541, FIND(" ", Overall!L541) + 1, FIND(",", Overall!L541, FIND(" ", Overall!L541)) - FIND(" ", Overall!L541) - 1) &amp; ", " &amp; MID(Overall!L541, FIND(",", Overall!L541, FIND(",",Overall!L541) + 1) + 2, LEN(Overall!L541))),"")</f>
        <v>45139</v>
      </c>
      <c r="O539" s="7">
        <f>IF(Overall!M541&lt;&gt;"",DATEVALUE(MID(Overall!M541, FIND(",", Overall!M541) + 2, FIND(" ", Overall!M541) - FIND(",", Overall!M541) - 1) &amp; " " &amp; MID(Overall!M541, FIND(" ", Overall!M541) + 1, FIND(",", Overall!M541, FIND(" ", Overall!M541)) - FIND(" ", Overall!M541) - 1) &amp; ", " &amp; MID(Overall!M541, FIND(",", Overall!M541, FIND(",",Overall!M541) + 1) + 2, LEN(Overall!M541))),"")</f>
        <v>45169</v>
      </c>
      <c r="P539" s="7">
        <f>IF(Overall!N541&lt;&gt;"",DATEVALUE(MID(Overall!N541, FIND(",", Overall!N541) + 2, FIND(" ", Overall!N541) - FIND(",", Overall!N541) - 1) &amp; " " &amp; MID(Overall!N541, FIND(" ", Overall!N541) + 1, FIND(",", Overall!N541, FIND(" ", Overall!N541)) - FIND(" ", Overall!N541) - 1) &amp; ", " &amp; MID(Overall!N541, FIND(",", Overall!N541, FIND(",",Overall!N541) + 1) + 2, LEN(Overall!N541))),"")</f>
        <v>45041</v>
      </c>
      <c r="Q539" s="7">
        <f>IF(Overall!O541&lt;&gt;"",DATEVALUE(MID(Overall!O541, FIND(",", Overall!O541) + 2, FIND(" ", Overall!O541) - FIND(",", Overall!O541) - 1) &amp; " " &amp; MID(Overall!O541, FIND(" ", Overall!O541) + 1, FIND(",", Overall!O541, FIND(" ", Overall!O541)) - FIND(" ", Overall!O541) - 1) &amp; ", " &amp; MID(Overall!O541, FIND(",", Overall!O541, FIND(",",Overall!O541) + 1) + 2, LEN(Overall!O541))),"")</f>
        <v>45019</v>
      </c>
      <c r="R539" s="5">
        <f t="shared" si="16"/>
        <v>1</v>
      </c>
      <c r="S539" s="18" t="str">
        <f>IF(Overall!$A541&lt;&gt;"",IF(AND(MONTH($N539) &lt;= 1, MONTH($O539) &gt;= 1), IF($R539 &lt;&gt; "", $H539/$R539, ""), ""),"")</f>
        <v/>
      </c>
      <c r="T539" s="18" t="str">
        <f>IF(Overall!$A541&lt;&gt;"",IF(AND(MONTH($N539) &lt;= 2, MONTH($O539) &gt;= 2), IF($R539 &lt;&gt; "", $H539/$R539, ""), ""),"")</f>
        <v/>
      </c>
      <c r="U539" s="18" t="str">
        <f>IF(Overall!$A541&lt;&gt;"",IF(AND(MONTH($N539) &lt;= 3, MONTH($O539) &gt;= 3), IF($R539 &lt;&gt; "", $H539/$R539, ""), ""),"")</f>
        <v/>
      </c>
      <c r="V539" s="18" t="str">
        <f>IF(Overall!$A541&lt;&gt;"",IF(AND(MONTH($N539) &lt;= 4, MONTH($O539) &gt;= 4), IF($R539 &lt;&gt; "", $H539/$R539, ""), ""),"")</f>
        <v/>
      </c>
      <c r="W539" s="18" t="str">
        <f>IF(Overall!$A541&lt;&gt;"",IF(AND(MONTH($N539) &lt;= 5, MONTH($O539) &gt;= 5), IF($R539 &lt;&gt; "", $H539/$R539, ""), ""),"")</f>
        <v/>
      </c>
      <c r="X539" s="18" t="str">
        <f>IF(Overall!$A541&lt;&gt;"",IF(AND(MONTH($N539) &lt;= 6, MONTH($O539) &gt;= 6), IF($R539 &lt;&gt; "", $H539/$R539, ""), ""),"")</f>
        <v/>
      </c>
      <c r="Y539" s="18" t="str">
        <f>IF(Overall!$A541&lt;&gt;"",IF(AND(MONTH($N539) &lt;= 7, MONTH($O539) &gt;= 7 ), IF($R539 &lt;&gt; "", $H539/$R539, ""), ""),"")</f>
        <v/>
      </c>
      <c r="Z539" s="18">
        <f>IF(Overall!$A541&lt;&gt;"",IF(AND(MONTH($N539) &lt;= 8, MONTH($O539) &gt;= 8), IF($R539 &lt;&gt; "", $H539/$R539, ""), ""),"")</f>
        <v>1000000</v>
      </c>
      <c r="AA539" s="18" t="str">
        <f>IF(Overall!$A541&lt;&gt;"",IF(AND(MONTH($N539) &lt;= 9, MONTH($O539) &gt;= 9), IF($R539 &lt;&gt; "", $H539/$R539, ""), ""),"")</f>
        <v/>
      </c>
      <c r="AB539" s="18" t="str">
        <f>IF(Overall!$A541&lt;&gt;"",IF(AND(MONTH($N539) &lt;= 10, MONTH($O539) &gt;= 10), IF($R539 &lt;&gt; "", $H539/$R539, ""), ""),"")</f>
        <v/>
      </c>
      <c r="AC539" s="18" t="str">
        <f>IF(Overall!$A541&lt;&gt;"",IF(AND(MONTH($N539) &lt;= 11, MONTH($O539) &gt;= 11), IF($R539 &lt;&gt; "", $H539/$R539, ""), ""),"")</f>
        <v/>
      </c>
      <c r="AD539" s="18" t="str">
        <f>IF(Overall!$A541&lt;&gt;"",IF(AND(MONTH($N539) &lt;= 12, MONTH($O539) &gt;= 12), IF($R539 &lt;&gt; "", $H539/$R539, ""), ""),"")</f>
        <v/>
      </c>
      <c r="AF539" s="18" t="str">
        <f ca="1">IFERROR(IF(AND(NOW()&lt;= EOMONTH(DATE(YEAR($O539),1, 1), 0), Overall!$A541&lt;&gt;"", MONTH($N539) &lt;= 1, MONTH($O539) &gt;= 1), IF($R539 &lt;&gt; "", $H539/$R539, ""), ""), "")</f>
        <v/>
      </c>
      <c r="AG539" s="18" t="str">
        <f ca="1">IFERROR(IF(AND(NOW()&lt;= EOMONTH(DATE(YEAR($O539),2, 1), 0), Overall!$A541&lt;&gt;"", MONTH($N539) &lt;= 2, MONTH($O539) &gt;= 2), IF($R539 &lt;&gt; "", $H539/$R539, ""), ""), "")</f>
        <v/>
      </c>
      <c r="AH539" s="18" t="str">
        <f ca="1">IFERROR(IF(AND(NOW()&lt;= EOMONTH(DATE(YEAR($O539),3, 1), 0), Overall!$A541&lt;&gt;"", MONTH($N539) &lt;= 3, MONTH($O539) &gt;= 3), IF($R539 &lt;&gt; "", $H539/$R539, ""), ""), "")</f>
        <v/>
      </c>
      <c r="AI539" s="18" t="str">
        <f ca="1">IFERROR(IF(AND(NOW()&lt;= EOMONTH(DATE(YEAR($O539),4, 1), 0), Overall!$A541&lt;&gt;"", MONTH($N539) &lt;= 4, MONTH($O539) &gt;= 4), IF($R539 &lt;&gt; "", $H539/$R539, ""), ""), "")</f>
        <v/>
      </c>
      <c r="AJ539" s="18" t="str">
        <f ca="1">IFERROR(IF(AND(NOW()&lt;= EOMONTH(DATE(YEAR($O539),5, 1), 0), Overall!$A541&lt;&gt;"", MONTH($N539) &lt;= 5, MONTH($O539) &gt;= 5), IF($R539 &lt;&gt; "", $H539/$R539, ""), ""), "")</f>
        <v/>
      </c>
      <c r="AK539" s="18" t="str">
        <f ca="1">IFERROR(IF(AND(NOW()&lt;= EOMONTH(DATE(YEAR($O539),6, 1), 0), Overall!$A541&lt;&gt;"", MONTH($N539) &lt;= 6, MONTH($O539) &gt;= 6), IF($R539 &lt;&gt; "", $H539/$R539, ""), ""), "")</f>
        <v/>
      </c>
      <c r="AL539" s="18" t="str">
        <f ca="1">IFERROR(IF(AND(NOW()&lt;= EOMONTH(DATE(YEAR($O539),7, 1), 0), Overall!$A541&lt;&gt;"", MONTH($N539) &lt;= 7, MONTH($O539) &gt;= 7), IF($R539 &lt;&gt; "", $H539/$R539, ""), ""), "")</f>
        <v/>
      </c>
      <c r="AM539" s="18" t="str">
        <f ca="1">IFERROR(IF(AND(NOW()&lt;= EOMONTH(DATE(YEAR($O539),8, 1), 0), Overall!$A541&lt;&gt;"", MONTH($N539) &lt;= 8, MONTH($O539) &gt;= 8), IF($R539 &lt;&gt; "", $H539/$R539, ""), ""), "")</f>
        <v/>
      </c>
      <c r="AN539" s="18" t="str">
        <f ca="1">IFERROR(IF(AND(NOW()&lt;= EOMONTH(DATE(YEAR($O539),9, 1), 0), Overall!$A541&lt;&gt;"", MONTH($N539) &lt;= 9, MONTH($O539) &gt;= 9), IF($R539 &lt;&gt; "", $H539/$R539, ""), ""), "")</f>
        <v/>
      </c>
      <c r="AO539" s="18" t="str">
        <f ca="1">IFERROR(IF(AND(NOW()&lt;= EOMONTH(DATE(YEAR($O539),10, 1), 0), Overall!$A541&lt;&gt;"", MONTH($N539) &lt;= 10, MONTH($O539) &gt;= 10), IF($R539 &lt;&gt; "", $H539/$R539, ""), ""), "")</f>
        <v/>
      </c>
      <c r="AP539" s="18" t="str">
        <f ca="1">IFERROR(IF(AND(NOW()&lt;= EOMONTH(DATE(YEAR($O539),11, 1), 0), Overall!$A541&lt;&gt;"", MONTH($N539) &lt;=11, MONTH($O539) &gt;= 11), IF($R539 &lt;&gt; "", $H539/$R539, ""), ""), "")</f>
        <v/>
      </c>
      <c r="AQ539" s="18" t="str">
        <f ca="1">IFERROR(IF(AND(NOW()&lt;= EOMONTH(DATE(YEAR($O539),12, 1), 0), Overall!$A541&lt;&gt;"", MONTH($N539) &lt;= 12, MONTH($O539) &gt;= 12), IF($R539 &lt;&gt; "", $H539/$R539, ""), ""), "")</f>
        <v/>
      </c>
      <c r="AR539" s="16">
        <f t="shared" ca="1" si="17"/>
        <v>0</v>
      </c>
    </row>
    <row r="540" spans="1:44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17">
        <f>IF(Overall!F542&lt;&gt;"",VALUE(Overall!F542),"")</f>
        <v>1000000</v>
      </c>
      <c r="I540" s="17">
        <f>IF(Overall!G542&lt;&gt;"",VALUE(Overall!G542),"")</f>
        <v>77</v>
      </c>
      <c r="J540" s="17">
        <f>IF(Overall!H542&lt;&gt;"",VALUE(Overall!H542),"")</f>
        <v>64</v>
      </c>
      <c r="K540" s="17">
        <f>IF(Overall!I542&lt;&gt;"",VALUE(Overall!I542),"")</f>
        <v>4.75</v>
      </c>
      <c r="L540" s="17">
        <f>IF(Overall!J542&lt;&gt;"",VALUE(Overall!J542),"")</f>
        <v>1.4</v>
      </c>
      <c r="M540" s="17">
        <f>IF(Overall!K542&lt;&gt;"",VALUE(Overall!K542),"")</f>
        <v>3.35</v>
      </c>
      <c r="N540" s="7">
        <f>IF(Overall!L542&lt;&gt;"",DATEVALUE(MID(Overall!L542, FIND(",", Overall!L542) + 2, FIND(" ", Overall!L542) - FIND(",", Overall!L542) - 1) &amp; " " &amp; MID(Overall!L542, FIND(" ", Overall!L542) + 1, FIND(",", Overall!L542, FIND(" ", Overall!L542)) - FIND(" ", Overall!L542) - 1) &amp; ", " &amp; MID(Overall!L542, FIND(",", Overall!L542, FIND(",",Overall!L542) + 1) + 2, LEN(Overall!L542))),"")</f>
        <v>45139</v>
      </c>
      <c r="O540" s="7">
        <f>IF(Overall!M542&lt;&gt;"",DATEVALUE(MID(Overall!M542, FIND(",", Overall!M542) + 2, FIND(" ", Overall!M542) - FIND(",", Overall!M542) - 1) &amp; " " &amp; MID(Overall!M542, FIND(" ", Overall!M542) + 1, FIND(",", Overall!M542, FIND(" ", Overall!M542)) - FIND(" ", Overall!M542) - 1) &amp; ", " &amp; MID(Overall!M542, FIND(",", Overall!M542, FIND(",",Overall!M542) + 1) + 2, LEN(Overall!M542))),"")</f>
        <v>45169</v>
      </c>
      <c r="P540" s="7">
        <f>IF(Overall!N542&lt;&gt;"",DATEVALUE(MID(Overall!N542, FIND(",", Overall!N542) + 2, FIND(" ", Overall!N542) - FIND(",", Overall!N542) - 1) &amp; " " &amp; MID(Overall!N542, FIND(" ", Overall!N542) + 1, FIND(",", Overall!N542, FIND(" ", Overall!N542)) - FIND(" ", Overall!N542) - 1) &amp; ", " &amp; MID(Overall!N542, FIND(",", Overall!N542, FIND(",",Overall!N542) + 1) + 2, LEN(Overall!N542))),"")</f>
        <v>45041</v>
      </c>
      <c r="Q540" s="7">
        <f>IF(Overall!O542&lt;&gt;"",DATEVALUE(MID(Overall!O542, FIND(",", Overall!O542) + 2, FIND(" ", Overall!O542) - FIND(",", Overall!O542) - 1) &amp; " " &amp; MID(Overall!O542, FIND(" ", Overall!O542) + 1, FIND(",", Overall!O542, FIND(" ", Overall!O542)) - FIND(" ", Overall!O542) - 1) &amp; ", " &amp; MID(Overall!O542, FIND(",", Overall!O542, FIND(",",Overall!O542) + 1) + 2, LEN(Overall!O542))),"")</f>
        <v>45019</v>
      </c>
      <c r="R540" s="5">
        <f t="shared" si="16"/>
        <v>1</v>
      </c>
      <c r="S540" s="18" t="str">
        <f>IF(Overall!$A542&lt;&gt;"",IF(AND(MONTH($N540) &lt;= 1, MONTH($O540) &gt;= 1), IF($R540 &lt;&gt; "", $H540/$R540, ""), ""),"")</f>
        <v/>
      </c>
      <c r="T540" s="18" t="str">
        <f>IF(Overall!$A542&lt;&gt;"",IF(AND(MONTH($N540) &lt;= 2, MONTH($O540) &gt;= 2), IF($R540 &lt;&gt; "", $H540/$R540, ""), ""),"")</f>
        <v/>
      </c>
      <c r="U540" s="18" t="str">
        <f>IF(Overall!$A542&lt;&gt;"",IF(AND(MONTH($N540) &lt;= 3, MONTH($O540) &gt;= 3), IF($R540 &lt;&gt; "", $H540/$R540, ""), ""),"")</f>
        <v/>
      </c>
      <c r="V540" s="18" t="str">
        <f>IF(Overall!$A542&lt;&gt;"",IF(AND(MONTH($N540) &lt;= 4, MONTH($O540) &gt;= 4), IF($R540 &lt;&gt; "", $H540/$R540, ""), ""),"")</f>
        <v/>
      </c>
      <c r="W540" s="18" t="str">
        <f>IF(Overall!$A542&lt;&gt;"",IF(AND(MONTH($N540) &lt;= 5, MONTH($O540) &gt;= 5), IF($R540 &lt;&gt; "", $H540/$R540, ""), ""),"")</f>
        <v/>
      </c>
      <c r="X540" s="18" t="str">
        <f>IF(Overall!$A542&lt;&gt;"",IF(AND(MONTH($N540) &lt;= 6, MONTH($O540) &gt;= 6), IF($R540 &lt;&gt; "", $H540/$R540, ""), ""),"")</f>
        <v/>
      </c>
      <c r="Y540" s="18" t="str">
        <f>IF(Overall!$A542&lt;&gt;"",IF(AND(MONTH($N540) &lt;= 7, MONTH($O540) &gt;= 7 ), IF($R540 &lt;&gt; "", $H540/$R540, ""), ""),"")</f>
        <v/>
      </c>
      <c r="Z540" s="18">
        <f>IF(Overall!$A542&lt;&gt;"",IF(AND(MONTH($N540) &lt;= 8, MONTH($O540) &gt;= 8), IF($R540 &lt;&gt; "", $H540/$R540, ""), ""),"")</f>
        <v>1000000</v>
      </c>
      <c r="AA540" s="18" t="str">
        <f>IF(Overall!$A542&lt;&gt;"",IF(AND(MONTH($N540) &lt;= 9, MONTH($O540) &gt;= 9), IF($R540 &lt;&gt; "", $H540/$R540, ""), ""),"")</f>
        <v/>
      </c>
      <c r="AB540" s="18" t="str">
        <f>IF(Overall!$A542&lt;&gt;"",IF(AND(MONTH($N540) &lt;= 10, MONTH($O540) &gt;= 10), IF($R540 &lt;&gt; "", $H540/$R540, ""), ""),"")</f>
        <v/>
      </c>
      <c r="AC540" s="18" t="str">
        <f>IF(Overall!$A542&lt;&gt;"",IF(AND(MONTH($N540) &lt;= 11, MONTH($O540) &gt;= 11), IF($R540 &lt;&gt; "", $H540/$R540, ""), ""),"")</f>
        <v/>
      </c>
      <c r="AD540" s="18" t="str">
        <f>IF(Overall!$A542&lt;&gt;"",IF(AND(MONTH($N540) &lt;= 12, MONTH($O540) &gt;= 12), IF($R540 &lt;&gt; "", $H540/$R540, ""), ""),"")</f>
        <v/>
      </c>
      <c r="AF540" s="18" t="str">
        <f ca="1">IFERROR(IF(AND(NOW()&lt;= EOMONTH(DATE(YEAR($O540),1, 1), 0), Overall!$A542&lt;&gt;"", MONTH($N540) &lt;= 1, MONTH($O540) &gt;= 1), IF($R540 &lt;&gt; "", $H540/$R540, ""), ""), "")</f>
        <v/>
      </c>
      <c r="AG540" s="18" t="str">
        <f ca="1">IFERROR(IF(AND(NOW()&lt;= EOMONTH(DATE(YEAR($O540),2, 1), 0), Overall!$A542&lt;&gt;"", MONTH($N540) &lt;= 2, MONTH($O540) &gt;= 2), IF($R540 &lt;&gt; "", $H540/$R540, ""), ""), "")</f>
        <v/>
      </c>
      <c r="AH540" s="18" t="str">
        <f ca="1">IFERROR(IF(AND(NOW()&lt;= EOMONTH(DATE(YEAR($O540),3, 1), 0), Overall!$A542&lt;&gt;"", MONTH($N540) &lt;= 3, MONTH($O540) &gt;= 3), IF($R540 &lt;&gt; "", $H540/$R540, ""), ""), "")</f>
        <v/>
      </c>
      <c r="AI540" s="18" t="str">
        <f ca="1">IFERROR(IF(AND(NOW()&lt;= EOMONTH(DATE(YEAR($O540),4, 1), 0), Overall!$A542&lt;&gt;"", MONTH($N540) &lt;= 4, MONTH($O540) &gt;= 4), IF($R540 &lt;&gt; "", $H540/$R540, ""), ""), "")</f>
        <v/>
      </c>
      <c r="AJ540" s="18" t="str">
        <f ca="1">IFERROR(IF(AND(NOW()&lt;= EOMONTH(DATE(YEAR($O540),5, 1), 0), Overall!$A542&lt;&gt;"", MONTH($N540) &lt;= 5, MONTH($O540) &gt;= 5), IF($R540 &lt;&gt; "", $H540/$R540, ""), ""), "")</f>
        <v/>
      </c>
      <c r="AK540" s="18" t="str">
        <f ca="1">IFERROR(IF(AND(NOW()&lt;= EOMONTH(DATE(YEAR($O540),6, 1), 0), Overall!$A542&lt;&gt;"", MONTH($N540) &lt;= 6, MONTH($O540) &gt;= 6), IF($R540 &lt;&gt; "", $H540/$R540, ""), ""), "")</f>
        <v/>
      </c>
      <c r="AL540" s="18" t="str">
        <f ca="1">IFERROR(IF(AND(NOW()&lt;= EOMONTH(DATE(YEAR($O540),7, 1), 0), Overall!$A542&lt;&gt;"", MONTH($N540) &lt;= 7, MONTH($O540) &gt;= 7), IF($R540 &lt;&gt; "", $H540/$R540, ""), ""), "")</f>
        <v/>
      </c>
      <c r="AM540" s="18" t="str">
        <f ca="1">IFERROR(IF(AND(NOW()&lt;= EOMONTH(DATE(YEAR($O540),8, 1), 0), Overall!$A542&lt;&gt;"", MONTH($N540) &lt;= 8, MONTH($O540) &gt;= 8), IF($R540 &lt;&gt; "", $H540/$R540, ""), ""), "")</f>
        <v/>
      </c>
      <c r="AN540" s="18" t="str">
        <f ca="1">IFERROR(IF(AND(NOW()&lt;= EOMONTH(DATE(YEAR($O540),9, 1), 0), Overall!$A542&lt;&gt;"", MONTH($N540) &lt;= 9, MONTH($O540) &gt;= 9), IF($R540 &lt;&gt; "", $H540/$R540, ""), ""), "")</f>
        <v/>
      </c>
      <c r="AO540" s="18" t="str">
        <f ca="1">IFERROR(IF(AND(NOW()&lt;= EOMONTH(DATE(YEAR($O540),10, 1), 0), Overall!$A542&lt;&gt;"", MONTH($N540) &lt;= 10, MONTH($O540) &gt;= 10), IF($R540 &lt;&gt; "", $H540/$R540, ""), ""), "")</f>
        <v/>
      </c>
      <c r="AP540" s="18" t="str">
        <f ca="1">IFERROR(IF(AND(NOW()&lt;= EOMONTH(DATE(YEAR($O540),11, 1), 0), Overall!$A542&lt;&gt;"", MONTH($N540) &lt;=11, MONTH($O540) &gt;= 11), IF($R540 &lt;&gt; "", $H540/$R540, ""), ""), "")</f>
        <v/>
      </c>
      <c r="AQ540" s="18" t="str">
        <f ca="1">IFERROR(IF(AND(NOW()&lt;= EOMONTH(DATE(YEAR($O540),12, 1), 0), Overall!$A542&lt;&gt;"", MONTH($N540) &lt;= 12, MONTH($O540) &gt;= 12), IF($R540 &lt;&gt; "", $H540/$R540, ""), ""), "")</f>
        <v/>
      </c>
      <c r="AR540" s="16">
        <f t="shared" ca="1" si="17"/>
        <v>0</v>
      </c>
    </row>
    <row r="541" spans="1:44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17">
        <f>IF(Overall!F543&lt;&gt;"",VALUE(Overall!F543),"")</f>
        <v>1000000</v>
      </c>
      <c r="I541" s="17">
        <f>IF(Overall!G543&lt;&gt;"",VALUE(Overall!G543),"")</f>
        <v>77</v>
      </c>
      <c r="J541" s="17">
        <f>IF(Overall!H543&lt;&gt;"",VALUE(Overall!H543),"")</f>
        <v>64</v>
      </c>
      <c r="K541" s="17">
        <f>IF(Overall!I543&lt;&gt;"",VALUE(Overall!I543),"")</f>
        <v>5.3</v>
      </c>
      <c r="L541" s="17">
        <f>IF(Overall!J543&lt;&gt;"",VALUE(Overall!J543),"")</f>
        <v>1.83</v>
      </c>
      <c r="M541" s="17">
        <f>IF(Overall!K543&lt;&gt;"",VALUE(Overall!K543),"")</f>
        <v>3.47</v>
      </c>
      <c r="N541" s="7">
        <f>IF(Overall!L543&lt;&gt;"",DATEVALUE(MID(Overall!L543, FIND(",", Overall!L543) + 2, FIND(" ", Overall!L543) - FIND(",", Overall!L543) - 1) &amp; " " &amp; MID(Overall!L543, FIND(" ", Overall!L543) + 1, FIND(",", Overall!L543, FIND(" ", Overall!L543)) - FIND(" ", Overall!L543) - 1) &amp; ", " &amp; MID(Overall!L543, FIND(",", Overall!L543, FIND(",",Overall!L543) + 1) + 2, LEN(Overall!L543))),"")</f>
        <v>45170</v>
      </c>
      <c r="O541" s="7">
        <f>IF(Overall!M543&lt;&gt;"",DATEVALUE(MID(Overall!M543, FIND(",", Overall!M543) + 2, FIND(" ", Overall!M543) - FIND(",", Overall!M543) - 1) &amp; " " &amp; MID(Overall!M543, FIND(" ", Overall!M543) + 1, FIND(",", Overall!M543, FIND(" ", Overall!M543)) - FIND(" ", Overall!M543) - 1) &amp; ", " &amp; MID(Overall!M543, FIND(",", Overall!M543, FIND(",",Overall!M543) + 1) + 2, LEN(Overall!M543))),"")</f>
        <v>45199</v>
      </c>
      <c r="P541" s="7">
        <f>IF(Overall!N543&lt;&gt;"",DATEVALUE(MID(Overall!N543, FIND(",", Overall!N543) + 2, FIND(" ", Overall!N543) - FIND(",", Overall!N543) - 1) &amp; " " &amp; MID(Overall!N543, FIND(" ", Overall!N543) + 1, FIND(",", Overall!N543, FIND(" ", Overall!N543)) - FIND(" ", Overall!N543) - 1) &amp; ", " &amp; MID(Overall!N543, FIND(",", Overall!N543, FIND(",",Overall!N543) + 1) + 2, LEN(Overall!N543))),"")</f>
        <v>45042</v>
      </c>
      <c r="Q541" s="7">
        <f>IF(Overall!O543&lt;&gt;"",DATEVALUE(MID(Overall!O543, FIND(",", Overall!O543) + 2, FIND(" ", Overall!O543) - FIND(",", Overall!O543) - 1) &amp; " " &amp; MID(Overall!O543, FIND(" ", Overall!O543) + 1, FIND(",", Overall!O543, FIND(" ", Overall!O543)) - FIND(" ", Overall!O543) - 1) &amp; ", " &amp; MID(Overall!O543, FIND(",", Overall!O543, FIND(",",Overall!O543) + 1) + 2, LEN(Overall!O543))),"")</f>
        <v>45020</v>
      </c>
      <c r="R541" s="5">
        <f t="shared" si="16"/>
        <v>1</v>
      </c>
      <c r="S541" s="18" t="str">
        <f>IF(Overall!$A543&lt;&gt;"",IF(AND(MONTH($N541) &lt;= 1, MONTH($O541) &gt;= 1), IF($R541 &lt;&gt; "", $H541/$R541, ""), ""),"")</f>
        <v/>
      </c>
      <c r="T541" s="18" t="str">
        <f>IF(Overall!$A543&lt;&gt;"",IF(AND(MONTH($N541) &lt;= 2, MONTH($O541) &gt;= 2), IF($R541 &lt;&gt; "", $H541/$R541, ""), ""),"")</f>
        <v/>
      </c>
      <c r="U541" s="18" t="str">
        <f>IF(Overall!$A543&lt;&gt;"",IF(AND(MONTH($N541) &lt;= 3, MONTH($O541) &gt;= 3), IF($R541 &lt;&gt; "", $H541/$R541, ""), ""),"")</f>
        <v/>
      </c>
      <c r="V541" s="18" t="str">
        <f>IF(Overall!$A543&lt;&gt;"",IF(AND(MONTH($N541) &lt;= 4, MONTH($O541) &gt;= 4), IF($R541 &lt;&gt; "", $H541/$R541, ""), ""),"")</f>
        <v/>
      </c>
      <c r="W541" s="18" t="str">
        <f>IF(Overall!$A543&lt;&gt;"",IF(AND(MONTH($N541) &lt;= 5, MONTH($O541) &gt;= 5), IF($R541 &lt;&gt; "", $H541/$R541, ""), ""),"")</f>
        <v/>
      </c>
      <c r="X541" s="18" t="str">
        <f>IF(Overall!$A543&lt;&gt;"",IF(AND(MONTH($N541) &lt;= 6, MONTH($O541) &gt;= 6), IF($R541 &lt;&gt; "", $H541/$R541, ""), ""),"")</f>
        <v/>
      </c>
      <c r="Y541" s="18" t="str">
        <f>IF(Overall!$A543&lt;&gt;"",IF(AND(MONTH($N541) &lt;= 7, MONTH($O541) &gt;= 7 ), IF($R541 &lt;&gt; "", $H541/$R541, ""), ""),"")</f>
        <v/>
      </c>
      <c r="Z541" s="18" t="str">
        <f>IF(Overall!$A543&lt;&gt;"",IF(AND(MONTH($N541) &lt;= 8, MONTH($O541) &gt;= 8), IF($R541 &lt;&gt; "", $H541/$R541, ""), ""),"")</f>
        <v/>
      </c>
      <c r="AA541" s="18">
        <f>IF(Overall!$A543&lt;&gt;"",IF(AND(MONTH($N541) &lt;= 9, MONTH($O541) &gt;= 9), IF($R541 &lt;&gt; "", $H541/$R541, ""), ""),"")</f>
        <v>1000000</v>
      </c>
      <c r="AB541" s="18" t="str">
        <f>IF(Overall!$A543&lt;&gt;"",IF(AND(MONTH($N541) &lt;= 10, MONTH($O541) &gt;= 10), IF($R541 &lt;&gt; "", $H541/$R541, ""), ""),"")</f>
        <v/>
      </c>
      <c r="AC541" s="18" t="str">
        <f>IF(Overall!$A543&lt;&gt;"",IF(AND(MONTH($N541) &lt;= 11, MONTH($O541) &gt;= 11), IF($R541 &lt;&gt; "", $H541/$R541, ""), ""),"")</f>
        <v/>
      </c>
      <c r="AD541" s="18" t="str">
        <f>IF(Overall!$A543&lt;&gt;"",IF(AND(MONTH($N541) &lt;= 12, MONTH($O541) &gt;= 12), IF($R541 &lt;&gt; "", $H541/$R541, ""), ""),"")</f>
        <v/>
      </c>
      <c r="AF541" s="18" t="str">
        <f ca="1">IFERROR(IF(AND(NOW()&lt;= EOMONTH(DATE(YEAR($O541),1, 1), 0), Overall!$A543&lt;&gt;"", MONTH($N541) &lt;= 1, MONTH($O541) &gt;= 1), IF($R541 &lt;&gt; "", $H541/$R541, ""), ""), "")</f>
        <v/>
      </c>
      <c r="AG541" s="18" t="str">
        <f ca="1">IFERROR(IF(AND(NOW()&lt;= EOMONTH(DATE(YEAR($O541),2, 1), 0), Overall!$A543&lt;&gt;"", MONTH($N541) &lt;= 2, MONTH($O541) &gt;= 2), IF($R541 &lt;&gt; "", $H541/$R541, ""), ""), "")</f>
        <v/>
      </c>
      <c r="AH541" s="18" t="str">
        <f ca="1">IFERROR(IF(AND(NOW()&lt;= EOMONTH(DATE(YEAR($O541),3, 1), 0), Overall!$A543&lt;&gt;"", MONTH($N541) &lt;= 3, MONTH($O541) &gt;= 3), IF($R541 &lt;&gt; "", $H541/$R541, ""), ""), "")</f>
        <v/>
      </c>
      <c r="AI541" s="18" t="str">
        <f ca="1">IFERROR(IF(AND(NOW()&lt;= EOMONTH(DATE(YEAR($O541),4, 1), 0), Overall!$A543&lt;&gt;"", MONTH($N541) &lt;= 4, MONTH($O541) &gt;= 4), IF($R541 &lt;&gt; "", $H541/$R541, ""), ""), "")</f>
        <v/>
      </c>
      <c r="AJ541" s="18" t="str">
        <f ca="1">IFERROR(IF(AND(NOW()&lt;= EOMONTH(DATE(YEAR($O541),5, 1), 0), Overall!$A543&lt;&gt;"", MONTH($N541) &lt;= 5, MONTH($O541) &gt;= 5), IF($R541 &lt;&gt; "", $H541/$R541, ""), ""), "")</f>
        <v/>
      </c>
      <c r="AK541" s="18" t="str">
        <f ca="1">IFERROR(IF(AND(NOW()&lt;= EOMONTH(DATE(YEAR($O541),6, 1), 0), Overall!$A543&lt;&gt;"", MONTH($N541) &lt;= 6, MONTH($O541) &gt;= 6), IF($R541 &lt;&gt; "", $H541/$R541, ""), ""), "")</f>
        <v/>
      </c>
      <c r="AL541" s="18" t="str">
        <f ca="1">IFERROR(IF(AND(NOW()&lt;= EOMONTH(DATE(YEAR($O541),7, 1), 0), Overall!$A543&lt;&gt;"", MONTH($N541) &lt;= 7, MONTH($O541) &gt;= 7), IF($R541 &lt;&gt; "", $H541/$R541, ""), ""), "")</f>
        <v/>
      </c>
      <c r="AM541" s="18" t="str">
        <f ca="1">IFERROR(IF(AND(NOW()&lt;= EOMONTH(DATE(YEAR($O541),8, 1), 0), Overall!$A543&lt;&gt;"", MONTH($N541) &lt;= 8, MONTH($O541) &gt;= 8), IF($R541 &lt;&gt; "", $H541/$R541, ""), ""), "")</f>
        <v/>
      </c>
      <c r="AN541" s="18" t="str">
        <f ca="1">IFERROR(IF(AND(NOW()&lt;= EOMONTH(DATE(YEAR($O541),9, 1), 0), Overall!$A543&lt;&gt;"", MONTH($N541) &lt;= 9, MONTH($O541) &gt;= 9), IF($R541 &lt;&gt; "", $H541/$R541, ""), ""), "")</f>
        <v/>
      </c>
      <c r="AO541" s="18" t="str">
        <f ca="1">IFERROR(IF(AND(NOW()&lt;= EOMONTH(DATE(YEAR($O541),10, 1), 0), Overall!$A543&lt;&gt;"", MONTH($N541) &lt;= 10, MONTH($O541) &gt;= 10), IF($R541 &lt;&gt; "", $H541/$R541, ""), ""), "")</f>
        <v/>
      </c>
      <c r="AP541" s="18" t="str">
        <f ca="1">IFERROR(IF(AND(NOW()&lt;= EOMONTH(DATE(YEAR($O541),11, 1), 0), Overall!$A543&lt;&gt;"", MONTH($N541) &lt;=11, MONTH($O541) &gt;= 11), IF($R541 &lt;&gt; "", $H541/$R541, ""), ""), "")</f>
        <v/>
      </c>
      <c r="AQ541" s="18" t="str">
        <f ca="1">IFERROR(IF(AND(NOW()&lt;= EOMONTH(DATE(YEAR($O541),12, 1), 0), Overall!$A543&lt;&gt;"", MONTH($N541) &lt;= 12, MONTH($O541) &gt;= 12), IF($R541 &lt;&gt; "", $H541/$R541, ""), ""), "")</f>
        <v/>
      </c>
      <c r="AR541" s="16">
        <f t="shared" ca="1" si="17"/>
        <v>0</v>
      </c>
    </row>
    <row r="542" spans="1:44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17">
        <f>IF(Overall!F544&lt;&gt;"",VALUE(Overall!F544),"")</f>
        <v>1000000</v>
      </c>
      <c r="I542" s="17">
        <f>IF(Overall!G544&lt;&gt;"",VALUE(Overall!G544),"")</f>
        <v>77</v>
      </c>
      <c r="J542" s="17">
        <f>IF(Overall!H544&lt;&gt;"",VALUE(Overall!H544),"")</f>
        <v>64</v>
      </c>
      <c r="K542" s="17">
        <f>IF(Overall!I544&lt;&gt;"",VALUE(Overall!I544),"")</f>
        <v>5.28</v>
      </c>
      <c r="L542" s="17">
        <f>IF(Overall!J544&lt;&gt;"",VALUE(Overall!J544),"")</f>
        <v>1.79</v>
      </c>
      <c r="M542" s="17">
        <f>IF(Overall!K544&lt;&gt;"",VALUE(Overall!K544),"")</f>
        <v>3.49</v>
      </c>
      <c r="N542" s="7">
        <f>IF(Overall!L544&lt;&gt;"",DATEVALUE(MID(Overall!L544, FIND(",", Overall!L544) + 2, FIND(" ", Overall!L544) - FIND(",", Overall!L544) - 1) &amp; " " &amp; MID(Overall!L544, FIND(" ", Overall!L544) + 1, FIND(",", Overall!L544, FIND(" ", Overall!L544)) - FIND(" ", Overall!L544) - 1) &amp; ", " &amp; MID(Overall!L544, FIND(",", Overall!L544, FIND(",",Overall!L544) + 1) + 2, LEN(Overall!L544))),"")</f>
        <v>45170</v>
      </c>
      <c r="O542" s="7">
        <f>IF(Overall!M544&lt;&gt;"",DATEVALUE(MID(Overall!M544, FIND(",", Overall!M544) + 2, FIND(" ", Overall!M544) - FIND(",", Overall!M544) - 1) &amp; " " &amp; MID(Overall!M544, FIND(" ", Overall!M544) + 1, FIND(",", Overall!M544, FIND(" ", Overall!M544)) - FIND(" ", Overall!M544) - 1) &amp; ", " &amp; MID(Overall!M544, FIND(",", Overall!M544, FIND(",",Overall!M544) + 1) + 2, LEN(Overall!M544))),"")</f>
        <v>45199</v>
      </c>
      <c r="P542" s="7">
        <f>IF(Overall!N544&lt;&gt;"",DATEVALUE(MID(Overall!N544, FIND(",", Overall!N544) + 2, FIND(" ", Overall!N544) - FIND(",", Overall!N544) - 1) &amp; " " &amp; MID(Overall!N544, FIND(" ", Overall!N544) + 1, FIND(",", Overall!N544, FIND(" ", Overall!N544)) - FIND(" ", Overall!N544) - 1) &amp; ", " &amp; MID(Overall!N544, FIND(",", Overall!N544, FIND(",",Overall!N544) + 1) + 2, LEN(Overall!N544))),"")</f>
        <v>45048</v>
      </c>
      <c r="Q542" s="7">
        <f>IF(Overall!O544&lt;&gt;"",DATEVALUE(MID(Overall!O544, FIND(",", Overall!O544) + 2, FIND(" ", Overall!O544) - FIND(",", Overall!O544) - 1) &amp; " " &amp; MID(Overall!O544, FIND(" ", Overall!O544) + 1, FIND(",", Overall!O544, FIND(" ", Overall!O544)) - FIND(" ", Overall!O544) - 1) &amp; ", " &amp; MID(Overall!O544, FIND(",", Overall!O544, FIND(",",Overall!O544) + 1) + 2, LEN(Overall!O544))),"")</f>
        <v>45026</v>
      </c>
      <c r="R542" s="5">
        <f t="shared" si="16"/>
        <v>1</v>
      </c>
      <c r="S542" s="18" t="str">
        <f>IF(Overall!$A544&lt;&gt;"",IF(AND(MONTH($N542) &lt;= 1, MONTH($O542) &gt;= 1), IF($R542 &lt;&gt; "", $H542/$R542, ""), ""),"")</f>
        <v/>
      </c>
      <c r="T542" s="18" t="str">
        <f>IF(Overall!$A544&lt;&gt;"",IF(AND(MONTH($N542) &lt;= 2, MONTH($O542) &gt;= 2), IF($R542 &lt;&gt; "", $H542/$R542, ""), ""),"")</f>
        <v/>
      </c>
      <c r="U542" s="18" t="str">
        <f>IF(Overall!$A544&lt;&gt;"",IF(AND(MONTH($N542) &lt;= 3, MONTH($O542) &gt;= 3), IF($R542 &lt;&gt; "", $H542/$R542, ""), ""),"")</f>
        <v/>
      </c>
      <c r="V542" s="18" t="str">
        <f>IF(Overall!$A544&lt;&gt;"",IF(AND(MONTH($N542) &lt;= 4, MONTH($O542) &gt;= 4), IF($R542 &lt;&gt; "", $H542/$R542, ""), ""),"")</f>
        <v/>
      </c>
      <c r="W542" s="18" t="str">
        <f>IF(Overall!$A544&lt;&gt;"",IF(AND(MONTH($N542) &lt;= 5, MONTH($O542) &gt;= 5), IF($R542 &lt;&gt; "", $H542/$R542, ""), ""),"")</f>
        <v/>
      </c>
      <c r="X542" s="18" t="str">
        <f>IF(Overall!$A544&lt;&gt;"",IF(AND(MONTH($N542) &lt;= 6, MONTH($O542) &gt;= 6), IF($R542 &lt;&gt; "", $H542/$R542, ""), ""),"")</f>
        <v/>
      </c>
      <c r="Y542" s="18" t="str">
        <f>IF(Overall!$A544&lt;&gt;"",IF(AND(MONTH($N542) &lt;= 7, MONTH($O542) &gt;= 7 ), IF($R542 &lt;&gt; "", $H542/$R542, ""), ""),"")</f>
        <v/>
      </c>
      <c r="Z542" s="18" t="str">
        <f>IF(Overall!$A544&lt;&gt;"",IF(AND(MONTH($N542) &lt;= 8, MONTH($O542) &gt;= 8), IF($R542 &lt;&gt; "", $H542/$R542, ""), ""),"")</f>
        <v/>
      </c>
      <c r="AA542" s="18">
        <f>IF(Overall!$A544&lt;&gt;"",IF(AND(MONTH($N542) &lt;= 9, MONTH($O542) &gt;= 9), IF($R542 &lt;&gt; "", $H542/$R542, ""), ""),"")</f>
        <v>1000000</v>
      </c>
      <c r="AB542" s="18" t="str">
        <f>IF(Overall!$A544&lt;&gt;"",IF(AND(MONTH($N542) &lt;= 10, MONTH($O542) &gt;= 10), IF($R542 &lt;&gt; "", $H542/$R542, ""), ""),"")</f>
        <v/>
      </c>
      <c r="AC542" s="18" t="str">
        <f>IF(Overall!$A544&lt;&gt;"",IF(AND(MONTH($N542) &lt;= 11, MONTH($O542) &gt;= 11), IF($R542 &lt;&gt; "", $H542/$R542, ""), ""),"")</f>
        <v/>
      </c>
      <c r="AD542" s="18" t="str">
        <f>IF(Overall!$A544&lt;&gt;"",IF(AND(MONTH($N542) &lt;= 12, MONTH($O542) &gt;= 12), IF($R542 &lt;&gt; "", $H542/$R542, ""), ""),"")</f>
        <v/>
      </c>
      <c r="AF542" s="18" t="str">
        <f ca="1">IFERROR(IF(AND(NOW()&lt;= EOMONTH(DATE(YEAR($O542),1, 1), 0), Overall!$A544&lt;&gt;"", MONTH($N542) &lt;= 1, MONTH($O542) &gt;= 1), IF($R542 &lt;&gt; "", $H542/$R542, ""), ""), "")</f>
        <v/>
      </c>
      <c r="AG542" s="18" t="str">
        <f ca="1">IFERROR(IF(AND(NOW()&lt;= EOMONTH(DATE(YEAR($O542),2, 1), 0), Overall!$A544&lt;&gt;"", MONTH($N542) &lt;= 2, MONTH($O542) &gt;= 2), IF($R542 &lt;&gt; "", $H542/$R542, ""), ""), "")</f>
        <v/>
      </c>
      <c r="AH542" s="18" t="str">
        <f ca="1">IFERROR(IF(AND(NOW()&lt;= EOMONTH(DATE(YEAR($O542),3, 1), 0), Overall!$A544&lt;&gt;"", MONTH($N542) &lt;= 3, MONTH($O542) &gt;= 3), IF($R542 &lt;&gt; "", $H542/$R542, ""), ""), "")</f>
        <v/>
      </c>
      <c r="AI542" s="18" t="str">
        <f ca="1">IFERROR(IF(AND(NOW()&lt;= EOMONTH(DATE(YEAR($O542),4, 1), 0), Overall!$A544&lt;&gt;"", MONTH($N542) &lt;= 4, MONTH($O542) &gt;= 4), IF($R542 &lt;&gt; "", $H542/$R542, ""), ""), "")</f>
        <v/>
      </c>
      <c r="AJ542" s="18" t="str">
        <f ca="1">IFERROR(IF(AND(NOW()&lt;= EOMONTH(DATE(YEAR($O542),5, 1), 0), Overall!$A544&lt;&gt;"", MONTH($N542) &lt;= 5, MONTH($O542) &gt;= 5), IF($R542 &lt;&gt; "", $H542/$R542, ""), ""), "")</f>
        <v/>
      </c>
      <c r="AK542" s="18" t="str">
        <f ca="1">IFERROR(IF(AND(NOW()&lt;= EOMONTH(DATE(YEAR($O542),6, 1), 0), Overall!$A544&lt;&gt;"", MONTH($N542) &lt;= 6, MONTH($O542) &gt;= 6), IF($R542 &lt;&gt; "", $H542/$R542, ""), ""), "")</f>
        <v/>
      </c>
      <c r="AL542" s="18" t="str">
        <f ca="1">IFERROR(IF(AND(NOW()&lt;= EOMONTH(DATE(YEAR($O542),7, 1), 0), Overall!$A544&lt;&gt;"", MONTH($N542) &lt;= 7, MONTH($O542) &gt;= 7), IF($R542 &lt;&gt; "", $H542/$R542, ""), ""), "")</f>
        <v/>
      </c>
      <c r="AM542" s="18" t="str">
        <f ca="1">IFERROR(IF(AND(NOW()&lt;= EOMONTH(DATE(YEAR($O542),8, 1), 0), Overall!$A544&lt;&gt;"", MONTH($N542) &lt;= 8, MONTH($O542) &gt;= 8), IF($R542 &lt;&gt; "", $H542/$R542, ""), ""), "")</f>
        <v/>
      </c>
      <c r="AN542" s="18" t="str">
        <f ca="1">IFERROR(IF(AND(NOW()&lt;= EOMONTH(DATE(YEAR($O542),9, 1), 0), Overall!$A544&lt;&gt;"", MONTH($N542) &lt;= 9, MONTH($O542) &gt;= 9), IF($R542 &lt;&gt; "", $H542/$R542, ""), ""), "")</f>
        <v/>
      </c>
      <c r="AO542" s="18" t="str">
        <f ca="1">IFERROR(IF(AND(NOW()&lt;= EOMONTH(DATE(YEAR($O542),10, 1), 0), Overall!$A544&lt;&gt;"", MONTH($N542) &lt;= 10, MONTH($O542) &gt;= 10), IF($R542 &lt;&gt; "", $H542/$R542, ""), ""), "")</f>
        <v/>
      </c>
      <c r="AP542" s="18" t="str">
        <f ca="1">IFERROR(IF(AND(NOW()&lt;= EOMONTH(DATE(YEAR($O542),11, 1), 0), Overall!$A544&lt;&gt;"", MONTH($N542) &lt;=11, MONTH($O542) &gt;= 11), IF($R542 &lt;&gt; "", $H542/$R542, ""), ""), "")</f>
        <v/>
      </c>
      <c r="AQ542" s="18" t="str">
        <f ca="1">IFERROR(IF(AND(NOW()&lt;= EOMONTH(DATE(YEAR($O542),12, 1), 0), Overall!$A544&lt;&gt;"", MONTH($N542) &lt;= 12, MONTH($O542) &gt;= 12), IF($R542 &lt;&gt; "", $H542/$R542, ""), ""), "")</f>
        <v/>
      </c>
      <c r="AR542" s="16">
        <f t="shared" ca="1" si="17"/>
        <v>0</v>
      </c>
    </row>
    <row r="543" spans="1:44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17">
        <f>IF(Overall!F545&lt;&gt;"",VALUE(Overall!F545),"")</f>
        <v>1000000</v>
      </c>
      <c r="I543" s="17">
        <f>IF(Overall!G545&lt;&gt;"",VALUE(Overall!G545),"")</f>
        <v>77</v>
      </c>
      <c r="J543" s="17">
        <f>IF(Overall!H545&lt;&gt;"",VALUE(Overall!H545),"")</f>
        <v>64</v>
      </c>
      <c r="K543" s="17">
        <f>IF(Overall!I545&lt;&gt;"",VALUE(Overall!I545),"")</f>
        <v>5.25</v>
      </c>
      <c r="L543" s="17">
        <f>IF(Overall!J545&lt;&gt;"",VALUE(Overall!J545),"")</f>
        <v>1.75</v>
      </c>
      <c r="M543" s="17">
        <f>IF(Overall!K545&lt;&gt;"",VALUE(Overall!K545),"")</f>
        <v>3.5</v>
      </c>
      <c r="N543" s="7">
        <f>IF(Overall!L545&lt;&gt;"",DATEVALUE(MID(Overall!L545, FIND(",", Overall!L545) + 2, FIND(" ", Overall!L545) - FIND(",", Overall!L545) - 1) &amp; " " &amp; MID(Overall!L545, FIND(" ", Overall!L545) + 1, FIND(",", Overall!L545, FIND(" ", Overall!L545)) - FIND(" ", Overall!L545) - 1) &amp; ", " &amp; MID(Overall!L545, FIND(",", Overall!L545, FIND(",",Overall!L545) + 1) + 2, LEN(Overall!L545))),"")</f>
        <v>45170</v>
      </c>
      <c r="O543" s="7">
        <f>IF(Overall!M545&lt;&gt;"",DATEVALUE(MID(Overall!M545, FIND(",", Overall!M545) + 2, FIND(" ", Overall!M545) - FIND(",", Overall!M545) - 1) &amp; " " &amp; MID(Overall!M545, FIND(" ", Overall!M545) + 1, FIND(",", Overall!M545, FIND(" ", Overall!M545)) - FIND(" ", Overall!M545) - 1) &amp; ", " &amp; MID(Overall!M545, FIND(",", Overall!M545, FIND(",",Overall!M545) + 1) + 2, LEN(Overall!M545))),"")</f>
        <v>45199</v>
      </c>
      <c r="P543" s="7">
        <f>IF(Overall!N545&lt;&gt;"",DATEVALUE(MID(Overall!N545, FIND(",", Overall!N545) + 2, FIND(" ", Overall!N545) - FIND(",", Overall!N545) - 1) &amp; " " &amp; MID(Overall!N545, FIND(" ", Overall!N545) + 1, FIND(",", Overall!N545, FIND(" ", Overall!N545)) - FIND(" ", Overall!N545) - 1) &amp; ", " &amp; MID(Overall!N545, FIND(",", Overall!N545, FIND(",",Overall!N545) + 1) + 2, LEN(Overall!N545))),"")</f>
        <v>45049</v>
      </c>
      <c r="Q543" s="7">
        <f>IF(Overall!O545&lt;&gt;"",DATEVALUE(MID(Overall!O545, FIND(",", Overall!O545) + 2, FIND(" ", Overall!O545) - FIND(",", Overall!O545) - 1) &amp; " " &amp; MID(Overall!O545, FIND(" ", Overall!O545) + 1, FIND(",", Overall!O545, FIND(" ", Overall!O545)) - FIND(" ", Overall!O545) - 1) &amp; ", " &amp; MID(Overall!O545, FIND(",", Overall!O545, FIND(",",Overall!O545) + 1) + 2, LEN(Overall!O545))),"")</f>
        <v>45027</v>
      </c>
      <c r="R543" s="5">
        <f t="shared" si="16"/>
        <v>1</v>
      </c>
      <c r="S543" s="18" t="str">
        <f>IF(Overall!$A545&lt;&gt;"",IF(AND(MONTH($N543) &lt;= 1, MONTH($O543) &gt;= 1), IF($R543 &lt;&gt; "", $H543/$R543, ""), ""),"")</f>
        <v/>
      </c>
      <c r="T543" s="18" t="str">
        <f>IF(Overall!$A545&lt;&gt;"",IF(AND(MONTH($N543) &lt;= 2, MONTH($O543) &gt;= 2), IF($R543 &lt;&gt; "", $H543/$R543, ""), ""),"")</f>
        <v/>
      </c>
      <c r="U543" s="18" t="str">
        <f>IF(Overall!$A545&lt;&gt;"",IF(AND(MONTH($N543) &lt;= 3, MONTH($O543) &gt;= 3), IF($R543 &lt;&gt; "", $H543/$R543, ""), ""),"")</f>
        <v/>
      </c>
      <c r="V543" s="18" t="str">
        <f>IF(Overall!$A545&lt;&gt;"",IF(AND(MONTH($N543) &lt;= 4, MONTH($O543) &gt;= 4), IF($R543 &lt;&gt; "", $H543/$R543, ""), ""),"")</f>
        <v/>
      </c>
      <c r="W543" s="18" t="str">
        <f>IF(Overall!$A545&lt;&gt;"",IF(AND(MONTH($N543) &lt;= 5, MONTH($O543) &gt;= 5), IF($R543 &lt;&gt; "", $H543/$R543, ""), ""),"")</f>
        <v/>
      </c>
      <c r="X543" s="18" t="str">
        <f>IF(Overall!$A545&lt;&gt;"",IF(AND(MONTH($N543) &lt;= 6, MONTH($O543) &gt;= 6), IF($R543 &lt;&gt; "", $H543/$R543, ""), ""),"")</f>
        <v/>
      </c>
      <c r="Y543" s="18" t="str">
        <f>IF(Overall!$A545&lt;&gt;"",IF(AND(MONTH($N543) &lt;= 7, MONTH($O543) &gt;= 7 ), IF($R543 &lt;&gt; "", $H543/$R543, ""), ""),"")</f>
        <v/>
      </c>
      <c r="Z543" s="18" t="str">
        <f>IF(Overall!$A545&lt;&gt;"",IF(AND(MONTH($N543) &lt;= 8, MONTH($O543) &gt;= 8), IF($R543 &lt;&gt; "", $H543/$R543, ""), ""),"")</f>
        <v/>
      </c>
      <c r="AA543" s="18">
        <f>IF(Overall!$A545&lt;&gt;"",IF(AND(MONTH($N543) &lt;= 9, MONTH($O543) &gt;= 9), IF($R543 &lt;&gt; "", $H543/$R543, ""), ""),"")</f>
        <v>1000000</v>
      </c>
      <c r="AB543" s="18" t="str">
        <f>IF(Overall!$A545&lt;&gt;"",IF(AND(MONTH($N543) &lt;= 10, MONTH($O543) &gt;= 10), IF($R543 &lt;&gt; "", $H543/$R543, ""), ""),"")</f>
        <v/>
      </c>
      <c r="AC543" s="18" t="str">
        <f>IF(Overall!$A545&lt;&gt;"",IF(AND(MONTH($N543) &lt;= 11, MONTH($O543) &gt;= 11), IF($R543 &lt;&gt; "", $H543/$R543, ""), ""),"")</f>
        <v/>
      </c>
      <c r="AD543" s="18" t="str">
        <f>IF(Overall!$A545&lt;&gt;"",IF(AND(MONTH($N543) &lt;= 12, MONTH($O543) &gt;= 12), IF($R543 &lt;&gt; "", $H543/$R543, ""), ""),"")</f>
        <v/>
      </c>
      <c r="AF543" s="18" t="str">
        <f ca="1">IFERROR(IF(AND(NOW()&lt;= EOMONTH(DATE(YEAR($O543),1, 1), 0), Overall!$A545&lt;&gt;"", MONTH($N543) &lt;= 1, MONTH($O543) &gt;= 1), IF($R543 &lt;&gt; "", $H543/$R543, ""), ""), "")</f>
        <v/>
      </c>
      <c r="AG543" s="18" t="str">
        <f ca="1">IFERROR(IF(AND(NOW()&lt;= EOMONTH(DATE(YEAR($O543),2, 1), 0), Overall!$A545&lt;&gt;"", MONTH($N543) &lt;= 2, MONTH($O543) &gt;= 2), IF($R543 &lt;&gt; "", $H543/$R543, ""), ""), "")</f>
        <v/>
      </c>
      <c r="AH543" s="18" t="str">
        <f ca="1">IFERROR(IF(AND(NOW()&lt;= EOMONTH(DATE(YEAR($O543),3, 1), 0), Overall!$A545&lt;&gt;"", MONTH($N543) &lt;= 3, MONTH($O543) &gt;= 3), IF($R543 &lt;&gt; "", $H543/$R543, ""), ""), "")</f>
        <v/>
      </c>
      <c r="AI543" s="18" t="str">
        <f ca="1">IFERROR(IF(AND(NOW()&lt;= EOMONTH(DATE(YEAR($O543),4, 1), 0), Overall!$A545&lt;&gt;"", MONTH($N543) &lt;= 4, MONTH($O543) &gt;= 4), IF($R543 &lt;&gt; "", $H543/$R543, ""), ""), "")</f>
        <v/>
      </c>
      <c r="AJ543" s="18" t="str">
        <f ca="1">IFERROR(IF(AND(NOW()&lt;= EOMONTH(DATE(YEAR($O543),5, 1), 0), Overall!$A545&lt;&gt;"", MONTH($N543) &lt;= 5, MONTH($O543) &gt;= 5), IF($R543 &lt;&gt; "", $H543/$R543, ""), ""), "")</f>
        <v/>
      </c>
      <c r="AK543" s="18" t="str">
        <f ca="1">IFERROR(IF(AND(NOW()&lt;= EOMONTH(DATE(YEAR($O543),6, 1), 0), Overall!$A545&lt;&gt;"", MONTH($N543) &lt;= 6, MONTH($O543) &gt;= 6), IF($R543 &lt;&gt; "", $H543/$R543, ""), ""), "")</f>
        <v/>
      </c>
      <c r="AL543" s="18" t="str">
        <f ca="1">IFERROR(IF(AND(NOW()&lt;= EOMONTH(DATE(YEAR($O543),7, 1), 0), Overall!$A545&lt;&gt;"", MONTH($N543) &lt;= 7, MONTH($O543) &gt;= 7), IF($R543 &lt;&gt; "", $H543/$R543, ""), ""), "")</f>
        <v/>
      </c>
      <c r="AM543" s="18" t="str">
        <f ca="1">IFERROR(IF(AND(NOW()&lt;= EOMONTH(DATE(YEAR($O543),8, 1), 0), Overall!$A545&lt;&gt;"", MONTH($N543) &lt;= 8, MONTH($O543) &gt;= 8), IF($R543 &lt;&gt; "", $H543/$R543, ""), ""), "")</f>
        <v/>
      </c>
      <c r="AN543" s="18" t="str">
        <f ca="1">IFERROR(IF(AND(NOW()&lt;= EOMONTH(DATE(YEAR($O543),9, 1), 0), Overall!$A545&lt;&gt;"", MONTH($N543) &lt;= 9, MONTH($O543) &gt;= 9), IF($R543 &lt;&gt; "", $H543/$R543, ""), ""), "")</f>
        <v/>
      </c>
      <c r="AO543" s="18" t="str">
        <f ca="1">IFERROR(IF(AND(NOW()&lt;= EOMONTH(DATE(YEAR($O543),10, 1), 0), Overall!$A545&lt;&gt;"", MONTH($N543) &lt;= 10, MONTH($O543) &gt;= 10), IF($R543 &lt;&gt; "", $H543/$R543, ""), ""), "")</f>
        <v/>
      </c>
      <c r="AP543" s="18" t="str">
        <f ca="1">IFERROR(IF(AND(NOW()&lt;= EOMONTH(DATE(YEAR($O543),11, 1), 0), Overall!$A545&lt;&gt;"", MONTH($N543) &lt;=11, MONTH($O543) &gt;= 11), IF($R543 &lt;&gt; "", $H543/$R543, ""), ""), "")</f>
        <v/>
      </c>
      <c r="AQ543" s="18" t="str">
        <f ca="1">IFERROR(IF(AND(NOW()&lt;= EOMONTH(DATE(YEAR($O543),12, 1), 0), Overall!$A545&lt;&gt;"", MONTH($N543) &lt;= 12, MONTH($O543) &gt;= 12), IF($R543 &lt;&gt; "", $H543/$R543, ""), ""), "")</f>
        <v/>
      </c>
      <c r="AR543" s="16">
        <f t="shared" ca="1" si="17"/>
        <v>0</v>
      </c>
    </row>
    <row r="544" spans="1:44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17">
        <f>IF(Overall!F546&lt;&gt;"",VALUE(Overall!F546),"")</f>
        <v>1000000</v>
      </c>
      <c r="I544" s="17">
        <f>IF(Overall!G546&lt;&gt;"",VALUE(Overall!G546),"")</f>
        <v>77</v>
      </c>
      <c r="J544" s="17">
        <f>IF(Overall!H546&lt;&gt;"",VALUE(Overall!H546),"")</f>
        <v>64</v>
      </c>
      <c r="K544" s="17">
        <f>IF(Overall!I546&lt;&gt;"",VALUE(Overall!I546),"")</f>
        <v>5.13</v>
      </c>
      <c r="L544" s="17">
        <f>IF(Overall!J546&lt;&gt;"",VALUE(Overall!J546),"")</f>
        <v>1.64</v>
      </c>
      <c r="M544" s="17">
        <f>IF(Overall!K546&lt;&gt;"",VALUE(Overall!K546),"")</f>
        <v>3.49</v>
      </c>
      <c r="N544" s="7">
        <f>IF(Overall!L546&lt;&gt;"",DATEVALUE(MID(Overall!L546, FIND(",", Overall!L546) + 2, FIND(" ", Overall!L546) - FIND(",", Overall!L546) - 1) &amp; " " &amp; MID(Overall!L546, FIND(" ", Overall!L546) + 1, FIND(",", Overall!L546, FIND(" ", Overall!L546)) - FIND(" ", Overall!L546) - 1) &amp; ", " &amp; MID(Overall!L546, FIND(",", Overall!L546, FIND(",",Overall!L546) + 1) + 2, LEN(Overall!L546))),"")</f>
        <v>45170</v>
      </c>
      <c r="O544" s="7">
        <f>IF(Overall!M546&lt;&gt;"",DATEVALUE(MID(Overall!M546, FIND(",", Overall!M546) + 2, FIND(" ", Overall!M546) - FIND(",", Overall!M546) - 1) &amp; " " &amp; MID(Overall!M546, FIND(" ", Overall!M546) + 1, FIND(",", Overall!M546, FIND(" ", Overall!M546)) - FIND(" ", Overall!M546) - 1) &amp; ", " &amp; MID(Overall!M546, FIND(",", Overall!M546, FIND(",",Overall!M546) + 1) + 2, LEN(Overall!M546))),"")</f>
        <v>45199</v>
      </c>
      <c r="P544" s="7">
        <f>IF(Overall!N546&lt;&gt;"",DATEVALUE(MID(Overall!N546, FIND(",", Overall!N546) + 2, FIND(" ", Overall!N546) - FIND(",", Overall!N546) - 1) &amp; " " &amp; MID(Overall!N546, FIND(" ", Overall!N546) + 1, FIND(",", Overall!N546, FIND(" ", Overall!N546)) - FIND(" ", Overall!N546) - 1) &amp; ", " &amp; MID(Overall!N546, FIND(",", Overall!N546, FIND(",",Overall!N546) + 1) + 2, LEN(Overall!N546))),"")</f>
        <v>45049</v>
      </c>
      <c r="Q544" s="7">
        <f>IF(Overall!O546&lt;&gt;"",DATEVALUE(MID(Overall!O546, FIND(",", Overall!O546) + 2, FIND(" ", Overall!O546) - FIND(",", Overall!O546) - 1) &amp; " " &amp; MID(Overall!O546, FIND(" ", Overall!O546) + 1, FIND(",", Overall!O546, FIND(" ", Overall!O546)) - FIND(" ", Overall!O546) - 1) &amp; ", " &amp; MID(Overall!O546, FIND(",", Overall!O546, FIND(",",Overall!O546) + 1) + 2, LEN(Overall!O546))),"")</f>
        <v>45027</v>
      </c>
      <c r="R544" s="5">
        <f t="shared" si="16"/>
        <v>1</v>
      </c>
      <c r="S544" s="18" t="str">
        <f>IF(Overall!$A546&lt;&gt;"",IF(AND(MONTH($N544) &lt;= 1, MONTH($O544) &gt;= 1), IF($R544 &lt;&gt; "", $H544/$R544, ""), ""),"")</f>
        <v/>
      </c>
      <c r="T544" s="18" t="str">
        <f>IF(Overall!$A546&lt;&gt;"",IF(AND(MONTH($N544) &lt;= 2, MONTH($O544) &gt;= 2), IF($R544 &lt;&gt; "", $H544/$R544, ""), ""),"")</f>
        <v/>
      </c>
      <c r="U544" s="18" t="str">
        <f>IF(Overall!$A546&lt;&gt;"",IF(AND(MONTH($N544) &lt;= 3, MONTH($O544) &gt;= 3), IF($R544 &lt;&gt; "", $H544/$R544, ""), ""),"")</f>
        <v/>
      </c>
      <c r="V544" s="18" t="str">
        <f>IF(Overall!$A546&lt;&gt;"",IF(AND(MONTH($N544) &lt;= 4, MONTH($O544) &gt;= 4), IF($R544 &lt;&gt; "", $H544/$R544, ""), ""),"")</f>
        <v/>
      </c>
      <c r="W544" s="18" t="str">
        <f>IF(Overall!$A546&lt;&gt;"",IF(AND(MONTH($N544) &lt;= 5, MONTH($O544) &gt;= 5), IF($R544 &lt;&gt; "", $H544/$R544, ""), ""),"")</f>
        <v/>
      </c>
      <c r="X544" s="18" t="str">
        <f>IF(Overall!$A546&lt;&gt;"",IF(AND(MONTH($N544) &lt;= 6, MONTH($O544) &gt;= 6), IF($R544 &lt;&gt; "", $H544/$R544, ""), ""),"")</f>
        <v/>
      </c>
      <c r="Y544" s="18" t="str">
        <f>IF(Overall!$A546&lt;&gt;"",IF(AND(MONTH($N544) &lt;= 7, MONTH($O544) &gt;= 7 ), IF($R544 &lt;&gt; "", $H544/$R544, ""), ""),"")</f>
        <v/>
      </c>
      <c r="Z544" s="18" t="str">
        <f>IF(Overall!$A546&lt;&gt;"",IF(AND(MONTH($N544) &lt;= 8, MONTH($O544) &gt;= 8), IF($R544 &lt;&gt; "", $H544/$R544, ""), ""),"")</f>
        <v/>
      </c>
      <c r="AA544" s="18">
        <f>IF(Overall!$A546&lt;&gt;"",IF(AND(MONTH($N544) &lt;= 9, MONTH($O544) &gt;= 9), IF($R544 &lt;&gt; "", $H544/$R544, ""), ""),"")</f>
        <v>1000000</v>
      </c>
      <c r="AB544" s="18" t="str">
        <f>IF(Overall!$A546&lt;&gt;"",IF(AND(MONTH($N544) &lt;= 10, MONTH($O544) &gt;= 10), IF($R544 &lt;&gt; "", $H544/$R544, ""), ""),"")</f>
        <v/>
      </c>
      <c r="AC544" s="18" t="str">
        <f>IF(Overall!$A546&lt;&gt;"",IF(AND(MONTH($N544) &lt;= 11, MONTH($O544) &gt;= 11), IF($R544 &lt;&gt; "", $H544/$R544, ""), ""),"")</f>
        <v/>
      </c>
      <c r="AD544" s="18" t="str">
        <f>IF(Overall!$A546&lt;&gt;"",IF(AND(MONTH($N544) &lt;= 12, MONTH($O544) &gt;= 12), IF($R544 &lt;&gt; "", $H544/$R544, ""), ""),"")</f>
        <v/>
      </c>
      <c r="AF544" s="18" t="str">
        <f ca="1">IFERROR(IF(AND(NOW()&lt;= EOMONTH(DATE(YEAR($O544),1, 1), 0), Overall!$A546&lt;&gt;"", MONTH($N544) &lt;= 1, MONTH($O544) &gt;= 1), IF($R544 &lt;&gt; "", $H544/$R544, ""), ""), "")</f>
        <v/>
      </c>
      <c r="AG544" s="18" t="str">
        <f ca="1">IFERROR(IF(AND(NOW()&lt;= EOMONTH(DATE(YEAR($O544),2, 1), 0), Overall!$A546&lt;&gt;"", MONTH($N544) &lt;= 2, MONTH($O544) &gt;= 2), IF($R544 &lt;&gt; "", $H544/$R544, ""), ""), "")</f>
        <v/>
      </c>
      <c r="AH544" s="18" t="str">
        <f ca="1">IFERROR(IF(AND(NOW()&lt;= EOMONTH(DATE(YEAR($O544),3, 1), 0), Overall!$A546&lt;&gt;"", MONTH($N544) &lt;= 3, MONTH($O544) &gt;= 3), IF($R544 &lt;&gt; "", $H544/$R544, ""), ""), "")</f>
        <v/>
      </c>
      <c r="AI544" s="18" t="str">
        <f ca="1">IFERROR(IF(AND(NOW()&lt;= EOMONTH(DATE(YEAR($O544),4, 1), 0), Overall!$A546&lt;&gt;"", MONTH($N544) &lt;= 4, MONTH($O544) &gt;= 4), IF($R544 &lt;&gt; "", $H544/$R544, ""), ""), "")</f>
        <v/>
      </c>
      <c r="AJ544" s="18" t="str">
        <f ca="1">IFERROR(IF(AND(NOW()&lt;= EOMONTH(DATE(YEAR($O544),5, 1), 0), Overall!$A546&lt;&gt;"", MONTH($N544) &lt;= 5, MONTH($O544) &gt;= 5), IF($R544 &lt;&gt; "", $H544/$R544, ""), ""), "")</f>
        <v/>
      </c>
      <c r="AK544" s="18" t="str">
        <f ca="1">IFERROR(IF(AND(NOW()&lt;= EOMONTH(DATE(YEAR($O544),6, 1), 0), Overall!$A546&lt;&gt;"", MONTH($N544) &lt;= 6, MONTH($O544) &gt;= 6), IF($R544 &lt;&gt; "", $H544/$R544, ""), ""), "")</f>
        <v/>
      </c>
      <c r="AL544" s="18" t="str">
        <f ca="1">IFERROR(IF(AND(NOW()&lt;= EOMONTH(DATE(YEAR($O544),7, 1), 0), Overall!$A546&lt;&gt;"", MONTH($N544) &lt;= 7, MONTH($O544) &gt;= 7), IF($R544 &lt;&gt; "", $H544/$R544, ""), ""), "")</f>
        <v/>
      </c>
      <c r="AM544" s="18" t="str">
        <f ca="1">IFERROR(IF(AND(NOW()&lt;= EOMONTH(DATE(YEAR($O544),8, 1), 0), Overall!$A546&lt;&gt;"", MONTH($N544) &lt;= 8, MONTH($O544) &gt;= 8), IF($R544 &lt;&gt; "", $H544/$R544, ""), ""), "")</f>
        <v/>
      </c>
      <c r="AN544" s="18" t="str">
        <f ca="1">IFERROR(IF(AND(NOW()&lt;= EOMONTH(DATE(YEAR($O544),9, 1), 0), Overall!$A546&lt;&gt;"", MONTH($N544) &lt;= 9, MONTH($O544) &gt;= 9), IF($R544 &lt;&gt; "", $H544/$R544, ""), ""), "")</f>
        <v/>
      </c>
      <c r="AO544" s="18" t="str">
        <f ca="1">IFERROR(IF(AND(NOW()&lt;= EOMONTH(DATE(YEAR($O544),10, 1), 0), Overall!$A546&lt;&gt;"", MONTH($N544) &lt;= 10, MONTH($O544) &gt;= 10), IF($R544 &lt;&gt; "", $H544/$R544, ""), ""), "")</f>
        <v/>
      </c>
      <c r="AP544" s="18" t="str">
        <f ca="1">IFERROR(IF(AND(NOW()&lt;= EOMONTH(DATE(YEAR($O544),11, 1), 0), Overall!$A546&lt;&gt;"", MONTH($N544) &lt;=11, MONTH($O544) &gt;= 11), IF($R544 &lt;&gt; "", $H544/$R544, ""), ""), "")</f>
        <v/>
      </c>
      <c r="AQ544" s="18" t="str">
        <f ca="1">IFERROR(IF(AND(NOW()&lt;= EOMONTH(DATE(YEAR($O544),12, 1), 0), Overall!$A546&lt;&gt;"", MONTH($N544) &lt;= 12, MONTH($O544) &gt;= 12), IF($R544 &lt;&gt; "", $H544/$R544, ""), ""), "")</f>
        <v/>
      </c>
      <c r="AR544" s="16">
        <f t="shared" ca="1" si="17"/>
        <v>0</v>
      </c>
    </row>
    <row r="545" spans="1:44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17">
        <f>IF(Overall!F547&lt;&gt;"",VALUE(Overall!F547),"")</f>
        <v>1000000</v>
      </c>
      <c r="I545" s="17">
        <f>IF(Overall!G547&lt;&gt;"",VALUE(Overall!G547),"")</f>
        <v>77</v>
      </c>
      <c r="J545" s="17">
        <f>IF(Overall!H547&lt;&gt;"",VALUE(Overall!H547),"")</f>
        <v>64</v>
      </c>
      <c r="K545" s="17">
        <f>IF(Overall!I547&lt;&gt;"",VALUE(Overall!I547),"")</f>
        <v>5.2</v>
      </c>
      <c r="L545" s="17">
        <f>IF(Overall!J547&lt;&gt;"",VALUE(Overall!J547),"")</f>
        <v>1.7</v>
      </c>
      <c r="M545" s="17">
        <f>IF(Overall!K547&lt;&gt;"",VALUE(Overall!K547),"")</f>
        <v>3.5</v>
      </c>
      <c r="N545" s="7">
        <f>IF(Overall!L547&lt;&gt;"",DATEVALUE(MID(Overall!L547, FIND(",", Overall!L547) + 2, FIND(" ", Overall!L547) - FIND(",", Overall!L547) - 1) &amp; " " &amp; MID(Overall!L547, FIND(" ", Overall!L547) + 1, FIND(",", Overall!L547, FIND(" ", Overall!L547)) - FIND(" ", Overall!L547) - 1) &amp; ", " &amp; MID(Overall!L547, FIND(",", Overall!L547, FIND(",",Overall!L547) + 1) + 2, LEN(Overall!L547))),"")</f>
        <v>45170</v>
      </c>
      <c r="O545" s="7">
        <f>IF(Overall!M547&lt;&gt;"",DATEVALUE(MID(Overall!M547, FIND(",", Overall!M547) + 2, FIND(" ", Overall!M547) - FIND(",", Overall!M547) - 1) &amp; " " &amp; MID(Overall!M547, FIND(" ", Overall!M547) + 1, FIND(",", Overall!M547, FIND(" ", Overall!M547)) - FIND(" ", Overall!M547) - 1) &amp; ", " &amp; MID(Overall!M547, FIND(",", Overall!M547, FIND(",",Overall!M547) + 1) + 2, LEN(Overall!M547))),"")</f>
        <v>45199</v>
      </c>
      <c r="P545" s="7">
        <f>IF(Overall!N547&lt;&gt;"",DATEVALUE(MID(Overall!N547, FIND(",", Overall!N547) + 2, FIND(" ", Overall!N547) - FIND(",", Overall!N547) - 1) &amp; " " &amp; MID(Overall!N547, FIND(" ", Overall!N547) + 1, FIND(",", Overall!N547, FIND(" ", Overall!N547)) - FIND(" ", Overall!N547) - 1) &amp; ", " &amp; MID(Overall!N547, FIND(",", Overall!N547, FIND(",",Overall!N547) + 1) + 2, LEN(Overall!N547))),"")</f>
        <v>45049</v>
      </c>
      <c r="Q545" s="7">
        <f>IF(Overall!O547&lt;&gt;"",DATEVALUE(MID(Overall!O547, FIND(",", Overall!O547) + 2, FIND(" ", Overall!O547) - FIND(",", Overall!O547) - 1) &amp; " " &amp; MID(Overall!O547, FIND(" ", Overall!O547) + 1, FIND(",", Overall!O547, FIND(" ", Overall!O547)) - FIND(" ", Overall!O547) - 1) &amp; ", " &amp; MID(Overall!O547, FIND(",", Overall!O547, FIND(",",Overall!O547) + 1) + 2, LEN(Overall!O547))),"")</f>
        <v>45027</v>
      </c>
      <c r="R545" s="5">
        <f t="shared" si="16"/>
        <v>1</v>
      </c>
      <c r="S545" s="18" t="str">
        <f>IF(Overall!$A547&lt;&gt;"",IF(AND(MONTH($N545) &lt;= 1, MONTH($O545) &gt;= 1), IF($R545 &lt;&gt; "", $H545/$R545, ""), ""),"")</f>
        <v/>
      </c>
      <c r="T545" s="18" t="str">
        <f>IF(Overall!$A547&lt;&gt;"",IF(AND(MONTH($N545) &lt;= 2, MONTH($O545) &gt;= 2), IF($R545 &lt;&gt; "", $H545/$R545, ""), ""),"")</f>
        <v/>
      </c>
      <c r="U545" s="18" t="str">
        <f>IF(Overall!$A547&lt;&gt;"",IF(AND(MONTH($N545) &lt;= 3, MONTH($O545) &gt;= 3), IF($R545 &lt;&gt; "", $H545/$R545, ""), ""),"")</f>
        <v/>
      </c>
      <c r="V545" s="18" t="str">
        <f>IF(Overall!$A547&lt;&gt;"",IF(AND(MONTH($N545) &lt;= 4, MONTH($O545) &gt;= 4), IF($R545 &lt;&gt; "", $H545/$R545, ""), ""),"")</f>
        <v/>
      </c>
      <c r="W545" s="18" t="str">
        <f>IF(Overall!$A547&lt;&gt;"",IF(AND(MONTH($N545) &lt;= 5, MONTH($O545) &gt;= 5), IF($R545 &lt;&gt; "", $H545/$R545, ""), ""),"")</f>
        <v/>
      </c>
      <c r="X545" s="18" t="str">
        <f>IF(Overall!$A547&lt;&gt;"",IF(AND(MONTH($N545) &lt;= 6, MONTH($O545) &gt;= 6), IF($R545 &lt;&gt; "", $H545/$R545, ""), ""),"")</f>
        <v/>
      </c>
      <c r="Y545" s="18" t="str">
        <f>IF(Overall!$A547&lt;&gt;"",IF(AND(MONTH($N545) &lt;= 7, MONTH($O545) &gt;= 7 ), IF($R545 &lt;&gt; "", $H545/$R545, ""), ""),"")</f>
        <v/>
      </c>
      <c r="Z545" s="18" t="str">
        <f>IF(Overall!$A547&lt;&gt;"",IF(AND(MONTH($N545) &lt;= 8, MONTH($O545) &gt;= 8), IF($R545 &lt;&gt; "", $H545/$R545, ""), ""),"")</f>
        <v/>
      </c>
      <c r="AA545" s="18">
        <f>IF(Overall!$A547&lt;&gt;"",IF(AND(MONTH($N545) &lt;= 9, MONTH($O545) &gt;= 9), IF($R545 &lt;&gt; "", $H545/$R545, ""), ""),"")</f>
        <v>1000000</v>
      </c>
      <c r="AB545" s="18" t="str">
        <f>IF(Overall!$A547&lt;&gt;"",IF(AND(MONTH($N545) &lt;= 10, MONTH($O545) &gt;= 10), IF($R545 &lt;&gt; "", $H545/$R545, ""), ""),"")</f>
        <v/>
      </c>
      <c r="AC545" s="18" t="str">
        <f>IF(Overall!$A547&lt;&gt;"",IF(AND(MONTH($N545) &lt;= 11, MONTH($O545) &gt;= 11), IF($R545 &lt;&gt; "", $H545/$R545, ""), ""),"")</f>
        <v/>
      </c>
      <c r="AD545" s="18" t="str">
        <f>IF(Overall!$A547&lt;&gt;"",IF(AND(MONTH($N545) &lt;= 12, MONTH($O545) &gt;= 12), IF($R545 &lt;&gt; "", $H545/$R545, ""), ""),"")</f>
        <v/>
      </c>
      <c r="AF545" s="18" t="str">
        <f ca="1">IFERROR(IF(AND(NOW()&lt;= EOMONTH(DATE(YEAR($O545),1, 1), 0), Overall!$A547&lt;&gt;"", MONTH($N545) &lt;= 1, MONTH($O545) &gt;= 1), IF($R545 &lt;&gt; "", $H545/$R545, ""), ""), "")</f>
        <v/>
      </c>
      <c r="AG545" s="18" t="str">
        <f ca="1">IFERROR(IF(AND(NOW()&lt;= EOMONTH(DATE(YEAR($O545),2, 1), 0), Overall!$A547&lt;&gt;"", MONTH($N545) &lt;= 2, MONTH($O545) &gt;= 2), IF($R545 &lt;&gt; "", $H545/$R545, ""), ""), "")</f>
        <v/>
      </c>
      <c r="AH545" s="18" t="str">
        <f ca="1">IFERROR(IF(AND(NOW()&lt;= EOMONTH(DATE(YEAR($O545),3, 1), 0), Overall!$A547&lt;&gt;"", MONTH($N545) &lt;= 3, MONTH($O545) &gt;= 3), IF($R545 &lt;&gt; "", $H545/$R545, ""), ""), "")</f>
        <v/>
      </c>
      <c r="AI545" s="18" t="str">
        <f ca="1">IFERROR(IF(AND(NOW()&lt;= EOMONTH(DATE(YEAR($O545),4, 1), 0), Overall!$A547&lt;&gt;"", MONTH($N545) &lt;= 4, MONTH($O545) &gt;= 4), IF($R545 &lt;&gt; "", $H545/$R545, ""), ""), "")</f>
        <v/>
      </c>
      <c r="AJ545" s="18" t="str">
        <f ca="1">IFERROR(IF(AND(NOW()&lt;= EOMONTH(DATE(YEAR($O545),5, 1), 0), Overall!$A547&lt;&gt;"", MONTH($N545) &lt;= 5, MONTH($O545) &gt;= 5), IF($R545 &lt;&gt; "", $H545/$R545, ""), ""), "")</f>
        <v/>
      </c>
      <c r="AK545" s="18" t="str">
        <f ca="1">IFERROR(IF(AND(NOW()&lt;= EOMONTH(DATE(YEAR($O545),6, 1), 0), Overall!$A547&lt;&gt;"", MONTH($N545) &lt;= 6, MONTH($O545) &gt;= 6), IF($R545 &lt;&gt; "", $H545/$R545, ""), ""), "")</f>
        <v/>
      </c>
      <c r="AL545" s="18" t="str">
        <f ca="1">IFERROR(IF(AND(NOW()&lt;= EOMONTH(DATE(YEAR($O545),7, 1), 0), Overall!$A547&lt;&gt;"", MONTH($N545) &lt;= 7, MONTH($O545) &gt;= 7), IF($R545 &lt;&gt; "", $H545/$R545, ""), ""), "")</f>
        <v/>
      </c>
      <c r="AM545" s="18" t="str">
        <f ca="1">IFERROR(IF(AND(NOW()&lt;= EOMONTH(DATE(YEAR($O545),8, 1), 0), Overall!$A547&lt;&gt;"", MONTH($N545) &lt;= 8, MONTH($O545) &gt;= 8), IF($R545 &lt;&gt; "", $H545/$R545, ""), ""), "")</f>
        <v/>
      </c>
      <c r="AN545" s="18" t="str">
        <f ca="1">IFERROR(IF(AND(NOW()&lt;= EOMONTH(DATE(YEAR($O545),9, 1), 0), Overall!$A547&lt;&gt;"", MONTH($N545) &lt;= 9, MONTH($O545) &gt;= 9), IF($R545 &lt;&gt; "", $H545/$R545, ""), ""), "")</f>
        <v/>
      </c>
      <c r="AO545" s="18" t="str">
        <f ca="1">IFERROR(IF(AND(NOW()&lt;= EOMONTH(DATE(YEAR($O545),10, 1), 0), Overall!$A547&lt;&gt;"", MONTH($N545) &lt;= 10, MONTH($O545) &gt;= 10), IF($R545 &lt;&gt; "", $H545/$R545, ""), ""), "")</f>
        <v/>
      </c>
      <c r="AP545" s="18" t="str">
        <f ca="1">IFERROR(IF(AND(NOW()&lt;= EOMONTH(DATE(YEAR($O545),11, 1), 0), Overall!$A547&lt;&gt;"", MONTH($N545) &lt;=11, MONTH($O545) &gt;= 11), IF($R545 &lt;&gt; "", $H545/$R545, ""), ""), "")</f>
        <v/>
      </c>
      <c r="AQ545" s="18" t="str">
        <f ca="1">IFERROR(IF(AND(NOW()&lt;= EOMONTH(DATE(YEAR($O545),12, 1), 0), Overall!$A547&lt;&gt;"", MONTH($N545) &lt;= 12, MONTH($O545) &gt;= 12), IF($R545 &lt;&gt; "", $H545/$R545, ""), ""), "")</f>
        <v/>
      </c>
      <c r="AR545" s="16">
        <f t="shared" ca="1" si="17"/>
        <v>0</v>
      </c>
    </row>
    <row r="546" spans="1:44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17">
        <f>IF(Overall!F548&lt;&gt;"",VALUE(Overall!F548),"")</f>
        <v>1000000</v>
      </c>
      <c r="I546" s="17">
        <f>IF(Overall!G548&lt;&gt;"",VALUE(Overall!G548),"")</f>
        <v>77</v>
      </c>
      <c r="J546" s="17">
        <f>IF(Overall!H548&lt;&gt;"",VALUE(Overall!H548),"")</f>
        <v>64</v>
      </c>
      <c r="K546" s="17">
        <f>IF(Overall!I548&lt;&gt;"",VALUE(Overall!I548),"")</f>
        <v>5.34</v>
      </c>
      <c r="L546" s="17">
        <f>IF(Overall!J548&lt;&gt;"",VALUE(Overall!J548),"")</f>
        <v>1.75</v>
      </c>
      <c r="M546" s="17">
        <f>IF(Overall!K548&lt;&gt;"",VALUE(Overall!K548),"")</f>
        <v>3.59</v>
      </c>
      <c r="N546" s="7">
        <f>IF(Overall!L548&lt;&gt;"",DATEVALUE(MID(Overall!L548, FIND(",", Overall!L548) + 2, FIND(" ", Overall!L548) - FIND(",", Overall!L548) - 1) &amp; " " &amp; MID(Overall!L548, FIND(" ", Overall!L548) + 1, FIND(",", Overall!L548, FIND(" ", Overall!L548)) - FIND(" ", Overall!L548) - 1) &amp; ", " &amp; MID(Overall!L548, FIND(",", Overall!L548, FIND(",",Overall!L548) + 1) + 2, LEN(Overall!L548))),"")</f>
        <v>45170</v>
      </c>
      <c r="O546" s="7">
        <f>IF(Overall!M548&lt;&gt;"",DATEVALUE(MID(Overall!M548, FIND(",", Overall!M548) + 2, FIND(" ", Overall!M548) - FIND(",", Overall!M548) - 1) &amp; " " &amp; MID(Overall!M548, FIND(" ", Overall!M548) + 1, FIND(",", Overall!M548, FIND(" ", Overall!M548)) - FIND(" ", Overall!M548) - 1) &amp; ", " &amp; MID(Overall!M548, FIND(",", Overall!M548, FIND(",",Overall!M548) + 1) + 2, LEN(Overall!M548))),"")</f>
        <v>45199</v>
      </c>
      <c r="P546" s="7">
        <f>IF(Overall!N548&lt;&gt;"",DATEVALUE(MID(Overall!N548, FIND(",", Overall!N548) + 2, FIND(" ", Overall!N548) - FIND(",", Overall!N548) - 1) &amp; " " &amp; MID(Overall!N548, FIND(" ", Overall!N548) + 1, FIND(",", Overall!N548, FIND(" ", Overall!N548)) - FIND(" ", Overall!N548) - 1) &amp; ", " &amp; MID(Overall!N548, FIND(",", Overall!N548, FIND(",",Overall!N548) + 1) + 2, LEN(Overall!N548))),"")</f>
        <v>45049</v>
      </c>
      <c r="Q546" s="7">
        <f>IF(Overall!O548&lt;&gt;"",DATEVALUE(MID(Overall!O548, FIND(",", Overall!O548) + 2, FIND(" ", Overall!O548) - FIND(",", Overall!O548) - 1) &amp; " " &amp; MID(Overall!O548, FIND(" ", Overall!O548) + 1, FIND(",", Overall!O548, FIND(" ", Overall!O548)) - FIND(" ", Overall!O548) - 1) &amp; ", " &amp; MID(Overall!O548, FIND(",", Overall!O548, FIND(",",Overall!O548) + 1) + 2, LEN(Overall!O548))),"")</f>
        <v>45027</v>
      </c>
      <c r="R546" s="5">
        <f t="shared" si="16"/>
        <v>1</v>
      </c>
      <c r="S546" s="18" t="str">
        <f>IF(Overall!$A548&lt;&gt;"",IF(AND(MONTH($N546) &lt;= 1, MONTH($O546) &gt;= 1), IF($R546 &lt;&gt; "", $H546/$R546, ""), ""),"")</f>
        <v/>
      </c>
      <c r="T546" s="18" t="str">
        <f>IF(Overall!$A548&lt;&gt;"",IF(AND(MONTH($N546) &lt;= 2, MONTH($O546) &gt;= 2), IF($R546 &lt;&gt; "", $H546/$R546, ""), ""),"")</f>
        <v/>
      </c>
      <c r="U546" s="18" t="str">
        <f>IF(Overall!$A548&lt;&gt;"",IF(AND(MONTH($N546) &lt;= 3, MONTH($O546) &gt;= 3), IF($R546 &lt;&gt; "", $H546/$R546, ""), ""),"")</f>
        <v/>
      </c>
      <c r="V546" s="18" t="str">
        <f>IF(Overall!$A548&lt;&gt;"",IF(AND(MONTH($N546) &lt;= 4, MONTH($O546) &gt;= 4), IF($R546 &lt;&gt; "", $H546/$R546, ""), ""),"")</f>
        <v/>
      </c>
      <c r="W546" s="18" t="str">
        <f>IF(Overall!$A548&lt;&gt;"",IF(AND(MONTH($N546) &lt;= 5, MONTH($O546) &gt;= 5), IF($R546 &lt;&gt; "", $H546/$R546, ""), ""),"")</f>
        <v/>
      </c>
      <c r="X546" s="18" t="str">
        <f>IF(Overall!$A548&lt;&gt;"",IF(AND(MONTH($N546) &lt;= 6, MONTH($O546) &gt;= 6), IF($R546 &lt;&gt; "", $H546/$R546, ""), ""),"")</f>
        <v/>
      </c>
      <c r="Y546" s="18" t="str">
        <f>IF(Overall!$A548&lt;&gt;"",IF(AND(MONTH($N546) &lt;= 7, MONTH($O546) &gt;= 7 ), IF($R546 &lt;&gt; "", $H546/$R546, ""), ""),"")</f>
        <v/>
      </c>
      <c r="Z546" s="18" t="str">
        <f>IF(Overall!$A548&lt;&gt;"",IF(AND(MONTH($N546) &lt;= 8, MONTH($O546) &gt;= 8), IF($R546 &lt;&gt; "", $H546/$R546, ""), ""),"")</f>
        <v/>
      </c>
      <c r="AA546" s="18">
        <f>IF(Overall!$A548&lt;&gt;"",IF(AND(MONTH($N546) &lt;= 9, MONTH($O546) &gt;= 9), IF($R546 &lt;&gt; "", $H546/$R546, ""), ""),"")</f>
        <v>1000000</v>
      </c>
      <c r="AB546" s="18" t="str">
        <f>IF(Overall!$A548&lt;&gt;"",IF(AND(MONTH($N546) &lt;= 10, MONTH($O546) &gt;= 10), IF($R546 &lt;&gt; "", $H546/$R546, ""), ""),"")</f>
        <v/>
      </c>
      <c r="AC546" s="18" t="str">
        <f>IF(Overall!$A548&lt;&gt;"",IF(AND(MONTH($N546) &lt;= 11, MONTH($O546) &gt;= 11), IF($R546 &lt;&gt; "", $H546/$R546, ""), ""),"")</f>
        <v/>
      </c>
      <c r="AD546" s="18" t="str">
        <f>IF(Overall!$A548&lt;&gt;"",IF(AND(MONTH($N546) &lt;= 12, MONTH($O546) &gt;= 12), IF($R546 &lt;&gt; "", $H546/$R546, ""), ""),"")</f>
        <v/>
      </c>
      <c r="AF546" s="18" t="str">
        <f ca="1">IFERROR(IF(AND(NOW()&lt;= EOMONTH(DATE(YEAR($O546),1, 1), 0), Overall!$A548&lt;&gt;"", MONTH($N546) &lt;= 1, MONTH($O546) &gt;= 1), IF($R546 &lt;&gt; "", $H546/$R546, ""), ""), "")</f>
        <v/>
      </c>
      <c r="AG546" s="18" t="str">
        <f ca="1">IFERROR(IF(AND(NOW()&lt;= EOMONTH(DATE(YEAR($O546),2, 1), 0), Overall!$A548&lt;&gt;"", MONTH($N546) &lt;= 2, MONTH($O546) &gt;= 2), IF($R546 &lt;&gt; "", $H546/$R546, ""), ""), "")</f>
        <v/>
      </c>
      <c r="AH546" s="18" t="str">
        <f ca="1">IFERROR(IF(AND(NOW()&lt;= EOMONTH(DATE(YEAR($O546),3, 1), 0), Overall!$A548&lt;&gt;"", MONTH($N546) &lt;= 3, MONTH($O546) &gt;= 3), IF($R546 &lt;&gt; "", $H546/$R546, ""), ""), "")</f>
        <v/>
      </c>
      <c r="AI546" s="18" t="str">
        <f ca="1">IFERROR(IF(AND(NOW()&lt;= EOMONTH(DATE(YEAR($O546),4, 1), 0), Overall!$A548&lt;&gt;"", MONTH($N546) &lt;= 4, MONTH($O546) &gt;= 4), IF($R546 &lt;&gt; "", $H546/$R546, ""), ""), "")</f>
        <v/>
      </c>
      <c r="AJ546" s="18" t="str">
        <f ca="1">IFERROR(IF(AND(NOW()&lt;= EOMONTH(DATE(YEAR($O546),5, 1), 0), Overall!$A548&lt;&gt;"", MONTH($N546) &lt;= 5, MONTH($O546) &gt;= 5), IF($R546 &lt;&gt; "", $H546/$R546, ""), ""), "")</f>
        <v/>
      </c>
      <c r="AK546" s="18" t="str">
        <f ca="1">IFERROR(IF(AND(NOW()&lt;= EOMONTH(DATE(YEAR($O546),6, 1), 0), Overall!$A548&lt;&gt;"", MONTH($N546) &lt;= 6, MONTH($O546) &gt;= 6), IF($R546 &lt;&gt; "", $H546/$R546, ""), ""), "")</f>
        <v/>
      </c>
      <c r="AL546" s="18" t="str">
        <f ca="1">IFERROR(IF(AND(NOW()&lt;= EOMONTH(DATE(YEAR($O546),7, 1), 0), Overall!$A548&lt;&gt;"", MONTH($N546) &lt;= 7, MONTH($O546) &gt;= 7), IF($R546 &lt;&gt; "", $H546/$R546, ""), ""), "")</f>
        <v/>
      </c>
      <c r="AM546" s="18" t="str">
        <f ca="1">IFERROR(IF(AND(NOW()&lt;= EOMONTH(DATE(YEAR($O546),8, 1), 0), Overall!$A548&lt;&gt;"", MONTH($N546) &lt;= 8, MONTH($O546) &gt;= 8), IF($R546 &lt;&gt; "", $H546/$R546, ""), ""), "")</f>
        <v/>
      </c>
      <c r="AN546" s="18" t="str">
        <f ca="1">IFERROR(IF(AND(NOW()&lt;= EOMONTH(DATE(YEAR($O546),9, 1), 0), Overall!$A548&lt;&gt;"", MONTH($N546) &lt;= 9, MONTH($O546) &gt;= 9), IF($R546 &lt;&gt; "", $H546/$R546, ""), ""), "")</f>
        <v/>
      </c>
      <c r="AO546" s="18" t="str">
        <f ca="1">IFERROR(IF(AND(NOW()&lt;= EOMONTH(DATE(YEAR($O546),10, 1), 0), Overall!$A548&lt;&gt;"", MONTH($N546) &lt;= 10, MONTH($O546) &gt;= 10), IF($R546 &lt;&gt; "", $H546/$R546, ""), ""), "")</f>
        <v/>
      </c>
      <c r="AP546" s="18" t="str">
        <f ca="1">IFERROR(IF(AND(NOW()&lt;= EOMONTH(DATE(YEAR($O546),11, 1), 0), Overall!$A548&lt;&gt;"", MONTH($N546) &lt;=11, MONTH($O546) &gt;= 11), IF($R546 &lt;&gt; "", $H546/$R546, ""), ""), "")</f>
        <v/>
      </c>
      <c r="AQ546" s="18" t="str">
        <f ca="1">IFERROR(IF(AND(NOW()&lt;= EOMONTH(DATE(YEAR($O546),12, 1), 0), Overall!$A548&lt;&gt;"", MONTH($N546) &lt;= 12, MONTH($O546) &gt;= 12), IF($R546 &lt;&gt; "", $H546/$R546, ""), ""), "")</f>
        <v/>
      </c>
      <c r="AR546" s="16">
        <f t="shared" ca="1" si="17"/>
        <v>0</v>
      </c>
    </row>
    <row r="547" spans="1:44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17">
        <f>IF(Overall!F549&lt;&gt;"",VALUE(Overall!F549),"")</f>
        <v>1000000</v>
      </c>
      <c r="I547" s="17">
        <f>IF(Overall!G549&lt;&gt;"",VALUE(Overall!G549),"")</f>
        <v>77</v>
      </c>
      <c r="J547" s="17">
        <f>IF(Overall!H549&lt;&gt;"",VALUE(Overall!H549),"")</f>
        <v>64</v>
      </c>
      <c r="K547" s="17">
        <f>IF(Overall!I549&lt;&gt;"",VALUE(Overall!I549),"")</f>
        <v>4.7</v>
      </c>
      <c r="L547" s="17">
        <f>IF(Overall!J549&lt;&gt;"",VALUE(Overall!J549),"")</f>
        <v>1.42</v>
      </c>
      <c r="M547" s="17">
        <f>IF(Overall!K549&lt;&gt;"",VALUE(Overall!K549),"")</f>
        <v>3.28</v>
      </c>
      <c r="N547" s="7">
        <f>IF(Overall!L549&lt;&gt;"",DATEVALUE(MID(Overall!L549, FIND(",", Overall!L549) + 2, FIND(" ", Overall!L549) - FIND(",", Overall!L549) - 1) &amp; " " &amp; MID(Overall!L549, FIND(" ", Overall!L549) + 1, FIND(",", Overall!L549, FIND(" ", Overall!L549)) - FIND(" ", Overall!L549) - 1) &amp; ", " &amp; MID(Overall!L549, FIND(",", Overall!L549, FIND(",",Overall!L549) + 1) + 2, LEN(Overall!L549))),"")</f>
        <v>45170</v>
      </c>
      <c r="O547" s="7">
        <f>IF(Overall!M549&lt;&gt;"",DATEVALUE(MID(Overall!M549, FIND(",", Overall!M549) + 2, FIND(" ", Overall!M549) - FIND(",", Overall!M549) - 1) &amp; " " &amp; MID(Overall!M549, FIND(" ", Overall!M549) + 1, FIND(",", Overall!M549, FIND(" ", Overall!M549)) - FIND(" ", Overall!M549) - 1) &amp; ", " &amp; MID(Overall!M549, FIND(",", Overall!M549, FIND(",",Overall!M549) + 1) + 2, LEN(Overall!M549))),"")</f>
        <v>45199</v>
      </c>
      <c r="P547" s="7">
        <f>IF(Overall!N549&lt;&gt;"",DATEVALUE(MID(Overall!N549, FIND(",", Overall!N549) + 2, FIND(" ", Overall!N549) - FIND(",", Overall!N549) - 1) &amp; " " &amp; MID(Overall!N549, FIND(" ", Overall!N549) + 1, FIND(",", Overall!N549, FIND(" ", Overall!N549)) - FIND(" ", Overall!N549) - 1) &amp; ", " &amp; MID(Overall!N549, FIND(",", Overall!N549, FIND(",",Overall!N549) + 1) + 2, LEN(Overall!N549))),"")</f>
        <v>45051</v>
      </c>
      <c r="Q547" s="7">
        <f>IF(Overall!O549&lt;&gt;"",DATEVALUE(MID(Overall!O549, FIND(",", Overall!O549) + 2, FIND(" ", Overall!O549) - FIND(",", Overall!O549) - 1) &amp; " " &amp; MID(Overall!O549, FIND(" ", Overall!O549) + 1, FIND(",", Overall!O549, FIND(" ", Overall!O549)) - FIND(" ", Overall!O549) - 1) &amp; ", " &amp; MID(Overall!O549, FIND(",", Overall!O549, FIND(",",Overall!O549) + 1) + 2, LEN(Overall!O549))),"")</f>
        <v>45028</v>
      </c>
      <c r="R547" s="5">
        <f t="shared" si="16"/>
        <v>1</v>
      </c>
      <c r="S547" s="18" t="str">
        <f>IF(Overall!$A549&lt;&gt;"",IF(AND(MONTH($N547) &lt;= 1, MONTH($O547) &gt;= 1), IF($R547 &lt;&gt; "", $H547/$R547, ""), ""),"")</f>
        <v/>
      </c>
      <c r="T547" s="18" t="str">
        <f>IF(Overall!$A549&lt;&gt;"",IF(AND(MONTH($N547) &lt;= 2, MONTH($O547) &gt;= 2), IF($R547 &lt;&gt; "", $H547/$R547, ""), ""),"")</f>
        <v/>
      </c>
      <c r="U547" s="18" t="str">
        <f>IF(Overall!$A549&lt;&gt;"",IF(AND(MONTH($N547) &lt;= 3, MONTH($O547) &gt;= 3), IF($R547 &lt;&gt; "", $H547/$R547, ""), ""),"")</f>
        <v/>
      </c>
      <c r="V547" s="18" t="str">
        <f>IF(Overall!$A549&lt;&gt;"",IF(AND(MONTH($N547) &lt;= 4, MONTH($O547) &gt;= 4), IF($R547 &lt;&gt; "", $H547/$R547, ""), ""),"")</f>
        <v/>
      </c>
      <c r="W547" s="18" t="str">
        <f>IF(Overall!$A549&lt;&gt;"",IF(AND(MONTH($N547) &lt;= 5, MONTH($O547) &gt;= 5), IF($R547 &lt;&gt; "", $H547/$R547, ""), ""),"")</f>
        <v/>
      </c>
      <c r="X547" s="18" t="str">
        <f>IF(Overall!$A549&lt;&gt;"",IF(AND(MONTH($N547) &lt;= 6, MONTH($O547) &gt;= 6), IF($R547 &lt;&gt; "", $H547/$R547, ""), ""),"")</f>
        <v/>
      </c>
      <c r="Y547" s="18" t="str">
        <f>IF(Overall!$A549&lt;&gt;"",IF(AND(MONTH($N547) &lt;= 7, MONTH($O547) &gt;= 7 ), IF($R547 &lt;&gt; "", $H547/$R547, ""), ""),"")</f>
        <v/>
      </c>
      <c r="Z547" s="18" t="str">
        <f>IF(Overall!$A549&lt;&gt;"",IF(AND(MONTH($N547) &lt;= 8, MONTH($O547) &gt;= 8), IF($R547 &lt;&gt; "", $H547/$R547, ""), ""),"")</f>
        <v/>
      </c>
      <c r="AA547" s="18">
        <f>IF(Overall!$A549&lt;&gt;"",IF(AND(MONTH($N547) &lt;= 9, MONTH($O547) &gt;= 9), IF($R547 &lt;&gt; "", $H547/$R547, ""), ""),"")</f>
        <v>1000000</v>
      </c>
      <c r="AB547" s="18" t="str">
        <f>IF(Overall!$A549&lt;&gt;"",IF(AND(MONTH($N547) &lt;= 10, MONTH($O547) &gt;= 10), IF($R547 &lt;&gt; "", $H547/$R547, ""), ""),"")</f>
        <v/>
      </c>
      <c r="AC547" s="18" t="str">
        <f>IF(Overall!$A549&lt;&gt;"",IF(AND(MONTH($N547) &lt;= 11, MONTH($O547) &gt;= 11), IF($R547 &lt;&gt; "", $H547/$R547, ""), ""),"")</f>
        <v/>
      </c>
      <c r="AD547" s="18" t="str">
        <f>IF(Overall!$A549&lt;&gt;"",IF(AND(MONTH($N547) &lt;= 12, MONTH($O547) &gt;= 12), IF($R547 &lt;&gt; "", $H547/$R547, ""), ""),"")</f>
        <v/>
      </c>
      <c r="AF547" s="18" t="str">
        <f ca="1">IFERROR(IF(AND(NOW()&lt;= EOMONTH(DATE(YEAR($O547),1, 1), 0), Overall!$A549&lt;&gt;"", MONTH($N547) &lt;= 1, MONTH($O547) &gt;= 1), IF($R547 &lt;&gt; "", $H547/$R547, ""), ""), "")</f>
        <v/>
      </c>
      <c r="AG547" s="18" t="str">
        <f ca="1">IFERROR(IF(AND(NOW()&lt;= EOMONTH(DATE(YEAR($O547),2, 1), 0), Overall!$A549&lt;&gt;"", MONTH($N547) &lt;= 2, MONTH($O547) &gt;= 2), IF($R547 &lt;&gt; "", $H547/$R547, ""), ""), "")</f>
        <v/>
      </c>
      <c r="AH547" s="18" t="str">
        <f ca="1">IFERROR(IF(AND(NOW()&lt;= EOMONTH(DATE(YEAR($O547),3, 1), 0), Overall!$A549&lt;&gt;"", MONTH($N547) &lt;= 3, MONTH($O547) &gt;= 3), IF($R547 &lt;&gt; "", $H547/$R547, ""), ""), "")</f>
        <v/>
      </c>
      <c r="AI547" s="18" t="str">
        <f ca="1">IFERROR(IF(AND(NOW()&lt;= EOMONTH(DATE(YEAR($O547),4, 1), 0), Overall!$A549&lt;&gt;"", MONTH($N547) &lt;= 4, MONTH($O547) &gt;= 4), IF($R547 &lt;&gt; "", $H547/$R547, ""), ""), "")</f>
        <v/>
      </c>
      <c r="AJ547" s="18" t="str">
        <f ca="1">IFERROR(IF(AND(NOW()&lt;= EOMONTH(DATE(YEAR($O547),5, 1), 0), Overall!$A549&lt;&gt;"", MONTH($N547) &lt;= 5, MONTH($O547) &gt;= 5), IF($R547 &lt;&gt; "", $H547/$R547, ""), ""), "")</f>
        <v/>
      </c>
      <c r="AK547" s="18" t="str">
        <f ca="1">IFERROR(IF(AND(NOW()&lt;= EOMONTH(DATE(YEAR($O547),6, 1), 0), Overall!$A549&lt;&gt;"", MONTH($N547) &lt;= 6, MONTH($O547) &gt;= 6), IF($R547 &lt;&gt; "", $H547/$R547, ""), ""), "")</f>
        <v/>
      </c>
      <c r="AL547" s="18" t="str">
        <f ca="1">IFERROR(IF(AND(NOW()&lt;= EOMONTH(DATE(YEAR($O547),7, 1), 0), Overall!$A549&lt;&gt;"", MONTH($N547) &lt;= 7, MONTH($O547) &gt;= 7), IF($R547 &lt;&gt; "", $H547/$R547, ""), ""), "")</f>
        <v/>
      </c>
      <c r="AM547" s="18" t="str">
        <f ca="1">IFERROR(IF(AND(NOW()&lt;= EOMONTH(DATE(YEAR($O547),8, 1), 0), Overall!$A549&lt;&gt;"", MONTH($N547) &lt;= 8, MONTH($O547) &gt;= 8), IF($R547 &lt;&gt; "", $H547/$R547, ""), ""), "")</f>
        <v/>
      </c>
      <c r="AN547" s="18" t="str">
        <f ca="1">IFERROR(IF(AND(NOW()&lt;= EOMONTH(DATE(YEAR($O547),9, 1), 0), Overall!$A549&lt;&gt;"", MONTH($N547) &lt;= 9, MONTH($O547) &gt;= 9), IF($R547 &lt;&gt; "", $H547/$R547, ""), ""), "")</f>
        <v/>
      </c>
      <c r="AO547" s="18" t="str">
        <f ca="1">IFERROR(IF(AND(NOW()&lt;= EOMONTH(DATE(YEAR($O547),10, 1), 0), Overall!$A549&lt;&gt;"", MONTH($N547) &lt;= 10, MONTH($O547) &gt;= 10), IF($R547 &lt;&gt; "", $H547/$R547, ""), ""), "")</f>
        <v/>
      </c>
      <c r="AP547" s="18" t="str">
        <f ca="1">IFERROR(IF(AND(NOW()&lt;= EOMONTH(DATE(YEAR($O547),11, 1), 0), Overall!$A549&lt;&gt;"", MONTH($N547) &lt;=11, MONTH($O547) &gt;= 11), IF($R547 &lt;&gt; "", $H547/$R547, ""), ""), "")</f>
        <v/>
      </c>
      <c r="AQ547" s="18" t="str">
        <f ca="1">IFERROR(IF(AND(NOW()&lt;= EOMONTH(DATE(YEAR($O547),12, 1), 0), Overall!$A549&lt;&gt;"", MONTH($N547) &lt;= 12, MONTH($O547) &gt;= 12), IF($R547 &lt;&gt; "", $H547/$R547, ""), ""), "")</f>
        <v/>
      </c>
      <c r="AR547" s="16">
        <f t="shared" ca="1" si="17"/>
        <v>0</v>
      </c>
    </row>
    <row r="548" spans="1:44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17">
        <f>IF(Overall!F550&lt;&gt;"",VALUE(Overall!F550),"")</f>
        <v>1000000</v>
      </c>
      <c r="I548" s="17">
        <f>IF(Overall!G550&lt;&gt;"",VALUE(Overall!G550),"")</f>
        <v>77</v>
      </c>
      <c r="J548" s="17">
        <f>IF(Overall!H550&lt;&gt;"",VALUE(Overall!H550),"")</f>
        <v>64</v>
      </c>
      <c r="K548" s="17">
        <f>IF(Overall!I550&lt;&gt;"",VALUE(Overall!I550),"")</f>
        <v>4.8600000000000003</v>
      </c>
      <c r="L548" s="17">
        <f>IF(Overall!J550&lt;&gt;"",VALUE(Overall!J550),"")</f>
        <v>1.6</v>
      </c>
      <c r="M548" s="17">
        <f>IF(Overall!K550&lt;&gt;"",VALUE(Overall!K550),"")</f>
        <v>3.26</v>
      </c>
      <c r="N548" s="7">
        <f>IF(Overall!L550&lt;&gt;"",DATEVALUE(MID(Overall!L550, FIND(",", Overall!L550) + 2, FIND(" ", Overall!L550) - FIND(",", Overall!L550) - 1) &amp; " " &amp; MID(Overall!L550, FIND(" ", Overall!L550) + 1, FIND(",", Overall!L550, FIND(" ", Overall!L550)) - FIND(" ", Overall!L550) - 1) &amp; ", " &amp; MID(Overall!L550, FIND(",", Overall!L550, FIND(",",Overall!L550) + 1) + 2, LEN(Overall!L550))),"")</f>
        <v>45170</v>
      </c>
      <c r="O548" s="7">
        <f>IF(Overall!M550&lt;&gt;"",DATEVALUE(MID(Overall!M550, FIND(",", Overall!M550) + 2, FIND(" ", Overall!M550) - FIND(",", Overall!M550) - 1) &amp; " " &amp; MID(Overall!M550, FIND(" ", Overall!M550) + 1, FIND(",", Overall!M550, FIND(" ", Overall!M550)) - FIND(" ", Overall!M550) - 1) &amp; ", " &amp; MID(Overall!M550, FIND(",", Overall!M550, FIND(",",Overall!M550) + 1) + 2, LEN(Overall!M550))),"")</f>
        <v>45199</v>
      </c>
      <c r="P548" s="7">
        <f>IF(Overall!N550&lt;&gt;"",DATEVALUE(MID(Overall!N550, FIND(",", Overall!N550) + 2, FIND(" ", Overall!N550) - FIND(",", Overall!N550) - 1) &amp; " " &amp; MID(Overall!N550, FIND(" ", Overall!N550) + 1, FIND(",", Overall!N550, FIND(" ", Overall!N550)) - FIND(" ", Overall!N550) - 1) &amp; ", " &amp; MID(Overall!N550, FIND(",", Overall!N550, FIND(",",Overall!N550) + 1) + 2, LEN(Overall!N550))),"")</f>
        <v>45051</v>
      </c>
      <c r="Q548" s="7">
        <f>IF(Overall!O550&lt;&gt;"",DATEVALUE(MID(Overall!O550, FIND(",", Overall!O550) + 2, FIND(" ", Overall!O550) - FIND(",", Overall!O550) - 1) &amp; " " &amp; MID(Overall!O550, FIND(" ", Overall!O550) + 1, FIND(",", Overall!O550, FIND(" ", Overall!O550)) - FIND(" ", Overall!O550) - 1) &amp; ", " &amp; MID(Overall!O550, FIND(",", Overall!O550, FIND(",",Overall!O550) + 1) + 2, LEN(Overall!O550))),"")</f>
        <v>45028</v>
      </c>
      <c r="R548" s="5">
        <f t="shared" si="16"/>
        <v>1</v>
      </c>
      <c r="S548" s="18" t="str">
        <f>IF(Overall!$A550&lt;&gt;"",IF(AND(MONTH($N548) &lt;= 1, MONTH($O548) &gt;= 1), IF($R548 &lt;&gt; "", $H548/$R548, ""), ""),"")</f>
        <v/>
      </c>
      <c r="T548" s="18" t="str">
        <f>IF(Overall!$A550&lt;&gt;"",IF(AND(MONTH($N548) &lt;= 2, MONTH($O548) &gt;= 2), IF($R548 &lt;&gt; "", $H548/$R548, ""), ""),"")</f>
        <v/>
      </c>
      <c r="U548" s="18" t="str">
        <f>IF(Overall!$A550&lt;&gt;"",IF(AND(MONTH($N548) &lt;= 3, MONTH($O548) &gt;= 3), IF($R548 &lt;&gt; "", $H548/$R548, ""), ""),"")</f>
        <v/>
      </c>
      <c r="V548" s="18" t="str">
        <f>IF(Overall!$A550&lt;&gt;"",IF(AND(MONTH($N548) &lt;= 4, MONTH($O548) &gt;= 4), IF($R548 &lt;&gt; "", $H548/$R548, ""), ""),"")</f>
        <v/>
      </c>
      <c r="W548" s="18" t="str">
        <f>IF(Overall!$A550&lt;&gt;"",IF(AND(MONTH($N548) &lt;= 5, MONTH($O548) &gt;= 5), IF($R548 &lt;&gt; "", $H548/$R548, ""), ""),"")</f>
        <v/>
      </c>
      <c r="X548" s="18" t="str">
        <f>IF(Overall!$A550&lt;&gt;"",IF(AND(MONTH($N548) &lt;= 6, MONTH($O548) &gt;= 6), IF($R548 &lt;&gt; "", $H548/$R548, ""), ""),"")</f>
        <v/>
      </c>
      <c r="Y548" s="18" t="str">
        <f>IF(Overall!$A550&lt;&gt;"",IF(AND(MONTH($N548) &lt;= 7, MONTH($O548) &gt;= 7 ), IF($R548 &lt;&gt; "", $H548/$R548, ""), ""),"")</f>
        <v/>
      </c>
      <c r="Z548" s="18" t="str">
        <f>IF(Overall!$A550&lt;&gt;"",IF(AND(MONTH($N548) &lt;= 8, MONTH($O548) &gt;= 8), IF($R548 &lt;&gt; "", $H548/$R548, ""), ""),"")</f>
        <v/>
      </c>
      <c r="AA548" s="18">
        <f>IF(Overall!$A550&lt;&gt;"",IF(AND(MONTH($N548) &lt;= 9, MONTH($O548) &gt;= 9), IF($R548 &lt;&gt; "", $H548/$R548, ""), ""),"")</f>
        <v>1000000</v>
      </c>
      <c r="AB548" s="18" t="str">
        <f>IF(Overall!$A550&lt;&gt;"",IF(AND(MONTH($N548) &lt;= 10, MONTH($O548) &gt;= 10), IF($R548 &lt;&gt; "", $H548/$R548, ""), ""),"")</f>
        <v/>
      </c>
      <c r="AC548" s="18" t="str">
        <f>IF(Overall!$A550&lt;&gt;"",IF(AND(MONTH($N548) &lt;= 11, MONTH($O548) &gt;= 11), IF($R548 &lt;&gt; "", $H548/$R548, ""), ""),"")</f>
        <v/>
      </c>
      <c r="AD548" s="18" t="str">
        <f>IF(Overall!$A550&lt;&gt;"",IF(AND(MONTH($N548) &lt;= 12, MONTH($O548) &gt;= 12), IF($R548 &lt;&gt; "", $H548/$R548, ""), ""),"")</f>
        <v/>
      </c>
      <c r="AF548" s="18" t="str">
        <f ca="1">IFERROR(IF(AND(NOW()&lt;= EOMONTH(DATE(YEAR($O548),1, 1), 0), Overall!$A550&lt;&gt;"", MONTH($N548) &lt;= 1, MONTH($O548) &gt;= 1), IF($R548 &lt;&gt; "", $H548/$R548, ""), ""), "")</f>
        <v/>
      </c>
      <c r="AG548" s="18" t="str">
        <f ca="1">IFERROR(IF(AND(NOW()&lt;= EOMONTH(DATE(YEAR($O548),2, 1), 0), Overall!$A550&lt;&gt;"", MONTH($N548) &lt;= 2, MONTH($O548) &gt;= 2), IF($R548 &lt;&gt; "", $H548/$R548, ""), ""), "")</f>
        <v/>
      </c>
      <c r="AH548" s="18" t="str">
        <f ca="1">IFERROR(IF(AND(NOW()&lt;= EOMONTH(DATE(YEAR($O548),3, 1), 0), Overall!$A550&lt;&gt;"", MONTH($N548) &lt;= 3, MONTH($O548) &gt;= 3), IF($R548 &lt;&gt; "", $H548/$R548, ""), ""), "")</f>
        <v/>
      </c>
      <c r="AI548" s="18" t="str">
        <f ca="1">IFERROR(IF(AND(NOW()&lt;= EOMONTH(DATE(YEAR($O548),4, 1), 0), Overall!$A550&lt;&gt;"", MONTH($N548) &lt;= 4, MONTH($O548) &gt;= 4), IF($R548 &lt;&gt; "", $H548/$R548, ""), ""), "")</f>
        <v/>
      </c>
      <c r="AJ548" s="18" t="str">
        <f ca="1">IFERROR(IF(AND(NOW()&lt;= EOMONTH(DATE(YEAR($O548),5, 1), 0), Overall!$A550&lt;&gt;"", MONTH($N548) &lt;= 5, MONTH($O548) &gt;= 5), IF($R548 &lt;&gt; "", $H548/$R548, ""), ""), "")</f>
        <v/>
      </c>
      <c r="AK548" s="18" t="str">
        <f ca="1">IFERROR(IF(AND(NOW()&lt;= EOMONTH(DATE(YEAR($O548),6, 1), 0), Overall!$A550&lt;&gt;"", MONTH($N548) &lt;= 6, MONTH($O548) &gt;= 6), IF($R548 &lt;&gt; "", $H548/$R548, ""), ""), "")</f>
        <v/>
      </c>
      <c r="AL548" s="18" t="str">
        <f ca="1">IFERROR(IF(AND(NOW()&lt;= EOMONTH(DATE(YEAR($O548),7, 1), 0), Overall!$A550&lt;&gt;"", MONTH($N548) &lt;= 7, MONTH($O548) &gt;= 7), IF($R548 &lt;&gt; "", $H548/$R548, ""), ""), "")</f>
        <v/>
      </c>
      <c r="AM548" s="18" t="str">
        <f ca="1">IFERROR(IF(AND(NOW()&lt;= EOMONTH(DATE(YEAR($O548),8, 1), 0), Overall!$A550&lt;&gt;"", MONTH($N548) &lt;= 8, MONTH($O548) &gt;= 8), IF($R548 &lt;&gt; "", $H548/$R548, ""), ""), "")</f>
        <v/>
      </c>
      <c r="AN548" s="18" t="str">
        <f ca="1">IFERROR(IF(AND(NOW()&lt;= EOMONTH(DATE(YEAR($O548),9, 1), 0), Overall!$A550&lt;&gt;"", MONTH($N548) &lt;= 9, MONTH($O548) &gt;= 9), IF($R548 &lt;&gt; "", $H548/$R548, ""), ""), "")</f>
        <v/>
      </c>
      <c r="AO548" s="18" t="str">
        <f ca="1">IFERROR(IF(AND(NOW()&lt;= EOMONTH(DATE(YEAR($O548),10, 1), 0), Overall!$A550&lt;&gt;"", MONTH($N548) &lt;= 10, MONTH($O548) &gt;= 10), IF($R548 &lt;&gt; "", $H548/$R548, ""), ""), "")</f>
        <v/>
      </c>
      <c r="AP548" s="18" t="str">
        <f ca="1">IFERROR(IF(AND(NOW()&lt;= EOMONTH(DATE(YEAR($O548),11, 1), 0), Overall!$A550&lt;&gt;"", MONTH($N548) &lt;=11, MONTH($O548) &gt;= 11), IF($R548 &lt;&gt; "", $H548/$R548, ""), ""), "")</f>
        <v/>
      </c>
      <c r="AQ548" s="18" t="str">
        <f ca="1">IFERROR(IF(AND(NOW()&lt;= EOMONTH(DATE(YEAR($O548),12, 1), 0), Overall!$A550&lt;&gt;"", MONTH($N548) &lt;= 12, MONTH($O548) &gt;= 12), IF($R548 &lt;&gt; "", $H548/$R548, ""), ""), "")</f>
        <v/>
      </c>
      <c r="AR548" s="16">
        <f t="shared" ca="1" si="17"/>
        <v>0</v>
      </c>
    </row>
    <row r="549" spans="1:44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17">
        <f>IF(Overall!F551&lt;&gt;"",VALUE(Overall!F551),"")</f>
        <v>1000000</v>
      </c>
      <c r="I549" s="17">
        <f>IF(Overall!G551&lt;&gt;"",VALUE(Overall!G551),"")</f>
        <v>77</v>
      </c>
      <c r="J549" s="17">
        <f>IF(Overall!H551&lt;&gt;"",VALUE(Overall!H551),"")</f>
        <v>64</v>
      </c>
      <c r="K549" s="17">
        <f>IF(Overall!I551&lt;&gt;"",VALUE(Overall!I551),"")</f>
        <v>4.97</v>
      </c>
      <c r="L549" s="17">
        <f>IF(Overall!J551&lt;&gt;"",VALUE(Overall!J551),"")</f>
        <v>1.7</v>
      </c>
      <c r="M549" s="17">
        <f>IF(Overall!K551&lt;&gt;"",VALUE(Overall!K551),"")</f>
        <v>3.27</v>
      </c>
      <c r="N549" s="7">
        <f>IF(Overall!L551&lt;&gt;"",DATEVALUE(MID(Overall!L551, FIND(",", Overall!L551) + 2, FIND(" ", Overall!L551) - FIND(",", Overall!L551) - 1) &amp; " " &amp; MID(Overall!L551, FIND(" ", Overall!L551) + 1, FIND(",", Overall!L551, FIND(" ", Overall!L551)) - FIND(" ", Overall!L551) - 1) &amp; ", " &amp; MID(Overall!L551, FIND(",", Overall!L551, FIND(",",Overall!L551) + 1) + 2, LEN(Overall!L551))),"")</f>
        <v>45170</v>
      </c>
      <c r="O549" s="7">
        <f>IF(Overall!M551&lt;&gt;"",DATEVALUE(MID(Overall!M551, FIND(",", Overall!M551) + 2, FIND(" ", Overall!M551) - FIND(",", Overall!M551) - 1) &amp; " " &amp; MID(Overall!M551, FIND(" ", Overall!M551) + 1, FIND(",", Overall!M551, FIND(" ", Overall!M551)) - FIND(" ", Overall!M551) - 1) &amp; ", " &amp; MID(Overall!M551, FIND(",", Overall!M551, FIND(",",Overall!M551) + 1) + 2, LEN(Overall!M551))),"")</f>
        <v>45199</v>
      </c>
      <c r="P549" s="7">
        <f>IF(Overall!N551&lt;&gt;"",DATEVALUE(MID(Overall!N551, FIND(",", Overall!N551) + 2, FIND(" ", Overall!N551) - FIND(",", Overall!N551) - 1) &amp; " " &amp; MID(Overall!N551, FIND(" ", Overall!N551) + 1, FIND(",", Overall!N551, FIND(" ", Overall!N551)) - FIND(" ", Overall!N551) - 1) &amp; ", " &amp; MID(Overall!N551, FIND(",", Overall!N551, FIND(",",Overall!N551) + 1) + 2, LEN(Overall!N551))),"")</f>
        <v>45051</v>
      </c>
      <c r="Q549" s="7">
        <f>IF(Overall!O551&lt;&gt;"",DATEVALUE(MID(Overall!O551, FIND(",", Overall!O551) + 2, FIND(" ", Overall!O551) - FIND(",", Overall!O551) - 1) &amp; " " &amp; MID(Overall!O551, FIND(" ", Overall!O551) + 1, FIND(",", Overall!O551, FIND(" ", Overall!O551)) - FIND(" ", Overall!O551) - 1) &amp; ", " &amp; MID(Overall!O551, FIND(",", Overall!O551, FIND(",",Overall!O551) + 1) + 2, LEN(Overall!O551))),"")</f>
        <v>45028</v>
      </c>
      <c r="R549" s="5">
        <f t="shared" si="16"/>
        <v>1</v>
      </c>
      <c r="S549" s="18" t="str">
        <f>IF(Overall!$A551&lt;&gt;"",IF(AND(MONTH($N549) &lt;= 1, MONTH($O549) &gt;= 1), IF($R549 &lt;&gt; "", $H549/$R549, ""), ""),"")</f>
        <v/>
      </c>
      <c r="T549" s="18" t="str">
        <f>IF(Overall!$A551&lt;&gt;"",IF(AND(MONTH($N549) &lt;= 2, MONTH($O549) &gt;= 2), IF($R549 &lt;&gt; "", $H549/$R549, ""), ""),"")</f>
        <v/>
      </c>
      <c r="U549" s="18" t="str">
        <f>IF(Overall!$A551&lt;&gt;"",IF(AND(MONTH($N549) &lt;= 3, MONTH($O549) &gt;= 3), IF($R549 &lt;&gt; "", $H549/$R549, ""), ""),"")</f>
        <v/>
      </c>
      <c r="V549" s="18" t="str">
        <f>IF(Overall!$A551&lt;&gt;"",IF(AND(MONTH($N549) &lt;= 4, MONTH($O549) &gt;= 4), IF($R549 &lt;&gt; "", $H549/$R549, ""), ""),"")</f>
        <v/>
      </c>
      <c r="W549" s="18" t="str">
        <f>IF(Overall!$A551&lt;&gt;"",IF(AND(MONTH($N549) &lt;= 5, MONTH($O549) &gt;= 5), IF($R549 &lt;&gt; "", $H549/$R549, ""), ""),"")</f>
        <v/>
      </c>
      <c r="X549" s="18" t="str">
        <f>IF(Overall!$A551&lt;&gt;"",IF(AND(MONTH($N549) &lt;= 6, MONTH($O549) &gt;= 6), IF($R549 &lt;&gt; "", $H549/$R549, ""), ""),"")</f>
        <v/>
      </c>
      <c r="Y549" s="18" t="str">
        <f>IF(Overall!$A551&lt;&gt;"",IF(AND(MONTH($N549) &lt;= 7, MONTH($O549) &gt;= 7 ), IF($R549 &lt;&gt; "", $H549/$R549, ""), ""),"")</f>
        <v/>
      </c>
      <c r="Z549" s="18" t="str">
        <f>IF(Overall!$A551&lt;&gt;"",IF(AND(MONTH($N549) &lt;= 8, MONTH($O549) &gt;= 8), IF($R549 &lt;&gt; "", $H549/$R549, ""), ""),"")</f>
        <v/>
      </c>
      <c r="AA549" s="18">
        <f>IF(Overall!$A551&lt;&gt;"",IF(AND(MONTH($N549) &lt;= 9, MONTH($O549) &gt;= 9), IF($R549 &lt;&gt; "", $H549/$R549, ""), ""),"")</f>
        <v>1000000</v>
      </c>
      <c r="AB549" s="18" t="str">
        <f>IF(Overall!$A551&lt;&gt;"",IF(AND(MONTH($N549) &lt;= 10, MONTH($O549) &gt;= 10), IF($R549 &lt;&gt; "", $H549/$R549, ""), ""),"")</f>
        <v/>
      </c>
      <c r="AC549" s="18" t="str">
        <f>IF(Overall!$A551&lt;&gt;"",IF(AND(MONTH($N549) &lt;= 11, MONTH($O549) &gt;= 11), IF($R549 &lt;&gt; "", $H549/$R549, ""), ""),"")</f>
        <v/>
      </c>
      <c r="AD549" s="18" t="str">
        <f>IF(Overall!$A551&lt;&gt;"",IF(AND(MONTH($N549) &lt;= 12, MONTH($O549) &gt;= 12), IF($R549 &lt;&gt; "", $H549/$R549, ""), ""),"")</f>
        <v/>
      </c>
      <c r="AF549" s="18" t="str">
        <f ca="1">IFERROR(IF(AND(NOW()&lt;= EOMONTH(DATE(YEAR($O549),1, 1), 0), Overall!$A551&lt;&gt;"", MONTH($N549) &lt;= 1, MONTH($O549) &gt;= 1), IF($R549 &lt;&gt; "", $H549/$R549, ""), ""), "")</f>
        <v/>
      </c>
      <c r="AG549" s="18" t="str">
        <f ca="1">IFERROR(IF(AND(NOW()&lt;= EOMONTH(DATE(YEAR($O549),2, 1), 0), Overall!$A551&lt;&gt;"", MONTH($N549) &lt;= 2, MONTH($O549) &gt;= 2), IF($R549 &lt;&gt; "", $H549/$R549, ""), ""), "")</f>
        <v/>
      </c>
      <c r="AH549" s="18" t="str">
        <f ca="1">IFERROR(IF(AND(NOW()&lt;= EOMONTH(DATE(YEAR($O549),3, 1), 0), Overall!$A551&lt;&gt;"", MONTH($N549) &lt;= 3, MONTH($O549) &gt;= 3), IF($R549 &lt;&gt; "", $H549/$R549, ""), ""), "")</f>
        <v/>
      </c>
      <c r="AI549" s="18" t="str">
        <f ca="1">IFERROR(IF(AND(NOW()&lt;= EOMONTH(DATE(YEAR($O549),4, 1), 0), Overall!$A551&lt;&gt;"", MONTH($N549) &lt;= 4, MONTH($O549) &gt;= 4), IF($R549 &lt;&gt; "", $H549/$R549, ""), ""), "")</f>
        <v/>
      </c>
      <c r="AJ549" s="18" t="str">
        <f ca="1">IFERROR(IF(AND(NOW()&lt;= EOMONTH(DATE(YEAR($O549),5, 1), 0), Overall!$A551&lt;&gt;"", MONTH($N549) &lt;= 5, MONTH($O549) &gt;= 5), IF($R549 &lt;&gt; "", $H549/$R549, ""), ""), "")</f>
        <v/>
      </c>
      <c r="AK549" s="18" t="str">
        <f ca="1">IFERROR(IF(AND(NOW()&lt;= EOMONTH(DATE(YEAR($O549),6, 1), 0), Overall!$A551&lt;&gt;"", MONTH($N549) &lt;= 6, MONTH($O549) &gt;= 6), IF($R549 &lt;&gt; "", $H549/$R549, ""), ""), "")</f>
        <v/>
      </c>
      <c r="AL549" s="18" t="str">
        <f ca="1">IFERROR(IF(AND(NOW()&lt;= EOMONTH(DATE(YEAR($O549),7, 1), 0), Overall!$A551&lt;&gt;"", MONTH($N549) &lt;= 7, MONTH($O549) &gt;= 7), IF($R549 &lt;&gt; "", $H549/$R549, ""), ""), "")</f>
        <v/>
      </c>
      <c r="AM549" s="18" t="str">
        <f ca="1">IFERROR(IF(AND(NOW()&lt;= EOMONTH(DATE(YEAR($O549),8, 1), 0), Overall!$A551&lt;&gt;"", MONTH($N549) &lt;= 8, MONTH($O549) &gt;= 8), IF($R549 &lt;&gt; "", $H549/$R549, ""), ""), "")</f>
        <v/>
      </c>
      <c r="AN549" s="18" t="str">
        <f ca="1">IFERROR(IF(AND(NOW()&lt;= EOMONTH(DATE(YEAR($O549),9, 1), 0), Overall!$A551&lt;&gt;"", MONTH($N549) &lt;= 9, MONTH($O549) &gt;= 9), IF($R549 &lt;&gt; "", $H549/$R549, ""), ""), "")</f>
        <v/>
      </c>
      <c r="AO549" s="18" t="str">
        <f ca="1">IFERROR(IF(AND(NOW()&lt;= EOMONTH(DATE(YEAR($O549),10, 1), 0), Overall!$A551&lt;&gt;"", MONTH($N549) &lt;= 10, MONTH($O549) &gt;= 10), IF($R549 &lt;&gt; "", $H549/$R549, ""), ""), "")</f>
        <v/>
      </c>
      <c r="AP549" s="18" t="str">
        <f ca="1">IFERROR(IF(AND(NOW()&lt;= EOMONTH(DATE(YEAR($O549),11, 1), 0), Overall!$A551&lt;&gt;"", MONTH($N549) &lt;=11, MONTH($O549) &gt;= 11), IF($R549 &lt;&gt; "", $H549/$R549, ""), ""), "")</f>
        <v/>
      </c>
      <c r="AQ549" s="18" t="str">
        <f ca="1">IFERROR(IF(AND(NOW()&lt;= EOMONTH(DATE(YEAR($O549),12, 1), 0), Overall!$A551&lt;&gt;"", MONTH($N549) &lt;= 12, MONTH($O549) &gt;= 12), IF($R549 &lt;&gt; "", $H549/$R549, ""), ""), "")</f>
        <v/>
      </c>
      <c r="AR549" s="16">
        <f t="shared" ca="1" si="17"/>
        <v>0</v>
      </c>
    </row>
    <row r="550" spans="1:44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17">
        <f>IF(Overall!F552&lt;&gt;"",VALUE(Overall!F552),"")</f>
        <v>1000000</v>
      </c>
      <c r="I550" s="17">
        <f>IF(Overall!G552&lt;&gt;"",VALUE(Overall!G552),"")</f>
        <v>77</v>
      </c>
      <c r="J550" s="17">
        <f>IF(Overall!H552&lt;&gt;"",VALUE(Overall!H552),"")</f>
        <v>64</v>
      </c>
      <c r="K550" s="17">
        <f>IF(Overall!I552&lt;&gt;"",VALUE(Overall!I552),"")</f>
        <v>4.7</v>
      </c>
      <c r="L550" s="17">
        <f>IF(Overall!J552&lt;&gt;"",VALUE(Overall!J552),"")</f>
        <v>1.41</v>
      </c>
      <c r="M550" s="17">
        <f>IF(Overall!K552&lt;&gt;"",VALUE(Overall!K552),"")</f>
        <v>3.29</v>
      </c>
      <c r="N550" s="7">
        <f>IF(Overall!L552&lt;&gt;"",DATEVALUE(MID(Overall!L552, FIND(",", Overall!L552) + 2, FIND(" ", Overall!L552) - FIND(",", Overall!L552) - 1) &amp; " " &amp; MID(Overall!L552, FIND(" ", Overall!L552) + 1, FIND(",", Overall!L552, FIND(" ", Overall!L552)) - FIND(" ", Overall!L552) - 1) &amp; ", " &amp; MID(Overall!L552, FIND(",", Overall!L552, FIND(",",Overall!L552) + 1) + 2, LEN(Overall!L552))),"")</f>
        <v>45170</v>
      </c>
      <c r="O550" s="7">
        <f>IF(Overall!M552&lt;&gt;"",DATEVALUE(MID(Overall!M552, FIND(",", Overall!M552) + 2, FIND(" ", Overall!M552) - FIND(",", Overall!M552) - 1) &amp; " " &amp; MID(Overall!M552, FIND(" ", Overall!M552) + 1, FIND(",", Overall!M552, FIND(" ", Overall!M552)) - FIND(" ", Overall!M552) - 1) &amp; ", " &amp; MID(Overall!M552, FIND(",", Overall!M552, FIND(",",Overall!M552) + 1) + 2, LEN(Overall!M552))),"")</f>
        <v>45199</v>
      </c>
      <c r="P550" s="7">
        <f>IF(Overall!N552&lt;&gt;"",DATEVALUE(MID(Overall!N552, FIND(",", Overall!N552) + 2, FIND(" ", Overall!N552) - FIND(",", Overall!N552) - 1) &amp; " " &amp; MID(Overall!N552, FIND(" ", Overall!N552) + 1, FIND(",", Overall!N552, FIND(" ", Overall!N552)) - FIND(" ", Overall!N552) - 1) &amp; ", " &amp; MID(Overall!N552, FIND(",", Overall!N552, FIND(",",Overall!N552) + 1) + 2, LEN(Overall!N552))),"")</f>
        <v>45051</v>
      </c>
      <c r="Q550" s="7">
        <f>IF(Overall!O552&lt;&gt;"",DATEVALUE(MID(Overall!O552, FIND(",", Overall!O552) + 2, FIND(" ", Overall!O552) - FIND(",", Overall!O552) - 1) &amp; " " &amp; MID(Overall!O552, FIND(" ", Overall!O552) + 1, FIND(",", Overall!O552, FIND(" ", Overall!O552)) - FIND(" ", Overall!O552) - 1) &amp; ", " &amp; MID(Overall!O552, FIND(",", Overall!O552, FIND(",",Overall!O552) + 1) + 2, LEN(Overall!O552))),"")</f>
        <v>45028</v>
      </c>
      <c r="R550" s="5">
        <f t="shared" si="16"/>
        <v>1</v>
      </c>
      <c r="S550" s="18" t="str">
        <f>IF(Overall!$A552&lt;&gt;"",IF(AND(MONTH($N550) &lt;= 1, MONTH($O550) &gt;= 1), IF($R550 &lt;&gt; "", $H550/$R550, ""), ""),"")</f>
        <v/>
      </c>
      <c r="T550" s="18" t="str">
        <f>IF(Overall!$A552&lt;&gt;"",IF(AND(MONTH($N550) &lt;= 2, MONTH($O550) &gt;= 2), IF($R550 &lt;&gt; "", $H550/$R550, ""), ""),"")</f>
        <v/>
      </c>
      <c r="U550" s="18" t="str">
        <f>IF(Overall!$A552&lt;&gt;"",IF(AND(MONTH($N550) &lt;= 3, MONTH($O550) &gt;= 3), IF($R550 &lt;&gt; "", $H550/$R550, ""), ""),"")</f>
        <v/>
      </c>
      <c r="V550" s="18" t="str">
        <f>IF(Overall!$A552&lt;&gt;"",IF(AND(MONTH($N550) &lt;= 4, MONTH($O550) &gt;= 4), IF($R550 &lt;&gt; "", $H550/$R550, ""), ""),"")</f>
        <v/>
      </c>
      <c r="W550" s="18" t="str">
        <f>IF(Overall!$A552&lt;&gt;"",IF(AND(MONTH($N550) &lt;= 5, MONTH($O550) &gt;= 5), IF($R550 &lt;&gt; "", $H550/$R550, ""), ""),"")</f>
        <v/>
      </c>
      <c r="X550" s="18" t="str">
        <f>IF(Overall!$A552&lt;&gt;"",IF(AND(MONTH($N550) &lt;= 6, MONTH($O550) &gt;= 6), IF($R550 &lt;&gt; "", $H550/$R550, ""), ""),"")</f>
        <v/>
      </c>
      <c r="Y550" s="18" t="str">
        <f>IF(Overall!$A552&lt;&gt;"",IF(AND(MONTH($N550) &lt;= 7, MONTH($O550) &gt;= 7 ), IF($R550 &lt;&gt; "", $H550/$R550, ""), ""),"")</f>
        <v/>
      </c>
      <c r="Z550" s="18" t="str">
        <f>IF(Overall!$A552&lt;&gt;"",IF(AND(MONTH($N550) &lt;= 8, MONTH($O550) &gt;= 8), IF($R550 &lt;&gt; "", $H550/$R550, ""), ""),"")</f>
        <v/>
      </c>
      <c r="AA550" s="18">
        <f>IF(Overall!$A552&lt;&gt;"",IF(AND(MONTH($N550) &lt;= 9, MONTH($O550) &gt;= 9), IF($R550 &lt;&gt; "", $H550/$R550, ""), ""),"")</f>
        <v>1000000</v>
      </c>
      <c r="AB550" s="18" t="str">
        <f>IF(Overall!$A552&lt;&gt;"",IF(AND(MONTH($N550) &lt;= 10, MONTH($O550) &gt;= 10), IF($R550 &lt;&gt; "", $H550/$R550, ""), ""),"")</f>
        <v/>
      </c>
      <c r="AC550" s="18" t="str">
        <f>IF(Overall!$A552&lt;&gt;"",IF(AND(MONTH($N550) &lt;= 11, MONTH($O550) &gt;= 11), IF($R550 &lt;&gt; "", $H550/$R550, ""), ""),"")</f>
        <v/>
      </c>
      <c r="AD550" s="18" t="str">
        <f>IF(Overall!$A552&lt;&gt;"",IF(AND(MONTH($N550) &lt;= 12, MONTH($O550) &gt;= 12), IF($R550 &lt;&gt; "", $H550/$R550, ""), ""),"")</f>
        <v/>
      </c>
      <c r="AF550" s="18" t="str">
        <f ca="1">IFERROR(IF(AND(NOW()&lt;= EOMONTH(DATE(YEAR($O550),1, 1), 0), Overall!$A552&lt;&gt;"", MONTH($N550) &lt;= 1, MONTH($O550) &gt;= 1), IF($R550 &lt;&gt; "", $H550/$R550, ""), ""), "")</f>
        <v/>
      </c>
      <c r="AG550" s="18" t="str">
        <f ca="1">IFERROR(IF(AND(NOW()&lt;= EOMONTH(DATE(YEAR($O550),2, 1), 0), Overall!$A552&lt;&gt;"", MONTH($N550) &lt;= 2, MONTH($O550) &gt;= 2), IF($R550 &lt;&gt; "", $H550/$R550, ""), ""), "")</f>
        <v/>
      </c>
      <c r="AH550" s="18" t="str">
        <f ca="1">IFERROR(IF(AND(NOW()&lt;= EOMONTH(DATE(YEAR($O550),3, 1), 0), Overall!$A552&lt;&gt;"", MONTH($N550) &lt;= 3, MONTH($O550) &gt;= 3), IF($R550 &lt;&gt; "", $H550/$R550, ""), ""), "")</f>
        <v/>
      </c>
      <c r="AI550" s="18" t="str">
        <f ca="1">IFERROR(IF(AND(NOW()&lt;= EOMONTH(DATE(YEAR($O550),4, 1), 0), Overall!$A552&lt;&gt;"", MONTH($N550) &lt;= 4, MONTH($O550) &gt;= 4), IF($R550 &lt;&gt; "", $H550/$R550, ""), ""), "")</f>
        <v/>
      </c>
      <c r="AJ550" s="18" t="str">
        <f ca="1">IFERROR(IF(AND(NOW()&lt;= EOMONTH(DATE(YEAR($O550),5, 1), 0), Overall!$A552&lt;&gt;"", MONTH($N550) &lt;= 5, MONTH($O550) &gt;= 5), IF($R550 &lt;&gt; "", $H550/$R550, ""), ""), "")</f>
        <v/>
      </c>
      <c r="AK550" s="18" t="str">
        <f ca="1">IFERROR(IF(AND(NOW()&lt;= EOMONTH(DATE(YEAR($O550),6, 1), 0), Overall!$A552&lt;&gt;"", MONTH($N550) &lt;= 6, MONTH($O550) &gt;= 6), IF($R550 &lt;&gt; "", $H550/$R550, ""), ""), "")</f>
        <v/>
      </c>
      <c r="AL550" s="18" t="str">
        <f ca="1">IFERROR(IF(AND(NOW()&lt;= EOMONTH(DATE(YEAR($O550),7, 1), 0), Overall!$A552&lt;&gt;"", MONTH($N550) &lt;= 7, MONTH($O550) &gt;= 7), IF($R550 &lt;&gt; "", $H550/$R550, ""), ""), "")</f>
        <v/>
      </c>
      <c r="AM550" s="18" t="str">
        <f ca="1">IFERROR(IF(AND(NOW()&lt;= EOMONTH(DATE(YEAR($O550),8, 1), 0), Overall!$A552&lt;&gt;"", MONTH($N550) &lt;= 8, MONTH($O550) &gt;= 8), IF($R550 &lt;&gt; "", $H550/$R550, ""), ""), "")</f>
        <v/>
      </c>
      <c r="AN550" s="18" t="str">
        <f ca="1">IFERROR(IF(AND(NOW()&lt;= EOMONTH(DATE(YEAR($O550),9, 1), 0), Overall!$A552&lt;&gt;"", MONTH($N550) &lt;= 9, MONTH($O550) &gt;= 9), IF($R550 &lt;&gt; "", $H550/$R550, ""), ""), "")</f>
        <v/>
      </c>
      <c r="AO550" s="18" t="str">
        <f ca="1">IFERROR(IF(AND(NOW()&lt;= EOMONTH(DATE(YEAR($O550),10, 1), 0), Overall!$A552&lt;&gt;"", MONTH($N550) &lt;= 10, MONTH($O550) &gt;= 10), IF($R550 &lt;&gt; "", $H550/$R550, ""), ""), "")</f>
        <v/>
      </c>
      <c r="AP550" s="18" t="str">
        <f ca="1">IFERROR(IF(AND(NOW()&lt;= EOMONTH(DATE(YEAR($O550),11, 1), 0), Overall!$A552&lt;&gt;"", MONTH($N550) &lt;=11, MONTH($O550) &gt;= 11), IF($R550 &lt;&gt; "", $H550/$R550, ""), ""), "")</f>
        <v/>
      </c>
      <c r="AQ550" s="18" t="str">
        <f ca="1">IFERROR(IF(AND(NOW()&lt;= EOMONTH(DATE(YEAR($O550),12, 1), 0), Overall!$A552&lt;&gt;"", MONTH($N550) &lt;= 12, MONTH($O550) &gt;= 12), IF($R550 &lt;&gt; "", $H550/$R550, ""), ""), "")</f>
        <v/>
      </c>
      <c r="AR550" s="16">
        <f t="shared" ca="1" si="17"/>
        <v>0</v>
      </c>
    </row>
    <row r="551" spans="1:44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17">
        <f>IF(Overall!F553&lt;&gt;"",VALUE(Overall!F553),"")</f>
        <v>1000000</v>
      </c>
      <c r="I551" s="17">
        <f>IF(Overall!G553&lt;&gt;"",VALUE(Overall!G553),"")</f>
        <v>77</v>
      </c>
      <c r="J551" s="17">
        <f>IF(Overall!H553&lt;&gt;"",VALUE(Overall!H553),"")</f>
        <v>64</v>
      </c>
      <c r="K551" s="17">
        <f>IF(Overall!I553&lt;&gt;"",VALUE(Overall!I553),"")</f>
        <v>4.75</v>
      </c>
      <c r="L551" s="17">
        <f>IF(Overall!J553&lt;&gt;"",VALUE(Overall!J553),"")</f>
        <v>1.52</v>
      </c>
      <c r="M551" s="17">
        <f>IF(Overall!K553&lt;&gt;"",VALUE(Overall!K553),"")</f>
        <v>3.23</v>
      </c>
      <c r="N551" s="7">
        <f>IF(Overall!L553&lt;&gt;"",DATEVALUE(MID(Overall!L553, FIND(",", Overall!L553) + 2, FIND(" ", Overall!L553) - FIND(",", Overall!L553) - 1) &amp; " " &amp; MID(Overall!L553, FIND(" ", Overall!L553) + 1, FIND(",", Overall!L553, FIND(" ", Overall!L553)) - FIND(" ", Overall!L553) - 1) &amp; ", " &amp; MID(Overall!L553, FIND(",", Overall!L553, FIND(",",Overall!L553) + 1) + 2, LEN(Overall!L553))),"")</f>
        <v>45170</v>
      </c>
      <c r="O551" s="7">
        <f>IF(Overall!M553&lt;&gt;"",DATEVALUE(MID(Overall!M553, FIND(",", Overall!M553) + 2, FIND(" ", Overall!M553) - FIND(",", Overall!M553) - 1) &amp; " " &amp; MID(Overall!M553, FIND(" ", Overall!M553) + 1, FIND(",", Overall!M553, FIND(" ", Overall!M553)) - FIND(" ", Overall!M553) - 1) &amp; ", " &amp; MID(Overall!M553, FIND(",", Overall!M553, FIND(",",Overall!M553) + 1) + 2, LEN(Overall!M553))),"")</f>
        <v>45199</v>
      </c>
      <c r="P551" s="7">
        <f>IF(Overall!N553&lt;&gt;"",DATEVALUE(MID(Overall!N553, FIND(",", Overall!N553) + 2, FIND(" ", Overall!N553) - FIND(",", Overall!N553) - 1) &amp; " " &amp; MID(Overall!N553, FIND(" ", Overall!N553) + 1, FIND(",", Overall!N553, FIND(" ", Overall!N553)) - FIND(" ", Overall!N553) - 1) &amp; ", " &amp; MID(Overall!N553, FIND(",", Overall!N553, FIND(",",Overall!N553) + 1) + 2, LEN(Overall!N553))),"")</f>
        <v>45051</v>
      </c>
      <c r="Q551" s="7">
        <f>IF(Overall!O553&lt;&gt;"",DATEVALUE(MID(Overall!O553, FIND(",", Overall!O553) + 2, FIND(" ", Overall!O553) - FIND(",", Overall!O553) - 1) &amp; " " &amp; MID(Overall!O553, FIND(" ", Overall!O553) + 1, FIND(",", Overall!O553, FIND(" ", Overall!O553)) - FIND(" ", Overall!O553) - 1) &amp; ", " &amp; MID(Overall!O553, FIND(",", Overall!O553, FIND(",",Overall!O553) + 1) + 2, LEN(Overall!O553))),"")</f>
        <v>45028</v>
      </c>
      <c r="R551" s="5">
        <f t="shared" si="16"/>
        <v>1</v>
      </c>
      <c r="S551" s="18" t="str">
        <f>IF(Overall!$A553&lt;&gt;"",IF(AND(MONTH($N551) &lt;= 1, MONTH($O551) &gt;= 1), IF($R551 &lt;&gt; "", $H551/$R551, ""), ""),"")</f>
        <v/>
      </c>
      <c r="T551" s="18" t="str">
        <f>IF(Overall!$A553&lt;&gt;"",IF(AND(MONTH($N551) &lt;= 2, MONTH($O551) &gt;= 2), IF($R551 &lt;&gt; "", $H551/$R551, ""), ""),"")</f>
        <v/>
      </c>
      <c r="U551" s="18" t="str">
        <f>IF(Overall!$A553&lt;&gt;"",IF(AND(MONTH($N551) &lt;= 3, MONTH($O551) &gt;= 3), IF($R551 &lt;&gt; "", $H551/$R551, ""), ""),"")</f>
        <v/>
      </c>
      <c r="V551" s="18" t="str">
        <f>IF(Overall!$A553&lt;&gt;"",IF(AND(MONTH($N551) &lt;= 4, MONTH($O551) &gt;= 4), IF($R551 &lt;&gt; "", $H551/$R551, ""), ""),"")</f>
        <v/>
      </c>
      <c r="W551" s="18" t="str">
        <f>IF(Overall!$A553&lt;&gt;"",IF(AND(MONTH($N551) &lt;= 5, MONTH($O551) &gt;= 5), IF($R551 &lt;&gt; "", $H551/$R551, ""), ""),"")</f>
        <v/>
      </c>
      <c r="X551" s="18" t="str">
        <f>IF(Overall!$A553&lt;&gt;"",IF(AND(MONTH($N551) &lt;= 6, MONTH($O551) &gt;= 6), IF($R551 &lt;&gt; "", $H551/$R551, ""), ""),"")</f>
        <v/>
      </c>
      <c r="Y551" s="18" t="str">
        <f>IF(Overall!$A553&lt;&gt;"",IF(AND(MONTH($N551) &lt;= 7, MONTH($O551) &gt;= 7 ), IF($R551 &lt;&gt; "", $H551/$R551, ""), ""),"")</f>
        <v/>
      </c>
      <c r="Z551" s="18" t="str">
        <f>IF(Overall!$A553&lt;&gt;"",IF(AND(MONTH($N551) &lt;= 8, MONTH($O551) &gt;= 8), IF($R551 &lt;&gt; "", $H551/$R551, ""), ""),"")</f>
        <v/>
      </c>
      <c r="AA551" s="18">
        <f>IF(Overall!$A553&lt;&gt;"",IF(AND(MONTH($N551) &lt;= 9, MONTH($O551) &gt;= 9), IF($R551 &lt;&gt; "", $H551/$R551, ""), ""),"")</f>
        <v>1000000</v>
      </c>
      <c r="AB551" s="18" t="str">
        <f>IF(Overall!$A553&lt;&gt;"",IF(AND(MONTH($N551) &lt;= 10, MONTH($O551) &gt;= 10), IF($R551 &lt;&gt; "", $H551/$R551, ""), ""),"")</f>
        <v/>
      </c>
      <c r="AC551" s="18" t="str">
        <f>IF(Overall!$A553&lt;&gt;"",IF(AND(MONTH($N551) &lt;= 11, MONTH($O551) &gt;= 11), IF($R551 &lt;&gt; "", $H551/$R551, ""), ""),"")</f>
        <v/>
      </c>
      <c r="AD551" s="18" t="str">
        <f>IF(Overall!$A553&lt;&gt;"",IF(AND(MONTH($N551) &lt;= 12, MONTH($O551) &gt;= 12), IF($R551 &lt;&gt; "", $H551/$R551, ""), ""),"")</f>
        <v/>
      </c>
      <c r="AF551" s="18" t="str">
        <f ca="1">IFERROR(IF(AND(NOW()&lt;= EOMONTH(DATE(YEAR($O551),1, 1), 0), Overall!$A553&lt;&gt;"", MONTH($N551) &lt;= 1, MONTH($O551) &gt;= 1), IF($R551 &lt;&gt; "", $H551/$R551, ""), ""), "")</f>
        <v/>
      </c>
      <c r="AG551" s="18" t="str">
        <f ca="1">IFERROR(IF(AND(NOW()&lt;= EOMONTH(DATE(YEAR($O551),2, 1), 0), Overall!$A553&lt;&gt;"", MONTH($N551) &lt;= 2, MONTH($O551) &gt;= 2), IF($R551 &lt;&gt; "", $H551/$R551, ""), ""), "")</f>
        <v/>
      </c>
      <c r="AH551" s="18" t="str">
        <f ca="1">IFERROR(IF(AND(NOW()&lt;= EOMONTH(DATE(YEAR($O551),3, 1), 0), Overall!$A553&lt;&gt;"", MONTH($N551) &lt;= 3, MONTH($O551) &gt;= 3), IF($R551 &lt;&gt; "", $H551/$R551, ""), ""), "")</f>
        <v/>
      </c>
      <c r="AI551" s="18" t="str">
        <f ca="1">IFERROR(IF(AND(NOW()&lt;= EOMONTH(DATE(YEAR($O551),4, 1), 0), Overall!$A553&lt;&gt;"", MONTH($N551) &lt;= 4, MONTH($O551) &gt;= 4), IF($R551 &lt;&gt; "", $H551/$R551, ""), ""), "")</f>
        <v/>
      </c>
      <c r="AJ551" s="18" t="str">
        <f ca="1">IFERROR(IF(AND(NOW()&lt;= EOMONTH(DATE(YEAR($O551),5, 1), 0), Overall!$A553&lt;&gt;"", MONTH($N551) &lt;= 5, MONTH($O551) &gt;= 5), IF($R551 &lt;&gt; "", $H551/$R551, ""), ""), "")</f>
        <v/>
      </c>
      <c r="AK551" s="18" t="str">
        <f ca="1">IFERROR(IF(AND(NOW()&lt;= EOMONTH(DATE(YEAR($O551),6, 1), 0), Overall!$A553&lt;&gt;"", MONTH($N551) &lt;= 6, MONTH($O551) &gt;= 6), IF($R551 &lt;&gt; "", $H551/$R551, ""), ""), "")</f>
        <v/>
      </c>
      <c r="AL551" s="18" t="str">
        <f ca="1">IFERROR(IF(AND(NOW()&lt;= EOMONTH(DATE(YEAR($O551),7, 1), 0), Overall!$A553&lt;&gt;"", MONTH($N551) &lt;= 7, MONTH($O551) &gt;= 7), IF($R551 &lt;&gt; "", $H551/$R551, ""), ""), "")</f>
        <v/>
      </c>
      <c r="AM551" s="18" t="str">
        <f ca="1">IFERROR(IF(AND(NOW()&lt;= EOMONTH(DATE(YEAR($O551),8, 1), 0), Overall!$A553&lt;&gt;"", MONTH($N551) &lt;= 8, MONTH($O551) &gt;= 8), IF($R551 &lt;&gt; "", $H551/$R551, ""), ""), "")</f>
        <v/>
      </c>
      <c r="AN551" s="18" t="str">
        <f ca="1">IFERROR(IF(AND(NOW()&lt;= EOMONTH(DATE(YEAR($O551),9, 1), 0), Overall!$A553&lt;&gt;"", MONTH($N551) &lt;= 9, MONTH($O551) &gt;= 9), IF($R551 &lt;&gt; "", $H551/$R551, ""), ""), "")</f>
        <v/>
      </c>
      <c r="AO551" s="18" t="str">
        <f ca="1">IFERROR(IF(AND(NOW()&lt;= EOMONTH(DATE(YEAR($O551),10, 1), 0), Overall!$A553&lt;&gt;"", MONTH($N551) &lt;= 10, MONTH($O551) &gt;= 10), IF($R551 &lt;&gt; "", $H551/$R551, ""), ""), "")</f>
        <v/>
      </c>
      <c r="AP551" s="18" t="str">
        <f ca="1">IFERROR(IF(AND(NOW()&lt;= EOMONTH(DATE(YEAR($O551),11, 1), 0), Overall!$A553&lt;&gt;"", MONTH($N551) &lt;=11, MONTH($O551) &gt;= 11), IF($R551 &lt;&gt; "", $H551/$R551, ""), ""), "")</f>
        <v/>
      </c>
      <c r="AQ551" s="18" t="str">
        <f ca="1">IFERROR(IF(AND(NOW()&lt;= EOMONTH(DATE(YEAR($O551),12, 1), 0), Overall!$A553&lt;&gt;"", MONTH($N551) &lt;= 12, MONTH($O551) &gt;= 12), IF($R551 &lt;&gt; "", $H551/$R551, ""), ""), "")</f>
        <v/>
      </c>
      <c r="AR551" s="16">
        <f t="shared" ca="1" si="17"/>
        <v>0</v>
      </c>
    </row>
    <row r="552" spans="1:44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17">
        <f>IF(Overall!F554&lt;&gt;"",VALUE(Overall!F554),"")</f>
        <v>1000000</v>
      </c>
      <c r="I552" s="17">
        <f>IF(Overall!G554&lt;&gt;"",VALUE(Overall!G554),"")</f>
        <v>77</v>
      </c>
      <c r="J552" s="17">
        <f>IF(Overall!H554&lt;&gt;"",VALUE(Overall!H554),"")</f>
        <v>64</v>
      </c>
      <c r="K552" s="17">
        <f>IF(Overall!I554&lt;&gt;"",VALUE(Overall!I554),"")</f>
        <v>4.8</v>
      </c>
      <c r="L552" s="17">
        <f>IF(Overall!J554&lt;&gt;"",VALUE(Overall!J554),"")</f>
        <v>1.57</v>
      </c>
      <c r="M552" s="17">
        <f>IF(Overall!K554&lt;&gt;"",VALUE(Overall!K554),"")</f>
        <v>3.23</v>
      </c>
      <c r="N552" s="7">
        <f>IF(Overall!L554&lt;&gt;"",DATEVALUE(MID(Overall!L554, FIND(",", Overall!L554) + 2, FIND(" ", Overall!L554) - FIND(",", Overall!L554) - 1) &amp; " " &amp; MID(Overall!L554, FIND(" ", Overall!L554) + 1, FIND(",", Overall!L554, FIND(" ", Overall!L554)) - FIND(" ", Overall!L554) - 1) &amp; ", " &amp; MID(Overall!L554, FIND(",", Overall!L554, FIND(",",Overall!L554) + 1) + 2, LEN(Overall!L554))),"")</f>
        <v>45170</v>
      </c>
      <c r="O552" s="7">
        <f>IF(Overall!M554&lt;&gt;"",DATEVALUE(MID(Overall!M554, FIND(",", Overall!M554) + 2, FIND(" ", Overall!M554) - FIND(",", Overall!M554) - 1) &amp; " " &amp; MID(Overall!M554, FIND(" ", Overall!M554) + 1, FIND(",", Overall!M554, FIND(" ", Overall!M554)) - FIND(" ", Overall!M554) - 1) &amp; ", " &amp; MID(Overall!M554, FIND(",", Overall!M554, FIND(",",Overall!M554) + 1) + 2, LEN(Overall!M554))),"")</f>
        <v>45199</v>
      </c>
      <c r="P552" s="7">
        <f>IF(Overall!N554&lt;&gt;"",DATEVALUE(MID(Overall!N554, FIND(",", Overall!N554) + 2, FIND(" ", Overall!N554) - FIND(",", Overall!N554) - 1) &amp; " " &amp; MID(Overall!N554, FIND(" ", Overall!N554) + 1, FIND(",", Overall!N554, FIND(" ", Overall!N554)) - FIND(" ", Overall!N554) - 1) &amp; ", " &amp; MID(Overall!N554, FIND(",", Overall!N554, FIND(",",Overall!N554) + 1) + 2, LEN(Overall!N554))),"")</f>
        <v>45051</v>
      </c>
      <c r="Q552" s="7">
        <f>IF(Overall!O554&lt;&gt;"",DATEVALUE(MID(Overall!O554, FIND(",", Overall!O554) + 2, FIND(" ", Overall!O554) - FIND(",", Overall!O554) - 1) &amp; " " &amp; MID(Overall!O554, FIND(" ", Overall!O554) + 1, FIND(",", Overall!O554, FIND(" ", Overall!O554)) - FIND(" ", Overall!O554) - 1) &amp; ", " &amp; MID(Overall!O554, FIND(",", Overall!O554, FIND(",",Overall!O554) + 1) + 2, LEN(Overall!O554))),"")</f>
        <v>45028</v>
      </c>
      <c r="R552" s="5">
        <f t="shared" si="16"/>
        <v>1</v>
      </c>
      <c r="S552" s="18" t="str">
        <f>IF(Overall!$A554&lt;&gt;"",IF(AND(MONTH($N552) &lt;= 1, MONTH($O552) &gt;= 1), IF($R552 &lt;&gt; "", $H552/$R552, ""), ""),"")</f>
        <v/>
      </c>
      <c r="T552" s="18" t="str">
        <f>IF(Overall!$A554&lt;&gt;"",IF(AND(MONTH($N552) &lt;= 2, MONTH($O552) &gt;= 2), IF($R552 &lt;&gt; "", $H552/$R552, ""), ""),"")</f>
        <v/>
      </c>
      <c r="U552" s="18" t="str">
        <f>IF(Overall!$A554&lt;&gt;"",IF(AND(MONTH($N552) &lt;= 3, MONTH($O552) &gt;= 3), IF($R552 &lt;&gt; "", $H552/$R552, ""), ""),"")</f>
        <v/>
      </c>
      <c r="V552" s="18" t="str">
        <f>IF(Overall!$A554&lt;&gt;"",IF(AND(MONTH($N552) &lt;= 4, MONTH($O552) &gt;= 4), IF($R552 &lt;&gt; "", $H552/$R552, ""), ""),"")</f>
        <v/>
      </c>
      <c r="W552" s="18" t="str">
        <f>IF(Overall!$A554&lt;&gt;"",IF(AND(MONTH($N552) &lt;= 5, MONTH($O552) &gt;= 5), IF($R552 &lt;&gt; "", $H552/$R552, ""), ""),"")</f>
        <v/>
      </c>
      <c r="X552" s="18" t="str">
        <f>IF(Overall!$A554&lt;&gt;"",IF(AND(MONTH($N552) &lt;= 6, MONTH($O552) &gt;= 6), IF($R552 &lt;&gt; "", $H552/$R552, ""), ""),"")</f>
        <v/>
      </c>
      <c r="Y552" s="18" t="str">
        <f>IF(Overall!$A554&lt;&gt;"",IF(AND(MONTH($N552) &lt;= 7, MONTH($O552) &gt;= 7 ), IF($R552 &lt;&gt; "", $H552/$R552, ""), ""),"")</f>
        <v/>
      </c>
      <c r="Z552" s="18" t="str">
        <f>IF(Overall!$A554&lt;&gt;"",IF(AND(MONTH($N552) &lt;= 8, MONTH($O552) &gt;= 8), IF($R552 &lt;&gt; "", $H552/$R552, ""), ""),"")</f>
        <v/>
      </c>
      <c r="AA552" s="18">
        <f>IF(Overall!$A554&lt;&gt;"",IF(AND(MONTH($N552) &lt;= 9, MONTH($O552) &gt;= 9), IF($R552 &lt;&gt; "", $H552/$R552, ""), ""),"")</f>
        <v>1000000</v>
      </c>
      <c r="AB552" s="18" t="str">
        <f>IF(Overall!$A554&lt;&gt;"",IF(AND(MONTH($N552) &lt;= 10, MONTH($O552) &gt;= 10), IF($R552 &lt;&gt; "", $H552/$R552, ""), ""),"")</f>
        <v/>
      </c>
      <c r="AC552" s="18" t="str">
        <f>IF(Overall!$A554&lt;&gt;"",IF(AND(MONTH($N552) &lt;= 11, MONTH($O552) &gt;= 11), IF($R552 &lt;&gt; "", $H552/$R552, ""), ""),"")</f>
        <v/>
      </c>
      <c r="AD552" s="18" t="str">
        <f>IF(Overall!$A554&lt;&gt;"",IF(AND(MONTH($N552) &lt;= 12, MONTH($O552) &gt;= 12), IF($R552 &lt;&gt; "", $H552/$R552, ""), ""),"")</f>
        <v/>
      </c>
      <c r="AF552" s="18" t="str">
        <f ca="1">IFERROR(IF(AND(NOW()&lt;= EOMONTH(DATE(YEAR($O552),1, 1), 0), Overall!$A554&lt;&gt;"", MONTH($N552) &lt;= 1, MONTH($O552) &gt;= 1), IF($R552 &lt;&gt; "", $H552/$R552, ""), ""), "")</f>
        <v/>
      </c>
      <c r="AG552" s="18" t="str">
        <f ca="1">IFERROR(IF(AND(NOW()&lt;= EOMONTH(DATE(YEAR($O552),2, 1), 0), Overall!$A554&lt;&gt;"", MONTH($N552) &lt;= 2, MONTH($O552) &gt;= 2), IF($R552 &lt;&gt; "", $H552/$R552, ""), ""), "")</f>
        <v/>
      </c>
      <c r="AH552" s="18" t="str">
        <f ca="1">IFERROR(IF(AND(NOW()&lt;= EOMONTH(DATE(YEAR($O552),3, 1), 0), Overall!$A554&lt;&gt;"", MONTH($N552) &lt;= 3, MONTH($O552) &gt;= 3), IF($R552 &lt;&gt; "", $H552/$R552, ""), ""), "")</f>
        <v/>
      </c>
      <c r="AI552" s="18" t="str">
        <f ca="1">IFERROR(IF(AND(NOW()&lt;= EOMONTH(DATE(YEAR($O552),4, 1), 0), Overall!$A554&lt;&gt;"", MONTH($N552) &lt;= 4, MONTH($O552) &gt;= 4), IF($R552 &lt;&gt; "", $H552/$R552, ""), ""), "")</f>
        <v/>
      </c>
      <c r="AJ552" s="18" t="str">
        <f ca="1">IFERROR(IF(AND(NOW()&lt;= EOMONTH(DATE(YEAR($O552),5, 1), 0), Overall!$A554&lt;&gt;"", MONTH($N552) &lt;= 5, MONTH($O552) &gt;= 5), IF($R552 &lt;&gt; "", $H552/$R552, ""), ""), "")</f>
        <v/>
      </c>
      <c r="AK552" s="18" t="str">
        <f ca="1">IFERROR(IF(AND(NOW()&lt;= EOMONTH(DATE(YEAR($O552),6, 1), 0), Overall!$A554&lt;&gt;"", MONTH($N552) &lt;= 6, MONTH($O552) &gt;= 6), IF($R552 &lt;&gt; "", $H552/$R552, ""), ""), "")</f>
        <v/>
      </c>
      <c r="AL552" s="18" t="str">
        <f ca="1">IFERROR(IF(AND(NOW()&lt;= EOMONTH(DATE(YEAR($O552),7, 1), 0), Overall!$A554&lt;&gt;"", MONTH($N552) &lt;= 7, MONTH($O552) &gt;= 7), IF($R552 &lt;&gt; "", $H552/$R552, ""), ""), "")</f>
        <v/>
      </c>
      <c r="AM552" s="18" t="str">
        <f ca="1">IFERROR(IF(AND(NOW()&lt;= EOMONTH(DATE(YEAR($O552),8, 1), 0), Overall!$A554&lt;&gt;"", MONTH($N552) &lt;= 8, MONTH($O552) &gt;= 8), IF($R552 &lt;&gt; "", $H552/$R552, ""), ""), "")</f>
        <v/>
      </c>
      <c r="AN552" s="18" t="str">
        <f ca="1">IFERROR(IF(AND(NOW()&lt;= EOMONTH(DATE(YEAR($O552),9, 1), 0), Overall!$A554&lt;&gt;"", MONTH($N552) &lt;= 9, MONTH($O552) &gt;= 9), IF($R552 &lt;&gt; "", $H552/$R552, ""), ""), "")</f>
        <v/>
      </c>
      <c r="AO552" s="18" t="str">
        <f ca="1">IFERROR(IF(AND(NOW()&lt;= EOMONTH(DATE(YEAR($O552),10, 1), 0), Overall!$A554&lt;&gt;"", MONTH($N552) &lt;= 10, MONTH($O552) &gt;= 10), IF($R552 &lt;&gt; "", $H552/$R552, ""), ""), "")</f>
        <v/>
      </c>
      <c r="AP552" s="18" t="str">
        <f ca="1">IFERROR(IF(AND(NOW()&lt;= EOMONTH(DATE(YEAR($O552),11, 1), 0), Overall!$A554&lt;&gt;"", MONTH($N552) &lt;=11, MONTH($O552) &gt;= 11), IF($R552 &lt;&gt; "", $H552/$R552, ""), ""), "")</f>
        <v/>
      </c>
      <c r="AQ552" s="18" t="str">
        <f ca="1">IFERROR(IF(AND(NOW()&lt;= EOMONTH(DATE(YEAR($O552),12, 1), 0), Overall!$A554&lt;&gt;"", MONTH($N552) &lt;= 12, MONTH($O552) &gt;= 12), IF($R552 &lt;&gt; "", $H552/$R552, ""), ""), "")</f>
        <v/>
      </c>
      <c r="AR552" s="16">
        <f ca="1">SUM(AF552:AQ552)</f>
        <v>0</v>
      </c>
    </row>
    <row r="553" spans="1:44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17">
        <f>IF(Overall!F555&lt;&gt;"",VALUE(Overall!F555),"")</f>
        <v>1000000</v>
      </c>
      <c r="I553" s="17">
        <f>IF(Overall!G555&lt;&gt;"",VALUE(Overall!G555),"")</f>
        <v>77</v>
      </c>
      <c r="J553" s="17">
        <f>IF(Overall!H555&lt;&gt;"",VALUE(Overall!H555),"")</f>
        <v>64</v>
      </c>
      <c r="K553" s="17">
        <f>IF(Overall!I555&lt;&gt;"",VALUE(Overall!I555),"")</f>
        <v>4.57</v>
      </c>
      <c r="L553" s="17">
        <f>IF(Overall!J555&lt;&gt;"",VALUE(Overall!J555),"")</f>
        <v>1.4</v>
      </c>
      <c r="M553" s="17">
        <f>IF(Overall!K555&lt;&gt;"",VALUE(Overall!K555),"")</f>
        <v>3.17</v>
      </c>
      <c r="N553" s="7">
        <f>IF(Overall!L555&lt;&gt;"",DATEVALUE(MID(Overall!L555, FIND(",", Overall!L555) + 2, FIND(" ", Overall!L555) - FIND(",", Overall!L555) - 1) &amp; " " &amp; MID(Overall!L555, FIND(" ", Overall!L555) + 1, FIND(",", Overall!L555, FIND(" ", Overall!L555)) - FIND(" ", Overall!L555) - 1) &amp; ", " &amp; MID(Overall!L555, FIND(",", Overall!L555, FIND(",",Overall!L555) + 1) + 2, LEN(Overall!L555))),"")</f>
        <v>45170</v>
      </c>
      <c r="O553" s="7">
        <f>IF(Overall!M555&lt;&gt;"",DATEVALUE(MID(Overall!M555, FIND(",", Overall!M555) + 2, FIND(" ", Overall!M555) - FIND(",", Overall!M555) - 1) &amp; " " &amp; MID(Overall!M555, FIND(" ", Overall!M555) + 1, FIND(",", Overall!M555, FIND(" ", Overall!M555)) - FIND(" ", Overall!M555) - 1) &amp; ", " &amp; MID(Overall!M555, FIND(",", Overall!M555, FIND(",",Overall!M555) + 1) + 2, LEN(Overall!M555))),"")</f>
        <v>45199</v>
      </c>
      <c r="P553" s="7">
        <f>IF(Overall!N555&lt;&gt;"",DATEVALUE(MID(Overall!N555, FIND(",", Overall!N555) + 2, FIND(" ", Overall!N555) - FIND(",", Overall!N555) - 1) &amp; " " &amp; MID(Overall!N555, FIND(" ", Overall!N555) + 1, FIND(",", Overall!N555, FIND(" ", Overall!N555)) - FIND(" ", Overall!N555) - 1) &amp; ", " &amp; MID(Overall!N555, FIND(",", Overall!N555, FIND(",",Overall!N555) + 1) + 2, LEN(Overall!N555))),"")</f>
        <v>45054</v>
      </c>
      <c r="Q553" s="7">
        <f>IF(Overall!O555&lt;&gt;"",DATEVALUE(MID(Overall!O555, FIND(",", Overall!O555) + 2, FIND(" ", Overall!O555) - FIND(",", Overall!O555) - 1) &amp; " " &amp; MID(Overall!O555, FIND(" ", Overall!O555) + 1, FIND(",", Overall!O555, FIND(" ", Overall!O555)) - FIND(" ", Overall!O555) - 1) &amp; ", " &amp; MID(Overall!O555, FIND(",", Overall!O555, FIND(",",Overall!O555) + 1) + 2, LEN(Overall!O555))),"")</f>
        <v>45029</v>
      </c>
      <c r="R553" s="5">
        <f t="shared" si="16"/>
        <v>1</v>
      </c>
      <c r="S553" s="18" t="str">
        <f>IF(Overall!$A555&lt;&gt;"",IF(AND(MONTH($N553) &lt;= 1, MONTH($O553) &gt;= 1), IF($R553 &lt;&gt; "", $H553/$R553, ""), ""),"")</f>
        <v/>
      </c>
      <c r="T553" s="18" t="str">
        <f>IF(Overall!$A555&lt;&gt;"",IF(AND(MONTH($N553) &lt;= 2, MONTH($O553) &gt;= 2), IF($R553 &lt;&gt; "", $H553/$R553, ""), ""),"")</f>
        <v/>
      </c>
      <c r="U553" s="18" t="str">
        <f>IF(Overall!$A555&lt;&gt;"",IF(AND(MONTH($N553) &lt;= 3, MONTH($O553) &gt;= 3), IF($R553 &lt;&gt; "", $H553/$R553, ""), ""),"")</f>
        <v/>
      </c>
      <c r="V553" s="18" t="str">
        <f>IF(Overall!$A555&lt;&gt;"",IF(AND(MONTH($N553) &lt;= 4, MONTH($O553) &gt;= 4), IF($R553 &lt;&gt; "", $H553/$R553, ""), ""),"")</f>
        <v/>
      </c>
      <c r="W553" s="18" t="str">
        <f>IF(Overall!$A555&lt;&gt;"",IF(AND(MONTH($N553) &lt;= 5, MONTH($O553) &gt;= 5), IF($R553 &lt;&gt; "", $H553/$R553, ""), ""),"")</f>
        <v/>
      </c>
      <c r="X553" s="18" t="str">
        <f>IF(Overall!$A555&lt;&gt;"",IF(AND(MONTH($N553) &lt;= 6, MONTH($O553) &gt;= 6), IF($R553 &lt;&gt; "", $H553/$R553, ""), ""),"")</f>
        <v/>
      </c>
      <c r="Y553" s="18" t="str">
        <f>IF(Overall!$A555&lt;&gt;"",IF(AND(MONTH($N553) &lt;= 7, MONTH($O553) &gt;= 7 ), IF($R553 &lt;&gt; "", $H553/$R553, ""), ""),"")</f>
        <v/>
      </c>
      <c r="Z553" s="18" t="str">
        <f>IF(Overall!$A555&lt;&gt;"",IF(AND(MONTH($N553) &lt;= 8, MONTH($O553) &gt;= 8), IF($R553 &lt;&gt; "", $H553/$R553, ""), ""),"")</f>
        <v/>
      </c>
      <c r="AA553" s="18">
        <f>IF(Overall!$A555&lt;&gt;"",IF(AND(MONTH($N553) &lt;= 9, MONTH($O553) &gt;= 9), IF($R553 &lt;&gt; "", $H553/$R553, ""), ""),"")</f>
        <v>1000000</v>
      </c>
      <c r="AB553" s="18" t="str">
        <f>IF(Overall!$A555&lt;&gt;"",IF(AND(MONTH($N553) &lt;= 10, MONTH($O553) &gt;= 10), IF($R553 &lt;&gt; "", $H553/$R553, ""), ""),"")</f>
        <v/>
      </c>
      <c r="AC553" s="18" t="str">
        <f>IF(Overall!$A555&lt;&gt;"",IF(AND(MONTH($N553) &lt;= 11, MONTH($O553) &gt;= 11), IF($R553 &lt;&gt; "", $H553/$R553, ""), ""),"")</f>
        <v/>
      </c>
      <c r="AD553" s="18" t="str">
        <f>IF(Overall!$A555&lt;&gt;"",IF(AND(MONTH($N553) &lt;= 12, MONTH($O553) &gt;= 12), IF($R553 &lt;&gt; "", $H553/$R553, ""), ""),"")</f>
        <v/>
      </c>
      <c r="AF553" s="18" t="str">
        <f ca="1">IFERROR(IF(AND(NOW()&lt;= EOMONTH(DATE(YEAR($O553),1, 1), 0), Overall!$A555&lt;&gt;"", MONTH($N553) &lt;= 1, MONTH($O553) &gt;= 1), IF($R553 &lt;&gt; "", $H553/$R553, ""), ""), "")</f>
        <v/>
      </c>
      <c r="AG553" s="18" t="str">
        <f ca="1">IFERROR(IF(AND(NOW()&lt;= EOMONTH(DATE(YEAR($O553),2, 1), 0), Overall!$A555&lt;&gt;"", MONTH($N553) &lt;= 2, MONTH($O553) &gt;= 2), IF($R553 &lt;&gt; "", $H553/$R553, ""), ""), "")</f>
        <v/>
      </c>
      <c r="AH553" s="18" t="str">
        <f ca="1">IFERROR(IF(AND(NOW()&lt;= EOMONTH(DATE(YEAR($O553),3, 1), 0), Overall!$A555&lt;&gt;"", MONTH($N553) &lt;= 3, MONTH($O553) &gt;= 3), IF($R553 &lt;&gt; "", $H553/$R553, ""), ""), "")</f>
        <v/>
      </c>
      <c r="AI553" s="18" t="str">
        <f ca="1">IFERROR(IF(AND(NOW()&lt;= EOMONTH(DATE(YEAR($O553),4, 1), 0), Overall!$A555&lt;&gt;"", MONTH($N553) &lt;= 4, MONTH($O553) &gt;= 4), IF($R553 &lt;&gt; "", $H553/$R553, ""), ""), "")</f>
        <v/>
      </c>
      <c r="AJ553" s="18" t="str">
        <f ca="1">IFERROR(IF(AND(NOW()&lt;= EOMONTH(DATE(YEAR($O553),5, 1), 0), Overall!$A555&lt;&gt;"", MONTH($N553) &lt;= 5, MONTH($O553) &gt;= 5), IF($R553 &lt;&gt; "", $H553/$R553, ""), ""), "")</f>
        <v/>
      </c>
      <c r="AK553" s="18" t="str">
        <f ca="1">IFERROR(IF(AND(NOW()&lt;= EOMONTH(DATE(YEAR($O553),6, 1), 0), Overall!$A555&lt;&gt;"", MONTH($N553) &lt;= 6, MONTH($O553) &gt;= 6), IF($R553 &lt;&gt; "", $H553/$R553, ""), ""), "")</f>
        <v/>
      </c>
      <c r="AL553" s="18" t="str">
        <f ca="1">IFERROR(IF(AND(NOW()&lt;= EOMONTH(DATE(YEAR($O553),7, 1), 0), Overall!$A555&lt;&gt;"", MONTH($N553) &lt;= 7, MONTH($O553) &gt;= 7), IF($R553 &lt;&gt; "", $H553/$R553, ""), ""), "")</f>
        <v/>
      </c>
      <c r="AM553" s="18" t="str">
        <f ca="1">IFERROR(IF(AND(NOW()&lt;= EOMONTH(DATE(YEAR($O553),8, 1), 0), Overall!$A555&lt;&gt;"", MONTH($N553) &lt;= 8, MONTH($O553) &gt;= 8), IF($R553 &lt;&gt; "", $H553/$R553, ""), ""), "")</f>
        <v/>
      </c>
      <c r="AN553" s="18" t="str">
        <f ca="1">IFERROR(IF(AND(NOW()&lt;= EOMONTH(DATE(YEAR($O553),9, 1), 0), Overall!$A555&lt;&gt;"", MONTH($N553) &lt;= 9, MONTH($O553) &gt;= 9), IF($R553 &lt;&gt; "", $H553/$R553, ""), ""), "")</f>
        <v/>
      </c>
      <c r="AO553" s="18" t="str">
        <f ca="1">IFERROR(IF(AND(NOW()&lt;= EOMONTH(DATE(YEAR($O553),10, 1), 0), Overall!$A555&lt;&gt;"", MONTH($N553) &lt;= 10, MONTH($O553) &gt;= 10), IF($R553 &lt;&gt; "", $H553/$R553, ""), ""), "")</f>
        <v/>
      </c>
      <c r="AP553" s="18" t="str">
        <f ca="1">IFERROR(IF(AND(NOW()&lt;= EOMONTH(DATE(YEAR($O553),11, 1), 0), Overall!$A555&lt;&gt;"", MONTH($N553) &lt;=11, MONTH($O553) &gt;= 11), IF($R553 &lt;&gt; "", $H553/$R553, ""), ""), "")</f>
        <v/>
      </c>
      <c r="AQ553" s="18" t="str">
        <f ca="1">IFERROR(IF(AND(NOW()&lt;= EOMONTH(DATE(YEAR($O553),12, 1), 0), Overall!$A555&lt;&gt;"", MONTH($N553) &lt;= 12, MONTH($O553) &gt;= 12), IF($R553 &lt;&gt; "", $H553/$R553, ""), ""), "")</f>
        <v/>
      </c>
      <c r="AR553" s="16">
        <f t="shared" ca="1" si="17"/>
        <v>0</v>
      </c>
    </row>
    <row r="554" spans="1:44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17">
        <f>IF(Overall!F556&lt;&gt;"",VALUE(Overall!F556),"")</f>
        <v>1000000</v>
      </c>
      <c r="I554" s="17">
        <f>IF(Overall!G556&lt;&gt;"",VALUE(Overall!G556),"")</f>
        <v>77</v>
      </c>
      <c r="J554" s="17">
        <f>IF(Overall!H556&lt;&gt;"",VALUE(Overall!H556),"")</f>
        <v>64</v>
      </c>
      <c r="K554" s="17">
        <f>IF(Overall!I556&lt;&gt;"",VALUE(Overall!I556),"")</f>
        <v>4.55</v>
      </c>
      <c r="L554" s="17">
        <f>IF(Overall!J556&lt;&gt;"",VALUE(Overall!J556),"")</f>
        <v>1.38</v>
      </c>
      <c r="M554" s="17">
        <f>IF(Overall!K556&lt;&gt;"",VALUE(Overall!K556),"")</f>
        <v>3.17</v>
      </c>
      <c r="N554" s="7">
        <f>IF(Overall!L556&lt;&gt;"",DATEVALUE(MID(Overall!L556, FIND(",", Overall!L556) + 2, FIND(" ", Overall!L556) - FIND(",", Overall!L556) - 1) &amp; " " &amp; MID(Overall!L556, FIND(" ", Overall!L556) + 1, FIND(",", Overall!L556, FIND(" ", Overall!L556)) - FIND(" ", Overall!L556) - 1) &amp; ", " &amp; MID(Overall!L556, FIND(",", Overall!L556, FIND(",",Overall!L556) + 1) + 2, LEN(Overall!L556))),"")</f>
        <v>45170</v>
      </c>
      <c r="O554" s="7">
        <f>IF(Overall!M556&lt;&gt;"",DATEVALUE(MID(Overall!M556, FIND(",", Overall!M556) + 2, FIND(" ", Overall!M556) - FIND(",", Overall!M556) - 1) &amp; " " &amp; MID(Overall!M556, FIND(" ", Overall!M556) + 1, FIND(",", Overall!M556, FIND(" ", Overall!M556)) - FIND(" ", Overall!M556) - 1) &amp; ", " &amp; MID(Overall!M556, FIND(",", Overall!M556, FIND(",",Overall!M556) + 1) + 2, LEN(Overall!M556))),"")</f>
        <v>45199</v>
      </c>
      <c r="P554" s="7">
        <f>IF(Overall!N556&lt;&gt;"",DATEVALUE(MID(Overall!N556, FIND(",", Overall!N556) + 2, FIND(" ", Overall!N556) - FIND(",", Overall!N556) - 1) &amp; " " &amp; MID(Overall!N556, FIND(" ", Overall!N556) + 1, FIND(",", Overall!N556, FIND(" ", Overall!N556)) - FIND(" ", Overall!N556) - 1) &amp; ", " &amp; MID(Overall!N556, FIND(",", Overall!N556, FIND(",",Overall!N556) + 1) + 2, LEN(Overall!N556))),"")</f>
        <v>45054</v>
      </c>
      <c r="Q554" s="7">
        <f>IF(Overall!O556&lt;&gt;"",DATEVALUE(MID(Overall!O556, FIND(",", Overall!O556) + 2, FIND(" ", Overall!O556) - FIND(",", Overall!O556) - 1) &amp; " " &amp; MID(Overall!O556, FIND(" ", Overall!O556) + 1, FIND(",", Overall!O556, FIND(" ", Overall!O556)) - FIND(" ", Overall!O556) - 1) &amp; ", " &amp; MID(Overall!O556, FIND(",", Overall!O556, FIND(",",Overall!O556) + 1) + 2, LEN(Overall!O556))),"")</f>
        <v>45029</v>
      </c>
      <c r="R554" s="5">
        <f t="shared" si="16"/>
        <v>1</v>
      </c>
      <c r="S554" s="18" t="str">
        <f>IF(Overall!$A556&lt;&gt;"",IF(AND(MONTH($N554) &lt;= 1, MONTH($O554) &gt;= 1), IF($R554 &lt;&gt; "", $H554/$R554, ""), ""),"")</f>
        <v/>
      </c>
      <c r="T554" s="18" t="str">
        <f>IF(Overall!$A556&lt;&gt;"",IF(AND(MONTH($N554) &lt;= 2, MONTH($O554) &gt;= 2), IF($R554 &lt;&gt; "", $H554/$R554, ""), ""),"")</f>
        <v/>
      </c>
      <c r="U554" s="18" t="str">
        <f>IF(Overall!$A556&lt;&gt;"",IF(AND(MONTH($N554) &lt;= 3, MONTH($O554) &gt;= 3), IF($R554 &lt;&gt; "", $H554/$R554, ""), ""),"")</f>
        <v/>
      </c>
      <c r="V554" s="18" t="str">
        <f>IF(Overall!$A556&lt;&gt;"",IF(AND(MONTH($N554) &lt;= 4, MONTH($O554) &gt;= 4), IF($R554 &lt;&gt; "", $H554/$R554, ""), ""),"")</f>
        <v/>
      </c>
      <c r="W554" s="18" t="str">
        <f>IF(Overall!$A556&lt;&gt;"",IF(AND(MONTH($N554) &lt;= 5, MONTH($O554) &gt;= 5), IF($R554 &lt;&gt; "", $H554/$R554, ""), ""),"")</f>
        <v/>
      </c>
      <c r="X554" s="18" t="str">
        <f>IF(Overall!$A556&lt;&gt;"",IF(AND(MONTH($N554) &lt;= 6, MONTH($O554) &gt;= 6), IF($R554 &lt;&gt; "", $H554/$R554, ""), ""),"")</f>
        <v/>
      </c>
      <c r="Y554" s="18" t="str">
        <f>IF(Overall!$A556&lt;&gt;"",IF(AND(MONTH($N554) &lt;= 7, MONTH($O554) &gt;= 7 ), IF($R554 &lt;&gt; "", $H554/$R554, ""), ""),"")</f>
        <v/>
      </c>
      <c r="Z554" s="18" t="str">
        <f>IF(Overall!$A556&lt;&gt;"",IF(AND(MONTH($N554) &lt;= 8, MONTH($O554) &gt;= 8), IF($R554 &lt;&gt; "", $H554/$R554, ""), ""),"")</f>
        <v/>
      </c>
      <c r="AA554" s="18">
        <f>IF(Overall!$A556&lt;&gt;"",IF(AND(MONTH($N554) &lt;= 9, MONTH($O554) &gt;= 9), IF($R554 &lt;&gt; "", $H554/$R554, ""), ""),"")</f>
        <v>1000000</v>
      </c>
      <c r="AB554" s="18" t="str">
        <f>IF(Overall!$A556&lt;&gt;"",IF(AND(MONTH($N554) &lt;= 10, MONTH($O554) &gt;= 10), IF($R554 &lt;&gt; "", $H554/$R554, ""), ""),"")</f>
        <v/>
      </c>
      <c r="AC554" s="18" t="str">
        <f>IF(Overall!$A556&lt;&gt;"",IF(AND(MONTH($N554) &lt;= 11, MONTH($O554) &gt;= 11), IF($R554 &lt;&gt; "", $H554/$R554, ""), ""),"")</f>
        <v/>
      </c>
      <c r="AD554" s="18" t="str">
        <f>IF(Overall!$A556&lt;&gt;"",IF(AND(MONTH($N554) &lt;= 12, MONTH($O554) &gt;= 12), IF($R554 &lt;&gt; "", $H554/$R554, ""), ""),"")</f>
        <v/>
      </c>
      <c r="AF554" s="18" t="str">
        <f ca="1">IFERROR(IF(AND(NOW()&lt;= EOMONTH(DATE(YEAR($O554),1, 1), 0), Overall!$A556&lt;&gt;"", MONTH($N554) &lt;= 1, MONTH($O554) &gt;= 1), IF($R554 &lt;&gt; "", $H554/$R554, ""), ""), "")</f>
        <v/>
      </c>
      <c r="AG554" s="18" t="str">
        <f ca="1">IFERROR(IF(AND(NOW()&lt;= EOMONTH(DATE(YEAR($O554),2, 1), 0), Overall!$A556&lt;&gt;"", MONTH($N554) &lt;= 2, MONTH($O554) &gt;= 2), IF($R554 &lt;&gt; "", $H554/$R554, ""), ""), "")</f>
        <v/>
      </c>
      <c r="AH554" s="18" t="str">
        <f ca="1">IFERROR(IF(AND(NOW()&lt;= EOMONTH(DATE(YEAR($O554),3, 1), 0), Overall!$A556&lt;&gt;"", MONTH($N554) &lt;= 3, MONTH($O554) &gt;= 3), IF($R554 &lt;&gt; "", $H554/$R554, ""), ""), "")</f>
        <v/>
      </c>
      <c r="AI554" s="18" t="str">
        <f ca="1">IFERROR(IF(AND(NOW()&lt;= EOMONTH(DATE(YEAR($O554),4, 1), 0), Overall!$A556&lt;&gt;"", MONTH($N554) &lt;= 4, MONTH($O554) &gt;= 4), IF($R554 &lt;&gt; "", $H554/$R554, ""), ""), "")</f>
        <v/>
      </c>
      <c r="AJ554" s="18" t="str">
        <f ca="1">IFERROR(IF(AND(NOW()&lt;= EOMONTH(DATE(YEAR($O554),5, 1), 0), Overall!$A556&lt;&gt;"", MONTH($N554) &lt;= 5, MONTH($O554) &gt;= 5), IF($R554 &lt;&gt; "", $H554/$R554, ""), ""), "")</f>
        <v/>
      </c>
      <c r="AK554" s="18" t="str">
        <f ca="1">IFERROR(IF(AND(NOW()&lt;= EOMONTH(DATE(YEAR($O554),6, 1), 0), Overall!$A556&lt;&gt;"", MONTH($N554) &lt;= 6, MONTH($O554) &gt;= 6), IF($R554 &lt;&gt; "", $H554/$R554, ""), ""), "")</f>
        <v/>
      </c>
      <c r="AL554" s="18" t="str">
        <f ca="1">IFERROR(IF(AND(NOW()&lt;= EOMONTH(DATE(YEAR($O554),7, 1), 0), Overall!$A556&lt;&gt;"", MONTH($N554) &lt;= 7, MONTH($O554) &gt;= 7), IF($R554 &lt;&gt; "", $H554/$R554, ""), ""), "")</f>
        <v/>
      </c>
      <c r="AM554" s="18" t="str">
        <f ca="1">IFERROR(IF(AND(NOW()&lt;= EOMONTH(DATE(YEAR($O554),8, 1), 0), Overall!$A556&lt;&gt;"", MONTH($N554) &lt;= 8, MONTH($O554) &gt;= 8), IF($R554 &lt;&gt; "", $H554/$R554, ""), ""), "")</f>
        <v/>
      </c>
      <c r="AN554" s="18" t="str">
        <f ca="1">IFERROR(IF(AND(NOW()&lt;= EOMONTH(DATE(YEAR($O554),9, 1), 0), Overall!$A556&lt;&gt;"", MONTH($N554) &lt;= 9, MONTH($O554) &gt;= 9), IF($R554 &lt;&gt; "", $H554/$R554, ""), ""), "")</f>
        <v/>
      </c>
      <c r="AO554" s="18" t="str">
        <f ca="1">IFERROR(IF(AND(NOW()&lt;= EOMONTH(DATE(YEAR($O554),10, 1), 0), Overall!$A556&lt;&gt;"", MONTH($N554) &lt;= 10, MONTH($O554) &gt;= 10), IF($R554 &lt;&gt; "", $H554/$R554, ""), ""), "")</f>
        <v/>
      </c>
      <c r="AP554" s="18" t="str">
        <f ca="1">IFERROR(IF(AND(NOW()&lt;= EOMONTH(DATE(YEAR($O554),11, 1), 0), Overall!$A556&lt;&gt;"", MONTH($N554) &lt;=11, MONTH($O554) &gt;= 11), IF($R554 &lt;&gt; "", $H554/$R554, ""), ""), "")</f>
        <v/>
      </c>
      <c r="AQ554" s="18" t="str">
        <f ca="1">IFERROR(IF(AND(NOW()&lt;= EOMONTH(DATE(YEAR($O554),12, 1), 0), Overall!$A556&lt;&gt;"", MONTH($N554) &lt;= 12, MONTH($O554) &gt;= 12), IF($R554 &lt;&gt; "", $H554/$R554, ""), ""), "")</f>
        <v/>
      </c>
      <c r="AR554" s="16">
        <f t="shared" ca="1" si="17"/>
        <v>0</v>
      </c>
    </row>
    <row r="555" spans="1:44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17">
        <f>IF(Overall!F557&lt;&gt;"",VALUE(Overall!F557),"")</f>
        <v>1000000</v>
      </c>
      <c r="I555" s="17">
        <f>IF(Overall!G557&lt;&gt;"",VALUE(Overall!G557),"")</f>
        <v>77</v>
      </c>
      <c r="J555" s="17">
        <f>IF(Overall!H557&lt;&gt;"",VALUE(Overall!H557),"")</f>
        <v>64</v>
      </c>
      <c r="K555" s="17">
        <f>IF(Overall!I557&lt;&gt;"",VALUE(Overall!I557),"")</f>
        <v>4.7</v>
      </c>
      <c r="L555" s="17">
        <f>IF(Overall!J557&lt;&gt;"",VALUE(Overall!J557),"")</f>
        <v>1.5</v>
      </c>
      <c r="M555" s="17">
        <f>IF(Overall!K557&lt;&gt;"",VALUE(Overall!K557),"")</f>
        <v>3.2</v>
      </c>
      <c r="N555" s="7">
        <f>IF(Overall!L557&lt;&gt;"",DATEVALUE(MID(Overall!L557, FIND(",", Overall!L557) + 2, FIND(" ", Overall!L557) - FIND(",", Overall!L557) - 1) &amp; " " &amp; MID(Overall!L557, FIND(" ", Overall!L557) + 1, FIND(",", Overall!L557, FIND(" ", Overall!L557)) - FIND(" ", Overall!L557) - 1) &amp; ", " &amp; MID(Overall!L557, FIND(",", Overall!L557, FIND(",",Overall!L557) + 1) + 2, LEN(Overall!L557))),"")</f>
        <v>45170</v>
      </c>
      <c r="O555" s="7">
        <f>IF(Overall!M557&lt;&gt;"",DATEVALUE(MID(Overall!M557, FIND(",", Overall!M557) + 2, FIND(" ", Overall!M557) - FIND(",", Overall!M557) - 1) &amp; " " &amp; MID(Overall!M557, FIND(" ", Overall!M557) + 1, FIND(",", Overall!M557, FIND(" ", Overall!M557)) - FIND(" ", Overall!M557) - 1) &amp; ", " &amp; MID(Overall!M557, FIND(",", Overall!M557, FIND(",",Overall!M557) + 1) + 2, LEN(Overall!M557))),"")</f>
        <v>45199</v>
      </c>
      <c r="P555" s="7">
        <f>IF(Overall!N557&lt;&gt;"",DATEVALUE(MID(Overall!N557, FIND(",", Overall!N557) + 2, FIND(" ", Overall!N557) - FIND(",", Overall!N557) - 1) &amp; " " &amp; MID(Overall!N557, FIND(" ", Overall!N557) + 1, FIND(",", Overall!N557, FIND(" ", Overall!N557)) - FIND(" ", Overall!N557) - 1) &amp; ", " &amp; MID(Overall!N557, FIND(",", Overall!N557, FIND(",",Overall!N557) + 1) + 2, LEN(Overall!N557))),"")</f>
        <v>45054</v>
      </c>
      <c r="Q555" s="7">
        <f>IF(Overall!O557&lt;&gt;"",DATEVALUE(MID(Overall!O557, FIND(",", Overall!O557) + 2, FIND(" ", Overall!O557) - FIND(",", Overall!O557) - 1) &amp; " " &amp; MID(Overall!O557, FIND(" ", Overall!O557) + 1, FIND(",", Overall!O557, FIND(" ", Overall!O557)) - FIND(" ", Overall!O557) - 1) &amp; ", " &amp; MID(Overall!O557, FIND(",", Overall!O557, FIND(",",Overall!O557) + 1) + 2, LEN(Overall!O557))),"")</f>
        <v>45029</v>
      </c>
      <c r="R555" s="5">
        <f t="shared" si="16"/>
        <v>1</v>
      </c>
      <c r="S555" s="18" t="str">
        <f>IF(Overall!$A557&lt;&gt;"",IF(AND(MONTH($N555) &lt;= 1, MONTH($O555) &gt;= 1), IF($R555 &lt;&gt; "", $H555/$R555, ""), ""),"")</f>
        <v/>
      </c>
      <c r="T555" s="18" t="str">
        <f>IF(Overall!$A557&lt;&gt;"",IF(AND(MONTH($N555) &lt;= 2, MONTH($O555) &gt;= 2), IF($R555 &lt;&gt; "", $H555/$R555, ""), ""),"")</f>
        <v/>
      </c>
      <c r="U555" s="18" t="str">
        <f>IF(Overall!$A557&lt;&gt;"",IF(AND(MONTH($N555) &lt;= 3, MONTH($O555) &gt;= 3), IF($R555 &lt;&gt; "", $H555/$R555, ""), ""),"")</f>
        <v/>
      </c>
      <c r="V555" s="18" t="str">
        <f>IF(Overall!$A557&lt;&gt;"",IF(AND(MONTH($N555) &lt;= 4, MONTH($O555) &gt;= 4), IF($R555 &lt;&gt; "", $H555/$R555, ""), ""),"")</f>
        <v/>
      </c>
      <c r="W555" s="18" t="str">
        <f>IF(Overall!$A557&lt;&gt;"",IF(AND(MONTH($N555) &lt;= 5, MONTH($O555) &gt;= 5), IF($R555 &lt;&gt; "", $H555/$R555, ""), ""),"")</f>
        <v/>
      </c>
      <c r="X555" s="18" t="str">
        <f>IF(Overall!$A557&lt;&gt;"",IF(AND(MONTH($N555) &lt;= 6, MONTH($O555) &gt;= 6), IF($R555 &lt;&gt; "", $H555/$R555, ""), ""),"")</f>
        <v/>
      </c>
      <c r="Y555" s="18" t="str">
        <f>IF(Overall!$A557&lt;&gt;"",IF(AND(MONTH($N555) &lt;= 7, MONTH($O555) &gt;= 7 ), IF($R555 &lt;&gt; "", $H555/$R555, ""), ""),"")</f>
        <v/>
      </c>
      <c r="Z555" s="18" t="str">
        <f>IF(Overall!$A557&lt;&gt;"",IF(AND(MONTH($N555) &lt;= 8, MONTH($O555) &gt;= 8), IF($R555 &lt;&gt; "", $H555/$R555, ""), ""),"")</f>
        <v/>
      </c>
      <c r="AA555" s="18">
        <f>IF(Overall!$A557&lt;&gt;"",IF(AND(MONTH($N555) &lt;= 9, MONTH($O555) &gt;= 9), IF($R555 &lt;&gt; "", $H555/$R555, ""), ""),"")</f>
        <v>1000000</v>
      </c>
      <c r="AB555" s="18" t="str">
        <f>IF(Overall!$A557&lt;&gt;"",IF(AND(MONTH($N555) &lt;= 10, MONTH($O555) &gt;= 10), IF($R555 &lt;&gt; "", $H555/$R555, ""), ""),"")</f>
        <v/>
      </c>
      <c r="AC555" s="18" t="str">
        <f>IF(Overall!$A557&lt;&gt;"",IF(AND(MONTH($N555) &lt;= 11, MONTH($O555) &gt;= 11), IF($R555 &lt;&gt; "", $H555/$R555, ""), ""),"")</f>
        <v/>
      </c>
      <c r="AD555" s="18" t="str">
        <f>IF(Overall!$A557&lt;&gt;"",IF(AND(MONTH($N555) &lt;= 12, MONTH($O555) &gt;= 12), IF($R555 &lt;&gt; "", $H555/$R555, ""), ""),"")</f>
        <v/>
      </c>
      <c r="AF555" s="18" t="str">
        <f ca="1">IFERROR(IF(AND(NOW()&lt;= EOMONTH(DATE(YEAR($O555),1, 1), 0), Overall!$A557&lt;&gt;"", MONTH($N555) &lt;= 1, MONTH($O555) &gt;= 1), IF($R555 &lt;&gt; "", $H555/$R555, ""), ""), "")</f>
        <v/>
      </c>
      <c r="AG555" s="18" t="str">
        <f ca="1">IFERROR(IF(AND(NOW()&lt;= EOMONTH(DATE(YEAR($O555),2, 1), 0), Overall!$A557&lt;&gt;"", MONTH($N555) &lt;= 2, MONTH($O555) &gt;= 2), IF($R555 &lt;&gt; "", $H555/$R555, ""), ""), "")</f>
        <v/>
      </c>
      <c r="AH555" s="18" t="str">
        <f ca="1">IFERROR(IF(AND(NOW()&lt;= EOMONTH(DATE(YEAR($O555),3, 1), 0), Overall!$A557&lt;&gt;"", MONTH($N555) &lt;= 3, MONTH($O555) &gt;= 3), IF($R555 &lt;&gt; "", $H555/$R555, ""), ""), "")</f>
        <v/>
      </c>
      <c r="AI555" s="18" t="str">
        <f ca="1">IFERROR(IF(AND(NOW()&lt;= EOMONTH(DATE(YEAR($O555),4, 1), 0), Overall!$A557&lt;&gt;"", MONTH($N555) &lt;= 4, MONTH($O555) &gt;= 4), IF($R555 &lt;&gt; "", $H555/$R555, ""), ""), "")</f>
        <v/>
      </c>
      <c r="AJ555" s="18" t="str">
        <f ca="1">IFERROR(IF(AND(NOW()&lt;= EOMONTH(DATE(YEAR($O555),5, 1), 0), Overall!$A557&lt;&gt;"", MONTH($N555) &lt;= 5, MONTH($O555) &gt;= 5), IF($R555 &lt;&gt; "", $H555/$R555, ""), ""), "")</f>
        <v/>
      </c>
      <c r="AK555" s="18" t="str">
        <f ca="1">IFERROR(IF(AND(NOW()&lt;= EOMONTH(DATE(YEAR($O555),6, 1), 0), Overall!$A557&lt;&gt;"", MONTH($N555) &lt;= 6, MONTH($O555) &gt;= 6), IF($R555 &lt;&gt; "", $H555/$R555, ""), ""), "")</f>
        <v/>
      </c>
      <c r="AL555" s="18" t="str">
        <f ca="1">IFERROR(IF(AND(NOW()&lt;= EOMONTH(DATE(YEAR($O555),7, 1), 0), Overall!$A557&lt;&gt;"", MONTH($N555) &lt;= 7, MONTH($O555) &gt;= 7), IF($R555 &lt;&gt; "", $H555/$R555, ""), ""), "")</f>
        <v/>
      </c>
      <c r="AM555" s="18" t="str">
        <f ca="1">IFERROR(IF(AND(NOW()&lt;= EOMONTH(DATE(YEAR($O555),8, 1), 0), Overall!$A557&lt;&gt;"", MONTH($N555) &lt;= 8, MONTH($O555) &gt;= 8), IF($R555 &lt;&gt; "", $H555/$R555, ""), ""), "")</f>
        <v/>
      </c>
      <c r="AN555" s="18" t="str">
        <f ca="1">IFERROR(IF(AND(NOW()&lt;= EOMONTH(DATE(YEAR($O555),9, 1), 0), Overall!$A557&lt;&gt;"", MONTH($N555) &lt;= 9, MONTH($O555) &gt;= 9), IF($R555 &lt;&gt; "", $H555/$R555, ""), ""), "")</f>
        <v/>
      </c>
      <c r="AO555" s="18" t="str">
        <f ca="1">IFERROR(IF(AND(NOW()&lt;= EOMONTH(DATE(YEAR($O555),10, 1), 0), Overall!$A557&lt;&gt;"", MONTH($N555) &lt;= 10, MONTH($O555) &gt;= 10), IF($R555 &lt;&gt; "", $H555/$R555, ""), ""), "")</f>
        <v/>
      </c>
      <c r="AP555" s="18" t="str">
        <f ca="1">IFERROR(IF(AND(NOW()&lt;= EOMONTH(DATE(YEAR($O555),11, 1), 0), Overall!$A557&lt;&gt;"", MONTH($N555) &lt;=11, MONTH($O555) &gt;= 11), IF($R555 &lt;&gt; "", $H555/$R555, ""), ""), "")</f>
        <v/>
      </c>
      <c r="AQ555" s="18" t="str">
        <f ca="1">IFERROR(IF(AND(NOW()&lt;= EOMONTH(DATE(YEAR($O555),12, 1), 0), Overall!$A557&lt;&gt;"", MONTH($N555) &lt;= 12, MONTH($O555) &gt;= 12), IF($R555 &lt;&gt; "", $H555/$R555, ""), ""), "")</f>
        <v/>
      </c>
      <c r="AR555" s="16">
        <f t="shared" ca="1" si="17"/>
        <v>0</v>
      </c>
    </row>
    <row r="556" spans="1:44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17">
        <f>IF(Overall!F558&lt;&gt;"",VALUE(Overall!F558),"")</f>
        <v>1000000</v>
      </c>
      <c r="I556" s="17">
        <f>IF(Overall!G558&lt;&gt;"",VALUE(Overall!G558),"")</f>
        <v>77</v>
      </c>
      <c r="J556" s="17">
        <f>IF(Overall!H558&lt;&gt;"",VALUE(Overall!H558),"")</f>
        <v>64</v>
      </c>
      <c r="K556" s="17">
        <f>IF(Overall!I558&lt;&gt;"",VALUE(Overall!I558),"")</f>
        <v>5.5</v>
      </c>
      <c r="L556" s="17">
        <f>IF(Overall!J558&lt;&gt;"",VALUE(Overall!J558),"")</f>
        <v>1.1100000000000001</v>
      </c>
      <c r="M556" s="17">
        <f>IF(Overall!K558&lt;&gt;"",VALUE(Overall!K558),"")</f>
        <v>4.3899999999999997</v>
      </c>
      <c r="N556" s="7">
        <f>IF(Overall!L558&lt;&gt;"",DATEVALUE(MID(Overall!L558, FIND(",", Overall!L558) + 2, FIND(" ", Overall!L558) - FIND(",", Overall!L558) - 1) &amp; " " &amp; MID(Overall!L558, FIND(" ", Overall!L558) + 1, FIND(",", Overall!L558, FIND(" ", Overall!L558)) - FIND(" ", Overall!L558) - 1) &amp; ", " &amp; MID(Overall!L558, FIND(",", Overall!L558, FIND(",",Overall!L558) + 1) + 2, LEN(Overall!L558))),"")</f>
        <v>45200</v>
      </c>
      <c r="O556" s="7">
        <f>IF(Overall!M558&lt;&gt;"",DATEVALUE(MID(Overall!M558, FIND(",", Overall!M558) + 2, FIND(" ", Overall!M558) - FIND(",", Overall!M558) - 1) &amp; " " &amp; MID(Overall!M558, FIND(" ", Overall!M558) + 1, FIND(",", Overall!M558, FIND(" ", Overall!M558)) - FIND(" ", Overall!M558) - 1) &amp; ", " &amp; MID(Overall!M558, FIND(",", Overall!M558, FIND(",",Overall!M558) + 1) + 2, LEN(Overall!M558))),"")</f>
        <v>45230</v>
      </c>
      <c r="P556" s="7">
        <f>IF(Overall!N558&lt;&gt;"",DATEVALUE(MID(Overall!N558, FIND(",", Overall!N558) + 2, FIND(" ", Overall!N558) - FIND(",", Overall!N558) - 1) &amp; " " &amp; MID(Overall!N558, FIND(" ", Overall!N558) + 1, FIND(",", Overall!N558, FIND(" ", Overall!N558)) - FIND(" ", Overall!N558) - 1) &amp; ", " &amp; MID(Overall!N558, FIND(",", Overall!N558, FIND(",",Overall!N558) + 1) + 2, LEN(Overall!N558))),"")</f>
        <v>45134</v>
      </c>
      <c r="Q556" s="7">
        <f>IF(Overall!O558&lt;&gt;"",DATEVALUE(MID(Overall!O558, FIND(",", Overall!O558) + 2, FIND(" ", Overall!O558) - FIND(",", Overall!O558) - 1) &amp; " " &amp; MID(Overall!O558, FIND(" ", Overall!O558) + 1, FIND(",", Overall!O558, FIND(" ", Overall!O558)) - FIND(" ", Overall!O558) - 1) &amp; ", " &amp; MID(Overall!O558, FIND(",", Overall!O558, FIND(",",Overall!O558) + 1) + 2, LEN(Overall!O558))),"")</f>
        <v>45113</v>
      </c>
      <c r="R556" s="5">
        <f t="shared" si="16"/>
        <v>1</v>
      </c>
      <c r="S556" s="18" t="str">
        <f>IF(Overall!$A558&lt;&gt;"",IF(AND(MONTH($N556) &lt;= 1, MONTH($O556) &gt;= 1), IF($R556 &lt;&gt; "", $H556/$R556, ""), ""),"")</f>
        <v/>
      </c>
      <c r="T556" s="18" t="str">
        <f>IF(Overall!$A558&lt;&gt;"",IF(AND(MONTH($N556) &lt;= 2, MONTH($O556) &gt;= 2), IF($R556 &lt;&gt; "", $H556/$R556, ""), ""),"")</f>
        <v/>
      </c>
      <c r="U556" s="18" t="str">
        <f>IF(Overall!$A558&lt;&gt;"",IF(AND(MONTH($N556) &lt;= 3, MONTH($O556) &gt;= 3), IF($R556 &lt;&gt; "", $H556/$R556, ""), ""),"")</f>
        <v/>
      </c>
      <c r="V556" s="18" t="str">
        <f>IF(Overall!$A558&lt;&gt;"",IF(AND(MONTH($N556) &lt;= 4, MONTH($O556) &gt;= 4), IF($R556 &lt;&gt; "", $H556/$R556, ""), ""),"")</f>
        <v/>
      </c>
      <c r="W556" s="18" t="str">
        <f>IF(Overall!$A558&lt;&gt;"",IF(AND(MONTH($N556) &lt;= 5, MONTH($O556) &gt;= 5), IF($R556 &lt;&gt; "", $H556/$R556, ""), ""),"")</f>
        <v/>
      </c>
      <c r="X556" s="18" t="str">
        <f>IF(Overall!$A558&lt;&gt;"",IF(AND(MONTH($N556) &lt;= 6, MONTH($O556) &gt;= 6), IF($R556 &lt;&gt; "", $H556/$R556, ""), ""),"")</f>
        <v/>
      </c>
      <c r="Y556" s="18" t="str">
        <f>IF(Overall!$A558&lt;&gt;"",IF(AND(MONTH($N556) &lt;= 7, MONTH($O556) &gt;= 7 ), IF($R556 &lt;&gt; "", $H556/$R556, ""), ""),"")</f>
        <v/>
      </c>
      <c r="Z556" s="18" t="str">
        <f>IF(Overall!$A558&lt;&gt;"",IF(AND(MONTH($N556) &lt;= 8, MONTH($O556) &gt;= 8), IF($R556 &lt;&gt; "", $H556/$R556, ""), ""),"")</f>
        <v/>
      </c>
      <c r="AA556" s="18" t="str">
        <f>IF(Overall!$A558&lt;&gt;"",IF(AND(MONTH($N556) &lt;= 9, MONTH($O556) &gt;= 9), IF($R556 &lt;&gt; "", $H556/$R556, ""), ""),"")</f>
        <v/>
      </c>
      <c r="AB556" s="18">
        <f>IF(Overall!$A558&lt;&gt;"",IF(AND(MONTH($N556) &lt;= 10, MONTH($O556) &gt;= 10), IF($R556 &lt;&gt; "", $H556/$R556, ""), ""),"")</f>
        <v>1000000</v>
      </c>
      <c r="AC556" s="18" t="str">
        <f>IF(Overall!$A558&lt;&gt;"",IF(AND(MONTH($N556) &lt;= 11, MONTH($O556) &gt;= 11), IF($R556 &lt;&gt; "", $H556/$R556, ""), ""),"")</f>
        <v/>
      </c>
      <c r="AD556" s="18" t="str">
        <f>IF(Overall!$A558&lt;&gt;"",IF(AND(MONTH($N556) &lt;= 12, MONTH($O556) &gt;= 12), IF($R556 &lt;&gt; "", $H556/$R556, ""), ""),"")</f>
        <v/>
      </c>
      <c r="AF556" s="18" t="str">
        <f ca="1">IFERROR(IF(AND(NOW()&lt;= EOMONTH(DATE(YEAR($O556),1, 1), 0), Overall!$A558&lt;&gt;"", MONTH($N556) &lt;= 1, MONTH($O556) &gt;= 1), IF($R556 &lt;&gt; "", $H556/$R556, ""), ""), "")</f>
        <v/>
      </c>
      <c r="AG556" s="18" t="str">
        <f ca="1">IFERROR(IF(AND(NOW()&lt;= EOMONTH(DATE(YEAR($O556),2, 1), 0), Overall!$A558&lt;&gt;"", MONTH($N556) &lt;= 2, MONTH($O556) &gt;= 2), IF($R556 &lt;&gt; "", $H556/$R556, ""), ""), "")</f>
        <v/>
      </c>
      <c r="AH556" s="18" t="str">
        <f ca="1">IFERROR(IF(AND(NOW()&lt;= EOMONTH(DATE(YEAR($O556),3, 1), 0), Overall!$A558&lt;&gt;"", MONTH($N556) &lt;= 3, MONTH($O556) &gt;= 3), IF($R556 &lt;&gt; "", $H556/$R556, ""), ""), "")</f>
        <v/>
      </c>
      <c r="AI556" s="18" t="str">
        <f ca="1">IFERROR(IF(AND(NOW()&lt;= EOMONTH(DATE(YEAR($O556),4, 1), 0), Overall!$A558&lt;&gt;"", MONTH($N556) &lt;= 4, MONTH($O556) &gt;= 4), IF($R556 &lt;&gt; "", $H556/$R556, ""), ""), "")</f>
        <v/>
      </c>
      <c r="AJ556" s="18" t="str">
        <f ca="1">IFERROR(IF(AND(NOW()&lt;= EOMONTH(DATE(YEAR($O556),5, 1), 0), Overall!$A558&lt;&gt;"", MONTH($N556) &lt;= 5, MONTH($O556) &gt;= 5), IF($R556 &lt;&gt; "", $H556/$R556, ""), ""), "")</f>
        <v/>
      </c>
      <c r="AK556" s="18" t="str">
        <f ca="1">IFERROR(IF(AND(NOW()&lt;= EOMONTH(DATE(YEAR($O556),6, 1), 0), Overall!$A558&lt;&gt;"", MONTH($N556) &lt;= 6, MONTH($O556) &gt;= 6), IF($R556 &lt;&gt; "", $H556/$R556, ""), ""), "")</f>
        <v/>
      </c>
      <c r="AL556" s="18" t="str">
        <f ca="1">IFERROR(IF(AND(NOW()&lt;= EOMONTH(DATE(YEAR($O556),7, 1), 0), Overall!$A558&lt;&gt;"", MONTH($N556) &lt;= 7, MONTH($O556) &gt;= 7), IF($R556 &lt;&gt; "", $H556/$R556, ""), ""), "")</f>
        <v/>
      </c>
      <c r="AM556" s="18" t="str">
        <f ca="1">IFERROR(IF(AND(NOW()&lt;= EOMONTH(DATE(YEAR($O556),8, 1), 0), Overall!$A558&lt;&gt;"", MONTH($N556) &lt;= 8, MONTH($O556) &gt;= 8), IF($R556 &lt;&gt; "", $H556/$R556, ""), ""), "")</f>
        <v/>
      </c>
      <c r="AN556" s="18" t="str">
        <f ca="1">IFERROR(IF(AND(NOW()&lt;= EOMONTH(DATE(YEAR($O556),9, 1), 0), Overall!$A558&lt;&gt;"", MONTH($N556) &lt;= 9, MONTH($O556) &gt;= 9), IF($R556 &lt;&gt; "", $H556/$R556, ""), ""), "")</f>
        <v/>
      </c>
      <c r="AO556" s="18" t="str">
        <f ca="1">IFERROR(IF(AND(NOW()&lt;= EOMONTH(DATE(YEAR($O556),10, 1), 0), Overall!$A558&lt;&gt;"", MONTH($N556) &lt;= 10, MONTH($O556) &gt;= 10), IF($R556 &lt;&gt; "", $H556/$R556, ""), ""), "")</f>
        <v/>
      </c>
      <c r="AP556" s="18" t="str">
        <f ca="1">IFERROR(IF(AND(NOW()&lt;= EOMONTH(DATE(YEAR($O556),11, 1), 0), Overall!$A558&lt;&gt;"", MONTH($N556) &lt;=11, MONTH($O556) &gt;= 11), IF($R556 &lt;&gt; "", $H556/$R556, ""), ""), "")</f>
        <v/>
      </c>
      <c r="AQ556" s="18" t="str">
        <f ca="1">IFERROR(IF(AND(NOW()&lt;= EOMONTH(DATE(YEAR($O556),12, 1), 0), Overall!$A558&lt;&gt;"", MONTH($N556) &lt;= 12, MONTH($O556) &gt;= 12), IF($R556 &lt;&gt; "", $H556/$R556, ""), ""), "")</f>
        <v/>
      </c>
      <c r="AR556" s="16">
        <f t="shared" ca="1" si="17"/>
        <v>0</v>
      </c>
    </row>
    <row r="557" spans="1:44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17">
        <f>IF(Overall!F559&lt;&gt;"",VALUE(Overall!F559),"")</f>
        <v>1000000</v>
      </c>
      <c r="I557" s="17">
        <f>IF(Overall!G559&lt;&gt;"",VALUE(Overall!G559),"")</f>
        <v>77</v>
      </c>
      <c r="J557" s="17">
        <f>IF(Overall!H559&lt;&gt;"",VALUE(Overall!H559),"")</f>
        <v>64</v>
      </c>
      <c r="K557" s="17">
        <f>IF(Overall!I559&lt;&gt;"",VALUE(Overall!I559),"")</f>
        <v>5.6</v>
      </c>
      <c r="L557" s="17">
        <f>IF(Overall!J559&lt;&gt;"",VALUE(Overall!J559),"")</f>
        <v>1.2</v>
      </c>
      <c r="M557" s="17">
        <f>IF(Overall!K559&lt;&gt;"",VALUE(Overall!K559),"")</f>
        <v>4.4000000000000004</v>
      </c>
      <c r="N557" s="7">
        <f>IF(Overall!L559&lt;&gt;"",DATEVALUE(MID(Overall!L559, FIND(",", Overall!L559) + 2, FIND(" ", Overall!L559) - FIND(",", Overall!L559) - 1) &amp; " " &amp; MID(Overall!L559, FIND(" ", Overall!L559) + 1, FIND(",", Overall!L559, FIND(" ", Overall!L559)) - FIND(" ", Overall!L559) - 1) &amp; ", " &amp; MID(Overall!L559, FIND(",", Overall!L559, FIND(",",Overall!L559) + 1) + 2, LEN(Overall!L559))),"")</f>
        <v>45200</v>
      </c>
      <c r="O557" s="7">
        <f>IF(Overall!M559&lt;&gt;"",DATEVALUE(MID(Overall!M559, FIND(",", Overall!M559) + 2, FIND(" ", Overall!M559) - FIND(",", Overall!M559) - 1) &amp; " " &amp; MID(Overall!M559, FIND(" ", Overall!M559) + 1, FIND(",", Overall!M559, FIND(" ", Overall!M559)) - FIND(" ", Overall!M559) - 1) &amp; ", " &amp; MID(Overall!M559, FIND(",", Overall!M559, FIND(",",Overall!M559) + 1) + 2, LEN(Overall!M559))),"")</f>
        <v>45230</v>
      </c>
      <c r="P557" s="7">
        <f>IF(Overall!N559&lt;&gt;"",DATEVALUE(MID(Overall!N559, FIND(",", Overall!N559) + 2, FIND(" ", Overall!N559) - FIND(",", Overall!N559) - 1) &amp; " " &amp; MID(Overall!N559, FIND(" ", Overall!N559) + 1, FIND(",", Overall!N559, FIND(" ", Overall!N559)) - FIND(" ", Overall!N559) - 1) &amp; ", " &amp; MID(Overall!N559, FIND(",", Overall!N559, FIND(",",Overall!N559) + 1) + 2, LEN(Overall!N559))),"")</f>
        <v>45134</v>
      </c>
      <c r="Q557" s="7">
        <f>IF(Overall!O559&lt;&gt;"",DATEVALUE(MID(Overall!O559, FIND(",", Overall!O559) + 2, FIND(" ", Overall!O559) - FIND(",", Overall!O559) - 1) &amp; " " &amp; MID(Overall!O559, FIND(" ", Overall!O559) + 1, FIND(",", Overall!O559, FIND(" ", Overall!O559)) - FIND(" ", Overall!O559) - 1) &amp; ", " &amp; MID(Overall!O559, FIND(",", Overall!O559, FIND(",",Overall!O559) + 1) + 2, LEN(Overall!O559))),"")</f>
        <v>45113</v>
      </c>
      <c r="R557" s="5">
        <f t="shared" si="16"/>
        <v>1</v>
      </c>
      <c r="S557" s="18" t="str">
        <f>IF(Overall!$A559&lt;&gt;"",IF(AND(MONTH($N557) &lt;= 1, MONTH($O557) &gt;= 1), IF($R557 &lt;&gt; "", $H557/$R557, ""), ""),"")</f>
        <v/>
      </c>
      <c r="T557" s="18" t="str">
        <f>IF(Overall!$A559&lt;&gt;"",IF(AND(MONTH($N557) &lt;= 2, MONTH($O557) &gt;= 2), IF($R557 &lt;&gt; "", $H557/$R557, ""), ""),"")</f>
        <v/>
      </c>
      <c r="U557" s="18" t="str">
        <f>IF(Overall!$A559&lt;&gt;"",IF(AND(MONTH($N557) &lt;= 3, MONTH($O557) &gt;= 3), IF($R557 &lt;&gt; "", $H557/$R557, ""), ""),"")</f>
        <v/>
      </c>
      <c r="V557" s="18" t="str">
        <f>IF(Overall!$A559&lt;&gt;"",IF(AND(MONTH($N557) &lt;= 4, MONTH($O557) &gt;= 4), IF($R557 &lt;&gt; "", $H557/$R557, ""), ""),"")</f>
        <v/>
      </c>
      <c r="W557" s="18" t="str">
        <f>IF(Overall!$A559&lt;&gt;"",IF(AND(MONTH($N557) &lt;= 5, MONTH($O557) &gt;= 5), IF($R557 &lt;&gt; "", $H557/$R557, ""), ""),"")</f>
        <v/>
      </c>
      <c r="X557" s="18" t="str">
        <f>IF(Overall!$A559&lt;&gt;"",IF(AND(MONTH($N557) &lt;= 6, MONTH($O557) &gt;= 6), IF($R557 &lt;&gt; "", $H557/$R557, ""), ""),"")</f>
        <v/>
      </c>
      <c r="Y557" s="18" t="str">
        <f>IF(Overall!$A559&lt;&gt;"",IF(AND(MONTH($N557) &lt;= 7, MONTH($O557) &gt;= 7 ), IF($R557 &lt;&gt; "", $H557/$R557, ""), ""),"")</f>
        <v/>
      </c>
      <c r="Z557" s="18" t="str">
        <f>IF(Overall!$A559&lt;&gt;"",IF(AND(MONTH($N557) &lt;= 8, MONTH($O557) &gt;= 8), IF($R557 &lt;&gt; "", $H557/$R557, ""), ""),"")</f>
        <v/>
      </c>
      <c r="AA557" s="18" t="str">
        <f>IF(Overall!$A559&lt;&gt;"",IF(AND(MONTH($N557) &lt;= 9, MONTH($O557) &gt;= 9), IF($R557 &lt;&gt; "", $H557/$R557, ""), ""),"")</f>
        <v/>
      </c>
      <c r="AB557" s="18">
        <f>IF(Overall!$A559&lt;&gt;"",IF(AND(MONTH($N557) &lt;= 10, MONTH($O557) &gt;= 10), IF($R557 &lt;&gt; "", $H557/$R557, ""), ""),"")</f>
        <v>1000000</v>
      </c>
      <c r="AC557" s="18" t="str">
        <f>IF(Overall!$A559&lt;&gt;"",IF(AND(MONTH($N557) &lt;= 11, MONTH($O557) &gt;= 11), IF($R557 &lt;&gt; "", $H557/$R557, ""), ""),"")</f>
        <v/>
      </c>
      <c r="AD557" s="18" t="str">
        <f>IF(Overall!$A559&lt;&gt;"",IF(AND(MONTH($N557) &lt;= 12, MONTH($O557) &gt;= 12), IF($R557 &lt;&gt; "", $H557/$R557, ""), ""),"")</f>
        <v/>
      </c>
      <c r="AF557" s="18" t="str">
        <f ca="1">IFERROR(IF(AND(NOW()&lt;= EOMONTH(DATE(YEAR($O557),1, 1), 0), Overall!$A559&lt;&gt;"", MONTH($N557) &lt;= 1, MONTH($O557) &gt;= 1), IF($R557 &lt;&gt; "", $H557/$R557, ""), ""), "")</f>
        <v/>
      </c>
      <c r="AG557" s="18" t="str">
        <f ca="1">IFERROR(IF(AND(NOW()&lt;= EOMONTH(DATE(YEAR($O557),2, 1), 0), Overall!$A559&lt;&gt;"", MONTH($N557) &lt;= 2, MONTH($O557) &gt;= 2), IF($R557 &lt;&gt; "", $H557/$R557, ""), ""), "")</f>
        <v/>
      </c>
      <c r="AH557" s="18" t="str">
        <f ca="1">IFERROR(IF(AND(NOW()&lt;= EOMONTH(DATE(YEAR($O557),3, 1), 0), Overall!$A559&lt;&gt;"", MONTH($N557) &lt;= 3, MONTH($O557) &gt;= 3), IF($R557 &lt;&gt; "", $H557/$R557, ""), ""), "")</f>
        <v/>
      </c>
      <c r="AI557" s="18" t="str">
        <f ca="1">IFERROR(IF(AND(NOW()&lt;= EOMONTH(DATE(YEAR($O557),4, 1), 0), Overall!$A559&lt;&gt;"", MONTH($N557) &lt;= 4, MONTH($O557) &gt;= 4), IF($R557 &lt;&gt; "", $H557/$R557, ""), ""), "")</f>
        <v/>
      </c>
      <c r="AJ557" s="18" t="str">
        <f ca="1">IFERROR(IF(AND(NOW()&lt;= EOMONTH(DATE(YEAR($O557),5, 1), 0), Overall!$A559&lt;&gt;"", MONTH($N557) &lt;= 5, MONTH($O557) &gt;= 5), IF($R557 &lt;&gt; "", $H557/$R557, ""), ""), "")</f>
        <v/>
      </c>
      <c r="AK557" s="18" t="str">
        <f ca="1">IFERROR(IF(AND(NOW()&lt;= EOMONTH(DATE(YEAR($O557),6, 1), 0), Overall!$A559&lt;&gt;"", MONTH($N557) &lt;= 6, MONTH($O557) &gt;= 6), IF($R557 &lt;&gt; "", $H557/$R557, ""), ""), "")</f>
        <v/>
      </c>
      <c r="AL557" s="18" t="str">
        <f ca="1">IFERROR(IF(AND(NOW()&lt;= EOMONTH(DATE(YEAR($O557),7, 1), 0), Overall!$A559&lt;&gt;"", MONTH($N557) &lt;= 7, MONTH($O557) &gt;= 7), IF($R557 &lt;&gt; "", $H557/$R557, ""), ""), "")</f>
        <v/>
      </c>
      <c r="AM557" s="18" t="str">
        <f ca="1">IFERROR(IF(AND(NOW()&lt;= EOMONTH(DATE(YEAR($O557),8, 1), 0), Overall!$A559&lt;&gt;"", MONTH($N557) &lt;= 8, MONTH($O557) &gt;= 8), IF($R557 &lt;&gt; "", $H557/$R557, ""), ""), "")</f>
        <v/>
      </c>
      <c r="AN557" s="18" t="str">
        <f ca="1">IFERROR(IF(AND(NOW()&lt;= EOMONTH(DATE(YEAR($O557),9, 1), 0), Overall!$A559&lt;&gt;"", MONTH($N557) &lt;= 9, MONTH($O557) &gt;= 9), IF($R557 &lt;&gt; "", $H557/$R557, ""), ""), "")</f>
        <v/>
      </c>
      <c r="AO557" s="18" t="str">
        <f ca="1">IFERROR(IF(AND(NOW()&lt;= EOMONTH(DATE(YEAR($O557),10, 1), 0), Overall!$A559&lt;&gt;"", MONTH($N557) &lt;= 10, MONTH($O557) &gt;= 10), IF($R557 &lt;&gt; "", $H557/$R557, ""), ""), "")</f>
        <v/>
      </c>
      <c r="AP557" s="18" t="str">
        <f ca="1">IFERROR(IF(AND(NOW()&lt;= EOMONTH(DATE(YEAR($O557),11, 1), 0), Overall!$A559&lt;&gt;"", MONTH($N557) &lt;=11, MONTH($O557) &gt;= 11), IF($R557 &lt;&gt; "", $H557/$R557, ""), ""), "")</f>
        <v/>
      </c>
      <c r="AQ557" s="18" t="str">
        <f ca="1">IFERROR(IF(AND(NOW()&lt;= EOMONTH(DATE(YEAR($O557),12, 1), 0), Overall!$A559&lt;&gt;"", MONTH($N557) &lt;= 12, MONTH($O557) &gt;= 12), IF($R557 &lt;&gt; "", $H557/$R557, ""), ""), "")</f>
        <v/>
      </c>
      <c r="AR557" s="16">
        <f t="shared" ca="1" si="17"/>
        <v>0</v>
      </c>
    </row>
    <row r="558" spans="1:44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17">
        <f>IF(Overall!F560&lt;&gt;"",VALUE(Overall!F560),"")</f>
        <v>1000000</v>
      </c>
      <c r="I558" s="17">
        <f>IF(Overall!G560&lt;&gt;"",VALUE(Overall!G560),"")</f>
        <v>77</v>
      </c>
      <c r="J558" s="17">
        <f>IF(Overall!H560&lt;&gt;"",VALUE(Overall!H560),"")</f>
        <v>64</v>
      </c>
      <c r="K558" s="17">
        <f>IF(Overall!I560&lt;&gt;"",VALUE(Overall!I560),"")</f>
        <v>5.57</v>
      </c>
      <c r="L558" s="17">
        <f>IF(Overall!J560&lt;&gt;"",VALUE(Overall!J560),"")</f>
        <v>1.18</v>
      </c>
      <c r="M558" s="17">
        <f>IF(Overall!K560&lt;&gt;"",VALUE(Overall!K560),"")</f>
        <v>4.3899999999999997</v>
      </c>
      <c r="N558" s="7">
        <f>IF(Overall!L560&lt;&gt;"",DATEVALUE(MID(Overall!L560, FIND(",", Overall!L560) + 2, FIND(" ", Overall!L560) - FIND(",", Overall!L560) - 1) &amp; " " &amp; MID(Overall!L560, FIND(" ", Overall!L560) + 1, FIND(",", Overall!L560, FIND(" ", Overall!L560)) - FIND(" ", Overall!L560) - 1) &amp; ", " &amp; MID(Overall!L560, FIND(",", Overall!L560, FIND(",",Overall!L560) + 1) + 2, LEN(Overall!L560))),"")</f>
        <v>45200</v>
      </c>
      <c r="O558" s="7">
        <f>IF(Overall!M560&lt;&gt;"",DATEVALUE(MID(Overall!M560, FIND(",", Overall!M560) + 2, FIND(" ", Overall!M560) - FIND(",", Overall!M560) - 1) &amp; " " &amp; MID(Overall!M560, FIND(" ", Overall!M560) + 1, FIND(",", Overall!M560, FIND(" ", Overall!M560)) - FIND(" ", Overall!M560) - 1) &amp; ", " &amp; MID(Overall!M560, FIND(",", Overall!M560, FIND(",",Overall!M560) + 1) + 2, LEN(Overall!M560))),"")</f>
        <v>45230</v>
      </c>
      <c r="P558" s="7">
        <f>IF(Overall!N560&lt;&gt;"",DATEVALUE(MID(Overall!N560, FIND(",", Overall!N560) + 2, FIND(" ", Overall!N560) - FIND(",", Overall!N560) - 1) &amp; " " &amp; MID(Overall!N560, FIND(" ", Overall!N560) + 1, FIND(",", Overall!N560, FIND(" ", Overall!N560)) - FIND(" ", Overall!N560) - 1) &amp; ", " &amp; MID(Overall!N560, FIND(",", Overall!N560, FIND(",",Overall!N560) + 1) + 2, LEN(Overall!N560))),"")</f>
        <v>45134</v>
      </c>
      <c r="Q558" s="7">
        <f>IF(Overall!O560&lt;&gt;"",DATEVALUE(MID(Overall!O560, FIND(",", Overall!O560) + 2, FIND(" ", Overall!O560) - FIND(",", Overall!O560) - 1) &amp; " " &amp; MID(Overall!O560, FIND(" ", Overall!O560) + 1, FIND(",", Overall!O560, FIND(" ", Overall!O560)) - FIND(" ", Overall!O560) - 1) &amp; ", " &amp; MID(Overall!O560, FIND(",", Overall!O560, FIND(",",Overall!O560) + 1) + 2, LEN(Overall!O560))),"")</f>
        <v>45113</v>
      </c>
      <c r="R558" s="5">
        <f t="shared" si="16"/>
        <v>1</v>
      </c>
      <c r="S558" s="18" t="str">
        <f>IF(Overall!$A560&lt;&gt;"",IF(AND(MONTH($N558) &lt;= 1, MONTH($O558) &gt;= 1), IF($R558 &lt;&gt; "", $H558/$R558, ""), ""),"")</f>
        <v/>
      </c>
      <c r="T558" s="18" t="str">
        <f>IF(Overall!$A560&lt;&gt;"",IF(AND(MONTH($N558) &lt;= 2, MONTH($O558) &gt;= 2), IF($R558 &lt;&gt; "", $H558/$R558, ""), ""),"")</f>
        <v/>
      </c>
      <c r="U558" s="18" t="str">
        <f>IF(Overall!$A560&lt;&gt;"",IF(AND(MONTH($N558) &lt;= 3, MONTH($O558) &gt;= 3), IF($R558 &lt;&gt; "", $H558/$R558, ""), ""),"")</f>
        <v/>
      </c>
      <c r="V558" s="18" t="str">
        <f>IF(Overall!$A560&lt;&gt;"",IF(AND(MONTH($N558) &lt;= 4, MONTH($O558) &gt;= 4), IF($R558 &lt;&gt; "", $H558/$R558, ""), ""),"")</f>
        <v/>
      </c>
      <c r="W558" s="18" t="str">
        <f>IF(Overall!$A560&lt;&gt;"",IF(AND(MONTH($N558) &lt;= 5, MONTH($O558) &gt;= 5), IF($R558 &lt;&gt; "", $H558/$R558, ""), ""),"")</f>
        <v/>
      </c>
      <c r="X558" s="18" t="str">
        <f>IF(Overall!$A560&lt;&gt;"",IF(AND(MONTH($N558) &lt;= 6, MONTH($O558) &gt;= 6), IF($R558 &lt;&gt; "", $H558/$R558, ""), ""),"")</f>
        <v/>
      </c>
      <c r="Y558" s="18" t="str">
        <f>IF(Overall!$A560&lt;&gt;"",IF(AND(MONTH($N558) &lt;= 7, MONTH($O558) &gt;= 7 ), IF($R558 &lt;&gt; "", $H558/$R558, ""), ""),"")</f>
        <v/>
      </c>
      <c r="Z558" s="18" t="str">
        <f>IF(Overall!$A560&lt;&gt;"",IF(AND(MONTH($N558) &lt;= 8, MONTH($O558) &gt;= 8), IF($R558 &lt;&gt; "", $H558/$R558, ""), ""),"")</f>
        <v/>
      </c>
      <c r="AA558" s="18" t="str">
        <f>IF(Overall!$A560&lt;&gt;"",IF(AND(MONTH($N558) &lt;= 9, MONTH($O558) &gt;= 9), IF($R558 &lt;&gt; "", $H558/$R558, ""), ""),"")</f>
        <v/>
      </c>
      <c r="AB558" s="18">
        <f>IF(Overall!$A560&lt;&gt;"",IF(AND(MONTH($N558) &lt;= 10, MONTH($O558) &gt;= 10), IF($R558 &lt;&gt; "", $H558/$R558, ""), ""),"")</f>
        <v>1000000</v>
      </c>
      <c r="AC558" s="18" t="str">
        <f>IF(Overall!$A560&lt;&gt;"",IF(AND(MONTH($N558) &lt;= 11, MONTH($O558) &gt;= 11), IF($R558 &lt;&gt; "", $H558/$R558, ""), ""),"")</f>
        <v/>
      </c>
      <c r="AD558" s="18" t="str">
        <f>IF(Overall!$A560&lt;&gt;"",IF(AND(MONTH($N558) &lt;= 12, MONTH($O558) &gt;= 12), IF($R558 &lt;&gt; "", $H558/$R558, ""), ""),"")</f>
        <v/>
      </c>
      <c r="AF558" s="18" t="str">
        <f ca="1">IFERROR(IF(AND(NOW()&lt;= EOMONTH(DATE(YEAR($O558),1, 1), 0), Overall!$A560&lt;&gt;"", MONTH($N558) &lt;= 1, MONTH($O558) &gt;= 1), IF($R558 &lt;&gt; "", $H558/$R558, ""), ""), "")</f>
        <v/>
      </c>
      <c r="AG558" s="18" t="str">
        <f ca="1">IFERROR(IF(AND(NOW()&lt;= EOMONTH(DATE(YEAR($O558),2, 1), 0), Overall!$A560&lt;&gt;"", MONTH($N558) &lt;= 2, MONTH($O558) &gt;= 2), IF($R558 &lt;&gt; "", $H558/$R558, ""), ""), "")</f>
        <v/>
      </c>
      <c r="AH558" s="18" t="str">
        <f ca="1">IFERROR(IF(AND(NOW()&lt;= EOMONTH(DATE(YEAR($O558),3, 1), 0), Overall!$A560&lt;&gt;"", MONTH($N558) &lt;= 3, MONTH($O558) &gt;= 3), IF($R558 &lt;&gt; "", $H558/$R558, ""), ""), "")</f>
        <v/>
      </c>
      <c r="AI558" s="18" t="str">
        <f ca="1">IFERROR(IF(AND(NOW()&lt;= EOMONTH(DATE(YEAR($O558),4, 1), 0), Overall!$A560&lt;&gt;"", MONTH($N558) &lt;= 4, MONTH($O558) &gt;= 4), IF($R558 &lt;&gt; "", $H558/$R558, ""), ""), "")</f>
        <v/>
      </c>
      <c r="AJ558" s="18" t="str">
        <f ca="1">IFERROR(IF(AND(NOW()&lt;= EOMONTH(DATE(YEAR($O558),5, 1), 0), Overall!$A560&lt;&gt;"", MONTH($N558) &lt;= 5, MONTH($O558) &gt;= 5), IF($R558 &lt;&gt; "", $H558/$R558, ""), ""), "")</f>
        <v/>
      </c>
      <c r="AK558" s="18" t="str">
        <f ca="1">IFERROR(IF(AND(NOW()&lt;= EOMONTH(DATE(YEAR($O558),6, 1), 0), Overall!$A560&lt;&gt;"", MONTH($N558) &lt;= 6, MONTH($O558) &gt;= 6), IF($R558 &lt;&gt; "", $H558/$R558, ""), ""), "")</f>
        <v/>
      </c>
      <c r="AL558" s="18" t="str">
        <f ca="1">IFERROR(IF(AND(NOW()&lt;= EOMONTH(DATE(YEAR($O558),7, 1), 0), Overall!$A560&lt;&gt;"", MONTH($N558) &lt;= 7, MONTH($O558) &gt;= 7), IF($R558 &lt;&gt; "", $H558/$R558, ""), ""), "")</f>
        <v/>
      </c>
      <c r="AM558" s="18" t="str">
        <f ca="1">IFERROR(IF(AND(NOW()&lt;= EOMONTH(DATE(YEAR($O558),8, 1), 0), Overall!$A560&lt;&gt;"", MONTH($N558) &lt;= 8, MONTH($O558) &gt;= 8), IF($R558 &lt;&gt; "", $H558/$R558, ""), ""), "")</f>
        <v/>
      </c>
      <c r="AN558" s="18" t="str">
        <f ca="1">IFERROR(IF(AND(NOW()&lt;= EOMONTH(DATE(YEAR($O558),9, 1), 0), Overall!$A560&lt;&gt;"", MONTH($N558) &lt;= 9, MONTH($O558) &gt;= 9), IF($R558 &lt;&gt; "", $H558/$R558, ""), ""), "")</f>
        <v/>
      </c>
      <c r="AO558" s="18" t="str">
        <f ca="1">IFERROR(IF(AND(NOW()&lt;= EOMONTH(DATE(YEAR($O558),10, 1), 0), Overall!$A560&lt;&gt;"", MONTH($N558) &lt;= 10, MONTH($O558) &gt;= 10), IF($R558 &lt;&gt; "", $H558/$R558, ""), ""), "")</f>
        <v/>
      </c>
      <c r="AP558" s="18" t="str">
        <f ca="1">IFERROR(IF(AND(NOW()&lt;= EOMONTH(DATE(YEAR($O558),11, 1), 0), Overall!$A560&lt;&gt;"", MONTH($N558) &lt;=11, MONTH($O558) &gt;= 11), IF($R558 &lt;&gt; "", $H558/$R558, ""), ""), "")</f>
        <v/>
      </c>
      <c r="AQ558" s="18" t="str">
        <f ca="1">IFERROR(IF(AND(NOW()&lt;= EOMONTH(DATE(YEAR($O558),12, 1), 0), Overall!$A560&lt;&gt;"", MONTH($N558) &lt;= 12, MONTH($O558) &gt;= 12), IF($R558 &lt;&gt; "", $H558/$R558, ""), ""), "")</f>
        <v/>
      </c>
      <c r="AR558" s="16">
        <f t="shared" ca="1" si="17"/>
        <v>0</v>
      </c>
    </row>
    <row r="559" spans="1:44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17">
        <f>IF(Overall!F561&lt;&gt;"",VALUE(Overall!F561),"")</f>
        <v>1000000</v>
      </c>
      <c r="I559" s="17">
        <f>IF(Overall!G561&lt;&gt;"",VALUE(Overall!G561),"")</f>
        <v>77</v>
      </c>
      <c r="J559" s="17">
        <f>IF(Overall!H561&lt;&gt;"",VALUE(Overall!H561),"")</f>
        <v>64</v>
      </c>
      <c r="K559" s="17">
        <f>IF(Overall!I561&lt;&gt;"",VALUE(Overall!I561),"")</f>
        <v>5.6</v>
      </c>
      <c r="L559" s="17">
        <f>IF(Overall!J561&lt;&gt;"",VALUE(Overall!J561),"")</f>
        <v>1.21</v>
      </c>
      <c r="M559" s="17">
        <f>IF(Overall!K561&lt;&gt;"",VALUE(Overall!K561),"")</f>
        <v>4.3899999999999997</v>
      </c>
      <c r="N559" s="7">
        <f>IF(Overall!L561&lt;&gt;"",DATEVALUE(MID(Overall!L561, FIND(",", Overall!L561) + 2, FIND(" ", Overall!L561) - FIND(",", Overall!L561) - 1) &amp; " " &amp; MID(Overall!L561, FIND(" ", Overall!L561) + 1, FIND(",", Overall!L561, FIND(" ", Overall!L561)) - FIND(" ", Overall!L561) - 1) &amp; ", " &amp; MID(Overall!L561, FIND(",", Overall!L561, FIND(",",Overall!L561) + 1) + 2, LEN(Overall!L561))),"")</f>
        <v>45200</v>
      </c>
      <c r="O559" s="7">
        <f>IF(Overall!M561&lt;&gt;"",DATEVALUE(MID(Overall!M561, FIND(",", Overall!M561) + 2, FIND(" ", Overall!M561) - FIND(",", Overall!M561) - 1) &amp; " " &amp; MID(Overall!M561, FIND(" ", Overall!M561) + 1, FIND(",", Overall!M561, FIND(" ", Overall!M561)) - FIND(" ", Overall!M561) - 1) &amp; ", " &amp; MID(Overall!M561, FIND(",", Overall!M561, FIND(",",Overall!M561) + 1) + 2, LEN(Overall!M561))),"")</f>
        <v>45230</v>
      </c>
      <c r="P559" s="7">
        <f>IF(Overall!N561&lt;&gt;"",DATEVALUE(MID(Overall!N561, FIND(",", Overall!N561) + 2, FIND(" ", Overall!N561) - FIND(",", Overall!N561) - 1) &amp; " " &amp; MID(Overall!N561, FIND(" ", Overall!N561) + 1, FIND(",", Overall!N561, FIND(" ", Overall!N561)) - FIND(" ", Overall!N561) - 1) &amp; ", " &amp; MID(Overall!N561, FIND(",", Overall!N561, FIND(",",Overall!N561) + 1) + 2, LEN(Overall!N561))),"")</f>
        <v>45134</v>
      </c>
      <c r="Q559" s="7">
        <f>IF(Overall!O561&lt;&gt;"",DATEVALUE(MID(Overall!O561, FIND(",", Overall!O561) + 2, FIND(" ", Overall!O561) - FIND(",", Overall!O561) - 1) &amp; " " &amp; MID(Overall!O561, FIND(" ", Overall!O561) + 1, FIND(",", Overall!O561, FIND(" ", Overall!O561)) - FIND(" ", Overall!O561) - 1) &amp; ", " &amp; MID(Overall!O561, FIND(",", Overall!O561, FIND(",",Overall!O561) + 1) + 2, LEN(Overall!O561))),"")</f>
        <v>45113</v>
      </c>
      <c r="R559" s="5">
        <f t="shared" si="16"/>
        <v>1</v>
      </c>
      <c r="S559" s="18" t="str">
        <f>IF(Overall!$A561&lt;&gt;"",IF(AND(MONTH($N559) &lt;= 1, MONTH($O559) &gt;= 1), IF($R559 &lt;&gt; "", $H559/$R559, ""), ""),"")</f>
        <v/>
      </c>
      <c r="T559" s="18" t="str">
        <f>IF(Overall!$A561&lt;&gt;"",IF(AND(MONTH($N559) &lt;= 2, MONTH($O559) &gt;= 2), IF($R559 &lt;&gt; "", $H559/$R559, ""), ""),"")</f>
        <v/>
      </c>
      <c r="U559" s="18" t="str">
        <f>IF(Overall!$A561&lt;&gt;"",IF(AND(MONTH($N559) &lt;= 3, MONTH($O559) &gt;= 3), IF($R559 &lt;&gt; "", $H559/$R559, ""), ""),"")</f>
        <v/>
      </c>
      <c r="V559" s="18" t="str">
        <f>IF(Overall!$A561&lt;&gt;"",IF(AND(MONTH($N559) &lt;= 4, MONTH($O559) &gt;= 4), IF($R559 &lt;&gt; "", $H559/$R559, ""), ""),"")</f>
        <v/>
      </c>
      <c r="W559" s="18" t="str">
        <f>IF(Overall!$A561&lt;&gt;"",IF(AND(MONTH($N559) &lt;= 5, MONTH($O559) &gt;= 5), IF($R559 &lt;&gt; "", $H559/$R559, ""), ""),"")</f>
        <v/>
      </c>
      <c r="X559" s="18" t="str">
        <f>IF(Overall!$A561&lt;&gt;"",IF(AND(MONTH($N559) &lt;= 6, MONTH($O559) &gt;= 6), IF($R559 &lt;&gt; "", $H559/$R559, ""), ""),"")</f>
        <v/>
      </c>
      <c r="Y559" s="18" t="str">
        <f>IF(Overall!$A561&lt;&gt;"",IF(AND(MONTH($N559) &lt;= 7, MONTH($O559) &gt;= 7 ), IF($R559 &lt;&gt; "", $H559/$R559, ""), ""),"")</f>
        <v/>
      </c>
      <c r="Z559" s="18" t="str">
        <f>IF(Overall!$A561&lt;&gt;"",IF(AND(MONTH($N559) &lt;= 8, MONTH($O559) &gt;= 8), IF($R559 &lt;&gt; "", $H559/$R559, ""), ""),"")</f>
        <v/>
      </c>
      <c r="AA559" s="18" t="str">
        <f>IF(Overall!$A561&lt;&gt;"",IF(AND(MONTH($N559) &lt;= 9, MONTH($O559) &gt;= 9), IF($R559 &lt;&gt; "", $H559/$R559, ""), ""),"")</f>
        <v/>
      </c>
      <c r="AB559" s="18">
        <f>IF(Overall!$A561&lt;&gt;"",IF(AND(MONTH($N559) &lt;= 10, MONTH($O559) &gt;= 10), IF($R559 &lt;&gt; "", $H559/$R559, ""), ""),"")</f>
        <v>1000000</v>
      </c>
      <c r="AC559" s="18" t="str">
        <f>IF(Overall!$A561&lt;&gt;"",IF(AND(MONTH($N559) &lt;= 11, MONTH($O559) &gt;= 11), IF($R559 &lt;&gt; "", $H559/$R559, ""), ""),"")</f>
        <v/>
      </c>
      <c r="AD559" s="18" t="str">
        <f>IF(Overall!$A561&lt;&gt;"",IF(AND(MONTH($N559) &lt;= 12, MONTH($O559) &gt;= 12), IF($R559 &lt;&gt; "", $H559/$R559, ""), ""),"")</f>
        <v/>
      </c>
      <c r="AF559" s="18" t="str">
        <f ca="1">IFERROR(IF(AND(NOW()&lt;= EOMONTH(DATE(YEAR($O559),1, 1), 0), Overall!$A561&lt;&gt;"", MONTH($N559) &lt;= 1, MONTH($O559) &gt;= 1), IF($R559 &lt;&gt; "", $H559/$R559, ""), ""), "")</f>
        <v/>
      </c>
      <c r="AG559" s="18" t="str">
        <f ca="1">IFERROR(IF(AND(NOW()&lt;= EOMONTH(DATE(YEAR($O559),2, 1), 0), Overall!$A561&lt;&gt;"", MONTH($N559) &lt;= 2, MONTH($O559) &gt;= 2), IF($R559 &lt;&gt; "", $H559/$R559, ""), ""), "")</f>
        <v/>
      </c>
      <c r="AH559" s="18" t="str">
        <f ca="1">IFERROR(IF(AND(NOW()&lt;= EOMONTH(DATE(YEAR($O559),3, 1), 0), Overall!$A561&lt;&gt;"", MONTH($N559) &lt;= 3, MONTH($O559) &gt;= 3), IF($R559 &lt;&gt; "", $H559/$R559, ""), ""), "")</f>
        <v/>
      </c>
      <c r="AI559" s="18" t="str">
        <f ca="1">IFERROR(IF(AND(NOW()&lt;= EOMONTH(DATE(YEAR($O559),4, 1), 0), Overall!$A561&lt;&gt;"", MONTH($N559) &lt;= 4, MONTH($O559) &gt;= 4), IF($R559 &lt;&gt; "", $H559/$R559, ""), ""), "")</f>
        <v/>
      </c>
      <c r="AJ559" s="18" t="str">
        <f ca="1">IFERROR(IF(AND(NOW()&lt;= EOMONTH(DATE(YEAR($O559),5, 1), 0), Overall!$A561&lt;&gt;"", MONTH($N559) &lt;= 5, MONTH($O559) &gt;= 5), IF($R559 &lt;&gt; "", $H559/$R559, ""), ""), "")</f>
        <v/>
      </c>
      <c r="AK559" s="18" t="str">
        <f ca="1">IFERROR(IF(AND(NOW()&lt;= EOMONTH(DATE(YEAR($O559),6, 1), 0), Overall!$A561&lt;&gt;"", MONTH($N559) &lt;= 6, MONTH($O559) &gt;= 6), IF($R559 &lt;&gt; "", $H559/$R559, ""), ""), "")</f>
        <v/>
      </c>
      <c r="AL559" s="18" t="str">
        <f ca="1">IFERROR(IF(AND(NOW()&lt;= EOMONTH(DATE(YEAR($O559),7, 1), 0), Overall!$A561&lt;&gt;"", MONTH($N559) &lt;= 7, MONTH($O559) &gt;= 7), IF($R559 &lt;&gt; "", $H559/$R559, ""), ""), "")</f>
        <v/>
      </c>
      <c r="AM559" s="18" t="str">
        <f ca="1">IFERROR(IF(AND(NOW()&lt;= EOMONTH(DATE(YEAR($O559),8, 1), 0), Overall!$A561&lt;&gt;"", MONTH($N559) &lt;= 8, MONTH($O559) &gt;= 8), IF($R559 &lt;&gt; "", $H559/$R559, ""), ""), "")</f>
        <v/>
      </c>
      <c r="AN559" s="18" t="str">
        <f ca="1">IFERROR(IF(AND(NOW()&lt;= EOMONTH(DATE(YEAR($O559),9, 1), 0), Overall!$A561&lt;&gt;"", MONTH($N559) &lt;= 9, MONTH($O559) &gt;= 9), IF($R559 &lt;&gt; "", $H559/$R559, ""), ""), "")</f>
        <v/>
      </c>
      <c r="AO559" s="18" t="str">
        <f ca="1">IFERROR(IF(AND(NOW()&lt;= EOMONTH(DATE(YEAR($O559),10, 1), 0), Overall!$A561&lt;&gt;"", MONTH($N559) &lt;= 10, MONTH($O559) &gt;= 10), IF($R559 &lt;&gt; "", $H559/$R559, ""), ""), "")</f>
        <v/>
      </c>
      <c r="AP559" s="18" t="str">
        <f ca="1">IFERROR(IF(AND(NOW()&lt;= EOMONTH(DATE(YEAR($O559),11, 1), 0), Overall!$A561&lt;&gt;"", MONTH($N559) &lt;=11, MONTH($O559) &gt;= 11), IF($R559 &lt;&gt; "", $H559/$R559, ""), ""), "")</f>
        <v/>
      </c>
      <c r="AQ559" s="18" t="str">
        <f ca="1">IFERROR(IF(AND(NOW()&lt;= EOMONTH(DATE(YEAR($O559),12, 1), 0), Overall!$A561&lt;&gt;"", MONTH($N559) &lt;= 12, MONTH($O559) &gt;= 12), IF($R559 &lt;&gt; "", $H559/$R559, ""), ""), "")</f>
        <v/>
      </c>
      <c r="AR559" s="16">
        <f t="shared" ca="1" si="17"/>
        <v>0</v>
      </c>
    </row>
    <row r="560" spans="1:44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17">
        <f>IF(Overall!F562&lt;&gt;"",VALUE(Overall!F562),"")</f>
        <v>1000000</v>
      </c>
      <c r="I560" s="17">
        <f>IF(Overall!G562&lt;&gt;"",VALUE(Overall!G562),"")</f>
        <v>77</v>
      </c>
      <c r="J560" s="17">
        <f>IF(Overall!H562&lt;&gt;"",VALUE(Overall!H562),"")</f>
        <v>64</v>
      </c>
      <c r="K560" s="17">
        <f>IF(Overall!I562&lt;&gt;"",VALUE(Overall!I562),"")</f>
        <v>5.3</v>
      </c>
      <c r="L560" s="17">
        <f>IF(Overall!J562&lt;&gt;"",VALUE(Overall!J562),"")</f>
        <v>1.1200000000000001</v>
      </c>
      <c r="M560" s="17">
        <f>IF(Overall!K562&lt;&gt;"",VALUE(Overall!K562),"")</f>
        <v>4.18</v>
      </c>
      <c r="N560" s="7">
        <f>IF(Overall!L562&lt;&gt;"",DATEVALUE(MID(Overall!L562, FIND(",", Overall!L562) + 2, FIND(" ", Overall!L562) - FIND(",", Overall!L562) - 1) &amp; " " &amp; MID(Overall!L562, FIND(" ", Overall!L562) + 1, FIND(",", Overall!L562, FIND(" ", Overall!L562)) - FIND(" ", Overall!L562) - 1) &amp; ", " &amp; MID(Overall!L562, FIND(",", Overall!L562, FIND(",",Overall!L562) + 1) + 2, LEN(Overall!L562))),"")</f>
        <v>45200</v>
      </c>
      <c r="O560" s="7">
        <f>IF(Overall!M562&lt;&gt;"",DATEVALUE(MID(Overall!M562, FIND(",", Overall!M562) + 2, FIND(" ", Overall!M562) - FIND(",", Overall!M562) - 1) &amp; " " &amp; MID(Overall!M562, FIND(" ", Overall!M562) + 1, FIND(",", Overall!M562, FIND(" ", Overall!M562)) - FIND(" ", Overall!M562) - 1) &amp; ", " &amp; MID(Overall!M562, FIND(",", Overall!M562, FIND(",",Overall!M562) + 1) + 2, LEN(Overall!M562))),"")</f>
        <v>45230</v>
      </c>
      <c r="P560" s="7">
        <f>IF(Overall!N562&lt;&gt;"",DATEVALUE(MID(Overall!N562, FIND(",", Overall!N562) + 2, FIND(" ", Overall!N562) - FIND(",", Overall!N562) - 1) &amp; " " &amp; MID(Overall!N562, FIND(" ", Overall!N562) + 1, FIND(",", Overall!N562, FIND(" ", Overall!N562)) - FIND(" ", Overall!N562) - 1) &amp; ", " &amp; MID(Overall!N562, FIND(",", Overall!N562, FIND(",",Overall!N562) + 1) + 2, LEN(Overall!N562))),"")</f>
        <v>45135</v>
      </c>
      <c r="Q560" s="7">
        <f>IF(Overall!O562&lt;&gt;"",DATEVALUE(MID(Overall!O562, FIND(",", Overall!O562) + 2, FIND(" ", Overall!O562) - FIND(",", Overall!O562) - 1) &amp; " " &amp; MID(Overall!O562, FIND(" ", Overall!O562) + 1, FIND(",", Overall!O562, FIND(" ", Overall!O562)) - FIND(" ", Overall!O562) - 1) &amp; ", " &amp; MID(Overall!O562, FIND(",", Overall!O562, FIND(",",Overall!O562) + 1) + 2, LEN(Overall!O562))),"")</f>
        <v>45114</v>
      </c>
      <c r="R560" s="5">
        <f t="shared" si="16"/>
        <v>1</v>
      </c>
      <c r="S560" s="18" t="str">
        <f>IF(Overall!$A562&lt;&gt;"",IF(AND(MONTH($N560) &lt;= 1, MONTH($O560) &gt;= 1), IF($R560 &lt;&gt; "", $H560/$R560, ""), ""),"")</f>
        <v/>
      </c>
      <c r="T560" s="18" t="str">
        <f>IF(Overall!$A562&lt;&gt;"",IF(AND(MONTH($N560) &lt;= 2, MONTH($O560) &gt;= 2), IF($R560 &lt;&gt; "", $H560/$R560, ""), ""),"")</f>
        <v/>
      </c>
      <c r="U560" s="18" t="str">
        <f>IF(Overall!$A562&lt;&gt;"",IF(AND(MONTH($N560) &lt;= 3, MONTH($O560) &gt;= 3), IF($R560 &lt;&gt; "", $H560/$R560, ""), ""),"")</f>
        <v/>
      </c>
      <c r="V560" s="18" t="str">
        <f>IF(Overall!$A562&lt;&gt;"",IF(AND(MONTH($N560) &lt;= 4, MONTH($O560) &gt;= 4), IF($R560 &lt;&gt; "", $H560/$R560, ""), ""),"")</f>
        <v/>
      </c>
      <c r="W560" s="18" t="str">
        <f>IF(Overall!$A562&lt;&gt;"",IF(AND(MONTH($N560) &lt;= 5, MONTH($O560) &gt;= 5), IF($R560 &lt;&gt; "", $H560/$R560, ""), ""),"")</f>
        <v/>
      </c>
      <c r="X560" s="18" t="str">
        <f>IF(Overall!$A562&lt;&gt;"",IF(AND(MONTH($N560) &lt;= 6, MONTH($O560) &gt;= 6), IF($R560 &lt;&gt; "", $H560/$R560, ""), ""),"")</f>
        <v/>
      </c>
      <c r="Y560" s="18" t="str">
        <f>IF(Overall!$A562&lt;&gt;"",IF(AND(MONTH($N560) &lt;= 7, MONTH($O560) &gt;= 7 ), IF($R560 &lt;&gt; "", $H560/$R560, ""), ""),"")</f>
        <v/>
      </c>
      <c r="Z560" s="18" t="str">
        <f>IF(Overall!$A562&lt;&gt;"",IF(AND(MONTH($N560) &lt;= 8, MONTH($O560) &gt;= 8), IF($R560 &lt;&gt; "", $H560/$R560, ""), ""),"")</f>
        <v/>
      </c>
      <c r="AA560" s="18" t="str">
        <f>IF(Overall!$A562&lt;&gt;"",IF(AND(MONTH($N560) &lt;= 9, MONTH($O560) &gt;= 9), IF($R560 &lt;&gt; "", $H560/$R560, ""), ""),"")</f>
        <v/>
      </c>
      <c r="AB560" s="18">
        <f>IF(Overall!$A562&lt;&gt;"",IF(AND(MONTH($N560) &lt;= 10, MONTH($O560) &gt;= 10), IF($R560 &lt;&gt; "", $H560/$R560, ""), ""),"")</f>
        <v>1000000</v>
      </c>
      <c r="AC560" s="18" t="str">
        <f>IF(Overall!$A562&lt;&gt;"",IF(AND(MONTH($N560) &lt;= 11, MONTH($O560) &gt;= 11), IF($R560 &lt;&gt; "", $H560/$R560, ""), ""),"")</f>
        <v/>
      </c>
      <c r="AD560" s="18" t="str">
        <f>IF(Overall!$A562&lt;&gt;"",IF(AND(MONTH($N560) &lt;= 12, MONTH($O560) &gt;= 12), IF($R560 &lt;&gt; "", $H560/$R560, ""), ""),"")</f>
        <v/>
      </c>
      <c r="AF560" s="18" t="str">
        <f ca="1">IFERROR(IF(AND(NOW()&lt;= EOMONTH(DATE(YEAR($O560),1, 1), 0), Overall!$A562&lt;&gt;"", MONTH($N560) &lt;= 1, MONTH($O560) &gt;= 1), IF($R560 &lt;&gt; "", $H560/$R560, ""), ""), "")</f>
        <v/>
      </c>
      <c r="AG560" s="18" t="str">
        <f ca="1">IFERROR(IF(AND(NOW()&lt;= EOMONTH(DATE(YEAR($O560),2, 1), 0), Overall!$A562&lt;&gt;"", MONTH($N560) &lt;= 2, MONTH($O560) &gt;= 2), IF($R560 &lt;&gt; "", $H560/$R560, ""), ""), "")</f>
        <v/>
      </c>
      <c r="AH560" s="18" t="str">
        <f ca="1">IFERROR(IF(AND(NOW()&lt;= EOMONTH(DATE(YEAR($O560),3, 1), 0), Overall!$A562&lt;&gt;"", MONTH($N560) &lt;= 3, MONTH($O560) &gt;= 3), IF($R560 &lt;&gt; "", $H560/$R560, ""), ""), "")</f>
        <v/>
      </c>
      <c r="AI560" s="18" t="str">
        <f ca="1">IFERROR(IF(AND(NOW()&lt;= EOMONTH(DATE(YEAR($O560),4, 1), 0), Overall!$A562&lt;&gt;"", MONTH($N560) &lt;= 4, MONTH($O560) &gt;= 4), IF($R560 &lt;&gt; "", $H560/$R560, ""), ""), "")</f>
        <v/>
      </c>
      <c r="AJ560" s="18" t="str">
        <f ca="1">IFERROR(IF(AND(NOW()&lt;= EOMONTH(DATE(YEAR($O560),5, 1), 0), Overall!$A562&lt;&gt;"", MONTH($N560) &lt;= 5, MONTH($O560) &gt;= 5), IF($R560 &lt;&gt; "", $H560/$R560, ""), ""), "")</f>
        <v/>
      </c>
      <c r="AK560" s="18" t="str">
        <f ca="1">IFERROR(IF(AND(NOW()&lt;= EOMONTH(DATE(YEAR($O560),6, 1), 0), Overall!$A562&lt;&gt;"", MONTH($N560) &lt;= 6, MONTH($O560) &gt;= 6), IF($R560 &lt;&gt; "", $H560/$R560, ""), ""), "")</f>
        <v/>
      </c>
      <c r="AL560" s="18" t="str">
        <f ca="1">IFERROR(IF(AND(NOW()&lt;= EOMONTH(DATE(YEAR($O560),7, 1), 0), Overall!$A562&lt;&gt;"", MONTH($N560) &lt;= 7, MONTH($O560) &gt;= 7), IF($R560 &lt;&gt; "", $H560/$R560, ""), ""), "")</f>
        <v/>
      </c>
      <c r="AM560" s="18" t="str">
        <f ca="1">IFERROR(IF(AND(NOW()&lt;= EOMONTH(DATE(YEAR($O560),8, 1), 0), Overall!$A562&lt;&gt;"", MONTH($N560) &lt;= 8, MONTH($O560) &gt;= 8), IF($R560 &lt;&gt; "", $H560/$R560, ""), ""), "")</f>
        <v/>
      </c>
      <c r="AN560" s="18" t="str">
        <f ca="1">IFERROR(IF(AND(NOW()&lt;= EOMONTH(DATE(YEAR($O560),9, 1), 0), Overall!$A562&lt;&gt;"", MONTH($N560) &lt;= 9, MONTH($O560) &gt;= 9), IF($R560 &lt;&gt; "", $H560/$R560, ""), ""), "")</f>
        <v/>
      </c>
      <c r="AO560" s="18" t="str">
        <f ca="1">IFERROR(IF(AND(NOW()&lt;= EOMONTH(DATE(YEAR($O560),10, 1), 0), Overall!$A562&lt;&gt;"", MONTH($N560) &lt;= 10, MONTH($O560) &gt;= 10), IF($R560 &lt;&gt; "", $H560/$R560, ""), ""), "")</f>
        <v/>
      </c>
      <c r="AP560" s="18" t="str">
        <f ca="1">IFERROR(IF(AND(NOW()&lt;= EOMONTH(DATE(YEAR($O560),11, 1), 0), Overall!$A562&lt;&gt;"", MONTH($N560) &lt;=11, MONTH($O560) &gt;= 11), IF($R560 &lt;&gt; "", $H560/$R560, ""), ""), "")</f>
        <v/>
      </c>
      <c r="AQ560" s="18" t="str">
        <f ca="1">IFERROR(IF(AND(NOW()&lt;= EOMONTH(DATE(YEAR($O560),12, 1), 0), Overall!$A562&lt;&gt;"", MONTH($N560) &lt;= 12, MONTH($O560) &gt;= 12), IF($R560 &lt;&gt; "", $H560/$R560, ""), ""), "")</f>
        <v/>
      </c>
      <c r="AR560" s="16">
        <f t="shared" ca="1" si="17"/>
        <v>0</v>
      </c>
    </row>
    <row r="561" spans="1:44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17">
        <f>IF(Overall!F563&lt;&gt;"",VALUE(Overall!F563),"")</f>
        <v>1000000</v>
      </c>
      <c r="I561" s="17">
        <f>IF(Overall!G563&lt;&gt;"",VALUE(Overall!G563),"")</f>
        <v>77</v>
      </c>
      <c r="J561" s="17">
        <f>IF(Overall!H563&lt;&gt;"",VALUE(Overall!H563),"")</f>
        <v>64</v>
      </c>
      <c r="K561" s="17">
        <f>IF(Overall!I563&lt;&gt;"",VALUE(Overall!I563),"")</f>
        <v>5.2</v>
      </c>
      <c r="L561" s="17">
        <f>IF(Overall!J563&lt;&gt;"",VALUE(Overall!J563),"")</f>
        <v>1.04</v>
      </c>
      <c r="M561" s="17">
        <f>IF(Overall!K563&lt;&gt;"",VALUE(Overall!K563),"")</f>
        <v>4.16</v>
      </c>
      <c r="N561" s="7">
        <f>IF(Overall!L563&lt;&gt;"",DATEVALUE(MID(Overall!L563, FIND(",", Overall!L563) + 2, FIND(" ", Overall!L563) - FIND(",", Overall!L563) - 1) &amp; " " &amp; MID(Overall!L563, FIND(" ", Overall!L563) + 1, FIND(",", Overall!L563, FIND(" ", Overall!L563)) - FIND(" ", Overall!L563) - 1) &amp; ", " &amp; MID(Overall!L563, FIND(",", Overall!L563, FIND(",",Overall!L563) + 1) + 2, LEN(Overall!L563))),"")</f>
        <v>45200</v>
      </c>
      <c r="O561" s="7">
        <f>IF(Overall!M563&lt;&gt;"",DATEVALUE(MID(Overall!M563, FIND(",", Overall!M563) + 2, FIND(" ", Overall!M563) - FIND(",", Overall!M563) - 1) &amp; " " &amp; MID(Overall!M563, FIND(" ", Overall!M563) + 1, FIND(",", Overall!M563, FIND(" ", Overall!M563)) - FIND(" ", Overall!M563) - 1) &amp; ", " &amp; MID(Overall!M563, FIND(",", Overall!M563, FIND(",",Overall!M563) + 1) + 2, LEN(Overall!M563))),"")</f>
        <v>45230</v>
      </c>
      <c r="P561" s="7">
        <f>IF(Overall!N563&lt;&gt;"",DATEVALUE(MID(Overall!N563, FIND(",", Overall!N563) + 2, FIND(" ", Overall!N563) - FIND(",", Overall!N563) - 1) &amp; " " &amp; MID(Overall!N563, FIND(" ", Overall!N563) + 1, FIND(",", Overall!N563, FIND(" ", Overall!N563)) - FIND(" ", Overall!N563) - 1) &amp; ", " &amp; MID(Overall!N563, FIND(",", Overall!N563, FIND(",",Overall!N563) + 1) + 2, LEN(Overall!N563))),"")</f>
        <v>45135</v>
      </c>
      <c r="Q561" s="7">
        <f>IF(Overall!O563&lt;&gt;"",DATEVALUE(MID(Overall!O563, FIND(",", Overall!O563) + 2, FIND(" ", Overall!O563) - FIND(",", Overall!O563) - 1) &amp; " " &amp; MID(Overall!O563, FIND(" ", Overall!O563) + 1, FIND(",", Overall!O563, FIND(" ", Overall!O563)) - FIND(" ", Overall!O563) - 1) &amp; ", " &amp; MID(Overall!O563, FIND(",", Overall!O563, FIND(",",Overall!O563) + 1) + 2, LEN(Overall!O563))),"")</f>
        <v>45114</v>
      </c>
      <c r="R561" s="5">
        <f t="shared" si="16"/>
        <v>1</v>
      </c>
      <c r="S561" s="18" t="str">
        <f>IF(Overall!$A563&lt;&gt;"",IF(AND(MONTH($N561) &lt;= 1, MONTH($O561) &gt;= 1), IF($R561 &lt;&gt; "", $H561/$R561, ""), ""),"")</f>
        <v/>
      </c>
      <c r="T561" s="18" t="str">
        <f>IF(Overall!$A563&lt;&gt;"",IF(AND(MONTH($N561) &lt;= 2, MONTH($O561) &gt;= 2), IF($R561 &lt;&gt; "", $H561/$R561, ""), ""),"")</f>
        <v/>
      </c>
      <c r="U561" s="18" t="str">
        <f>IF(Overall!$A563&lt;&gt;"",IF(AND(MONTH($N561) &lt;= 3, MONTH($O561) &gt;= 3), IF($R561 &lt;&gt; "", $H561/$R561, ""), ""),"")</f>
        <v/>
      </c>
      <c r="V561" s="18" t="str">
        <f>IF(Overall!$A563&lt;&gt;"",IF(AND(MONTH($N561) &lt;= 4, MONTH($O561) &gt;= 4), IF($R561 &lt;&gt; "", $H561/$R561, ""), ""),"")</f>
        <v/>
      </c>
      <c r="W561" s="18" t="str">
        <f>IF(Overall!$A563&lt;&gt;"",IF(AND(MONTH($N561) &lt;= 5, MONTH($O561) &gt;= 5), IF($R561 &lt;&gt; "", $H561/$R561, ""), ""),"")</f>
        <v/>
      </c>
      <c r="X561" s="18" t="str">
        <f>IF(Overall!$A563&lt;&gt;"",IF(AND(MONTH($N561) &lt;= 6, MONTH($O561) &gt;= 6), IF($R561 &lt;&gt; "", $H561/$R561, ""), ""),"")</f>
        <v/>
      </c>
      <c r="Y561" s="18" t="str">
        <f>IF(Overall!$A563&lt;&gt;"",IF(AND(MONTH($N561) &lt;= 7, MONTH($O561) &gt;= 7 ), IF($R561 &lt;&gt; "", $H561/$R561, ""), ""),"")</f>
        <v/>
      </c>
      <c r="Z561" s="18" t="str">
        <f>IF(Overall!$A563&lt;&gt;"",IF(AND(MONTH($N561) &lt;= 8, MONTH($O561) &gt;= 8), IF($R561 &lt;&gt; "", $H561/$R561, ""), ""),"")</f>
        <v/>
      </c>
      <c r="AA561" s="18" t="str">
        <f>IF(Overall!$A563&lt;&gt;"",IF(AND(MONTH($N561) &lt;= 9, MONTH($O561) &gt;= 9), IF($R561 &lt;&gt; "", $H561/$R561, ""), ""),"")</f>
        <v/>
      </c>
      <c r="AB561" s="18">
        <f>IF(Overall!$A563&lt;&gt;"",IF(AND(MONTH($N561) &lt;= 10, MONTH($O561) &gt;= 10), IF($R561 &lt;&gt; "", $H561/$R561, ""), ""),"")</f>
        <v>1000000</v>
      </c>
      <c r="AC561" s="18" t="str">
        <f>IF(Overall!$A563&lt;&gt;"",IF(AND(MONTH($N561) &lt;= 11, MONTH($O561) &gt;= 11), IF($R561 &lt;&gt; "", $H561/$R561, ""), ""),"")</f>
        <v/>
      </c>
      <c r="AD561" s="18" t="str">
        <f>IF(Overall!$A563&lt;&gt;"",IF(AND(MONTH($N561) &lt;= 12, MONTH($O561) &gt;= 12), IF($R561 &lt;&gt; "", $H561/$R561, ""), ""),"")</f>
        <v/>
      </c>
      <c r="AF561" s="18" t="str">
        <f ca="1">IFERROR(IF(AND(NOW()&lt;= EOMONTH(DATE(YEAR($O561),1, 1), 0), Overall!$A563&lt;&gt;"", MONTH($N561) &lt;= 1, MONTH($O561) &gt;= 1), IF($R561 &lt;&gt; "", $H561/$R561, ""), ""), "")</f>
        <v/>
      </c>
      <c r="AG561" s="18" t="str">
        <f ca="1">IFERROR(IF(AND(NOW()&lt;= EOMONTH(DATE(YEAR($O561),2, 1), 0), Overall!$A563&lt;&gt;"", MONTH($N561) &lt;= 2, MONTH($O561) &gt;= 2), IF($R561 &lt;&gt; "", $H561/$R561, ""), ""), "")</f>
        <v/>
      </c>
      <c r="AH561" s="18" t="str">
        <f ca="1">IFERROR(IF(AND(NOW()&lt;= EOMONTH(DATE(YEAR($O561),3, 1), 0), Overall!$A563&lt;&gt;"", MONTH($N561) &lt;= 3, MONTH($O561) &gt;= 3), IF($R561 &lt;&gt; "", $H561/$R561, ""), ""), "")</f>
        <v/>
      </c>
      <c r="AI561" s="18" t="str">
        <f ca="1">IFERROR(IF(AND(NOW()&lt;= EOMONTH(DATE(YEAR($O561),4, 1), 0), Overall!$A563&lt;&gt;"", MONTH($N561) &lt;= 4, MONTH($O561) &gt;= 4), IF($R561 &lt;&gt; "", $H561/$R561, ""), ""), "")</f>
        <v/>
      </c>
      <c r="AJ561" s="18" t="str">
        <f ca="1">IFERROR(IF(AND(NOW()&lt;= EOMONTH(DATE(YEAR($O561),5, 1), 0), Overall!$A563&lt;&gt;"", MONTH($N561) &lt;= 5, MONTH($O561) &gt;= 5), IF($R561 &lt;&gt; "", $H561/$R561, ""), ""), "")</f>
        <v/>
      </c>
      <c r="AK561" s="18" t="str">
        <f ca="1">IFERROR(IF(AND(NOW()&lt;= EOMONTH(DATE(YEAR($O561),6, 1), 0), Overall!$A563&lt;&gt;"", MONTH($N561) &lt;= 6, MONTH($O561) &gt;= 6), IF($R561 &lt;&gt; "", $H561/$R561, ""), ""), "")</f>
        <v/>
      </c>
      <c r="AL561" s="18" t="str">
        <f ca="1">IFERROR(IF(AND(NOW()&lt;= EOMONTH(DATE(YEAR($O561),7, 1), 0), Overall!$A563&lt;&gt;"", MONTH($N561) &lt;= 7, MONTH($O561) &gt;= 7), IF($R561 &lt;&gt; "", $H561/$R561, ""), ""), "")</f>
        <v/>
      </c>
      <c r="AM561" s="18" t="str">
        <f ca="1">IFERROR(IF(AND(NOW()&lt;= EOMONTH(DATE(YEAR($O561),8, 1), 0), Overall!$A563&lt;&gt;"", MONTH($N561) &lt;= 8, MONTH($O561) &gt;= 8), IF($R561 &lt;&gt; "", $H561/$R561, ""), ""), "")</f>
        <v/>
      </c>
      <c r="AN561" s="18" t="str">
        <f ca="1">IFERROR(IF(AND(NOW()&lt;= EOMONTH(DATE(YEAR($O561),9, 1), 0), Overall!$A563&lt;&gt;"", MONTH($N561) &lt;= 9, MONTH($O561) &gt;= 9), IF($R561 &lt;&gt; "", $H561/$R561, ""), ""), "")</f>
        <v/>
      </c>
      <c r="AO561" s="18" t="str">
        <f ca="1">IFERROR(IF(AND(NOW()&lt;= EOMONTH(DATE(YEAR($O561),10, 1), 0), Overall!$A563&lt;&gt;"", MONTH($N561) &lt;= 10, MONTH($O561) &gt;= 10), IF($R561 &lt;&gt; "", $H561/$R561, ""), ""), "")</f>
        <v/>
      </c>
      <c r="AP561" s="18" t="str">
        <f ca="1">IFERROR(IF(AND(NOW()&lt;= EOMONTH(DATE(YEAR($O561),11, 1), 0), Overall!$A563&lt;&gt;"", MONTH($N561) &lt;=11, MONTH($O561) &gt;= 11), IF($R561 &lt;&gt; "", $H561/$R561, ""), ""), "")</f>
        <v/>
      </c>
      <c r="AQ561" s="18" t="str">
        <f ca="1">IFERROR(IF(AND(NOW()&lt;= EOMONTH(DATE(YEAR($O561),12, 1), 0), Overall!$A563&lt;&gt;"", MONTH($N561) &lt;= 12, MONTH($O561) &gt;= 12), IF($R561 &lt;&gt; "", $H561/$R561, ""), ""), "")</f>
        <v/>
      </c>
      <c r="AR561" s="16">
        <f t="shared" ca="1" si="17"/>
        <v>0</v>
      </c>
    </row>
    <row r="562" spans="1:44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17">
        <f>IF(Overall!F564&lt;&gt;"",VALUE(Overall!F564),"")</f>
        <v>1000000</v>
      </c>
      <c r="I562" s="17">
        <f>IF(Overall!G564&lt;&gt;"",VALUE(Overall!G564),"")</f>
        <v>77</v>
      </c>
      <c r="J562" s="17">
        <f>IF(Overall!H564&lt;&gt;"",VALUE(Overall!H564),"")</f>
        <v>64</v>
      </c>
      <c r="K562" s="17">
        <f>IF(Overall!I564&lt;&gt;"",VALUE(Overall!I564),"")</f>
        <v>5.22</v>
      </c>
      <c r="L562" s="17">
        <f>IF(Overall!J564&lt;&gt;"",VALUE(Overall!J564),"")</f>
        <v>1.05</v>
      </c>
      <c r="M562" s="17">
        <f>IF(Overall!K564&lt;&gt;"",VALUE(Overall!K564),"")</f>
        <v>4.17</v>
      </c>
      <c r="N562" s="7">
        <f>IF(Overall!L564&lt;&gt;"",DATEVALUE(MID(Overall!L564, FIND(",", Overall!L564) + 2, FIND(" ", Overall!L564) - FIND(",", Overall!L564) - 1) &amp; " " &amp; MID(Overall!L564, FIND(" ", Overall!L564) + 1, FIND(",", Overall!L564, FIND(" ", Overall!L564)) - FIND(" ", Overall!L564) - 1) &amp; ", " &amp; MID(Overall!L564, FIND(",", Overall!L564, FIND(",",Overall!L564) + 1) + 2, LEN(Overall!L564))),"")</f>
        <v>45200</v>
      </c>
      <c r="O562" s="7">
        <f>IF(Overall!M564&lt;&gt;"",DATEVALUE(MID(Overall!M564, FIND(",", Overall!M564) + 2, FIND(" ", Overall!M564) - FIND(",", Overall!M564) - 1) &amp; " " &amp; MID(Overall!M564, FIND(" ", Overall!M564) + 1, FIND(",", Overall!M564, FIND(" ", Overall!M564)) - FIND(" ", Overall!M564) - 1) &amp; ", " &amp; MID(Overall!M564, FIND(",", Overall!M564, FIND(",",Overall!M564) + 1) + 2, LEN(Overall!M564))),"")</f>
        <v>45230</v>
      </c>
      <c r="P562" s="7">
        <f>IF(Overall!N564&lt;&gt;"",DATEVALUE(MID(Overall!N564, FIND(",", Overall!N564) + 2, FIND(" ", Overall!N564) - FIND(",", Overall!N564) - 1) &amp; " " &amp; MID(Overall!N564, FIND(" ", Overall!N564) + 1, FIND(",", Overall!N564, FIND(" ", Overall!N564)) - FIND(" ", Overall!N564) - 1) &amp; ", " &amp; MID(Overall!N564, FIND(",", Overall!N564, FIND(",",Overall!N564) + 1) + 2, LEN(Overall!N564))),"")</f>
        <v>45135</v>
      </c>
      <c r="Q562" s="7">
        <f>IF(Overall!O564&lt;&gt;"",DATEVALUE(MID(Overall!O564, FIND(",", Overall!O564) + 2, FIND(" ", Overall!O564) - FIND(",", Overall!O564) - 1) &amp; " " &amp; MID(Overall!O564, FIND(" ", Overall!O564) + 1, FIND(",", Overall!O564, FIND(" ", Overall!O564)) - FIND(" ", Overall!O564) - 1) &amp; ", " &amp; MID(Overall!O564, FIND(",", Overall!O564, FIND(",",Overall!O564) + 1) + 2, LEN(Overall!O564))),"")</f>
        <v>45121</v>
      </c>
      <c r="R562" s="5">
        <f t="shared" si="16"/>
        <v>1</v>
      </c>
      <c r="S562" s="18" t="str">
        <f>IF(Overall!$A564&lt;&gt;"",IF(AND(MONTH($N562) &lt;= 1, MONTH($O562) &gt;= 1), IF($R562 &lt;&gt; "", $H562/$R562, ""), ""),"")</f>
        <v/>
      </c>
      <c r="T562" s="18" t="str">
        <f>IF(Overall!$A564&lt;&gt;"",IF(AND(MONTH($N562) &lt;= 2, MONTH($O562) &gt;= 2), IF($R562 &lt;&gt; "", $H562/$R562, ""), ""),"")</f>
        <v/>
      </c>
      <c r="U562" s="18" t="str">
        <f>IF(Overall!$A564&lt;&gt;"",IF(AND(MONTH($N562) &lt;= 3, MONTH($O562) &gt;= 3), IF($R562 &lt;&gt; "", $H562/$R562, ""), ""),"")</f>
        <v/>
      </c>
      <c r="V562" s="18" t="str">
        <f>IF(Overall!$A564&lt;&gt;"",IF(AND(MONTH($N562) &lt;= 4, MONTH($O562) &gt;= 4), IF($R562 &lt;&gt; "", $H562/$R562, ""), ""),"")</f>
        <v/>
      </c>
      <c r="W562" s="18" t="str">
        <f>IF(Overall!$A564&lt;&gt;"",IF(AND(MONTH($N562) &lt;= 5, MONTH($O562) &gt;= 5), IF($R562 &lt;&gt; "", $H562/$R562, ""), ""),"")</f>
        <v/>
      </c>
      <c r="X562" s="18" t="str">
        <f>IF(Overall!$A564&lt;&gt;"",IF(AND(MONTH($N562) &lt;= 6, MONTH($O562) &gt;= 6), IF($R562 &lt;&gt; "", $H562/$R562, ""), ""),"")</f>
        <v/>
      </c>
      <c r="Y562" s="18" t="str">
        <f>IF(Overall!$A564&lt;&gt;"",IF(AND(MONTH($N562) &lt;= 7, MONTH($O562) &gt;= 7 ), IF($R562 &lt;&gt; "", $H562/$R562, ""), ""),"")</f>
        <v/>
      </c>
      <c r="Z562" s="18" t="str">
        <f>IF(Overall!$A564&lt;&gt;"",IF(AND(MONTH($N562) &lt;= 8, MONTH($O562) &gt;= 8), IF($R562 &lt;&gt; "", $H562/$R562, ""), ""),"")</f>
        <v/>
      </c>
      <c r="AA562" s="18" t="str">
        <f>IF(Overall!$A564&lt;&gt;"",IF(AND(MONTH($N562) &lt;= 9, MONTH($O562) &gt;= 9), IF($R562 &lt;&gt; "", $H562/$R562, ""), ""),"")</f>
        <v/>
      </c>
      <c r="AB562" s="18">
        <f>IF(Overall!$A564&lt;&gt;"",IF(AND(MONTH($N562) &lt;= 10, MONTH($O562) &gt;= 10), IF($R562 &lt;&gt; "", $H562/$R562, ""), ""),"")</f>
        <v>1000000</v>
      </c>
      <c r="AC562" s="18" t="str">
        <f>IF(Overall!$A564&lt;&gt;"",IF(AND(MONTH($N562) &lt;= 11, MONTH($O562) &gt;= 11), IF($R562 &lt;&gt; "", $H562/$R562, ""), ""),"")</f>
        <v/>
      </c>
      <c r="AD562" s="18" t="str">
        <f>IF(Overall!$A564&lt;&gt;"",IF(AND(MONTH($N562) &lt;= 12, MONTH($O562) &gt;= 12), IF($R562 &lt;&gt; "", $H562/$R562, ""), ""),"")</f>
        <v/>
      </c>
      <c r="AF562" s="18" t="str">
        <f ca="1">IFERROR(IF(AND(NOW()&lt;= EOMONTH(DATE(YEAR($O562),1, 1), 0), Overall!$A564&lt;&gt;"", MONTH($N562) &lt;= 1, MONTH($O562) &gt;= 1), IF($R562 &lt;&gt; "", $H562/$R562, ""), ""), "")</f>
        <v/>
      </c>
      <c r="AG562" s="18" t="str">
        <f ca="1">IFERROR(IF(AND(NOW()&lt;= EOMONTH(DATE(YEAR($O562),2, 1), 0), Overall!$A564&lt;&gt;"", MONTH($N562) &lt;= 2, MONTH($O562) &gt;= 2), IF($R562 &lt;&gt; "", $H562/$R562, ""), ""), "")</f>
        <v/>
      </c>
      <c r="AH562" s="18" t="str">
        <f ca="1">IFERROR(IF(AND(NOW()&lt;= EOMONTH(DATE(YEAR($O562),3, 1), 0), Overall!$A564&lt;&gt;"", MONTH($N562) &lt;= 3, MONTH($O562) &gt;= 3), IF($R562 &lt;&gt; "", $H562/$R562, ""), ""), "")</f>
        <v/>
      </c>
      <c r="AI562" s="18" t="str">
        <f ca="1">IFERROR(IF(AND(NOW()&lt;= EOMONTH(DATE(YEAR($O562),4, 1), 0), Overall!$A564&lt;&gt;"", MONTH($N562) &lt;= 4, MONTH($O562) &gt;= 4), IF($R562 &lt;&gt; "", $H562/$R562, ""), ""), "")</f>
        <v/>
      </c>
      <c r="AJ562" s="18" t="str">
        <f ca="1">IFERROR(IF(AND(NOW()&lt;= EOMONTH(DATE(YEAR($O562),5, 1), 0), Overall!$A564&lt;&gt;"", MONTH($N562) &lt;= 5, MONTH($O562) &gt;= 5), IF($R562 &lt;&gt; "", $H562/$R562, ""), ""), "")</f>
        <v/>
      </c>
      <c r="AK562" s="18" t="str">
        <f ca="1">IFERROR(IF(AND(NOW()&lt;= EOMONTH(DATE(YEAR($O562),6, 1), 0), Overall!$A564&lt;&gt;"", MONTH($N562) &lt;= 6, MONTH($O562) &gt;= 6), IF($R562 &lt;&gt; "", $H562/$R562, ""), ""), "")</f>
        <v/>
      </c>
      <c r="AL562" s="18" t="str">
        <f ca="1">IFERROR(IF(AND(NOW()&lt;= EOMONTH(DATE(YEAR($O562),7, 1), 0), Overall!$A564&lt;&gt;"", MONTH($N562) &lt;= 7, MONTH($O562) &gt;= 7), IF($R562 &lt;&gt; "", $H562/$R562, ""), ""), "")</f>
        <v/>
      </c>
      <c r="AM562" s="18" t="str">
        <f ca="1">IFERROR(IF(AND(NOW()&lt;= EOMONTH(DATE(YEAR($O562),8, 1), 0), Overall!$A564&lt;&gt;"", MONTH($N562) &lt;= 8, MONTH($O562) &gt;= 8), IF($R562 &lt;&gt; "", $H562/$R562, ""), ""), "")</f>
        <v/>
      </c>
      <c r="AN562" s="18" t="str">
        <f ca="1">IFERROR(IF(AND(NOW()&lt;= EOMONTH(DATE(YEAR($O562),9, 1), 0), Overall!$A564&lt;&gt;"", MONTH($N562) &lt;= 9, MONTH($O562) &gt;= 9), IF($R562 &lt;&gt; "", $H562/$R562, ""), ""), "")</f>
        <v/>
      </c>
      <c r="AO562" s="18" t="str">
        <f ca="1">IFERROR(IF(AND(NOW()&lt;= EOMONTH(DATE(YEAR($O562),10, 1), 0), Overall!$A564&lt;&gt;"", MONTH($N562) &lt;= 10, MONTH($O562) &gt;= 10), IF($R562 &lt;&gt; "", $H562/$R562, ""), ""), "")</f>
        <v/>
      </c>
      <c r="AP562" s="18" t="str">
        <f ca="1">IFERROR(IF(AND(NOW()&lt;= EOMONTH(DATE(YEAR($O562),11, 1), 0), Overall!$A564&lt;&gt;"", MONTH($N562) &lt;=11, MONTH($O562) &gt;= 11), IF($R562 &lt;&gt; "", $H562/$R562, ""), ""), "")</f>
        <v/>
      </c>
      <c r="AQ562" s="18" t="str">
        <f ca="1">IFERROR(IF(AND(NOW()&lt;= EOMONTH(DATE(YEAR($O562),12, 1), 0), Overall!$A564&lt;&gt;"", MONTH($N562) &lt;= 12, MONTH($O562) &gt;= 12), IF($R562 &lt;&gt; "", $H562/$R562, ""), ""), "")</f>
        <v/>
      </c>
      <c r="AR562" s="16">
        <f t="shared" ca="1" si="17"/>
        <v>0</v>
      </c>
    </row>
    <row r="563" spans="1:44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17">
        <f>IF(Overall!F565&lt;&gt;"",VALUE(Overall!F565),"")</f>
        <v>1000000</v>
      </c>
      <c r="I563" s="17">
        <f>IF(Overall!G565&lt;&gt;"",VALUE(Overall!G565),"")</f>
        <v>77</v>
      </c>
      <c r="J563" s="17">
        <f>IF(Overall!H565&lt;&gt;"",VALUE(Overall!H565),"")</f>
        <v>64</v>
      </c>
      <c r="K563" s="17">
        <f>IF(Overall!I565&lt;&gt;"",VALUE(Overall!I565),"")</f>
        <v>5.2</v>
      </c>
      <c r="L563" s="17">
        <f>IF(Overall!J565&lt;&gt;"",VALUE(Overall!J565),"")</f>
        <v>1.04</v>
      </c>
      <c r="M563" s="17">
        <f>IF(Overall!K565&lt;&gt;"",VALUE(Overall!K565),"")</f>
        <v>4.16</v>
      </c>
      <c r="N563" s="7">
        <f>IF(Overall!L565&lt;&gt;"",DATEVALUE(MID(Overall!L565, FIND(",", Overall!L565) + 2, FIND(" ", Overall!L565) - FIND(",", Overall!L565) - 1) &amp; " " &amp; MID(Overall!L565, FIND(" ", Overall!L565) + 1, FIND(",", Overall!L565, FIND(" ", Overall!L565)) - FIND(" ", Overall!L565) - 1) &amp; ", " &amp; MID(Overall!L565, FIND(",", Overall!L565, FIND(",",Overall!L565) + 1) + 2, LEN(Overall!L565))),"")</f>
        <v>45200</v>
      </c>
      <c r="O563" s="7">
        <f>IF(Overall!M565&lt;&gt;"",DATEVALUE(MID(Overall!M565, FIND(",", Overall!M565) + 2, FIND(" ", Overall!M565) - FIND(",", Overall!M565) - 1) &amp; " " &amp; MID(Overall!M565, FIND(" ", Overall!M565) + 1, FIND(",", Overall!M565, FIND(" ", Overall!M565)) - FIND(" ", Overall!M565) - 1) &amp; ", " &amp; MID(Overall!M565, FIND(",", Overall!M565, FIND(",",Overall!M565) + 1) + 2, LEN(Overall!M565))),"")</f>
        <v>45230</v>
      </c>
      <c r="P563" s="7">
        <f>IF(Overall!N565&lt;&gt;"",DATEVALUE(MID(Overall!N565, FIND(",", Overall!N565) + 2, FIND(" ", Overall!N565) - FIND(",", Overall!N565) - 1) &amp; " " &amp; MID(Overall!N565, FIND(" ", Overall!N565) + 1, FIND(",", Overall!N565, FIND(" ", Overall!N565)) - FIND(" ", Overall!N565) - 1) &amp; ", " &amp; MID(Overall!N565, FIND(",", Overall!N565, FIND(",",Overall!N565) + 1) + 2, LEN(Overall!N565))),"")</f>
        <v>45135</v>
      </c>
      <c r="Q563" s="7">
        <f>IF(Overall!O565&lt;&gt;"",DATEVALUE(MID(Overall!O565, FIND(",", Overall!O565) + 2, FIND(" ", Overall!O565) - FIND(",", Overall!O565) - 1) &amp; " " &amp; MID(Overall!O565, FIND(" ", Overall!O565) + 1, FIND(",", Overall!O565, FIND(" ", Overall!O565)) - FIND(" ", Overall!O565) - 1) &amp; ", " &amp; MID(Overall!O565, FIND(",", Overall!O565, FIND(",",Overall!O565) + 1) + 2, LEN(Overall!O565))),"")</f>
        <v>45114</v>
      </c>
      <c r="R563" s="5">
        <f t="shared" si="16"/>
        <v>1</v>
      </c>
      <c r="S563" s="18" t="str">
        <f>IF(Overall!$A565&lt;&gt;"",IF(AND(MONTH($N563) &lt;= 1, MONTH($O563) &gt;= 1), IF($R563 &lt;&gt; "", $H563/$R563, ""), ""),"")</f>
        <v/>
      </c>
      <c r="T563" s="18" t="str">
        <f>IF(Overall!$A565&lt;&gt;"",IF(AND(MONTH($N563) &lt;= 2, MONTH($O563) &gt;= 2), IF($R563 &lt;&gt; "", $H563/$R563, ""), ""),"")</f>
        <v/>
      </c>
      <c r="U563" s="18" t="str">
        <f>IF(Overall!$A565&lt;&gt;"",IF(AND(MONTH($N563) &lt;= 3, MONTH($O563) &gt;= 3), IF($R563 &lt;&gt; "", $H563/$R563, ""), ""),"")</f>
        <v/>
      </c>
      <c r="V563" s="18" t="str">
        <f>IF(Overall!$A565&lt;&gt;"",IF(AND(MONTH($N563) &lt;= 4, MONTH($O563) &gt;= 4), IF($R563 &lt;&gt; "", $H563/$R563, ""), ""),"")</f>
        <v/>
      </c>
      <c r="W563" s="18" t="str">
        <f>IF(Overall!$A565&lt;&gt;"",IF(AND(MONTH($N563) &lt;= 5, MONTH($O563) &gt;= 5), IF($R563 &lt;&gt; "", $H563/$R563, ""), ""),"")</f>
        <v/>
      </c>
      <c r="X563" s="18" t="str">
        <f>IF(Overall!$A565&lt;&gt;"",IF(AND(MONTH($N563) &lt;= 6, MONTH($O563) &gt;= 6), IF($R563 &lt;&gt; "", $H563/$R563, ""), ""),"")</f>
        <v/>
      </c>
      <c r="Y563" s="18" t="str">
        <f>IF(Overall!$A565&lt;&gt;"",IF(AND(MONTH($N563) &lt;= 7, MONTH($O563) &gt;= 7 ), IF($R563 &lt;&gt; "", $H563/$R563, ""), ""),"")</f>
        <v/>
      </c>
      <c r="Z563" s="18" t="str">
        <f>IF(Overall!$A565&lt;&gt;"",IF(AND(MONTH($N563) &lt;= 8, MONTH($O563) &gt;= 8), IF($R563 &lt;&gt; "", $H563/$R563, ""), ""),"")</f>
        <v/>
      </c>
      <c r="AA563" s="18" t="str">
        <f>IF(Overall!$A565&lt;&gt;"",IF(AND(MONTH($N563) &lt;= 9, MONTH($O563) &gt;= 9), IF($R563 &lt;&gt; "", $H563/$R563, ""), ""),"")</f>
        <v/>
      </c>
      <c r="AB563" s="18">
        <f>IF(Overall!$A565&lt;&gt;"",IF(AND(MONTH($N563) &lt;= 10, MONTH($O563) &gt;= 10), IF($R563 &lt;&gt; "", $H563/$R563, ""), ""),"")</f>
        <v>1000000</v>
      </c>
      <c r="AC563" s="18" t="str">
        <f>IF(Overall!$A565&lt;&gt;"",IF(AND(MONTH($N563) &lt;= 11, MONTH($O563) &gt;= 11), IF($R563 &lt;&gt; "", $H563/$R563, ""), ""),"")</f>
        <v/>
      </c>
      <c r="AD563" s="18" t="str">
        <f>IF(Overall!$A565&lt;&gt;"",IF(AND(MONTH($N563) &lt;= 12, MONTH($O563) &gt;= 12), IF($R563 &lt;&gt; "", $H563/$R563, ""), ""),"")</f>
        <v/>
      </c>
      <c r="AF563" s="18" t="str">
        <f ca="1">IFERROR(IF(AND(NOW()&lt;= EOMONTH(DATE(YEAR($O563),1, 1), 0), Overall!$A565&lt;&gt;"", MONTH($N563) &lt;= 1, MONTH($O563) &gt;= 1), IF($R563 &lt;&gt; "", $H563/$R563, ""), ""), "")</f>
        <v/>
      </c>
      <c r="AG563" s="18" t="str">
        <f ca="1">IFERROR(IF(AND(NOW()&lt;= EOMONTH(DATE(YEAR($O563),2, 1), 0), Overall!$A565&lt;&gt;"", MONTH($N563) &lt;= 2, MONTH($O563) &gt;= 2), IF($R563 &lt;&gt; "", $H563/$R563, ""), ""), "")</f>
        <v/>
      </c>
      <c r="AH563" s="18" t="str">
        <f ca="1">IFERROR(IF(AND(NOW()&lt;= EOMONTH(DATE(YEAR($O563),3, 1), 0), Overall!$A565&lt;&gt;"", MONTH($N563) &lt;= 3, MONTH($O563) &gt;= 3), IF($R563 &lt;&gt; "", $H563/$R563, ""), ""), "")</f>
        <v/>
      </c>
      <c r="AI563" s="18" t="str">
        <f ca="1">IFERROR(IF(AND(NOW()&lt;= EOMONTH(DATE(YEAR($O563),4, 1), 0), Overall!$A565&lt;&gt;"", MONTH($N563) &lt;= 4, MONTH($O563) &gt;= 4), IF($R563 &lt;&gt; "", $H563/$R563, ""), ""), "")</f>
        <v/>
      </c>
      <c r="AJ563" s="18" t="str">
        <f ca="1">IFERROR(IF(AND(NOW()&lt;= EOMONTH(DATE(YEAR($O563),5, 1), 0), Overall!$A565&lt;&gt;"", MONTH($N563) &lt;= 5, MONTH($O563) &gt;= 5), IF($R563 &lt;&gt; "", $H563/$R563, ""), ""), "")</f>
        <v/>
      </c>
      <c r="AK563" s="18" t="str">
        <f ca="1">IFERROR(IF(AND(NOW()&lt;= EOMONTH(DATE(YEAR($O563),6, 1), 0), Overall!$A565&lt;&gt;"", MONTH($N563) &lt;= 6, MONTH($O563) &gt;= 6), IF($R563 &lt;&gt; "", $H563/$R563, ""), ""), "")</f>
        <v/>
      </c>
      <c r="AL563" s="18" t="str">
        <f ca="1">IFERROR(IF(AND(NOW()&lt;= EOMONTH(DATE(YEAR($O563),7, 1), 0), Overall!$A565&lt;&gt;"", MONTH($N563) &lt;= 7, MONTH($O563) &gt;= 7), IF($R563 &lt;&gt; "", $H563/$R563, ""), ""), "")</f>
        <v/>
      </c>
      <c r="AM563" s="18" t="str">
        <f ca="1">IFERROR(IF(AND(NOW()&lt;= EOMONTH(DATE(YEAR($O563),8, 1), 0), Overall!$A565&lt;&gt;"", MONTH($N563) &lt;= 8, MONTH($O563) &gt;= 8), IF($R563 &lt;&gt; "", $H563/$R563, ""), ""), "")</f>
        <v/>
      </c>
      <c r="AN563" s="18" t="str">
        <f ca="1">IFERROR(IF(AND(NOW()&lt;= EOMONTH(DATE(YEAR($O563),9, 1), 0), Overall!$A565&lt;&gt;"", MONTH($N563) &lt;= 9, MONTH($O563) &gt;= 9), IF($R563 &lt;&gt; "", $H563/$R563, ""), ""), "")</f>
        <v/>
      </c>
      <c r="AO563" s="18" t="str">
        <f ca="1">IFERROR(IF(AND(NOW()&lt;= EOMONTH(DATE(YEAR($O563),10, 1), 0), Overall!$A565&lt;&gt;"", MONTH($N563) &lt;= 10, MONTH($O563) &gt;= 10), IF($R563 &lt;&gt; "", $H563/$R563, ""), ""), "")</f>
        <v/>
      </c>
      <c r="AP563" s="18" t="str">
        <f ca="1">IFERROR(IF(AND(NOW()&lt;= EOMONTH(DATE(YEAR($O563),11, 1), 0), Overall!$A565&lt;&gt;"", MONTH($N563) &lt;=11, MONTH($O563) &gt;= 11), IF($R563 &lt;&gt; "", $H563/$R563, ""), ""), "")</f>
        <v/>
      </c>
      <c r="AQ563" s="18" t="str">
        <f ca="1">IFERROR(IF(AND(NOW()&lt;= EOMONTH(DATE(YEAR($O563),12, 1), 0), Overall!$A565&lt;&gt;"", MONTH($N563) &lt;= 12, MONTH($O563) &gt;= 12), IF($R563 &lt;&gt; "", $H563/$R563, ""), ""), "")</f>
        <v/>
      </c>
      <c r="AR563" s="16">
        <f t="shared" ca="1" si="17"/>
        <v>0</v>
      </c>
    </row>
    <row r="564" spans="1:44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17">
        <f>IF(Overall!F566&lt;&gt;"",VALUE(Overall!F566),"")</f>
        <v>1000000</v>
      </c>
      <c r="I564" s="17">
        <f>IF(Overall!G566&lt;&gt;"",VALUE(Overall!G566),"")</f>
        <v>78</v>
      </c>
      <c r="J564" s="17">
        <f>IF(Overall!H566&lt;&gt;"",VALUE(Overall!H566),"")</f>
        <v>64</v>
      </c>
      <c r="K564" s="17">
        <f>IF(Overall!I566&lt;&gt;"",VALUE(Overall!I566),"")</f>
        <v>4</v>
      </c>
      <c r="L564" s="17">
        <f>IF(Overall!J566&lt;&gt;"",VALUE(Overall!J566),"")</f>
        <v>0.45</v>
      </c>
      <c r="M564" s="17">
        <f>IF(Overall!K566&lt;&gt;"",VALUE(Overall!K566),"")</f>
        <v>3.55</v>
      </c>
      <c r="N564" s="7">
        <f>IF(Overall!L566&lt;&gt;"",DATEVALUE(MID(Overall!L566, FIND(",", Overall!L566) + 2, FIND(" ", Overall!L566) - FIND(",", Overall!L566) - 1) &amp; " " &amp; MID(Overall!L566, FIND(" ", Overall!L566) + 1, FIND(",", Overall!L566, FIND(" ", Overall!L566)) - FIND(" ", Overall!L566) - 1) &amp; ", " &amp; MID(Overall!L566, FIND(",", Overall!L566, FIND(",",Overall!L566) + 1) + 2, LEN(Overall!L566))),"")</f>
        <v>45200</v>
      </c>
      <c r="O564" s="7">
        <f>IF(Overall!M566&lt;&gt;"",DATEVALUE(MID(Overall!M566, FIND(",", Overall!M566) + 2, FIND(" ", Overall!M566) - FIND(",", Overall!M566) - 1) &amp; " " &amp; MID(Overall!M566, FIND(" ", Overall!M566) + 1, FIND(",", Overall!M566, FIND(" ", Overall!M566)) - FIND(" ", Overall!M566) - 1) &amp; ", " &amp; MID(Overall!M566, FIND(",", Overall!M566, FIND(",",Overall!M566) + 1) + 2, LEN(Overall!M566))),"")</f>
        <v>45230</v>
      </c>
      <c r="P564" s="7">
        <f>IF(Overall!N566&lt;&gt;"",DATEVALUE(MID(Overall!N566, FIND(",", Overall!N566) + 2, FIND(" ", Overall!N566) - FIND(",", Overall!N566) - 1) &amp; " " &amp; MID(Overall!N566, FIND(" ", Overall!N566) + 1, FIND(",", Overall!N566, FIND(" ", Overall!N566)) - FIND(" ", Overall!N566) - 1) &amp; ", " &amp; MID(Overall!N566, FIND(",", Overall!N566, FIND(",",Overall!N566) + 1) + 2, LEN(Overall!N566))),"")</f>
        <v>45141</v>
      </c>
      <c r="Q564" s="7">
        <f>IF(Overall!O566&lt;&gt;"",DATEVALUE(MID(Overall!O566, FIND(",", Overall!O566) + 2, FIND(" ", Overall!O566) - FIND(",", Overall!O566) - 1) &amp; " " &amp; MID(Overall!O566, FIND(" ", Overall!O566) + 1, FIND(",", Overall!O566, FIND(" ", Overall!O566)) - FIND(" ", Overall!O566) - 1) &amp; ", " &amp; MID(Overall!O566, FIND(",", Overall!O566, FIND(",",Overall!O566) + 1) + 2, LEN(Overall!O566))),"")</f>
        <v>45128</v>
      </c>
      <c r="R564" s="5">
        <f t="shared" si="16"/>
        <v>1</v>
      </c>
      <c r="S564" s="18" t="str">
        <f>IF(Overall!$A566&lt;&gt;"",IF(AND(MONTH($N564) &lt;= 1, MONTH($O564) &gt;= 1), IF($R564 &lt;&gt; "", $H564/$R564, ""), ""),"")</f>
        <v/>
      </c>
      <c r="T564" s="18" t="str">
        <f>IF(Overall!$A566&lt;&gt;"",IF(AND(MONTH($N564) &lt;= 2, MONTH($O564) &gt;= 2), IF($R564 &lt;&gt; "", $H564/$R564, ""), ""),"")</f>
        <v/>
      </c>
      <c r="U564" s="18" t="str">
        <f>IF(Overall!$A566&lt;&gt;"",IF(AND(MONTH($N564) &lt;= 3, MONTH($O564) &gt;= 3), IF($R564 &lt;&gt; "", $H564/$R564, ""), ""),"")</f>
        <v/>
      </c>
      <c r="V564" s="18" t="str">
        <f>IF(Overall!$A566&lt;&gt;"",IF(AND(MONTH($N564) &lt;= 4, MONTH($O564) &gt;= 4), IF($R564 &lt;&gt; "", $H564/$R564, ""), ""),"")</f>
        <v/>
      </c>
      <c r="W564" s="18" t="str">
        <f>IF(Overall!$A566&lt;&gt;"",IF(AND(MONTH($N564) &lt;= 5, MONTH($O564) &gt;= 5), IF($R564 &lt;&gt; "", $H564/$R564, ""), ""),"")</f>
        <v/>
      </c>
      <c r="X564" s="18" t="str">
        <f>IF(Overall!$A566&lt;&gt;"",IF(AND(MONTH($N564) &lt;= 6, MONTH($O564) &gt;= 6), IF($R564 &lt;&gt; "", $H564/$R564, ""), ""),"")</f>
        <v/>
      </c>
      <c r="Y564" s="18" t="str">
        <f>IF(Overall!$A566&lt;&gt;"",IF(AND(MONTH($N564) &lt;= 7, MONTH($O564) &gt;= 7 ), IF($R564 &lt;&gt; "", $H564/$R564, ""), ""),"")</f>
        <v/>
      </c>
      <c r="Z564" s="18" t="str">
        <f>IF(Overall!$A566&lt;&gt;"",IF(AND(MONTH($N564) &lt;= 8, MONTH($O564) &gt;= 8), IF($R564 &lt;&gt; "", $H564/$R564, ""), ""),"")</f>
        <v/>
      </c>
      <c r="AA564" s="18" t="str">
        <f>IF(Overall!$A566&lt;&gt;"",IF(AND(MONTH($N564) &lt;= 9, MONTH($O564) &gt;= 9), IF($R564 &lt;&gt; "", $H564/$R564, ""), ""),"")</f>
        <v/>
      </c>
      <c r="AB564" s="18">
        <f>IF(Overall!$A566&lt;&gt;"",IF(AND(MONTH($N564) &lt;= 10, MONTH($O564) &gt;= 10), IF($R564 &lt;&gt; "", $H564/$R564, ""), ""),"")</f>
        <v>1000000</v>
      </c>
      <c r="AC564" s="18" t="str">
        <f>IF(Overall!$A566&lt;&gt;"",IF(AND(MONTH($N564) &lt;= 11, MONTH($O564) &gt;= 11), IF($R564 &lt;&gt; "", $H564/$R564, ""), ""),"")</f>
        <v/>
      </c>
      <c r="AD564" s="18" t="str">
        <f>IF(Overall!$A566&lt;&gt;"",IF(AND(MONTH($N564) &lt;= 12, MONTH($O564) &gt;= 12), IF($R564 &lt;&gt; "", $H564/$R564, ""), ""),"")</f>
        <v/>
      </c>
      <c r="AF564" s="18" t="str">
        <f ca="1">IFERROR(IF(AND(NOW()&lt;= EOMONTH(DATE(YEAR($O564),1, 1), 0), Overall!$A566&lt;&gt;"", MONTH($N564) &lt;= 1, MONTH($O564) &gt;= 1), IF($R564 &lt;&gt; "", $H564/$R564, ""), ""), "")</f>
        <v/>
      </c>
      <c r="AG564" s="18" t="str">
        <f ca="1">IFERROR(IF(AND(NOW()&lt;= EOMONTH(DATE(YEAR($O564),2, 1), 0), Overall!$A566&lt;&gt;"", MONTH($N564) &lt;= 2, MONTH($O564) &gt;= 2), IF($R564 &lt;&gt; "", $H564/$R564, ""), ""), "")</f>
        <v/>
      </c>
      <c r="AH564" s="18" t="str">
        <f ca="1">IFERROR(IF(AND(NOW()&lt;= EOMONTH(DATE(YEAR($O564),3, 1), 0), Overall!$A566&lt;&gt;"", MONTH($N564) &lt;= 3, MONTH($O564) &gt;= 3), IF($R564 &lt;&gt; "", $H564/$R564, ""), ""), "")</f>
        <v/>
      </c>
      <c r="AI564" s="18" t="str">
        <f ca="1">IFERROR(IF(AND(NOW()&lt;= EOMONTH(DATE(YEAR($O564),4, 1), 0), Overall!$A566&lt;&gt;"", MONTH($N564) &lt;= 4, MONTH($O564) &gt;= 4), IF($R564 &lt;&gt; "", $H564/$R564, ""), ""), "")</f>
        <v/>
      </c>
      <c r="AJ564" s="18" t="str">
        <f ca="1">IFERROR(IF(AND(NOW()&lt;= EOMONTH(DATE(YEAR($O564),5, 1), 0), Overall!$A566&lt;&gt;"", MONTH($N564) &lt;= 5, MONTH($O564) &gt;= 5), IF($R564 &lt;&gt; "", $H564/$R564, ""), ""), "")</f>
        <v/>
      </c>
      <c r="AK564" s="18" t="str">
        <f ca="1">IFERROR(IF(AND(NOW()&lt;= EOMONTH(DATE(YEAR($O564),6, 1), 0), Overall!$A566&lt;&gt;"", MONTH($N564) &lt;= 6, MONTH($O564) &gt;= 6), IF($R564 &lt;&gt; "", $H564/$R564, ""), ""), "")</f>
        <v/>
      </c>
      <c r="AL564" s="18" t="str">
        <f ca="1">IFERROR(IF(AND(NOW()&lt;= EOMONTH(DATE(YEAR($O564),7, 1), 0), Overall!$A566&lt;&gt;"", MONTH($N564) &lt;= 7, MONTH($O564) &gt;= 7), IF($R564 &lt;&gt; "", $H564/$R564, ""), ""), "")</f>
        <v/>
      </c>
      <c r="AM564" s="18" t="str">
        <f ca="1">IFERROR(IF(AND(NOW()&lt;= EOMONTH(DATE(YEAR($O564),8, 1), 0), Overall!$A566&lt;&gt;"", MONTH($N564) &lt;= 8, MONTH($O564) &gt;= 8), IF($R564 &lt;&gt; "", $H564/$R564, ""), ""), "")</f>
        <v/>
      </c>
      <c r="AN564" s="18" t="str">
        <f ca="1">IFERROR(IF(AND(NOW()&lt;= EOMONTH(DATE(YEAR($O564),9, 1), 0), Overall!$A566&lt;&gt;"", MONTH($N564) &lt;= 9, MONTH($O564) &gt;= 9), IF($R564 &lt;&gt; "", $H564/$R564, ""), ""), "")</f>
        <v/>
      </c>
      <c r="AO564" s="18" t="str">
        <f ca="1">IFERROR(IF(AND(NOW()&lt;= EOMONTH(DATE(YEAR($O564),10, 1), 0), Overall!$A566&lt;&gt;"", MONTH($N564) &lt;= 10, MONTH($O564) &gt;= 10), IF($R564 &lt;&gt; "", $H564/$R564, ""), ""), "")</f>
        <v/>
      </c>
      <c r="AP564" s="18" t="str">
        <f ca="1">IFERROR(IF(AND(NOW()&lt;= EOMONTH(DATE(YEAR($O564),11, 1), 0), Overall!$A566&lt;&gt;"", MONTH($N564) &lt;=11, MONTH($O564) &gt;= 11), IF($R564 &lt;&gt; "", $H564/$R564, ""), ""), "")</f>
        <v/>
      </c>
      <c r="AQ564" s="18" t="str">
        <f ca="1">IFERROR(IF(AND(NOW()&lt;= EOMONTH(DATE(YEAR($O564),12, 1), 0), Overall!$A566&lt;&gt;"", MONTH($N564) &lt;= 12, MONTH($O564) &gt;= 12), IF($R564 &lt;&gt; "", $H564/$R564, ""), ""), "")</f>
        <v/>
      </c>
      <c r="AR564" s="16">
        <f t="shared" ca="1" si="17"/>
        <v>0</v>
      </c>
    </row>
    <row r="565" spans="1:44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17">
        <f>IF(Overall!F567&lt;&gt;"",VALUE(Overall!F567),"")</f>
        <v>1000000</v>
      </c>
      <c r="I565" s="17">
        <f>IF(Overall!G567&lt;&gt;"",VALUE(Overall!G567),"")</f>
        <v>78</v>
      </c>
      <c r="J565" s="17">
        <f>IF(Overall!H567&lt;&gt;"",VALUE(Overall!H567),"")</f>
        <v>64</v>
      </c>
      <c r="K565" s="17">
        <f>IF(Overall!I567&lt;&gt;"",VALUE(Overall!I567),"")</f>
        <v>4</v>
      </c>
      <c r="L565" s="17">
        <f>IF(Overall!J567&lt;&gt;"",VALUE(Overall!J567),"")</f>
        <v>0.55000000000000004</v>
      </c>
      <c r="M565" s="17">
        <f>IF(Overall!K567&lt;&gt;"",VALUE(Overall!K567),"")</f>
        <v>3.45</v>
      </c>
      <c r="N565" s="7">
        <f>IF(Overall!L567&lt;&gt;"",DATEVALUE(MID(Overall!L567, FIND(",", Overall!L567) + 2, FIND(" ", Overall!L567) - FIND(",", Overall!L567) - 1) &amp; " " &amp; MID(Overall!L567, FIND(" ", Overall!L567) + 1, FIND(",", Overall!L567, FIND(" ", Overall!L567)) - FIND(" ", Overall!L567) - 1) &amp; ", " &amp; MID(Overall!L567, FIND(",", Overall!L567, FIND(",",Overall!L567) + 1) + 2, LEN(Overall!L567))),"")</f>
        <v>45200</v>
      </c>
      <c r="O565" s="7">
        <f>IF(Overall!M567&lt;&gt;"",DATEVALUE(MID(Overall!M567, FIND(",", Overall!M567) + 2, FIND(" ", Overall!M567) - FIND(",", Overall!M567) - 1) &amp; " " &amp; MID(Overall!M567, FIND(" ", Overall!M567) + 1, FIND(",", Overall!M567, FIND(" ", Overall!M567)) - FIND(" ", Overall!M567) - 1) &amp; ", " &amp; MID(Overall!M567, FIND(",", Overall!M567, FIND(",",Overall!M567) + 1) + 2, LEN(Overall!M567))),"")</f>
        <v>45230</v>
      </c>
      <c r="P565" s="7">
        <f>IF(Overall!N567&lt;&gt;"",DATEVALUE(MID(Overall!N567, FIND(",", Overall!N567) + 2, FIND(" ", Overall!N567) - FIND(",", Overall!N567) - 1) &amp; " " &amp; MID(Overall!N567, FIND(" ", Overall!N567) + 1, FIND(",", Overall!N567, FIND(" ", Overall!N567)) - FIND(" ", Overall!N567) - 1) &amp; ", " &amp; MID(Overall!N567, FIND(",", Overall!N567, FIND(",",Overall!N567) + 1) + 2, LEN(Overall!N567))),"")</f>
        <v>45141</v>
      </c>
      <c r="Q565" s="7">
        <f>IF(Overall!O567&lt;&gt;"",DATEVALUE(MID(Overall!O567, FIND(",", Overall!O567) + 2, FIND(" ", Overall!O567) - FIND(",", Overall!O567) - 1) &amp; " " &amp; MID(Overall!O567, FIND(" ", Overall!O567) + 1, FIND(",", Overall!O567, FIND(" ", Overall!O567)) - FIND(" ", Overall!O567) - 1) &amp; ", " &amp; MID(Overall!O567, FIND(",", Overall!O567, FIND(",",Overall!O567) + 1) + 2, LEN(Overall!O567))),"")</f>
        <v>45125</v>
      </c>
      <c r="R565" s="5">
        <f t="shared" si="16"/>
        <v>1</v>
      </c>
      <c r="S565" s="18" t="str">
        <f>IF(Overall!$A567&lt;&gt;"",IF(AND(MONTH($N565) &lt;= 1, MONTH($O565) &gt;= 1), IF($R565 &lt;&gt; "", $H565/$R565, ""), ""),"")</f>
        <v/>
      </c>
      <c r="T565" s="18" t="str">
        <f>IF(Overall!$A567&lt;&gt;"",IF(AND(MONTH($N565) &lt;= 2, MONTH($O565) &gt;= 2), IF($R565 &lt;&gt; "", $H565/$R565, ""), ""),"")</f>
        <v/>
      </c>
      <c r="U565" s="18" t="str">
        <f>IF(Overall!$A567&lt;&gt;"",IF(AND(MONTH($N565) &lt;= 3, MONTH($O565) &gt;= 3), IF($R565 &lt;&gt; "", $H565/$R565, ""), ""),"")</f>
        <v/>
      </c>
      <c r="V565" s="18" t="str">
        <f>IF(Overall!$A567&lt;&gt;"",IF(AND(MONTH($N565) &lt;= 4, MONTH($O565) &gt;= 4), IF($R565 &lt;&gt; "", $H565/$R565, ""), ""),"")</f>
        <v/>
      </c>
      <c r="W565" s="18" t="str">
        <f>IF(Overall!$A567&lt;&gt;"",IF(AND(MONTH($N565) &lt;= 5, MONTH($O565) &gt;= 5), IF($R565 &lt;&gt; "", $H565/$R565, ""), ""),"")</f>
        <v/>
      </c>
      <c r="X565" s="18" t="str">
        <f>IF(Overall!$A567&lt;&gt;"",IF(AND(MONTH($N565) &lt;= 6, MONTH($O565) &gt;= 6), IF($R565 &lt;&gt; "", $H565/$R565, ""), ""),"")</f>
        <v/>
      </c>
      <c r="Y565" s="18" t="str">
        <f>IF(Overall!$A567&lt;&gt;"",IF(AND(MONTH($N565) &lt;= 7, MONTH($O565) &gt;= 7 ), IF($R565 &lt;&gt; "", $H565/$R565, ""), ""),"")</f>
        <v/>
      </c>
      <c r="Z565" s="18" t="str">
        <f>IF(Overall!$A567&lt;&gt;"",IF(AND(MONTH($N565) &lt;= 8, MONTH($O565) &gt;= 8), IF($R565 &lt;&gt; "", $H565/$R565, ""), ""),"")</f>
        <v/>
      </c>
      <c r="AA565" s="18" t="str">
        <f>IF(Overall!$A567&lt;&gt;"",IF(AND(MONTH($N565) &lt;= 9, MONTH($O565) &gt;= 9), IF($R565 &lt;&gt; "", $H565/$R565, ""), ""),"")</f>
        <v/>
      </c>
      <c r="AB565" s="18">
        <f>IF(Overall!$A567&lt;&gt;"",IF(AND(MONTH($N565) &lt;= 10, MONTH($O565) &gt;= 10), IF($R565 &lt;&gt; "", $H565/$R565, ""), ""),"")</f>
        <v>1000000</v>
      </c>
      <c r="AC565" s="18" t="str">
        <f>IF(Overall!$A567&lt;&gt;"",IF(AND(MONTH($N565) &lt;= 11, MONTH($O565) &gt;= 11), IF($R565 &lt;&gt; "", $H565/$R565, ""), ""),"")</f>
        <v/>
      </c>
      <c r="AD565" s="18" t="str">
        <f>IF(Overall!$A567&lt;&gt;"",IF(AND(MONTH($N565) &lt;= 12, MONTH($O565) &gt;= 12), IF($R565 &lt;&gt; "", $H565/$R565, ""), ""),"")</f>
        <v/>
      </c>
      <c r="AF565" s="18" t="str">
        <f ca="1">IFERROR(IF(AND(NOW()&lt;= EOMONTH(DATE(YEAR($O565),1, 1), 0), Overall!$A567&lt;&gt;"", MONTH($N565) &lt;= 1, MONTH($O565) &gt;= 1), IF($R565 &lt;&gt; "", $H565/$R565, ""), ""), "")</f>
        <v/>
      </c>
      <c r="AG565" s="18" t="str">
        <f ca="1">IFERROR(IF(AND(NOW()&lt;= EOMONTH(DATE(YEAR($O565),2, 1), 0), Overall!$A567&lt;&gt;"", MONTH($N565) &lt;= 2, MONTH($O565) &gt;= 2), IF($R565 &lt;&gt; "", $H565/$R565, ""), ""), "")</f>
        <v/>
      </c>
      <c r="AH565" s="18" t="str">
        <f ca="1">IFERROR(IF(AND(NOW()&lt;= EOMONTH(DATE(YEAR($O565),3, 1), 0), Overall!$A567&lt;&gt;"", MONTH($N565) &lt;= 3, MONTH($O565) &gt;= 3), IF($R565 &lt;&gt; "", $H565/$R565, ""), ""), "")</f>
        <v/>
      </c>
      <c r="AI565" s="18" t="str">
        <f ca="1">IFERROR(IF(AND(NOW()&lt;= EOMONTH(DATE(YEAR($O565),4, 1), 0), Overall!$A567&lt;&gt;"", MONTH($N565) &lt;= 4, MONTH($O565) &gt;= 4), IF($R565 &lt;&gt; "", $H565/$R565, ""), ""), "")</f>
        <v/>
      </c>
      <c r="AJ565" s="18" t="str">
        <f ca="1">IFERROR(IF(AND(NOW()&lt;= EOMONTH(DATE(YEAR($O565),5, 1), 0), Overall!$A567&lt;&gt;"", MONTH($N565) &lt;= 5, MONTH($O565) &gt;= 5), IF($R565 &lt;&gt; "", $H565/$R565, ""), ""), "")</f>
        <v/>
      </c>
      <c r="AK565" s="18" t="str">
        <f ca="1">IFERROR(IF(AND(NOW()&lt;= EOMONTH(DATE(YEAR($O565),6, 1), 0), Overall!$A567&lt;&gt;"", MONTH($N565) &lt;= 6, MONTH($O565) &gt;= 6), IF($R565 &lt;&gt; "", $H565/$R565, ""), ""), "")</f>
        <v/>
      </c>
      <c r="AL565" s="18" t="str">
        <f ca="1">IFERROR(IF(AND(NOW()&lt;= EOMONTH(DATE(YEAR($O565),7, 1), 0), Overall!$A567&lt;&gt;"", MONTH($N565) &lt;= 7, MONTH($O565) &gt;= 7), IF($R565 &lt;&gt; "", $H565/$R565, ""), ""), "")</f>
        <v/>
      </c>
      <c r="AM565" s="18" t="str">
        <f ca="1">IFERROR(IF(AND(NOW()&lt;= EOMONTH(DATE(YEAR($O565),8, 1), 0), Overall!$A567&lt;&gt;"", MONTH($N565) &lt;= 8, MONTH($O565) &gt;= 8), IF($R565 &lt;&gt; "", $H565/$R565, ""), ""), "")</f>
        <v/>
      </c>
      <c r="AN565" s="18" t="str">
        <f ca="1">IFERROR(IF(AND(NOW()&lt;= EOMONTH(DATE(YEAR($O565),9, 1), 0), Overall!$A567&lt;&gt;"", MONTH($N565) &lt;= 9, MONTH($O565) &gt;= 9), IF($R565 &lt;&gt; "", $H565/$R565, ""), ""), "")</f>
        <v/>
      </c>
      <c r="AO565" s="18" t="str">
        <f ca="1">IFERROR(IF(AND(NOW()&lt;= EOMONTH(DATE(YEAR($O565),10, 1), 0), Overall!$A567&lt;&gt;"", MONTH($N565) &lt;= 10, MONTH($O565) &gt;= 10), IF($R565 &lt;&gt; "", $H565/$R565, ""), ""), "")</f>
        <v/>
      </c>
      <c r="AP565" s="18" t="str">
        <f ca="1">IFERROR(IF(AND(NOW()&lt;= EOMONTH(DATE(YEAR($O565),11, 1), 0), Overall!$A567&lt;&gt;"", MONTH($N565) &lt;=11, MONTH($O565) &gt;= 11), IF($R565 &lt;&gt; "", $H565/$R565, ""), ""), "")</f>
        <v/>
      </c>
      <c r="AQ565" s="18" t="str">
        <f ca="1">IFERROR(IF(AND(NOW()&lt;= EOMONTH(DATE(YEAR($O565),12, 1), 0), Overall!$A567&lt;&gt;"", MONTH($N565) &lt;= 12, MONTH($O565) &gt;= 12), IF($R565 &lt;&gt; "", $H565/$R565, ""), ""), "")</f>
        <v/>
      </c>
      <c r="AR565" s="16">
        <f t="shared" ca="1" si="17"/>
        <v>0</v>
      </c>
    </row>
    <row r="566" spans="1:44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17">
        <f>IF(Overall!F568&lt;&gt;"",VALUE(Overall!F568),"")</f>
        <v>1000000</v>
      </c>
      <c r="I566" s="17">
        <f>IF(Overall!G568&lt;&gt;"",VALUE(Overall!G568),"")</f>
        <v>78</v>
      </c>
      <c r="J566" s="17">
        <f>IF(Overall!H568&lt;&gt;"",VALUE(Overall!H568),"")</f>
        <v>64</v>
      </c>
      <c r="K566" s="17">
        <f>IF(Overall!I568&lt;&gt;"",VALUE(Overall!I568),"")</f>
        <v>4.1500000000000004</v>
      </c>
      <c r="L566" s="17">
        <f>IF(Overall!J568&lt;&gt;"",VALUE(Overall!J568),"")</f>
        <v>0.6</v>
      </c>
      <c r="M566" s="17">
        <f>IF(Overall!K568&lt;&gt;"",VALUE(Overall!K568),"")</f>
        <v>3.55</v>
      </c>
      <c r="N566" s="7">
        <f>IF(Overall!L568&lt;&gt;"",DATEVALUE(MID(Overall!L568, FIND(",", Overall!L568) + 2, FIND(" ", Overall!L568) - FIND(",", Overall!L568) - 1) &amp; " " &amp; MID(Overall!L568, FIND(" ", Overall!L568) + 1, FIND(",", Overall!L568, FIND(" ", Overall!L568)) - FIND(" ", Overall!L568) - 1) &amp; ", " &amp; MID(Overall!L568, FIND(",", Overall!L568, FIND(",",Overall!L568) + 1) + 2, LEN(Overall!L568))),"")</f>
        <v>45200</v>
      </c>
      <c r="O566" s="7">
        <f>IF(Overall!M568&lt;&gt;"",DATEVALUE(MID(Overall!M568, FIND(",", Overall!M568) + 2, FIND(" ", Overall!M568) - FIND(",", Overall!M568) - 1) &amp; " " &amp; MID(Overall!M568, FIND(" ", Overall!M568) + 1, FIND(",", Overall!M568, FIND(" ", Overall!M568)) - FIND(" ", Overall!M568) - 1) &amp; ", " &amp; MID(Overall!M568, FIND(",", Overall!M568, FIND(",",Overall!M568) + 1) + 2, LEN(Overall!M568))),"")</f>
        <v>45230</v>
      </c>
      <c r="P566" s="7">
        <f>IF(Overall!N568&lt;&gt;"",DATEVALUE(MID(Overall!N568, FIND(",", Overall!N568) + 2, FIND(" ", Overall!N568) - FIND(",", Overall!N568) - 1) &amp; " " &amp; MID(Overall!N568, FIND(" ", Overall!N568) + 1, FIND(",", Overall!N568, FIND(" ", Overall!N568)) - FIND(" ", Overall!N568) - 1) &amp; ", " &amp; MID(Overall!N568, FIND(",", Overall!N568, FIND(",",Overall!N568) + 1) + 2, LEN(Overall!N568))),"")</f>
        <v>45141</v>
      </c>
      <c r="Q566" s="7">
        <f>IF(Overall!O568&lt;&gt;"",DATEVALUE(MID(Overall!O568, FIND(",", Overall!O568) + 2, FIND(" ", Overall!O568) - FIND(",", Overall!O568) - 1) &amp; " " &amp; MID(Overall!O568, FIND(" ", Overall!O568) + 1, FIND(",", Overall!O568, FIND(" ", Overall!O568)) - FIND(" ", Overall!O568) - 1) &amp; ", " &amp; MID(Overall!O568, FIND(",", Overall!O568, FIND(",",Overall!O568) + 1) + 2, LEN(Overall!O568))),"")</f>
        <v>45127</v>
      </c>
      <c r="R566" s="5">
        <f t="shared" si="16"/>
        <v>1</v>
      </c>
      <c r="S566" s="18" t="str">
        <f>IF(Overall!$A568&lt;&gt;"",IF(AND(MONTH($N566) &lt;= 1, MONTH($O566) &gt;= 1), IF($R566 &lt;&gt; "", $H566/$R566, ""), ""),"")</f>
        <v/>
      </c>
      <c r="T566" s="18" t="str">
        <f>IF(Overall!$A568&lt;&gt;"",IF(AND(MONTH($N566) &lt;= 2, MONTH($O566) &gt;= 2), IF($R566 &lt;&gt; "", $H566/$R566, ""), ""),"")</f>
        <v/>
      </c>
      <c r="U566" s="18" t="str">
        <f>IF(Overall!$A568&lt;&gt;"",IF(AND(MONTH($N566) &lt;= 3, MONTH($O566) &gt;= 3), IF($R566 &lt;&gt; "", $H566/$R566, ""), ""),"")</f>
        <v/>
      </c>
      <c r="V566" s="18" t="str">
        <f>IF(Overall!$A568&lt;&gt;"",IF(AND(MONTH($N566) &lt;= 4, MONTH($O566) &gt;= 4), IF($R566 &lt;&gt; "", $H566/$R566, ""), ""),"")</f>
        <v/>
      </c>
      <c r="W566" s="18" t="str">
        <f>IF(Overall!$A568&lt;&gt;"",IF(AND(MONTH($N566) &lt;= 5, MONTH($O566) &gt;= 5), IF($R566 &lt;&gt; "", $H566/$R566, ""), ""),"")</f>
        <v/>
      </c>
      <c r="X566" s="18" t="str">
        <f>IF(Overall!$A568&lt;&gt;"",IF(AND(MONTH($N566) &lt;= 6, MONTH($O566) &gt;= 6), IF($R566 &lt;&gt; "", $H566/$R566, ""), ""),"")</f>
        <v/>
      </c>
      <c r="Y566" s="18" t="str">
        <f>IF(Overall!$A568&lt;&gt;"",IF(AND(MONTH($N566) &lt;= 7, MONTH($O566) &gt;= 7 ), IF($R566 &lt;&gt; "", $H566/$R566, ""), ""),"")</f>
        <v/>
      </c>
      <c r="Z566" s="18" t="str">
        <f>IF(Overall!$A568&lt;&gt;"",IF(AND(MONTH($N566) &lt;= 8, MONTH($O566) &gt;= 8), IF($R566 &lt;&gt; "", $H566/$R566, ""), ""),"")</f>
        <v/>
      </c>
      <c r="AA566" s="18" t="str">
        <f>IF(Overall!$A568&lt;&gt;"",IF(AND(MONTH($N566) &lt;= 9, MONTH($O566) &gt;= 9), IF($R566 &lt;&gt; "", $H566/$R566, ""), ""),"")</f>
        <v/>
      </c>
      <c r="AB566" s="18">
        <f>IF(Overall!$A568&lt;&gt;"",IF(AND(MONTH($N566) &lt;= 10, MONTH($O566) &gt;= 10), IF($R566 &lt;&gt; "", $H566/$R566, ""), ""),"")</f>
        <v>1000000</v>
      </c>
      <c r="AC566" s="18" t="str">
        <f>IF(Overall!$A568&lt;&gt;"",IF(AND(MONTH($N566) &lt;= 11, MONTH($O566) &gt;= 11), IF($R566 &lt;&gt; "", $H566/$R566, ""), ""),"")</f>
        <v/>
      </c>
      <c r="AD566" s="18" t="str">
        <f>IF(Overall!$A568&lt;&gt;"",IF(AND(MONTH($N566) &lt;= 12, MONTH($O566) &gt;= 12), IF($R566 &lt;&gt; "", $H566/$R566, ""), ""),"")</f>
        <v/>
      </c>
      <c r="AF566" s="18" t="str">
        <f ca="1">IFERROR(IF(AND(NOW()&lt;= EOMONTH(DATE(YEAR($O566),1, 1), 0), Overall!$A568&lt;&gt;"", MONTH($N566) &lt;= 1, MONTH($O566) &gt;= 1), IF($R566 &lt;&gt; "", $H566/$R566, ""), ""), "")</f>
        <v/>
      </c>
      <c r="AG566" s="18" t="str">
        <f ca="1">IFERROR(IF(AND(NOW()&lt;= EOMONTH(DATE(YEAR($O566),2, 1), 0), Overall!$A568&lt;&gt;"", MONTH($N566) &lt;= 2, MONTH($O566) &gt;= 2), IF($R566 &lt;&gt; "", $H566/$R566, ""), ""), "")</f>
        <v/>
      </c>
      <c r="AH566" s="18" t="str">
        <f ca="1">IFERROR(IF(AND(NOW()&lt;= EOMONTH(DATE(YEAR($O566),3, 1), 0), Overall!$A568&lt;&gt;"", MONTH($N566) &lt;= 3, MONTH($O566) &gt;= 3), IF($R566 &lt;&gt; "", $H566/$R566, ""), ""), "")</f>
        <v/>
      </c>
      <c r="AI566" s="18" t="str">
        <f ca="1">IFERROR(IF(AND(NOW()&lt;= EOMONTH(DATE(YEAR($O566),4, 1), 0), Overall!$A568&lt;&gt;"", MONTH($N566) &lt;= 4, MONTH($O566) &gt;= 4), IF($R566 &lt;&gt; "", $H566/$R566, ""), ""), "")</f>
        <v/>
      </c>
      <c r="AJ566" s="18" t="str">
        <f ca="1">IFERROR(IF(AND(NOW()&lt;= EOMONTH(DATE(YEAR($O566),5, 1), 0), Overall!$A568&lt;&gt;"", MONTH($N566) &lt;= 5, MONTH($O566) &gt;= 5), IF($R566 &lt;&gt; "", $H566/$R566, ""), ""), "")</f>
        <v/>
      </c>
      <c r="AK566" s="18" t="str">
        <f ca="1">IFERROR(IF(AND(NOW()&lt;= EOMONTH(DATE(YEAR($O566),6, 1), 0), Overall!$A568&lt;&gt;"", MONTH($N566) &lt;= 6, MONTH($O566) &gt;= 6), IF($R566 &lt;&gt; "", $H566/$R566, ""), ""), "")</f>
        <v/>
      </c>
      <c r="AL566" s="18" t="str">
        <f ca="1">IFERROR(IF(AND(NOW()&lt;= EOMONTH(DATE(YEAR($O566),7, 1), 0), Overall!$A568&lt;&gt;"", MONTH($N566) &lt;= 7, MONTH($O566) &gt;= 7), IF($R566 &lt;&gt; "", $H566/$R566, ""), ""), "")</f>
        <v/>
      </c>
      <c r="AM566" s="18" t="str">
        <f ca="1">IFERROR(IF(AND(NOW()&lt;= EOMONTH(DATE(YEAR($O566),8, 1), 0), Overall!$A568&lt;&gt;"", MONTH($N566) &lt;= 8, MONTH($O566) &gt;= 8), IF($R566 &lt;&gt; "", $H566/$R566, ""), ""), "")</f>
        <v/>
      </c>
      <c r="AN566" s="18" t="str">
        <f ca="1">IFERROR(IF(AND(NOW()&lt;= EOMONTH(DATE(YEAR($O566),9, 1), 0), Overall!$A568&lt;&gt;"", MONTH($N566) &lt;= 9, MONTH($O566) &gt;= 9), IF($R566 &lt;&gt; "", $H566/$R566, ""), ""), "")</f>
        <v/>
      </c>
      <c r="AO566" s="18" t="str">
        <f ca="1">IFERROR(IF(AND(NOW()&lt;= EOMONTH(DATE(YEAR($O566),10, 1), 0), Overall!$A568&lt;&gt;"", MONTH($N566) &lt;= 10, MONTH($O566) &gt;= 10), IF($R566 &lt;&gt; "", $H566/$R566, ""), ""), "")</f>
        <v/>
      </c>
      <c r="AP566" s="18" t="str">
        <f ca="1">IFERROR(IF(AND(NOW()&lt;= EOMONTH(DATE(YEAR($O566),11, 1), 0), Overall!$A568&lt;&gt;"", MONTH($N566) &lt;=11, MONTH($O566) &gt;= 11), IF($R566 &lt;&gt; "", $H566/$R566, ""), ""), "")</f>
        <v/>
      </c>
      <c r="AQ566" s="18" t="str">
        <f ca="1">IFERROR(IF(AND(NOW()&lt;= EOMONTH(DATE(YEAR($O566),12, 1), 0), Overall!$A568&lt;&gt;"", MONTH($N566) &lt;= 12, MONTH($O566) &gt;= 12), IF($R566 &lt;&gt; "", $H566/$R566, ""), ""), "")</f>
        <v/>
      </c>
      <c r="AR566" s="16">
        <f t="shared" ca="1" si="17"/>
        <v>0</v>
      </c>
    </row>
    <row r="567" spans="1:44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17">
        <f>IF(Overall!F569&lt;&gt;"",VALUE(Overall!F569),"")</f>
        <v>1000000</v>
      </c>
      <c r="I567" s="17">
        <f>IF(Overall!G569&lt;&gt;"",VALUE(Overall!G569),"")</f>
        <v>78</v>
      </c>
      <c r="J567" s="17">
        <f>IF(Overall!H569&lt;&gt;"",VALUE(Overall!H569),"")</f>
        <v>64</v>
      </c>
      <c r="K567" s="17">
        <f>IF(Overall!I569&lt;&gt;"",VALUE(Overall!I569),"")</f>
        <v>5</v>
      </c>
      <c r="L567" s="17">
        <f>IF(Overall!J569&lt;&gt;"",VALUE(Overall!J569),"")</f>
        <v>1.52</v>
      </c>
      <c r="M567" s="17">
        <f>IF(Overall!K569&lt;&gt;"",VALUE(Overall!K569),"")</f>
        <v>3.48</v>
      </c>
      <c r="N567" s="7">
        <f>IF(Overall!L569&lt;&gt;"",DATEVALUE(MID(Overall!L569, FIND(",", Overall!L569) + 2, FIND(" ", Overall!L569) - FIND(",", Overall!L569) - 1) &amp; " " &amp; MID(Overall!L569, FIND(" ", Overall!L569) + 1, FIND(",", Overall!L569, FIND(" ", Overall!L569)) - FIND(" ", Overall!L569) - 1) &amp; ", " &amp; MID(Overall!L569, FIND(",", Overall!L569, FIND(",",Overall!L569) + 1) + 2, LEN(Overall!L569))),"")</f>
        <v>45200</v>
      </c>
      <c r="O567" s="7">
        <f>IF(Overall!M569&lt;&gt;"",DATEVALUE(MID(Overall!M569, FIND(",", Overall!M569) + 2, FIND(" ", Overall!M569) - FIND(",", Overall!M569) - 1) &amp; " " &amp; MID(Overall!M569, FIND(" ", Overall!M569) + 1, FIND(",", Overall!M569, FIND(" ", Overall!M569)) - FIND(" ", Overall!M569) - 1) &amp; ", " &amp; MID(Overall!M569, FIND(",", Overall!M569, FIND(",",Overall!M569) + 1) + 2, LEN(Overall!M569))),"")</f>
        <v>45230</v>
      </c>
      <c r="P567" s="7">
        <f>IF(Overall!N569&lt;&gt;"",DATEVALUE(MID(Overall!N569, FIND(",", Overall!N569) + 2, FIND(" ", Overall!N569) - FIND(",", Overall!N569) - 1) &amp; " " &amp; MID(Overall!N569, FIND(" ", Overall!N569) + 1, FIND(",", Overall!N569, FIND(" ", Overall!N569)) - FIND(" ", Overall!N569) - 1) &amp; ", " &amp; MID(Overall!N569, FIND(",", Overall!N569, FIND(",",Overall!N569) + 1) + 2, LEN(Overall!N569))),"")</f>
        <v>45141</v>
      </c>
      <c r="Q567" s="7">
        <f>IF(Overall!O569&lt;&gt;"",DATEVALUE(MID(Overall!O569, FIND(",", Overall!O569) + 2, FIND(" ", Overall!O569) - FIND(",", Overall!O569) - 1) &amp; " " &amp; MID(Overall!O569, FIND(" ", Overall!O569) + 1, FIND(",", Overall!O569, FIND(" ", Overall!O569)) - FIND(" ", Overall!O569) - 1) &amp; ", " &amp; MID(Overall!O569, FIND(",", Overall!O569, FIND(",",Overall!O569) + 1) + 2, LEN(Overall!O569))),"")</f>
        <v>45127</v>
      </c>
      <c r="R567" s="5">
        <f t="shared" si="16"/>
        <v>1</v>
      </c>
      <c r="S567" s="18" t="str">
        <f>IF(Overall!$A569&lt;&gt;"",IF(AND(MONTH($N567) &lt;= 1, MONTH($O567) &gt;= 1), IF($R567 &lt;&gt; "", $H567/$R567, ""), ""),"")</f>
        <v/>
      </c>
      <c r="T567" s="18" t="str">
        <f>IF(Overall!$A569&lt;&gt;"",IF(AND(MONTH($N567) &lt;= 2, MONTH($O567) &gt;= 2), IF($R567 &lt;&gt; "", $H567/$R567, ""), ""),"")</f>
        <v/>
      </c>
      <c r="U567" s="18" t="str">
        <f>IF(Overall!$A569&lt;&gt;"",IF(AND(MONTH($N567) &lt;= 3, MONTH($O567) &gt;= 3), IF($R567 &lt;&gt; "", $H567/$R567, ""), ""),"")</f>
        <v/>
      </c>
      <c r="V567" s="18" t="str">
        <f>IF(Overall!$A569&lt;&gt;"",IF(AND(MONTH($N567) &lt;= 4, MONTH($O567) &gt;= 4), IF($R567 &lt;&gt; "", $H567/$R567, ""), ""),"")</f>
        <v/>
      </c>
      <c r="W567" s="18" t="str">
        <f>IF(Overall!$A569&lt;&gt;"",IF(AND(MONTH($N567) &lt;= 5, MONTH($O567) &gt;= 5), IF($R567 &lt;&gt; "", $H567/$R567, ""), ""),"")</f>
        <v/>
      </c>
      <c r="X567" s="18" t="str">
        <f>IF(Overall!$A569&lt;&gt;"",IF(AND(MONTH($N567) &lt;= 6, MONTH($O567) &gt;= 6), IF($R567 &lt;&gt; "", $H567/$R567, ""), ""),"")</f>
        <v/>
      </c>
      <c r="Y567" s="18" t="str">
        <f>IF(Overall!$A569&lt;&gt;"",IF(AND(MONTH($N567) &lt;= 7, MONTH($O567) &gt;= 7 ), IF($R567 &lt;&gt; "", $H567/$R567, ""), ""),"")</f>
        <v/>
      </c>
      <c r="Z567" s="18" t="str">
        <f>IF(Overall!$A569&lt;&gt;"",IF(AND(MONTH($N567) &lt;= 8, MONTH($O567) &gt;= 8), IF($R567 &lt;&gt; "", $H567/$R567, ""), ""),"")</f>
        <v/>
      </c>
      <c r="AA567" s="18" t="str">
        <f>IF(Overall!$A569&lt;&gt;"",IF(AND(MONTH($N567) &lt;= 9, MONTH($O567) &gt;= 9), IF($R567 &lt;&gt; "", $H567/$R567, ""), ""),"")</f>
        <v/>
      </c>
      <c r="AB567" s="18">
        <f>IF(Overall!$A569&lt;&gt;"",IF(AND(MONTH($N567) &lt;= 10, MONTH($O567) &gt;= 10), IF($R567 &lt;&gt; "", $H567/$R567, ""), ""),"")</f>
        <v>1000000</v>
      </c>
      <c r="AC567" s="18" t="str">
        <f>IF(Overall!$A569&lt;&gt;"",IF(AND(MONTH($N567) &lt;= 11, MONTH($O567) &gt;= 11), IF($R567 &lt;&gt; "", $H567/$R567, ""), ""),"")</f>
        <v/>
      </c>
      <c r="AD567" s="18" t="str">
        <f>IF(Overall!$A569&lt;&gt;"",IF(AND(MONTH($N567) &lt;= 12, MONTH($O567) &gt;= 12), IF($R567 &lt;&gt; "", $H567/$R567, ""), ""),"")</f>
        <v/>
      </c>
      <c r="AF567" s="18" t="str">
        <f ca="1">IFERROR(IF(AND(NOW()&lt;= EOMONTH(DATE(YEAR($O567),1, 1), 0), Overall!$A569&lt;&gt;"", MONTH($N567) &lt;= 1, MONTH($O567) &gt;= 1), IF($R567 &lt;&gt; "", $H567/$R567, ""), ""), "")</f>
        <v/>
      </c>
      <c r="AG567" s="18" t="str">
        <f ca="1">IFERROR(IF(AND(NOW()&lt;= EOMONTH(DATE(YEAR($O567),2, 1), 0), Overall!$A569&lt;&gt;"", MONTH($N567) &lt;= 2, MONTH($O567) &gt;= 2), IF($R567 &lt;&gt; "", $H567/$R567, ""), ""), "")</f>
        <v/>
      </c>
      <c r="AH567" s="18" t="str">
        <f ca="1">IFERROR(IF(AND(NOW()&lt;= EOMONTH(DATE(YEAR($O567),3, 1), 0), Overall!$A569&lt;&gt;"", MONTH($N567) &lt;= 3, MONTH($O567) &gt;= 3), IF($R567 &lt;&gt; "", $H567/$R567, ""), ""), "")</f>
        <v/>
      </c>
      <c r="AI567" s="18" t="str">
        <f ca="1">IFERROR(IF(AND(NOW()&lt;= EOMONTH(DATE(YEAR($O567),4, 1), 0), Overall!$A569&lt;&gt;"", MONTH($N567) &lt;= 4, MONTH($O567) &gt;= 4), IF($R567 &lt;&gt; "", $H567/$R567, ""), ""), "")</f>
        <v/>
      </c>
      <c r="AJ567" s="18" t="str">
        <f ca="1">IFERROR(IF(AND(NOW()&lt;= EOMONTH(DATE(YEAR($O567),5, 1), 0), Overall!$A569&lt;&gt;"", MONTH($N567) &lt;= 5, MONTH($O567) &gt;= 5), IF($R567 &lt;&gt; "", $H567/$R567, ""), ""), "")</f>
        <v/>
      </c>
      <c r="AK567" s="18" t="str">
        <f ca="1">IFERROR(IF(AND(NOW()&lt;= EOMONTH(DATE(YEAR($O567),6, 1), 0), Overall!$A569&lt;&gt;"", MONTH($N567) &lt;= 6, MONTH($O567) &gt;= 6), IF($R567 &lt;&gt; "", $H567/$R567, ""), ""), "")</f>
        <v/>
      </c>
      <c r="AL567" s="18" t="str">
        <f ca="1">IFERROR(IF(AND(NOW()&lt;= EOMONTH(DATE(YEAR($O567),7, 1), 0), Overall!$A569&lt;&gt;"", MONTH($N567) &lt;= 7, MONTH($O567) &gt;= 7), IF($R567 &lt;&gt; "", $H567/$R567, ""), ""), "")</f>
        <v/>
      </c>
      <c r="AM567" s="18" t="str">
        <f ca="1">IFERROR(IF(AND(NOW()&lt;= EOMONTH(DATE(YEAR($O567),8, 1), 0), Overall!$A569&lt;&gt;"", MONTH($N567) &lt;= 8, MONTH($O567) &gt;= 8), IF($R567 &lt;&gt; "", $H567/$R567, ""), ""), "")</f>
        <v/>
      </c>
      <c r="AN567" s="18" t="str">
        <f ca="1">IFERROR(IF(AND(NOW()&lt;= EOMONTH(DATE(YEAR($O567),9, 1), 0), Overall!$A569&lt;&gt;"", MONTH($N567) &lt;= 9, MONTH($O567) &gt;= 9), IF($R567 &lt;&gt; "", $H567/$R567, ""), ""), "")</f>
        <v/>
      </c>
      <c r="AO567" s="18" t="str">
        <f ca="1">IFERROR(IF(AND(NOW()&lt;= EOMONTH(DATE(YEAR($O567),10, 1), 0), Overall!$A569&lt;&gt;"", MONTH($N567) &lt;= 10, MONTH($O567) &gt;= 10), IF($R567 &lt;&gt; "", $H567/$R567, ""), ""), "")</f>
        <v/>
      </c>
      <c r="AP567" s="18" t="str">
        <f ca="1">IFERROR(IF(AND(NOW()&lt;= EOMONTH(DATE(YEAR($O567),11, 1), 0), Overall!$A569&lt;&gt;"", MONTH($N567) &lt;=11, MONTH($O567) &gt;= 11), IF($R567 &lt;&gt; "", $H567/$R567, ""), ""), "")</f>
        <v/>
      </c>
      <c r="AQ567" s="18" t="str">
        <f ca="1">IFERROR(IF(AND(NOW()&lt;= EOMONTH(DATE(YEAR($O567),12, 1), 0), Overall!$A569&lt;&gt;"", MONTH($N567) &lt;= 12, MONTH($O567) &gt;= 12), IF($R567 &lt;&gt; "", $H567/$R567, ""), ""), "")</f>
        <v/>
      </c>
      <c r="AR567" s="16">
        <f t="shared" ca="1" si="17"/>
        <v>0</v>
      </c>
    </row>
    <row r="568" spans="1:44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17">
        <f>IF(Overall!F570&lt;&gt;"",VALUE(Overall!F570),"")</f>
        <v>1000000</v>
      </c>
      <c r="I568" s="17">
        <f>IF(Overall!G570&lt;&gt;"",VALUE(Overall!G570),"")</f>
        <v>78</v>
      </c>
      <c r="J568" s="17">
        <f>IF(Overall!H570&lt;&gt;"",VALUE(Overall!H570),"")</f>
        <v>64</v>
      </c>
      <c r="K568" s="17">
        <f>IF(Overall!I570&lt;&gt;"",VALUE(Overall!I570),"")</f>
        <v>4.3</v>
      </c>
      <c r="L568" s="17">
        <f>IF(Overall!J570&lt;&gt;"",VALUE(Overall!J570),"")</f>
        <v>0.55000000000000004</v>
      </c>
      <c r="M568" s="17">
        <f>IF(Overall!K570&lt;&gt;"",VALUE(Overall!K570),"")</f>
        <v>3.75</v>
      </c>
      <c r="N568" s="7">
        <f>IF(Overall!L570&lt;&gt;"",DATEVALUE(MID(Overall!L570, FIND(",", Overall!L570) + 2, FIND(" ", Overall!L570) - FIND(",", Overall!L570) - 1) &amp; " " &amp; MID(Overall!L570, FIND(" ", Overall!L570) + 1, FIND(",", Overall!L570, FIND(" ", Overall!L570)) - FIND(" ", Overall!L570) - 1) &amp; ", " &amp; MID(Overall!L570, FIND(",", Overall!L570, FIND(",",Overall!L570) + 1) + 2, LEN(Overall!L570))),"")</f>
        <v>45200</v>
      </c>
      <c r="O568" s="7">
        <f>IF(Overall!M570&lt;&gt;"",DATEVALUE(MID(Overall!M570, FIND(",", Overall!M570) + 2, FIND(" ", Overall!M570) - FIND(",", Overall!M570) - 1) &amp; " " &amp; MID(Overall!M570, FIND(" ", Overall!M570) + 1, FIND(",", Overall!M570, FIND(" ", Overall!M570)) - FIND(" ", Overall!M570) - 1) &amp; ", " &amp; MID(Overall!M570, FIND(",", Overall!M570, FIND(",",Overall!M570) + 1) + 2, LEN(Overall!M570))),"")</f>
        <v>45230</v>
      </c>
      <c r="P568" s="7">
        <f>IF(Overall!N570&lt;&gt;"",DATEVALUE(MID(Overall!N570, FIND(",", Overall!N570) + 2, FIND(" ", Overall!N570) - FIND(",", Overall!N570) - 1) &amp; " " &amp; MID(Overall!N570, FIND(" ", Overall!N570) + 1, FIND(",", Overall!N570, FIND(" ", Overall!N570)) - FIND(" ", Overall!N570) - 1) &amp; ", " &amp; MID(Overall!N570, FIND(",", Overall!N570, FIND(",",Overall!N570) + 1) + 2, LEN(Overall!N570))),"")</f>
        <v>45146</v>
      </c>
      <c r="Q568" s="7">
        <f>IF(Overall!O570&lt;&gt;"",DATEVALUE(MID(Overall!O570, FIND(",", Overall!O570) + 2, FIND(" ", Overall!O570) - FIND(",", Overall!O570) - 1) &amp; " " &amp; MID(Overall!O570, FIND(" ", Overall!O570) + 1, FIND(",", Overall!O570, FIND(" ", Overall!O570)) - FIND(" ", Overall!O570) - 1) &amp; ", " &amp; MID(Overall!O570, FIND(",", Overall!O570, FIND(",",Overall!O570) + 1) + 2, LEN(Overall!O570))),"")</f>
        <v>45135</v>
      </c>
      <c r="R568" s="5">
        <f t="shared" si="16"/>
        <v>1</v>
      </c>
      <c r="S568" s="18" t="str">
        <f>IF(Overall!$A570&lt;&gt;"",IF(AND(MONTH($N568) &lt;= 1, MONTH($O568) &gt;= 1), IF($R568 &lt;&gt; "", $H568/$R568, ""), ""),"")</f>
        <v/>
      </c>
      <c r="T568" s="18" t="str">
        <f>IF(Overall!$A570&lt;&gt;"",IF(AND(MONTH($N568) &lt;= 2, MONTH($O568) &gt;= 2), IF($R568 &lt;&gt; "", $H568/$R568, ""), ""),"")</f>
        <v/>
      </c>
      <c r="U568" s="18" t="str">
        <f>IF(Overall!$A570&lt;&gt;"",IF(AND(MONTH($N568) &lt;= 3, MONTH($O568) &gt;= 3), IF($R568 &lt;&gt; "", $H568/$R568, ""), ""),"")</f>
        <v/>
      </c>
      <c r="V568" s="18" t="str">
        <f>IF(Overall!$A570&lt;&gt;"",IF(AND(MONTH($N568) &lt;= 4, MONTH($O568) &gt;= 4), IF($R568 &lt;&gt; "", $H568/$R568, ""), ""),"")</f>
        <v/>
      </c>
      <c r="W568" s="18" t="str">
        <f>IF(Overall!$A570&lt;&gt;"",IF(AND(MONTH($N568) &lt;= 5, MONTH($O568) &gt;= 5), IF($R568 &lt;&gt; "", $H568/$R568, ""), ""),"")</f>
        <v/>
      </c>
      <c r="X568" s="18" t="str">
        <f>IF(Overall!$A570&lt;&gt;"",IF(AND(MONTH($N568) &lt;= 6, MONTH($O568) &gt;= 6), IF($R568 &lt;&gt; "", $H568/$R568, ""), ""),"")</f>
        <v/>
      </c>
      <c r="Y568" s="18" t="str">
        <f>IF(Overall!$A570&lt;&gt;"",IF(AND(MONTH($N568) &lt;= 7, MONTH($O568) &gt;= 7 ), IF($R568 &lt;&gt; "", $H568/$R568, ""), ""),"")</f>
        <v/>
      </c>
      <c r="Z568" s="18" t="str">
        <f>IF(Overall!$A570&lt;&gt;"",IF(AND(MONTH($N568) &lt;= 8, MONTH($O568) &gt;= 8), IF($R568 &lt;&gt; "", $H568/$R568, ""), ""),"")</f>
        <v/>
      </c>
      <c r="AA568" s="18" t="str">
        <f>IF(Overall!$A570&lt;&gt;"",IF(AND(MONTH($N568) &lt;= 9, MONTH($O568) &gt;= 9), IF($R568 &lt;&gt; "", $H568/$R568, ""), ""),"")</f>
        <v/>
      </c>
      <c r="AB568" s="18">
        <f>IF(Overall!$A570&lt;&gt;"",IF(AND(MONTH($N568) &lt;= 10, MONTH($O568) &gt;= 10), IF($R568 &lt;&gt; "", $H568/$R568, ""), ""),"")</f>
        <v>1000000</v>
      </c>
      <c r="AC568" s="18" t="str">
        <f>IF(Overall!$A570&lt;&gt;"",IF(AND(MONTH($N568) &lt;= 11, MONTH($O568) &gt;= 11), IF($R568 &lt;&gt; "", $H568/$R568, ""), ""),"")</f>
        <v/>
      </c>
      <c r="AD568" s="18" t="str">
        <f>IF(Overall!$A570&lt;&gt;"",IF(AND(MONTH($N568) &lt;= 12, MONTH($O568) &gt;= 12), IF($R568 &lt;&gt; "", $H568/$R568, ""), ""),"")</f>
        <v/>
      </c>
      <c r="AF568" s="18" t="str">
        <f ca="1">IFERROR(IF(AND(NOW()&lt;= EOMONTH(DATE(YEAR($O568),1, 1), 0), Overall!$A570&lt;&gt;"", MONTH($N568) &lt;= 1, MONTH($O568) &gt;= 1), IF($R568 &lt;&gt; "", $H568/$R568, ""), ""), "")</f>
        <v/>
      </c>
      <c r="AG568" s="18" t="str">
        <f ca="1">IFERROR(IF(AND(NOW()&lt;= EOMONTH(DATE(YEAR($O568),2, 1), 0), Overall!$A570&lt;&gt;"", MONTH($N568) &lt;= 2, MONTH($O568) &gt;= 2), IF($R568 &lt;&gt; "", $H568/$R568, ""), ""), "")</f>
        <v/>
      </c>
      <c r="AH568" s="18" t="str">
        <f ca="1">IFERROR(IF(AND(NOW()&lt;= EOMONTH(DATE(YEAR($O568),3, 1), 0), Overall!$A570&lt;&gt;"", MONTH($N568) &lt;= 3, MONTH($O568) &gt;= 3), IF($R568 &lt;&gt; "", $H568/$R568, ""), ""), "")</f>
        <v/>
      </c>
      <c r="AI568" s="18" t="str">
        <f ca="1">IFERROR(IF(AND(NOW()&lt;= EOMONTH(DATE(YEAR($O568),4, 1), 0), Overall!$A570&lt;&gt;"", MONTH($N568) &lt;= 4, MONTH($O568) &gt;= 4), IF($R568 &lt;&gt; "", $H568/$R568, ""), ""), "")</f>
        <v/>
      </c>
      <c r="AJ568" s="18" t="str">
        <f ca="1">IFERROR(IF(AND(NOW()&lt;= EOMONTH(DATE(YEAR($O568),5, 1), 0), Overall!$A570&lt;&gt;"", MONTH($N568) &lt;= 5, MONTH($O568) &gt;= 5), IF($R568 &lt;&gt; "", $H568/$R568, ""), ""), "")</f>
        <v/>
      </c>
      <c r="AK568" s="18" t="str">
        <f ca="1">IFERROR(IF(AND(NOW()&lt;= EOMONTH(DATE(YEAR($O568),6, 1), 0), Overall!$A570&lt;&gt;"", MONTH($N568) &lt;= 6, MONTH($O568) &gt;= 6), IF($R568 &lt;&gt; "", $H568/$R568, ""), ""), "")</f>
        <v/>
      </c>
      <c r="AL568" s="18" t="str">
        <f ca="1">IFERROR(IF(AND(NOW()&lt;= EOMONTH(DATE(YEAR($O568),7, 1), 0), Overall!$A570&lt;&gt;"", MONTH($N568) &lt;= 7, MONTH($O568) &gt;= 7), IF($R568 &lt;&gt; "", $H568/$R568, ""), ""), "")</f>
        <v/>
      </c>
      <c r="AM568" s="18" t="str">
        <f ca="1">IFERROR(IF(AND(NOW()&lt;= EOMONTH(DATE(YEAR($O568),8, 1), 0), Overall!$A570&lt;&gt;"", MONTH($N568) &lt;= 8, MONTH($O568) &gt;= 8), IF($R568 &lt;&gt; "", $H568/$R568, ""), ""), "")</f>
        <v/>
      </c>
      <c r="AN568" s="18" t="str">
        <f ca="1">IFERROR(IF(AND(NOW()&lt;= EOMONTH(DATE(YEAR($O568),9, 1), 0), Overall!$A570&lt;&gt;"", MONTH($N568) &lt;= 9, MONTH($O568) &gt;= 9), IF($R568 &lt;&gt; "", $H568/$R568, ""), ""), "")</f>
        <v/>
      </c>
      <c r="AO568" s="18" t="str">
        <f ca="1">IFERROR(IF(AND(NOW()&lt;= EOMONTH(DATE(YEAR($O568),10, 1), 0), Overall!$A570&lt;&gt;"", MONTH($N568) &lt;= 10, MONTH($O568) &gt;= 10), IF($R568 &lt;&gt; "", $H568/$R568, ""), ""), "")</f>
        <v/>
      </c>
      <c r="AP568" s="18" t="str">
        <f ca="1">IFERROR(IF(AND(NOW()&lt;= EOMONTH(DATE(YEAR($O568),11, 1), 0), Overall!$A570&lt;&gt;"", MONTH($N568) &lt;=11, MONTH($O568) &gt;= 11), IF($R568 &lt;&gt; "", $H568/$R568, ""), ""), "")</f>
        <v/>
      </c>
      <c r="AQ568" s="18" t="str">
        <f ca="1">IFERROR(IF(AND(NOW()&lt;= EOMONTH(DATE(YEAR($O568),12, 1), 0), Overall!$A570&lt;&gt;"", MONTH($N568) &lt;= 12, MONTH($O568) &gt;= 12), IF($R568 &lt;&gt; "", $H568/$R568, ""), ""), "")</f>
        <v/>
      </c>
      <c r="AR568" s="16">
        <f t="shared" ca="1" si="17"/>
        <v>0</v>
      </c>
    </row>
    <row r="569" spans="1:44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17">
        <f>IF(Overall!F571&lt;&gt;"",VALUE(Overall!F571),"")</f>
        <v>500000</v>
      </c>
      <c r="I569" s="17">
        <f>IF(Overall!G571&lt;&gt;"",VALUE(Overall!G571),"")</f>
        <v>77</v>
      </c>
      <c r="J569" s="17">
        <f>IF(Overall!H571&lt;&gt;"",VALUE(Overall!H571),"")</f>
        <v>64</v>
      </c>
      <c r="K569" s="17">
        <f>IF(Overall!I571&lt;&gt;"",VALUE(Overall!I571),"")</f>
        <v>3.75</v>
      </c>
      <c r="L569" s="17">
        <f>IF(Overall!J571&lt;&gt;"",VALUE(Overall!J571),"")</f>
        <v>0.63</v>
      </c>
      <c r="M569" s="17">
        <f>IF(Overall!K571&lt;&gt;"",VALUE(Overall!K571),"")</f>
        <v>3.12</v>
      </c>
      <c r="N569" s="7">
        <f>IF(Overall!L571&lt;&gt;"",DATEVALUE(MID(Overall!L571, FIND(",", Overall!L571) + 2, FIND(" ", Overall!L571) - FIND(",", Overall!L571) - 1) &amp; " " &amp; MID(Overall!L571, FIND(" ", Overall!L571) + 1, FIND(",", Overall!L571, FIND(" ", Overall!L571)) - FIND(" ", Overall!L571) - 1) &amp; ", " &amp; MID(Overall!L571, FIND(",", Overall!L571, FIND(",",Overall!L571) + 1) + 2, LEN(Overall!L571))),"")</f>
        <v>45200</v>
      </c>
      <c r="O569" s="7">
        <f>IF(Overall!M571&lt;&gt;"",DATEVALUE(MID(Overall!M571, FIND(",", Overall!M571) + 2, FIND(" ", Overall!M571) - FIND(",", Overall!M571) - 1) &amp; " " &amp; MID(Overall!M571, FIND(" ", Overall!M571) + 1, FIND(",", Overall!M571, FIND(" ", Overall!M571)) - FIND(" ", Overall!M571) - 1) &amp; ", " &amp; MID(Overall!M571, FIND(",", Overall!M571, FIND(",",Overall!M571) + 1) + 2, LEN(Overall!M571))),"")</f>
        <v>45230</v>
      </c>
      <c r="P569" s="7">
        <f>IF(Overall!N571&lt;&gt;"",DATEVALUE(MID(Overall!N571, FIND(",", Overall!N571) + 2, FIND(" ", Overall!N571) - FIND(",", Overall!N571) - 1) &amp; " " &amp; MID(Overall!N571, FIND(" ", Overall!N571) + 1, FIND(",", Overall!N571, FIND(" ", Overall!N571)) - FIND(" ", Overall!N571) - 1) &amp; ", " &amp; MID(Overall!N571, FIND(",", Overall!N571, FIND(",",Overall!N571) + 1) + 2, LEN(Overall!N571))),"")</f>
        <v>45147</v>
      </c>
      <c r="Q569" s="7">
        <f>IF(Overall!O571&lt;&gt;"",DATEVALUE(MID(Overall!O571, FIND(",", Overall!O571) + 2, FIND(" ", Overall!O571) - FIND(",", Overall!O571) - 1) &amp; " " &amp; MID(Overall!O571, FIND(" ", Overall!O571) + 1, FIND(",", Overall!O571, FIND(" ", Overall!O571)) - FIND(" ", Overall!O571) - 1) &amp; ", " &amp; MID(Overall!O571, FIND(",", Overall!O571, FIND(",",Overall!O571) + 1) + 2, LEN(Overall!O571))),"")</f>
        <v>45134</v>
      </c>
      <c r="R569" s="5">
        <f t="shared" si="16"/>
        <v>1</v>
      </c>
      <c r="S569" s="18" t="str">
        <f>IF(Overall!$A571&lt;&gt;"",IF(AND(MONTH($N569) &lt;= 1, MONTH($O569) &gt;= 1), IF($R569 &lt;&gt; "", $H569/$R569, ""), ""),"")</f>
        <v/>
      </c>
      <c r="T569" s="18" t="str">
        <f>IF(Overall!$A571&lt;&gt;"",IF(AND(MONTH($N569) &lt;= 2, MONTH($O569) &gt;= 2), IF($R569 &lt;&gt; "", $H569/$R569, ""), ""),"")</f>
        <v/>
      </c>
      <c r="U569" s="18" t="str">
        <f>IF(Overall!$A571&lt;&gt;"",IF(AND(MONTH($N569) &lt;= 3, MONTH($O569) &gt;= 3), IF($R569 &lt;&gt; "", $H569/$R569, ""), ""),"")</f>
        <v/>
      </c>
      <c r="V569" s="18" t="str">
        <f>IF(Overall!$A571&lt;&gt;"",IF(AND(MONTH($N569) &lt;= 4, MONTH($O569) &gt;= 4), IF($R569 &lt;&gt; "", $H569/$R569, ""), ""),"")</f>
        <v/>
      </c>
      <c r="W569" s="18" t="str">
        <f>IF(Overall!$A571&lt;&gt;"",IF(AND(MONTH($N569) &lt;= 5, MONTH($O569) &gt;= 5), IF($R569 &lt;&gt; "", $H569/$R569, ""), ""),"")</f>
        <v/>
      </c>
      <c r="X569" s="18" t="str">
        <f>IF(Overall!$A571&lt;&gt;"",IF(AND(MONTH($N569) &lt;= 6, MONTH($O569) &gt;= 6), IF($R569 &lt;&gt; "", $H569/$R569, ""), ""),"")</f>
        <v/>
      </c>
      <c r="Y569" s="18" t="str">
        <f>IF(Overall!$A571&lt;&gt;"",IF(AND(MONTH($N569) &lt;= 7, MONTH($O569) &gt;= 7 ), IF($R569 &lt;&gt; "", $H569/$R569, ""), ""),"")</f>
        <v/>
      </c>
      <c r="Z569" s="18" t="str">
        <f>IF(Overall!$A571&lt;&gt;"",IF(AND(MONTH($N569) &lt;= 8, MONTH($O569) &gt;= 8), IF($R569 &lt;&gt; "", $H569/$R569, ""), ""),"")</f>
        <v/>
      </c>
      <c r="AA569" s="18" t="str">
        <f>IF(Overall!$A571&lt;&gt;"",IF(AND(MONTH($N569) &lt;= 9, MONTH($O569) &gt;= 9), IF($R569 &lt;&gt; "", $H569/$R569, ""), ""),"")</f>
        <v/>
      </c>
      <c r="AB569" s="18">
        <f>IF(Overall!$A571&lt;&gt;"",IF(AND(MONTH($N569) &lt;= 10, MONTH($O569) &gt;= 10), IF($R569 &lt;&gt; "", $H569/$R569, ""), ""),"")</f>
        <v>500000</v>
      </c>
      <c r="AC569" s="18" t="str">
        <f>IF(Overall!$A571&lt;&gt;"",IF(AND(MONTH($N569) &lt;= 11, MONTH($O569) &gt;= 11), IF($R569 &lt;&gt; "", $H569/$R569, ""), ""),"")</f>
        <v/>
      </c>
      <c r="AD569" s="18" t="str">
        <f>IF(Overall!$A571&lt;&gt;"",IF(AND(MONTH($N569) &lt;= 12, MONTH($O569) &gt;= 12), IF($R569 &lt;&gt; "", $H569/$R569, ""), ""),"")</f>
        <v/>
      </c>
      <c r="AF569" s="18" t="str">
        <f ca="1">IFERROR(IF(AND(NOW()&lt;= EOMONTH(DATE(YEAR($O569),1, 1), 0), Overall!$A571&lt;&gt;"", MONTH($N569) &lt;= 1, MONTH($O569) &gt;= 1), IF($R569 &lt;&gt; "", $H569/$R569, ""), ""), "")</f>
        <v/>
      </c>
      <c r="AG569" s="18" t="str">
        <f ca="1">IFERROR(IF(AND(NOW()&lt;= EOMONTH(DATE(YEAR($O569),2, 1), 0), Overall!$A571&lt;&gt;"", MONTH($N569) &lt;= 2, MONTH($O569) &gt;= 2), IF($R569 &lt;&gt; "", $H569/$R569, ""), ""), "")</f>
        <v/>
      </c>
      <c r="AH569" s="18" t="str">
        <f ca="1">IFERROR(IF(AND(NOW()&lt;= EOMONTH(DATE(YEAR($O569),3, 1), 0), Overall!$A571&lt;&gt;"", MONTH($N569) &lt;= 3, MONTH($O569) &gt;= 3), IF($R569 &lt;&gt; "", $H569/$R569, ""), ""), "")</f>
        <v/>
      </c>
      <c r="AI569" s="18" t="str">
        <f ca="1">IFERROR(IF(AND(NOW()&lt;= EOMONTH(DATE(YEAR($O569),4, 1), 0), Overall!$A571&lt;&gt;"", MONTH($N569) &lt;= 4, MONTH($O569) &gt;= 4), IF($R569 &lt;&gt; "", $H569/$R569, ""), ""), "")</f>
        <v/>
      </c>
      <c r="AJ569" s="18" t="str">
        <f ca="1">IFERROR(IF(AND(NOW()&lt;= EOMONTH(DATE(YEAR($O569),5, 1), 0), Overall!$A571&lt;&gt;"", MONTH($N569) &lt;= 5, MONTH($O569) &gt;= 5), IF($R569 &lt;&gt; "", $H569/$R569, ""), ""), "")</f>
        <v/>
      </c>
      <c r="AK569" s="18" t="str">
        <f ca="1">IFERROR(IF(AND(NOW()&lt;= EOMONTH(DATE(YEAR($O569),6, 1), 0), Overall!$A571&lt;&gt;"", MONTH($N569) &lt;= 6, MONTH($O569) &gt;= 6), IF($R569 &lt;&gt; "", $H569/$R569, ""), ""), "")</f>
        <v/>
      </c>
      <c r="AL569" s="18" t="str">
        <f ca="1">IFERROR(IF(AND(NOW()&lt;= EOMONTH(DATE(YEAR($O569),7, 1), 0), Overall!$A571&lt;&gt;"", MONTH($N569) &lt;= 7, MONTH($O569) &gt;= 7), IF($R569 &lt;&gt; "", $H569/$R569, ""), ""), "")</f>
        <v/>
      </c>
      <c r="AM569" s="18" t="str">
        <f ca="1">IFERROR(IF(AND(NOW()&lt;= EOMONTH(DATE(YEAR($O569),8, 1), 0), Overall!$A571&lt;&gt;"", MONTH($N569) &lt;= 8, MONTH($O569) &gt;= 8), IF($R569 &lt;&gt; "", $H569/$R569, ""), ""), "")</f>
        <v/>
      </c>
      <c r="AN569" s="18" t="str">
        <f ca="1">IFERROR(IF(AND(NOW()&lt;= EOMONTH(DATE(YEAR($O569),9, 1), 0), Overall!$A571&lt;&gt;"", MONTH($N569) &lt;= 9, MONTH($O569) &gt;= 9), IF($R569 &lt;&gt; "", $H569/$R569, ""), ""), "")</f>
        <v/>
      </c>
      <c r="AO569" s="18" t="str">
        <f ca="1">IFERROR(IF(AND(NOW()&lt;= EOMONTH(DATE(YEAR($O569),10, 1), 0), Overall!$A571&lt;&gt;"", MONTH($N569) &lt;= 10, MONTH($O569) &gt;= 10), IF($R569 &lt;&gt; "", $H569/$R569, ""), ""), "")</f>
        <v/>
      </c>
      <c r="AP569" s="18" t="str">
        <f ca="1">IFERROR(IF(AND(NOW()&lt;= EOMONTH(DATE(YEAR($O569),11, 1), 0), Overall!$A571&lt;&gt;"", MONTH($N569) &lt;=11, MONTH($O569) &gt;= 11), IF($R569 &lt;&gt; "", $H569/$R569, ""), ""), "")</f>
        <v/>
      </c>
      <c r="AQ569" s="18" t="str">
        <f ca="1">IFERROR(IF(AND(NOW()&lt;= EOMONTH(DATE(YEAR($O569),12, 1), 0), Overall!$A571&lt;&gt;"", MONTH($N569) &lt;= 12, MONTH($O569) &gt;= 12), IF($R569 &lt;&gt; "", $H569/$R569, ""), ""), "")</f>
        <v/>
      </c>
      <c r="AR569" s="16">
        <f t="shared" ca="1" si="17"/>
        <v>0</v>
      </c>
    </row>
    <row r="570" spans="1:44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17">
        <f>IF(Overall!F572&lt;&gt;"",VALUE(Overall!F572),"")</f>
        <v>500000</v>
      </c>
      <c r="I570" s="17">
        <f>IF(Overall!G572&lt;&gt;"",VALUE(Overall!G572),"")</f>
        <v>77</v>
      </c>
      <c r="J570" s="17">
        <f>IF(Overall!H572&lt;&gt;"",VALUE(Overall!H572),"")</f>
        <v>64</v>
      </c>
      <c r="K570" s="17">
        <f>IF(Overall!I572&lt;&gt;"",VALUE(Overall!I572),"")</f>
        <v>3.66</v>
      </c>
      <c r="L570" s="17">
        <f>IF(Overall!J572&lt;&gt;"",VALUE(Overall!J572),"")</f>
        <v>0.55000000000000004</v>
      </c>
      <c r="M570" s="17">
        <f>IF(Overall!K572&lt;&gt;"",VALUE(Overall!K572),"")</f>
        <v>3.11</v>
      </c>
      <c r="N570" s="7">
        <f>IF(Overall!L572&lt;&gt;"",DATEVALUE(MID(Overall!L572, FIND(",", Overall!L572) + 2, FIND(" ", Overall!L572) - FIND(",", Overall!L572) - 1) &amp; " " &amp; MID(Overall!L572, FIND(" ", Overall!L572) + 1, FIND(",", Overall!L572, FIND(" ", Overall!L572)) - FIND(" ", Overall!L572) - 1) &amp; ", " &amp; MID(Overall!L572, FIND(",", Overall!L572, FIND(",",Overall!L572) + 1) + 2, LEN(Overall!L572))),"")</f>
        <v>45200</v>
      </c>
      <c r="O570" s="7">
        <f>IF(Overall!M572&lt;&gt;"",DATEVALUE(MID(Overall!M572, FIND(",", Overall!M572) + 2, FIND(" ", Overall!M572) - FIND(",", Overall!M572) - 1) &amp; " " &amp; MID(Overall!M572, FIND(" ", Overall!M572) + 1, FIND(",", Overall!M572, FIND(" ", Overall!M572)) - FIND(" ", Overall!M572) - 1) &amp; ", " &amp; MID(Overall!M572, FIND(",", Overall!M572, FIND(",",Overall!M572) + 1) + 2, LEN(Overall!M572))),"")</f>
        <v>45230</v>
      </c>
      <c r="P570" s="7">
        <f>IF(Overall!N572&lt;&gt;"",DATEVALUE(MID(Overall!N572, FIND(",", Overall!N572) + 2, FIND(" ", Overall!N572) - FIND(",", Overall!N572) - 1) &amp; " " &amp; MID(Overall!N572, FIND(" ", Overall!N572) + 1, FIND(",", Overall!N572, FIND(" ", Overall!N572)) - FIND(" ", Overall!N572) - 1) &amp; ", " &amp; MID(Overall!N572, FIND(",", Overall!N572, FIND(",",Overall!N572) + 1) + 2, LEN(Overall!N572))),"")</f>
        <v>45147</v>
      </c>
      <c r="Q570" s="7">
        <f>IF(Overall!O572&lt;&gt;"",DATEVALUE(MID(Overall!O572, FIND(",", Overall!O572) + 2, FIND(" ", Overall!O572) - FIND(",", Overall!O572) - 1) &amp; " " &amp; MID(Overall!O572, FIND(" ", Overall!O572) + 1, FIND(",", Overall!O572, FIND(" ", Overall!O572)) - FIND(" ", Overall!O572) - 1) &amp; ", " &amp; MID(Overall!O572, FIND(",", Overall!O572, FIND(",",Overall!O572) + 1) + 2, LEN(Overall!O572))),"")</f>
        <v>45127</v>
      </c>
      <c r="R570" s="5">
        <f t="shared" si="16"/>
        <v>1</v>
      </c>
      <c r="S570" s="18" t="str">
        <f>IF(Overall!$A572&lt;&gt;"",IF(AND(MONTH($N570) &lt;= 1, MONTH($O570) &gt;= 1), IF($R570 &lt;&gt; "", $H570/$R570, ""), ""),"")</f>
        <v/>
      </c>
      <c r="T570" s="18" t="str">
        <f>IF(Overall!$A572&lt;&gt;"",IF(AND(MONTH($N570) &lt;= 2, MONTH($O570) &gt;= 2), IF($R570 &lt;&gt; "", $H570/$R570, ""), ""),"")</f>
        <v/>
      </c>
      <c r="U570" s="18" t="str">
        <f>IF(Overall!$A572&lt;&gt;"",IF(AND(MONTH($N570) &lt;= 3, MONTH($O570) &gt;= 3), IF($R570 &lt;&gt; "", $H570/$R570, ""), ""),"")</f>
        <v/>
      </c>
      <c r="V570" s="18" t="str">
        <f>IF(Overall!$A572&lt;&gt;"",IF(AND(MONTH($N570) &lt;= 4, MONTH($O570) &gt;= 4), IF($R570 &lt;&gt; "", $H570/$R570, ""), ""),"")</f>
        <v/>
      </c>
      <c r="W570" s="18" t="str">
        <f>IF(Overall!$A572&lt;&gt;"",IF(AND(MONTH($N570) &lt;= 5, MONTH($O570) &gt;= 5), IF($R570 &lt;&gt; "", $H570/$R570, ""), ""),"")</f>
        <v/>
      </c>
      <c r="X570" s="18" t="str">
        <f>IF(Overall!$A572&lt;&gt;"",IF(AND(MONTH($N570) &lt;= 6, MONTH($O570) &gt;= 6), IF($R570 &lt;&gt; "", $H570/$R570, ""), ""),"")</f>
        <v/>
      </c>
      <c r="Y570" s="18" t="str">
        <f>IF(Overall!$A572&lt;&gt;"",IF(AND(MONTH($N570) &lt;= 7, MONTH($O570) &gt;= 7 ), IF($R570 &lt;&gt; "", $H570/$R570, ""), ""),"")</f>
        <v/>
      </c>
      <c r="Z570" s="18" t="str">
        <f>IF(Overall!$A572&lt;&gt;"",IF(AND(MONTH($N570) &lt;= 8, MONTH($O570) &gt;= 8), IF($R570 &lt;&gt; "", $H570/$R570, ""), ""),"")</f>
        <v/>
      </c>
      <c r="AA570" s="18" t="str">
        <f>IF(Overall!$A572&lt;&gt;"",IF(AND(MONTH($N570) &lt;= 9, MONTH($O570) &gt;= 9), IF($R570 &lt;&gt; "", $H570/$R570, ""), ""),"")</f>
        <v/>
      </c>
      <c r="AB570" s="18">
        <f>IF(Overall!$A572&lt;&gt;"",IF(AND(MONTH($N570) &lt;= 10, MONTH($O570) &gt;= 10), IF($R570 &lt;&gt; "", $H570/$R570, ""), ""),"")</f>
        <v>500000</v>
      </c>
      <c r="AC570" s="18" t="str">
        <f>IF(Overall!$A572&lt;&gt;"",IF(AND(MONTH($N570) &lt;= 11, MONTH($O570) &gt;= 11), IF($R570 &lt;&gt; "", $H570/$R570, ""), ""),"")</f>
        <v/>
      </c>
      <c r="AD570" s="18" t="str">
        <f>IF(Overall!$A572&lt;&gt;"",IF(AND(MONTH($N570) &lt;= 12, MONTH($O570) &gt;= 12), IF($R570 &lt;&gt; "", $H570/$R570, ""), ""),"")</f>
        <v/>
      </c>
      <c r="AF570" s="18" t="str">
        <f ca="1">IFERROR(IF(AND(NOW()&lt;= EOMONTH(DATE(YEAR($O570),1, 1), 0), Overall!$A572&lt;&gt;"", MONTH($N570) &lt;= 1, MONTH($O570) &gt;= 1), IF($R570 &lt;&gt; "", $H570/$R570, ""), ""), "")</f>
        <v/>
      </c>
      <c r="AG570" s="18" t="str">
        <f ca="1">IFERROR(IF(AND(NOW()&lt;= EOMONTH(DATE(YEAR($O570),2, 1), 0), Overall!$A572&lt;&gt;"", MONTH($N570) &lt;= 2, MONTH($O570) &gt;= 2), IF($R570 &lt;&gt; "", $H570/$R570, ""), ""), "")</f>
        <v/>
      </c>
      <c r="AH570" s="18" t="str">
        <f ca="1">IFERROR(IF(AND(NOW()&lt;= EOMONTH(DATE(YEAR($O570),3, 1), 0), Overall!$A572&lt;&gt;"", MONTH($N570) &lt;= 3, MONTH($O570) &gt;= 3), IF($R570 &lt;&gt; "", $H570/$R570, ""), ""), "")</f>
        <v/>
      </c>
      <c r="AI570" s="18" t="str">
        <f ca="1">IFERROR(IF(AND(NOW()&lt;= EOMONTH(DATE(YEAR($O570),4, 1), 0), Overall!$A572&lt;&gt;"", MONTH($N570) &lt;= 4, MONTH($O570) &gt;= 4), IF($R570 &lt;&gt; "", $H570/$R570, ""), ""), "")</f>
        <v/>
      </c>
      <c r="AJ570" s="18" t="str">
        <f ca="1">IFERROR(IF(AND(NOW()&lt;= EOMONTH(DATE(YEAR($O570),5, 1), 0), Overall!$A572&lt;&gt;"", MONTH($N570) &lt;= 5, MONTH($O570) &gt;= 5), IF($R570 &lt;&gt; "", $H570/$R570, ""), ""), "")</f>
        <v/>
      </c>
      <c r="AK570" s="18" t="str">
        <f ca="1">IFERROR(IF(AND(NOW()&lt;= EOMONTH(DATE(YEAR($O570),6, 1), 0), Overall!$A572&lt;&gt;"", MONTH($N570) &lt;= 6, MONTH($O570) &gt;= 6), IF($R570 &lt;&gt; "", $H570/$R570, ""), ""), "")</f>
        <v/>
      </c>
      <c r="AL570" s="18" t="str">
        <f ca="1">IFERROR(IF(AND(NOW()&lt;= EOMONTH(DATE(YEAR($O570),7, 1), 0), Overall!$A572&lt;&gt;"", MONTH($N570) &lt;= 7, MONTH($O570) &gt;= 7), IF($R570 &lt;&gt; "", $H570/$R570, ""), ""), "")</f>
        <v/>
      </c>
      <c r="AM570" s="18" t="str">
        <f ca="1">IFERROR(IF(AND(NOW()&lt;= EOMONTH(DATE(YEAR($O570),8, 1), 0), Overall!$A572&lt;&gt;"", MONTH($N570) &lt;= 8, MONTH($O570) &gt;= 8), IF($R570 &lt;&gt; "", $H570/$R570, ""), ""), "")</f>
        <v/>
      </c>
      <c r="AN570" s="18" t="str">
        <f ca="1">IFERROR(IF(AND(NOW()&lt;= EOMONTH(DATE(YEAR($O570),9, 1), 0), Overall!$A572&lt;&gt;"", MONTH($N570) &lt;= 9, MONTH($O570) &gt;= 9), IF($R570 &lt;&gt; "", $H570/$R570, ""), ""), "")</f>
        <v/>
      </c>
      <c r="AO570" s="18" t="str">
        <f ca="1">IFERROR(IF(AND(NOW()&lt;= EOMONTH(DATE(YEAR($O570),10, 1), 0), Overall!$A572&lt;&gt;"", MONTH($N570) &lt;= 10, MONTH($O570) &gt;= 10), IF($R570 &lt;&gt; "", $H570/$R570, ""), ""), "")</f>
        <v/>
      </c>
      <c r="AP570" s="18" t="str">
        <f ca="1">IFERROR(IF(AND(NOW()&lt;= EOMONTH(DATE(YEAR($O570),11, 1), 0), Overall!$A572&lt;&gt;"", MONTH($N570) &lt;=11, MONTH($O570) &gt;= 11), IF($R570 &lt;&gt; "", $H570/$R570, ""), ""), "")</f>
        <v/>
      </c>
      <c r="AQ570" s="18" t="str">
        <f ca="1">IFERROR(IF(AND(NOW()&lt;= EOMONTH(DATE(YEAR($O570),12, 1), 0), Overall!$A572&lt;&gt;"", MONTH($N570) &lt;= 12, MONTH($O570) &gt;= 12), IF($R570 &lt;&gt; "", $H570/$R570, ""), ""), "")</f>
        <v/>
      </c>
      <c r="AR570" s="16">
        <f t="shared" ca="1" si="17"/>
        <v>0</v>
      </c>
    </row>
    <row r="571" spans="1:44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17">
        <f>IF(Overall!F573&lt;&gt;"",VALUE(Overall!F573),"")</f>
        <v>500000</v>
      </c>
      <c r="I571" s="17">
        <f>IF(Overall!G573&lt;&gt;"",VALUE(Overall!G573),"")</f>
        <v>77</v>
      </c>
      <c r="J571" s="17">
        <f>IF(Overall!H573&lt;&gt;"",VALUE(Overall!H573),"")</f>
        <v>64</v>
      </c>
      <c r="K571" s="17">
        <f>IF(Overall!I573&lt;&gt;"",VALUE(Overall!I573),"")</f>
        <v>3.6</v>
      </c>
      <c r="L571" s="17">
        <f>IF(Overall!J573&lt;&gt;"",VALUE(Overall!J573),"")</f>
        <v>0.47</v>
      </c>
      <c r="M571" s="17">
        <f>IF(Overall!K573&lt;&gt;"",VALUE(Overall!K573),"")</f>
        <v>3.13</v>
      </c>
      <c r="N571" s="7">
        <f>IF(Overall!L573&lt;&gt;"",DATEVALUE(MID(Overall!L573, FIND(",", Overall!L573) + 2, FIND(" ", Overall!L573) - FIND(",", Overall!L573) - 1) &amp; " " &amp; MID(Overall!L573, FIND(" ", Overall!L573) + 1, FIND(",", Overall!L573, FIND(" ", Overall!L573)) - FIND(" ", Overall!L573) - 1) &amp; ", " &amp; MID(Overall!L573, FIND(",", Overall!L573, FIND(",",Overall!L573) + 1) + 2, LEN(Overall!L573))),"")</f>
        <v>45200</v>
      </c>
      <c r="O571" s="7">
        <f>IF(Overall!M573&lt;&gt;"",DATEVALUE(MID(Overall!M573, FIND(",", Overall!M573) + 2, FIND(" ", Overall!M573) - FIND(",", Overall!M573) - 1) &amp; " " &amp; MID(Overall!M573, FIND(" ", Overall!M573) + 1, FIND(",", Overall!M573, FIND(" ", Overall!M573)) - FIND(" ", Overall!M573) - 1) &amp; ", " &amp; MID(Overall!M573, FIND(",", Overall!M573, FIND(",",Overall!M573) + 1) + 2, LEN(Overall!M573))),"")</f>
        <v>45230</v>
      </c>
      <c r="P571" s="7">
        <f>IF(Overall!N573&lt;&gt;"",DATEVALUE(MID(Overall!N573, FIND(",", Overall!N573) + 2, FIND(" ", Overall!N573) - FIND(",", Overall!N573) - 1) &amp; " " &amp; MID(Overall!N573, FIND(" ", Overall!N573) + 1, FIND(",", Overall!N573, FIND(" ", Overall!N573)) - FIND(" ", Overall!N573) - 1) &amp; ", " &amp; MID(Overall!N573, FIND(",", Overall!N573, FIND(",",Overall!N573) + 1) + 2, LEN(Overall!N573))),"")</f>
        <v>45147</v>
      </c>
      <c r="Q571" s="7">
        <f>IF(Overall!O573&lt;&gt;"",DATEVALUE(MID(Overall!O573, FIND(",", Overall!O573) + 2, FIND(" ", Overall!O573) - FIND(",", Overall!O573) - 1) &amp; " " &amp; MID(Overall!O573, FIND(" ", Overall!O573) + 1, FIND(",", Overall!O573, FIND(" ", Overall!O573)) - FIND(" ", Overall!O573) - 1) &amp; ", " &amp; MID(Overall!O573, FIND(",", Overall!O573, FIND(",",Overall!O573) + 1) + 2, LEN(Overall!O573))),"")</f>
        <v>45132</v>
      </c>
      <c r="R571" s="5">
        <f t="shared" si="16"/>
        <v>1</v>
      </c>
      <c r="S571" s="18" t="str">
        <f>IF(Overall!$A573&lt;&gt;"",IF(AND(MONTH($N571) &lt;= 1, MONTH($O571) &gt;= 1), IF($R571 &lt;&gt; "", $H571/$R571, ""), ""),"")</f>
        <v/>
      </c>
      <c r="T571" s="18" t="str">
        <f>IF(Overall!$A573&lt;&gt;"",IF(AND(MONTH($N571) &lt;= 2, MONTH($O571) &gt;= 2), IF($R571 &lt;&gt; "", $H571/$R571, ""), ""),"")</f>
        <v/>
      </c>
      <c r="U571" s="18" t="str">
        <f>IF(Overall!$A573&lt;&gt;"",IF(AND(MONTH($N571) &lt;= 3, MONTH($O571) &gt;= 3), IF($R571 &lt;&gt; "", $H571/$R571, ""), ""),"")</f>
        <v/>
      </c>
      <c r="V571" s="18" t="str">
        <f>IF(Overall!$A573&lt;&gt;"",IF(AND(MONTH($N571) &lt;= 4, MONTH($O571) &gt;= 4), IF($R571 &lt;&gt; "", $H571/$R571, ""), ""),"")</f>
        <v/>
      </c>
      <c r="W571" s="18" t="str">
        <f>IF(Overall!$A573&lt;&gt;"",IF(AND(MONTH($N571) &lt;= 5, MONTH($O571) &gt;= 5), IF($R571 &lt;&gt; "", $H571/$R571, ""), ""),"")</f>
        <v/>
      </c>
      <c r="X571" s="18" t="str">
        <f>IF(Overall!$A573&lt;&gt;"",IF(AND(MONTH($N571) &lt;= 6, MONTH($O571) &gt;= 6), IF($R571 &lt;&gt; "", $H571/$R571, ""), ""),"")</f>
        <v/>
      </c>
      <c r="Y571" s="18" t="str">
        <f>IF(Overall!$A573&lt;&gt;"",IF(AND(MONTH($N571) &lt;= 7, MONTH($O571) &gt;= 7 ), IF($R571 &lt;&gt; "", $H571/$R571, ""), ""),"")</f>
        <v/>
      </c>
      <c r="Z571" s="18" t="str">
        <f>IF(Overall!$A573&lt;&gt;"",IF(AND(MONTH($N571) &lt;= 8, MONTH($O571) &gt;= 8), IF($R571 &lt;&gt; "", $H571/$R571, ""), ""),"")</f>
        <v/>
      </c>
      <c r="AA571" s="18" t="str">
        <f>IF(Overall!$A573&lt;&gt;"",IF(AND(MONTH($N571) &lt;= 9, MONTH($O571) &gt;= 9), IF($R571 &lt;&gt; "", $H571/$R571, ""), ""),"")</f>
        <v/>
      </c>
      <c r="AB571" s="18">
        <f>IF(Overall!$A573&lt;&gt;"",IF(AND(MONTH($N571) &lt;= 10, MONTH($O571) &gt;= 10), IF($R571 &lt;&gt; "", $H571/$R571, ""), ""),"")</f>
        <v>500000</v>
      </c>
      <c r="AC571" s="18" t="str">
        <f>IF(Overall!$A573&lt;&gt;"",IF(AND(MONTH($N571) &lt;= 11, MONTH($O571) &gt;= 11), IF($R571 &lt;&gt; "", $H571/$R571, ""), ""),"")</f>
        <v/>
      </c>
      <c r="AD571" s="18" t="str">
        <f>IF(Overall!$A573&lt;&gt;"",IF(AND(MONTH($N571) &lt;= 12, MONTH($O571) &gt;= 12), IF($R571 &lt;&gt; "", $H571/$R571, ""), ""),"")</f>
        <v/>
      </c>
      <c r="AF571" s="18" t="str">
        <f ca="1">IFERROR(IF(AND(NOW()&lt;= EOMONTH(DATE(YEAR($O571),1, 1), 0), Overall!$A573&lt;&gt;"", MONTH($N571) &lt;= 1, MONTH($O571) &gt;= 1), IF($R571 &lt;&gt; "", $H571/$R571, ""), ""), "")</f>
        <v/>
      </c>
      <c r="AG571" s="18" t="str">
        <f ca="1">IFERROR(IF(AND(NOW()&lt;= EOMONTH(DATE(YEAR($O571),2, 1), 0), Overall!$A573&lt;&gt;"", MONTH($N571) &lt;= 2, MONTH($O571) &gt;= 2), IF($R571 &lt;&gt; "", $H571/$R571, ""), ""), "")</f>
        <v/>
      </c>
      <c r="AH571" s="18" t="str">
        <f ca="1">IFERROR(IF(AND(NOW()&lt;= EOMONTH(DATE(YEAR($O571),3, 1), 0), Overall!$A573&lt;&gt;"", MONTH($N571) &lt;= 3, MONTH($O571) &gt;= 3), IF($R571 &lt;&gt; "", $H571/$R571, ""), ""), "")</f>
        <v/>
      </c>
      <c r="AI571" s="18" t="str">
        <f ca="1">IFERROR(IF(AND(NOW()&lt;= EOMONTH(DATE(YEAR($O571),4, 1), 0), Overall!$A573&lt;&gt;"", MONTH($N571) &lt;= 4, MONTH($O571) &gt;= 4), IF($R571 &lt;&gt; "", $H571/$R571, ""), ""), "")</f>
        <v/>
      </c>
      <c r="AJ571" s="18" t="str">
        <f ca="1">IFERROR(IF(AND(NOW()&lt;= EOMONTH(DATE(YEAR($O571),5, 1), 0), Overall!$A573&lt;&gt;"", MONTH($N571) &lt;= 5, MONTH($O571) &gt;= 5), IF($R571 &lt;&gt; "", $H571/$R571, ""), ""), "")</f>
        <v/>
      </c>
      <c r="AK571" s="18" t="str">
        <f ca="1">IFERROR(IF(AND(NOW()&lt;= EOMONTH(DATE(YEAR($O571),6, 1), 0), Overall!$A573&lt;&gt;"", MONTH($N571) &lt;= 6, MONTH($O571) &gt;= 6), IF($R571 &lt;&gt; "", $H571/$R571, ""), ""), "")</f>
        <v/>
      </c>
      <c r="AL571" s="18" t="str">
        <f ca="1">IFERROR(IF(AND(NOW()&lt;= EOMONTH(DATE(YEAR($O571),7, 1), 0), Overall!$A573&lt;&gt;"", MONTH($N571) &lt;= 7, MONTH($O571) &gt;= 7), IF($R571 &lt;&gt; "", $H571/$R571, ""), ""), "")</f>
        <v/>
      </c>
      <c r="AM571" s="18" t="str">
        <f ca="1">IFERROR(IF(AND(NOW()&lt;= EOMONTH(DATE(YEAR($O571),8, 1), 0), Overall!$A573&lt;&gt;"", MONTH($N571) &lt;= 8, MONTH($O571) &gt;= 8), IF($R571 &lt;&gt; "", $H571/$R571, ""), ""), "")</f>
        <v/>
      </c>
      <c r="AN571" s="18" t="str">
        <f ca="1">IFERROR(IF(AND(NOW()&lt;= EOMONTH(DATE(YEAR($O571),9, 1), 0), Overall!$A573&lt;&gt;"", MONTH($N571) &lt;= 9, MONTH($O571) &gt;= 9), IF($R571 &lt;&gt; "", $H571/$R571, ""), ""), "")</f>
        <v/>
      </c>
      <c r="AO571" s="18" t="str">
        <f ca="1">IFERROR(IF(AND(NOW()&lt;= EOMONTH(DATE(YEAR($O571),10, 1), 0), Overall!$A573&lt;&gt;"", MONTH($N571) &lt;= 10, MONTH($O571) &gt;= 10), IF($R571 &lt;&gt; "", $H571/$R571, ""), ""), "")</f>
        <v/>
      </c>
      <c r="AP571" s="18" t="str">
        <f ca="1">IFERROR(IF(AND(NOW()&lt;= EOMONTH(DATE(YEAR($O571),11, 1), 0), Overall!$A573&lt;&gt;"", MONTH($N571) &lt;=11, MONTH($O571) &gt;= 11), IF($R571 &lt;&gt; "", $H571/$R571, ""), ""), "")</f>
        <v/>
      </c>
      <c r="AQ571" s="18" t="str">
        <f ca="1">IFERROR(IF(AND(NOW()&lt;= EOMONTH(DATE(YEAR($O571),12, 1), 0), Overall!$A573&lt;&gt;"", MONTH($N571) &lt;= 12, MONTH($O571) &gt;= 12), IF($R571 &lt;&gt; "", $H571/$R571, ""), ""), "")</f>
        <v/>
      </c>
      <c r="AR571" s="16">
        <f t="shared" ca="1" si="17"/>
        <v>0</v>
      </c>
    </row>
    <row r="572" spans="1:44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17">
        <f>IF(Overall!F574&lt;&gt;"",VALUE(Overall!F574),"")</f>
        <v>500000</v>
      </c>
      <c r="I572" s="17">
        <f>IF(Overall!G574&lt;&gt;"",VALUE(Overall!G574),"")</f>
        <v>77</v>
      </c>
      <c r="J572" s="17">
        <f>IF(Overall!H574&lt;&gt;"",VALUE(Overall!H574),"")</f>
        <v>64</v>
      </c>
      <c r="K572" s="17">
        <f>IF(Overall!I574&lt;&gt;"",VALUE(Overall!I574),"")</f>
        <v>3.6</v>
      </c>
      <c r="L572" s="17">
        <f>IF(Overall!J574&lt;&gt;"",VALUE(Overall!J574),"")</f>
        <v>0.46</v>
      </c>
      <c r="M572" s="17">
        <f>IF(Overall!K574&lt;&gt;"",VALUE(Overall!K574),"")</f>
        <v>3.14</v>
      </c>
      <c r="N572" s="7">
        <f>IF(Overall!L574&lt;&gt;"",DATEVALUE(MID(Overall!L574, FIND(",", Overall!L574) + 2, FIND(" ", Overall!L574) - FIND(",", Overall!L574) - 1) &amp; " " &amp; MID(Overall!L574, FIND(" ", Overall!L574) + 1, FIND(",", Overall!L574, FIND(" ", Overall!L574)) - FIND(" ", Overall!L574) - 1) &amp; ", " &amp; MID(Overall!L574, FIND(",", Overall!L574, FIND(",",Overall!L574) + 1) + 2, LEN(Overall!L574))),"")</f>
        <v>45200</v>
      </c>
      <c r="O572" s="7">
        <f>IF(Overall!M574&lt;&gt;"",DATEVALUE(MID(Overall!M574, FIND(",", Overall!M574) + 2, FIND(" ", Overall!M574) - FIND(",", Overall!M574) - 1) &amp; " " &amp; MID(Overall!M574, FIND(" ", Overall!M574) + 1, FIND(",", Overall!M574, FIND(" ", Overall!M574)) - FIND(" ", Overall!M574) - 1) &amp; ", " &amp; MID(Overall!M574, FIND(",", Overall!M574, FIND(",",Overall!M574) + 1) + 2, LEN(Overall!M574))),"")</f>
        <v>45230</v>
      </c>
      <c r="P572" s="7">
        <f>IF(Overall!N574&lt;&gt;"",DATEVALUE(MID(Overall!N574, FIND(",", Overall!N574) + 2, FIND(" ", Overall!N574) - FIND(",", Overall!N574) - 1) &amp; " " &amp; MID(Overall!N574, FIND(" ", Overall!N574) + 1, FIND(",", Overall!N574, FIND(" ", Overall!N574)) - FIND(" ", Overall!N574) - 1) &amp; ", " &amp; MID(Overall!N574, FIND(",", Overall!N574, FIND(",",Overall!N574) + 1) + 2, LEN(Overall!N574))),"")</f>
        <v>45147</v>
      </c>
      <c r="Q572" s="7">
        <f>IF(Overall!O574&lt;&gt;"",DATEVALUE(MID(Overall!O574, FIND(",", Overall!O574) + 2, FIND(" ", Overall!O574) - FIND(",", Overall!O574) - 1) &amp; " " &amp; MID(Overall!O574, FIND(" ", Overall!O574) + 1, FIND(",", Overall!O574, FIND(" ", Overall!O574)) - FIND(" ", Overall!O574) - 1) &amp; ", " &amp; MID(Overall!O574, FIND(",", Overall!O574, FIND(",",Overall!O574) + 1) + 2, LEN(Overall!O574))),"")</f>
        <v>45131</v>
      </c>
      <c r="R572" s="5">
        <f t="shared" si="16"/>
        <v>1</v>
      </c>
      <c r="S572" s="18" t="str">
        <f>IF(Overall!$A574&lt;&gt;"",IF(AND(MONTH($N572) &lt;= 1, MONTH($O572) &gt;= 1), IF($R572 &lt;&gt; "", $H572/$R572, ""), ""),"")</f>
        <v/>
      </c>
      <c r="T572" s="18" t="str">
        <f>IF(Overall!$A574&lt;&gt;"",IF(AND(MONTH($N572) &lt;= 2, MONTH($O572) &gt;= 2), IF($R572 &lt;&gt; "", $H572/$R572, ""), ""),"")</f>
        <v/>
      </c>
      <c r="U572" s="18" t="str">
        <f>IF(Overall!$A574&lt;&gt;"",IF(AND(MONTH($N572) &lt;= 3, MONTH($O572) &gt;= 3), IF($R572 &lt;&gt; "", $H572/$R572, ""), ""),"")</f>
        <v/>
      </c>
      <c r="V572" s="18" t="str">
        <f>IF(Overall!$A574&lt;&gt;"",IF(AND(MONTH($N572) &lt;= 4, MONTH($O572) &gt;= 4), IF($R572 &lt;&gt; "", $H572/$R572, ""), ""),"")</f>
        <v/>
      </c>
      <c r="W572" s="18" t="str">
        <f>IF(Overall!$A574&lt;&gt;"",IF(AND(MONTH($N572) &lt;= 5, MONTH($O572) &gt;= 5), IF($R572 &lt;&gt; "", $H572/$R572, ""), ""),"")</f>
        <v/>
      </c>
      <c r="X572" s="18" t="str">
        <f>IF(Overall!$A574&lt;&gt;"",IF(AND(MONTH($N572) &lt;= 6, MONTH($O572) &gt;= 6), IF($R572 &lt;&gt; "", $H572/$R572, ""), ""),"")</f>
        <v/>
      </c>
      <c r="Y572" s="18" t="str">
        <f>IF(Overall!$A574&lt;&gt;"",IF(AND(MONTH($N572) &lt;= 7, MONTH($O572) &gt;= 7 ), IF($R572 &lt;&gt; "", $H572/$R572, ""), ""),"")</f>
        <v/>
      </c>
      <c r="Z572" s="18" t="str">
        <f>IF(Overall!$A574&lt;&gt;"",IF(AND(MONTH($N572) &lt;= 8, MONTH($O572) &gt;= 8), IF($R572 &lt;&gt; "", $H572/$R572, ""), ""),"")</f>
        <v/>
      </c>
      <c r="AA572" s="18" t="str">
        <f>IF(Overall!$A574&lt;&gt;"",IF(AND(MONTH($N572) &lt;= 9, MONTH($O572) &gt;= 9), IF($R572 &lt;&gt; "", $H572/$R572, ""), ""),"")</f>
        <v/>
      </c>
      <c r="AB572" s="18">
        <f>IF(Overall!$A574&lt;&gt;"",IF(AND(MONTH($N572) &lt;= 10, MONTH($O572) &gt;= 10), IF($R572 &lt;&gt; "", $H572/$R572, ""), ""),"")</f>
        <v>500000</v>
      </c>
      <c r="AC572" s="18" t="str">
        <f>IF(Overall!$A574&lt;&gt;"",IF(AND(MONTH($N572) &lt;= 11, MONTH($O572) &gt;= 11), IF($R572 &lt;&gt; "", $H572/$R572, ""), ""),"")</f>
        <v/>
      </c>
      <c r="AD572" s="18" t="str">
        <f>IF(Overall!$A574&lt;&gt;"",IF(AND(MONTH($N572) &lt;= 12, MONTH($O572) &gt;= 12), IF($R572 &lt;&gt; "", $H572/$R572, ""), ""),"")</f>
        <v/>
      </c>
      <c r="AF572" s="18" t="str">
        <f ca="1">IFERROR(IF(AND(NOW()&lt;= EOMONTH(DATE(YEAR($O572),1, 1), 0), Overall!$A574&lt;&gt;"", MONTH($N572) &lt;= 1, MONTH($O572) &gt;= 1), IF($R572 &lt;&gt; "", $H572/$R572, ""), ""), "")</f>
        <v/>
      </c>
      <c r="AG572" s="18" t="str">
        <f ca="1">IFERROR(IF(AND(NOW()&lt;= EOMONTH(DATE(YEAR($O572),2, 1), 0), Overall!$A574&lt;&gt;"", MONTH($N572) &lt;= 2, MONTH($O572) &gt;= 2), IF($R572 &lt;&gt; "", $H572/$R572, ""), ""), "")</f>
        <v/>
      </c>
      <c r="AH572" s="18" t="str">
        <f ca="1">IFERROR(IF(AND(NOW()&lt;= EOMONTH(DATE(YEAR($O572),3, 1), 0), Overall!$A574&lt;&gt;"", MONTH($N572) &lt;= 3, MONTH($O572) &gt;= 3), IF($R572 &lt;&gt; "", $H572/$R572, ""), ""), "")</f>
        <v/>
      </c>
      <c r="AI572" s="18" t="str">
        <f ca="1">IFERROR(IF(AND(NOW()&lt;= EOMONTH(DATE(YEAR($O572),4, 1), 0), Overall!$A574&lt;&gt;"", MONTH($N572) &lt;= 4, MONTH($O572) &gt;= 4), IF($R572 &lt;&gt; "", $H572/$R572, ""), ""), "")</f>
        <v/>
      </c>
      <c r="AJ572" s="18" t="str">
        <f ca="1">IFERROR(IF(AND(NOW()&lt;= EOMONTH(DATE(YEAR($O572),5, 1), 0), Overall!$A574&lt;&gt;"", MONTH($N572) &lt;= 5, MONTH($O572) &gt;= 5), IF($R572 &lt;&gt; "", $H572/$R572, ""), ""), "")</f>
        <v/>
      </c>
      <c r="AK572" s="18" t="str">
        <f ca="1">IFERROR(IF(AND(NOW()&lt;= EOMONTH(DATE(YEAR($O572),6, 1), 0), Overall!$A574&lt;&gt;"", MONTH($N572) &lt;= 6, MONTH($O572) &gt;= 6), IF($R572 &lt;&gt; "", $H572/$R572, ""), ""), "")</f>
        <v/>
      </c>
      <c r="AL572" s="18" t="str">
        <f ca="1">IFERROR(IF(AND(NOW()&lt;= EOMONTH(DATE(YEAR($O572),7, 1), 0), Overall!$A574&lt;&gt;"", MONTH($N572) &lt;= 7, MONTH($O572) &gt;= 7), IF($R572 &lt;&gt; "", $H572/$R572, ""), ""), "")</f>
        <v/>
      </c>
      <c r="AM572" s="18" t="str">
        <f ca="1">IFERROR(IF(AND(NOW()&lt;= EOMONTH(DATE(YEAR($O572),8, 1), 0), Overall!$A574&lt;&gt;"", MONTH($N572) &lt;= 8, MONTH($O572) &gt;= 8), IF($R572 &lt;&gt; "", $H572/$R572, ""), ""), "")</f>
        <v/>
      </c>
      <c r="AN572" s="18" t="str">
        <f ca="1">IFERROR(IF(AND(NOW()&lt;= EOMONTH(DATE(YEAR($O572),9, 1), 0), Overall!$A574&lt;&gt;"", MONTH($N572) &lt;= 9, MONTH($O572) &gt;= 9), IF($R572 &lt;&gt; "", $H572/$R572, ""), ""), "")</f>
        <v/>
      </c>
      <c r="AO572" s="18" t="str">
        <f ca="1">IFERROR(IF(AND(NOW()&lt;= EOMONTH(DATE(YEAR($O572),10, 1), 0), Overall!$A574&lt;&gt;"", MONTH($N572) &lt;= 10, MONTH($O572) &gt;= 10), IF($R572 &lt;&gt; "", $H572/$R572, ""), ""), "")</f>
        <v/>
      </c>
      <c r="AP572" s="18" t="str">
        <f ca="1">IFERROR(IF(AND(NOW()&lt;= EOMONTH(DATE(YEAR($O572),11, 1), 0), Overall!$A574&lt;&gt;"", MONTH($N572) &lt;=11, MONTH($O572) &gt;= 11), IF($R572 &lt;&gt; "", $H572/$R572, ""), ""), "")</f>
        <v/>
      </c>
      <c r="AQ572" s="18" t="str">
        <f ca="1">IFERROR(IF(AND(NOW()&lt;= EOMONTH(DATE(YEAR($O572),12, 1), 0), Overall!$A574&lt;&gt;"", MONTH($N572) &lt;= 12, MONTH($O572) &gt;= 12), IF($R572 &lt;&gt; "", $H572/$R572, ""), ""), "")</f>
        <v/>
      </c>
      <c r="AR572" s="16">
        <f t="shared" ca="1" si="17"/>
        <v>0</v>
      </c>
    </row>
    <row r="573" spans="1:44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17">
        <f>IF(Overall!F575&lt;&gt;"",VALUE(Overall!F575),"")</f>
        <v>1000000</v>
      </c>
      <c r="I573" s="17">
        <f>IF(Overall!G575&lt;&gt;"",VALUE(Overall!G575),"")</f>
        <v>77</v>
      </c>
      <c r="J573" s="17">
        <f>IF(Overall!H575&lt;&gt;"",VALUE(Overall!H575),"")</f>
        <v>64</v>
      </c>
      <c r="K573" s="17">
        <f>IF(Overall!I575&lt;&gt;"",VALUE(Overall!I575),"")</f>
        <v>3.53</v>
      </c>
      <c r="L573" s="17">
        <f>IF(Overall!J575&lt;&gt;"",VALUE(Overall!J575),"")</f>
        <v>0.56000000000000005</v>
      </c>
      <c r="M573" s="17">
        <f>IF(Overall!K575&lt;&gt;"",VALUE(Overall!K575),"")</f>
        <v>2.97</v>
      </c>
      <c r="N573" s="7">
        <f>IF(Overall!L575&lt;&gt;"",DATEVALUE(MID(Overall!L575, FIND(",", Overall!L575) + 2, FIND(" ", Overall!L575) - FIND(",", Overall!L575) - 1) &amp; " " &amp; MID(Overall!L575, FIND(" ", Overall!L575) + 1, FIND(",", Overall!L575, FIND(" ", Overall!L575)) - FIND(" ", Overall!L575) - 1) &amp; ", " &amp; MID(Overall!L575, FIND(",", Overall!L575, FIND(",",Overall!L575) + 1) + 2, LEN(Overall!L575))),"")</f>
        <v>45231</v>
      </c>
      <c r="O573" s="7">
        <f>IF(Overall!M575&lt;&gt;"",DATEVALUE(MID(Overall!M575, FIND(",", Overall!M575) + 2, FIND(" ", Overall!M575) - FIND(",", Overall!M575) - 1) &amp; " " &amp; MID(Overall!M575, FIND(" ", Overall!M575) + 1, FIND(",", Overall!M575, FIND(" ", Overall!M575)) - FIND(" ", Overall!M575) - 1) &amp; ", " &amp; MID(Overall!M575, FIND(",", Overall!M575, FIND(",",Overall!M575) + 1) + 2, LEN(Overall!M575))),"")</f>
        <v>45260</v>
      </c>
      <c r="P573" s="7">
        <f>IF(Overall!N575&lt;&gt;"",DATEVALUE(MID(Overall!N575, FIND(",", Overall!N575) + 2, FIND(" ", Overall!N575) - FIND(",", Overall!N575) - 1) &amp; " " &amp; MID(Overall!N575, FIND(" ", Overall!N575) + 1, FIND(",", Overall!N575, FIND(" ", Overall!N575)) - FIND(" ", Overall!N575) - 1) &amp; ", " &amp; MID(Overall!N575, FIND(",", Overall!N575, FIND(",",Overall!N575) + 1) + 2, LEN(Overall!N575))),"")</f>
        <v>45152</v>
      </c>
      <c r="Q573" s="7">
        <f>IF(Overall!O575&lt;&gt;"",DATEVALUE(MID(Overall!O575, FIND(",", Overall!O575) + 2, FIND(" ", Overall!O575) - FIND(",", Overall!O575) - 1) &amp; " " &amp; MID(Overall!O575, FIND(" ", Overall!O575) + 1, FIND(",", Overall!O575, FIND(" ", Overall!O575)) - FIND(" ", Overall!O575) - 1) &amp; ", " &amp; MID(Overall!O575, FIND(",", Overall!O575, FIND(",",Overall!O575) + 1) + 2, LEN(Overall!O575))),"")</f>
        <v>45132</v>
      </c>
      <c r="R573" s="5">
        <f t="shared" si="16"/>
        <v>1</v>
      </c>
      <c r="S573" s="18" t="str">
        <f>IF(Overall!$A575&lt;&gt;"",IF(AND(MONTH($N573) &lt;= 1, MONTH($O573) &gt;= 1), IF($R573 &lt;&gt; "", $H573/$R573, ""), ""),"")</f>
        <v/>
      </c>
      <c r="T573" s="18" t="str">
        <f>IF(Overall!$A575&lt;&gt;"",IF(AND(MONTH($N573) &lt;= 2, MONTH($O573) &gt;= 2), IF($R573 &lt;&gt; "", $H573/$R573, ""), ""),"")</f>
        <v/>
      </c>
      <c r="U573" s="18" t="str">
        <f>IF(Overall!$A575&lt;&gt;"",IF(AND(MONTH($N573) &lt;= 3, MONTH($O573) &gt;= 3), IF($R573 &lt;&gt; "", $H573/$R573, ""), ""),"")</f>
        <v/>
      </c>
      <c r="V573" s="18" t="str">
        <f>IF(Overall!$A575&lt;&gt;"",IF(AND(MONTH($N573) &lt;= 4, MONTH($O573) &gt;= 4), IF($R573 &lt;&gt; "", $H573/$R573, ""), ""),"")</f>
        <v/>
      </c>
      <c r="W573" s="18" t="str">
        <f>IF(Overall!$A575&lt;&gt;"",IF(AND(MONTH($N573) &lt;= 5, MONTH($O573) &gt;= 5), IF($R573 &lt;&gt; "", $H573/$R573, ""), ""),"")</f>
        <v/>
      </c>
      <c r="X573" s="18" t="str">
        <f>IF(Overall!$A575&lt;&gt;"",IF(AND(MONTH($N573) &lt;= 6, MONTH($O573) &gt;= 6), IF($R573 &lt;&gt; "", $H573/$R573, ""), ""),"")</f>
        <v/>
      </c>
      <c r="Y573" s="18" t="str">
        <f>IF(Overall!$A575&lt;&gt;"",IF(AND(MONTH($N573) &lt;= 7, MONTH($O573) &gt;= 7 ), IF($R573 &lt;&gt; "", $H573/$R573, ""), ""),"")</f>
        <v/>
      </c>
      <c r="Z573" s="18" t="str">
        <f>IF(Overall!$A575&lt;&gt;"",IF(AND(MONTH($N573) &lt;= 8, MONTH($O573) &gt;= 8), IF($R573 &lt;&gt; "", $H573/$R573, ""), ""),"")</f>
        <v/>
      </c>
      <c r="AA573" s="18" t="str">
        <f>IF(Overall!$A575&lt;&gt;"",IF(AND(MONTH($N573) &lt;= 9, MONTH($O573) &gt;= 9), IF($R573 &lt;&gt; "", $H573/$R573, ""), ""),"")</f>
        <v/>
      </c>
      <c r="AB573" s="18" t="str">
        <f>IF(Overall!$A575&lt;&gt;"",IF(AND(MONTH($N573) &lt;= 10, MONTH($O573) &gt;= 10), IF($R573 &lt;&gt; "", $H573/$R573, ""), ""),"")</f>
        <v/>
      </c>
      <c r="AC573" s="18">
        <f>IF(Overall!$A575&lt;&gt;"",IF(AND(MONTH($N573) &lt;= 11, MONTH($O573) &gt;= 11), IF($R573 &lt;&gt; "", $H573/$R573, ""), ""),"")</f>
        <v>1000000</v>
      </c>
      <c r="AD573" s="18" t="str">
        <f>IF(Overall!$A575&lt;&gt;"",IF(AND(MONTH($N573) &lt;= 12, MONTH($O573) &gt;= 12), IF($R573 &lt;&gt; "", $H573/$R573, ""), ""),"")</f>
        <v/>
      </c>
      <c r="AF573" s="18" t="str">
        <f ca="1">IFERROR(IF(AND(NOW()&lt;= EOMONTH(DATE(YEAR($O573),1, 1), 0), Overall!$A575&lt;&gt;"", MONTH($N573) &lt;= 1, MONTH($O573) &gt;= 1), IF($R573 &lt;&gt; "", $H573/$R573, ""), ""), "")</f>
        <v/>
      </c>
      <c r="AG573" s="18" t="str">
        <f ca="1">IFERROR(IF(AND(NOW()&lt;= EOMONTH(DATE(YEAR($O573),2, 1), 0), Overall!$A575&lt;&gt;"", MONTH($N573) &lt;= 2, MONTH($O573) &gt;= 2), IF($R573 &lt;&gt; "", $H573/$R573, ""), ""), "")</f>
        <v/>
      </c>
      <c r="AH573" s="18" t="str">
        <f ca="1">IFERROR(IF(AND(NOW()&lt;= EOMONTH(DATE(YEAR($O573),3, 1), 0), Overall!$A575&lt;&gt;"", MONTH($N573) &lt;= 3, MONTH($O573) &gt;= 3), IF($R573 &lt;&gt; "", $H573/$R573, ""), ""), "")</f>
        <v/>
      </c>
      <c r="AI573" s="18" t="str">
        <f ca="1">IFERROR(IF(AND(NOW()&lt;= EOMONTH(DATE(YEAR($O573),4, 1), 0), Overall!$A575&lt;&gt;"", MONTH($N573) &lt;= 4, MONTH($O573) &gt;= 4), IF($R573 &lt;&gt; "", $H573/$R573, ""), ""), "")</f>
        <v/>
      </c>
      <c r="AJ573" s="18" t="str">
        <f ca="1">IFERROR(IF(AND(NOW()&lt;= EOMONTH(DATE(YEAR($O573),5, 1), 0), Overall!$A575&lt;&gt;"", MONTH($N573) &lt;= 5, MONTH($O573) &gt;= 5), IF($R573 &lt;&gt; "", $H573/$R573, ""), ""), "")</f>
        <v/>
      </c>
      <c r="AK573" s="18" t="str">
        <f ca="1">IFERROR(IF(AND(NOW()&lt;= EOMONTH(DATE(YEAR($O573),6, 1), 0), Overall!$A575&lt;&gt;"", MONTH($N573) &lt;= 6, MONTH($O573) &gt;= 6), IF($R573 &lt;&gt; "", $H573/$R573, ""), ""), "")</f>
        <v/>
      </c>
      <c r="AL573" s="18" t="str">
        <f ca="1">IFERROR(IF(AND(NOW()&lt;= EOMONTH(DATE(YEAR($O573),7, 1), 0), Overall!$A575&lt;&gt;"", MONTH($N573) &lt;= 7, MONTH($O573) &gt;= 7), IF($R573 &lt;&gt; "", $H573/$R573, ""), ""), "")</f>
        <v/>
      </c>
      <c r="AM573" s="18" t="str">
        <f ca="1">IFERROR(IF(AND(NOW()&lt;= EOMONTH(DATE(YEAR($O573),8, 1), 0), Overall!$A575&lt;&gt;"", MONTH($N573) &lt;= 8, MONTH($O573) &gt;= 8), IF($R573 &lt;&gt; "", $H573/$R573, ""), ""), "")</f>
        <v/>
      </c>
      <c r="AN573" s="18" t="str">
        <f ca="1">IFERROR(IF(AND(NOW()&lt;= EOMONTH(DATE(YEAR($O573),9, 1), 0), Overall!$A575&lt;&gt;"", MONTH($N573) &lt;= 9, MONTH($O573) &gt;= 9), IF($R573 &lt;&gt; "", $H573/$R573, ""), ""), "")</f>
        <v/>
      </c>
      <c r="AO573" s="18" t="str">
        <f ca="1">IFERROR(IF(AND(NOW()&lt;= EOMONTH(DATE(YEAR($O573),10, 1), 0), Overall!$A575&lt;&gt;"", MONTH($N573) &lt;= 10, MONTH($O573) &gt;= 10), IF($R573 &lt;&gt; "", $H573/$R573, ""), ""), "")</f>
        <v/>
      </c>
      <c r="AP573" s="18" t="str">
        <f ca="1">IFERROR(IF(AND(NOW()&lt;= EOMONTH(DATE(YEAR($O573),11, 1), 0), Overall!$A575&lt;&gt;"", MONTH($N573) &lt;=11, MONTH($O573) &gt;= 11), IF($R573 &lt;&gt; "", $H573/$R573, ""), ""), "")</f>
        <v/>
      </c>
      <c r="AQ573" s="18" t="str">
        <f ca="1">IFERROR(IF(AND(NOW()&lt;= EOMONTH(DATE(YEAR($O573),12, 1), 0), Overall!$A575&lt;&gt;"", MONTH($N573) &lt;= 12, MONTH($O573) &gt;= 12), IF($R573 &lt;&gt; "", $H573/$R573, ""), ""), "")</f>
        <v/>
      </c>
      <c r="AR573" s="16">
        <f t="shared" ca="1" si="17"/>
        <v>0</v>
      </c>
    </row>
    <row r="574" spans="1:44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17">
        <f>IF(Overall!F576&lt;&gt;"",VALUE(Overall!F576),"")</f>
        <v>1000000</v>
      </c>
      <c r="I574" s="17">
        <f>IF(Overall!G576&lt;&gt;"",VALUE(Overall!G576),"")</f>
        <v>77</v>
      </c>
      <c r="J574" s="17">
        <f>IF(Overall!H576&lt;&gt;"",VALUE(Overall!H576),"")</f>
        <v>64</v>
      </c>
      <c r="K574" s="17">
        <f>IF(Overall!I576&lt;&gt;"",VALUE(Overall!I576),"")</f>
        <v>3.65</v>
      </c>
      <c r="L574" s="17">
        <f>IF(Overall!J576&lt;&gt;"",VALUE(Overall!J576),"")</f>
        <v>0.7</v>
      </c>
      <c r="M574" s="17">
        <f>IF(Overall!K576&lt;&gt;"",VALUE(Overall!K576),"")</f>
        <v>2.95</v>
      </c>
      <c r="N574" s="7">
        <f>IF(Overall!L576&lt;&gt;"",DATEVALUE(MID(Overall!L576, FIND(",", Overall!L576) + 2, FIND(" ", Overall!L576) - FIND(",", Overall!L576) - 1) &amp; " " &amp; MID(Overall!L576, FIND(" ", Overall!L576) + 1, FIND(",", Overall!L576, FIND(" ", Overall!L576)) - FIND(" ", Overall!L576) - 1) &amp; ", " &amp; MID(Overall!L576, FIND(",", Overall!L576, FIND(",",Overall!L576) + 1) + 2, LEN(Overall!L576))),"")</f>
        <v>45231</v>
      </c>
      <c r="O574" s="7">
        <f>IF(Overall!M576&lt;&gt;"",DATEVALUE(MID(Overall!M576, FIND(",", Overall!M576) + 2, FIND(" ", Overall!M576) - FIND(",", Overall!M576) - 1) &amp; " " &amp; MID(Overall!M576, FIND(" ", Overall!M576) + 1, FIND(",", Overall!M576, FIND(" ", Overall!M576)) - FIND(" ", Overall!M576) - 1) &amp; ", " &amp; MID(Overall!M576, FIND(",", Overall!M576, FIND(",",Overall!M576) + 1) + 2, LEN(Overall!M576))),"")</f>
        <v>45260</v>
      </c>
      <c r="P574" s="7">
        <f>IF(Overall!N576&lt;&gt;"",DATEVALUE(MID(Overall!N576, FIND(",", Overall!N576) + 2, FIND(" ", Overall!N576) - FIND(",", Overall!N576) - 1) &amp; " " &amp; MID(Overall!N576, FIND(" ", Overall!N576) + 1, FIND(",", Overall!N576, FIND(" ", Overall!N576)) - FIND(" ", Overall!N576) - 1) &amp; ", " &amp; MID(Overall!N576, FIND(",", Overall!N576, FIND(",",Overall!N576) + 1) + 2, LEN(Overall!N576))),"")</f>
        <v>45152</v>
      </c>
      <c r="Q574" s="7">
        <f>IF(Overall!O576&lt;&gt;"",DATEVALUE(MID(Overall!O576, FIND(",", Overall!O576) + 2, FIND(" ", Overall!O576) - FIND(",", Overall!O576) - 1) &amp; " " &amp; MID(Overall!O576, FIND(" ", Overall!O576) + 1, FIND(",", Overall!O576, FIND(" ", Overall!O576)) - FIND(" ", Overall!O576) - 1) &amp; ", " &amp; MID(Overall!O576, FIND(",", Overall!O576, FIND(",",Overall!O576) + 1) + 2, LEN(Overall!O576))),"")</f>
        <v>45132</v>
      </c>
      <c r="R574" s="5">
        <f t="shared" si="16"/>
        <v>1</v>
      </c>
      <c r="S574" s="18" t="str">
        <f>IF(Overall!$A576&lt;&gt;"",IF(AND(MONTH($N574) &lt;= 1, MONTH($O574) &gt;= 1), IF($R574 &lt;&gt; "", $H574/$R574, ""), ""),"")</f>
        <v/>
      </c>
      <c r="T574" s="18" t="str">
        <f>IF(Overall!$A576&lt;&gt;"",IF(AND(MONTH($N574) &lt;= 2, MONTH($O574) &gt;= 2), IF($R574 &lt;&gt; "", $H574/$R574, ""), ""),"")</f>
        <v/>
      </c>
      <c r="U574" s="18" t="str">
        <f>IF(Overall!$A576&lt;&gt;"",IF(AND(MONTH($N574) &lt;= 3, MONTH($O574) &gt;= 3), IF($R574 &lt;&gt; "", $H574/$R574, ""), ""),"")</f>
        <v/>
      </c>
      <c r="V574" s="18" t="str">
        <f>IF(Overall!$A576&lt;&gt;"",IF(AND(MONTH($N574) &lt;= 4, MONTH($O574) &gt;= 4), IF($R574 &lt;&gt; "", $H574/$R574, ""), ""),"")</f>
        <v/>
      </c>
      <c r="W574" s="18" t="str">
        <f>IF(Overall!$A576&lt;&gt;"",IF(AND(MONTH($N574) &lt;= 5, MONTH($O574) &gt;= 5), IF($R574 &lt;&gt; "", $H574/$R574, ""), ""),"")</f>
        <v/>
      </c>
      <c r="X574" s="18" t="str">
        <f>IF(Overall!$A576&lt;&gt;"",IF(AND(MONTH($N574) &lt;= 6, MONTH($O574) &gt;= 6), IF($R574 &lt;&gt; "", $H574/$R574, ""), ""),"")</f>
        <v/>
      </c>
      <c r="Y574" s="18" t="str">
        <f>IF(Overall!$A576&lt;&gt;"",IF(AND(MONTH($N574) &lt;= 7, MONTH($O574) &gt;= 7 ), IF($R574 &lt;&gt; "", $H574/$R574, ""), ""),"")</f>
        <v/>
      </c>
      <c r="Z574" s="18" t="str">
        <f>IF(Overall!$A576&lt;&gt;"",IF(AND(MONTH($N574) &lt;= 8, MONTH($O574) &gt;= 8), IF($R574 &lt;&gt; "", $H574/$R574, ""), ""),"")</f>
        <v/>
      </c>
      <c r="AA574" s="18" t="str">
        <f>IF(Overall!$A576&lt;&gt;"",IF(AND(MONTH($N574) &lt;= 9, MONTH($O574) &gt;= 9), IF($R574 &lt;&gt; "", $H574/$R574, ""), ""),"")</f>
        <v/>
      </c>
      <c r="AB574" s="18" t="str">
        <f>IF(Overall!$A576&lt;&gt;"",IF(AND(MONTH($N574) &lt;= 10, MONTH($O574) &gt;= 10), IF($R574 &lt;&gt; "", $H574/$R574, ""), ""),"")</f>
        <v/>
      </c>
      <c r="AC574" s="18">
        <f>IF(Overall!$A576&lt;&gt;"",IF(AND(MONTH($N574) &lt;= 11, MONTH($O574) &gt;= 11), IF($R574 &lt;&gt; "", $H574/$R574, ""), ""),"")</f>
        <v>1000000</v>
      </c>
      <c r="AD574" s="18" t="str">
        <f>IF(Overall!$A576&lt;&gt;"",IF(AND(MONTH($N574) &lt;= 12, MONTH($O574) &gt;= 12), IF($R574 &lt;&gt; "", $H574/$R574, ""), ""),"")</f>
        <v/>
      </c>
      <c r="AF574" s="18" t="str">
        <f ca="1">IFERROR(IF(AND(NOW()&lt;= EOMONTH(DATE(YEAR($O574),1, 1), 0), Overall!$A576&lt;&gt;"", MONTH($N574) &lt;= 1, MONTH($O574) &gt;= 1), IF($R574 &lt;&gt; "", $H574/$R574, ""), ""), "")</f>
        <v/>
      </c>
      <c r="AG574" s="18" t="str">
        <f ca="1">IFERROR(IF(AND(NOW()&lt;= EOMONTH(DATE(YEAR($O574),2, 1), 0), Overall!$A576&lt;&gt;"", MONTH($N574) &lt;= 2, MONTH($O574) &gt;= 2), IF($R574 &lt;&gt; "", $H574/$R574, ""), ""), "")</f>
        <v/>
      </c>
      <c r="AH574" s="18" t="str">
        <f ca="1">IFERROR(IF(AND(NOW()&lt;= EOMONTH(DATE(YEAR($O574),3, 1), 0), Overall!$A576&lt;&gt;"", MONTH($N574) &lt;= 3, MONTH($O574) &gt;= 3), IF($R574 &lt;&gt; "", $H574/$R574, ""), ""), "")</f>
        <v/>
      </c>
      <c r="AI574" s="18" t="str">
        <f ca="1">IFERROR(IF(AND(NOW()&lt;= EOMONTH(DATE(YEAR($O574),4, 1), 0), Overall!$A576&lt;&gt;"", MONTH($N574) &lt;= 4, MONTH($O574) &gt;= 4), IF($R574 &lt;&gt; "", $H574/$R574, ""), ""), "")</f>
        <v/>
      </c>
      <c r="AJ574" s="18" t="str">
        <f ca="1">IFERROR(IF(AND(NOW()&lt;= EOMONTH(DATE(YEAR($O574),5, 1), 0), Overall!$A576&lt;&gt;"", MONTH($N574) &lt;= 5, MONTH($O574) &gt;= 5), IF($R574 &lt;&gt; "", $H574/$R574, ""), ""), "")</f>
        <v/>
      </c>
      <c r="AK574" s="18" t="str">
        <f ca="1">IFERROR(IF(AND(NOW()&lt;= EOMONTH(DATE(YEAR($O574),6, 1), 0), Overall!$A576&lt;&gt;"", MONTH($N574) &lt;= 6, MONTH($O574) &gt;= 6), IF($R574 &lt;&gt; "", $H574/$R574, ""), ""), "")</f>
        <v/>
      </c>
      <c r="AL574" s="18" t="str">
        <f ca="1">IFERROR(IF(AND(NOW()&lt;= EOMONTH(DATE(YEAR($O574),7, 1), 0), Overall!$A576&lt;&gt;"", MONTH($N574) &lt;= 7, MONTH($O574) &gt;= 7), IF($R574 &lt;&gt; "", $H574/$R574, ""), ""), "")</f>
        <v/>
      </c>
      <c r="AM574" s="18" t="str">
        <f ca="1">IFERROR(IF(AND(NOW()&lt;= EOMONTH(DATE(YEAR($O574),8, 1), 0), Overall!$A576&lt;&gt;"", MONTH($N574) &lt;= 8, MONTH($O574) &gt;= 8), IF($R574 &lt;&gt; "", $H574/$R574, ""), ""), "")</f>
        <v/>
      </c>
      <c r="AN574" s="18" t="str">
        <f ca="1">IFERROR(IF(AND(NOW()&lt;= EOMONTH(DATE(YEAR($O574),9, 1), 0), Overall!$A576&lt;&gt;"", MONTH($N574) &lt;= 9, MONTH($O574) &gt;= 9), IF($R574 &lt;&gt; "", $H574/$R574, ""), ""), "")</f>
        <v/>
      </c>
      <c r="AO574" s="18" t="str">
        <f ca="1">IFERROR(IF(AND(NOW()&lt;= EOMONTH(DATE(YEAR($O574),10, 1), 0), Overall!$A576&lt;&gt;"", MONTH($N574) &lt;= 10, MONTH($O574) &gt;= 10), IF($R574 &lt;&gt; "", $H574/$R574, ""), ""), "")</f>
        <v/>
      </c>
      <c r="AP574" s="18" t="str">
        <f ca="1">IFERROR(IF(AND(NOW()&lt;= EOMONTH(DATE(YEAR($O574),11, 1), 0), Overall!$A576&lt;&gt;"", MONTH($N574) &lt;=11, MONTH($O574) &gt;= 11), IF($R574 &lt;&gt; "", $H574/$R574, ""), ""), "")</f>
        <v/>
      </c>
      <c r="AQ574" s="18" t="str">
        <f ca="1">IFERROR(IF(AND(NOW()&lt;= EOMONTH(DATE(YEAR($O574),12, 1), 0), Overall!$A576&lt;&gt;"", MONTH($N574) &lt;= 12, MONTH($O574) &gt;= 12), IF($R574 &lt;&gt; "", $H574/$R574, ""), ""), "")</f>
        <v/>
      </c>
      <c r="AR574" s="16">
        <f t="shared" ca="1" si="17"/>
        <v>0</v>
      </c>
    </row>
    <row r="575" spans="1:44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17">
        <f>IF(Overall!F577&lt;&gt;"",VALUE(Overall!F577),"")</f>
        <v>1000000</v>
      </c>
      <c r="I575" s="17">
        <f>IF(Overall!G577&lt;&gt;"",VALUE(Overall!G577),"")</f>
        <v>77</v>
      </c>
      <c r="J575" s="17">
        <f>IF(Overall!H577&lt;&gt;"",VALUE(Overall!H577),"")</f>
        <v>64</v>
      </c>
      <c r="K575" s="17">
        <f>IF(Overall!I577&lt;&gt;"",VALUE(Overall!I577),"")</f>
        <v>4.3</v>
      </c>
      <c r="L575" s="17">
        <f>IF(Overall!J577&lt;&gt;"",VALUE(Overall!J577),"")</f>
        <v>1.35</v>
      </c>
      <c r="M575" s="17">
        <f>IF(Overall!K577&lt;&gt;"",VALUE(Overall!K577),"")</f>
        <v>2.95</v>
      </c>
      <c r="N575" s="7">
        <f>IF(Overall!L577&lt;&gt;"",DATEVALUE(MID(Overall!L577, FIND(",", Overall!L577) + 2, FIND(" ", Overall!L577) - FIND(",", Overall!L577) - 1) &amp; " " &amp; MID(Overall!L577, FIND(" ", Overall!L577) + 1, FIND(",", Overall!L577, FIND(" ", Overall!L577)) - FIND(" ", Overall!L577) - 1) &amp; ", " &amp; MID(Overall!L577, FIND(",", Overall!L577, FIND(",",Overall!L577) + 1) + 2, LEN(Overall!L577))),"")</f>
        <v>45231</v>
      </c>
      <c r="O575" s="7">
        <f>IF(Overall!M577&lt;&gt;"",DATEVALUE(MID(Overall!M577, FIND(",", Overall!M577) + 2, FIND(" ", Overall!M577) - FIND(",", Overall!M577) - 1) &amp; " " &amp; MID(Overall!M577, FIND(" ", Overall!M577) + 1, FIND(",", Overall!M577, FIND(" ", Overall!M577)) - FIND(" ", Overall!M577) - 1) &amp; ", " &amp; MID(Overall!M577, FIND(",", Overall!M577, FIND(",",Overall!M577) + 1) + 2, LEN(Overall!M577))),"")</f>
        <v>45260</v>
      </c>
      <c r="P575" s="7">
        <f>IF(Overall!N577&lt;&gt;"",DATEVALUE(MID(Overall!N577, FIND(",", Overall!N577) + 2, FIND(" ", Overall!N577) - FIND(",", Overall!N577) - 1) &amp; " " &amp; MID(Overall!N577, FIND(" ", Overall!N577) + 1, FIND(",", Overall!N577, FIND(" ", Overall!N577)) - FIND(" ", Overall!N577) - 1) &amp; ", " &amp; MID(Overall!N577, FIND(",", Overall!N577, FIND(",",Overall!N577) + 1) + 2, LEN(Overall!N577))),"")</f>
        <v>45152</v>
      </c>
      <c r="Q575" s="7">
        <f>IF(Overall!O577&lt;&gt;"",DATEVALUE(MID(Overall!O577, FIND(",", Overall!O577) + 2, FIND(" ", Overall!O577) - FIND(",", Overall!O577) - 1) &amp; " " &amp; MID(Overall!O577, FIND(" ", Overall!O577) + 1, FIND(",", Overall!O577, FIND(" ", Overall!O577)) - FIND(" ", Overall!O577) - 1) &amp; ", " &amp; MID(Overall!O577, FIND(",", Overall!O577, FIND(",",Overall!O577) + 1) + 2, LEN(Overall!O577))),"")</f>
        <v>45132</v>
      </c>
      <c r="R575" s="5">
        <f t="shared" si="16"/>
        <v>1</v>
      </c>
      <c r="S575" s="18" t="str">
        <f>IF(Overall!$A577&lt;&gt;"",IF(AND(MONTH($N575) &lt;= 1, MONTH($O575) &gt;= 1), IF($R575 &lt;&gt; "", $H575/$R575, ""), ""),"")</f>
        <v/>
      </c>
      <c r="T575" s="18" t="str">
        <f>IF(Overall!$A577&lt;&gt;"",IF(AND(MONTH($N575) &lt;= 2, MONTH($O575) &gt;= 2), IF($R575 &lt;&gt; "", $H575/$R575, ""), ""),"")</f>
        <v/>
      </c>
      <c r="U575" s="18" t="str">
        <f>IF(Overall!$A577&lt;&gt;"",IF(AND(MONTH($N575) &lt;= 3, MONTH($O575) &gt;= 3), IF($R575 &lt;&gt; "", $H575/$R575, ""), ""),"")</f>
        <v/>
      </c>
      <c r="V575" s="18" t="str">
        <f>IF(Overall!$A577&lt;&gt;"",IF(AND(MONTH($N575) &lt;= 4, MONTH($O575) &gt;= 4), IF($R575 &lt;&gt; "", $H575/$R575, ""), ""),"")</f>
        <v/>
      </c>
      <c r="W575" s="18" t="str">
        <f>IF(Overall!$A577&lt;&gt;"",IF(AND(MONTH($N575) &lt;= 5, MONTH($O575) &gt;= 5), IF($R575 &lt;&gt; "", $H575/$R575, ""), ""),"")</f>
        <v/>
      </c>
      <c r="X575" s="18" t="str">
        <f>IF(Overall!$A577&lt;&gt;"",IF(AND(MONTH($N575) &lt;= 6, MONTH($O575) &gt;= 6), IF($R575 &lt;&gt; "", $H575/$R575, ""), ""),"")</f>
        <v/>
      </c>
      <c r="Y575" s="18" t="str">
        <f>IF(Overall!$A577&lt;&gt;"",IF(AND(MONTH($N575) &lt;= 7, MONTH($O575) &gt;= 7 ), IF($R575 &lt;&gt; "", $H575/$R575, ""), ""),"")</f>
        <v/>
      </c>
      <c r="Z575" s="18" t="str">
        <f>IF(Overall!$A577&lt;&gt;"",IF(AND(MONTH($N575) &lt;= 8, MONTH($O575) &gt;= 8), IF($R575 &lt;&gt; "", $H575/$R575, ""), ""),"")</f>
        <v/>
      </c>
      <c r="AA575" s="18" t="str">
        <f>IF(Overall!$A577&lt;&gt;"",IF(AND(MONTH($N575) &lt;= 9, MONTH($O575) &gt;= 9), IF($R575 &lt;&gt; "", $H575/$R575, ""), ""),"")</f>
        <v/>
      </c>
      <c r="AB575" s="18" t="str">
        <f>IF(Overall!$A577&lt;&gt;"",IF(AND(MONTH($N575) &lt;= 10, MONTH($O575) &gt;= 10), IF($R575 &lt;&gt; "", $H575/$R575, ""), ""),"")</f>
        <v/>
      </c>
      <c r="AC575" s="18">
        <f>IF(Overall!$A577&lt;&gt;"",IF(AND(MONTH($N575) &lt;= 11, MONTH($O575) &gt;= 11), IF($R575 &lt;&gt; "", $H575/$R575, ""), ""),"")</f>
        <v>1000000</v>
      </c>
      <c r="AD575" s="18" t="str">
        <f>IF(Overall!$A577&lt;&gt;"",IF(AND(MONTH($N575) &lt;= 12, MONTH($O575) &gt;= 12), IF($R575 &lt;&gt; "", $H575/$R575, ""), ""),"")</f>
        <v/>
      </c>
      <c r="AF575" s="18" t="str">
        <f ca="1">IFERROR(IF(AND(NOW()&lt;= EOMONTH(DATE(YEAR($O575),1, 1), 0), Overall!$A577&lt;&gt;"", MONTH($N575) &lt;= 1, MONTH($O575) &gt;= 1), IF($R575 &lt;&gt; "", $H575/$R575, ""), ""), "")</f>
        <v/>
      </c>
      <c r="AG575" s="18" t="str">
        <f ca="1">IFERROR(IF(AND(NOW()&lt;= EOMONTH(DATE(YEAR($O575),2, 1), 0), Overall!$A577&lt;&gt;"", MONTH($N575) &lt;= 2, MONTH($O575) &gt;= 2), IF($R575 &lt;&gt; "", $H575/$R575, ""), ""), "")</f>
        <v/>
      </c>
      <c r="AH575" s="18" t="str">
        <f ca="1">IFERROR(IF(AND(NOW()&lt;= EOMONTH(DATE(YEAR($O575),3, 1), 0), Overall!$A577&lt;&gt;"", MONTH($N575) &lt;= 3, MONTH($O575) &gt;= 3), IF($R575 &lt;&gt; "", $H575/$R575, ""), ""), "")</f>
        <v/>
      </c>
      <c r="AI575" s="18" t="str">
        <f ca="1">IFERROR(IF(AND(NOW()&lt;= EOMONTH(DATE(YEAR($O575),4, 1), 0), Overall!$A577&lt;&gt;"", MONTH($N575) &lt;= 4, MONTH($O575) &gt;= 4), IF($R575 &lt;&gt; "", $H575/$R575, ""), ""), "")</f>
        <v/>
      </c>
      <c r="AJ575" s="18" t="str">
        <f ca="1">IFERROR(IF(AND(NOW()&lt;= EOMONTH(DATE(YEAR($O575),5, 1), 0), Overall!$A577&lt;&gt;"", MONTH($N575) &lt;= 5, MONTH($O575) &gt;= 5), IF($R575 &lt;&gt; "", $H575/$R575, ""), ""), "")</f>
        <v/>
      </c>
      <c r="AK575" s="18" t="str">
        <f ca="1">IFERROR(IF(AND(NOW()&lt;= EOMONTH(DATE(YEAR($O575),6, 1), 0), Overall!$A577&lt;&gt;"", MONTH($N575) &lt;= 6, MONTH($O575) &gt;= 6), IF($R575 &lt;&gt; "", $H575/$R575, ""), ""), "")</f>
        <v/>
      </c>
      <c r="AL575" s="18" t="str">
        <f ca="1">IFERROR(IF(AND(NOW()&lt;= EOMONTH(DATE(YEAR($O575),7, 1), 0), Overall!$A577&lt;&gt;"", MONTH($N575) &lt;= 7, MONTH($O575) &gt;= 7), IF($R575 &lt;&gt; "", $H575/$R575, ""), ""), "")</f>
        <v/>
      </c>
      <c r="AM575" s="18" t="str">
        <f ca="1">IFERROR(IF(AND(NOW()&lt;= EOMONTH(DATE(YEAR($O575),8, 1), 0), Overall!$A577&lt;&gt;"", MONTH($N575) &lt;= 8, MONTH($O575) &gt;= 8), IF($R575 &lt;&gt; "", $H575/$R575, ""), ""), "")</f>
        <v/>
      </c>
      <c r="AN575" s="18" t="str">
        <f ca="1">IFERROR(IF(AND(NOW()&lt;= EOMONTH(DATE(YEAR($O575),9, 1), 0), Overall!$A577&lt;&gt;"", MONTH($N575) &lt;= 9, MONTH($O575) &gt;= 9), IF($R575 &lt;&gt; "", $H575/$R575, ""), ""), "")</f>
        <v/>
      </c>
      <c r="AO575" s="18" t="str">
        <f ca="1">IFERROR(IF(AND(NOW()&lt;= EOMONTH(DATE(YEAR($O575),10, 1), 0), Overall!$A577&lt;&gt;"", MONTH($N575) &lt;= 10, MONTH($O575) &gt;= 10), IF($R575 &lt;&gt; "", $H575/$R575, ""), ""), "")</f>
        <v/>
      </c>
      <c r="AP575" s="18" t="str">
        <f ca="1">IFERROR(IF(AND(NOW()&lt;= EOMONTH(DATE(YEAR($O575),11, 1), 0), Overall!$A577&lt;&gt;"", MONTH($N575) &lt;=11, MONTH($O575) &gt;= 11), IF($R575 &lt;&gt; "", $H575/$R575, ""), ""), "")</f>
        <v/>
      </c>
      <c r="AQ575" s="18" t="str">
        <f ca="1">IFERROR(IF(AND(NOW()&lt;= EOMONTH(DATE(YEAR($O575),12, 1), 0), Overall!$A577&lt;&gt;"", MONTH($N575) &lt;= 12, MONTH($O575) &gt;= 12), IF($R575 &lt;&gt; "", $H575/$R575, ""), ""), "")</f>
        <v/>
      </c>
      <c r="AR575" s="16">
        <f t="shared" ca="1" si="17"/>
        <v>0</v>
      </c>
    </row>
    <row r="576" spans="1:44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17">
        <f>IF(Overall!F578&lt;&gt;"",VALUE(Overall!F578),"")</f>
        <v>1000000</v>
      </c>
      <c r="I576" s="17">
        <f>IF(Overall!G578&lt;&gt;"",VALUE(Overall!G578),"")</f>
        <v>77</v>
      </c>
      <c r="J576" s="17">
        <f>IF(Overall!H578&lt;&gt;"",VALUE(Overall!H578),"")</f>
        <v>64</v>
      </c>
      <c r="K576" s="17">
        <f>IF(Overall!I578&lt;&gt;"",VALUE(Overall!I578),"")</f>
        <v>3.78</v>
      </c>
      <c r="L576" s="17">
        <f>IF(Overall!J578&lt;&gt;"",VALUE(Overall!J578),"")</f>
        <v>0.8</v>
      </c>
      <c r="M576" s="17">
        <f>IF(Overall!K578&lt;&gt;"",VALUE(Overall!K578),"")</f>
        <v>2.98</v>
      </c>
      <c r="N576" s="7">
        <f>IF(Overall!L578&lt;&gt;"",DATEVALUE(MID(Overall!L578, FIND(",", Overall!L578) + 2, FIND(" ", Overall!L578) - FIND(",", Overall!L578) - 1) &amp; " " &amp; MID(Overall!L578, FIND(" ", Overall!L578) + 1, FIND(",", Overall!L578, FIND(" ", Overall!L578)) - FIND(" ", Overall!L578) - 1) &amp; ", " &amp; MID(Overall!L578, FIND(",", Overall!L578, FIND(",",Overall!L578) + 1) + 2, LEN(Overall!L578))),"")</f>
        <v>45231</v>
      </c>
      <c r="O576" s="7">
        <f>IF(Overall!M578&lt;&gt;"",DATEVALUE(MID(Overall!M578, FIND(",", Overall!M578) + 2, FIND(" ", Overall!M578) - FIND(",", Overall!M578) - 1) &amp; " " &amp; MID(Overall!M578, FIND(" ", Overall!M578) + 1, FIND(",", Overall!M578, FIND(" ", Overall!M578)) - FIND(" ", Overall!M578) - 1) &amp; ", " &amp; MID(Overall!M578, FIND(",", Overall!M578, FIND(",",Overall!M578) + 1) + 2, LEN(Overall!M578))),"")</f>
        <v>45260</v>
      </c>
      <c r="P576" s="7">
        <f>IF(Overall!N578&lt;&gt;"",DATEVALUE(MID(Overall!N578, FIND(",", Overall!N578) + 2, FIND(" ", Overall!N578) - FIND(",", Overall!N578) - 1) &amp; " " &amp; MID(Overall!N578, FIND(" ", Overall!N578) + 1, FIND(",", Overall!N578, FIND(" ", Overall!N578)) - FIND(" ", Overall!N578) - 1) &amp; ", " &amp; MID(Overall!N578, FIND(",", Overall!N578, FIND(",",Overall!N578) + 1) + 2, LEN(Overall!N578))),"")</f>
        <v>45152</v>
      </c>
      <c r="Q576" s="7">
        <f>IF(Overall!O578&lt;&gt;"",DATEVALUE(MID(Overall!O578, FIND(",", Overall!O578) + 2, FIND(" ", Overall!O578) - FIND(",", Overall!O578) - 1) &amp; " " &amp; MID(Overall!O578, FIND(" ", Overall!O578) + 1, FIND(",", Overall!O578, FIND(" ", Overall!O578)) - FIND(" ", Overall!O578) - 1) &amp; ", " &amp; MID(Overall!O578, FIND(",", Overall!O578, FIND(",",Overall!O578) + 1) + 2, LEN(Overall!O578))),"")</f>
        <v>45132</v>
      </c>
      <c r="R576" s="5">
        <f t="shared" si="16"/>
        <v>1</v>
      </c>
      <c r="S576" s="18" t="str">
        <f>IF(Overall!$A578&lt;&gt;"",IF(AND(MONTH($N576) &lt;= 1, MONTH($O576) &gt;= 1), IF($R576 &lt;&gt; "", $H576/$R576, ""), ""),"")</f>
        <v/>
      </c>
      <c r="T576" s="18" t="str">
        <f>IF(Overall!$A578&lt;&gt;"",IF(AND(MONTH($N576) &lt;= 2, MONTH($O576) &gt;= 2), IF($R576 &lt;&gt; "", $H576/$R576, ""), ""),"")</f>
        <v/>
      </c>
      <c r="U576" s="18" t="str">
        <f>IF(Overall!$A578&lt;&gt;"",IF(AND(MONTH($N576) &lt;= 3, MONTH($O576) &gt;= 3), IF($R576 &lt;&gt; "", $H576/$R576, ""), ""),"")</f>
        <v/>
      </c>
      <c r="V576" s="18" t="str">
        <f>IF(Overall!$A578&lt;&gt;"",IF(AND(MONTH($N576) &lt;= 4, MONTH($O576) &gt;= 4), IF($R576 &lt;&gt; "", $H576/$R576, ""), ""),"")</f>
        <v/>
      </c>
      <c r="W576" s="18" t="str">
        <f>IF(Overall!$A578&lt;&gt;"",IF(AND(MONTH($N576) &lt;= 5, MONTH($O576) &gt;= 5), IF($R576 &lt;&gt; "", $H576/$R576, ""), ""),"")</f>
        <v/>
      </c>
      <c r="X576" s="18" t="str">
        <f>IF(Overall!$A578&lt;&gt;"",IF(AND(MONTH($N576) &lt;= 6, MONTH($O576) &gt;= 6), IF($R576 &lt;&gt; "", $H576/$R576, ""), ""),"")</f>
        <v/>
      </c>
      <c r="Y576" s="18" t="str">
        <f>IF(Overall!$A578&lt;&gt;"",IF(AND(MONTH($N576) &lt;= 7, MONTH($O576) &gt;= 7 ), IF($R576 &lt;&gt; "", $H576/$R576, ""), ""),"")</f>
        <v/>
      </c>
      <c r="Z576" s="18" t="str">
        <f>IF(Overall!$A578&lt;&gt;"",IF(AND(MONTH($N576) &lt;= 8, MONTH($O576) &gt;= 8), IF($R576 &lt;&gt; "", $H576/$R576, ""), ""),"")</f>
        <v/>
      </c>
      <c r="AA576" s="18" t="str">
        <f>IF(Overall!$A578&lt;&gt;"",IF(AND(MONTH($N576) &lt;= 9, MONTH($O576) &gt;= 9), IF($R576 &lt;&gt; "", $H576/$R576, ""), ""),"")</f>
        <v/>
      </c>
      <c r="AB576" s="18" t="str">
        <f>IF(Overall!$A578&lt;&gt;"",IF(AND(MONTH($N576) &lt;= 10, MONTH($O576) &gt;= 10), IF($R576 &lt;&gt; "", $H576/$R576, ""), ""),"")</f>
        <v/>
      </c>
      <c r="AC576" s="18">
        <f>IF(Overall!$A578&lt;&gt;"",IF(AND(MONTH($N576) &lt;= 11, MONTH($O576) &gt;= 11), IF($R576 &lt;&gt; "", $H576/$R576, ""), ""),"")</f>
        <v>1000000</v>
      </c>
      <c r="AD576" s="18" t="str">
        <f>IF(Overall!$A578&lt;&gt;"",IF(AND(MONTH($N576) &lt;= 12, MONTH($O576) &gt;= 12), IF($R576 &lt;&gt; "", $H576/$R576, ""), ""),"")</f>
        <v/>
      </c>
      <c r="AF576" s="18" t="str">
        <f ca="1">IFERROR(IF(AND(NOW()&lt;= EOMONTH(DATE(YEAR($O576),1, 1), 0), Overall!$A578&lt;&gt;"", MONTH($N576) &lt;= 1, MONTH($O576) &gt;= 1), IF($R576 &lt;&gt; "", $H576/$R576, ""), ""), "")</f>
        <v/>
      </c>
      <c r="AG576" s="18" t="str">
        <f ca="1">IFERROR(IF(AND(NOW()&lt;= EOMONTH(DATE(YEAR($O576),2, 1), 0), Overall!$A578&lt;&gt;"", MONTH($N576) &lt;= 2, MONTH($O576) &gt;= 2), IF($R576 &lt;&gt; "", $H576/$R576, ""), ""), "")</f>
        <v/>
      </c>
      <c r="AH576" s="18" t="str">
        <f ca="1">IFERROR(IF(AND(NOW()&lt;= EOMONTH(DATE(YEAR($O576),3, 1), 0), Overall!$A578&lt;&gt;"", MONTH($N576) &lt;= 3, MONTH($O576) &gt;= 3), IF($R576 &lt;&gt; "", $H576/$R576, ""), ""), "")</f>
        <v/>
      </c>
      <c r="AI576" s="18" t="str">
        <f ca="1">IFERROR(IF(AND(NOW()&lt;= EOMONTH(DATE(YEAR($O576),4, 1), 0), Overall!$A578&lt;&gt;"", MONTH($N576) &lt;= 4, MONTH($O576) &gt;= 4), IF($R576 &lt;&gt; "", $H576/$R576, ""), ""), "")</f>
        <v/>
      </c>
      <c r="AJ576" s="18" t="str">
        <f ca="1">IFERROR(IF(AND(NOW()&lt;= EOMONTH(DATE(YEAR($O576),5, 1), 0), Overall!$A578&lt;&gt;"", MONTH($N576) &lt;= 5, MONTH($O576) &gt;= 5), IF($R576 &lt;&gt; "", $H576/$R576, ""), ""), "")</f>
        <v/>
      </c>
      <c r="AK576" s="18" t="str">
        <f ca="1">IFERROR(IF(AND(NOW()&lt;= EOMONTH(DATE(YEAR($O576),6, 1), 0), Overall!$A578&lt;&gt;"", MONTH($N576) &lt;= 6, MONTH($O576) &gt;= 6), IF($R576 &lt;&gt; "", $H576/$R576, ""), ""), "")</f>
        <v/>
      </c>
      <c r="AL576" s="18" t="str">
        <f ca="1">IFERROR(IF(AND(NOW()&lt;= EOMONTH(DATE(YEAR($O576),7, 1), 0), Overall!$A578&lt;&gt;"", MONTH($N576) &lt;= 7, MONTH($O576) &gt;= 7), IF($R576 &lt;&gt; "", $H576/$R576, ""), ""), "")</f>
        <v/>
      </c>
      <c r="AM576" s="18" t="str">
        <f ca="1">IFERROR(IF(AND(NOW()&lt;= EOMONTH(DATE(YEAR($O576),8, 1), 0), Overall!$A578&lt;&gt;"", MONTH($N576) &lt;= 8, MONTH($O576) &gt;= 8), IF($R576 &lt;&gt; "", $H576/$R576, ""), ""), "")</f>
        <v/>
      </c>
      <c r="AN576" s="18" t="str">
        <f ca="1">IFERROR(IF(AND(NOW()&lt;= EOMONTH(DATE(YEAR($O576),9, 1), 0), Overall!$A578&lt;&gt;"", MONTH($N576) &lt;= 9, MONTH($O576) &gt;= 9), IF($R576 &lt;&gt; "", $H576/$R576, ""), ""), "")</f>
        <v/>
      </c>
      <c r="AO576" s="18" t="str">
        <f ca="1">IFERROR(IF(AND(NOW()&lt;= EOMONTH(DATE(YEAR($O576),10, 1), 0), Overall!$A578&lt;&gt;"", MONTH($N576) &lt;= 10, MONTH($O576) &gt;= 10), IF($R576 &lt;&gt; "", $H576/$R576, ""), ""), "")</f>
        <v/>
      </c>
      <c r="AP576" s="18" t="str">
        <f ca="1">IFERROR(IF(AND(NOW()&lt;= EOMONTH(DATE(YEAR($O576),11, 1), 0), Overall!$A578&lt;&gt;"", MONTH($N576) &lt;=11, MONTH($O576) &gt;= 11), IF($R576 &lt;&gt; "", $H576/$R576, ""), ""), "")</f>
        <v/>
      </c>
      <c r="AQ576" s="18" t="str">
        <f ca="1">IFERROR(IF(AND(NOW()&lt;= EOMONTH(DATE(YEAR($O576),12, 1), 0), Overall!$A578&lt;&gt;"", MONTH($N576) &lt;= 12, MONTH($O576) &gt;= 12), IF($R576 &lt;&gt; "", $H576/$R576, ""), ""), "")</f>
        <v/>
      </c>
      <c r="AR576" s="16">
        <f t="shared" ca="1" si="17"/>
        <v>0</v>
      </c>
    </row>
    <row r="577" spans="1:44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17">
        <f>IF(Overall!F579&lt;&gt;"",VALUE(Overall!F579),"")</f>
        <v>500000</v>
      </c>
      <c r="I577" s="17">
        <f>IF(Overall!G579&lt;&gt;"",VALUE(Overall!G579),"")</f>
        <v>77</v>
      </c>
      <c r="J577" s="17">
        <f>IF(Overall!H579&lt;&gt;"",VALUE(Overall!H579),"")</f>
        <v>64</v>
      </c>
      <c r="K577" s="17">
        <f>IF(Overall!I579&lt;&gt;"",VALUE(Overall!I579),"")</f>
        <v>3.41</v>
      </c>
      <c r="L577" s="17">
        <f>IF(Overall!J579&lt;&gt;"",VALUE(Overall!J579),"")</f>
        <v>0.65</v>
      </c>
      <c r="M577" s="17">
        <f>IF(Overall!K579&lt;&gt;"",VALUE(Overall!K579),"")</f>
        <v>2.76</v>
      </c>
      <c r="N577" s="7">
        <f>IF(Overall!L579&lt;&gt;"",DATEVALUE(MID(Overall!L579, FIND(",", Overall!L579) + 2, FIND(" ", Overall!L579) - FIND(",", Overall!L579) - 1) &amp; " " &amp; MID(Overall!L579, FIND(" ", Overall!L579) + 1, FIND(",", Overall!L579, FIND(" ", Overall!L579)) - FIND(" ", Overall!L579) - 1) &amp; ", " &amp; MID(Overall!L579, FIND(",", Overall!L579, FIND(",",Overall!L579) + 1) + 2, LEN(Overall!L579))),"")</f>
        <v>45231</v>
      </c>
      <c r="O577" s="7">
        <f>IF(Overall!M579&lt;&gt;"",DATEVALUE(MID(Overall!M579, FIND(",", Overall!M579) + 2, FIND(" ", Overall!M579) - FIND(",", Overall!M579) - 1) &amp; " " &amp; MID(Overall!M579, FIND(" ", Overall!M579) + 1, FIND(",", Overall!M579, FIND(" ", Overall!M579)) - FIND(" ", Overall!M579) - 1) &amp; ", " &amp; MID(Overall!M579, FIND(",", Overall!M579, FIND(",",Overall!M579) + 1) + 2, LEN(Overall!M579))),"")</f>
        <v>45260</v>
      </c>
      <c r="P577" s="7">
        <f>IF(Overall!N579&lt;&gt;"",DATEVALUE(MID(Overall!N579, FIND(",", Overall!N579) + 2, FIND(" ", Overall!N579) - FIND(",", Overall!N579) - 1) &amp; " " &amp; MID(Overall!N579, FIND(" ", Overall!N579) + 1, FIND(",", Overall!N579, FIND(" ", Overall!N579)) - FIND(" ", Overall!N579) - 1) &amp; ", " &amp; MID(Overall!N579, FIND(",", Overall!N579, FIND(",",Overall!N579) + 1) + 2, LEN(Overall!N579))),"")</f>
        <v>45153</v>
      </c>
      <c r="Q577" s="7">
        <f>IF(Overall!O579&lt;&gt;"",DATEVALUE(MID(Overall!O579, FIND(",", Overall!O579) + 2, FIND(" ", Overall!O579) - FIND(",", Overall!O579) - 1) &amp; " " &amp; MID(Overall!O579, FIND(" ", Overall!O579) + 1, FIND(",", Overall!O579, FIND(" ", Overall!O579)) - FIND(" ", Overall!O579) - 1) &amp; ", " &amp; MID(Overall!O579, FIND(",", Overall!O579, FIND(",",Overall!O579) + 1) + 2, LEN(Overall!O579))),"")</f>
        <v>45133</v>
      </c>
      <c r="R577" s="5">
        <f t="shared" si="16"/>
        <v>1</v>
      </c>
      <c r="S577" s="18" t="str">
        <f>IF(Overall!$A579&lt;&gt;"",IF(AND(MONTH($N577) &lt;= 1, MONTH($O577) &gt;= 1), IF($R577 &lt;&gt; "", $H577/$R577, ""), ""),"")</f>
        <v/>
      </c>
      <c r="T577" s="18" t="str">
        <f>IF(Overall!$A579&lt;&gt;"",IF(AND(MONTH($N577) &lt;= 2, MONTH($O577) &gt;= 2), IF($R577 &lt;&gt; "", $H577/$R577, ""), ""),"")</f>
        <v/>
      </c>
      <c r="U577" s="18" t="str">
        <f>IF(Overall!$A579&lt;&gt;"",IF(AND(MONTH($N577) &lt;= 3, MONTH($O577) &gt;= 3), IF($R577 &lt;&gt; "", $H577/$R577, ""), ""),"")</f>
        <v/>
      </c>
      <c r="V577" s="18" t="str">
        <f>IF(Overall!$A579&lt;&gt;"",IF(AND(MONTH($N577) &lt;= 4, MONTH($O577) &gt;= 4), IF($R577 &lt;&gt; "", $H577/$R577, ""), ""),"")</f>
        <v/>
      </c>
      <c r="W577" s="18" t="str">
        <f>IF(Overall!$A579&lt;&gt;"",IF(AND(MONTH($N577) &lt;= 5, MONTH($O577) &gt;= 5), IF($R577 &lt;&gt; "", $H577/$R577, ""), ""),"")</f>
        <v/>
      </c>
      <c r="X577" s="18" t="str">
        <f>IF(Overall!$A579&lt;&gt;"",IF(AND(MONTH($N577) &lt;= 6, MONTH($O577) &gt;= 6), IF($R577 &lt;&gt; "", $H577/$R577, ""), ""),"")</f>
        <v/>
      </c>
      <c r="Y577" s="18" t="str">
        <f>IF(Overall!$A579&lt;&gt;"",IF(AND(MONTH($N577) &lt;= 7, MONTH($O577) &gt;= 7 ), IF($R577 &lt;&gt; "", $H577/$R577, ""), ""),"")</f>
        <v/>
      </c>
      <c r="Z577" s="18" t="str">
        <f>IF(Overall!$A579&lt;&gt;"",IF(AND(MONTH($N577) &lt;= 8, MONTH($O577) &gt;= 8), IF($R577 &lt;&gt; "", $H577/$R577, ""), ""),"")</f>
        <v/>
      </c>
      <c r="AA577" s="18" t="str">
        <f>IF(Overall!$A579&lt;&gt;"",IF(AND(MONTH($N577) &lt;= 9, MONTH($O577) &gt;= 9), IF($R577 &lt;&gt; "", $H577/$R577, ""), ""),"")</f>
        <v/>
      </c>
      <c r="AB577" s="18" t="str">
        <f>IF(Overall!$A579&lt;&gt;"",IF(AND(MONTH($N577) &lt;= 10, MONTH($O577) &gt;= 10), IF($R577 &lt;&gt; "", $H577/$R577, ""), ""),"")</f>
        <v/>
      </c>
      <c r="AC577" s="18">
        <f>IF(Overall!$A579&lt;&gt;"",IF(AND(MONTH($N577) &lt;= 11, MONTH($O577) &gt;= 11), IF($R577 &lt;&gt; "", $H577/$R577, ""), ""),"")</f>
        <v>500000</v>
      </c>
      <c r="AD577" s="18" t="str">
        <f>IF(Overall!$A579&lt;&gt;"",IF(AND(MONTH($N577) &lt;= 12, MONTH($O577) &gt;= 12), IF($R577 &lt;&gt; "", $H577/$R577, ""), ""),"")</f>
        <v/>
      </c>
      <c r="AF577" s="18" t="str">
        <f ca="1">IFERROR(IF(AND(NOW()&lt;= EOMONTH(DATE(YEAR($O577),1, 1), 0), Overall!$A579&lt;&gt;"", MONTH($N577) &lt;= 1, MONTH($O577) &gt;= 1), IF($R577 &lt;&gt; "", $H577/$R577, ""), ""), "")</f>
        <v/>
      </c>
      <c r="AG577" s="18" t="str">
        <f ca="1">IFERROR(IF(AND(NOW()&lt;= EOMONTH(DATE(YEAR($O577),2, 1), 0), Overall!$A579&lt;&gt;"", MONTH($N577) &lt;= 2, MONTH($O577) &gt;= 2), IF($R577 &lt;&gt; "", $H577/$R577, ""), ""), "")</f>
        <v/>
      </c>
      <c r="AH577" s="18" t="str">
        <f ca="1">IFERROR(IF(AND(NOW()&lt;= EOMONTH(DATE(YEAR($O577),3, 1), 0), Overall!$A579&lt;&gt;"", MONTH($N577) &lt;= 3, MONTH($O577) &gt;= 3), IF($R577 &lt;&gt; "", $H577/$R577, ""), ""), "")</f>
        <v/>
      </c>
      <c r="AI577" s="18" t="str">
        <f ca="1">IFERROR(IF(AND(NOW()&lt;= EOMONTH(DATE(YEAR($O577),4, 1), 0), Overall!$A579&lt;&gt;"", MONTH($N577) &lt;= 4, MONTH($O577) &gt;= 4), IF($R577 &lt;&gt; "", $H577/$R577, ""), ""), "")</f>
        <v/>
      </c>
      <c r="AJ577" s="18" t="str">
        <f ca="1">IFERROR(IF(AND(NOW()&lt;= EOMONTH(DATE(YEAR($O577),5, 1), 0), Overall!$A579&lt;&gt;"", MONTH($N577) &lt;= 5, MONTH($O577) &gt;= 5), IF($R577 &lt;&gt; "", $H577/$R577, ""), ""), "")</f>
        <v/>
      </c>
      <c r="AK577" s="18" t="str">
        <f ca="1">IFERROR(IF(AND(NOW()&lt;= EOMONTH(DATE(YEAR($O577),6, 1), 0), Overall!$A579&lt;&gt;"", MONTH($N577) &lt;= 6, MONTH($O577) &gt;= 6), IF($R577 &lt;&gt; "", $H577/$R577, ""), ""), "")</f>
        <v/>
      </c>
      <c r="AL577" s="18" t="str">
        <f ca="1">IFERROR(IF(AND(NOW()&lt;= EOMONTH(DATE(YEAR($O577),7, 1), 0), Overall!$A579&lt;&gt;"", MONTH($N577) &lt;= 7, MONTH($O577) &gt;= 7), IF($R577 &lt;&gt; "", $H577/$R577, ""), ""), "")</f>
        <v/>
      </c>
      <c r="AM577" s="18" t="str">
        <f ca="1">IFERROR(IF(AND(NOW()&lt;= EOMONTH(DATE(YEAR($O577),8, 1), 0), Overall!$A579&lt;&gt;"", MONTH($N577) &lt;= 8, MONTH($O577) &gt;= 8), IF($R577 &lt;&gt; "", $H577/$R577, ""), ""), "")</f>
        <v/>
      </c>
      <c r="AN577" s="18" t="str">
        <f ca="1">IFERROR(IF(AND(NOW()&lt;= EOMONTH(DATE(YEAR($O577),9, 1), 0), Overall!$A579&lt;&gt;"", MONTH($N577) &lt;= 9, MONTH($O577) &gt;= 9), IF($R577 &lt;&gt; "", $H577/$R577, ""), ""), "")</f>
        <v/>
      </c>
      <c r="AO577" s="18" t="str">
        <f ca="1">IFERROR(IF(AND(NOW()&lt;= EOMONTH(DATE(YEAR($O577),10, 1), 0), Overall!$A579&lt;&gt;"", MONTH($N577) &lt;= 10, MONTH($O577) &gt;= 10), IF($R577 &lt;&gt; "", $H577/$R577, ""), ""), "")</f>
        <v/>
      </c>
      <c r="AP577" s="18" t="str">
        <f ca="1">IFERROR(IF(AND(NOW()&lt;= EOMONTH(DATE(YEAR($O577),11, 1), 0), Overall!$A579&lt;&gt;"", MONTH($N577) &lt;=11, MONTH($O577) &gt;= 11), IF($R577 &lt;&gt; "", $H577/$R577, ""), ""), "")</f>
        <v/>
      </c>
      <c r="AQ577" s="18" t="str">
        <f ca="1">IFERROR(IF(AND(NOW()&lt;= EOMONTH(DATE(YEAR($O577),12, 1), 0), Overall!$A579&lt;&gt;"", MONTH($N577) &lt;= 12, MONTH($O577) &gt;= 12), IF($R577 &lt;&gt; "", $H577/$R577, ""), ""), "")</f>
        <v/>
      </c>
      <c r="AR577" s="16">
        <f t="shared" ca="1" si="17"/>
        <v>0</v>
      </c>
    </row>
    <row r="578" spans="1:44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17">
        <f>IF(Overall!F580&lt;&gt;"",VALUE(Overall!F580),"")</f>
        <v>500000</v>
      </c>
      <c r="I578" s="17">
        <f>IF(Overall!G580&lt;&gt;"",VALUE(Overall!G580),"")</f>
        <v>77</v>
      </c>
      <c r="J578" s="17">
        <f>IF(Overall!H580&lt;&gt;"",VALUE(Overall!H580),"")</f>
        <v>64</v>
      </c>
      <c r="K578" s="17">
        <f>IF(Overall!I580&lt;&gt;"",VALUE(Overall!I580),"")</f>
        <v>3.41</v>
      </c>
      <c r="L578" s="17">
        <f>IF(Overall!J580&lt;&gt;"",VALUE(Overall!J580),"")</f>
        <v>0.67</v>
      </c>
      <c r="M578" s="17">
        <f>IF(Overall!K580&lt;&gt;"",VALUE(Overall!K580),"")</f>
        <v>2.74</v>
      </c>
      <c r="N578" s="7">
        <f>IF(Overall!L580&lt;&gt;"",DATEVALUE(MID(Overall!L580, FIND(",", Overall!L580) + 2, FIND(" ", Overall!L580) - FIND(",", Overall!L580) - 1) &amp; " " &amp; MID(Overall!L580, FIND(" ", Overall!L580) + 1, FIND(",", Overall!L580, FIND(" ", Overall!L580)) - FIND(" ", Overall!L580) - 1) &amp; ", " &amp; MID(Overall!L580, FIND(",", Overall!L580, FIND(",",Overall!L580) + 1) + 2, LEN(Overall!L580))),"")</f>
        <v>45231</v>
      </c>
      <c r="O578" s="7">
        <f>IF(Overall!M580&lt;&gt;"",DATEVALUE(MID(Overall!M580, FIND(",", Overall!M580) + 2, FIND(" ", Overall!M580) - FIND(",", Overall!M580) - 1) &amp; " " &amp; MID(Overall!M580, FIND(" ", Overall!M580) + 1, FIND(",", Overall!M580, FIND(" ", Overall!M580)) - FIND(" ", Overall!M580) - 1) &amp; ", " &amp; MID(Overall!M580, FIND(",", Overall!M580, FIND(",",Overall!M580) + 1) + 2, LEN(Overall!M580))),"")</f>
        <v>45260</v>
      </c>
      <c r="P578" s="7">
        <f>IF(Overall!N580&lt;&gt;"",DATEVALUE(MID(Overall!N580, FIND(",", Overall!N580) + 2, FIND(" ", Overall!N580) - FIND(",", Overall!N580) - 1) &amp; " " &amp; MID(Overall!N580, FIND(" ", Overall!N580) + 1, FIND(",", Overall!N580, FIND(" ", Overall!N580)) - FIND(" ", Overall!N580) - 1) &amp; ", " &amp; MID(Overall!N580, FIND(",", Overall!N580, FIND(",",Overall!N580) + 1) + 2, LEN(Overall!N580))),"")</f>
        <v>45153</v>
      </c>
      <c r="Q578" s="7">
        <f>IF(Overall!O580&lt;&gt;"",DATEVALUE(MID(Overall!O580, FIND(",", Overall!O580) + 2, FIND(" ", Overall!O580) - FIND(",", Overall!O580) - 1) &amp; " " &amp; MID(Overall!O580, FIND(" ", Overall!O580) + 1, FIND(",", Overall!O580, FIND(" ", Overall!O580)) - FIND(" ", Overall!O580) - 1) &amp; ", " &amp; MID(Overall!O580, FIND(",", Overall!O580, FIND(",",Overall!O580) + 1) + 2, LEN(Overall!O580))),"")</f>
        <v>45133</v>
      </c>
      <c r="R578" s="5">
        <f t="shared" si="16"/>
        <v>1</v>
      </c>
      <c r="S578" s="18" t="str">
        <f>IF(Overall!$A580&lt;&gt;"",IF(AND(MONTH($N578) &lt;= 1, MONTH($O578) &gt;= 1), IF($R578 &lt;&gt; "", $H578/$R578, ""), ""),"")</f>
        <v/>
      </c>
      <c r="T578" s="18" t="str">
        <f>IF(Overall!$A580&lt;&gt;"",IF(AND(MONTH($N578) &lt;= 2, MONTH($O578) &gt;= 2), IF($R578 &lt;&gt; "", $H578/$R578, ""), ""),"")</f>
        <v/>
      </c>
      <c r="U578" s="18" t="str">
        <f>IF(Overall!$A580&lt;&gt;"",IF(AND(MONTH($N578) &lt;= 3, MONTH($O578) &gt;= 3), IF($R578 &lt;&gt; "", $H578/$R578, ""), ""),"")</f>
        <v/>
      </c>
      <c r="V578" s="18" t="str">
        <f>IF(Overall!$A580&lt;&gt;"",IF(AND(MONTH($N578) &lt;= 4, MONTH($O578) &gt;= 4), IF($R578 &lt;&gt; "", $H578/$R578, ""), ""),"")</f>
        <v/>
      </c>
      <c r="W578" s="18" t="str">
        <f>IF(Overall!$A580&lt;&gt;"",IF(AND(MONTH($N578) &lt;= 5, MONTH($O578) &gt;= 5), IF($R578 &lt;&gt; "", $H578/$R578, ""), ""),"")</f>
        <v/>
      </c>
      <c r="X578" s="18" t="str">
        <f>IF(Overall!$A580&lt;&gt;"",IF(AND(MONTH($N578) &lt;= 6, MONTH($O578) &gt;= 6), IF($R578 &lt;&gt; "", $H578/$R578, ""), ""),"")</f>
        <v/>
      </c>
      <c r="Y578" s="18" t="str">
        <f>IF(Overall!$A580&lt;&gt;"",IF(AND(MONTH($N578) &lt;= 7, MONTH($O578) &gt;= 7 ), IF($R578 &lt;&gt; "", $H578/$R578, ""), ""),"")</f>
        <v/>
      </c>
      <c r="Z578" s="18" t="str">
        <f>IF(Overall!$A580&lt;&gt;"",IF(AND(MONTH($N578) &lt;= 8, MONTH($O578) &gt;= 8), IF($R578 &lt;&gt; "", $H578/$R578, ""), ""),"")</f>
        <v/>
      </c>
      <c r="AA578" s="18" t="str">
        <f>IF(Overall!$A580&lt;&gt;"",IF(AND(MONTH($N578) &lt;= 9, MONTH($O578) &gt;= 9), IF($R578 &lt;&gt; "", $H578/$R578, ""), ""),"")</f>
        <v/>
      </c>
      <c r="AB578" s="18" t="str">
        <f>IF(Overall!$A580&lt;&gt;"",IF(AND(MONTH($N578) &lt;= 10, MONTH($O578) &gt;= 10), IF($R578 &lt;&gt; "", $H578/$R578, ""), ""),"")</f>
        <v/>
      </c>
      <c r="AC578" s="18">
        <f>IF(Overall!$A580&lt;&gt;"",IF(AND(MONTH($N578) &lt;= 11, MONTH($O578) &gt;= 11), IF($R578 &lt;&gt; "", $H578/$R578, ""), ""),"")</f>
        <v>500000</v>
      </c>
      <c r="AD578" s="18" t="str">
        <f>IF(Overall!$A580&lt;&gt;"",IF(AND(MONTH($N578) &lt;= 12, MONTH($O578) &gt;= 12), IF($R578 &lt;&gt; "", $H578/$R578, ""), ""),"")</f>
        <v/>
      </c>
      <c r="AF578" s="18" t="str">
        <f ca="1">IFERROR(IF(AND(NOW()&lt;= EOMONTH(DATE(YEAR($O578),1, 1), 0), Overall!$A580&lt;&gt;"", MONTH($N578) &lt;= 1, MONTH($O578) &gt;= 1), IF($R578 &lt;&gt; "", $H578/$R578, ""), ""), "")</f>
        <v/>
      </c>
      <c r="AG578" s="18" t="str">
        <f ca="1">IFERROR(IF(AND(NOW()&lt;= EOMONTH(DATE(YEAR($O578),2, 1), 0), Overall!$A580&lt;&gt;"", MONTH($N578) &lt;= 2, MONTH($O578) &gt;= 2), IF($R578 &lt;&gt; "", $H578/$R578, ""), ""), "")</f>
        <v/>
      </c>
      <c r="AH578" s="18" t="str">
        <f ca="1">IFERROR(IF(AND(NOW()&lt;= EOMONTH(DATE(YEAR($O578),3, 1), 0), Overall!$A580&lt;&gt;"", MONTH($N578) &lt;= 3, MONTH($O578) &gt;= 3), IF($R578 &lt;&gt; "", $H578/$R578, ""), ""), "")</f>
        <v/>
      </c>
      <c r="AI578" s="18" t="str">
        <f ca="1">IFERROR(IF(AND(NOW()&lt;= EOMONTH(DATE(YEAR($O578),4, 1), 0), Overall!$A580&lt;&gt;"", MONTH($N578) &lt;= 4, MONTH($O578) &gt;= 4), IF($R578 &lt;&gt; "", $H578/$R578, ""), ""), "")</f>
        <v/>
      </c>
      <c r="AJ578" s="18" t="str">
        <f ca="1">IFERROR(IF(AND(NOW()&lt;= EOMONTH(DATE(YEAR($O578),5, 1), 0), Overall!$A580&lt;&gt;"", MONTH($N578) &lt;= 5, MONTH($O578) &gt;= 5), IF($R578 &lt;&gt; "", $H578/$R578, ""), ""), "")</f>
        <v/>
      </c>
      <c r="AK578" s="18" t="str">
        <f ca="1">IFERROR(IF(AND(NOW()&lt;= EOMONTH(DATE(YEAR($O578),6, 1), 0), Overall!$A580&lt;&gt;"", MONTH($N578) &lt;= 6, MONTH($O578) &gt;= 6), IF($R578 &lt;&gt; "", $H578/$R578, ""), ""), "")</f>
        <v/>
      </c>
      <c r="AL578" s="18" t="str">
        <f ca="1">IFERROR(IF(AND(NOW()&lt;= EOMONTH(DATE(YEAR($O578),7, 1), 0), Overall!$A580&lt;&gt;"", MONTH($N578) &lt;= 7, MONTH($O578) &gt;= 7), IF($R578 &lt;&gt; "", $H578/$R578, ""), ""), "")</f>
        <v/>
      </c>
      <c r="AM578" s="18" t="str">
        <f ca="1">IFERROR(IF(AND(NOW()&lt;= EOMONTH(DATE(YEAR($O578),8, 1), 0), Overall!$A580&lt;&gt;"", MONTH($N578) &lt;= 8, MONTH($O578) &gt;= 8), IF($R578 &lt;&gt; "", $H578/$R578, ""), ""), "")</f>
        <v/>
      </c>
      <c r="AN578" s="18" t="str">
        <f ca="1">IFERROR(IF(AND(NOW()&lt;= EOMONTH(DATE(YEAR($O578),9, 1), 0), Overall!$A580&lt;&gt;"", MONTH($N578) &lt;= 9, MONTH($O578) &gt;= 9), IF($R578 &lt;&gt; "", $H578/$R578, ""), ""), "")</f>
        <v/>
      </c>
      <c r="AO578" s="18" t="str">
        <f ca="1">IFERROR(IF(AND(NOW()&lt;= EOMONTH(DATE(YEAR($O578),10, 1), 0), Overall!$A580&lt;&gt;"", MONTH($N578) &lt;= 10, MONTH($O578) &gt;= 10), IF($R578 &lt;&gt; "", $H578/$R578, ""), ""), "")</f>
        <v/>
      </c>
      <c r="AP578" s="18" t="str">
        <f ca="1">IFERROR(IF(AND(NOW()&lt;= EOMONTH(DATE(YEAR($O578),11, 1), 0), Overall!$A580&lt;&gt;"", MONTH($N578) &lt;=11, MONTH($O578) &gt;= 11), IF($R578 &lt;&gt; "", $H578/$R578, ""), ""), "")</f>
        <v/>
      </c>
      <c r="AQ578" s="18" t="str">
        <f ca="1">IFERROR(IF(AND(NOW()&lt;= EOMONTH(DATE(YEAR($O578),12, 1), 0), Overall!$A580&lt;&gt;"", MONTH($N578) &lt;= 12, MONTH($O578) &gt;= 12), IF($R578 &lt;&gt; "", $H578/$R578, ""), ""), "")</f>
        <v/>
      </c>
      <c r="AR578" s="16">
        <f t="shared" ca="1" si="17"/>
        <v>0</v>
      </c>
    </row>
    <row r="579" spans="1:44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17">
        <f>IF(Overall!F581&lt;&gt;"",VALUE(Overall!F581),"")</f>
        <v>500000</v>
      </c>
      <c r="I579" s="17">
        <f>IF(Overall!G581&lt;&gt;"",VALUE(Overall!G581),"")</f>
        <v>78</v>
      </c>
      <c r="J579" s="17">
        <f>IF(Overall!H581&lt;&gt;"",VALUE(Overall!H581),"")</f>
        <v>64</v>
      </c>
      <c r="K579" s="17">
        <f>IF(Overall!I581&lt;&gt;"",VALUE(Overall!I581),"")</f>
        <v>3.5</v>
      </c>
      <c r="L579" s="17">
        <f>IF(Overall!J581&lt;&gt;"",VALUE(Overall!J581),"")</f>
        <v>0.52</v>
      </c>
      <c r="M579" s="17">
        <f>IF(Overall!K581&lt;&gt;"",VALUE(Overall!K581),"")</f>
        <v>2.98</v>
      </c>
      <c r="N579" s="7">
        <f>IF(Overall!L581&lt;&gt;"",DATEVALUE(MID(Overall!L581, FIND(",", Overall!L581) + 2, FIND(" ", Overall!L581) - FIND(",", Overall!L581) - 1) &amp; " " &amp; MID(Overall!L581, FIND(" ", Overall!L581) + 1, FIND(",", Overall!L581, FIND(" ", Overall!L581)) - FIND(" ", Overall!L581) - 1) &amp; ", " &amp; MID(Overall!L581, FIND(",", Overall!L581, FIND(",",Overall!L581) + 1) + 2, LEN(Overall!L581))),"")</f>
        <v>45231</v>
      </c>
      <c r="O579" s="7">
        <f>IF(Overall!M581&lt;&gt;"",DATEVALUE(MID(Overall!M581, FIND(",", Overall!M581) + 2, FIND(" ", Overall!M581) - FIND(",", Overall!M581) - 1) &amp; " " &amp; MID(Overall!M581, FIND(" ", Overall!M581) + 1, FIND(",", Overall!M581, FIND(" ", Overall!M581)) - FIND(" ", Overall!M581) - 1) &amp; ", " &amp; MID(Overall!M581, FIND(",", Overall!M581, FIND(",",Overall!M581) + 1) + 2, LEN(Overall!M581))),"")</f>
        <v>45260</v>
      </c>
      <c r="P579" s="7">
        <f>IF(Overall!N581&lt;&gt;"",DATEVALUE(MID(Overall!N581, FIND(",", Overall!N581) + 2, FIND(" ", Overall!N581) - FIND(",", Overall!N581) - 1) &amp; " " &amp; MID(Overall!N581, FIND(" ", Overall!N581) + 1, FIND(",", Overall!N581, FIND(" ", Overall!N581)) - FIND(" ", Overall!N581) - 1) &amp; ", " &amp; MID(Overall!N581, FIND(",", Overall!N581, FIND(",",Overall!N581) + 1) + 2, LEN(Overall!N581))),"")</f>
        <v>45154</v>
      </c>
      <c r="Q579" s="7">
        <f>IF(Overall!O581&lt;&gt;"",DATEVALUE(MID(Overall!O581, FIND(",", Overall!O581) + 2, FIND(" ", Overall!O581) - FIND(",", Overall!O581) - 1) &amp; " " &amp; MID(Overall!O581, FIND(" ", Overall!O581) + 1, FIND(",", Overall!O581, FIND(" ", Overall!O581)) - FIND(" ", Overall!O581) - 1) &amp; ", " &amp; MID(Overall!O581, FIND(",", Overall!O581, FIND(",",Overall!O581) + 1) + 2, LEN(Overall!O581))),"")</f>
        <v>45134</v>
      </c>
      <c r="R579" s="5">
        <f t="shared" ref="R579:R642" si="18">IF(AND(N579&lt;&gt;"", O579&lt;&gt;""), DATEDIF(N579, O579, "M") + 1, "")</f>
        <v>1</v>
      </c>
      <c r="S579" s="18" t="str">
        <f>IF(Overall!$A581&lt;&gt;"",IF(AND(MONTH($N579) &lt;= 1, MONTH($O579) &gt;= 1), IF($R579 &lt;&gt; "", $H579/$R579, ""), ""),"")</f>
        <v/>
      </c>
      <c r="T579" s="18" t="str">
        <f>IF(Overall!$A581&lt;&gt;"",IF(AND(MONTH($N579) &lt;= 2, MONTH($O579) &gt;= 2), IF($R579 &lt;&gt; "", $H579/$R579, ""), ""),"")</f>
        <v/>
      </c>
      <c r="U579" s="18" t="str">
        <f>IF(Overall!$A581&lt;&gt;"",IF(AND(MONTH($N579) &lt;= 3, MONTH($O579) &gt;= 3), IF($R579 &lt;&gt; "", $H579/$R579, ""), ""),"")</f>
        <v/>
      </c>
      <c r="V579" s="18" t="str">
        <f>IF(Overall!$A581&lt;&gt;"",IF(AND(MONTH($N579) &lt;= 4, MONTH($O579) &gt;= 4), IF($R579 &lt;&gt; "", $H579/$R579, ""), ""),"")</f>
        <v/>
      </c>
      <c r="W579" s="18" t="str">
        <f>IF(Overall!$A581&lt;&gt;"",IF(AND(MONTH($N579) &lt;= 5, MONTH($O579) &gt;= 5), IF($R579 &lt;&gt; "", $H579/$R579, ""), ""),"")</f>
        <v/>
      </c>
      <c r="X579" s="18" t="str">
        <f>IF(Overall!$A581&lt;&gt;"",IF(AND(MONTH($N579) &lt;= 6, MONTH($O579) &gt;= 6), IF($R579 &lt;&gt; "", $H579/$R579, ""), ""),"")</f>
        <v/>
      </c>
      <c r="Y579" s="18" t="str">
        <f>IF(Overall!$A581&lt;&gt;"",IF(AND(MONTH($N579) &lt;= 7, MONTH($O579) &gt;= 7 ), IF($R579 &lt;&gt; "", $H579/$R579, ""), ""),"")</f>
        <v/>
      </c>
      <c r="Z579" s="18" t="str">
        <f>IF(Overall!$A581&lt;&gt;"",IF(AND(MONTH($N579) &lt;= 8, MONTH($O579) &gt;= 8), IF($R579 &lt;&gt; "", $H579/$R579, ""), ""),"")</f>
        <v/>
      </c>
      <c r="AA579" s="18" t="str">
        <f>IF(Overall!$A581&lt;&gt;"",IF(AND(MONTH($N579) &lt;= 9, MONTH($O579) &gt;= 9), IF($R579 &lt;&gt; "", $H579/$R579, ""), ""),"")</f>
        <v/>
      </c>
      <c r="AB579" s="18" t="str">
        <f>IF(Overall!$A581&lt;&gt;"",IF(AND(MONTH($N579) &lt;= 10, MONTH($O579) &gt;= 10), IF($R579 &lt;&gt; "", $H579/$R579, ""), ""),"")</f>
        <v/>
      </c>
      <c r="AC579" s="18">
        <f>IF(Overall!$A581&lt;&gt;"",IF(AND(MONTH($N579) &lt;= 11, MONTH($O579) &gt;= 11), IF($R579 &lt;&gt; "", $H579/$R579, ""), ""),"")</f>
        <v>500000</v>
      </c>
      <c r="AD579" s="18" t="str">
        <f>IF(Overall!$A581&lt;&gt;"",IF(AND(MONTH($N579) &lt;= 12, MONTH($O579) &gt;= 12), IF($R579 &lt;&gt; "", $H579/$R579, ""), ""),"")</f>
        <v/>
      </c>
      <c r="AF579" s="18" t="str">
        <f ca="1">IFERROR(IF(AND(NOW()&lt;= EOMONTH(DATE(YEAR($O579),1, 1), 0), Overall!$A581&lt;&gt;"", MONTH($N579) &lt;= 1, MONTH($O579) &gt;= 1), IF($R579 &lt;&gt; "", $H579/$R579, ""), ""), "")</f>
        <v/>
      </c>
      <c r="AG579" s="18" t="str">
        <f ca="1">IFERROR(IF(AND(NOW()&lt;= EOMONTH(DATE(YEAR($O579),2, 1), 0), Overall!$A581&lt;&gt;"", MONTH($N579) &lt;= 2, MONTH($O579) &gt;= 2), IF($R579 &lt;&gt; "", $H579/$R579, ""), ""), "")</f>
        <v/>
      </c>
      <c r="AH579" s="18" t="str">
        <f ca="1">IFERROR(IF(AND(NOW()&lt;= EOMONTH(DATE(YEAR($O579),3, 1), 0), Overall!$A581&lt;&gt;"", MONTH($N579) &lt;= 3, MONTH($O579) &gt;= 3), IF($R579 &lt;&gt; "", $H579/$R579, ""), ""), "")</f>
        <v/>
      </c>
      <c r="AI579" s="18" t="str">
        <f ca="1">IFERROR(IF(AND(NOW()&lt;= EOMONTH(DATE(YEAR($O579),4, 1), 0), Overall!$A581&lt;&gt;"", MONTH($N579) &lt;= 4, MONTH($O579) &gt;= 4), IF($R579 &lt;&gt; "", $H579/$R579, ""), ""), "")</f>
        <v/>
      </c>
      <c r="AJ579" s="18" t="str">
        <f ca="1">IFERROR(IF(AND(NOW()&lt;= EOMONTH(DATE(YEAR($O579),5, 1), 0), Overall!$A581&lt;&gt;"", MONTH($N579) &lt;= 5, MONTH($O579) &gt;= 5), IF($R579 &lt;&gt; "", $H579/$R579, ""), ""), "")</f>
        <v/>
      </c>
      <c r="AK579" s="18" t="str">
        <f ca="1">IFERROR(IF(AND(NOW()&lt;= EOMONTH(DATE(YEAR($O579),6, 1), 0), Overall!$A581&lt;&gt;"", MONTH($N579) &lt;= 6, MONTH($O579) &gt;= 6), IF($R579 &lt;&gt; "", $H579/$R579, ""), ""), "")</f>
        <v/>
      </c>
      <c r="AL579" s="18" t="str">
        <f ca="1">IFERROR(IF(AND(NOW()&lt;= EOMONTH(DATE(YEAR($O579),7, 1), 0), Overall!$A581&lt;&gt;"", MONTH($N579) &lt;= 7, MONTH($O579) &gt;= 7), IF($R579 &lt;&gt; "", $H579/$R579, ""), ""), "")</f>
        <v/>
      </c>
      <c r="AM579" s="18" t="str">
        <f ca="1">IFERROR(IF(AND(NOW()&lt;= EOMONTH(DATE(YEAR($O579),8, 1), 0), Overall!$A581&lt;&gt;"", MONTH($N579) &lt;= 8, MONTH($O579) &gt;= 8), IF($R579 &lt;&gt; "", $H579/$R579, ""), ""), "")</f>
        <v/>
      </c>
      <c r="AN579" s="18" t="str">
        <f ca="1">IFERROR(IF(AND(NOW()&lt;= EOMONTH(DATE(YEAR($O579),9, 1), 0), Overall!$A581&lt;&gt;"", MONTH($N579) &lt;= 9, MONTH($O579) &gt;= 9), IF($R579 &lt;&gt; "", $H579/$R579, ""), ""), "")</f>
        <v/>
      </c>
      <c r="AO579" s="18" t="str">
        <f ca="1">IFERROR(IF(AND(NOW()&lt;= EOMONTH(DATE(YEAR($O579),10, 1), 0), Overall!$A581&lt;&gt;"", MONTH($N579) &lt;= 10, MONTH($O579) &gt;= 10), IF($R579 &lt;&gt; "", $H579/$R579, ""), ""), "")</f>
        <v/>
      </c>
      <c r="AP579" s="18" t="str">
        <f ca="1">IFERROR(IF(AND(NOW()&lt;= EOMONTH(DATE(YEAR($O579),11, 1), 0), Overall!$A581&lt;&gt;"", MONTH($N579) &lt;=11, MONTH($O579) &gt;= 11), IF($R579 &lt;&gt; "", $H579/$R579, ""), ""), "")</f>
        <v/>
      </c>
      <c r="AQ579" s="18" t="str">
        <f ca="1">IFERROR(IF(AND(NOW()&lt;= EOMONTH(DATE(YEAR($O579),12, 1), 0), Overall!$A581&lt;&gt;"", MONTH($N579) &lt;= 12, MONTH($O579) &gt;= 12), IF($R579 &lt;&gt; "", $H579/$R579, ""), ""), "")</f>
        <v/>
      </c>
      <c r="AR579" s="16">
        <f t="shared" ref="AR579:AR642" ca="1" si="19">SUM(AF579:AQ579)</f>
        <v>0</v>
      </c>
    </row>
    <row r="580" spans="1:44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17">
        <f>IF(Overall!F582&lt;&gt;"",VALUE(Overall!F582),"")</f>
        <v>500000</v>
      </c>
      <c r="I580" s="17">
        <f>IF(Overall!G582&lt;&gt;"",VALUE(Overall!G582),"")</f>
        <v>78</v>
      </c>
      <c r="J580" s="17">
        <f>IF(Overall!H582&lt;&gt;"",VALUE(Overall!H582),"")</f>
        <v>64</v>
      </c>
      <c r="K580" s="17">
        <f>IF(Overall!I582&lt;&gt;"",VALUE(Overall!I582),"")</f>
        <v>3.6</v>
      </c>
      <c r="L580" s="17">
        <f>IF(Overall!J582&lt;&gt;"",VALUE(Overall!J582),"")</f>
        <v>0.65</v>
      </c>
      <c r="M580" s="17">
        <f>IF(Overall!K582&lt;&gt;"",VALUE(Overall!K582),"")</f>
        <v>2.95</v>
      </c>
      <c r="N580" s="7">
        <f>IF(Overall!L582&lt;&gt;"",DATEVALUE(MID(Overall!L582, FIND(",", Overall!L582) + 2, FIND(" ", Overall!L582) - FIND(",", Overall!L582) - 1) &amp; " " &amp; MID(Overall!L582, FIND(" ", Overall!L582) + 1, FIND(",", Overall!L582, FIND(" ", Overall!L582)) - FIND(" ", Overall!L582) - 1) &amp; ", " &amp; MID(Overall!L582, FIND(",", Overall!L582, FIND(",",Overall!L582) + 1) + 2, LEN(Overall!L582))),"")</f>
        <v>45231</v>
      </c>
      <c r="O580" s="7">
        <f>IF(Overall!M582&lt;&gt;"",DATEVALUE(MID(Overall!M582, FIND(",", Overall!M582) + 2, FIND(" ", Overall!M582) - FIND(",", Overall!M582) - 1) &amp; " " &amp; MID(Overall!M582, FIND(" ", Overall!M582) + 1, FIND(",", Overall!M582, FIND(" ", Overall!M582)) - FIND(" ", Overall!M582) - 1) &amp; ", " &amp; MID(Overall!M582, FIND(",", Overall!M582, FIND(",",Overall!M582) + 1) + 2, LEN(Overall!M582))),"")</f>
        <v>45260</v>
      </c>
      <c r="P580" s="7">
        <f>IF(Overall!N582&lt;&gt;"",DATEVALUE(MID(Overall!N582, FIND(",", Overall!N582) + 2, FIND(" ", Overall!N582) - FIND(",", Overall!N582) - 1) &amp; " " &amp; MID(Overall!N582, FIND(" ", Overall!N582) + 1, FIND(",", Overall!N582, FIND(" ", Overall!N582)) - FIND(" ", Overall!N582) - 1) &amp; ", " &amp; MID(Overall!N582, FIND(",", Overall!N582, FIND(",",Overall!N582) + 1) + 2, LEN(Overall!N582))),"")</f>
        <v>45154</v>
      </c>
      <c r="Q580" s="7">
        <f>IF(Overall!O582&lt;&gt;"",DATEVALUE(MID(Overall!O582, FIND(",", Overall!O582) + 2, FIND(" ", Overall!O582) - FIND(",", Overall!O582) - 1) &amp; " " &amp; MID(Overall!O582, FIND(" ", Overall!O582) + 1, FIND(",", Overall!O582, FIND(" ", Overall!O582)) - FIND(" ", Overall!O582) - 1) &amp; ", " &amp; MID(Overall!O582, FIND(",", Overall!O582, FIND(",",Overall!O582) + 1) + 2, LEN(Overall!O582))),"")</f>
        <v>45135</v>
      </c>
      <c r="R580" s="5">
        <f t="shared" si="18"/>
        <v>1</v>
      </c>
      <c r="S580" s="18" t="str">
        <f>IF(Overall!$A582&lt;&gt;"",IF(AND(MONTH($N580) &lt;= 1, MONTH($O580) &gt;= 1), IF($R580 &lt;&gt; "", $H580/$R580, ""), ""),"")</f>
        <v/>
      </c>
      <c r="T580" s="18" t="str">
        <f>IF(Overall!$A582&lt;&gt;"",IF(AND(MONTH($N580) &lt;= 2, MONTH($O580) &gt;= 2), IF($R580 &lt;&gt; "", $H580/$R580, ""), ""),"")</f>
        <v/>
      </c>
      <c r="U580" s="18" t="str">
        <f>IF(Overall!$A582&lt;&gt;"",IF(AND(MONTH($N580) &lt;= 3, MONTH($O580) &gt;= 3), IF($R580 &lt;&gt; "", $H580/$R580, ""), ""),"")</f>
        <v/>
      </c>
      <c r="V580" s="18" t="str">
        <f>IF(Overall!$A582&lt;&gt;"",IF(AND(MONTH($N580) &lt;= 4, MONTH($O580) &gt;= 4), IF($R580 &lt;&gt; "", $H580/$R580, ""), ""),"")</f>
        <v/>
      </c>
      <c r="W580" s="18" t="str">
        <f>IF(Overall!$A582&lt;&gt;"",IF(AND(MONTH($N580) &lt;= 5, MONTH($O580) &gt;= 5), IF($R580 &lt;&gt; "", $H580/$R580, ""), ""),"")</f>
        <v/>
      </c>
      <c r="X580" s="18" t="str">
        <f>IF(Overall!$A582&lt;&gt;"",IF(AND(MONTH($N580) &lt;= 6, MONTH($O580) &gt;= 6), IF($R580 &lt;&gt; "", $H580/$R580, ""), ""),"")</f>
        <v/>
      </c>
      <c r="Y580" s="18" t="str">
        <f>IF(Overall!$A582&lt;&gt;"",IF(AND(MONTH($N580) &lt;= 7, MONTH($O580) &gt;= 7 ), IF($R580 &lt;&gt; "", $H580/$R580, ""), ""),"")</f>
        <v/>
      </c>
      <c r="Z580" s="18" t="str">
        <f>IF(Overall!$A582&lt;&gt;"",IF(AND(MONTH($N580) &lt;= 8, MONTH($O580) &gt;= 8), IF($R580 &lt;&gt; "", $H580/$R580, ""), ""),"")</f>
        <v/>
      </c>
      <c r="AA580" s="18" t="str">
        <f>IF(Overall!$A582&lt;&gt;"",IF(AND(MONTH($N580) &lt;= 9, MONTH($O580) &gt;= 9), IF($R580 &lt;&gt; "", $H580/$R580, ""), ""),"")</f>
        <v/>
      </c>
      <c r="AB580" s="18" t="str">
        <f>IF(Overall!$A582&lt;&gt;"",IF(AND(MONTH($N580) &lt;= 10, MONTH($O580) &gt;= 10), IF($R580 &lt;&gt; "", $H580/$R580, ""), ""),"")</f>
        <v/>
      </c>
      <c r="AC580" s="18">
        <f>IF(Overall!$A582&lt;&gt;"",IF(AND(MONTH($N580) &lt;= 11, MONTH($O580) &gt;= 11), IF($R580 &lt;&gt; "", $H580/$R580, ""), ""),"")</f>
        <v>500000</v>
      </c>
      <c r="AD580" s="18" t="str">
        <f>IF(Overall!$A582&lt;&gt;"",IF(AND(MONTH($N580) &lt;= 12, MONTH($O580) &gt;= 12), IF($R580 &lt;&gt; "", $H580/$R580, ""), ""),"")</f>
        <v/>
      </c>
      <c r="AF580" s="18" t="str">
        <f ca="1">IFERROR(IF(AND(NOW()&lt;= EOMONTH(DATE(YEAR($O580),1, 1), 0), Overall!$A582&lt;&gt;"", MONTH($N580) &lt;= 1, MONTH($O580) &gt;= 1), IF($R580 &lt;&gt; "", $H580/$R580, ""), ""), "")</f>
        <v/>
      </c>
      <c r="AG580" s="18" t="str">
        <f ca="1">IFERROR(IF(AND(NOW()&lt;= EOMONTH(DATE(YEAR($O580),2, 1), 0), Overall!$A582&lt;&gt;"", MONTH($N580) &lt;= 2, MONTH($O580) &gt;= 2), IF($R580 &lt;&gt; "", $H580/$R580, ""), ""), "")</f>
        <v/>
      </c>
      <c r="AH580" s="18" t="str">
        <f ca="1">IFERROR(IF(AND(NOW()&lt;= EOMONTH(DATE(YEAR($O580),3, 1), 0), Overall!$A582&lt;&gt;"", MONTH($N580) &lt;= 3, MONTH($O580) &gt;= 3), IF($R580 &lt;&gt; "", $H580/$R580, ""), ""), "")</f>
        <v/>
      </c>
      <c r="AI580" s="18" t="str">
        <f ca="1">IFERROR(IF(AND(NOW()&lt;= EOMONTH(DATE(YEAR($O580),4, 1), 0), Overall!$A582&lt;&gt;"", MONTH($N580) &lt;= 4, MONTH($O580) &gt;= 4), IF($R580 &lt;&gt; "", $H580/$R580, ""), ""), "")</f>
        <v/>
      </c>
      <c r="AJ580" s="18" t="str">
        <f ca="1">IFERROR(IF(AND(NOW()&lt;= EOMONTH(DATE(YEAR($O580),5, 1), 0), Overall!$A582&lt;&gt;"", MONTH($N580) &lt;= 5, MONTH($O580) &gt;= 5), IF($R580 &lt;&gt; "", $H580/$R580, ""), ""), "")</f>
        <v/>
      </c>
      <c r="AK580" s="18" t="str">
        <f ca="1">IFERROR(IF(AND(NOW()&lt;= EOMONTH(DATE(YEAR($O580),6, 1), 0), Overall!$A582&lt;&gt;"", MONTH($N580) &lt;= 6, MONTH($O580) &gt;= 6), IF($R580 &lt;&gt; "", $H580/$R580, ""), ""), "")</f>
        <v/>
      </c>
      <c r="AL580" s="18" t="str">
        <f ca="1">IFERROR(IF(AND(NOW()&lt;= EOMONTH(DATE(YEAR($O580),7, 1), 0), Overall!$A582&lt;&gt;"", MONTH($N580) &lt;= 7, MONTH($O580) &gt;= 7), IF($R580 &lt;&gt; "", $H580/$R580, ""), ""), "")</f>
        <v/>
      </c>
      <c r="AM580" s="18" t="str">
        <f ca="1">IFERROR(IF(AND(NOW()&lt;= EOMONTH(DATE(YEAR($O580),8, 1), 0), Overall!$A582&lt;&gt;"", MONTH($N580) &lt;= 8, MONTH($O580) &gt;= 8), IF($R580 &lt;&gt; "", $H580/$R580, ""), ""), "")</f>
        <v/>
      </c>
      <c r="AN580" s="18" t="str">
        <f ca="1">IFERROR(IF(AND(NOW()&lt;= EOMONTH(DATE(YEAR($O580),9, 1), 0), Overall!$A582&lt;&gt;"", MONTH($N580) &lt;= 9, MONTH($O580) &gt;= 9), IF($R580 &lt;&gt; "", $H580/$R580, ""), ""), "")</f>
        <v/>
      </c>
      <c r="AO580" s="18" t="str">
        <f ca="1">IFERROR(IF(AND(NOW()&lt;= EOMONTH(DATE(YEAR($O580),10, 1), 0), Overall!$A582&lt;&gt;"", MONTH($N580) &lt;= 10, MONTH($O580) &gt;= 10), IF($R580 &lt;&gt; "", $H580/$R580, ""), ""), "")</f>
        <v/>
      </c>
      <c r="AP580" s="18" t="str">
        <f ca="1">IFERROR(IF(AND(NOW()&lt;= EOMONTH(DATE(YEAR($O580),11, 1), 0), Overall!$A582&lt;&gt;"", MONTH($N580) &lt;=11, MONTH($O580) &gt;= 11), IF($R580 &lt;&gt; "", $H580/$R580, ""), ""), "")</f>
        <v/>
      </c>
      <c r="AQ580" s="18" t="str">
        <f ca="1">IFERROR(IF(AND(NOW()&lt;= EOMONTH(DATE(YEAR($O580),12, 1), 0), Overall!$A582&lt;&gt;"", MONTH($N580) &lt;= 12, MONTH($O580) &gt;= 12), IF($R580 &lt;&gt; "", $H580/$R580, ""), ""), "")</f>
        <v/>
      </c>
      <c r="AR580" s="16">
        <f t="shared" ca="1" si="19"/>
        <v>0</v>
      </c>
    </row>
    <row r="581" spans="1:44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17">
        <f>IF(Overall!F583&lt;&gt;"",VALUE(Overall!F583),"")</f>
        <v>500000</v>
      </c>
      <c r="I581" s="17">
        <f>IF(Overall!G583&lt;&gt;"",VALUE(Overall!G583),"")</f>
        <v>80</v>
      </c>
      <c r="J581" s="17">
        <f>IF(Overall!H583&lt;&gt;"",VALUE(Overall!H583),"")</f>
        <v>64</v>
      </c>
      <c r="K581" s="17">
        <f>IF(Overall!I583&lt;&gt;"",VALUE(Overall!I583),"")</f>
        <v>4.29</v>
      </c>
      <c r="L581" s="17">
        <f>IF(Overall!J583&lt;&gt;"",VALUE(Overall!J583),"")</f>
        <v>0.6</v>
      </c>
      <c r="M581" s="17">
        <f>IF(Overall!K583&lt;&gt;"",VALUE(Overall!K583),"")</f>
        <v>3.69</v>
      </c>
      <c r="N581" s="7">
        <f>IF(Overall!L583&lt;&gt;"",DATEVALUE(MID(Overall!L583, FIND(",", Overall!L583) + 2, FIND(" ", Overall!L583) - FIND(",", Overall!L583) - 1) &amp; " " &amp; MID(Overall!L583, FIND(" ", Overall!L583) + 1, FIND(",", Overall!L583, FIND(" ", Overall!L583)) - FIND(" ", Overall!L583) - 1) &amp; ", " &amp; MID(Overall!L583, FIND(",", Overall!L583, FIND(",",Overall!L583) + 1) + 2, LEN(Overall!L583))),"")</f>
        <v>45231</v>
      </c>
      <c r="O581" s="7">
        <f>IF(Overall!M583&lt;&gt;"",DATEVALUE(MID(Overall!M583, FIND(",", Overall!M583) + 2, FIND(" ", Overall!M583) - FIND(",", Overall!M583) - 1) &amp; " " &amp; MID(Overall!M583, FIND(" ", Overall!M583) + 1, FIND(",", Overall!M583, FIND(" ", Overall!M583)) - FIND(" ", Overall!M583) - 1) &amp; ", " &amp; MID(Overall!M583, FIND(",", Overall!M583, FIND(",",Overall!M583) + 1) + 2, LEN(Overall!M583))),"")</f>
        <v>45260</v>
      </c>
      <c r="P581" s="7">
        <f>IF(Overall!N583&lt;&gt;"",DATEVALUE(MID(Overall!N583, FIND(",", Overall!N583) + 2, FIND(" ", Overall!N583) - FIND(",", Overall!N583) - 1) &amp; " " &amp; MID(Overall!N583, FIND(" ", Overall!N583) + 1, FIND(",", Overall!N583, FIND(" ", Overall!N583)) - FIND(" ", Overall!N583) - 1) &amp; ", " &amp; MID(Overall!N583, FIND(",", Overall!N583, FIND(",",Overall!N583) + 1) + 2, LEN(Overall!N583))),"")</f>
        <v>45155</v>
      </c>
      <c r="Q581" s="7">
        <f>IF(Overall!O583&lt;&gt;"",DATEVALUE(MID(Overall!O583, FIND(",", Overall!O583) + 2, FIND(" ", Overall!O583) - FIND(",", Overall!O583) - 1) &amp; " " &amp; MID(Overall!O583, FIND(" ", Overall!O583) + 1, FIND(",", Overall!O583, FIND(" ", Overall!O583)) - FIND(" ", Overall!O583) - 1) &amp; ", " &amp; MID(Overall!O583, FIND(",", Overall!O583, FIND(",",Overall!O583) + 1) + 2, LEN(Overall!O583))),"")</f>
        <v>45135</v>
      </c>
      <c r="R581" s="5">
        <f t="shared" si="18"/>
        <v>1</v>
      </c>
      <c r="S581" s="18" t="str">
        <f>IF(Overall!$A583&lt;&gt;"",IF(AND(MONTH($N581) &lt;= 1, MONTH($O581) &gt;= 1), IF($R581 &lt;&gt; "", $H581/$R581, ""), ""),"")</f>
        <v/>
      </c>
      <c r="T581" s="18" t="str">
        <f>IF(Overall!$A583&lt;&gt;"",IF(AND(MONTH($N581) &lt;= 2, MONTH($O581) &gt;= 2), IF($R581 &lt;&gt; "", $H581/$R581, ""), ""),"")</f>
        <v/>
      </c>
      <c r="U581" s="18" t="str">
        <f>IF(Overall!$A583&lt;&gt;"",IF(AND(MONTH($N581) &lt;= 3, MONTH($O581) &gt;= 3), IF($R581 &lt;&gt; "", $H581/$R581, ""), ""),"")</f>
        <v/>
      </c>
      <c r="V581" s="18" t="str">
        <f>IF(Overall!$A583&lt;&gt;"",IF(AND(MONTH($N581) &lt;= 4, MONTH($O581) &gt;= 4), IF($R581 &lt;&gt; "", $H581/$R581, ""), ""),"")</f>
        <v/>
      </c>
      <c r="W581" s="18" t="str">
        <f>IF(Overall!$A583&lt;&gt;"",IF(AND(MONTH($N581) &lt;= 5, MONTH($O581) &gt;= 5), IF($R581 &lt;&gt; "", $H581/$R581, ""), ""),"")</f>
        <v/>
      </c>
      <c r="X581" s="18" t="str">
        <f>IF(Overall!$A583&lt;&gt;"",IF(AND(MONTH($N581) &lt;= 6, MONTH($O581) &gt;= 6), IF($R581 &lt;&gt; "", $H581/$R581, ""), ""),"")</f>
        <v/>
      </c>
      <c r="Y581" s="18" t="str">
        <f>IF(Overall!$A583&lt;&gt;"",IF(AND(MONTH($N581) &lt;= 7, MONTH($O581) &gt;= 7 ), IF($R581 &lt;&gt; "", $H581/$R581, ""), ""),"")</f>
        <v/>
      </c>
      <c r="Z581" s="18" t="str">
        <f>IF(Overall!$A583&lt;&gt;"",IF(AND(MONTH($N581) &lt;= 8, MONTH($O581) &gt;= 8), IF($R581 &lt;&gt; "", $H581/$R581, ""), ""),"")</f>
        <v/>
      </c>
      <c r="AA581" s="18" t="str">
        <f>IF(Overall!$A583&lt;&gt;"",IF(AND(MONTH($N581) &lt;= 9, MONTH($O581) &gt;= 9), IF($R581 &lt;&gt; "", $H581/$R581, ""), ""),"")</f>
        <v/>
      </c>
      <c r="AB581" s="18" t="str">
        <f>IF(Overall!$A583&lt;&gt;"",IF(AND(MONTH($N581) &lt;= 10, MONTH($O581) &gt;= 10), IF($R581 &lt;&gt; "", $H581/$R581, ""), ""),"")</f>
        <v/>
      </c>
      <c r="AC581" s="18">
        <f>IF(Overall!$A583&lt;&gt;"",IF(AND(MONTH($N581) &lt;= 11, MONTH($O581) &gt;= 11), IF($R581 &lt;&gt; "", $H581/$R581, ""), ""),"")</f>
        <v>500000</v>
      </c>
      <c r="AD581" s="18" t="str">
        <f>IF(Overall!$A583&lt;&gt;"",IF(AND(MONTH($N581) &lt;= 12, MONTH($O581) &gt;= 12), IF($R581 &lt;&gt; "", $H581/$R581, ""), ""),"")</f>
        <v/>
      </c>
      <c r="AF581" s="18" t="str">
        <f ca="1">IFERROR(IF(AND(NOW()&lt;= EOMONTH(DATE(YEAR($O581),1, 1), 0), Overall!$A583&lt;&gt;"", MONTH($N581) &lt;= 1, MONTH($O581) &gt;= 1), IF($R581 &lt;&gt; "", $H581/$R581, ""), ""), "")</f>
        <v/>
      </c>
      <c r="AG581" s="18" t="str">
        <f ca="1">IFERROR(IF(AND(NOW()&lt;= EOMONTH(DATE(YEAR($O581),2, 1), 0), Overall!$A583&lt;&gt;"", MONTH($N581) &lt;= 2, MONTH($O581) &gt;= 2), IF($R581 &lt;&gt; "", $H581/$R581, ""), ""), "")</f>
        <v/>
      </c>
      <c r="AH581" s="18" t="str">
        <f ca="1">IFERROR(IF(AND(NOW()&lt;= EOMONTH(DATE(YEAR($O581),3, 1), 0), Overall!$A583&lt;&gt;"", MONTH($N581) &lt;= 3, MONTH($O581) &gt;= 3), IF($R581 &lt;&gt; "", $H581/$R581, ""), ""), "")</f>
        <v/>
      </c>
      <c r="AI581" s="18" t="str">
        <f ca="1">IFERROR(IF(AND(NOW()&lt;= EOMONTH(DATE(YEAR($O581),4, 1), 0), Overall!$A583&lt;&gt;"", MONTH($N581) &lt;= 4, MONTH($O581) &gt;= 4), IF($R581 &lt;&gt; "", $H581/$R581, ""), ""), "")</f>
        <v/>
      </c>
      <c r="AJ581" s="18" t="str">
        <f ca="1">IFERROR(IF(AND(NOW()&lt;= EOMONTH(DATE(YEAR($O581),5, 1), 0), Overall!$A583&lt;&gt;"", MONTH($N581) &lt;= 5, MONTH($O581) &gt;= 5), IF($R581 &lt;&gt; "", $H581/$R581, ""), ""), "")</f>
        <v/>
      </c>
      <c r="AK581" s="18" t="str">
        <f ca="1">IFERROR(IF(AND(NOW()&lt;= EOMONTH(DATE(YEAR($O581),6, 1), 0), Overall!$A583&lt;&gt;"", MONTH($N581) &lt;= 6, MONTH($O581) &gt;= 6), IF($R581 &lt;&gt; "", $H581/$R581, ""), ""), "")</f>
        <v/>
      </c>
      <c r="AL581" s="18" t="str">
        <f ca="1">IFERROR(IF(AND(NOW()&lt;= EOMONTH(DATE(YEAR($O581),7, 1), 0), Overall!$A583&lt;&gt;"", MONTH($N581) &lt;= 7, MONTH($O581) &gt;= 7), IF($R581 &lt;&gt; "", $H581/$R581, ""), ""), "")</f>
        <v/>
      </c>
      <c r="AM581" s="18" t="str">
        <f ca="1">IFERROR(IF(AND(NOW()&lt;= EOMONTH(DATE(YEAR($O581),8, 1), 0), Overall!$A583&lt;&gt;"", MONTH($N581) &lt;= 8, MONTH($O581) &gt;= 8), IF($R581 &lt;&gt; "", $H581/$R581, ""), ""), "")</f>
        <v/>
      </c>
      <c r="AN581" s="18" t="str">
        <f ca="1">IFERROR(IF(AND(NOW()&lt;= EOMONTH(DATE(YEAR($O581),9, 1), 0), Overall!$A583&lt;&gt;"", MONTH($N581) &lt;= 9, MONTH($O581) &gt;= 9), IF($R581 &lt;&gt; "", $H581/$R581, ""), ""), "")</f>
        <v/>
      </c>
      <c r="AO581" s="18" t="str">
        <f ca="1">IFERROR(IF(AND(NOW()&lt;= EOMONTH(DATE(YEAR($O581),10, 1), 0), Overall!$A583&lt;&gt;"", MONTH($N581) &lt;= 10, MONTH($O581) &gt;= 10), IF($R581 &lt;&gt; "", $H581/$R581, ""), ""), "")</f>
        <v/>
      </c>
      <c r="AP581" s="18" t="str">
        <f ca="1">IFERROR(IF(AND(NOW()&lt;= EOMONTH(DATE(YEAR($O581),11, 1), 0), Overall!$A583&lt;&gt;"", MONTH($N581) &lt;=11, MONTH($O581) &gt;= 11), IF($R581 &lt;&gt; "", $H581/$R581, ""), ""), "")</f>
        <v/>
      </c>
      <c r="AQ581" s="18" t="str">
        <f ca="1">IFERROR(IF(AND(NOW()&lt;= EOMONTH(DATE(YEAR($O581),12, 1), 0), Overall!$A583&lt;&gt;"", MONTH($N581) &lt;= 12, MONTH($O581) &gt;= 12), IF($R581 &lt;&gt; "", $H581/$R581, ""), ""), "")</f>
        <v/>
      </c>
      <c r="AR581" s="16">
        <f t="shared" ca="1" si="19"/>
        <v>0</v>
      </c>
    </row>
    <row r="582" spans="1:44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17">
        <f>IF(Overall!F584&lt;&gt;"",VALUE(Overall!F584),"")</f>
        <v>500000</v>
      </c>
      <c r="I582" s="17">
        <f>IF(Overall!G584&lt;&gt;"",VALUE(Overall!G584),"")</f>
        <v>80</v>
      </c>
      <c r="J582" s="17">
        <f>IF(Overall!H584&lt;&gt;"",VALUE(Overall!H584),"")</f>
        <v>64</v>
      </c>
      <c r="K582" s="17">
        <f>IF(Overall!I584&lt;&gt;"",VALUE(Overall!I584),"")</f>
        <v>4.0999999999999996</v>
      </c>
      <c r="L582" s="17">
        <f>IF(Overall!J584&lt;&gt;"",VALUE(Overall!J584),"")</f>
        <v>0.4</v>
      </c>
      <c r="M582" s="17">
        <f>IF(Overall!K584&lt;&gt;"",VALUE(Overall!K584),"")</f>
        <v>3.7</v>
      </c>
      <c r="N582" s="7">
        <f>IF(Overall!L584&lt;&gt;"",DATEVALUE(MID(Overall!L584, FIND(",", Overall!L584) + 2, FIND(" ", Overall!L584) - FIND(",", Overall!L584) - 1) &amp; " " &amp; MID(Overall!L584, FIND(" ", Overall!L584) + 1, FIND(",", Overall!L584, FIND(" ", Overall!L584)) - FIND(" ", Overall!L584) - 1) &amp; ", " &amp; MID(Overall!L584, FIND(",", Overall!L584, FIND(",",Overall!L584) + 1) + 2, LEN(Overall!L584))),"")</f>
        <v>45231</v>
      </c>
      <c r="O582" s="7">
        <f>IF(Overall!M584&lt;&gt;"",DATEVALUE(MID(Overall!M584, FIND(",", Overall!M584) + 2, FIND(" ", Overall!M584) - FIND(",", Overall!M584) - 1) &amp; " " &amp; MID(Overall!M584, FIND(" ", Overall!M584) + 1, FIND(",", Overall!M584, FIND(" ", Overall!M584)) - FIND(" ", Overall!M584) - 1) &amp; ", " &amp; MID(Overall!M584, FIND(",", Overall!M584, FIND(",",Overall!M584) + 1) + 2, LEN(Overall!M584))),"")</f>
        <v>45260</v>
      </c>
      <c r="P582" s="7">
        <f>IF(Overall!N584&lt;&gt;"",DATEVALUE(MID(Overall!N584, FIND(",", Overall!N584) + 2, FIND(" ", Overall!N584) - FIND(",", Overall!N584) - 1) &amp; " " &amp; MID(Overall!N584, FIND(" ", Overall!N584) + 1, FIND(",", Overall!N584, FIND(" ", Overall!N584)) - FIND(" ", Overall!N584) - 1) &amp; ", " &amp; MID(Overall!N584, FIND(",", Overall!N584, FIND(",",Overall!N584) + 1) + 2, LEN(Overall!N584))),"")</f>
        <v>45155</v>
      </c>
      <c r="Q582" s="7">
        <f>IF(Overall!O584&lt;&gt;"",DATEVALUE(MID(Overall!O584, FIND(",", Overall!O584) + 2, FIND(" ", Overall!O584) - FIND(",", Overall!O584) - 1) &amp; " " &amp; MID(Overall!O584, FIND(" ", Overall!O584) + 1, FIND(",", Overall!O584, FIND(" ", Overall!O584)) - FIND(" ", Overall!O584) - 1) &amp; ", " &amp; MID(Overall!O584, FIND(",", Overall!O584, FIND(",",Overall!O584) + 1) + 2, LEN(Overall!O584))),"")</f>
        <v>45135</v>
      </c>
      <c r="R582" s="5">
        <f t="shared" si="18"/>
        <v>1</v>
      </c>
      <c r="S582" s="18" t="str">
        <f>IF(Overall!$A584&lt;&gt;"",IF(AND(MONTH($N582) &lt;= 1, MONTH($O582) &gt;= 1), IF($R582 &lt;&gt; "", $H582/$R582, ""), ""),"")</f>
        <v/>
      </c>
      <c r="T582" s="18" t="str">
        <f>IF(Overall!$A584&lt;&gt;"",IF(AND(MONTH($N582) &lt;= 2, MONTH($O582) &gt;= 2), IF($R582 &lt;&gt; "", $H582/$R582, ""), ""),"")</f>
        <v/>
      </c>
      <c r="U582" s="18" t="str">
        <f>IF(Overall!$A584&lt;&gt;"",IF(AND(MONTH($N582) &lt;= 3, MONTH($O582) &gt;= 3), IF($R582 &lt;&gt; "", $H582/$R582, ""), ""),"")</f>
        <v/>
      </c>
      <c r="V582" s="18" t="str">
        <f>IF(Overall!$A584&lt;&gt;"",IF(AND(MONTH($N582) &lt;= 4, MONTH($O582) &gt;= 4), IF($R582 &lt;&gt; "", $H582/$R582, ""), ""),"")</f>
        <v/>
      </c>
      <c r="W582" s="18" t="str">
        <f>IF(Overall!$A584&lt;&gt;"",IF(AND(MONTH($N582) &lt;= 5, MONTH($O582) &gt;= 5), IF($R582 &lt;&gt; "", $H582/$R582, ""), ""),"")</f>
        <v/>
      </c>
      <c r="X582" s="18" t="str">
        <f>IF(Overall!$A584&lt;&gt;"",IF(AND(MONTH($N582) &lt;= 6, MONTH($O582) &gt;= 6), IF($R582 &lt;&gt; "", $H582/$R582, ""), ""),"")</f>
        <v/>
      </c>
      <c r="Y582" s="18" t="str">
        <f>IF(Overall!$A584&lt;&gt;"",IF(AND(MONTH($N582) &lt;= 7, MONTH($O582) &gt;= 7 ), IF($R582 &lt;&gt; "", $H582/$R582, ""), ""),"")</f>
        <v/>
      </c>
      <c r="Z582" s="18" t="str">
        <f>IF(Overall!$A584&lt;&gt;"",IF(AND(MONTH($N582) &lt;= 8, MONTH($O582) &gt;= 8), IF($R582 &lt;&gt; "", $H582/$R582, ""), ""),"")</f>
        <v/>
      </c>
      <c r="AA582" s="18" t="str">
        <f>IF(Overall!$A584&lt;&gt;"",IF(AND(MONTH($N582) &lt;= 9, MONTH($O582) &gt;= 9), IF($R582 &lt;&gt; "", $H582/$R582, ""), ""),"")</f>
        <v/>
      </c>
      <c r="AB582" s="18" t="str">
        <f>IF(Overall!$A584&lt;&gt;"",IF(AND(MONTH($N582) &lt;= 10, MONTH($O582) &gt;= 10), IF($R582 &lt;&gt; "", $H582/$R582, ""), ""),"")</f>
        <v/>
      </c>
      <c r="AC582" s="18">
        <f>IF(Overall!$A584&lt;&gt;"",IF(AND(MONTH($N582) &lt;= 11, MONTH($O582) &gt;= 11), IF($R582 &lt;&gt; "", $H582/$R582, ""), ""),"")</f>
        <v>500000</v>
      </c>
      <c r="AD582" s="18" t="str">
        <f>IF(Overall!$A584&lt;&gt;"",IF(AND(MONTH($N582) &lt;= 12, MONTH($O582) &gt;= 12), IF($R582 &lt;&gt; "", $H582/$R582, ""), ""),"")</f>
        <v/>
      </c>
      <c r="AF582" s="18" t="str">
        <f ca="1">IFERROR(IF(AND(NOW()&lt;= EOMONTH(DATE(YEAR($O582),1, 1), 0), Overall!$A584&lt;&gt;"", MONTH($N582) &lt;= 1, MONTH($O582) &gt;= 1), IF($R582 &lt;&gt; "", $H582/$R582, ""), ""), "")</f>
        <v/>
      </c>
      <c r="AG582" s="18" t="str">
        <f ca="1">IFERROR(IF(AND(NOW()&lt;= EOMONTH(DATE(YEAR($O582),2, 1), 0), Overall!$A584&lt;&gt;"", MONTH($N582) &lt;= 2, MONTH($O582) &gt;= 2), IF($R582 &lt;&gt; "", $H582/$R582, ""), ""), "")</f>
        <v/>
      </c>
      <c r="AH582" s="18" t="str">
        <f ca="1">IFERROR(IF(AND(NOW()&lt;= EOMONTH(DATE(YEAR($O582),3, 1), 0), Overall!$A584&lt;&gt;"", MONTH($N582) &lt;= 3, MONTH($O582) &gt;= 3), IF($R582 &lt;&gt; "", $H582/$R582, ""), ""), "")</f>
        <v/>
      </c>
      <c r="AI582" s="18" t="str">
        <f ca="1">IFERROR(IF(AND(NOW()&lt;= EOMONTH(DATE(YEAR($O582),4, 1), 0), Overall!$A584&lt;&gt;"", MONTH($N582) &lt;= 4, MONTH($O582) &gt;= 4), IF($R582 &lt;&gt; "", $H582/$R582, ""), ""), "")</f>
        <v/>
      </c>
      <c r="AJ582" s="18" t="str">
        <f ca="1">IFERROR(IF(AND(NOW()&lt;= EOMONTH(DATE(YEAR($O582),5, 1), 0), Overall!$A584&lt;&gt;"", MONTH($N582) &lt;= 5, MONTH($O582) &gt;= 5), IF($R582 &lt;&gt; "", $H582/$R582, ""), ""), "")</f>
        <v/>
      </c>
      <c r="AK582" s="18" t="str">
        <f ca="1">IFERROR(IF(AND(NOW()&lt;= EOMONTH(DATE(YEAR($O582),6, 1), 0), Overall!$A584&lt;&gt;"", MONTH($N582) &lt;= 6, MONTH($O582) &gt;= 6), IF($R582 &lt;&gt; "", $H582/$R582, ""), ""), "")</f>
        <v/>
      </c>
      <c r="AL582" s="18" t="str">
        <f ca="1">IFERROR(IF(AND(NOW()&lt;= EOMONTH(DATE(YEAR($O582),7, 1), 0), Overall!$A584&lt;&gt;"", MONTH($N582) &lt;= 7, MONTH($O582) &gt;= 7), IF($R582 &lt;&gt; "", $H582/$R582, ""), ""), "")</f>
        <v/>
      </c>
      <c r="AM582" s="18" t="str">
        <f ca="1">IFERROR(IF(AND(NOW()&lt;= EOMONTH(DATE(YEAR($O582),8, 1), 0), Overall!$A584&lt;&gt;"", MONTH($N582) &lt;= 8, MONTH($O582) &gt;= 8), IF($R582 &lt;&gt; "", $H582/$R582, ""), ""), "")</f>
        <v/>
      </c>
      <c r="AN582" s="18" t="str">
        <f ca="1">IFERROR(IF(AND(NOW()&lt;= EOMONTH(DATE(YEAR($O582),9, 1), 0), Overall!$A584&lt;&gt;"", MONTH($N582) &lt;= 9, MONTH($O582) &gt;= 9), IF($R582 &lt;&gt; "", $H582/$R582, ""), ""), "")</f>
        <v/>
      </c>
      <c r="AO582" s="18" t="str">
        <f ca="1">IFERROR(IF(AND(NOW()&lt;= EOMONTH(DATE(YEAR($O582),10, 1), 0), Overall!$A584&lt;&gt;"", MONTH($N582) &lt;= 10, MONTH($O582) &gt;= 10), IF($R582 &lt;&gt; "", $H582/$R582, ""), ""), "")</f>
        <v/>
      </c>
      <c r="AP582" s="18" t="str">
        <f ca="1">IFERROR(IF(AND(NOW()&lt;= EOMONTH(DATE(YEAR($O582),11, 1), 0), Overall!$A584&lt;&gt;"", MONTH($N582) &lt;=11, MONTH($O582) &gt;= 11), IF($R582 &lt;&gt; "", $H582/$R582, ""), ""), "")</f>
        <v/>
      </c>
      <c r="AQ582" s="18" t="str">
        <f ca="1">IFERROR(IF(AND(NOW()&lt;= EOMONTH(DATE(YEAR($O582),12, 1), 0), Overall!$A584&lt;&gt;"", MONTH($N582) &lt;= 12, MONTH($O582) &gt;= 12), IF($R582 &lt;&gt; "", $H582/$R582, ""), ""), "")</f>
        <v/>
      </c>
      <c r="AR582" s="16">
        <f t="shared" ca="1" si="19"/>
        <v>0</v>
      </c>
    </row>
    <row r="583" spans="1:44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17">
        <f>IF(Overall!F585&lt;&gt;"",VALUE(Overall!F585),"")</f>
        <v>500000</v>
      </c>
      <c r="I583" s="17">
        <f>IF(Overall!G585&lt;&gt;"",VALUE(Overall!G585),"")</f>
        <v>80</v>
      </c>
      <c r="J583" s="17">
        <f>IF(Overall!H585&lt;&gt;"",VALUE(Overall!H585),"")</f>
        <v>64</v>
      </c>
      <c r="K583" s="17">
        <f>IF(Overall!I585&lt;&gt;"",VALUE(Overall!I585),"")</f>
        <v>3.83</v>
      </c>
      <c r="L583" s="17">
        <f>IF(Overall!J585&lt;&gt;"",VALUE(Overall!J585),"")</f>
        <v>0.45</v>
      </c>
      <c r="M583" s="17">
        <f>IF(Overall!K585&lt;&gt;"",VALUE(Overall!K585),"")</f>
        <v>3.38</v>
      </c>
      <c r="N583" s="7">
        <f>IF(Overall!L585&lt;&gt;"",DATEVALUE(MID(Overall!L585, FIND(",", Overall!L585) + 2, FIND(" ", Overall!L585) - FIND(",", Overall!L585) - 1) &amp; " " &amp; MID(Overall!L585, FIND(" ", Overall!L585) + 1, FIND(",", Overall!L585, FIND(" ", Overall!L585)) - FIND(" ", Overall!L585) - 1) &amp; ", " &amp; MID(Overall!L585, FIND(",", Overall!L585, FIND(",",Overall!L585) + 1) + 2, LEN(Overall!L585))),"")</f>
        <v>45231</v>
      </c>
      <c r="O583" s="7">
        <f>IF(Overall!M585&lt;&gt;"",DATEVALUE(MID(Overall!M585, FIND(",", Overall!M585) + 2, FIND(" ", Overall!M585) - FIND(",", Overall!M585) - 1) &amp; " " &amp; MID(Overall!M585, FIND(" ", Overall!M585) + 1, FIND(",", Overall!M585, FIND(" ", Overall!M585)) - FIND(" ", Overall!M585) - 1) &amp; ", " &amp; MID(Overall!M585, FIND(",", Overall!M585, FIND(",",Overall!M585) + 1) + 2, LEN(Overall!M585))),"")</f>
        <v>45260</v>
      </c>
      <c r="P583" s="7">
        <f>IF(Overall!N585&lt;&gt;"",DATEVALUE(MID(Overall!N585, FIND(",", Overall!N585) + 2, FIND(" ", Overall!N585) - FIND(",", Overall!N585) - 1) &amp; " " &amp; MID(Overall!N585, FIND(" ", Overall!N585) + 1, FIND(",", Overall!N585, FIND(" ", Overall!N585)) - FIND(" ", Overall!N585) - 1) &amp; ", " &amp; MID(Overall!N585, FIND(",", Overall!N585, FIND(",",Overall!N585) + 1) + 2, LEN(Overall!N585))),"")</f>
        <v>45156</v>
      </c>
      <c r="Q583" s="7">
        <f>IF(Overall!O585&lt;&gt;"",DATEVALUE(MID(Overall!O585, FIND(",", Overall!O585) + 2, FIND(" ", Overall!O585) - FIND(",", Overall!O585) - 1) &amp; " " &amp; MID(Overall!O585, FIND(" ", Overall!O585) + 1, FIND(",", Overall!O585, FIND(" ", Overall!O585)) - FIND(" ", Overall!O585) - 1) &amp; ", " &amp; MID(Overall!O585, FIND(",", Overall!O585, FIND(",",Overall!O585) + 1) + 2, LEN(Overall!O585))),"")</f>
        <v>45138</v>
      </c>
      <c r="R583" s="5">
        <f t="shared" si="18"/>
        <v>1</v>
      </c>
      <c r="S583" s="18" t="str">
        <f>IF(Overall!$A585&lt;&gt;"",IF(AND(MONTH($N583) &lt;= 1, MONTH($O583) &gt;= 1), IF($R583 &lt;&gt; "", $H583/$R583, ""), ""),"")</f>
        <v/>
      </c>
      <c r="T583" s="18" t="str">
        <f>IF(Overall!$A585&lt;&gt;"",IF(AND(MONTH($N583) &lt;= 2, MONTH($O583) &gt;= 2), IF($R583 &lt;&gt; "", $H583/$R583, ""), ""),"")</f>
        <v/>
      </c>
      <c r="U583" s="18" t="str">
        <f>IF(Overall!$A585&lt;&gt;"",IF(AND(MONTH($N583) &lt;= 3, MONTH($O583) &gt;= 3), IF($R583 &lt;&gt; "", $H583/$R583, ""), ""),"")</f>
        <v/>
      </c>
      <c r="V583" s="18" t="str">
        <f>IF(Overall!$A585&lt;&gt;"",IF(AND(MONTH($N583) &lt;= 4, MONTH($O583) &gt;= 4), IF($R583 &lt;&gt; "", $H583/$R583, ""), ""),"")</f>
        <v/>
      </c>
      <c r="W583" s="18" t="str">
        <f>IF(Overall!$A585&lt;&gt;"",IF(AND(MONTH($N583) &lt;= 5, MONTH($O583) &gt;= 5), IF($R583 &lt;&gt; "", $H583/$R583, ""), ""),"")</f>
        <v/>
      </c>
      <c r="X583" s="18" t="str">
        <f>IF(Overall!$A585&lt;&gt;"",IF(AND(MONTH($N583) &lt;= 6, MONTH($O583) &gt;= 6), IF($R583 &lt;&gt; "", $H583/$R583, ""), ""),"")</f>
        <v/>
      </c>
      <c r="Y583" s="18" t="str">
        <f>IF(Overall!$A585&lt;&gt;"",IF(AND(MONTH($N583) &lt;= 7, MONTH($O583) &gt;= 7 ), IF($R583 &lt;&gt; "", $H583/$R583, ""), ""),"")</f>
        <v/>
      </c>
      <c r="Z583" s="18" t="str">
        <f>IF(Overall!$A585&lt;&gt;"",IF(AND(MONTH($N583) &lt;= 8, MONTH($O583) &gt;= 8), IF($R583 &lt;&gt; "", $H583/$R583, ""), ""),"")</f>
        <v/>
      </c>
      <c r="AA583" s="18" t="str">
        <f>IF(Overall!$A585&lt;&gt;"",IF(AND(MONTH($N583) &lt;= 9, MONTH($O583) &gt;= 9), IF($R583 &lt;&gt; "", $H583/$R583, ""), ""),"")</f>
        <v/>
      </c>
      <c r="AB583" s="18" t="str">
        <f>IF(Overall!$A585&lt;&gt;"",IF(AND(MONTH($N583) &lt;= 10, MONTH($O583) &gt;= 10), IF($R583 &lt;&gt; "", $H583/$R583, ""), ""),"")</f>
        <v/>
      </c>
      <c r="AC583" s="18">
        <f>IF(Overall!$A585&lt;&gt;"",IF(AND(MONTH($N583) &lt;= 11, MONTH($O583) &gt;= 11), IF($R583 &lt;&gt; "", $H583/$R583, ""), ""),"")</f>
        <v>500000</v>
      </c>
      <c r="AD583" s="18" t="str">
        <f>IF(Overall!$A585&lt;&gt;"",IF(AND(MONTH($N583) &lt;= 12, MONTH($O583) &gt;= 12), IF($R583 &lt;&gt; "", $H583/$R583, ""), ""),"")</f>
        <v/>
      </c>
      <c r="AF583" s="18" t="str">
        <f ca="1">IFERROR(IF(AND(NOW()&lt;= EOMONTH(DATE(YEAR($O583),1, 1), 0), Overall!$A585&lt;&gt;"", MONTH($N583) &lt;= 1, MONTH($O583) &gt;= 1), IF($R583 &lt;&gt; "", $H583/$R583, ""), ""), "")</f>
        <v/>
      </c>
      <c r="AG583" s="18" t="str">
        <f ca="1">IFERROR(IF(AND(NOW()&lt;= EOMONTH(DATE(YEAR($O583),2, 1), 0), Overall!$A585&lt;&gt;"", MONTH($N583) &lt;= 2, MONTH($O583) &gt;= 2), IF($R583 &lt;&gt; "", $H583/$R583, ""), ""), "")</f>
        <v/>
      </c>
      <c r="AH583" s="18" t="str">
        <f ca="1">IFERROR(IF(AND(NOW()&lt;= EOMONTH(DATE(YEAR($O583),3, 1), 0), Overall!$A585&lt;&gt;"", MONTH($N583) &lt;= 3, MONTH($O583) &gt;= 3), IF($R583 &lt;&gt; "", $H583/$R583, ""), ""), "")</f>
        <v/>
      </c>
      <c r="AI583" s="18" t="str">
        <f ca="1">IFERROR(IF(AND(NOW()&lt;= EOMONTH(DATE(YEAR($O583),4, 1), 0), Overall!$A585&lt;&gt;"", MONTH($N583) &lt;= 4, MONTH($O583) &gt;= 4), IF($R583 &lt;&gt; "", $H583/$R583, ""), ""), "")</f>
        <v/>
      </c>
      <c r="AJ583" s="18" t="str">
        <f ca="1">IFERROR(IF(AND(NOW()&lt;= EOMONTH(DATE(YEAR($O583),5, 1), 0), Overall!$A585&lt;&gt;"", MONTH($N583) &lt;= 5, MONTH($O583) &gt;= 5), IF($R583 &lt;&gt; "", $H583/$R583, ""), ""), "")</f>
        <v/>
      </c>
      <c r="AK583" s="18" t="str">
        <f ca="1">IFERROR(IF(AND(NOW()&lt;= EOMONTH(DATE(YEAR($O583),6, 1), 0), Overall!$A585&lt;&gt;"", MONTH($N583) &lt;= 6, MONTH($O583) &gt;= 6), IF($R583 &lt;&gt; "", $H583/$R583, ""), ""), "")</f>
        <v/>
      </c>
      <c r="AL583" s="18" t="str">
        <f ca="1">IFERROR(IF(AND(NOW()&lt;= EOMONTH(DATE(YEAR($O583),7, 1), 0), Overall!$A585&lt;&gt;"", MONTH($N583) &lt;= 7, MONTH($O583) &gt;= 7), IF($R583 &lt;&gt; "", $H583/$R583, ""), ""), "")</f>
        <v/>
      </c>
      <c r="AM583" s="18" t="str">
        <f ca="1">IFERROR(IF(AND(NOW()&lt;= EOMONTH(DATE(YEAR($O583),8, 1), 0), Overall!$A585&lt;&gt;"", MONTH($N583) &lt;= 8, MONTH($O583) &gt;= 8), IF($R583 &lt;&gt; "", $H583/$R583, ""), ""), "")</f>
        <v/>
      </c>
      <c r="AN583" s="18" t="str">
        <f ca="1">IFERROR(IF(AND(NOW()&lt;= EOMONTH(DATE(YEAR($O583),9, 1), 0), Overall!$A585&lt;&gt;"", MONTH($N583) &lt;= 9, MONTH($O583) &gt;= 9), IF($R583 &lt;&gt; "", $H583/$R583, ""), ""), "")</f>
        <v/>
      </c>
      <c r="AO583" s="18" t="str">
        <f ca="1">IFERROR(IF(AND(NOW()&lt;= EOMONTH(DATE(YEAR($O583),10, 1), 0), Overall!$A585&lt;&gt;"", MONTH($N583) &lt;= 10, MONTH($O583) &gt;= 10), IF($R583 &lt;&gt; "", $H583/$R583, ""), ""), "")</f>
        <v/>
      </c>
      <c r="AP583" s="18" t="str">
        <f ca="1">IFERROR(IF(AND(NOW()&lt;= EOMONTH(DATE(YEAR($O583),11, 1), 0), Overall!$A585&lt;&gt;"", MONTH($N583) &lt;=11, MONTH($O583) &gt;= 11), IF($R583 &lt;&gt; "", $H583/$R583, ""), ""), "")</f>
        <v/>
      </c>
      <c r="AQ583" s="18" t="str">
        <f ca="1">IFERROR(IF(AND(NOW()&lt;= EOMONTH(DATE(YEAR($O583),12, 1), 0), Overall!$A585&lt;&gt;"", MONTH($N583) &lt;= 12, MONTH($O583) &gt;= 12), IF($R583 &lt;&gt; "", $H583/$R583, ""), ""), "")</f>
        <v/>
      </c>
      <c r="AR583" s="16">
        <f t="shared" ca="1" si="19"/>
        <v>0</v>
      </c>
    </row>
    <row r="584" spans="1:44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17">
        <f>IF(Overall!F586&lt;&gt;"",VALUE(Overall!F586),"")</f>
        <v>500000</v>
      </c>
      <c r="I584" s="17">
        <f>IF(Overall!G586&lt;&gt;"",VALUE(Overall!G586),"")</f>
        <v>80</v>
      </c>
      <c r="J584" s="17">
        <f>IF(Overall!H586&lt;&gt;"",VALUE(Overall!H586),"")</f>
        <v>64</v>
      </c>
      <c r="K584" s="17">
        <f>IF(Overall!I586&lt;&gt;"",VALUE(Overall!I586),"")</f>
        <v>3.82</v>
      </c>
      <c r="L584" s="17">
        <f>IF(Overall!J586&lt;&gt;"",VALUE(Overall!J586),"")</f>
        <v>0.48</v>
      </c>
      <c r="M584" s="17">
        <f>IF(Overall!K586&lt;&gt;"",VALUE(Overall!K586),"")</f>
        <v>3.34</v>
      </c>
      <c r="N584" s="7">
        <f>IF(Overall!L586&lt;&gt;"",DATEVALUE(MID(Overall!L586, FIND(",", Overall!L586) + 2, FIND(" ", Overall!L586) - FIND(",", Overall!L586) - 1) &amp; " " &amp; MID(Overall!L586, FIND(" ", Overall!L586) + 1, FIND(",", Overall!L586, FIND(" ", Overall!L586)) - FIND(" ", Overall!L586) - 1) &amp; ", " &amp; MID(Overall!L586, FIND(",", Overall!L586, FIND(",",Overall!L586) + 1) + 2, LEN(Overall!L586))),"")</f>
        <v>45231</v>
      </c>
      <c r="O584" s="7">
        <f>IF(Overall!M586&lt;&gt;"",DATEVALUE(MID(Overall!M586, FIND(",", Overall!M586) + 2, FIND(" ", Overall!M586) - FIND(",", Overall!M586) - 1) &amp; " " &amp; MID(Overall!M586, FIND(" ", Overall!M586) + 1, FIND(",", Overall!M586, FIND(" ", Overall!M586)) - FIND(" ", Overall!M586) - 1) &amp; ", " &amp; MID(Overall!M586, FIND(",", Overall!M586, FIND(",",Overall!M586) + 1) + 2, LEN(Overall!M586))),"")</f>
        <v>45260</v>
      </c>
      <c r="P584" s="7">
        <f>IF(Overall!N586&lt;&gt;"",DATEVALUE(MID(Overall!N586, FIND(",", Overall!N586) + 2, FIND(" ", Overall!N586) - FIND(",", Overall!N586) - 1) &amp; " " &amp; MID(Overall!N586, FIND(" ", Overall!N586) + 1, FIND(",", Overall!N586, FIND(" ", Overall!N586)) - FIND(" ", Overall!N586) - 1) &amp; ", " &amp; MID(Overall!N586, FIND(",", Overall!N586, FIND(",",Overall!N586) + 1) + 2, LEN(Overall!N586))),"")</f>
        <v>45156</v>
      </c>
      <c r="Q584" s="7">
        <f>IF(Overall!O586&lt;&gt;"",DATEVALUE(MID(Overall!O586, FIND(",", Overall!O586) + 2, FIND(" ", Overall!O586) - FIND(",", Overall!O586) - 1) &amp; " " &amp; MID(Overall!O586, FIND(" ", Overall!O586) + 1, FIND(",", Overall!O586, FIND(" ", Overall!O586)) - FIND(" ", Overall!O586) - 1) &amp; ", " &amp; MID(Overall!O586, FIND(",", Overall!O586, FIND(",",Overall!O586) + 1) + 2, LEN(Overall!O586))),"")</f>
        <v>45138</v>
      </c>
      <c r="R584" s="5">
        <f t="shared" si="18"/>
        <v>1</v>
      </c>
      <c r="S584" s="18" t="str">
        <f>IF(Overall!$A586&lt;&gt;"",IF(AND(MONTH($N584) &lt;= 1, MONTH($O584) &gt;= 1), IF($R584 &lt;&gt; "", $H584/$R584, ""), ""),"")</f>
        <v/>
      </c>
      <c r="T584" s="18" t="str">
        <f>IF(Overall!$A586&lt;&gt;"",IF(AND(MONTH($N584) &lt;= 2, MONTH($O584) &gt;= 2), IF($R584 &lt;&gt; "", $H584/$R584, ""), ""),"")</f>
        <v/>
      </c>
      <c r="U584" s="18" t="str">
        <f>IF(Overall!$A586&lt;&gt;"",IF(AND(MONTH($N584) &lt;= 3, MONTH($O584) &gt;= 3), IF($R584 &lt;&gt; "", $H584/$R584, ""), ""),"")</f>
        <v/>
      </c>
      <c r="V584" s="18" t="str">
        <f>IF(Overall!$A586&lt;&gt;"",IF(AND(MONTH($N584) &lt;= 4, MONTH($O584) &gt;= 4), IF($R584 &lt;&gt; "", $H584/$R584, ""), ""),"")</f>
        <v/>
      </c>
      <c r="W584" s="18" t="str">
        <f>IF(Overall!$A586&lt;&gt;"",IF(AND(MONTH($N584) &lt;= 5, MONTH($O584) &gt;= 5), IF($R584 &lt;&gt; "", $H584/$R584, ""), ""),"")</f>
        <v/>
      </c>
      <c r="X584" s="18" t="str">
        <f>IF(Overall!$A586&lt;&gt;"",IF(AND(MONTH($N584) &lt;= 6, MONTH($O584) &gt;= 6), IF($R584 &lt;&gt; "", $H584/$R584, ""), ""),"")</f>
        <v/>
      </c>
      <c r="Y584" s="18" t="str">
        <f>IF(Overall!$A586&lt;&gt;"",IF(AND(MONTH($N584) &lt;= 7, MONTH($O584) &gt;= 7 ), IF($R584 &lt;&gt; "", $H584/$R584, ""), ""),"")</f>
        <v/>
      </c>
      <c r="Z584" s="18" t="str">
        <f>IF(Overall!$A586&lt;&gt;"",IF(AND(MONTH($N584) &lt;= 8, MONTH($O584) &gt;= 8), IF($R584 &lt;&gt; "", $H584/$R584, ""), ""),"")</f>
        <v/>
      </c>
      <c r="AA584" s="18" t="str">
        <f>IF(Overall!$A586&lt;&gt;"",IF(AND(MONTH($N584) &lt;= 9, MONTH($O584) &gt;= 9), IF($R584 &lt;&gt; "", $H584/$R584, ""), ""),"")</f>
        <v/>
      </c>
      <c r="AB584" s="18" t="str">
        <f>IF(Overall!$A586&lt;&gt;"",IF(AND(MONTH($N584) &lt;= 10, MONTH($O584) &gt;= 10), IF($R584 &lt;&gt; "", $H584/$R584, ""), ""),"")</f>
        <v/>
      </c>
      <c r="AC584" s="18">
        <f>IF(Overall!$A586&lt;&gt;"",IF(AND(MONTH($N584) &lt;= 11, MONTH($O584) &gt;= 11), IF($R584 &lt;&gt; "", $H584/$R584, ""), ""),"")</f>
        <v>500000</v>
      </c>
      <c r="AD584" s="18" t="str">
        <f>IF(Overall!$A586&lt;&gt;"",IF(AND(MONTH($N584) &lt;= 12, MONTH($O584) &gt;= 12), IF($R584 &lt;&gt; "", $H584/$R584, ""), ""),"")</f>
        <v/>
      </c>
      <c r="AF584" s="18" t="str">
        <f ca="1">IFERROR(IF(AND(NOW()&lt;= EOMONTH(DATE(YEAR($O584),1, 1), 0), Overall!$A586&lt;&gt;"", MONTH($N584) &lt;= 1, MONTH($O584) &gt;= 1), IF($R584 &lt;&gt; "", $H584/$R584, ""), ""), "")</f>
        <v/>
      </c>
      <c r="AG584" s="18" t="str">
        <f ca="1">IFERROR(IF(AND(NOW()&lt;= EOMONTH(DATE(YEAR($O584),2, 1), 0), Overall!$A586&lt;&gt;"", MONTH($N584) &lt;= 2, MONTH($O584) &gt;= 2), IF($R584 &lt;&gt; "", $H584/$R584, ""), ""), "")</f>
        <v/>
      </c>
      <c r="AH584" s="18" t="str">
        <f ca="1">IFERROR(IF(AND(NOW()&lt;= EOMONTH(DATE(YEAR($O584),3, 1), 0), Overall!$A586&lt;&gt;"", MONTH($N584) &lt;= 3, MONTH($O584) &gt;= 3), IF($R584 &lt;&gt; "", $H584/$R584, ""), ""), "")</f>
        <v/>
      </c>
      <c r="AI584" s="18" t="str">
        <f ca="1">IFERROR(IF(AND(NOW()&lt;= EOMONTH(DATE(YEAR($O584),4, 1), 0), Overall!$A586&lt;&gt;"", MONTH($N584) &lt;= 4, MONTH($O584) &gt;= 4), IF($R584 &lt;&gt; "", $H584/$R584, ""), ""), "")</f>
        <v/>
      </c>
      <c r="AJ584" s="18" t="str">
        <f ca="1">IFERROR(IF(AND(NOW()&lt;= EOMONTH(DATE(YEAR($O584),5, 1), 0), Overall!$A586&lt;&gt;"", MONTH($N584) &lt;= 5, MONTH($O584) &gt;= 5), IF($R584 &lt;&gt; "", $H584/$R584, ""), ""), "")</f>
        <v/>
      </c>
      <c r="AK584" s="18" t="str">
        <f ca="1">IFERROR(IF(AND(NOW()&lt;= EOMONTH(DATE(YEAR($O584),6, 1), 0), Overall!$A586&lt;&gt;"", MONTH($N584) &lt;= 6, MONTH($O584) &gt;= 6), IF($R584 &lt;&gt; "", $H584/$R584, ""), ""), "")</f>
        <v/>
      </c>
      <c r="AL584" s="18" t="str">
        <f ca="1">IFERROR(IF(AND(NOW()&lt;= EOMONTH(DATE(YEAR($O584),7, 1), 0), Overall!$A586&lt;&gt;"", MONTH($N584) &lt;= 7, MONTH($O584) &gt;= 7), IF($R584 &lt;&gt; "", $H584/$R584, ""), ""), "")</f>
        <v/>
      </c>
      <c r="AM584" s="18" t="str">
        <f ca="1">IFERROR(IF(AND(NOW()&lt;= EOMONTH(DATE(YEAR($O584),8, 1), 0), Overall!$A586&lt;&gt;"", MONTH($N584) &lt;= 8, MONTH($O584) &gt;= 8), IF($R584 &lt;&gt; "", $H584/$R584, ""), ""), "")</f>
        <v/>
      </c>
      <c r="AN584" s="18" t="str">
        <f ca="1">IFERROR(IF(AND(NOW()&lt;= EOMONTH(DATE(YEAR($O584),9, 1), 0), Overall!$A586&lt;&gt;"", MONTH($N584) &lt;= 9, MONTH($O584) &gt;= 9), IF($R584 &lt;&gt; "", $H584/$R584, ""), ""), "")</f>
        <v/>
      </c>
      <c r="AO584" s="18" t="str">
        <f ca="1">IFERROR(IF(AND(NOW()&lt;= EOMONTH(DATE(YEAR($O584),10, 1), 0), Overall!$A586&lt;&gt;"", MONTH($N584) &lt;= 10, MONTH($O584) &gt;= 10), IF($R584 &lt;&gt; "", $H584/$R584, ""), ""), "")</f>
        <v/>
      </c>
      <c r="AP584" s="18" t="str">
        <f ca="1">IFERROR(IF(AND(NOW()&lt;= EOMONTH(DATE(YEAR($O584),11, 1), 0), Overall!$A586&lt;&gt;"", MONTH($N584) &lt;=11, MONTH($O584) &gt;= 11), IF($R584 &lt;&gt; "", $H584/$R584, ""), ""), "")</f>
        <v/>
      </c>
      <c r="AQ584" s="18" t="str">
        <f ca="1">IFERROR(IF(AND(NOW()&lt;= EOMONTH(DATE(YEAR($O584),12, 1), 0), Overall!$A586&lt;&gt;"", MONTH($N584) &lt;= 12, MONTH($O584) &gt;= 12), IF($R584 &lt;&gt; "", $H584/$R584, ""), ""), "")</f>
        <v/>
      </c>
      <c r="AR584" s="16">
        <f t="shared" ca="1" si="19"/>
        <v>0</v>
      </c>
    </row>
    <row r="585" spans="1:44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17">
        <f>IF(Overall!F587&lt;&gt;"",VALUE(Overall!F587),"")</f>
        <v>500000</v>
      </c>
      <c r="I585" s="17">
        <f>IF(Overall!G587&lt;&gt;"",VALUE(Overall!G587),"")</f>
        <v>80</v>
      </c>
      <c r="J585" s="17">
        <f>IF(Overall!H587&lt;&gt;"",VALUE(Overall!H587),"")</f>
        <v>64</v>
      </c>
      <c r="K585" s="17">
        <f>IF(Overall!I587&lt;&gt;"",VALUE(Overall!I587),"")</f>
        <v>3.61</v>
      </c>
      <c r="L585" s="17">
        <f>IF(Overall!J587&lt;&gt;"",VALUE(Overall!J587),"")</f>
        <v>0.4</v>
      </c>
      <c r="M585" s="17">
        <f>IF(Overall!K587&lt;&gt;"",VALUE(Overall!K587),"")</f>
        <v>3.21</v>
      </c>
      <c r="N585" s="7">
        <f>IF(Overall!L587&lt;&gt;"",DATEVALUE(MID(Overall!L587, FIND(",", Overall!L587) + 2, FIND(" ", Overall!L587) - FIND(",", Overall!L587) - 1) &amp; " " &amp; MID(Overall!L587, FIND(" ", Overall!L587) + 1, FIND(",", Overall!L587, FIND(" ", Overall!L587)) - FIND(" ", Overall!L587) - 1) &amp; ", " &amp; MID(Overall!L587, FIND(",", Overall!L587, FIND(",",Overall!L587) + 1) + 2, LEN(Overall!L587))),"")</f>
        <v>45231</v>
      </c>
      <c r="O585" s="7">
        <f>IF(Overall!M587&lt;&gt;"",DATEVALUE(MID(Overall!M587, FIND(",", Overall!M587) + 2, FIND(" ", Overall!M587) - FIND(",", Overall!M587) - 1) &amp; " " &amp; MID(Overall!M587, FIND(" ", Overall!M587) + 1, FIND(",", Overall!M587, FIND(" ", Overall!M587)) - FIND(" ", Overall!M587) - 1) &amp; ", " &amp; MID(Overall!M587, FIND(",", Overall!M587, FIND(",",Overall!M587) + 1) + 2, LEN(Overall!M587))),"")</f>
        <v>45260</v>
      </c>
      <c r="P585" s="7">
        <f>IF(Overall!N587&lt;&gt;"",DATEVALUE(MID(Overall!N587, FIND(",", Overall!N587) + 2, FIND(" ", Overall!N587) - FIND(",", Overall!N587) - 1) &amp; " " &amp; MID(Overall!N587, FIND(" ", Overall!N587) + 1, FIND(",", Overall!N587, FIND(" ", Overall!N587)) - FIND(" ", Overall!N587) - 1) &amp; ", " &amp; MID(Overall!N587, FIND(",", Overall!N587, FIND(",",Overall!N587) + 1) + 2, LEN(Overall!N587))),"")</f>
        <v>45156</v>
      </c>
      <c r="Q585" s="7">
        <f>IF(Overall!O587&lt;&gt;"",DATEVALUE(MID(Overall!O587, FIND(",", Overall!O587) + 2, FIND(" ", Overall!O587) - FIND(",", Overall!O587) - 1) &amp; " " &amp; MID(Overall!O587, FIND(" ", Overall!O587) + 1, FIND(",", Overall!O587, FIND(" ", Overall!O587)) - FIND(" ", Overall!O587) - 1) &amp; ", " &amp; MID(Overall!O587, FIND(",", Overall!O587, FIND(",",Overall!O587) + 1) + 2, LEN(Overall!O587))),"")</f>
        <v>45138</v>
      </c>
      <c r="R585" s="5">
        <f t="shared" si="18"/>
        <v>1</v>
      </c>
      <c r="S585" s="18" t="str">
        <f>IF(Overall!$A587&lt;&gt;"",IF(AND(MONTH($N585) &lt;= 1, MONTH($O585) &gt;= 1), IF($R585 &lt;&gt; "", $H585/$R585, ""), ""),"")</f>
        <v/>
      </c>
      <c r="T585" s="18" t="str">
        <f>IF(Overall!$A587&lt;&gt;"",IF(AND(MONTH($N585) &lt;= 2, MONTH($O585) &gt;= 2), IF($R585 &lt;&gt; "", $H585/$R585, ""), ""),"")</f>
        <v/>
      </c>
      <c r="U585" s="18" t="str">
        <f>IF(Overall!$A587&lt;&gt;"",IF(AND(MONTH($N585) &lt;= 3, MONTH($O585) &gt;= 3), IF($R585 &lt;&gt; "", $H585/$R585, ""), ""),"")</f>
        <v/>
      </c>
      <c r="V585" s="18" t="str">
        <f>IF(Overall!$A587&lt;&gt;"",IF(AND(MONTH($N585) &lt;= 4, MONTH($O585) &gt;= 4), IF($R585 &lt;&gt; "", $H585/$R585, ""), ""),"")</f>
        <v/>
      </c>
      <c r="W585" s="18" t="str">
        <f>IF(Overall!$A587&lt;&gt;"",IF(AND(MONTH($N585) &lt;= 5, MONTH($O585) &gt;= 5), IF($R585 &lt;&gt; "", $H585/$R585, ""), ""),"")</f>
        <v/>
      </c>
      <c r="X585" s="18" t="str">
        <f>IF(Overall!$A587&lt;&gt;"",IF(AND(MONTH($N585) &lt;= 6, MONTH($O585) &gt;= 6), IF($R585 &lt;&gt; "", $H585/$R585, ""), ""),"")</f>
        <v/>
      </c>
      <c r="Y585" s="18" t="str">
        <f>IF(Overall!$A587&lt;&gt;"",IF(AND(MONTH($N585) &lt;= 7, MONTH($O585) &gt;= 7 ), IF($R585 &lt;&gt; "", $H585/$R585, ""), ""),"")</f>
        <v/>
      </c>
      <c r="Z585" s="18" t="str">
        <f>IF(Overall!$A587&lt;&gt;"",IF(AND(MONTH($N585) &lt;= 8, MONTH($O585) &gt;= 8), IF($R585 &lt;&gt; "", $H585/$R585, ""), ""),"")</f>
        <v/>
      </c>
      <c r="AA585" s="18" t="str">
        <f>IF(Overall!$A587&lt;&gt;"",IF(AND(MONTH($N585) &lt;= 9, MONTH($O585) &gt;= 9), IF($R585 &lt;&gt; "", $H585/$R585, ""), ""),"")</f>
        <v/>
      </c>
      <c r="AB585" s="18" t="str">
        <f>IF(Overall!$A587&lt;&gt;"",IF(AND(MONTH($N585) &lt;= 10, MONTH($O585) &gt;= 10), IF($R585 &lt;&gt; "", $H585/$R585, ""), ""),"")</f>
        <v/>
      </c>
      <c r="AC585" s="18">
        <f>IF(Overall!$A587&lt;&gt;"",IF(AND(MONTH($N585) &lt;= 11, MONTH($O585) &gt;= 11), IF($R585 &lt;&gt; "", $H585/$R585, ""), ""),"")</f>
        <v>500000</v>
      </c>
      <c r="AD585" s="18" t="str">
        <f>IF(Overall!$A587&lt;&gt;"",IF(AND(MONTH($N585) &lt;= 12, MONTH($O585) &gt;= 12), IF($R585 &lt;&gt; "", $H585/$R585, ""), ""),"")</f>
        <v/>
      </c>
      <c r="AF585" s="18" t="str">
        <f ca="1">IFERROR(IF(AND(NOW()&lt;= EOMONTH(DATE(YEAR($O585),1, 1), 0), Overall!$A587&lt;&gt;"", MONTH($N585) &lt;= 1, MONTH($O585) &gt;= 1), IF($R585 &lt;&gt; "", $H585/$R585, ""), ""), "")</f>
        <v/>
      </c>
      <c r="AG585" s="18" t="str">
        <f ca="1">IFERROR(IF(AND(NOW()&lt;= EOMONTH(DATE(YEAR($O585),2, 1), 0), Overall!$A587&lt;&gt;"", MONTH($N585) &lt;= 2, MONTH($O585) &gt;= 2), IF($R585 &lt;&gt; "", $H585/$R585, ""), ""), "")</f>
        <v/>
      </c>
      <c r="AH585" s="18" t="str">
        <f ca="1">IFERROR(IF(AND(NOW()&lt;= EOMONTH(DATE(YEAR($O585),3, 1), 0), Overall!$A587&lt;&gt;"", MONTH($N585) &lt;= 3, MONTH($O585) &gt;= 3), IF($R585 &lt;&gt; "", $H585/$R585, ""), ""), "")</f>
        <v/>
      </c>
      <c r="AI585" s="18" t="str">
        <f ca="1">IFERROR(IF(AND(NOW()&lt;= EOMONTH(DATE(YEAR($O585),4, 1), 0), Overall!$A587&lt;&gt;"", MONTH($N585) &lt;= 4, MONTH($O585) &gt;= 4), IF($R585 &lt;&gt; "", $H585/$R585, ""), ""), "")</f>
        <v/>
      </c>
      <c r="AJ585" s="18" t="str">
        <f ca="1">IFERROR(IF(AND(NOW()&lt;= EOMONTH(DATE(YEAR($O585),5, 1), 0), Overall!$A587&lt;&gt;"", MONTH($N585) &lt;= 5, MONTH($O585) &gt;= 5), IF($R585 &lt;&gt; "", $H585/$R585, ""), ""), "")</f>
        <v/>
      </c>
      <c r="AK585" s="18" t="str">
        <f ca="1">IFERROR(IF(AND(NOW()&lt;= EOMONTH(DATE(YEAR($O585),6, 1), 0), Overall!$A587&lt;&gt;"", MONTH($N585) &lt;= 6, MONTH($O585) &gt;= 6), IF($R585 &lt;&gt; "", $H585/$R585, ""), ""), "")</f>
        <v/>
      </c>
      <c r="AL585" s="18" t="str">
        <f ca="1">IFERROR(IF(AND(NOW()&lt;= EOMONTH(DATE(YEAR($O585),7, 1), 0), Overall!$A587&lt;&gt;"", MONTH($N585) &lt;= 7, MONTH($O585) &gt;= 7), IF($R585 &lt;&gt; "", $H585/$R585, ""), ""), "")</f>
        <v/>
      </c>
      <c r="AM585" s="18" t="str">
        <f ca="1">IFERROR(IF(AND(NOW()&lt;= EOMONTH(DATE(YEAR($O585),8, 1), 0), Overall!$A587&lt;&gt;"", MONTH($N585) &lt;= 8, MONTH($O585) &gt;= 8), IF($R585 &lt;&gt; "", $H585/$R585, ""), ""), "")</f>
        <v/>
      </c>
      <c r="AN585" s="18" t="str">
        <f ca="1">IFERROR(IF(AND(NOW()&lt;= EOMONTH(DATE(YEAR($O585),9, 1), 0), Overall!$A587&lt;&gt;"", MONTH($N585) &lt;= 9, MONTH($O585) &gt;= 9), IF($R585 &lt;&gt; "", $H585/$R585, ""), ""), "")</f>
        <v/>
      </c>
      <c r="AO585" s="18" t="str">
        <f ca="1">IFERROR(IF(AND(NOW()&lt;= EOMONTH(DATE(YEAR($O585),10, 1), 0), Overall!$A587&lt;&gt;"", MONTH($N585) &lt;= 10, MONTH($O585) &gt;= 10), IF($R585 &lt;&gt; "", $H585/$R585, ""), ""), "")</f>
        <v/>
      </c>
      <c r="AP585" s="18" t="str">
        <f ca="1">IFERROR(IF(AND(NOW()&lt;= EOMONTH(DATE(YEAR($O585),11, 1), 0), Overall!$A587&lt;&gt;"", MONTH($N585) &lt;=11, MONTH($O585) &gt;= 11), IF($R585 &lt;&gt; "", $H585/$R585, ""), ""), "")</f>
        <v/>
      </c>
      <c r="AQ585" s="18" t="str">
        <f ca="1">IFERROR(IF(AND(NOW()&lt;= EOMONTH(DATE(YEAR($O585),12, 1), 0), Overall!$A587&lt;&gt;"", MONTH($N585) &lt;= 12, MONTH($O585) &gt;= 12), IF($R585 &lt;&gt; "", $H585/$R585, ""), ""), "")</f>
        <v/>
      </c>
      <c r="AR585" s="16">
        <f t="shared" ca="1" si="19"/>
        <v>0</v>
      </c>
    </row>
    <row r="586" spans="1:44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17">
        <f>IF(Overall!F588&lt;&gt;"",VALUE(Overall!F588),"")</f>
        <v>500000</v>
      </c>
      <c r="I586" s="17">
        <f>IF(Overall!G588&lt;&gt;"",VALUE(Overall!G588),"")</f>
        <v>80</v>
      </c>
      <c r="J586" s="17">
        <f>IF(Overall!H588&lt;&gt;"",VALUE(Overall!H588),"")</f>
        <v>64</v>
      </c>
      <c r="K586" s="17">
        <f>IF(Overall!I588&lt;&gt;"",VALUE(Overall!I588),"")</f>
        <v>3.65</v>
      </c>
      <c r="L586" s="17">
        <f>IF(Overall!J588&lt;&gt;"",VALUE(Overall!J588),"")</f>
        <v>0.49</v>
      </c>
      <c r="M586" s="17">
        <f>IF(Overall!K588&lt;&gt;"",VALUE(Overall!K588),"")</f>
        <v>3.16</v>
      </c>
      <c r="N586" s="7">
        <f>IF(Overall!L588&lt;&gt;"",DATEVALUE(MID(Overall!L588, FIND(",", Overall!L588) + 2, FIND(" ", Overall!L588) - FIND(",", Overall!L588) - 1) &amp; " " &amp; MID(Overall!L588, FIND(" ", Overall!L588) + 1, FIND(",", Overall!L588, FIND(" ", Overall!L588)) - FIND(" ", Overall!L588) - 1) &amp; ", " &amp; MID(Overall!L588, FIND(",", Overall!L588, FIND(",",Overall!L588) + 1) + 2, LEN(Overall!L588))),"")</f>
        <v>45231</v>
      </c>
      <c r="O586" s="7">
        <f>IF(Overall!M588&lt;&gt;"",DATEVALUE(MID(Overall!M588, FIND(",", Overall!M588) + 2, FIND(" ", Overall!M588) - FIND(",", Overall!M588) - 1) &amp; " " &amp; MID(Overall!M588, FIND(" ", Overall!M588) + 1, FIND(",", Overall!M588, FIND(" ", Overall!M588)) - FIND(" ", Overall!M588) - 1) &amp; ", " &amp; MID(Overall!M588, FIND(",", Overall!M588, FIND(",",Overall!M588) + 1) + 2, LEN(Overall!M588))),"")</f>
        <v>45260</v>
      </c>
      <c r="P586" s="7">
        <f>IF(Overall!N588&lt;&gt;"",DATEVALUE(MID(Overall!N588, FIND(",", Overall!N588) + 2, FIND(" ", Overall!N588) - FIND(",", Overall!N588) - 1) &amp; " " &amp; MID(Overall!N588, FIND(" ", Overall!N588) + 1, FIND(",", Overall!N588, FIND(" ", Overall!N588)) - FIND(" ", Overall!N588) - 1) &amp; ", " &amp; MID(Overall!N588, FIND(",", Overall!N588, FIND(",",Overall!N588) + 1) + 2, LEN(Overall!N588))),"")</f>
        <v>45156</v>
      </c>
      <c r="Q586" s="7">
        <f>IF(Overall!O588&lt;&gt;"",DATEVALUE(MID(Overall!O588, FIND(",", Overall!O588) + 2, FIND(" ", Overall!O588) - FIND(",", Overall!O588) - 1) &amp; " " &amp; MID(Overall!O588, FIND(" ", Overall!O588) + 1, FIND(",", Overall!O588, FIND(" ", Overall!O588)) - FIND(" ", Overall!O588) - 1) &amp; ", " &amp; MID(Overall!O588, FIND(",", Overall!O588, FIND(",",Overall!O588) + 1) + 2, LEN(Overall!O588))),"")</f>
        <v>45138</v>
      </c>
      <c r="R586" s="5">
        <f t="shared" si="18"/>
        <v>1</v>
      </c>
      <c r="S586" s="18" t="str">
        <f>IF(Overall!$A588&lt;&gt;"",IF(AND(MONTH($N586) &lt;= 1, MONTH($O586) &gt;= 1), IF($R586 &lt;&gt; "", $H586/$R586, ""), ""),"")</f>
        <v/>
      </c>
      <c r="T586" s="18" t="str">
        <f>IF(Overall!$A588&lt;&gt;"",IF(AND(MONTH($N586) &lt;= 2, MONTH($O586) &gt;= 2), IF($R586 &lt;&gt; "", $H586/$R586, ""), ""),"")</f>
        <v/>
      </c>
      <c r="U586" s="18" t="str">
        <f>IF(Overall!$A588&lt;&gt;"",IF(AND(MONTH($N586) &lt;= 3, MONTH($O586) &gt;= 3), IF($R586 &lt;&gt; "", $H586/$R586, ""), ""),"")</f>
        <v/>
      </c>
      <c r="V586" s="18" t="str">
        <f>IF(Overall!$A588&lt;&gt;"",IF(AND(MONTH($N586) &lt;= 4, MONTH($O586) &gt;= 4), IF($R586 &lt;&gt; "", $H586/$R586, ""), ""),"")</f>
        <v/>
      </c>
      <c r="W586" s="18" t="str">
        <f>IF(Overall!$A588&lt;&gt;"",IF(AND(MONTH($N586) &lt;= 5, MONTH($O586) &gt;= 5), IF($R586 &lt;&gt; "", $H586/$R586, ""), ""),"")</f>
        <v/>
      </c>
      <c r="X586" s="18" t="str">
        <f>IF(Overall!$A588&lt;&gt;"",IF(AND(MONTH($N586) &lt;= 6, MONTH($O586) &gt;= 6), IF($R586 &lt;&gt; "", $H586/$R586, ""), ""),"")</f>
        <v/>
      </c>
      <c r="Y586" s="18" t="str">
        <f>IF(Overall!$A588&lt;&gt;"",IF(AND(MONTH($N586) &lt;= 7, MONTH($O586) &gt;= 7 ), IF($R586 &lt;&gt; "", $H586/$R586, ""), ""),"")</f>
        <v/>
      </c>
      <c r="Z586" s="18" t="str">
        <f>IF(Overall!$A588&lt;&gt;"",IF(AND(MONTH($N586) &lt;= 8, MONTH($O586) &gt;= 8), IF($R586 &lt;&gt; "", $H586/$R586, ""), ""),"")</f>
        <v/>
      </c>
      <c r="AA586" s="18" t="str">
        <f>IF(Overall!$A588&lt;&gt;"",IF(AND(MONTH($N586) &lt;= 9, MONTH($O586) &gt;= 9), IF($R586 &lt;&gt; "", $H586/$R586, ""), ""),"")</f>
        <v/>
      </c>
      <c r="AB586" s="18" t="str">
        <f>IF(Overall!$A588&lt;&gt;"",IF(AND(MONTH($N586) &lt;= 10, MONTH($O586) &gt;= 10), IF($R586 &lt;&gt; "", $H586/$R586, ""), ""),"")</f>
        <v/>
      </c>
      <c r="AC586" s="18">
        <f>IF(Overall!$A588&lt;&gt;"",IF(AND(MONTH($N586) &lt;= 11, MONTH($O586) &gt;= 11), IF($R586 &lt;&gt; "", $H586/$R586, ""), ""),"")</f>
        <v>500000</v>
      </c>
      <c r="AD586" s="18" t="str">
        <f>IF(Overall!$A588&lt;&gt;"",IF(AND(MONTH($N586) &lt;= 12, MONTH($O586) &gt;= 12), IF($R586 &lt;&gt; "", $H586/$R586, ""), ""),"")</f>
        <v/>
      </c>
      <c r="AF586" s="18" t="str">
        <f ca="1">IFERROR(IF(AND(NOW()&lt;= EOMONTH(DATE(YEAR($O586),1, 1), 0), Overall!$A588&lt;&gt;"", MONTH($N586) &lt;= 1, MONTH($O586) &gt;= 1), IF($R586 &lt;&gt; "", $H586/$R586, ""), ""), "")</f>
        <v/>
      </c>
      <c r="AG586" s="18" t="str">
        <f ca="1">IFERROR(IF(AND(NOW()&lt;= EOMONTH(DATE(YEAR($O586),2, 1), 0), Overall!$A588&lt;&gt;"", MONTH($N586) &lt;= 2, MONTH($O586) &gt;= 2), IF($R586 &lt;&gt; "", $H586/$R586, ""), ""), "")</f>
        <v/>
      </c>
      <c r="AH586" s="18" t="str">
        <f ca="1">IFERROR(IF(AND(NOW()&lt;= EOMONTH(DATE(YEAR($O586),3, 1), 0), Overall!$A588&lt;&gt;"", MONTH($N586) &lt;= 3, MONTH($O586) &gt;= 3), IF($R586 &lt;&gt; "", $H586/$R586, ""), ""), "")</f>
        <v/>
      </c>
      <c r="AI586" s="18" t="str">
        <f ca="1">IFERROR(IF(AND(NOW()&lt;= EOMONTH(DATE(YEAR($O586),4, 1), 0), Overall!$A588&lt;&gt;"", MONTH($N586) &lt;= 4, MONTH($O586) &gt;= 4), IF($R586 &lt;&gt; "", $H586/$R586, ""), ""), "")</f>
        <v/>
      </c>
      <c r="AJ586" s="18" t="str">
        <f ca="1">IFERROR(IF(AND(NOW()&lt;= EOMONTH(DATE(YEAR($O586),5, 1), 0), Overall!$A588&lt;&gt;"", MONTH($N586) &lt;= 5, MONTH($O586) &gt;= 5), IF($R586 &lt;&gt; "", $H586/$R586, ""), ""), "")</f>
        <v/>
      </c>
      <c r="AK586" s="18" t="str">
        <f ca="1">IFERROR(IF(AND(NOW()&lt;= EOMONTH(DATE(YEAR($O586),6, 1), 0), Overall!$A588&lt;&gt;"", MONTH($N586) &lt;= 6, MONTH($O586) &gt;= 6), IF($R586 &lt;&gt; "", $H586/$R586, ""), ""), "")</f>
        <v/>
      </c>
      <c r="AL586" s="18" t="str">
        <f ca="1">IFERROR(IF(AND(NOW()&lt;= EOMONTH(DATE(YEAR($O586),7, 1), 0), Overall!$A588&lt;&gt;"", MONTH($N586) &lt;= 7, MONTH($O586) &gt;= 7), IF($R586 &lt;&gt; "", $H586/$R586, ""), ""), "")</f>
        <v/>
      </c>
      <c r="AM586" s="18" t="str">
        <f ca="1">IFERROR(IF(AND(NOW()&lt;= EOMONTH(DATE(YEAR($O586),8, 1), 0), Overall!$A588&lt;&gt;"", MONTH($N586) &lt;= 8, MONTH($O586) &gt;= 8), IF($R586 &lt;&gt; "", $H586/$R586, ""), ""), "")</f>
        <v/>
      </c>
      <c r="AN586" s="18" t="str">
        <f ca="1">IFERROR(IF(AND(NOW()&lt;= EOMONTH(DATE(YEAR($O586),9, 1), 0), Overall!$A588&lt;&gt;"", MONTH($N586) &lt;= 9, MONTH($O586) &gt;= 9), IF($R586 &lt;&gt; "", $H586/$R586, ""), ""), "")</f>
        <v/>
      </c>
      <c r="AO586" s="18" t="str">
        <f ca="1">IFERROR(IF(AND(NOW()&lt;= EOMONTH(DATE(YEAR($O586),10, 1), 0), Overall!$A588&lt;&gt;"", MONTH($N586) &lt;= 10, MONTH($O586) &gt;= 10), IF($R586 &lt;&gt; "", $H586/$R586, ""), ""), "")</f>
        <v/>
      </c>
      <c r="AP586" s="18" t="str">
        <f ca="1">IFERROR(IF(AND(NOW()&lt;= EOMONTH(DATE(YEAR($O586),11, 1), 0), Overall!$A588&lt;&gt;"", MONTH($N586) &lt;=11, MONTH($O586) &gt;= 11), IF($R586 &lt;&gt; "", $H586/$R586, ""), ""), "")</f>
        <v/>
      </c>
      <c r="AQ586" s="18" t="str">
        <f ca="1">IFERROR(IF(AND(NOW()&lt;= EOMONTH(DATE(YEAR($O586),12, 1), 0), Overall!$A588&lt;&gt;"", MONTH($N586) &lt;= 12, MONTH($O586) &gt;= 12), IF($R586 &lt;&gt; "", $H586/$R586, ""), ""), "")</f>
        <v/>
      </c>
      <c r="AR586" s="16">
        <f t="shared" ca="1" si="19"/>
        <v>0</v>
      </c>
    </row>
    <row r="587" spans="1:44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17">
        <f>IF(Overall!F589&lt;&gt;"",VALUE(Overall!F589),"")</f>
        <v>500000</v>
      </c>
      <c r="I587" s="17">
        <f>IF(Overall!G589&lt;&gt;"",VALUE(Overall!G589),"")</f>
        <v>80</v>
      </c>
      <c r="J587" s="17">
        <f>IF(Overall!H589&lt;&gt;"",VALUE(Overall!H589),"")</f>
        <v>64</v>
      </c>
      <c r="K587" s="17">
        <f>IF(Overall!I589&lt;&gt;"",VALUE(Overall!I589),"")</f>
        <v>3.41</v>
      </c>
      <c r="L587" s="17">
        <f>IF(Overall!J589&lt;&gt;"",VALUE(Overall!J589),"")</f>
        <v>0.43</v>
      </c>
      <c r="M587" s="17">
        <f>IF(Overall!K589&lt;&gt;"",VALUE(Overall!K589),"")</f>
        <v>2.98</v>
      </c>
      <c r="N587" s="7">
        <f>IF(Overall!L589&lt;&gt;"",DATEVALUE(MID(Overall!L589, FIND(",", Overall!L589) + 2, FIND(" ", Overall!L589) - FIND(",", Overall!L589) - 1) &amp; " " &amp; MID(Overall!L589, FIND(" ", Overall!L589) + 1, FIND(",", Overall!L589, FIND(" ", Overall!L589)) - FIND(" ", Overall!L589) - 1) &amp; ", " &amp; MID(Overall!L589, FIND(",", Overall!L589, FIND(",",Overall!L589) + 1) + 2, LEN(Overall!L589))),"")</f>
        <v>45231</v>
      </c>
      <c r="O587" s="7">
        <f>IF(Overall!M589&lt;&gt;"",DATEVALUE(MID(Overall!M589, FIND(",", Overall!M589) + 2, FIND(" ", Overall!M589) - FIND(",", Overall!M589) - 1) &amp; " " &amp; MID(Overall!M589, FIND(" ", Overall!M589) + 1, FIND(",", Overall!M589, FIND(" ", Overall!M589)) - FIND(" ", Overall!M589) - 1) &amp; ", " &amp; MID(Overall!M589, FIND(",", Overall!M589, FIND(",",Overall!M589) + 1) + 2, LEN(Overall!M589))),"")</f>
        <v>45260</v>
      </c>
      <c r="P587" s="7">
        <f>IF(Overall!N589&lt;&gt;"",DATEVALUE(MID(Overall!N589, FIND(",", Overall!N589) + 2, FIND(" ", Overall!N589) - FIND(",", Overall!N589) - 1) &amp; " " &amp; MID(Overall!N589, FIND(" ", Overall!N589) + 1, FIND(",", Overall!N589, FIND(" ", Overall!N589)) - FIND(" ", Overall!N589) - 1) &amp; ", " &amp; MID(Overall!N589, FIND(",", Overall!N589, FIND(",",Overall!N589) + 1) + 2, LEN(Overall!N589))),"")</f>
        <v>45159</v>
      </c>
      <c r="Q587" s="7">
        <f>IF(Overall!O589&lt;&gt;"",DATEVALUE(MID(Overall!O589, FIND(",", Overall!O589) + 2, FIND(" ", Overall!O589) - FIND(",", Overall!O589) - 1) &amp; " " &amp; MID(Overall!O589, FIND(" ", Overall!O589) + 1, FIND(",", Overall!O589, FIND(" ", Overall!O589)) - FIND(" ", Overall!O589) - 1) &amp; ", " &amp; MID(Overall!O589, FIND(",", Overall!O589, FIND(",",Overall!O589) + 1) + 2, LEN(Overall!O589))),"")</f>
        <v>45139</v>
      </c>
      <c r="R587" s="5">
        <f t="shared" si="18"/>
        <v>1</v>
      </c>
      <c r="S587" s="18" t="str">
        <f>IF(Overall!$A589&lt;&gt;"",IF(AND(MONTH($N587) &lt;= 1, MONTH($O587) &gt;= 1), IF($R587 &lt;&gt; "", $H587/$R587, ""), ""),"")</f>
        <v/>
      </c>
      <c r="T587" s="18" t="str">
        <f>IF(Overall!$A589&lt;&gt;"",IF(AND(MONTH($N587) &lt;= 2, MONTH($O587) &gt;= 2), IF($R587 &lt;&gt; "", $H587/$R587, ""), ""),"")</f>
        <v/>
      </c>
      <c r="U587" s="18" t="str">
        <f>IF(Overall!$A589&lt;&gt;"",IF(AND(MONTH($N587) &lt;= 3, MONTH($O587) &gt;= 3), IF($R587 &lt;&gt; "", $H587/$R587, ""), ""),"")</f>
        <v/>
      </c>
      <c r="V587" s="18" t="str">
        <f>IF(Overall!$A589&lt;&gt;"",IF(AND(MONTH($N587) &lt;= 4, MONTH($O587) &gt;= 4), IF($R587 &lt;&gt; "", $H587/$R587, ""), ""),"")</f>
        <v/>
      </c>
      <c r="W587" s="18" t="str">
        <f>IF(Overall!$A589&lt;&gt;"",IF(AND(MONTH($N587) &lt;= 5, MONTH($O587) &gt;= 5), IF($R587 &lt;&gt; "", $H587/$R587, ""), ""),"")</f>
        <v/>
      </c>
      <c r="X587" s="18" t="str">
        <f>IF(Overall!$A589&lt;&gt;"",IF(AND(MONTH($N587) &lt;= 6, MONTH($O587) &gt;= 6), IF($R587 &lt;&gt; "", $H587/$R587, ""), ""),"")</f>
        <v/>
      </c>
      <c r="Y587" s="18" t="str">
        <f>IF(Overall!$A589&lt;&gt;"",IF(AND(MONTH($N587) &lt;= 7, MONTH($O587) &gt;= 7 ), IF($R587 &lt;&gt; "", $H587/$R587, ""), ""),"")</f>
        <v/>
      </c>
      <c r="Z587" s="18" t="str">
        <f>IF(Overall!$A589&lt;&gt;"",IF(AND(MONTH($N587) &lt;= 8, MONTH($O587) &gt;= 8), IF($R587 &lt;&gt; "", $H587/$R587, ""), ""),"")</f>
        <v/>
      </c>
      <c r="AA587" s="18" t="str">
        <f>IF(Overall!$A589&lt;&gt;"",IF(AND(MONTH($N587) &lt;= 9, MONTH($O587) &gt;= 9), IF($R587 &lt;&gt; "", $H587/$R587, ""), ""),"")</f>
        <v/>
      </c>
      <c r="AB587" s="18" t="str">
        <f>IF(Overall!$A589&lt;&gt;"",IF(AND(MONTH($N587) &lt;= 10, MONTH($O587) &gt;= 10), IF($R587 &lt;&gt; "", $H587/$R587, ""), ""),"")</f>
        <v/>
      </c>
      <c r="AC587" s="18">
        <f>IF(Overall!$A589&lt;&gt;"",IF(AND(MONTH($N587) &lt;= 11, MONTH($O587) &gt;= 11), IF($R587 &lt;&gt; "", $H587/$R587, ""), ""),"")</f>
        <v>500000</v>
      </c>
      <c r="AD587" s="18" t="str">
        <f>IF(Overall!$A589&lt;&gt;"",IF(AND(MONTH($N587) &lt;= 12, MONTH($O587) &gt;= 12), IF($R587 &lt;&gt; "", $H587/$R587, ""), ""),"")</f>
        <v/>
      </c>
      <c r="AF587" s="18" t="str">
        <f ca="1">IFERROR(IF(AND(NOW()&lt;= EOMONTH(DATE(YEAR($O587),1, 1), 0), Overall!$A589&lt;&gt;"", MONTH($N587) &lt;= 1, MONTH($O587) &gt;= 1), IF($R587 &lt;&gt; "", $H587/$R587, ""), ""), "")</f>
        <v/>
      </c>
      <c r="AG587" s="18" t="str">
        <f ca="1">IFERROR(IF(AND(NOW()&lt;= EOMONTH(DATE(YEAR($O587),2, 1), 0), Overall!$A589&lt;&gt;"", MONTH($N587) &lt;= 2, MONTH($O587) &gt;= 2), IF($R587 &lt;&gt; "", $H587/$R587, ""), ""), "")</f>
        <v/>
      </c>
      <c r="AH587" s="18" t="str">
        <f ca="1">IFERROR(IF(AND(NOW()&lt;= EOMONTH(DATE(YEAR($O587),3, 1), 0), Overall!$A589&lt;&gt;"", MONTH($N587) &lt;= 3, MONTH($O587) &gt;= 3), IF($R587 &lt;&gt; "", $H587/$R587, ""), ""), "")</f>
        <v/>
      </c>
      <c r="AI587" s="18" t="str">
        <f ca="1">IFERROR(IF(AND(NOW()&lt;= EOMONTH(DATE(YEAR($O587),4, 1), 0), Overall!$A589&lt;&gt;"", MONTH($N587) &lt;= 4, MONTH($O587) &gt;= 4), IF($R587 &lt;&gt; "", $H587/$R587, ""), ""), "")</f>
        <v/>
      </c>
      <c r="AJ587" s="18" t="str">
        <f ca="1">IFERROR(IF(AND(NOW()&lt;= EOMONTH(DATE(YEAR($O587),5, 1), 0), Overall!$A589&lt;&gt;"", MONTH($N587) &lt;= 5, MONTH($O587) &gt;= 5), IF($R587 &lt;&gt; "", $H587/$R587, ""), ""), "")</f>
        <v/>
      </c>
      <c r="AK587" s="18" t="str">
        <f ca="1">IFERROR(IF(AND(NOW()&lt;= EOMONTH(DATE(YEAR($O587),6, 1), 0), Overall!$A589&lt;&gt;"", MONTH($N587) &lt;= 6, MONTH($O587) &gt;= 6), IF($R587 &lt;&gt; "", $H587/$R587, ""), ""), "")</f>
        <v/>
      </c>
      <c r="AL587" s="18" t="str">
        <f ca="1">IFERROR(IF(AND(NOW()&lt;= EOMONTH(DATE(YEAR($O587),7, 1), 0), Overall!$A589&lt;&gt;"", MONTH($N587) &lt;= 7, MONTH($O587) &gt;= 7), IF($R587 &lt;&gt; "", $H587/$R587, ""), ""), "")</f>
        <v/>
      </c>
      <c r="AM587" s="18" t="str">
        <f ca="1">IFERROR(IF(AND(NOW()&lt;= EOMONTH(DATE(YEAR($O587),8, 1), 0), Overall!$A589&lt;&gt;"", MONTH($N587) &lt;= 8, MONTH($O587) &gt;= 8), IF($R587 &lt;&gt; "", $H587/$R587, ""), ""), "")</f>
        <v/>
      </c>
      <c r="AN587" s="18" t="str">
        <f ca="1">IFERROR(IF(AND(NOW()&lt;= EOMONTH(DATE(YEAR($O587),9, 1), 0), Overall!$A589&lt;&gt;"", MONTH($N587) &lt;= 9, MONTH($O587) &gt;= 9), IF($R587 &lt;&gt; "", $H587/$R587, ""), ""), "")</f>
        <v/>
      </c>
      <c r="AO587" s="18" t="str">
        <f ca="1">IFERROR(IF(AND(NOW()&lt;= EOMONTH(DATE(YEAR($O587),10, 1), 0), Overall!$A589&lt;&gt;"", MONTH($N587) &lt;= 10, MONTH($O587) &gt;= 10), IF($R587 &lt;&gt; "", $H587/$R587, ""), ""), "")</f>
        <v/>
      </c>
      <c r="AP587" s="18" t="str">
        <f ca="1">IFERROR(IF(AND(NOW()&lt;= EOMONTH(DATE(YEAR($O587),11, 1), 0), Overall!$A589&lt;&gt;"", MONTH($N587) &lt;=11, MONTH($O587) &gt;= 11), IF($R587 &lt;&gt; "", $H587/$R587, ""), ""), "")</f>
        <v/>
      </c>
      <c r="AQ587" s="18" t="str">
        <f ca="1">IFERROR(IF(AND(NOW()&lt;= EOMONTH(DATE(YEAR($O587),12, 1), 0), Overall!$A589&lt;&gt;"", MONTH($N587) &lt;= 12, MONTH($O587) &gt;= 12), IF($R587 &lt;&gt; "", $H587/$R587, ""), ""), "")</f>
        <v/>
      </c>
      <c r="AR587" s="16">
        <f t="shared" ca="1" si="19"/>
        <v>0</v>
      </c>
    </row>
    <row r="588" spans="1:44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17">
        <f>IF(Overall!F590&lt;&gt;"",VALUE(Overall!F590),"")</f>
        <v>500000</v>
      </c>
      <c r="I588" s="17">
        <f>IF(Overall!G590&lt;&gt;"",VALUE(Overall!G590),"")</f>
        <v>80</v>
      </c>
      <c r="J588" s="17">
        <f>IF(Overall!H590&lt;&gt;"",VALUE(Overall!H590),"")</f>
        <v>64</v>
      </c>
      <c r="K588" s="17">
        <f>IF(Overall!I590&lt;&gt;"",VALUE(Overall!I590),"")</f>
        <v>3.18</v>
      </c>
      <c r="L588" s="17">
        <f>IF(Overall!J590&lt;&gt;"",VALUE(Overall!J590),"")</f>
        <v>0.4</v>
      </c>
      <c r="M588" s="17">
        <f>IF(Overall!K590&lt;&gt;"",VALUE(Overall!K590),"")</f>
        <v>2.78</v>
      </c>
      <c r="N588" s="7">
        <f>IF(Overall!L590&lt;&gt;"",DATEVALUE(MID(Overall!L590, FIND(",", Overall!L590) + 2, FIND(" ", Overall!L590) - FIND(",", Overall!L590) - 1) &amp; " " &amp; MID(Overall!L590, FIND(" ", Overall!L590) + 1, FIND(",", Overall!L590, FIND(" ", Overall!L590)) - FIND(" ", Overall!L590) - 1) &amp; ", " &amp; MID(Overall!L590, FIND(",", Overall!L590, FIND(",",Overall!L590) + 1) + 2, LEN(Overall!L590))),"")</f>
        <v>45231</v>
      </c>
      <c r="O588" s="7">
        <f>IF(Overall!M590&lt;&gt;"",DATEVALUE(MID(Overall!M590, FIND(",", Overall!M590) + 2, FIND(" ", Overall!M590) - FIND(",", Overall!M590) - 1) &amp; " " &amp; MID(Overall!M590, FIND(" ", Overall!M590) + 1, FIND(",", Overall!M590, FIND(" ", Overall!M590)) - FIND(" ", Overall!M590) - 1) &amp; ", " &amp; MID(Overall!M590, FIND(",", Overall!M590, FIND(",",Overall!M590) + 1) + 2, LEN(Overall!M590))),"")</f>
        <v>45260</v>
      </c>
      <c r="P588" s="7">
        <f>IF(Overall!N590&lt;&gt;"",DATEVALUE(MID(Overall!N590, FIND(",", Overall!N590) + 2, FIND(" ", Overall!N590) - FIND(",", Overall!N590) - 1) &amp; " " &amp; MID(Overall!N590, FIND(" ", Overall!N590) + 1, FIND(",", Overall!N590, FIND(" ", Overall!N590)) - FIND(" ", Overall!N590) - 1) &amp; ", " &amp; MID(Overall!N590, FIND(",", Overall!N590, FIND(",",Overall!N590) + 1) + 2, LEN(Overall!N590))),"")</f>
        <v>45162</v>
      </c>
      <c r="Q588" s="7">
        <f>IF(Overall!O590&lt;&gt;"",DATEVALUE(MID(Overall!O590, FIND(",", Overall!O590) + 2, FIND(" ", Overall!O590) - FIND(",", Overall!O590) - 1) &amp; " " &amp; MID(Overall!O590, FIND(" ", Overall!O590) + 1, FIND(",", Overall!O590, FIND(" ", Overall!O590)) - FIND(" ", Overall!O590) - 1) &amp; ", " &amp; MID(Overall!O590, FIND(",", Overall!O590, FIND(",",Overall!O590) + 1) + 2, LEN(Overall!O590))),"")</f>
        <v>45142</v>
      </c>
      <c r="R588" s="5">
        <f t="shared" si="18"/>
        <v>1</v>
      </c>
      <c r="S588" s="18" t="str">
        <f>IF(Overall!$A590&lt;&gt;"",IF(AND(MONTH($N588) &lt;= 1, MONTH($O588) &gt;= 1), IF($R588 &lt;&gt; "", $H588/$R588, ""), ""),"")</f>
        <v/>
      </c>
      <c r="T588" s="18" t="str">
        <f>IF(Overall!$A590&lt;&gt;"",IF(AND(MONTH($N588) &lt;= 2, MONTH($O588) &gt;= 2), IF($R588 &lt;&gt; "", $H588/$R588, ""), ""),"")</f>
        <v/>
      </c>
      <c r="U588" s="18" t="str">
        <f>IF(Overall!$A590&lt;&gt;"",IF(AND(MONTH($N588) &lt;= 3, MONTH($O588) &gt;= 3), IF($R588 &lt;&gt; "", $H588/$R588, ""), ""),"")</f>
        <v/>
      </c>
      <c r="V588" s="18" t="str">
        <f>IF(Overall!$A590&lt;&gt;"",IF(AND(MONTH($N588) &lt;= 4, MONTH($O588) &gt;= 4), IF($R588 &lt;&gt; "", $H588/$R588, ""), ""),"")</f>
        <v/>
      </c>
      <c r="W588" s="18" t="str">
        <f>IF(Overall!$A590&lt;&gt;"",IF(AND(MONTH($N588) &lt;= 5, MONTH($O588) &gt;= 5), IF($R588 &lt;&gt; "", $H588/$R588, ""), ""),"")</f>
        <v/>
      </c>
      <c r="X588" s="18" t="str">
        <f>IF(Overall!$A590&lt;&gt;"",IF(AND(MONTH($N588) &lt;= 6, MONTH($O588) &gt;= 6), IF($R588 &lt;&gt; "", $H588/$R588, ""), ""),"")</f>
        <v/>
      </c>
      <c r="Y588" s="18" t="str">
        <f>IF(Overall!$A590&lt;&gt;"",IF(AND(MONTH($N588) &lt;= 7, MONTH($O588) &gt;= 7 ), IF($R588 &lt;&gt; "", $H588/$R588, ""), ""),"")</f>
        <v/>
      </c>
      <c r="Z588" s="18" t="str">
        <f>IF(Overall!$A590&lt;&gt;"",IF(AND(MONTH($N588) &lt;= 8, MONTH($O588) &gt;= 8), IF($R588 &lt;&gt; "", $H588/$R588, ""), ""),"")</f>
        <v/>
      </c>
      <c r="AA588" s="18" t="str">
        <f>IF(Overall!$A590&lt;&gt;"",IF(AND(MONTH($N588) &lt;= 9, MONTH($O588) &gt;= 9), IF($R588 &lt;&gt; "", $H588/$R588, ""), ""),"")</f>
        <v/>
      </c>
      <c r="AB588" s="18" t="str">
        <f>IF(Overall!$A590&lt;&gt;"",IF(AND(MONTH($N588) &lt;= 10, MONTH($O588) &gt;= 10), IF($R588 &lt;&gt; "", $H588/$R588, ""), ""),"")</f>
        <v/>
      </c>
      <c r="AC588" s="18">
        <f>IF(Overall!$A590&lt;&gt;"",IF(AND(MONTH($N588) &lt;= 11, MONTH($O588) &gt;= 11), IF($R588 &lt;&gt; "", $H588/$R588, ""), ""),"")</f>
        <v>500000</v>
      </c>
      <c r="AD588" s="18" t="str">
        <f>IF(Overall!$A590&lt;&gt;"",IF(AND(MONTH($N588) &lt;= 12, MONTH($O588) &gt;= 12), IF($R588 &lt;&gt; "", $H588/$R588, ""), ""),"")</f>
        <v/>
      </c>
      <c r="AF588" s="18" t="str">
        <f ca="1">IFERROR(IF(AND(NOW()&lt;= EOMONTH(DATE(YEAR($O588),1, 1), 0), Overall!$A590&lt;&gt;"", MONTH($N588) &lt;= 1, MONTH($O588) &gt;= 1), IF($R588 &lt;&gt; "", $H588/$R588, ""), ""), "")</f>
        <v/>
      </c>
      <c r="AG588" s="18" t="str">
        <f ca="1">IFERROR(IF(AND(NOW()&lt;= EOMONTH(DATE(YEAR($O588),2, 1), 0), Overall!$A590&lt;&gt;"", MONTH($N588) &lt;= 2, MONTH($O588) &gt;= 2), IF($R588 &lt;&gt; "", $H588/$R588, ""), ""), "")</f>
        <v/>
      </c>
      <c r="AH588" s="18" t="str">
        <f ca="1">IFERROR(IF(AND(NOW()&lt;= EOMONTH(DATE(YEAR($O588),3, 1), 0), Overall!$A590&lt;&gt;"", MONTH($N588) &lt;= 3, MONTH($O588) &gt;= 3), IF($R588 &lt;&gt; "", $H588/$R588, ""), ""), "")</f>
        <v/>
      </c>
      <c r="AI588" s="18" t="str">
        <f ca="1">IFERROR(IF(AND(NOW()&lt;= EOMONTH(DATE(YEAR($O588),4, 1), 0), Overall!$A590&lt;&gt;"", MONTH($N588) &lt;= 4, MONTH($O588) &gt;= 4), IF($R588 &lt;&gt; "", $H588/$R588, ""), ""), "")</f>
        <v/>
      </c>
      <c r="AJ588" s="18" t="str">
        <f ca="1">IFERROR(IF(AND(NOW()&lt;= EOMONTH(DATE(YEAR($O588),5, 1), 0), Overall!$A590&lt;&gt;"", MONTH($N588) &lt;= 5, MONTH($O588) &gt;= 5), IF($R588 &lt;&gt; "", $H588/$R588, ""), ""), "")</f>
        <v/>
      </c>
      <c r="AK588" s="18" t="str">
        <f ca="1">IFERROR(IF(AND(NOW()&lt;= EOMONTH(DATE(YEAR($O588),6, 1), 0), Overall!$A590&lt;&gt;"", MONTH($N588) &lt;= 6, MONTH($O588) &gt;= 6), IF($R588 &lt;&gt; "", $H588/$R588, ""), ""), "")</f>
        <v/>
      </c>
      <c r="AL588" s="18" t="str">
        <f ca="1">IFERROR(IF(AND(NOW()&lt;= EOMONTH(DATE(YEAR($O588),7, 1), 0), Overall!$A590&lt;&gt;"", MONTH($N588) &lt;= 7, MONTH($O588) &gt;= 7), IF($R588 &lt;&gt; "", $H588/$R588, ""), ""), "")</f>
        <v/>
      </c>
      <c r="AM588" s="18" t="str">
        <f ca="1">IFERROR(IF(AND(NOW()&lt;= EOMONTH(DATE(YEAR($O588),8, 1), 0), Overall!$A590&lt;&gt;"", MONTH($N588) &lt;= 8, MONTH($O588) &gt;= 8), IF($R588 &lt;&gt; "", $H588/$R588, ""), ""), "")</f>
        <v/>
      </c>
      <c r="AN588" s="18" t="str">
        <f ca="1">IFERROR(IF(AND(NOW()&lt;= EOMONTH(DATE(YEAR($O588),9, 1), 0), Overall!$A590&lt;&gt;"", MONTH($N588) &lt;= 9, MONTH($O588) &gt;= 9), IF($R588 &lt;&gt; "", $H588/$R588, ""), ""), "")</f>
        <v/>
      </c>
      <c r="AO588" s="18" t="str">
        <f ca="1">IFERROR(IF(AND(NOW()&lt;= EOMONTH(DATE(YEAR($O588),10, 1), 0), Overall!$A590&lt;&gt;"", MONTH($N588) &lt;= 10, MONTH($O588) &gt;= 10), IF($R588 &lt;&gt; "", $H588/$R588, ""), ""), "")</f>
        <v/>
      </c>
      <c r="AP588" s="18" t="str">
        <f ca="1">IFERROR(IF(AND(NOW()&lt;= EOMONTH(DATE(YEAR($O588),11, 1), 0), Overall!$A590&lt;&gt;"", MONTH($N588) &lt;=11, MONTH($O588) &gt;= 11), IF($R588 &lt;&gt; "", $H588/$R588, ""), ""), "")</f>
        <v/>
      </c>
      <c r="AQ588" s="18" t="str">
        <f ca="1">IFERROR(IF(AND(NOW()&lt;= EOMONTH(DATE(YEAR($O588),12, 1), 0), Overall!$A590&lt;&gt;"", MONTH($N588) &lt;= 12, MONTH($O588) &gt;= 12), IF($R588 &lt;&gt; "", $H588/$R588, ""), ""), "")</f>
        <v/>
      </c>
      <c r="AR588" s="16">
        <f t="shared" ca="1" si="19"/>
        <v>0</v>
      </c>
    </row>
    <row r="589" spans="1:44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17">
        <f>IF(Overall!F591&lt;&gt;"",VALUE(Overall!F591),"")</f>
        <v>500000</v>
      </c>
      <c r="I589" s="17">
        <f>IF(Overall!G591&lt;&gt;"",VALUE(Overall!G591),"")</f>
        <v>80</v>
      </c>
      <c r="J589" s="17">
        <f>IF(Overall!H591&lt;&gt;"",VALUE(Overall!H591),"")</f>
        <v>64</v>
      </c>
      <c r="K589" s="17">
        <f>IF(Overall!I591&lt;&gt;"",VALUE(Overall!I591),"")</f>
        <v>3.09</v>
      </c>
      <c r="L589" s="17">
        <f>IF(Overall!J591&lt;&gt;"",VALUE(Overall!J591),"")</f>
        <v>0.3</v>
      </c>
      <c r="M589" s="17">
        <f>IF(Overall!K591&lt;&gt;"",VALUE(Overall!K591),"")</f>
        <v>2.79</v>
      </c>
      <c r="N589" s="7">
        <f>IF(Overall!L591&lt;&gt;"",DATEVALUE(MID(Overall!L591, FIND(",", Overall!L591) + 2, FIND(" ", Overall!L591) - FIND(",", Overall!L591) - 1) &amp; " " &amp; MID(Overall!L591, FIND(" ", Overall!L591) + 1, FIND(",", Overall!L591, FIND(" ", Overall!L591)) - FIND(" ", Overall!L591) - 1) &amp; ", " &amp; MID(Overall!L591, FIND(",", Overall!L591, FIND(",",Overall!L591) + 1) + 2, LEN(Overall!L591))),"")</f>
        <v>45231</v>
      </c>
      <c r="O589" s="7">
        <f>IF(Overall!M591&lt;&gt;"",DATEVALUE(MID(Overall!M591, FIND(",", Overall!M591) + 2, FIND(" ", Overall!M591) - FIND(",", Overall!M591) - 1) &amp; " " &amp; MID(Overall!M591, FIND(" ", Overall!M591) + 1, FIND(",", Overall!M591, FIND(" ", Overall!M591)) - FIND(" ", Overall!M591) - 1) &amp; ", " &amp; MID(Overall!M591, FIND(",", Overall!M591, FIND(",",Overall!M591) + 1) + 2, LEN(Overall!M591))),"")</f>
        <v>45260</v>
      </c>
      <c r="P589" s="7">
        <f>IF(Overall!N591&lt;&gt;"",DATEVALUE(MID(Overall!N591, FIND(",", Overall!N591) + 2, FIND(" ", Overall!N591) - FIND(",", Overall!N591) - 1) &amp; " " &amp; MID(Overall!N591, FIND(" ", Overall!N591) + 1, FIND(",", Overall!N591, FIND(" ", Overall!N591)) - FIND(" ", Overall!N591) - 1) &amp; ", " &amp; MID(Overall!N591, FIND(",", Overall!N591, FIND(",",Overall!N591) + 1) + 2, LEN(Overall!N591))),"")</f>
        <v>45162</v>
      </c>
      <c r="Q589" s="7">
        <f>IF(Overall!O591&lt;&gt;"",DATEVALUE(MID(Overall!O591, FIND(",", Overall!O591) + 2, FIND(" ", Overall!O591) - FIND(",", Overall!O591) - 1) &amp; " " &amp; MID(Overall!O591, FIND(" ", Overall!O591) + 1, FIND(",", Overall!O591, FIND(" ", Overall!O591)) - FIND(" ", Overall!O591) - 1) &amp; ", " &amp; MID(Overall!O591, FIND(",", Overall!O591, FIND(",",Overall!O591) + 1) + 2, LEN(Overall!O591))),"")</f>
        <v>45142</v>
      </c>
      <c r="R589" s="5">
        <f t="shared" si="18"/>
        <v>1</v>
      </c>
      <c r="S589" s="18" t="str">
        <f>IF(Overall!$A591&lt;&gt;"",IF(AND(MONTH($N589) &lt;= 1, MONTH($O589) &gt;= 1), IF($R589 &lt;&gt; "", $H589/$R589, ""), ""),"")</f>
        <v/>
      </c>
      <c r="T589" s="18" t="str">
        <f>IF(Overall!$A591&lt;&gt;"",IF(AND(MONTH($N589) &lt;= 2, MONTH($O589) &gt;= 2), IF($R589 &lt;&gt; "", $H589/$R589, ""), ""),"")</f>
        <v/>
      </c>
      <c r="U589" s="18" t="str">
        <f>IF(Overall!$A591&lt;&gt;"",IF(AND(MONTH($N589) &lt;= 3, MONTH($O589) &gt;= 3), IF($R589 &lt;&gt; "", $H589/$R589, ""), ""),"")</f>
        <v/>
      </c>
      <c r="V589" s="18" t="str">
        <f>IF(Overall!$A591&lt;&gt;"",IF(AND(MONTH($N589) &lt;= 4, MONTH($O589) &gt;= 4), IF($R589 &lt;&gt; "", $H589/$R589, ""), ""),"")</f>
        <v/>
      </c>
      <c r="W589" s="18" t="str">
        <f>IF(Overall!$A591&lt;&gt;"",IF(AND(MONTH($N589) &lt;= 5, MONTH($O589) &gt;= 5), IF($R589 &lt;&gt; "", $H589/$R589, ""), ""),"")</f>
        <v/>
      </c>
      <c r="X589" s="18" t="str">
        <f>IF(Overall!$A591&lt;&gt;"",IF(AND(MONTH($N589) &lt;= 6, MONTH($O589) &gt;= 6), IF($R589 &lt;&gt; "", $H589/$R589, ""), ""),"")</f>
        <v/>
      </c>
      <c r="Y589" s="18" t="str">
        <f>IF(Overall!$A591&lt;&gt;"",IF(AND(MONTH($N589) &lt;= 7, MONTH($O589) &gt;= 7 ), IF($R589 &lt;&gt; "", $H589/$R589, ""), ""),"")</f>
        <v/>
      </c>
      <c r="Z589" s="18" t="str">
        <f>IF(Overall!$A591&lt;&gt;"",IF(AND(MONTH($N589) &lt;= 8, MONTH($O589) &gt;= 8), IF($R589 &lt;&gt; "", $H589/$R589, ""), ""),"")</f>
        <v/>
      </c>
      <c r="AA589" s="18" t="str">
        <f>IF(Overall!$A591&lt;&gt;"",IF(AND(MONTH($N589) &lt;= 9, MONTH($O589) &gt;= 9), IF($R589 &lt;&gt; "", $H589/$R589, ""), ""),"")</f>
        <v/>
      </c>
      <c r="AB589" s="18" t="str">
        <f>IF(Overall!$A591&lt;&gt;"",IF(AND(MONTH($N589) &lt;= 10, MONTH($O589) &gt;= 10), IF($R589 &lt;&gt; "", $H589/$R589, ""), ""),"")</f>
        <v/>
      </c>
      <c r="AC589" s="18">
        <f>IF(Overall!$A591&lt;&gt;"",IF(AND(MONTH($N589) &lt;= 11, MONTH($O589) &gt;= 11), IF($R589 &lt;&gt; "", $H589/$R589, ""), ""),"")</f>
        <v>500000</v>
      </c>
      <c r="AD589" s="18" t="str">
        <f>IF(Overall!$A591&lt;&gt;"",IF(AND(MONTH($N589) &lt;= 12, MONTH($O589) &gt;= 12), IF($R589 &lt;&gt; "", $H589/$R589, ""), ""),"")</f>
        <v/>
      </c>
      <c r="AF589" s="18" t="str">
        <f ca="1">IFERROR(IF(AND(NOW()&lt;= EOMONTH(DATE(YEAR($O589),1, 1), 0), Overall!$A591&lt;&gt;"", MONTH($N589) &lt;= 1, MONTH($O589) &gt;= 1), IF($R589 &lt;&gt; "", $H589/$R589, ""), ""), "")</f>
        <v/>
      </c>
      <c r="AG589" s="18" t="str">
        <f ca="1">IFERROR(IF(AND(NOW()&lt;= EOMONTH(DATE(YEAR($O589),2, 1), 0), Overall!$A591&lt;&gt;"", MONTH($N589) &lt;= 2, MONTH($O589) &gt;= 2), IF($R589 &lt;&gt; "", $H589/$R589, ""), ""), "")</f>
        <v/>
      </c>
      <c r="AH589" s="18" t="str">
        <f ca="1">IFERROR(IF(AND(NOW()&lt;= EOMONTH(DATE(YEAR($O589),3, 1), 0), Overall!$A591&lt;&gt;"", MONTH($N589) &lt;= 3, MONTH($O589) &gt;= 3), IF($R589 &lt;&gt; "", $H589/$R589, ""), ""), "")</f>
        <v/>
      </c>
      <c r="AI589" s="18" t="str">
        <f ca="1">IFERROR(IF(AND(NOW()&lt;= EOMONTH(DATE(YEAR($O589),4, 1), 0), Overall!$A591&lt;&gt;"", MONTH($N589) &lt;= 4, MONTH($O589) &gt;= 4), IF($R589 &lt;&gt; "", $H589/$R589, ""), ""), "")</f>
        <v/>
      </c>
      <c r="AJ589" s="18" t="str">
        <f ca="1">IFERROR(IF(AND(NOW()&lt;= EOMONTH(DATE(YEAR($O589),5, 1), 0), Overall!$A591&lt;&gt;"", MONTH($N589) &lt;= 5, MONTH($O589) &gt;= 5), IF($R589 &lt;&gt; "", $H589/$R589, ""), ""), "")</f>
        <v/>
      </c>
      <c r="AK589" s="18" t="str">
        <f ca="1">IFERROR(IF(AND(NOW()&lt;= EOMONTH(DATE(YEAR($O589),6, 1), 0), Overall!$A591&lt;&gt;"", MONTH($N589) &lt;= 6, MONTH($O589) &gt;= 6), IF($R589 &lt;&gt; "", $H589/$R589, ""), ""), "")</f>
        <v/>
      </c>
      <c r="AL589" s="18" t="str">
        <f ca="1">IFERROR(IF(AND(NOW()&lt;= EOMONTH(DATE(YEAR($O589),7, 1), 0), Overall!$A591&lt;&gt;"", MONTH($N589) &lt;= 7, MONTH($O589) &gt;= 7), IF($R589 &lt;&gt; "", $H589/$R589, ""), ""), "")</f>
        <v/>
      </c>
      <c r="AM589" s="18" t="str">
        <f ca="1">IFERROR(IF(AND(NOW()&lt;= EOMONTH(DATE(YEAR($O589),8, 1), 0), Overall!$A591&lt;&gt;"", MONTH($N589) &lt;= 8, MONTH($O589) &gt;= 8), IF($R589 &lt;&gt; "", $H589/$R589, ""), ""), "")</f>
        <v/>
      </c>
      <c r="AN589" s="18" t="str">
        <f ca="1">IFERROR(IF(AND(NOW()&lt;= EOMONTH(DATE(YEAR($O589),9, 1), 0), Overall!$A591&lt;&gt;"", MONTH($N589) &lt;= 9, MONTH($O589) &gt;= 9), IF($R589 &lt;&gt; "", $H589/$R589, ""), ""), "")</f>
        <v/>
      </c>
      <c r="AO589" s="18" t="str">
        <f ca="1">IFERROR(IF(AND(NOW()&lt;= EOMONTH(DATE(YEAR($O589),10, 1), 0), Overall!$A591&lt;&gt;"", MONTH($N589) &lt;= 10, MONTH($O589) &gt;= 10), IF($R589 &lt;&gt; "", $H589/$R589, ""), ""), "")</f>
        <v/>
      </c>
      <c r="AP589" s="18" t="str">
        <f ca="1">IFERROR(IF(AND(NOW()&lt;= EOMONTH(DATE(YEAR($O589),11, 1), 0), Overall!$A591&lt;&gt;"", MONTH($N589) &lt;=11, MONTH($O589) &gt;= 11), IF($R589 &lt;&gt; "", $H589/$R589, ""), ""), "")</f>
        <v/>
      </c>
      <c r="AQ589" s="18" t="str">
        <f ca="1">IFERROR(IF(AND(NOW()&lt;= EOMONTH(DATE(YEAR($O589),12, 1), 0), Overall!$A591&lt;&gt;"", MONTH($N589) &lt;= 12, MONTH($O589) &gt;= 12), IF($R589 &lt;&gt; "", $H589/$R589, ""), ""), "")</f>
        <v/>
      </c>
      <c r="AR589" s="16">
        <f t="shared" ca="1" si="19"/>
        <v>0</v>
      </c>
    </row>
    <row r="590" spans="1:44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17">
        <f>IF(Overall!F592&lt;&gt;"",VALUE(Overall!F592),"")</f>
        <v>500000</v>
      </c>
      <c r="I590" s="17">
        <f>IF(Overall!G592&lt;&gt;"",VALUE(Overall!G592),"")</f>
        <v>80</v>
      </c>
      <c r="J590" s="17">
        <f>IF(Overall!H592&lt;&gt;"",VALUE(Overall!H592),"")</f>
        <v>64</v>
      </c>
      <c r="K590" s="17">
        <f>IF(Overall!I592&lt;&gt;"",VALUE(Overall!I592),"")</f>
        <v>2.75</v>
      </c>
      <c r="L590" s="17">
        <f>IF(Overall!J592&lt;&gt;"",VALUE(Overall!J592),"")</f>
        <v>0.28999999999999998</v>
      </c>
      <c r="M590" s="17">
        <f>IF(Overall!K592&lt;&gt;"",VALUE(Overall!K592),"")</f>
        <v>2.46</v>
      </c>
      <c r="N590" s="7">
        <f>IF(Overall!L592&lt;&gt;"",DATEVALUE(MID(Overall!L592, FIND(",", Overall!L592) + 2, FIND(" ", Overall!L592) - FIND(",", Overall!L592) - 1) &amp; " " &amp; MID(Overall!L592, FIND(" ", Overall!L592) + 1, FIND(",", Overall!L592, FIND(" ", Overall!L592)) - FIND(" ", Overall!L592) - 1) &amp; ", " &amp; MID(Overall!L592, FIND(",", Overall!L592, FIND(",",Overall!L592) + 1) + 2, LEN(Overall!L592))),"")</f>
        <v>45231</v>
      </c>
      <c r="O590" s="7">
        <f>IF(Overall!M592&lt;&gt;"",DATEVALUE(MID(Overall!M592, FIND(",", Overall!M592) + 2, FIND(" ", Overall!M592) - FIND(",", Overall!M592) - 1) &amp; " " &amp; MID(Overall!M592, FIND(" ", Overall!M592) + 1, FIND(",", Overall!M592, FIND(" ", Overall!M592)) - FIND(" ", Overall!M592) - 1) &amp; ", " &amp; MID(Overall!M592, FIND(",", Overall!M592, FIND(",",Overall!M592) + 1) + 2, LEN(Overall!M592))),"")</f>
        <v>45260</v>
      </c>
      <c r="P590" s="7">
        <f>IF(Overall!N592&lt;&gt;"",DATEVALUE(MID(Overall!N592, FIND(",", Overall!N592) + 2, FIND(" ", Overall!N592) - FIND(",", Overall!N592) - 1) &amp; " " &amp; MID(Overall!N592, FIND(" ", Overall!N592) + 1, FIND(",", Overall!N592, FIND(" ", Overall!N592)) - FIND(" ", Overall!N592) - 1) &amp; ", " &amp; MID(Overall!N592, FIND(",", Overall!N592, FIND(",",Overall!N592) + 1) + 2, LEN(Overall!N592))),"")</f>
        <v>45167</v>
      </c>
      <c r="Q590" s="7">
        <f>IF(Overall!O592&lt;&gt;"",DATEVALUE(MID(Overall!O592, FIND(",", Overall!O592) + 2, FIND(" ", Overall!O592) - FIND(",", Overall!O592) - 1) &amp; " " &amp; MID(Overall!O592, FIND(" ", Overall!O592) + 1, FIND(",", Overall!O592, FIND(" ", Overall!O592)) - FIND(" ", Overall!O592) - 1) &amp; ", " &amp; MID(Overall!O592, FIND(",", Overall!O592, FIND(",",Overall!O592) + 1) + 2, LEN(Overall!O592))),"")</f>
        <v>45147</v>
      </c>
      <c r="R590" s="5">
        <f t="shared" si="18"/>
        <v>1</v>
      </c>
      <c r="S590" s="18" t="str">
        <f>IF(Overall!$A592&lt;&gt;"",IF(AND(MONTH($N590) &lt;= 1, MONTH($O590) &gt;= 1), IF($R590 &lt;&gt; "", $H590/$R590, ""), ""),"")</f>
        <v/>
      </c>
      <c r="T590" s="18" t="str">
        <f>IF(Overall!$A592&lt;&gt;"",IF(AND(MONTH($N590) &lt;= 2, MONTH($O590) &gt;= 2), IF($R590 &lt;&gt; "", $H590/$R590, ""), ""),"")</f>
        <v/>
      </c>
      <c r="U590" s="18" t="str">
        <f>IF(Overall!$A592&lt;&gt;"",IF(AND(MONTH($N590) &lt;= 3, MONTH($O590) &gt;= 3), IF($R590 &lt;&gt; "", $H590/$R590, ""), ""),"")</f>
        <v/>
      </c>
      <c r="V590" s="18" t="str">
        <f>IF(Overall!$A592&lt;&gt;"",IF(AND(MONTH($N590) &lt;= 4, MONTH($O590) &gt;= 4), IF($R590 &lt;&gt; "", $H590/$R590, ""), ""),"")</f>
        <v/>
      </c>
      <c r="W590" s="18" t="str">
        <f>IF(Overall!$A592&lt;&gt;"",IF(AND(MONTH($N590) &lt;= 5, MONTH($O590) &gt;= 5), IF($R590 &lt;&gt; "", $H590/$R590, ""), ""),"")</f>
        <v/>
      </c>
      <c r="X590" s="18" t="str">
        <f>IF(Overall!$A592&lt;&gt;"",IF(AND(MONTH($N590) &lt;= 6, MONTH($O590) &gt;= 6), IF($R590 &lt;&gt; "", $H590/$R590, ""), ""),"")</f>
        <v/>
      </c>
      <c r="Y590" s="18" t="str">
        <f>IF(Overall!$A592&lt;&gt;"",IF(AND(MONTH($N590) &lt;= 7, MONTH($O590) &gt;= 7 ), IF($R590 &lt;&gt; "", $H590/$R590, ""), ""),"")</f>
        <v/>
      </c>
      <c r="Z590" s="18" t="str">
        <f>IF(Overall!$A592&lt;&gt;"",IF(AND(MONTH($N590) &lt;= 8, MONTH($O590) &gt;= 8), IF($R590 &lt;&gt; "", $H590/$R590, ""), ""),"")</f>
        <v/>
      </c>
      <c r="AA590" s="18" t="str">
        <f>IF(Overall!$A592&lt;&gt;"",IF(AND(MONTH($N590) &lt;= 9, MONTH($O590) &gt;= 9), IF($R590 &lt;&gt; "", $H590/$R590, ""), ""),"")</f>
        <v/>
      </c>
      <c r="AB590" s="18" t="str">
        <f>IF(Overall!$A592&lt;&gt;"",IF(AND(MONTH($N590) &lt;= 10, MONTH($O590) &gt;= 10), IF($R590 &lt;&gt; "", $H590/$R590, ""), ""),"")</f>
        <v/>
      </c>
      <c r="AC590" s="18">
        <f>IF(Overall!$A592&lt;&gt;"",IF(AND(MONTH($N590) &lt;= 11, MONTH($O590) &gt;= 11), IF($R590 &lt;&gt; "", $H590/$R590, ""), ""),"")</f>
        <v>500000</v>
      </c>
      <c r="AD590" s="18" t="str">
        <f>IF(Overall!$A592&lt;&gt;"",IF(AND(MONTH($N590) &lt;= 12, MONTH($O590) &gt;= 12), IF($R590 &lt;&gt; "", $H590/$R590, ""), ""),"")</f>
        <v/>
      </c>
      <c r="AF590" s="18" t="str">
        <f ca="1">IFERROR(IF(AND(NOW()&lt;= EOMONTH(DATE(YEAR($O590),1, 1), 0), Overall!$A592&lt;&gt;"", MONTH($N590) &lt;= 1, MONTH($O590) &gt;= 1), IF($R590 &lt;&gt; "", $H590/$R590, ""), ""), "")</f>
        <v/>
      </c>
      <c r="AG590" s="18" t="str">
        <f ca="1">IFERROR(IF(AND(NOW()&lt;= EOMONTH(DATE(YEAR($O590),2, 1), 0), Overall!$A592&lt;&gt;"", MONTH($N590) &lt;= 2, MONTH($O590) &gt;= 2), IF($R590 &lt;&gt; "", $H590/$R590, ""), ""), "")</f>
        <v/>
      </c>
      <c r="AH590" s="18" t="str">
        <f ca="1">IFERROR(IF(AND(NOW()&lt;= EOMONTH(DATE(YEAR($O590),3, 1), 0), Overall!$A592&lt;&gt;"", MONTH($N590) &lt;= 3, MONTH($O590) &gt;= 3), IF($R590 &lt;&gt; "", $H590/$R590, ""), ""), "")</f>
        <v/>
      </c>
      <c r="AI590" s="18" t="str">
        <f ca="1">IFERROR(IF(AND(NOW()&lt;= EOMONTH(DATE(YEAR($O590),4, 1), 0), Overall!$A592&lt;&gt;"", MONTH($N590) &lt;= 4, MONTH($O590) &gt;= 4), IF($R590 &lt;&gt; "", $H590/$R590, ""), ""), "")</f>
        <v/>
      </c>
      <c r="AJ590" s="18" t="str">
        <f ca="1">IFERROR(IF(AND(NOW()&lt;= EOMONTH(DATE(YEAR($O590),5, 1), 0), Overall!$A592&lt;&gt;"", MONTH($N590) &lt;= 5, MONTH($O590) &gt;= 5), IF($R590 &lt;&gt; "", $H590/$R590, ""), ""), "")</f>
        <v/>
      </c>
      <c r="AK590" s="18" t="str">
        <f ca="1">IFERROR(IF(AND(NOW()&lt;= EOMONTH(DATE(YEAR($O590),6, 1), 0), Overall!$A592&lt;&gt;"", MONTH($N590) &lt;= 6, MONTH($O590) &gt;= 6), IF($R590 &lt;&gt; "", $H590/$R590, ""), ""), "")</f>
        <v/>
      </c>
      <c r="AL590" s="18" t="str">
        <f ca="1">IFERROR(IF(AND(NOW()&lt;= EOMONTH(DATE(YEAR($O590),7, 1), 0), Overall!$A592&lt;&gt;"", MONTH($N590) &lt;= 7, MONTH($O590) &gt;= 7), IF($R590 &lt;&gt; "", $H590/$R590, ""), ""), "")</f>
        <v/>
      </c>
      <c r="AM590" s="18" t="str">
        <f ca="1">IFERROR(IF(AND(NOW()&lt;= EOMONTH(DATE(YEAR($O590),8, 1), 0), Overall!$A592&lt;&gt;"", MONTH($N590) &lt;= 8, MONTH($O590) &gt;= 8), IF($R590 &lt;&gt; "", $H590/$R590, ""), ""), "")</f>
        <v/>
      </c>
      <c r="AN590" s="18" t="str">
        <f ca="1">IFERROR(IF(AND(NOW()&lt;= EOMONTH(DATE(YEAR($O590),9, 1), 0), Overall!$A592&lt;&gt;"", MONTH($N590) &lt;= 9, MONTH($O590) &gt;= 9), IF($R590 &lt;&gt; "", $H590/$R590, ""), ""), "")</f>
        <v/>
      </c>
      <c r="AO590" s="18" t="str">
        <f ca="1">IFERROR(IF(AND(NOW()&lt;= EOMONTH(DATE(YEAR($O590),10, 1), 0), Overall!$A592&lt;&gt;"", MONTH($N590) &lt;= 10, MONTH($O590) &gt;= 10), IF($R590 &lt;&gt; "", $H590/$R590, ""), ""), "")</f>
        <v/>
      </c>
      <c r="AP590" s="18" t="str">
        <f ca="1">IFERROR(IF(AND(NOW()&lt;= EOMONTH(DATE(YEAR($O590),11, 1), 0), Overall!$A592&lt;&gt;"", MONTH($N590) &lt;=11, MONTH($O590) &gt;= 11), IF($R590 &lt;&gt; "", $H590/$R590, ""), ""), "")</f>
        <v/>
      </c>
      <c r="AQ590" s="18" t="str">
        <f ca="1">IFERROR(IF(AND(NOW()&lt;= EOMONTH(DATE(YEAR($O590),12, 1), 0), Overall!$A592&lt;&gt;"", MONTH($N590) &lt;= 12, MONTH($O590) &gt;= 12), IF($R590 &lt;&gt; "", $H590/$R590, ""), ""), "")</f>
        <v/>
      </c>
      <c r="AR590" s="16">
        <f t="shared" ca="1" si="19"/>
        <v>0</v>
      </c>
    </row>
    <row r="591" spans="1:44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17">
        <f>IF(Overall!F593&lt;&gt;"",VALUE(Overall!F593),"")</f>
        <v>500000</v>
      </c>
      <c r="I591" s="17">
        <f>IF(Overall!G593&lt;&gt;"",VALUE(Overall!G593),"")</f>
        <v>80</v>
      </c>
      <c r="J591" s="17">
        <f>IF(Overall!H593&lt;&gt;"",VALUE(Overall!H593),"")</f>
        <v>64</v>
      </c>
      <c r="K591" s="17">
        <f>IF(Overall!I593&lt;&gt;"",VALUE(Overall!I593),"")</f>
        <v>2.74</v>
      </c>
      <c r="L591" s="17">
        <f>IF(Overall!J593&lt;&gt;"",VALUE(Overall!J593),"")</f>
        <v>0.26</v>
      </c>
      <c r="M591" s="17">
        <f>IF(Overall!K593&lt;&gt;"",VALUE(Overall!K593),"")</f>
        <v>2.48</v>
      </c>
      <c r="N591" s="7">
        <f>IF(Overall!L593&lt;&gt;"",DATEVALUE(MID(Overall!L593, FIND(",", Overall!L593) + 2, FIND(" ", Overall!L593) - FIND(",", Overall!L593) - 1) &amp; " " &amp; MID(Overall!L593, FIND(" ", Overall!L593) + 1, FIND(",", Overall!L593, FIND(" ", Overall!L593)) - FIND(" ", Overall!L593) - 1) &amp; ", " &amp; MID(Overall!L593, FIND(",", Overall!L593, FIND(",",Overall!L593) + 1) + 2, LEN(Overall!L593))),"")</f>
        <v>45231</v>
      </c>
      <c r="O591" s="7">
        <f>IF(Overall!M593&lt;&gt;"",DATEVALUE(MID(Overall!M593, FIND(",", Overall!M593) + 2, FIND(" ", Overall!M593) - FIND(",", Overall!M593) - 1) &amp; " " &amp; MID(Overall!M593, FIND(" ", Overall!M593) + 1, FIND(",", Overall!M593, FIND(" ", Overall!M593)) - FIND(" ", Overall!M593) - 1) &amp; ", " &amp; MID(Overall!M593, FIND(",", Overall!M593, FIND(",",Overall!M593) + 1) + 2, LEN(Overall!M593))),"")</f>
        <v>45260</v>
      </c>
      <c r="P591" s="7">
        <f>IF(Overall!N593&lt;&gt;"",DATEVALUE(MID(Overall!N593, FIND(",", Overall!N593) + 2, FIND(" ", Overall!N593) - FIND(",", Overall!N593) - 1) &amp; " " &amp; MID(Overall!N593, FIND(" ", Overall!N593) + 1, FIND(",", Overall!N593, FIND(" ", Overall!N593)) - FIND(" ", Overall!N593) - 1) &amp; ", " &amp; MID(Overall!N593, FIND(",", Overall!N593, FIND(",",Overall!N593) + 1) + 2, LEN(Overall!N593))),"")</f>
        <v>45167</v>
      </c>
      <c r="Q591" s="7">
        <f>IF(Overall!O593&lt;&gt;"",DATEVALUE(MID(Overall!O593, FIND(",", Overall!O593) + 2, FIND(" ", Overall!O593) - FIND(",", Overall!O593) - 1) &amp; " " &amp; MID(Overall!O593, FIND(" ", Overall!O593) + 1, FIND(",", Overall!O593, FIND(" ", Overall!O593)) - FIND(" ", Overall!O593) - 1) &amp; ", " &amp; MID(Overall!O593, FIND(",", Overall!O593, FIND(",",Overall!O593) + 1) + 2, LEN(Overall!O593))),"")</f>
        <v>45147</v>
      </c>
      <c r="R591" s="5">
        <f t="shared" si="18"/>
        <v>1</v>
      </c>
      <c r="S591" s="18" t="str">
        <f>IF(Overall!$A593&lt;&gt;"",IF(AND(MONTH($N591) &lt;= 1, MONTH($O591) &gt;= 1), IF($R591 &lt;&gt; "", $H591/$R591, ""), ""),"")</f>
        <v/>
      </c>
      <c r="T591" s="18" t="str">
        <f>IF(Overall!$A593&lt;&gt;"",IF(AND(MONTH($N591) &lt;= 2, MONTH($O591) &gt;= 2), IF($R591 &lt;&gt; "", $H591/$R591, ""), ""),"")</f>
        <v/>
      </c>
      <c r="U591" s="18" t="str">
        <f>IF(Overall!$A593&lt;&gt;"",IF(AND(MONTH($N591) &lt;= 3, MONTH($O591) &gt;= 3), IF($R591 &lt;&gt; "", $H591/$R591, ""), ""),"")</f>
        <v/>
      </c>
      <c r="V591" s="18" t="str">
        <f>IF(Overall!$A593&lt;&gt;"",IF(AND(MONTH($N591) &lt;= 4, MONTH($O591) &gt;= 4), IF($R591 &lt;&gt; "", $H591/$R591, ""), ""),"")</f>
        <v/>
      </c>
      <c r="W591" s="18" t="str">
        <f>IF(Overall!$A593&lt;&gt;"",IF(AND(MONTH($N591) &lt;= 5, MONTH($O591) &gt;= 5), IF($R591 &lt;&gt; "", $H591/$R591, ""), ""),"")</f>
        <v/>
      </c>
      <c r="X591" s="18" t="str">
        <f>IF(Overall!$A593&lt;&gt;"",IF(AND(MONTH($N591) &lt;= 6, MONTH($O591) &gt;= 6), IF($R591 &lt;&gt; "", $H591/$R591, ""), ""),"")</f>
        <v/>
      </c>
      <c r="Y591" s="18" t="str">
        <f>IF(Overall!$A593&lt;&gt;"",IF(AND(MONTH($N591) &lt;= 7, MONTH($O591) &gt;= 7 ), IF($R591 &lt;&gt; "", $H591/$R591, ""), ""),"")</f>
        <v/>
      </c>
      <c r="Z591" s="18" t="str">
        <f>IF(Overall!$A593&lt;&gt;"",IF(AND(MONTH($N591) &lt;= 8, MONTH($O591) &gt;= 8), IF($R591 &lt;&gt; "", $H591/$R591, ""), ""),"")</f>
        <v/>
      </c>
      <c r="AA591" s="18" t="str">
        <f>IF(Overall!$A593&lt;&gt;"",IF(AND(MONTH($N591) &lt;= 9, MONTH($O591) &gt;= 9), IF($R591 &lt;&gt; "", $H591/$R591, ""), ""),"")</f>
        <v/>
      </c>
      <c r="AB591" s="18" t="str">
        <f>IF(Overall!$A593&lt;&gt;"",IF(AND(MONTH($N591) &lt;= 10, MONTH($O591) &gt;= 10), IF($R591 &lt;&gt; "", $H591/$R591, ""), ""),"")</f>
        <v/>
      </c>
      <c r="AC591" s="18">
        <f>IF(Overall!$A593&lt;&gt;"",IF(AND(MONTH($N591) &lt;= 11, MONTH($O591) &gt;= 11), IF($R591 &lt;&gt; "", $H591/$R591, ""), ""),"")</f>
        <v>500000</v>
      </c>
      <c r="AD591" s="18" t="str">
        <f>IF(Overall!$A593&lt;&gt;"",IF(AND(MONTH($N591) &lt;= 12, MONTH($O591) &gt;= 12), IF($R591 &lt;&gt; "", $H591/$R591, ""), ""),"")</f>
        <v/>
      </c>
      <c r="AF591" s="18" t="str">
        <f ca="1">IFERROR(IF(AND(NOW()&lt;= EOMONTH(DATE(YEAR($O591),1, 1), 0), Overall!$A593&lt;&gt;"", MONTH($N591) &lt;= 1, MONTH($O591) &gt;= 1), IF($R591 &lt;&gt; "", $H591/$R591, ""), ""), "")</f>
        <v/>
      </c>
      <c r="AG591" s="18" t="str">
        <f ca="1">IFERROR(IF(AND(NOW()&lt;= EOMONTH(DATE(YEAR($O591),2, 1), 0), Overall!$A593&lt;&gt;"", MONTH($N591) &lt;= 2, MONTH($O591) &gt;= 2), IF($R591 &lt;&gt; "", $H591/$R591, ""), ""), "")</f>
        <v/>
      </c>
      <c r="AH591" s="18" t="str">
        <f ca="1">IFERROR(IF(AND(NOW()&lt;= EOMONTH(DATE(YEAR($O591),3, 1), 0), Overall!$A593&lt;&gt;"", MONTH($N591) &lt;= 3, MONTH($O591) &gt;= 3), IF($R591 &lt;&gt; "", $H591/$R591, ""), ""), "")</f>
        <v/>
      </c>
      <c r="AI591" s="18" t="str">
        <f ca="1">IFERROR(IF(AND(NOW()&lt;= EOMONTH(DATE(YEAR($O591),4, 1), 0), Overall!$A593&lt;&gt;"", MONTH($N591) &lt;= 4, MONTH($O591) &gt;= 4), IF($R591 &lt;&gt; "", $H591/$R591, ""), ""), "")</f>
        <v/>
      </c>
      <c r="AJ591" s="18" t="str">
        <f ca="1">IFERROR(IF(AND(NOW()&lt;= EOMONTH(DATE(YEAR($O591),5, 1), 0), Overall!$A593&lt;&gt;"", MONTH($N591) &lt;= 5, MONTH($O591) &gt;= 5), IF($R591 &lt;&gt; "", $H591/$R591, ""), ""), "")</f>
        <v/>
      </c>
      <c r="AK591" s="18" t="str">
        <f ca="1">IFERROR(IF(AND(NOW()&lt;= EOMONTH(DATE(YEAR($O591),6, 1), 0), Overall!$A593&lt;&gt;"", MONTH($N591) &lt;= 6, MONTH($O591) &gt;= 6), IF($R591 &lt;&gt; "", $H591/$R591, ""), ""), "")</f>
        <v/>
      </c>
      <c r="AL591" s="18" t="str">
        <f ca="1">IFERROR(IF(AND(NOW()&lt;= EOMONTH(DATE(YEAR($O591),7, 1), 0), Overall!$A593&lt;&gt;"", MONTH($N591) &lt;= 7, MONTH($O591) &gt;= 7), IF($R591 &lt;&gt; "", $H591/$R591, ""), ""), "")</f>
        <v/>
      </c>
      <c r="AM591" s="18" t="str">
        <f ca="1">IFERROR(IF(AND(NOW()&lt;= EOMONTH(DATE(YEAR($O591),8, 1), 0), Overall!$A593&lt;&gt;"", MONTH($N591) &lt;= 8, MONTH($O591) &gt;= 8), IF($R591 &lt;&gt; "", $H591/$R591, ""), ""), "")</f>
        <v/>
      </c>
      <c r="AN591" s="18" t="str">
        <f ca="1">IFERROR(IF(AND(NOW()&lt;= EOMONTH(DATE(YEAR($O591),9, 1), 0), Overall!$A593&lt;&gt;"", MONTH($N591) &lt;= 9, MONTH($O591) &gt;= 9), IF($R591 &lt;&gt; "", $H591/$R591, ""), ""), "")</f>
        <v/>
      </c>
      <c r="AO591" s="18" t="str">
        <f ca="1">IFERROR(IF(AND(NOW()&lt;= EOMONTH(DATE(YEAR($O591),10, 1), 0), Overall!$A593&lt;&gt;"", MONTH($N591) &lt;= 10, MONTH($O591) &gt;= 10), IF($R591 &lt;&gt; "", $H591/$R591, ""), ""), "")</f>
        <v/>
      </c>
      <c r="AP591" s="18" t="str">
        <f ca="1">IFERROR(IF(AND(NOW()&lt;= EOMONTH(DATE(YEAR($O591),11, 1), 0), Overall!$A593&lt;&gt;"", MONTH($N591) &lt;=11, MONTH($O591) &gt;= 11), IF($R591 &lt;&gt; "", $H591/$R591, ""), ""), "")</f>
        <v/>
      </c>
      <c r="AQ591" s="18" t="str">
        <f ca="1">IFERROR(IF(AND(NOW()&lt;= EOMONTH(DATE(YEAR($O591),12, 1), 0), Overall!$A593&lt;&gt;"", MONTH($N591) &lt;= 12, MONTH($O591) &gt;= 12), IF($R591 &lt;&gt; "", $H591/$R591, ""), ""), "")</f>
        <v/>
      </c>
      <c r="AR591" s="16">
        <f t="shared" ca="1" si="19"/>
        <v>0</v>
      </c>
    </row>
    <row r="592" spans="1:44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17">
        <f>IF(Overall!F594&lt;&gt;"",VALUE(Overall!F594),"")</f>
        <v>500000</v>
      </c>
      <c r="I592" s="17">
        <f>IF(Overall!G594&lt;&gt;"",VALUE(Overall!G594),"")</f>
        <v>80</v>
      </c>
      <c r="J592" s="17">
        <f>IF(Overall!H594&lt;&gt;"",VALUE(Overall!H594),"")</f>
        <v>64</v>
      </c>
      <c r="K592" s="17">
        <f>IF(Overall!I594&lt;&gt;"",VALUE(Overall!I594),"")</f>
        <v>2.8</v>
      </c>
      <c r="L592" s="17">
        <f>IF(Overall!J594&lt;&gt;"",VALUE(Overall!J594),"")</f>
        <v>0.33</v>
      </c>
      <c r="M592" s="17">
        <f>IF(Overall!K594&lt;&gt;"",VALUE(Overall!K594),"")</f>
        <v>2.4700000000000002</v>
      </c>
      <c r="N592" s="7">
        <f>IF(Overall!L594&lt;&gt;"",DATEVALUE(MID(Overall!L594, FIND(",", Overall!L594) + 2, FIND(" ", Overall!L594) - FIND(",", Overall!L594) - 1) &amp; " " &amp; MID(Overall!L594, FIND(" ", Overall!L594) + 1, FIND(",", Overall!L594, FIND(" ", Overall!L594)) - FIND(" ", Overall!L594) - 1) &amp; ", " &amp; MID(Overall!L594, FIND(",", Overall!L594, FIND(",",Overall!L594) + 1) + 2, LEN(Overall!L594))),"")</f>
        <v>45231</v>
      </c>
      <c r="O592" s="7">
        <f>IF(Overall!M594&lt;&gt;"",DATEVALUE(MID(Overall!M594, FIND(",", Overall!M594) + 2, FIND(" ", Overall!M594) - FIND(",", Overall!M594) - 1) &amp; " " &amp; MID(Overall!M594, FIND(" ", Overall!M594) + 1, FIND(",", Overall!M594, FIND(" ", Overall!M594)) - FIND(" ", Overall!M594) - 1) &amp; ", " &amp; MID(Overall!M594, FIND(",", Overall!M594, FIND(",",Overall!M594) + 1) + 2, LEN(Overall!M594))),"")</f>
        <v>45260</v>
      </c>
      <c r="P592" s="7">
        <f>IF(Overall!N594&lt;&gt;"",DATEVALUE(MID(Overall!N594, FIND(",", Overall!N594) + 2, FIND(" ", Overall!N594) - FIND(",", Overall!N594) - 1) &amp; " " &amp; MID(Overall!N594, FIND(" ", Overall!N594) + 1, FIND(",", Overall!N594, FIND(" ", Overall!N594)) - FIND(" ", Overall!N594) - 1) &amp; ", " &amp; MID(Overall!N594, FIND(",", Overall!N594, FIND(",",Overall!N594) + 1) + 2, LEN(Overall!N594))),"")</f>
        <v>45167</v>
      </c>
      <c r="Q592" s="7">
        <f>IF(Overall!O594&lt;&gt;"",DATEVALUE(MID(Overall!O594, FIND(",", Overall!O594) + 2, FIND(" ", Overall!O594) - FIND(",", Overall!O594) - 1) &amp; " " &amp; MID(Overall!O594, FIND(" ", Overall!O594) + 1, FIND(",", Overall!O594, FIND(" ", Overall!O594)) - FIND(" ", Overall!O594) - 1) &amp; ", " &amp; MID(Overall!O594, FIND(",", Overall!O594, FIND(",",Overall!O594) + 1) + 2, LEN(Overall!O594))),"")</f>
        <v>45147</v>
      </c>
      <c r="R592" s="5">
        <f t="shared" si="18"/>
        <v>1</v>
      </c>
      <c r="S592" s="18" t="str">
        <f>IF(Overall!$A594&lt;&gt;"",IF(AND(MONTH($N592) &lt;= 1, MONTH($O592) &gt;= 1), IF($R592 &lt;&gt; "", $H592/$R592, ""), ""),"")</f>
        <v/>
      </c>
      <c r="T592" s="18" t="str">
        <f>IF(Overall!$A594&lt;&gt;"",IF(AND(MONTH($N592) &lt;= 2, MONTH($O592) &gt;= 2), IF($R592 &lt;&gt; "", $H592/$R592, ""), ""),"")</f>
        <v/>
      </c>
      <c r="U592" s="18" t="str">
        <f>IF(Overall!$A594&lt;&gt;"",IF(AND(MONTH($N592) &lt;= 3, MONTH($O592) &gt;= 3), IF($R592 &lt;&gt; "", $H592/$R592, ""), ""),"")</f>
        <v/>
      </c>
      <c r="V592" s="18" t="str">
        <f>IF(Overall!$A594&lt;&gt;"",IF(AND(MONTH($N592) &lt;= 4, MONTH($O592) &gt;= 4), IF($R592 &lt;&gt; "", $H592/$R592, ""), ""),"")</f>
        <v/>
      </c>
      <c r="W592" s="18" t="str">
        <f>IF(Overall!$A594&lt;&gt;"",IF(AND(MONTH($N592) &lt;= 5, MONTH($O592) &gt;= 5), IF($R592 &lt;&gt; "", $H592/$R592, ""), ""),"")</f>
        <v/>
      </c>
      <c r="X592" s="18" t="str">
        <f>IF(Overall!$A594&lt;&gt;"",IF(AND(MONTH($N592) &lt;= 6, MONTH($O592) &gt;= 6), IF($R592 &lt;&gt; "", $H592/$R592, ""), ""),"")</f>
        <v/>
      </c>
      <c r="Y592" s="18" t="str">
        <f>IF(Overall!$A594&lt;&gt;"",IF(AND(MONTH($N592) &lt;= 7, MONTH($O592) &gt;= 7 ), IF($R592 &lt;&gt; "", $H592/$R592, ""), ""),"")</f>
        <v/>
      </c>
      <c r="Z592" s="18" t="str">
        <f>IF(Overall!$A594&lt;&gt;"",IF(AND(MONTH($N592) &lt;= 8, MONTH($O592) &gt;= 8), IF($R592 &lt;&gt; "", $H592/$R592, ""), ""),"")</f>
        <v/>
      </c>
      <c r="AA592" s="18" t="str">
        <f>IF(Overall!$A594&lt;&gt;"",IF(AND(MONTH($N592) &lt;= 9, MONTH($O592) &gt;= 9), IF($R592 &lt;&gt; "", $H592/$R592, ""), ""),"")</f>
        <v/>
      </c>
      <c r="AB592" s="18" t="str">
        <f>IF(Overall!$A594&lt;&gt;"",IF(AND(MONTH($N592) &lt;= 10, MONTH($O592) &gt;= 10), IF($R592 &lt;&gt; "", $H592/$R592, ""), ""),"")</f>
        <v/>
      </c>
      <c r="AC592" s="18">
        <f>IF(Overall!$A594&lt;&gt;"",IF(AND(MONTH($N592) &lt;= 11, MONTH($O592) &gt;= 11), IF($R592 &lt;&gt; "", $H592/$R592, ""), ""),"")</f>
        <v>500000</v>
      </c>
      <c r="AD592" s="18" t="str">
        <f>IF(Overall!$A594&lt;&gt;"",IF(AND(MONTH($N592) &lt;= 12, MONTH($O592) &gt;= 12), IF($R592 &lt;&gt; "", $H592/$R592, ""), ""),"")</f>
        <v/>
      </c>
      <c r="AF592" s="18" t="str">
        <f ca="1">IFERROR(IF(AND(NOW()&lt;= EOMONTH(DATE(YEAR($O592),1, 1), 0), Overall!$A594&lt;&gt;"", MONTH($N592) &lt;= 1, MONTH($O592) &gt;= 1), IF($R592 &lt;&gt; "", $H592/$R592, ""), ""), "")</f>
        <v/>
      </c>
      <c r="AG592" s="18" t="str">
        <f ca="1">IFERROR(IF(AND(NOW()&lt;= EOMONTH(DATE(YEAR($O592),2, 1), 0), Overall!$A594&lt;&gt;"", MONTH($N592) &lt;= 2, MONTH($O592) &gt;= 2), IF($R592 &lt;&gt; "", $H592/$R592, ""), ""), "")</f>
        <v/>
      </c>
      <c r="AH592" s="18" t="str">
        <f ca="1">IFERROR(IF(AND(NOW()&lt;= EOMONTH(DATE(YEAR($O592),3, 1), 0), Overall!$A594&lt;&gt;"", MONTH($N592) &lt;= 3, MONTH($O592) &gt;= 3), IF($R592 &lt;&gt; "", $H592/$R592, ""), ""), "")</f>
        <v/>
      </c>
      <c r="AI592" s="18" t="str">
        <f ca="1">IFERROR(IF(AND(NOW()&lt;= EOMONTH(DATE(YEAR($O592),4, 1), 0), Overall!$A594&lt;&gt;"", MONTH($N592) &lt;= 4, MONTH($O592) &gt;= 4), IF($R592 &lt;&gt; "", $H592/$R592, ""), ""), "")</f>
        <v/>
      </c>
      <c r="AJ592" s="18" t="str">
        <f ca="1">IFERROR(IF(AND(NOW()&lt;= EOMONTH(DATE(YEAR($O592),5, 1), 0), Overall!$A594&lt;&gt;"", MONTH($N592) &lt;= 5, MONTH($O592) &gt;= 5), IF($R592 &lt;&gt; "", $H592/$R592, ""), ""), "")</f>
        <v/>
      </c>
      <c r="AK592" s="18" t="str">
        <f ca="1">IFERROR(IF(AND(NOW()&lt;= EOMONTH(DATE(YEAR($O592),6, 1), 0), Overall!$A594&lt;&gt;"", MONTH($N592) &lt;= 6, MONTH($O592) &gt;= 6), IF($R592 &lt;&gt; "", $H592/$R592, ""), ""), "")</f>
        <v/>
      </c>
      <c r="AL592" s="18" t="str">
        <f ca="1">IFERROR(IF(AND(NOW()&lt;= EOMONTH(DATE(YEAR($O592),7, 1), 0), Overall!$A594&lt;&gt;"", MONTH($N592) &lt;= 7, MONTH($O592) &gt;= 7), IF($R592 &lt;&gt; "", $H592/$R592, ""), ""), "")</f>
        <v/>
      </c>
      <c r="AM592" s="18" t="str">
        <f ca="1">IFERROR(IF(AND(NOW()&lt;= EOMONTH(DATE(YEAR($O592),8, 1), 0), Overall!$A594&lt;&gt;"", MONTH($N592) &lt;= 8, MONTH($O592) &gt;= 8), IF($R592 &lt;&gt; "", $H592/$R592, ""), ""), "")</f>
        <v/>
      </c>
      <c r="AN592" s="18" t="str">
        <f ca="1">IFERROR(IF(AND(NOW()&lt;= EOMONTH(DATE(YEAR($O592),9, 1), 0), Overall!$A594&lt;&gt;"", MONTH($N592) &lt;= 9, MONTH($O592) &gt;= 9), IF($R592 &lt;&gt; "", $H592/$R592, ""), ""), "")</f>
        <v/>
      </c>
      <c r="AO592" s="18" t="str">
        <f ca="1">IFERROR(IF(AND(NOW()&lt;= EOMONTH(DATE(YEAR($O592),10, 1), 0), Overall!$A594&lt;&gt;"", MONTH($N592) &lt;= 10, MONTH($O592) &gt;= 10), IF($R592 &lt;&gt; "", $H592/$R592, ""), ""), "")</f>
        <v/>
      </c>
      <c r="AP592" s="18" t="str">
        <f ca="1">IFERROR(IF(AND(NOW()&lt;= EOMONTH(DATE(YEAR($O592),11, 1), 0), Overall!$A594&lt;&gt;"", MONTH($N592) &lt;=11, MONTH($O592) &gt;= 11), IF($R592 &lt;&gt; "", $H592/$R592, ""), ""), "")</f>
        <v/>
      </c>
      <c r="AQ592" s="18" t="str">
        <f ca="1">IFERROR(IF(AND(NOW()&lt;= EOMONTH(DATE(YEAR($O592),12, 1), 0), Overall!$A594&lt;&gt;"", MONTH($N592) &lt;= 12, MONTH($O592) &gt;= 12), IF($R592 &lt;&gt; "", $H592/$R592, ""), ""), "")</f>
        <v/>
      </c>
      <c r="AR592" s="16">
        <f t="shared" ca="1" si="19"/>
        <v>0</v>
      </c>
    </row>
    <row r="593" spans="1:44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17">
        <f>IF(Overall!F595&lt;&gt;"",VALUE(Overall!F595),"")</f>
        <v>500000</v>
      </c>
      <c r="I593" s="17">
        <f>IF(Overall!G595&lt;&gt;"",VALUE(Overall!G595),"")</f>
        <v>80</v>
      </c>
      <c r="J593" s="17">
        <f>IF(Overall!H595&lt;&gt;"",VALUE(Overall!H595),"")</f>
        <v>64</v>
      </c>
      <c r="K593" s="17">
        <f>IF(Overall!I595&lt;&gt;"",VALUE(Overall!I595),"")</f>
        <v>2.81</v>
      </c>
      <c r="L593" s="17">
        <f>IF(Overall!J595&lt;&gt;"",VALUE(Overall!J595),"")</f>
        <v>0.34</v>
      </c>
      <c r="M593" s="17">
        <f>IF(Overall!K595&lt;&gt;"",VALUE(Overall!K595),"")</f>
        <v>2.4700000000000002</v>
      </c>
      <c r="N593" s="7">
        <f>IF(Overall!L595&lt;&gt;"",DATEVALUE(MID(Overall!L595, FIND(",", Overall!L595) + 2, FIND(" ", Overall!L595) - FIND(",", Overall!L595) - 1) &amp; " " &amp; MID(Overall!L595, FIND(" ", Overall!L595) + 1, FIND(",", Overall!L595, FIND(" ", Overall!L595)) - FIND(" ", Overall!L595) - 1) &amp; ", " &amp; MID(Overall!L595, FIND(",", Overall!L595, FIND(",",Overall!L595) + 1) + 2, LEN(Overall!L595))),"")</f>
        <v>45231</v>
      </c>
      <c r="O593" s="7">
        <f>IF(Overall!M595&lt;&gt;"",DATEVALUE(MID(Overall!M595, FIND(",", Overall!M595) + 2, FIND(" ", Overall!M595) - FIND(",", Overall!M595) - 1) &amp; " " &amp; MID(Overall!M595, FIND(" ", Overall!M595) + 1, FIND(",", Overall!M595, FIND(" ", Overall!M595)) - FIND(" ", Overall!M595) - 1) &amp; ", " &amp; MID(Overall!M595, FIND(",", Overall!M595, FIND(",",Overall!M595) + 1) + 2, LEN(Overall!M595))),"")</f>
        <v>45260</v>
      </c>
      <c r="P593" s="7">
        <f>IF(Overall!N595&lt;&gt;"",DATEVALUE(MID(Overall!N595, FIND(",", Overall!N595) + 2, FIND(" ", Overall!N595) - FIND(",", Overall!N595) - 1) &amp; " " &amp; MID(Overall!N595, FIND(" ", Overall!N595) + 1, FIND(",", Overall!N595, FIND(" ", Overall!N595)) - FIND(" ", Overall!N595) - 1) &amp; ", " &amp; MID(Overall!N595, FIND(",", Overall!N595, FIND(",",Overall!N595) + 1) + 2, LEN(Overall!N595))),"")</f>
        <v>45167</v>
      </c>
      <c r="Q593" s="7">
        <f>IF(Overall!O595&lt;&gt;"",DATEVALUE(MID(Overall!O595, FIND(",", Overall!O595) + 2, FIND(" ", Overall!O595) - FIND(",", Overall!O595) - 1) &amp; " " &amp; MID(Overall!O595, FIND(" ", Overall!O595) + 1, FIND(",", Overall!O595, FIND(" ", Overall!O595)) - FIND(" ", Overall!O595) - 1) &amp; ", " &amp; MID(Overall!O595, FIND(",", Overall!O595, FIND(",",Overall!O595) + 1) + 2, LEN(Overall!O595))),"")</f>
        <v>45147</v>
      </c>
      <c r="R593" s="5">
        <f t="shared" si="18"/>
        <v>1</v>
      </c>
      <c r="S593" s="18" t="str">
        <f>IF(Overall!$A595&lt;&gt;"",IF(AND(MONTH($N593) &lt;= 1, MONTH($O593) &gt;= 1), IF($R593 &lt;&gt; "", $H593/$R593, ""), ""),"")</f>
        <v/>
      </c>
      <c r="T593" s="18" t="str">
        <f>IF(Overall!$A595&lt;&gt;"",IF(AND(MONTH($N593) &lt;= 2, MONTH($O593) &gt;= 2), IF($R593 &lt;&gt; "", $H593/$R593, ""), ""),"")</f>
        <v/>
      </c>
      <c r="U593" s="18" t="str">
        <f>IF(Overall!$A595&lt;&gt;"",IF(AND(MONTH($N593) &lt;= 3, MONTH($O593) &gt;= 3), IF($R593 &lt;&gt; "", $H593/$R593, ""), ""),"")</f>
        <v/>
      </c>
      <c r="V593" s="18" t="str">
        <f>IF(Overall!$A595&lt;&gt;"",IF(AND(MONTH($N593) &lt;= 4, MONTH($O593) &gt;= 4), IF($R593 &lt;&gt; "", $H593/$R593, ""), ""),"")</f>
        <v/>
      </c>
      <c r="W593" s="18" t="str">
        <f>IF(Overall!$A595&lt;&gt;"",IF(AND(MONTH($N593) &lt;= 5, MONTH($O593) &gt;= 5), IF($R593 &lt;&gt; "", $H593/$R593, ""), ""),"")</f>
        <v/>
      </c>
      <c r="X593" s="18" t="str">
        <f>IF(Overall!$A595&lt;&gt;"",IF(AND(MONTH($N593) &lt;= 6, MONTH($O593) &gt;= 6), IF($R593 &lt;&gt; "", $H593/$R593, ""), ""),"")</f>
        <v/>
      </c>
      <c r="Y593" s="18" t="str">
        <f>IF(Overall!$A595&lt;&gt;"",IF(AND(MONTH($N593) &lt;= 7, MONTH($O593) &gt;= 7 ), IF($R593 &lt;&gt; "", $H593/$R593, ""), ""),"")</f>
        <v/>
      </c>
      <c r="Z593" s="18" t="str">
        <f>IF(Overall!$A595&lt;&gt;"",IF(AND(MONTH($N593) &lt;= 8, MONTH($O593) &gt;= 8), IF($R593 &lt;&gt; "", $H593/$R593, ""), ""),"")</f>
        <v/>
      </c>
      <c r="AA593" s="18" t="str">
        <f>IF(Overall!$A595&lt;&gt;"",IF(AND(MONTH($N593) &lt;= 9, MONTH($O593) &gt;= 9), IF($R593 &lt;&gt; "", $H593/$R593, ""), ""),"")</f>
        <v/>
      </c>
      <c r="AB593" s="18" t="str">
        <f>IF(Overall!$A595&lt;&gt;"",IF(AND(MONTH($N593) &lt;= 10, MONTH($O593) &gt;= 10), IF($R593 &lt;&gt; "", $H593/$R593, ""), ""),"")</f>
        <v/>
      </c>
      <c r="AC593" s="18">
        <f>IF(Overall!$A595&lt;&gt;"",IF(AND(MONTH($N593) &lt;= 11, MONTH($O593) &gt;= 11), IF($R593 &lt;&gt; "", $H593/$R593, ""), ""),"")</f>
        <v>500000</v>
      </c>
      <c r="AD593" s="18" t="str">
        <f>IF(Overall!$A595&lt;&gt;"",IF(AND(MONTH($N593) &lt;= 12, MONTH($O593) &gt;= 12), IF($R593 &lt;&gt; "", $H593/$R593, ""), ""),"")</f>
        <v/>
      </c>
      <c r="AF593" s="18" t="str">
        <f ca="1">IFERROR(IF(AND(NOW()&lt;= EOMONTH(DATE(YEAR($O593),1, 1), 0), Overall!$A595&lt;&gt;"", MONTH($N593) &lt;= 1, MONTH($O593) &gt;= 1), IF($R593 &lt;&gt; "", $H593/$R593, ""), ""), "")</f>
        <v/>
      </c>
      <c r="AG593" s="18" t="str">
        <f ca="1">IFERROR(IF(AND(NOW()&lt;= EOMONTH(DATE(YEAR($O593),2, 1), 0), Overall!$A595&lt;&gt;"", MONTH($N593) &lt;= 2, MONTH($O593) &gt;= 2), IF($R593 &lt;&gt; "", $H593/$R593, ""), ""), "")</f>
        <v/>
      </c>
      <c r="AH593" s="18" t="str">
        <f ca="1">IFERROR(IF(AND(NOW()&lt;= EOMONTH(DATE(YEAR($O593),3, 1), 0), Overall!$A595&lt;&gt;"", MONTH($N593) &lt;= 3, MONTH($O593) &gt;= 3), IF($R593 &lt;&gt; "", $H593/$R593, ""), ""), "")</f>
        <v/>
      </c>
      <c r="AI593" s="18" t="str">
        <f ca="1">IFERROR(IF(AND(NOW()&lt;= EOMONTH(DATE(YEAR($O593),4, 1), 0), Overall!$A595&lt;&gt;"", MONTH($N593) &lt;= 4, MONTH($O593) &gt;= 4), IF($R593 &lt;&gt; "", $H593/$R593, ""), ""), "")</f>
        <v/>
      </c>
      <c r="AJ593" s="18" t="str">
        <f ca="1">IFERROR(IF(AND(NOW()&lt;= EOMONTH(DATE(YEAR($O593),5, 1), 0), Overall!$A595&lt;&gt;"", MONTH($N593) &lt;= 5, MONTH($O593) &gt;= 5), IF($R593 &lt;&gt; "", $H593/$R593, ""), ""), "")</f>
        <v/>
      </c>
      <c r="AK593" s="18" t="str">
        <f ca="1">IFERROR(IF(AND(NOW()&lt;= EOMONTH(DATE(YEAR($O593),6, 1), 0), Overall!$A595&lt;&gt;"", MONTH($N593) &lt;= 6, MONTH($O593) &gt;= 6), IF($R593 &lt;&gt; "", $H593/$R593, ""), ""), "")</f>
        <v/>
      </c>
      <c r="AL593" s="18" t="str">
        <f ca="1">IFERROR(IF(AND(NOW()&lt;= EOMONTH(DATE(YEAR($O593),7, 1), 0), Overall!$A595&lt;&gt;"", MONTH($N593) &lt;= 7, MONTH($O593) &gt;= 7), IF($R593 &lt;&gt; "", $H593/$R593, ""), ""), "")</f>
        <v/>
      </c>
      <c r="AM593" s="18" t="str">
        <f ca="1">IFERROR(IF(AND(NOW()&lt;= EOMONTH(DATE(YEAR($O593),8, 1), 0), Overall!$A595&lt;&gt;"", MONTH($N593) &lt;= 8, MONTH($O593) &gt;= 8), IF($R593 &lt;&gt; "", $H593/$R593, ""), ""), "")</f>
        <v/>
      </c>
      <c r="AN593" s="18" t="str">
        <f ca="1">IFERROR(IF(AND(NOW()&lt;= EOMONTH(DATE(YEAR($O593),9, 1), 0), Overall!$A595&lt;&gt;"", MONTH($N593) &lt;= 9, MONTH($O593) &gt;= 9), IF($R593 &lt;&gt; "", $H593/$R593, ""), ""), "")</f>
        <v/>
      </c>
      <c r="AO593" s="18" t="str">
        <f ca="1">IFERROR(IF(AND(NOW()&lt;= EOMONTH(DATE(YEAR($O593),10, 1), 0), Overall!$A595&lt;&gt;"", MONTH($N593) &lt;= 10, MONTH($O593) &gt;= 10), IF($R593 &lt;&gt; "", $H593/$R593, ""), ""), "")</f>
        <v/>
      </c>
      <c r="AP593" s="18" t="str">
        <f ca="1">IFERROR(IF(AND(NOW()&lt;= EOMONTH(DATE(YEAR($O593),11, 1), 0), Overall!$A595&lt;&gt;"", MONTH($N593) &lt;=11, MONTH($O593) &gt;= 11), IF($R593 &lt;&gt; "", $H593/$R593, ""), ""), "")</f>
        <v/>
      </c>
      <c r="AQ593" s="18" t="str">
        <f ca="1">IFERROR(IF(AND(NOW()&lt;= EOMONTH(DATE(YEAR($O593),12, 1), 0), Overall!$A595&lt;&gt;"", MONTH($N593) &lt;= 12, MONTH($O593) &gt;= 12), IF($R593 &lt;&gt; "", $H593/$R593, ""), ""), "")</f>
        <v/>
      </c>
      <c r="AR593" s="16">
        <f t="shared" ca="1" si="19"/>
        <v>0</v>
      </c>
    </row>
    <row r="594" spans="1:44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17">
        <f>IF(Overall!F596&lt;&gt;"",VALUE(Overall!F596),"")</f>
        <v>500000</v>
      </c>
      <c r="I594" s="17">
        <f>IF(Overall!G596&lt;&gt;"",VALUE(Overall!G596),"")</f>
        <v>80</v>
      </c>
      <c r="J594" s="17">
        <f>IF(Overall!H596&lt;&gt;"",VALUE(Overall!H596),"")</f>
        <v>64</v>
      </c>
      <c r="K594" s="17">
        <f>IF(Overall!I596&lt;&gt;"",VALUE(Overall!I596),"")</f>
        <v>2.69</v>
      </c>
      <c r="L594" s="17">
        <f>IF(Overall!J596&lt;&gt;"",VALUE(Overall!J596),"")</f>
        <v>0.3</v>
      </c>
      <c r="M594" s="17">
        <f>IF(Overall!K596&lt;&gt;"",VALUE(Overall!K596),"")</f>
        <v>2.39</v>
      </c>
      <c r="N594" s="7">
        <f>IF(Overall!L596&lt;&gt;"",DATEVALUE(MID(Overall!L596, FIND(",", Overall!L596) + 2, FIND(" ", Overall!L596) - FIND(",", Overall!L596) - 1) &amp; " " &amp; MID(Overall!L596, FIND(" ", Overall!L596) + 1, FIND(",", Overall!L596, FIND(" ", Overall!L596)) - FIND(" ", Overall!L596) - 1) &amp; ", " &amp; MID(Overall!L596, FIND(",", Overall!L596, FIND(",",Overall!L596) + 1) + 2, LEN(Overall!L596))),"")</f>
        <v>45231</v>
      </c>
      <c r="O594" s="7">
        <f>IF(Overall!M596&lt;&gt;"",DATEVALUE(MID(Overall!M596, FIND(",", Overall!M596) + 2, FIND(" ", Overall!M596) - FIND(",", Overall!M596) - 1) &amp; " " &amp; MID(Overall!M596, FIND(" ", Overall!M596) + 1, FIND(",", Overall!M596, FIND(" ", Overall!M596)) - FIND(" ", Overall!M596) - 1) &amp; ", " &amp; MID(Overall!M596, FIND(",", Overall!M596, FIND(",",Overall!M596) + 1) + 2, LEN(Overall!M596))),"")</f>
        <v>45260</v>
      </c>
      <c r="P594" s="7">
        <f>IF(Overall!N596&lt;&gt;"",DATEVALUE(MID(Overall!N596, FIND(",", Overall!N596) + 2, FIND(" ", Overall!N596) - FIND(",", Overall!N596) - 1) &amp; " " &amp; MID(Overall!N596, FIND(" ", Overall!N596) + 1, FIND(",", Overall!N596, FIND(" ", Overall!N596)) - FIND(" ", Overall!N596) - 1) &amp; ", " &amp; MID(Overall!N596, FIND(",", Overall!N596, FIND(",",Overall!N596) + 1) + 2, LEN(Overall!N596))),"")</f>
        <v>45167</v>
      </c>
      <c r="Q594" s="7">
        <f>IF(Overall!O596&lt;&gt;"",DATEVALUE(MID(Overall!O596, FIND(",", Overall!O596) + 2, FIND(" ", Overall!O596) - FIND(",", Overall!O596) - 1) &amp; " " &amp; MID(Overall!O596, FIND(" ", Overall!O596) + 1, FIND(",", Overall!O596, FIND(" ", Overall!O596)) - FIND(" ", Overall!O596) - 1) &amp; ", " &amp; MID(Overall!O596, FIND(",", Overall!O596, FIND(",",Overall!O596) + 1) + 2, LEN(Overall!O596))),"")</f>
        <v>45147</v>
      </c>
      <c r="R594" s="5">
        <f t="shared" si="18"/>
        <v>1</v>
      </c>
      <c r="S594" s="18" t="str">
        <f>IF(Overall!$A596&lt;&gt;"",IF(AND(MONTH($N594) &lt;= 1, MONTH($O594) &gt;= 1), IF($R594 &lt;&gt; "", $H594/$R594, ""), ""),"")</f>
        <v/>
      </c>
      <c r="T594" s="18" t="str">
        <f>IF(Overall!$A596&lt;&gt;"",IF(AND(MONTH($N594) &lt;= 2, MONTH($O594) &gt;= 2), IF($R594 &lt;&gt; "", $H594/$R594, ""), ""),"")</f>
        <v/>
      </c>
      <c r="U594" s="18" t="str">
        <f>IF(Overall!$A596&lt;&gt;"",IF(AND(MONTH($N594) &lt;= 3, MONTH($O594) &gt;= 3), IF($R594 &lt;&gt; "", $H594/$R594, ""), ""),"")</f>
        <v/>
      </c>
      <c r="V594" s="18" t="str">
        <f>IF(Overall!$A596&lt;&gt;"",IF(AND(MONTH($N594) &lt;= 4, MONTH($O594) &gt;= 4), IF($R594 &lt;&gt; "", $H594/$R594, ""), ""),"")</f>
        <v/>
      </c>
      <c r="W594" s="18" t="str">
        <f>IF(Overall!$A596&lt;&gt;"",IF(AND(MONTH($N594) &lt;= 5, MONTH($O594) &gt;= 5), IF($R594 &lt;&gt; "", $H594/$R594, ""), ""),"")</f>
        <v/>
      </c>
      <c r="X594" s="18" t="str">
        <f>IF(Overall!$A596&lt;&gt;"",IF(AND(MONTH($N594) &lt;= 6, MONTH($O594) &gt;= 6), IF($R594 &lt;&gt; "", $H594/$R594, ""), ""),"")</f>
        <v/>
      </c>
      <c r="Y594" s="18" t="str">
        <f>IF(Overall!$A596&lt;&gt;"",IF(AND(MONTH($N594) &lt;= 7, MONTH($O594) &gt;= 7 ), IF($R594 &lt;&gt; "", $H594/$R594, ""), ""),"")</f>
        <v/>
      </c>
      <c r="Z594" s="18" t="str">
        <f>IF(Overall!$A596&lt;&gt;"",IF(AND(MONTH($N594) &lt;= 8, MONTH($O594) &gt;= 8), IF($R594 &lt;&gt; "", $H594/$R594, ""), ""),"")</f>
        <v/>
      </c>
      <c r="AA594" s="18" t="str">
        <f>IF(Overall!$A596&lt;&gt;"",IF(AND(MONTH($N594) &lt;= 9, MONTH($O594) &gt;= 9), IF($R594 &lt;&gt; "", $H594/$R594, ""), ""),"")</f>
        <v/>
      </c>
      <c r="AB594" s="18" t="str">
        <f>IF(Overall!$A596&lt;&gt;"",IF(AND(MONTH($N594) &lt;= 10, MONTH($O594) &gt;= 10), IF($R594 &lt;&gt; "", $H594/$R594, ""), ""),"")</f>
        <v/>
      </c>
      <c r="AC594" s="18">
        <f>IF(Overall!$A596&lt;&gt;"",IF(AND(MONTH($N594) &lt;= 11, MONTH($O594) &gt;= 11), IF($R594 &lt;&gt; "", $H594/$R594, ""), ""),"")</f>
        <v>500000</v>
      </c>
      <c r="AD594" s="18" t="str">
        <f>IF(Overall!$A596&lt;&gt;"",IF(AND(MONTH($N594) &lt;= 12, MONTH($O594) &gt;= 12), IF($R594 &lt;&gt; "", $H594/$R594, ""), ""),"")</f>
        <v/>
      </c>
      <c r="AF594" s="18" t="str">
        <f ca="1">IFERROR(IF(AND(NOW()&lt;= EOMONTH(DATE(YEAR($O594),1, 1), 0), Overall!$A596&lt;&gt;"", MONTH($N594) &lt;= 1, MONTH($O594) &gt;= 1), IF($R594 &lt;&gt; "", $H594/$R594, ""), ""), "")</f>
        <v/>
      </c>
      <c r="AG594" s="18" t="str">
        <f ca="1">IFERROR(IF(AND(NOW()&lt;= EOMONTH(DATE(YEAR($O594),2, 1), 0), Overall!$A596&lt;&gt;"", MONTH($N594) &lt;= 2, MONTH($O594) &gt;= 2), IF($R594 &lt;&gt; "", $H594/$R594, ""), ""), "")</f>
        <v/>
      </c>
      <c r="AH594" s="18" t="str">
        <f ca="1">IFERROR(IF(AND(NOW()&lt;= EOMONTH(DATE(YEAR($O594),3, 1), 0), Overall!$A596&lt;&gt;"", MONTH($N594) &lt;= 3, MONTH($O594) &gt;= 3), IF($R594 &lt;&gt; "", $H594/$R594, ""), ""), "")</f>
        <v/>
      </c>
      <c r="AI594" s="18" t="str">
        <f ca="1">IFERROR(IF(AND(NOW()&lt;= EOMONTH(DATE(YEAR($O594),4, 1), 0), Overall!$A596&lt;&gt;"", MONTH($N594) &lt;= 4, MONTH($O594) &gt;= 4), IF($R594 &lt;&gt; "", $H594/$R594, ""), ""), "")</f>
        <v/>
      </c>
      <c r="AJ594" s="18" t="str">
        <f ca="1">IFERROR(IF(AND(NOW()&lt;= EOMONTH(DATE(YEAR($O594),5, 1), 0), Overall!$A596&lt;&gt;"", MONTH($N594) &lt;= 5, MONTH($O594) &gt;= 5), IF($R594 &lt;&gt; "", $H594/$R594, ""), ""), "")</f>
        <v/>
      </c>
      <c r="AK594" s="18" t="str">
        <f ca="1">IFERROR(IF(AND(NOW()&lt;= EOMONTH(DATE(YEAR($O594),6, 1), 0), Overall!$A596&lt;&gt;"", MONTH($N594) &lt;= 6, MONTH($O594) &gt;= 6), IF($R594 &lt;&gt; "", $H594/$R594, ""), ""), "")</f>
        <v/>
      </c>
      <c r="AL594" s="18" t="str">
        <f ca="1">IFERROR(IF(AND(NOW()&lt;= EOMONTH(DATE(YEAR($O594),7, 1), 0), Overall!$A596&lt;&gt;"", MONTH($N594) &lt;= 7, MONTH($O594) &gt;= 7), IF($R594 &lt;&gt; "", $H594/$R594, ""), ""), "")</f>
        <v/>
      </c>
      <c r="AM594" s="18" t="str">
        <f ca="1">IFERROR(IF(AND(NOW()&lt;= EOMONTH(DATE(YEAR($O594),8, 1), 0), Overall!$A596&lt;&gt;"", MONTH($N594) &lt;= 8, MONTH($O594) &gt;= 8), IF($R594 &lt;&gt; "", $H594/$R594, ""), ""), "")</f>
        <v/>
      </c>
      <c r="AN594" s="18" t="str">
        <f ca="1">IFERROR(IF(AND(NOW()&lt;= EOMONTH(DATE(YEAR($O594),9, 1), 0), Overall!$A596&lt;&gt;"", MONTH($N594) &lt;= 9, MONTH($O594) &gt;= 9), IF($R594 &lt;&gt; "", $H594/$R594, ""), ""), "")</f>
        <v/>
      </c>
      <c r="AO594" s="18" t="str">
        <f ca="1">IFERROR(IF(AND(NOW()&lt;= EOMONTH(DATE(YEAR($O594),10, 1), 0), Overall!$A596&lt;&gt;"", MONTH($N594) &lt;= 10, MONTH($O594) &gt;= 10), IF($R594 &lt;&gt; "", $H594/$R594, ""), ""), "")</f>
        <v/>
      </c>
      <c r="AP594" s="18" t="str">
        <f ca="1">IFERROR(IF(AND(NOW()&lt;= EOMONTH(DATE(YEAR($O594),11, 1), 0), Overall!$A596&lt;&gt;"", MONTH($N594) &lt;=11, MONTH($O594) &gt;= 11), IF($R594 &lt;&gt; "", $H594/$R594, ""), ""), "")</f>
        <v/>
      </c>
      <c r="AQ594" s="18" t="str">
        <f ca="1">IFERROR(IF(AND(NOW()&lt;= EOMONTH(DATE(YEAR($O594),12, 1), 0), Overall!$A596&lt;&gt;"", MONTH($N594) &lt;= 12, MONTH($O594) &gt;= 12), IF($R594 &lt;&gt; "", $H594/$R594, ""), ""), "")</f>
        <v/>
      </c>
      <c r="AR594" s="16">
        <f t="shared" ca="1" si="19"/>
        <v>0</v>
      </c>
    </row>
    <row r="595" spans="1:44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17">
        <f>IF(Overall!F597&lt;&gt;"",VALUE(Overall!F597),"")</f>
        <v>500000</v>
      </c>
      <c r="I595" s="17">
        <f>IF(Overall!G597&lt;&gt;"",VALUE(Overall!G597),"")</f>
        <v>80</v>
      </c>
      <c r="J595" s="17">
        <f>IF(Overall!H597&lt;&gt;"",VALUE(Overall!H597),"")</f>
        <v>64</v>
      </c>
      <c r="K595" s="17">
        <f>IF(Overall!I597&lt;&gt;"",VALUE(Overall!I597),"")</f>
        <v>2.75</v>
      </c>
      <c r="L595" s="17">
        <f>IF(Overall!J597&lt;&gt;"",VALUE(Overall!J597),"")</f>
        <v>0.28000000000000003</v>
      </c>
      <c r="M595" s="17">
        <f>IF(Overall!K597&lt;&gt;"",VALUE(Overall!K597),"")</f>
        <v>2.4700000000000002</v>
      </c>
      <c r="N595" s="7">
        <f>IF(Overall!L597&lt;&gt;"",DATEVALUE(MID(Overall!L597, FIND(",", Overall!L597) + 2, FIND(" ", Overall!L597) - FIND(",", Overall!L597) - 1) &amp; " " &amp; MID(Overall!L597, FIND(" ", Overall!L597) + 1, FIND(",", Overall!L597, FIND(" ", Overall!L597)) - FIND(" ", Overall!L597) - 1) &amp; ", " &amp; MID(Overall!L597, FIND(",", Overall!L597, FIND(",",Overall!L597) + 1) + 2, LEN(Overall!L597))),"")</f>
        <v>45231</v>
      </c>
      <c r="O595" s="7">
        <f>IF(Overall!M597&lt;&gt;"",DATEVALUE(MID(Overall!M597, FIND(",", Overall!M597) + 2, FIND(" ", Overall!M597) - FIND(",", Overall!M597) - 1) &amp; " " &amp; MID(Overall!M597, FIND(" ", Overall!M597) + 1, FIND(",", Overall!M597, FIND(" ", Overall!M597)) - FIND(" ", Overall!M597) - 1) &amp; ", " &amp; MID(Overall!M597, FIND(",", Overall!M597, FIND(",",Overall!M597) + 1) + 2, LEN(Overall!M597))),"")</f>
        <v>45260</v>
      </c>
      <c r="P595" s="7">
        <f>IF(Overall!N597&lt;&gt;"",DATEVALUE(MID(Overall!N597, FIND(",", Overall!N597) + 2, FIND(" ", Overall!N597) - FIND(",", Overall!N597) - 1) &amp; " " &amp; MID(Overall!N597, FIND(" ", Overall!N597) + 1, FIND(",", Overall!N597, FIND(" ", Overall!N597)) - FIND(" ", Overall!N597) - 1) &amp; ", " &amp; MID(Overall!N597, FIND(",", Overall!N597, FIND(",",Overall!N597) + 1) + 2, LEN(Overall!N597))),"")</f>
        <v>45181</v>
      </c>
      <c r="Q595" s="7">
        <f>IF(Overall!O597&lt;&gt;"",DATEVALUE(MID(Overall!O597, FIND(",", Overall!O597) + 2, FIND(" ", Overall!O597) - FIND(",", Overall!O597) - 1) &amp; " " &amp; MID(Overall!O597, FIND(" ", Overall!O597) + 1, FIND(",", Overall!O597, FIND(" ", Overall!O597)) - FIND(" ", Overall!O597) - 1) &amp; ", " &amp; MID(Overall!O597, FIND(",", Overall!O597, FIND(",",Overall!O597) + 1) + 2, LEN(Overall!O597))),"")</f>
        <v>45159</v>
      </c>
      <c r="R595" s="5">
        <f t="shared" si="18"/>
        <v>1</v>
      </c>
      <c r="S595" s="18" t="str">
        <f>IF(Overall!$A597&lt;&gt;"",IF(AND(MONTH($N595) &lt;= 1, MONTH($O595) &gt;= 1), IF($R595 &lt;&gt; "", $H595/$R595, ""), ""),"")</f>
        <v/>
      </c>
      <c r="T595" s="18" t="str">
        <f>IF(Overall!$A597&lt;&gt;"",IF(AND(MONTH($N595) &lt;= 2, MONTH($O595) &gt;= 2), IF($R595 &lt;&gt; "", $H595/$R595, ""), ""),"")</f>
        <v/>
      </c>
      <c r="U595" s="18" t="str">
        <f>IF(Overall!$A597&lt;&gt;"",IF(AND(MONTH($N595) &lt;= 3, MONTH($O595) &gt;= 3), IF($R595 &lt;&gt; "", $H595/$R595, ""), ""),"")</f>
        <v/>
      </c>
      <c r="V595" s="18" t="str">
        <f>IF(Overall!$A597&lt;&gt;"",IF(AND(MONTH($N595) &lt;= 4, MONTH($O595) &gt;= 4), IF($R595 &lt;&gt; "", $H595/$R595, ""), ""),"")</f>
        <v/>
      </c>
      <c r="W595" s="18" t="str">
        <f>IF(Overall!$A597&lt;&gt;"",IF(AND(MONTH($N595) &lt;= 5, MONTH($O595) &gt;= 5), IF($R595 &lt;&gt; "", $H595/$R595, ""), ""),"")</f>
        <v/>
      </c>
      <c r="X595" s="18" t="str">
        <f>IF(Overall!$A597&lt;&gt;"",IF(AND(MONTH($N595) &lt;= 6, MONTH($O595) &gt;= 6), IF($R595 &lt;&gt; "", $H595/$R595, ""), ""),"")</f>
        <v/>
      </c>
      <c r="Y595" s="18" t="str">
        <f>IF(Overall!$A597&lt;&gt;"",IF(AND(MONTH($N595) &lt;= 7, MONTH($O595) &gt;= 7 ), IF($R595 &lt;&gt; "", $H595/$R595, ""), ""),"")</f>
        <v/>
      </c>
      <c r="Z595" s="18" t="str">
        <f>IF(Overall!$A597&lt;&gt;"",IF(AND(MONTH($N595) &lt;= 8, MONTH($O595) &gt;= 8), IF($R595 &lt;&gt; "", $H595/$R595, ""), ""),"")</f>
        <v/>
      </c>
      <c r="AA595" s="18" t="str">
        <f>IF(Overall!$A597&lt;&gt;"",IF(AND(MONTH($N595) &lt;= 9, MONTH($O595) &gt;= 9), IF($R595 &lt;&gt; "", $H595/$R595, ""), ""),"")</f>
        <v/>
      </c>
      <c r="AB595" s="18" t="str">
        <f>IF(Overall!$A597&lt;&gt;"",IF(AND(MONTH($N595) &lt;= 10, MONTH($O595) &gt;= 10), IF($R595 &lt;&gt; "", $H595/$R595, ""), ""),"")</f>
        <v/>
      </c>
      <c r="AC595" s="18">
        <f>IF(Overall!$A597&lt;&gt;"",IF(AND(MONTH($N595) &lt;= 11, MONTH($O595) &gt;= 11), IF($R595 &lt;&gt; "", $H595/$R595, ""), ""),"")</f>
        <v>500000</v>
      </c>
      <c r="AD595" s="18" t="str">
        <f>IF(Overall!$A597&lt;&gt;"",IF(AND(MONTH($N595) &lt;= 12, MONTH($O595) &gt;= 12), IF($R595 &lt;&gt; "", $H595/$R595, ""), ""),"")</f>
        <v/>
      </c>
      <c r="AF595" s="18" t="str">
        <f ca="1">IFERROR(IF(AND(NOW()&lt;= EOMONTH(DATE(YEAR($O595),1, 1), 0), Overall!$A597&lt;&gt;"", MONTH($N595) &lt;= 1, MONTH($O595) &gt;= 1), IF($R595 &lt;&gt; "", $H595/$R595, ""), ""), "")</f>
        <v/>
      </c>
      <c r="AG595" s="18" t="str">
        <f ca="1">IFERROR(IF(AND(NOW()&lt;= EOMONTH(DATE(YEAR($O595),2, 1), 0), Overall!$A597&lt;&gt;"", MONTH($N595) &lt;= 2, MONTH($O595) &gt;= 2), IF($R595 &lt;&gt; "", $H595/$R595, ""), ""), "")</f>
        <v/>
      </c>
      <c r="AH595" s="18" t="str">
        <f ca="1">IFERROR(IF(AND(NOW()&lt;= EOMONTH(DATE(YEAR($O595),3, 1), 0), Overall!$A597&lt;&gt;"", MONTH($N595) &lt;= 3, MONTH($O595) &gt;= 3), IF($R595 &lt;&gt; "", $H595/$R595, ""), ""), "")</f>
        <v/>
      </c>
      <c r="AI595" s="18" t="str">
        <f ca="1">IFERROR(IF(AND(NOW()&lt;= EOMONTH(DATE(YEAR($O595),4, 1), 0), Overall!$A597&lt;&gt;"", MONTH($N595) &lt;= 4, MONTH($O595) &gt;= 4), IF($R595 &lt;&gt; "", $H595/$R595, ""), ""), "")</f>
        <v/>
      </c>
      <c r="AJ595" s="18" t="str">
        <f ca="1">IFERROR(IF(AND(NOW()&lt;= EOMONTH(DATE(YEAR($O595),5, 1), 0), Overall!$A597&lt;&gt;"", MONTH($N595) &lt;= 5, MONTH($O595) &gt;= 5), IF($R595 &lt;&gt; "", $H595/$R595, ""), ""), "")</f>
        <v/>
      </c>
      <c r="AK595" s="18" t="str">
        <f ca="1">IFERROR(IF(AND(NOW()&lt;= EOMONTH(DATE(YEAR($O595),6, 1), 0), Overall!$A597&lt;&gt;"", MONTH($N595) &lt;= 6, MONTH($O595) &gt;= 6), IF($R595 &lt;&gt; "", $H595/$R595, ""), ""), "")</f>
        <v/>
      </c>
      <c r="AL595" s="18" t="str">
        <f ca="1">IFERROR(IF(AND(NOW()&lt;= EOMONTH(DATE(YEAR($O595),7, 1), 0), Overall!$A597&lt;&gt;"", MONTH($N595) &lt;= 7, MONTH($O595) &gt;= 7), IF($R595 &lt;&gt; "", $H595/$R595, ""), ""), "")</f>
        <v/>
      </c>
      <c r="AM595" s="18" t="str">
        <f ca="1">IFERROR(IF(AND(NOW()&lt;= EOMONTH(DATE(YEAR($O595),8, 1), 0), Overall!$A597&lt;&gt;"", MONTH($N595) &lt;= 8, MONTH($O595) &gt;= 8), IF($R595 &lt;&gt; "", $H595/$R595, ""), ""), "")</f>
        <v/>
      </c>
      <c r="AN595" s="18" t="str">
        <f ca="1">IFERROR(IF(AND(NOW()&lt;= EOMONTH(DATE(YEAR($O595),9, 1), 0), Overall!$A597&lt;&gt;"", MONTH($N595) &lt;= 9, MONTH($O595) &gt;= 9), IF($R595 &lt;&gt; "", $H595/$R595, ""), ""), "")</f>
        <v/>
      </c>
      <c r="AO595" s="18" t="str">
        <f ca="1">IFERROR(IF(AND(NOW()&lt;= EOMONTH(DATE(YEAR($O595),10, 1), 0), Overall!$A597&lt;&gt;"", MONTH($N595) &lt;= 10, MONTH($O595) &gt;= 10), IF($R595 &lt;&gt; "", $H595/$R595, ""), ""), "")</f>
        <v/>
      </c>
      <c r="AP595" s="18" t="str">
        <f ca="1">IFERROR(IF(AND(NOW()&lt;= EOMONTH(DATE(YEAR($O595),11, 1), 0), Overall!$A597&lt;&gt;"", MONTH($N595) &lt;=11, MONTH($O595) &gt;= 11), IF($R595 &lt;&gt; "", $H595/$R595, ""), ""), "")</f>
        <v/>
      </c>
      <c r="AQ595" s="18" t="str">
        <f ca="1">IFERROR(IF(AND(NOW()&lt;= EOMONTH(DATE(YEAR($O595),12, 1), 0), Overall!$A597&lt;&gt;"", MONTH($N595) &lt;= 12, MONTH($O595) &gt;= 12), IF($R595 &lt;&gt; "", $H595/$R595, ""), ""), "")</f>
        <v/>
      </c>
      <c r="AR595" s="16">
        <f t="shared" ca="1" si="19"/>
        <v>0</v>
      </c>
    </row>
    <row r="596" spans="1:44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17">
        <f>IF(Overall!F598&lt;&gt;"",VALUE(Overall!F598),"")</f>
        <v>500000</v>
      </c>
      <c r="I596" s="17">
        <f>IF(Overall!G598&lt;&gt;"",VALUE(Overall!G598),"")</f>
        <v>80</v>
      </c>
      <c r="J596" s="17">
        <f>IF(Overall!H598&lt;&gt;"",VALUE(Overall!H598),"")</f>
        <v>64</v>
      </c>
      <c r="K596" s="17">
        <f>IF(Overall!I598&lt;&gt;"",VALUE(Overall!I598),"")</f>
        <v>2.7</v>
      </c>
      <c r="L596" s="17">
        <f>IF(Overall!J598&lt;&gt;"",VALUE(Overall!J598),"")</f>
        <v>0.24</v>
      </c>
      <c r="M596" s="17">
        <f>IF(Overall!K598&lt;&gt;"",VALUE(Overall!K598),"")</f>
        <v>2.46</v>
      </c>
      <c r="N596" s="7">
        <f>IF(Overall!L598&lt;&gt;"",DATEVALUE(MID(Overall!L598, FIND(",", Overall!L598) + 2, FIND(" ", Overall!L598) - FIND(",", Overall!L598) - 1) &amp; " " &amp; MID(Overall!L598, FIND(" ", Overall!L598) + 1, FIND(",", Overall!L598, FIND(" ", Overall!L598)) - FIND(" ", Overall!L598) - 1) &amp; ", " &amp; MID(Overall!L598, FIND(",", Overall!L598, FIND(",",Overall!L598) + 1) + 2, LEN(Overall!L598))),"")</f>
        <v>45231</v>
      </c>
      <c r="O596" s="7">
        <f>IF(Overall!M598&lt;&gt;"",DATEVALUE(MID(Overall!M598, FIND(",", Overall!M598) + 2, FIND(" ", Overall!M598) - FIND(",", Overall!M598) - 1) &amp; " " &amp; MID(Overall!M598, FIND(" ", Overall!M598) + 1, FIND(",", Overall!M598, FIND(" ", Overall!M598)) - FIND(" ", Overall!M598) - 1) &amp; ", " &amp; MID(Overall!M598, FIND(",", Overall!M598, FIND(",",Overall!M598) + 1) + 2, LEN(Overall!M598))),"")</f>
        <v>45260</v>
      </c>
      <c r="P596" s="7">
        <f>IF(Overall!N598&lt;&gt;"",DATEVALUE(MID(Overall!N598, FIND(",", Overall!N598) + 2, FIND(" ", Overall!N598) - FIND(",", Overall!N598) - 1) &amp; " " &amp; MID(Overall!N598, FIND(" ", Overall!N598) + 1, FIND(",", Overall!N598, FIND(" ", Overall!N598)) - FIND(" ", Overall!N598) - 1) &amp; ", " &amp; MID(Overall!N598, FIND(",", Overall!N598, FIND(",",Overall!N598) + 1) + 2, LEN(Overall!N598))),"")</f>
        <v>45181</v>
      </c>
      <c r="Q596" s="7">
        <f>IF(Overall!O598&lt;&gt;"",DATEVALUE(MID(Overall!O598, FIND(",", Overall!O598) + 2, FIND(" ", Overall!O598) - FIND(",", Overall!O598) - 1) &amp; " " &amp; MID(Overall!O598, FIND(" ", Overall!O598) + 1, FIND(",", Overall!O598, FIND(" ", Overall!O598)) - FIND(" ", Overall!O598) - 1) &amp; ", " &amp; MID(Overall!O598, FIND(",", Overall!O598, FIND(",",Overall!O598) + 1) + 2, LEN(Overall!O598))),"")</f>
        <v>45159</v>
      </c>
      <c r="R596" s="5">
        <f t="shared" si="18"/>
        <v>1</v>
      </c>
      <c r="S596" s="18" t="str">
        <f>IF(Overall!$A598&lt;&gt;"",IF(AND(MONTH($N596) &lt;= 1, MONTH($O596) &gt;= 1), IF($R596 &lt;&gt; "", $H596/$R596, ""), ""),"")</f>
        <v/>
      </c>
      <c r="T596" s="18" t="str">
        <f>IF(Overall!$A598&lt;&gt;"",IF(AND(MONTH($N596) &lt;= 2, MONTH($O596) &gt;= 2), IF($R596 &lt;&gt; "", $H596/$R596, ""), ""),"")</f>
        <v/>
      </c>
      <c r="U596" s="18" t="str">
        <f>IF(Overall!$A598&lt;&gt;"",IF(AND(MONTH($N596) &lt;= 3, MONTH($O596) &gt;= 3), IF($R596 &lt;&gt; "", $H596/$R596, ""), ""),"")</f>
        <v/>
      </c>
      <c r="V596" s="18" t="str">
        <f>IF(Overall!$A598&lt;&gt;"",IF(AND(MONTH($N596) &lt;= 4, MONTH($O596) &gt;= 4), IF($R596 &lt;&gt; "", $H596/$R596, ""), ""),"")</f>
        <v/>
      </c>
      <c r="W596" s="18" t="str">
        <f>IF(Overall!$A598&lt;&gt;"",IF(AND(MONTH($N596) &lt;= 5, MONTH($O596) &gt;= 5), IF($R596 &lt;&gt; "", $H596/$R596, ""), ""),"")</f>
        <v/>
      </c>
      <c r="X596" s="18" t="str">
        <f>IF(Overall!$A598&lt;&gt;"",IF(AND(MONTH($N596) &lt;= 6, MONTH($O596) &gt;= 6), IF($R596 &lt;&gt; "", $H596/$R596, ""), ""),"")</f>
        <v/>
      </c>
      <c r="Y596" s="18" t="str">
        <f>IF(Overall!$A598&lt;&gt;"",IF(AND(MONTH($N596) &lt;= 7, MONTH($O596) &gt;= 7 ), IF($R596 &lt;&gt; "", $H596/$R596, ""), ""),"")</f>
        <v/>
      </c>
      <c r="Z596" s="18" t="str">
        <f>IF(Overall!$A598&lt;&gt;"",IF(AND(MONTH($N596) &lt;= 8, MONTH($O596) &gt;= 8), IF($R596 &lt;&gt; "", $H596/$R596, ""), ""),"")</f>
        <v/>
      </c>
      <c r="AA596" s="18" t="str">
        <f>IF(Overall!$A598&lt;&gt;"",IF(AND(MONTH($N596) &lt;= 9, MONTH($O596) &gt;= 9), IF($R596 &lt;&gt; "", $H596/$R596, ""), ""),"")</f>
        <v/>
      </c>
      <c r="AB596" s="18" t="str">
        <f>IF(Overall!$A598&lt;&gt;"",IF(AND(MONTH($N596) &lt;= 10, MONTH($O596) &gt;= 10), IF($R596 &lt;&gt; "", $H596/$R596, ""), ""),"")</f>
        <v/>
      </c>
      <c r="AC596" s="18">
        <f>IF(Overall!$A598&lt;&gt;"",IF(AND(MONTH($N596) &lt;= 11, MONTH($O596) &gt;= 11), IF($R596 &lt;&gt; "", $H596/$R596, ""), ""),"")</f>
        <v>500000</v>
      </c>
      <c r="AD596" s="18" t="str">
        <f>IF(Overall!$A598&lt;&gt;"",IF(AND(MONTH($N596) &lt;= 12, MONTH($O596) &gt;= 12), IF($R596 &lt;&gt; "", $H596/$R596, ""), ""),"")</f>
        <v/>
      </c>
      <c r="AF596" s="18" t="str">
        <f ca="1">IFERROR(IF(AND(NOW()&lt;= EOMONTH(DATE(YEAR($O596),1, 1), 0), Overall!$A598&lt;&gt;"", MONTH($N596) &lt;= 1, MONTH($O596) &gt;= 1), IF($R596 &lt;&gt; "", $H596/$R596, ""), ""), "")</f>
        <v/>
      </c>
      <c r="AG596" s="18" t="str">
        <f ca="1">IFERROR(IF(AND(NOW()&lt;= EOMONTH(DATE(YEAR($O596),2, 1), 0), Overall!$A598&lt;&gt;"", MONTH($N596) &lt;= 2, MONTH($O596) &gt;= 2), IF($R596 &lt;&gt; "", $H596/$R596, ""), ""), "")</f>
        <v/>
      </c>
      <c r="AH596" s="18" t="str">
        <f ca="1">IFERROR(IF(AND(NOW()&lt;= EOMONTH(DATE(YEAR($O596),3, 1), 0), Overall!$A598&lt;&gt;"", MONTH($N596) &lt;= 3, MONTH($O596) &gt;= 3), IF($R596 &lt;&gt; "", $H596/$R596, ""), ""), "")</f>
        <v/>
      </c>
      <c r="AI596" s="18" t="str">
        <f ca="1">IFERROR(IF(AND(NOW()&lt;= EOMONTH(DATE(YEAR($O596),4, 1), 0), Overall!$A598&lt;&gt;"", MONTH($N596) &lt;= 4, MONTH($O596) &gt;= 4), IF($R596 &lt;&gt; "", $H596/$R596, ""), ""), "")</f>
        <v/>
      </c>
      <c r="AJ596" s="18" t="str">
        <f ca="1">IFERROR(IF(AND(NOW()&lt;= EOMONTH(DATE(YEAR($O596),5, 1), 0), Overall!$A598&lt;&gt;"", MONTH($N596) &lt;= 5, MONTH($O596) &gt;= 5), IF($R596 &lt;&gt; "", $H596/$R596, ""), ""), "")</f>
        <v/>
      </c>
      <c r="AK596" s="18" t="str">
        <f ca="1">IFERROR(IF(AND(NOW()&lt;= EOMONTH(DATE(YEAR($O596),6, 1), 0), Overall!$A598&lt;&gt;"", MONTH($N596) &lt;= 6, MONTH($O596) &gt;= 6), IF($R596 &lt;&gt; "", $H596/$R596, ""), ""), "")</f>
        <v/>
      </c>
      <c r="AL596" s="18" t="str">
        <f ca="1">IFERROR(IF(AND(NOW()&lt;= EOMONTH(DATE(YEAR($O596),7, 1), 0), Overall!$A598&lt;&gt;"", MONTH($N596) &lt;= 7, MONTH($O596) &gt;= 7), IF($R596 &lt;&gt; "", $H596/$R596, ""), ""), "")</f>
        <v/>
      </c>
      <c r="AM596" s="18" t="str">
        <f ca="1">IFERROR(IF(AND(NOW()&lt;= EOMONTH(DATE(YEAR($O596),8, 1), 0), Overall!$A598&lt;&gt;"", MONTH($N596) &lt;= 8, MONTH($O596) &gt;= 8), IF($R596 &lt;&gt; "", $H596/$R596, ""), ""), "")</f>
        <v/>
      </c>
      <c r="AN596" s="18" t="str">
        <f ca="1">IFERROR(IF(AND(NOW()&lt;= EOMONTH(DATE(YEAR($O596),9, 1), 0), Overall!$A598&lt;&gt;"", MONTH($N596) &lt;= 9, MONTH($O596) &gt;= 9), IF($R596 &lt;&gt; "", $H596/$R596, ""), ""), "")</f>
        <v/>
      </c>
      <c r="AO596" s="18" t="str">
        <f ca="1">IFERROR(IF(AND(NOW()&lt;= EOMONTH(DATE(YEAR($O596),10, 1), 0), Overall!$A598&lt;&gt;"", MONTH($N596) &lt;= 10, MONTH($O596) &gt;= 10), IF($R596 &lt;&gt; "", $H596/$R596, ""), ""), "")</f>
        <v/>
      </c>
      <c r="AP596" s="18" t="str">
        <f ca="1">IFERROR(IF(AND(NOW()&lt;= EOMONTH(DATE(YEAR($O596),11, 1), 0), Overall!$A598&lt;&gt;"", MONTH($N596) &lt;=11, MONTH($O596) &gt;= 11), IF($R596 &lt;&gt; "", $H596/$R596, ""), ""), "")</f>
        <v/>
      </c>
      <c r="AQ596" s="18" t="str">
        <f ca="1">IFERROR(IF(AND(NOW()&lt;= EOMONTH(DATE(YEAR($O596),12, 1), 0), Overall!$A598&lt;&gt;"", MONTH($N596) &lt;= 12, MONTH($O596) &gt;= 12), IF($R596 &lt;&gt; "", $H596/$R596, ""), ""), "")</f>
        <v/>
      </c>
      <c r="AR596" s="16">
        <f t="shared" ca="1" si="19"/>
        <v>0</v>
      </c>
    </row>
    <row r="597" spans="1:44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17">
        <f>IF(Overall!F599&lt;&gt;"",VALUE(Overall!F599),"")</f>
        <v>500000</v>
      </c>
      <c r="I597" s="17">
        <f>IF(Overall!G599&lt;&gt;"",VALUE(Overall!G599),"")</f>
        <v>80</v>
      </c>
      <c r="J597" s="17">
        <f>IF(Overall!H599&lt;&gt;"",VALUE(Overall!H599),"")</f>
        <v>64</v>
      </c>
      <c r="K597" s="17">
        <f>IF(Overall!I599&lt;&gt;"",VALUE(Overall!I599),"")</f>
        <v>2.73</v>
      </c>
      <c r="L597" s="17">
        <f>IF(Overall!J599&lt;&gt;"",VALUE(Overall!J599),"")</f>
        <v>0.25</v>
      </c>
      <c r="M597" s="17">
        <f>IF(Overall!K599&lt;&gt;"",VALUE(Overall!K599),"")</f>
        <v>2.48</v>
      </c>
      <c r="N597" s="7">
        <f>IF(Overall!L599&lt;&gt;"",DATEVALUE(MID(Overall!L599, FIND(",", Overall!L599) + 2, FIND(" ", Overall!L599) - FIND(",", Overall!L599) - 1) &amp; " " &amp; MID(Overall!L599, FIND(" ", Overall!L599) + 1, FIND(",", Overall!L599, FIND(" ", Overall!L599)) - FIND(" ", Overall!L599) - 1) &amp; ", " &amp; MID(Overall!L599, FIND(",", Overall!L599, FIND(",",Overall!L599) + 1) + 2, LEN(Overall!L599))),"")</f>
        <v>45231</v>
      </c>
      <c r="O597" s="7">
        <f>IF(Overall!M599&lt;&gt;"",DATEVALUE(MID(Overall!M599, FIND(",", Overall!M599) + 2, FIND(" ", Overall!M599) - FIND(",", Overall!M599) - 1) &amp; " " &amp; MID(Overall!M599, FIND(" ", Overall!M599) + 1, FIND(",", Overall!M599, FIND(" ", Overall!M599)) - FIND(" ", Overall!M599) - 1) &amp; ", " &amp; MID(Overall!M599, FIND(",", Overall!M599, FIND(",",Overall!M599) + 1) + 2, LEN(Overall!M599))),"")</f>
        <v>45260</v>
      </c>
      <c r="P597" s="7">
        <f>IF(Overall!N599&lt;&gt;"",DATEVALUE(MID(Overall!N599, FIND(",", Overall!N599) + 2, FIND(" ", Overall!N599) - FIND(",", Overall!N599) - 1) &amp; " " &amp; MID(Overall!N599, FIND(" ", Overall!N599) + 1, FIND(",", Overall!N599, FIND(" ", Overall!N599)) - FIND(" ", Overall!N599) - 1) &amp; ", " &amp; MID(Overall!N599, FIND(",", Overall!N599, FIND(",",Overall!N599) + 1) + 2, LEN(Overall!N599))),"")</f>
        <v>45181</v>
      </c>
      <c r="Q597" s="7">
        <f>IF(Overall!O599&lt;&gt;"",DATEVALUE(MID(Overall!O599, FIND(",", Overall!O599) + 2, FIND(" ", Overall!O599) - FIND(",", Overall!O599) - 1) &amp; " " &amp; MID(Overall!O599, FIND(" ", Overall!O599) + 1, FIND(",", Overall!O599, FIND(" ", Overall!O599)) - FIND(" ", Overall!O599) - 1) &amp; ", " &amp; MID(Overall!O599, FIND(",", Overall!O599, FIND(",",Overall!O599) + 1) + 2, LEN(Overall!O599))),"")</f>
        <v>45159</v>
      </c>
      <c r="R597" s="5">
        <f t="shared" si="18"/>
        <v>1</v>
      </c>
      <c r="S597" s="18" t="str">
        <f>IF(Overall!$A599&lt;&gt;"",IF(AND(MONTH($N597) &lt;= 1, MONTH($O597) &gt;= 1), IF($R597 &lt;&gt; "", $H597/$R597, ""), ""),"")</f>
        <v/>
      </c>
      <c r="T597" s="18" t="str">
        <f>IF(Overall!$A599&lt;&gt;"",IF(AND(MONTH($N597) &lt;= 2, MONTH($O597) &gt;= 2), IF($R597 &lt;&gt; "", $H597/$R597, ""), ""),"")</f>
        <v/>
      </c>
      <c r="U597" s="18" t="str">
        <f>IF(Overall!$A599&lt;&gt;"",IF(AND(MONTH($N597) &lt;= 3, MONTH($O597) &gt;= 3), IF($R597 &lt;&gt; "", $H597/$R597, ""), ""),"")</f>
        <v/>
      </c>
      <c r="V597" s="18" t="str">
        <f>IF(Overall!$A599&lt;&gt;"",IF(AND(MONTH($N597) &lt;= 4, MONTH($O597) &gt;= 4), IF($R597 &lt;&gt; "", $H597/$R597, ""), ""),"")</f>
        <v/>
      </c>
      <c r="W597" s="18" t="str">
        <f>IF(Overall!$A599&lt;&gt;"",IF(AND(MONTH($N597) &lt;= 5, MONTH($O597) &gt;= 5), IF($R597 &lt;&gt; "", $H597/$R597, ""), ""),"")</f>
        <v/>
      </c>
      <c r="X597" s="18" t="str">
        <f>IF(Overall!$A599&lt;&gt;"",IF(AND(MONTH($N597) &lt;= 6, MONTH($O597) &gt;= 6), IF($R597 &lt;&gt; "", $H597/$R597, ""), ""),"")</f>
        <v/>
      </c>
      <c r="Y597" s="18" t="str">
        <f>IF(Overall!$A599&lt;&gt;"",IF(AND(MONTH($N597) &lt;= 7, MONTH($O597) &gt;= 7 ), IF($R597 &lt;&gt; "", $H597/$R597, ""), ""),"")</f>
        <v/>
      </c>
      <c r="Z597" s="18" t="str">
        <f>IF(Overall!$A599&lt;&gt;"",IF(AND(MONTH($N597) &lt;= 8, MONTH($O597) &gt;= 8), IF($R597 &lt;&gt; "", $H597/$R597, ""), ""),"")</f>
        <v/>
      </c>
      <c r="AA597" s="18" t="str">
        <f>IF(Overall!$A599&lt;&gt;"",IF(AND(MONTH($N597) &lt;= 9, MONTH($O597) &gt;= 9), IF($R597 &lt;&gt; "", $H597/$R597, ""), ""),"")</f>
        <v/>
      </c>
      <c r="AB597" s="18" t="str">
        <f>IF(Overall!$A599&lt;&gt;"",IF(AND(MONTH($N597) &lt;= 10, MONTH($O597) &gt;= 10), IF($R597 &lt;&gt; "", $H597/$R597, ""), ""),"")</f>
        <v/>
      </c>
      <c r="AC597" s="18">
        <f>IF(Overall!$A599&lt;&gt;"",IF(AND(MONTH($N597) &lt;= 11, MONTH($O597) &gt;= 11), IF($R597 &lt;&gt; "", $H597/$R597, ""), ""),"")</f>
        <v>500000</v>
      </c>
      <c r="AD597" s="18" t="str">
        <f>IF(Overall!$A599&lt;&gt;"",IF(AND(MONTH($N597) &lt;= 12, MONTH($O597) &gt;= 12), IF($R597 &lt;&gt; "", $H597/$R597, ""), ""),"")</f>
        <v/>
      </c>
      <c r="AF597" s="18" t="str">
        <f ca="1">IFERROR(IF(AND(NOW()&lt;= EOMONTH(DATE(YEAR($O597),1, 1), 0), Overall!$A599&lt;&gt;"", MONTH($N597) &lt;= 1, MONTH($O597) &gt;= 1), IF($R597 &lt;&gt; "", $H597/$R597, ""), ""), "")</f>
        <v/>
      </c>
      <c r="AG597" s="18" t="str">
        <f ca="1">IFERROR(IF(AND(NOW()&lt;= EOMONTH(DATE(YEAR($O597),2, 1), 0), Overall!$A599&lt;&gt;"", MONTH($N597) &lt;= 2, MONTH($O597) &gt;= 2), IF($R597 &lt;&gt; "", $H597/$R597, ""), ""), "")</f>
        <v/>
      </c>
      <c r="AH597" s="18" t="str">
        <f ca="1">IFERROR(IF(AND(NOW()&lt;= EOMONTH(DATE(YEAR($O597),3, 1), 0), Overall!$A599&lt;&gt;"", MONTH($N597) &lt;= 3, MONTH($O597) &gt;= 3), IF($R597 &lt;&gt; "", $H597/$R597, ""), ""), "")</f>
        <v/>
      </c>
      <c r="AI597" s="18" t="str">
        <f ca="1">IFERROR(IF(AND(NOW()&lt;= EOMONTH(DATE(YEAR($O597),4, 1), 0), Overall!$A599&lt;&gt;"", MONTH($N597) &lt;= 4, MONTH($O597) &gt;= 4), IF($R597 &lt;&gt; "", $H597/$R597, ""), ""), "")</f>
        <v/>
      </c>
      <c r="AJ597" s="18" t="str">
        <f ca="1">IFERROR(IF(AND(NOW()&lt;= EOMONTH(DATE(YEAR($O597),5, 1), 0), Overall!$A599&lt;&gt;"", MONTH($N597) &lt;= 5, MONTH($O597) &gt;= 5), IF($R597 &lt;&gt; "", $H597/$R597, ""), ""), "")</f>
        <v/>
      </c>
      <c r="AK597" s="18" t="str">
        <f ca="1">IFERROR(IF(AND(NOW()&lt;= EOMONTH(DATE(YEAR($O597),6, 1), 0), Overall!$A599&lt;&gt;"", MONTH($N597) &lt;= 6, MONTH($O597) &gt;= 6), IF($R597 &lt;&gt; "", $H597/$R597, ""), ""), "")</f>
        <v/>
      </c>
      <c r="AL597" s="18" t="str">
        <f ca="1">IFERROR(IF(AND(NOW()&lt;= EOMONTH(DATE(YEAR($O597),7, 1), 0), Overall!$A599&lt;&gt;"", MONTH($N597) &lt;= 7, MONTH($O597) &gt;= 7), IF($R597 &lt;&gt; "", $H597/$R597, ""), ""), "")</f>
        <v/>
      </c>
      <c r="AM597" s="18" t="str">
        <f ca="1">IFERROR(IF(AND(NOW()&lt;= EOMONTH(DATE(YEAR($O597),8, 1), 0), Overall!$A599&lt;&gt;"", MONTH($N597) &lt;= 8, MONTH($O597) &gt;= 8), IF($R597 &lt;&gt; "", $H597/$R597, ""), ""), "")</f>
        <v/>
      </c>
      <c r="AN597" s="18" t="str">
        <f ca="1">IFERROR(IF(AND(NOW()&lt;= EOMONTH(DATE(YEAR($O597),9, 1), 0), Overall!$A599&lt;&gt;"", MONTH($N597) &lt;= 9, MONTH($O597) &gt;= 9), IF($R597 &lt;&gt; "", $H597/$R597, ""), ""), "")</f>
        <v/>
      </c>
      <c r="AO597" s="18" t="str">
        <f ca="1">IFERROR(IF(AND(NOW()&lt;= EOMONTH(DATE(YEAR($O597),10, 1), 0), Overall!$A599&lt;&gt;"", MONTH($N597) &lt;= 10, MONTH($O597) &gt;= 10), IF($R597 &lt;&gt; "", $H597/$R597, ""), ""), "")</f>
        <v/>
      </c>
      <c r="AP597" s="18" t="str">
        <f ca="1">IFERROR(IF(AND(NOW()&lt;= EOMONTH(DATE(YEAR($O597),11, 1), 0), Overall!$A599&lt;&gt;"", MONTH($N597) &lt;=11, MONTH($O597) &gt;= 11), IF($R597 &lt;&gt; "", $H597/$R597, ""), ""), "")</f>
        <v/>
      </c>
      <c r="AQ597" s="18" t="str">
        <f ca="1">IFERROR(IF(AND(NOW()&lt;= EOMONTH(DATE(YEAR($O597),12, 1), 0), Overall!$A599&lt;&gt;"", MONTH($N597) &lt;= 12, MONTH($O597) &gt;= 12), IF($R597 &lt;&gt; "", $H597/$R597, ""), ""), "")</f>
        <v/>
      </c>
      <c r="AR597" s="16">
        <f t="shared" ca="1" si="19"/>
        <v>0</v>
      </c>
    </row>
    <row r="598" spans="1:44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17">
        <f>IF(Overall!F600&lt;&gt;"",VALUE(Overall!F600),"")</f>
        <v>500000</v>
      </c>
      <c r="I598" s="17">
        <f>IF(Overall!G600&lt;&gt;"",VALUE(Overall!G600),"")</f>
        <v>80</v>
      </c>
      <c r="J598" s="17">
        <f>IF(Overall!H600&lt;&gt;"",VALUE(Overall!H600),"")</f>
        <v>64</v>
      </c>
      <c r="K598" s="17">
        <f>IF(Overall!I600&lt;&gt;"",VALUE(Overall!I600),"")</f>
        <v>2.7</v>
      </c>
      <c r="L598" s="17">
        <f>IF(Overall!J600&lt;&gt;"",VALUE(Overall!J600),"")</f>
        <v>0.3</v>
      </c>
      <c r="M598" s="17">
        <f>IF(Overall!K600&lt;&gt;"",VALUE(Overall!K600),"")</f>
        <v>2.4</v>
      </c>
      <c r="N598" s="7">
        <f>IF(Overall!L600&lt;&gt;"",DATEVALUE(MID(Overall!L600, FIND(",", Overall!L600) + 2, FIND(" ", Overall!L600) - FIND(",", Overall!L600) - 1) &amp; " " &amp; MID(Overall!L600, FIND(" ", Overall!L600) + 1, FIND(",", Overall!L600, FIND(" ", Overall!L600)) - FIND(" ", Overall!L600) - 1) &amp; ", " &amp; MID(Overall!L600, FIND(",", Overall!L600, FIND(",",Overall!L600) + 1) + 2, LEN(Overall!L600))),"")</f>
        <v>45231</v>
      </c>
      <c r="O598" s="7">
        <f>IF(Overall!M600&lt;&gt;"",DATEVALUE(MID(Overall!M600, FIND(",", Overall!M600) + 2, FIND(" ", Overall!M600) - FIND(",", Overall!M600) - 1) &amp; " " &amp; MID(Overall!M600, FIND(" ", Overall!M600) + 1, FIND(",", Overall!M600, FIND(" ", Overall!M600)) - FIND(" ", Overall!M600) - 1) &amp; ", " &amp; MID(Overall!M600, FIND(",", Overall!M600, FIND(",",Overall!M600) + 1) + 2, LEN(Overall!M600))),"")</f>
        <v>45260</v>
      </c>
      <c r="P598" s="7">
        <f>IF(Overall!N600&lt;&gt;"",DATEVALUE(MID(Overall!N600, FIND(",", Overall!N600) + 2, FIND(" ", Overall!N600) - FIND(",", Overall!N600) - 1) &amp; " " &amp; MID(Overall!N600, FIND(" ", Overall!N600) + 1, FIND(",", Overall!N600, FIND(" ", Overall!N600)) - FIND(" ", Overall!N600) - 1) &amp; ", " &amp; MID(Overall!N600, FIND(",", Overall!N600, FIND(",",Overall!N600) + 1) + 2, LEN(Overall!N600))),"")</f>
        <v>45181</v>
      </c>
      <c r="Q598" s="7">
        <f>IF(Overall!O600&lt;&gt;"",DATEVALUE(MID(Overall!O600, FIND(",", Overall!O600) + 2, FIND(" ", Overall!O600) - FIND(",", Overall!O600) - 1) &amp; " " &amp; MID(Overall!O600, FIND(" ", Overall!O600) + 1, FIND(",", Overall!O600, FIND(" ", Overall!O600)) - FIND(" ", Overall!O600) - 1) &amp; ", " &amp; MID(Overall!O600, FIND(",", Overall!O600, FIND(",",Overall!O600) + 1) + 2, LEN(Overall!O600))),"")</f>
        <v>45159</v>
      </c>
      <c r="R598" s="5">
        <f t="shared" si="18"/>
        <v>1</v>
      </c>
      <c r="S598" s="18" t="str">
        <f>IF(Overall!$A600&lt;&gt;"",IF(AND(MONTH($N598) &lt;= 1, MONTH($O598) &gt;= 1), IF($R598 &lt;&gt; "", $H598/$R598, ""), ""),"")</f>
        <v/>
      </c>
      <c r="T598" s="18" t="str">
        <f>IF(Overall!$A600&lt;&gt;"",IF(AND(MONTH($N598) &lt;= 2, MONTH($O598) &gt;= 2), IF($R598 &lt;&gt; "", $H598/$R598, ""), ""),"")</f>
        <v/>
      </c>
      <c r="U598" s="18" t="str">
        <f>IF(Overall!$A600&lt;&gt;"",IF(AND(MONTH($N598) &lt;= 3, MONTH($O598) &gt;= 3), IF($R598 &lt;&gt; "", $H598/$R598, ""), ""),"")</f>
        <v/>
      </c>
      <c r="V598" s="18" t="str">
        <f>IF(Overall!$A600&lt;&gt;"",IF(AND(MONTH($N598) &lt;= 4, MONTH($O598) &gt;= 4), IF($R598 &lt;&gt; "", $H598/$R598, ""), ""),"")</f>
        <v/>
      </c>
      <c r="W598" s="18" t="str">
        <f>IF(Overall!$A600&lt;&gt;"",IF(AND(MONTH($N598) &lt;= 5, MONTH($O598) &gt;= 5), IF($R598 &lt;&gt; "", $H598/$R598, ""), ""),"")</f>
        <v/>
      </c>
      <c r="X598" s="18" t="str">
        <f>IF(Overall!$A600&lt;&gt;"",IF(AND(MONTH($N598) &lt;= 6, MONTH($O598) &gt;= 6), IF($R598 &lt;&gt; "", $H598/$R598, ""), ""),"")</f>
        <v/>
      </c>
      <c r="Y598" s="18" t="str">
        <f>IF(Overall!$A600&lt;&gt;"",IF(AND(MONTH($N598) &lt;= 7, MONTH($O598) &gt;= 7 ), IF($R598 &lt;&gt; "", $H598/$R598, ""), ""),"")</f>
        <v/>
      </c>
      <c r="Z598" s="18" t="str">
        <f>IF(Overall!$A600&lt;&gt;"",IF(AND(MONTH($N598) &lt;= 8, MONTH($O598) &gt;= 8), IF($R598 &lt;&gt; "", $H598/$R598, ""), ""),"")</f>
        <v/>
      </c>
      <c r="AA598" s="18" t="str">
        <f>IF(Overall!$A600&lt;&gt;"",IF(AND(MONTH($N598) &lt;= 9, MONTH($O598) &gt;= 9), IF($R598 &lt;&gt; "", $H598/$R598, ""), ""),"")</f>
        <v/>
      </c>
      <c r="AB598" s="18" t="str">
        <f>IF(Overall!$A600&lt;&gt;"",IF(AND(MONTH($N598) &lt;= 10, MONTH($O598) &gt;= 10), IF($R598 &lt;&gt; "", $H598/$R598, ""), ""),"")</f>
        <v/>
      </c>
      <c r="AC598" s="18">
        <f>IF(Overall!$A600&lt;&gt;"",IF(AND(MONTH($N598) &lt;= 11, MONTH($O598) &gt;= 11), IF($R598 &lt;&gt; "", $H598/$R598, ""), ""),"")</f>
        <v>500000</v>
      </c>
      <c r="AD598" s="18" t="str">
        <f>IF(Overall!$A600&lt;&gt;"",IF(AND(MONTH($N598) &lt;= 12, MONTH($O598) &gt;= 12), IF($R598 &lt;&gt; "", $H598/$R598, ""), ""),"")</f>
        <v/>
      </c>
      <c r="AF598" s="18" t="str">
        <f ca="1">IFERROR(IF(AND(NOW()&lt;= EOMONTH(DATE(YEAR($O598),1, 1), 0), Overall!$A600&lt;&gt;"", MONTH($N598) &lt;= 1, MONTH($O598) &gt;= 1), IF($R598 &lt;&gt; "", $H598/$R598, ""), ""), "")</f>
        <v/>
      </c>
      <c r="AG598" s="18" t="str">
        <f ca="1">IFERROR(IF(AND(NOW()&lt;= EOMONTH(DATE(YEAR($O598),2, 1), 0), Overall!$A600&lt;&gt;"", MONTH($N598) &lt;= 2, MONTH($O598) &gt;= 2), IF($R598 &lt;&gt; "", $H598/$R598, ""), ""), "")</f>
        <v/>
      </c>
      <c r="AH598" s="18" t="str">
        <f ca="1">IFERROR(IF(AND(NOW()&lt;= EOMONTH(DATE(YEAR($O598),3, 1), 0), Overall!$A600&lt;&gt;"", MONTH($N598) &lt;= 3, MONTH($O598) &gt;= 3), IF($R598 &lt;&gt; "", $H598/$R598, ""), ""), "")</f>
        <v/>
      </c>
      <c r="AI598" s="18" t="str">
        <f ca="1">IFERROR(IF(AND(NOW()&lt;= EOMONTH(DATE(YEAR($O598),4, 1), 0), Overall!$A600&lt;&gt;"", MONTH($N598) &lt;= 4, MONTH($O598) &gt;= 4), IF($R598 &lt;&gt; "", $H598/$R598, ""), ""), "")</f>
        <v/>
      </c>
      <c r="AJ598" s="18" t="str">
        <f ca="1">IFERROR(IF(AND(NOW()&lt;= EOMONTH(DATE(YEAR($O598),5, 1), 0), Overall!$A600&lt;&gt;"", MONTH($N598) &lt;= 5, MONTH($O598) &gt;= 5), IF($R598 &lt;&gt; "", $H598/$R598, ""), ""), "")</f>
        <v/>
      </c>
      <c r="AK598" s="18" t="str">
        <f ca="1">IFERROR(IF(AND(NOW()&lt;= EOMONTH(DATE(YEAR($O598),6, 1), 0), Overall!$A600&lt;&gt;"", MONTH($N598) &lt;= 6, MONTH($O598) &gt;= 6), IF($R598 &lt;&gt; "", $H598/$R598, ""), ""), "")</f>
        <v/>
      </c>
      <c r="AL598" s="18" t="str">
        <f ca="1">IFERROR(IF(AND(NOW()&lt;= EOMONTH(DATE(YEAR($O598),7, 1), 0), Overall!$A600&lt;&gt;"", MONTH($N598) &lt;= 7, MONTH($O598) &gt;= 7), IF($R598 &lt;&gt; "", $H598/$R598, ""), ""), "")</f>
        <v/>
      </c>
      <c r="AM598" s="18" t="str">
        <f ca="1">IFERROR(IF(AND(NOW()&lt;= EOMONTH(DATE(YEAR($O598),8, 1), 0), Overall!$A600&lt;&gt;"", MONTH($N598) &lt;= 8, MONTH($O598) &gt;= 8), IF($R598 &lt;&gt; "", $H598/$R598, ""), ""), "")</f>
        <v/>
      </c>
      <c r="AN598" s="18" t="str">
        <f ca="1">IFERROR(IF(AND(NOW()&lt;= EOMONTH(DATE(YEAR($O598),9, 1), 0), Overall!$A600&lt;&gt;"", MONTH($N598) &lt;= 9, MONTH($O598) &gt;= 9), IF($R598 &lt;&gt; "", $H598/$R598, ""), ""), "")</f>
        <v/>
      </c>
      <c r="AO598" s="18" t="str">
        <f ca="1">IFERROR(IF(AND(NOW()&lt;= EOMONTH(DATE(YEAR($O598),10, 1), 0), Overall!$A600&lt;&gt;"", MONTH($N598) &lt;= 10, MONTH($O598) &gt;= 10), IF($R598 &lt;&gt; "", $H598/$R598, ""), ""), "")</f>
        <v/>
      </c>
      <c r="AP598" s="18" t="str">
        <f ca="1">IFERROR(IF(AND(NOW()&lt;= EOMONTH(DATE(YEAR($O598),11, 1), 0), Overall!$A600&lt;&gt;"", MONTH($N598) &lt;=11, MONTH($O598) &gt;= 11), IF($R598 &lt;&gt; "", $H598/$R598, ""), ""), "")</f>
        <v/>
      </c>
      <c r="AQ598" s="18" t="str">
        <f ca="1">IFERROR(IF(AND(NOW()&lt;= EOMONTH(DATE(YEAR($O598),12, 1), 0), Overall!$A600&lt;&gt;"", MONTH($N598) &lt;= 12, MONTH($O598) &gt;= 12), IF($R598 &lt;&gt; "", $H598/$R598, ""), ""), "")</f>
        <v/>
      </c>
      <c r="AR598" s="16">
        <f t="shared" ca="1" si="19"/>
        <v>0</v>
      </c>
    </row>
    <row r="599" spans="1:44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17">
        <f>IF(Overall!F601&lt;&gt;"",VALUE(Overall!F601),"")</f>
        <v>500000</v>
      </c>
      <c r="I599" s="17">
        <f>IF(Overall!G601&lt;&gt;"",VALUE(Overall!G601),"")</f>
        <v>78</v>
      </c>
      <c r="J599" s="17">
        <f>IF(Overall!H601&lt;&gt;"",VALUE(Overall!H601),"")</f>
        <v>64</v>
      </c>
      <c r="K599" s="17">
        <f>IF(Overall!I601&lt;&gt;"",VALUE(Overall!I601),"")</f>
        <v>3.12</v>
      </c>
      <c r="L599" s="17">
        <f>IF(Overall!J601&lt;&gt;"",VALUE(Overall!J601),"")</f>
        <v>0.55000000000000004</v>
      </c>
      <c r="M599" s="17">
        <f>IF(Overall!K601&lt;&gt;"",VALUE(Overall!K601),"")</f>
        <v>2.57</v>
      </c>
      <c r="N599" s="7">
        <f>IF(Overall!L601&lt;&gt;"",DATEVALUE(MID(Overall!L601, FIND(",", Overall!L601) + 2, FIND(" ", Overall!L601) - FIND(",", Overall!L601) - 1) &amp; " " &amp; MID(Overall!L601, FIND(" ", Overall!L601) + 1, FIND(",", Overall!L601, FIND(" ", Overall!L601)) - FIND(" ", Overall!L601) - 1) &amp; ", " &amp; MID(Overall!L601, FIND(",", Overall!L601, FIND(",",Overall!L601) + 1) + 2, LEN(Overall!L601))),"")</f>
        <v>45261</v>
      </c>
      <c r="O599" s="7">
        <f>IF(Overall!M601&lt;&gt;"",DATEVALUE(MID(Overall!M601, FIND(",", Overall!M601) + 2, FIND(" ", Overall!M601) - FIND(",", Overall!M601) - 1) &amp; " " &amp; MID(Overall!M601, FIND(" ", Overall!M601) + 1, FIND(",", Overall!M601, FIND(" ", Overall!M601)) - FIND(" ", Overall!M601) - 1) &amp; ", " &amp; MID(Overall!M601, FIND(",", Overall!M601, FIND(",",Overall!M601) + 1) + 2, LEN(Overall!M601))),"")</f>
        <v>45291</v>
      </c>
      <c r="P599" s="7">
        <f>IF(Overall!N601&lt;&gt;"",DATEVALUE(MID(Overall!N601, FIND(",", Overall!N601) + 2, FIND(" ", Overall!N601) - FIND(",", Overall!N601) - 1) &amp; " " &amp; MID(Overall!N601, FIND(" ", Overall!N601) + 1, FIND(",", Overall!N601, FIND(" ", Overall!N601)) - FIND(" ", Overall!N601) - 1) &amp; ", " &amp; MID(Overall!N601, FIND(",", Overall!N601, FIND(",",Overall!N601) + 1) + 2, LEN(Overall!N601))),"")</f>
        <v>45188</v>
      </c>
      <c r="Q599" s="7">
        <f>IF(Overall!O601&lt;&gt;"",DATEVALUE(MID(Overall!O601, FIND(",", Overall!O601) + 2, FIND(" ", Overall!O601) - FIND(",", Overall!O601) - 1) &amp; " " &amp; MID(Overall!O601, FIND(" ", Overall!O601) + 1, FIND(",", Overall!O601, FIND(" ", Overall!O601)) - FIND(" ", Overall!O601) - 1) &amp; ", " &amp; MID(Overall!O601, FIND(",", Overall!O601, FIND(",",Overall!O601) + 1) + 2, LEN(Overall!O601))),"")</f>
        <v>45163</v>
      </c>
      <c r="R599" s="5">
        <f t="shared" si="18"/>
        <v>1</v>
      </c>
      <c r="S599" s="18" t="str">
        <f>IF(Overall!$A601&lt;&gt;"",IF(AND(MONTH($N599) &lt;= 1, MONTH($O599) &gt;= 1), IF($R599 &lt;&gt; "", $H599/$R599, ""), ""),"")</f>
        <v/>
      </c>
      <c r="T599" s="18" t="str">
        <f>IF(Overall!$A601&lt;&gt;"",IF(AND(MONTH($N599) &lt;= 2, MONTH($O599) &gt;= 2), IF($R599 &lt;&gt; "", $H599/$R599, ""), ""),"")</f>
        <v/>
      </c>
      <c r="U599" s="18" t="str">
        <f>IF(Overall!$A601&lt;&gt;"",IF(AND(MONTH($N599) &lt;= 3, MONTH($O599) &gt;= 3), IF($R599 &lt;&gt; "", $H599/$R599, ""), ""),"")</f>
        <v/>
      </c>
      <c r="V599" s="18" t="str">
        <f>IF(Overall!$A601&lt;&gt;"",IF(AND(MONTH($N599) &lt;= 4, MONTH($O599) &gt;= 4), IF($R599 &lt;&gt; "", $H599/$R599, ""), ""),"")</f>
        <v/>
      </c>
      <c r="W599" s="18" t="str">
        <f>IF(Overall!$A601&lt;&gt;"",IF(AND(MONTH($N599) &lt;= 5, MONTH($O599) &gt;= 5), IF($R599 &lt;&gt; "", $H599/$R599, ""), ""),"")</f>
        <v/>
      </c>
      <c r="X599" s="18" t="str">
        <f>IF(Overall!$A601&lt;&gt;"",IF(AND(MONTH($N599) &lt;= 6, MONTH($O599) &gt;= 6), IF($R599 &lt;&gt; "", $H599/$R599, ""), ""),"")</f>
        <v/>
      </c>
      <c r="Y599" s="18" t="str">
        <f>IF(Overall!$A601&lt;&gt;"",IF(AND(MONTH($N599) &lt;= 7, MONTH($O599) &gt;= 7 ), IF($R599 &lt;&gt; "", $H599/$R599, ""), ""),"")</f>
        <v/>
      </c>
      <c r="Z599" s="18" t="str">
        <f>IF(Overall!$A601&lt;&gt;"",IF(AND(MONTH($N599) &lt;= 8, MONTH($O599) &gt;= 8), IF($R599 &lt;&gt; "", $H599/$R599, ""), ""),"")</f>
        <v/>
      </c>
      <c r="AA599" s="18" t="str">
        <f>IF(Overall!$A601&lt;&gt;"",IF(AND(MONTH($N599) &lt;= 9, MONTH($O599) &gt;= 9), IF($R599 &lt;&gt; "", $H599/$R599, ""), ""),"")</f>
        <v/>
      </c>
      <c r="AB599" s="18" t="str">
        <f>IF(Overall!$A601&lt;&gt;"",IF(AND(MONTH($N599) &lt;= 10, MONTH($O599) &gt;= 10), IF($R599 &lt;&gt; "", $H599/$R599, ""), ""),"")</f>
        <v/>
      </c>
      <c r="AC599" s="18" t="str">
        <f>IF(Overall!$A601&lt;&gt;"",IF(AND(MONTH($N599) &lt;= 11, MONTH($O599) &gt;= 11), IF($R599 &lt;&gt; "", $H599/$R599, ""), ""),"")</f>
        <v/>
      </c>
      <c r="AD599" s="18">
        <f>IF(Overall!$A601&lt;&gt;"",IF(AND(MONTH($N599) &lt;= 12, MONTH($O599) &gt;= 12), IF($R599 &lt;&gt; "", $H599/$R599, ""), ""),"")</f>
        <v>500000</v>
      </c>
      <c r="AF599" s="18" t="str">
        <f ca="1">IFERROR(IF(AND(NOW()&lt;= EOMONTH(DATE(YEAR($O599),1, 1), 0), Overall!$A601&lt;&gt;"", MONTH($N599) &lt;= 1, MONTH($O599) &gt;= 1), IF($R599 &lt;&gt; "", $H599/$R599, ""), ""), "")</f>
        <v/>
      </c>
      <c r="AG599" s="18" t="str">
        <f ca="1">IFERROR(IF(AND(NOW()&lt;= EOMONTH(DATE(YEAR($O599),2, 1), 0), Overall!$A601&lt;&gt;"", MONTH($N599) &lt;= 2, MONTH($O599) &gt;= 2), IF($R599 &lt;&gt; "", $H599/$R599, ""), ""), "")</f>
        <v/>
      </c>
      <c r="AH599" s="18" t="str">
        <f ca="1">IFERROR(IF(AND(NOW()&lt;= EOMONTH(DATE(YEAR($O599),3, 1), 0), Overall!$A601&lt;&gt;"", MONTH($N599) &lt;= 3, MONTH($O599) &gt;= 3), IF($R599 &lt;&gt; "", $H599/$R599, ""), ""), "")</f>
        <v/>
      </c>
      <c r="AI599" s="18" t="str">
        <f ca="1">IFERROR(IF(AND(NOW()&lt;= EOMONTH(DATE(YEAR($O599),4, 1), 0), Overall!$A601&lt;&gt;"", MONTH($N599) &lt;= 4, MONTH($O599) &gt;= 4), IF($R599 &lt;&gt; "", $H599/$R599, ""), ""), "")</f>
        <v/>
      </c>
      <c r="AJ599" s="18" t="str">
        <f ca="1">IFERROR(IF(AND(NOW()&lt;= EOMONTH(DATE(YEAR($O599),5, 1), 0), Overall!$A601&lt;&gt;"", MONTH($N599) &lt;= 5, MONTH($O599) &gt;= 5), IF($R599 &lt;&gt; "", $H599/$R599, ""), ""), "")</f>
        <v/>
      </c>
      <c r="AK599" s="18" t="str">
        <f ca="1">IFERROR(IF(AND(NOW()&lt;= EOMONTH(DATE(YEAR($O599),6, 1), 0), Overall!$A601&lt;&gt;"", MONTH($N599) &lt;= 6, MONTH($O599) &gt;= 6), IF($R599 &lt;&gt; "", $H599/$R599, ""), ""), "")</f>
        <v/>
      </c>
      <c r="AL599" s="18" t="str">
        <f ca="1">IFERROR(IF(AND(NOW()&lt;= EOMONTH(DATE(YEAR($O599),7, 1), 0), Overall!$A601&lt;&gt;"", MONTH($N599) &lt;= 7, MONTH($O599) &gt;= 7), IF($R599 &lt;&gt; "", $H599/$R599, ""), ""), "")</f>
        <v/>
      </c>
      <c r="AM599" s="18" t="str">
        <f ca="1">IFERROR(IF(AND(NOW()&lt;= EOMONTH(DATE(YEAR($O599),8, 1), 0), Overall!$A601&lt;&gt;"", MONTH($N599) &lt;= 8, MONTH($O599) &gt;= 8), IF($R599 &lt;&gt; "", $H599/$R599, ""), ""), "")</f>
        <v/>
      </c>
      <c r="AN599" s="18" t="str">
        <f ca="1">IFERROR(IF(AND(NOW()&lt;= EOMONTH(DATE(YEAR($O599),9, 1), 0), Overall!$A601&lt;&gt;"", MONTH($N599) &lt;= 9, MONTH($O599) &gt;= 9), IF($R599 &lt;&gt; "", $H599/$R599, ""), ""), "")</f>
        <v/>
      </c>
      <c r="AO599" s="18" t="str">
        <f ca="1">IFERROR(IF(AND(NOW()&lt;= EOMONTH(DATE(YEAR($O599),10, 1), 0), Overall!$A601&lt;&gt;"", MONTH($N599) &lt;= 10, MONTH($O599) &gt;= 10), IF($R599 &lt;&gt; "", $H599/$R599, ""), ""), "")</f>
        <v/>
      </c>
      <c r="AP599" s="18" t="str">
        <f ca="1">IFERROR(IF(AND(NOW()&lt;= EOMONTH(DATE(YEAR($O599),11, 1), 0), Overall!$A601&lt;&gt;"", MONTH($N599) &lt;=11, MONTH($O599) &gt;= 11), IF($R599 &lt;&gt; "", $H599/$R599, ""), ""), "")</f>
        <v/>
      </c>
      <c r="AQ599" s="18" t="str">
        <f ca="1">IFERROR(IF(AND(NOW()&lt;= EOMONTH(DATE(YEAR($O599),12, 1), 0), Overall!$A601&lt;&gt;"", MONTH($N599) &lt;= 12, MONTH($O599) &gt;= 12), IF($R599 &lt;&gt; "", $H599/$R599, ""), ""), "")</f>
        <v/>
      </c>
      <c r="AR599" s="16">
        <f t="shared" ca="1" si="19"/>
        <v>0</v>
      </c>
    </row>
    <row r="600" spans="1:44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17">
        <f>IF(Overall!F602&lt;&gt;"",VALUE(Overall!F602),"")</f>
        <v>500000</v>
      </c>
      <c r="I600" s="17">
        <f>IF(Overall!G602&lt;&gt;"",VALUE(Overall!G602),"")</f>
        <v>80</v>
      </c>
      <c r="J600" s="17">
        <f>IF(Overall!H602&lt;&gt;"",VALUE(Overall!H602),"")</f>
        <v>64</v>
      </c>
      <c r="K600" s="17">
        <f>IF(Overall!I602&lt;&gt;"",VALUE(Overall!I602),"")</f>
        <v>3.85</v>
      </c>
      <c r="L600" s="17">
        <f>IF(Overall!J602&lt;&gt;"",VALUE(Overall!J602),"")</f>
        <v>0.6</v>
      </c>
      <c r="M600" s="17">
        <f>IF(Overall!K602&lt;&gt;"",VALUE(Overall!K602),"")</f>
        <v>3.25</v>
      </c>
      <c r="N600" s="7">
        <f>IF(Overall!L602&lt;&gt;"",DATEVALUE(MID(Overall!L602, FIND(",", Overall!L602) + 2, FIND(" ", Overall!L602) - FIND(",", Overall!L602) - 1) &amp; " " &amp; MID(Overall!L602, FIND(" ", Overall!L602) + 1, FIND(",", Overall!L602, FIND(" ", Overall!L602)) - FIND(" ", Overall!L602) - 1) &amp; ", " &amp; MID(Overall!L602, FIND(",", Overall!L602, FIND(",",Overall!L602) + 1) + 2, LEN(Overall!L602))),"")</f>
        <v>45261</v>
      </c>
      <c r="O600" s="7">
        <f>IF(Overall!M602&lt;&gt;"",DATEVALUE(MID(Overall!M602, FIND(",", Overall!M602) + 2, FIND(" ", Overall!M602) - FIND(",", Overall!M602) - 1) &amp; " " &amp; MID(Overall!M602, FIND(" ", Overall!M602) + 1, FIND(",", Overall!M602, FIND(" ", Overall!M602)) - FIND(" ", Overall!M602) - 1) &amp; ", " &amp; MID(Overall!M602, FIND(",", Overall!M602, FIND(",",Overall!M602) + 1) + 2, LEN(Overall!M602))),"")</f>
        <v>45291</v>
      </c>
      <c r="P600" s="7">
        <f>IF(Overall!N602&lt;&gt;"",DATEVALUE(MID(Overall!N602, FIND(",", Overall!N602) + 2, FIND(" ", Overall!N602) - FIND(",", Overall!N602) - 1) &amp; " " &amp; MID(Overall!N602, FIND(" ", Overall!N602) + 1, FIND(",", Overall!N602, FIND(" ", Overall!N602)) - FIND(" ", Overall!N602) - 1) &amp; ", " &amp; MID(Overall!N602, FIND(",", Overall!N602, FIND(",",Overall!N602) + 1) + 2, LEN(Overall!N602))),"")</f>
        <v>45188</v>
      </c>
      <c r="Q600" s="7">
        <f>IF(Overall!O602&lt;&gt;"",DATEVALUE(MID(Overall!O602, FIND(",", Overall!O602) + 2, FIND(" ", Overall!O602) - FIND(",", Overall!O602) - 1) &amp; " " &amp; MID(Overall!O602, FIND(" ", Overall!O602) + 1, FIND(",", Overall!O602, FIND(" ", Overall!O602)) - FIND(" ", Overall!O602) - 1) &amp; ", " &amp; MID(Overall!O602, FIND(",", Overall!O602, FIND(",",Overall!O602) + 1) + 2, LEN(Overall!O602))),"")</f>
        <v>45163</v>
      </c>
      <c r="R600" s="5">
        <f t="shared" si="18"/>
        <v>1</v>
      </c>
      <c r="S600" s="18" t="str">
        <f>IF(Overall!$A602&lt;&gt;"",IF(AND(MONTH($N600) &lt;= 1, MONTH($O600) &gt;= 1), IF($R600 &lt;&gt; "", $H600/$R600, ""), ""),"")</f>
        <v/>
      </c>
      <c r="T600" s="18" t="str">
        <f>IF(Overall!$A602&lt;&gt;"",IF(AND(MONTH($N600) &lt;= 2, MONTH($O600) &gt;= 2), IF($R600 &lt;&gt; "", $H600/$R600, ""), ""),"")</f>
        <v/>
      </c>
      <c r="U600" s="18" t="str">
        <f>IF(Overall!$A602&lt;&gt;"",IF(AND(MONTH($N600) &lt;= 3, MONTH($O600) &gt;= 3), IF($R600 &lt;&gt; "", $H600/$R600, ""), ""),"")</f>
        <v/>
      </c>
      <c r="V600" s="18" t="str">
        <f>IF(Overall!$A602&lt;&gt;"",IF(AND(MONTH($N600) &lt;= 4, MONTH($O600) &gt;= 4), IF($R600 &lt;&gt; "", $H600/$R600, ""), ""),"")</f>
        <v/>
      </c>
      <c r="W600" s="18" t="str">
        <f>IF(Overall!$A602&lt;&gt;"",IF(AND(MONTH($N600) &lt;= 5, MONTH($O600) &gt;= 5), IF($R600 &lt;&gt; "", $H600/$R600, ""), ""),"")</f>
        <v/>
      </c>
      <c r="X600" s="18" t="str">
        <f>IF(Overall!$A602&lt;&gt;"",IF(AND(MONTH($N600) &lt;= 6, MONTH($O600) &gt;= 6), IF($R600 &lt;&gt; "", $H600/$R600, ""), ""),"")</f>
        <v/>
      </c>
      <c r="Y600" s="18" t="str">
        <f>IF(Overall!$A602&lt;&gt;"",IF(AND(MONTH($N600) &lt;= 7, MONTH($O600) &gt;= 7 ), IF($R600 &lt;&gt; "", $H600/$R600, ""), ""),"")</f>
        <v/>
      </c>
      <c r="Z600" s="18" t="str">
        <f>IF(Overall!$A602&lt;&gt;"",IF(AND(MONTH($N600) &lt;= 8, MONTH($O600) &gt;= 8), IF($R600 &lt;&gt; "", $H600/$R600, ""), ""),"")</f>
        <v/>
      </c>
      <c r="AA600" s="18" t="str">
        <f>IF(Overall!$A602&lt;&gt;"",IF(AND(MONTH($N600) &lt;= 9, MONTH($O600) &gt;= 9), IF($R600 &lt;&gt; "", $H600/$R600, ""), ""),"")</f>
        <v/>
      </c>
      <c r="AB600" s="18" t="str">
        <f>IF(Overall!$A602&lt;&gt;"",IF(AND(MONTH($N600) &lt;= 10, MONTH($O600) &gt;= 10), IF($R600 &lt;&gt; "", $H600/$R600, ""), ""),"")</f>
        <v/>
      </c>
      <c r="AC600" s="18" t="str">
        <f>IF(Overall!$A602&lt;&gt;"",IF(AND(MONTH($N600) &lt;= 11, MONTH($O600) &gt;= 11), IF($R600 &lt;&gt; "", $H600/$R600, ""), ""),"")</f>
        <v/>
      </c>
      <c r="AD600" s="18">
        <f>IF(Overall!$A602&lt;&gt;"",IF(AND(MONTH($N600) &lt;= 12, MONTH($O600) &gt;= 12), IF($R600 &lt;&gt; "", $H600/$R600, ""), ""),"")</f>
        <v>500000</v>
      </c>
      <c r="AF600" s="18" t="str">
        <f ca="1">IFERROR(IF(AND(NOW()&lt;= EOMONTH(DATE(YEAR($O600),1, 1), 0), Overall!$A602&lt;&gt;"", MONTH($N600) &lt;= 1, MONTH($O600) &gt;= 1), IF($R600 &lt;&gt; "", $H600/$R600, ""), ""), "")</f>
        <v/>
      </c>
      <c r="AG600" s="18" t="str">
        <f ca="1">IFERROR(IF(AND(NOW()&lt;= EOMONTH(DATE(YEAR($O600),2, 1), 0), Overall!$A602&lt;&gt;"", MONTH($N600) &lt;= 2, MONTH($O600) &gt;= 2), IF($R600 &lt;&gt; "", $H600/$R600, ""), ""), "")</f>
        <v/>
      </c>
      <c r="AH600" s="18" t="str">
        <f ca="1">IFERROR(IF(AND(NOW()&lt;= EOMONTH(DATE(YEAR($O600),3, 1), 0), Overall!$A602&lt;&gt;"", MONTH($N600) &lt;= 3, MONTH($O600) &gt;= 3), IF($R600 &lt;&gt; "", $H600/$R600, ""), ""), "")</f>
        <v/>
      </c>
      <c r="AI600" s="18" t="str">
        <f ca="1">IFERROR(IF(AND(NOW()&lt;= EOMONTH(DATE(YEAR($O600),4, 1), 0), Overall!$A602&lt;&gt;"", MONTH($N600) &lt;= 4, MONTH($O600) &gt;= 4), IF($R600 &lt;&gt; "", $H600/$R600, ""), ""), "")</f>
        <v/>
      </c>
      <c r="AJ600" s="18" t="str">
        <f ca="1">IFERROR(IF(AND(NOW()&lt;= EOMONTH(DATE(YEAR($O600),5, 1), 0), Overall!$A602&lt;&gt;"", MONTH($N600) &lt;= 5, MONTH($O600) &gt;= 5), IF($R600 &lt;&gt; "", $H600/$R600, ""), ""), "")</f>
        <v/>
      </c>
      <c r="AK600" s="18" t="str">
        <f ca="1">IFERROR(IF(AND(NOW()&lt;= EOMONTH(DATE(YEAR($O600),6, 1), 0), Overall!$A602&lt;&gt;"", MONTH($N600) &lt;= 6, MONTH($O600) &gt;= 6), IF($R600 &lt;&gt; "", $H600/$R600, ""), ""), "")</f>
        <v/>
      </c>
      <c r="AL600" s="18" t="str">
        <f ca="1">IFERROR(IF(AND(NOW()&lt;= EOMONTH(DATE(YEAR($O600),7, 1), 0), Overall!$A602&lt;&gt;"", MONTH($N600) &lt;= 7, MONTH($O600) &gt;= 7), IF($R600 &lt;&gt; "", $H600/$R600, ""), ""), "")</f>
        <v/>
      </c>
      <c r="AM600" s="18" t="str">
        <f ca="1">IFERROR(IF(AND(NOW()&lt;= EOMONTH(DATE(YEAR($O600),8, 1), 0), Overall!$A602&lt;&gt;"", MONTH($N600) &lt;= 8, MONTH($O600) &gt;= 8), IF($R600 &lt;&gt; "", $H600/$R600, ""), ""), "")</f>
        <v/>
      </c>
      <c r="AN600" s="18" t="str">
        <f ca="1">IFERROR(IF(AND(NOW()&lt;= EOMONTH(DATE(YEAR($O600),9, 1), 0), Overall!$A602&lt;&gt;"", MONTH($N600) &lt;= 9, MONTH($O600) &gt;= 9), IF($R600 &lt;&gt; "", $H600/$R600, ""), ""), "")</f>
        <v/>
      </c>
      <c r="AO600" s="18" t="str">
        <f ca="1">IFERROR(IF(AND(NOW()&lt;= EOMONTH(DATE(YEAR($O600),10, 1), 0), Overall!$A602&lt;&gt;"", MONTH($N600) &lt;= 10, MONTH($O600) &gt;= 10), IF($R600 &lt;&gt; "", $H600/$R600, ""), ""), "")</f>
        <v/>
      </c>
      <c r="AP600" s="18" t="str">
        <f ca="1">IFERROR(IF(AND(NOW()&lt;= EOMONTH(DATE(YEAR($O600),11, 1), 0), Overall!$A602&lt;&gt;"", MONTH($N600) &lt;=11, MONTH($O600) &gt;= 11), IF($R600 &lt;&gt; "", $H600/$R600, ""), ""), "")</f>
        <v/>
      </c>
      <c r="AQ600" s="18" t="str">
        <f ca="1">IFERROR(IF(AND(NOW()&lt;= EOMONTH(DATE(YEAR($O600),12, 1), 0), Overall!$A602&lt;&gt;"", MONTH($N600) &lt;= 12, MONTH($O600) &gt;= 12), IF($R600 &lt;&gt; "", $H600/$R600, ""), ""), "")</f>
        <v/>
      </c>
      <c r="AR600" s="16">
        <f t="shared" ca="1" si="19"/>
        <v>0</v>
      </c>
    </row>
    <row r="601" spans="1:44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17">
        <f>IF(Overall!F603&lt;&gt;"",VALUE(Overall!F603),"")</f>
        <v>500000</v>
      </c>
      <c r="I601" s="17">
        <f>IF(Overall!G603&lt;&gt;"",VALUE(Overall!G603),"")</f>
        <v>78</v>
      </c>
      <c r="J601" s="17">
        <f>IF(Overall!H603&lt;&gt;"",VALUE(Overall!H603),"")</f>
        <v>64</v>
      </c>
      <c r="K601" s="17">
        <f>IF(Overall!I603&lt;&gt;"",VALUE(Overall!I603),"")</f>
        <v>3.07</v>
      </c>
      <c r="L601" s="17">
        <f>IF(Overall!J603&lt;&gt;"",VALUE(Overall!J603),"")</f>
        <v>0.53</v>
      </c>
      <c r="M601" s="17">
        <f>IF(Overall!K603&lt;&gt;"",VALUE(Overall!K603),"")</f>
        <v>2.54</v>
      </c>
      <c r="N601" s="7">
        <f>IF(Overall!L603&lt;&gt;"",DATEVALUE(MID(Overall!L603, FIND(",", Overall!L603) + 2, FIND(" ", Overall!L603) - FIND(",", Overall!L603) - 1) &amp; " " &amp; MID(Overall!L603, FIND(" ", Overall!L603) + 1, FIND(",", Overall!L603, FIND(" ", Overall!L603)) - FIND(" ", Overall!L603) - 1) &amp; ", " &amp; MID(Overall!L603, FIND(",", Overall!L603, FIND(",",Overall!L603) + 1) + 2, LEN(Overall!L603))),"")</f>
        <v>45261</v>
      </c>
      <c r="O601" s="7">
        <f>IF(Overall!M603&lt;&gt;"",DATEVALUE(MID(Overall!M603, FIND(",", Overall!M603) + 2, FIND(" ", Overall!M603) - FIND(",", Overall!M603) - 1) &amp; " " &amp; MID(Overall!M603, FIND(" ", Overall!M603) + 1, FIND(",", Overall!M603, FIND(" ", Overall!M603)) - FIND(" ", Overall!M603) - 1) &amp; ", " &amp; MID(Overall!M603, FIND(",", Overall!M603, FIND(",",Overall!M603) + 1) + 2, LEN(Overall!M603))),"")</f>
        <v>45291</v>
      </c>
      <c r="P601" s="7">
        <f>IF(Overall!N603&lt;&gt;"",DATEVALUE(MID(Overall!N603, FIND(",", Overall!N603) + 2, FIND(" ", Overall!N603) - FIND(",", Overall!N603) - 1) &amp; " " &amp; MID(Overall!N603, FIND(" ", Overall!N603) + 1, FIND(",", Overall!N603, FIND(" ", Overall!N603)) - FIND(" ", Overall!N603) - 1) &amp; ", " &amp; MID(Overall!N603, FIND(",", Overall!N603, FIND(",",Overall!N603) + 1) + 2, LEN(Overall!N603))),"")</f>
        <v>45188</v>
      </c>
      <c r="Q601" s="7">
        <f>IF(Overall!O603&lt;&gt;"",DATEVALUE(MID(Overall!O603, FIND(",", Overall!O603) + 2, FIND(" ", Overall!O603) - FIND(",", Overall!O603) - 1) &amp; " " &amp; MID(Overall!O603, FIND(" ", Overall!O603) + 1, FIND(",", Overall!O603, FIND(" ", Overall!O603)) - FIND(" ", Overall!O603) - 1) &amp; ", " &amp; MID(Overall!O603, FIND(",", Overall!O603, FIND(",",Overall!O603) + 1) + 2, LEN(Overall!O603))),"")</f>
        <v>45163</v>
      </c>
      <c r="R601" s="5">
        <f t="shared" si="18"/>
        <v>1</v>
      </c>
      <c r="S601" s="18" t="str">
        <f>IF(Overall!$A603&lt;&gt;"",IF(AND(MONTH($N601) &lt;= 1, MONTH($O601) &gt;= 1), IF($R601 &lt;&gt; "", $H601/$R601, ""), ""),"")</f>
        <v/>
      </c>
      <c r="T601" s="18" t="str">
        <f>IF(Overall!$A603&lt;&gt;"",IF(AND(MONTH($N601) &lt;= 2, MONTH($O601) &gt;= 2), IF($R601 &lt;&gt; "", $H601/$R601, ""), ""),"")</f>
        <v/>
      </c>
      <c r="U601" s="18" t="str">
        <f>IF(Overall!$A603&lt;&gt;"",IF(AND(MONTH($N601) &lt;= 3, MONTH($O601) &gt;= 3), IF($R601 &lt;&gt; "", $H601/$R601, ""), ""),"")</f>
        <v/>
      </c>
      <c r="V601" s="18" t="str">
        <f>IF(Overall!$A603&lt;&gt;"",IF(AND(MONTH($N601) &lt;= 4, MONTH($O601) &gt;= 4), IF($R601 &lt;&gt; "", $H601/$R601, ""), ""),"")</f>
        <v/>
      </c>
      <c r="W601" s="18" t="str">
        <f>IF(Overall!$A603&lt;&gt;"",IF(AND(MONTH($N601) &lt;= 5, MONTH($O601) &gt;= 5), IF($R601 &lt;&gt; "", $H601/$R601, ""), ""),"")</f>
        <v/>
      </c>
      <c r="X601" s="18" t="str">
        <f>IF(Overall!$A603&lt;&gt;"",IF(AND(MONTH($N601) &lt;= 6, MONTH($O601) &gt;= 6), IF($R601 &lt;&gt; "", $H601/$R601, ""), ""),"")</f>
        <v/>
      </c>
      <c r="Y601" s="18" t="str">
        <f>IF(Overall!$A603&lt;&gt;"",IF(AND(MONTH($N601) &lt;= 7, MONTH($O601) &gt;= 7 ), IF($R601 &lt;&gt; "", $H601/$R601, ""), ""),"")</f>
        <v/>
      </c>
      <c r="Z601" s="18" t="str">
        <f>IF(Overall!$A603&lt;&gt;"",IF(AND(MONTH($N601) &lt;= 8, MONTH($O601) &gt;= 8), IF($R601 &lt;&gt; "", $H601/$R601, ""), ""),"")</f>
        <v/>
      </c>
      <c r="AA601" s="18" t="str">
        <f>IF(Overall!$A603&lt;&gt;"",IF(AND(MONTH($N601) &lt;= 9, MONTH($O601) &gt;= 9), IF($R601 &lt;&gt; "", $H601/$R601, ""), ""),"")</f>
        <v/>
      </c>
      <c r="AB601" s="18" t="str">
        <f>IF(Overall!$A603&lt;&gt;"",IF(AND(MONTH($N601) &lt;= 10, MONTH($O601) &gt;= 10), IF($R601 &lt;&gt; "", $H601/$R601, ""), ""),"")</f>
        <v/>
      </c>
      <c r="AC601" s="18" t="str">
        <f>IF(Overall!$A603&lt;&gt;"",IF(AND(MONTH($N601) &lt;= 11, MONTH($O601) &gt;= 11), IF($R601 &lt;&gt; "", $H601/$R601, ""), ""),"")</f>
        <v/>
      </c>
      <c r="AD601" s="18">
        <f>IF(Overall!$A603&lt;&gt;"",IF(AND(MONTH($N601) &lt;= 12, MONTH($O601) &gt;= 12), IF($R601 &lt;&gt; "", $H601/$R601, ""), ""),"")</f>
        <v>500000</v>
      </c>
      <c r="AF601" s="18" t="str">
        <f ca="1">IFERROR(IF(AND(NOW()&lt;= EOMONTH(DATE(YEAR($O601),1, 1), 0), Overall!$A603&lt;&gt;"", MONTH($N601) &lt;= 1, MONTH($O601) &gt;= 1), IF($R601 &lt;&gt; "", $H601/$R601, ""), ""), "")</f>
        <v/>
      </c>
      <c r="AG601" s="18" t="str">
        <f ca="1">IFERROR(IF(AND(NOW()&lt;= EOMONTH(DATE(YEAR($O601),2, 1), 0), Overall!$A603&lt;&gt;"", MONTH($N601) &lt;= 2, MONTH($O601) &gt;= 2), IF($R601 &lt;&gt; "", $H601/$R601, ""), ""), "")</f>
        <v/>
      </c>
      <c r="AH601" s="18" t="str">
        <f ca="1">IFERROR(IF(AND(NOW()&lt;= EOMONTH(DATE(YEAR($O601),3, 1), 0), Overall!$A603&lt;&gt;"", MONTH($N601) &lt;= 3, MONTH($O601) &gt;= 3), IF($R601 &lt;&gt; "", $H601/$R601, ""), ""), "")</f>
        <v/>
      </c>
      <c r="AI601" s="18" t="str">
        <f ca="1">IFERROR(IF(AND(NOW()&lt;= EOMONTH(DATE(YEAR($O601),4, 1), 0), Overall!$A603&lt;&gt;"", MONTH($N601) &lt;= 4, MONTH($O601) &gt;= 4), IF($R601 &lt;&gt; "", $H601/$R601, ""), ""), "")</f>
        <v/>
      </c>
      <c r="AJ601" s="18" t="str">
        <f ca="1">IFERROR(IF(AND(NOW()&lt;= EOMONTH(DATE(YEAR($O601),5, 1), 0), Overall!$A603&lt;&gt;"", MONTH($N601) &lt;= 5, MONTH($O601) &gt;= 5), IF($R601 &lt;&gt; "", $H601/$R601, ""), ""), "")</f>
        <v/>
      </c>
      <c r="AK601" s="18" t="str">
        <f ca="1">IFERROR(IF(AND(NOW()&lt;= EOMONTH(DATE(YEAR($O601),6, 1), 0), Overall!$A603&lt;&gt;"", MONTH($N601) &lt;= 6, MONTH($O601) &gt;= 6), IF($R601 &lt;&gt; "", $H601/$R601, ""), ""), "")</f>
        <v/>
      </c>
      <c r="AL601" s="18" t="str">
        <f ca="1">IFERROR(IF(AND(NOW()&lt;= EOMONTH(DATE(YEAR($O601),7, 1), 0), Overall!$A603&lt;&gt;"", MONTH($N601) &lt;= 7, MONTH($O601) &gt;= 7), IF($R601 &lt;&gt; "", $H601/$R601, ""), ""), "")</f>
        <v/>
      </c>
      <c r="AM601" s="18" t="str">
        <f ca="1">IFERROR(IF(AND(NOW()&lt;= EOMONTH(DATE(YEAR($O601),8, 1), 0), Overall!$A603&lt;&gt;"", MONTH($N601) &lt;= 8, MONTH($O601) &gt;= 8), IF($R601 &lt;&gt; "", $H601/$R601, ""), ""), "")</f>
        <v/>
      </c>
      <c r="AN601" s="18" t="str">
        <f ca="1">IFERROR(IF(AND(NOW()&lt;= EOMONTH(DATE(YEAR($O601),9, 1), 0), Overall!$A603&lt;&gt;"", MONTH($N601) &lt;= 9, MONTH($O601) &gt;= 9), IF($R601 &lt;&gt; "", $H601/$R601, ""), ""), "")</f>
        <v/>
      </c>
      <c r="AO601" s="18" t="str">
        <f ca="1">IFERROR(IF(AND(NOW()&lt;= EOMONTH(DATE(YEAR($O601),10, 1), 0), Overall!$A603&lt;&gt;"", MONTH($N601) &lt;= 10, MONTH($O601) &gt;= 10), IF($R601 &lt;&gt; "", $H601/$R601, ""), ""), "")</f>
        <v/>
      </c>
      <c r="AP601" s="18" t="str">
        <f ca="1">IFERROR(IF(AND(NOW()&lt;= EOMONTH(DATE(YEAR($O601),11, 1), 0), Overall!$A603&lt;&gt;"", MONTH($N601) &lt;=11, MONTH($O601) &gt;= 11), IF($R601 &lt;&gt; "", $H601/$R601, ""), ""), "")</f>
        <v/>
      </c>
      <c r="AQ601" s="18" t="str">
        <f ca="1">IFERROR(IF(AND(NOW()&lt;= EOMONTH(DATE(YEAR($O601),12, 1), 0), Overall!$A603&lt;&gt;"", MONTH($N601) &lt;= 12, MONTH($O601) &gt;= 12), IF($R601 &lt;&gt; "", $H601/$R601, ""), ""), "")</f>
        <v/>
      </c>
      <c r="AR601" s="16">
        <f t="shared" ca="1" si="19"/>
        <v>0</v>
      </c>
    </row>
    <row r="602" spans="1:44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17">
        <f>IF(Overall!F604&lt;&gt;"",VALUE(Overall!F604),"")</f>
        <v>500000</v>
      </c>
      <c r="I602" s="17">
        <f>IF(Overall!G604&lt;&gt;"",VALUE(Overall!G604),"")</f>
        <v>80</v>
      </c>
      <c r="J602" s="17">
        <f>IF(Overall!H604&lt;&gt;"",VALUE(Overall!H604),"")</f>
        <v>64</v>
      </c>
      <c r="K602" s="17">
        <f>IF(Overall!I604&lt;&gt;"",VALUE(Overall!I604),"")</f>
        <v>3.78</v>
      </c>
      <c r="L602" s="17">
        <f>IF(Overall!J604&lt;&gt;"",VALUE(Overall!J604),"")</f>
        <v>0.51</v>
      </c>
      <c r="M602" s="17">
        <f>IF(Overall!K604&lt;&gt;"",VALUE(Overall!K604),"")</f>
        <v>3.27</v>
      </c>
      <c r="N602" s="7">
        <f>IF(Overall!L604&lt;&gt;"",DATEVALUE(MID(Overall!L604, FIND(",", Overall!L604) + 2, FIND(" ", Overall!L604) - FIND(",", Overall!L604) - 1) &amp; " " &amp; MID(Overall!L604, FIND(" ", Overall!L604) + 1, FIND(",", Overall!L604, FIND(" ", Overall!L604)) - FIND(" ", Overall!L604) - 1) &amp; ", " &amp; MID(Overall!L604, FIND(",", Overall!L604, FIND(",",Overall!L604) + 1) + 2, LEN(Overall!L604))),"")</f>
        <v>45261</v>
      </c>
      <c r="O602" s="7">
        <f>IF(Overall!M604&lt;&gt;"",DATEVALUE(MID(Overall!M604, FIND(",", Overall!M604) + 2, FIND(" ", Overall!M604) - FIND(",", Overall!M604) - 1) &amp; " " &amp; MID(Overall!M604, FIND(" ", Overall!M604) + 1, FIND(",", Overall!M604, FIND(" ", Overall!M604)) - FIND(" ", Overall!M604) - 1) &amp; ", " &amp; MID(Overall!M604, FIND(",", Overall!M604, FIND(",",Overall!M604) + 1) + 2, LEN(Overall!M604))),"")</f>
        <v>45291</v>
      </c>
      <c r="P602" s="7">
        <f>IF(Overall!N604&lt;&gt;"",DATEVALUE(MID(Overall!N604, FIND(",", Overall!N604) + 2, FIND(" ", Overall!N604) - FIND(",", Overall!N604) - 1) &amp; " " &amp; MID(Overall!N604, FIND(" ", Overall!N604) + 1, FIND(",", Overall!N604, FIND(" ", Overall!N604)) - FIND(" ", Overall!N604) - 1) &amp; ", " &amp; MID(Overall!N604, FIND(",", Overall!N604, FIND(",",Overall!N604) + 1) + 2, LEN(Overall!N604))),"")</f>
        <v>45188</v>
      </c>
      <c r="Q602" s="7">
        <f>IF(Overall!O604&lt;&gt;"",DATEVALUE(MID(Overall!O604, FIND(",", Overall!O604) + 2, FIND(" ", Overall!O604) - FIND(",", Overall!O604) - 1) &amp; " " &amp; MID(Overall!O604, FIND(" ", Overall!O604) + 1, FIND(",", Overall!O604, FIND(" ", Overall!O604)) - FIND(" ", Overall!O604) - 1) &amp; ", " &amp; MID(Overall!O604, FIND(",", Overall!O604, FIND(",",Overall!O604) + 1) + 2, LEN(Overall!O604))),"")</f>
        <v>45163</v>
      </c>
      <c r="R602" s="5">
        <f t="shared" si="18"/>
        <v>1</v>
      </c>
      <c r="S602" s="18" t="str">
        <f>IF(Overall!$A604&lt;&gt;"",IF(AND(MONTH($N602) &lt;= 1, MONTH($O602) &gt;= 1), IF($R602 &lt;&gt; "", $H602/$R602, ""), ""),"")</f>
        <v/>
      </c>
      <c r="T602" s="18" t="str">
        <f>IF(Overall!$A604&lt;&gt;"",IF(AND(MONTH($N602) &lt;= 2, MONTH($O602) &gt;= 2), IF($R602 &lt;&gt; "", $H602/$R602, ""), ""),"")</f>
        <v/>
      </c>
      <c r="U602" s="18" t="str">
        <f>IF(Overall!$A604&lt;&gt;"",IF(AND(MONTH($N602) &lt;= 3, MONTH($O602) &gt;= 3), IF($R602 &lt;&gt; "", $H602/$R602, ""), ""),"")</f>
        <v/>
      </c>
      <c r="V602" s="18" t="str">
        <f>IF(Overall!$A604&lt;&gt;"",IF(AND(MONTH($N602) &lt;= 4, MONTH($O602) &gt;= 4), IF($R602 &lt;&gt; "", $H602/$R602, ""), ""),"")</f>
        <v/>
      </c>
      <c r="W602" s="18" t="str">
        <f>IF(Overall!$A604&lt;&gt;"",IF(AND(MONTH($N602) &lt;= 5, MONTH($O602) &gt;= 5), IF($R602 &lt;&gt; "", $H602/$R602, ""), ""),"")</f>
        <v/>
      </c>
      <c r="X602" s="18" t="str">
        <f>IF(Overall!$A604&lt;&gt;"",IF(AND(MONTH($N602) &lt;= 6, MONTH($O602) &gt;= 6), IF($R602 &lt;&gt; "", $H602/$R602, ""), ""),"")</f>
        <v/>
      </c>
      <c r="Y602" s="18" t="str">
        <f>IF(Overall!$A604&lt;&gt;"",IF(AND(MONTH($N602) &lt;= 7, MONTH($O602) &gt;= 7 ), IF($R602 &lt;&gt; "", $H602/$R602, ""), ""),"")</f>
        <v/>
      </c>
      <c r="Z602" s="18" t="str">
        <f>IF(Overall!$A604&lt;&gt;"",IF(AND(MONTH($N602) &lt;= 8, MONTH($O602) &gt;= 8), IF($R602 &lt;&gt; "", $H602/$R602, ""), ""),"")</f>
        <v/>
      </c>
      <c r="AA602" s="18" t="str">
        <f>IF(Overall!$A604&lt;&gt;"",IF(AND(MONTH($N602) &lt;= 9, MONTH($O602) &gt;= 9), IF($R602 &lt;&gt; "", $H602/$R602, ""), ""),"")</f>
        <v/>
      </c>
      <c r="AB602" s="18" t="str">
        <f>IF(Overall!$A604&lt;&gt;"",IF(AND(MONTH($N602) &lt;= 10, MONTH($O602) &gt;= 10), IF($R602 &lt;&gt; "", $H602/$R602, ""), ""),"")</f>
        <v/>
      </c>
      <c r="AC602" s="18" t="str">
        <f>IF(Overall!$A604&lt;&gt;"",IF(AND(MONTH($N602) &lt;= 11, MONTH($O602) &gt;= 11), IF($R602 &lt;&gt; "", $H602/$R602, ""), ""),"")</f>
        <v/>
      </c>
      <c r="AD602" s="18">
        <f>IF(Overall!$A604&lt;&gt;"",IF(AND(MONTH($N602) &lt;= 12, MONTH($O602) &gt;= 12), IF($R602 &lt;&gt; "", $H602/$R602, ""), ""),"")</f>
        <v>500000</v>
      </c>
      <c r="AF602" s="18" t="str">
        <f ca="1">IFERROR(IF(AND(NOW()&lt;= EOMONTH(DATE(YEAR($O602),1, 1), 0), Overall!$A604&lt;&gt;"", MONTH($N602) &lt;= 1, MONTH($O602) &gt;= 1), IF($R602 &lt;&gt; "", $H602/$R602, ""), ""), "")</f>
        <v/>
      </c>
      <c r="AG602" s="18" t="str">
        <f ca="1">IFERROR(IF(AND(NOW()&lt;= EOMONTH(DATE(YEAR($O602),2, 1), 0), Overall!$A604&lt;&gt;"", MONTH($N602) &lt;= 2, MONTH($O602) &gt;= 2), IF($R602 &lt;&gt; "", $H602/$R602, ""), ""), "")</f>
        <v/>
      </c>
      <c r="AH602" s="18" t="str">
        <f ca="1">IFERROR(IF(AND(NOW()&lt;= EOMONTH(DATE(YEAR($O602),3, 1), 0), Overall!$A604&lt;&gt;"", MONTH($N602) &lt;= 3, MONTH($O602) &gt;= 3), IF($R602 &lt;&gt; "", $H602/$R602, ""), ""), "")</f>
        <v/>
      </c>
      <c r="AI602" s="18" t="str">
        <f ca="1">IFERROR(IF(AND(NOW()&lt;= EOMONTH(DATE(YEAR($O602),4, 1), 0), Overall!$A604&lt;&gt;"", MONTH($N602) &lt;= 4, MONTH($O602) &gt;= 4), IF($R602 &lt;&gt; "", $H602/$R602, ""), ""), "")</f>
        <v/>
      </c>
      <c r="AJ602" s="18" t="str">
        <f ca="1">IFERROR(IF(AND(NOW()&lt;= EOMONTH(DATE(YEAR($O602),5, 1), 0), Overall!$A604&lt;&gt;"", MONTH($N602) &lt;= 5, MONTH($O602) &gt;= 5), IF($R602 &lt;&gt; "", $H602/$R602, ""), ""), "")</f>
        <v/>
      </c>
      <c r="AK602" s="18" t="str">
        <f ca="1">IFERROR(IF(AND(NOW()&lt;= EOMONTH(DATE(YEAR($O602),6, 1), 0), Overall!$A604&lt;&gt;"", MONTH($N602) &lt;= 6, MONTH($O602) &gt;= 6), IF($R602 &lt;&gt; "", $H602/$R602, ""), ""), "")</f>
        <v/>
      </c>
      <c r="AL602" s="18" t="str">
        <f ca="1">IFERROR(IF(AND(NOW()&lt;= EOMONTH(DATE(YEAR($O602),7, 1), 0), Overall!$A604&lt;&gt;"", MONTH($N602) &lt;= 7, MONTH($O602) &gt;= 7), IF($R602 &lt;&gt; "", $H602/$R602, ""), ""), "")</f>
        <v/>
      </c>
      <c r="AM602" s="18" t="str">
        <f ca="1">IFERROR(IF(AND(NOW()&lt;= EOMONTH(DATE(YEAR($O602),8, 1), 0), Overall!$A604&lt;&gt;"", MONTH($N602) &lt;= 8, MONTH($O602) &gt;= 8), IF($R602 &lt;&gt; "", $H602/$R602, ""), ""), "")</f>
        <v/>
      </c>
      <c r="AN602" s="18" t="str">
        <f ca="1">IFERROR(IF(AND(NOW()&lt;= EOMONTH(DATE(YEAR($O602),9, 1), 0), Overall!$A604&lt;&gt;"", MONTH($N602) &lt;= 9, MONTH($O602) &gt;= 9), IF($R602 &lt;&gt; "", $H602/$R602, ""), ""), "")</f>
        <v/>
      </c>
      <c r="AO602" s="18" t="str">
        <f ca="1">IFERROR(IF(AND(NOW()&lt;= EOMONTH(DATE(YEAR($O602),10, 1), 0), Overall!$A604&lt;&gt;"", MONTH($N602) &lt;= 10, MONTH($O602) &gt;= 10), IF($R602 &lt;&gt; "", $H602/$R602, ""), ""), "")</f>
        <v/>
      </c>
      <c r="AP602" s="18" t="str">
        <f ca="1">IFERROR(IF(AND(NOW()&lt;= EOMONTH(DATE(YEAR($O602),11, 1), 0), Overall!$A604&lt;&gt;"", MONTH($N602) &lt;=11, MONTH($O602) &gt;= 11), IF($R602 &lt;&gt; "", $H602/$R602, ""), ""), "")</f>
        <v/>
      </c>
      <c r="AQ602" s="18" t="str">
        <f ca="1">IFERROR(IF(AND(NOW()&lt;= EOMONTH(DATE(YEAR($O602),12, 1), 0), Overall!$A604&lt;&gt;"", MONTH($N602) &lt;= 12, MONTH($O602) &gt;= 12), IF($R602 &lt;&gt; "", $H602/$R602, ""), ""), "")</f>
        <v/>
      </c>
      <c r="AR602" s="16">
        <f t="shared" ca="1" si="19"/>
        <v>0</v>
      </c>
    </row>
    <row r="603" spans="1:44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17">
        <f>IF(Overall!F605&lt;&gt;"",VALUE(Overall!F605),"")</f>
        <v>500000</v>
      </c>
      <c r="I603" s="17">
        <f>IF(Overall!G605&lt;&gt;"",VALUE(Overall!G605),"")</f>
        <v>80</v>
      </c>
      <c r="J603" s="17">
        <f>IF(Overall!H605&lt;&gt;"",VALUE(Overall!H605),"")</f>
        <v>64</v>
      </c>
      <c r="K603" s="17">
        <f>IF(Overall!I605&lt;&gt;"",VALUE(Overall!I605),"")</f>
        <v>3.85</v>
      </c>
      <c r="L603" s="17">
        <f>IF(Overall!J605&lt;&gt;"",VALUE(Overall!J605),"")</f>
        <v>0.6</v>
      </c>
      <c r="M603" s="17">
        <f>IF(Overall!K605&lt;&gt;"",VALUE(Overall!K605),"")</f>
        <v>3.25</v>
      </c>
      <c r="N603" s="7">
        <f>IF(Overall!L605&lt;&gt;"",DATEVALUE(MID(Overall!L605, FIND(",", Overall!L605) + 2, FIND(" ", Overall!L605) - FIND(",", Overall!L605) - 1) &amp; " " &amp; MID(Overall!L605, FIND(" ", Overall!L605) + 1, FIND(",", Overall!L605, FIND(" ", Overall!L605)) - FIND(" ", Overall!L605) - 1) &amp; ", " &amp; MID(Overall!L605, FIND(",", Overall!L605, FIND(",",Overall!L605) + 1) + 2, LEN(Overall!L605))),"")</f>
        <v>45261</v>
      </c>
      <c r="O603" s="7">
        <f>IF(Overall!M605&lt;&gt;"",DATEVALUE(MID(Overall!M605, FIND(",", Overall!M605) + 2, FIND(" ", Overall!M605) - FIND(",", Overall!M605) - 1) &amp; " " &amp; MID(Overall!M605, FIND(" ", Overall!M605) + 1, FIND(",", Overall!M605, FIND(" ", Overall!M605)) - FIND(" ", Overall!M605) - 1) &amp; ", " &amp; MID(Overall!M605, FIND(",", Overall!M605, FIND(",",Overall!M605) + 1) + 2, LEN(Overall!M605))),"")</f>
        <v>45291</v>
      </c>
      <c r="P603" s="7">
        <f>IF(Overall!N605&lt;&gt;"",DATEVALUE(MID(Overall!N605, FIND(",", Overall!N605) + 2, FIND(" ", Overall!N605) - FIND(",", Overall!N605) - 1) &amp; " " &amp; MID(Overall!N605, FIND(" ", Overall!N605) + 1, FIND(",", Overall!N605, FIND(" ", Overall!N605)) - FIND(" ", Overall!N605) - 1) &amp; ", " &amp; MID(Overall!N605, FIND(",", Overall!N605, FIND(",",Overall!N605) + 1) + 2, LEN(Overall!N605))),"")</f>
        <v>45188</v>
      </c>
      <c r="Q603" s="7">
        <f>IF(Overall!O605&lt;&gt;"",DATEVALUE(MID(Overall!O605, FIND(",", Overall!O605) + 2, FIND(" ", Overall!O605) - FIND(",", Overall!O605) - 1) &amp; " " &amp; MID(Overall!O605, FIND(" ", Overall!O605) + 1, FIND(",", Overall!O605, FIND(" ", Overall!O605)) - FIND(" ", Overall!O605) - 1) &amp; ", " &amp; MID(Overall!O605, FIND(",", Overall!O605, FIND(",",Overall!O605) + 1) + 2, LEN(Overall!O605))),"")</f>
        <v>45163</v>
      </c>
      <c r="R603" s="5">
        <f t="shared" si="18"/>
        <v>1</v>
      </c>
      <c r="S603" s="18" t="str">
        <f>IF(Overall!$A605&lt;&gt;"",IF(AND(MONTH($N603) &lt;= 1, MONTH($O603) &gt;= 1), IF($R603 &lt;&gt; "", $H603/$R603, ""), ""),"")</f>
        <v/>
      </c>
      <c r="T603" s="18" t="str">
        <f>IF(Overall!$A605&lt;&gt;"",IF(AND(MONTH($N603) &lt;= 2, MONTH($O603) &gt;= 2), IF($R603 &lt;&gt; "", $H603/$R603, ""), ""),"")</f>
        <v/>
      </c>
      <c r="U603" s="18" t="str">
        <f>IF(Overall!$A605&lt;&gt;"",IF(AND(MONTH($N603) &lt;= 3, MONTH($O603) &gt;= 3), IF($R603 &lt;&gt; "", $H603/$R603, ""), ""),"")</f>
        <v/>
      </c>
      <c r="V603" s="18" t="str">
        <f>IF(Overall!$A605&lt;&gt;"",IF(AND(MONTH($N603) &lt;= 4, MONTH($O603) &gt;= 4), IF($R603 &lt;&gt; "", $H603/$R603, ""), ""),"")</f>
        <v/>
      </c>
      <c r="W603" s="18" t="str">
        <f>IF(Overall!$A605&lt;&gt;"",IF(AND(MONTH($N603) &lt;= 5, MONTH($O603) &gt;= 5), IF($R603 &lt;&gt; "", $H603/$R603, ""), ""),"")</f>
        <v/>
      </c>
      <c r="X603" s="18" t="str">
        <f>IF(Overall!$A605&lt;&gt;"",IF(AND(MONTH($N603) &lt;= 6, MONTH($O603) &gt;= 6), IF($R603 &lt;&gt; "", $H603/$R603, ""), ""),"")</f>
        <v/>
      </c>
      <c r="Y603" s="18" t="str">
        <f>IF(Overall!$A605&lt;&gt;"",IF(AND(MONTH($N603) &lt;= 7, MONTH($O603) &gt;= 7 ), IF($R603 &lt;&gt; "", $H603/$R603, ""), ""),"")</f>
        <v/>
      </c>
      <c r="Z603" s="18" t="str">
        <f>IF(Overall!$A605&lt;&gt;"",IF(AND(MONTH($N603) &lt;= 8, MONTH($O603) &gt;= 8), IF($R603 &lt;&gt; "", $H603/$R603, ""), ""),"")</f>
        <v/>
      </c>
      <c r="AA603" s="18" t="str">
        <f>IF(Overall!$A605&lt;&gt;"",IF(AND(MONTH($N603) &lt;= 9, MONTH($O603) &gt;= 9), IF($R603 &lt;&gt; "", $H603/$R603, ""), ""),"")</f>
        <v/>
      </c>
      <c r="AB603" s="18" t="str">
        <f>IF(Overall!$A605&lt;&gt;"",IF(AND(MONTH($N603) &lt;= 10, MONTH($O603) &gt;= 10), IF($R603 &lt;&gt; "", $H603/$R603, ""), ""),"")</f>
        <v/>
      </c>
      <c r="AC603" s="18" t="str">
        <f>IF(Overall!$A605&lt;&gt;"",IF(AND(MONTH($N603) &lt;= 11, MONTH($O603) &gt;= 11), IF($R603 &lt;&gt; "", $H603/$R603, ""), ""),"")</f>
        <v/>
      </c>
      <c r="AD603" s="18">
        <f>IF(Overall!$A605&lt;&gt;"",IF(AND(MONTH($N603) &lt;= 12, MONTH($O603) &gt;= 12), IF($R603 &lt;&gt; "", $H603/$R603, ""), ""),"")</f>
        <v>500000</v>
      </c>
      <c r="AF603" s="18" t="str">
        <f ca="1">IFERROR(IF(AND(NOW()&lt;= EOMONTH(DATE(YEAR($O603),1, 1), 0), Overall!$A605&lt;&gt;"", MONTH($N603) &lt;= 1, MONTH($O603) &gt;= 1), IF($R603 &lt;&gt; "", $H603/$R603, ""), ""), "")</f>
        <v/>
      </c>
      <c r="AG603" s="18" t="str">
        <f ca="1">IFERROR(IF(AND(NOW()&lt;= EOMONTH(DATE(YEAR($O603),2, 1), 0), Overall!$A605&lt;&gt;"", MONTH($N603) &lt;= 2, MONTH($O603) &gt;= 2), IF($R603 &lt;&gt; "", $H603/$R603, ""), ""), "")</f>
        <v/>
      </c>
      <c r="AH603" s="18" t="str">
        <f ca="1">IFERROR(IF(AND(NOW()&lt;= EOMONTH(DATE(YEAR($O603),3, 1), 0), Overall!$A605&lt;&gt;"", MONTH($N603) &lt;= 3, MONTH($O603) &gt;= 3), IF($R603 &lt;&gt; "", $H603/$R603, ""), ""), "")</f>
        <v/>
      </c>
      <c r="AI603" s="18" t="str">
        <f ca="1">IFERROR(IF(AND(NOW()&lt;= EOMONTH(DATE(YEAR($O603),4, 1), 0), Overall!$A605&lt;&gt;"", MONTH($N603) &lt;= 4, MONTH($O603) &gt;= 4), IF($R603 &lt;&gt; "", $H603/$R603, ""), ""), "")</f>
        <v/>
      </c>
      <c r="AJ603" s="18" t="str">
        <f ca="1">IFERROR(IF(AND(NOW()&lt;= EOMONTH(DATE(YEAR($O603),5, 1), 0), Overall!$A605&lt;&gt;"", MONTH($N603) &lt;= 5, MONTH($O603) &gt;= 5), IF($R603 &lt;&gt; "", $H603/$R603, ""), ""), "")</f>
        <v/>
      </c>
      <c r="AK603" s="18" t="str">
        <f ca="1">IFERROR(IF(AND(NOW()&lt;= EOMONTH(DATE(YEAR($O603),6, 1), 0), Overall!$A605&lt;&gt;"", MONTH($N603) &lt;= 6, MONTH($O603) &gt;= 6), IF($R603 &lt;&gt; "", $H603/$R603, ""), ""), "")</f>
        <v/>
      </c>
      <c r="AL603" s="18" t="str">
        <f ca="1">IFERROR(IF(AND(NOW()&lt;= EOMONTH(DATE(YEAR($O603),7, 1), 0), Overall!$A605&lt;&gt;"", MONTH($N603) &lt;= 7, MONTH($O603) &gt;= 7), IF($R603 &lt;&gt; "", $H603/$R603, ""), ""), "")</f>
        <v/>
      </c>
      <c r="AM603" s="18" t="str">
        <f ca="1">IFERROR(IF(AND(NOW()&lt;= EOMONTH(DATE(YEAR($O603),8, 1), 0), Overall!$A605&lt;&gt;"", MONTH($N603) &lt;= 8, MONTH($O603) &gt;= 8), IF($R603 &lt;&gt; "", $H603/$R603, ""), ""), "")</f>
        <v/>
      </c>
      <c r="AN603" s="18" t="str">
        <f ca="1">IFERROR(IF(AND(NOW()&lt;= EOMONTH(DATE(YEAR($O603),9, 1), 0), Overall!$A605&lt;&gt;"", MONTH($N603) &lt;= 9, MONTH($O603) &gt;= 9), IF($R603 &lt;&gt; "", $H603/$R603, ""), ""), "")</f>
        <v/>
      </c>
      <c r="AO603" s="18" t="str">
        <f ca="1">IFERROR(IF(AND(NOW()&lt;= EOMONTH(DATE(YEAR($O603),10, 1), 0), Overall!$A605&lt;&gt;"", MONTH($N603) &lt;= 10, MONTH($O603) &gt;= 10), IF($R603 &lt;&gt; "", $H603/$R603, ""), ""), "")</f>
        <v/>
      </c>
      <c r="AP603" s="18" t="str">
        <f ca="1">IFERROR(IF(AND(NOW()&lt;= EOMONTH(DATE(YEAR($O603),11, 1), 0), Overall!$A605&lt;&gt;"", MONTH($N603) &lt;=11, MONTH($O603) &gt;= 11), IF($R603 &lt;&gt; "", $H603/$R603, ""), ""), "")</f>
        <v/>
      </c>
      <c r="AQ603" s="18" t="str">
        <f ca="1">IFERROR(IF(AND(NOW()&lt;= EOMONTH(DATE(YEAR($O603),12, 1), 0), Overall!$A605&lt;&gt;"", MONTH($N603) &lt;= 12, MONTH($O603) &gt;= 12), IF($R603 &lt;&gt; "", $H603/$R603, ""), ""), "")</f>
        <v/>
      </c>
      <c r="AR603" s="16">
        <f t="shared" ca="1" si="19"/>
        <v>0</v>
      </c>
    </row>
    <row r="604" spans="1:44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17">
        <f>IF(Overall!F606&lt;&gt;"",VALUE(Overall!F606),"")</f>
        <v>500000</v>
      </c>
      <c r="I604" s="17">
        <f>IF(Overall!G606&lt;&gt;"",VALUE(Overall!G606),"")</f>
        <v>78</v>
      </c>
      <c r="J604" s="17">
        <f>IF(Overall!H606&lt;&gt;"",VALUE(Overall!H606),"")</f>
        <v>64</v>
      </c>
      <c r="K604" s="17">
        <f>IF(Overall!I606&lt;&gt;"",VALUE(Overall!I606),"")</f>
        <v>3.17</v>
      </c>
      <c r="L604" s="17">
        <f>IF(Overall!J606&lt;&gt;"",VALUE(Overall!J606),"")</f>
        <v>0.6</v>
      </c>
      <c r="M604" s="17">
        <f>IF(Overall!K606&lt;&gt;"",VALUE(Overall!K606),"")</f>
        <v>2.57</v>
      </c>
      <c r="N604" s="7">
        <f>IF(Overall!L606&lt;&gt;"",DATEVALUE(MID(Overall!L606, FIND(",", Overall!L606) + 2, FIND(" ", Overall!L606) - FIND(",", Overall!L606) - 1) &amp; " " &amp; MID(Overall!L606, FIND(" ", Overall!L606) + 1, FIND(",", Overall!L606, FIND(" ", Overall!L606)) - FIND(" ", Overall!L606) - 1) &amp; ", " &amp; MID(Overall!L606, FIND(",", Overall!L606, FIND(",",Overall!L606) + 1) + 2, LEN(Overall!L606))),"")</f>
        <v>45261</v>
      </c>
      <c r="O604" s="7">
        <f>IF(Overall!M606&lt;&gt;"",DATEVALUE(MID(Overall!M606, FIND(",", Overall!M606) + 2, FIND(" ", Overall!M606) - FIND(",", Overall!M606) - 1) &amp; " " &amp; MID(Overall!M606, FIND(" ", Overall!M606) + 1, FIND(",", Overall!M606, FIND(" ", Overall!M606)) - FIND(" ", Overall!M606) - 1) &amp; ", " &amp; MID(Overall!M606, FIND(",", Overall!M606, FIND(",",Overall!M606) + 1) + 2, LEN(Overall!M606))),"")</f>
        <v>45291</v>
      </c>
      <c r="P604" s="7">
        <f>IF(Overall!N606&lt;&gt;"",DATEVALUE(MID(Overall!N606, FIND(",", Overall!N606) + 2, FIND(" ", Overall!N606) - FIND(",", Overall!N606) - 1) &amp; " " &amp; MID(Overall!N606, FIND(" ", Overall!N606) + 1, FIND(",", Overall!N606, FIND(" ", Overall!N606)) - FIND(" ", Overall!N606) - 1) &amp; ", " &amp; MID(Overall!N606, FIND(",", Overall!N606, FIND(",",Overall!N606) + 1) + 2, LEN(Overall!N606))),"")</f>
        <v>45188</v>
      </c>
      <c r="Q604" s="7">
        <f>IF(Overall!O606&lt;&gt;"",DATEVALUE(MID(Overall!O606, FIND(",", Overall!O606) + 2, FIND(" ", Overall!O606) - FIND(",", Overall!O606) - 1) &amp; " " &amp; MID(Overall!O606, FIND(" ", Overall!O606) + 1, FIND(",", Overall!O606, FIND(" ", Overall!O606)) - FIND(" ", Overall!O606) - 1) &amp; ", " &amp; MID(Overall!O606, FIND(",", Overall!O606, FIND(",",Overall!O606) + 1) + 2, LEN(Overall!O606))),"")</f>
        <v>45163</v>
      </c>
      <c r="R604" s="5">
        <f t="shared" si="18"/>
        <v>1</v>
      </c>
      <c r="S604" s="18" t="str">
        <f>IF(Overall!$A606&lt;&gt;"",IF(AND(MONTH($N604) &lt;= 1, MONTH($O604) &gt;= 1), IF($R604 &lt;&gt; "", $H604/$R604, ""), ""),"")</f>
        <v/>
      </c>
      <c r="T604" s="18" t="str">
        <f>IF(Overall!$A606&lt;&gt;"",IF(AND(MONTH($N604) &lt;= 2, MONTH($O604) &gt;= 2), IF($R604 &lt;&gt; "", $H604/$R604, ""), ""),"")</f>
        <v/>
      </c>
      <c r="U604" s="18" t="str">
        <f>IF(Overall!$A606&lt;&gt;"",IF(AND(MONTH($N604) &lt;= 3, MONTH($O604) &gt;= 3), IF($R604 &lt;&gt; "", $H604/$R604, ""), ""),"")</f>
        <v/>
      </c>
      <c r="V604" s="18" t="str">
        <f>IF(Overall!$A606&lt;&gt;"",IF(AND(MONTH($N604) &lt;= 4, MONTH($O604) &gt;= 4), IF($R604 &lt;&gt; "", $H604/$R604, ""), ""),"")</f>
        <v/>
      </c>
      <c r="W604" s="18" t="str">
        <f>IF(Overall!$A606&lt;&gt;"",IF(AND(MONTH($N604) &lt;= 5, MONTH($O604) &gt;= 5), IF($R604 &lt;&gt; "", $H604/$R604, ""), ""),"")</f>
        <v/>
      </c>
      <c r="X604" s="18" t="str">
        <f>IF(Overall!$A606&lt;&gt;"",IF(AND(MONTH($N604) &lt;= 6, MONTH($O604) &gt;= 6), IF($R604 &lt;&gt; "", $H604/$R604, ""), ""),"")</f>
        <v/>
      </c>
      <c r="Y604" s="18" t="str">
        <f>IF(Overall!$A606&lt;&gt;"",IF(AND(MONTH($N604) &lt;= 7, MONTH($O604) &gt;= 7 ), IF($R604 &lt;&gt; "", $H604/$R604, ""), ""),"")</f>
        <v/>
      </c>
      <c r="Z604" s="18" t="str">
        <f>IF(Overall!$A606&lt;&gt;"",IF(AND(MONTH($N604) &lt;= 8, MONTH($O604) &gt;= 8), IF($R604 &lt;&gt; "", $H604/$R604, ""), ""),"")</f>
        <v/>
      </c>
      <c r="AA604" s="18" t="str">
        <f>IF(Overall!$A606&lt;&gt;"",IF(AND(MONTH($N604) &lt;= 9, MONTH($O604) &gt;= 9), IF($R604 &lt;&gt; "", $H604/$R604, ""), ""),"")</f>
        <v/>
      </c>
      <c r="AB604" s="18" t="str">
        <f>IF(Overall!$A606&lt;&gt;"",IF(AND(MONTH($N604) &lt;= 10, MONTH($O604) &gt;= 10), IF($R604 &lt;&gt; "", $H604/$R604, ""), ""),"")</f>
        <v/>
      </c>
      <c r="AC604" s="18" t="str">
        <f>IF(Overall!$A606&lt;&gt;"",IF(AND(MONTH($N604) &lt;= 11, MONTH($O604) &gt;= 11), IF($R604 &lt;&gt; "", $H604/$R604, ""), ""),"")</f>
        <v/>
      </c>
      <c r="AD604" s="18">
        <f>IF(Overall!$A606&lt;&gt;"",IF(AND(MONTH($N604) &lt;= 12, MONTH($O604) &gt;= 12), IF($R604 &lt;&gt; "", $H604/$R604, ""), ""),"")</f>
        <v>500000</v>
      </c>
      <c r="AF604" s="18" t="str">
        <f ca="1">IFERROR(IF(AND(NOW()&lt;= EOMONTH(DATE(YEAR($O604),1, 1), 0), Overall!$A606&lt;&gt;"", MONTH($N604) &lt;= 1, MONTH($O604) &gt;= 1), IF($R604 &lt;&gt; "", $H604/$R604, ""), ""), "")</f>
        <v/>
      </c>
      <c r="AG604" s="18" t="str">
        <f ca="1">IFERROR(IF(AND(NOW()&lt;= EOMONTH(DATE(YEAR($O604),2, 1), 0), Overall!$A606&lt;&gt;"", MONTH($N604) &lt;= 2, MONTH($O604) &gt;= 2), IF($R604 &lt;&gt; "", $H604/$R604, ""), ""), "")</f>
        <v/>
      </c>
      <c r="AH604" s="18" t="str">
        <f ca="1">IFERROR(IF(AND(NOW()&lt;= EOMONTH(DATE(YEAR($O604),3, 1), 0), Overall!$A606&lt;&gt;"", MONTH($N604) &lt;= 3, MONTH($O604) &gt;= 3), IF($R604 &lt;&gt; "", $H604/$R604, ""), ""), "")</f>
        <v/>
      </c>
      <c r="AI604" s="18" t="str">
        <f ca="1">IFERROR(IF(AND(NOW()&lt;= EOMONTH(DATE(YEAR($O604),4, 1), 0), Overall!$A606&lt;&gt;"", MONTH($N604) &lt;= 4, MONTH($O604) &gt;= 4), IF($R604 &lt;&gt; "", $H604/$R604, ""), ""), "")</f>
        <v/>
      </c>
      <c r="AJ604" s="18" t="str">
        <f ca="1">IFERROR(IF(AND(NOW()&lt;= EOMONTH(DATE(YEAR($O604),5, 1), 0), Overall!$A606&lt;&gt;"", MONTH($N604) &lt;= 5, MONTH($O604) &gt;= 5), IF($R604 &lt;&gt; "", $H604/$R604, ""), ""), "")</f>
        <v/>
      </c>
      <c r="AK604" s="18" t="str">
        <f ca="1">IFERROR(IF(AND(NOW()&lt;= EOMONTH(DATE(YEAR($O604),6, 1), 0), Overall!$A606&lt;&gt;"", MONTH($N604) &lt;= 6, MONTH($O604) &gt;= 6), IF($R604 &lt;&gt; "", $H604/$R604, ""), ""), "")</f>
        <v/>
      </c>
      <c r="AL604" s="18" t="str">
        <f ca="1">IFERROR(IF(AND(NOW()&lt;= EOMONTH(DATE(YEAR($O604),7, 1), 0), Overall!$A606&lt;&gt;"", MONTH($N604) &lt;= 7, MONTH($O604) &gt;= 7), IF($R604 &lt;&gt; "", $H604/$R604, ""), ""), "")</f>
        <v/>
      </c>
      <c r="AM604" s="18" t="str">
        <f ca="1">IFERROR(IF(AND(NOW()&lt;= EOMONTH(DATE(YEAR($O604),8, 1), 0), Overall!$A606&lt;&gt;"", MONTH($N604) &lt;= 8, MONTH($O604) &gt;= 8), IF($R604 &lt;&gt; "", $H604/$R604, ""), ""), "")</f>
        <v/>
      </c>
      <c r="AN604" s="18" t="str">
        <f ca="1">IFERROR(IF(AND(NOW()&lt;= EOMONTH(DATE(YEAR($O604),9, 1), 0), Overall!$A606&lt;&gt;"", MONTH($N604) &lt;= 9, MONTH($O604) &gt;= 9), IF($R604 &lt;&gt; "", $H604/$R604, ""), ""), "")</f>
        <v/>
      </c>
      <c r="AO604" s="18" t="str">
        <f ca="1">IFERROR(IF(AND(NOW()&lt;= EOMONTH(DATE(YEAR($O604),10, 1), 0), Overall!$A606&lt;&gt;"", MONTH($N604) &lt;= 10, MONTH($O604) &gt;= 10), IF($R604 &lt;&gt; "", $H604/$R604, ""), ""), "")</f>
        <v/>
      </c>
      <c r="AP604" s="18" t="str">
        <f ca="1">IFERROR(IF(AND(NOW()&lt;= EOMONTH(DATE(YEAR($O604),11, 1), 0), Overall!$A606&lt;&gt;"", MONTH($N604) &lt;=11, MONTH($O604) &gt;= 11), IF($R604 &lt;&gt; "", $H604/$R604, ""), ""), "")</f>
        <v/>
      </c>
      <c r="AQ604" s="18" t="str">
        <f ca="1">IFERROR(IF(AND(NOW()&lt;= EOMONTH(DATE(YEAR($O604),12, 1), 0), Overall!$A606&lt;&gt;"", MONTH($N604) &lt;= 12, MONTH($O604) &gt;= 12), IF($R604 &lt;&gt; "", $H604/$R604, ""), ""), "")</f>
        <v/>
      </c>
      <c r="AR604" s="16">
        <f t="shared" ca="1" si="19"/>
        <v>0</v>
      </c>
    </row>
    <row r="605" spans="1:44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17">
        <f>IF(Overall!F607&lt;&gt;"",VALUE(Overall!F607),"")</f>
        <v>500000</v>
      </c>
      <c r="I605" s="17">
        <f>IF(Overall!G607&lt;&gt;"",VALUE(Overall!G607),"")</f>
        <v>80</v>
      </c>
      <c r="J605" s="17">
        <f>IF(Overall!H607&lt;&gt;"",VALUE(Overall!H607),"")</f>
        <v>64</v>
      </c>
      <c r="K605" s="17">
        <f>IF(Overall!I607&lt;&gt;"",VALUE(Overall!I607),"")</f>
        <v>3.73</v>
      </c>
      <c r="L605" s="17">
        <f>IF(Overall!J607&lt;&gt;"",VALUE(Overall!J607),"")</f>
        <v>0.5</v>
      </c>
      <c r="M605" s="17">
        <f>IF(Overall!K607&lt;&gt;"",VALUE(Overall!K607),"")</f>
        <v>3.23</v>
      </c>
      <c r="N605" s="7">
        <f>IF(Overall!L607&lt;&gt;"",DATEVALUE(MID(Overall!L607, FIND(",", Overall!L607) + 2, FIND(" ", Overall!L607) - FIND(",", Overall!L607) - 1) &amp; " " &amp; MID(Overall!L607, FIND(" ", Overall!L607) + 1, FIND(",", Overall!L607, FIND(" ", Overall!L607)) - FIND(" ", Overall!L607) - 1) &amp; ", " &amp; MID(Overall!L607, FIND(",", Overall!L607, FIND(",",Overall!L607) + 1) + 2, LEN(Overall!L607))),"")</f>
        <v>45261</v>
      </c>
      <c r="O605" s="7">
        <f>IF(Overall!M607&lt;&gt;"",DATEVALUE(MID(Overall!M607, FIND(",", Overall!M607) + 2, FIND(" ", Overall!M607) - FIND(",", Overall!M607) - 1) &amp; " " &amp; MID(Overall!M607, FIND(" ", Overall!M607) + 1, FIND(",", Overall!M607, FIND(" ", Overall!M607)) - FIND(" ", Overall!M607) - 1) &amp; ", " &amp; MID(Overall!M607, FIND(",", Overall!M607, FIND(",",Overall!M607) + 1) + 2, LEN(Overall!M607))),"")</f>
        <v>45291</v>
      </c>
      <c r="P605" s="7">
        <f>IF(Overall!N607&lt;&gt;"",DATEVALUE(MID(Overall!N607, FIND(",", Overall!N607) + 2, FIND(" ", Overall!N607) - FIND(",", Overall!N607) - 1) &amp; " " &amp; MID(Overall!N607, FIND(" ", Overall!N607) + 1, FIND(",", Overall!N607, FIND(" ", Overall!N607)) - FIND(" ", Overall!N607) - 1) &amp; ", " &amp; MID(Overall!N607, FIND(",", Overall!N607, FIND(",",Overall!N607) + 1) + 2, LEN(Overall!N607))),"")</f>
        <v>45189</v>
      </c>
      <c r="Q605" s="7">
        <f>IF(Overall!O607&lt;&gt;"",DATEVALUE(MID(Overall!O607, FIND(",", Overall!O607) + 2, FIND(" ", Overall!O607) - FIND(",", Overall!O607) - 1) &amp; " " &amp; MID(Overall!O607, FIND(" ", Overall!O607) + 1, FIND(",", Overall!O607, FIND(" ", Overall!O607)) - FIND(" ", Overall!O607) - 1) &amp; ", " &amp; MID(Overall!O607, FIND(",", Overall!O607, FIND(",",Overall!O607) + 1) + 2, LEN(Overall!O607))),"")</f>
        <v>45166</v>
      </c>
      <c r="R605" s="5">
        <f t="shared" si="18"/>
        <v>1</v>
      </c>
      <c r="S605" s="18" t="str">
        <f>IF(Overall!$A607&lt;&gt;"",IF(AND(MONTH($N605) &lt;= 1, MONTH($O605) &gt;= 1), IF($R605 &lt;&gt; "", $H605/$R605, ""), ""),"")</f>
        <v/>
      </c>
      <c r="T605" s="18" t="str">
        <f>IF(Overall!$A607&lt;&gt;"",IF(AND(MONTH($N605) &lt;= 2, MONTH($O605) &gt;= 2), IF($R605 &lt;&gt; "", $H605/$R605, ""), ""),"")</f>
        <v/>
      </c>
      <c r="U605" s="18" t="str">
        <f>IF(Overall!$A607&lt;&gt;"",IF(AND(MONTH($N605) &lt;= 3, MONTH($O605) &gt;= 3), IF($R605 &lt;&gt; "", $H605/$R605, ""), ""),"")</f>
        <v/>
      </c>
      <c r="V605" s="18" t="str">
        <f>IF(Overall!$A607&lt;&gt;"",IF(AND(MONTH($N605) &lt;= 4, MONTH($O605) &gt;= 4), IF($R605 &lt;&gt; "", $H605/$R605, ""), ""),"")</f>
        <v/>
      </c>
      <c r="W605" s="18" t="str">
        <f>IF(Overall!$A607&lt;&gt;"",IF(AND(MONTH($N605) &lt;= 5, MONTH($O605) &gt;= 5), IF($R605 &lt;&gt; "", $H605/$R605, ""), ""),"")</f>
        <v/>
      </c>
      <c r="X605" s="18" t="str">
        <f>IF(Overall!$A607&lt;&gt;"",IF(AND(MONTH($N605) &lt;= 6, MONTH($O605) &gt;= 6), IF($R605 &lt;&gt; "", $H605/$R605, ""), ""),"")</f>
        <v/>
      </c>
      <c r="Y605" s="18" t="str">
        <f>IF(Overall!$A607&lt;&gt;"",IF(AND(MONTH($N605) &lt;= 7, MONTH($O605) &gt;= 7 ), IF($R605 &lt;&gt; "", $H605/$R605, ""), ""),"")</f>
        <v/>
      </c>
      <c r="Z605" s="18" t="str">
        <f>IF(Overall!$A607&lt;&gt;"",IF(AND(MONTH($N605) &lt;= 8, MONTH($O605) &gt;= 8), IF($R605 &lt;&gt; "", $H605/$R605, ""), ""),"")</f>
        <v/>
      </c>
      <c r="AA605" s="18" t="str">
        <f>IF(Overall!$A607&lt;&gt;"",IF(AND(MONTH($N605) &lt;= 9, MONTH($O605) &gt;= 9), IF($R605 &lt;&gt; "", $H605/$R605, ""), ""),"")</f>
        <v/>
      </c>
      <c r="AB605" s="18" t="str">
        <f>IF(Overall!$A607&lt;&gt;"",IF(AND(MONTH($N605) &lt;= 10, MONTH($O605) &gt;= 10), IF($R605 &lt;&gt; "", $H605/$R605, ""), ""),"")</f>
        <v/>
      </c>
      <c r="AC605" s="18" t="str">
        <f>IF(Overall!$A607&lt;&gt;"",IF(AND(MONTH($N605) &lt;= 11, MONTH($O605) &gt;= 11), IF($R605 &lt;&gt; "", $H605/$R605, ""), ""),"")</f>
        <v/>
      </c>
      <c r="AD605" s="18">
        <f>IF(Overall!$A607&lt;&gt;"",IF(AND(MONTH($N605) &lt;= 12, MONTH($O605) &gt;= 12), IF($R605 &lt;&gt; "", $H605/$R605, ""), ""),"")</f>
        <v>500000</v>
      </c>
      <c r="AF605" s="18" t="str">
        <f ca="1">IFERROR(IF(AND(NOW()&lt;= EOMONTH(DATE(YEAR($O605),1, 1), 0), Overall!$A607&lt;&gt;"", MONTH($N605) &lt;= 1, MONTH($O605) &gt;= 1), IF($R605 &lt;&gt; "", $H605/$R605, ""), ""), "")</f>
        <v/>
      </c>
      <c r="AG605" s="18" t="str">
        <f ca="1">IFERROR(IF(AND(NOW()&lt;= EOMONTH(DATE(YEAR($O605),2, 1), 0), Overall!$A607&lt;&gt;"", MONTH($N605) &lt;= 2, MONTH($O605) &gt;= 2), IF($R605 &lt;&gt; "", $H605/$R605, ""), ""), "")</f>
        <v/>
      </c>
      <c r="AH605" s="18" t="str">
        <f ca="1">IFERROR(IF(AND(NOW()&lt;= EOMONTH(DATE(YEAR($O605),3, 1), 0), Overall!$A607&lt;&gt;"", MONTH($N605) &lt;= 3, MONTH($O605) &gt;= 3), IF($R605 &lt;&gt; "", $H605/$R605, ""), ""), "")</f>
        <v/>
      </c>
      <c r="AI605" s="18" t="str">
        <f ca="1">IFERROR(IF(AND(NOW()&lt;= EOMONTH(DATE(YEAR($O605),4, 1), 0), Overall!$A607&lt;&gt;"", MONTH($N605) &lt;= 4, MONTH($O605) &gt;= 4), IF($R605 &lt;&gt; "", $H605/$R605, ""), ""), "")</f>
        <v/>
      </c>
      <c r="AJ605" s="18" t="str">
        <f ca="1">IFERROR(IF(AND(NOW()&lt;= EOMONTH(DATE(YEAR($O605),5, 1), 0), Overall!$A607&lt;&gt;"", MONTH($N605) &lt;= 5, MONTH($O605) &gt;= 5), IF($R605 &lt;&gt; "", $H605/$R605, ""), ""), "")</f>
        <v/>
      </c>
      <c r="AK605" s="18" t="str">
        <f ca="1">IFERROR(IF(AND(NOW()&lt;= EOMONTH(DATE(YEAR($O605),6, 1), 0), Overall!$A607&lt;&gt;"", MONTH($N605) &lt;= 6, MONTH($O605) &gt;= 6), IF($R605 &lt;&gt; "", $H605/$R605, ""), ""), "")</f>
        <v/>
      </c>
      <c r="AL605" s="18" t="str">
        <f ca="1">IFERROR(IF(AND(NOW()&lt;= EOMONTH(DATE(YEAR($O605),7, 1), 0), Overall!$A607&lt;&gt;"", MONTH($N605) &lt;= 7, MONTH($O605) &gt;= 7), IF($R605 &lt;&gt; "", $H605/$R605, ""), ""), "")</f>
        <v/>
      </c>
      <c r="AM605" s="18" t="str">
        <f ca="1">IFERROR(IF(AND(NOW()&lt;= EOMONTH(DATE(YEAR($O605),8, 1), 0), Overall!$A607&lt;&gt;"", MONTH($N605) &lt;= 8, MONTH($O605) &gt;= 8), IF($R605 &lt;&gt; "", $H605/$R605, ""), ""), "")</f>
        <v/>
      </c>
      <c r="AN605" s="18" t="str">
        <f ca="1">IFERROR(IF(AND(NOW()&lt;= EOMONTH(DATE(YEAR($O605),9, 1), 0), Overall!$A607&lt;&gt;"", MONTH($N605) &lt;= 9, MONTH($O605) &gt;= 9), IF($R605 &lt;&gt; "", $H605/$R605, ""), ""), "")</f>
        <v/>
      </c>
      <c r="AO605" s="18" t="str">
        <f ca="1">IFERROR(IF(AND(NOW()&lt;= EOMONTH(DATE(YEAR($O605),10, 1), 0), Overall!$A607&lt;&gt;"", MONTH($N605) &lt;= 10, MONTH($O605) &gt;= 10), IF($R605 &lt;&gt; "", $H605/$R605, ""), ""), "")</f>
        <v/>
      </c>
      <c r="AP605" s="18" t="str">
        <f ca="1">IFERROR(IF(AND(NOW()&lt;= EOMONTH(DATE(YEAR($O605),11, 1), 0), Overall!$A607&lt;&gt;"", MONTH($N605) &lt;=11, MONTH($O605) &gt;= 11), IF($R605 &lt;&gt; "", $H605/$R605, ""), ""), "")</f>
        <v/>
      </c>
      <c r="AQ605" s="18" t="str">
        <f ca="1">IFERROR(IF(AND(NOW()&lt;= EOMONTH(DATE(YEAR($O605),12, 1), 0), Overall!$A607&lt;&gt;"", MONTH($N605) &lt;= 12, MONTH($O605) &gt;= 12), IF($R605 &lt;&gt; "", $H605/$R605, ""), ""), "")</f>
        <v/>
      </c>
      <c r="AR605" s="16">
        <f t="shared" ca="1" si="19"/>
        <v>0</v>
      </c>
    </row>
    <row r="606" spans="1:44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17">
        <f>IF(Overall!F608&lt;&gt;"",VALUE(Overall!F608),"")</f>
        <v>500000</v>
      </c>
      <c r="I606" s="17">
        <f>IF(Overall!G608&lt;&gt;"",VALUE(Overall!G608),"")</f>
        <v>80</v>
      </c>
      <c r="J606" s="17">
        <f>IF(Overall!H608&lt;&gt;"",VALUE(Overall!H608),"")</f>
        <v>64</v>
      </c>
      <c r="K606" s="17">
        <f>IF(Overall!I608&lt;&gt;"",VALUE(Overall!I608),"")</f>
        <v>3.7</v>
      </c>
      <c r="L606" s="17">
        <f>IF(Overall!J608&lt;&gt;"",VALUE(Overall!J608),"")</f>
        <v>0.4</v>
      </c>
      <c r="M606" s="17">
        <f>IF(Overall!K608&lt;&gt;"",VALUE(Overall!K608),"")</f>
        <v>3.3</v>
      </c>
      <c r="N606" s="7">
        <f>IF(Overall!L608&lt;&gt;"",DATEVALUE(MID(Overall!L608, FIND(",", Overall!L608) + 2, FIND(" ", Overall!L608) - FIND(",", Overall!L608) - 1) &amp; " " &amp; MID(Overall!L608, FIND(" ", Overall!L608) + 1, FIND(",", Overall!L608, FIND(" ", Overall!L608)) - FIND(" ", Overall!L608) - 1) &amp; ", " &amp; MID(Overall!L608, FIND(",", Overall!L608, FIND(",",Overall!L608) + 1) + 2, LEN(Overall!L608))),"")</f>
        <v>45261</v>
      </c>
      <c r="O606" s="7">
        <f>IF(Overall!M608&lt;&gt;"",DATEVALUE(MID(Overall!M608, FIND(",", Overall!M608) + 2, FIND(" ", Overall!M608) - FIND(",", Overall!M608) - 1) &amp; " " &amp; MID(Overall!M608, FIND(" ", Overall!M608) + 1, FIND(",", Overall!M608, FIND(" ", Overall!M608)) - FIND(" ", Overall!M608) - 1) &amp; ", " &amp; MID(Overall!M608, FIND(",", Overall!M608, FIND(",",Overall!M608) + 1) + 2, LEN(Overall!M608))),"")</f>
        <v>45291</v>
      </c>
      <c r="P606" s="7">
        <f>IF(Overall!N608&lt;&gt;"",DATEVALUE(MID(Overall!N608, FIND(",", Overall!N608) + 2, FIND(" ", Overall!N608) - FIND(",", Overall!N608) - 1) &amp; " " &amp; MID(Overall!N608, FIND(" ", Overall!N608) + 1, FIND(",", Overall!N608, FIND(" ", Overall!N608)) - FIND(" ", Overall!N608) - 1) &amp; ", " &amp; MID(Overall!N608, FIND(",", Overall!N608, FIND(",",Overall!N608) + 1) + 2, LEN(Overall!N608))),"")</f>
        <v>45189</v>
      </c>
      <c r="Q606" s="7">
        <f>IF(Overall!O608&lt;&gt;"",DATEVALUE(MID(Overall!O608, FIND(",", Overall!O608) + 2, FIND(" ", Overall!O608) - FIND(",", Overall!O608) - 1) &amp; " " &amp; MID(Overall!O608, FIND(" ", Overall!O608) + 1, FIND(",", Overall!O608, FIND(" ", Overall!O608)) - FIND(" ", Overall!O608) - 1) &amp; ", " &amp; MID(Overall!O608, FIND(",", Overall!O608, FIND(",",Overall!O608) + 1) + 2, LEN(Overall!O608))),"")</f>
        <v>45166</v>
      </c>
      <c r="R606" s="5">
        <f t="shared" si="18"/>
        <v>1</v>
      </c>
      <c r="S606" s="18" t="str">
        <f>IF(Overall!$A608&lt;&gt;"",IF(AND(MONTH($N606) &lt;= 1, MONTH($O606) &gt;= 1), IF($R606 &lt;&gt; "", $H606/$R606, ""), ""),"")</f>
        <v/>
      </c>
      <c r="T606" s="18" t="str">
        <f>IF(Overall!$A608&lt;&gt;"",IF(AND(MONTH($N606) &lt;= 2, MONTH($O606) &gt;= 2), IF($R606 &lt;&gt; "", $H606/$R606, ""), ""),"")</f>
        <v/>
      </c>
      <c r="U606" s="18" t="str">
        <f>IF(Overall!$A608&lt;&gt;"",IF(AND(MONTH($N606) &lt;= 3, MONTH($O606) &gt;= 3), IF($R606 &lt;&gt; "", $H606/$R606, ""), ""),"")</f>
        <v/>
      </c>
      <c r="V606" s="18" t="str">
        <f>IF(Overall!$A608&lt;&gt;"",IF(AND(MONTH($N606) &lt;= 4, MONTH($O606) &gt;= 4), IF($R606 &lt;&gt; "", $H606/$R606, ""), ""),"")</f>
        <v/>
      </c>
      <c r="W606" s="18" t="str">
        <f>IF(Overall!$A608&lt;&gt;"",IF(AND(MONTH($N606) &lt;= 5, MONTH($O606) &gt;= 5), IF($R606 &lt;&gt; "", $H606/$R606, ""), ""),"")</f>
        <v/>
      </c>
      <c r="X606" s="18" t="str">
        <f>IF(Overall!$A608&lt;&gt;"",IF(AND(MONTH($N606) &lt;= 6, MONTH($O606) &gt;= 6), IF($R606 &lt;&gt; "", $H606/$R606, ""), ""),"")</f>
        <v/>
      </c>
      <c r="Y606" s="18" t="str">
        <f>IF(Overall!$A608&lt;&gt;"",IF(AND(MONTH($N606) &lt;= 7, MONTH($O606) &gt;= 7 ), IF($R606 &lt;&gt; "", $H606/$R606, ""), ""),"")</f>
        <v/>
      </c>
      <c r="Z606" s="18" t="str">
        <f>IF(Overall!$A608&lt;&gt;"",IF(AND(MONTH($N606) &lt;= 8, MONTH($O606) &gt;= 8), IF($R606 &lt;&gt; "", $H606/$R606, ""), ""),"")</f>
        <v/>
      </c>
      <c r="AA606" s="18" t="str">
        <f>IF(Overall!$A608&lt;&gt;"",IF(AND(MONTH($N606) &lt;= 9, MONTH($O606) &gt;= 9), IF($R606 &lt;&gt; "", $H606/$R606, ""), ""),"")</f>
        <v/>
      </c>
      <c r="AB606" s="18" t="str">
        <f>IF(Overall!$A608&lt;&gt;"",IF(AND(MONTH($N606) &lt;= 10, MONTH($O606) &gt;= 10), IF($R606 &lt;&gt; "", $H606/$R606, ""), ""),"")</f>
        <v/>
      </c>
      <c r="AC606" s="18" t="str">
        <f>IF(Overall!$A608&lt;&gt;"",IF(AND(MONTH($N606) &lt;= 11, MONTH($O606) &gt;= 11), IF($R606 &lt;&gt; "", $H606/$R606, ""), ""),"")</f>
        <v/>
      </c>
      <c r="AD606" s="18">
        <f>IF(Overall!$A608&lt;&gt;"",IF(AND(MONTH($N606) &lt;= 12, MONTH($O606) &gt;= 12), IF($R606 &lt;&gt; "", $H606/$R606, ""), ""),"")</f>
        <v>500000</v>
      </c>
      <c r="AF606" s="18" t="str">
        <f ca="1">IFERROR(IF(AND(NOW()&lt;= EOMONTH(DATE(YEAR($O606),1, 1), 0), Overall!$A608&lt;&gt;"", MONTH($N606) &lt;= 1, MONTH($O606) &gt;= 1), IF($R606 &lt;&gt; "", $H606/$R606, ""), ""), "")</f>
        <v/>
      </c>
      <c r="AG606" s="18" t="str">
        <f ca="1">IFERROR(IF(AND(NOW()&lt;= EOMONTH(DATE(YEAR($O606),2, 1), 0), Overall!$A608&lt;&gt;"", MONTH($N606) &lt;= 2, MONTH($O606) &gt;= 2), IF($R606 &lt;&gt; "", $H606/$R606, ""), ""), "")</f>
        <v/>
      </c>
      <c r="AH606" s="18" t="str">
        <f ca="1">IFERROR(IF(AND(NOW()&lt;= EOMONTH(DATE(YEAR($O606),3, 1), 0), Overall!$A608&lt;&gt;"", MONTH($N606) &lt;= 3, MONTH($O606) &gt;= 3), IF($R606 &lt;&gt; "", $H606/$R606, ""), ""), "")</f>
        <v/>
      </c>
      <c r="AI606" s="18" t="str">
        <f ca="1">IFERROR(IF(AND(NOW()&lt;= EOMONTH(DATE(YEAR($O606),4, 1), 0), Overall!$A608&lt;&gt;"", MONTH($N606) &lt;= 4, MONTH($O606) &gt;= 4), IF($R606 &lt;&gt; "", $H606/$R606, ""), ""), "")</f>
        <v/>
      </c>
      <c r="AJ606" s="18" t="str">
        <f ca="1">IFERROR(IF(AND(NOW()&lt;= EOMONTH(DATE(YEAR($O606),5, 1), 0), Overall!$A608&lt;&gt;"", MONTH($N606) &lt;= 5, MONTH($O606) &gt;= 5), IF($R606 &lt;&gt; "", $H606/$R606, ""), ""), "")</f>
        <v/>
      </c>
      <c r="AK606" s="18" t="str">
        <f ca="1">IFERROR(IF(AND(NOW()&lt;= EOMONTH(DATE(YEAR($O606),6, 1), 0), Overall!$A608&lt;&gt;"", MONTH($N606) &lt;= 6, MONTH($O606) &gt;= 6), IF($R606 &lt;&gt; "", $H606/$R606, ""), ""), "")</f>
        <v/>
      </c>
      <c r="AL606" s="18" t="str">
        <f ca="1">IFERROR(IF(AND(NOW()&lt;= EOMONTH(DATE(YEAR($O606),7, 1), 0), Overall!$A608&lt;&gt;"", MONTH($N606) &lt;= 7, MONTH($O606) &gt;= 7), IF($R606 &lt;&gt; "", $H606/$R606, ""), ""), "")</f>
        <v/>
      </c>
      <c r="AM606" s="18" t="str">
        <f ca="1">IFERROR(IF(AND(NOW()&lt;= EOMONTH(DATE(YEAR($O606),8, 1), 0), Overall!$A608&lt;&gt;"", MONTH($N606) &lt;= 8, MONTH($O606) &gt;= 8), IF($R606 &lt;&gt; "", $H606/$R606, ""), ""), "")</f>
        <v/>
      </c>
      <c r="AN606" s="18" t="str">
        <f ca="1">IFERROR(IF(AND(NOW()&lt;= EOMONTH(DATE(YEAR($O606),9, 1), 0), Overall!$A608&lt;&gt;"", MONTH($N606) &lt;= 9, MONTH($O606) &gt;= 9), IF($R606 &lt;&gt; "", $H606/$R606, ""), ""), "")</f>
        <v/>
      </c>
      <c r="AO606" s="18" t="str">
        <f ca="1">IFERROR(IF(AND(NOW()&lt;= EOMONTH(DATE(YEAR($O606),10, 1), 0), Overall!$A608&lt;&gt;"", MONTH($N606) &lt;= 10, MONTH($O606) &gt;= 10), IF($R606 &lt;&gt; "", $H606/$R606, ""), ""), "")</f>
        <v/>
      </c>
      <c r="AP606" s="18" t="str">
        <f ca="1">IFERROR(IF(AND(NOW()&lt;= EOMONTH(DATE(YEAR($O606),11, 1), 0), Overall!$A608&lt;&gt;"", MONTH($N606) &lt;=11, MONTH($O606) &gt;= 11), IF($R606 &lt;&gt; "", $H606/$R606, ""), ""), "")</f>
        <v/>
      </c>
      <c r="AQ606" s="18" t="str">
        <f ca="1">IFERROR(IF(AND(NOW()&lt;= EOMONTH(DATE(YEAR($O606),12, 1), 0), Overall!$A608&lt;&gt;"", MONTH($N606) &lt;= 12, MONTH($O606) &gt;= 12), IF($R606 &lt;&gt; "", $H606/$R606, ""), ""), "")</f>
        <v/>
      </c>
      <c r="AR606" s="16">
        <f t="shared" ca="1" si="19"/>
        <v>0</v>
      </c>
    </row>
    <row r="607" spans="1:44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17">
        <f>IF(Overall!F609&lt;&gt;"",VALUE(Overall!F609),"")</f>
        <v>500000</v>
      </c>
      <c r="I607" s="17">
        <f>IF(Overall!G609&lt;&gt;"",VALUE(Overall!G609),"")</f>
        <v>80</v>
      </c>
      <c r="J607" s="17">
        <f>IF(Overall!H609&lt;&gt;"",VALUE(Overall!H609),"")</f>
        <v>64</v>
      </c>
      <c r="K607" s="17">
        <f>IF(Overall!I609&lt;&gt;"",VALUE(Overall!I609),"")</f>
        <v>3.75</v>
      </c>
      <c r="L607" s="17">
        <f>IF(Overall!J609&lt;&gt;"",VALUE(Overall!J609),"")</f>
        <v>0.52</v>
      </c>
      <c r="M607" s="17">
        <f>IF(Overall!K609&lt;&gt;"",VALUE(Overall!K609),"")</f>
        <v>3.23</v>
      </c>
      <c r="N607" s="7">
        <f>IF(Overall!L609&lt;&gt;"",DATEVALUE(MID(Overall!L609, FIND(",", Overall!L609) + 2, FIND(" ", Overall!L609) - FIND(",", Overall!L609) - 1) &amp; " " &amp; MID(Overall!L609, FIND(" ", Overall!L609) + 1, FIND(",", Overall!L609, FIND(" ", Overall!L609)) - FIND(" ", Overall!L609) - 1) &amp; ", " &amp; MID(Overall!L609, FIND(",", Overall!L609, FIND(",",Overall!L609) + 1) + 2, LEN(Overall!L609))),"")</f>
        <v>45261</v>
      </c>
      <c r="O607" s="7">
        <f>IF(Overall!M609&lt;&gt;"",DATEVALUE(MID(Overall!M609, FIND(",", Overall!M609) + 2, FIND(" ", Overall!M609) - FIND(",", Overall!M609) - 1) &amp; " " &amp; MID(Overall!M609, FIND(" ", Overall!M609) + 1, FIND(",", Overall!M609, FIND(" ", Overall!M609)) - FIND(" ", Overall!M609) - 1) &amp; ", " &amp; MID(Overall!M609, FIND(",", Overall!M609, FIND(",",Overall!M609) + 1) + 2, LEN(Overall!M609))),"")</f>
        <v>45291</v>
      </c>
      <c r="P607" s="7">
        <f>IF(Overall!N609&lt;&gt;"",DATEVALUE(MID(Overall!N609, FIND(",", Overall!N609) + 2, FIND(" ", Overall!N609) - FIND(",", Overall!N609) - 1) &amp; " " &amp; MID(Overall!N609, FIND(" ", Overall!N609) + 1, FIND(",", Overall!N609, FIND(" ", Overall!N609)) - FIND(" ", Overall!N609) - 1) &amp; ", " &amp; MID(Overall!N609, FIND(",", Overall!N609, FIND(",",Overall!N609) + 1) + 2, LEN(Overall!N609))),"")</f>
        <v>45189</v>
      </c>
      <c r="Q607" s="7">
        <f>IF(Overall!O609&lt;&gt;"",DATEVALUE(MID(Overall!O609, FIND(",", Overall!O609) + 2, FIND(" ", Overall!O609) - FIND(",", Overall!O609) - 1) &amp; " " &amp; MID(Overall!O609, FIND(" ", Overall!O609) + 1, FIND(",", Overall!O609, FIND(" ", Overall!O609)) - FIND(" ", Overall!O609) - 1) &amp; ", " &amp; MID(Overall!O609, FIND(",", Overall!O609, FIND(",",Overall!O609) + 1) + 2, LEN(Overall!O609))),"")</f>
        <v>45166</v>
      </c>
      <c r="R607" s="5">
        <f t="shared" si="18"/>
        <v>1</v>
      </c>
      <c r="S607" s="18" t="str">
        <f>IF(Overall!$A609&lt;&gt;"",IF(AND(MONTH($N607) &lt;= 1, MONTH($O607) &gt;= 1), IF($R607 &lt;&gt; "", $H607/$R607, ""), ""),"")</f>
        <v/>
      </c>
      <c r="T607" s="18" t="str">
        <f>IF(Overall!$A609&lt;&gt;"",IF(AND(MONTH($N607) &lt;= 2, MONTH($O607) &gt;= 2), IF($R607 &lt;&gt; "", $H607/$R607, ""), ""),"")</f>
        <v/>
      </c>
      <c r="U607" s="18" t="str">
        <f>IF(Overall!$A609&lt;&gt;"",IF(AND(MONTH($N607) &lt;= 3, MONTH($O607) &gt;= 3), IF($R607 &lt;&gt; "", $H607/$R607, ""), ""),"")</f>
        <v/>
      </c>
      <c r="V607" s="18" t="str">
        <f>IF(Overall!$A609&lt;&gt;"",IF(AND(MONTH($N607) &lt;= 4, MONTH($O607) &gt;= 4), IF($R607 &lt;&gt; "", $H607/$R607, ""), ""),"")</f>
        <v/>
      </c>
      <c r="W607" s="18" t="str">
        <f>IF(Overall!$A609&lt;&gt;"",IF(AND(MONTH($N607) &lt;= 5, MONTH($O607) &gt;= 5), IF($R607 &lt;&gt; "", $H607/$R607, ""), ""),"")</f>
        <v/>
      </c>
      <c r="X607" s="18" t="str">
        <f>IF(Overall!$A609&lt;&gt;"",IF(AND(MONTH($N607) &lt;= 6, MONTH($O607) &gt;= 6), IF($R607 &lt;&gt; "", $H607/$R607, ""), ""),"")</f>
        <v/>
      </c>
      <c r="Y607" s="18" t="str">
        <f>IF(Overall!$A609&lt;&gt;"",IF(AND(MONTH($N607) &lt;= 7, MONTH($O607) &gt;= 7 ), IF($R607 &lt;&gt; "", $H607/$R607, ""), ""),"")</f>
        <v/>
      </c>
      <c r="Z607" s="18" t="str">
        <f>IF(Overall!$A609&lt;&gt;"",IF(AND(MONTH($N607) &lt;= 8, MONTH($O607) &gt;= 8), IF($R607 &lt;&gt; "", $H607/$R607, ""), ""),"")</f>
        <v/>
      </c>
      <c r="AA607" s="18" t="str">
        <f>IF(Overall!$A609&lt;&gt;"",IF(AND(MONTH($N607) &lt;= 9, MONTH($O607) &gt;= 9), IF($R607 &lt;&gt; "", $H607/$R607, ""), ""),"")</f>
        <v/>
      </c>
      <c r="AB607" s="18" t="str">
        <f>IF(Overall!$A609&lt;&gt;"",IF(AND(MONTH($N607) &lt;= 10, MONTH($O607) &gt;= 10), IF($R607 &lt;&gt; "", $H607/$R607, ""), ""),"")</f>
        <v/>
      </c>
      <c r="AC607" s="18" t="str">
        <f>IF(Overall!$A609&lt;&gt;"",IF(AND(MONTH($N607) &lt;= 11, MONTH($O607) &gt;= 11), IF($R607 &lt;&gt; "", $H607/$R607, ""), ""),"")</f>
        <v/>
      </c>
      <c r="AD607" s="18">
        <f>IF(Overall!$A609&lt;&gt;"",IF(AND(MONTH($N607) &lt;= 12, MONTH($O607) &gt;= 12), IF($R607 &lt;&gt; "", $H607/$R607, ""), ""),"")</f>
        <v>500000</v>
      </c>
      <c r="AF607" s="18" t="str">
        <f ca="1">IFERROR(IF(AND(NOW()&lt;= EOMONTH(DATE(YEAR($O607),1, 1), 0), Overall!$A609&lt;&gt;"", MONTH($N607) &lt;= 1, MONTH($O607) &gt;= 1), IF($R607 &lt;&gt; "", $H607/$R607, ""), ""), "")</f>
        <v/>
      </c>
      <c r="AG607" s="18" t="str">
        <f ca="1">IFERROR(IF(AND(NOW()&lt;= EOMONTH(DATE(YEAR($O607),2, 1), 0), Overall!$A609&lt;&gt;"", MONTH($N607) &lt;= 2, MONTH($O607) &gt;= 2), IF($R607 &lt;&gt; "", $H607/$R607, ""), ""), "")</f>
        <v/>
      </c>
      <c r="AH607" s="18" t="str">
        <f ca="1">IFERROR(IF(AND(NOW()&lt;= EOMONTH(DATE(YEAR($O607),3, 1), 0), Overall!$A609&lt;&gt;"", MONTH($N607) &lt;= 3, MONTH($O607) &gt;= 3), IF($R607 &lt;&gt; "", $H607/$R607, ""), ""), "")</f>
        <v/>
      </c>
      <c r="AI607" s="18" t="str">
        <f ca="1">IFERROR(IF(AND(NOW()&lt;= EOMONTH(DATE(YEAR($O607),4, 1), 0), Overall!$A609&lt;&gt;"", MONTH($N607) &lt;= 4, MONTH($O607) &gt;= 4), IF($R607 &lt;&gt; "", $H607/$R607, ""), ""), "")</f>
        <v/>
      </c>
      <c r="AJ607" s="18" t="str">
        <f ca="1">IFERROR(IF(AND(NOW()&lt;= EOMONTH(DATE(YEAR($O607),5, 1), 0), Overall!$A609&lt;&gt;"", MONTH($N607) &lt;= 5, MONTH($O607) &gt;= 5), IF($R607 &lt;&gt; "", $H607/$R607, ""), ""), "")</f>
        <v/>
      </c>
      <c r="AK607" s="18" t="str">
        <f ca="1">IFERROR(IF(AND(NOW()&lt;= EOMONTH(DATE(YEAR($O607),6, 1), 0), Overall!$A609&lt;&gt;"", MONTH($N607) &lt;= 6, MONTH($O607) &gt;= 6), IF($R607 &lt;&gt; "", $H607/$R607, ""), ""), "")</f>
        <v/>
      </c>
      <c r="AL607" s="18" t="str">
        <f ca="1">IFERROR(IF(AND(NOW()&lt;= EOMONTH(DATE(YEAR($O607),7, 1), 0), Overall!$A609&lt;&gt;"", MONTH($N607) &lt;= 7, MONTH($O607) &gt;= 7), IF($R607 &lt;&gt; "", $H607/$R607, ""), ""), "")</f>
        <v/>
      </c>
      <c r="AM607" s="18" t="str">
        <f ca="1">IFERROR(IF(AND(NOW()&lt;= EOMONTH(DATE(YEAR($O607),8, 1), 0), Overall!$A609&lt;&gt;"", MONTH($N607) &lt;= 8, MONTH($O607) &gt;= 8), IF($R607 &lt;&gt; "", $H607/$R607, ""), ""), "")</f>
        <v/>
      </c>
      <c r="AN607" s="18" t="str">
        <f ca="1">IFERROR(IF(AND(NOW()&lt;= EOMONTH(DATE(YEAR($O607),9, 1), 0), Overall!$A609&lt;&gt;"", MONTH($N607) &lt;= 9, MONTH($O607) &gt;= 9), IF($R607 &lt;&gt; "", $H607/$R607, ""), ""), "")</f>
        <v/>
      </c>
      <c r="AO607" s="18" t="str">
        <f ca="1">IFERROR(IF(AND(NOW()&lt;= EOMONTH(DATE(YEAR($O607),10, 1), 0), Overall!$A609&lt;&gt;"", MONTH($N607) &lt;= 10, MONTH($O607) &gt;= 10), IF($R607 &lt;&gt; "", $H607/$R607, ""), ""), "")</f>
        <v/>
      </c>
      <c r="AP607" s="18" t="str">
        <f ca="1">IFERROR(IF(AND(NOW()&lt;= EOMONTH(DATE(YEAR($O607),11, 1), 0), Overall!$A609&lt;&gt;"", MONTH($N607) &lt;=11, MONTH($O607) &gt;= 11), IF($R607 &lt;&gt; "", $H607/$R607, ""), ""), "")</f>
        <v/>
      </c>
      <c r="AQ607" s="18" t="str">
        <f ca="1">IFERROR(IF(AND(NOW()&lt;= EOMONTH(DATE(YEAR($O607),12, 1), 0), Overall!$A609&lt;&gt;"", MONTH($N607) &lt;= 12, MONTH($O607) &gt;= 12), IF($R607 &lt;&gt; "", $H607/$R607, ""), ""), "")</f>
        <v/>
      </c>
      <c r="AR607" s="16">
        <f t="shared" ca="1" si="19"/>
        <v>0</v>
      </c>
    </row>
    <row r="608" spans="1:44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17">
        <f>IF(Overall!F610&lt;&gt;"",VALUE(Overall!F610),"")</f>
        <v>500000</v>
      </c>
      <c r="I608" s="17">
        <f>IF(Overall!G610&lt;&gt;"",VALUE(Overall!G610),"")</f>
        <v>80</v>
      </c>
      <c r="J608" s="17">
        <f>IF(Overall!H610&lt;&gt;"",VALUE(Overall!H610),"")</f>
        <v>64</v>
      </c>
      <c r="K608" s="17">
        <f>IF(Overall!I610&lt;&gt;"",VALUE(Overall!I610),"")</f>
        <v>3.76</v>
      </c>
      <c r="L608" s="17">
        <f>IF(Overall!J610&lt;&gt;"",VALUE(Overall!J610),"")</f>
        <v>0.55000000000000004</v>
      </c>
      <c r="M608" s="17">
        <f>IF(Overall!K610&lt;&gt;"",VALUE(Overall!K610),"")</f>
        <v>3.21</v>
      </c>
      <c r="N608" s="7">
        <f>IF(Overall!L610&lt;&gt;"",DATEVALUE(MID(Overall!L610, FIND(",", Overall!L610) + 2, FIND(" ", Overall!L610) - FIND(",", Overall!L610) - 1) &amp; " " &amp; MID(Overall!L610, FIND(" ", Overall!L610) + 1, FIND(",", Overall!L610, FIND(" ", Overall!L610)) - FIND(" ", Overall!L610) - 1) &amp; ", " &amp; MID(Overall!L610, FIND(",", Overall!L610, FIND(",",Overall!L610) + 1) + 2, LEN(Overall!L610))),"")</f>
        <v>45261</v>
      </c>
      <c r="O608" s="7">
        <f>IF(Overall!M610&lt;&gt;"",DATEVALUE(MID(Overall!M610, FIND(",", Overall!M610) + 2, FIND(" ", Overall!M610) - FIND(",", Overall!M610) - 1) &amp; " " &amp; MID(Overall!M610, FIND(" ", Overall!M610) + 1, FIND(",", Overall!M610, FIND(" ", Overall!M610)) - FIND(" ", Overall!M610) - 1) &amp; ", " &amp; MID(Overall!M610, FIND(",", Overall!M610, FIND(",",Overall!M610) + 1) + 2, LEN(Overall!M610))),"")</f>
        <v>45291</v>
      </c>
      <c r="P608" s="7">
        <f>IF(Overall!N610&lt;&gt;"",DATEVALUE(MID(Overall!N610, FIND(",", Overall!N610) + 2, FIND(" ", Overall!N610) - FIND(",", Overall!N610) - 1) &amp; " " &amp; MID(Overall!N610, FIND(" ", Overall!N610) + 1, FIND(",", Overall!N610, FIND(" ", Overall!N610)) - FIND(" ", Overall!N610) - 1) &amp; ", " &amp; MID(Overall!N610, FIND(",", Overall!N610, FIND(",",Overall!N610) + 1) + 2, LEN(Overall!N610))),"")</f>
        <v>45189</v>
      </c>
      <c r="Q608" s="7">
        <f>IF(Overall!O610&lt;&gt;"",DATEVALUE(MID(Overall!O610, FIND(",", Overall!O610) + 2, FIND(" ", Overall!O610) - FIND(",", Overall!O610) - 1) &amp; " " &amp; MID(Overall!O610, FIND(" ", Overall!O610) + 1, FIND(",", Overall!O610, FIND(" ", Overall!O610)) - FIND(" ", Overall!O610) - 1) &amp; ", " &amp; MID(Overall!O610, FIND(",", Overall!O610, FIND(",",Overall!O610) + 1) + 2, LEN(Overall!O610))),"")</f>
        <v>45166</v>
      </c>
      <c r="R608" s="5">
        <f t="shared" si="18"/>
        <v>1</v>
      </c>
      <c r="S608" s="18" t="str">
        <f>IF(Overall!$A610&lt;&gt;"",IF(AND(MONTH($N608) &lt;= 1, MONTH($O608) &gt;= 1), IF($R608 &lt;&gt; "", $H608/$R608, ""), ""),"")</f>
        <v/>
      </c>
      <c r="T608" s="18" t="str">
        <f>IF(Overall!$A610&lt;&gt;"",IF(AND(MONTH($N608) &lt;= 2, MONTH($O608) &gt;= 2), IF($R608 &lt;&gt; "", $H608/$R608, ""), ""),"")</f>
        <v/>
      </c>
      <c r="U608" s="18" t="str">
        <f>IF(Overall!$A610&lt;&gt;"",IF(AND(MONTH($N608) &lt;= 3, MONTH($O608) &gt;= 3), IF($R608 &lt;&gt; "", $H608/$R608, ""), ""),"")</f>
        <v/>
      </c>
      <c r="V608" s="18" t="str">
        <f>IF(Overall!$A610&lt;&gt;"",IF(AND(MONTH($N608) &lt;= 4, MONTH($O608) &gt;= 4), IF($R608 &lt;&gt; "", $H608/$R608, ""), ""),"")</f>
        <v/>
      </c>
      <c r="W608" s="18" t="str">
        <f>IF(Overall!$A610&lt;&gt;"",IF(AND(MONTH($N608) &lt;= 5, MONTH($O608) &gt;= 5), IF($R608 &lt;&gt; "", $H608/$R608, ""), ""),"")</f>
        <v/>
      </c>
      <c r="X608" s="18" t="str">
        <f>IF(Overall!$A610&lt;&gt;"",IF(AND(MONTH($N608) &lt;= 6, MONTH($O608) &gt;= 6), IF($R608 &lt;&gt; "", $H608/$R608, ""), ""),"")</f>
        <v/>
      </c>
      <c r="Y608" s="18" t="str">
        <f>IF(Overall!$A610&lt;&gt;"",IF(AND(MONTH($N608) &lt;= 7, MONTH($O608) &gt;= 7 ), IF($R608 &lt;&gt; "", $H608/$R608, ""), ""),"")</f>
        <v/>
      </c>
      <c r="Z608" s="18" t="str">
        <f>IF(Overall!$A610&lt;&gt;"",IF(AND(MONTH($N608) &lt;= 8, MONTH($O608) &gt;= 8), IF($R608 &lt;&gt; "", $H608/$R608, ""), ""),"")</f>
        <v/>
      </c>
      <c r="AA608" s="18" t="str">
        <f>IF(Overall!$A610&lt;&gt;"",IF(AND(MONTH($N608) &lt;= 9, MONTH($O608) &gt;= 9), IF($R608 &lt;&gt; "", $H608/$R608, ""), ""),"")</f>
        <v/>
      </c>
      <c r="AB608" s="18" t="str">
        <f>IF(Overall!$A610&lt;&gt;"",IF(AND(MONTH($N608) &lt;= 10, MONTH($O608) &gt;= 10), IF($R608 &lt;&gt; "", $H608/$R608, ""), ""),"")</f>
        <v/>
      </c>
      <c r="AC608" s="18" t="str">
        <f>IF(Overall!$A610&lt;&gt;"",IF(AND(MONTH($N608) &lt;= 11, MONTH($O608) &gt;= 11), IF($R608 &lt;&gt; "", $H608/$R608, ""), ""),"")</f>
        <v/>
      </c>
      <c r="AD608" s="18">
        <f>IF(Overall!$A610&lt;&gt;"",IF(AND(MONTH($N608) &lt;= 12, MONTH($O608) &gt;= 12), IF($R608 &lt;&gt; "", $H608/$R608, ""), ""),"")</f>
        <v>500000</v>
      </c>
      <c r="AF608" s="18" t="str">
        <f ca="1">IFERROR(IF(AND(NOW()&lt;= EOMONTH(DATE(YEAR($O608),1, 1), 0), Overall!$A610&lt;&gt;"", MONTH($N608) &lt;= 1, MONTH($O608) &gt;= 1), IF($R608 &lt;&gt; "", $H608/$R608, ""), ""), "")</f>
        <v/>
      </c>
      <c r="AG608" s="18" t="str">
        <f ca="1">IFERROR(IF(AND(NOW()&lt;= EOMONTH(DATE(YEAR($O608),2, 1), 0), Overall!$A610&lt;&gt;"", MONTH($N608) &lt;= 2, MONTH($O608) &gt;= 2), IF($R608 &lt;&gt; "", $H608/$R608, ""), ""), "")</f>
        <v/>
      </c>
      <c r="AH608" s="18" t="str">
        <f ca="1">IFERROR(IF(AND(NOW()&lt;= EOMONTH(DATE(YEAR($O608),3, 1), 0), Overall!$A610&lt;&gt;"", MONTH($N608) &lt;= 3, MONTH($O608) &gt;= 3), IF($R608 &lt;&gt; "", $H608/$R608, ""), ""), "")</f>
        <v/>
      </c>
      <c r="AI608" s="18" t="str">
        <f ca="1">IFERROR(IF(AND(NOW()&lt;= EOMONTH(DATE(YEAR($O608),4, 1), 0), Overall!$A610&lt;&gt;"", MONTH($N608) &lt;= 4, MONTH($O608) &gt;= 4), IF($R608 &lt;&gt; "", $H608/$R608, ""), ""), "")</f>
        <v/>
      </c>
      <c r="AJ608" s="18" t="str">
        <f ca="1">IFERROR(IF(AND(NOW()&lt;= EOMONTH(DATE(YEAR($O608),5, 1), 0), Overall!$A610&lt;&gt;"", MONTH($N608) &lt;= 5, MONTH($O608) &gt;= 5), IF($R608 &lt;&gt; "", $H608/$R608, ""), ""), "")</f>
        <v/>
      </c>
      <c r="AK608" s="18" t="str">
        <f ca="1">IFERROR(IF(AND(NOW()&lt;= EOMONTH(DATE(YEAR($O608),6, 1), 0), Overall!$A610&lt;&gt;"", MONTH($N608) &lt;= 6, MONTH($O608) &gt;= 6), IF($R608 &lt;&gt; "", $H608/$R608, ""), ""), "")</f>
        <v/>
      </c>
      <c r="AL608" s="18" t="str">
        <f ca="1">IFERROR(IF(AND(NOW()&lt;= EOMONTH(DATE(YEAR($O608),7, 1), 0), Overall!$A610&lt;&gt;"", MONTH($N608) &lt;= 7, MONTH($O608) &gt;= 7), IF($R608 &lt;&gt; "", $H608/$R608, ""), ""), "")</f>
        <v/>
      </c>
      <c r="AM608" s="18" t="str">
        <f ca="1">IFERROR(IF(AND(NOW()&lt;= EOMONTH(DATE(YEAR($O608),8, 1), 0), Overall!$A610&lt;&gt;"", MONTH($N608) &lt;= 8, MONTH($O608) &gt;= 8), IF($R608 &lt;&gt; "", $H608/$R608, ""), ""), "")</f>
        <v/>
      </c>
      <c r="AN608" s="18" t="str">
        <f ca="1">IFERROR(IF(AND(NOW()&lt;= EOMONTH(DATE(YEAR($O608),9, 1), 0), Overall!$A610&lt;&gt;"", MONTH($N608) &lt;= 9, MONTH($O608) &gt;= 9), IF($R608 &lt;&gt; "", $H608/$R608, ""), ""), "")</f>
        <v/>
      </c>
      <c r="AO608" s="18" t="str">
        <f ca="1">IFERROR(IF(AND(NOW()&lt;= EOMONTH(DATE(YEAR($O608),10, 1), 0), Overall!$A610&lt;&gt;"", MONTH($N608) &lt;= 10, MONTH($O608) &gt;= 10), IF($R608 &lt;&gt; "", $H608/$R608, ""), ""), "")</f>
        <v/>
      </c>
      <c r="AP608" s="18" t="str">
        <f ca="1">IFERROR(IF(AND(NOW()&lt;= EOMONTH(DATE(YEAR($O608),11, 1), 0), Overall!$A610&lt;&gt;"", MONTH($N608) &lt;=11, MONTH($O608) &gt;= 11), IF($R608 &lt;&gt; "", $H608/$R608, ""), ""), "")</f>
        <v/>
      </c>
      <c r="AQ608" s="18" t="str">
        <f ca="1">IFERROR(IF(AND(NOW()&lt;= EOMONTH(DATE(YEAR($O608),12, 1), 0), Overall!$A610&lt;&gt;"", MONTH($N608) &lt;= 12, MONTH($O608) &gt;= 12), IF($R608 &lt;&gt; "", $H608/$R608, ""), ""), "")</f>
        <v/>
      </c>
      <c r="AR608" s="16">
        <f t="shared" ca="1" si="19"/>
        <v>0</v>
      </c>
    </row>
    <row r="609" spans="1:44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17">
        <f>IF(Overall!F611&lt;&gt;"",VALUE(Overall!F611),"")</f>
        <v>500000</v>
      </c>
      <c r="I609" s="17">
        <f>IF(Overall!G611&lt;&gt;"",VALUE(Overall!G611),"")</f>
        <v>80</v>
      </c>
      <c r="J609" s="17">
        <f>IF(Overall!H611&lt;&gt;"",VALUE(Overall!H611),"")</f>
        <v>64</v>
      </c>
      <c r="K609" s="17">
        <f>IF(Overall!I611&lt;&gt;"",VALUE(Overall!I611),"")</f>
        <v>3.88</v>
      </c>
      <c r="L609" s="17">
        <f>IF(Overall!J611&lt;&gt;"",VALUE(Overall!J611),"")</f>
        <v>0.7</v>
      </c>
      <c r="M609" s="17">
        <f>IF(Overall!K611&lt;&gt;"",VALUE(Overall!K611),"")</f>
        <v>3.18</v>
      </c>
      <c r="N609" s="7">
        <f>IF(Overall!L611&lt;&gt;"",DATEVALUE(MID(Overall!L611, FIND(",", Overall!L611) + 2, FIND(" ", Overall!L611) - FIND(",", Overall!L611) - 1) &amp; " " &amp; MID(Overall!L611, FIND(" ", Overall!L611) + 1, FIND(",", Overall!L611, FIND(" ", Overall!L611)) - FIND(" ", Overall!L611) - 1) &amp; ", " &amp; MID(Overall!L611, FIND(",", Overall!L611, FIND(",",Overall!L611) + 1) + 2, LEN(Overall!L611))),"")</f>
        <v>45261</v>
      </c>
      <c r="O609" s="7">
        <f>IF(Overall!M611&lt;&gt;"",DATEVALUE(MID(Overall!M611, FIND(",", Overall!M611) + 2, FIND(" ", Overall!M611) - FIND(",", Overall!M611) - 1) &amp; " " &amp; MID(Overall!M611, FIND(" ", Overall!M611) + 1, FIND(",", Overall!M611, FIND(" ", Overall!M611)) - FIND(" ", Overall!M611) - 1) &amp; ", " &amp; MID(Overall!M611, FIND(",", Overall!M611, FIND(",",Overall!M611) + 1) + 2, LEN(Overall!M611))),"")</f>
        <v>45291</v>
      </c>
      <c r="P609" s="7">
        <f>IF(Overall!N611&lt;&gt;"",DATEVALUE(MID(Overall!N611, FIND(",", Overall!N611) + 2, FIND(" ", Overall!N611) - FIND(",", Overall!N611) - 1) &amp; " " &amp; MID(Overall!N611, FIND(" ", Overall!N611) + 1, FIND(",", Overall!N611, FIND(" ", Overall!N611)) - FIND(" ", Overall!N611) - 1) &amp; ", " &amp; MID(Overall!N611, FIND(",", Overall!N611, FIND(",",Overall!N611) + 1) + 2, LEN(Overall!N611))),"")</f>
        <v>45189</v>
      </c>
      <c r="Q609" s="7">
        <f>IF(Overall!O611&lt;&gt;"",DATEVALUE(MID(Overall!O611, FIND(",", Overall!O611) + 2, FIND(" ", Overall!O611) - FIND(",", Overall!O611) - 1) &amp; " " &amp; MID(Overall!O611, FIND(" ", Overall!O611) + 1, FIND(",", Overall!O611, FIND(" ", Overall!O611)) - FIND(" ", Overall!O611) - 1) &amp; ", " &amp; MID(Overall!O611, FIND(",", Overall!O611, FIND(",",Overall!O611) + 1) + 2, LEN(Overall!O611))),"")</f>
        <v>45166</v>
      </c>
      <c r="R609" s="5">
        <f t="shared" si="18"/>
        <v>1</v>
      </c>
      <c r="S609" s="18" t="str">
        <f>IF(Overall!$A611&lt;&gt;"",IF(AND(MONTH($N609) &lt;= 1, MONTH($O609) &gt;= 1), IF($R609 &lt;&gt; "", $H609/$R609, ""), ""),"")</f>
        <v/>
      </c>
      <c r="T609" s="18" t="str">
        <f>IF(Overall!$A611&lt;&gt;"",IF(AND(MONTH($N609) &lt;= 2, MONTH($O609) &gt;= 2), IF($R609 &lt;&gt; "", $H609/$R609, ""), ""),"")</f>
        <v/>
      </c>
      <c r="U609" s="18" t="str">
        <f>IF(Overall!$A611&lt;&gt;"",IF(AND(MONTH($N609) &lt;= 3, MONTH($O609) &gt;= 3), IF($R609 &lt;&gt; "", $H609/$R609, ""), ""),"")</f>
        <v/>
      </c>
      <c r="V609" s="18" t="str">
        <f>IF(Overall!$A611&lt;&gt;"",IF(AND(MONTH($N609) &lt;= 4, MONTH($O609) &gt;= 4), IF($R609 &lt;&gt; "", $H609/$R609, ""), ""),"")</f>
        <v/>
      </c>
      <c r="W609" s="18" t="str">
        <f>IF(Overall!$A611&lt;&gt;"",IF(AND(MONTH($N609) &lt;= 5, MONTH($O609) &gt;= 5), IF($R609 &lt;&gt; "", $H609/$R609, ""), ""),"")</f>
        <v/>
      </c>
      <c r="X609" s="18" t="str">
        <f>IF(Overall!$A611&lt;&gt;"",IF(AND(MONTH($N609) &lt;= 6, MONTH($O609) &gt;= 6), IF($R609 &lt;&gt; "", $H609/$R609, ""), ""),"")</f>
        <v/>
      </c>
      <c r="Y609" s="18" t="str">
        <f>IF(Overall!$A611&lt;&gt;"",IF(AND(MONTH($N609) &lt;= 7, MONTH($O609) &gt;= 7 ), IF($R609 &lt;&gt; "", $H609/$R609, ""), ""),"")</f>
        <v/>
      </c>
      <c r="Z609" s="18" t="str">
        <f>IF(Overall!$A611&lt;&gt;"",IF(AND(MONTH($N609) &lt;= 8, MONTH($O609) &gt;= 8), IF($R609 &lt;&gt; "", $H609/$R609, ""), ""),"")</f>
        <v/>
      </c>
      <c r="AA609" s="18" t="str">
        <f>IF(Overall!$A611&lt;&gt;"",IF(AND(MONTH($N609) &lt;= 9, MONTH($O609) &gt;= 9), IF($R609 &lt;&gt; "", $H609/$R609, ""), ""),"")</f>
        <v/>
      </c>
      <c r="AB609" s="18" t="str">
        <f>IF(Overall!$A611&lt;&gt;"",IF(AND(MONTH($N609) &lt;= 10, MONTH($O609) &gt;= 10), IF($R609 &lt;&gt; "", $H609/$R609, ""), ""),"")</f>
        <v/>
      </c>
      <c r="AC609" s="18" t="str">
        <f>IF(Overall!$A611&lt;&gt;"",IF(AND(MONTH($N609) &lt;= 11, MONTH($O609) &gt;= 11), IF($R609 &lt;&gt; "", $H609/$R609, ""), ""),"")</f>
        <v/>
      </c>
      <c r="AD609" s="18">
        <f>IF(Overall!$A611&lt;&gt;"",IF(AND(MONTH($N609) &lt;= 12, MONTH($O609) &gt;= 12), IF($R609 &lt;&gt; "", $H609/$R609, ""), ""),"")</f>
        <v>500000</v>
      </c>
      <c r="AF609" s="18" t="str">
        <f ca="1">IFERROR(IF(AND(NOW()&lt;= EOMONTH(DATE(YEAR($O609),1, 1), 0), Overall!$A611&lt;&gt;"", MONTH($N609) &lt;= 1, MONTH($O609) &gt;= 1), IF($R609 &lt;&gt; "", $H609/$R609, ""), ""), "")</f>
        <v/>
      </c>
      <c r="AG609" s="18" t="str">
        <f ca="1">IFERROR(IF(AND(NOW()&lt;= EOMONTH(DATE(YEAR($O609),2, 1), 0), Overall!$A611&lt;&gt;"", MONTH($N609) &lt;= 2, MONTH($O609) &gt;= 2), IF($R609 &lt;&gt; "", $H609/$R609, ""), ""), "")</f>
        <v/>
      </c>
      <c r="AH609" s="18" t="str">
        <f ca="1">IFERROR(IF(AND(NOW()&lt;= EOMONTH(DATE(YEAR($O609),3, 1), 0), Overall!$A611&lt;&gt;"", MONTH($N609) &lt;= 3, MONTH($O609) &gt;= 3), IF($R609 &lt;&gt; "", $H609/$R609, ""), ""), "")</f>
        <v/>
      </c>
      <c r="AI609" s="18" t="str">
        <f ca="1">IFERROR(IF(AND(NOW()&lt;= EOMONTH(DATE(YEAR($O609),4, 1), 0), Overall!$A611&lt;&gt;"", MONTH($N609) &lt;= 4, MONTH($O609) &gt;= 4), IF($R609 &lt;&gt; "", $H609/$R609, ""), ""), "")</f>
        <v/>
      </c>
      <c r="AJ609" s="18" t="str">
        <f ca="1">IFERROR(IF(AND(NOW()&lt;= EOMONTH(DATE(YEAR($O609),5, 1), 0), Overall!$A611&lt;&gt;"", MONTH($N609) &lt;= 5, MONTH($O609) &gt;= 5), IF($R609 &lt;&gt; "", $H609/$R609, ""), ""), "")</f>
        <v/>
      </c>
      <c r="AK609" s="18" t="str">
        <f ca="1">IFERROR(IF(AND(NOW()&lt;= EOMONTH(DATE(YEAR($O609),6, 1), 0), Overall!$A611&lt;&gt;"", MONTH($N609) &lt;= 6, MONTH($O609) &gt;= 6), IF($R609 &lt;&gt; "", $H609/$R609, ""), ""), "")</f>
        <v/>
      </c>
      <c r="AL609" s="18" t="str">
        <f ca="1">IFERROR(IF(AND(NOW()&lt;= EOMONTH(DATE(YEAR($O609),7, 1), 0), Overall!$A611&lt;&gt;"", MONTH($N609) &lt;= 7, MONTH($O609) &gt;= 7), IF($R609 &lt;&gt; "", $H609/$R609, ""), ""), "")</f>
        <v/>
      </c>
      <c r="AM609" s="18" t="str">
        <f ca="1">IFERROR(IF(AND(NOW()&lt;= EOMONTH(DATE(YEAR($O609),8, 1), 0), Overall!$A611&lt;&gt;"", MONTH($N609) &lt;= 8, MONTH($O609) &gt;= 8), IF($R609 &lt;&gt; "", $H609/$R609, ""), ""), "")</f>
        <v/>
      </c>
      <c r="AN609" s="18" t="str">
        <f ca="1">IFERROR(IF(AND(NOW()&lt;= EOMONTH(DATE(YEAR($O609),9, 1), 0), Overall!$A611&lt;&gt;"", MONTH($N609) &lt;= 9, MONTH($O609) &gt;= 9), IF($R609 &lt;&gt; "", $H609/$R609, ""), ""), "")</f>
        <v/>
      </c>
      <c r="AO609" s="18" t="str">
        <f ca="1">IFERROR(IF(AND(NOW()&lt;= EOMONTH(DATE(YEAR($O609),10, 1), 0), Overall!$A611&lt;&gt;"", MONTH($N609) &lt;= 10, MONTH($O609) &gt;= 10), IF($R609 &lt;&gt; "", $H609/$R609, ""), ""), "")</f>
        <v/>
      </c>
      <c r="AP609" s="18" t="str">
        <f ca="1">IFERROR(IF(AND(NOW()&lt;= EOMONTH(DATE(YEAR($O609),11, 1), 0), Overall!$A611&lt;&gt;"", MONTH($N609) &lt;=11, MONTH($O609) &gt;= 11), IF($R609 &lt;&gt; "", $H609/$R609, ""), ""), "")</f>
        <v/>
      </c>
      <c r="AQ609" s="18" t="str">
        <f ca="1">IFERROR(IF(AND(NOW()&lt;= EOMONTH(DATE(YEAR($O609),12, 1), 0), Overall!$A611&lt;&gt;"", MONTH($N609) &lt;= 12, MONTH($O609) &gt;= 12), IF($R609 &lt;&gt; "", $H609/$R609, ""), ""), "")</f>
        <v/>
      </c>
      <c r="AR609" s="16">
        <f t="shared" ca="1" si="19"/>
        <v>0</v>
      </c>
    </row>
    <row r="610" spans="1:44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17">
        <f>IF(Overall!F612&lt;&gt;"",VALUE(Overall!F612),"")</f>
        <v>500000</v>
      </c>
      <c r="I610" s="17">
        <f>IF(Overall!G612&lt;&gt;"",VALUE(Overall!G612),"")</f>
        <v>80</v>
      </c>
      <c r="J610" s="17">
        <f>IF(Overall!H612&lt;&gt;"",VALUE(Overall!H612),"")</f>
        <v>64</v>
      </c>
      <c r="K610" s="17">
        <f>IF(Overall!I612&lt;&gt;"",VALUE(Overall!I612),"")</f>
        <v>3.99</v>
      </c>
      <c r="L610" s="17">
        <f>IF(Overall!J612&lt;&gt;"",VALUE(Overall!J612),"")</f>
        <v>0.8</v>
      </c>
      <c r="M610" s="17">
        <f>IF(Overall!K612&lt;&gt;"",VALUE(Overall!K612),"")</f>
        <v>3.19</v>
      </c>
      <c r="N610" s="7">
        <f>IF(Overall!L612&lt;&gt;"",DATEVALUE(MID(Overall!L612, FIND(",", Overall!L612) + 2, FIND(" ", Overall!L612) - FIND(",", Overall!L612) - 1) &amp; " " &amp; MID(Overall!L612, FIND(" ", Overall!L612) + 1, FIND(",", Overall!L612, FIND(" ", Overall!L612)) - FIND(" ", Overall!L612) - 1) &amp; ", " &amp; MID(Overall!L612, FIND(",", Overall!L612, FIND(",",Overall!L612) + 1) + 2, LEN(Overall!L612))),"")</f>
        <v>45261</v>
      </c>
      <c r="O610" s="7">
        <f>IF(Overall!M612&lt;&gt;"",DATEVALUE(MID(Overall!M612, FIND(",", Overall!M612) + 2, FIND(" ", Overall!M612) - FIND(",", Overall!M612) - 1) &amp; " " &amp; MID(Overall!M612, FIND(" ", Overall!M612) + 1, FIND(",", Overall!M612, FIND(" ", Overall!M612)) - FIND(" ", Overall!M612) - 1) &amp; ", " &amp; MID(Overall!M612, FIND(",", Overall!M612, FIND(",",Overall!M612) + 1) + 2, LEN(Overall!M612))),"")</f>
        <v>45291</v>
      </c>
      <c r="P610" s="7">
        <f>IF(Overall!N612&lt;&gt;"",DATEVALUE(MID(Overall!N612, FIND(",", Overall!N612) + 2, FIND(" ", Overall!N612) - FIND(",", Overall!N612) - 1) &amp; " " &amp; MID(Overall!N612, FIND(" ", Overall!N612) + 1, FIND(",", Overall!N612, FIND(" ", Overall!N612)) - FIND(" ", Overall!N612) - 1) &amp; ", " &amp; MID(Overall!N612, FIND(",", Overall!N612, FIND(",",Overall!N612) + 1) + 2, LEN(Overall!N612))),"")</f>
        <v>45189</v>
      </c>
      <c r="Q610" s="7">
        <f>IF(Overall!O612&lt;&gt;"",DATEVALUE(MID(Overall!O612, FIND(",", Overall!O612) + 2, FIND(" ", Overall!O612) - FIND(",", Overall!O612) - 1) &amp; " " &amp; MID(Overall!O612, FIND(" ", Overall!O612) + 1, FIND(",", Overall!O612, FIND(" ", Overall!O612)) - FIND(" ", Overall!O612) - 1) &amp; ", " &amp; MID(Overall!O612, FIND(",", Overall!O612, FIND(",",Overall!O612) + 1) + 2, LEN(Overall!O612))),"")</f>
        <v>45166</v>
      </c>
      <c r="R610" s="5">
        <f t="shared" si="18"/>
        <v>1</v>
      </c>
      <c r="S610" s="18" t="str">
        <f>IF(Overall!$A612&lt;&gt;"",IF(AND(MONTH($N610) &lt;= 1, MONTH($O610) &gt;= 1), IF($R610 &lt;&gt; "", $H610/$R610, ""), ""),"")</f>
        <v/>
      </c>
      <c r="T610" s="18" t="str">
        <f>IF(Overall!$A612&lt;&gt;"",IF(AND(MONTH($N610) &lt;= 2, MONTH($O610) &gt;= 2), IF($R610 &lt;&gt; "", $H610/$R610, ""), ""),"")</f>
        <v/>
      </c>
      <c r="U610" s="18" t="str">
        <f>IF(Overall!$A612&lt;&gt;"",IF(AND(MONTH($N610) &lt;= 3, MONTH($O610) &gt;= 3), IF($R610 &lt;&gt; "", $H610/$R610, ""), ""),"")</f>
        <v/>
      </c>
      <c r="V610" s="18" t="str">
        <f>IF(Overall!$A612&lt;&gt;"",IF(AND(MONTH($N610) &lt;= 4, MONTH($O610) &gt;= 4), IF($R610 &lt;&gt; "", $H610/$R610, ""), ""),"")</f>
        <v/>
      </c>
      <c r="W610" s="18" t="str">
        <f>IF(Overall!$A612&lt;&gt;"",IF(AND(MONTH($N610) &lt;= 5, MONTH($O610) &gt;= 5), IF($R610 &lt;&gt; "", $H610/$R610, ""), ""),"")</f>
        <v/>
      </c>
      <c r="X610" s="18" t="str">
        <f>IF(Overall!$A612&lt;&gt;"",IF(AND(MONTH($N610) &lt;= 6, MONTH($O610) &gt;= 6), IF($R610 &lt;&gt; "", $H610/$R610, ""), ""),"")</f>
        <v/>
      </c>
      <c r="Y610" s="18" t="str">
        <f>IF(Overall!$A612&lt;&gt;"",IF(AND(MONTH($N610) &lt;= 7, MONTH($O610) &gt;= 7 ), IF($R610 &lt;&gt; "", $H610/$R610, ""), ""),"")</f>
        <v/>
      </c>
      <c r="Z610" s="18" t="str">
        <f>IF(Overall!$A612&lt;&gt;"",IF(AND(MONTH($N610) &lt;= 8, MONTH($O610) &gt;= 8), IF($R610 &lt;&gt; "", $H610/$R610, ""), ""),"")</f>
        <v/>
      </c>
      <c r="AA610" s="18" t="str">
        <f>IF(Overall!$A612&lt;&gt;"",IF(AND(MONTH($N610) &lt;= 9, MONTH($O610) &gt;= 9), IF($R610 &lt;&gt; "", $H610/$R610, ""), ""),"")</f>
        <v/>
      </c>
      <c r="AB610" s="18" t="str">
        <f>IF(Overall!$A612&lt;&gt;"",IF(AND(MONTH($N610) &lt;= 10, MONTH($O610) &gt;= 10), IF($R610 &lt;&gt; "", $H610/$R610, ""), ""),"")</f>
        <v/>
      </c>
      <c r="AC610" s="18" t="str">
        <f>IF(Overall!$A612&lt;&gt;"",IF(AND(MONTH($N610) &lt;= 11, MONTH($O610) &gt;= 11), IF($R610 &lt;&gt; "", $H610/$R610, ""), ""),"")</f>
        <v/>
      </c>
      <c r="AD610" s="18">
        <f>IF(Overall!$A612&lt;&gt;"",IF(AND(MONTH($N610) &lt;= 12, MONTH($O610) &gt;= 12), IF($R610 &lt;&gt; "", $H610/$R610, ""), ""),"")</f>
        <v>500000</v>
      </c>
      <c r="AF610" s="18" t="str">
        <f ca="1">IFERROR(IF(AND(NOW()&lt;= EOMONTH(DATE(YEAR($O610),1, 1), 0), Overall!$A612&lt;&gt;"", MONTH($N610) &lt;= 1, MONTH($O610) &gt;= 1), IF($R610 &lt;&gt; "", $H610/$R610, ""), ""), "")</f>
        <v/>
      </c>
      <c r="AG610" s="18" t="str">
        <f ca="1">IFERROR(IF(AND(NOW()&lt;= EOMONTH(DATE(YEAR($O610),2, 1), 0), Overall!$A612&lt;&gt;"", MONTH($N610) &lt;= 2, MONTH($O610) &gt;= 2), IF($R610 &lt;&gt; "", $H610/$R610, ""), ""), "")</f>
        <v/>
      </c>
      <c r="AH610" s="18" t="str">
        <f ca="1">IFERROR(IF(AND(NOW()&lt;= EOMONTH(DATE(YEAR($O610),3, 1), 0), Overall!$A612&lt;&gt;"", MONTH($N610) &lt;= 3, MONTH($O610) &gt;= 3), IF($R610 &lt;&gt; "", $H610/$R610, ""), ""), "")</f>
        <v/>
      </c>
      <c r="AI610" s="18" t="str">
        <f ca="1">IFERROR(IF(AND(NOW()&lt;= EOMONTH(DATE(YEAR($O610),4, 1), 0), Overall!$A612&lt;&gt;"", MONTH($N610) &lt;= 4, MONTH($O610) &gt;= 4), IF($R610 &lt;&gt; "", $H610/$R610, ""), ""), "")</f>
        <v/>
      </c>
      <c r="AJ610" s="18" t="str">
        <f ca="1">IFERROR(IF(AND(NOW()&lt;= EOMONTH(DATE(YEAR($O610),5, 1), 0), Overall!$A612&lt;&gt;"", MONTH($N610) &lt;= 5, MONTH($O610) &gt;= 5), IF($R610 &lt;&gt; "", $H610/$R610, ""), ""), "")</f>
        <v/>
      </c>
      <c r="AK610" s="18" t="str">
        <f ca="1">IFERROR(IF(AND(NOW()&lt;= EOMONTH(DATE(YEAR($O610),6, 1), 0), Overall!$A612&lt;&gt;"", MONTH($N610) &lt;= 6, MONTH($O610) &gt;= 6), IF($R610 &lt;&gt; "", $H610/$R610, ""), ""), "")</f>
        <v/>
      </c>
      <c r="AL610" s="18" t="str">
        <f ca="1">IFERROR(IF(AND(NOW()&lt;= EOMONTH(DATE(YEAR($O610),7, 1), 0), Overall!$A612&lt;&gt;"", MONTH($N610) &lt;= 7, MONTH($O610) &gt;= 7), IF($R610 &lt;&gt; "", $H610/$R610, ""), ""), "")</f>
        <v/>
      </c>
      <c r="AM610" s="18" t="str">
        <f ca="1">IFERROR(IF(AND(NOW()&lt;= EOMONTH(DATE(YEAR($O610),8, 1), 0), Overall!$A612&lt;&gt;"", MONTH($N610) &lt;= 8, MONTH($O610) &gt;= 8), IF($R610 &lt;&gt; "", $H610/$R610, ""), ""), "")</f>
        <v/>
      </c>
      <c r="AN610" s="18" t="str">
        <f ca="1">IFERROR(IF(AND(NOW()&lt;= EOMONTH(DATE(YEAR($O610),9, 1), 0), Overall!$A612&lt;&gt;"", MONTH($N610) &lt;= 9, MONTH($O610) &gt;= 9), IF($R610 &lt;&gt; "", $H610/$R610, ""), ""), "")</f>
        <v/>
      </c>
      <c r="AO610" s="18" t="str">
        <f ca="1">IFERROR(IF(AND(NOW()&lt;= EOMONTH(DATE(YEAR($O610),10, 1), 0), Overall!$A612&lt;&gt;"", MONTH($N610) &lt;= 10, MONTH($O610) &gt;= 10), IF($R610 &lt;&gt; "", $H610/$R610, ""), ""), "")</f>
        <v/>
      </c>
      <c r="AP610" s="18" t="str">
        <f ca="1">IFERROR(IF(AND(NOW()&lt;= EOMONTH(DATE(YEAR($O610),11, 1), 0), Overall!$A612&lt;&gt;"", MONTH($N610) &lt;=11, MONTH($O610) &gt;= 11), IF($R610 &lt;&gt; "", $H610/$R610, ""), ""), "")</f>
        <v/>
      </c>
      <c r="AQ610" s="18" t="str">
        <f ca="1">IFERROR(IF(AND(NOW()&lt;= EOMONTH(DATE(YEAR($O610),12, 1), 0), Overall!$A612&lt;&gt;"", MONTH($N610) &lt;= 12, MONTH($O610) &gt;= 12), IF($R610 &lt;&gt; "", $H610/$R610, ""), ""), "")</f>
        <v/>
      </c>
      <c r="AR610" s="16">
        <f t="shared" ca="1" si="19"/>
        <v>0</v>
      </c>
    </row>
    <row r="611" spans="1:44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17">
        <f>IF(Overall!F613&lt;&gt;"",VALUE(Overall!F613),"")</f>
        <v>500000</v>
      </c>
      <c r="I611" s="17">
        <f>IF(Overall!G613&lt;&gt;"",VALUE(Overall!G613),"")</f>
        <v>77</v>
      </c>
      <c r="J611" s="17">
        <f>IF(Overall!H613&lt;&gt;"",VALUE(Overall!H613),"")</f>
        <v>64</v>
      </c>
      <c r="K611" s="17">
        <f>IF(Overall!I613&lt;&gt;"",VALUE(Overall!I613),"")</f>
        <v>2.72</v>
      </c>
      <c r="L611" s="17">
        <f>IF(Overall!J613&lt;&gt;"",VALUE(Overall!J613),"")</f>
        <v>0.51</v>
      </c>
      <c r="M611" s="17">
        <f>IF(Overall!K613&lt;&gt;"",VALUE(Overall!K613),"")</f>
        <v>2.21</v>
      </c>
      <c r="N611" s="7">
        <f>IF(Overall!L613&lt;&gt;"",DATEVALUE(MID(Overall!L613, FIND(",", Overall!L613) + 2, FIND(" ", Overall!L613) - FIND(",", Overall!L613) - 1) &amp; " " &amp; MID(Overall!L613, FIND(" ", Overall!L613) + 1, FIND(",", Overall!L613, FIND(" ", Overall!L613)) - FIND(" ", Overall!L613) - 1) &amp; ", " &amp; MID(Overall!L613, FIND(",", Overall!L613, FIND(",",Overall!L613) + 1) + 2, LEN(Overall!L613))),"")</f>
        <v>45261</v>
      </c>
      <c r="O611" s="7">
        <f>IF(Overall!M613&lt;&gt;"",DATEVALUE(MID(Overall!M613, FIND(",", Overall!M613) + 2, FIND(" ", Overall!M613) - FIND(",", Overall!M613) - 1) &amp; " " &amp; MID(Overall!M613, FIND(" ", Overall!M613) + 1, FIND(",", Overall!M613, FIND(" ", Overall!M613)) - FIND(" ", Overall!M613) - 1) &amp; ", " &amp; MID(Overall!M613, FIND(",", Overall!M613, FIND(",",Overall!M613) + 1) + 2, LEN(Overall!M613))),"")</f>
        <v>45291</v>
      </c>
      <c r="P611" s="7">
        <f>IF(Overall!N613&lt;&gt;"",DATEVALUE(MID(Overall!N613, FIND(",", Overall!N613) + 2, FIND(" ", Overall!N613) - FIND(",", Overall!N613) - 1) &amp; " " &amp; MID(Overall!N613, FIND(" ", Overall!N613) + 1, FIND(",", Overall!N613, FIND(" ", Overall!N613)) - FIND(" ", Overall!N613) - 1) &amp; ", " &amp; MID(Overall!N613, FIND(",", Overall!N613, FIND(",",Overall!N613) + 1) + 2, LEN(Overall!N613))),"")</f>
        <v>45189</v>
      </c>
      <c r="Q611" s="7">
        <f>IF(Overall!O613&lt;&gt;"",DATEVALUE(MID(Overall!O613, FIND(",", Overall!O613) + 2, FIND(" ", Overall!O613) - FIND(",", Overall!O613) - 1) &amp; " " &amp; MID(Overall!O613, FIND(" ", Overall!O613) + 1, FIND(",", Overall!O613, FIND(" ", Overall!O613)) - FIND(" ", Overall!O613) - 1) &amp; ", " &amp; MID(Overall!O613, FIND(",", Overall!O613, FIND(",",Overall!O613) + 1) + 2, LEN(Overall!O613))),"")</f>
        <v>45166</v>
      </c>
      <c r="R611" s="5">
        <f t="shared" si="18"/>
        <v>1</v>
      </c>
      <c r="S611" s="18" t="str">
        <f>IF(Overall!$A613&lt;&gt;"",IF(AND(MONTH($N611) &lt;= 1, MONTH($O611) &gt;= 1), IF($R611 &lt;&gt; "", $H611/$R611, ""), ""),"")</f>
        <v/>
      </c>
      <c r="T611" s="18" t="str">
        <f>IF(Overall!$A613&lt;&gt;"",IF(AND(MONTH($N611) &lt;= 2, MONTH($O611) &gt;= 2), IF($R611 &lt;&gt; "", $H611/$R611, ""), ""),"")</f>
        <v/>
      </c>
      <c r="U611" s="18" t="str">
        <f>IF(Overall!$A613&lt;&gt;"",IF(AND(MONTH($N611) &lt;= 3, MONTH($O611) &gt;= 3), IF($R611 &lt;&gt; "", $H611/$R611, ""), ""),"")</f>
        <v/>
      </c>
      <c r="V611" s="18" t="str">
        <f>IF(Overall!$A613&lt;&gt;"",IF(AND(MONTH($N611) &lt;= 4, MONTH($O611) &gt;= 4), IF($R611 &lt;&gt; "", $H611/$R611, ""), ""),"")</f>
        <v/>
      </c>
      <c r="W611" s="18" t="str">
        <f>IF(Overall!$A613&lt;&gt;"",IF(AND(MONTH($N611) &lt;= 5, MONTH($O611) &gt;= 5), IF($R611 &lt;&gt; "", $H611/$R611, ""), ""),"")</f>
        <v/>
      </c>
      <c r="X611" s="18" t="str">
        <f>IF(Overall!$A613&lt;&gt;"",IF(AND(MONTH($N611) &lt;= 6, MONTH($O611) &gt;= 6), IF($R611 &lt;&gt; "", $H611/$R611, ""), ""),"")</f>
        <v/>
      </c>
      <c r="Y611" s="18" t="str">
        <f>IF(Overall!$A613&lt;&gt;"",IF(AND(MONTH($N611) &lt;= 7, MONTH($O611) &gt;= 7 ), IF($R611 &lt;&gt; "", $H611/$R611, ""), ""),"")</f>
        <v/>
      </c>
      <c r="Z611" s="18" t="str">
        <f>IF(Overall!$A613&lt;&gt;"",IF(AND(MONTH($N611) &lt;= 8, MONTH($O611) &gt;= 8), IF($R611 &lt;&gt; "", $H611/$R611, ""), ""),"")</f>
        <v/>
      </c>
      <c r="AA611" s="18" t="str">
        <f>IF(Overall!$A613&lt;&gt;"",IF(AND(MONTH($N611) &lt;= 9, MONTH($O611) &gt;= 9), IF($R611 &lt;&gt; "", $H611/$R611, ""), ""),"")</f>
        <v/>
      </c>
      <c r="AB611" s="18" t="str">
        <f>IF(Overall!$A613&lt;&gt;"",IF(AND(MONTH($N611) &lt;= 10, MONTH($O611) &gt;= 10), IF($R611 &lt;&gt; "", $H611/$R611, ""), ""),"")</f>
        <v/>
      </c>
      <c r="AC611" s="18" t="str">
        <f>IF(Overall!$A613&lt;&gt;"",IF(AND(MONTH($N611) &lt;= 11, MONTH($O611) &gt;= 11), IF($R611 &lt;&gt; "", $H611/$R611, ""), ""),"")</f>
        <v/>
      </c>
      <c r="AD611" s="18">
        <f>IF(Overall!$A613&lt;&gt;"",IF(AND(MONTH($N611) &lt;= 12, MONTH($O611) &gt;= 12), IF($R611 &lt;&gt; "", $H611/$R611, ""), ""),"")</f>
        <v>500000</v>
      </c>
      <c r="AF611" s="18" t="str">
        <f ca="1">IFERROR(IF(AND(NOW()&lt;= EOMONTH(DATE(YEAR($O611),1, 1), 0), Overall!$A613&lt;&gt;"", MONTH($N611) &lt;= 1, MONTH($O611) &gt;= 1), IF($R611 &lt;&gt; "", $H611/$R611, ""), ""), "")</f>
        <v/>
      </c>
      <c r="AG611" s="18" t="str">
        <f ca="1">IFERROR(IF(AND(NOW()&lt;= EOMONTH(DATE(YEAR($O611),2, 1), 0), Overall!$A613&lt;&gt;"", MONTH($N611) &lt;= 2, MONTH($O611) &gt;= 2), IF($R611 &lt;&gt; "", $H611/$R611, ""), ""), "")</f>
        <v/>
      </c>
      <c r="AH611" s="18" t="str">
        <f ca="1">IFERROR(IF(AND(NOW()&lt;= EOMONTH(DATE(YEAR($O611),3, 1), 0), Overall!$A613&lt;&gt;"", MONTH($N611) &lt;= 3, MONTH($O611) &gt;= 3), IF($R611 &lt;&gt; "", $H611/$R611, ""), ""), "")</f>
        <v/>
      </c>
      <c r="AI611" s="18" t="str">
        <f ca="1">IFERROR(IF(AND(NOW()&lt;= EOMONTH(DATE(YEAR($O611),4, 1), 0), Overall!$A613&lt;&gt;"", MONTH($N611) &lt;= 4, MONTH($O611) &gt;= 4), IF($R611 &lt;&gt; "", $H611/$R611, ""), ""), "")</f>
        <v/>
      </c>
      <c r="AJ611" s="18" t="str">
        <f ca="1">IFERROR(IF(AND(NOW()&lt;= EOMONTH(DATE(YEAR($O611),5, 1), 0), Overall!$A613&lt;&gt;"", MONTH($N611) &lt;= 5, MONTH($O611) &gt;= 5), IF($R611 &lt;&gt; "", $H611/$R611, ""), ""), "")</f>
        <v/>
      </c>
      <c r="AK611" s="18" t="str">
        <f ca="1">IFERROR(IF(AND(NOW()&lt;= EOMONTH(DATE(YEAR($O611),6, 1), 0), Overall!$A613&lt;&gt;"", MONTH($N611) &lt;= 6, MONTH($O611) &gt;= 6), IF($R611 &lt;&gt; "", $H611/$R611, ""), ""), "")</f>
        <v/>
      </c>
      <c r="AL611" s="18" t="str">
        <f ca="1">IFERROR(IF(AND(NOW()&lt;= EOMONTH(DATE(YEAR($O611),7, 1), 0), Overall!$A613&lt;&gt;"", MONTH($N611) &lt;= 7, MONTH($O611) &gt;= 7), IF($R611 &lt;&gt; "", $H611/$R611, ""), ""), "")</f>
        <v/>
      </c>
      <c r="AM611" s="18" t="str">
        <f ca="1">IFERROR(IF(AND(NOW()&lt;= EOMONTH(DATE(YEAR($O611),8, 1), 0), Overall!$A613&lt;&gt;"", MONTH($N611) &lt;= 8, MONTH($O611) &gt;= 8), IF($R611 &lt;&gt; "", $H611/$R611, ""), ""), "")</f>
        <v/>
      </c>
      <c r="AN611" s="18" t="str">
        <f ca="1">IFERROR(IF(AND(NOW()&lt;= EOMONTH(DATE(YEAR($O611),9, 1), 0), Overall!$A613&lt;&gt;"", MONTH($N611) &lt;= 9, MONTH($O611) &gt;= 9), IF($R611 &lt;&gt; "", $H611/$R611, ""), ""), "")</f>
        <v/>
      </c>
      <c r="AO611" s="18" t="str">
        <f ca="1">IFERROR(IF(AND(NOW()&lt;= EOMONTH(DATE(YEAR($O611),10, 1), 0), Overall!$A613&lt;&gt;"", MONTH($N611) &lt;= 10, MONTH($O611) &gt;= 10), IF($R611 &lt;&gt; "", $H611/$R611, ""), ""), "")</f>
        <v/>
      </c>
      <c r="AP611" s="18" t="str">
        <f ca="1">IFERROR(IF(AND(NOW()&lt;= EOMONTH(DATE(YEAR($O611),11, 1), 0), Overall!$A613&lt;&gt;"", MONTH($N611) &lt;=11, MONTH($O611) &gt;= 11), IF($R611 &lt;&gt; "", $H611/$R611, ""), ""), "")</f>
        <v/>
      </c>
      <c r="AQ611" s="18" t="str">
        <f ca="1">IFERROR(IF(AND(NOW()&lt;= EOMONTH(DATE(YEAR($O611),12, 1), 0), Overall!$A613&lt;&gt;"", MONTH($N611) &lt;= 12, MONTH($O611) &gt;= 12), IF($R611 &lt;&gt; "", $H611/$R611, ""), ""), "")</f>
        <v/>
      </c>
      <c r="AR611" s="16">
        <f t="shared" ca="1" si="19"/>
        <v>0</v>
      </c>
    </row>
    <row r="612" spans="1:44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17">
        <f>IF(Overall!F614&lt;&gt;"",VALUE(Overall!F614),"")</f>
        <v>500000</v>
      </c>
      <c r="I612" s="17">
        <f>IF(Overall!G614&lt;&gt;"",VALUE(Overall!G614),"")</f>
        <v>77</v>
      </c>
      <c r="J612" s="17">
        <f>IF(Overall!H614&lt;&gt;"",VALUE(Overall!H614),"")</f>
        <v>64</v>
      </c>
      <c r="K612" s="17">
        <f>IF(Overall!I614&lt;&gt;"",VALUE(Overall!I614),"")</f>
        <v>2.68</v>
      </c>
      <c r="L612" s="17">
        <f>IF(Overall!J614&lt;&gt;"",VALUE(Overall!J614),"")</f>
        <v>0.52</v>
      </c>
      <c r="M612" s="17">
        <f>IF(Overall!K614&lt;&gt;"",VALUE(Overall!K614),"")</f>
        <v>2.16</v>
      </c>
      <c r="N612" s="7">
        <f>IF(Overall!L614&lt;&gt;"",DATEVALUE(MID(Overall!L614, FIND(",", Overall!L614) + 2, FIND(" ", Overall!L614) - FIND(",", Overall!L614) - 1) &amp; " " &amp; MID(Overall!L614, FIND(" ", Overall!L614) + 1, FIND(",", Overall!L614, FIND(" ", Overall!L614)) - FIND(" ", Overall!L614) - 1) &amp; ", " &amp; MID(Overall!L614, FIND(",", Overall!L614, FIND(",",Overall!L614) + 1) + 2, LEN(Overall!L614))),"")</f>
        <v>45261</v>
      </c>
      <c r="O612" s="7">
        <f>IF(Overall!M614&lt;&gt;"",DATEVALUE(MID(Overall!M614, FIND(",", Overall!M614) + 2, FIND(" ", Overall!M614) - FIND(",", Overall!M614) - 1) &amp; " " &amp; MID(Overall!M614, FIND(" ", Overall!M614) + 1, FIND(",", Overall!M614, FIND(" ", Overall!M614)) - FIND(" ", Overall!M614) - 1) &amp; ", " &amp; MID(Overall!M614, FIND(",", Overall!M614, FIND(",",Overall!M614) + 1) + 2, LEN(Overall!M614))),"")</f>
        <v>45291</v>
      </c>
      <c r="P612" s="7">
        <f>IF(Overall!N614&lt;&gt;"",DATEVALUE(MID(Overall!N614, FIND(",", Overall!N614) + 2, FIND(" ", Overall!N614) - FIND(",", Overall!N614) - 1) &amp; " " &amp; MID(Overall!N614, FIND(" ", Overall!N614) + 1, FIND(",", Overall!N614, FIND(" ", Overall!N614)) - FIND(" ", Overall!N614) - 1) &amp; ", " &amp; MID(Overall!N614, FIND(",", Overall!N614, FIND(",",Overall!N614) + 1) + 2, LEN(Overall!N614))),"")</f>
        <v>45189</v>
      </c>
      <c r="Q612" s="7">
        <f>IF(Overall!O614&lt;&gt;"",DATEVALUE(MID(Overall!O614, FIND(",", Overall!O614) + 2, FIND(" ", Overall!O614) - FIND(",", Overall!O614) - 1) &amp; " " &amp; MID(Overall!O614, FIND(" ", Overall!O614) + 1, FIND(",", Overall!O614, FIND(" ", Overall!O614)) - FIND(" ", Overall!O614) - 1) &amp; ", " &amp; MID(Overall!O614, FIND(",", Overall!O614, FIND(",",Overall!O614) + 1) + 2, LEN(Overall!O614))),"")</f>
        <v>45166</v>
      </c>
      <c r="R612" s="5">
        <f t="shared" si="18"/>
        <v>1</v>
      </c>
      <c r="S612" s="18" t="str">
        <f>IF(Overall!$A614&lt;&gt;"",IF(AND(MONTH($N612) &lt;= 1, MONTH($O612) &gt;= 1), IF($R612 &lt;&gt; "", $H612/$R612, ""), ""),"")</f>
        <v/>
      </c>
      <c r="T612" s="18" t="str">
        <f>IF(Overall!$A614&lt;&gt;"",IF(AND(MONTH($N612) &lt;= 2, MONTH($O612) &gt;= 2), IF($R612 &lt;&gt; "", $H612/$R612, ""), ""),"")</f>
        <v/>
      </c>
      <c r="U612" s="18" t="str">
        <f>IF(Overall!$A614&lt;&gt;"",IF(AND(MONTH($N612) &lt;= 3, MONTH($O612) &gt;= 3), IF($R612 &lt;&gt; "", $H612/$R612, ""), ""),"")</f>
        <v/>
      </c>
      <c r="V612" s="18" t="str">
        <f>IF(Overall!$A614&lt;&gt;"",IF(AND(MONTH($N612) &lt;= 4, MONTH($O612) &gt;= 4), IF($R612 &lt;&gt; "", $H612/$R612, ""), ""),"")</f>
        <v/>
      </c>
      <c r="W612" s="18" t="str">
        <f>IF(Overall!$A614&lt;&gt;"",IF(AND(MONTH($N612) &lt;= 5, MONTH($O612) &gt;= 5), IF($R612 &lt;&gt; "", $H612/$R612, ""), ""),"")</f>
        <v/>
      </c>
      <c r="X612" s="18" t="str">
        <f>IF(Overall!$A614&lt;&gt;"",IF(AND(MONTH($N612) &lt;= 6, MONTH($O612) &gt;= 6), IF($R612 &lt;&gt; "", $H612/$R612, ""), ""),"")</f>
        <v/>
      </c>
      <c r="Y612" s="18" t="str">
        <f>IF(Overall!$A614&lt;&gt;"",IF(AND(MONTH($N612) &lt;= 7, MONTH($O612) &gt;= 7 ), IF($R612 &lt;&gt; "", $H612/$R612, ""), ""),"")</f>
        <v/>
      </c>
      <c r="Z612" s="18" t="str">
        <f>IF(Overall!$A614&lt;&gt;"",IF(AND(MONTH($N612) &lt;= 8, MONTH($O612) &gt;= 8), IF($R612 &lt;&gt; "", $H612/$R612, ""), ""),"")</f>
        <v/>
      </c>
      <c r="AA612" s="18" t="str">
        <f>IF(Overall!$A614&lt;&gt;"",IF(AND(MONTH($N612) &lt;= 9, MONTH($O612) &gt;= 9), IF($R612 &lt;&gt; "", $H612/$R612, ""), ""),"")</f>
        <v/>
      </c>
      <c r="AB612" s="18" t="str">
        <f>IF(Overall!$A614&lt;&gt;"",IF(AND(MONTH($N612) &lt;= 10, MONTH($O612) &gt;= 10), IF($R612 &lt;&gt; "", $H612/$R612, ""), ""),"")</f>
        <v/>
      </c>
      <c r="AC612" s="18" t="str">
        <f>IF(Overall!$A614&lt;&gt;"",IF(AND(MONTH($N612) &lt;= 11, MONTH($O612) &gt;= 11), IF($R612 &lt;&gt; "", $H612/$R612, ""), ""),"")</f>
        <v/>
      </c>
      <c r="AD612" s="18">
        <f>IF(Overall!$A614&lt;&gt;"",IF(AND(MONTH($N612) &lt;= 12, MONTH($O612) &gt;= 12), IF($R612 &lt;&gt; "", $H612/$R612, ""), ""),"")</f>
        <v>500000</v>
      </c>
      <c r="AF612" s="18" t="str">
        <f ca="1">IFERROR(IF(AND(NOW()&lt;= EOMONTH(DATE(YEAR($O612),1, 1), 0), Overall!$A614&lt;&gt;"", MONTH($N612) &lt;= 1, MONTH($O612) &gt;= 1), IF($R612 &lt;&gt; "", $H612/$R612, ""), ""), "")</f>
        <v/>
      </c>
      <c r="AG612" s="18" t="str">
        <f ca="1">IFERROR(IF(AND(NOW()&lt;= EOMONTH(DATE(YEAR($O612),2, 1), 0), Overall!$A614&lt;&gt;"", MONTH($N612) &lt;= 2, MONTH($O612) &gt;= 2), IF($R612 &lt;&gt; "", $H612/$R612, ""), ""), "")</f>
        <v/>
      </c>
      <c r="AH612" s="18" t="str">
        <f ca="1">IFERROR(IF(AND(NOW()&lt;= EOMONTH(DATE(YEAR($O612),3, 1), 0), Overall!$A614&lt;&gt;"", MONTH($N612) &lt;= 3, MONTH($O612) &gt;= 3), IF($R612 &lt;&gt; "", $H612/$R612, ""), ""), "")</f>
        <v/>
      </c>
      <c r="AI612" s="18" t="str">
        <f ca="1">IFERROR(IF(AND(NOW()&lt;= EOMONTH(DATE(YEAR($O612),4, 1), 0), Overall!$A614&lt;&gt;"", MONTH($N612) &lt;= 4, MONTH($O612) &gt;= 4), IF($R612 &lt;&gt; "", $H612/$R612, ""), ""), "")</f>
        <v/>
      </c>
      <c r="AJ612" s="18" t="str">
        <f ca="1">IFERROR(IF(AND(NOW()&lt;= EOMONTH(DATE(YEAR($O612),5, 1), 0), Overall!$A614&lt;&gt;"", MONTH($N612) &lt;= 5, MONTH($O612) &gt;= 5), IF($R612 &lt;&gt; "", $H612/$R612, ""), ""), "")</f>
        <v/>
      </c>
      <c r="AK612" s="18" t="str">
        <f ca="1">IFERROR(IF(AND(NOW()&lt;= EOMONTH(DATE(YEAR($O612),6, 1), 0), Overall!$A614&lt;&gt;"", MONTH($N612) &lt;= 6, MONTH($O612) &gt;= 6), IF($R612 &lt;&gt; "", $H612/$R612, ""), ""), "")</f>
        <v/>
      </c>
      <c r="AL612" s="18" t="str">
        <f ca="1">IFERROR(IF(AND(NOW()&lt;= EOMONTH(DATE(YEAR($O612),7, 1), 0), Overall!$A614&lt;&gt;"", MONTH($N612) &lt;= 7, MONTH($O612) &gt;= 7), IF($R612 &lt;&gt; "", $H612/$R612, ""), ""), "")</f>
        <v/>
      </c>
      <c r="AM612" s="18" t="str">
        <f ca="1">IFERROR(IF(AND(NOW()&lt;= EOMONTH(DATE(YEAR($O612),8, 1), 0), Overall!$A614&lt;&gt;"", MONTH($N612) &lt;= 8, MONTH($O612) &gt;= 8), IF($R612 &lt;&gt; "", $H612/$R612, ""), ""), "")</f>
        <v/>
      </c>
      <c r="AN612" s="18" t="str">
        <f ca="1">IFERROR(IF(AND(NOW()&lt;= EOMONTH(DATE(YEAR($O612),9, 1), 0), Overall!$A614&lt;&gt;"", MONTH($N612) &lt;= 9, MONTH($O612) &gt;= 9), IF($R612 &lt;&gt; "", $H612/$R612, ""), ""), "")</f>
        <v/>
      </c>
      <c r="AO612" s="18" t="str">
        <f ca="1">IFERROR(IF(AND(NOW()&lt;= EOMONTH(DATE(YEAR($O612),10, 1), 0), Overall!$A614&lt;&gt;"", MONTH($N612) &lt;= 10, MONTH($O612) &gt;= 10), IF($R612 &lt;&gt; "", $H612/$R612, ""), ""), "")</f>
        <v/>
      </c>
      <c r="AP612" s="18" t="str">
        <f ca="1">IFERROR(IF(AND(NOW()&lt;= EOMONTH(DATE(YEAR($O612),11, 1), 0), Overall!$A614&lt;&gt;"", MONTH($N612) &lt;=11, MONTH($O612) &gt;= 11), IF($R612 &lt;&gt; "", $H612/$R612, ""), ""), "")</f>
        <v/>
      </c>
      <c r="AQ612" s="18" t="str">
        <f ca="1">IFERROR(IF(AND(NOW()&lt;= EOMONTH(DATE(YEAR($O612),12, 1), 0), Overall!$A614&lt;&gt;"", MONTH($N612) &lt;= 12, MONTH($O612) &gt;= 12), IF($R612 &lt;&gt; "", $H612/$R612, ""), ""), "")</f>
        <v/>
      </c>
      <c r="AR612" s="16">
        <f t="shared" ca="1" si="19"/>
        <v>0</v>
      </c>
    </row>
    <row r="613" spans="1:44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17">
        <f>IF(Overall!F615&lt;&gt;"",VALUE(Overall!F615),"")</f>
        <v>500000</v>
      </c>
      <c r="I613" s="17">
        <f>IF(Overall!G615&lt;&gt;"",VALUE(Overall!G615),"")</f>
        <v>77</v>
      </c>
      <c r="J613" s="17">
        <f>IF(Overall!H615&lt;&gt;"",VALUE(Overall!H615),"")</f>
        <v>64</v>
      </c>
      <c r="K613" s="17">
        <f>IF(Overall!I615&lt;&gt;"",VALUE(Overall!I615),"")</f>
        <v>2.69</v>
      </c>
      <c r="L613" s="17">
        <f>IF(Overall!J615&lt;&gt;"",VALUE(Overall!J615),"")</f>
        <v>0.55000000000000004</v>
      </c>
      <c r="M613" s="17">
        <f>IF(Overall!K615&lt;&gt;"",VALUE(Overall!K615),"")</f>
        <v>2.14</v>
      </c>
      <c r="N613" s="7">
        <f>IF(Overall!L615&lt;&gt;"",DATEVALUE(MID(Overall!L615, FIND(",", Overall!L615) + 2, FIND(" ", Overall!L615) - FIND(",", Overall!L615) - 1) &amp; " " &amp; MID(Overall!L615, FIND(" ", Overall!L615) + 1, FIND(",", Overall!L615, FIND(" ", Overall!L615)) - FIND(" ", Overall!L615) - 1) &amp; ", " &amp; MID(Overall!L615, FIND(",", Overall!L615, FIND(",",Overall!L615) + 1) + 2, LEN(Overall!L615))),"")</f>
        <v>45261</v>
      </c>
      <c r="O613" s="7">
        <f>IF(Overall!M615&lt;&gt;"",DATEVALUE(MID(Overall!M615, FIND(",", Overall!M615) + 2, FIND(" ", Overall!M615) - FIND(",", Overall!M615) - 1) &amp; " " &amp; MID(Overall!M615, FIND(" ", Overall!M615) + 1, FIND(",", Overall!M615, FIND(" ", Overall!M615)) - FIND(" ", Overall!M615) - 1) &amp; ", " &amp; MID(Overall!M615, FIND(",", Overall!M615, FIND(",",Overall!M615) + 1) + 2, LEN(Overall!M615))),"")</f>
        <v>45291</v>
      </c>
      <c r="P613" s="7">
        <f>IF(Overall!N615&lt;&gt;"",DATEVALUE(MID(Overall!N615, FIND(",", Overall!N615) + 2, FIND(" ", Overall!N615) - FIND(",", Overall!N615) - 1) &amp; " " &amp; MID(Overall!N615, FIND(" ", Overall!N615) + 1, FIND(",", Overall!N615, FIND(" ", Overall!N615)) - FIND(" ", Overall!N615) - 1) &amp; ", " &amp; MID(Overall!N615, FIND(",", Overall!N615, FIND(",",Overall!N615) + 1) + 2, LEN(Overall!N615))),"")</f>
        <v>45189</v>
      </c>
      <c r="Q613" s="7">
        <f>IF(Overall!O615&lt;&gt;"",DATEVALUE(MID(Overall!O615, FIND(",", Overall!O615) + 2, FIND(" ", Overall!O615) - FIND(",", Overall!O615) - 1) &amp; " " &amp; MID(Overall!O615, FIND(" ", Overall!O615) + 1, FIND(",", Overall!O615, FIND(" ", Overall!O615)) - FIND(" ", Overall!O615) - 1) &amp; ", " &amp; MID(Overall!O615, FIND(",", Overall!O615, FIND(",",Overall!O615) + 1) + 2, LEN(Overall!O615))),"")</f>
        <v>45166</v>
      </c>
      <c r="R613" s="5">
        <f t="shared" si="18"/>
        <v>1</v>
      </c>
      <c r="S613" s="18" t="str">
        <f>IF(Overall!$A615&lt;&gt;"",IF(AND(MONTH($N613) &lt;= 1, MONTH($O613) &gt;= 1), IF($R613 &lt;&gt; "", $H613/$R613, ""), ""),"")</f>
        <v/>
      </c>
      <c r="T613" s="18" t="str">
        <f>IF(Overall!$A615&lt;&gt;"",IF(AND(MONTH($N613) &lt;= 2, MONTH($O613) &gt;= 2), IF($R613 &lt;&gt; "", $H613/$R613, ""), ""),"")</f>
        <v/>
      </c>
      <c r="U613" s="18" t="str">
        <f>IF(Overall!$A615&lt;&gt;"",IF(AND(MONTH($N613) &lt;= 3, MONTH($O613) &gt;= 3), IF($R613 &lt;&gt; "", $H613/$R613, ""), ""),"")</f>
        <v/>
      </c>
      <c r="V613" s="18" t="str">
        <f>IF(Overall!$A615&lt;&gt;"",IF(AND(MONTH($N613) &lt;= 4, MONTH($O613) &gt;= 4), IF($R613 &lt;&gt; "", $H613/$R613, ""), ""),"")</f>
        <v/>
      </c>
      <c r="W613" s="18" t="str">
        <f>IF(Overall!$A615&lt;&gt;"",IF(AND(MONTH($N613) &lt;= 5, MONTH($O613) &gt;= 5), IF($R613 &lt;&gt; "", $H613/$R613, ""), ""),"")</f>
        <v/>
      </c>
      <c r="X613" s="18" t="str">
        <f>IF(Overall!$A615&lt;&gt;"",IF(AND(MONTH($N613) &lt;= 6, MONTH($O613) &gt;= 6), IF($R613 &lt;&gt; "", $H613/$R613, ""), ""),"")</f>
        <v/>
      </c>
      <c r="Y613" s="18" t="str">
        <f>IF(Overall!$A615&lt;&gt;"",IF(AND(MONTH($N613) &lt;= 7, MONTH($O613) &gt;= 7 ), IF($R613 &lt;&gt; "", $H613/$R613, ""), ""),"")</f>
        <v/>
      </c>
      <c r="Z613" s="18" t="str">
        <f>IF(Overall!$A615&lt;&gt;"",IF(AND(MONTH($N613) &lt;= 8, MONTH($O613) &gt;= 8), IF($R613 &lt;&gt; "", $H613/$R613, ""), ""),"")</f>
        <v/>
      </c>
      <c r="AA613" s="18" t="str">
        <f>IF(Overall!$A615&lt;&gt;"",IF(AND(MONTH($N613) &lt;= 9, MONTH($O613) &gt;= 9), IF($R613 &lt;&gt; "", $H613/$R613, ""), ""),"")</f>
        <v/>
      </c>
      <c r="AB613" s="18" t="str">
        <f>IF(Overall!$A615&lt;&gt;"",IF(AND(MONTH($N613) &lt;= 10, MONTH($O613) &gt;= 10), IF($R613 &lt;&gt; "", $H613/$R613, ""), ""),"")</f>
        <v/>
      </c>
      <c r="AC613" s="18" t="str">
        <f>IF(Overall!$A615&lt;&gt;"",IF(AND(MONTH($N613) &lt;= 11, MONTH($O613) &gt;= 11), IF($R613 &lt;&gt; "", $H613/$R613, ""), ""),"")</f>
        <v/>
      </c>
      <c r="AD613" s="18">
        <f>IF(Overall!$A615&lt;&gt;"",IF(AND(MONTH($N613) &lt;= 12, MONTH($O613) &gt;= 12), IF($R613 &lt;&gt; "", $H613/$R613, ""), ""),"")</f>
        <v>500000</v>
      </c>
      <c r="AF613" s="18" t="str">
        <f ca="1">IFERROR(IF(AND(NOW()&lt;= EOMONTH(DATE(YEAR($O613),1, 1), 0), Overall!$A615&lt;&gt;"", MONTH($N613) &lt;= 1, MONTH($O613) &gt;= 1), IF($R613 &lt;&gt; "", $H613/$R613, ""), ""), "")</f>
        <v/>
      </c>
      <c r="AG613" s="18" t="str">
        <f ca="1">IFERROR(IF(AND(NOW()&lt;= EOMONTH(DATE(YEAR($O613),2, 1), 0), Overall!$A615&lt;&gt;"", MONTH($N613) &lt;= 2, MONTH($O613) &gt;= 2), IF($R613 &lt;&gt; "", $H613/$R613, ""), ""), "")</f>
        <v/>
      </c>
      <c r="AH613" s="18" t="str">
        <f ca="1">IFERROR(IF(AND(NOW()&lt;= EOMONTH(DATE(YEAR($O613),3, 1), 0), Overall!$A615&lt;&gt;"", MONTH($N613) &lt;= 3, MONTH($O613) &gt;= 3), IF($R613 &lt;&gt; "", $H613/$R613, ""), ""), "")</f>
        <v/>
      </c>
      <c r="AI613" s="18" t="str">
        <f ca="1">IFERROR(IF(AND(NOW()&lt;= EOMONTH(DATE(YEAR($O613),4, 1), 0), Overall!$A615&lt;&gt;"", MONTH($N613) &lt;= 4, MONTH($O613) &gt;= 4), IF($R613 &lt;&gt; "", $H613/$R613, ""), ""), "")</f>
        <v/>
      </c>
      <c r="AJ613" s="18" t="str">
        <f ca="1">IFERROR(IF(AND(NOW()&lt;= EOMONTH(DATE(YEAR($O613),5, 1), 0), Overall!$A615&lt;&gt;"", MONTH($N613) &lt;= 5, MONTH($O613) &gt;= 5), IF($R613 &lt;&gt; "", $H613/$R613, ""), ""), "")</f>
        <v/>
      </c>
      <c r="AK613" s="18" t="str">
        <f ca="1">IFERROR(IF(AND(NOW()&lt;= EOMONTH(DATE(YEAR($O613),6, 1), 0), Overall!$A615&lt;&gt;"", MONTH($N613) &lt;= 6, MONTH($O613) &gt;= 6), IF($R613 &lt;&gt; "", $H613/$R613, ""), ""), "")</f>
        <v/>
      </c>
      <c r="AL613" s="18" t="str">
        <f ca="1">IFERROR(IF(AND(NOW()&lt;= EOMONTH(DATE(YEAR($O613),7, 1), 0), Overall!$A615&lt;&gt;"", MONTH($N613) &lt;= 7, MONTH($O613) &gt;= 7), IF($R613 &lt;&gt; "", $H613/$R613, ""), ""), "")</f>
        <v/>
      </c>
      <c r="AM613" s="18" t="str">
        <f ca="1">IFERROR(IF(AND(NOW()&lt;= EOMONTH(DATE(YEAR($O613),8, 1), 0), Overall!$A615&lt;&gt;"", MONTH($N613) &lt;= 8, MONTH($O613) &gt;= 8), IF($R613 &lt;&gt; "", $H613/$R613, ""), ""), "")</f>
        <v/>
      </c>
      <c r="AN613" s="18" t="str">
        <f ca="1">IFERROR(IF(AND(NOW()&lt;= EOMONTH(DATE(YEAR($O613),9, 1), 0), Overall!$A615&lt;&gt;"", MONTH($N613) &lt;= 9, MONTH($O613) &gt;= 9), IF($R613 &lt;&gt; "", $H613/$R613, ""), ""), "")</f>
        <v/>
      </c>
      <c r="AO613" s="18" t="str">
        <f ca="1">IFERROR(IF(AND(NOW()&lt;= EOMONTH(DATE(YEAR($O613),10, 1), 0), Overall!$A615&lt;&gt;"", MONTH($N613) &lt;= 10, MONTH($O613) &gt;= 10), IF($R613 &lt;&gt; "", $H613/$R613, ""), ""), "")</f>
        <v/>
      </c>
      <c r="AP613" s="18" t="str">
        <f ca="1">IFERROR(IF(AND(NOW()&lt;= EOMONTH(DATE(YEAR($O613),11, 1), 0), Overall!$A615&lt;&gt;"", MONTH($N613) &lt;=11, MONTH($O613) &gt;= 11), IF($R613 &lt;&gt; "", $H613/$R613, ""), ""), "")</f>
        <v/>
      </c>
      <c r="AQ613" s="18" t="str">
        <f ca="1">IFERROR(IF(AND(NOW()&lt;= EOMONTH(DATE(YEAR($O613),12, 1), 0), Overall!$A615&lt;&gt;"", MONTH($N613) &lt;= 12, MONTH($O613) &gt;= 12), IF($R613 &lt;&gt; "", $H613/$R613, ""), ""), "")</f>
        <v/>
      </c>
      <c r="AR613" s="16">
        <f t="shared" ca="1" si="19"/>
        <v>0</v>
      </c>
    </row>
    <row r="614" spans="1:44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17">
        <f>IF(Overall!F616&lt;&gt;"",VALUE(Overall!F616),"")</f>
        <v>500000</v>
      </c>
      <c r="I614" s="17">
        <f>IF(Overall!G616&lt;&gt;"",VALUE(Overall!G616),"")</f>
        <v>77</v>
      </c>
      <c r="J614" s="17">
        <f>IF(Overall!H616&lt;&gt;"",VALUE(Overall!H616),"")</f>
        <v>64</v>
      </c>
      <c r="K614" s="17">
        <f>IF(Overall!I616&lt;&gt;"",VALUE(Overall!I616),"")</f>
        <v>2.6</v>
      </c>
      <c r="L614" s="17">
        <f>IF(Overall!J616&lt;&gt;"",VALUE(Overall!J616),"")</f>
        <v>0.41</v>
      </c>
      <c r="M614" s="17">
        <f>IF(Overall!K616&lt;&gt;"",VALUE(Overall!K616),"")</f>
        <v>2.19</v>
      </c>
      <c r="N614" s="7">
        <f>IF(Overall!L616&lt;&gt;"",DATEVALUE(MID(Overall!L616, FIND(",", Overall!L616) + 2, FIND(" ", Overall!L616) - FIND(",", Overall!L616) - 1) &amp; " " &amp; MID(Overall!L616, FIND(" ", Overall!L616) + 1, FIND(",", Overall!L616, FIND(" ", Overall!L616)) - FIND(" ", Overall!L616) - 1) &amp; ", " &amp; MID(Overall!L616, FIND(",", Overall!L616, FIND(",",Overall!L616) + 1) + 2, LEN(Overall!L616))),"")</f>
        <v>45261</v>
      </c>
      <c r="O614" s="7">
        <f>IF(Overall!M616&lt;&gt;"",DATEVALUE(MID(Overall!M616, FIND(",", Overall!M616) + 2, FIND(" ", Overall!M616) - FIND(",", Overall!M616) - 1) &amp; " " &amp; MID(Overall!M616, FIND(" ", Overall!M616) + 1, FIND(",", Overall!M616, FIND(" ", Overall!M616)) - FIND(" ", Overall!M616) - 1) &amp; ", " &amp; MID(Overall!M616, FIND(",", Overall!M616, FIND(",",Overall!M616) + 1) + 2, LEN(Overall!M616))),"")</f>
        <v>45291</v>
      </c>
      <c r="P614" s="7">
        <f>IF(Overall!N616&lt;&gt;"",DATEVALUE(MID(Overall!N616, FIND(",", Overall!N616) + 2, FIND(" ", Overall!N616) - FIND(",", Overall!N616) - 1) &amp; " " &amp; MID(Overall!N616, FIND(" ", Overall!N616) + 1, FIND(",", Overall!N616, FIND(" ", Overall!N616)) - FIND(" ", Overall!N616) - 1) &amp; ", " &amp; MID(Overall!N616, FIND(",", Overall!N616, FIND(",",Overall!N616) + 1) + 2, LEN(Overall!N616))),"")</f>
        <v>45189</v>
      </c>
      <c r="Q614" s="7">
        <f>IF(Overall!O616&lt;&gt;"",DATEVALUE(MID(Overall!O616, FIND(",", Overall!O616) + 2, FIND(" ", Overall!O616) - FIND(",", Overall!O616) - 1) &amp; " " &amp; MID(Overall!O616, FIND(" ", Overall!O616) + 1, FIND(",", Overall!O616, FIND(" ", Overall!O616)) - FIND(" ", Overall!O616) - 1) &amp; ", " &amp; MID(Overall!O616, FIND(",", Overall!O616, FIND(",",Overall!O616) + 1) + 2, LEN(Overall!O616))),"")</f>
        <v>45166</v>
      </c>
      <c r="R614" s="5">
        <f t="shared" si="18"/>
        <v>1</v>
      </c>
      <c r="S614" s="18" t="str">
        <f>IF(Overall!$A616&lt;&gt;"",IF(AND(MONTH($N614) &lt;= 1, MONTH($O614) &gt;= 1), IF($R614 &lt;&gt; "", $H614/$R614, ""), ""),"")</f>
        <v/>
      </c>
      <c r="T614" s="18" t="str">
        <f>IF(Overall!$A616&lt;&gt;"",IF(AND(MONTH($N614) &lt;= 2, MONTH($O614) &gt;= 2), IF($R614 &lt;&gt; "", $H614/$R614, ""), ""),"")</f>
        <v/>
      </c>
      <c r="U614" s="18" t="str">
        <f>IF(Overall!$A616&lt;&gt;"",IF(AND(MONTH($N614) &lt;= 3, MONTH($O614) &gt;= 3), IF($R614 &lt;&gt; "", $H614/$R614, ""), ""),"")</f>
        <v/>
      </c>
      <c r="V614" s="18" t="str">
        <f>IF(Overall!$A616&lt;&gt;"",IF(AND(MONTH($N614) &lt;= 4, MONTH($O614) &gt;= 4), IF($R614 &lt;&gt; "", $H614/$R614, ""), ""),"")</f>
        <v/>
      </c>
      <c r="W614" s="18" t="str">
        <f>IF(Overall!$A616&lt;&gt;"",IF(AND(MONTH($N614) &lt;= 5, MONTH($O614) &gt;= 5), IF($R614 &lt;&gt; "", $H614/$R614, ""), ""),"")</f>
        <v/>
      </c>
      <c r="X614" s="18" t="str">
        <f>IF(Overall!$A616&lt;&gt;"",IF(AND(MONTH($N614) &lt;= 6, MONTH($O614) &gt;= 6), IF($R614 &lt;&gt; "", $H614/$R614, ""), ""),"")</f>
        <v/>
      </c>
      <c r="Y614" s="18" t="str">
        <f>IF(Overall!$A616&lt;&gt;"",IF(AND(MONTH($N614) &lt;= 7, MONTH($O614) &gt;= 7 ), IF($R614 &lt;&gt; "", $H614/$R614, ""), ""),"")</f>
        <v/>
      </c>
      <c r="Z614" s="18" t="str">
        <f>IF(Overall!$A616&lt;&gt;"",IF(AND(MONTH($N614) &lt;= 8, MONTH($O614) &gt;= 8), IF($R614 &lt;&gt; "", $H614/$R614, ""), ""),"")</f>
        <v/>
      </c>
      <c r="AA614" s="18" t="str">
        <f>IF(Overall!$A616&lt;&gt;"",IF(AND(MONTH($N614) &lt;= 9, MONTH($O614) &gt;= 9), IF($R614 &lt;&gt; "", $H614/$R614, ""), ""),"")</f>
        <v/>
      </c>
      <c r="AB614" s="18" t="str">
        <f>IF(Overall!$A616&lt;&gt;"",IF(AND(MONTH($N614) &lt;= 10, MONTH($O614) &gt;= 10), IF($R614 &lt;&gt; "", $H614/$R614, ""), ""),"")</f>
        <v/>
      </c>
      <c r="AC614" s="18" t="str">
        <f>IF(Overall!$A616&lt;&gt;"",IF(AND(MONTH($N614) &lt;= 11, MONTH($O614) &gt;= 11), IF($R614 &lt;&gt; "", $H614/$R614, ""), ""),"")</f>
        <v/>
      </c>
      <c r="AD614" s="18">
        <f>IF(Overall!$A616&lt;&gt;"",IF(AND(MONTH($N614) &lt;= 12, MONTH($O614) &gt;= 12), IF($R614 &lt;&gt; "", $H614/$R614, ""), ""),"")</f>
        <v>500000</v>
      </c>
      <c r="AF614" s="18" t="str">
        <f ca="1">IFERROR(IF(AND(NOW()&lt;= EOMONTH(DATE(YEAR($O614),1, 1), 0), Overall!$A616&lt;&gt;"", MONTH($N614) &lt;= 1, MONTH($O614) &gt;= 1), IF($R614 &lt;&gt; "", $H614/$R614, ""), ""), "")</f>
        <v/>
      </c>
      <c r="AG614" s="18" t="str">
        <f ca="1">IFERROR(IF(AND(NOW()&lt;= EOMONTH(DATE(YEAR($O614),2, 1), 0), Overall!$A616&lt;&gt;"", MONTH($N614) &lt;= 2, MONTH($O614) &gt;= 2), IF($R614 &lt;&gt; "", $H614/$R614, ""), ""), "")</f>
        <v/>
      </c>
      <c r="AH614" s="18" t="str">
        <f ca="1">IFERROR(IF(AND(NOW()&lt;= EOMONTH(DATE(YEAR($O614),3, 1), 0), Overall!$A616&lt;&gt;"", MONTH($N614) &lt;= 3, MONTH($O614) &gt;= 3), IF($R614 &lt;&gt; "", $H614/$R614, ""), ""), "")</f>
        <v/>
      </c>
      <c r="AI614" s="18" t="str">
        <f ca="1">IFERROR(IF(AND(NOW()&lt;= EOMONTH(DATE(YEAR($O614),4, 1), 0), Overall!$A616&lt;&gt;"", MONTH($N614) &lt;= 4, MONTH($O614) &gt;= 4), IF($R614 &lt;&gt; "", $H614/$R614, ""), ""), "")</f>
        <v/>
      </c>
      <c r="AJ614" s="18" t="str">
        <f ca="1">IFERROR(IF(AND(NOW()&lt;= EOMONTH(DATE(YEAR($O614),5, 1), 0), Overall!$A616&lt;&gt;"", MONTH($N614) &lt;= 5, MONTH($O614) &gt;= 5), IF($R614 &lt;&gt; "", $H614/$R614, ""), ""), "")</f>
        <v/>
      </c>
      <c r="AK614" s="18" t="str">
        <f ca="1">IFERROR(IF(AND(NOW()&lt;= EOMONTH(DATE(YEAR($O614),6, 1), 0), Overall!$A616&lt;&gt;"", MONTH($N614) &lt;= 6, MONTH($O614) &gt;= 6), IF($R614 &lt;&gt; "", $H614/$R614, ""), ""), "")</f>
        <v/>
      </c>
      <c r="AL614" s="18" t="str">
        <f ca="1">IFERROR(IF(AND(NOW()&lt;= EOMONTH(DATE(YEAR($O614),7, 1), 0), Overall!$A616&lt;&gt;"", MONTH($N614) &lt;= 7, MONTH($O614) &gt;= 7), IF($R614 &lt;&gt; "", $H614/$R614, ""), ""), "")</f>
        <v/>
      </c>
      <c r="AM614" s="18" t="str">
        <f ca="1">IFERROR(IF(AND(NOW()&lt;= EOMONTH(DATE(YEAR($O614),8, 1), 0), Overall!$A616&lt;&gt;"", MONTH($N614) &lt;= 8, MONTH($O614) &gt;= 8), IF($R614 &lt;&gt; "", $H614/$R614, ""), ""), "")</f>
        <v/>
      </c>
      <c r="AN614" s="18" t="str">
        <f ca="1">IFERROR(IF(AND(NOW()&lt;= EOMONTH(DATE(YEAR($O614),9, 1), 0), Overall!$A616&lt;&gt;"", MONTH($N614) &lt;= 9, MONTH($O614) &gt;= 9), IF($R614 &lt;&gt; "", $H614/$R614, ""), ""), "")</f>
        <v/>
      </c>
      <c r="AO614" s="18" t="str">
        <f ca="1">IFERROR(IF(AND(NOW()&lt;= EOMONTH(DATE(YEAR($O614),10, 1), 0), Overall!$A616&lt;&gt;"", MONTH($N614) &lt;= 10, MONTH($O614) &gt;= 10), IF($R614 &lt;&gt; "", $H614/$R614, ""), ""), "")</f>
        <v/>
      </c>
      <c r="AP614" s="18" t="str">
        <f ca="1">IFERROR(IF(AND(NOW()&lt;= EOMONTH(DATE(YEAR($O614),11, 1), 0), Overall!$A616&lt;&gt;"", MONTH($N614) &lt;=11, MONTH($O614) &gt;= 11), IF($R614 &lt;&gt; "", $H614/$R614, ""), ""), "")</f>
        <v/>
      </c>
      <c r="AQ614" s="18" t="str">
        <f ca="1">IFERROR(IF(AND(NOW()&lt;= EOMONTH(DATE(YEAR($O614),12, 1), 0), Overall!$A616&lt;&gt;"", MONTH($N614) &lt;= 12, MONTH($O614) &gt;= 12), IF($R614 &lt;&gt; "", $H614/$R614, ""), ""), "")</f>
        <v/>
      </c>
      <c r="AR614" s="16">
        <f t="shared" ca="1" si="19"/>
        <v>0</v>
      </c>
    </row>
    <row r="615" spans="1:44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17">
        <f>IF(Overall!F617&lt;&gt;"",VALUE(Overall!F617),"")</f>
        <v>500000</v>
      </c>
      <c r="I615" s="17">
        <f>IF(Overall!G617&lt;&gt;"",VALUE(Overall!G617),"")</f>
        <v>80</v>
      </c>
      <c r="J615" s="17">
        <f>IF(Overall!H617&lt;&gt;"",VALUE(Overall!H617),"")</f>
        <v>64</v>
      </c>
      <c r="K615" s="17">
        <f>IF(Overall!I617&lt;&gt;"",VALUE(Overall!I617),"")</f>
        <v>3.6</v>
      </c>
      <c r="L615" s="17">
        <f>IF(Overall!J617&lt;&gt;"",VALUE(Overall!J617),"")</f>
        <v>0.46</v>
      </c>
      <c r="M615" s="17">
        <f>IF(Overall!K617&lt;&gt;"",VALUE(Overall!K617),"")</f>
        <v>3.14</v>
      </c>
      <c r="N615" s="7">
        <f>IF(Overall!L617&lt;&gt;"",DATEVALUE(MID(Overall!L617, FIND(",", Overall!L617) + 2, FIND(" ", Overall!L617) - FIND(",", Overall!L617) - 1) &amp; " " &amp; MID(Overall!L617, FIND(" ", Overall!L617) + 1, FIND(",", Overall!L617, FIND(" ", Overall!L617)) - FIND(" ", Overall!L617) - 1) &amp; ", " &amp; MID(Overall!L617, FIND(",", Overall!L617, FIND(",",Overall!L617) + 1) + 2, LEN(Overall!L617))),"")</f>
        <v>45261</v>
      </c>
      <c r="O615" s="7">
        <f>IF(Overall!M617&lt;&gt;"",DATEVALUE(MID(Overall!M617, FIND(",", Overall!M617) + 2, FIND(" ", Overall!M617) - FIND(",", Overall!M617) - 1) &amp; " " &amp; MID(Overall!M617, FIND(" ", Overall!M617) + 1, FIND(",", Overall!M617, FIND(" ", Overall!M617)) - FIND(" ", Overall!M617) - 1) &amp; ", " &amp; MID(Overall!M617, FIND(",", Overall!M617, FIND(",",Overall!M617) + 1) + 2, LEN(Overall!M617))),"")</f>
        <v>45291</v>
      </c>
      <c r="P615" s="7">
        <f>IF(Overall!N617&lt;&gt;"",DATEVALUE(MID(Overall!N617, FIND(",", Overall!N617) + 2, FIND(" ", Overall!N617) - FIND(",", Overall!N617) - 1) &amp; " " &amp; MID(Overall!N617, FIND(" ", Overall!N617) + 1, FIND(",", Overall!N617, FIND(" ", Overall!N617)) - FIND(" ", Overall!N617) - 1) &amp; ", " &amp; MID(Overall!N617, FIND(",", Overall!N617, FIND(",",Overall!N617) + 1) + 2, LEN(Overall!N617))),"")</f>
        <v>45190</v>
      </c>
      <c r="Q615" s="7">
        <f>IF(Overall!O617&lt;&gt;"",DATEVALUE(MID(Overall!O617, FIND(",", Overall!O617) + 2, FIND(" ", Overall!O617) - FIND(",", Overall!O617) - 1) &amp; " " &amp; MID(Overall!O617, FIND(" ", Overall!O617) + 1, FIND(",", Overall!O617, FIND(" ", Overall!O617)) - FIND(" ", Overall!O617) - 1) &amp; ", " &amp; MID(Overall!O617, FIND(",", Overall!O617, FIND(",",Overall!O617) + 1) + 2, LEN(Overall!O617))),"")</f>
        <v>45167</v>
      </c>
      <c r="R615" s="5">
        <f t="shared" si="18"/>
        <v>1</v>
      </c>
      <c r="S615" s="18" t="str">
        <f>IF(Overall!$A617&lt;&gt;"",IF(AND(MONTH($N615) &lt;= 1, MONTH($O615) &gt;= 1), IF($R615 &lt;&gt; "", $H615/$R615, ""), ""),"")</f>
        <v/>
      </c>
      <c r="T615" s="18" t="str">
        <f>IF(Overall!$A617&lt;&gt;"",IF(AND(MONTH($N615) &lt;= 2, MONTH($O615) &gt;= 2), IF($R615 &lt;&gt; "", $H615/$R615, ""), ""),"")</f>
        <v/>
      </c>
      <c r="U615" s="18" t="str">
        <f>IF(Overall!$A617&lt;&gt;"",IF(AND(MONTH($N615) &lt;= 3, MONTH($O615) &gt;= 3), IF($R615 &lt;&gt; "", $H615/$R615, ""), ""),"")</f>
        <v/>
      </c>
      <c r="V615" s="18" t="str">
        <f>IF(Overall!$A617&lt;&gt;"",IF(AND(MONTH($N615) &lt;= 4, MONTH($O615) &gt;= 4), IF($R615 &lt;&gt; "", $H615/$R615, ""), ""),"")</f>
        <v/>
      </c>
      <c r="W615" s="18" t="str">
        <f>IF(Overall!$A617&lt;&gt;"",IF(AND(MONTH($N615) &lt;= 5, MONTH($O615) &gt;= 5), IF($R615 &lt;&gt; "", $H615/$R615, ""), ""),"")</f>
        <v/>
      </c>
      <c r="X615" s="18" t="str">
        <f>IF(Overall!$A617&lt;&gt;"",IF(AND(MONTH($N615) &lt;= 6, MONTH($O615) &gt;= 6), IF($R615 &lt;&gt; "", $H615/$R615, ""), ""),"")</f>
        <v/>
      </c>
      <c r="Y615" s="18" t="str">
        <f>IF(Overall!$A617&lt;&gt;"",IF(AND(MONTH($N615) &lt;= 7, MONTH($O615) &gt;= 7 ), IF($R615 &lt;&gt; "", $H615/$R615, ""), ""),"")</f>
        <v/>
      </c>
      <c r="Z615" s="18" t="str">
        <f>IF(Overall!$A617&lt;&gt;"",IF(AND(MONTH($N615) &lt;= 8, MONTH($O615) &gt;= 8), IF($R615 &lt;&gt; "", $H615/$R615, ""), ""),"")</f>
        <v/>
      </c>
      <c r="AA615" s="18" t="str">
        <f>IF(Overall!$A617&lt;&gt;"",IF(AND(MONTH($N615) &lt;= 9, MONTH($O615) &gt;= 9), IF($R615 &lt;&gt; "", $H615/$R615, ""), ""),"")</f>
        <v/>
      </c>
      <c r="AB615" s="18" t="str">
        <f>IF(Overall!$A617&lt;&gt;"",IF(AND(MONTH($N615) &lt;= 10, MONTH($O615) &gt;= 10), IF($R615 &lt;&gt; "", $H615/$R615, ""), ""),"")</f>
        <v/>
      </c>
      <c r="AC615" s="18" t="str">
        <f>IF(Overall!$A617&lt;&gt;"",IF(AND(MONTH($N615) &lt;= 11, MONTH($O615) &gt;= 11), IF($R615 &lt;&gt; "", $H615/$R615, ""), ""),"")</f>
        <v/>
      </c>
      <c r="AD615" s="18">
        <f>IF(Overall!$A617&lt;&gt;"",IF(AND(MONTH($N615) &lt;= 12, MONTH($O615) &gt;= 12), IF($R615 &lt;&gt; "", $H615/$R615, ""), ""),"")</f>
        <v>500000</v>
      </c>
      <c r="AF615" s="18" t="str">
        <f ca="1">IFERROR(IF(AND(NOW()&lt;= EOMONTH(DATE(YEAR($O615),1, 1), 0), Overall!$A617&lt;&gt;"", MONTH($N615) &lt;= 1, MONTH($O615) &gt;= 1), IF($R615 &lt;&gt; "", $H615/$R615, ""), ""), "")</f>
        <v/>
      </c>
      <c r="AG615" s="18" t="str">
        <f ca="1">IFERROR(IF(AND(NOW()&lt;= EOMONTH(DATE(YEAR($O615),2, 1), 0), Overall!$A617&lt;&gt;"", MONTH($N615) &lt;= 2, MONTH($O615) &gt;= 2), IF($R615 &lt;&gt; "", $H615/$R615, ""), ""), "")</f>
        <v/>
      </c>
      <c r="AH615" s="18" t="str">
        <f ca="1">IFERROR(IF(AND(NOW()&lt;= EOMONTH(DATE(YEAR($O615),3, 1), 0), Overall!$A617&lt;&gt;"", MONTH($N615) &lt;= 3, MONTH($O615) &gt;= 3), IF($R615 &lt;&gt; "", $H615/$R615, ""), ""), "")</f>
        <v/>
      </c>
      <c r="AI615" s="18" t="str">
        <f ca="1">IFERROR(IF(AND(NOW()&lt;= EOMONTH(DATE(YEAR($O615),4, 1), 0), Overall!$A617&lt;&gt;"", MONTH($N615) &lt;= 4, MONTH($O615) &gt;= 4), IF($R615 &lt;&gt; "", $H615/$R615, ""), ""), "")</f>
        <v/>
      </c>
      <c r="AJ615" s="18" t="str">
        <f ca="1">IFERROR(IF(AND(NOW()&lt;= EOMONTH(DATE(YEAR($O615),5, 1), 0), Overall!$A617&lt;&gt;"", MONTH($N615) &lt;= 5, MONTH($O615) &gt;= 5), IF($R615 &lt;&gt; "", $H615/$R615, ""), ""), "")</f>
        <v/>
      </c>
      <c r="AK615" s="18" t="str">
        <f ca="1">IFERROR(IF(AND(NOW()&lt;= EOMONTH(DATE(YEAR($O615),6, 1), 0), Overall!$A617&lt;&gt;"", MONTH($N615) &lt;= 6, MONTH($O615) &gt;= 6), IF($R615 &lt;&gt; "", $H615/$R615, ""), ""), "")</f>
        <v/>
      </c>
      <c r="AL615" s="18" t="str">
        <f ca="1">IFERROR(IF(AND(NOW()&lt;= EOMONTH(DATE(YEAR($O615),7, 1), 0), Overall!$A617&lt;&gt;"", MONTH($N615) &lt;= 7, MONTH($O615) &gt;= 7), IF($R615 &lt;&gt; "", $H615/$R615, ""), ""), "")</f>
        <v/>
      </c>
      <c r="AM615" s="18" t="str">
        <f ca="1">IFERROR(IF(AND(NOW()&lt;= EOMONTH(DATE(YEAR($O615),8, 1), 0), Overall!$A617&lt;&gt;"", MONTH($N615) &lt;= 8, MONTH($O615) &gt;= 8), IF($R615 &lt;&gt; "", $H615/$R615, ""), ""), "")</f>
        <v/>
      </c>
      <c r="AN615" s="18" t="str">
        <f ca="1">IFERROR(IF(AND(NOW()&lt;= EOMONTH(DATE(YEAR($O615),9, 1), 0), Overall!$A617&lt;&gt;"", MONTH($N615) &lt;= 9, MONTH($O615) &gt;= 9), IF($R615 &lt;&gt; "", $H615/$R615, ""), ""), "")</f>
        <v/>
      </c>
      <c r="AO615" s="18" t="str">
        <f ca="1">IFERROR(IF(AND(NOW()&lt;= EOMONTH(DATE(YEAR($O615),10, 1), 0), Overall!$A617&lt;&gt;"", MONTH($N615) &lt;= 10, MONTH($O615) &gt;= 10), IF($R615 &lt;&gt; "", $H615/$R615, ""), ""), "")</f>
        <v/>
      </c>
      <c r="AP615" s="18" t="str">
        <f ca="1">IFERROR(IF(AND(NOW()&lt;= EOMONTH(DATE(YEAR($O615),11, 1), 0), Overall!$A617&lt;&gt;"", MONTH($N615) &lt;=11, MONTH($O615) &gt;= 11), IF($R615 &lt;&gt; "", $H615/$R615, ""), ""), "")</f>
        <v/>
      </c>
      <c r="AQ615" s="18" t="str">
        <f ca="1">IFERROR(IF(AND(NOW()&lt;= EOMONTH(DATE(YEAR($O615),12, 1), 0), Overall!$A617&lt;&gt;"", MONTH($N615) &lt;= 12, MONTH($O615) &gt;= 12), IF($R615 &lt;&gt; "", $H615/$R615, ""), ""), "")</f>
        <v/>
      </c>
      <c r="AR615" s="16">
        <f t="shared" ca="1" si="19"/>
        <v>0</v>
      </c>
    </row>
    <row r="616" spans="1:44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17">
        <f>IF(Overall!F618&lt;&gt;"",VALUE(Overall!F618),"")</f>
        <v>500000</v>
      </c>
      <c r="I616" s="17">
        <f>IF(Overall!G618&lt;&gt;"",VALUE(Overall!G618),"")</f>
        <v>80</v>
      </c>
      <c r="J616" s="17">
        <f>IF(Overall!H618&lt;&gt;"",VALUE(Overall!H618),"")</f>
        <v>64</v>
      </c>
      <c r="K616" s="17">
        <f>IF(Overall!I618&lt;&gt;"",VALUE(Overall!I618),"")</f>
        <v>3.65</v>
      </c>
      <c r="L616" s="17">
        <f>IF(Overall!J618&lt;&gt;"",VALUE(Overall!J618),"")</f>
        <v>0.5</v>
      </c>
      <c r="M616" s="17">
        <f>IF(Overall!K618&lt;&gt;"",VALUE(Overall!K618),"")</f>
        <v>3.15</v>
      </c>
      <c r="N616" s="7">
        <f>IF(Overall!L618&lt;&gt;"",DATEVALUE(MID(Overall!L618, FIND(",", Overall!L618) + 2, FIND(" ", Overall!L618) - FIND(",", Overall!L618) - 1) &amp; " " &amp; MID(Overall!L618, FIND(" ", Overall!L618) + 1, FIND(",", Overall!L618, FIND(" ", Overall!L618)) - FIND(" ", Overall!L618) - 1) &amp; ", " &amp; MID(Overall!L618, FIND(",", Overall!L618, FIND(",",Overall!L618) + 1) + 2, LEN(Overall!L618))),"")</f>
        <v>45261</v>
      </c>
      <c r="O616" s="7">
        <f>IF(Overall!M618&lt;&gt;"",DATEVALUE(MID(Overall!M618, FIND(",", Overall!M618) + 2, FIND(" ", Overall!M618) - FIND(",", Overall!M618) - 1) &amp; " " &amp; MID(Overall!M618, FIND(" ", Overall!M618) + 1, FIND(",", Overall!M618, FIND(" ", Overall!M618)) - FIND(" ", Overall!M618) - 1) &amp; ", " &amp; MID(Overall!M618, FIND(",", Overall!M618, FIND(",",Overall!M618) + 1) + 2, LEN(Overall!M618))),"")</f>
        <v>45291</v>
      </c>
      <c r="P616" s="7">
        <f>IF(Overall!N618&lt;&gt;"",DATEVALUE(MID(Overall!N618, FIND(",", Overall!N618) + 2, FIND(" ", Overall!N618) - FIND(",", Overall!N618) - 1) &amp; " " &amp; MID(Overall!N618, FIND(" ", Overall!N618) + 1, FIND(",", Overall!N618, FIND(" ", Overall!N618)) - FIND(" ", Overall!N618) - 1) &amp; ", " &amp; MID(Overall!N618, FIND(",", Overall!N618, FIND(",",Overall!N618) + 1) + 2, LEN(Overall!N618))),"")</f>
        <v>45190</v>
      </c>
      <c r="Q616" s="7">
        <f>IF(Overall!O618&lt;&gt;"",DATEVALUE(MID(Overall!O618, FIND(",", Overall!O618) + 2, FIND(" ", Overall!O618) - FIND(",", Overall!O618) - 1) &amp; " " &amp; MID(Overall!O618, FIND(" ", Overall!O618) + 1, FIND(",", Overall!O618, FIND(" ", Overall!O618)) - FIND(" ", Overall!O618) - 1) &amp; ", " &amp; MID(Overall!O618, FIND(",", Overall!O618, FIND(",",Overall!O618) + 1) + 2, LEN(Overall!O618))),"")</f>
        <v>45167</v>
      </c>
      <c r="R616" s="5">
        <f t="shared" si="18"/>
        <v>1</v>
      </c>
      <c r="S616" s="18" t="str">
        <f>IF(Overall!$A618&lt;&gt;"",IF(AND(MONTH($N616) &lt;= 1, MONTH($O616) &gt;= 1), IF($R616 &lt;&gt; "", $H616/$R616, ""), ""),"")</f>
        <v/>
      </c>
      <c r="T616" s="18" t="str">
        <f>IF(Overall!$A618&lt;&gt;"",IF(AND(MONTH($N616) &lt;= 2, MONTH($O616) &gt;= 2), IF($R616 &lt;&gt; "", $H616/$R616, ""), ""),"")</f>
        <v/>
      </c>
      <c r="U616" s="18" t="str">
        <f>IF(Overall!$A618&lt;&gt;"",IF(AND(MONTH($N616) &lt;= 3, MONTH($O616) &gt;= 3), IF($R616 &lt;&gt; "", $H616/$R616, ""), ""),"")</f>
        <v/>
      </c>
      <c r="V616" s="18" t="str">
        <f>IF(Overall!$A618&lt;&gt;"",IF(AND(MONTH($N616) &lt;= 4, MONTH($O616) &gt;= 4), IF($R616 &lt;&gt; "", $H616/$R616, ""), ""),"")</f>
        <v/>
      </c>
      <c r="W616" s="18" t="str">
        <f>IF(Overall!$A618&lt;&gt;"",IF(AND(MONTH($N616) &lt;= 5, MONTH($O616) &gt;= 5), IF($R616 &lt;&gt; "", $H616/$R616, ""), ""),"")</f>
        <v/>
      </c>
      <c r="X616" s="18" t="str">
        <f>IF(Overall!$A618&lt;&gt;"",IF(AND(MONTH($N616) &lt;= 6, MONTH($O616) &gt;= 6), IF($R616 &lt;&gt; "", $H616/$R616, ""), ""),"")</f>
        <v/>
      </c>
      <c r="Y616" s="18" t="str">
        <f>IF(Overall!$A618&lt;&gt;"",IF(AND(MONTH($N616) &lt;= 7, MONTH($O616) &gt;= 7 ), IF($R616 &lt;&gt; "", $H616/$R616, ""), ""),"")</f>
        <v/>
      </c>
      <c r="Z616" s="18" t="str">
        <f>IF(Overall!$A618&lt;&gt;"",IF(AND(MONTH($N616) &lt;= 8, MONTH($O616) &gt;= 8), IF($R616 &lt;&gt; "", $H616/$R616, ""), ""),"")</f>
        <v/>
      </c>
      <c r="AA616" s="18" t="str">
        <f>IF(Overall!$A618&lt;&gt;"",IF(AND(MONTH($N616) &lt;= 9, MONTH($O616) &gt;= 9), IF($R616 &lt;&gt; "", $H616/$R616, ""), ""),"")</f>
        <v/>
      </c>
      <c r="AB616" s="18" t="str">
        <f>IF(Overall!$A618&lt;&gt;"",IF(AND(MONTH($N616) &lt;= 10, MONTH($O616) &gt;= 10), IF($R616 &lt;&gt; "", $H616/$R616, ""), ""),"")</f>
        <v/>
      </c>
      <c r="AC616" s="18" t="str">
        <f>IF(Overall!$A618&lt;&gt;"",IF(AND(MONTH($N616) &lt;= 11, MONTH($O616) &gt;= 11), IF($R616 &lt;&gt; "", $H616/$R616, ""), ""),"")</f>
        <v/>
      </c>
      <c r="AD616" s="18">
        <f>IF(Overall!$A618&lt;&gt;"",IF(AND(MONTH($N616) &lt;= 12, MONTH($O616) &gt;= 12), IF($R616 &lt;&gt; "", $H616/$R616, ""), ""),"")</f>
        <v>500000</v>
      </c>
      <c r="AF616" s="18" t="str">
        <f ca="1">IFERROR(IF(AND(NOW()&lt;= EOMONTH(DATE(YEAR($O616),1, 1), 0), Overall!$A618&lt;&gt;"", MONTH($N616) &lt;= 1, MONTH($O616) &gt;= 1), IF($R616 &lt;&gt; "", $H616/$R616, ""), ""), "")</f>
        <v/>
      </c>
      <c r="AG616" s="18" t="str">
        <f ca="1">IFERROR(IF(AND(NOW()&lt;= EOMONTH(DATE(YEAR($O616),2, 1), 0), Overall!$A618&lt;&gt;"", MONTH($N616) &lt;= 2, MONTH($O616) &gt;= 2), IF($R616 &lt;&gt; "", $H616/$R616, ""), ""), "")</f>
        <v/>
      </c>
      <c r="AH616" s="18" t="str">
        <f ca="1">IFERROR(IF(AND(NOW()&lt;= EOMONTH(DATE(YEAR($O616),3, 1), 0), Overall!$A618&lt;&gt;"", MONTH($N616) &lt;= 3, MONTH($O616) &gt;= 3), IF($R616 &lt;&gt; "", $H616/$R616, ""), ""), "")</f>
        <v/>
      </c>
      <c r="AI616" s="18" t="str">
        <f ca="1">IFERROR(IF(AND(NOW()&lt;= EOMONTH(DATE(YEAR($O616),4, 1), 0), Overall!$A618&lt;&gt;"", MONTH($N616) &lt;= 4, MONTH($O616) &gt;= 4), IF($R616 &lt;&gt; "", $H616/$R616, ""), ""), "")</f>
        <v/>
      </c>
      <c r="AJ616" s="18" t="str">
        <f ca="1">IFERROR(IF(AND(NOW()&lt;= EOMONTH(DATE(YEAR($O616),5, 1), 0), Overall!$A618&lt;&gt;"", MONTH($N616) &lt;= 5, MONTH($O616) &gt;= 5), IF($R616 &lt;&gt; "", $H616/$R616, ""), ""), "")</f>
        <v/>
      </c>
      <c r="AK616" s="18" t="str">
        <f ca="1">IFERROR(IF(AND(NOW()&lt;= EOMONTH(DATE(YEAR($O616),6, 1), 0), Overall!$A618&lt;&gt;"", MONTH($N616) &lt;= 6, MONTH($O616) &gt;= 6), IF($R616 &lt;&gt; "", $H616/$R616, ""), ""), "")</f>
        <v/>
      </c>
      <c r="AL616" s="18" t="str">
        <f ca="1">IFERROR(IF(AND(NOW()&lt;= EOMONTH(DATE(YEAR($O616),7, 1), 0), Overall!$A618&lt;&gt;"", MONTH($N616) &lt;= 7, MONTH($O616) &gt;= 7), IF($R616 &lt;&gt; "", $H616/$R616, ""), ""), "")</f>
        <v/>
      </c>
      <c r="AM616" s="18" t="str">
        <f ca="1">IFERROR(IF(AND(NOW()&lt;= EOMONTH(DATE(YEAR($O616),8, 1), 0), Overall!$A618&lt;&gt;"", MONTH($N616) &lt;= 8, MONTH($O616) &gt;= 8), IF($R616 &lt;&gt; "", $H616/$R616, ""), ""), "")</f>
        <v/>
      </c>
      <c r="AN616" s="18" t="str">
        <f ca="1">IFERROR(IF(AND(NOW()&lt;= EOMONTH(DATE(YEAR($O616),9, 1), 0), Overall!$A618&lt;&gt;"", MONTH($N616) &lt;= 9, MONTH($O616) &gt;= 9), IF($R616 &lt;&gt; "", $H616/$R616, ""), ""), "")</f>
        <v/>
      </c>
      <c r="AO616" s="18" t="str">
        <f ca="1">IFERROR(IF(AND(NOW()&lt;= EOMONTH(DATE(YEAR($O616),10, 1), 0), Overall!$A618&lt;&gt;"", MONTH($N616) &lt;= 10, MONTH($O616) &gt;= 10), IF($R616 &lt;&gt; "", $H616/$R616, ""), ""), "")</f>
        <v/>
      </c>
      <c r="AP616" s="18" t="str">
        <f ca="1">IFERROR(IF(AND(NOW()&lt;= EOMONTH(DATE(YEAR($O616),11, 1), 0), Overall!$A618&lt;&gt;"", MONTH($N616) &lt;=11, MONTH($O616) &gt;= 11), IF($R616 &lt;&gt; "", $H616/$R616, ""), ""), "")</f>
        <v/>
      </c>
      <c r="AQ616" s="18" t="str">
        <f ca="1">IFERROR(IF(AND(NOW()&lt;= EOMONTH(DATE(YEAR($O616),12, 1), 0), Overall!$A618&lt;&gt;"", MONTH($N616) &lt;= 12, MONTH($O616) &gt;= 12), IF($R616 &lt;&gt; "", $H616/$R616, ""), ""), "")</f>
        <v/>
      </c>
      <c r="AR616" s="16">
        <f t="shared" ca="1" si="19"/>
        <v>0</v>
      </c>
    </row>
    <row r="617" spans="1:44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17">
        <f>IF(Overall!F619&lt;&gt;"",VALUE(Overall!F619),"")</f>
        <v>500000</v>
      </c>
      <c r="I617" s="17">
        <f>IF(Overall!G619&lt;&gt;"",VALUE(Overall!G619),"")</f>
        <v>80</v>
      </c>
      <c r="J617" s="17">
        <f>IF(Overall!H619&lt;&gt;"",VALUE(Overall!H619),"")</f>
        <v>64</v>
      </c>
      <c r="K617" s="17">
        <f>IF(Overall!I619&lt;&gt;"",VALUE(Overall!I619),"")</f>
        <v>3.67</v>
      </c>
      <c r="L617" s="17">
        <f>IF(Overall!J619&lt;&gt;"",VALUE(Overall!J619),"")</f>
        <v>0.55000000000000004</v>
      </c>
      <c r="M617" s="17">
        <f>IF(Overall!K619&lt;&gt;"",VALUE(Overall!K619),"")</f>
        <v>3.12</v>
      </c>
      <c r="N617" s="7">
        <f>IF(Overall!L619&lt;&gt;"",DATEVALUE(MID(Overall!L619, FIND(",", Overall!L619) + 2, FIND(" ", Overall!L619) - FIND(",", Overall!L619) - 1) &amp; " " &amp; MID(Overall!L619, FIND(" ", Overall!L619) + 1, FIND(",", Overall!L619, FIND(" ", Overall!L619)) - FIND(" ", Overall!L619) - 1) &amp; ", " &amp; MID(Overall!L619, FIND(",", Overall!L619, FIND(",",Overall!L619) + 1) + 2, LEN(Overall!L619))),"")</f>
        <v>45261</v>
      </c>
      <c r="O617" s="7">
        <f>IF(Overall!M619&lt;&gt;"",DATEVALUE(MID(Overall!M619, FIND(",", Overall!M619) + 2, FIND(" ", Overall!M619) - FIND(",", Overall!M619) - 1) &amp; " " &amp; MID(Overall!M619, FIND(" ", Overall!M619) + 1, FIND(",", Overall!M619, FIND(" ", Overall!M619)) - FIND(" ", Overall!M619) - 1) &amp; ", " &amp; MID(Overall!M619, FIND(",", Overall!M619, FIND(",",Overall!M619) + 1) + 2, LEN(Overall!M619))),"")</f>
        <v>45291</v>
      </c>
      <c r="P617" s="7">
        <f>IF(Overall!N619&lt;&gt;"",DATEVALUE(MID(Overall!N619, FIND(",", Overall!N619) + 2, FIND(" ", Overall!N619) - FIND(",", Overall!N619) - 1) &amp; " " &amp; MID(Overall!N619, FIND(" ", Overall!N619) + 1, FIND(",", Overall!N619, FIND(" ", Overall!N619)) - FIND(" ", Overall!N619) - 1) &amp; ", " &amp; MID(Overall!N619, FIND(",", Overall!N619, FIND(",",Overall!N619) + 1) + 2, LEN(Overall!N619))),"")</f>
        <v>45190</v>
      </c>
      <c r="Q617" s="7">
        <f>IF(Overall!O619&lt;&gt;"",DATEVALUE(MID(Overall!O619, FIND(",", Overall!O619) + 2, FIND(" ", Overall!O619) - FIND(",", Overall!O619) - 1) &amp; " " &amp; MID(Overall!O619, FIND(" ", Overall!O619) + 1, FIND(",", Overall!O619, FIND(" ", Overall!O619)) - FIND(" ", Overall!O619) - 1) &amp; ", " &amp; MID(Overall!O619, FIND(",", Overall!O619, FIND(",",Overall!O619) + 1) + 2, LEN(Overall!O619))),"")</f>
        <v>45167</v>
      </c>
      <c r="R617" s="5">
        <f t="shared" si="18"/>
        <v>1</v>
      </c>
      <c r="S617" s="18" t="str">
        <f>IF(Overall!$A619&lt;&gt;"",IF(AND(MONTH($N617) &lt;= 1, MONTH($O617) &gt;= 1), IF($R617 &lt;&gt; "", $H617/$R617, ""), ""),"")</f>
        <v/>
      </c>
      <c r="T617" s="18" t="str">
        <f>IF(Overall!$A619&lt;&gt;"",IF(AND(MONTH($N617) &lt;= 2, MONTH($O617) &gt;= 2), IF($R617 &lt;&gt; "", $H617/$R617, ""), ""),"")</f>
        <v/>
      </c>
      <c r="U617" s="18" t="str">
        <f>IF(Overall!$A619&lt;&gt;"",IF(AND(MONTH($N617) &lt;= 3, MONTH($O617) &gt;= 3), IF($R617 &lt;&gt; "", $H617/$R617, ""), ""),"")</f>
        <v/>
      </c>
      <c r="V617" s="18" t="str">
        <f>IF(Overall!$A619&lt;&gt;"",IF(AND(MONTH($N617) &lt;= 4, MONTH($O617) &gt;= 4), IF($R617 &lt;&gt; "", $H617/$R617, ""), ""),"")</f>
        <v/>
      </c>
      <c r="W617" s="18" t="str">
        <f>IF(Overall!$A619&lt;&gt;"",IF(AND(MONTH($N617) &lt;= 5, MONTH($O617) &gt;= 5), IF($R617 &lt;&gt; "", $H617/$R617, ""), ""),"")</f>
        <v/>
      </c>
      <c r="X617" s="18" t="str">
        <f>IF(Overall!$A619&lt;&gt;"",IF(AND(MONTH($N617) &lt;= 6, MONTH($O617) &gt;= 6), IF($R617 &lt;&gt; "", $H617/$R617, ""), ""),"")</f>
        <v/>
      </c>
      <c r="Y617" s="18" t="str">
        <f>IF(Overall!$A619&lt;&gt;"",IF(AND(MONTH($N617) &lt;= 7, MONTH($O617) &gt;= 7 ), IF($R617 &lt;&gt; "", $H617/$R617, ""), ""),"")</f>
        <v/>
      </c>
      <c r="Z617" s="18" t="str">
        <f>IF(Overall!$A619&lt;&gt;"",IF(AND(MONTH($N617) &lt;= 8, MONTH($O617) &gt;= 8), IF($R617 &lt;&gt; "", $H617/$R617, ""), ""),"")</f>
        <v/>
      </c>
      <c r="AA617" s="18" t="str">
        <f>IF(Overall!$A619&lt;&gt;"",IF(AND(MONTH($N617) &lt;= 9, MONTH($O617) &gt;= 9), IF($R617 &lt;&gt; "", $H617/$R617, ""), ""),"")</f>
        <v/>
      </c>
      <c r="AB617" s="18" t="str">
        <f>IF(Overall!$A619&lt;&gt;"",IF(AND(MONTH($N617) &lt;= 10, MONTH($O617) &gt;= 10), IF($R617 &lt;&gt; "", $H617/$R617, ""), ""),"")</f>
        <v/>
      </c>
      <c r="AC617" s="18" t="str">
        <f>IF(Overall!$A619&lt;&gt;"",IF(AND(MONTH($N617) &lt;= 11, MONTH($O617) &gt;= 11), IF($R617 &lt;&gt; "", $H617/$R617, ""), ""),"")</f>
        <v/>
      </c>
      <c r="AD617" s="18">
        <f>IF(Overall!$A619&lt;&gt;"",IF(AND(MONTH($N617) &lt;= 12, MONTH($O617) &gt;= 12), IF($R617 &lt;&gt; "", $H617/$R617, ""), ""),"")</f>
        <v>500000</v>
      </c>
      <c r="AF617" s="18" t="str">
        <f ca="1">IFERROR(IF(AND(NOW()&lt;= EOMONTH(DATE(YEAR($O617),1, 1), 0), Overall!$A619&lt;&gt;"", MONTH($N617) &lt;= 1, MONTH($O617) &gt;= 1), IF($R617 &lt;&gt; "", $H617/$R617, ""), ""), "")</f>
        <v/>
      </c>
      <c r="AG617" s="18" t="str">
        <f ca="1">IFERROR(IF(AND(NOW()&lt;= EOMONTH(DATE(YEAR($O617),2, 1), 0), Overall!$A619&lt;&gt;"", MONTH($N617) &lt;= 2, MONTH($O617) &gt;= 2), IF($R617 &lt;&gt; "", $H617/$R617, ""), ""), "")</f>
        <v/>
      </c>
      <c r="AH617" s="18" t="str">
        <f ca="1">IFERROR(IF(AND(NOW()&lt;= EOMONTH(DATE(YEAR($O617),3, 1), 0), Overall!$A619&lt;&gt;"", MONTH($N617) &lt;= 3, MONTH($O617) &gt;= 3), IF($R617 &lt;&gt; "", $H617/$R617, ""), ""), "")</f>
        <v/>
      </c>
      <c r="AI617" s="18" t="str">
        <f ca="1">IFERROR(IF(AND(NOW()&lt;= EOMONTH(DATE(YEAR($O617),4, 1), 0), Overall!$A619&lt;&gt;"", MONTH($N617) &lt;= 4, MONTH($O617) &gt;= 4), IF($R617 &lt;&gt; "", $H617/$R617, ""), ""), "")</f>
        <v/>
      </c>
      <c r="AJ617" s="18" t="str">
        <f ca="1">IFERROR(IF(AND(NOW()&lt;= EOMONTH(DATE(YEAR($O617),5, 1), 0), Overall!$A619&lt;&gt;"", MONTH($N617) &lt;= 5, MONTH($O617) &gt;= 5), IF($R617 &lt;&gt; "", $H617/$R617, ""), ""), "")</f>
        <v/>
      </c>
      <c r="AK617" s="18" t="str">
        <f ca="1">IFERROR(IF(AND(NOW()&lt;= EOMONTH(DATE(YEAR($O617),6, 1), 0), Overall!$A619&lt;&gt;"", MONTH($N617) &lt;= 6, MONTH($O617) &gt;= 6), IF($R617 &lt;&gt; "", $H617/$R617, ""), ""), "")</f>
        <v/>
      </c>
      <c r="AL617" s="18" t="str">
        <f ca="1">IFERROR(IF(AND(NOW()&lt;= EOMONTH(DATE(YEAR($O617),7, 1), 0), Overall!$A619&lt;&gt;"", MONTH($N617) &lt;= 7, MONTH($O617) &gt;= 7), IF($R617 &lt;&gt; "", $H617/$R617, ""), ""), "")</f>
        <v/>
      </c>
      <c r="AM617" s="18" t="str">
        <f ca="1">IFERROR(IF(AND(NOW()&lt;= EOMONTH(DATE(YEAR($O617),8, 1), 0), Overall!$A619&lt;&gt;"", MONTH($N617) &lt;= 8, MONTH($O617) &gt;= 8), IF($R617 &lt;&gt; "", $H617/$R617, ""), ""), "")</f>
        <v/>
      </c>
      <c r="AN617" s="18" t="str">
        <f ca="1">IFERROR(IF(AND(NOW()&lt;= EOMONTH(DATE(YEAR($O617),9, 1), 0), Overall!$A619&lt;&gt;"", MONTH($N617) &lt;= 9, MONTH($O617) &gt;= 9), IF($R617 &lt;&gt; "", $H617/$R617, ""), ""), "")</f>
        <v/>
      </c>
      <c r="AO617" s="18" t="str">
        <f ca="1">IFERROR(IF(AND(NOW()&lt;= EOMONTH(DATE(YEAR($O617),10, 1), 0), Overall!$A619&lt;&gt;"", MONTH($N617) &lt;= 10, MONTH($O617) &gt;= 10), IF($R617 &lt;&gt; "", $H617/$R617, ""), ""), "")</f>
        <v/>
      </c>
      <c r="AP617" s="18" t="str">
        <f ca="1">IFERROR(IF(AND(NOW()&lt;= EOMONTH(DATE(YEAR($O617),11, 1), 0), Overall!$A619&lt;&gt;"", MONTH($N617) &lt;=11, MONTH($O617) &gt;= 11), IF($R617 &lt;&gt; "", $H617/$R617, ""), ""), "")</f>
        <v/>
      </c>
      <c r="AQ617" s="18" t="str">
        <f ca="1">IFERROR(IF(AND(NOW()&lt;= EOMONTH(DATE(YEAR($O617),12, 1), 0), Overall!$A619&lt;&gt;"", MONTH($N617) &lt;= 12, MONTH($O617) &gt;= 12), IF($R617 &lt;&gt; "", $H617/$R617, ""), ""), "")</f>
        <v/>
      </c>
      <c r="AR617" s="16">
        <f t="shared" ca="1" si="19"/>
        <v>0</v>
      </c>
    </row>
    <row r="618" spans="1:44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17">
        <f>IF(Overall!F620&lt;&gt;"",VALUE(Overall!F620),"")</f>
        <v>500000</v>
      </c>
      <c r="I618" s="17">
        <f>IF(Overall!G620&lt;&gt;"",VALUE(Overall!G620),"")</f>
        <v>80</v>
      </c>
      <c r="J618" s="17">
        <f>IF(Overall!H620&lt;&gt;"",VALUE(Overall!H620),"")</f>
        <v>64</v>
      </c>
      <c r="K618" s="17">
        <f>IF(Overall!I620&lt;&gt;"",VALUE(Overall!I620),"")</f>
        <v>3.74</v>
      </c>
      <c r="L618" s="17">
        <f>IF(Overall!J620&lt;&gt;"",VALUE(Overall!J620),"")</f>
        <v>0.6</v>
      </c>
      <c r="M618" s="17">
        <f>IF(Overall!K620&lt;&gt;"",VALUE(Overall!K620),"")</f>
        <v>3.14</v>
      </c>
      <c r="N618" s="7">
        <f>IF(Overall!L620&lt;&gt;"",DATEVALUE(MID(Overall!L620, FIND(",", Overall!L620) + 2, FIND(" ", Overall!L620) - FIND(",", Overall!L620) - 1) &amp; " " &amp; MID(Overall!L620, FIND(" ", Overall!L620) + 1, FIND(",", Overall!L620, FIND(" ", Overall!L620)) - FIND(" ", Overall!L620) - 1) &amp; ", " &amp; MID(Overall!L620, FIND(",", Overall!L620, FIND(",",Overall!L620) + 1) + 2, LEN(Overall!L620))),"")</f>
        <v>45261</v>
      </c>
      <c r="O618" s="7">
        <f>IF(Overall!M620&lt;&gt;"",DATEVALUE(MID(Overall!M620, FIND(",", Overall!M620) + 2, FIND(" ", Overall!M620) - FIND(",", Overall!M620) - 1) &amp; " " &amp; MID(Overall!M620, FIND(" ", Overall!M620) + 1, FIND(",", Overall!M620, FIND(" ", Overall!M620)) - FIND(" ", Overall!M620) - 1) &amp; ", " &amp; MID(Overall!M620, FIND(",", Overall!M620, FIND(",",Overall!M620) + 1) + 2, LEN(Overall!M620))),"")</f>
        <v>45291</v>
      </c>
      <c r="P618" s="7">
        <f>IF(Overall!N620&lt;&gt;"",DATEVALUE(MID(Overall!N620, FIND(",", Overall!N620) + 2, FIND(" ", Overall!N620) - FIND(",", Overall!N620) - 1) &amp; " " &amp; MID(Overall!N620, FIND(" ", Overall!N620) + 1, FIND(",", Overall!N620, FIND(" ", Overall!N620)) - FIND(" ", Overall!N620) - 1) &amp; ", " &amp; MID(Overall!N620, FIND(",", Overall!N620, FIND(",",Overall!N620) + 1) + 2, LEN(Overall!N620))),"")</f>
        <v>45190</v>
      </c>
      <c r="Q618" s="7">
        <f>IF(Overall!O620&lt;&gt;"",DATEVALUE(MID(Overall!O620, FIND(",", Overall!O620) + 2, FIND(" ", Overall!O620) - FIND(",", Overall!O620) - 1) &amp; " " &amp; MID(Overall!O620, FIND(" ", Overall!O620) + 1, FIND(",", Overall!O620, FIND(" ", Overall!O620)) - FIND(" ", Overall!O620) - 1) &amp; ", " &amp; MID(Overall!O620, FIND(",", Overall!O620, FIND(",",Overall!O620) + 1) + 2, LEN(Overall!O620))),"")</f>
        <v>45167</v>
      </c>
      <c r="R618" s="5">
        <f t="shared" si="18"/>
        <v>1</v>
      </c>
      <c r="S618" s="18" t="str">
        <f>IF(Overall!$A620&lt;&gt;"",IF(AND(MONTH($N618) &lt;= 1, MONTH($O618) &gt;= 1), IF($R618 &lt;&gt; "", $H618/$R618, ""), ""),"")</f>
        <v/>
      </c>
      <c r="T618" s="18" t="str">
        <f>IF(Overall!$A620&lt;&gt;"",IF(AND(MONTH($N618) &lt;= 2, MONTH($O618) &gt;= 2), IF($R618 &lt;&gt; "", $H618/$R618, ""), ""),"")</f>
        <v/>
      </c>
      <c r="U618" s="18" t="str">
        <f>IF(Overall!$A620&lt;&gt;"",IF(AND(MONTH($N618) &lt;= 3, MONTH($O618) &gt;= 3), IF($R618 &lt;&gt; "", $H618/$R618, ""), ""),"")</f>
        <v/>
      </c>
      <c r="V618" s="18" t="str">
        <f>IF(Overall!$A620&lt;&gt;"",IF(AND(MONTH($N618) &lt;= 4, MONTH($O618) &gt;= 4), IF($R618 &lt;&gt; "", $H618/$R618, ""), ""),"")</f>
        <v/>
      </c>
      <c r="W618" s="18" t="str">
        <f>IF(Overall!$A620&lt;&gt;"",IF(AND(MONTH($N618) &lt;= 5, MONTH($O618) &gt;= 5), IF($R618 &lt;&gt; "", $H618/$R618, ""), ""),"")</f>
        <v/>
      </c>
      <c r="X618" s="18" t="str">
        <f>IF(Overall!$A620&lt;&gt;"",IF(AND(MONTH($N618) &lt;= 6, MONTH($O618) &gt;= 6), IF($R618 &lt;&gt; "", $H618/$R618, ""), ""),"")</f>
        <v/>
      </c>
      <c r="Y618" s="18" t="str">
        <f>IF(Overall!$A620&lt;&gt;"",IF(AND(MONTH($N618) &lt;= 7, MONTH($O618) &gt;= 7 ), IF($R618 &lt;&gt; "", $H618/$R618, ""), ""),"")</f>
        <v/>
      </c>
      <c r="Z618" s="18" t="str">
        <f>IF(Overall!$A620&lt;&gt;"",IF(AND(MONTH($N618) &lt;= 8, MONTH($O618) &gt;= 8), IF($R618 &lt;&gt; "", $H618/$R618, ""), ""),"")</f>
        <v/>
      </c>
      <c r="AA618" s="18" t="str">
        <f>IF(Overall!$A620&lt;&gt;"",IF(AND(MONTH($N618) &lt;= 9, MONTH($O618) &gt;= 9), IF($R618 &lt;&gt; "", $H618/$R618, ""), ""),"")</f>
        <v/>
      </c>
      <c r="AB618" s="18" t="str">
        <f>IF(Overall!$A620&lt;&gt;"",IF(AND(MONTH($N618) &lt;= 10, MONTH($O618) &gt;= 10), IF($R618 &lt;&gt; "", $H618/$R618, ""), ""),"")</f>
        <v/>
      </c>
      <c r="AC618" s="18" t="str">
        <f>IF(Overall!$A620&lt;&gt;"",IF(AND(MONTH($N618) &lt;= 11, MONTH($O618) &gt;= 11), IF($R618 &lt;&gt; "", $H618/$R618, ""), ""),"")</f>
        <v/>
      </c>
      <c r="AD618" s="18">
        <f>IF(Overall!$A620&lt;&gt;"",IF(AND(MONTH($N618) &lt;= 12, MONTH($O618) &gt;= 12), IF($R618 &lt;&gt; "", $H618/$R618, ""), ""),"")</f>
        <v>500000</v>
      </c>
      <c r="AF618" s="18" t="str">
        <f ca="1">IFERROR(IF(AND(NOW()&lt;= EOMONTH(DATE(YEAR($O618),1, 1), 0), Overall!$A620&lt;&gt;"", MONTH($N618) &lt;= 1, MONTH($O618) &gt;= 1), IF($R618 &lt;&gt; "", $H618/$R618, ""), ""), "")</f>
        <v/>
      </c>
      <c r="AG618" s="18" t="str">
        <f ca="1">IFERROR(IF(AND(NOW()&lt;= EOMONTH(DATE(YEAR($O618),2, 1), 0), Overall!$A620&lt;&gt;"", MONTH($N618) &lt;= 2, MONTH($O618) &gt;= 2), IF($R618 &lt;&gt; "", $H618/$R618, ""), ""), "")</f>
        <v/>
      </c>
      <c r="AH618" s="18" t="str">
        <f ca="1">IFERROR(IF(AND(NOW()&lt;= EOMONTH(DATE(YEAR($O618),3, 1), 0), Overall!$A620&lt;&gt;"", MONTH($N618) &lt;= 3, MONTH($O618) &gt;= 3), IF($R618 &lt;&gt; "", $H618/$R618, ""), ""), "")</f>
        <v/>
      </c>
      <c r="AI618" s="18" t="str">
        <f ca="1">IFERROR(IF(AND(NOW()&lt;= EOMONTH(DATE(YEAR($O618),4, 1), 0), Overall!$A620&lt;&gt;"", MONTH($N618) &lt;= 4, MONTH($O618) &gt;= 4), IF($R618 &lt;&gt; "", $H618/$R618, ""), ""), "")</f>
        <v/>
      </c>
      <c r="AJ618" s="18" t="str">
        <f ca="1">IFERROR(IF(AND(NOW()&lt;= EOMONTH(DATE(YEAR($O618),5, 1), 0), Overall!$A620&lt;&gt;"", MONTH($N618) &lt;= 5, MONTH($O618) &gt;= 5), IF($R618 &lt;&gt; "", $H618/$R618, ""), ""), "")</f>
        <v/>
      </c>
      <c r="AK618" s="18" t="str">
        <f ca="1">IFERROR(IF(AND(NOW()&lt;= EOMONTH(DATE(YEAR($O618),6, 1), 0), Overall!$A620&lt;&gt;"", MONTH($N618) &lt;= 6, MONTH($O618) &gt;= 6), IF($R618 &lt;&gt; "", $H618/$R618, ""), ""), "")</f>
        <v/>
      </c>
      <c r="AL618" s="18" t="str">
        <f ca="1">IFERROR(IF(AND(NOW()&lt;= EOMONTH(DATE(YEAR($O618),7, 1), 0), Overall!$A620&lt;&gt;"", MONTH($N618) &lt;= 7, MONTH($O618) &gt;= 7), IF($R618 &lt;&gt; "", $H618/$R618, ""), ""), "")</f>
        <v/>
      </c>
      <c r="AM618" s="18" t="str">
        <f ca="1">IFERROR(IF(AND(NOW()&lt;= EOMONTH(DATE(YEAR($O618),8, 1), 0), Overall!$A620&lt;&gt;"", MONTH($N618) &lt;= 8, MONTH($O618) &gt;= 8), IF($R618 &lt;&gt; "", $H618/$R618, ""), ""), "")</f>
        <v/>
      </c>
      <c r="AN618" s="18" t="str">
        <f ca="1">IFERROR(IF(AND(NOW()&lt;= EOMONTH(DATE(YEAR($O618),9, 1), 0), Overall!$A620&lt;&gt;"", MONTH($N618) &lt;= 9, MONTH($O618) &gt;= 9), IF($R618 &lt;&gt; "", $H618/$R618, ""), ""), "")</f>
        <v/>
      </c>
      <c r="AO618" s="18" t="str">
        <f ca="1">IFERROR(IF(AND(NOW()&lt;= EOMONTH(DATE(YEAR($O618),10, 1), 0), Overall!$A620&lt;&gt;"", MONTH($N618) &lt;= 10, MONTH($O618) &gt;= 10), IF($R618 &lt;&gt; "", $H618/$R618, ""), ""), "")</f>
        <v/>
      </c>
      <c r="AP618" s="18" t="str">
        <f ca="1">IFERROR(IF(AND(NOW()&lt;= EOMONTH(DATE(YEAR($O618),11, 1), 0), Overall!$A620&lt;&gt;"", MONTH($N618) &lt;=11, MONTH($O618) &gt;= 11), IF($R618 &lt;&gt; "", $H618/$R618, ""), ""), "")</f>
        <v/>
      </c>
      <c r="AQ618" s="18" t="str">
        <f ca="1">IFERROR(IF(AND(NOW()&lt;= EOMONTH(DATE(YEAR($O618),12, 1), 0), Overall!$A620&lt;&gt;"", MONTH($N618) &lt;= 12, MONTH($O618) &gt;= 12), IF($R618 &lt;&gt; "", $H618/$R618, ""), ""), "")</f>
        <v/>
      </c>
      <c r="AR618" s="16">
        <f t="shared" ca="1" si="19"/>
        <v>0</v>
      </c>
    </row>
    <row r="619" spans="1:44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17">
        <f>IF(Overall!F621&lt;&gt;"",VALUE(Overall!F621),"")</f>
        <v>500000</v>
      </c>
      <c r="I619" s="17">
        <f>IF(Overall!G621&lt;&gt;"",VALUE(Overall!G621),"")</f>
        <v>80</v>
      </c>
      <c r="J619" s="17">
        <f>IF(Overall!H621&lt;&gt;"",VALUE(Overall!H621),"")</f>
        <v>64</v>
      </c>
      <c r="K619" s="17">
        <f>IF(Overall!I621&lt;&gt;"",VALUE(Overall!I621),"")</f>
        <v>3.5</v>
      </c>
      <c r="L619" s="17">
        <f>IF(Overall!J621&lt;&gt;"",VALUE(Overall!J621),"")</f>
        <v>0.33</v>
      </c>
      <c r="M619" s="17">
        <f>IF(Overall!K621&lt;&gt;"",VALUE(Overall!K621),"")</f>
        <v>3.17</v>
      </c>
      <c r="N619" s="7">
        <f>IF(Overall!L621&lt;&gt;"",DATEVALUE(MID(Overall!L621, FIND(",", Overall!L621) + 2, FIND(" ", Overall!L621) - FIND(",", Overall!L621) - 1) &amp; " " &amp; MID(Overall!L621, FIND(" ", Overall!L621) + 1, FIND(",", Overall!L621, FIND(" ", Overall!L621)) - FIND(" ", Overall!L621) - 1) &amp; ", " &amp; MID(Overall!L621, FIND(",", Overall!L621, FIND(",",Overall!L621) + 1) + 2, LEN(Overall!L621))),"")</f>
        <v>45261</v>
      </c>
      <c r="O619" s="7">
        <f>IF(Overall!M621&lt;&gt;"",DATEVALUE(MID(Overall!M621, FIND(",", Overall!M621) + 2, FIND(" ", Overall!M621) - FIND(",", Overall!M621) - 1) &amp; " " &amp; MID(Overall!M621, FIND(" ", Overall!M621) + 1, FIND(",", Overall!M621, FIND(" ", Overall!M621)) - FIND(" ", Overall!M621) - 1) &amp; ", " &amp; MID(Overall!M621, FIND(",", Overall!M621, FIND(",",Overall!M621) + 1) + 2, LEN(Overall!M621))),"")</f>
        <v>45291</v>
      </c>
      <c r="P619" s="7">
        <f>IF(Overall!N621&lt;&gt;"",DATEVALUE(MID(Overall!N621, FIND(",", Overall!N621) + 2, FIND(" ", Overall!N621) - FIND(",", Overall!N621) - 1) &amp; " " &amp; MID(Overall!N621, FIND(" ", Overall!N621) + 1, FIND(",", Overall!N621, FIND(" ", Overall!N621)) - FIND(" ", Overall!N621) - 1) &amp; ", " &amp; MID(Overall!N621, FIND(",", Overall!N621, FIND(",",Overall!N621) + 1) + 2, LEN(Overall!N621))),"")</f>
        <v>45190</v>
      </c>
      <c r="Q619" s="7">
        <f>IF(Overall!O621&lt;&gt;"",DATEVALUE(MID(Overall!O621, FIND(",", Overall!O621) + 2, FIND(" ", Overall!O621) - FIND(",", Overall!O621) - 1) &amp; " " &amp; MID(Overall!O621, FIND(" ", Overall!O621) + 1, FIND(",", Overall!O621, FIND(" ", Overall!O621)) - FIND(" ", Overall!O621) - 1) &amp; ", " &amp; MID(Overall!O621, FIND(",", Overall!O621, FIND(",",Overall!O621) + 1) + 2, LEN(Overall!O621))),"")</f>
        <v>45167</v>
      </c>
      <c r="R619" s="5">
        <f t="shared" si="18"/>
        <v>1</v>
      </c>
      <c r="S619" s="18" t="str">
        <f>IF(Overall!$A621&lt;&gt;"",IF(AND(MONTH($N619) &lt;= 1, MONTH($O619) &gt;= 1), IF($R619 &lt;&gt; "", $H619/$R619, ""), ""),"")</f>
        <v/>
      </c>
      <c r="T619" s="18" t="str">
        <f>IF(Overall!$A621&lt;&gt;"",IF(AND(MONTH($N619) &lt;= 2, MONTH($O619) &gt;= 2), IF($R619 &lt;&gt; "", $H619/$R619, ""), ""),"")</f>
        <v/>
      </c>
      <c r="U619" s="18" t="str">
        <f>IF(Overall!$A621&lt;&gt;"",IF(AND(MONTH($N619) &lt;= 3, MONTH($O619) &gt;= 3), IF($R619 &lt;&gt; "", $H619/$R619, ""), ""),"")</f>
        <v/>
      </c>
      <c r="V619" s="18" t="str">
        <f>IF(Overall!$A621&lt;&gt;"",IF(AND(MONTH($N619) &lt;= 4, MONTH($O619) &gt;= 4), IF($R619 &lt;&gt; "", $H619/$R619, ""), ""),"")</f>
        <v/>
      </c>
      <c r="W619" s="18" t="str">
        <f>IF(Overall!$A621&lt;&gt;"",IF(AND(MONTH($N619) &lt;= 5, MONTH($O619) &gt;= 5), IF($R619 &lt;&gt; "", $H619/$R619, ""), ""),"")</f>
        <v/>
      </c>
      <c r="X619" s="18" t="str">
        <f>IF(Overall!$A621&lt;&gt;"",IF(AND(MONTH($N619) &lt;= 6, MONTH($O619) &gt;= 6), IF($R619 &lt;&gt; "", $H619/$R619, ""), ""),"")</f>
        <v/>
      </c>
      <c r="Y619" s="18" t="str">
        <f>IF(Overall!$A621&lt;&gt;"",IF(AND(MONTH($N619) &lt;= 7, MONTH($O619) &gt;= 7 ), IF($R619 &lt;&gt; "", $H619/$R619, ""), ""),"")</f>
        <v/>
      </c>
      <c r="Z619" s="18" t="str">
        <f>IF(Overall!$A621&lt;&gt;"",IF(AND(MONTH($N619) &lt;= 8, MONTH($O619) &gt;= 8), IF($R619 &lt;&gt; "", $H619/$R619, ""), ""),"")</f>
        <v/>
      </c>
      <c r="AA619" s="18" t="str">
        <f>IF(Overall!$A621&lt;&gt;"",IF(AND(MONTH($N619) &lt;= 9, MONTH($O619) &gt;= 9), IF($R619 &lt;&gt; "", $H619/$R619, ""), ""),"")</f>
        <v/>
      </c>
      <c r="AB619" s="18" t="str">
        <f>IF(Overall!$A621&lt;&gt;"",IF(AND(MONTH($N619) &lt;= 10, MONTH($O619) &gt;= 10), IF($R619 &lt;&gt; "", $H619/$R619, ""), ""),"")</f>
        <v/>
      </c>
      <c r="AC619" s="18" t="str">
        <f>IF(Overall!$A621&lt;&gt;"",IF(AND(MONTH($N619) &lt;= 11, MONTH($O619) &gt;= 11), IF($R619 &lt;&gt; "", $H619/$R619, ""), ""),"")</f>
        <v/>
      </c>
      <c r="AD619" s="18">
        <f>IF(Overall!$A621&lt;&gt;"",IF(AND(MONTH($N619) &lt;= 12, MONTH($O619) &gt;= 12), IF($R619 &lt;&gt; "", $H619/$R619, ""), ""),"")</f>
        <v>500000</v>
      </c>
      <c r="AF619" s="18" t="str">
        <f ca="1">IFERROR(IF(AND(NOW()&lt;= EOMONTH(DATE(YEAR($O619),1, 1), 0), Overall!$A621&lt;&gt;"", MONTH($N619) &lt;= 1, MONTH($O619) &gt;= 1), IF($R619 &lt;&gt; "", $H619/$R619, ""), ""), "")</f>
        <v/>
      </c>
      <c r="AG619" s="18" t="str">
        <f ca="1">IFERROR(IF(AND(NOW()&lt;= EOMONTH(DATE(YEAR($O619),2, 1), 0), Overall!$A621&lt;&gt;"", MONTH($N619) &lt;= 2, MONTH($O619) &gt;= 2), IF($R619 &lt;&gt; "", $H619/$R619, ""), ""), "")</f>
        <v/>
      </c>
      <c r="AH619" s="18" t="str">
        <f ca="1">IFERROR(IF(AND(NOW()&lt;= EOMONTH(DATE(YEAR($O619),3, 1), 0), Overall!$A621&lt;&gt;"", MONTH($N619) &lt;= 3, MONTH($O619) &gt;= 3), IF($R619 &lt;&gt; "", $H619/$R619, ""), ""), "")</f>
        <v/>
      </c>
      <c r="AI619" s="18" t="str">
        <f ca="1">IFERROR(IF(AND(NOW()&lt;= EOMONTH(DATE(YEAR($O619),4, 1), 0), Overall!$A621&lt;&gt;"", MONTH($N619) &lt;= 4, MONTH($O619) &gt;= 4), IF($R619 &lt;&gt; "", $H619/$R619, ""), ""), "")</f>
        <v/>
      </c>
      <c r="AJ619" s="18" t="str">
        <f ca="1">IFERROR(IF(AND(NOW()&lt;= EOMONTH(DATE(YEAR($O619),5, 1), 0), Overall!$A621&lt;&gt;"", MONTH($N619) &lt;= 5, MONTH($O619) &gt;= 5), IF($R619 &lt;&gt; "", $H619/$R619, ""), ""), "")</f>
        <v/>
      </c>
      <c r="AK619" s="18" t="str">
        <f ca="1">IFERROR(IF(AND(NOW()&lt;= EOMONTH(DATE(YEAR($O619),6, 1), 0), Overall!$A621&lt;&gt;"", MONTH($N619) &lt;= 6, MONTH($O619) &gt;= 6), IF($R619 &lt;&gt; "", $H619/$R619, ""), ""), "")</f>
        <v/>
      </c>
      <c r="AL619" s="18" t="str">
        <f ca="1">IFERROR(IF(AND(NOW()&lt;= EOMONTH(DATE(YEAR($O619),7, 1), 0), Overall!$A621&lt;&gt;"", MONTH($N619) &lt;= 7, MONTH($O619) &gt;= 7), IF($R619 &lt;&gt; "", $H619/$R619, ""), ""), "")</f>
        <v/>
      </c>
      <c r="AM619" s="18" t="str">
        <f ca="1">IFERROR(IF(AND(NOW()&lt;= EOMONTH(DATE(YEAR($O619),8, 1), 0), Overall!$A621&lt;&gt;"", MONTH($N619) &lt;= 8, MONTH($O619) &gt;= 8), IF($R619 &lt;&gt; "", $H619/$R619, ""), ""), "")</f>
        <v/>
      </c>
      <c r="AN619" s="18" t="str">
        <f ca="1">IFERROR(IF(AND(NOW()&lt;= EOMONTH(DATE(YEAR($O619),9, 1), 0), Overall!$A621&lt;&gt;"", MONTH($N619) &lt;= 9, MONTH($O619) &gt;= 9), IF($R619 &lt;&gt; "", $H619/$R619, ""), ""), "")</f>
        <v/>
      </c>
      <c r="AO619" s="18" t="str">
        <f ca="1">IFERROR(IF(AND(NOW()&lt;= EOMONTH(DATE(YEAR($O619),10, 1), 0), Overall!$A621&lt;&gt;"", MONTH($N619) &lt;= 10, MONTH($O619) &gt;= 10), IF($R619 &lt;&gt; "", $H619/$R619, ""), ""), "")</f>
        <v/>
      </c>
      <c r="AP619" s="18" t="str">
        <f ca="1">IFERROR(IF(AND(NOW()&lt;= EOMONTH(DATE(YEAR($O619),11, 1), 0), Overall!$A621&lt;&gt;"", MONTH($N619) &lt;=11, MONTH($O619) &gt;= 11), IF($R619 &lt;&gt; "", $H619/$R619, ""), ""), "")</f>
        <v/>
      </c>
      <c r="AQ619" s="18" t="str">
        <f ca="1">IFERROR(IF(AND(NOW()&lt;= EOMONTH(DATE(YEAR($O619),12, 1), 0), Overall!$A621&lt;&gt;"", MONTH($N619) &lt;= 12, MONTH($O619) &gt;= 12), IF($R619 &lt;&gt; "", $H619/$R619, ""), ""), "")</f>
        <v/>
      </c>
      <c r="AR619" s="16">
        <f t="shared" ca="1" si="19"/>
        <v>0</v>
      </c>
    </row>
    <row r="620" spans="1:44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17">
        <f>IF(Overall!F622&lt;&gt;"",VALUE(Overall!F622),"")</f>
        <v>500000</v>
      </c>
      <c r="I620" s="17">
        <f>IF(Overall!G622&lt;&gt;"",VALUE(Overall!G622),"")</f>
        <v>77</v>
      </c>
      <c r="J620" s="17">
        <f>IF(Overall!H622&lt;&gt;"",VALUE(Overall!H622),"")</f>
        <v>64</v>
      </c>
      <c r="K620" s="17">
        <f>IF(Overall!I622&lt;&gt;"",VALUE(Overall!I622),"")</f>
        <v>2.66</v>
      </c>
      <c r="L620" s="17">
        <f>IF(Overall!J622&lt;&gt;"",VALUE(Overall!J622),"")</f>
        <v>0.5</v>
      </c>
      <c r="M620" s="17">
        <f>IF(Overall!K622&lt;&gt;"",VALUE(Overall!K622),"")</f>
        <v>2.16</v>
      </c>
      <c r="N620" s="7">
        <f>IF(Overall!L622&lt;&gt;"",DATEVALUE(MID(Overall!L622, FIND(",", Overall!L622) + 2, FIND(" ", Overall!L622) - FIND(",", Overall!L622) - 1) &amp; " " &amp; MID(Overall!L622, FIND(" ", Overall!L622) + 1, FIND(",", Overall!L622, FIND(" ", Overall!L622)) - FIND(" ", Overall!L622) - 1) &amp; ", " &amp; MID(Overall!L622, FIND(",", Overall!L622, FIND(",",Overall!L622) + 1) + 2, LEN(Overall!L622))),"")</f>
        <v>45261</v>
      </c>
      <c r="O620" s="7">
        <f>IF(Overall!M622&lt;&gt;"",DATEVALUE(MID(Overall!M622, FIND(",", Overall!M622) + 2, FIND(" ", Overall!M622) - FIND(",", Overall!M622) - 1) &amp; " " &amp; MID(Overall!M622, FIND(" ", Overall!M622) + 1, FIND(",", Overall!M622, FIND(" ", Overall!M622)) - FIND(" ", Overall!M622) - 1) &amp; ", " &amp; MID(Overall!M622, FIND(",", Overall!M622, FIND(",",Overall!M622) + 1) + 2, LEN(Overall!M622))),"")</f>
        <v>45291</v>
      </c>
      <c r="P620" s="7">
        <f>IF(Overall!N622&lt;&gt;"",DATEVALUE(MID(Overall!N622, FIND(",", Overall!N622) + 2, FIND(" ", Overall!N622) - FIND(",", Overall!N622) - 1) &amp; " " &amp; MID(Overall!N622, FIND(" ", Overall!N622) + 1, FIND(",", Overall!N622, FIND(" ", Overall!N622)) - FIND(" ", Overall!N622) - 1) &amp; ", " &amp; MID(Overall!N622, FIND(",", Overall!N622, FIND(",",Overall!N622) + 1) + 2, LEN(Overall!N622))),"")</f>
        <v>45190</v>
      </c>
      <c r="Q620" s="7">
        <f>IF(Overall!O622&lt;&gt;"",DATEVALUE(MID(Overall!O622, FIND(",", Overall!O622) + 2, FIND(" ", Overall!O622) - FIND(",", Overall!O622) - 1) &amp; " " &amp; MID(Overall!O622, FIND(" ", Overall!O622) + 1, FIND(",", Overall!O622, FIND(" ", Overall!O622)) - FIND(" ", Overall!O622) - 1) &amp; ", " &amp; MID(Overall!O622, FIND(",", Overall!O622, FIND(",",Overall!O622) + 1) + 2, LEN(Overall!O622))),"")</f>
        <v>45167</v>
      </c>
      <c r="R620" s="5">
        <f t="shared" si="18"/>
        <v>1</v>
      </c>
      <c r="S620" s="18" t="str">
        <f>IF(Overall!$A622&lt;&gt;"",IF(AND(MONTH($N620) &lt;= 1, MONTH($O620) &gt;= 1), IF($R620 &lt;&gt; "", $H620/$R620, ""), ""),"")</f>
        <v/>
      </c>
      <c r="T620" s="18" t="str">
        <f>IF(Overall!$A622&lt;&gt;"",IF(AND(MONTH($N620) &lt;= 2, MONTH($O620) &gt;= 2), IF($R620 &lt;&gt; "", $H620/$R620, ""), ""),"")</f>
        <v/>
      </c>
      <c r="U620" s="18" t="str">
        <f>IF(Overall!$A622&lt;&gt;"",IF(AND(MONTH($N620) &lt;= 3, MONTH($O620) &gt;= 3), IF($R620 &lt;&gt; "", $H620/$R620, ""), ""),"")</f>
        <v/>
      </c>
      <c r="V620" s="18" t="str">
        <f>IF(Overall!$A622&lt;&gt;"",IF(AND(MONTH($N620) &lt;= 4, MONTH($O620) &gt;= 4), IF($R620 &lt;&gt; "", $H620/$R620, ""), ""),"")</f>
        <v/>
      </c>
      <c r="W620" s="18" t="str">
        <f>IF(Overall!$A622&lt;&gt;"",IF(AND(MONTH($N620) &lt;= 5, MONTH($O620) &gt;= 5), IF($R620 &lt;&gt; "", $H620/$R620, ""), ""),"")</f>
        <v/>
      </c>
      <c r="X620" s="18" t="str">
        <f>IF(Overall!$A622&lt;&gt;"",IF(AND(MONTH($N620) &lt;= 6, MONTH($O620) &gt;= 6), IF($R620 &lt;&gt; "", $H620/$R620, ""), ""),"")</f>
        <v/>
      </c>
      <c r="Y620" s="18" t="str">
        <f>IF(Overall!$A622&lt;&gt;"",IF(AND(MONTH($N620) &lt;= 7, MONTH($O620) &gt;= 7 ), IF($R620 &lt;&gt; "", $H620/$R620, ""), ""),"")</f>
        <v/>
      </c>
      <c r="Z620" s="18" t="str">
        <f>IF(Overall!$A622&lt;&gt;"",IF(AND(MONTH($N620) &lt;= 8, MONTH($O620) &gt;= 8), IF($R620 &lt;&gt; "", $H620/$R620, ""), ""),"")</f>
        <v/>
      </c>
      <c r="AA620" s="18" t="str">
        <f>IF(Overall!$A622&lt;&gt;"",IF(AND(MONTH($N620) &lt;= 9, MONTH($O620) &gt;= 9), IF($R620 &lt;&gt; "", $H620/$R620, ""), ""),"")</f>
        <v/>
      </c>
      <c r="AB620" s="18" t="str">
        <f>IF(Overall!$A622&lt;&gt;"",IF(AND(MONTH($N620) &lt;= 10, MONTH($O620) &gt;= 10), IF($R620 &lt;&gt; "", $H620/$R620, ""), ""),"")</f>
        <v/>
      </c>
      <c r="AC620" s="18" t="str">
        <f>IF(Overall!$A622&lt;&gt;"",IF(AND(MONTH($N620) &lt;= 11, MONTH($O620) &gt;= 11), IF($R620 &lt;&gt; "", $H620/$R620, ""), ""),"")</f>
        <v/>
      </c>
      <c r="AD620" s="18">
        <f>IF(Overall!$A622&lt;&gt;"",IF(AND(MONTH($N620) &lt;= 12, MONTH($O620) &gt;= 12), IF($R620 &lt;&gt; "", $H620/$R620, ""), ""),"")</f>
        <v>500000</v>
      </c>
      <c r="AF620" s="18" t="str">
        <f ca="1">IFERROR(IF(AND(NOW()&lt;= EOMONTH(DATE(YEAR($O620),1, 1), 0), Overall!$A622&lt;&gt;"", MONTH($N620) &lt;= 1, MONTH($O620) &gt;= 1), IF($R620 &lt;&gt; "", $H620/$R620, ""), ""), "")</f>
        <v/>
      </c>
      <c r="AG620" s="18" t="str">
        <f ca="1">IFERROR(IF(AND(NOW()&lt;= EOMONTH(DATE(YEAR($O620),2, 1), 0), Overall!$A622&lt;&gt;"", MONTH($N620) &lt;= 2, MONTH($O620) &gt;= 2), IF($R620 &lt;&gt; "", $H620/$R620, ""), ""), "")</f>
        <v/>
      </c>
      <c r="AH620" s="18" t="str">
        <f ca="1">IFERROR(IF(AND(NOW()&lt;= EOMONTH(DATE(YEAR($O620),3, 1), 0), Overall!$A622&lt;&gt;"", MONTH($N620) &lt;= 3, MONTH($O620) &gt;= 3), IF($R620 &lt;&gt; "", $H620/$R620, ""), ""), "")</f>
        <v/>
      </c>
      <c r="AI620" s="18" t="str">
        <f ca="1">IFERROR(IF(AND(NOW()&lt;= EOMONTH(DATE(YEAR($O620),4, 1), 0), Overall!$A622&lt;&gt;"", MONTH($N620) &lt;= 4, MONTH($O620) &gt;= 4), IF($R620 &lt;&gt; "", $H620/$R620, ""), ""), "")</f>
        <v/>
      </c>
      <c r="AJ620" s="18" t="str">
        <f ca="1">IFERROR(IF(AND(NOW()&lt;= EOMONTH(DATE(YEAR($O620),5, 1), 0), Overall!$A622&lt;&gt;"", MONTH($N620) &lt;= 5, MONTH($O620) &gt;= 5), IF($R620 &lt;&gt; "", $H620/$R620, ""), ""), "")</f>
        <v/>
      </c>
      <c r="AK620" s="18" t="str">
        <f ca="1">IFERROR(IF(AND(NOW()&lt;= EOMONTH(DATE(YEAR($O620),6, 1), 0), Overall!$A622&lt;&gt;"", MONTH($N620) &lt;= 6, MONTH($O620) &gt;= 6), IF($R620 &lt;&gt; "", $H620/$R620, ""), ""), "")</f>
        <v/>
      </c>
      <c r="AL620" s="18" t="str">
        <f ca="1">IFERROR(IF(AND(NOW()&lt;= EOMONTH(DATE(YEAR($O620),7, 1), 0), Overall!$A622&lt;&gt;"", MONTH($N620) &lt;= 7, MONTH($O620) &gt;= 7), IF($R620 &lt;&gt; "", $H620/$R620, ""), ""), "")</f>
        <v/>
      </c>
      <c r="AM620" s="18" t="str">
        <f ca="1">IFERROR(IF(AND(NOW()&lt;= EOMONTH(DATE(YEAR($O620),8, 1), 0), Overall!$A622&lt;&gt;"", MONTH($N620) &lt;= 8, MONTH($O620) &gt;= 8), IF($R620 &lt;&gt; "", $H620/$R620, ""), ""), "")</f>
        <v/>
      </c>
      <c r="AN620" s="18" t="str">
        <f ca="1">IFERROR(IF(AND(NOW()&lt;= EOMONTH(DATE(YEAR($O620),9, 1), 0), Overall!$A622&lt;&gt;"", MONTH($N620) &lt;= 9, MONTH($O620) &gt;= 9), IF($R620 &lt;&gt; "", $H620/$R620, ""), ""), "")</f>
        <v/>
      </c>
      <c r="AO620" s="18" t="str">
        <f ca="1">IFERROR(IF(AND(NOW()&lt;= EOMONTH(DATE(YEAR($O620),10, 1), 0), Overall!$A622&lt;&gt;"", MONTH($N620) &lt;= 10, MONTH($O620) &gt;= 10), IF($R620 &lt;&gt; "", $H620/$R620, ""), ""), "")</f>
        <v/>
      </c>
      <c r="AP620" s="18" t="str">
        <f ca="1">IFERROR(IF(AND(NOW()&lt;= EOMONTH(DATE(YEAR($O620),11, 1), 0), Overall!$A622&lt;&gt;"", MONTH($N620) &lt;=11, MONTH($O620) &gt;= 11), IF($R620 &lt;&gt; "", $H620/$R620, ""), ""), "")</f>
        <v/>
      </c>
      <c r="AQ620" s="18" t="str">
        <f ca="1">IFERROR(IF(AND(NOW()&lt;= EOMONTH(DATE(YEAR($O620),12, 1), 0), Overall!$A622&lt;&gt;"", MONTH($N620) &lt;= 12, MONTH($O620) &gt;= 12), IF($R620 &lt;&gt; "", $H620/$R620, ""), ""), "")</f>
        <v/>
      </c>
      <c r="AR620" s="16">
        <f t="shared" ca="1" si="19"/>
        <v>0</v>
      </c>
    </row>
    <row r="621" spans="1:44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17">
        <f>IF(Overall!F623&lt;&gt;"",VALUE(Overall!F623),"")</f>
        <v>500000</v>
      </c>
      <c r="I621" s="17">
        <f>IF(Overall!G623&lt;&gt;"",VALUE(Overall!G623),"")</f>
        <v>77</v>
      </c>
      <c r="J621" s="17">
        <f>IF(Overall!H623&lt;&gt;"",VALUE(Overall!H623),"")</f>
        <v>64</v>
      </c>
      <c r="K621" s="17">
        <f>IF(Overall!I623&lt;&gt;"",VALUE(Overall!I623),"")</f>
        <v>2.7</v>
      </c>
      <c r="L621" s="17">
        <f>IF(Overall!J623&lt;&gt;"",VALUE(Overall!J623),"")</f>
        <v>0.55000000000000004</v>
      </c>
      <c r="M621" s="17">
        <f>IF(Overall!K623&lt;&gt;"",VALUE(Overall!K623),"")</f>
        <v>2.15</v>
      </c>
      <c r="N621" s="7">
        <f>IF(Overall!L623&lt;&gt;"",DATEVALUE(MID(Overall!L623, FIND(",", Overall!L623) + 2, FIND(" ", Overall!L623) - FIND(",", Overall!L623) - 1) &amp; " " &amp; MID(Overall!L623, FIND(" ", Overall!L623) + 1, FIND(",", Overall!L623, FIND(" ", Overall!L623)) - FIND(" ", Overall!L623) - 1) &amp; ", " &amp; MID(Overall!L623, FIND(",", Overall!L623, FIND(",",Overall!L623) + 1) + 2, LEN(Overall!L623))),"")</f>
        <v>45261</v>
      </c>
      <c r="O621" s="7">
        <f>IF(Overall!M623&lt;&gt;"",DATEVALUE(MID(Overall!M623, FIND(",", Overall!M623) + 2, FIND(" ", Overall!M623) - FIND(",", Overall!M623) - 1) &amp; " " &amp; MID(Overall!M623, FIND(" ", Overall!M623) + 1, FIND(",", Overall!M623, FIND(" ", Overall!M623)) - FIND(" ", Overall!M623) - 1) &amp; ", " &amp; MID(Overall!M623, FIND(",", Overall!M623, FIND(",",Overall!M623) + 1) + 2, LEN(Overall!M623))),"")</f>
        <v>45291</v>
      </c>
      <c r="P621" s="7">
        <f>IF(Overall!N623&lt;&gt;"",DATEVALUE(MID(Overall!N623, FIND(",", Overall!N623) + 2, FIND(" ", Overall!N623) - FIND(",", Overall!N623) - 1) &amp; " " &amp; MID(Overall!N623, FIND(" ", Overall!N623) + 1, FIND(",", Overall!N623, FIND(" ", Overall!N623)) - FIND(" ", Overall!N623) - 1) &amp; ", " &amp; MID(Overall!N623, FIND(",", Overall!N623, FIND(",",Overall!N623) + 1) + 2, LEN(Overall!N623))),"")</f>
        <v>45190</v>
      </c>
      <c r="Q621" s="7">
        <f>IF(Overall!O623&lt;&gt;"",DATEVALUE(MID(Overall!O623, FIND(",", Overall!O623) + 2, FIND(" ", Overall!O623) - FIND(",", Overall!O623) - 1) &amp; " " &amp; MID(Overall!O623, FIND(" ", Overall!O623) + 1, FIND(",", Overall!O623, FIND(" ", Overall!O623)) - FIND(" ", Overall!O623) - 1) &amp; ", " &amp; MID(Overall!O623, FIND(",", Overall!O623, FIND(",",Overall!O623) + 1) + 2, LEN(Overall!O623))),"")</f>
        <v>45168</v>
      </c>
      <c r="R621" s="5">
        <f t="shared" si="18"/>
        <v>1</v>
      </c>
      <c r="S621" s="18" t="str">
        <f>IF(Overall!$A623&lt;&gt;"",IF(AND(MONTH($N621) &lt;= 1, MONTH($O621) &gt;= 1), IF($R621 &lt;&gt; "", $H621/$R621, ""), ""),"")</f>
        <v/>
      </c>
      <c r="T621" s="18" t="str">
        <f>IF(Overall!$A623&lt;&gt;"",IF(AND(MONTH($N621) &lt;= 2, MONTH($O621) &gt;= 2), IF($R621 &lt;&gt; "", $H621/$R621, ""), ""),"")</f>
        <v/>
      </c>
      <c r="U621" s="18" t="str">
        <f>IF(Overall!$A623&lt;&gt;"",IF(AND(MONTH($N621) &lt;= 3, MONTH($O621) &gt;= 3), IF($R621 &lt;&gt; "", $H621/$R621, ""), ""),"")</f>
        <v/>
      </c>
      <c r="V621" s="18" t="str">
        <f>IF(Overall!$A623&lt;&gt;"",IF(AND(MONTH($N621) &lt;= 4, MONTH($O621) &gt;= 4), IF($R621 &lt;&gt; "", $H621/$R621, ""), ""),"")</f>
        <v/>
      </c>
      <c r="W621" s="18" t="str">
        <f>IF(Overall!$A623&lt;&gt;"",IF(AND(MONTH($N621) &lt;= 5, MONTH($O621) &gt;= 5), IF($R621 &lt;&gt; "", $H621/$R621, ""), ""),"")</f>
        <v/>
      </c>
      <c r="X621" s="18" t="str">
        <f>IF(Overall!$A623&lt;&gt;"",IF(AND(MONTH($N621) &lt;= 6, MONTH($O621) &gt;= 6), IF($R621 &lt;&gt; "", $H621/$R621, ""), ""),"")</f>
        <v/>
      </c>
      <c r="Y621" s="18" t="str">
        <f>IF(Overall!$A623&lt;&gt;"",IF(AND(MONTH($N621) &lt;= 7, MONTH($O621) &gt;= 7 ), IF($R621 &lt;&gt; "", $H621/$R621, ""), ""),"")</f>
        <v/>
      </c>
      <c r="Z621" s="18" t="str">
        <f>IF(Overall!$A623&lt;&gt;"",IF(AND(MONTH($N621) &lt;= 8, MONTH($O621) &gt;= 8), IF($R621 &lt;&gt; "", $H621/$R621, ""), ""),"")</f>
        <v/>
      </c>
      <c r="AA621" s="18" t="str">
        <f>IF(Overall!$A623&lt;&gt;"",IF(AND(MONTH($N621) &lt;= 9, MONTH($O621) &gt;= 9), IF($R621 &lt;&gt; "", $H621/$R621, ""), ""),"")</f>
        <v/>
      </c>
      <c r="AB621" s="18" t="str">
        <f>IF(Overall!$A623&lt;&gt;"",IF(AND(MONTH($N621) &lt;= 10, MONTH($O621) &gt;= 10), IF($R621 &lt;&gt; "", $H621/$R621, ""), ""),"")</f>
        <v/>
      </c>
      <c r="AC621" s="18" t="str">
        <f>IF(Overall!$A623&lt;&gt;"",IF(AND(MONTH($N621) &lt;= 11, MONTH($O621) &gt;= 11), IF($R621 &lt;&gt; "", $H621/$R621, ""), ""),"")</f>
        <v/>
      </c>
      <c r="AD621" s="18">
        <f>IF(Overall!$A623&lt;&gt;"",IF(AND(MONTH($N621) &lt;= 12, MONTH($O621) &gt;= 12), IF($R621 &lt;&gt; "", $H621/$R621, ""), ""),"")</f>
        <v>500000</v>
      </c>
      <c r="AF621" s="18" t="str">
        <f ca="1">IFERROR(IF(AND(NOW()&lt;= EOMONTH(DATE(YEAR($O621),1, 1), 0), Overall!$A623&lt;&gt;"", MONTH($N621) &lt;= 1, MONTH($O621) &gt;= 1), IF($R621 &lt;&gt; "", $H621/$R621, ""), ""), "")</f>
        <v/>
      </c>
      <c r="AG621" s="18" t="str">
        <f ca="1">IFERROR(IF(AND(NOW()&lt;= EOMONTH(DATE(YEAR($O621),2, 1), 0), Overall!$A623&lt;&gt;"", MONTH($N621) &lt;= 2, MONTH($O621) &gt;= 2), IF($R621 &lt;&gt; "", $H621/$R621, ""), ""), "")</f>
        <v/>
      </c>
      <c r="AH621" s="18" t="str">
        <f ca="1">IFERROR(IF(AND(NOW()&lt;= EOMONTH(DATE(YEAR($O621),3, 1), 0), Overall!$A623&lt;&gt;"", MONTH($N621) &lt;= 3, MONTH($O621) &gt;= 3), IF($R621 &lt;&gt; "", $H621/$R621, ""), ""), "")</f>
        <v/>
      </c>
      <c r="AI621" s="18" t="str">
        <f ca="1">IFERROR(IF(AND(NOW()&lt;= EOMONTH(DATE(YEAR($O621),4, 1), 0), Overall!$A623&lt;&gt;"", MONTH($N621) &lt;= 4, MONTH($O621) &gt;= 4), IF($R621 &lt;&gt; "", $H621/$R621, ""), ""), "")</f>
        <v/>
      </c>
      <c r="AJ621" s="18" t="str">
        <f ca="1">IFERROR(IF(AND(NOW()&lt;= EOMONTH(DATE(YEAR($O621),5, 1), 0), Overall!$A623&lt;&gt;"", MONTH($N621) &lt;= 5, MONTH($O621) &gt;= 5), IF($R621 &lt;&gt; "", $H621/$R621, ""), ""), "")</f>
        <v/>
      </c>
      <c r="AK621" s="18" t="str">
        <f ca="1">IFERROR(IF(AND(NOW()&lt;= EOMONTH(DATE(YEAR($O621),6, 1), 0), Overall!$A623&lt;&gt;"", MONTH($N621) &lt;= 6, MONTH($O621) &gt;= 6), IF($R621 &lt;&gt; "", $H621/$R621, ""), ""), "")</f>
        <v/>
      </c>
      <c r="AL621" s="18" t="str">
        <f ca="1">IFERROR(IF(AND(NOW()&lt;= EOMONTH(DATE(YEAR($O621),7, 1), 0), Overall!$A623&lt;&gt;"", MONTH($N621) &lt;= 7, MONTH($O621) &gt;= 7), IF($R621 &lt;&gt; "", $H621/$R621, ""), ""), "")</f>
        <v/>
      </c>
      <c r="AM621" s="18" t="str">
        <f ca="1">IFERROR(IF(AND(NOW()&lt;= EOMONTH(DATE(YEAR($O621),8, 1), 0), Overall!$A623&lt;&gt;"", MONTH($N621) &lt;= 8, MONTH($O621) &gt;= 8), IF($R621 &lt;&gt; "", $H621/$R621, ""), ""), "")</f>
        <v/>
      </c>
      <c r="AN621" s="18" t="str">
        <f ca="1">IFERROR(IF(AND(NOW()&lt;= EOMONTH(DATE(YEAR($O621),9, 1), 0), Overall!$A623&lt;&gt;"", MONTH($N621) &lt;= 9, MONTH($O621) &gt;= 9), IF($R621 &lt;&gt; "", $H621/$R621, ""), ""), "")</f>
        <v/>
      </c>
      <c r="AO621" s="18" t="str">
        <f ca="1">IFERROR(IF(AND(NOW()&lt;= EOMONTH(DATE(YEAR($O621),10, 1), 0), Overall!$A623&lt;&gt;"", MONTH($N621) &lt;= 10, MONTH($O621) &gt;= 10), IF($R621 &lt;&gt; "", $H621/$R621, ""), ""), "")</f>
        <v/>
      </c>
      <c r="AP621" s="18" t="str">
        <f ca="1">IFERROR(IF(AND(NOW()&lt;= EOMONTH(DATE(YEAR($O621),11, 1), 0), Overall!$A623&lt;&gt;"", MONTH($N621) &lt;=11, MONTH($O621) &gt;= 11), IF($R621 &lt;&gt; "", $H621/$R621, ""), ""), "")</f>
        <v/>
      </c>
      <c r="AQ621" s="18" t="str">
        <f ca="1">IFERROR(IF(AND(NOW()&lt;= EOMONTH(DATE(YEAR($O621),12, 1), 0), Overall!$A623&lt;&gt;"", MONTH($N621) &lt;= 12, MONTH($O621) &gt;= 12), IF($R621 &lt;&gt; "", $H621/$R621, ""), ""), "")</f>
        <v/>
      </c>
      <c r="AR621" s="16">
        <f t="shared" ca="1" si="19"/>
        <v>0</v>
      </c>
    </row>
    <row r="622" spans="1:44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17">
        <f>IF(Overall!F624&lt;&gt;"",VALUE(Overall!F624),"")</f>
        <v>500000</v>
      </c>
      <c r="I622" s="17">
        <f>IF(Overall!G624&lt;&gt;"",VALUE(Overall!G624),"")</f>
        <v>77</v>
      </c>
      <c r="J622" s="17">
        <f>IF(Overall!H624&lt;&gt;"",VALUE(Overall!H624),"")</f>
        <v>64</v>
      </c>
      <c r="K622" s="17">
        <f>IF(Overall!I624&lt;&gt;"",VALUE(Overall!I624),"")</f>
        <v>2.65</v>
      </c>
      <c r="L622" s="17">
        <f>IF(Overall!J624&lt;&gt;"",VALUE(Overall!J624),"")</f>
        <v>0.5</v>
      </c>
      <c r="M622" s="17">
        <f>IF(Overall!K624&lt;&gt;"",VALUE(Overall!K624),"")</f>
        <v>2.15</v>
      </c>
      <c r="N622" s="7">
        <f>IF(Overall!L624&lt;&gt;"",DATEVALUE(MID(Overall!L624, FIND(",", Overall!L624) + 2, FIND(" ", Overall!L624) - FIND(",", Overall!L624) - 1) &amp; " " &amp; MID(Overall!L624, FIND(" ", Overall!L624) + 1, FIND(",", Overall!L624, FIND(" ", Overall!L624)) - FIND(" ", Overall!L624) - 1) &amp; ", " &amp; MID(Overall!L624, FIND(",", Overall!L624, FIND(",",Overall!L624) + 1) + 2, LEN(Overall!L624))),"")</f>
        <v>45261</v>
      </c>
      <c r="O622" s="7">
        <f>IF(Overall!M624&lt;&gt;"",DATEVALUE(MID(Overall!M624, FIND(",", Overall!M624) + 2, FIND(" ", Overall!M624) - FIND(",", Overall!M624) - 1) &amp; " " &amp; MID(Overall!M624, FIND(" ", Overall!M624) + 1, FIND(",", Overall!M624, FIND(" ", Overall!M624)) - FIND(" ", Overall!M624) - 1) &amp; ", " &amp; MID(Overall!M624, FIND(",", Overall!M624, FIND(",",Overall!M624) + 1) + 2, LEN(Overall!M624))),"")</f>
        <v>45291</v>
      </c>
      <c r="P622" s="7">
        <f>IF(Overall!N624&lt;&gt;"",DATEVALUE(MID(Overall!N624, FIND(",", Overall!N624) + 2, FIND(" ", Overall!N624) - FIND(",", Overall!N624) - 1) &amp; " " &amp; MID(Overall!N624, FIND(" ", Overall!N624) + 1, FIND(",", Overall!N624, FIND(" ", Overall!N624)) - FIND(" ", Overall!N624) - 1) &amp; ", " &amp; MID(Overall!N624, FIND(",", Overall!N624, FIND(",",Overall!N624) + 1) + 2, LEN(Overall!N624))),"")</f>
        <v>45190</v>
      </c>
      <c r="Q622" s="7">
        <f>IF(Overall!O624&lt;&gt;"",DATEVALUE(MID(Overall!O624, FIND(",", Overall!O624) + 2, FIND(" ", Overall!O624) - FIND(",", Overall!O624) - 1) &amp; " " &amp; MID(Overall!O624, FIND(" ", Overall!O624) + 1, FIND(",", Overall!O624, FIND(" ", Overall!O624)) - FIND(" ", Overall!O624) - 1) &amp; ", " &amp; MID(Overall!O624, FIND(",", Overall!O624, FIND(",",Overall!O624) + 1) + 2, LEN(Overall!O624))),"")</f>
        <v>45168</v>
      </c>
      <c r="R622" s="5">
        <f t="shared" si="18"/>
        <v>1</v>
      </c>
      <c r="S622" s="18" t="str">
        <f>IF(Overall!$A624&lt;&gt;"",IF(AND(MONTH($N622) &lt;= 1, MONTH($O622) &gt;= 1), IF($R622 &lt;&gt; "", $H622/$R622, ""), ""),"")</f>
        <v/>
      </c>
      <c r="T622" s="18" t="str">
        <f>IF(Overall!$A624&lt;&gt;"",IF(AND(MONTH($N622) &lt;= 2, MONTH($O622) &gt;= 2), IF($R622 &lt;&gt; "", $H622/$R622, ""), ""),"")</f>
        <v/>
      </c>
      <c r="U622" s="18" t="str">
        <f>IF(Overall!$A624&lt;&gt;"",IF(AND(MONTH($N622) &lt;= 3, MONTH($O622) &gt;= 3), IF($R622 &lt;&gt; "", $H622/$R622, ""), ""),"")</f>
        <v/>
      </c>
      <c r="V622" s="18" t="str">
        <f>IF(Overall!$A624&lt;&gt;"",IF(AND(MONTH($N622) &lt;= 4, MONTH($O622) &gt;= 4), IF($R622 &lt;&gt; "", $H622/$R622, ""), ""),"")</f>
        <v/>
      </c>
      <c r="W622" s="18" t="str">
        <f>IF(Overall!$A624&lt;&gt;"",IF(AND(MONTH($N622) &lt;= 5, MONTH($O622) &gt;= 5), IF($R622 &lt;&gt; "", $H622/$R622, ""), ""),"")</f>
        <v/>
      </c>
      <c r="X622" s="18" t="str">
        <f>IF(Overall!$A624&lt;&gt;"",IF(AND(MONTH($N622) &lt;= 6, MONTH($O622) &gt;= 6), IF($R622 &lt;&gt; "", $H622/$R622, ""), ""),"")</f>
        <v/>
      </c>
      <c r="Y622" s="18" t="str">
        <f>IF(Overall!$A624&lt;&gt;"",IF(AND(MONTH($N622) &lt;= 7, MONTH($O622) &gt;= 7 ), IF($R622 &lt;&gt; "", $H622/$R622, ""), ""),"")</f>
        <v/>
      </c>
      <c r="Z622" s="18" t="str">
        <f>IF(Overall!$A624&lt;&gt;"",IF(AND(MONTH($N622) &lt;= 8, MONTH($O622) &gt;= 8), IF($R622 &lt;&gt; "", $H622/$R622, ""), ""),"")</f>
        <v/>
      </c>
      <c r="AA622" s="18" t="str">
        <f>IF(Overall!$A624&lt;&gt;"",IF(AND(MONTH($N622) &lt;= 9, MONTH($O622) &gt;= 9), IF($R622 &lt;&gt; "", $H622/$R622, ""), ""),"")</f>
        <v/>
      </c>
      <c r="AB622" s="18" t="str">
        <f>IF(Overall!$A624&lt;&gt;"",IF(AND(MONTH($N622) &lt;= 10, MONTH($O622) &gt;= 10), IF($R622 &lt;&gt; "", $H622/$R622, ""), ""),"")</f>
        <v/>
      </c>
      <c r="AC622" s="18" t="str">
        <f>IF(Overall!$A624&lt;&gt;"",IF(AND(MONTH($N622) &lt;= 11, MONTH($O622) &gt;= 11), IF($R622 &lt;&gt; "", $H622/$R622, ""), ""),"")</f>
        <v/>
      </c>
      <c r="AD622" s="18">
        <f>IF(Overall!$A624&lt;&gt;"",IF(AND(MONTH($N622) &lt;= 12, MONTH($O622) &gt;= 12), IF($R622 &lt;&gt; "", $H622/$R622, ""), ""),"")</f>
        <v>500000</v>
      </c>
      <c r="AF622" s="18" t="str">
        <f ca="1">IFERROR(IF(AND(NOW()&lt;= EOMONTH(DATE(YEAR($O622),1, 1), 0), Overall!$A624&lt;&gt;"", MONTH($N622) &lt;= 1, MONTH($O622) &gt;= 1), IF($R622 &lt;&gt; "", $H622/$R622, ""), ""), "")</f>
        <v/>
      </c>
      <c r="AG622" s="18" t="str">
        <f ca="1">IFERROR(IF(AND(NOW()&lt;= EOMONTH(DATE(YEAR($O622),2, 1), 0), Overall!$A624&lt;&gt;"", MONTH($N622) &lt;= 2, MONTH($O622) &gt;= 2), IF($R622 &lt;&gt; "", $H622/$R622, ""), ""), "")</f>
        <v/>
      </c>
      <c r="AH622" s="18" t="str">
        <f ca="1">IFERROR(IF(AND(NOW()&lt;= EOMONTH(DATE(YEAR($O622),3, 1), 0), Overall!$A624&lt;&gt;"", MONTH($N622) &lt;= 3, MONTH($O622) &gt;= 3), IF($R622 &lt;&gt; "", $H622/$R622, ""), ""), "")</f>
        <v/>
      </c>
      <c r="AI622" s="18" t="str">
        <f ca="1">IFERROR(IF(AND(NOW()&lt;= EOMONTH(DATE(YEAR($O622),4, 1), 0), Overall!$A624&lt;&gt;"", MONTH($N622) &lt;= 4, MONTH($O622) &gt;= 4), IF($R622 &lt;&gt; "", $H622/$R622, ""), ""), "")</f>
        <v/>
      </c>
      <c r="AJ622" s="18" t="str">
        <f ca="1">IFERROR(IF(AND(NOW()&lt;= EOMONTH(DATE(YEAR($O622),5, 1), 0), Overall!$A624&lt;&gt;"", MONTH($N622) &lt;= 5, MONTH($O622) &gt;= 5), IF($R622 &lt;&gt; "", $H622/$R622, ""), ""), "")</f>
        <v/>
      </c>
      <c r="AK622" s="18" t="str">
        <f ca="1">IFERROR(IF(AND(NOW()&lt;= EOMONTH(DATE(YEAR($O622),6, 1), 0), Overall!$A624&lt;&gt;"", MONTH($N622) &lt;= 6, MONTH($O622) &gt;= 6), IF($R622 &lt;&gt; "", $H622/$R622, ""), ""), "")</f>
        <v/>
      </c>
      <c r="AL622" s="18" t="str">
        <f ca="1">IFERROR(IF(AND(NOW()&lt;= EOMONTH(DATE(YEAR($O622),7, 1), 0), Overall!$A624&lt;&gt;"", MONTH($N622) &lt;= 7, MONTH($O622) &gt;= 7), IF($R622 &lt;&gt; "", $H622/$R622, ""), ""), "")</f>
        <v/>
      </c>
      <c r="AM622" s="18" t="str">
        <f ca="1">IFERROR(IF(AND(NOW()&lt;= EOMONTH(DATE(YEAR($O622),8, 1), 0), Overall!$A624&lt;&gt;"", MONTH($N622) &lt;= 8, MONTH($O622) &gt;= 8), IF($R622 &lt;&gt; "", $H622/$R622, ""), ""), "")</f>
        <v/>
      </c>
      <c r="AN622" s="18" t="str">
        <f ca="1">IFERROR(IF(AND(NOW()&lt;= EOMONTH(DATE(YEAR($O622),9, 1), 0), Overall!$A624&lt;&gt;"", MONTH($N622) &lt;= 9, MONTH($O622) &gt;= 9), IF($R622 &lt;&gt; "", $H622/$R622, ""), ""), "")</f>
        <v/>
      </c>
      <c r="AO622" s="18" t="str">
        <f ca="1">IFERROR(IF(AND(NOW()&lt;= EOMONTH(DATE(YEAR($O622),10, 1), 0), Overall!$A624&lt;&gt;"", MONTH($N622) &lt;= 10, MONTH($O622) &gt;= 10), IF($R622 &lt;&gt; "", $H622/$R622, ""), ""), "")</f>
        <v/>
      </c>
      <c r="AP622" s="18" t="str">
        <f ca="1">IFERROR(IF(AND(NOW()&lt;= EOMONTH(DATE(YEAR($O622),11, 1), 0), Overall!$A624&lt;&gt;"", MONTH($N622) &lt;=11, MONTH($O622) &gt;= 11), IF($R622 &lt;&gt; "", $H622/$R622, ""), ""), "")</f>
        <v/>
      </c>
      <c r="AQ622" s="18" t="str">
        <f ca="1">IFERROR(IF(AND(NOW()&lt;= EOMONTH(DATE(YEAR($O622),12, 1), 0), Overall!$A624&lt;&gt;"", MONTH($N622) &lt;= 12, MONTH($O622) &gt;= 12), IF($R622 &lt;&gt; "", $H622/$R622, ""), ""), "")</f>
        <v/>
      </c>
      <c r="AR622" s="16">
        <f t="shared" ca="1" si="19"/>
        <v>0</v>
      </c>
    </row>
    <row r="623" spans="1:44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17">
        <f>IF(Overall!F625&lt;&gt;"",VALUE(Overall!F625),"")</f>
        <v>500000</v>
      </c>
      <c r="I623" s="17">
        <f>IF(Overall!G625&lt;&gt;"",VALUE(Overall!G625),"")</f>
        <v>80</v>
      </c>
      <c r="J623" s="17">
        <f>IF(Overall!H625&lt;&gt;"",VALUE(Overall!H625),"")</f>
        <v>64</v>
      </c>
      <c r="K623" s="17">
        <f>IF(Overall!I625&lt;&gt;"",VALUE(Overall!I625),"")</f>
        <v>3.35</v>
      </c>
      <c r="L623" s="17">
        <f>IF(Overall!J625&lt;&gt;"",VALUE(Overall!J625),"")</f>
        <v>0.44</v>
      </c>
      <c r="M623" s="17">
        <f>IF(Overall!K625&lt;&gt;"",VALUE(Overall!K625),"")</f>
        <v>2.91</v>
      </c>
      <c r="N623" s="7">
        <f>IF(Overall!L625&lt;&gt;"",DATEVALUE(MID(Overall!L625, FIND(",", Overall!L625) + 2, FIND(" ", Overall!L625) - FIND(",", Overall!L625) - 1) &amp; " " &amp; MID(Overall!L625, FIND(" ", Overall!L625) + 1, FIND(",", Overall!L625, FIND(" ", Overall!L625)) - FIND(" ", Overall!L625) - 1) &amp; ", " &amp; MID(Overall!L625, FIND(",", Overall!L625, FIND(",",Overall!L625) + 1) + 2, LEN(Overall!L625))),"")</f>
        <v>45261</v>
      </c>
      <c r="O623" s="7">
        <f>IF(Overall!M625&lt;&gt;"",DATEVALUE(MID(Overall!M625, FIND(",", Overall!M625) + 2, FIND(" ", Overall!M625) - FIND(",", Overall!M625) - 1) &amp; " " &amp; MID(Overall!M625, FIND(" ", Overall!M625) + 1, FIND(",", Overall!M625, FIND(" ", Overall!M625)) - FIND(" ", Overall!M625) - 1) &amp; ", " &amp; MID(Overall!M625, FIND(",", Overall!M625, FIND(",",Overall!M625) + 1) + 2, LEN(Overall!M625))),"")</f>
        <v>45291</v>
      </c>
      <c r="P623" s="7">
        <f>IF(Overall!N625&lt;&gt;"",DATEVALUE(MID(Overall!N625, FIND(",", Overall!N625) + 2, FIND(" ", Overall!N625) - FIND(",", Overall!N625) - 1) &amp; " " &amp; MID(Overall!N625, FIND(" ", Overall!N625) + 1, FIND(",", Overall!N625, FIND(" ", Overall!N625)) - FIND(" ", Overall!N625) - 1) &amp; ", " &amp; MID(Overall!N625, FIND(",", Overall!N625, FIND(",",Overall!N625) + 1) + 2, LEN(Overall!N625))),"")</f>
        <v>45191</v>
      </c>
      <c r="Q623" s="7">
        <f>IF(Overall!O625&lt;&gt;"",DATEVALUE(MID(Overall!O625, FIND(",", Overall!O625) + 2, FIND(" ", Overall!O625) - FIND(",", Overall!O625) - 1) &amp; " " &amp; MID(Overall!O625, FIND(" ", Overall!O625) + 1, FIND(",", Overall!O625, FIND(" ", Overall!O625)) - FIND(" ", Overall!O625) - 1) &amp; ", " &amp; MID(Overall!O625, FIND(",", Overall!O625, FIND(",",Overall!O625) + 1) + 2, LEN(Overall!O625))),"")</f>
        <v>45168</v>
      </c>
      <c r="R623" s="5">
        <f t="shared" si="18"/>
        <v>1</v>
      </c>
      <c r="S623" s="18" t="str">
        <f>IF(Overall!$A625&lt;&gt;"",IF(AND(MONTH($N623) &lt;= 1, MONTH($O623) &gt;= 1), IF($R623 &lt;&gt; "", $H623/$R623, ""), ""),"")</f>
        <v/>
      </c>
      <c r="T623" s="18" t="str">
        <f>IF(Overall!$A625&lt;&gt;"",IF(AND(MONTH($N623) &lt;= 2, MONTH($O623) &gt;= 2), IF($R623 &lt;&gt; "", $H623/$R623, ""), ""),"")</f>
        <v/>
      </c>
      <c r="U623" s="18" t="str">
        <f>IF(Overall!$A625&lt;&gt;"",IF(AND(MONTH($N623) &lt;= 3, MONTH($O623) &gt;= 3), IF($R623 &lt;&gt; "", $H623/$R623, ""), ""),"")</f>
        <v/>
      </c>
      <c r="V623" s="18" t="str">
        <f>IF(Overall!$A625&lt;&gt;"",IF(AND(MONTH($N623) &lt;= 4, MONTH($O623) &gt;= 4), IF($R623 &lt;&gt; "", $H623/$R623, ""), ""),"")</f>
        <v/>
      </c>
      <c r="W623" s="18" t="str">
        <f>IF(Overall!$A625&lt;&gt;"",IF(AND(MONTH($N623) &lt;= 5, MONTH($O623) &gt;= 5), IF($R623 &lt;&gt; "", $H623/$R623, ""), ""),"")</f>
        <v/>
      </c>
      <c r="X623" s="18" t="str">
        <f>IF(Overall!$A625&lt;&gt;"",IF(AND(MONTH($N623) &lt;= 6, MONTH($O623) &gt;= 6), IF($R623 &lt;&gt; "", $H623/$R623, ""), ""),"")</f>
        <v/>
      </c>
      <c r="Y623" s="18" t="str">
        <f>IF(Overall!$A625&lt;&gt;"",IF(AND(MONTH($N623) &lt;= 7, MONTH($O623) &gt;= 7 ), IF($R623 &lt;&gt; "", $H623/$R623, ""), ""),"")</f>
        <v/>
      </c>
      <c r="Z623" s="18" t="str">
        <f>IF(Overall!$A625&lt;&gt;"",IF(AND(MONTH($N623) &lt;= 8, MONTH($O623) &gt;= 8), IF($R623 &lt;&gt; "", $H623/$R623, ""), ""),"")</f>
        <v/>
      </c>
      <c r="AA623" s="18" t="str">
        <f>IF(Overall!$A625&lt;&gt;"",IF(AND(MONTH($N623) &lt;= 9, MONTH($O623) &gt;= 9), IF($R623 &lt;&gt; "", $H623/$R623, ""), ""),"")</f>
        <v/>
      </c>
      <c r="AB623" s="18" t="str">
        <f>IF(Overall!$A625&lt;&gt;"",IF(AND(MONTH($N623) &lt;= 10, MONTH($O623) &gt;= 10), IF($R623 &lt;&gt; "", $H623/$R623, ""), ""),"")</f>
        <v/>
      </c>
      <c r="AC623" s="18" t="str">
        <f>IF(Overall!$A625&lt;&gt;"",IF(AND(MONTH($N623) &lt;= 11, MONTH($O623) &gt;= 11), IF($R623 &lt;&gt; "", $H623/$R623, ""), ""),"")</f>
        <v/>
      </c>
      <c r="AD623" s="18">
        <f>IF(Overall!$A625&lt;&gt;"",IF(AND(MONTH($N623) &lt;= 12, MONTH($O623) &gt;= 12), IF($R623 &lt;&gt; "", $H623/$R623, ""), ""),"")</f>
        <v>500000</v>
      </c>
      <c r="AF623" s="18" t="str">
        <f ca="1">IFERROR(IF(AND(NOW()&lt;= EOMONTH(DATE(YEAR($O623),1, 1), 0), Overall!$A625&lt;&gt;"", MONTH($N623) &lt;= 1, MONTH($O623) &gt;= 1), IF($R623 &lt;&gt; "", $H623/$R623, ""), ""), "")</f>
        <v/>
      </c>
      <c r="AG623" s="18" t="str">
        <f ca="1">IFERROR(IF(AND(NOW()&lt;= EOMONTH(DATE(YEAR($O623),2, 1), 0), Overall!$A625&lt;&gt;"", MONTH($N623) &lt;= 2, MONTH($O623) &gt;= 2), IF($R623 &lt;&gt; "", $H623/$R623, ""), ""), "")</f>
        <v/>
      </c>
      <c r="AH623" s="18" t="str">
        <f ca="1">IFERROR(IF(AND(NOW()&lt;= EOMONTH(DATE(YEAR($O623),3, 1), 0), Overall!$A625&lt;&gt;"", MONTH($N623) &lt;= 3, MONTH($O623) &gt;= 3), IF($R623 &lt;&gt; "", $H623/$R623, ""), ""), "")</f>
        <v/>
      </c>
      <c r="AI623" s="18" t="str">
        <f ca="1">IFERROR(IF(AND(NOW()&lt;= EOMONTH(DATE(YEAR($O623),4, 1), 0), Overall!$A625&lt;&gt;"", MONTH($N623) &lt;= 4, MONTH($O623) &gt;= 4), IF($R623 &lt;&gt; "", $H623/$R623, ""), ""), "")</f>
        <v/>
      </c>
      <c r="AJ623" s="18" t="str">
        <f ca="1">IFERROR(IF(AND(NOW()&lt;= EOMONTH(DATE(YEAR($O623),5, 1), 0), Overall!$A625&lt;&gt;"", MONTH($N623) &lt;= 5, MONTH($O623) &gt;= 5), IF($R623 &lt;&gt; "", $H623/$R623, ""), ""), "")</f>
        <v/>
      </c>
      <c r="AK623" s="18" t="str">
        <f ca="1">IFERROR(IF(AND(NOW()&lt;= EOMONTH(DATE(YEAR($O623),6, 1), 0), Overall!$A625&lt;&gt;"", MONTH($N623) &lt;= 6, MONTH($O623) &gt;= 6), IF($R623 &lt;&gt; "", $H623/$R623, ""), ""), "")</f>
        <v/>
      </c>
      <c r="AL623" s="18" t="str">
        <f ca="1">IFERROR(IF(AND(NOW()&lt;= EOMONTH(DATE(YEAR($O623),7, 1), 0), Overall!$A625&lt;&gt;"", MONTH($N623) &lt;= 7, MONTH($O623) &gt;= 7), IF($R623 &lt;&gt; "", $H623/$R623, ""), ""), "")</f>
        <v/>
      </c>
      <c r="AM623" s="18" t="str">
        <f ca="1">IFERROR(IF(AND(NOW()&lt;= EOMONTH(DATE(YEAR($O623),8, 1), 0), Overall!$A625&lt;&gt;"", MONTH($N623) &lt;= 8, MONTH($O623) &gt;= 8), IF($R623 &lt;&gt; "", $H623/$R623, ""), ""), "")</f>
        <v/>
      </c>
      <c r="AN623" s="18" t="str">
        <f ca="1">IFERROR(IF(AND(NOW()&lt;= EOMONTH(DATE(YEAR($O623),9, 1), 0), Overall!$A625&lt;&gt;"", MONTH($N623) &lt;= 9, MONTH($O623) &gt;= 9), IF($R623 &lt;&gt; "", $H623/$R623, ""), ""), "")</f>
        <v/>
      </c>
      <c r="AO623" s="18" t="str">
        <f ca="1">IFERROR(IF(AND(NOW()&lt;= EOMONTH(DATE(YEAR($O623),10, 1), 0), Overall!$A625&lt;&gt;"", MONTH($N623) &lt;= 10, MONTH($O623) &gt;= 10), IF($R623 &lt;&gt; "", $H623/$R623, ""), ""), "")</f>
        <v/>
      </c>
      <c r="AP623" s="18" t="str">
        <f ca="1">IFERROR(IF(AND(NOW()&lt;= EOMONTH(DATE(YEAR($O623),11, 1), 0), Overall!$A625&lt;&gt;"", MONTH($N623) &lt;=11, MONTH($O623) &gt;= 11), IF($R623 &lt;&gt; "", $H623/$R623, ""), ""), "")</f>
        <v/>
      </c>
      <c r="AQ623" s="18" t="str">
        <f ca="1">IFERROR(IF(AND(NOW()&lt;= EOMONTH(DATE(YEAR($O623),12, 1), 0), Overall!$A625&lt;&gt;"", MONTH($N623) &lt;= 12, MONTH($O623) &gt;= 12), IF($R623 &lt;&gt; "", $H623/$R623, ""), ""), "")</f>
        <v/>
      </c>
      <c r="AR623" s="16">
        <f t="shared" ca="1" si="19"/>
        <v>0</v>
      </c>
    </row>
    <row r="624" spans="1:44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17">
        <f>IF(Overall!F626&lt;&gt;"",VALUE(Overall!F626),"")</f>
        <v>500000</v>
      </c>
      <c r="I624" s="17">
        <f>IF(Overall!G626&lt;&gt;"",VALUE(Overall!G626),"")</f>
        <v>80</v>
      </c>
      <c r="J624" s="17">
        <f>IF(Overall!H626&lt;&gt;"",VALUE(Overall!H626),"")</f>
        <v>64</v>
      </c>
      <c r="K624" s="17">
        <f>IF(Overall!I626&lt;&gt;"",VALUE(Overall!I626),"")</f>
        <v>3.43</v>
      </c>
      <c r="L624" s="17">
        <f>IF(Overall!J626&lt;&gt;"",VALUE(Overall!J626),"")</f>
        <v>0.5</v>
      </c>
      <c r="M624" s="17">
        <f>IF(Overall!K626&lt;&gt;"",VALUE(Overall!K626),"")</f>
        <v>2.93</v>
      </c>
      <c r="N624" s="7">
        <f>IF(Overall!L626&lt;&gt;"",DATEVALUE(MID(Overall!L626, FIND(",", Overall!L626) + 2, FIND(" ", Overall!L626) - FIND(",", Overall!L626) - 1) &amp; " " &amp; MID(Overall!L626, FIND(" ", Overall!L626) + 1, FIND(",", Overall!L626, FIND(" ", Overall!L626)) - FIND(" ", Overall!L626) - 1) &amp; ", " &amp; MID(Overall!L626, FIND(",", Overall!L626, FIND(",",Overall!L626) + 1) + 2, LEN(Overall!L626))),"")</f>
        <v>45261</v>
      </c>
      <c r="O624" s="7">
        <f>IF(Overall!M626&lt;&gt;"",DATEVALUE(MID(Overall!M626, FIND(",", Overall!M626) + 2, FIND(" ", Overall!M626) - FIND(",", Overall!M626) - 1) &amp; " " &amp; MID(Overall!M626, FIND(" ", Overall!M626) + 1, FIND(",", Overall!M626, FIND(" ", Overall!M626)) - FIND(" ", Overall!M626) - 1) &amp; ", " &amp; MID(Overall!M626, FIND(",", Overall!M626, FIND(",",Overall!M626) + 1) + 2, LEN(Overall!M626))),"")</f>
        <v>45291</v>
      </c>
      <c r="P624" s="7">
        <f>IF(Overall!N626&lt;&gt;"",DATEVALUE(MID(Overall!N626, FIND(",", Overall!N626) + 2, FIND(" ", Overall!N626) - FIND(",", Overall!N626) - 1) &amp; " " &amp; MID(Overall!N626, FIND(" ", Overall!N626) + 1, FIND(",", Overall!N626, FIND(" ", Overall!N626)) - FIND(" ", Overall!N626) - 1) &amp; ", " &amp; MID(Overall!N626, FIND(",", Overall!N626, FIND(",",Overall!N626) + 1) + 2, LEN(Overall!N626))),"")</f>
        <v>45191</v>
      </c>
      <c r="Q624" s="7">
        <f>IF(Overall!O626&lt;&gt;"",DATEVALUE(MID(Overall!O626, FIND(",", Overall!O626) + 2, FIND(" ", Overall!O626) - FIND(",", Overall!O626) - 1) &amp; " " &amp; MID(Overall!O626, FIND(" ", Overall!O626) + 1, FIND(",", Overall!O626, FIND(" ", Overall!O626)) - FIND(" ", Overall!O626) - 1) &amp; ", " &amp; MID(Overall!O626, FIND(",", Overall!O626, FIND(",",Overall!O626) + 1) + 2, LEN(Overall!O626))),"")</f>
        <v>45168</v>
      </c>
      <c r="R624" s="5">
        <f t="shared" si="18"/>
        <v>1</v>
      </c>
      <c r="S624" s="18" t="str">
        <f>IF(Overall!$A626&lt;&gt;"",IF(AND(MONTH($N624) &lt;= 1, MONTH($O624) &gt;= 1), IF($R624 &lt;&gt; "", $H624/$R624, ""), ""),"")</f>
        <v/>
      </c>
      <c r="T624" s="18" t="str">
        <f>IF(Overall!$A626&lt;&gt;"",IF(AND(MONTH($N624) &lt;= 2, MONTH($O624) &gt;= 2), IF($R624 &lt;&gt; "", $H624/$R624, ""), ""),"")</f>
        <v/>
      </c>
      <c r="U624" s="18" t="str">
        <f>IF(Overall!$A626&lt;&gt;"",IF(AND(MONTH($N624) &lt;= 3, MONTH($O624) &gt;= 3), IF($R624 &lt;&gt; "", $H624/$R624, ""), ""),"")</f>
        <v/>
      </c>
      <c r="V624" s="18" t="str">
        <f>IF(Overall!$A626&lt;&gt;"",IF(AND(MONTH($N624) &lt;= 4, MONTH($O624) &gt;= 4), IF($R624 &lt;&gt; "", $H624/$R624, ""), ""),"")</f>
        <v/>
      </c>
      <c r="W624" s="18" t="str">
        <f>IF(Overall!$A626&lt;&gt;"",IF(AND(MONTH($N624) &lt;= 5, MONTH($O624) &gt;= 5), IF($R624 &lt;&gt; "", $H624/$R624, ""), ""),"")</f>
        <v/>
      </c>
      <c r="X624" s="18" t="str">
        <f>IF(Overall!$A626&lt;&gt;"",IF(AND(MONTH($N624) &lt;= 6, MONTH($O624) &gt;= 6), IF($R624 &lt;&gt; "", $H624/$R624, ""), ""),"")</f>
        <v/>
      </c>
      <c r="Y624" s="18" t="str">
        <f>IF(Overall!$A626&lt;&gt;"",IF(AND(MONTH($N624) &lt;= 7, MONTH($O624) &gt;= 7 ), IF($R624 &lt;&gt; "", $H624/$R624, ""), ""),"")</f>
        <v/>
      </c>
      <c r="Z624" s="18" t="str">
        <f>IF(Overall!$A626&lt;&gt;"",IF(AND(MONTH($N624) &lt;= 8, MONTH($O624) &gt;= 8), IF($R624 &lt;&gt; "", $H624/$R624, ""), ""),"")</f>
        <v/>
      </c>
      <c r="AA624" s="18" t="str">
        <f>IF(Overall!$A626&lt;&gt;"",IF(AND(MONTH($N624) &lt;= 9, MONTH($O624) &gt;= 9), IF($R624 &lt;&gt; "", $H624/$R624, ""), ""),"")</f>
        <v/>
      </c>
      <c r="AB624" s="18" t="str">
        <f>IF(Overall!$A626&lt;&gt;"",IF(AND(MONTH($N624) &lt;= 10, MONTH($O624) &gt;= 10), IF($R624 &lt;&gt; "", $H624/$R624, ""), ""),"")</f>
        <v/>
      </c>
      <c r="AC624" s="18" t="str">
        <f>IF(Overall!$A626&lt;&gt;"",IF(AND(MONTH($N624) &lt;= 11, MONTH($O624) &gt;= 11), IF($R624 &lt;&gt; "", $H624/$R624, ""), ""),"")</f>
        <v/>
      </c>
      <c r="AD624" s="18">
        <f>IF(Overall!$A626&lt;&gt;"",IF(AND(MONTH($N624) &lt;= 12, MONTH($O624) &gt;= 12), IF($R624 &lt;&gt; "", $H624/$R624, ""), ""),"")</f>
        <v>500000</v>
      </c>
      <c r="AF624" s="18" t="str">
        <f ca="1">IFERROR(IF(AND(NOW()&lt;= EOMONTH(DATE(YEAR($O624),1, 1), 0), Overall!$A626&lt;&gt;"", MONTH($N624) &lt;= 1, MONTH($O624) &gt;= 1), IF($R624 &lt;&gt; "", $H624/$R624, ""), ""), "")</f>
        <v/>
      </c>
      <c r="AG624" s="18" t="str">
        <f ca="1">IFERROR(IF(AND(NOW()&lt;= EOMONTH(DATE(YEAR($O624),2, 1), 0), Overall!$A626&lt;&gt;"", MONTH($N624) &lt;= 2, MONTH($O624) &gt;= 2), IF($R624 &lt;&gt; "", $H624/$R624, ""), ""), "")</f>
        <v/>
      </c>
      <c r="AH624" s="18" t="str">
        <f ca="1">IFERROR(IF(AND(NOW()&lt;= EOMONTH(DATE(YEAR($O624),3, 1), 0), Overall!$A626&lt;&gt;"", MONTH($N624) &lt;= 3, MONTH($O624) &gt;= 3), IF($R624 &lt;&gt; "", $H624/$R624, ""), ""), "")</f>
        <v/>
      </c>
      <c r="AI624" s="18" t="str">
        <f ca="1">IFERROR(IF(AND(NOW()&lt;= EOMONTH(DATE(YEAR($O624),4, 1), 0), Overall!$A626&lt;&gt;"", MONTH($N624) &lt;= 4, MONTH($O624) &gt;= 4), IF($R624 &lt;&gt; "", $H624/$R624, ""), ""), "")</f>
        <v/>
      </c>
      <c r="AJ624" s="18" t="str">
        <f ca="1">IFERROR(IF(AND(NOW()&lt;= EOMONTH(DATE(YEAR($O624),5, 1), 0), Overall!$A626&lt;&gt;"", MONTH($N624) &lt;= 5, MONTH($O624) &gt;= 5), IF($R624 &lt;&gt; "", $H624/$R624, ""), ""), "")</f>
        <v/>
      </c>
      <c r="AK624" s="18" t="str">
        <f ca="1">IFERROR(IF(AND(NOW()&lt;= EOMONTH(DATE(YEAR($O624),6, 1), 0), Overall!$A626&lt;&gt;"", MONTH($N624) &lt;= 6, MONTH($O624) &gt;= 6), IF($R624 &lt;&gt; "", $H624/$R624, ""), ""), "")</f>
        <v/>
      </c>
      <c r="AL624" s="18" t="str">
        <f ca="1">IFERROR(IF(AND(NOW()&lt;= EOMONTH(DATE(YEAR($O624),7, 1), 0), Overall!$A626&lt;&gt;"", MONTH($N624) &lt;= 7, MONTH($O624) &gt;= 7), IF($R624 &lt;&gt; "", $H624/$R624, ""), ""), "")</f>
        <v/>
      </c>
      <c r="AM624" s="18" t="str">
        <f ca="1">IFERROR(IF(AND(NOW()&lt;= EOMONTH(DATE(YEAR($O624),8, 1), 0), Overall!$A626&lt;&gt;"", MONTH($N624) &lt;= 8, MONTH($O624) &gt;= 8), IF($R624 &lt;&gt; "", $H624/$R624, ""), ""), "")</f>
        <v/>
      </c>
      <c r="AN624" s="18" t="str">
        <f ca="1">IFERROR(IF(AND(NOW()&lt;= EOMONTH(DATE(YEAR($O624),9, 1), 0), Overall!$A626&lt;&gt;"", MONTH($N624) &lt;= 9, MONTH($O624) &gt;= 9), IF($R624 &lt;&gt; "", $H624/$R624, ""), ""), "")</f>
        <v/>
      </c>
      <c r="AO624" s="18" t="str">
        <f ca="1">IFERROR(IF(AND(NOW()&lt;= EOMONTH(DATE(YEAR($O624),10, 1), 0), Overall!$A626&lt;&gt;"", MONTH($N624) &lt;= 10, MONTH($O624) &gt;= 10), IF($R624 &lt;&gt; "", $H624/$R624, ""), ""), "")</f>
        <v/>
      </c>
      <c r="AP624" s="18" t="str">
        <f ca="1">IFERROR(IF(AND(NOW()&lt;= EOMONTH(DATE(YEAR($O624),11, 1), 0), Overall!$A626&lt;&gt;"", MONTH($N624) &lt;=11, MONTH($O624) &gt;= 11), IF($R624 &lt;&gt; "", $H624/$R624, ""), ""), "")</f>
        <v/>
      </c>
      <c r="AQ624" s="18" t="str">
        <f ca="1">IFERROR(IF(AND(NOW()&lt;= EOMONTH(DATE(YEAR($O624),12, 1), 0), Overall!$A626&lt;&gt;"", MONTH($N624) &lt;= 12, MONTH($O624) &gt;= 12), IF($R624 &lt;&gt; "", $H624/$R624, ""), ""), "")</f>
        <v/>
      </c>
      <c r="AR624" s="16">
        <f t="shared" ca="1" si="19"/>
        <v>0</v>
      </c>
    </row>
    <row r="625" spans="1:44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17">
        <f>IF(Overall!F627&lt;&gt;"",VALUE(Overall!F627),"")</f>
        <v>500000</v>
      </c>
      <c r="I625" s="17">
        <f>IF(Overall!G627&lt;&gt;"",VALUE(Overall!G627),"")</f>
        <v>80</v>
      </c>
      <c r="J625" s="17">
        <f>IF(Overall!H627&lt;&gt;"",VALUE(Overall!H627),"")</f>
        <v>64</v>
      </c>
      <c r="K625" s="17">
        <f>IF(Overall!I627&lt;&gt;"",VALUE(Overall!I627),"")</f>
        <v>3.63</v>
      </c>
      <c r="L625" s="17">
        <f>IF(Overall!J627&lt;&gt;"",VALUE(Overall!J627),"")</f>
        <v>0.7</v>
      </c>
      <c r="M625" s="17">
        <f>IF(Overall!K627&lt;&gt;"",VALUE(Overall!K627),"")</f>
        <v>2.93</v>
      </c>
      <c r="N625" s="7">
        <f>IF(Overall!L627&lt;&gt;"",DATEVALUE(MID(Overall!L627, FIND(",", Overall!L627) + 2, FIND(" ", Overall!L627) - FIND(",", Overall!L627) - 1) &amp; " " &amp; MID(Overall!L627, FIND(" ", Overall!L627) + 1, FIND(",", Overall!L627, FIND(" ", Overall!L627)) - FIND(" ", Overall!L627) - 1) &amp; ", " &amp; MID(Overall!L627, FIND(",", Overall!L627, FIND(",",Overall!L627) + 1) + 2, LEN(Overall!L627))),"")</f>
        <v>45261</v>
      </c>
      <c r="O625" s="7">
        <f>IF(Overall!M627&lt;&gt;"",DATEVALUE(MID(Overall!M627, FIND(",", Overall!M627) + 2, FIND(" ", Overall!M627) - FIND(",", Overall!M627) - 1) &amp; " " &amp; MID(Overall!M627, FIND(" ", Overall!M627) + 1, FIND(",", Overall!M627, FIND(" ", Overall!M627)) - FIND(" ", Overall!M627) - 1) &amp; ", " &amp; MID(Overall!M627, FIND(",", Overall!M627, FIND(",",Overall!M627) + 1) + 2, LEN(Overall!M627))),"")</f>
        <v>45291</v>
      </c>
      <c r="P625" s="7">
        <f>IF(Overall!N627&lt;&gt;"",DATEVALUE(MID(Overall!N627, FIND(",", Overall!N627) + 2, FIND(" ", Overall!N627) - FIND(",", Overall!N627) - 1) &amp; " " &amp; MID(Overall!N627, FIND(" ", Overall!N627) + 1, FIND(",", Overall!N627, FIND(" ", Overall!N627)) - FIND(" ", Overall!N627) - 1) &amp; ", " &amp; MID(Overall!N627, FIND(",", Overall!N627, FIND(",",Overall!N627) + 1) + 2, LEN(Overall!N627))),"")</f>
        <v>45191</v>
      </c>
      <c r="Q625" s="7">
        <f>IF(Overall!O627&lt;&gt;"",DATEVALUE(MID(Overall!O627, FIND(",", Overall!O627) + 2, FIND(" ", Overall!O627) - FIND(",", Overall!O627) - 1) &amp; " " &amp; MID(Overall!O627, FIND(" ", Overall!O627) + 1, FIND(",", Overall!O627, FIND(" ", Overall!O627)) - FIND(" ", Overall!O627) - 1) &amp; ", " &amp; MID(Overall!O627, FIND(",", Overall!O627, FIND(",",Overall!O627) + 1) + 2, LEN(Overall!O627))),"")</f>
        <v>45168</v>
      </c>
      <c r="R625" s="5">
        <f t="shared" si="18"/>
        <v>1</v>
      </c>
      <c r="S625" s="18" t="str">
        <f>IF(Overall!$A627&lt;&gt;"",IF(AND(MONTH($N625) &lt;= 1, MONTH($O625) &gt;= 1), IF($R625 &lt;&gt; "", $H625/$R625, ""), ""),"")</f>
        <v/>
      </c>
      <c r="T625" s="18" t="str">
        <f>IF(Overall!$A627&lt;&gt;"",IF(AND(MONTH($N625) &lt;= 2, MONTH($O625) &gt;= 2), IF($R625 &lt;&gt; "", $H625/$R625, ""), ""),"")</f>
        <v/>
      </c>
      <c r="U625" s="18" t="str">
        <f>IF(Overall!$A627&lt;&gt;"",IF(AND(MONTH($N625) &lt;= 3, MONTH($O625) &gt;= 3), IF($R625 &lt;&gt; "", $H625/$R625, ""), ""),"")</f>
        <v/>
      </c>
      <c r="V625" s="18" t="str">
        <f>IF(Overall!$A627&lt;&gt;"",IF(AND(MONTH($N625) &lt;= 4, MONTH($O625) &gt;= 4), IF($R625 &lt;&gt; "", $H625/$R625, ""), ""),"")</f>
        <v/>
      </c>
      <c r="W625" s="18" t="str">
        <f>IF(Overall!$A627&lt;&gt;"",IF(AND(MONTH($N625) &lt;= 5, MONTH($O625) &gt;= 5), IF($R625 &lt;&gt; "", $H625/$R625, ""), ""),"")</f>
        <v/>
      </c>
      <c r="X625" s="18" t="str">
        <f>IF(Overall!$A627&lt;&gt;"",IF(AND(MONTH($N625) &lt;= 6, MONTH($O625) &gt;= 6), IF($R625 &lt;&gt; "", $H625/$R625, ""), ""),"")</f>
        <v/>
      </c>
      <c r="Y625" s="18" t="str">
        <f>IF(Overall!$A627&lt;&gt;"",IF(AND(MONTH($N625) &lt;= 7, MONTH($O625) &gt;= 7 ), IF($R625 &lt;&gt; "", $H625/$R625, ""), ""),"")</f>
        <v/>
      </c>
      <c r="Z625" s="18" t="str">
        <f>IF(Overall!$A627&lt;&gt;"",IF(AND(MONTH($N625) &lt;= 8, MONTH($O625) &gt;= 8), IF($R625 &lt;&gt; "", $H625/$R625, ""), ""),"")</f>
        <v/>
      </c>
      <c r="AA625" s="18" t="str">
        <f>IF(Overall!$A627&lt;&gt;"",IF(AND(MONTH($N625) &lt;= 9, MONTH($O625) &gt;= 9), IF($R625 &lt;&gt; "", $H625/$R625, ""), ""),"")</f>
        <v/>
      </c>
      <c r="AB625" s="18" t="str">
        <f>IF(Overall!$A627&lt;&gt;"",IF(AND(MONTH($N625) &lt;= 10, MONTH($O625) &gt;= 10), IF($R625 &lt;&gt; "", $H625/$R625, ""), ""),"")</f>
        <v/>
      </c>
      <c r="AC625" s="18" t="str">
        <f>IF(Overall!$A627&lt;&gt;"",IF(AND(MONTH($N625) &lt;= 11, MONTH($O625) &gt;= 11), IF($R625 &lt;&gt; "", $H625/$R625, ""), ""),"")</f>
        <v/>
      </c>
      <c r="AD625" s="18">
        <f>IF(Overall!$A627&lt;&gt;"",IF(AND(MONTH($N625) &lt;= 12, MONTH($O625) &gt;= 12), IF($R625 &lt;&gt; "", $H625/$R625, ""), ""),"")</f>
        <v>500000</v>
      </c>
      <c r="AF625" s="18" t="str">
        <f ca="1">IFERROR(IF(AND(NOW()&lt;= EOMONTH(DATE(YEAR($O625),1, 1), 0), Overall!$A627&lt;&gt;"", MONTH($N625) &lt;= 1, MONTH($O625) &gt;= 1), IF($R625 &lt;&gt; "", $H625/$R625, ""), ""), "")</f>
        <v/>
      </c>
      <c r="AG625" s="18" t="str">
        <f ca="1">IFERROR(IF(AND(NOW()&lt;= EOMONTH(DATE(YEAR($O625),2, 1), 0), Overall!$A627&lt;&gt;"", MONTH($N625) &lt;= 2, MONTH($O625) &gt;= 2), IF($R625 &lt;&gt; "", $H625/$R625, ""), ""), "")</f>
        <v/>
      </c>
      <c r="AH625" s="18" t="str">
        <f ca="1">IFERROR(IF(AND(NOW()&lt;= EOMONTH(DATE(YEAR($O625),3, 1), 0), Overall!$A627&lt;&gt;"", MONTH($N625) &lt;= 3, MONTH($O625) &gt;= 3), IF($R625 &lt;&gt; "", $H625/$R625, ""), ""), "")</f>
        <v/>
      </c>
      <c r="AI625" s="18" t="str">
        <f ca="1">IFERROR(IF(AND(NOW()&lt;= EOMONTH(DATE(YEAR($O625),4, 1), 0), Overall!$A627&lt;&gt;"", MONTH($N625) &lt;= 4, MONTH($O625) &gt;= 4), IF($R625 &lt;&gt; "", $H625/$R625, ""), ""), "")</f>
        <v/>
      </c>
      <c r="AJ625" s="18" t="str">
        <f ca="1">IFERROR(IF(AND(NOW()&lt;= EOMONTH(DATE(YEAR($O625),5, 1), 0), Overall!$A627&lt;&gt;"", MONTH($N625) &lt;= 5, MONTH($O625) &gt;= 5), IF($R625 &lt;&gt; "", $H625/$R625, ""), ""), "")</f>
        <v/>
      </c>
      <c r="AK625" s="18" t="str">
        <f ca="1">IFERROR(IF(AND(NOW()&lt;= EOMONTH(DATE(YEAR($O625),6, 1), 0), Overall!$A627&lt;&gt;"", MONTH($N625) &lt;= 6, MONTH($O625) &gt;= 6), IF($R625 &lt;&gt; "", $H625/$R625, ""), ""), "")</f>
        <v/>
      </c>
      <c r="AL625" s="18" t="str">
        <f ca="1">IFERROR(IF(AND(NOW()&lt;= EOMONTH(DATE(YEAR($O625),7, 1), 0), Overall!$A627&lt;&gt;"", MONTH($N625) &lt;= 7, MONTH($O625) &gt;= 7), IF($R625 &lt;&gt; "", $H625/$R625, ""), ""), "")</f>
        <v/>
      </c>
      <c r="AM625" s="18" t="str">
        <f ca="1">IFERROR(IF(AND(NOW()&lt;= EOMONTH(DATE(YEAR($O625),8, 1), 0), Overall!$A627&lt;&gt;"", MONTH($N625) &lt;= 8, MONTH($O625) &gt;= 8), IF($R625 &lt;&gt; "", $H625/$R625, ""), ""), "")</f>
        <v/>
      </c>
      <c r="AN625" s="18" t="str">
        <f ca="1">IFERROR(IF(AND(NOW()&lt;= EOMONTH(DATE(YEAR($O625),9, 1), 0), Overall!$A627&lt;&gt;"", MONTH($N625) &lt;= 9, MONTH($O625) &gt;= 9), IF($R625 &lt;&gt; "", $H625/$R625, ""), ""), "")</f>
        <v/>
      </c>
      <c r="AO625" s="18" t="str">
        <f ca="1">IFERROR(IF(AND(NOW()&lt;= EOMONTH(DATE(YEAR($O625),10, 1), 0), Overall!$A627&lt;&gt;"", MONTH($N625) &lt;= 10, MONTH($O625) &gt;= 10), IF($R625 &lt;&gt; "", $H625/$R625, ""), ""), "")</f>
        <v/>
      </c>
      <c r="AP625" s="18" t="str">
        <f ca="1">IFERROR(IF(AND(NOW()&lt;= EOMONTH(DATE(YEAR($O625),11, 1), 0), Overall!$A627&lt;&gt;"", MONTH($N625) &lt;=11, MONTH($O625) &gt;= 11), IF($R625 &lt;&gt; "", $H625/$R625, ""), ""), "")</f>
        <v/>
      </c>
      <c r="AQ625" s="18" t="str">
        <f ca="1">IFERROR(IF(AND(NOW()&lt;= EOMONTH(DATE(YEAR($O625),12, 1), 0), Overall!$A627&lt;&gt;"", MONTH($N625) &lt;= 12, MONTH($O625) &gt;= 12), IF($R625 &lt;&gt; "", $H625/$R625, ""), ""), "")</f>
        <v/>
      </c>
      <c r="AR625" s="16">
        <f t="shared" ca="1" si="19"/>
        <v>0</v>
      </c>
    </row>
    <row r="626" spans="1:44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17">
        <f>IF(Overall!F628&lt;&gt;"",VALUE(Overall!F628),"")</f>
        <v>500000</v>
      </c>
      <c r="I626" s="17">
        <f>IF(Overall!G628&lt;&gt;"",VALUE(Overall!G628),"")</f>
        <v>80</v>
      </c>
      <c r="J626" s="17">
        <f>IF(Overall!H628&lt;&gt;"",VALUE(Overall!H628),"")</f>
        <v>64</v>
      </c>
      <c r="K626" s="17">
        <f>IF(Overall!I628&lt;&gt;"",VALUE(Overall!I628),"")</f>
        <v>3.37</v>
      </c>
      <c r="L626" s="17">
        <f>IF(Overall!J628&lt;&gt;"",VALUE(Overall!J628),"")</f>
        <v>0.43</v>
      </c>
      <c r="M626" s="17">
        <f>IF(Overall!K628&lt;&gt;"",VALUE(Overall!K628),"")</f>
        <v>2.94</v>
      </c>
      <c r="N626" s="7">
        <f>IF(Overall!L628&lt;&gt;"",DATEVALUE(MID(Overall!L628, FIND(",", Overall!L628) + 2, FIND(" ", Overall!L628) - FIND(",", Overall!L628) - 1) &amp; " " &amp; MID(Overall!L628, FIND(" ", Overall!L628) + 1, FIND(",", Overall!L628, FIND(" ", Overall!L628)) - FIND(" ", Overall!L628) - 1) &amp; ", " &amp; MID(Overall!L628, FIND(",", Overall!L628, FIND(",",Overall!L628) + 1) + 2, LEN(Overall!L628))),"")</f>
        <v>45261</v>
      </c>
      <c r="O626" s="7">
        <f>IF(Overall!M628&lt;&gt;"",DATEVALUE(MID(Overall!M628, FIND(",", Overall!M628) + 2, FIND(" ", Overall!M628) - FIND(",", Overall!M628) - 1) &amp; " " &amp; MID(Overall!M628, FIND(" ", Overall!M628) + 1, FIND(",", Overall!M628, FIND(" ", Overall!M628)) - FIND(" ", Overall!M628) - 1) &amp; ", " &amp; MID(Overall!M628, FIND(",", Overall!M628, FIND(",",Overall!M628) + 1) + 2, LEN(Overall!M628))),"")</f>
        <v>45291</v>
      </c>
      <c r="P626" s="7">
        <f>IF(Overall!N628&lt;&gt;"",DATEVALUE(MID(Overall!N628, FIND(",", Overall!N628) + 2, FIND(" ", Overall!N628) - FIND(",", Overall!N628) - 1) &amp; " " &amp; MID(Overall!N628, FIND(" ", Overall!N628) + 1, FIND(",", Overall!N628, FIND(" ", Overall!N628)) - FIND(" ", Overall!N628) - 1) &amp; ", " &amp; MID(Overall!N628, FIND(",", Overall!N628, FIND(",",Overall!N628) + 1) + 2, LEN(Overall!N628))),"")</f>
        <v>45191</v>
      </c>
      <c r="Q626" s="7">
        <f>IF(Overall!O628&lt;&gt;"",DATEVALUE(MID(Overall!O628, FIND(",", Overall!O628) + 2, FIND(" ", Overall!O628) - FIND(",", Overall!O628) - 1) &amp; " " &amp; MID(Overall!O628, FIND(" ", Overall!O628) + 1, FIND(",", Overall!O628, FIND(" ", Overall!O628)) - FIND(" ", Overall!O628) - 1) &amp; ", " &amp; MID(Overall!O628, FIND(",", Overall!O628, FIND(",",Overall!O628) + 1) + 2, LEN(Overall!O628))),"")</f>
        <v>45168</v>
      </c>
      <c r="R626" s="5">
        <f t="shared" si="18"/>
        <v>1</v>
      </c>
      <c r="S626" s="18" t="str">
        <f>IF(Overall!$A628&lt;&gt;"",IF(AND(MONTH($N626) &lt;= 1, MONTH($O626) &gt;= 1), IF($R626 &lt;&gt; "", $H626/$R626, ""), ""),"")</f>
        <v/>
      </c>
      <c r="T626" s="18" t="str">
        <f>IF(Overall!$A628&lt;&gt;"",IF(AND(MONTH($N626) &lt;= 2, MONTH($O626) &gt;= 2), IF($R626 &lt;&gt; "", $H626/$R626, ""), ""),"")</f>
        <v/>
      </c>
      <c r="U626" s="18" t="str">
        <f>IF(Overall!$A628&lt;&gt;"",IF(AND(MONTH($N626) &lt;= 3, MONTH($O626) &gt;= 3), IF($R626 &lt;&gt; "", $H626/$R626, ""), ""),"")</f>
        <v/>
      </c>
      <c r="V626" s="18" t="str">
        <f>IF(Overall!$A628&lt;&gt;"",IF(AND(MONTH($N626) &lt;= 4, MONTH($O626) &gt;= 4), IF($R626 &lt;&gt; "", $H626/$R626, ""), ""),"")</f>
        <v/>
      </c>
      <c r="W626" s="18" t="str">
        <f>IF(Overall!$A628&lt;&gt;"",IF(AND(MONTH($N626) &lt;= 5, MONTH($O626) &gt;= 5), IF($R626 &lt;&gt; "", $H626/$R626, ""), ""),"")</f>
        <v/>
      </c>
      <c r="X626" s="18" t="str">
        <f>IF(Overall!$A628&lt;&gt;"",IF(AND(MONTH($N626) &lt;= 6, MONTH($O626) &gt;= 6), IF($R626 &lt;&gt; "", $H626/$R626, ""), ""),"")</f>
        <v/>
      </c>
      <c r="Y626" s="18" t="str">
        <f>IF(Overall!$A628&lt;&gt;"",IF(AND(MONTH($N626) &lt;= 7, MONTH($O626) &gt;= 7 ), IF($R626 &lt;&gt; "", $H626/$R626, ""), ""),"")</f>
        <v/>
      </c>
      <c r="Z626" s="18" t="str">
        <f>IF(Overall!$A628&lt;&gt;"",IF(AND(MONTH($N626) &lt;= 8, MONTH($O626) &gt;= 8), IF($R626 &lt;&gt; "", $H626/$R626, ""), ""),"")</f>
        <v/>
      </c>
      <c r="AA626" s="18" t="str">
        <f>IF(Overall!$A628&lt;&gt;"",IF(AND(MONTH($N626) &lt;= 9, MONTH($O626) &gt;= 9), IF($R626 &lt;&gt; "", $H626/$R626, ""), ""),"")</f>
        <v/>
      </c>
      <c r="AB626" s="18" t="str">
        <f>IF(Overall!$A628&lt;&gt;"",IF(AND(MONTH($N626) &lt;= 10, MONTH($O626) &gt;= 10), IF($R626 &lt;&gt; "", $H626/$R626, ""), ""),"")</f>
        <v/>
      </c>
      <c r="AC626" s="18" t="str">
        <f>IF(Overall!$A628&lt;&gt;"",IF(AND(MONTH($N626) &lt;= 11, MONTH($O626) &gt;= 11), IF($R626 &lt;&gt; "", $H626/$R626, ""), ""),"")</f>
        <v/>
      </c>
      <c r="AD626" s="18">
        <f>IF(Overall!$A628&lt;&gt;"",IF(AND(MONTH($N626) &lt;= 12, MONTH($O626) &gt;= 12), IF($R626 &lt;&gt; "", $H626/$R626, ""), ""),"")</f>
        <v>500000</v>
      </c>
      <c r="AF626" s="18" t="str">
        <f ca="1">IFERROR(IF(AND(NOW()&lt;= EOMONTH(DATE(YEAR($O626),1, 1), 0), Overall!$A628&lt;&gt;"", MONTH($N626) &lt;= 1, MONTH($O626) &gt;= 1), IF($R626 &lt;&gt; "", $H626/$R626, ""), ""), "")</f>
        <v/>
      </c>
      <c r="AG626" s="18" t="str">
        <f ca="1">IFERROR(IF(AND(NOW()&lt;= EOMONTH(DATE(YEAR($O626),2, 1), 0), Overall!$A628&lt;&gt;"", MONTH($N626) &lt;= 2, MONTH($O626) &gt;= 2), IF($R626 &lt;&gt; "", $H626/$R626, ""), ""), "")</f>
        <v/>
      </c>
      <c r="AH626" s="18" t="str">
        <f ca="1">IFERROR(IF(AND(NOW()&lt;= EOMONTH(DATE(YEAR($O626),3, 1), 0), Overall!$A628&lt;&gt;"", MONTH($N626) &lt;= 3, MONTH($O626) &gt;= 3), IF($R626 &lt;&gt; "", $H626/$R626, ""), ""), "")</f>
        <v/>
      </c>
      <c r="AI626" s="18" t="str">
        <f ca="1">IFERROR(IF(AND(NOW()&lt;= EOMONTH(DATE(YEAR($O626),4, 1), 0), Overall!$A628&lt;&gt;"", MONTH($N626) &lt;= 4, MONTH($O626) &gt;= 4), IF($R626 &lt;&gt; "", $H626/$R626, ""), ""), "")</f>
        <v/>
      </c>
      <c r="AJ626" s="18" t="str">
        <f ca="1">IFERROR(IF(AND(NOW()&lt;= EOMONTH(DATE(YEAR($O626),5, 1), 0), Overall!$A628&lt;&gt;"", MONTH($N626) &lt;= 5, MONTH($O626) &gt;= 5), IF($R626 &lt;&gt; "", $H626/$R626, ""), ""), "")</f>
        <v/>
      </c>
      <c r="AK626" s="18" t="str">
        <f ca="1">IFERROR(IF(AND(NOW()&lt;= EOMONTH(DATE(YEAR($O626),6, 1), 0), Overall!$A628&lt;&gt;"", MONTH($N626) &lt;= 6, MONTH($O626) &gt;= 6), IF($R626 &lt;&gt; "", $H626/$R626, ""), ""), "")</f>
        <v/>
      </c>
      <c r="AL626" s="18" t="str">
        <f ca="1">IFERROR(IF(AND(NOW()&lt;= EOMONTH(DATE(YEAR($O626),7, 1), 0), Overall!$A628&lt;&gt;"", MONTH($N626) &lt;= 7, MONTH($O626) &gt;= 7), IF($R626 &lt;&gt; "", $H626/$R626, ""), ""), "")</f>
        <v/>
      </c>
      <c r="AM626" s="18" t="str">
        <f ca="1">IFERROR(IF(AND(NOW()&lt;= EOMONTH(DATE(YEAR($O626),8, 1), 0), Overall!$A628&lt;&gt;"", MONTH($N626) &lt;= 8, MONTH($O626) &gt;= 8), IF($R626 &lt;&gt; "", $H626/$R626, ""), ""), "")</f>
        <v/>
      </c>
      <c r="AN626" s="18" t="str">
        <f ca="1">IFERROR(IF(AND(NOW()&lt;= EOMONTH(DATE(YEAR($O626),9, 1), 0), Overall!$A628&lt;&gt;"", MONTH($N626) &lt;= 9, MONTH($O626) &gt;= 9), IF($R626 &lt;&gt; "", $H626/$R626, ""), ""), "")</f>
        <v/>
      </c>
      <c r="AO626" s="18" t="str">
        <f ca="1">IFERROR(IF(AND(NOW()&lt;= EOMONTH(DATE(YEAR($O626),10, 1), 0), Overall!$A628&lt;&gt;"", MONTH($N626) &lt;= 10, MONTH($O626) &gt;= 10), IF($R626 &lt;&gt; "", $H626/$R626, ""), ""), "")</f>
        <v/>
      </c>
      <c r="AP626" s="18" t="str">
        <f ca="1">IFERROR(IF(AND(NOW()&lt;= EOMONTH(DATE(YEAR($O626),11, 1), 0), Overall!$A628&lt;&gt;"", MONTH($N626) &lt;=11, MONTH($O626) &gt;= 11), IF($R626 &lt;&gt; "", $H626/$R626, ""), ""), "")</f>
        <v/>
      </c>
      <c r="AQ626" s="18" t="str">
        <f ca="1">IFERROR(IF(AND(NOW()&lt;= EOMONTH(DATE(YEAR($O626),12, 1), 0), Overall!$A628&lt;&gt;"", MONTH($N626) &lt;= 12, MONTH($O626) &gt;= 12), IF($R626 &lt;&gt; "", $H626/$R626, ""), ""), "")</f>
        <v/>
      </c>
      <c r="AR626" s="16">
        <f t="shared" ca="1" si="19"/>
        <v>0</v>
      </c>
    </row>
    <row r="627" spans="1:44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17">
        <f>IF(Overall!F629&lt;&gt;"",VALUE(Overall!F629),"")</f>
        <v>500000</v>
      </c>
      <c r="I627" s="17">
        <f>IF(Overall!G629&lt;&gt;"",VALUE(Overall!G629),"")</f>
        <v>80</v>
      </c>
      <c r="J627" s="17">
        <f>IF(Overall!H629&lt;&gt;"",VALUE(Overall!H629),"")</f>
        <v>64</v>
      </c>
      <c r="K627" s="17">
        <f>IF(Overall!I629&lt;&gt;"",VALUE(Overall!I629),"")</f>
        <v>3.3</v>
      </c>
      <c r="L627" s="17">
        <f>IF(Overall!J629&lt;&gt;"",VALUE(Overall!J629),"")</f>
        <v>0.36</v>
      </c>
      <c r="M627" s="17">
        <f>IF(Overall!K629&lt;&gt;"",VALUE(Overall!K629),"")</f>
        <v>2.94</v>
      </c>
      <c r="N627" s="7">
        <f>IF(Overall!L629&lt;&gt;"",DATEVALUE(MID(Overall!L629, FIND(",", Overall!L629) + 2, FIND(" ", Overall!L629) - FIND(",", Overall!L629) - 1) &amp; " " &amp; MID(Overall!L629, FIND(" ", Overall!L629) + 1, FIND(",", Overall!L629, FIND(" ", Overall!L629)) - FIND(" ", Overall!L629) - 1) &amp; ", " &amp; MID(Overall!L629, FIND(",", Overall!L629, FIND(",",Overall!L629) + 1) + 2, LEN(Overall!L629))),"")</f>
        <v>45261</v>
      </c>
      <c r="O627" s="7">
        <f>IF(Overall!M629&lt;&gt;"",DATEVALUE(MID(Overall!M629, FIND(",", Overall!M629) + 2, FIND(" ", Overall!M629) - FIND(",", Overall!M629) - 1) &amp; " " &amp; MID(Overall!M629, FIND(" ", Overall!M629) + 1, FIND(",", Overall!M629, FIND(" ", Overall!M629)) - FIND(" ", Overall!M629) - 1) &amp; ", " &amp; MID(Overall!M629, FIND(",", Overall!M629, FIND(",",Overall!M629) + 1) + 2, LEN(Overall!M629))),"")</f>
        <v>45291</v>
      </c>
      <c r="P627" s="7">
        <f>IF(Overall!N629&lt;&gt;"",DATEVALUE(MID(Overall!N629, FIND(",", Overall!N629) + 2, FIND(" ", Overall!N629) - FIND(",", Overall!N629) - 1) &amp; " " &amp; MID(Overall!N629, FIND(" ", Overall!N629) + 1, FIND(",", Overall!N629, FIND(" ", Overall!N629)) - FIND(" ", Overall!N629) - 1) &amp; ", " &amp; MID(Overall!N629, FIND(",", Overall!N629, FIND(",",Overall!N629) + 1) + 2, LEN(Overall!N629))),"")</f>
        <v>45191</v>
      </c>
      <c r="Q627" s="7">
        <f>IF(Overall!O629&lt;&gt;"",DATEVALUE(MID(Overall!O629, FIND(",", Overall!O629) + 2, FIND(" ", Overall!O629) - FIND(",", Overall!O629) - 1) &amp; " " &amp; MID(Overall!O629, FIND(" ", Overall!O629) + 1, FIND(",", Overall!O629, FIND(" ", Overall!O629)) - FIND(" ", Overall!O629) - 1) &amp; ", " &amp; MID(Overall!O629, FIND(",", Overall!O629, FIND(",",Overall!O629) + 1) + 2, LEN(Overall!O629))),"")</f>
        <v>45168</v>
      </c>
      <c r="R627" s="5">
        <f t="shared" si="18"/>
        <v>1</v>
      </c>
      <c r="S627" s="18" t="str">
        <f>IF(Overall!$A629&lt;&gt;"",IF(AND(MONTH($N627) &lt;= 1, MONTH($O627) &gt;= 1), IF($R627 &lt;&gt; "", $H627/$R627, ""), ""),"")</f>
        <v/>
      </c>
      <c r="T627" s="18" t="str">
        <f>IF(Overall!$A629&lt;&gt;"",IF(AND(MONTH($N627) &lt;= 2, MONTH($O627) &gt;= 2), IF($R627 &lt;&gt; "", $H627/$R627, ""), ""),"")</f>
        <v/>
      </c>
      <c r="U627" s="18" t="str">
        <f>IF(Overall!$A629&lt;&gt;"",IF(AND(MONTH($N627) &lt;= 3, MONTH($O627) &gt;= 3), IF($R627 &lt;&gt; "", $H627/$R627, ""), ""),"")</f>
        <v/>
      </c>
      <c r="V627" s="18" t="str">
        <f>IF(Overall!$A629&lt;&gt;"",IF(AND(MONTH($N627) &lt;= 4, MONTH($O627) &gt;= 4), IF($R627 &lt;&gt; "", $H627/$R627, ""), ""),"")</f>
        <v/>
      </c>
      <c r="W627" s="18" t="str">
        <f>IF(Overall!$A629&lt;&gt;"",IF(AND(MONTH($N627) &lt;= 5, MONTH($O627) &gt;= 5), IF($R627 &lt;&gt; "", $H627/$R627, ""), ""),"")</f>
        <v/>
      </c>
      <c r="X627" s="18" t="str">
        <f>IF(Overall!$A629&lt;&gt;"",IF(AND(MONTH($N627) &lt;= 6, MONTH($O627) &gt;= 6), IF($R627 &lt;&gt; "", $H627/$R627, ""), ""),"")</f>
        <v/>
      </c>
      <c r="Y627" s="18" t="str">
        <f>IF(Overall!$A629&lt;&gt;"",IF(AND(MONTH($N627) &lt;= 7, MONTH($O627) &gt;= 7 ), IF($R627 &lt;&gt; "", $H627/$R627, ""), ""),"")</f>
        <v/>
      </c>
      <c r="Z627" s="18" t="str">
        <f>IF(Overall!$A629&lt;&gt;"",IF(AND(MONTH($N627) &lt;= 8, MONTH($O627) &gt;= 8), IF($R627 &lt;&gt; "", $H627/$R627, ""), ""),"")</f>
        <v/>
      </c>
      <c r="AA627" s="18" t="str">
        <f>IF(Overall!$A629&lt;&gt;"",IF(AND(MONTH($N627) &lt;= 9, MONTH($O627) &gt;= 9), IF($R627 &lt;&gt; "", $H627/$R627, ""), ""),"")</f>
        <v/>
      </c>
      <c r="AB627" s="18" t="str">
        <f>IF(Overall!$A629&lt;&gt;"",IF(AND(MONTH($N627) &lt;= 10, MONTH($O627) &gt;= 10), IF($R627 &lt;&gt; "", $H627/$R627, ""), ""),"")</f>
        <v/>
      </c>
      <c r="AC627" s="18" t="str">
        <f>IF(Overall!$A629&lt;&gt;"",IF(AND(MONTH($N627) &lt;= 11, MONTH($O627) &gt;= 11), IF($R627 &lt;&gt; "", $H627/$R627, ""), ""),"")</f>
        <v/>
      </c>
      <c r="AD627" s="18">
        <f>IF(Overall!$A629&lt;&gt;"",IF(AND(MONTH($N627) &lt;= 12, MONTH($O627) &gt;= 12), IF($R627 &lt;&gt; "", $H627/$R627, ""), ""),"")</f>
        <v>500000</v>
      </c>
      <c r="AF627" s="18" t="str">
        <f ca="1">IFERROR(IF(AND(NOW()&lt;= EOMONTH(DATE(YEAR($O627),1, 1), 0), Overall!$A629&lt;&gt;"", MONTH($N627) &lt;= 1, MONTH($O627) &gt;= 1), IF($R627 &lt;&gt; "", $H627/$R627, ""), ""), "")</f>
        <v/>
      </c>
      <c r="AG627" s="18" t="str">
        <f ca="1">IFERROR(IF(AND(NOW()&lt;= EOMONTH(DATE(YEAR($O627),2, 1), 0), Overall!$A629&lt;&gt;"", MONTH($N627) &lt;= 2, MONTH($O627) &gt;= 2), IF($R627 &lt;&gt; "", $H627/$R627, ""), ""), "")</f>
        <v/>
      </c>
      <c r="AH627" s="18" t="str">
        <f ca="1">IFERROR(IF(AND(NOW()&lt;= EOMONTH(DATE(YEAR($O627),3, 1), 0), Overall!$A629&lt;&gt;"", MONTH($N627) &lt;= 3, MONTH($O627) &gt;= 3), IF($R627 &lt;&gt; "", $H627/$R627, ""), ""), "")</f>
        <v/>
      </c>
      <c r="AI627" s="18" t="str">
        <f ca="1">IFERROR(IF(AND(NOW()&lt;= EOMONTH(DATE(YEAR($O627),4, 1), 0), Overall!$A629&lt;&gt;"", MONTH($N627) &lt;= 4, MONTH($O627) &gt;= 4), IF($R627 &lt;&gt; "", $H627/$R627, ""), ""), "")</f>
        <v/>
      </c>
      <c r="AJ627" s="18" t="str">
        <f ca="1">IFERROR(IF(AND(NOW()&lt;= EOMONTH(DATE(YEAR($O627),5, 1), 0), Overall!$A629&lt;&gt;"", MONTH($N627) &lt;= 5, MONTH($O627) &gt;= 5), IF($R627 &lt;&gt; "", $H627/$R627, ""), ""), "")</f>
        <v/>
      </c>
      <c r="AK627" s="18" t="str">
        <f ca="1">IFERROR(IF(AND(NOW()&lt;= EOMONTH(DATE(YEAR($O627),6, 1), 0), Overall!$A629&lt;&gt;"", MONTH($N627) &lt;= 6, MONTH($O627) &gt;= 6), IF($R627 &lt;&gt; "", $H627/$R627, ""), ""), "")</f>
        <v/>
      </c>
      <c r="AL627" s="18" t="str">
        <f ca="1">IFERROR(IF(AND(NOW()&lt;= EOMONTH(DATE(YEAR($O627),7, 1), 0), Overall!$A629&lt;&gt;"", MONTH($N627) &lt;= 7, MONTH($O627) &gt;= 7), IF($R627 &lt;&gt; "", $H627/$R627, ""), ""), "")</f>
        <v/>
      </c>
      <c r="AM627" s="18" t="str">
        <f ca="1">IFERROR(IF(AND(NOW()&lt;= EOMONTH(DATE(YEAR($O627),8, 1), 0), Overall!$A629&lt;&gt;"", MONTH($N627) &lt;= 8, MONTH($O627) &gt;= 8), IF($R627 &lt;&gt; "", $H627/$R627, ""), ""), "")</f>
        <v/>
      </c>
      <c r="AN627" s="18" t="str">
        <f ca="1">IFERROR(IF(AND(NOW()&lt;= EOMONTH(DATE(YEAR($O627),9, 1), 0), Overall!$A629&lt;&gt;"", MONTH($N627) &lt;= 9, MONTH($O627) &gt;= 9), IF($R627 &lt;&gt; "", $H627/$R627, ""), ""), "")</f>
        <v/>
      </c>
      <c r="AO627" s="18" t="str">
        <f ca="1">IFERROR(IF(AND(NOW()&lt;= EOMONTH(DATE(YEAR($O627),10, 1), 0), Overall!$A629&lt;&gt;"", MONTH($N627) &lt;= 10, MONTH($O627) &gt;= 10), IF($R627 &lt;&gt; "", $H627/$R627, ""), ""), "")</f>
        <v/>
      </c>
      <c r="AP627" s="18" t="str">
        <f ca="1">IFERROR(IF(AND(NOW()&lt;= EOMONTH(DATE(YEAR($O627),11, 1), 0), Overall!$A629&lt;&gt;"", MONTH($N627) &lt;=11, MONTH($O627) &gt;= 11), IF($R627 &lt;&gt; "", $H627/$R627, ""), ""), "")</f>
        <v/>
      </c>
      <c r="AQ627" s="18" t="str">
        <f ca="1">IFERROR(IF(AND(NOW()&lt;= EOMONTH(DATE(YEAR($O627),12, 1), 0), Overall!$A629&lt;&gt;"", MONTH($N627) &lt;= 12, MONTH($O627) &gt;= 12), IF($R627 &lt;&gt; "", $H627/$R627, ""), ""), "")</f>
        <v/>
      </c>
      <c r="AR627" s="16">
        <f ca="1">SUM(AF627:AQ627)</f>
        <v>0</v>
      </c>
    </row>
    <row r="628" spans="1:44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17">
        <f>IF(Overall!F630&lt;&gt;"",VALUE(Overall!F630),"")</f>
        <v>500000</v>
      </c>
      <c r="I628" s="17">
        <f>IF(Overall!G630&lt;&gt;"",VALUE(Overall!G630),"")</f>
        <v>80</v>
      </c>
      <c r="J628" s="17">
        <f>IF(Overall!H630&lt;&gt;"",VALUE(Overall!H630),"")</f>
        <v>64</v>
      </c>
      <c r="K628" s="17">
        <f>IF(Overall!I630&lt;&gt;"",VALUE(Overall!I630),"")</f>
        <v>3.3</v>
      </c>
      <c r="L628" s="17">
        <f>IF(Overall!J630&lt;&gt;"",VALUE(Overall!J630),"")</f>
        <v>0.33</v>
      </c>
      <c r="M628" s="17">
        <f>IF(Overall!K630&lt;&gt;"",VALUE(Overall!K630),"")</f>
        <v>2.97</v>
      </c>
      <c r="N628" s="7">
        <f>IF(Overall!L630&lt;&gt;"",DATEVALUE(MID(Overall!L630, FIND(",", Overall!L630) + 2, FIND(" ", Overall!L630) - FIND(",", Overall!L630) - 1) &amp; " " &amp; MID(Overall!L630, FIND(" ", Overall!L630) + 1, FIND(",", Overall!L630, FIND(" ", Overall!L630)) - FIND(" ", Overall!L630) - 1) &amp; ", " &amp; MID(Overall!L630, FIND(",", Overall!L630, FIND(",",Overall!L630) + 1) + 2, LEN(Overall!L630))),"")</f>
        <v>45261</v>
      </c>
      <c r="O628" s="7">
        <f>IF(Overall!M630&lt;&gt;"",DATEVALUE(MID(Overall!M630, FIND(",", Overall!M630) + 2, FIND(" ", Overall!M630) - FIND(",", Overall!M630) - 1) &amp; " " &amp; MID(Overall!M630, FIND(" ", Overall!M630) + 1, FIND(",", Overall!M630, FIND(" ", Overall!M630)) - FIND(" ", Overall!M630) - 1) &amp; ", " &amp; MID(Overall!M630, FIND(",", Overall!M630, FIND(",",Overall!M630) + 1) + 2, LEN(Overall!M630))),"")</f>
        <v>45291</v>
      </c>
      <c r="P628" s="7">
        <f>IF(Overall!N630&lt;&gt;"",DATEVALUE(MID(Overall!N630, FIND(",", Overall!N630) + 2, FIND(" ", Overall!N630) - FIND(",", Overall!N630) - 1) &amp; " " &amp; MID(Overall!N630, FIND(" ", Overall!N630) + 1, FIND(",", Overall!N630, FIND(" ", Overall!N630)) - FIND(" ", Overall!N630) - 1) &amp; ", " &amp; MID(Overall!N630, FIND(",", Overall!N630, FIND(",",Overall!N630) + 1) + 2, LEN(Overall!N630))),"")</f>
        <v>45191</v>
      </c>
      <c r="Q628" s="7">
        <f>IF(Overall!O630&lt;&gt;"",DATEVALUE(MID(Overall!O630, FIND(",", Overall!O630) + 2, FIND(" ", Overall!O630) - FIND(",", Overall!O630) - 1) &amp; " " &amp; MID(Overall!O630, FIND(" ", Overall!O630) + 1, FIND(",", Overall!O630, FIND(" ", Overall!O630)) - FIND(" ", Overall!O630) - 1) &amp; ", " &amp; MID(Overall!O630, FIND(",", Overall!O630, FIND(",",Overall!O630) + 1) + 2, LEN(Overall!O630))),"")</f>
        <v>45168</v>
      </c>
      <c r="R628" s="5">
        <f t="shared" si="18"/>
        <v>1</v>
      </c>
      <c r="S628" s="18" t="str">
        <f>IF(Overall!$A630&lt;&gt;"",IF(AND(MONTH($N628) &lt;= 1, MONTH($O628) &gt;= 1), IF($R628 &lt;&gt; "", $H628/$R628, ""), ""),"")</f>
        <v/>
      </c>
      <c r="T628" s="18" t="str">
        <f>IF(Overall!$A630&lt;&gt;"",IF(AND(MONTH($N628) &lt;= 2, MONTH($O628) &gt;= 2), IF($R628 &lt;&gt; "", $H628/$R628, ""), ""),"")</f>
        <v/>
      </c>
      <c r="U628" s="18" t="str">
        <f>IF(Overall!$A630&lt;&gt;"",IF(AND(MONTH($N628) &lt;= 3, MONTH($O628) &gt;= 3), IF($R628 &lt;&gt; "", $H628/$R628, ""), ""),"")</f>
        <v/>
      </c>
      <c r="V628" s="18" t="str">
        <f>IF(Overall!$A630&lt;&gt;"",IF(AND(MONTH($N628) &lt;= 4, MONTH($O628) &gt;= 4), IF($R628 &lt;&gt; "", $H628/$R628, ""), ""),"")</f>
        <v/>
      </c>
      <c r="W628" s="18" t="str">
        <f>IF(Overall!$A630&lt;&gt;"",IF(AND(MONTH($N628) &lt;= 5, MONTH($O628) &gt;= 5), IF($R628 &lt;&gt; "", $H628/$R628, ""), ""),"")</f>
        <v/>
      </c>
      <c r="X628" s="18" t="str">
        <f>IF(Overall!$A630&lt;&gt;"",IF(AND(MONTH($N628) &lt;= 6, MONTH($O628) &gt;= 6), IF($R628 &lt;&gt; "", $H628/$R628, ""), ""),"")</f>
        <v/>
      </c>
      <c r="Y628" s="18" t="str">
        <f>IF(Overall!$A630&lt;&gt;"",IF(AND(MONTH($N628) &lt;= 7, MONTH($O628) &gt;= 7 ), IF($R628 &lt;&gt; "", $H628/$R628, ""), ""),"")</f>
        <v/>
      </c>
      <c r="Z628" s="18" t="str">
        <f>IF(Overall!$A630&lt;&gt;"",IF(AND(MONTH($N628) &lt;= 8, MONTH($O628) &gt;= 8), IF($R628 &lt;&gt; "", $H628/$R628, ""), ""),"")</f>
        <v/>
      </c>
      <c r="AA628" s="18" t="str">
        <f>IF(Overall!$A630&lt;&gt;"",IF(AND(MONTH($N628) &lt;= 9, MONTH($O628) &gt;= 9), IF($R628 &lt;&gt; "", $H628/$R628, ""), ""),"")</f>
        <v/>
      </c>
      <c r="AB628" s="18" t="str">
        <f>IF(Overall!$A630&lt;&gt;"",IF(AND(MONTH($N628) &lt;= 10, MONTH($O628) &gt;= 10), IF($R628 &lt;&gt; "", $H628/$R628, ""), ""),"")</f>
        <v/>
      </c>
      <c r="AC628" s="18" t="str">
        <f>IF(Overall!$A630&lt;&gt;"",IF(AND(MONTH($N628) &lt;= 11, MONTH($O628) &gt;= 11), IF($R628 &lt;&gt; "", $H628/$R628, ""), ""),"")</f>
        <v/>
      </c>
      <c r="AD628" s="18">
        <f>IF(Overall!$A630&lt;&gt;"",IF(AND(MONTH($N628) &lt;= 12, MONTH($O628) &gt;= 12), IF($R628 &lt;&gt; "", $H628/$R628, ""), ""),"")</f>
        <v>500000</v>
      </c>
      <c r="AF628" s="18" t="str">
        <f ca="1">IFERROR(IF(AND(NOW()&lt;= EOMONTH(DATE(YEAR($O628),1, 1), 0), Overall!$A630&lt;&gt;"", MONTH($N628) &lt;= 1, MONTH($O628) &gt;= 1), IF($R628 &lt;&gt; "", $H628/$R628, ""), ""), "")</f>
        <v/>
      </c>
      <c r="AG628" s="18" t="str">
        <f ca="1">IFERROR(IF(AND(NOW()&lt;= EOMONTH(DATE(YEAR($O628),2, 1), 0), Overall!$A630&lt;&gt;"", MONTH($N628) &lt;= 2, MONTH($O628) &gt;= 2), IF($R628 &lt;&gt; "", $H628/$R628, ""), ""), "")</f>
        <v/>
      </c>
      <c r="AH628" s="18" t="str">
        <f ca="1">IFERROR(IF(AND(NOW()&lt;= EOMONTH(DATE(YEAR($O628),3, 1), 0), Overall!$A630&lt;&gt;"", MONTH($N628) &lt;= 3, MONTH($O628) &gt;= 3), IF($R628 &lt;&gt; "", $H628/$R628, ""), ""), "")</f>
        <v/>
      </c>
      <c r="AI628" s="18" t="str">
        <f ca="1">IFERROR(IF(AND(NOW()&lt;= EOMONTH(DATE(YEAR($O628),4, 1), 0), Overall!$A630&lt;&gt;"", MONTH($N628) &lt;= 4, MONTH($O628) &gt;= 4), IF($R628 &lt;&gt; "", $H628/$R628, ""), ""), "")</f>
        <v/>
      </c>
      <c r="AJ628" s="18" t="str">
        <f ca="1">IFERROR(IF(AND(NOW()&lt;= EOMONTH(DATE(YEAR($O628),5, 1), 0), Overall!$A630&lt;&gt;"", MONTH($N628) &lt;= 5, MONTH($O628) &gt;= 5), IF($R628 &lt;&gt; "", $H628/$R628, ""), ""), "")</f>
        <v/>
      </c>
      <c r="AK628" s="18" t="str">
        <f ca="1">IFERROR(IF(AND(NOW()&lt;= EOMONTH(DATE(YEAR($O628),6, 1), 0), Overall!$A630&lt;&gt;"", MONTH($N628) &lt;= 6, MONTH($O628) &gt;= 6), IF($R628 &lt;&gt; "", $H628/$R628, ""), ""), "")</f>
        <v/>
      </c>
      <c r="AL628" s="18" t="str">
        <f ca="1">IFERROR(IF(AND(NOW()&lt;= EOMONTH(DATE(YEAR($O628),7, 1), 0), Overall!$A630&lt;&gt;"", MONTH($N628) &lt;= 7, MONTH($O628) &gt;= 7), IF($R628 &lt;&gt; "", $H628/$R628, ""), ""), "")</f>
        <v/>
      </c>
      <c r="AM628" s="18" t="str">
        <f ca="1">IFERROR(IF(AND(NOW()&lt;= EOMONTH(DATE(YEAR($O628),8, 1), 0), Overall!$A630&lt;&gt;"", MONTH($N628) &lt;= 8, MONTH($O628) &gt;= 8), IF($R628 &lt;&gt; "", $H628/$R628, ""), ""), "")</f>
        <v/>
      </c>
      <c r="AN628" s="18" t="str">
        <f ca="1">IFERROR(IF(AND(NOW()&lt;= EOMONTH(DATE(YEAR($O628),9, 1), 0), Overall!$A630&lt;&gt;"", MONTH($N628) &lt;= 9, MONTH($O628) &gt;= 9), IF($R628 &lt;&gt; "", $H628/$R628, ""), ""), "")</f>
        <v/>
      </c>
      <c r="AO628" s="18" t="str">
        <f ca="1">IFERROR(IF(AND(NOW()&lt;= EOMONTH(DATE(YEAR($O628),10, 1), 0), Overall!$A630&lt;&gt;"", MONTH($N628) &lt;= 10, MONTH($O628) &gt;= 10), IF($R628 &lt;&gt; "", $H628/$R628, ""), ""), "")</f>
        <v/>
      </c>
      <c r="AP628" s="18" t="str">
        <f ca="1">IFERROR(IF(AND(NOW()&lt;= EOMONTH(DATE(YEAR($O628),11, 1), 0), Overall!$A630&lt;&gt;"", MONTH($N628) &lt;=11, MONTH($O628) &gt;= 11), IF($R628 &lt;&gt; "", $H628/$R628, ""), ""), "")</f>
        <v/>
      </c>
      <c r="AQ628" s="18" t="str">
        <f ca="1">IFERROR(IF(AND(NOW()&lt;= EOMONTH(DATE(YEAR($O628),12, 1), 0), Overall!$A630&lt;&gt;"", MONTH($N628) &lt;= 12, MONTH($O628) &gt;= 12), IF($R628 &lt;&gt; "", $H628/$R628, ""), ""), "")</f>
        <v/>
      </c>
      <c r="AR628" s="16">
        <f ca="1">SUM(AF628:AQ628)</f>
        <v>0</v>
      </c>
    </row>
    <row r="629" spans="1:44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6">
        <f>IF(Overall!F631&lt;&gt;"",VALUE(Overall!F631),"")</f>
        <v>500000</v>
      </c>
      <c r="I629" s="6">
        <f>IF(Overall!G631&lt;&gt;"",VALUE(Overall!G631),"")</f>
        <v>79</v>
      </c>
      <c r="J629" s="6">
        <f>IF(Overall!H631&lt;&gt;"",VALUE(Overall!H631),"")</f>
        <v>62</v>
      </c>
      <c r="K629" s="6">
        <f>IF(Overall!I631&lt;&gt;"",VALUE(Overall!I631),"")</f>
        <v>2.81</v>
      </c>
      <c r="L629" s="6">
        <f>IF(Overall!J631&lt;&gt;"",VALUE(Overall!J631),"")</f>
        <v>0.6</v>
      </c>
      <c r="M629" s="6">
        <f>IF(Overall!K631&lt;&gt;"",VALUE(Overall!K631),"")</f>
        <v>2.21</v>
      </c>
      <c r="N629" s="7">
        <f>IF(Overall!L631&lt;&gt;"",DATEVALUE(MID(Overall!L631, FIND(",", Overall!L631) + 2, FIND(" ", Overall!L631) - FIND(",", Overall!L631) - 1) &amp; " " &amp; MID(Overall!L631, FIND(" ", Overall!L631) + 1, FIND(",", Overall!L631, FIND(" ", Overall!L631)) - FIND(" ", Overall!L631) - 1) &amp; ", " &amp; MID(Overall!L631, FIND(",", Overall!L631, FIND(",",Overall!L631) + 1) + 2, LEN(Overall!L631))),"")</f>
        <v>45292</v>
      </c>
      <c r="O629" s="7">
        <f>IF(Overall!M631&lt;&gt;"",DATEVALUE(MID(Overall!M631, FIND(",", Overall!M631) + 2, FIND(" ", Overall!M631) - FIND(",", Overall!M631) - 1) &amp; " " &amp; MID(Overall!M631, FIND(" ", Overall!M631) + 1, FIND(",", Overall!M631, FIND(" ", Overall!M631)) - FIND(" ", Overall!M631) - 1) &amp; ", " &amp; MID(Overall!M631, FIND(",", Overall!M631, FIND(",",Overall!M631) + 1) + 2, LEN(Overall!M631))),"")</f>
        <v>45322</v>
      </c>
      <c r="P629" s="7">
        <f>IF(Overall!N631&lt;&gt;"",DATEVALUE(MID(Overall!N631, FIND(",", Overall!N631) + 2, FIND(" ", Overall!N631) - FIND(",", Overall!N631) - 1) &amp; " " &amp; MID(Overall!N631, FIND(" ", Overall!N631) + 1, FIND(",", Overall!N631, FIND(" ", Overall!N631)) - FIND(" ", Overall!N631) - 1) &amp; ", " &amp; MID(Overall!N631, FIND(",", Overall!N631, FIND(",",Overall!N631) + 1) + 2, LEN(Overall!N631))),"")</f>
        <v>45252</v>
      </c>
      <c r="Q629" s="7">
        <f>IF(Overall!O631&lt;&gt;"",DATEVALUE(MID(Overall!O631, FIND(",", Overall!O631) + 2, FIND(" ", Overall!O631) - FIND(",", Overall!O631) - 1) &amp; " " &amp; MID(Overall!O631, FIND(" ", Overall!O631) + 1, FIND(",", Overall!O631, FIND(" ", Overall!O631)) - FIND(" ", Overall!O631) - 1) &amp; ", " &amp; MID(Overall!O631, FIND(",", Overall!O631, FIND(",",Overall!O631) + 1) + 2, LEN(Overall!O631))),"")</f>
        <v>45231</v>
      </c>
      <c r="R629" s="5">
        <f t="shared" si="18"/>
        <v>1</v>
      </c>
      <c r="S629" s="10">
        <f>IF(Overall!$A631&lt;&gt;"",IF(AND(MONTH($N629) &lt;= 1, MONTH($O629) &gt;= 1), IF($R629 &lt;&gt; "", $H629/$R629, ""), ""),"")</f>
        <v>500000</v>
      </c>
      <c r="T629" s="10" t="str">
        <f>IF(Overall!$A631&lt;&gt;"",IF(AND(MONTH($N629) &lt;= 2, MONTH($O629) &gt;= 2), IF($R629 &lt;&gt; "", $H629/$R629, ""), ""),"")</f>
        <v/>
      </c>
      <c r="U629" s="10" t="str">
        <f>IF(Overall!$A631&lt;&gt;"",IF(AND(MONTH($N629) &lt;= 3, MONTH($O629) &gt;= 3), IF($R629 &lt;&gt; "", $H629/$R629, ""), ""),"")</f>
        <v/>
      </c>
      <c r="V629" s="10" t="str">
        <f>IF(Overall!$A631&lt;&gt;"",IF(AND(MONTH($N629) &lt;= 4, MONTH($O629) &gt;= 4), IF($R629 &lt;&gt; "", $H629/$R629, ""), ""),"")</f>
        <v/>
      </c>
      <c r="W629" s="10" t="str">
        <f>IF(Overall!$A631&lt;&gt;"",IF(AND(MONTH($N629) &lt;= 5, MONTH($O629) &gt;= 5), IF($R629 &lt;&gt; "", $H629/$R629, ""), ""),"")</f>
        <v/>
      </c>
      <c r="X629" s="10" t="str">
        <f>IF(Overall!$A631&lt;&gt;"",IF(AND(MONTH($N629) &lt;= 6, MONTH($O629) &gt;= 6), IF($R629 &lt;&gt; "", $H629/$R629, ""), ""),"")</f>
        <v/>
      </c>
      <c r="Y629" s="10" t="str">
        <f>IF(Overall!$A631&lt;&gt;"",IF(AND(MONTH($N629) &lt;= 7, MONTH($O629) &gt;= 7 ), IF($R629 &lt;&gt; "", $H629/$R629, ""), ""),"")</f>
        <v/>
      </c>
      <c r="Z629" s="10" t="str">
        <f>IF(Overall!$A631&lt;&gt;"",IF(AND(MONTH($N629) &lt;= 8, MONTH($O629) &gt;= 8), IF($R629 &lt;&gt; "", $H629/$R629, ""), ""),"")</f>
        <v/>
      </c>
      <c r="AA629" s="10" t="str">
        <f>IF(Overall!$A631&lt;&gt;"",IF(AND(MONTH($N629) &lt;= 9, MONTH($O629) &gt;= 9), IF($R629 &lt;&gt; "", $H629/$R629, ""), ""),"")</f>
        <v/>
      </c>
      <c r="AB629" s="10" t="str">
        <f>IF(Overall!$A631&lt;&gt;"",IF(AND(MONTH($N629) &lt;= 10, MONTH($O629) &gt;= 10), IF($R629 &lt;&gt; "", $H629/$R629, ""), ""),"")</f>
        <v/>
      </c>
      <c r="AC629" s="10" t="str">
        <f>IF(Overall!$A631&lt;&gt;"",IF(AND(MONTH($N629) &lt;= 11, MONTH($O629) &gt;= 11), IF($R629 &lt;&gt; "", $H629/$R629, ""), ""),"")</f>
        <v/>
      </c>
      <c r="AD629" s="10" t="str">
        <f>IF(Overall!$A631&lt;&gt;"",IF(AND(MONTH($N629) &lt;= 12, MONTH($O629) &gt;= 12), IF($R629 &lt;&gt; "", $H629/$R629, ""), ""),"")</f>
        <v/>
      </c>
      <c r="AF629" s="10" t="str">
        <f ca="1">IFERROR(IF(AND(NOW()&lt;= EOMONTH(DATE(YEAR($O629),1, 1), 0), Overall!$A631&lt;&gt;"", MONTH($N629) &lt;= 1, MONTH($O629) &gt;= 1), IF($R629 &lt;&gt; "", $H629/$R629, ""), ""), "")</f>
        <v/>
      </c>
      <c r="AG629" s="10" t="str">
        <f ca="1">IFERROR(IF(AND(NOW()&lt;= EOMONTH(DATE(YEAR($O629),2, 1), 0), Overall!$A631&lt;&gt;"", MONTH($N629) &lt;= 2, MONTH($O629) &gt;= 2), IF($R629 &lt;&gt; "", $H629/$R629, ""), ""), "")</f>
        <v/>
      </c>
      <c r="AH629" s="10" t="str">
        <f ca="1">IFERROR(IF(AND(NOW()&lt;= EOMONTH(DATE(YEAR($O629),3, 1), 0), Overall!$A631&lt;&gt;"", MONTH($N629) &lt;= 3, MONTH($O629) &gt;= 3), IF($R629 &lt;&gt; "", $H629/$R629, ""), ""), "")</f>
        <v/>
      </c>
      <c r="AI629" s="10" t="str">
        <f ca="1">IFERROR(IF(AND(NOW()&lt;= EOMONTH(DATE(YEAR($O629),4, 1), 0), Overall!$A631&lt;&gt;"", MONTH($N629) &lt;= 4, MONTH($O629) &gt;= 4), IF($R629 &lt;&gt; "", $H629/$R629, ""), ""), "")</f>
        <v/>
      </c>
      <c r="AJ629" s="10" t="str">
        <f ca="1">IFERROR(IF(AND(NOW()&lt;= EOMONTH(DATE(YEAR($O629),5, 1), 0), Overall!$A631&lt;&gt;"", MONTH($N629) &lt;= 5, MONTH($O629) &gt;= 5), IF($R629 &lt;&gt; "", $H629/$R629, ""), ""), "")</f>
        <v/>
      </c>
      <c r="AK629" s="10" t="str">
        <f ca="1">IFERROR(IF(AND(NOW()&lt;= EOMONTH(DATE(YEAR($O629),6, 1), 0), Overall!$A631&lt;&gt;"", MONTH($N629) &lt;= 6, MONTH($O629) &gt;= 6), IF($R629 &lt;&gt; "", $H629/$R629, ""), ""), "")</f>
        <v/>
      </c>
      <c r="AL629" s="10" t="str">
        <f ca="1">IFERROR(IF(AND(NOW()&lt;= EOMONTH(DATE(YEAR($O629),7, 1), 0), Overall!$A631&lt;&gt;"", MONTH($N629) &lt;= 7, MONTH($O629) &gt;= 7), IF($R629 &lt;&gt; "", $H629/$R629, ""), ""), "")</f>
        <v/>
      </c>
      <c r="AM629" s="10" t="str">
        <f ca="1">IFERROR(IF(AND(NOW()&lt;= EOMONTH(DATE(YEAR($O629),8, 1), 0), Overall!$A631&lt;&gt;"", MONTH($N629) &lt;= 8, MONTH($O629) &gt;= 8), IF($R629 &lt;&gt; "", $H629/$R629, ""), ""), "")</f>
        <v/>
      </c>
      <c r="AN629" s="10" t="str">
        <f ca="1">IFERROR(IF(AND(NOW()&lt;= EOMONTH(DATE(YEAR($O629),9, 1), 0), Overall!$A631&lt;&gt;"", MONTH($N629) &lt;= 9, MONTH($O629) &gt;= 9), IF($R629 &lt;&gt; "", $H629/$R629, ""), ""), "")</f>
        <v/>
      </c>
      <c r="AO629" s="10" t="str">
        <f ca="1">IFERROR(IF(AND(NOW()&lt;= EOMONTH(DATE(YEAR($O629),10, 1), 0), Overall!$A631&lt;&gt;"", MONTH($N629) &lt;= 10, MONTH($O629) &gt;= 10), IF($R629 &lt;&gt; "", $H629/$R629, ""), ""), "")</f>
        <v/>
      </c>
      <c r="AP629" s="10" t="str">
        <f ca="1">IFERROR(IF(AND(NOW()&lt;= EOMONTH(DATE(YEAR($O629),11, 1), 0), Overall!$A631&lt;&gt;"", MONTH($N629) &lt;=11, MONTH($O629) &gt;= 11), IF($R629 &lt;&gt; "", $H629/$R629, ""), ""), "")</f>
        <v/>
      </c>
      <c r="AQ629" s="10" t="str">
        <f ca="1">IFERROR(IF(AND(NOW()&lt;= EOMONTH(DATE(YEAR($O629),12, 1), 0), Overall!$A631&lt;&gt;"", MONTH($N629) &lt;= 12, MONTH($O629) &gt;= 12), IF($R629 &lt;&gt; "", $H629/$R629, ""), ""), "")</f>
        <v/>
      </c>
      <c r="AR629" s="16">
        <f t="shared" ca="1" si="19"/>
        <v>0</v>
      </c>
    </row>
    <row r="630" spans="1:44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6">
        <f>IF(Overall!F632&lt;&gt;"",VALUE(Overall!F632),"")</f>
        <v>500000</v>
      </c>
      <c r="I630" s="6">
        <f>IF(Overall!G632&lt;&gt;"",VALUE(Overall!G632),"")</f>
        <v>78</v>
      </c>
      <c r="J630" s="6">
        <f>IF(Overall!H632&lt;&gt;"",VALUE(Overall!H632),"")</f>
        <v>62</v>
      </c>
      <c r="K630" s="6">
        <f>IF(Overall!I632&lt;&gt;"",VALUE(Overall!I632),"")</f>
        <v>2.2999999999999998</v>
      </c>
      <c r="L630" s="6">
        <f>IF(Overall!J632&lt;&gt;"",VALUE(Overall!J632),"")</f>
        <v>0.33</v>
      </c>
      <c r="M630" s="6">
        <f>IF(Overall!K632&lt;&gt;"",VALUE(Overall!K632),"")</f>
        <v>1.97</v>
      </c>
      <c r="N630" s="7">
        <f>IF(Overall!L632&lt;&gt;"",DATEVALUE(MID(Overall!L632, FIND(",", Overall!L632) + 2, FIND(" ", Overall!L632) - FIND(",", Overall!L632) - 1) &amp; " " &amp; MID(Overall!L632, FIND(" ", Overall!L632) + 1, FIND(",", Overall!L632, FIND(" ", Overall!L632)) - FIND(" ", Overall!L632) - 1) &amp; ", " &amp; MID(Overall!L632, FIND(",", Overall!L632, FIND(",",Overall!L632) + 1) + 2, LEN(Overall!L632))),"")</f>
        <v>45292</v>
      </c>
      <c r="O630" s="7">
        <f>IF(Overall!M632&lt;&gt;"",DATEVALUE(MID(Overall!M632, FIND(",", Overall!M632) + 2, FIND(" ", Overall!M632) - FIND(",", Overall!M632) - 1) &amp; " " &amp; MID(Overall!M632, FIND(" ", Overall!M632) + 1, FIND(",", Overall!M632, FIND(" ", Overall!M632)) - FIND(" ", Overall!M632) - 1) &amp; ", " &amp; MID(Overall!M632, FIND(",", Overall!M632, FIND(",",Overall!M632) + 1) + 2, LEN(Overall!M632))),"")</f>
        <v>45322</v>
      </c>
      <c r="P630" s="7">
        <f>IF(Overall!N632&lt;&gt;"",DATEVALUE(MID(Overall!N632, FIND(",", Overall!N632) + 2, FIND(" ", Overall!N632) - FIND(",", Overall!N632) - 1) &amp; " " &amp; MID(Overall!N632, FIND(" ", Overall!N632) + 1, FIND(",", Overall!N632, FIND(" ", Overall!N632)) - FIND(" ", Overall!N632) - 1) &amp; ", " &amp; MID(Overall!N632, FIND(",", Overall!N632, FIND(",",Overall!N632) + 1) + 2, LEN(Overall!N632))),"")</f>
        <v>45252</v>
      </c>
      <c r="Q630" s="7">
        <f>IF(Overall!O632&lt;&gt;"",DATEVALUE(MID(Overall!O632, FIND(",", Overall!O632) + 2, FIND(" ", Overall!O632) - FIND(",", Overall!O632) - 1) &amp; " " &amp; MID(Overall!O632, FIND(" ", Overall!O632) + 1, FIND(",", Overall!O632, FIND(" ", Overall!O632)) - FIND(" ", Overall!O632) - 1) &amp; ", " &amp; MID(Overall!O632, FIND(",", Overall!O632, FIND(",",Overall!O632) + 1) + 2, LEN(Overall!O632))),"")</f>
        <v>45231</v>
      </c>
      <c r="R630" s="5">
        <f t="shared" si="18"/>
        <v>1</v>
      </c>
      <c r="S630" s="10">
        <f>IF(Overall!$A632&lt;&gt;"",IF(AND(MONTH($N630) &lt;= 1, MONTH($O630) &gt;= 1), IF($R630 &lt;&gt; "", $H630/$R630, ""), ""),"")</f>
        <v>500000</v>
      </c>
      <c r="T630" s="10" t="str">
        <f>IF(Overall!$A632&lt;&gt;"",IF(AND(MONTH($N630) &lt;= 2, MONTH($O630) &gt;= 2), IF($R630 &lt;&gt; "", $H630/$R630, ""), ""),"")</f>
        <v/>
      </c>
      <c r="U630" s="10" t="str">
        <f>IF(Overall!$A632&lt;&gt;"",IF(AND(MONTH($N630) &lt;= 3, MONTH($O630) &gt;= 3), IF($R630 &lt;&gt; "", $H630/$R630, ""), ""),"")</f>
        <v/>
      </c>
      <c r="V630" s="10" t="str">
        <f>IF(Overall!$A632&lt;&gt;"",IF(AND(MONTH($N630) &lt;= 4, MONTH($O630) &gt;= 4), IF($R630 &lt;&gt; "", $H630/$R630, ""), ""),"")</f>
        <v/>
      </c>
      <c r="W630" s="10" t="str">
        <f>IF(Overall!$A632&lt;&gt;"",IF(AND(MONTH($N630) &lt;= 5, MONTH($O630) &gt;= 5), IF($R630 &lt;&gt; "", $H630/$R630, ""), ""),"")</f>
        <v/>
      </c>
      <c r="X630" s="10" t="str">
        <f>IF(Overall!$A632&lt;&gt;"",IF(AND(MONTH($N630) &lt;= 6, MONTH($O630) &gt;= 6), IF($R630 &lt;&gt; "", $H630/$R630, ""), ""),"")</f>
        <v/>
      </c>
      <c r="Y630" s="10" t="str">
        <f>IF(Overall!$A632&lt;&gt;"",IF(AND(MONTH($N630) &lt;= 7, MONTH($O630) &gt;= 7 ), IF($R630 &lt;&gt; "", $H630/$R630, ""), ""),"")</f>
        <v/>
      </c>
      <c r="Z630" s="10" t="str">
        <f>IF(Overall!$A632&lt;&gt;"",IF(AND(MONTH($N630) &lt;= 8, MONTH($O630) &gt;= 8), IF($R630 &lt;&gt; "", $H630/$R630, ""), ""),"")</f>
        <v/>
      </c>
      <c r="AA630" s="10" t="str">
        <f>IF(Overall!$A632&lt;&gt;"",IF(AND(MONTH($N630) &lt;= 9, MONTH($O630) &gt;= 9), IF($R630 &lt;&gt; "", $H630/$R630, ""), ""),"")</f>
        <v/>
      </c>
      <c r="AB630" s="10" t="str">
        <f>IF(Overall!$A632&lt;&gt;"",IF(AND(MONTH($N630) &lt;= 10, MONTH($O630) &gt;= 10), IF($R630 &lt;&gt; "", $H630/$R630, ""), ""),"")</f>
        <v/>
      </c>
      <c r="AC630" s="10" t="str">
        <f>IF(Overall!$A632&lt;&gt;"",IF(AND(MONTH($N630) &lt;= 11, MONTH($O630) &gt;= 11), IF($R630 &lt;&gt; "", $H630/$R630, ""), ""),"")</f>
        <v/>
      </c>
      <c r="AD630" s="10" t="str">
        <f>IF(Overall!$A632&lt;&gt;"",IF(AND(MONTH($N630) &lt;= 12, MONTH($O630) &gt;= 12), IF($R630 &lt;&gt; "", $H630/$R630, ""), ""),"")</f>
        <v/>
      </c>
      <c r="AF630" s="10" t="str">
        <f ca="1">IFERROR(IF(AND(NOW()&lt;= EOMONTH(DATE(YEAR($O630),1, 1), 0), Overall!$A632&lt;&gt;"", MONTH($N630) &lt;= 1, MONTH($O630) &gt;= 1), IF($R630 &lt;&gt; "", $H630/$R630, ""), ""), "")</f>
        <v/>
      </c>
      <c r="AG630" s="10" t="str">
        <f ca="1">IFERROR(IF(AND(NOW()&lt;= EOMONTH(DATE(YEAR($O630),2, 1), 0), Overall!$A632&lt;&gt;"", MONTH($N630) &lt;= 2, MONTH($O630) &gt;= 2), IF($R630 &lt;&gt; "", $H630/$R630, ""), ""), "")</f>
        <v/>
      </c>
      <c r="AH630" s="10" t="str">
        <f ca="1">IFERROR(IF(AND(NOW()&lt;= EOMONTH(DATE(YEAR($O630),3, 1), 0), Overall!$A632&lt;&gt;"", MONTH($N630) &lt;= 3, MONTH($O630) &gt;= 3), IF($R630 &lt;&gt; "", $H630/$R630, ""), ""), "")</f>
        <v/>
      </c>
      <c r="AI630" s="10" t="str">
        <f ca="1">IFERROR(IF(AND(NOW()&lt;= EOMONTH(DATE(YEAR($O630),4, 1), 0), Overall!$A632&lt;&gt;"", MONTH($N630) &lt;= 4, MONTH($O630) &gt;= 4), IF($R630 &lt;&gt; "", $H630/$R630, ""), ""), "")</f>
        <v/>
      </c>
      <c r="AJ630" s="10" t="str">
        <f ca="1">IFERROR(IF(AND(NOW()&lt;= EOMONTH(DATE(YEAR($O630),5, 1), 0), Overall!$A632&lt;&gt;"", MONTH($N630) &lt;= 5, MONTH($O630) &gt;= 5), IF($R630 &lt;&gt; "", $H630/$R630, ""), ""), "")</f>
        <v/>
      </c>
      <c r="AK630" s="10" t="str">
        <f ca="1">IFERROR(IF(AND(NOW()&lt;= EOMONTH(DATE(YEAR($O630),6, 1), 0), Overall!$A632&lt;&gt;"", MONTH($N630) &lt;= 6, MONTH($O630) &gt;= 6), IF($R630 &lt;&gt; "", $H630/$R630, ""), ""), "")</f>
        <v/>
      </c>
      <c r="AL630" s="10" t="str">
        <f ca="1">IFERROR(IF(AND(NOW()&lt;= EOMONTH(DATE(YEAR($O630),7, 1), 0), Overall!$A632&lt;&gt;"", MONTH($N630) &lt;= 7, MONTH($O630) &gt;= 7), IF($R630 &lt;&gt; "", $H630/$R630, ""), ""), "")</f>
        <v/>
      </c>
      <c r="AM630" s="10" t="str">
        <f ca="1">IFERROR(IF(AND(NOW()&lt;= EOMONTH(DATE(YEAR($O630),8, 1), 0), Overall!$A632&lt;&gt;"", MONTH($N630) &lt;= 8, MONTH($O630) &gt;= 8), IF($R630 &lt;&gt; "", $H630/$R630, ""), ""), "")</f>
        <v/>
      </c>
      <c r="AN630" s="10" t="str">
        <f ca="1">IFERROR(IF(AND(NOW()&lt;= EOMONTH(DATE(YEAR($O630),9, 1), 0), Overall!$A632&lt;&gt;"", MONTH($N630) &lt;= 9, MONTH($O630) &gt;= 9), IF($R630 &lt;&gt; "", $H630/$R630, ""), ""), "")</f>
        <v/>
      </c>
      <c r="AO630" s="10" t="str">
        <f ca="1">IFERROR(IF(AND(NOW()&lt;= EOMONTH(DATE(YEAR($O630),10, 1), 0), Overall!$A632&lt;&gt;"", MONTH($N630) &lt;= 10, MONTH($O630) &gt;= 10), IF($R630 &lt;&gt; "", $H630/$R630, ""), ""), "")</f>
        <v/>
      </c>
      <c r="AP630" s="10" t="str">
        <f ca="1">IFERROR(IF(AND(NOW()&lt;= EOMONTH(DATE(YEAR($O630),11, 1), 0), Overall!$A632&lt;&gt;"", MONTH($N630) &lt;=11, MONTH($O630) &gt;= 11), IF($R630 &lt;&gt; "", $H630/$R630, ""), ""), "")</f>
        <v/>
      </c>
      <c r="AQ630" s="10" t="str">
        <f ca="1">IFERROR(IF(AND(NOW()&lt;= EOMONTH(DATE(YEAR($O630),12, 1), 0), Overall!$A632&lt;&gt;"", MONTH($N630) &lt;= 12, MONTH($O630) &gt;= 12), IF($R630 &lt;&gt; "", $H630/$R630, ""), ""), "")</f>
        <v/>
      </c>
      <c r="AR630" s="16">
        <f t="shared" ca="1" si="19"/>
        <v>0</v>
      </c>
    </row>
    <row r="631" spans="1:44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6">
        <f>IF(Overall!F633&lt;&gt;"",VALUE(Overall!F633),"")</f>
        <v>500000</v>
      </c>
      <c r="I631" s="6">
        <f>IF(Overall!G633&lt;&gt;"",VALUE(Overall!G633),"")</f>
        <v>78</v>
      </c>
      <c r="J631" s="6">
        <f>IF(Overall!H633&lt;&gt;"",VALUE(Overall!H633),"")</f>
        <v>62</v>
      </c>
      <c r="K631" s="6">
        <f>IF(Overall!I633&lt;&gt;"",VALUE(Overall!I633),"")</f>
        <v>2.57</v>
      </c>
      <c r="L631" s="6">
        <f>IF(Overall!J633&lt;&gt;"",VALUE(Overall!J633),"")</f>
        <v>0.4</v>
      </c>
      <c r="M631" s="6">
        <f>IF(Overall!K633&lt;&gt;"",VALUE(Overall!K633),"")</f>
        <v>2.17</v>
      </c>
      <c r="N631" s="7">
        <f>IF(Overall!L633&lt;&gt;"",DATEVALUE(MID(Overall!L633, FIND(",", Overall!L633) + 2, FIND(" ", Overall!L633) - FIND(",", Overall!L633) - 1) &amp; " " &amp; MID(Overall!L633, FIND(" ", Overall!L633) + 1, FIND(",", Overall!L633, FIND(" ", Overall!L633)) - FIND(" ", Overall!L633) - 1) &amp; ", " &amp; MID(Overall!L633, FIND(",", Overall!L633, FIND(",",Overall!L633) + 1) + 2, LEN(Overall!L633))),"")</f>
        <v>45292</v>
      </c>
      <c r="O631" s="7">
        <f>IF(Overall!M633&lt;&gt;"",DATEVALUE(MID(Overall!M633, FIND(",", Overall!M633) + 2, FIND(" ", Overall!M633) - FIND(",", Overall!M633) - 1) &amp; " " &amp; MID(Overall!M633, FIND(" ", Overall!M633) + 1, FIND(",", Overall!M633, FIND(" ", Overall!M633)) - FIND(" ", Overall!M633) - 1) &amp; ", " &amp; MID(Overall!M633, FIND(",", Overall!M633, FIND(",",Overall!M633) + 1) + 2, LEN(Overall!M633))),"")</f>
        <v>45322</v>
      </c>
      <c r="P631" s="7">
        <f>IF(Overall!N633&lt;&gt;"",DATEVALUE(MID(Overall!N633, FIND(",", Overall!N633) + 2, FIND(" ", Overall!N633) - FIND(",", Overall!N633) - 1) &amp; " " &amp; MID(Overall!N633, FIND(" ", Overall!N633) + 1, FIND(",", Overall!N633, FIND(" ", Overall!N633)) - FIND(" ", Overall!N633) - 1) &amp; ", " &amp; MID(Overall!N633, FIND(",", Overall!N633, FIND(",",Overall!N633) + 1) + 2, LEN(Overall!N633))),"")</f>
        <v>45254</v>
      </c>
      <c r="Q631" s="7">
        <f>IF(Overall!O633&lt;&gt;"",DATEVALUE(MID(Overall!O633, FIND(",", Overall!O633) + 2, FIND(" ", Overall!O633) - FIND(",", Overall!O633) - 1) &amp; " " &amp; MID(Overall!O633, FIND(" ", Overall!O633) + 1, FIND(",", Overall!O633, FIND(" ", Overall!O633)) - FIND(" ", Overall!O633) - 1) &amp; ", " &amp; MID(Overall!O633, FIND(",", Overall!O633, FIND(",",Overall!O633) + 1) + 2, LEN(Overall!O633))),"")</f>
        <v>45232</v>
      </c>
      <c r="R631" s="5">
        <f t="shared" si="18"/>
        <v>1</v>
      </c>
      <c r="S631" s="10">
        <f>IF(Overall!$A633&lt;&gt;"",IF(AND(MONTH($N631) &lt;= 1, MONTH($O631) &gt;= 1), IF($R631 &lt;&gt; "", $H631/$R631, ""), ""),"")</f>
        <v>500000</v>
      </c>
      <c r="T631" s="10" t="str">
        <f>IF(Overall!$A633&lt;&gt;"",IF(AND(MONTH($N631) &lt;= 2, MONTH($O631) &gt;= 2), IF($R631 &lt;&gt; "", $H631/$R631, ""), ""),"")</f>
        <v/>
      </c>
      <c r="U631" s="10" t="str">
        <f>IF(Overall!$A633&lt;&gt;"",IF(AND(MONTH($N631) &lt;= 3, MONTH($O631) &gt;= 3), IF($R631 &lt;&gt; "", $H631/$R631, ""), ""),"")</f>
        <v/>
      </c>
      <c r="V631" s="10" t="str">
        <f>IF(Overall!$A633&lt;&gt;"",IF(AND(MONTH($N631) &lt;= 4, MONTH($O631) &gt;= 4), IF($R631 &lt;&gt; "", $H631/$R631, ""), ""),"")</f>
        <v/>
      </c>
      <c r="W631" s="10" t="str">
        <f>IF(Overall!$A633&lt;&gt;"",IF(AND(MONTH($N631) &lt;= 5, MONTH($O631) &gt;= 5), IF($R631 &lt;&gt; "", $H631/$R631, ""), ""),"")</f>
        <v/>
      </c>
      <c r="X631" s="10" t="str">
        <f>IF(Overall!$A633&lt;&gt;"",IF(AND(MONTH($N631) &lt;= 6, MONTH($O631) &gt;= 6), IF($R631 &lt;&gt; "", $H631/$R631, ""), ""),"")</f>
        <v/>
      </c>
      <c r="Y631" s="10" t="str">
        <f>IF(Overall!$A633&lt;&gt;"",IF(AND(MONTH($N631) &lt;= 7, MONTH($O631) &gt;= 7 ), IF($R631 &lt;&gt; "", $H631/$R631, ""), ""),"")</f>
        <v/>
      </c>
      <c r="Z631" s="10" t="str">
        <f>IF(Overall!$A633&lt;&gt;"",IF(AND(MONTH($N631) &lt;= 8, MONTH($O631) &gt;= 8), IF($R631 &lt;&gt; "", $H631/$R631, ""), ""),"")</f>
        <v/>
      </c>
      <c r="AA631" s="10" t="str">
        <f>IF(Overall!$A633&lt;&gt;"",IF(AND(MONTH($N631) &lt;= 9, MONTH($O631) &gt;= 9), IF($R631 &lt;&gt; "", $H631/$R631, ""), ""),"")</f>
        <v/>
      </c>
      <c r="AB631" s="10" t="str">
        <f>IF(Overall!$A633&lt;&gt;"",IF(AND(MONTH($N631) &lt;= 10, MONTH($O631) &gt;= 10), IF($R631 &lt;&gt; "", $H631/$R631, ""), ""),"")</f>
        <v/>
      </c>
      <c r="AC631" s="10" t="str">
        <f>IF(Overall!$A633&lt;&gt;"",IF(AND(MONTH($N631) &lt;= 11, MONTH($O631) &gt;= 11), IF($R631 &lt;&gt; "", $H631/$R631, ""), ""),"")</f>
        <v/>
      </c>
      <c r="AD631" s="10" t="str">
        <f>IF(Overall!$A633&lt;&gt;"",IF(AND(MONTH($N631) &lt;= 12, MONTH($O631) &gt;= 12), IF($R631 &lt;&gt; "", $H631/$R631, ""), ""),"")</f>
        <v/>
      </c>
      <c r="AF631" s="10" t="str">
        <f ca="1">IFERROR(IF(AND(NOW()&lt;= EOMONTH(DATE(YEAR($O631),1, 1), 0), Overall!$A633&lt;&gt;"", MONTH($N631) &lt;= 1, MONTH($O631) &gt;= 1), IF($R631 &lt;&gt; "", $H631/$R631, ""), ""), "")</f>
        <v/>
      </c>
      <c r="AG631" s="10" t="str">
        <f ca="1">IFERROR(IF(AND(NOW()&lt;= EOMONTH(DATE(YEAR($O631),2, 1), 0), Overall!$A633&lt;&gt;"", MONTH($N631) &lt;= 2, MONTH($O631) &gt;= 2), IF($R631 &lt;&gt; "", $H631/$R631, ""), ""), "")</f>
        <v/>
      </c>
      <c r="AH631" s="10" t="str">
        <f ca="1">IFERROR(IF(AND(NOW()&lt;= EOMONTH(DATE(YEAR($O631),3, 1), 0), Overall!$A633&lt;&gt;"", MONTH($N631) &lt;= 3, MONTH($O631) &gt;= 3), IF($R631 &lt;&gt; "", $H631/$R631, ""), ""), "")</f>
        <v/>
      </c>
      <c r="AI631" s="10" t="str">
        <f ca="1">IFERROR(IF(AND(NOW()&lt;= EOMONTH(DATE(YEAR($O631),4, 1), 0), Overall!$A633&lt;&gt;"", MONTH($N631) &lt;= 4, MONTH($O631) &gt;= 4), IF($R631 &lt;&gt; "", $H631/$R631, ""), ""), "")</f>
        <v/>
      </c>
      <c r="AJ631" s="10" t="str">
        <f ca="1">IFERROR(IF(AND(NOW()&lt;= EOMONTH(DATE(YEAR($O631),5, 1), 0), Overall!$A633&lt;&gt;"", MONTH($N631) &lt;= 5, MONTH($O631) &gt;= 5), IF($R631 &lt;&gt; "", $H631/$R631, ""), ""), "")</f>
        <v/>
      </c>
      <c r="AK631" s="10" t="str">
        <f ca="1">IFERROR(IF(AND(NOW()&lt;= EOMONTH(DATE(YEAR($O631),6, 1), 0), Overall!$A633&lt;&gt;"", MONTH($N631) &lt;= 6, MONTH($O631) &gt;= 6), IF($R631 &lt;&gt; "", $H631/$R631, ""), ""), "")</f>
        <v/>
      </c>
      <c r="AL631" s="10" t="str">
        <f ca="1">IFERROR(IF(AND(NOW()&lt;= EOMONTH(DATE(YEAR($O631),7, 1), 0), Overall!$A633&lt;&gt;"", MONTH($N631) &lt;= 7, MONTH($O631) &gt;= 7), IF($R631 &lt;&gt; "", $H631/$R631, ""), ""), "")</f>
        <v/>
      </c>
      <c r="AM631" s="10" t="str">
        <f ca="1">IFERROR(IF(AND(NOW()&lt;= EOMONTH(DATE(YEAR($O631),8, 1), 0), Overall!$A633&lt;&gt;"", MONTH($N631) &lt;= 8, MONTH($O631) &gt;= 8), IF($R631 &lt;&gt; "", $H631/$R631, ""), ""), "")</f>
        <v/>
      </c>
      <c r="AN631" s="10" t="str">
        <f ca="1">IFERROR(IF(AND(NOW()&lt;= EOMONTH(DATE(YEAR($O631),9, 1), 0), Overall!$A633&lt;&gt;"", MONTH($N631) &lt;= 9, MONTH($O631) &gt;= 9), IF($R631 &lt;&gt; "", $H631/$R631, ""), ""), "")</f>
        <v/>
      </c>
      <c r="AO631" s="10" t="str">
        <f ca="1">IFERROR(IF(AND(NOW()&lt;= EOMONTH(DATE(YEAR($O631),10, 1), 0), Overall!$A633&lt;&gt;"", MONTH($N631) &lt;= 10, MONTH($O631) &gt;= 10), IF($R631 &lt;&gt; "", $H631/$R631, ""), ""), "")</f>
        <v/>
      </c>
      <c r="AP631" s="10" t="str">
        <f ca="1">IFERROR(IF(AND(NOW()&lt;= EOMONTH(DATE(YEAR($O631),11, 1), 0), Overall!$A633&lt;&gt;"", MONTH($N631) &lt;=11, MONTH($O631) &gt;= 11), IF($R631 &lt;&gt; "", $H631/$R631, ""), ""), "")</f>
        <v/>
      </c>
      <c r="AQ631" s="10" t="str">
        <f ca="1">IFERROR(IF(AND(NOW()&lt;= EOMONTH(DATE(YEAR($O631),12, 1), 0), Overall!$A633&lt;&gt;"", MONTH($N631) &lt;= 12, MONTH($O631) &gt;= 12), IF($R631 &lt;&gt; "", $H631/$R631, ""), ""), "")</f>
        <v/>
      </c>
      <c r="AR631" s="16">
        <f t="shared" ca="1" si="19"/>
        <v>0</v>
      </c>
    </row>
    <row r="632" spans="1:44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6">
        <f>IF(Overall!F634&lt;&gt;"",VALUE(Overall!F634),"")</f>
        <v>500000</v>
      </c>
      <c r="I632" s="6">
        <f>IF(Overall!G634&lt;&gt;"",VALUE(Overall!G634),"")</f>
        <v>78</v>
      </c>
      <c r="J632" s="6">
        <f>IF(Overall!H634&lt;&gt;"",VALUE(Overall!H634),"")</f>
        <v>62</v>
      </c>
      <c r="K632" s="6">
        <f>IF(Overall!I634&lt;&gt;"",VALUE(Overall!I634),"")</f>
        <v>2.42</v>
      </c>
      <c r="L632" s="6">
        <f>IF(Overall!J634&lt;&gt;"",VALUE(Overall!J634),"")</f>
        <v>0.26</v>
      </c>
      <c r="M632" s="6">
        <f>IF(Overall!K634&lt;&gt;"",VALUE(Overall!K634),"")</f>
        <v>2.16</v>
      </c>
      <c r="N632" s="7">
        <f>IF(Overall!L634&lt;&gt;"",DATEVALUE(MID(Overall!L634, FIND(",", Overall!L634) + 2, FIND(" ", Overall!L634) - FIND(",", Overall!L634) - 1) &amp; " " &amp; MID(Overall!L634, FIND(" ", Overall!L634) + 1, FIND(",", Overall!L634, FIND(" ", Overall!L634)) - FIND(" ", Overall!L634) - 1) &amp; ", " &amp; MID(Overall!L634, FIND(",", Overall!L634, FIND(",",Overall!L634) + 1) + 2, LEN(Overall!L634))),"")</f>
        <v>45292</v>
      </c>
      <c r="O632" s="7">
        <f>IF(Overall!M634&lt;&gt;"",DATEVALUE(MID(Overall!M634, FIND(",", Overall!M634) + 2, FIND(" ", Overall!M634) - FIND(",", Overall!M634) - 1) &amp; " " &amp; MID(Overall!M634, FIND(" ", Overall!M634) + 1, FIND(",", Overall!M634, FIND(" ", Overall!M634)) - FIND(" ", Overall!M634) - 1) &amp; ", " &amp; MID(Overall!M634, FIND(",", Overall!M634, FIND(",",Overall!M634) + 1) + 2, LEN(Overall!M634))),"")</f>
        <v>45322</v>
      </c>
      <c r="P632" s="7">
        <f>IF(Overall!N634&lt;&gt;"",DATEVALUE(MID(Overall!N634, FIND(",", Overall!N634) + 2, FIND(" ", Overall!N634) - FIND(",", Overall!N634) - 1) &amp; " " &amp; MID(Overall!N634, FIND(" ", Overall!N634) + 1, FIND(",", Overall!N634, FIND(" ", Overall!N634)) - FIND(" ", Overall!N634) - 1) &amp; ", " &amp; MID(Overall!N634, FIND(",", Overall!N634, FIND(",",Overall!N634) + 1) + 2, LEN(Overall!N634))),"")</f>
        <v>45254</v>
      </c>
      <c r="Q632" s="7">
        <f>IF(Overall!O634&lt;&gt;"",DATEVALUE(MID(Overall!O634, FIND(",", Overall!O634) + 2, FIND(" ", Overall!O634) - FIND(",", Overall!O634) - 1) &amp; " " &amp; MID(Overall!O634, FIND(" ", Overall!O634) + 1, FIND(",", Overall!O634, FIND(" ", Overall!O634)) - FIND(" ", Overall!O634) - 1) &amp; ", " &amp; MID(Overall!O634, FIND(",", Overall!O634, FIND(",",Overall!O634) + 1) + 2, LEN(Overall!O634))),"")</f>
        <v>45232</v>
      </c>
      <c r="R632" s="5">
        <f t="shared" si="18"/>
        <v>1</v>
      </c>
      <c r="S632" s="10">
        <f>IF(Overall!$A634&lt;&gt;"",IF(AND(MONTH($N632) &lt;= 1, MONTH($O632) &gt;= 1), IF($R632 &lt;&gt; "", $H632/$R632, ""), ""),"")</f>
        <v>500000</v>
      </c>
      <c r="T632" s="10" t="str">
        <f>IF(Overall!$A634&lt;&gt;"",IF(AND(MONTH($N632) &lt;= 2, MONTH($O632) &gt;= 2), IF($R632 &lt;&gt; "", $H632/$R632, ""), ""),"")</f>
        <v/>
      </c>
      <c r="U632" s="10" t="str">
        <f>IF(Overall!$A634&lt;&gt;"",IF(AND(MONTH($N632) &lt;= 3, MONTH($O632) &gt;= 3), IF($R632 &lt;&gt; "", $H632/$R632, ""), ""),"")</f>
        <v/>
      </c>
      <c r="V632" s="10" t="str">
        <f>IF(Overall!$A634&lt;&gt;"",IF(AND(MONTH($N632) &lt;= 4, MONTH($O632) &gt;= 4), IF($R632 &lt;&gt; "", $H632/$R632, ""), ""),"")</f>
        <v/>
      </c>
      <c r="W632" s="10" t="str">
        <f>IF(Overall!$A634&lt;&gt;"",IF(AND(MONTH($N632) &lt;= 5, MONTH($O632) &gt;= 5), IF($R632 &lt;&gt; "", $H632/$R632, ""), ""),"")</f>
        <v/>
      </c>
      <c r="X632" s="10" t="str">
        <f>IF(Overall!$A634&lt;&gt;"",IF(AND(MONTH($N632) &lt;= 6, MONTH($O632) &gt;= 6), IF($R632 &lt;&gt; "", $H632/$R632, ""), ""),"")</f>
        <v/>
      </c>
      <c r="Y632" s="10" t="str">
        <f>IF(Overall!$A634&lt;&gt;"",IF(AND(MONTH($N632) &lt;= 7, MONTH($O632) &gt;= 7 ), IF($R632 &lt;&gt; "", $H632/$R632, ""), ""),"")</f>
        <v/>
      </c>
      <c r="Z632" s="10" t="str">
        <f>IF(Overall!$A634&lt;&gt;"",IF(AND(MONTH($N632) &lt;= 8, MONTH($O632) &gt;= 8), IF($R632 &lt;&gt; "", $H632/$R632, ""), ""),"")</f>
        <v/>
      </c>
      <c r="AA632" s="10" t="str">
        <f>IF(Overall!$A634&lt;&gt;"",IF(AND(MONTH($N632) &lt;= 9, MONTH($O632) &gt;= 9), IF($R632 &lt;&gt; "", $H632/$R632, ""), ""),"")</f>
        <v/>
      </c>
      <c r="AB632" s="10" t="str">
        <f>IF(Overall!$A634&lt;&gt;"",IF(AND(MONTH($N632) &lt;= 10, MONTH($O632) &gt;= 10), IF($R632 &lt;&gt; "", $H632/$R632, ""), ""),"")</f>
        <v/>
      </c>
      <c r="AC632" s="10" t="str">
        <f>IF(Overall!$A634&lt;&gt;"",IF(AND(MONTH($N632) &lt;= 11, MONTH($O632) &gt;= 11), IF($R632 &lt;&gt; "", $H632/$R632, ""), ""),"")</f>
        <v/>
      </c>
      <c r="AD632" s="10" t="str">
        <f>IF(Overall!$A634&lt;&gt;"",IF(AND(MONTH($N632) &lt;= 12, MONTH($O632) &gt;= 12), IF($R632 &lt;&gt; "", $H632/$R632, ""), ""),"")</f>
        <v/>
      </c>
      <c r="AF632" s="10" t="str">
        <f ca="1">IFERROR(IF(AND(NOW()&lt;= EOMONTH(DATE(YEAR($O632),1, 1), 0), Overall!$A634&lt;&gt;"", MONTH($N632) &lt;= 1, MONTH($O632) &gt;= 1), IF($R632 &lt;&gt; "", $H632/$R632, ""), ""), "")</f>
        <v/>
      </c>
      <c r="AG632" s="10" t="str">
        <f ca="1">IFERROR(IF(AND(NOW()&lt;= EOMONTH(DATE(YEAR($O632),2, 1), 0), Overall!$A634&lt;&gt;"", MONTH($N632) &lt;= 2, MONTH($O632) &gt;= 2), IF($R632 &lt;&gt; "", $H632/$R632, ""), ""), "")</f>
        <v/>
      </c>
      <c r="AH632" s="10" t="str">
        <f ca="1">IFERROR(IF(AND(NOW()&lt;= EOMONTH(DATE(YEAR($O632),3, 1), 0), Overall!$A634&lt;&gt;"", MONTH($N632) &lt;= 3, MONTH($O632) &gt;= 3), IF($R632 &lt;&gt; "", $H632/$R632, ""), ""), "")</f>
        <v/>
      </c>
      <c r="AI632" s="10" t="str">
        <f ca="1">IFERROR(IF(AND(NOW()&lt;= EOMONTH(DATE(YEAR($O632),4, 1), 0), Overall!$A634&lt;&gt;"", MONTH($N632) &lt;= 4, MONTH($O632) &gt;= 4), IF($R632 &lt;&gt; "", $H632/$R632, ""), ""), "")</f>
        <v/>
      </c>
      <c r="AJ632" s="10" t="str">
        <f ca="1">IFERROR(IF(AND(NOW()&lt;= EOMONTH(DATE(YEAR($O632),5, 1), 0), Overall!$A634&lt;&gt;"", MONTH($N632) &lt;= 5, MONTH($O632) &gt;= 5), IF($R632 &lt;&gt; "", $H632/$R632, ""), ""), "")</f>
        <v/>
      </c>
      <c r="AK632" s="10" t="str">
        <f ca="1">IFERROR(IF(AND(NOW()&lt;= EOMONTH(DATE(YEAR($O632),6, 1), 0), Overall!$A634&lt;&gt;"", MONTH($N632) &lt;= 6, MONTH($O632) &gt;= 6), IF($R632 &lt;&gt; "", $H632/$R632, ""), ""), "")</f>
        <v/>
      </c>
      <c r="AL632" s="10" t="str">
        <f ca="1">IFERROR(IF(AND(NOW()&lt;= EOMONTH(DATE(YEAR($O632),7, 1), 0), Overall!$A634&lt;&gt;"", MONTH($N632) &lt;= 7, MONTH($O632) &gt;= 7), IF($R632 &lt;&gt; "", $H632/$R632, ""), ""), "")</f>
        <v/>
      </c>
      <c r="AM632" s="10" t="str">
        <f ca="1">IFERROR(IF(AND(NOW()&lt;= EOMONTH(DATE(YEAR($O632),8, 1), 0), Overall!$A634&lt;&gt;"", MONTH($N632) &lt;= 8, MONTH($O632) &gt;= 8), IF($R632 &lt;&gt; "", $H632/$R632, ""), ""), "")</f>
        <v/>
      </c>
      <c r="AN632" s="10" t="str">
        <f ca="1">IFERROR(IF(AND(NOW()&lt;= EOMONTH(DATE(YEAR($O632),9, 1), 0), Overall!$A634&lt;&gt;"", MONTH($N632) &lt;= 9, MONTH($O632) &gt;= 9), IF($R632 &lt;&gt; "", $H632/$R632, ""), ""), "")</f>
        <v/>
      </c>
      <c r="AO632" s="10" t="str">
        <f ca="1">IFERROR(IF(AND(NOW()&lt;= EOMONTH(DATE(YEAR($O632),10, 1), 0), Overall!$A634&lt;&gt;"", MONTH($N632) &lt;= 10, MONTH($O632) &gt;= 10), IF($R632 &lt;&gt; "", $H632/$R632, ""), ""), "")</f>
        <v/>
      </c>
      <c r="AP632" s="10" t="str">
        <f ca="1">IFERROR(IF(AND(NOW()&lt;= EOMONTH(DATE(YEAR($O632),11, 1), 0), Overall!$A634&lt;&gt;"", MONTH($N632) &lt;=11, MONTH($O632) &gt;= 11), IF($R632 &lt;&gt; "", $H632/$R632, ""), ""), "")</f>
        <v/>
      </c>
      <c r="AQ632" s="10" t="str">
        <f ca="1">IFERROR(IF(AND(NOW()&lt;= EOMONTH(DATE(YEAR($O632),12, 1), 0), Overall!$A634&lt;&gt;"", MONTH($N632) &lt;= 12, MONTH($O632) &gt;= 12), IF($R632 &lt;&gt; "", $H632/$R632, ""), ""), "")</f>
        <v/>
      </c>
      <c r="AR632" s="16">
        <f t="shared" ca="1" si="19"/>
        <v>0</v>
      </c>
    </row>
    <row r="633" spans="1:44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6">
        <f>IF(Overall!F635&lt;&gt;"",VALUE(Overall!F635),"")</f>
        <v>500000</v>
      </c>
      <c r="I633" s="6">
        <f>IF(Overall!G635&lt;&gt;"",VALUE(Overall!G635),"")</f>
        <v>77</v>
      </c>
      <c r="J633" s="6">
        <f>IF(Overall!H635&lt;&gt;"",VALUE(Overall!H635),"")</f>
        <v>61</v>
      </c>
      <c r="K633" s="6">
        <f>IF(Overall!I635&lt;&gt;"",VALUE(Overall!I635),"")</f>
        <v>2.2599999999999998</v>
      </c>
      <c r="L633" s="6">
        <f>IF(Overall!J635&lt;&gt;"",VALUE(Overall!J635),"")</f>
        <v>0.4</v>
      </c>
      <c r="M633" s="6">
        <f>IF(Overall!K635&lt;&gt;"",VALUE(Overall!K635),"")</f>
        <v>1.86</v>
      </c>
      <c r="N633" s="7">
        <f>IF(Overall!L635&lt;&gt;"",DATEVALUE(MID(Overall!L635, FIND(",", Overall!L635) + 2, FIND(" ", Overall!L635) - FIND(",", Overall!L635) - 1) &amp; " " &amp; MID(Overall!L635, FIND(" ", Overall!L635) + 1, FIND(",", Overall!L635, FIND(" ", Overall!L635)) - FIND(" ", Overall!L635) - 1) &amp; ", " &amp; MID(Overall!L635, FIND(",", Overall!L635, FIND(",",Overall!L635) + 1) + 2, LEN(Overall!L635))),"")</f>
        <v>45292</v>
      </c>
      <c r="O633" s="7">
        <f>IF(Overall!M635&lt;&gt;"",DATEVALUE(MID(Overall!M635, FIND(",", Overall!M635) + 2, FIND(" ", Overall!M635) - FIND(",", Overall!M635) - 1) &amp; " " &amp; MID(Overall!M635, FIND(" ", Overall!M635) + 1, FIND(",", Overall!M635, FIND(" ", Overall!M635)) - FIND(" ", Overall!M635) - 1) &amp; ", " &amp; MID(Overall!M635, FIND(",", Overall!M635, FIND(",",Overall!M635) + 1) + 2, LEN(Overall!M635))),"")</f>
        <v>45322</v>
      </c>
      <c r="P633" s="7">
        <f>IF(Overall!N635&lt;&gt;"",DATEVALUE(MID(Overall!N635, FIND(",", Overall!N635) + 2, FIND(" ", Overall!N635) - FIND(",", Overall!N635) - 1) &amp; " " &amp; MID(Overall!N635, FIND(" ", Overall!N635) + 1, FIND(",", Overall!N635, FIND(" ", Overall!N635)) - FIND(" ", Overall!N635) - 1) &amp; ", " &amp; MID(Overall!N635, FIND(",", Overall!N635, FIND(",",Overall!N635) + 1) + 2, LEN(Overall!N635))),"")</f>
        <v>45254</v>
      </c>
      <c r="Q633" s="7">
        <f>IF(Overall!O635&lt;&gt;"",DATEVALUE(MID(Overall!O635, FIND(",", Overall!O635) + 2, FIND(" ", Overall!O635) - FIND(",", Overall!O635) - 1) &amp; " " &amp; MID(Overall!O635, FIND(" ", Overall!O635) + 1, FIND(",", Overall!O635, FIND(" ", Overall!O635)) - FIND(" ", Overall!O635) - 1) &amp; ", " &amp; MID(Overall!O635, FIND(",", Overall!O635, FIND(",",Overall!O635) + 1) + 2, LEN(Overall!O635))),"")</f>
        <v>45232</v>
      </c>
      <c r="R633" s="5">
        <f t="shared" si="18"/>
        <v>1</v>
      </c>
      <c r="S633" s="10">
        <f>IF(Overall!$A635&lt;&gt;"",IF(AND(MONTH($N633) &lt;= 1, MONTH($O633) &gt;= 1), IF($R633 &lt;&gt; "", $H633/$R633, ""), ""),"")</f>
        <v>500000</v>
      </c>
      <c r="T633" s="10" t="str">
        <f>IF(Overall!$A635&lt;&gt;"",IF(AND(MONTH($N633) &lt;= 2, MONTH($O633) &gt;= 2), IF($R633 &lt;&gt; "", $H633/$R633, ""), ""),"")</f>
        <v/>
      </c>
      <c r="U633" s="10" t="str">
        <f>IF(Overall!$A635&lt;&gt;"",IF(AND(MONTH($N633) &lt;= 3, MONTH($O633) &gt;= 3), IF($R633 &lt;&gt; "", $H633/$R633, ""), ""),"")</f>
        <v/>
      </c>
      <c r="V633" s="10" t="str">
        <f>IF(Overall!$A635&lt;&gt;"",IF(AND(MONTH($N633) &lt;= 4, MONTH($O633) &gt;= 4), IF($R633 &lt;&gt; "", $H633/$R633, ""), ""),"")</f>
        <v/>
      </c>
      <c r="W633" s="10" t="str">
        <f>IF(Overall!$A635&lt;&gt;"",IF(AND(MONTH($N633) &lt;= 5, MONTH($O633) &gt;= 5), IF($R633 &lt;&gt; "", $H633/$R633, ""), ""),"")</f>
        <v/>
      </c>
      <c r="X633" s="10" t="str">
        <f>IF(Overall!$A635&lt;&gt;"",IF(AND(MONTH($N633) &lt;= 6, MONTH($O633) &gt;= 6), IF($R633 &lt;&gt; "", $H633/$R633, ""), ""),"")</f>
        <v/>
      </c>
      <c r="Y633" s="10" t="str">
        <f>IF(Overall!$A635&lt;&gt;"",IF(AND(MONTH($N633) &lt;= 7, MONTH($O633) &gt;= 7 ), IF($R633 &lt;&gt; "", $H633/$R633, ""), ""),"")</f>
        <v/>
      </c>
      <c r="Z633" s="10" t="str">
        <f>IF(Overall!$A635&lt;&gt;"",IF(AND(MONTH($N633) &lt;= 8, MONTH($O633) &gt;= 8), IF($R633 &lt;&gt; "", $H633/$R633, ""), ""),"")</f>
        <v/>
      </c>
      <c r="AA633" s="10" t="str">
        <f>IF(Overall!$A635&lt;&gt;"",IF(AND(MONTH($N633) &lt;= 9, MONTH($O633) &gt;= 9), IF($R633 &lt;&gt; "", $H633/$R633, ""), ""),"")</f>
        <v/>
      </c>
      <c r="AB633" s="10" t="str">
        <f>IF(Overall!$A635&lt;&gt;"",IF(AND(MONTH($N633) &lt;= 10, MONTH($O633) &gt;= 10), IF($R633 &lt;&gt; "", $H633/$R633, ""), ""),"")</f>
        <v/>
      </c>
      <c r="AC633" s="10" t="str">
        <f>IF(Overall!$A635&lt;&gt;"",IF(AND(MONTH($N633) &lt;= 11, MONTH($O633) &gt;= 11), IF($R633 &lt;&gt; "", $H633/$R633, ""), ""),"")</f>
        <v/>
      </c>
      <c r="AD633" s="10" t="str">
        <f>IF(Overall!$A635&lt;&gt;"",IF(AND(MONTH($N633) &lt;= 12, MONTH($O633) &gt;= 12), IF($R633 &lt;&gt; "", $H633/$R633, ""), ""),"")</f>
        <v/>
      </c>
      <c r="AF633" s="10" t="str">
        <f ca="1">IFERROR(IF(AND(NOW()&lt;= EOMONTH(DATE(YEAR($O633),1, 1), 0), Overall!$A635&lt;&gt;"", MONTH($N633) &lt;= 1, MONTH($O633) &gt;= 1), IF($R633 &lt;&gt; "", $H633/$R633, ""), ""), "")</f>
        <v/>
      </c>
      <c r="AG633" s="10" t="str">
        <f ca="1">IFERROR(IF(AND(NOW()&lt;= EOMONTH(DATE(YEAR($O633),2, 1), 0), Overall!$A635&lt;&gt;"", MONTH($N633) &lt;= 2, MONTH($O633) &gt;= 2), IF($R633 &lt;&gt; "", $H633/$R633, ""), ""), "")</f>
        <v/>
      </c>
      <c r="AH633" s="10" t="str">
        <f ca="1">IFERROR(IF(AND(NOW()&lt;= EOMONTH(DATE(YEAR($O633),3, 1), 0), Overall!$A635&lt;&gt;"", MONTH($N633) &lt;= 3, MONTH($O633) &gt;= 3), IF($R633 &lt;&gt; "", $H633/$R633, ""), ""), "")</f>
        <v/>
      </c>
      <c r="AI633" s="10" t="str">
        <f ca="1">IFERROR(IF(AND(NOW()&lt;= EOMONTH(DATE(YEAR($O633),4, 1), 0), Overall!$A635&lt;&gt;"", MONTH($N633) &lt;= 4, MONTH($O633) &gt;= 4), IF($R633 &lt;&gt; "", $H633/$R633, ""), ""), "")</f>
        <v/>
      </c>
      <c r="AJ633" s="10" t="str">
        <f ca="1">IFERROR(IF(AND(NOW()&lt;= EOMONTH(DATE(YEAR($O633),5, 1), 0), Overall!$A635&lt;&gt;"", MONTH($N633) &lt;= 5, MONTH($O633) &gt;= 5), IF($R633 &lt;&gt; "", $H633/$R633, ""), ""), "")</f>
        <v/>
      </c>
      <c r="AK633" s="10" t="str">
        <f ca="1">IFERROR(IF(AND(NOW()&lt;= EOMONTH(DATE(YEAR($O633),6, 1), 0), Overall!$A635&lt;&gt;"", MONTH($N633) &lt;= 6, MONTH($O633) &gt;= 6), IF($R633 &lt;&gt; "", $H633/$R633, ""), ""), "")</f>
        <v/>
      </c>
      <c r="AL633" s="10" t="str">
        <f ca="1">IFERROR(IF(AND(NOW()&lt;= EOMONTH(DATE(YEAR($O633),7, 1), 0), Overall!$A635&lt;&gt;"", MONTH($N633) &lt;= 7, MONTH($O633) &gt;= 7), IF($R633 &lt;&gt; "", $H633/$R633, ""), ""), "")</f>
        <v/>
      </c>
      <c r="AM633" s="10" t="str">
        <f ca="1">IFERROR(IF(AND(NOW()&lt;= EOMONTH(DATE(YEAR($O633),8, 1), 0), Overall!$A635&lt;&gt;"", MONTH($N633) &lt;= 8, MONTH($O633) &gt;= 8), IF($R633 &lt;&gt; "", $H633/$R633, ""), ""), "")</f>
        <v/>
      </c>
      <c r="AN633" s="10" t="str">
        <f ca="1">IFERROR(IF(AND(NOW()&lt;= EOMONTH(DATE(YEAR($O633),9, 1), 0), Overall!$A635&lt;&gt;"", MONTH($N633) &lt;= 9, MONTH($O633) &gt;= 9), IF($R633 &lt;&gt; "", $H633/$R633, ""), ""), "")</f>
        <v/>
      </c>
      <c r="AO633" s="10" t="str">
        <f ca="1">IFERROR(IF(AND(NOW()&lt;= EOMONTH(DATE(YEAR($O633),10, 1), 0), Overall!$A635&lt;&gt;"", MONTH($N633) &lt;= 10, MONTH($O633) &gt;= 10), IF($R633 &lt;&gt; "", $H633/$R633, ""), ""), "")</f>
        <v/>
      </c>
      <c r="AP633" s="10" t="str">
        <f ca="1">IFERROR(IF(AND(NOW()&lt;= EOMONTH(DATE(YEAR($O633),11, 1), 0), Overall!$A635&lt;&gt;"", MONTH($N633) &lt;=11, MONTH($O633) &gt;= 11), IF($R633 &lt;&gt; "", $H633/$R633, ""), ""), "")</f>
        <v/>
      </c>
      <c r="AQ633" s="10" t="str">
        <f ca="1">IFERROR(IF(AND(NOW()&lt;= EOMONTH(DATE(YEAR($O633),12, 1), 0), Overall!$A635&lt;&gt;"", MONTH($N633) &lt;= 12, MONTH($O633) &gt;= 12), IF($R633 &lt;&gt; "", $H633/$R633, ""), ""), "")</f>
        <v/>
      </c>
      <c r="AR633" s="16">
        <f t="shared" ca="1" si="19"/>
        <v>0</v>
      </c>
    </row>
    <row r="634" spans="1:44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6">
        <f>IF(Overall!F636&lt;&gt;"",VALUE(Overall!F636),"")</f>
        <v>500000</v>
      </c>
      <c r="I634" s="6">
        <f>IF(Overall!G636&lt;&gt;"",VALUE(Overall!G636),"")</f>
        <v>77</v>
      </c>
      <c r="J634" s="6">
        <f>IF(Overall!H636&lt;&gt;"",VALUE(Overall!H636),"")</f>
        <v>61</v>
      </c>
      <c r="K634" s="6">
        <f>IF(Overall!I636&lt;&gt;"",VALUE(Overall!I636),"")</f>
        <v>2.13</v>
      </c>
      <c r="L634" s="6">
        <f>IF(Overall!J636&lt;&gt;"",VALUE(Overall!J636),"")</f>
        <v>0.28000000000000003</v>
      </c>
      <c r="M634" s="6">
        <f>IF(Overall!K636&lt;&gt;"",VALUE(Overall!K636),"")</f>
        <v>1.85</v>
      </c>
      <c r="N634" s="7">
        <f>IF(Overall!L636&lt;&gt;"",DATEVALUE(MID(Overall!L636, FIND(",", Overall!L636) + 2, FIND(" ", Overall!L636) - FIND(",", Overall!L636) - 1) &amp; " " &amp; MID(Overall!L636, FIND(" ", Overall!L636) + 1, FIND(",", Overall!L636, FIND(" ", Overall!L636)) - FIND(" ", Overall!L636) - 1) &amp; ", " &amp; MID(Overall!L636, FIND(",", Overall!L636, FIND(",",Overall!L636) + 1) + 2, LEN(Overall!L636))),"")</f>
        <v>45292</v>
      </c>
      <c r="O634" s="7">
        <f>IF(Overall!M636&lt;&gt;"",DATEVALUE(MID(Overall!M636, FIND(",", Overall!M636) + 2, FIND(" ", Overall!M636) - FIND(",", Overall!M636) - 1) &amp; " " &amp; MID(Overall!M636, FIND(" ", Overall!M636) + 1, FIND(",", Overall!M636, FIND(" ", Overall!M636)) - FIND(" ", Overall!M636) - 1) &amp; ", " &amp; MID(Overall!M636, FIND(",", Overall!M636, FIND(",",Overall!M636) + 1) + 2, LEN(Overall!M636))),"")</f>
        <v>45322</v>
      </c>
      <c r="P634" s="7">
        <f>IF(Overall!N636&lt;&gt;"",DATEVALUE(MID(Overall!N636, FIND(",", Overall!N636) + 2, FIND(" ", Overall!N636) - FIND(",", Overall!N636) - 1) &amp; " " &amp; MID(Overall!N636, FIND(" ", Overall!N636) + 1, FIND(",", Overall!N636, FIND(" ", Overall!N636)) - FIND(" ", Overall!N636) - 1) &amp; ", " &amp; MID(Overall!N636, FIND(",", Overall!N636, FIND(",",Overall!N636) + 1) + 2, LEN(Overall!N636))),"")</f>
        <v>45254</v>
      </c>
      <c r="Q634" s="7">
        <f>IF(Overall!O636&lt;&gt;"",DATEVALUE(MID(Overall!O636, FIND(",", Overall!O636) + 2, FIND(" ", Overall!O636) - FIND(",", Overall!O636) - 1) &amp; " " &amp; MID(Overall!O636, FIND(" ", Overall!O636) + 1, FIND(",", Overall!O636, FIND(" ", Overall!O636)) - FIND(" ", Overall!O636) - 1) &amp; ", " &amp; MID(Overall!O636, FIND(",", Overall!O636, FIND(",",Overall!O636) + 1) + 2, LEN(Overall!O636))),"")</f>
        <v>45232</v>
      </c>
      <c r="R634" s="5">
        <f t="shared" si="18"/>
        <v>1</v>
      </c>
      <c r="S634" s="10">
        <f>IF(Overall!$A636&lt;&gt;"",IF(AND(MONTH($N634) &lt;= 1, MONTH($O634) &gt;= 1), IF($R634 &lt;&gt; "", $H634/$R634, ""), ""),"")</f>
        <v>500000</v>
      </c>
      <c r="T634" s="10" t="str">
        <f>IF(Overall!$A636&lt;&gt;"",IF(AND(MONTH($N634) &lt;= 2, MONTH($O634) &gt;= 2), IF($R634 &lt;&gt; "", $H634/$R634, ""), ""),"")</f>
        <v/>
      </c>
      <c r="U634" s="10" t="str">
        <f>IF(Overall!$A636&lt;&gt;"",IF(AND(MONTH($N634) &lt;= 3, MONTH($O634) &gt;= 3), IF($R634 &lt;&gt; "", $H634/$R634, ""), ""),"")</f>
        <v/>
      </c>
      <c r="V634" s="10" t="str">
        <f>IF(Overall!$A636&lt;&gt;"",IF(AND(MONTH($N634) &lt;= 4, MONTH($O634) &gt;= 4), IF($R634 &lt;&gt; "", $H634/$R634, ""), ""),"")</f>
        <v/>
      </c>
      <c r="W634" s="10" t="str">
        <f>IF(Overall!$A636&lt;&gt;"",IF(AND(MONTH($N634) &lt;= 5, MONTH($O634) &gt;= 5), IF($R634 &lt;&gt; "", $H634/$R634, ""), ""),"")</f>
        <v/>
      </c>
      <c r="X634" s="10" t="str">
        <f>IF(Overall!$A636&lt;&gt;"",IF(AND(MONTH($N634) &lt;= 6, MONTH($O634) &gt;= 6), IF($R634 &lt;&gt; "", $H634/$R634, ""), ""),"")</f>
        <v/>
      </c>
      <c r="Y634" s="10" t="str">
        <f>IF(Overall!$A636&lt;&gt;"",IF(AND(MONTH($N634) &lt;= 7, MONTH($O634) &gt;= 7 ), IF($R634 &lt;&gt; "", $H634/$R634, ""), ""),"")</f>
        <v/>
      </c>
      <c r="Z634" s="10" t="str">
        <f>IF(Overall!$A636&lt;&gt;"",IF(AND(MONTH($N634) &lt;= 8, MONTH($O634) &gt;= 8), IF($R634 &lt;&gt; "", $H634/$R634, ""), ""),"")</f>
        <v/>
      </c>
      <c r="AA634" s="10" t="str">
        <f>IF(Overall!$A636&lt;&gt;"",IF(AND(MONTH($N634) &lt;= 9, MONTH($O634) &gt;= 9), IF($R634 &lt;&gt; "", $H634/$R634, ""), ""),"")</f>
        <v/>
      </c>
      <c r="AB634" s="10" t="str">
        <f>IF(Overall!$A636&lt;&gt;"",IF(AND(MONTH($N634) &lt;= 10, MONTH($O634) &gt;= 10), IF($R634 &lt;&gt; "", $H634/$R634, ""), ""),"")</f>
        <v/>
      </c>
      <c r="AC634" s="10" t="str">
        <f>IF(Overall!$A636&lt;&gt;"",IF(AND(MONTH($N634) &lt;= 11, MONTH($O634) &gt;= 11), IF($R634 &lt;&gt; "", $H634/$R634, ""), ""),"")</f>
        <v/>
      </c>
      <c r="AD634" s="10" t="str">
        <f>IF(Overall!$A636&lt;&gt;"",IF(AND(MONTH($N634) &lt;= 12, MONTH($O634) &gt;= 12), IF($R634 &lt;&gt; "", $H634/$R634, ""), ""),"")</f>
        <v/>
      </c>
      <c r="AF634" s="10" t="str">
        <f ca="1">IFERROR(IF(AND(NOW()&lt;= EOMONTH(DATE(YEAR($O634),1, 1), 0), Overall!$A636&lt;&gt;"", MONTH($N634) &lt;= 1, MONTH($O634) &gt;= 1), IF($R634 &lt;&gt; "", $H634/$R634, ""), ""), "")</f>
        <v/>
      </c>
      <c r="AG634" s="10" t="str">
        <f ca="1">IFERROR(IF(AND(NOW()&lt;= EOMONTH(DATE(YEAR($O634),2, 1), 0), Overall!$A636&lt;&gt;"", MONTH($N634) &lt;= 2, MONTH($O634) &gt;= 2), IF($R634 &lt;&gt; "", $H634/$R634, ""), ""), "")</f>
        <v/>
      </c>
      <c r="AH634" s="10" t="str">
        <f ca="1">IFERROR(IF(AND(NOW()&lt;= EOMONTH(DATE(YEAR($O634),3, 1), 0), Overall!$A636&lt;&gt;"", MONTH($N634) &lt;= 3, MONTH($O634) &gt;= 3), IF($R634 &lt;&gt; "", $H634/$R634, ""), ""), "")</f>
        <v/>
      </c>
      <c r="AI634" s="10" t="str">
        <f ca="1">IFERROR(IF(AND(NOW()&lt;= EOMONTH(DATE(YEAR($O634),4, 1), 0), Overall!$A636&lt;&gt;"", MONTH($N634) &lt;= 4, MONTH($O634) &gt;= 4), IF($R634 &lt;&gt; "", $H634/$R634, ""), ""), "")</f>
        <v/>
      </c>
      <c r="AJ634" s="10" t="str">
        <f ca="1">IFERROR(IF(AND(NOW()&lt;= EOMONTH(DATE(YEAR($O634),5, 1), 0), Overall!$A636&lt;&gt;"", MONTH($N634) &lt;= 5, MONTH($O634) &gt;= 5), IF($R634 &lt;&gt; "", $H634/$R634, ""), ""), "")</f>
        <v/>
      </c>
      <c r="AK634" s="10" t="str">
        <f ca="1">IFERROR(IF(AND(NOW()&lt;= EOMONTH(DATE(YEAR($O634),6, 1), 0), Overall!$A636&lt;&gt;"", MONTH($N634) &lt;= 6, MONTH($O634) &gt;= 6), IF($R634 &lt;&gt; "", $H634/$R634, ""), ""), "")</f>
        <v/>
      </c>
      <c r="AL634" s="10" t="str">
        <f ca="1">IFERROR(IF(AND(NOW()&lt;= EOMONTH(DATE(YEAR($O634),7, 1), 0), Overall!$A636&lt;&gt;"", MONTH($N634) &lt;= 7, MONTH($O634) &gt;= 7), IF($R634 &lt;&gt; "", $H634/$R634, ""), ""), "")</f>
        <v/>
      </c>
      <c r="AM634" s="10" t="str">
        <f ca="1">IFERROR(IF(AND(NOW()&lt;= EOMONTH(DATE(YEAR($O634),8, 1), 0), Overall!$A636&lt;&gt;"", MONTH($N634) &lt;= 8, MONTH($O634) &gt;= 8), IF($R634 &lt;&gt; "", $H634/$R634, ""), ""), "")</f>
        <v/>
      </c>
      <c r="AN634" s="10" t="str">
        <f ca="1">IFERROR(IF(AND(NOW()&lt;= EOMONTH(DATE(YEAR($O634),9, 1), 0), Overall!$A636&lt;&gt;"", MONTH($N634) &lt;= 9, MONTH($O634) &gt;= 9), IF($R634 &lt;&gt; "", $H634/$R634, ""), ""), "")</f>
        <v/>
      </c>
      <c r="AO634" s="10" t="str">
        <f ca="1">IFERROR(IF(AND(NOW()&lt;= EOMONTH(DATE(YEAR($O634),10, 1), 0), Overall!$A636&lt;&gt;"", MONTH($N634) &lt;= 10, MONTH($O634) &gt;= 10), IF($R634 &lt;&gt; "", $H634/$R634, ""), ""), "")</f>
        <v/>
      </c>
      <c r="AP634" s="10" t="str">
        <f ca="1">IFERROR(IF(AND(NOW()&lt;= EOMONTH(DATE(YEAR($O634),11, 1), 0), Overall!$A636&lt;&gt;"", MONTH($N634) &lt;=11, MONTH($O634) &gt;= 11), IF($R634 &lt;&gt; "", $H634/$R634, ""), ""), "")</f>
        <v/>
      </c>
      <c r="AQ634" s="10" t="str">
        <f ca="1">IFERROR(IF(AND(NOW()&lt;= EOMONTH(DATE(YEAR($O634),12, 1), 0), Overall!$A636&lt;&gt;"", MONTH($N634) &lt;= 12, MONTH($O634) &gt;= 12), IF($R634 &lt;&gt; "", $H634/$R634, ""), ""), "")</f>
        <v/>
      </c>
      <c r="AR634" s="16">
        <f t="shared" ca="1" si="19"/>
        <v>0</v>
      </c>
    </row>
    <row r="635" spans="1:44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6">
        <f>IF(Overall!F637&lt;&gt;"",VALUE(Overall!F637),"")</f>
        <v>500000</v>
      </c>
      <c r="I635" s="6">
        <f>IF(Overall!G637&lt;&gt;"",VALUE(Overall!G637),"")</f>
        <v>79</v>
      </c>
      <c r="J635" s="6">
        <f>IF(Overall!H637&lt;&gt;"",VALUE(Overall!H637),"")</f>
        <v>61</v>
      </c>
      <c r="K635" s="6">
        <f>IF(Overall!I637&lt;&gt;"",VALUE(Overall!I637),"")</f>
        <v>2.5499999999999998</v>
      </c>
      <c r="L635" s="6">
        <f>IF(Overall!J637&lt;&gt;"",VALUE(Overall!J637),"")</f>
        <v>0.24</v>
      </c>
      <c r="M635" s="6">
        <f>IF(Overall!K637&lt;&gt;"",VALUE(Overall!K637),"")</f>
        <v>2.31</v>
      </c>
      <c r="N635" s="7">
        <f>IF(Overall!L637&lt;&gt;"",DATEVALUE(MID(Overall!L637, FIND(",", Overall!L637) + 2, FIND(" ", Overall!L637) - FIND(",", Overall!L637) - 1) &amp; " " &amp; MID(Overall!L637, FIND(" ", Overall!L637) + 1, FIND(",", Overall!L637, FIND(" ", Overall!L637)) - FIND(" ", Overall!L637) - 1) &amp; ", " &amp; MID(Overall!L637, FIND(",", Overall!L637, FIND(",",Overall!L637) + 1) + 2, LEN(Overall!L637))),"")</f>
        <v>45292</v>
      </c>
      <c r="O635" s="7">
        <f>IF(Overall!M637&lt;&gt;"",DATEVALUE(MID(Overall!M637, FIND(",", Overall!M637) + 2, FIND(" ", Overall!M637) - FIND(",", Overall!M637) - 1) &amp; " " &amp; MID(Overall!M637, FIND(" ", Overall!M637) + 1, FIND(",", Overall!M637, FIND(" ", Overall!M637)) - FIND(" ", Overall!M637) - 1) &amp; ", " &amp; MID(Overall!M637, FIND(",", Overall!M637, FIND(",",Overall!M637) + 1) + 2, LEN(Overall!M637))),"")</f>
        <v>45322</v>
      </c>
      <c r="P635" s="7">
        <f>IF(Overall!N637&lt;&gt;"",DATEVALUE(MID(Overall!N637, FIND(",", Overall!N637) + 2, FIND(" ", Overall!N637) - FIND(",", Overall!N637) - 1) &amp; " " &amp; MID(Overall!N637, FIND(" ", Overall!N637) + 1, FIND(",", Overall!N637, FIND(" ", Overall!N637)) - FIND(" ", Overall!N637) - 1) &amp; ", " &amp; MID(Overall!N637, FIND(",", Overall!N637, FIND(",",Overall!N637) + 1) + 2, LEN(Overall!N637))),"")</f>
        <v>45254</v>
      </c>
      <c r="Q635" s="7">
        <f>IF(Overall!O637&lt;&gt;"",DATEVALUE(MID(Overall!O637, FIND(",", Overall!O637) + 2, FIND(" ", Overall!O637) - FIND(",", Overall!O637) - 1) &amp; " " &amp; MID(Overall!O637, FIND(" ", Overall!O637) + 1, FIND(",", Overall!O637, FIND(" ", Overall!O637)) - FIND(" ", Overall!O637) - 1) &amp; ", " &amp; MID(Overall!O637, FIND(",", Overall!O637, FIND(",",Overall!O637) + 1) + 2, LEN(Overall!O637))),"")</f>
        <v>45232</v>
      </c>
      <c r="R635" s="5">
        <f t="shared" si="18"/>
        <v>1</v>
      </c>
      <c r="S635" s="10">
        <f>IF(Overall!$A637&lt;&gt;"",IF(AND(MONTH($N635) &lt;= 1, MONTH($O635) &gt;= 1), IF($R635 &lt;&gt; "", $H635/$R635, ""), ""),"")</f>
        <v>500000</v>
      </c>
      <c r="T635" s="10" t="str">
        <f>IF(Overall!$A637&lt;&gt;"",IF(AND(MONTH($N635) &lt;= 2, MONTH($O635) &gt;= 2), IF($R635 &lt;&gt; "", $H635/$R635, ""), ""),"")</f>
        <v/>
      </c>
      <c r="U635" s="10" t="str">
        <f>IF(Overall!$A637&lt;&gt;"",IF(AND(MONTH($N635) &lt;= 3, MONTH($O635) &gt;= 3), IF($R635 &lt;&gt; "", $H635/$R635, ""), ""),"")</f>
        <v/>
      </c>
      <c r="V635" s="10" t="str">
        <f>IF(Overall!$A637&lt;&gt;"",IF(AND(MONTH($N635) &lt;= 4, MONTH($O635) &gt;= 4), IF($R635 &lt;&gt; "", $H635/$R635, ""), ""),"")</f>
        <v/>
      </c>
      <c r="W635" s="10" t="str">
        <f>IF(Overall!$A637&lt;&gt;"",IF(AND(MONTH($N635) &lt;= 5, MONTH($O635) &gt;= 5), IF($R635 &lt;&gt; "", $H635/$R635, ""), ""),"")</f>
        <v/>
      </c>
      <c r="X635" s="10" t="str">
        <f>IF(Overall!$A637&lt;&gt;"",IF(AND(MONTH($N635) &lt;= 6, MONTH($O635) &gt;= 6), IF($R635 &lt;&gt; "", $H635/$R635, ""), ""),"")</f>
        <v/>
      </c>
      <c r="Y635" s="10" t="str">
        <f>IF(Overall!$A637&lt;&gt;"",IF(AND(MONTH($N635) &lt;= 7, MONTH($O635) &gt;= 7 ), IF($R635 &lt;&gt; "", $H635/$R635, ""), ""),"")</f>
        <v/>
      </c>
      <c r="Z635" s="10" t="str">
        <f>IF(Overall!$A637&lt;&gt;"",IF(AND(MONTH($N635) &lt;= 8, MONTH($O635) &gt;= 8), IF($R635 &lt;&gt; "", $H635/$R635, ""), ""),"")</f>
        <v/>
      </c>
      <c r="AA635" s="10" t="str">
        <f>IF(Overall!$A637&lt;&gt;"",IF(AND(MONTH($N635) &lt;= 9, MONTH($O635) &gt;= 9), IF($R635 &lt;&gt; "", $H635/$R635, ""), ""),"")</f>
        <v/>
      </c>
      <c r="AB635" s="10" t="str">
        <f>IF(Overall!$A637&lt;&gt;"",IF(AND(MONTH($N635) &lt;= 10, MONTH($O635) &gt;= 10), IF($R635 &lt;&gt; "", $H635/$R635, ""), ""),"")</f>
        <v/>
      </c>
      <c r="AC635" s="10" t="str">
        <f>IF(Overall!$A637&lt;&gt;"",IF(AND(MONTH($N635) &lt;= 11, MONTH($O635) &gt;= 11), IF($R635 &lt;&gt; "", $H635/$R635, ""), ""),"")</f>
        <v/>
      </c>
      <c r="AD635" s="10" t="str">
        <f>IF(Overall!$A637&lt;&gt;"",IF(AND(MONTH($N635) &lt;= 12, MONTH($O635) &gt;= 12), IF($R635 &lt;&gt; "", $H635/$R635, ""), ""),"")</f>
        <v/>
      </c>
      <c r="AF635" s="10" t="str">
        <f ca="1">IFERROR(IF(AND(NOW()&lt;= EOMONTH(DATE(YEAR($O635),1, 1), 0), Overall!$A637&lt;&gt;"", MONTH($N635) &lt;= 1, MONTH($O635) &gt;= 1), IF($R635 &lt;&gt; "", $H635/$R635, ""), ""), "")</f>
        <v/>
      </c>
      <c r="AG635" s="10" t="str">
        <f ca="1">IFERROR(IF(AND(NOW()&lt;= EOMONTH(DATE(YEAR($O635),2, 1), 0), Overall!$A637&lt;&gt;"", MONTH($N635) &lt;= 2, MONTH($O635) &gt;= 2), IF($R635 &lt;&gt; "", $H635/$R635, ""), ""), "")</f>
        <v/>
      </c>
      <c r="AH635" s="10" t="str">
        <f ca="1">IFERROR(IF(AND(NOW()&lt;= EOMONTH(DATE(YEAR($O635),3, 1), 0), Overall!$A637&lt;&gt;"", MONTH($N635) &lt;= 3, MONTH($O635) &gt;= 3), IF($R635 &lt;&gt; "", $H635/$R635, ""), ""), "")</f>
        <v/>
      </c>
      <c r="AI635" s="10" t="str">
        <f ca="1">IFERROR(IF(AND(NOW()&lt;= EOMONTH(DATE(YEAR($O635),4, 1), 0), Overall!$A637&lt;&gt;"", MONTH($N635) &lt;= 4, MONTH($O635) &gt;= 4), IF($R635 &lt;&gt; "", $H635/$R635, ""), ""), "")</f>
        <v/>
      </c>
      <c r="AJ635" s="10" t="str">
        <f ca="1">IFERROR(IF(AND(NOW()&lt;= EOMONTH(DATE(YEAR($O635),5, 1), 0), Overall!$A637&lt;&gt;"", MONTH($N635) &lt;= 5, MONTH($O635) &gt;= 5), IF($R635 &lt;&gt; "", $H635/$R635, ""), ""), "")</f>
        <v/>
      </c>
      <c r="AK635" s="10" t="str">
        <f ca="1">IFERROR(IF(AND(NOW()&lt;= EOMONTH(DATE(YEAR($O635),6, 1), 0), Overall!$A637&lt;&gt;"", MONTH($N635) &lt;= 6, MONTH($O635) &gt;= 6), IF($R635 &lt;&gt; "", $H635/$R635, ""), ""), "")</f>
        <v/>
      </c>
      <c r="AL635" s="10" t="str">
        <f ca="1">IFERROR(IF(AND(NOW()&lt;= EOMONTH(DATE(YEAR($O635),7, 1), 0), Overall!$A637&lt;&gt;"", MONTH($N635) &lt;= 7, MONTH($O635) &gt;= 7), IF($R635 &lt;&gt; "", $H635/$R635, ""), ""), "")</f>
        <v/>
      </c>
      <c r="AM635" s="10" t="str">
        <f ca="1">IFERROR(IF(AND(NOW()&lt;= EOMONTH(DATE(YEAR($O635),8, 1), 0), Overall!$A637&lt;&gt;"", MONTH($N635) &lt;= 8, MONTH($O635) &gt;= 8), IF($R635 &lt;&gt; "", $H635/$R635, ""), ""), "")</f>
        <v/>
      </c>
      <c r="AN635" s="10" t="str">
        <f ca="1">IFERROR(IF(AND(NOW()&lt;= EOMONTH(DATE(YEAR($O635),9, 1), 0), Overall!$A637&lt;&gt;"", MONTH($N635) &lt;= 9, MONTH($O635) &gt;= 9), IF($R635 &lt;&gt; "", $H635/$R635, ""), ""), "")</f>
        <v/>
      </c>
      <c r="AO635" s="10" t="str">
        <f ca="1">IFERROR(IF(AND(NOW()&lt;= EOMONTH(DATE(YEAR($O635),10, 1), 0), Overall!$A637&lt;&gt;"", MONTH($N635) &lt;= 10, MONTH($O635) &gt;= 10), IF($R635 &lt;&gt; "", $H635/$R635, ""), ""), "")</f>
        <v/>
      </c>
      <c r="AP635" s="10" t="str">
        <f ca="1">IFERROR(IF(AND(NOW()&lt;= EOMONTH(DATE(YEAR($O635),11, 1), 0), Overall!$A637&lt;&gt;"", MONTH($N635) &lt;=11, MONTH($O635) &gt;= 11), IF($R635 &lt;&gt; "", $H635/$R635, ""), ""), "")</f>
        <v/>
      </c>
      <c r="AQ635" s="10" t="str">
        <f ca="1">IFERROR(IF(AND(NOW()&lt;= EOMONTH(DATE(YEAR($O635),12, 1), 0), Overall!$A637&lt;&gt;"", MONTH($N635) &lt;= 12, MONTH($O635) &gt;= 12), IF($R635 &lt;&gt; "", $H635/$R635, ""), ""), "")</f>
        <v/>
      </c>
      <c r="AR635" s="16">
        <f t="shared" ca="1" si="19"/>
        <v>0</v>
      </c>
    </row>
    <row r="636" spans="1:44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6">
        <f>IF(Overall!F638&lt;&gt;"",VALUE(Overall!F638),"")</f>
        <v>500000</v>
      </c>
      <c r="I636" s="6">
        <f>IF(Overall!G638&lt;&gt;"",VALUE(Overall!G638),"")</f>
        <v>78</v>
      </c>
      <c r="J636" s="6">
        <f>IF(Overall!H638&lt;&gt;"",VALUE(Overall!H638),"")</f>
        <v>61</v>
      </c>
      <c r="K636" s="6">
        <f>IF(Overall!I638&lt;&gt;"",VALUE(Overall!I638),"")</f>
        <v>2.2799999999999998</v>
      </c>
      <c r="L636" s="6">
        <f>IF(Overall!J638&lt;&gt;"",VALUE(Overall!J638),"")</f>
        <v>0.22</v>
      </c>
      <c r="M636" s="6">
        <f>IF(Overall!K638&lt;&gt;"",VALUE(Overall!K638),"")</f>
        <v>2.06</v>
      </c>
      <c r="N636" s="7">
        <f>IF(Overall!L638&lt;&gt;"",DATEVALUE(MID(Overall!L638, FIND(",", Overall!L638) + 2, FIND(" ", Overall!L638) - FIND(",", Overall!L638) - 1) &amp; " " &amp; MID(Overall!L638, FIND(" ", Overall!L638) + 1, FIND(",", Overall!L638, FIND(" ", Overall!L638)) - FIND(" ", Overall!L638) - 1) &amp; ", " &amp; MID(Overall!L638, FIND(",", Overall!L638, FIND(",",Overall!L638) + 1) + 2, LEN(Overall!L638))),"")</f>
        <v>45292</v>
      </c>
      <c r="O636" s="7">
        <f>IF(Overall!M638&lt;&gt;"",DATEVALUE(MID(Overall!M638, FIND(",", Overall!M638) + 2, FIND(" ", Overall!M638) - FIND(",", Overall!M638) - 1) &amp; " " &amp; MID(Overall!M638, FIND(" ", Overall!M638) + 1, FIND(",", Overall!M638, FIND(" ", Overall!M638)) - FIND(" ", Overall!M638) - 1) &amp; ", " &amp; MID(Overall!M638, FIND(",", Overall!M638, FIND(",",Overall!M638) + 1) + 2, LEN(Overall!M638))),"")</f>
        <v>45322</v>
      </c>
      <c r="P636" s="7">
        <f>IF(Overall!N638&lt;&gt;"",DATEVALUE(MID(Overall!N638, FIND(",", Overall!N638) + 2, FIND(" ", Overall!N638) - FIND(",", Overall!N638) - 1) &amp; " " &amp; MID(Overall!N638, FIND(" ", Overall!N638) + 1, FIND(",", Overall!N638, FIND(" ", Overall!N638)) - FIND(" ", Overall!N638) - 1) &amp; ", " &amp; MID(Overall!N638, FIND(",", Overall!N638, FIND(",",Overall!N638) + 1) + 2, LEN(Overall!N638))),"")</f>
        <v>45254</v>
      </c>
      <c r="Q636" s="7">
        <f>IF(Overall!O638&lt;&gt;"",DATEVALUE(MID(Overall!O638, FIND(",", Overall!O638) + 2, FIND(" ", Overall!O638) - FIND(",", Overall!O638) - 1) &amp; " " &amp; MID(Overall!O638, FIND(" ", Overall!O638) + 1, FIND(",", Overall!O638, FIND(" ", Overall!O638)) - FIND(" ", Overall!O638) - 1) &amp; ", " &amp; MID(Overall!O638, FIND(",", Overall!O638, FIND(",",Overall!O638) + 1) + 2, LEN(Overall!O638))),"")</f>
        <v>45232</v>
      </c>
      <c r="R636" s="5">
        <f t="shared" si="18"/>
        <v>1</v>
      </c>
      <c r="S636" s="10">
        <f>IF(Overall!$A638&lt;&gt;"",IF(AND(MONTH($N636) &lt;= 1, MONTH($O636) &gt;= 1), IF($R636 &lt;&gt; "", $H636/$R636, ""), ""),"")</f>
        <v>500000</v>
      </c>
      <c r="T636" s="10" t="str">
        <f>IF(Overall!$A638&lt;&gt;"",IF(AND(MONTH($N636) &lt;= 2, MONTH($O636) &gt;= 2), IF($R636 &lt;&gt; "", $H636/$R636, ""), ""),"")</f>
        <v/>
      </c>
      <c r="U636" s="10" t="str">
        <f>IF(Overall!$A638&lt;&gt;"",IF(AND(MONTH($N636) &lt;= 3, MONTH($O636) &gt;= 3), IF($R636 &lt;&gt; "", $H636/$R636, ""), ""),"")</f>
        <v/>
      </c>
      <c r="V636" s="10" t="str">
        <f>IF(Overall!$A638&lt;&gt;"",IF(AND(MONTH($N636) &lt;= 4, MONTH($O636) &gt;= 4), IF($R636 &lt;&gt; "", $H636/$R636, ""), ""),"")</f>
        <v/>
      </c>
      <c r="W636" s="10" t="str">
        <f>IF(Overall!$A638&lt;&gt;"",IF(AND(MONTH($N636) &lt;= 5, MONTH($O636) &gt;= 5), IF($R636 &lt;&gt; "", $H636/$R636, ""), ""),"")</f>
        <v/>
      </c>
      <c r="X636" s="10" t="str">
        <f>IF(Overall!$A638&lt;&gt;"",IF(AND(MONTH($N636) &lt;= 6, MONTH($O636) &gt;= 6), IF($R636 &lt;&gt; "", $H636/$R636, ""), ""),"")</f>
        <v/>
      </c>
      <c r="Y636" s="10" t="str">
        <f>IF(Overall!$A638&lt;&gt;"",IF(AND(MONTH($N636) &lt;= 7, MONTH($O636) &gt;= 7 ), IF($R636 &lt;&gt; "", $H636/$R636, ""), ""),"")</f>
        <v/>
      </c>
      <c r="Z636" s="10" t="str">
        <f>IF(Overall!$A638&lt;&gt;"",IF(AND(MONTH($N636) &lt;= 8, MONTH($O636) &gt;= 8), IF($R636 &lt;&gt; "", $H636/$R636, ""), ""),"")</f>
        <v/>
      </c>
      <c r="AA636" s="10" t="str">
        <f>IF(Overall!$A638&lt;&gt;"",IF(AND(MONTH($N636) &lt;= 9, MONTH($O636) &gt;= 9), IF($R636 &lt;&gt; "", $H636/$R636, ""), ""),"")</f>
        <v/>
      </c>
      <c r="AB636" s="10" t="str">
        <f>IF(Overall!$A638&lt;&gt;"",IF(AND(MONTH($N636) &lt;= 10, MONTH($O636) &gt;= 10), IF($R636 &lt;&gt; "", $H636/$R636, ""), ""),"")</f>
        <v/>
      </c>
      <c r="AC636" s="10" t="str">
        <f>IF(Overall!$A638&lt;&gt;"",IF(AND(MONTH($N636) &lt;= 11, MONTH($O636) &gt;= 11), IF($R636 &lt;&gt; "", $H636/$R636, ""), ""),"")</f>
        <v/>
      </c>
      <c r="AD636" s="10" t="str">
        <f>IF(Overall!$A638&lt;&gt;"",IF(AND(MONTH($N636) &lt;= 12, MONTH($O636) &gt;= 12), IF($R636 &lt;&gt; "", $H636/$R636, ""), ""),"")</f>
        <v/>
      </c>
      <c r="AF636" s="10" t="str">
        <f ca="1">IFERROR(IF(AND(NOW()&lt;= EOMONTH(DATE(YEAR($O636),1, 1), 0), Overall!$A638&lt;&gt;"", MONTH($N636) &lt;= 1, MONTH($O636) &gt;= 1), IF($R636 &lt;&gt; "", $H636/$R636, ""), ""), "")</f>
        <v/>
      </c>
      <c r="AG636" s="10" t="str">
        <f ca="1">IFERROR(IF(AND(NOW()&lt;= EOMONTH(DATE(YEAR($O636),2, 1), 0), Overall!$A638&lt;&gt;"", MONTH($N636) &lt;= 2, MONTH($O636) &gt;= 2), IF($R636 &lt;&gt; "", $H636/$R636, ""), ""), "")</f>
        <v/>
      </c>
      <c r="AH636" s="10" t="str">
        <f ca="1">IFERROR(IF(AND(NOW()&lt;= EOMONTH(DATE(YEAR($O636),3, 1), 0), Overall!$A638&lt;&gt;"", MONTH($N636) &lt;= 3, MONTH($O636) &gt;= 3), IF($R636 &lt;&gt; "", $H636/$R636, ""), ""), "")</f>
        <v/>
      </c>
      <c r="AI636" s="10" t="str">
        <f ca="1">IFERROR(IF(AND(NOW()&lt;= EOMONTH(DATE(YEAR($O636),4, 1), 0), Overall!$A638&lt;&gt;"", MONTH($N636) &lt;= 4, MONTH($O636) &gt;= 4), IF($R636 &lt;&gt; "", $H636/$R636, ""), ""), "")</f>
        <v/>
      </c>
      <c r="AJ636" s="10" t="str">
        <f ca="1">IFERROR(IF(AND(NOW()&lt;= EOMONTH(DATE(YEAR($O636),5, 1), 0), Overall!$A638&lt;&gt;"", MONTH($N636) &lt;= 5, MONTH($O636) &gt;= 5), IF($R636 &lt;&gt; "", $H636/$R636, ""), ""), "")</f>
        <v/>
      </c>
      <c r="AK636" s="10" t="str">
        <f ca="1">IFERROR(IF(AND(NOW()&lt;= EOMONTH(DATE(YEAR($O636),6, 1), 0), Overall!$A638&lt;&gt;"", MONTH($N636) &lt;= 6, MONTH($O636) &gt;= 6), IF($R636 &lt;&gt; "", $H636/$R636, ""), ""), "")</f>
        <v/>
      </c>
      <c r="AL636" s="10" t="str">
        <f ca="1">IFERROR(IF(AND(NOW()&lt;= EOMONTH(DATE(YEAR($O636),7, 1), 0), Overall!$A638&lt;&gt;"", MONTH($N636) &lt;= 7, MONTH($O636) &gt;= 7), IF($R636 &lt;&gt; "", $H636/$R636, ""), ""), "")</f>
        <v/>
      </c>
      <c r="AM636" s="10" t="str">
        <f ca="1">IFERROR(IF(AND(NOW()&lt;= EOMONTH(DATE(YEAR($O636),8, 1), 0), Overall!$A638&lt;&gt;"", MONTH($N636) &lt;= 8, MONTH($O636) &gt;= 8), IF($R636 &lt;&gt; "", $H636/$R636, ""), ""), "")</f>
        <v/>
      </c>
      <c r="AN636" s="10" t="str">
        <f ca="1">IFERROR(IF(AND(NOW()&lt;= EOMONTH(DATE(YEAR($O636),9, 1), 0), Overall!$A638&lt;&gt;"", MONTH($N636) &lt;= 9, MONTH($O636) &gt;= 9), IF($R636 &lt;&gt; "", $H636/$R636, ""), ""), "")</f>
        <v/>
      </c>
      <c r="AO636" s="10" t="str">
        <f ca="1">IFERROR(IF(AND(NOW()&lt;= EOMONTH(DATE(YEAR($O636),10, 1), 0), Overall!$A638&lt;&gt;"", MONTH($N636) &lt;= 10, MONTH($O636) &gt;= 10), IF($R636 &lt;&gt; "", $H636/$R636, ""), ""), "")</f>
        <v/>
      </c>
      <c r="AP636" s="10" t="str">
        <f ca="1">IFERROR(IF(AND(NOW()&lt;= EOMONTH(DATE(YEAR($O636),11, 1), 0), Overall!$A638&lt;&gt;"", MONTH($N636) &lt;=11, MONTH($O636) &gt;= 11), IF($R636 &lt;&gt; "", $H636/$R636, ""), ""), "")</f>
        <v/>
      </c>
      <c r="AQ636" s="10" t="str">
        <f ca="1">IFERROR(IF(AND(NOW()&lt;= EOMONTH(DATE(YEAR($O636),12, 1), 0), Overall!$A638&lt;&gt;"", MONTH($N636) &lt;= 12, MONTH($O636) &gt;= 12), IF($R636 &lt;&gt; "", $H636/$R636, ""), ""), "")</f>
        <v/>
      </c>
      <c r="AR636" s="16">
        <f t="shared" ca="1" si="19"/>
        <v>0</v>
      </c>
    </row>
    <row r="637" spans="1:44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6">
        <f>IF(Overall!F639&lt;&gt;"",VALUE(Overall!F639),"")</f>
        <v>450000</v>
      </c>
      <c r="I637" s="6">
        <f>IF(Overall!G639&lt;&gt;"",VALUE(Overall!G639),"")</f>
        <v>76</v>
      </c>
      <c r="J637" s="6">
        <f>IF(Overall!H639&lt;&gt;"",VALUE(Overall!H639),"")</f>
        <v>61</v>
      </c>
      <c r="K637" s="6">
        <f>IF(Overall!I639&lt;&gt;"",VALUE(Overall!I639),"")</f>
        <v>2.4</v>
      </c>
      <c r="L637" s="6">
        <f>IF(Overall!J639&lt;&gt;"",VALUE(Overall!J639),"")</f>
        <v>0.46</v>
      </c>
      <c r="M637" s="6">
        <f>IF(Overall!K639&lt;&gt;"",VALUE(Overall!K639),"")</f>
        <v>1.94</v>
      </c>
      <c r="N637" s="7">
        <f>IF(Overall!L639&lt;&gt;"",DATEVALUE(MID(Overall!L639, FIND(",", Overall!L639) + 2, FIND(" ", Overall!L639) - FIND(",", Overall!L639) - 1) &amp; " " &amp; MID(Overall!L639, FIND(" ", Overall!L639) + 1, FIND(",", Overall!L639, FIND(" ", Overall!L639)) - FIND(" ", Overall!L639) - 1) &amp; ", " &amp; MID(Overall!L639, FIND(",", Overall!L639, FIND(",",Overall!L639) + 1) + 2, LEN(Overall!L639))),"")</f>
        <v>45292</v>
      </c>
      <c r="O637" s="7">
        <f>IF(Overall!M639&lt;&gt;"",DATEVALUE(MID(Overall!M639, FIND(",", Overall!M639) + 2, FIND(" ", Overall!M639) - FIND(",", Overall!M639) - 1) &amp; " " &amp; MID(Overall!M639, FIND(" ", Overall!M639) + 1, FIND(",", Overall!M639, FIND(" ", Overall!M639)) - FIND(" ", Overall!M639) - 1) &amp; ", " &amp; MID(Overall!M639, FIND(",", Overall!M639, FIND(",",Overall!M639) + 1) + 2, LEN(Overall!M639))),"")</f>
        <v>45382</v>
      </c>
      <c r="P637" s="7">
        <f>IF(Overall!N639&lt;&gt;"",DATEVALUE(MID(Overall!N639, FIND(",", Overall!N639) + 2, FIND(" ", Overall!N639) - FIND(",", Overall!N639) - 1) &amp; " " &amp; MID(Overall!N639, FIND(" ", Overall!N639) + 1, FIND(",", Overall!N639, FIND(" ", Overall!N639)) - FIND(" ", Overall!N639) - 1) &amp; ", " &amp; MID(Overall!N639, FIND(",", Overall!N639, FIND(",",Overall!N639) + 1) + 2, LEN(Overall!N639))),"")</f>
        <v>45257</v>
      </c>
      <c r="Q637" s="7">
        <f>IF(Overall!O639&lt;&gt;"",DATEVALUE(MID(Overall!O639, FIND(",", Overall!O639) + 2, FIND(" ", Overall!O639) - FIND(",", Overall!O639) - 1) &amp; " " &amp; MID(Overall!O639, FIND(" ", Overall!O639) + 1, FIND(",", Overall!O639, FIND(" ", Overall!O639)) - FIND(" ", Overall!O639) - 1) &amp; ", " &amp; MID(Overall!O639, FIND(",", Overall!O639, FIND(",",Overall!O639) + 1) + 2, LEN(Overall!O639))),"")</f>
        <v>45233</v>
      </c>
      <c r="R637" s="5">
        <f t="shared" si="18"/>
        <v>3</v>
      </c>
      <c r="S637" s="10">
        <f>IF(Overall!$A639&lt;&gt;"",IF(AND(MONTH($N637) &lt;= 1, MONTH($O637) &gt;= 1), IF($R637 &lt;&gt; "", $H637/$R637, ""), ""),"")</f>
        <v>150000</v>
      </c>
      <c r="T637" s="10">
        <f>IF(Overall!$A639&lt;&gt;"",IF(AND(MONTH($N637) &lt;= 2, MONTH($O637) &gt;= 2), IF($R637 &lt;&gt; "", $H637/$R637, ""), ""),"")</f>
        <v>150000</v>
      </c>
      <c r="U637" s="10">
        <f>IF(Overall!$A639&lt;&gt;"",IF(AND(MONTH($N637) &lt;= 3, MONTH($O637) &gt;= 3), IF($R637 &lt;&gt; "", $H637/$R637, ""), ""),"")</f>
        <v>150000</v>
      </c>
      <c r="V637" s="10" t="str">
        <f>IF(Overall!$A639&lt;&gt;"",IF(AND(MONTH($N637) &lt;= 4, MONTH($O637) &gt;= 4), IF($R637 &lt;&gt; "", $H637/$R637, ""), ""),"")</f>
        <v/>
      </c>
      <c r="W637" s="10" t="str">
        <f>IF(Overall!$A639&lt;&gt;"",IF(AND(MONTH($N637) &lt;= 5, MONTH($O637) &gt;= 5), IF($R637 &lt;&gt; "", $H637/$R637, ""), ""),"")</f>
        <v/>
      </c>
      <c r="X637" s="10" t="str">
        <f>IF(Overall!$A639&lt;&gt;"",IF(AND(MONTH($N637) &lt;= 6, MONTH($O637) &gt;= 6), IF($R637 &lt;&gt; "", $H637/$R637, ""), ""),"")</f>
        <v/>
      </c>
      <c r="Y637" s="10" t="str">
        <f>IF(Overall!$A639&lt;&gt;"",IF(AND(MONTH($N637) &lt;= 7, MONTH($O637) &gt;= 7 ), IF($R637 &lt;&gt; "", $H637/$R637, ""), ""),"")</f>
        <v/>
      </c>
      <c r="Z637" s="10" t="str">
        <f>IF(Overall!$A639&lt;&gt;"",IF(AND(MONTH($N637) &lt;= 8, MONTH($O637) &gt;= 8), IF($R637 &lt;&gt; "", $H637/$R637, ""), ""),"")</f>
        <v/>
      </c>
      <c r="AA637" s="10" t="str">
        <f>IF(Overall!$A639&lt;&gt;"",IF(AND(MONTH($N637) &lt;= 9, MONTH($O637) &gt;= 9), IF($R637 &lt;&gt; "", $H637/$R637, ""), ""),"")</f>
        <v/>
      </c>
      <c r="AB637" s="10" t="str">
        <f>IF(Overall!$A639&lt;&gt;"",IF(AND(MONTH($N637) &lt;= 10, MONTH($O637) &gt;= 10), IF($R637 &lt;&gt; "", $H637/$R637, ""), ""),"")</f>
        <v/>
      </c>
      <c r="AC637" s="10" t="str">
        <f>IF(Overall!$A639&lt;&gt;"",IF(AND(MONTH($N637) &lt;= 11, MONTH($O637) &gt;= 11), IF($R637 &lt;&gt; "", $H637/$R637, ""), ""),"")</f>
        <v/>
      </c>
      <c r="AD637" s="10" t="str">
        <f>IF(Overall!$A639&lt;&gt;"",IF(AND(MONTH($N637) &lt;= 12, MONTH($O637) &gt;= 12), IF($R637 &lt;&gt; "", $H637/$R637, ""), ""),"")</f>
        <v/>
      </c>
      <c r="AF637" s="10" t="str">
        <f ca="1">IFERROR(IF(AND(NOW()&lt;= EOMONTH(DATE(YEAR($O637),1, 1), 0), Overall!$A639&lt;&gt;"", MONTH($N637) &lt;= 1, MONTH($O637) &gt;= 1), IF($R637 &lt;&gt; "", $H637/$R637, ""), ""), "")</f>
        <v/>
      </c>
      <c r="AG637" s="10" t="str">
        <f ca="1">IFERROR(IF(AND(NOW()&lt;= EOMONTH(DATE(YEAR($O637),2, 1), 0), Overall!$A639&lt;&gt;"", MONTH($N637) &lt;= 2, MONTH($O637) &gt;= 2), IF($R637 &lt;&gt; "", $H637/$R637, ""), ""), "")</f>
        <v/>
      </c>
      <c r="AH637" s="10">
        <f ca="1">IFERROR(IF(AND(NOW()&lt;= EOMONTH(DATE(YEAR($O637),3, 1), 0), Overall!$A639&lt;&gt;"", MONTH($N637) &lt;= 3, MONTH($O637) &gt;= 3), IF($R637 &lt;&gt; "", $H637/$R637, ""), ""), "")</f>
        <v>150000</v>
      </c>
      <c r="AI637" s="10" t="str">
        <f ca="1">IFERROR(IF(AND(NOW()&lt;= EOMONTH(DATE(YEAR($O637),4, 1), 0), Overall!$A639&lt;&gt;"", MONTH($N637) &lt;= 4, MONTH($O637) &gt;= 4), IF($R637 &lt;&gt; "", $H637/$R637, ""), ""), "")</f>
        <v/>
      </c>
      <c r="AJ637" s="10" t="str">
        <f ca="1">IFERROR(IF(AND(NOW()&lt;= EOMONTH(DATE(YEAR($O637),5, 1), 0), Overall!$A639&lt;&gt;"", MONTH($N637) &lt;= 5, MONTH($O637) &gt;= 5), IF($R637 &lt;&gt; "", $H637/$R637, ""), ""), "")</f>
        <v/>
      </c>
      <c r="AK637" s="10" t="str">
        <f ca="1">IFERROR(IF(AND(NOW()&lt;= EOMONTH(DATE(YEAR($O637),6, 1), 0), Overall!$A639&lt;&gt;"", MONTH($N637) &lt;= 6, MONTH($O637) &gt;= 6), IF($R637 &lt;&gt; "", $H637/$R637, ""), ""), "")</f>
        <v/>
      </c>
      <c r="AL637" s="10" t="str">
        <f ca="1">IFERROR(IF(AND(NOW()&lt;= EOMONTH(DATE(YEAR($O637),7, 1), 0), Overall!$A639&lt;&gt;"", MONTH($N637) &lt;= 7, MONTH($O637) &gt;= 7), IF($R637 &lt;&gt; "", $H637/$R637, ""), ""), "")</f>
        <v/>
      </c>
      <c r="AM637" s="10" t="str">
        <f ca="1">IFERROR(IF(AND(NOW()&lt;= EOMONTH(DATE(YEAR($O637),8, 1), 0), Overall!$A639&lt;&gt;"", MONTH($N637) &lt;= 8, MONTH($O637) &gt;= 8), IF($R637 &lt;&gt; "", $H637/$R637, ""), ""), "")</f>
        <v/>
      </c>
      <c r="AN637" s="10" t="str">
        <f ca="1">IFERROR(IF(AND(NOW()&lt;= EOMONTH(DATE(YEAR($O637),9, 1), 0), Overall!$A639&lt;&gt;"", MONTH($N637) &lt;= 9, MONTH($O637) &gt;= 9), IF($R637 &lt;&gt; "", $H637/$R637, ""), ""), "")</f>
        <v/>
      </c>
      <c r="AO637" s="10" t="str">
        <f ca="1">IFERROR(IF(AND(NOW()&lt;= EOMONTH(DATE(YEAR($O637),10, 1), 0), Overall!$A639&lt;&gt;"", MONTH($N637) &lt;= 10, MONTH($O637) &gt;= 10), IF($R637 &lt;&gt; "", $H637/$R637, ""), ""), "")</f>
        <v/>
      </c>
      <c r="AP637" s="10" t="str">
        <f ca="1">IFERROR(IF(AND(NOW()&lt;= EOMONTH(DATE(YEAR($O637),11, 1), 0), Overall!$A639&lt;&gt;"", MONTH($N637) &lt;=11, MONTH($O637) &gt;= 11), IF($R637 &lt;&gt; "", $H637/$R637, ""), ""), "")</f>
        <v/>
      </c>
      <c r="AQ637" s="10" t="str">
        <f ca="1">IFERROR(IF(AND(NOW()&lt;= EOMONTH(DATE(YEAR($O637),12, 1), 0), Overall!$A639&lt;&gt;"", MONTH($N637) &lt;= 12, MONTH($O637) &gt;= 12), IF($R637 &lt;&gt; "", $H637/$R637, ""), ""), "")</f>
        <v/>
      </c>
      <c r="AR637" s="16">
        <f t="shared" ca="1" si="19"/>
        <v>150000</v>
      </c>
    </row>
    <row r="638" spans="1:44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6">
        <f>IF(Overall!F640&lt;&gt;"",VALUE(Overall!F640),"")</f>
        <v>500000</v>
      </c>
      <c r="I638" s="6">
        <f>IF(Overall!G640&lt;&gt;"",VALUE(Overall!G640),"")</f>
        <v>79</v>
      </c>
      <c r="J638" s="6">
        <f>IF(Overall!H640&lt;&gt;"",VALUE(Overall!H640),"")</f>
        <v>62</v>
      </c>
      <c r="K638" s="6">
        <f>IF(Overall!I640&lt;&gt;"",VALUE(Overall!I640),"")</f>
        <v>2.29</v>
      </c>
      <c r="L638" s="6">
        <f>IF(Overall!J640&lt;&gt;"",VALUE(Overall!J640),"")</f>
        <v>0.21</v>
      </c>
      <c r="M638" s="6">
        <f>IF(Overall!K640&lt;&gt;"",VALUE(Overall!K640),"")</f>
        <v>2.08</v>
      </c>
      <c r="N638" s="7">
        <f>IF(Overall!L640&lt;&gt;"",DATEVALUE(MID(Overall!L640, FIND(",", Overall!L640) + 2, FIND(" ", Overall!L640) - FIND(",", Overall!L640) - 1) &amp; " " &amp; MID(Overall!L640, FIND(" ", Overall!L640) + 1, FIND(",", Overall!L640, FIND(" ", Overall!L640)) - FIND(" ", Overall!L640) - 1) &amp; ", " &amp; MID(Overall!L640, FIND(",", Overall!L640, FIND(",",Overall!L640) + 1) + 2, LEN(Overall!L640))),"")</f>
        <v>45292</v>
      </c>
      <c r="O638" s="7">
        <f>IF(Overall!M640&lt;&gt;"",DATEVALUE(MID(Overall!M640, FIND(",", Overall!M640) + 2, FIND(" ", Overall!M640) - FIND(",", Overall!M640) - 1) &amp; " " &amp; MID(Overall!M640, FIND(" ", Overall!M640) + 1, FIND(",", Overall!M640, FIND(" ", Overall!M640)) - FIND(" ", Overall!M640) - 1) &amp; ", " &amp; MID(Overall!M640, FIND(",", Overall!M640, FIND(",",Overall!M640) + 1) + 2, LEN(Overall!M640))),"")</f>
        <v>45322</v>
      </c>
      <c r="P638" s="7">
        <f>IF(Overall!N640&lt;&gt;"",DATEVALUE(MID(Overall!N640, FIND(",", Overall!N640) + 2, FIND(" ", Overall!N640) - FIND(",", Overall!N640) - 1) &amp; " " &amp; MID(Overall!N640, FIND(" ", Overall!N640) + 1, FIND(",", Overall!N640, FIND(" ", Overall!N640)) - FIND(" ", Overall!N640) - 1) &amp; ", " &amp; MID(Overall!N640, FIND(",", Overall!N640, FIND(",",Overall!N640) + 1) + 2, LEN(Overall!N640))),"")</f>
        <v>45257</v>
      </c>
      <c r="Q638" s="7">
        <f>IF(Overall!O640&lt;&gt;"",DATEVALUE(MID(Overall!O640, FIND(",", Overall!O640) + 2, FIND(" ", Overall!O640) - FIND(",", Overall!O640) - 1) &amp; " " &amp; MID(Overall!O640, FIND(" ", Overall!O640) + 1, FIND(",", Overall!O640, FIND(" ", Overall!O640)) - FIND(" ", Overall!O640) - 1) &amp; ", " &amp; MID(Overall!O640, FIND(",", Overall!O640, FIND(",",Overall!O640) + 1) + 2, LEN(Overall!O640))),"")</f>
        <v>45233</v>
      </c>
      <c r="R638" s="5">
        <f t="shared" si="18"/>
        <v>1</v>
      </c>
      <c r="S638" s="10">
        <f>IF(Overall!$A640&lt;&gt;"",IF(AND(MONTH($N638) &lt;= 1, MONTH($O638) &gt;= 1), IF($R638 &lt;&gt; "", $H638/$R638, ""), ""),"")</f>
        <v>500000</v>
      </c>
      <c r="T638" s="10" t="str">
        <f>IF(Overall!$A640&lt;&gt;"",IF(AND(MONTH($N638) &lt;= 2, MONTH($O638) &gt;= 2), IF($R638 &lt;&gt; "", $H638/$R638, ""), ""),"")</f>
        <v/>
      </c>
      <c r="U638" s="10" t="str">
        <f>IF(Overall!$A640&lt;&gt;"",IF(AND(MONTH($N638) &lt;= 3, MONTH($O638) &gt;= 3), IF($R638 &lt;&gt; "", $H638/$R638, ""), ""),"")</f>
        <v/>
      </c>
      <c r="V638" s="10" t="str">
        <f>IF(Overall!$A640&lt;&gt;"",IF(AND(MONTH($N638) &lt;= 4, MONTH($O638) &gt;= 4), IF($R638 &lt;&gt; "", $H638/$R638, ""), ""),"")</f>
        <v/>
      </c>
      <c r="W638" s="10" t="str">
        <f>IF(Overall!$A640&lt;&gt;"",IF(AND(MONTH($N638) &lt;= 5, MONTH($O638) &gt;= 5), IF($R638 &lt;&gt; "", $H638/$R638, ""), ""),"")</f>
        <v/>
      </c>
      <c r="X638" s="10" t="str">
        <f>IF(Overall!$A640&lt;&gt;"",IF(AND(MONTH($N638) &lt;= 6, MONTH($O638) &gt;= 6), IF($R638 &lt;&gt; "", $H638/$R638, ""), ""),"")</f>
        <v/>
      </c>
      <c r="Y638" s="10" t="str">
        <f>IF(Overall!$A640&lt;&gt;"",IF(AND(MONTH($N638) &lt;= 7, MONTH($O638) &gt;= 7 ), IF($R638 &lt;&gt; "", $H638/$R638, ""), ""),"")</f>
        <v/>
      </c>
      <c r="Z638" s="10" t="str">
        <f>IF(Overall!$A640&lt;&gt;"",IF(AND(MONTH($N638) &lt;= 8, MONTH($O638) &gt;= 8), IF($R638 &lt;&gt; "", $H638/$R638, ""), ""),"")</f>
        <v/>
      </c>
      <c r="AA638" s="10" t="str">
        <f>IF(Overall!$A640&lt;&gt;"",IF(AND(MONTH($N638) &lt;= 9, MONTH($O638) &gt;= 9), IF($R638 &lt;&gt; "", $H638/$R638, ""), ""),"")</f>
        <v/>
      </c>
      <c r="AB638" s="10" t="str">
        <f>IF(Overall!$A640&lt;&gt;"",IF(AND(MONTH($N638) &lt;= 10, MONTH($O638) &gt;= 10), IF($R638 &lt;&gt; "", $H638/$R638, ""), ""),"")</f>
        <v/>
      </c>
      <c r="AC638" s="10" t="str">
        <f>IF(Overall!$A640&lt;&gt;"",IF(AND(MONTH($N638) &lt;= 11, MONTH($O638) &gt;= 11), IF($R638 &lt;&gt; "", $H638/$R638, ""), ""),"")</f>
        <v/>
      </c>
      <c r="AD638" s="10" t="str">
        <f>IF(Overall!$A640&lt;&gt;"",IF(AND(MONTH($N638) &lt;= 12, MONTH($O638) &gt;= 12), IF($R638 &lt;&gt; "", $H638/$R638, ""), ""),"")</f>
        <v/>
      </c>
      <c r="AF638" s="10" t="str">
        <f ca="1">IFERROR(IF(AND(NOW()&lt;= EOMONTH(DATE(YEAR($O638),1, 1), 0), Overall!$A640&lt;&gt;"", MONTH($N638) &lt;= 1, MONTH($O638) &gt;= 1), IF($R638 &lt;&gt; "", $H638/$R638, ""), ""), "")</f>
        <v/>
      </c>
      <c r="AG638" s="10" t="str">
        <f ca="1">IFERROR(IF(AND(NOW()&lt;= EOMONTH(DATE(YEAR($O638),2, 1), 0), Overall!$A640&lt;&gt;"", MONTH($N638) &lt;= 2, MONTH($O638) &gt;= 2), IF($R638 &lt;&gt; "", $H638/$R638, ""), ""), "")</f>
        <v/>
      </c>
      <c r="AH638" s="10" t="str">
        <f ca="1">IFERROR(IF(AND(NOW()&lt;= EOMONTH(DATE(YEAR($O638),3, 1), 0), Overall!$A640&lt;&gt;"", MONTH($N638) &lt;= 3, MONTH($O638) &gt;= 3), IF($R638 &lt;&gt; "", $H638/$R638, ""), ""), "")</f>
        <v/>
      </c>
      <c r="AI638" s="10" t="str">
        <f ca="1">IFERROR(IF(AND(NOW()&lt;= EOMONTH(DATE(YEAR($O638),4, 1), 0), Overall!$A640&lt;&gt;"", MONTH($N638) &lt;= 4, MONTH($O638) &gt;= 4), IF($R638 &lt;&gt; "", $H638/$R638, ""), ""), "")</f>
        <v/>
      </c>
      <c r="AJ638" s="10" t="str">
        <f ca="1">IFERROR(IF(AND(NOW()&lt;= EOMONTH(DATE(YEAR($O638),5, 1), 0), Overall!$A640&lt;&gt;"", MONTH($N638) &lt;= 5, MONTH($O638) &gt;= 5), IF($R638 &lt;&gt; "", $H638/$R638, ""), ""), "")</f>
        <v/>
      </c>
      <c r="AK638" s="10" t="str">
        <f ca="1">IFERROR(IF(AND(NOW()&lt;= EOMONTH(DATE(YEAR($O638),6, 1), 0), Overall!$A640&lt;&gt;"", MONTH($N638) &lt;= 6, MONTH($O638) &gt;= 6), IF($R638 &lt;&gt; "", $H638/$R638, ""), ""), "")</f>
        <v/>
      </c>
      <c r="AL638" s="10" t="str">
        <f ca="1">IFERROR(IF(AND(NOW()&lt;= EOMONTH(DATE(YEAR($O638),7, 1), 0), Overall!$A640&lt;&gt;"", MONTH($N638) &lt;= 7, MONTH($O638) &gt;= 7), IF($R638 &lt;&gt; "", $H638/$R638, ""), ""), "")</f>
        <v/>
      </c>
      <c r="AM638" s="10" t="str">
        <f ca="1">IFERROR(IF(AND(NOW()&lt;= EOMONTH(DATE(YEAR($O638),8, 1), 0), Overall!$A640&lt;&gt;"", MONTH($N638) &lt;= 8, MONTH($O638) &gt;= 8), IF($R638 &lt;&gt; "", $H638/$R638, ""), ""), "")</f>
        <v/>
      </c>
      <c r="AN638" s="10" t="str">
        <f ca="1">IFERROR(IF(AND(NOW()&lt;= EOMONTH(DATE(YEAR($O638),9, 1), 0), Overall!$A640&lt;&gt;"", MONTH($N638) &lt;= 9, MONTH($O638) &gt;= 9), IF($R638 &lt;&gt; "", $H638/$R638, ""), ""), "")</f>
        <v/>
      </c>
      <c r="AO638" s="10" t="str">
        <f ca="1">IFERROR(IF(AND(NOW()&lt;= EOMONTH(DATE(YEAR($O638),10, 1), 0), Overall!$A640&lt;&gt;"", MONTH($N638) &lt;= 10, MONTH($O638) &gt;= 10), IF($R638 &lt;&gt; "", $H638/$R638, ""), ""), "")</f>
        <v/>
      </c>
      <c r="AP638" s="10" t="str">
        <f ca="1">IFERROR(IF(AND(NOW()&lt;= EOMONTH(DATE(YEAR($O638),11, 1), 0), Overall!$A640&lt;&gt;"", MONTH($N638) &lt;=11, MONTH($O638) &gt;= 11), IF($R638 &lt;&gt; "", $H638/$R638, ""), ""), "")</f>
        <v/>
      </c>
      <c r="AQ638" s="10" t="str">
        <f ca="1">IFERROR(IF(AND(NOW()&lt;= EOMONTH(DATE(YEAR($O638),12, 1), 0), Overall!$A640&lt;&gt;"", MONTH($N638) &lt;= 12, MONTH($O638) &gt;= 12), IF($R638 &lt;&gt; "", $H638/$R638, ""), ""), "")</f>
        <v/>
      </c>
      <c r="AR638" s="16">
        <f t="shared" ca="1" si="19"/>
        <v>0</v>
      </c>
    </row>
    <row r="639" spans="1:44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6">
        <f>IF(Overall!F641&lt;&gt;"",VALUE(Overall!F641),"")</f>
        <v>450000</v>
      </c>
      <c r="I639" s="6">
        <f>IF(Overall!G641&lt;&gt;"",VALUE(Overall!G641),"")</f>
        <v>76</v>
      </c>
      <c r="J639" s="6">
        <f>IF(Overall!H641&lt;&gt;"",VALUE(Overall!H641),"")</f>
        <v>61</v>
      </c>
      <c r="K639" s="6">
        <f>IF(Overall!I641&lt;&gt;"",VALUE(Overall!I641),"")</f>
        <v>2.33</v>
      </c>
      <c r="L639" s="6">
        <f>IF(Overall!J641&lt;&gt;"",VALUE(Overall!J641),"")</f>
        <v>0.4</v>
      </c>
      <c r="M639" s="6">
        <f>IF(Overall!K641&lt;&gt;"",VALUE(Overall!K641),"")</f>
        <v>1.93</v>
      </c>
      <c r="N639" s="7">
        <f>IF(Overall!L641&lt;&gt;"",DATEVALUE(MID(Overall!L641, FIND(",", Overall!L641) + 2, FIND(" ", Overall!L641) - FIND(",", Overall!L641) - 1) &amp; " " &amp; MID(Overall!L641, FIND(" ", Overall!L641) + 1, FIND(",", Overall!L641, FIND(" ", Overall!L641)) - FIND(" ", Overall!L641) - 1) &amp; ", " &amp; MID(Overall!L641, FIND(",", Overall!L641, FIND(",",Overall!L641) + 1) + 2, LEN(Overall!L641))),"")</f>
        <v>45292</v>
      </c>
      <c r="O639" s="7">
        <f>IF(Overall!M641&lt;&gt;"",DATEVALUE(MID(Overall!M641, FIND(",", Overall!M641) + 2, FIND(" ", Overall!M641) - FIND(",", Overall!M641) - 1) &amp; " " &amp; MID(Overall!M641, FIND(" ", Overall!M641) + 1, FIND(",", Overall!M641, FIND(" ", Overall!M641)) - FIND(" ", Overall!M641) - 1) &amp; ", " &amp; MID(Overall!M641, FIND(",", Overall!M641, FIND(",",Overall!M641) + 1) + 2, LEN(Overall!M641))),"")</f>
        <v>45382</v>
      </c>
      <c r="P639" s="7">
        <f>IF(Overall!N641&lt;&gt;"",DATEVALUE(MID(Overall!N641, FIND(",", Overall!N641) + 2, FIND(" ", Overall!N641) - FIND(",", Overall!N641) - 1) &amp; " " &amp; MID(Overall!N641, FIND(" ", Overall!N641) + 1, FIND(",", Overall!N641, FIND(" ", Overall!N641)) - FIND(" ", Overall!N641) - 1) &amp; ", " &amp; MID(Overall!N641, FIND(",", Overall!N641, FIND(",",Overall!N641) + 1) + 2, LEN(Overall!N641))),"")</f>
        <v>45257</v>
      </c>
      <c r="Q639" s="7">
        <f>IF(Overall!O641&lt;&gt;"",DATEVALUE(MID(Overall!O641, FIND(",", Overall!O641) + 2, FIND(" ", Overall!O641) - FIND(",", Overall!O641) - 1) &amp; " " &amp; MID(Overall!O641, FIND(" ", Overall!O641) + 1, FIND(",", Overall!O641, FIND(" ", Overall!O641)) - FIND(" ", Overall!O641) - 1) &amp; ", " &amp; MID(Overall!O641, FIND(",", Overall!O641, FIND(",",Overall!O641) + 1) + 2, LEN(Overall!O641))),"")</f>
        <v>45233</v>
      </c>
      <c r="R639" s="5">
        <f t="shared" si="18"/>
        <v>3</v>
      </c>
      <c r="S639" s="10">
        <f>IF(Overall!$A641&lt;&gt;"",IF(AND(MONTH($N639) &lt;= 1, MONTH($O639) &gt;= 1), IF($R639 &lt;&gt; "", $H639/$R639, ""), ""),"")</f>
        <v>150000</v>
      </c>
      <c r="T639" s="10">
        <f>IF(Overall!$A641&lt;&gt;"",IF(AND(MONTH($N639) &lt;= 2, MONTH($O639) &gt;= 2), IF($R639 &lt;&gt; "", $H639/$R639, ""), ""),"")</f>
        <v>150000</v>
      </c>
      <c r="U639" s="10">
        <f>IF(Overall!$A641&lt;&gt;"",IF(AND(MONTH($N639) &lt;= 3, MONTH($O639) &gt;= 3), IF($R639 &lt;&gt; "", $H639/$R639, ""), ""),"")</f>
        <v>150000</v>
      </c>
      <c r="V639" s="10" t="str">
        <f>IF(Overall!$A641&lt;&gt;"",IF(AND(MONTH($N639) &lt;= 4, MONTH($O639) &gt;= 4), IF($R639 &lt;&gt; "", $H639/$R639, ""), ""),"")</f>
        <v/>
      </c>
      <c r="W639" s="10" t="str">
        <f>IF(Overall!$A641&lt;&gt;"",IF(AND(MONTH($N639) &lt;= 5, MONTH($O639) &gt;= 5), IF($R639 &lt;&gt; "", $H639/$R639, ""), ""),"")</f>
        <v/>
      </c>
      <c r="X639" s="10" t="str">
        <f>IF(Overall!$A641&lt;&gt;"",IF(AND(MONTH($N639) &lt;= 6, MONTH($O639) &gt;= 6), IF($R639 &lt;&gt; "", $H639/$R639, ""), ""),"")</f>
        <v/>
      </c>
      <c r="Y639" s="10" t="str">
        <f>IF(Overall!$A641&lt;&gt;"",IF(AND(MONTH($N639) &lt;= 7, MONTH($O639) &gt;= 7 ), IF($R639 &lt;&gt; "", $H639/$R639, ""), ""),"")</f>
        <v/>
      </c>
      <c r="Z639" s="10" t="str">
        <f>IF(Overall!$A641&lt;&gt;"",IF(AND(MONTH($N639) &lt;= 8, MONTH($O639) &gt;= 8), IF($R639 &lt;&gt; "", $H639/$R639, ""), ""),"")</f>
        <v/>
      </c>
      <c r="AA639" s="10" t="str">
        <f>IF(Overall!$A641&lt;&gt;"",IF(AND(MONTH($N639) &lt;= 9, MONTH($O639) &gt;= 9), IF($R639 &lt;&gt; "", $H639/$R639, ""), ""),"")</f>
        <v/>
      </c>
      <c r="AB639" s="10" t="str">
        <f>IF(Overall!$A641&lt;&gt;"",IF(AND(MONTH($N639) &lt;= 10, MONTH($O639) &gt;= 10), IF($R639 &lt;&gt; "", $H639/$R639, ""), ""),"")</f>
        <v/>
      </c>
      <c r="AC639" s="10" t="str">
        <f>IF(Overall!$A641&lt;&gt;"",IF(AND(MONTH($N639) &lt;= 11, MONTH($O639) &gt;= 11), IF($R639 &lt;&gt; "", $H639/$R639, ""), ""),"")</f>
        <v/>
      </c>
      <c r="AD639" s="10" t="str">
        <f>IF(Overall!$A641&lt;&gt;"",IF(AND(MONTH($N639) &lt;= 12, MONTH($O639) &gt;= 12), IF($R639 &lt;&gt; "", $H639/$R639, ""), ""),"")</f>
        <v/>
      </c>
      <c r="AF639" s="10" t="str">
        <f ca="1">IFERROR(IF(AND(NOW()&lt;= EOMONTH(DATE(YEAR($O639),1, 1), 0), Overall!$A641&lt;&gt;"", MONTH($N639) &lt;= 1, MONTH($O639) &gt;= 1), IF($R639 &lt;&gt; "", $H639/$R639, ""), ""), "")</f>
        <v/>
      </c>
      <c r="AG639" s="10" t="str">
        <f ca="1">IFERROR(IF(AND(NOW()&lt;= EOMONTH(DATE(YEAR($O639),2, 1), 0), Overall!$A641&lt;&gt;"", MONTH($N639) &lt;= 2, MONTH($O639) &gt;= 2), IF($R639 &lt;&gt; "", $H639/$R639, ""), ""), "")</f>
        <v/>
      </c>
      <c r="AH639" s="10">
        <f ca="1">IFERROR(IF(AND(NOW()&lt;= EOMONTH(DATE(YEAR($O639),3, 1), 0), Overall!$A641&lt;&gt;"", MONTH($N639) &lt;= 3, MONTH($O639) &gt;= 3), IF($R639 &lt;&gt; "", $H639/$R639, ""), ""), "")</f>
        <v>150000</v>
      </c>
      <c r="AI639" s="10" t="str">
        <f ca="1">IFERROR(IF(AND(NOW()&lt;= EOMONTH(DATE(YEAR($O639),4, 1), 0), Overall!$A641&lt;&gt;"", MONTH($N639) &lt;= 4, MONTH($O639) &gt;= 4), IF($R639 &lt;&gt; "", $H639/$R639, ""), ""), "")</f>
        <v/>
      </c>
      <c r="AJ639" s="10" t="str">
        <f ca="1">IFERROR(IF(AND(NOW()&lt;= EOMONTH(DATE(YEAR($O639),5, 1), 0), Overall!$A641&lt;&gt;"", MONTH($N639) &lt;= 5, MONTH($O639) &gt;= 5), IF($R639 &lt;&gt; "", $H639/$R639, ""), ""), "")</f>
        <v/>
      </c>
      <c r="AK639" s="10" t="str">
        <f ca="1">IFERROR(IF(AND(NOW()&lt;= EOMONTH(DATE(YEAR($O639),6, 1), 0), Overall!$A641&lt;&gt;"", MONTH($N639) &lt;= 6, MONTH($O639) &gt;= 6), IF($R639 &lt;&gt; "", $H639/$R639, ""), ""), "")</f>
        <v/>
      </c>
      <c r="AL639" s="10" t="str">
        <f ca="1">IFERROR(IF(AND(NOW()&lt;= EOMONTH(DATE(YEAR($O639),7, 1), 0), Overall!$A641&lt;&gt;"", MONTH($N639) &lt;= 7, MONTH($O639) &gt;= 7), IF($R639 &lt;&gt; "", $H639/$R639, ""), ""), "")</f>
        <v/>
      </c>
      <c r="AM639" s="10" t="str">
        <f ca="1">IFERROR(IF(AND(NOW()&lt;= EOMONTH(DATE(YEAR($O639),8, 1), 0), Overall!$A641&lt;&gt;"", MONTH($N639) &lt;= 8, MONTH($O639) &gt;= 8), IF($R639 &lt;&gt; "", $H639/$R639, ""), ""), "")</f>
        <v/>
      </c>
      <c r="AN639" s="10" t="str">
        <f ca="1">IFERROR(IF(AND(NOW()&lt;= EOMONTH(DATE(YEAR($O639),9, 1), 0), Overall!$A641&lt;&gt;"", MONTH($N639) &lt;= 9, MONTH($O639) &gt;= 9), IF($R639 &lt;&gt; "", $H639/$R639, ""), ""), "")</f>
        <v/>
      </c>
      <c r="AO639" s="10" t="str">
        <f ca="1">IFERROR(IF(AND(NOW()&lt;= EOMONTH(DATE(YEAR($O639),10, 1), 0), Overall!$A641&lt;&gt;"", MONTH($N639) &lt;= 10, MONTH($O639) &gt;= 10), IF($R639 &lt;&gt; "", $H639/$R639, ""), ""), "")</f>
        <v/>
      </c>
      <c r="AP639" s="10" t="str">
        <f ca="1">IFERROR(IF(AND(NOW()&lt;= EOMONTH(DATE(YEAR($O639),11, 1), 0), Overall!$A641&lt;&gt;"", MONTH($N639) &lt;=11, MONTH($O639) &gt;= 11), IF($R639 &lt;&gt; "", $H639/$R639, ""), ""), "")</f>
        <v/>
      </c>
      <c r="AQ639" s="10" t="str">
        <f ca="1">IFERROR(IF(AND(NOW()&lt;= EOMONTH(DATE(YEAR($O639),12, 1), 0), Overall!$A641&lt;&gt;"", MONTH($N639) &lt;= 12, MONTH($O639) &gt;= 12), IF($R639 &lt;&gt; "", $H639/$R639, ""), ""), "")</f>
        <v/>
      </c>
      <c r="AR639" s="16">
        <f t="shared" ca="1" si="19"/>
        <v>150000</v>
      </c>
    </row>
    <row r="640" spans="1:44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6">
        <f>IF(Overall!F642&lt;&gt;"",VALUE(Overall!F642),"")</f>
        <v>500000</v>
      </c>
      <c r="I640" s="6">
        <f>IF(Overall!G642&lt;&gt;"",VALUE(Overall!G642),"")</f>
        <v>79</v>
      </c>
      <c r="J640" s="6">
        <f>IF(Overall!H642&lt;&gt;"",VALUE(Overall!H642),"")</f>
        <v>62</v>
      </c>
      <c r="K640" s="6">
        <f>IF(Overall!I642&lt;&gt;"",VALUE(Overall!I642),"")</f>
        <v>2.38</v>
      </c>
      <c r="L640" s="6">
        <f>IF(Overall!J642&lt;&gt;"",VALUE(Overall!J642),"")</f>
        <v>0.3</v>
      </c>
      <c r="M640" s="6">
        <f>IF(Overall!K642&lt;&gt;"",VALUE(Overall!K642),"")</f>
        <v>2.08</v>
      </c>
      <c r="N640" s="7">
        <f>IF(Overall!L642&lt;&gt;"",DATEVALUE(MID(Overall!L642, FIND(",", Overall!L642) + 2, FIND(" ", Overall!L642) - FIND(",", Overall!L642) - 1) &amp; " " &amp; MID(Overall!L642, FIND(" ", Overall!L642) + 1, FIND(",", Overall!L642, FIND(" ", Overall!L642)) - FIND(" ", Overall!L642) - 1) &amp; ", " &amp; MID(Overall!L642, FIND(",", Overall!L642, FIND(",",Overall!L642) + 1) + 2, LEN(Overall!L642))),"")</f>
        <v>45292</v>
      </c>
      <c r="O640" s="7">
        <f>IF(Overall!M642&lt;&gt;"",DATEVALUE(MID(Overall!M642, FIND(",", Overall!M642) + 2, FIND(" ", Overall!M642) - FIND(",", Overall!M642) - 1) &amp; " " &amp; MID(Overall!M642, FIND(" ", Overall!M642) + 1, FIND(",", Overall!M642, FIND(" ", Overall!M642)) - FIND(" ", Overall!M642) - 1) &amp; ", " &amp; MID(Overall!M642, FIND(",", Overall!M642, FIND(",",Overall!M642) + 1) + 2, LEN(Overall!M642))),"")</f>
        <v>45322</v>
      </c>
      <c r="P640" s="7">
        <f>IF(Overall!N642&lt;&gt;"",DATEVALUE(MID(Overall!N642, FIND(",", Overall!N642) + 2, FIND(" ", Overall!N642) - FIND(",", Overall!N642) - 1) &amp; " " &amp; MID(Overall!N642, FIND(" ", Overall!N642) + 1, FIND(",", Overall!N642, FIND(" ", Overall!N642)) - FIND(" ", Overall!N642) - 1) &amp; ", " &amp; MID(Overall!N642, FIND(",", Overall!N642, FIND(",",Overall!N642) + 1) + 2, LEN(Overall!N642))),"")</f>
        <v>45257</v>
      </c>
      <c r="Q640" s="7">
        <f>IF(Overall!O642&lt;&gt;"",DATEVALUE(MID(Overall!O642, FIND(",", Overall!O642) + 2, FIND(" ", Overall!O642) - FIND(",", Overall!O642) - 1) &amp; " " &amp; MID(Overall!O642, FIND(" ", Overall!O642) + 1, FIND(",", Overall!O642, FIND(" ", Overall!O642)) - FIND(" ", Overall!O642) - 1) &amp; ", " &amp; MID(Overall!O642, FIND(",", Overall!O642, FIND(",",Overall!O642) + 1) + 2, LEN(Overall!O642))),"")</f>
        <v>45233</v>
      </c>
      <c r="R640" s="5">
        <f t="shared" si="18"/>
        <v>1</v>
      </c>
      <c r="S640" s="10">
        <f>IF(Overall!$A642&lt;&gt;"",IF(AND(MONTH($N640) &lt;= 1, MONTH($O640) &gt;= 1), IF($R640 &lt;&gt; "", $H640/$R640, ""), ""),"")</f>
        <v>500000</v>
      </c>
      <c r="T640" s="10" t="str">
        <f>IF(Overall!$A642&lt;&gt;"",IF(AND(MONTH($N640) &lt;= 2, MONTH($O640) &gt;= 2), IF($R640 &lt;&gt; "", $H640/$R640, ""), ""),"")</f>
        <v/>
      </c>
      <c r="U640" s="10" t="str">
        <f>IF(Overall!$A642&lt;&gt;"",IF(AND(MONTH($N640) &lt;= 3, MONTH($O640) &gt;= 3), IF($R640 &lt;&gt; "", $H640/$R640, ""), ""),"")</f>
        <v/>
      </c>
      <c r="V640" s="10" t="str">
        <f>IF(Overall!$A642&lt;&gt;"",IF(AND(MONTH($N640) &lt;= 4, MONTH($O640) &gt;= 4), IF($R640 &lt;&gt; "", $H640/$R640, ""), ""),"")</f>
        <v/>
      </c>
      <c r="W640" s="10" t="str">
        <f>IF(Overall!$A642&lt;&gt;"",IF(AND(MONTH($N640) &lt;= 5, MONTH($O640) &gt;= 5), IF($R640 &lt;&gt; "", $H640/$R640, ""), ""),"")</f>
        <v/>
      </c>
      <c r="X640" s="10" t="str">
        <f>IF(Overall!$A642&lt;&gt;"",IF(AND(MONTH($N640) &lt;= 6, MONTH($O640) &gt;= 6), IF($R640 &lt;&gt; "", $H640/$R640, ""), ""),"")</f>
        <v/>
      </c>
      <c r="Y640" s="10" t="str">
        <f>IF(Overall!$A642&lt;&gt;"",IF(AND(MONTH($N640) &lt;= 7, MONTH($O640) &gt;= 7 ), IF($R640 &lt;&gt; "", $H640/$R640, ""), ""),"")</f>
        <v/>
      </c>
      <c r="Z640" s="10" t="str">
        <f>IF(Overall!$A642&lt;&gt;"",IF(AND(MONTH($N640) &lt;= 8, MONTH($O640) &gt;= 8), IF($R640 &lt;&gt; "", $H640/$R640, ""), ""),"")</f>
        <v/>
      </c>
      <c r="AA640" s="10" t="str">
        <f>IF(Overall!$A642&lt;&gt;"",IF(AND(MONTH($N640) &lt;= 9, MONTH($O640) &gt;= 9), IF($R640 &lt;&gt; "", $H640/$R640, ""), ""),"")</f>
        <v/>
      </c>
      <c r="AB640" s="10" t="str">
        <f>IF(Overall!$A642&lt;&gt;"",IF(AND(MONTH($N640) &lt;= 10, MONTH($O640) &gt;= 10), IF($R640 &lt;&gt; "", $H640/$R640, ""), ""),"")</f>
        <v/>
      </c>
      <c r="AC640" s="10" t="str">
        <f>IF(Overall!$A642&lt;&gt;"",IF(AND(MONTH($N640) &lt;= 11, MONTH($O640) &gt;= 11), IF($R640 &lt;&gt; "", $H640/$R640, ""), ""),"")</f>
        <v/>
      </c>
      <c r="AD640" s="10" t="str">
        <f>IF(Overall!$A642&lt;&gt;"",IF(AND(MONTH($N640) &lt;= 12, MONTH($O640) &gt;= 12), IF($R640 &lt;&gt; "", $H640/$R640, ""), ""),"")</f>
        <v/>
      </c>
      <c r="AF640" s="10" t="str">
        <f ca="1">IFERROR(IF(AND(NOW()&lt;= EOMONTH(DATE(YEAR($O640),1, 1), 0), Overall!$A642&lt;&gt;"", MONTH($N640) &lt;= 1, MONTH($O640) &gt;= 1), IF($R640 &lt;&gt; "", $H640/$R640, ""), ""), "")</f>
        <v/>
      </c>
      <c r="AG640" s="10" t="str">
        <f ca="1">IFERROR(IF(AND(NOW()&lt;= EOMONTH(DATE(YEAR($O640),2, 1), 0), Overall!$A642&lt;&gt;"", MONTH($N640) &lt;= 2, MONTH($O640) &gt;= 2), IF($R640 &lt;&gt; "", $H640/$R640, ""), ""), "")</f>
        <v/>
      </c>
      <c r="AH640" s="10" t="str">
        <f ca="1">IFERROR(IF(AND(NOW()&lt;= EOMONTH(DATE(YEAR($O640),3, 1), 0), Overall!$A642&lt;&gt;"", MONTH($N640) &lt;= 3, MONTH($O640) &gt;= 3), IF($R640 &lt;&gt; "", $H640/$R640, ""), ""), "")</f>
        <v/>
      </c>
      <c r="AI640" s="10" t="str">
        <f ca="1">IFERROR(IF(AND(NOW()&lt;= EOMONTH(DATE(YEAR($O640),4, 1), 0), Overall!$A642&lt;&gt;"", MONTH($N640) &lt;= 4, MONTH($O640) &gt;= 4), IF($R640 &lt;&gt; "", $H640/$R640, ""), ""), "")</f>
        <v/>
      </c>
      <c r="AJ640" s="10" t="str">
        <f ca="1">IFERROR(IF(AND(NOW()&lt;= EOMONTH(DATE(YEAR($O640),5, 1), 0), Overall!$A642&lt;&gt;"", MONTH($N640) &lt;= 5, MONTH($O640) &gt;= 5), IF($R640 &lt;&gt; "", $H640/$R640, ""), ""), "")</f>
        <v/>
      </c>
      <c r="AK640" s="10" t="str">
        <f ca="1">IFERROR(IF(AND(NOW()&lt;= EOMONTH(DATE(YEAR($O640),6, 1), 0), Overall!$A642&lt;&gt;"", MONTH($N640) &lt;= 6, MONTH($O640) &gt;= 6), IF($R640 &lt;&gt; "", $H640/$R640, ""), ""), "")</f>
        <v/>
      </c>
      <c r="AL640" s="10" t="str">
        <f ca="1">IFERROR(IF(AND(NOW()&lt;= EOMONTH(DATE(YEAR($O640),7, 1), 0), Overall!$A642&lt;&gt;"", MONTH($N640) &lt;= 7, MONTH($O640) &gt;= 7), IF($R640 &lt;&gt; "", $H640/$R640, ""), ""), "")</f>
        <v/>
      </c>
      <c r="AM640" s="10" t="str">
        <f ca="1">IFERROR(IF(AND(NOW()&lt;= EOMONTH(DATE(YEAR($O640),8, 1), 0), Overall!$A642&lt;&gt;"", MONTH($N640) &lt;= 8, MONTH($O640) &gt;= 8), IF($R640 &lt;&gt; "", $H640/$R640, ""), ""), "")</f>
        <v/>
      </c>
      <c r="AN640" s="10" t="str">
        <f ca="1">IFERROR(IF(AND(NOW()&lt;= EOMONTH(DATE(YEAR($O640),9, 1), 0), Overall!$A642&lt;&gt;"", MONTH($N640) &lt;= 9, MONTH($O640) &gt;= 9), IF($R640 &lt;&gt; "", $H640/$R640, ""), ""), "")</f>
        <v/>
      </c>
      <c r="AO640" s="10" t="str">
        <f ca="1">IFERROR(IF(AND(NOW()&lt;= EOMONTH(DATE(YEAR($O640),10, 1), 0), Overall!$A642&lt;&gt;"", MONTH($N640) &lt;= 10, MONTH($O640) &gt;= 10), IF($R640 &lt;&gt; "", $H640/$R640, ""), ""), "")</f>
        <v/>
      </c>
      <c r="AP640" s="10" t="str">
        <f ca="1">IFERROR(IF(AND(NOW()&lt;= EOMONTH(DATE(YEAR($O640),11, 1), 0), Overall!$A642&lt;&gt;"", MONTH($N640) &lt;=11, MONTH($O640) &gt;= 11), IF($R640 &lt;&gt; "", $H640/$R640, ""), ""), "")</f>
        <v/>
      </c>
      <c r="AQ640" s="10" t="str">
        <f ca="1">IFERROR(IF(AND(NOW()&lt;= EOMONTH(DATE(YEAR($O640),12, 1), 0), Overall!$A642&lt;&gt;"", MONTH($N640) &lt;= 12, MONTH($O640) &gt;= 12), IF($R640 &lt;&gt; "", $H640/$R640, ""), ""), "")</f>
        <v/>
      </c>
      <c r="AR640" s="16">
        <f t="shared" ca="1" si="19"/>
        <v>0</v>
      </c>
    </row>
    <row r="641" spans="1:44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6">
        <f>IF(Overall!F643&lt;&gt;"",VALUE(Overall!F643),"")</f>
        <v>900000</v>
      </c>
      <c r="I641" s="6">
        <f>IF(Overall!G643&lt;&gt;"",VALUE(Overall!G643),"")</f>
        <v>77</v>
      </c>
      <c r="J641" s="6">
        <f>IF(Overall!H643&lt;&gt;"",VALUE(Overall!H643),"")</f>
        <v>61</v>
      </c>
      <c r="K641" s="6">
        <f>IF(Overall!I643&lt;&gt;"",VALUE(Overall!I643),"")</f>
        <v>2.63</v>
      </c>
      <c r="L641" s="6">
        <f>IF(Overall!J643&lt;&gt;"",VALUE(Overall!J643),"")</f>
        <v>0.5</v>
      </c>
      <c r="M641" s="6">
        <f>IF(Overall!K643&lt;&gt;"",VALUE(Overall!K643),"")</f>
        <v>2.13</v>
      </c>
      <c r="N641" s="7">
        <f>IF(Overall!L643&lt;&gt;"",DATEVALUE(MID(Overall!L643, FIND(",", Overall!L643) + 2, FIND(" ", Overall!L643) - FIND(",", Overall!L643) - 1) &amp; " " &amp; MID(Overall!L643, FIND(" ", Overall!L643) + 1, FIND(",", Overall!L643, FIND(" ", Overall!L643)) - FIND(" ", Overall!L643) - 1) &amp; ", " &amp; MID(Overall!L643, FIND(",", Overall!L643, FIND(",",Overall!L643) + 1) + 2, LEN(Overall!L643))),"")</f>
        <v>45292</v>
      </c>
      <c r="O641" s="7">
        <f>IF(Overall!M643&lt;&gt;"",DATEVALUE(MID(Overall!M643, FIND(",", Overall!M643) + 2, FIND(" ", Overall!M643) - FIND(",", Overall!M643) - 1) &amp; " " &amp; MID(Overall!M643, FIND(" ", Overall!M643) + 1, FIND(",", Overall!M643, FIND(" ", Overall!M643)) - FIND(" ", Overall!M643) - 1) &amp; ", " &amp; MID(Overall!M643, FIND(",", Overall!M643, FIND(",",Overall!M643) + 1) + 2, LEN(Overall!M643))),"")</f>
        <v>45382</v>
      </c>
      <c r="P641" s="7">
        <f>IF(Overall!N643&lt;&gt;"",DATEVALUE(MID(Overall!N643, FIND(",", Overall!N643) + 2, FIND(" ", Overall!N643) - FIND(",", Overall!N643) - 1) &amp; " " &amp; MID(Overall!N643, FIND(" ", Overall!N643) + 1, FIND(",", Overall!N643, FIND(" ", Overall!N643)) - FIND(" ", Overall!N643) - 1) &amp; ", " &amp; MID(Overall!N643, FIND(",", Overall!N643, FIND(",",Overall!N643) + 1) + 2, LEN(Overall!N643))),"")</f>
        <v>45257</v>
      </c>
      <c r="Q641" s="7">
        <f>IF(Overall!O643&lt;&gt;"",DATEVALUE(MID(Overall!O643, FIND(",", Overall!O643) + 2, FIND(" ", Overall!O643) - FIND(",", Overall!O643) - 1) &amp; " " &amp; MID(Overall!O643, FIND(" ", Overall!O643) + 1, FIND(",", Overall!O643, FIND(" ", Overall!O643)) - FIND(" ", Overall!O643) - 1) &amp; ", " &amp; MID(Overall!O643, FIND(",", Overall!O643, FIND(",",Overall!O643) + 1) + 2, LEN(Overall!O643))),"")</f>
        <v>45233</v>
      </c>
      <c r="R641" s="5">
        <f t="shared" si="18"/>
        <v>3</v>
      </c>
      <c r="S641" s="10">
        <f>IF(Overall!$A643&lt;&gt;"",IF(AND(MONTH($N641) &lt;= 1, MONTH($O641) &gt;= 1), IF($R641 &lt;&gt; "", $H641/$R641, ""), ""),"")</f>
        <v>300000</v>
      </c>
      <c r="T641" s="10">
        <f>IF(Overall!$A643&lt;&gt;"",IF(AND(MONTH($N641) &lt;= 2, MONTH($O641) &gt;= 2), IF($R641 &lt;&gt; "", $H641/$R641, ""), ""),"")</f>
        <v>300000</v>
      </c>
      <c r="U641" s="10">
        <f>IF(Overall!$A643&lt;&gt;"",IF(AND(MONTH($N641) &lt;= 3, MONTH($O641) &gt;= 3), IF($R641 &lt;&gt; "", $H641/$R641, ""), ""),"")</f>
        <v>300000</v>
      </c>
      <c r="V641" s="10" t="str">
        <f>IF(Overall!$A643&lt;&gt;"",IF(AND(MONTH($N641) &lt;= 4, MONTH($O641) &gt;= 4), IF($R641 &lt;&gt; "", $H641/$R641, ""), ""),"")</f>
        <v/>
      </c>
      <c r="W641" s="10" t="str">
        <f>IF(Overall!$A643&lt;&gt;"",IF(AND(MONTH($N641) &lt;= 5, MONTH($O641) &gt;= 5), IF($R641 &lt;&gt; "", $H641/$R641, ""), ""),"")</f>
        <v/>
      </c>
      <c r="X641" s="10" t="str">
        <f>IF(Overall!$A643&lt;&gt;"",IF(AND(MONTH($N641) &lt;= 6, MONTH($O641) &gt;= 6), IF($R641 &lt;&gt; "", $H641/$R641, ""), ""),"")</f>
        <v/>
      </c>
      <c r="Y641" s="10" t="str">
        <f>IF(Overall!$A643&lt;&gt;"",IF(AND(MONTH($N641) &lt;= 7, MONTH($O641) &gt;= 7 ), IF($R641 &lt;&gt; "", $H641/$R641, ""), ""),"")</f>
        <v/>
      </c>
      <c r="Z641" s="10" t="str">
        <f>IF(Overall!$A643&lt;&gt;"",IF(AND(MONTH($N641) &lt;= 8, MONTH($O641) &gt;= 8), IF($R641 &lt;&gt; "", $H641/$R641, ""), ""),"")</f>
        <v/>
      </c>
      <c r="AA641" s="10" t="str">
        <f>IF(Overall!$A643&lt;&gt;"",IF(AND(MONTH($N641) &lt;= 9, MONTH($O641) &gt;= 9), IF($R641 &lt;&gt; "", $H641/$R641, ""), ""),"")</f>
        <v/>
      </c>
      <c r="AB641" s="10" t="str">
        <f>IF(Overall!$A643&lt;&gt;"",IF(AND(MONTH($N641) &lt;= 10, MONTH($O641) &gt;= 10), IF($R641 &lt;&gt; "", $H641/$R641, ""), ""),"")</f>
        <v/>
      </c>
      <c r="AC641" s="10" t="str">
        <f>IF(Overall!$A643&lt;&gt;"",IF(AND(MONTH($N641) &lt;= 11, MONTH($O641) &gt;= 11), IF($R641 &lt;&gt; "", $H641/$R641, ""), ""),"")</f>
        <v/>
      </c>
      <c r="AD641" s="10" t="str">
        <f>IF(Overall!$A643&lt;&gt;"",IF(AND(MONTH($N641) &lt;= 12, MONTH($O641) &gt;= 12), IF($R641 &lt;&gt; "", $H641/$R641, ""), ""),"")</f>
        <v/>
      </c>
      <c r="AF641" s="10" t="str">
        <f ca="1">IFERROR(IF(AND(NOW()&lt;= EOMONTH(DATE(YEAR($O641),1, 1), 0), Overall!$A643&lt;&gt;"", MONTH($N641) &lt;= 1, MONTH($O641) &gt;= 1), IF($R641 &lt;&gt; "", $H641/$R641, ""), ""), "")</f>
        <v/>
      </c>
      <c r="AG641" s="10" t="str">
        <f ca="1">IFERROR(IF(AND(NOW()&lt;= EOMONTH(DATE(YEAR($O641),2, 1), 0), Overall!$A643&lt;&gt;"", MONTH($N641) &lt;= 2, MONTH($O641) &gt;= 2), IF($R641 &lt;&gt; "", $H641/$R641, ""), ""), "")</f>
        <v/>
      </c>
      <c r="AH641" s="10">
        <f ca="1">IFERROR(IF(AND(NOW()&lt;= EOMONTH(DATE(YEAR($O641),3, 1), 0), Overall!$A643&lt;&gt;"", MONTH($N641) &lt;= 3, MONTH($O641) &gt;= 3), IF($R641 &lt;&gt; "", $H641/$R641, ""), ""), "")</f>
        <v>300000</v>
      </c>
      <c r="AI641" s="10" t="str">
        <f ca="1">IFERROR(IF(AND(NOW()&lt;= EOMONTH(DATE(YEAR($O641),4, 1), 0), Overall!$A643&lt;&gt;"", MONTH($N641) &lt;= 4, MONTH($O641) &gt;= 4), IF($R641 &lt;&gt; "", $H641/$R641, ""), ""), "")</f>
        <v/>
      </c>
      <c r="AJ641" s="10" t="str">
        <f ca="1">IFERROR(IF(AND(NOW()&lt;= EOMONTH(DATE(YEAR($O641),5, 1), 0), Overall!$A643&lt;&gt;"", MONTH($N641) &lt;= 5, MONTH($O641) &gt;= 5), IF($R641 &lt;&gt; "", $H641/$R641, ""), ""), "")</f>
        <v/>
      </c>
      <c r="AK641" s="10" t="str">
        <f ca="1">IFERROR(IF(AND(NOW()&lt;= EOMONTH(DATE(YEAR($O641),6, 1), 0), Overall!$A643&lt;&gt;"", MONTH($N641) &lt;= 6, MONTH($O641) &gt;= 6), IF($R641 &lt;&gt; "", $H641/$R641, ""), ""), "")</f>
        <v/>
      </c>
      <c r="AL641" s="10" t="str">
        <f ca="1">IFERROR(IF(AND(NOW()&lt;= EOMONTH(DATE(YEAR($O641),7, 1), 0), Overall!$A643&lt;&gt;"", MONTH($N641) &lt;= 7, MONTH($O641) &gt;= 7), IF($R641 &lt;&gt; "", $H641/$R641, ""), ""), "")</f>
        <v/>
      </c>
      <c r="AM641" s="10" t="str">
        <f ca="1">IFERROR(IF(AND(NOW()&lt;= EOMONTH(DATE(YEAR($O641),8, 1), 0), Overall!$A643&lt;&gt;"", MONTH($N641) &lt;= 8, MONTH($O641) &gt;= 8), IF($R641 &lt;&gt; "", $H641/$R641, ""), ""), "")</f>
        <v/>
      </c>
      <c r="AN641" s="10" t="str">
        <f ca="1">IFERROR(IF(AND(NOW()&lt;= EOMONTH(DATE(YEAR($O641),9, 1), 0), Overall!$A643&lt;&gt;"", MONTH($N641) &lt;= 9, MONTH($O641) &gt;= 9), IF($R641 &lt;&gt; "", $H641/$R641, ""), ""), "")</f>
        <v/>
      </c>
      <c r="AO641" s="10" t="str">
        <f ca="1">IFERROR(IF(AND(NOW()&lt;= EOMONTH(DATE(YEAR($O641),10, 1), 0), Overall!$A643&lt;&gt;"", MONTH($N641) &lt;= 10, MONTH($O641) &gt;= 10), IF($R641 &lt;&gt; "", $H641/$R641, ""), ""), "")</f>
        <v/>
      </c>
      <c r="AP641" s="10" t="str">
        <f ca="1">IFERROR(IF(AND(NOW()&lt;= EOMONTH(DATE(YEAR($O641),11, 1), 0), Overall!$A643&lt;&gt;"", MONTH($N641) &lt;=11, MONTH($O641) &gt;= 11), IF($R641 &lt;&gt; "", $H641/$R641, ""), ""), "")</f>
        <v/>
      </c>
      <c r="AQ641" s="10" t="str">
        <f ca="1">IFERROR(IF(AND(NOW()&lt;= EOMONTH(DATE(YEAR($O641),12, 1), 0), Overall!$A643&lt;&gt;"", MONTH($N641) &lt;= 12, MONTH($O641) &gt;= 12), IF($R641 &lt;&gt; "", $H641/$R641, ""), ""), "")</f>
        <v/>
      </c>
      <c r="AR641" s="16">
        <f t="shared" ca="1" si="19"/>
        <v>300000</v>
      </c>
    </row>
    <row r="642" spans="1:44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6">
        <f>IF(Overall!F644&lt;&gt;"",VALUE(Overall!F644),"")</f>
        <v>500000</v>
      </c>
      <c r="I642" s="6">
        <f>IF(Overall!G644&lt;&gt;"",VALUE(Overall!G644),"")</f>
        <v>79</v>
      </c>
      <c r="J642" s="6">
        <f>IF(Overall!H644&lt;&gt;"",VALUE(Overall!H644),"")</f>
        <v>61</v>
      </c>
      <c r="K642" s="6">
        <f>IF(Overall!I644&lt;&gt;"",VALUE(Overall!I644),"")</f>
        <v>2.31</v>
      </c>
      <c r="L642" s="6">
        <f>IF(Overall!J644&lt;&gt;"",VALUE(Overall!J644),"")</f>
        <v>0.23</v>
      </c>
      <c r="M642" s="6">
        <f>IF(Overall!K644&lt;&gt;"",VALUE(Overall!K644),"")</f>
        <v>2.08</v>
      </c>
      <c r="N642" s="7">
        <f>IF(Overall!L644&lt;&gt;"",DATEVALUE(MID(Overall!L644, FIND(",", Overall!L644) + 2, FIND(" ", Overall!L644) - FIND(",", Overall!L644) - 1) &amp; " " &amp; MID(Overall!L644, FIND(" ", Overall!L644) + 1, FIND(",", Overall!L644, FIND(" ", Overall!L644)) - FIND(" ", Overall!L644) - 1) &amp; ", " &amp; MID(Overall!L644, FIND(",", Overall!L644, FIND(",",Overall!L644) + 1) + 2, LEN(Overall!L644))),"")</f>
        <v>45292</v>
      </c>
      <c r="O642" s="7">
        <f>IF(Overall!M644&lt;&gt;"",DATEVALUE(MID(Overall!M644, FIND(",", Overall!M644) + 2, FIND(" ", Overall!M644) - FIND(",", Overall!M644) - 1) &amp; " " &amp; MID(Overall!M644, FIND(" ", Overall!M644) + 1, FIND(",", Overall!M644, FIND(" ", Overall!M644)) - FIND(" ", Overall!M644) - 1) &amp; ", " &amp; MID(Overall!M644, FIND(",", Overall!M644, FIND(",",Overall!M644) + 1) + 2, LEN(Overall!M644))),"")</f>
        <v>45322</v>
      </c>
      <c r="P642" s="7">
        <f>IF(Overall!N644&lt;&gt;"",DATEVALUE(MID(Overall!N644, FIND(",", Overall!N644) + 2, FIND(" ", Overall!N644) - FIND(",", Overall!N644) - 1) &amp; " " &amp; MID(Overall!N644, FIND(" ", Overall!N644) + 1, FIND(",", Overall!N644, FIND(" ", Overall!N644)) - FIND(" ", Overall!N644) - 1) &amp; ", " &amp; MID(Overall!N644, FIND(",", Overall!N644, FIND(",",Overall!N644) + 1) + 2, LEN(Overall!N644))),"")</f>
        <v>45258</v>
      </c>
      <c r="Q642" s="7">
        <f>IF(Overall!O644&lt;&gt;"",DATEVALUE(MID(Overall!O644, FIND(",", Overall!O644) + 2, FIND(" ", Overall!O644) - FIND(",", Overall!O644) - 1) &amp; " " &amp; MID(Overall!O644, FIND(" ", Overall!O644) + 1, FIND(",", Overall!O644, FIND(" ", Overall!O644)) - FIND(" ", Overall!O644) - 1) &amp; ", " &amp; MID(Overall!O644, FIND(",", Overall!O644, FIND(",",Overall!O644) + 1) + 2, LEN(Overall!O644))),"")</f>
        <v>45236</v>
      </c>
      <c r="R642" s="5">
        <f t="shared" si="18"/>
        <v>1</v>
      </c>
      <c r="S642" s="10">
        <f>IF(Overall!$A644&lt;&gt;"",IF(AND(MONTH($N642) &lt;= 1, MONTH($O642) &gt;= 1), IF($R642 &lt;&gt; "", $H642/$R642, ""), ""),"")</f>
        <v>500000</v>
      </c>
      <c r="T642" s="10" t="str">
        <f>IF(Overall!$A644&lt;&gt;"",IF(AND(MONTH($N642) &lt;= 2, MONTH($O642) &gt;= 2), IF($R642 &lt;&gt; "", $H642/$R642, ""), ""),"")</f>
        <v/>
      </c>
      <c r="U642" s="10" t="str">
        <f>IF(Overall!$A644&lt;&gt;"",IF(AND(MONTH($N642) &lt;= 3, MONTH($O642) &gt;= 3), IF($R642 &lt;&gt; "", $H642/$R642, ""), ""),"")</f>
        <v/>
      </c>
      <c r="V642" s="10" t="str">
        <f>IF(Overall!$A644&lt;&gt;"",IF(AND(MONTH($N642) &lt;= 4, MONTH($O642) &gt;= 4), IF($R642 &lt;&gt; "", $H642/$R642, ""), ""),"")</f>
        <v/>
      </c>
      <c r="W642" s="10" t="str">
        <f>IF(Overall!$A644&lt;&gt;"",IF(AND(MONTH($N642) &lt;= 5, MONTH($O642) &gt;= 5), IF($R642 &lt;&gt; "", $H642/$R642, ""), ""),"")</f>
        <v/>
      </c>
      <c r="X642" s="10" t="str">
        <f>IF(Overall!$A644&lt;&gt;"",IF(AND(MONTH($N642) &lt;= 6, MONTH($O642) &gt;= 6), IF($R642 &lt;&gt; "", $H642/$R642, ""), ""),"")</f>
        <v/>
      </c>
      <c r="Y642" s="10" t="str">
        <f>IF(Overall!$A644&lt;&gt;"",IF(AND(MONTH($N642) &lt;= 7, MONTH($O642) &gt;= 7 ), IF($R642 &lt;&gt; "", $H642/$R642, ""), ""),"")</f>
        <v/>
      </c>
      <c r="Z642" s="10" t="str">
        <f>IF(Overall!$A644&lt;&gt;"",IF(AND(MONTH($N642) &lt;= 8, MONTH($O642) &gt;= 8), IF($R642 &lt;&gt; "", $H642/$R642, ""), ""),"")</f>
        <v/>
      </c>
      <c r="AA642" s="10" t="str">
        <f>IF(Overall!$A644&lt;&gt;"",IF(AND(MONTH($N642) &lt;= 9, MONTH($O642) &gt;= 9), IF($R642 &lt;&gt; "", $H642/$R642, ""), ""),"")</f>
        <v/>
      </c>
      <c r="AB642" s="10" t="str">
        <f>IF(Overall!$A644&lt;&gt;"",IF(AND(MONTH($N642) &lt;= 10, MONTH($O642) &gt;= 10), IF($R642 &lt;&gt; "", $H642/$R642, ""), ""),"")</f>
        <v/>
      </c>
      <c r="AC642" s="10" t="str">
        <f>IF(Overall!$A644&lt;&gt;"",IF(AND(MONTH($N642) &lt;= 11, MONTH($O642) &gt;= 11), IF($R642 &lt;&gt; "", $H642/$R642, ""), ""),"")</f>
        <v/>
      </c>
      <c r="AD642" s="10" t="str">
        <f>IF(Overall!$A644&lt;&gt;"",IF(AND(MONTH($N642) &lt;= 12, MONTH($O642) &gt;= 12), IF($R642 &lt;&gt; "", $H642/$R642, ""), ""),"")</f>
        <v/>
      </c>
      <c r="AF642" s="10" t="str">
        <f ca="1">IFERROR(IF(AND(NOW()&lt;= EOMONTH(DATE(YEAR($O642),1, 1), 0), Overall!$A644&lt;&gt;"", MONTH($N642) &lt;= 1, MONTH($O642) &gt;= 1), IF($R642 &lt;&gt; "", $H642/$R642, ""), ""), "")</f>
        <v/>
      </c>
      <c r="AG642" s="10" t="str">
        <f ca="1">IFERROR(IF(AND(NOW()&lt;= EOMONTH(DATE(YEAR($O642),2, 1), 0), Overall!$A644&lt;&gt;"", MONTH($N642) &lt;= 2, MONTH($O642) &gt;= 2), IF($R642 &lt;&gt; "", $H642/$R642, ""), ""), "")</f>
        <v/>
      </c>
      <c r="AH642" s="10" t="str">
        <f ca="1">IFERROR(IF(AND(NOW()&lt;= EOMONTH(DATE(YEAR($O642),3, 1), 0), Overall!$A644&lt;&gt;"", MONTH($N642) &lt;= 3, MONTH($O642) &gt;= 3), IF($R642 &lt;&gt; "", $H642/$R642, ""), ""), "")</f>
        <v/>
      </c>
      <c r="AI642" s="10" t="str">
        <f ca="1">IFERROR(IF(AND(NOW()&lt;= EOMONTH(DATE(YEAR($O642),4, 1), 0), Overall!$A644&lt;&gt;"", MONTH($N642) &lt;= 4, MONTH($O642) &gt;= 4), IF($R642 &lt;&gt; "", $H642/$R642, ""), ""), "")</f>
        <v/>
      </c>
      <c r="AJ642" s="10" t="str">
        <f ca="1">IFERROR(IF(AND(NOW()&lt;= EOMONTH(DATE(YEAR($O642),5, 1), 0), Overall!$A644&lt;&gt;"", MONTH($N642) &lt;= 5, MONTH($O642) &gt;= 5), IF($R642 &lt;&gt; "", $H642/$R642, ""), ""), "")</f>
        <v/>
      </c>
      <c r="AK642" s="10" t="str">
        <f ca="1">IFERROR(IF(AND(NOW()&lt;= EOMONTH(DATE(YEAR($O642),6, 1), 0), Overall!$A644&lt;&gt;"", MONTH($N642) &lt;= 6, MONTH($O642) &gt;= 6), IF($R642 &lt;&gt; "", $H642/$R642, ""), ""), "")</f>
        <v/>
      </c>
      <c r="AL642" s="10" t="str">
        <f ca="1">IFERROR(IF(AND(NOW()&lt;= EOMONTH(DATE(YEAR($O642),7, 1), 0), Overall!$A644&lt;&gt;"", MONTH($N642) &lt;= 7, MONTH($O642) &gt;= 7), IF($R642 &lt;&gt; "", $H642/$R642, ""), ""), "")</f>
        <v/>
      </c>
      <c r="AM642" s="10" t="str">
        <f ca="1">IFERROR(IF(AND(NOW()&lt;= EOMONTH(DATE(YEAR($O642),8, 1), 0), Overall!$A644&lt;&gt;"", MONTH($N642) &lt;= 8, MONTH($O642) &gt;= 8), IF($R642 &lt;&gt; "", $H642/$R642, ""), ""), "")</f>
        <v/>
      </c>
      <c r="AN642" s="10" t="str">
        <f ca="1">IFERROR(IF(AND(NOW()&lt;= EOMONTH(DATE(YEAR($O642),9, 1), 0), Overall!$A644&lt;&gt;"", MONTH($N642) &lt;= 9, MONTH($O642) &gt;= 9), IF($R642 &lt;&gt; "", $H642/$R642, ""), ""), "")</f>
        <v/>
      </c>
      <c r="AO642" s="10" t="str">
        <f ca="1">IFERROR(IF(AND(NOW()&lt;= EOMONTH(DATE(YEAR($O642),10, 1), 0), Overall!$A644&lt;&gt;"", MONTH($N642) &lt;= 10, MONTH($O642) &gt;= 10), IF($R642 &lt;&gt; "", $H642/$R642, ""), ""), "")</f>
        <v/>
      </c>
      <c r="AP642" s="10" t="str">
        <f ca="1">IFERROR(IF(AND(NOW()&lt;= EOMONTH(DATE(YEAR($O642),11, 1), 0), Overall!$A644&lt;&gt;"", MONTH($N642) &lt;=11, MONTH($O642) &gt;= 11), IF($R642 &lt;&gt; "", $H642/$R642, ""), ""), "")</f>
        <v/>
      </c>
      <c r="AQ642" s="10" t="str">
        <f ca="1">IFERROR(IF(AND(NOW()&lt;= EOMONTH(DATE(YEAR($O642),12, 1), 0), Overall!$A644&lt;&gt;"", MONTH($N642) &lt;= 12, MONTH($O642) &gt;= 12), IF($R642 &lt;&gt; "", $H642/$R642, ""), ""), "")</f>
        <v/>
      </c>
      <c r="AR642" s="16">
        <f t="shared" ca="1" si="19"/>
        <v>0</v>
      </c>
    </row>
    <row r="643" spans="1:44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6">
        <f>IF(Overall!F645&lt;&gt;"",VALUE(Overall!F645),"")</f>
        <v>500000</v>
      </c>
      <c r="I643" s="6">
        <f>IF(Overall!G645&lt;&gt;"",VALUE(Overall!G645),"")</f>
        <v>79</v>
      </c>
      <c r="J643" s="6">
        <f>IF(Overall!H645&lt;&gt;"",VALUE(Overall!H645),"")</f>
        <v>61</v>
      </c>
      <c r="K643" s="6">
        <f>IF(Overall!I645&lt;&gt;"",VALUE(Overall!I645),"")</f>
        <v>2.37</v>
      </c>
      <c r="L643" s="6">
        <f>IF(Overall!J645&lt;&gt;"",VALUE(Overall!J645),"")</f>
        <v>0.3</v>
      </c>
      <c r="M643" s="6">
        <f>IF(Overall!K645&lt;&gt;"",VALUE(Overall!K645),"")</f>
        <v>2.0699999999999998</v>
      </c>
      <c r="N643" s="7">
        <f>IF(Overall!L645&lt;&gt;"",DATEVALUE(MID(Overall!L645, FIND(",", Overall!L645) + 2, FIND(" ", Overall!L645) - FIND(",", Overall!L645) - 1) &amp; " " &amp; MID(Overall!L645, FIND(" ", Overall!L645) + 1, FIND(",", Overall!L645, FIND(" ", Overall!L645)) - FIND(" ", Overall!L645) - 1) &amp; ", " &amp; MID(Overall!L645, FIND(",", Overall!L645, FIND(",",Overall!L645) + 1) + 2, LEN(Overall!L645))),"")</f>
        <v>45292</v>
      </c>
      <c r="O643" s="7">
        <f>IF(Overall!M645&lt;&gt;"",DATEVALUE(MID(Overall!M645, FIND(",", Overall!M645) + 2, FIND(" ", Overall!M645) - FIND(",", Overall!M645) - 1) &amp; " " &amp; MID(Overall!M645, FIND(" ", Overall!M645) + 1, FIND(",", Overall!M645, FIND(" ", Overall!M645)) - FIND(" ", Overall!M645) - 1) &amp; ", " &amp; MID(Overall!M645, FIND(",", Overall!M645, FIND(",",Overall!M645) + 1) + 2, LEN(Overall!M645))),"")</f>
        <v>45322</v>
      </c>
      <c r="P643" s="7">
        <f>IF(Overall!N645&lt;&gt;"",DATEVALUE(MID(Overall!N645, FIND(",", Overall!N645) + 2, FIND(" ", Overall!N645) - FIND(",", Overall!N645) - 1) &amp; " " &amp; MID(Overall!N645, FIND(" ", Overall!N645) + 1, FIND(",", Overall!N645, FIND(" ", Overall!N645)) - FIND(" ", Overall!N645) - 1) &amp; ", " &amp; MID(Overall!N645, FIND(",", Overall!N645, FIND(",",Overall!N645) + 1) + 2, LEN(Overall!N645))),"")</f>
        <v>45258</v>
      </c>
      <c r="Q643" s="7">
        <f>IF(Overall!O645&lt;&gt;"",DATEVALUE(MID(Overall!O645, FIND(",", Overall!O645) + 2, FIND(" ", Overall!O645) - FIND(",", Overall!O645) - 1) &amp; " " &amp; MID(Overall!O645, FIND(" ", Overall!O645) + 1, FIND(",", Overall!O645, FIND(" ", Overall!O645)) - FIND(" ", Overall!O645) - 1) &amp; ", " &amp; MID(Overall!O645, FIND(",", Overall!O645, FIND(",",Overall!O645) + 1) + 2, LEN(Overall!O645))),"")</f>
        <v>45236</v>
      </c>
      <c r="R643" s="5">
        <f t="shared" ref="R643:R706" si="20">IF(AND(N643&lt;&gt;"", O643&lt;&gt;""), DATEDIF(N643, O643, "M") + 1, "")</f>
        <v>1</v>
      </c>
      <c r="S643" s="10">
        <f>IF(Overall!$A645&lt;&gt;"",IF(AND(MONTH($N643) &lt;= 1, MONTH($O643) &gt;= 1), IF($R643 &lt;&gt; "", $H643/$R643, ""), ""),"")</f>
        <v>500000</v>
      </c>
      <c r="T643" s="10" t="str">
        <f>IF(Overall!$A645&lt;&gt;"",IF(AND(MONTH($N643) &lt;= 2, MONTH($O643) &gt;= 2), IF($R643 &lt;&gt; "", $H643/$R643, ""), ""),"")</f>
        <v/>
      </c>
      <c r="U643" s="10" t="str">
        <f>IF(Overall!$A645&lt;&gt;"",IF(AND(MONTH($N643) &lt;= 3, MONTH($O643) &gt;= 3), IF($R643 &lt;&gt; "", $H643/$R643, ""), ""),"")</f>
        <v/>
      </c>
      <c r="V643" s="10" t="str">
        <f>IF(Overall!$A645&lt;&gt;"",IF(AND(MONTH($N643) &lt;= 4, MONTH($O643) &gt;= 4), IF($R643 &lt;&gt; "", $H643/$R643, ""), ""),"")</f>
        <v/>
      </c>
      <c r="W643" s="10" t="str">
        <f>IF(Overall!$A645&lt;&gt;"",IF(AND(MONTH($N643) &lt;= 5, MONTH($O643) &gt;= 5), IF($R643 &lt;&gt; "", $H643/$R643, ""), ""),"")</f>
        <v/>
      </c>
      <c r="X643" s="10" t="str">
        <f>IF(Overall!$A645&lt;&gt;"",IF(AND(MONTH($N643) &lt;= 6, MONTH($O643) &gt;= 6), IF($R643 &lt;&gt; "", $H643/$R643, ""), ""),"")</f>
        <v/>
      </c>
      <c r="Y643" s="10" t="str">
        <f>IF(Overall!$A645&lt;&gt;"",IF(AND(MONTH($N643) &lt;= 7, MONTH($O643) &gt;= 7 ), IF($R643 &lt;&gt; "", $H643/$R643, ""), ""),"")</f>
        <v/>
      </c>
      <c r="Z643" s="10" t="str">
        <f>IF(Overall!$A645&lt;&gt;"",IF(AND(MONTH($N643) &lt;= 8, MONTH($O643) &gt;= 8), IF($R643 &lt;&gt; "", $H643/$R643, ""), ""),"")</f>
        <v/>
      </c>
      <c r="AA643" s="10" t="str">
        <f>IF(Overall!$A645&lt;&gt;"",IF(AND(MONTH($N643) &lt;= 9, MONTH($O643) &gt;= 9), IF($R643 &lt;&gt; "", $H643/$R643, ""), ""),"")</f>
        <v/>
      </c>
      <c r="AB643" s="10" t="str">
        <f>IF(Overall!$A645&lt;&gt;"",IF(AND(MONTH($N643) &lt;= 10, MONTH($O643) &gt;= 10), IF($R643 &lt;&gt; "", $H643/$R643, ""), ""),"")</f>
        <v/>
      </c>
      <c r="AC643" s="10" t="str">
        <f>IF(Overall!$A645&lt;&gt;"",IF(AND(MONTH($N643) &lt;= 11, MONTH($O643) &gt;= 11), IF($R643 &lt;&gt; "", $H643/$R643, ""), ""),"")</f>
        <v/>
      </c>
      <c r="AD643" s="10" t="str">
        <f>IF(Overall!$A645&lt;&gt;"",IF(AND(MONTH($N643) &lt;= 12, MONTH($O643) &gt;= 12), IF($R643 &lt;&gt; "", $H643/$R643, ""), ""),"")</f>
        <v/>
      </c>
      <c r="AF643" s="10" t="str">
        <f ca="1">IFERROR(IF(AND(NOW()&lt;= EOMONTH(DATE(YEAR($O643),1, 1), 0), Overall!$A645&lt;&gt;"", MONTH($N643) &lt;= 1, MONTH($O643) &gt;= 1), IF($R643 &lt;&gt; "", $H643/$R643, ""), ""), "")</f>
        <v/>
      </c>
      <c r="AG643" s="10" t="str">
        <f ca="1">IFERROR(IF(AND(NOW()&lt;= EOMONTH(DATE(YEAR($O643),2, 1), 0), Overall!$A645&lt;&gt;"", MONTH($N643) &lt;= 2, MONTH($O643) &gt;= 2), IF($R643 &lt;&gt; "", $H643/$R643, ""), ""), "")</f>
        <v/>
      </c>
      <c r="AH643" s="10" t="str">
        <f ca="1">IFERROR(IF(AND(NOW()&lt;= EOMONTH(DATE(YEAR($O643),3, 1), 0), Overall!$A645&lt;&gt;"", MONTH($N643) &lt;= 3, MONTH($O643) &gt;= 3), IF($R643 &lt;&gt; "", $H643/$R643, ""), ""), "")</f>
        <v/>
      </c>
      <c r="AI643" s="10" t="str">
        <f ca="1">IFERROR(IF(AND(NOW()&lt;= EOMONTH(DATE(YEAR($O643),4, 1), 0), Overall!$A645&lt;&gt;"", MONTH($N643) &lt;= 4, MONTH($O643) &gt;= 4), IF($R643 &lt;&gt; "", $H643/$R643, ""), ""), "")</f>
        <v/>
      </c>
      <c r="AJ643" s="10" t="str">
        <f ca="1">IFERROR(IF(AND(NOW()&lt;= EOMONTH(DATE(YEAR($O643),5, 1), 0), Overall!$A645&lt;&gt;"", MONTH($N643) &lt;= 5, MONTH($O643) &gt;= 5), IF($R643 &lt;&gt; "", $H643/$R643, ""), ""), "")</f>
        <v/>
      </c>
      <c r="AK643" s="10" t="str">
        <f ca="1">IFERROR(IF(AND(NOW()&lt;= EOMONTH(DATE(YEAR($O643),6, 1), 0), Overall!$A645&lt;&gt;"", MONTH($N643) &lt;= 6, MONTH($O643) &gt;= 6), IF($R643 &lt;&gt; "", $H643/$R643, ""), ""), "")</f>
        <v/>
      </c>
      <c r="AL643" s="10" t="str">
        <f ca="1">IFERROR(IF(AND(NOW()&lt;= EOMONTH(DATE(YEAR($O643),7, 1), 0), Overall!$A645&lt;&gt;"", MONTH($N643) &lt;= 7, MONTH($O643) &gt;= 7), IF($R643 &lt;&gt; "", $H643/$R643, ""), ""), "")</f>
        <v/>
      </c>
      <c r="AM643" s="10" t="str">
        <f ca="1">IFERROR(IF(AND(NOW()&lt;= EOMONTH(DATE(YEAR($O643),8, 1), 0), Overall!$A645&lt;&gt;"", MONTH($N643) &lt;= 8, MONTH($O643) &gt;= 8), IF($R643 &lt;&gt; "", $H643/$R643, ""), ""), "")</f>
        <v/>
      </c>
      <c r="AN643" s="10" t="str">
        <f ca="1">IFERROR(IF(AND(NOW()&lt;= EOMONTH(DATE(YEAR($O643),9, 1), 0), Overall!$A645&lt;&gt;"", MONTH($N643) &lt;= 9, MONTH($O643) &gt;= 9), IF($R643 &lt;&gt; "", $H643/$R643, ""), ""), "")</f>
        <v/>
      </c>
      <c r="AO643" s="10" t="str">
        <f ca="1">IFERROR(IF(AND(NOW()&lt;= EOMONTH(DATE(YEAR($O643),10, 1), 0), Overall!$A645&lt;&gt;"", MONTH($N643) &lt;= 10, MONTH($O643) &gt;= 10), IF($R643 &lt;&gt; "", $H643/$R643, ""), ""), "")</f>
        <v/>
      </c>
      <c r="AP643" s="10" t="str">
        <f ca="1">IFERROR(IF(AND(NOW()&lt;= EOMONTH(DATE(YEAR($O643),11, 1), 0), Overall!$A645&lt;&gt;"", MONTH($N643) &lt;=11, MONTH($O643) &gt;= 11), IF($R643 &lt;&gt; "", $H643/$R643, ""), ""), "")</f>
        <v/>
      </c>
      <c r="AQ643" s="10" t="str">
        <f ca="1">IFERROR(IF(AND(NOW()&lt;= EOMONTH(DATE(YEAR($O643),12, 1), 0), Overall!$A645&lt;&gt;"", MONTH($N643) &lt;= 12, MONTH($O643) &gt;= 12), IF($R643 &lt;&gt; "", $H643/$R643, ""), ""), "")</f>
        <v/>
      </c>
      <c r="AR643" s="16">
        <f t="shared" ref="AR643:AR706" ca="1" si="21">SUM(AF643:AQ643)</f>
        <v>0</v>
      </c>
    </row>
    <row r="644" spans="1:44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6">
        <f>IF(Overall!F646&lt;&gt;"",VALUE(Overall!F646),"")</f>
        <v>500000</v>
      </c>
      <c r="I644" s="6">
        <f>IF(Overall!G646&lt;&gt;"",VALUE(Overall!G646),"")</f>
        <v>79</v>
      </c>
      <c r="J644" s="6">
        <f>IF(Overall!H646&lt;&gt;"",VALUE(Overall!H646),"")</f>
        <v>61</v>
      </c>
      <c r="K644" s="6">
        <f>IF(Overall!I646&lt;&gt;"",VALUE(Overall!I646),"")</f>
        <v>2.2200000000000002</v>
      </c>
      <c r="L644" s="6">
        <f>IF(Overall!J646&lt;&gt;"",VALUE(Overall!J646),"")</f>
        <v>0.15</v>
      </c>
      <c r="M644" s="6">
        <f>IF(Overall!K646&lt;&gt;"",VALUE(Overall!K646),"")</f>
        <v>2.0699999999999998</v>
      </c>
      <c r="N644" s="7">
        <f>IF(Overall!L646&lt;&gt;"",DATEVALUE(MID(Overall!L646, FIND(",", Overall!L646) + 2, FIND(" ", Overall!L646) - FIND(",", Overall!L646) - 1) &amp; " " &amp; MID(Overall!L646, FIND(" ", Overall!L646) + 1, FIND(",", Overall!L646, FIND(" ", Overall!L646)) - FIND(" ", Overall!L646) - 1) &amp; ", " &amp; MID(Overall!L646, FIND(",", Overall!L646, FIND(",",Overall!L646) + 1) + 2, LEN(Overall!L646))),"")</f>
        <v>45292</v>
      </c>
      <c r="O644" s="7">
        <f>IF(Overall!M646&lt;&gt;"",DATEVALUE(MID(Overall!M646, FIND(",", Overall!M646) + 2, FIND(" ", Overall!M646) - FIND(",", Overall!M646) - 1) &amp; " " &amp; MID(Overall!M646, FIND(" ", Overall!M646) + 1, FIND(",", Overall!M646, FIND(" ", Overall!M646)) - FIND(" ", Overall!M646) - 1) &amp; ", " &amp; MID(Overall!M646, FIND(",", Overall!M646, FIND(",",Overall!M646) + 1) + 2, LEN(Overall!M646))),"")</f>
        <v>45322</v>
      </c>
      <c r="P644" s="7">
        <f>IF(Overall!N646&lt;&gt;"",DATEVALUE(MID(Overall!N646, FIND(",", Overall!N646) + 2, FIND(" ", Overall!N646) - FIND(",", Overall!N646) - 1) &amp; " " &amp; MID(Overall!N646, FIND(" ", Overall!N646) + 1, FIND(",", Overall!N646, FIND(" ", Overall!N646)) - FIND(" ", Overall!N646) - 1) &amp; ", " &amp; MID(Overall!N646, FIND(",", Overall!N646, FIND(",",Overall!N646) + 1) + 2, LEN(Overall!N646))),"")</f>
        <v>45258</v>
      </c>
      <c r="Q644" s="7">
        <f>IF(Overall!O646&lt;&gt;"",DATEVALUE(MID(Overall!O646, FIND(",", Overall!O646) + 2, FIND(" ", Overall!O646) - FIND(",", Overall!O646) - 1) &amp; " " &amp; MID(Overall!O646, FIND(" ", Overall!O646) + 1, FIND(",", Overall!O646, FIND(" ", Overall!O646)) - FIND(" ", Overall!O646) - 1) &amp; ", " &amp; MID(Overall!O646, FIND(",", Overall!O646, FIND(",",Overall!O646) + 1) + 2, LEN(Overall!O646))),"")</f>
        <v>45236</v>
      </c>
      <c r="R644" s="5">
        <f t="shared" si="20"/>
        <v>1</v>
      </c>
      <c r="S644" s="10">
        <f>IF(Overall!$A646&lt;&gt;"",IF(AND(MONTH($N644) &lt;= 1, MONTH($O644) &gt;= 1), IF($R644 &lt;&gt; "", $H644/$R644, ""), ""),"")</f>
        <v>500000</v>
      </c>
      <c r="T644" s="10" t="str">
        <f>IF(Overall!$A646&lt;&gt;"",IF(AND(MONTH($N644) &lt;= 2, MONTH($O644) &gt;= 2), IF($R644 &lt;&gt; "", $H644/$R644, ""), ""),"")</f>
        <v/>
      </c>
      <c r="U644" s="10" t="str">
        <f>IF(Overall!$A646&lt;&gt;"",IF(AND(MONTH($N644) &lt;= 3, MONTH($O644) &gt;= 3), IF($R644 &lt;&gt; "", $H644/$R644, ""), ""),"")</f>
        <v/>
      </c>
      <c r="V644" s="10" t="str">
        <f>IF(Overall!$A646&lt;&gt;"",IF(AND(MONTH($N644) &lt;= 4, MONTH($O644) &gt;= 4), IF($R644 &lt;&gt; "", $H644/$R644, ""), ""),"")</f>
        <v/>
      </c>
      <c r="W644" s="10" t="str">
        <f>IF(Overall!$A646&lt;&gt;"",IF(AND(MONTH($N644) &lt;= 5, MONTH($O644) &gt;= 5), IF($R644 &lt;&gt; "", $H644/$R644, ""), ""),"")</f>
        <v/>
      </c>
      <c r="X644" s="10" t="str">
        <f>IF(Overall!$A646&lt;&gt;"",IF(AND(MONTH($N644) &lt;= 6, MONTH($O644) &gt;= 6), IF($R644 &lt;&gt; "", $H644/$R644, ""), ""),"")</f>
        <v/>
      </c>
      <c r="Y644" s="10" t="str">
        <f>IF(Overall!$A646&lt;&gt;"",IF(AND(MONTH($N644) &lt;= 7, MONTH($O644) &gt;= 7 ), IF($R644 &lt;&gt; "", $H644/$R644, ""), ""),"")</f>
        <v/>
      </c>
      <c r="Z644" s="10" t="str">
        <f>IF(Overall!$A646&lt;&gt;"",IF(AND(MONTH($N644) &lt;= 8, MONTH($O644) &gt;= 8), IF($R644 &lt;&gt; "", $H644/$R644, ""), ""),"")</f>
        <v/>
      </c>
      <c r="AA644" s="10" t="str">
        <f>IF(Overall!$A646&lt;&gt;"",IF(AND(MONTH($N644) &lt;= 9, MONTH($O644) &gt;= 9), IF($R644 &lt;&gt; "", $H644/$R644, ""), ""),"")</f>
        <v/>
      </c>
      <c r="AB644" s="10" t="str">
        <f>IF(Overall!$A646&lt;&gt;"",IF(AND(MONTH($N644) &lt;= 10, MONTH($O644) &gt;= 10), IF($R644 &lt;&gt; "", $H644/$R644, ""), ""),"")</f>
        <v/>
      </c>
      <c r="AC644" s="10" t="str">
        <f>IF(Overall!$A646&lt;&gt;"",IF(AND(MONTH($N644) &lt;= 11, MONTH($O644) &gt;= 11), IF($R644 &lt;&gt; "", $H644/$R644, ""), ""),"")</f>
        <v/>
      </c>
      <c r="AD644" s="10" t="str">
        <f>IF(Overall!$A646&lt;&gt;"",IF(AND(MONTH($N644) &lt;= 12, MONTH($O644) &gt;= 12), IF($R644 &lt;&gt; "", $H644/$R644, ""), ""),"")</f>
        <v/>
      </c>
      <c r="AF644" s="10" t="str">
        <f ca="1">IFERROR(IF(AND(NOW()&lt;= EOMONTH(DATE(YEAR($O644),1, 1), 0), Overall!$A646&lt;&gt;"", MONTH($N644) &lt;= 1, MONTH($O644) &gt;= 1), IF($R644 &lt;&gt; "", $H644/$R644, ""), ""), "")</f>
        <v/>
      </c>
      <c r="AG644" s="10" t="str">
        <f ca="1">IFERROR(IF(AND(NOW()&lt;= EOMONTH(DATE(YEAR($O644),2, 1), 0), Overall!$A646&lt;&gt;"", MONTH($N644) &lt;= 2, MONTH($O644) &gt;= 2), IF($R644 &lt;&gt; "", $H644/$R644, ""), ""), "")</f>
        <v/>
      </c>
      <c r="AH644" s="10" t="str">
        <f ca="1">IFERROR(IF(AND(NOW()&lt;= EOMONTH(DATE(YEAR($O644),3, 1), 0), Overall!$A646&lt;&gt;"", MONTH($N644) &lt;= 3, MONTH($O644) &gt;= 3), IF($R644 &lt;&gt; "", $H644/$R644, ""), ""), "")</f>
        <v/>
      </c>
      <c r="AI644" s="10" t="str">
        <f ca="1">IFERROR(IF(AND(NOW()&lt;= EOMONTH(DATE(YEAR($O644),4, 1), 0), Overall!$A646&lt;&gt;"", MONTH($N644) &lt;= 4, MONTH($O644) &gt;= 4), IF($R644 &lt;&gt; "", $H644/$R644, ""), ""), "")</f>
        <v/>
      </c>
      <c r="AJ644" s="10" t="str">
        <f ca="1">IFERROR(IF(AND(NOW()&lt;= EOMONTH(DATE(YEAR($O644),5, 1), 0), Overall!$A646&lt;&gt;"", MONTH($N644) &lt;= 5, MONTH($O644) &gt;= 5), IF($R644 &lt;&gt; "", $H644/$R644, ""), ""), "")</f>
        <v/>
      </c>
      <c r="AK644" s="10" t="str">
        <f ca="1">IFERROR(IF(AND(NOW()&lt;= EOMONTH(DATE(YEAR($O644),6, 1), 0), Overall!$A646&lt;&gt;"", MONTH($N644) &lt;= 6, MONTH($O644) &gt;= 6), IF($R644 &lt;&gt; "", $H644/$R644, ""), ""), "")</f>
        <v/>
      </c>
      <c r="AL644" s="10" t="str">
        <f ca="1">IFERROR(IF(AND(NOW()&lt;= EOMONTH(DATE(YEAR($O644),7, 1), 0), Overall!$A646&lt;&gt;"", MONTH($N644) &lt;= 7, MONTH($O644) &gt;= 7), IF($R644 &lt;&gt; "", $H644/$R644, ""), ""), "")</f>
        <v/>
      </c>
      <c r="AM644" s="10" t="str">
        <f ca="1">IFERROR(IF(AND(NOW()&lt;= EOMONTH(DATE(YEAR($O644),8, 1), 0), Overall!$A646&lt;&gt;"", MONTH($N644) &lt;= 8, MONTH($O644) &gt;= 8), IF($R644 &lt;&gt; "", $H644/$R644, ""), ""), "")</f>
        <v/>
      </c>
      <c r="AN644" s="10" t="str">
        <f ca="1">IFERROR(IF(AND(NOW()&lt;= EOMONTH(DATE(YEAR($O644),9, 1), 0), Overall!$A646&lt;&gt;"", MONTH($N644) &lt;= 9, MONTH($O644) &gt;= 9), IF($R644 &lt;&gt; "", $H644/$R644, ""), ""), "")</f>
        <v/>
      </c>
      <c r="AO644" s="10" t="str">
        <f ca="1">IFERROR(IF(AND(NOW()&lt;= EOMONTH(DATE(YEAR($O644),10, 1), 0), Overall!$A646&lt;&gt;"", MONTH($N644) &lt;= 10, MONTH($O644) &gt;= 10), IF($R644 &lt;&gt; "", $H644/$R644, ""), ""), "")</f>
        <v/>
      </c>
      <c r="AP644" s="10" t="str">
        <f ca="1">IFERROR(IF(AND(NOW()&lt;= EOMONTH(DATE(YEAR($O644),11, 1), 0), Overall!$A646&lt;&gt;"", MONTH($N644) &lt;=11, MONTH($O644) &gt;= 11), IF($R644 &lt;&gt; "", $H644/$R644, ""), ""), "")</f>
        <v/>
      </c>
      <c r="AQ644" s="10" t="str">
        <f ca="1">IFERROR(IF(AND(NOW()&lt;= EOMONTH(DATE(YEAR($O644),12, 1), 0), Overall!$A646&lt;&gt;"", MONTH($N644) &lt;= 12, MONTH($O644) &gt;= 12), IF($R644 &lt;&gt; "", $H644/$R644, ""), ""), "")</f>
        <v/>
      </c>
      <c r="AR644" s="16">
        <f t="shared" ca="1" si="21"/>
        <v>0</v>
      </c>
    </row>
    <row r="645" spans="1:44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6">
        <f>IF(Overall!F647&lt;&gt;"",VALUE(Overall!F647),"")</f>
        <v>500000</v>
      </c>
      <c r="I645" s="6">
        <f>IF(Overall!G647&lt;&gt;"",VALUE(Overall!G647),"")</f>
        <v>78</v>
      </c>
      <c r="J645" s="6">
        <f>IF(Overall!H647&lt;&gt;"",VALUE(Overall!H647),"")</f>
        <v>61</v>
      </c>
      <c r="K645" s="6">
        <f>IF(Overall!I647&lt;&gt;"",VALUE(Overall!I647),"")</f>
        <v>2.06</v>
      </c>
      <c r="L645" s="6">
        <f>IF(Overall!J647&lt;&gt;"",VALUE(Overall!J647),"")</f>
        <v>0.18</v>
      </c>
      <c r="M645" s="6">
        <f>IF(Overall!K647&lt;&gt;"",VALUE(Overall!K647),"")</f>
        <v>1.88</v>
      </c>
      <c r="N645" s="7">
        <f>IF(Overall!L647&lt;&gt;"",DATEVALUE(MID(Overall!L647, FIND(",", Overall!L647) + 2, FIND(" ", Overall!L647) - FIND(",", Overall!L647) - 1) &amp; " " &amp; MID(Overall!L647, FIND(" ", Overall!L647) + 1, FIND(",", Overall!L647, FIND(" ", Overall!L647)) - FIND(" ", Overall!L647) - 1) &amp; ", " &amp; MID(Overall!L647, FIND(",", Overall!L647, FIND(",",Overall!L647) + 1) + 2, LEN(Overall!L647))),"")</f>
        <v>45292</v>
      </c>
      <c r="O645" s="7">
        <f>IF(Overall!M647&lt;&gt;"",DATEVALUE(MID(Overall!M647, FIND(",", Overall!M647) + 2, FIND(" ", Overall!M647) - FIND(",", Overall!M647) - 1) &amp; " " &amp; MID(Overall!M647, FIND(" ", Overall!M647) + 1, FIND(",", Overall!M647, FIND(" ", Overall!M647)) - FIND(" ", Overall!M647) - 1) &amp; ", " &amp; MID(Overall!M647, FIND(",", Overall!M647, FIND(",",Overall!M647) + 1) + 2, LEN(Overall!M647))),"")</f>
        <v>45322</v>
      </c>
      <c r="P645" s="7">
        <f>IF(Overall!N647&lt;&gt;"",DATEVALUE(MID(Overall!N647, FIND(",", Overall!N647) + 2, FIND(" ", Overall!N647) - FIND(",", Overall!N647) - 1) &amp; " " &amp; MID(Overall!N647, FIND(" ", Overall!N647) + 1, FIND(",", Overall!N647, FIND(" ", Overall!N647)) - FIND(" ", Overall!N647) - 1) &amp; ", " &amp; MID(Overall!N647, FIND(",", Overall!N647, FIND(",",Overall!N647) + 1) + 2, LEN(Overall!N647))),"")</f>
        <v>45258</v>
      </c>
      <c r="Q645" s="7">
        <f>IF(Overall!O647&lt;&gt;"",DATEVALUE(MID(Overall!O647, FIND(",", Overall!O647) + 2, FIND(" ", Overall!O647) - FIND(",", Overall!O647) - 1) &amp; " " &amp; MID(Overall!O647, FIND(" ", Overall!O647) + 1, FIND(",", Overall!O647, FIND(" ", Overall!O647)) - FIND(" ", Overall!O647) - 1) &amp; ", " &amp; MID(Overall!O647, FIND(",", Overall!O647, FIND(",",Overall!O647) + 1) + 2, LEN(Overall!O647))),"")</f>
        <v>45236</v>
      </c>
      <c r="R645" s="5">
        <f t="shared" si="20"/>
        <v>1</v>
      </c>
      <c r="S645" s="10">
        <f>IF(Overall!$A647&lt;&gt;"",IF(AND(MONTH($N645) &lt;= 1, MONTH($O645) &gt;= 1), IF($R645 &lt;&gt; "", $H645/$R645, ""), ""),"")</f>
        <v>500000</v>
      </c>
      <c r="T645" s="10" t="str">
        <f>IF(Overall!$A647&lt;&gt;"",IF(AND(MONTH($N645) &lt;= 2, MONTH($O645) &gt;= 2), IF($R645 &lt;&gt; "", $H645/$R645, ""), ""),"")</f>
        <v/>
      </c>
      <c r="U645" s="10" t="str">
        <f>IF(Overall!$A647&lt;&gt;"",IF(AND(MONTH($N645) &lt;= 3, MONTH($O645) &gt;= 3), IF($R645 &lt;&gt; "", $H645/$R645, ""), ""),"")</f>
        <v/>
      </c>
      <c r="V645" s="10" t="str">
        <f>IF(Overall!$A647&lt;&gt;"",IF(AND(MONTH($N645) &lt;= 4, MONTH($O645) &gt;= 4), IF($R645 &lt;&gt; "", $H645/$R645, ""), ""),"")</f>
        <v/>
      </c>
      <c r="W645" s="10" t="str">
        <f>IF(Overall!$A647&lt;&gt;"",IF(AND(MONTH($N645) &lt;= 5, MONTH($O645) &gt;= 5), IF($R645 &lt;&gt; "", $H645/$R645, ""), ""),"")</f>
        <v/>
      </c>
      <c r="X645" s="10" t="str">
        <f>IF(Overall!$A647&lt;&gt;"",IF(AND(MONTH($N645) &lt;= 6, MONTH($O645) &gt;= 6), IF($R645 &lt;&gt; "", $H645/$R645, ""), ""),"")</f>
        <v/>
      </c>
      <c r="Y645" s="10" t="str">
        <f>IF(Overall!$A647&lt;&gt;"",IF(AND(MONTH($N645) &lt;= 7, MONTH($O645) &gt;= 7 ), IF($R645 &lt;&gt; "", $H645/$R645, ""), ""),"")</f>
        <v/>
      </c>
      <c r="Z645" s="10" t="str">
        <f>IF(Overall!$A647&lt;&gt;"",IF(AND(MONTH($N645) &lt;= 8, MONTH($O645) &gt;= 8), IF($R645 &lt;&gt; "", $H645/$R645, ""), ""),"")</f>
        <v/>
      </c>
      <c r="AA645" s="10" t="str">
        <f>IF(Overall!$A647&lt;&gt;"",IF(AND(MONTH($N645) &lt;= 9, MONTH($O645) &gt;= 9), IF($R645 &lt;&gt; "", $H645/$R645, ""), ""),"")</f>
        <v/>
      </c>
      <c r="AB645" s="10" t="str">
        <f>IF(Overall!$A647&lt;&gt;"",IF(AND(MONTH($N645) &lt;= 10, MONTH($O645) &gt;= 10), IF($R645 &lt;&gt; "", $H645/$R645, ""), ""),"")</f>
        <v/>
      </c>
      <c r="AC645" s="10" t="str">
        <f>IF(Overall!$A647&lt;&gt;"",IF(AND(MONTH($N645) &lt;= 11, MONTH($O645) &gt;= 11), IF($R645 &lt;&gt; "", $H645/$R645, ""), ""),"")</f>
        <v/>
      </c>
      <c r="AD645" s="10" t="str">
        <f>IF(Overall!$A647&lt;&gt;"",IF(AND(MONTH($N645) &lt;= 12, MONTH($O645) &gt;= 12), IF($R645 &lt;&gt; "", $H645/$R645, ""), ""),"")</f>
        <v/>
      </c>
      <c r="AF645" s="10" t="str">
        <f ca="1">IFERROR(IF(AND(NOW()&lt;= EOMONTH(DATE(YEAR($O645),1, 1), 0), Overall!$A647&lt;&gt;"", MONTH($N645) &lt;= 1, MONTH($O645) &gt;= 1), IF($R645 &lt;&gt; "", $H645/$R645, ""), ""), "")</f>
        <v/>
      </c>
      <c r="AG645" s="10" t="str">
        <f ca="1">IFERROR(IF(AND(NOW()&lt;= EOMONTH(DATE(YEAR($O645),2, 1), 0), Overall!$A647&lt;&gt;"", MONTH($N645) &lt;= 2, MONTH($O645) &gt;= 2), IF($R645 &lt;&gt; "", $H645/$R645, ""), ""), "")</f>
        <v/>
      </c>
      <c r="AH645" s="10" t="str">
        <f ca="1">IFERROR(IF(AND(NOW()&lt;= EOMONTH(DATE(YEAR($O645),3, 1), 0), Overall!$A647&lt;&gt;"", MONTH($N645) &lt;= 3, MONTH($O645) &gt;= 3), IF($R645 &lt;&gt; "", $H645/$R645, ""), ""), "")</f>
        <v/>
      </c>
      <c r="AI645" s="10" t="str">
        <f ca="1">IFERROR(IF(AND(NOW()&lt;= EOMONTH(DATE(YEAR($O645),4, 1), 0), Overall!$A647&lt;&gt;"", MONTH($N645) &lt;= 4, MONTH($O645) &gt;= 4), IF($R645 &lt;&gt; "", $H645/$R645, ""), ""), "")</f>
        <v/>
      </c>
      <c r="AJ645" s="10" t="str">
        <f ca="1">IFERROR(IF(AND(NOW()&lt;= EOMONTH(DATE(YEAR($O645),5, 1), 0), Overall!$A647&lt;&gt;"", MONTH($N645) &lt;= 5, MONTH($O645) &gt;= 5), IF($R645 &lt;&gt; "", $H645/$R645, ""), ""), "")</f>
        <v/>
      </c>
      <c r="AK645" s="10" t="str">
        <f ca="1">IFERROR(IF(AND(NOW()&lt;= EOMONTH(DATE(YEAR($O645),6, 1), 0), Overall!$A647&lt;&gt;"", MONTH($N645) &lt;= 6, MONTH($O645) &gt;= 6), IF($R645 &lt;&gt; "", $H645/$R645, ""), ""), "")</f>
        <v/>
      </c>
      <c r="AL645" s="10" t="str">
        <f ca="1">IFERROR(IF(AND(NOW()&lt;= EOMONTH(DATE(YEAR($O645),7, 1), 0), Overall!$A647&lt;&gt;"", MONTH($N645) &lt;= 7, MONTH($O645) &gt;= 7), IF($R645 &lt;&gt; "", $H645/$R645, ""), ""), "")</f>
        <v/>
      </c>
      <c r="AM645" s="10" t="str">
        <f ca="1">IFERROR(IF(AND(NOW()&lt;= EOMONTH(DATE(YEAR($O645),8, 1), 0), Overall!$A647&lt;&gt;"", MONTH($N645) &lt;= 8, MONTH($O645) &gt;= 8), IF($R645 &lt;&gt; "", $H645/$R645, ""), ""), "")</f>
        <v/>
      </c>
      <c r="AN645" s="10" t="str">
        <f ca="1">IFERROR(IF(AND(NOW()&lt;= EOMONTH(DATE(YEAR($O645),9, 1), 0), Overall!$A647&lt;&gt;"", MONTH($N645) &lt;= 9, MONTH($O645) &gt;= 9), IF($R645 &lt;&gt; "", $H645/$R645, ""), ""), "")</f>
        <v/>
      </c>
      <c r="AO645" s="10" t="str">
        <f ca="1">IFERROR(IF(AND(NOW()&lt;= EOMONTH(DATE(YEAR($O645),10, 1), 0), Overall!$A647&lt;&gt;"", MONTH($N645) &lt;= 10, MONTH($O645) &gt;= 10), IF($R645 &lt;&gt; "", $H645/$R645, ""), ""), "")</f>
        <v/>
      </c>
      <c r="AP645" s="10" t="str">
        <f ca="1">IFERROR(IF(AND(NOW()&lt;= EOMONTH(DATE(YEAR($O645),11, 1), 0), Overall!$A647&lt;&gt;"", MONTH($N645) &lt;=11, MONTH($O645) &gt;= 11), IF($R645 &lt;&gt; "", $H645/$R645, ""), ""), "")</f>
        <v/>
      </c>
      <c r="AQ645" s="10" t="str">
        <f ca="1">IFERROR(IF(AND(NOW()&lt;= EOMONTH(DATE(YEAR($O645),12, 1), 0), Overall!$A647&lt;&gt;"", MONTH($N645) &lt;= 12, MONTH($O645) &gt;= 12), IF($R645 &lt;&gt; "", $H645/$R645, ""), ""), "")</f>
        <v/>
      </c>
      <c r="AR645" s="16">
        <f t="shared" ca="1" si="21"/>
        <v>0</v>
      </c>
    </row>
    <row r="646" spans="1:44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6">
        <f>IF(Overall!F648&lt;&gt;"",VALUE(Overall!F648),"")</f>
        <v>500000</v>
      </c>
      <c r="I646" s="6">
        <f>IF(Overall!G648&lt;&gt;"",VALUE(Overall!G648),"")</f>
        <v>78</v>
      </c>
      <c r="J646" s="6">
        <f>IF(Overall!H648&lt;&gt;"",VALUE(Overall!H648),"")</f>
        <v>61</v>
      </c>
      <c r="K646" s="6">
        <f>IF(Overall!I648&lt;&gt;"",VALUE(Overall!I648),"")</f>
        <v>2</v>
      </c>
      <c r="L646" s="6">
        <f>IF(Overall!J648&lt;&gt;"",VALUE(Overall!J648),"")</f>
        <v>0.19</v>
      </c>
      <c r="M646" s="6">
        <f>IF(Overall!K648&lt;&gt;"",VALUE(Overall!K648),"")</f>
        <v>1.81</v>
      </c>
      <c r="N646" s="7">
        <f>IF(Overall!L648&lt;&gt;"",DATEVALUE(MID(Overall!L648, FIND(",", Overall!L648) + 2, FIND(" ", Overall!L648) - FIND(",", Overall!L648) - 1) &amp; " " &amp; MID(Overall!L648, FIND(" ", Overall!L648) + 1, FIND(",", Overall!L648, FIND(" ", Overall!L648)) - FIND(" ", Overall!L648) - 1) &amp; ", " &amp; MID(Overall!L648, FIND(",", Overall!L648, FIND(",",Overall!L648) + 1) + 2, LEN(Overall!L648))),"")</f>
        <v>45292</v>
      </c>
      <c r="O646" s="7">
        <f>IF(Overall!M648&lt;&gt;"",DATEVALUE(MID(Overall!M648, FIND(",", Overall!M648) + 2, FIND(" ", Overall!M648) - FIND(",", Overall!M648) - 1) &amp; " " &amp; MID(Overall!M648, FIND(" ", Overall!M648) + 1, FIND(",", Overall!M648, FIND(" ", Overall!M648)) - FIND(" ", Overall!M648) - 1) &amp; ", " &amp; MID(Overall!M648, FIND(",", Overall!M648, FIND(",",Overall!M648) + 1) + 2, LEN(Overall!M648))),"")</f>
        <v>45322</v>
      </c>
      <c r="P646" s="7">
        <f>IF(Overall!N648&lt;&gt;"",DATEVALUE(MID(Overall!N648, FIND(",", Overall!N648) + 2, FIND(" ", Overall!N648) - FIND(",", Overall!N648) - 1) &amp; " " &amp; MID(Overall!N648, FIND(" ", Overall!N648) + 1, FIND(",", Overall!N648, FIND(" ", Overall!N648)) - FIND(" ", Overall!N648) - 1) &amp; ", " &amp; MID(Overall!N648, FIND(",", Overall!N648, FIND(",",Overall!N648) + 1) + 2, LEN(Overall!N648))),"")</f>
        <v>45258</v>
      </c>
      <c r="Q646" s="7">
        <f>IF(Overall!O648&lt;&gt;"",DATEVALUE(MID(Overall!O648, FIND(",", Overall!O648) + 2, FIND(" ", Overall!O648) - FIND(",", Overall!O648) - 1) &amp; " " &amp; MID(Overall!O648, FIND(" ", Overall!O648) + 1, FIND(",", Overall!O648, FIND(" ", Overall!O648)) - FIND(" ", Overall!O648) - 1) &amp; ", " &amp; MID(Overall!O648, FIND(",", Overall!O648, FIND(",",Overall!O648) + 1) + 2, LEN(Overall!O648))),"")</f>
        <v>45236</v>
      </c>
      <c r="R646" s="5">
        <f t="shared" si="20"/>
        <v>1</v>
      </c>
      <c r="S646" s="10">
        <f>IF(Overall!$A648&lt;&gt;"",IF(AND(MONTH($N646) &lt;= 1, MONTH($O646) &gt;= 1), IF($R646 &lt;&gt; "", $H646/$R646, ""), ""),"")</f>
        <v>500000</v>
      </c>
      <c r="T646" s="10" t="str">
        <f>IF(Overall!$A648&lt;&gt;"",IF(AND(MONTH($N646) &lt;= 2, MONTH($O646) &gt;= 2), IF($R646 &lt;&gt; "", $H646/$R646, ""), ""),"")</f>
        <v/>
      </c>
      <c r="U646" s="10" t="str">
        <f>IF(Overall!$A648&lt;&gt;"",IF(AND(MONTH($N646) &lt;= 3, MONTH($O646) &gt;= 3), IF($R646 &lt;&gt; "", $H646/$R646, ""), ""),"")</f>
        <v/>
      </c>
      <c r="V646" s="10" t="str">
        <f>IF(Overall!$A648&lt;&gt;"",IF(AND(MONTH($N646) &lt;= 4, MONTH($O646) &gt;= 4), IF($R646 &lt;&gt; "", $H646/$R646, ""), ""),"")</f>
        <v/>
      </c>
      <c r="W646" s="10" t="str">
        <f>IF(Overall!$A648&lt;&gt;"",IF(AND(MONTH($N646) &lt;= 5, MONTH($O646) &gt;= 5), IF($R646 &lt;&gt; "", $H646/$R646, ""), ""),"")</f>
        <v/>
      </c>
      <c r="X646" s="10" t="str">
        <f>IF(Overall!$A648&lt;&gt;"",IF(AND(MONTH($N646) &lt;= 6, MONTH($O646) &gt;= 6), IF($R646 &lt;&gt; "", $H646/$R646, ""), ""),"")</f>
        <v/>
      </c>
      <c r="Y646" s="10" t="str">
        <f>IF(Overall!$A648&lt;&gt;"",IF(AND(MONTH($N646) &lt;= 7, MONTH($O646) &gt;= 7 ), IF($R646 &lt;&gt; "", $H646/$R646, ""), ""),"")</f>
        <v/>
      </c>
      <c r="Z646" s="10" t="str">
        <f>IF(Overall!$A648&lt;&gt;"",IF(AND(MONTH($N646) &lt;= 8, MONTH($O646) &gt;= 8), IF($R646 &lt;&gt; "", $H646/$R646, ""), ""),"")</f>
        <v/>
      </c>
      <c r="AA646" s="10" t="str">
        <f>IF(Overall!$A648&lt;&gt;"",IF(AND(MONTH($N646) &lt;= 9, MONTH($O646) &gt;= 9), IF($R646 &lt;&gt; "", $H646/$R646, ""), ""),"")</f>
        <v/>
      </c>
      <c r="AB646" s="10" t="str">
        <f>IF(Overall!$A648&lt;&gt;"",IF(AND(MONTH($N646) &lt;= 10, MONTH($O646) &gt;= 10), IF($R646 &lt;&gt; "", $H646/$R646, ""), ""),"")</f>
        <v/>
      </c>
      <c r="AC646" s="10" t="str">
        <f>IF(Overall!$A648&lt;&gt;"",IF(AND(MONTH($N646) &lt;= 11, MONTH($O646) &gt;= 11), IF($R646 &lt;&gt; "", $H646/$R646, ""), ""),"")</f>
        <v/>
      </c>
      <c r="AD646" s="10" t="str">
        <f>IF(Overall!$A648&lt;&gt;"",IF(AND(MONTH($N646) &lt;= 12, MONTH($O646) &gt;= 12), IF($R646 &lt;&gt; "", $H646/$R646, ""), ""),"")</f>
        <v/>
      </c>
      <c r="AF646" s="10" t="str">
        <f ca="1">IFERROR(IF(AND(NOW()&lt;= EOMONTH(DATE(YEAR($O646),1, 1), 0), Overall!$A648&lt;&gt;"", MONTH($N646) &lt;= 1, MONTH($O646) &gt;= 1), IF($R646 &lt;&gt; "", $H646/$R646, ""), ""), "")</f>
        <v/>
      </c>
      <c r="AG646" s="10" t="str">
        <f ca="1">IFERROR(IF(AND(NOW()&lt;= EOMONTH(DATE(YEAR($O646),2, 1), 0), Overall!$A648&lt;&gt;"", MONTH($N646) &lt;= 2, MONTH($O646) &gt;= 2), IF($R646 &lt;&gt; "", $H646/$R646, ""), ""), "")</f>
        <v/>
      </c>
      <c r="AH646" s="10" t="str">
        <f ca="1">IFERROR(IF(AND(NOW()&lt;= EOMONTH(DATE(YEAR($O646),3, 1), 0), Overall!$A648&lt;&gt;"", MONTH($N646) &lt;= 3, MONTH($O646) &gt;= 3), IF($R646 &lt;&gt; "", $H646/$R646, ""), ""), "")</f>
        <v/>
      </c>
      <c r="AI646" s="10" t="str">
        <f ca="1">IFERROR(IF(AND(NOW()&lt;= EOMONTH(DATE(YEAR($O646),4, 1), 0), Overall!$A648&lt;&gt;"", MONTH($N646) &lt;= 4, MONTH($O646) &gt;= 4), IF($R646 &lt;&gt; "", $H646/$R646, ""), ""), "")</f>
        <v/>
      </c>
      <c r="AJ646" s="10" t="str">
        <f ca="1">IFERROR(IF(AND(NOW()&lt;= EOMONTH(DATE(YEAR($O646),5, 1), 0), Overall!$A648&lt;&gt;"", MONTH($N646) &lt;= 5, MONTH($O646) &gt;= 5), IF($R646 &lt;&gt; "", $H646/$R646, ""), ""), "")</f>
        <v/>
      </c>
      <c r="AK646" s="10" t="str">
        <f ca="1">IFERROR(IF(AND(NOW()&lt;= EOMONTH(DATE(YEAR($O646),6, 1), 0), Overall!$A648&lt;&gt;"", MONTH($N646) &lt;= 6, MONTH($O646) &gt;= 6), IF($R646 &lt;&gt; "", $H646/$R646, ""), ""), "")</f>
        <v/>
      </c>
      <c r="AL646" s="10" t="str">
        <f ca="1">IFERROR(IF(AND(NOW()&lt;= EOMONTH(DATE(YEAR($O646),7, 1), 0), Overall!$A648&lt;&gt;"", MONTH($N646) &lt;= 7, MONTH($O646) &gt;= 7), IF($R646 &lt;&gt; "", $H646/$R646, ""), ""), "")</f>
        <v/>
      </c>
      <c r="AM646" s="10" t="str">
        <f ca="1">IFERROR(IF(AND(NOW()&lt;= EOMONTH(DATE(YEAR($O646),8, 1), 0), Overall!$A648&lt;&gt;"", MONTH($N646) &lt;= 8, MONTH($O646) &gt;= 8), IF($R646 &lt;&gt; "", $H646/$R646, ""), ""), "")</f>
        <v/>
      </c>
      <c r="AN646" s="10" t="str">
        <f ca="1">IFERROR(IF(AND(NOW()&lt;= EOMONTH(DATE(YEAR($O646),9, 1), 0), Overall!$A648&lt;&gt;"", MONTH($N646) &lt;= 9, MONTH($O646) &gt;= 9), IF($R646 &lt;&gt; "", $H646/$R646, ""), ""), "")</f>
        <v/>
      </c>
      <c r="AO646" s="10" t="str">
        <f ca="1">IFERROR(IF(AND(NOW()&lt;= EOMONTH(DATE(YEAR($O646),10, 1), 0), Overall!$A648&lt;&gt;"", MONTH($N646) &lt;= 10, MONTH($O646) &gt;= 10), IF($R646 &lt;&gt; "", $H646/$R646, ""), ""), "")</f>
        <v/>
      </c>
      <c r="AP646" s="10" t="str">
        <f ca="1">IFERROR(IF(AND(NOW()&lt;= EOMONTH(DATE(YEAR($O646),11, 1), 0), Overall!$A648&lt;&gt;"", MONTH($N646) &lt;=11, MONTH($O646) &gt;= 11), IF($R646 &lt;&gt; "", $H646/$R646, ""), ""), "")</f>
        <v/>
      </c>
      <c r="AQ646" s="10" t="str">
        <f ca="1">IFERROR(IF(AND(NOW()&lt;= EOMONTH(DATE(YEAR($O646),12, 1), 0), Overall!$A648&lt;&gt;"", MONTH($N646) &lt;= 12, MONTH($O646) &gt;= 12), IF($R646 &lt;&gt; "", $H646/$R646, ""), ""), "")</f>
        <v/>
      </c>
      <c r="AR646" s="16">
        <f t="shared" ca="1" si="21"/>
        <v>0</v>
      </c>
    </row>
    <row r="647" spans="1:44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6">
        <f>IF(Overall!F649&lt;&gt;"",VALUE(Overall!F649),"")</f>
        <v>500000</v>
      </c>
      <c r="I647" s="6">
        <f>IF(Overall!G649&lt;&gt;"",VALUE(Overall!G649),"")</f>
        <v>79</v>
      </c>
      <c r="J647" s="6">
        <f>IF(Overall!H649&lt;&gt;"",VALUE(Overall!H649),"")</f>
        <v>61</v>
      </c>
      <c r="K647" s="6">
        <f>IF(Overall!I649&lt;&gt;"",VALUE(Overall!I649),"")</f>
        <v>2.29</v>
      </c>
      <c r="L647" s="6">
        <f>IF(Overall!J649&lt;&gt;"",VALUE(Overall!J649),"")</f>
        <v>0.2</v>
      </c>
      <c r="M647" s="6">
        <f>IF(Overall!K649&lt;&gt;"",VALUE(Overall!K649),"")</f>
        <v>2.09</v>
      </c>
      <c r="N647" s="7">
        <f>IF(Overall!L649&lt;&gt;"",DATEVALUE(MID(Overall!L649, FIND(",", Overall!L649) + 2, FIND(" ", Overall!L649) - FIND(",", Overall!L649) - 1) &amp; " " &amp; MID(Overall!L649, FIND(" ", Overall!L649) + 1, FIND(",", Overall!L649, FIND(" ", Overall!L649)) - FIND(" ", Overall!L649) - 1) &amp; ", " &amp; MID(Overall!L649, FIND(",", Overall!L649, FIND(",",Overall!L649) + 1) + 2, LEN(Overall!L649))),"")</f>
        <v>45292</v>
      </c>
      <c r="O647" s="7">
        <f>IF(Overall!M649&lt;&gt;"",DATEVALUE(MID(Overall!M649, FIND(",", Overall!M649) + 2, FIND(" ", Overall!M649) - FIND(",", Overall!M649) - 1) &amp; " " &amp; MID(Overall!M649, FIND(" ", Overall!M649) + 1, FIND(",", Overall!M649, FIND(" ", Overall!M649)) - FIND(" ", Overall!M649) - 1) &amp; ", " &amp; MID(Overall!M649, FIND(",", Overall!M649, FIND(",",Overall!M649) + 1) + 2, LEN(Overall!M649))),"")</f>
        <v>45322</v>
      </c>
      <c r="P647" s="7">
        <f>IF(Overall!N649&lt;&gt;"",DATEVALUE(MID(Overall!N649, FIND(",", Overall!N649) + 2, FIND(" ", Overall!N649) - FIND(",", Overall!N649) - 1) &amp; " " &amp; MID(Overall!N649, FIND(" ", Overall!N649) + 1, FIND(",", Overall!N649, FIND(" ", Overall!N649)) - FIND(" ", Overall!N649) - 1) &amp; ", " &amp; MID(Overall!N649, FIND(",", Overall!N649, FIND(",",Overall!N649) + 1) + 2, LEN(Overall!N649))),"")</f>
        <v>45258</v>
      </c>
      <c r="Q647" s="7">
        <f>IF(Overall!O649&lt;&gt;"",DATEVALUE(MID(Overall!O649, FIND(",", Overall!O649) + 2, FIND(" ", Overall!O649) - FIND(",", Overall!O649) - 1) &amp; " " &amp; MID(Overall!O649, FIND(" ", Overall!O649) + 1, FIND(",", Overall!O649, FIND(" ", Overall!O649)) - FIND(" ", Overall!O649) - 1) &amp; ", " &amp; MID(Overall!O649, FIND(",", Overall!O649, FIND(",",Overall!O649) + 1) + 2, LEN(Overall!O649))),"")</f>
        <v>45236</v>
      </c>
      <c r="R647" s="5">
        <f t="shared" si="20"/>
        <v>1</v>
      </c>
      <c r="S647" s="10">
        <f>IF(Overall!$A649&lt;&gt;"",IF(AND(MONTH($N647) &lt;= 1, MONTH($O647) &gt;= 1), IF($R647 &lt;&gt; "", $H647/$R647, ""), ""),"")</f>
        <v>500000</v>
      </c>
      <c r="T647" s="10" t="str">
        <f>IF(Overall!$A649&lt;&gt;"",IF(AND(MONTH($N647) &lt;= 2, MONTH($O647) &gt;= 2), IF($R647 &lt;&gt; "", $H647/$R647, ""), ""),"")</f>
        <v/>
      </c>
      <c r="U647" s="10" t="str">
        <f>IF(Overall!$A649&lt;&gt;"",IF(AND(MONTH($N647) &lt;= 3, MONTH($O647) &gt;= 3), IF($R647 &lt;&gt; "", $H647/$R647, ""), ""),"")</f>
        <v/>
      </c>
      <c r="V647" s="10" t="str">
        <f>IF(Overall!$A649&lt;&gt;"",IF(AND(MONTH($N647) &lt;= 4, MONTH($O647) &gt;= 4), IF($R647 &lt;&gt; "", $H647/$R647, ""), ""),"")</f>
        <v/>
      </c>
      <c r="W647" s="10" t="str">
        <f>IF(Overall!$A649&lt;&gt;"",IF(AND(MONTH($N647) &lt;= 5, MONTH($O647) &gt;= 5), IF($R647 &lt;&gt; "", $H647/$R647, ""), ""),"")</f>
        <v/>
      </c>
      <c r="X647" s="10" t="str">
        <f>IF(Overall!$A649&lt;&gt;"",IF(AND(MONTH($N647) &lt;= 6, MONTH($O647) &gt;= 6), IF($R647 &lt;&gt; "", $H647/$R647, ""), ""),"")</f>
        <v/>
      </c>
      <c r="Y647" s="10" t="str">
        <f>IF(Overall!$A649&lt;&gt;"",IF(AND(MONTH($N647) &lt;= 7, MONTH($O647) &gt;= 7 ), IF($R647 &lt;&gt; "", $H647/$R647, ""), ""),"")</f>
        <v/>
      </c>
      <c r="Z647" s="10" t="str">
        <f>IF(Overall!$A649&lt;&gt;"",IF(AND(MONTH($N647) &lt;= 8, MONTH($O647) &gt;= 8), IF($R647 &lt;&gt; "", $H647/$R647, ""), ""),"")</f>
        <v/>
      </c>
      <c r="AA647" s="10" t="str">
        <f>IF(Overall!$A649&lt;&gt;"",IF(AND(MONTH($N647) &lt;= 9, MONTH($O647) &gt;= 9), IF($R647 &lt;&gt; "", $H647/$R647, ""), ""),"")</f>
        <v/>
      </c>
      <c r="AB647" s="10" t="str">
        <f>IF(Overall!$A649&lt;&gt;"",IF(AND(MONTH($N647) &lt;= 10, MONTH($O647) &gt;= 10), IF($R647 &lt;&gt; "", $H647/$R647, ""), ""),"")</f>
        <v/>
      </c>
      <c r="AC647" s="10" t="str">
        <f>IF(Overall!$A649&lt;&gt;"",IF(AND(MONTH($N647) &lt;= 11, MONTH($O647) &gt;= 11), IF($R647 &lt;&gt; "", $H647/$R647, ""), ""),"")</f>
        <v/>
      </c>
      <c r="AD647" s="10" t="str">
        <f>IF(Overall!$A649&lt;&gt;"",IF(AND(MONTH($N647) &lt;= 12, MONTH($O647) &gt;= 12), IF($R647 &lt;&gt; "", $H647/$R647, ""), ""),"")</f>
        <v/>
      </c>
      <c r="AF647" s="10" t="str">
        <f ca="1">IFERROR(IF(AND(NOW()&lt;= EOMONTH(DATE(YEAR($O647),1, 1), 0), Overall!$A649&lt;&gt;"", MONTH($N647) &lt;= 1, MONTH($O647) &gt;= 1), IF($R647 &lt;&gt; "", $H647/$R647, ""), ""), "")</f>
        <v/>
      </c>
      <c r="AG647" s="10" t="str">
        <f ca="1">IFERROR(IF(AND(NOW()&lt;= EOMONTH(DATE(YEAR($O647),2, 1), 0), Overall!$A649&lt;&gt;"", MONTH($N647) &lt;= 2, MONTH($O647) &gt;= 2), IF($R647 &lt;&gt; "", $H647/$R647, ""), ""), "")</f>
        <v/>
      </c>
      <c r="AH647" s="10" t="str">
        <f ca="1">IFERROR(IF(AND(NOW()&lt;= EOMONTH(DATE(YEAR($O647),3, 1), 0), Overall!$A649&lt;&gt;"", MONTH($N647) &lt;= 3, MONTH($O647) &gt;= 3), IF($R647 &lt;&gt; "", $H647/$R647, ""), ""), "")</f>
        <v/>
      </c>
      <c r="AI647" s="10" t="str">
        <f ca="1">IFERROR(IF(AND(NOW()&lt;= EOMONTH(DATE(YEAR($O647),4, 1), 0), Overall!$A649&lt;&gt;"", MONTH($N647) &lt;= 4, MONTH($O647) &gt;= 4), IF($R647 &lt;&gt; "", $H647/$R647, ""), ""), "")</f>
        <v/>
      </c>
      <c r="AJ647" s="10" t="str">
        <f ca="1">IFERROR(IF(AND(NOW()&lt;= EOMONTH(DATE(YEAR($O647),5, 1), 0), Overall!$A649&lt;&gt;"", MONTH($N647) &lt;= 5, MONTH($O647) &gt;= 5), IF($R647 &lt;&gt; "", $H647/$R647, ""), ""), "")</f>
        <v/>
      </c>
      <c r="AK647" s="10" t="str">
        <f ca="1">IFERROR(IF(AND(NOW()&lt;= EOMONTH(DATE(YEAR($O647),6, 1), 0), Overall!$A649&lt;&gt;"", MONTH($N647) &lt;= 6, MONTH($O647) &gt;= 6), IF($R647 &lt;&gt; "", $H647/$R647, ""), ""), "")</f>
        <v/>
      </c>
      <c r="AL647" s="10" t="str">
        <f ca="1">IFERROR(IF(AND(NOW()&lt;= EOMONTH(DATE(YEAR($O647),7, 1), 0), Overall!$A649&lt;&gt;"", MONTH($N647) &lt;= 7, MONTH($O647) &gt;= 7), IF($R647 &lt;&gt; "", $H647/$R647, ""), ""), "")</f>
        <v/>
      </c>
      <c r="AM647" s="10" t="str">
        <f ca="1">IFERROR(IF(AND(NOW()&lt;= EOMONTH(DATE(YEAR($O647),8, 1), 0), Overall!$A649&lt;&gt;"", MONTH($N647) &lt;= 8, MONTH($O647) &gt;= 8), IF($R647 &lt;&gt; "", $H647/$R647, ""), ""), "")</f>
        <v/>
      </c>
      <c r="AN647" s="10" t="str">
        <f ca="1">IFERROR(IF(AND(NOW()&lt;= EOMONTH(DATE(YEAR($O647),9, 1), 0), Overall!$A649&lt;&gt;"", MONTH($N647) &lt;= 9, MONTH($O647) &gt;= 9), IF($R647 &lt;&gt; "", $H647/$R647, ""), ""), "")</f>
        <v/>
      </c>
      <c r="AO647" s="10" t="str">
        <f ca="1">IFERROR(IF(AND(NOW()&lt;= EOMONTH(DATE(YEAR($O647),10, 1), 0), Overall!$A649&lt;&gt;"", MONTH($N647) &lt;= 10, MONTH($O647) &gt;= 10), IF($R647 &lt;&gt; "", $H647/$R647, ""), ""), "")</f>
        <v/>
      </c>
      <c r="AP647" s="10" t="str">
        <f ca="1">IFERROR(IF(AND(NOW()&lt;= EOMONTH(DATE(YEAR($O647),11, 1), 0), Overall!$A649&lt;&gt;"", MONTH($N647) &lt;=11, MONTH($O647) &gt;= 11), IF($R647 &lt;&gt; "", $H647/$R647, ""), ""), "")</f>
        <v/>
      </c>
      <c r="AQ647" s="10" t="str">
        <f ca="1">IFERROR(IF(AND(NOW()&lt;= EOMONTH(DATE(YEAR($O647),12, 1), 0), Overall!$A649&lt;&gt;"", MONTH($N647) &lt;= 12, MONTH($O647) &gt;= 12), IF($R647 &lt;&gt; "", $H647/$R647, ""), ""), "")</f>
        <v/>
      </c>
      <c r="AR647" s="16">
        <f t="shared" ca="1" si="21"/>
        <v>0</v>
      </c>
    </row>
    <row r="648" spans="1:44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6">
        <f>IF(Overall!F650&lt;&gt;"",VALUE(Overall!F650),"")</f>
        <v>500000</v>
      </c>
      <c r="I648" s="6">
        <f>IF(Overall!G650&lt;&gt;"",VALUE(Overall!G650),"")</f>
        <v>76</v>
      </c>
      <c r="J648" s="6">
        <f>IF(Overall!H650&lt;&gt;"",VALUE(Overall!H650),"")</f>
        <v>62</v>
      </c>
      <c r="K648" s="6">
        <f>IF(Overall!I650&lt;&gt;"",VALUE(Overall!I650),"")</f>
        <v>2.5</v>
      </c>
      <c r="L648" s="6">
        <f>IF(Overall!J650&lt;&gt;"",VALUE(Overall!J650),"")</f>
        <v>0.32</v>
      </c>
      <c r="M648" s="6">
        <f>IF(Overall!K650&lt;&gt;"",VALUE(Overall!K650),"")</f>
        <v>2.1800000000000002</v>
      </c>
      <c r="N648" s="7">
        <f>IF(Overall!L650&lt;&gt;"",DATEVALUE(MID(Overall!L650, FIND(",", Overall!L650) + 2, FIND(" ", Overall!L650) - FIND(",", Overall!L650) - 1) &amp; " " &amp; MID(Overall!L650, FIND(" ", Overall!L650) + 1, FIND(",", Overall!L650, FIND(" ", Overall!L650)) - FIND(" ", Overall!L650) - 1) &amp; ", " &amp; MID(Overall!L650, FIND(",", Overall!L650, FIND(",",Overall!L650) + 1) + 2, LEN(Overall!L650))),"")</f>
        <v>45292</v>
      </c>
      <c r="O648" s="7">
        <f>IF(Overall!M650&lt;&gt;"",DATEVALUE(MID(Overall!M650, FIND(",", Overall!M650) + 2, FIND(" ", Overall!M650) - FIND(",", Overall!M650) - 1) &amp; " " &amp; MID(Overall!M650, FIND(" ", Overall!M650) + 1, FIND(",", Overall!M650, FIND(" ", Overall!M650)) - FIND(" ", Overall!M650) - 1) &amp; ", " &amp; MID(Overall!M650, FIND(",", Overall!M650, FIND(",",Overall!M650) + 1) + 2, LEN(Overall!M650))),"")</f>
        <v>45322</v>
      </c>
      <c r="P648" s="7">
        <f>IF(Overall!N650&lt;&gt;"",DATEVALUE(MID(Overall!N650, FIND(",", Overall!N650) + 2, FIND(" ", Overall!N650) - FIND(",", Overall!N650) - 1) &amp; " " &amp; MID(Overall!N650, FIND(" ", Overall!N650) + 1, FIND(",", Overall!N650, FIND(" ", Overall!N650)) - FIND(" ", Overall!N650) - 1) &amp; ", " &amp; MID(Overall!N650, FIND(",", Overall!N650, FIND(",",Overall!N650) + 1) + 2, LEN(Overall!N650))),"")</f>
        <v>45264</v>
      </c>
      <c r="Q648" s="7">
        <f>IF(Overall!O650&lt;&gt;"",DATEVALUE(MID(Overall!O650, FIND(",", Overall!O650) + 2, FIND(" ", Overall!O650) - FIND(",", Overall!O650) - 1) &amp; " " &amp; MID(Overall!O650, FIND(" ", Overall!O650) + 1, FIND(",", Overall!O650, FIND(" ", Overall!O650)) - FIND(" ", Overall!O650) - 1) &amp; ", " &amp; MID(Overall!O650, FIND(",", Overall!O650, FIND(",",Overall!O650) + 1) + 2, LEN(Overall!O650))),"")</f>
        <v>45240</v>
      </c>
      <c r="R648" s="5">
        <f t="shared" si="20"/>
        <v>1</v>
      </c>
      <c r="S648" s="10">
        <f>IF(Overall!$A650&lt;&gt;"",IF(AND(MONTH($N648) &lt;= 1, MONTH($O648) &gt;= 1), IF($R648 &lt;&gt; "", $H648/$R648, ""), ""),"")</f>
        <v>500000</v>
      </c>
      <c r="T648" s="10" t="str">
        <f>IF(Overall!$A650&lt;&gt;"",IF(AND(MONTH($N648) &lt;= 2, MONTH($O648) &gt;= 2), IF($R648 &lt;&gt; "", $H648/$R648, ""), ""),"")</f>
        <v/>
      </c>
      <c r="U648" s="10" t="str">
        <f>IF(Overall!$A650&lt;&gt;"",IF(AND(MONTH($N648) &lt;= 3, MONTH($O648) &gt;= 3), IF($R648 &lt;&gt; "", $H648/$R648, ""), ""),"")</f>
        <v/>
      </c>
      <c r="V648" s="10" t="str">
        <f>IF(Overall!$A650&lt;&gt;"",IF(AND(MONTH($N648) &lt;= 4, MONTH($O648) &gt;= 4), IF($R648 &lt;&gt; "", $H648/$R648, ""), ""),"")</f>
        <v/>
      </c>
      <c r="W648" s="10" t="str">
        <f>IF(Overall!$A650&lt;&gt;"",IF(AND(MONTH($N648) &lt;= 5, MONTH($O648) &gt;= 5), IF($R648 &lt;&gt; "", $H648/$R648, ""), ""),"")</f>
        <v/>
      </c>
      <c r="X648" s="10" t="str">
        <f>IF(Overall!$A650&lt;&gt;"",IF(AND(MONTH($N648) &lt;= 6, MONTH($O648) &gt;= 6), IF($R648 &lt;&gt; "", $H648/$R648, ""), ""),"")</f>
        <v/>
      </c>
      <c r="Y648" s="10" t="str">
        <f>IF(Overall!$A650&lt;&gt;"",IF(AND(MONTH($N648) &lt;= 7, MONTH($O648) &gt;= 7 ), IF($R648 &lt;&gt; "", $H648/$R648, ""), ""),"")</f>
        <v/>
      </c>
      <c r="Z648" s="10" t="str">
        <f>IF(Overall!$A650&lt;&gt;"",IF(AND(MONTH($N648) &lt;= 8, MONTH($O648) &gt;= 8), IF($R648 &lt;&gt; "", $H648/$R648, ""), ""),"")</f>
        <v/>
      </c>
      <c r="AA648" s="10" t="str">
        <f>IF(Overall!$A650&lt;&gt;"",IF(AND(MONTH($N648) &lt;= 9, MONTH($O648) &gt;= 9), IF($R648 &lt;&gt; "", $H648/$R648, ""), ""),"")</f>
        <v/>
      </c>
      <c r="AB648" s="10" t="str">
        <f>IF(Overall!$A650&lt;&gt;"",IF(AND(MONTH($N648) &lt;= 10, MONTH($O648) &gt;= 10), IF($R648 &lt;&gt; "", $H648/$R648, ""), ""),"")</f>
        <v/>
      </c>
      <c r="AC648" s="10" t="str">
        <f>IF(Overall!$A650&lt;&gt;"",IF(AND(MONTH($N648) &lt;= 11, MONTH($O648) &gt;= 11), IF($R648 &lt;&gt; "", $H648/$R648, ""), ""),"")</f>
        <v/>
      </c>
      <c r="AD648" s="10" t="str">
        <f>IF(Overall!$A650&lt;&gt;"",IF(AND(MONTH($N648) &lt;= 12, MONTH($O648) &gt;= 12), IF($R648 &lt;&gt; "", $H648/$R648, ""), ""),"")</f>
        <v/>
      </c>
      <c r="AF648" s="10" t="str">
        <f ca="1">IFERROR(IF(AND(NOW()&lt;= EOMONTH(DATE(YEAR($O648),1, 1), 0), Overall!$A650&lt;&gt;"", MONTH($N648) &lt;= 1, MONTH($O648) &gt;= 1), IF($R648 &lt;&gt; "", $H648/$R648, ""), ""), "")</f>
        <v/>
      </c>
      <c r="AG648" s="10" t="str">
        <f ca="1">IFERROR(IF(AND(NOW()&lt;= EOMONTH(DATE(YEAR($O648),2, 1), 0), Overall!$A650&lt;&gt;"", MONTH($N648) &lt;= 2, MONTH($O648) &gt;= 2), IF($R648 &lt;&gt; "", $H648/$R648, ""), ""), "")</f>
        <v/>
      </c>
      <c r="AH648" s="10" t="str">
        <f ca="1">IFERROR(IF(AND(NOW()&lt;= EOMONTH(DATE(YEAR($O648),3, 1), 0), Overall!$A650&lt;&gt;"", MONTH($N648) &lt;= 3, MONTH($O648) &gt;= 3), IF($R648 &lt;&gt; "", $H648/$R648, ""), ""), "")</f>
        <v/>
      </c>
      <c r="AI648" s="10" t="str">
        <f ca="1">IFERROR(IF(AND(NOW()&lt;= EOMONTH(DATE(YEAR($O648),4, 1), 0), Overall!$A650&lt;&gt;"", MONTH($N648) &lt;= 4, MONTH($O648) &gt;= 4), IF($R648 &lt;&gt; "", $H648/$R648, ""), ""), "")</f>
        <v/>
      </c>
      <c r="AJ648" s="10" t="str">
        <f ca="1">IFERROR(IF(AND(NOW()&lt;= EOMONTH(DATE(YEAR($O648),5, 1), 0), Overall!$A650&lt;&gt;"", MONTH($N648) &lt;= 5, MONTH($O648) &gt;= 5), IF($R648 &lt;&gt; "", $H648/$R648, ""), ""), "")</f>
        <v/>
      </c>
      <c r="AK648" s="10" t="str">
        <f ca="1">IFERROR(IF(AND(NOW()&lt;= EOMONTH(DATE(YEAR($O648),6, 1), 0), Overall!$A650&lt;&gt;"", MONTH($N648) &lt;= 6, MONTH($O648) &gt;= 6), IF($R648 &lt;&gt; "", $H648/$R648, ""), ""), "")</f>
        <v/>
      </c>
      <c r="AL648" s="10" t="str">
        <f ca="1">IFERROR(IF(AND(NOW()&lt;= EOMONTH(DATE(YEAR($O648),7, 1), 0), Overall!$A650&lt;&gt;"", MONTH($N648) &lt;= 7, MONTH($O648) &gt;= 7), IF($R648 &lt;&gt; "", $H648/$R648, ""), ""), "")</f>
        <v/>
      </c>
      <c r="AM648" s="10" t="str">
        <f ca="1">IFERROR(IF(AND(NOW()&lt;= EOMONTH(DATE(YEAR($O648),8, 1), 0), Overall!$A650&lt;&gt;"", MONTH($N648) &lt;= 8, MONTH($O648) &gt;= 8), IF($R648 &lt;&gt; "", $H648/$R648, ""), ""), "")</f>
        <v/>
      </c>
      <c r="AN648" s="10" t="str">
        <f ca="1">IFERROR(IF(AND(NOW()&lt;= EOMONTH(DATE(YEAR($O648),9, 1), 0), Overall!$A650&lt;&gt;"", MONTH($N648) &lt;= 9, MONTH($O648) &gt;= 9), IF($R648 &lt;&gt; "", $H648/$R648, ""), ""), "")</f>
        <v/>
      </c>
      <c r="AO648" s="10" t="str">
        <f ca="1">IFERROR(IF(AND(NOW()&lt;= EOMONTH(DATE(YEAR($O648),10, 1), 0), Overall!$A650&lt;&gt;"", MONTH($N648) &lt;= 10, MONTH($O648) &gt;= 10), IF($R648 &lt;&gt; "", $H648/$R648, ""), ""), "")</f>
        <v/>
      </c>
      <c r="AP648" s="10" t="str">
        <f ca="1">IFERROR(IF(AND(NOW()&lt;= EOMONTH(DATE(YEAR($O648),11, 1), 0), Overall!$A650&lt;&gt;"", MONTH($N648) &lt;=11, MONTH($O648) &gt;= 11), IF($R648 &lt;&gt; "", $H648/$R648, ""), ""), "")</f>
        <v/>
      </c>
      <c r="AQ648" s="10" t="str">
        <f ca="1">IFERROR(IF(AND(NOW()&lt;= EOMONTH(DATE(YEAR($O648),12, 1), 0), Overall!$A650&lt;&gt;"", MONTH($N648) &lt;= 12, MONTH($O648) &gt;= 12), IF($R648 &lt;&gt; "", $H648/$R648, ""), ""), "")</f>
        <v/>
      </c>
      <c r="AR648" s="16">
        <f t="shared" ca="1" si="21"/>
        <v>0</v>
      </c>
    </row>
    <row r="649" spans="1:44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6">
        <f>IF(Overall!F651&lt;&gt;"",VALUE(Overall!F651),"")</f>
        <v>500000</v>
      </c>
      <c r="I649" s="6">
        <f>IF(Overall!G651&lt;&gt;"",VALUE(Overall!G651),"")</f>
        <v>76</v>
      </c>
      <c r="J649" s="6">
        <f>IF(Overall!H651&lt;&gt;"",VALUE(Overall!H651),"")</f>
        <v>62</v>
      </c>
      <c r="K649" s="6">
        <f>IF(Overall!I651&lt;&gt;"",VALUE(Overall!I651),"")</f>
        <v>2.52</v>
      </c>
      <c r="L649" s="6">
        <f>IF(Overall!J651&lt;&gt;"",VALUE(Overall!J651),"")</f>
        <v>0.33</v>
      </c>
      <c r="M649" s="6">
        <f>IF(Overall!K651&lt;&gt;"",VALUE(Overall!K651),"")</f>
        <v>2.19</v>
      </c>
      <c r="N649" s="7">
        <f>IF(Overall!L651&lt;&gt;"",DATEVALUE(MID(Overall!L651, FIND(",", Overall!L651) + 2, FIND(" ", Overall!L651) - FIND(",", Overall!L651) - 1) &amp; " " &amp; MID(Overall!L651, FIND(" ", Overall!L651) + 1, FIND(",", Overall!L651, FIND(" ", Overall!L651)) - FIND(" ", Overall!L651) - 1) &amp; ", " &amp; MID(Overall!L651, FIND(",", Overall!L651, FIND(",",Overall!L651) + 1) + 2, LEN(Overall!L651))),"")</f>
        <v>45292</v>
      </c>
      <c r="O649" s="7">
        <f>IF(Overall!M651&lt;&gt;"",DATEVALUE(MID(Overall!M651, FIND(",", Overall!M651) + 2, FIND(" ", Overall!M651) - FIND(",", Overall!M651) - 1) &amp; " " &amp; MID(Overall!M651, FIND(" ", Overall!M651) + 1, FIND(",", Overall!M651, FIND(" ", Overall!M651)) - FIND(" ", Overall!M651) - 1) &amp; ", " &amp; MID(Overall!M651, FIND(",", Overall!M651, FIND(",",Overall!M651) + 1) + 2, LEN(Overall!M651))),"")</f>
        <v>45322</v>
      </c>
      <c r="P649" s="7">
        <f>IF(Overall!N651&lt;&gt;"",DATEVALUE(MID(Overall!N651, FIND(",", Overall!N651) + 2, FIND(" ", Overall!N651) - FIND(",", Overall!N651) - 1) &amp; " " &amp; MID(Overall!N651, FIND(" ", Overall!N651) + 1, FIND(",", Overall!N651, FIND(" ", Overall!N651)) - FIND(" ", Overall!N651) - 1) &amp; ", " &amp; MID(Overall!N651, FIND(",", Overall!N651, FIND(",",Overall!N651) + 1) + 2, LEN(Overall!N651))),"")</f>
        <v>45264</v>
      </c>
      <c r="Q649" s="7">
        <f>IF(Overall!O651&lt;&gt;"",DATEVALUE(MID(Overall!O651, FIND(",", Overall!O651) + 2, FIND(" ", Overall!O651) - FIND(",", Overall!O651) - 1) &amp; " " &amp; MID(Overall!O651, FIND(" ", Overall!O651) + 1, FIND(",", Overall!O651, FIND(" ", Overall!O651)) - FIND(" ", Overall!O651) - 1) &amp; ", " &amp; MID(Overall!O651, FIND(",", Overall!O651, FIND(",",Overall!O651) + 1) + 2, LEN(Overall!O651))),"")</f>
        <v>45240</v>
      </c>
      <c r="R649" s="5">
        <f t="shared" si="20"/>
        <v>1</v>
      </c>
      <c r="S649" s="10">
        <f>IF(Overall!$A651&lt;&gt;"",IF(AND(MONTH($N649) &lt;= 1, MONTH($O649) &gt;= 1), IF($R649 &lt;&gt; "", $H649/$R649, ""), ""),"")</f>
        <v>500000</v>
      </c>
      <c r="T649" s="10" t="str">
        <f>IF(Overall!$A651&lt;&gt;"",IF(AND(MONTH($N649) &lt;= 2, MONTH($O649) &gt;= 2), IF($R649 &lt;&gt; "", $H649/$R649, ""), ""),"")</f>
        <v/>
      </c>
      <c r="U649" s="10" t="str">
        <f>IF(Overall!$A651&lt;&gt;"",IF(AND(MONTH($N649) &lt;= 3, MONTH($O649) &gt;= 3), IF($R649 &lt;&gt; "", $H649/$R649, ""), ""),"")</f>
        <v/>
      </c>
      <c r="V649" s="10" t="str">
        <f>IF(Overall!$A651&lt;&gt;"",IF(AND(MONTH($N649) &lt;= 4, MONTH($O649) &gt;= 4), IF($R649 &lt;&gt; "", $H649/$R649, ""), ""),"")</f>
        <v/>
      </c>
      <c r="W649" s="10" t="str">
        <f>IF(Overall!$A651&lt;&gt;"",IF(AND(MONTH($N649) &lt;= 5, MONTH($O649) &gt;= 5), IF($R649 &lt;&gt; "", $H649/$R649, ""), ""),"")</f>
        <v/>
      </c>
      <c r="X649" s="10" t="str">
        <f>IF(Overall!$A651&lt;&gt;"",IF(AND(MONTH($N649) &lt;= 6, MONTH($O649) &gt;= 6), IF($R649 &lt;&gt; "", $H649/$R649, ""), ""),"")</f>
        <v/>
      </c>
      <c r="Y649" s="10" t="str">
        <f>IF(Overall!$A651&lt;&gt;"",IF(AND(MONTH($N649) &lt;= 7, MONTH($O649) &gt;= 7 ), IF($R649 &lt;&gt; "", $H649/$R649, ""), ""),"")</f>
        <v/>
      </c>
      <c r="Z649" s="10" t="str">
        <f>IF(Overall!$A651&lt;&gt;"",IF(AND(MONTH($N649) &lt;= 8, MONTH($O649) &gt;= 8), IF($R649 &lt;&gt; "", $H649/$R649, ""), ""),"")</f>
        <v/>
      </c>
      <c r="AA649" s="10" t="str">
        <f>IF(Overall!$A651&lt;&gt;"",IF(AND(MONTH($N649) &lt;= 9, MONTH($O649) &gt;= 9), IF($R649 &lt;&gt; "", $H649/$R649, ""), ""),"")</f>
        <v/>
      </c>
      <c r="AB649" s="10" t="str">
        <f>IF(Overall!$A651&lt;&gt;"",IF(AND(MONTH($N649) &lt;= 10, MONTH($O649) &gt;= 10), IF($R649 &lt;&gt; "", $H649/$R649, ""), ""),"")</f>
        <v/>
      </c>
      <c r="AC649" s="10" t="str">
        <f>IF(Overall!$A651&lt;&gt;"",IF(AND(MONTH($N649) &lt;= 11, MONTH($O649) &gt;= 11), IF($R649 &lt;&gt; "", $H649/$R649, ""), ""),"")</f>
        <v/>
      </c>
      <c r="AD649" s="10" t="str">
        <f>IF(Overall!$A651&lt;&gt;"",IF(AND(MONTH($N649) &lt;= 12, MONTH($O649) &gt;= 12), IF($R649 &lt;&gt; "", $H649/$R649, ""), ""),"")</f>
        <v/>
      </c>
      <c r="AF649" s="10" t="str">
        <f ca="1">IFERROR(IF(AND(NOW()&lt;= EOMONTH(DATE(YEAR($O649),1, 1), 0), Overall!$A651&lt;&gt;"", MONTH($N649) &lt;= 1, MONTH($O649) &gt;= 1), IF($R649 &lt;&gt; "", $H649/$R649, ""), ""), "")</f>
        <v/>
      </c>
      <c r="AG649" s="10" t="str">
        <f ca="1">IFERROR(IF(AND(NOW()&lt;= EOMONTH(DATE(YEAR($O649),2, 1), 0), Overall!$A651&lt;&gt;"", MONTH($N649) &lt;= 2, MONTH($O649) &gt;= 2), IF($R649 &lt;&gt; "", $H649/$R649, ""), ""), "")</f>
        <v/>
      </c>
      <c r="AH649" s="10" t="str">
        <f ca="1">IFERROR(IF(AND(NOW()&lt;= EOMONTH(DATE(YEAR($O649),3, 1), 0), Overall!$A651&lt;&gt;"", MONTH($N649) &lt;= 3, MONTH($O649) &gt;= 3), IF($R649 &lt;&gt; "", $H649/$R649, ""), ""), "")</f>
        <v/>
      </c>
      <c r="AI649" s="10" t="str">
        <f ca="1">IFERROR(IF(AND(NOW()&lt;= EOMONTH(DATE(YEAR($O649),4, 1), 0), Overall!$A651&lt;&gt;"", MONTH($N649) &lt;= 4, MONTH($O649) &gt;= 4), IF($R649 &lt;&gt; "", $H649/$R649, ""), ""), "")</f>
        <v/>
      </c>
      <c r="AJ649" s="10" t="str">
        <f ca="1">IFERROR(IF(AND(NOW()&lt;= EOMONTH(DATE(YEAR($O649),5, 1), 0), Overall!$A651&lt;&gt;"", MONTH($N649) &lt;= 5, MONTH($O649) &gt;= 5), IF($R649 &lt;&gt; "", $H649/$R649, ""), ""), "")</f>
        <v/>
      </c>
      <c r="AK649" s="10" t="str">
        <f ca="1">IFERROR(IF(AND(NOW()&lt;= EOMONTH(DATE(YEAR($O649),6, 1), 0), Overall!$A651&lt;&gt;"", MONTH($N649) &lt;= 6, MONTH($O649) &gt;= 6), IF($R649 &lt;&gt; "", $H649/$R649, ""), ""), "")</f>
        <v/>
      </c>
      <c r="AL649" s="10" t="str">
        <f ca="1">IFERROR(IF(AND(NOW()&lt;= EOMONTH(DATE(YEAR($O649),7, 1), 0), Overall!$A651&lt;&gt;"", MONTH($N649) &lt;= 7, MONTH($O649) &gt;= 7), IF($R649 &lt;&gt; "", $H649/$R649, ""), ""), "")</f>
        <v/>
      </c>
      <c r="AM649" s="10" t="str">
        <f ca="1">IFERROR(IF(AND(NOW()&lt;= EOMONTH(DATE(YEAR($O649),8, 1), 0), Overall!$A651&lt;&gt;"", MONTH($N649) &lt;= 8, MONTH($O649) &gt;= 8), IF($R649 &lt;&gt; "", $H649/$R649, ""), ""), "")</f>
        <v/>
      </c>
      <c r="AN649" s="10" t="str">
        <f ca="1">IFERROR(IF(AND(NOW()&lt;= EOMONTH(DATE(YEAR($O649),9, 1), 0), Overall!$A651&lt;&gt;"", MONTH($N649) &lt;= 9, MONTH($O649) &gt;= 9), IF($R649 &lt;&gt; "", $H649/$R649, ""), ""), "")</f>
        <v/>
      </c>
      <c r="AO649" s="10" t="str">
        <f ca="1">IFERROR(IF(AND(NOW()&lt;= EOMONTH(DATE(YEAR($O649),10, 1), 0), Overall!$A651&lt;&gt;"", MONTH($N649) &lt;= 10, MONTH($O649) &gt;= 10), IF($R649 &lt;&gt; "", $H649/$R649, ""), ""), "")</f>
        <v/>
      </c>
      <c r="AP649" s="10" t="str">
        <f ca="1">IFERROR(IF(AND(NOW()&lt;= EOMONTH(DATE(YEAR($O649),11, 1), 0), Overall!$A651&lt;&gt;"", MONTH($N649) &lt;=11, MONTH($O649) &gt;= 11), IF($R649 &lt;&gt; "", $H649/$R649, ""), ""), "")</f>
        <v/>
      </c>
      <c r="AQ649" s="10" t="str">
        <f ca="1">IFERROR(IF(AND(NOW()&lt;= EOMONTH(DATE(YEAR($O649),12, 1), 0), Overall!$A651&lt;&gt;"", MONTH($N649) &lt;= 12, MONTH($O649) &gt;= 12), IF($R649 &lt;&gt; "", $H649/$R649, ""), ""), "")</f>
        <v/>
      </c>
      <c r="AR649" s="16">
        <f t="shared" ca="1" si="21"/>
        <v>0</v>
      </c>
    </row>
    <row r="650" spans="1:44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6">
        <f>IF(Overall!F652&lt;&gt;"",VALUE(Overall!F652),"")</f>
        <v>500000</v>
      </c>
      <c r="I650" s="6">
        <f>IF(Overall!G652&lt;&gt;"",VALUE(Overall!G652),"")</f>
        <v>77</v>
      </c>
      <c r="J650" s="6">
        <f>IF(Overall!H652&lt;&gt;"",VALUE(Overall!H652),"")</f>
        <v>62</v>
      </c>
      <c r="K650" s="6">
        <f>IF(Overall!I652&lt;&gt;"",VALUE(Overall!I652),"")</f>
        <v>2.73</v>
      </c>
      <c r="L650" s="6">
        <f>IF(Overall!J652&lt;&gt;"",VALUE(Overall!J652),"")</f>
        <v>0.7</v>
      </c>
      <c r="M650" s="6">
        <f>IF(Overall!K652&lt;&gt;"",VALUE(Overall!K652),"")</f>
        <v>2.0299999999999998</v>
      </c>
      <c r="N650" s="7">
        <f>IF(Overall!L652&lt;&gt;"",DATEVALUE(MID(Overall!L652, FIND(",", Overall!L652) + 2, FIND(" ", Overall!L652) - FIND(",", Overall!L652) - 1) &amp; " " &amp; MID(Overall!L652, FIND(" ", Overall!L652) + 1, FIND(",", Overall!L652, FIND(" ", Overall!L652)) - FIND(" ", Overall!L652) - 1) &amp; ", " &amp; MID(Overall!L652, FIND(",", Overall!L652, FIND(",",Overall!L652) + 1) + 2, LEN(Overall!L652))),"")</f>
        <v>45292</v>
      </c>
      <c r="O650" s="7">
        <f>IF(Overall!M652&lt;&gt;"",DATEVALUE(MID(Overall!M652, FIND(",", Overall!M652) + 2, FIND(" ", Overall!M652) - FIND(",", Overall!M652) - 1) &amp; " " &amp; MID(Overall!M652, FIND(" ", Overall!M652) + 1, FIND(",", Overall!M652, FIND(" ", Overall!M652)) - FIND(" ", Overall!M652) - 1) &amp; ", " &amp; MID(Overall!M652, FIND(",", Overall!M652, FIND(",",Overall!M652) + 1) + 2, LEN(Overall!M652))),"")</f>
        <v>45322</v>
      </c>
      <c r="P650" s="7">
        <f>IF(Overall!N652&lt;&gt;"",DATEVALUE(MID(Overall!N652, FIND(",", Overall!N652) + 2, FIND(" ", Overall!N652) - FIND(",", Overall!N652) - 1) &amp; " " &amp; MID(Overall!N652, FIND(" ", Overall!N652) + 1, FIND(",", Overall!N652, FIND(" ", Overall!N652)) - FIND(" ", Overall!N652) - 1) &amp; ", " &amp; MID(Overall!N652, FIND(",", Overall!N652, FIND(",",Overall!N652) + 1) + 2, LEN(Overall!N652))),"")</f>
        <v>45265</v>
      </c>
      <c r="Q650" s="7">
        <f>IF(Overall!O652&lt;&gt;"",DATEVALUE(MID(Overall!O652, FIND(",", Overall!O652) + 2, FIND(" ", Overall!O652) - FIND(",", Overall!O652) - 1) &amp; " " &amp; MID(Overall!O652, FIND(" ", Overall!O652) + 1, FIND(",", Overall!O652, FIND(" ", Overall!O652)) - FIND(" ", Overall!O652) - 1) &amp; ", " &amp; MID(Overall!O652, FIND(",", Overall!O652, FIND(",",Overall!O652) + 1) + 2, LEN(Overall!O652))),"")</f>
        <v>45244</v>
      </c>
      <c r="R650" s="5">
        <f t="shared" si="20"/>
        <v>1</v>
      </c>
      <c r="S650" s="10">
        <f>IF(Overall!$A652&lt;&gt;"",IF(AND(MONTH($N650) &lt;= 1, MONTH($O650) &gt;= 1), IF($R650 &lt;&gt; "", $H650/$R650, ""), ""),"")</f>
        <v>500000</v>
      </c>
      <c r="T650" s="10" t="str">
        <f>IF(Overall!$A652&lt;&gt;"",IF(AND(MONTH($N650) &lt;= 2, MONTH($O650) &gt;= 2), IF($R650 &lt;&gt; "", $H650/$R650, ""), ""),"")</f>
        <v/>
      </c>
      <c r="U650" s="10" t="str">
        <f>IF(Overall!$A652&lt;&gt;"",IF(AND(MONTH($N650) &lt;= 3, MONTH($O650) &gt;= 3), IF($R650 &lt;&gt; "", $H650/$R650, ""), ""),"")</f>
        <v/>
      </c>
      <c r="V650" s="10" t="str">
        <f>IF(Overall!$A652&lt;&gt;"",IF(AND(MONTH($N650) &lt;= 4, MONTH($O650) &gt;= 4), IF($R650 &lt;&gt; "", $H650/$R650, ""), ""),"")</f>
        <v/>
      </c>
      <c r="W650" s="10" t="str">
        <f>IF(Overall!$A652&lt;&gt;"",IF(AND(MONTH($N650) &lt;= 5, MONTH($O650) &gt;= 5), IF($R650 &lt;&gt; "", $H650/$R650, ""), ""),"")</f>
        <v/>
      </c>
      <c r="X650" s="10" t="str">
        <f>IF(Overall!$A652&lt;&gt;"",IF(AND(MONTH($N650) &lt;= 6, MONTH($O650) &gt;= 6), IF($R650 &lt;&gt; "", $H650/$R650, ""), ""),"")</f>
        <v/>
      </c>
      <c r="Y650" s="10" t="str">
        <f>IF(Overall!$A652&lt;&gt;"",IF(AND(MONTH($N650) &lt;= 7, MONTH($O650) &gt;= 7 ), IF($R650 &lt;&gt; "", $H650/$R650, ""), ""),"")</f>
        <v/>
      </c>
      <c r="Z650" s="10" t="str">
        <f>IF(Overall!$A652&lt;&gt;"",IF(AND(MONTH($N650) &lt;= 8, MONTH($O650) &gt;= 8), IF($R650 &lt;&gt; "", $H650/$R650, ""), ""),"")</f>
        <v/>
      </c>
      <c r="AA650" s="10" t="str">
        <f>IF(Overall!$A652&lt;&gt;"",IF(AND(MONTH($N650) &lt;= 9, MONTH($O650) &gt;= 9), IF($R650 &lt;&gt; "", $H650/$R650, ""), ""),"")</f>
        <v/>
      </c>
      <c r="AB650" s="10" t="str">
        <f>IF(Overall!$A652&lt;&gt;"",IF(AND(MONTH($N650) &lt;= 10, MONTH($O650) &gt;= 10), IF($R650 &lt;&gt; "", $H650/$R650, ""), ""),"")</f>
        <v/>
      </c>
      <c r="AC650" s="10" t="str">
        <f>IF(Overall!$A652&lt;&gt;"",IF(AND(MONTH($N650) &lt;= 11, MONTH($O650) &gt;= 11), IF($R650 &lt;&gt; "", $H650/$R650, ""), ""),"")</f>
        <v/>
      </c>
      <c r="AD650" s="10" t="str">
        <f>IF(Overall!$A652&lt;&gt;"",IF(AND(MONTH($N650) &lt;= 12, MONTH($O650) &gt;= 12), IF($R650 &lt;&gt; "", $H650/$R650, ""), ""),"")</f>
        <v/>
      </c>
      <c r="AF650" s="10" t="str">
        <f ca="1">IFERROR(IF(AND(NOW()&lt;= EOMONTH(DATE(YEAR($O650),1, 1), 0), Overall!$A652&lt;&gt;"", MONTH($N650) &lt;= 1, MONTH($O650) &gt;= 1), IF($R650 &lt;&gt; "", $H650/$R650, ""), ""), "")</f>
        <v/>
      </c>
      <c r="AG650" s="10" t="str">
        <f ca="1">IFERROR(IF(AND(NOW()&lt;= EOMONTH(DATE(YEAR($O650),2, 1), 0), Overall!$A652&lt;&gt;"", MONTH($N650) &lt;= 2, MONTH($O650) &gt;= 2), IF($R650 &lt;&gt; "", $H650/$R650, ""), ""), "")</f>
        <v/>
      </c>
      <c r="AH650" s="10" t="str">
        <f ca="1">IFERROR(IF(AND(NOW()&lt;= EOMONTH(DATE(YEAR($O650),3, 1), 0), Overall!$A652&lt;&gt;"", MONTH($N650) &lt;= 3, MONTH($O650) &gt;= 3), IF($R650 &lt;&gt; "", $H650/$R650, ""), ""), "")</f>
        <v/>
      </c>
      <c r="AI650" s="10" t="str">
        <f ca="1">IFERROR(IF(AND(NOW()&lt;= EOMONTH(DATE(YEAR($O650),4, 1), 0), Overall!$A652&lt;&gt;"", MONTH($N650) &lt;= 4, MONTH($O650) &gt;= 4), IF($R650 &lt;&gt; "", $H650/$R650, ""), ""), "")</f>
        <v/>
      </c>
      <c r="AJ650" s="10" t="str">
        <f ca="1">IFERROR(IF(AND(NOW()&lt;= EOMONTH(DATE(YEAR($O650),5, 1), 0), Overall!$A652&lt;&gt;"", MONTH($N650) &lt;= 5, MONTH($O650) &gt;= 5), IF($R650 &lt;&gt; "", $H650/$R650, ""), ""), "")</f>
        <v/>
      </c>
      <c r="AK650" s="10" t="str">
        <f ca="1">IFERROR(IF(AND(NOW()&lt;= EOMONTH(DATE(YEAR($O650),6, 1), 0), Overall!$A652&lt;&gt;"", MONTH($N650) &lt;= 6, MONTH($O650) &gt;= 6), IF($R650 &lt;&gt; "", $H650/$R650, ""), ""), "")</f>
        <v/>
      </c>
      <c r="AL650" s="10" t="str">
        <f ca="1">IFERROR(IF(AND(NOW()&lt;= EOMONTH(DATE(YEAR($O650),7, 1), 0), Overall!$A652&lt;&gt;"", MONTH($N650) &lt;= 7, MONTH($O650) &gt;= 7), IF($R650 &lt;&gt; "", $H650/$R650, ""), ""), "")</f>
        <v/>
      </c>
      <c r="AM650" s="10" t="str">
        <f ca="1">IFERROR(IF(AND(NOW()&lt;= EOMONTH(DATE(YEAR($O650),8, 1), 0), Overall!$A652&lt;&gt;"", MONTH($N650) &lt;= 8, MONTH($O650) &gt;= 8), IF($R650 &lt;&gt; "", $H650/$R650, ""), ""), "")</f>
        <v/>
      </c>
      <c r="AN650" s="10" t="str">
        <f ca="1">IFERROR(IF(AND(NOW()&lt;= EOMONTH(DATE(YEAR($O650),9, 1), 0), Overall!$A652&lt;&gt;"", MONTH($N650) &lt;= 9, MONTH($O650) &gt;= 9), IF($R650 &lt;&gt; "", $H650/$R650, ""), ""), "")</f>
        <v/>
      </c>
      <c r="AO650" s="10" t="str">
        <f ca="1">IFERROR(IF(AND(NOW()&lt;= EOMONTH(DATE(YEAR($O650),10, 1), 0), Overall!$A652&lt;&gt;"", MONTH($N650) &lt;= 10, MONTH($O650) &gt;= 10), IF($R650 &lt;&gt; "", $H650/$R650, ""), ""), "")</f>
        <v/>
      </c>
      <c r="AP650" s="10" t="str">
        <f ca="1">IFERROR(IF(AND(NOW()&lt;= EOMONTH(DATE(YEAR($O650),11, 1), 0), Overall!$A652&lt;&gt;"", MONTH($N650) &lt;=11, MONTH($O650) &gt;= 11), IF($R650 &lt;&gt; "", $H650/$R650, ""), ""), "")</f>
        <v/>
      </c>
      <c r="AQ650" s="10" t="str">
        <f ca="1">IFERROR(IF(AND(NOW()&lt;= EOMONTH(DATE(YEAR($O650),12, 1), 0), Overall!$A652&lt;&gt;"", MONTH($N650) &lt;= 12, MONTH($O650) &gt;= 12), IF($R650 &lt;&gt; "", $H650/$R650, ""), ""), "")</f>
        <v/>
      </c>
      <c r="AR650" s="16">
        <f t="shared" ca="1" si="21"/>
        <v>0</v>
      </c>
    </row>
    <row r="651" spans="1:44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6">
        <f>IF(Overall!F653&lt;&gt;"",VALUE(Overall!F653),"")</f>
        <v>500000</v>
      </c>
      <c r="I651" s="6">
        <f>IF(Overall!G653&lt;&gt;"",VALUE(Overall!G653),"")</f>
        <v>77</v>
      </c>
      <c r="J651" s="6">
        <f>IF(Overall!H653&lt;&gt;"",VALUE(Overall!H653),"")</f>
        <v>62</v>
      </c>
      <c r="K651" s="6">
        <f>IF(Overall!I653&lt;&gt;"",VALUE(Overall!I653),"")</f>
        <v>2.2000000000000002</v>
      </c>
      <c r="L651" s="6">
        <f>IF(Overall!J653&lt;&gt;"",VALUE(Overall!J653),"")</f>
        <v>0.17</v>
      </c>
      <c r="M651" s="6">
        <f>IF(Overall!K653&lt;&gt;"",VALUE(Overall!K653),"")</f>
        <v>2.0299999999999998</v>
      </c>
      <c r="N651" s="7">
        <f>IF(Overall!L653&lt;&gt;"",DATEVALUE(MID(Overall!L653, FIND(",", Overall!L653) + 2, FIND(" ", Overall!L653) - FIND(",", Overall!L653) - 1) &amp; " " &amp; MID(Overall!L653, FIND(" ", Overall!L653) + 1, FIND(",", Overall!L653, FIND(" ", Overall!L653)) - FIND(" ", Overall!L653) - 1) &amp; ", " &amp; MID(Overall!L653, FIND(",", Overall!L653, FIND(",",Overall!L653) + 1) + 2, LEN(Overall!L653))),"")</f>
        <v>45292</v>
      </c>
      <c r="O651" s="7">
        <f>IF(Overall!M653&lt;&gt;"",DATEVALUE(MID(Overall!M653, FIND(",", Overall!M653) + 2, FIND(" ", Overall!M653) - FIND(",", Overall!M653) - 1) &amp; " " &amp; MID(Overall!M653, FIND(" ", Overall!M653) + 1, FIND(",", Overall!M653, FIND(" ", Overall!M653)) - FIND(" ", Overall!M653) - 1) &amp; ", " &amp; MID(Overall!M653, FIND(",", Overall!M653, FIND(",",Overall!M653) + 1) + 2, LEN(Overall!M653))),"")</f>
        <v>45322</v>
      </c>
      <c r="P651" s="7">
        <f>IF(Overall!N653&lt;&gt;"",DATEVALUE(MID(Overall!N653, FIND(",", Overall!N653) + 2, FIND(" ", Overall!N653) - FIND(",", Overall!N653) - 1) &amp; " " &amp; MID(Overall!N653, FIND(" ", Overall!N653) + 1, FIND(",", Overall!N653, FIND(" ", Overall!N653)) - FIND(" ", Overall!N653) - 1) &amp; ", " &amp; MID(Overall!N653, FIND(",", Overall!N653, FIND(",",Overall!N653) + 1) + 2, LEN(Overall!N653))),"")</f>
        <v>45265</v>
      </c>
      <c r="Q651" s="7">
        <f>IF(Overall!O653&lt;&gt;"",DATEVALUE(MID(Overall!O653, FIND(",", Overall!O653) + 2, FIND(" ", Overall!O653) - FIND(",", Overall!O653) - 1) &amp; " " &amp; MID(Overall!O653, FIND(" ", Overall!O653) + 1, FIND(",", Overall!O653, FIND(" ", Overall!O653)) - FIND(" ", Overall!O653) - 1) &amp; ", " &amp; MID(Overall!O653, FIND(",", Overall!O653, FIND(",",Overall!O653) + 1) + 2, LEN(Overall!O653))),"")</f>
        <v>45244</v>
      </c>
      <c r="R651" s="5">
        <f t="shared" si="20"/>
        <v>1</v>
      </c>
      <c r="S651" s="10">
        <f>IF(Overall!$A653&lt;&gt;"",IF(AND(MONTH($N651) &lt;= 1, MONTH($O651) &gt;= 1), IF($R651 &lt;&gt; "", $H651/$R651, ""), ""),"")</f>
        <v>500000</v>
      </c>
      <c r="T651" s="10" t="str">
        <f>IF(Overall!$A653&lt;&gt;"",IF(AND(MONTH($N651) &lt;= 2, MONTH($O651) &gt;= 2), IF($R651 &lt;&gt; "", $H651/$R651, ""), ""),"")</f>
        <v/>
      </c>
      <c r="U651" s="10" t="str">
        <f>IF(Overall!$A653&lt;&gt;"",IF(AND(MONTH($N651) &lt;= 3, MONTH($O651) &gt;= 3), IF($R651 &lt;&gt; "", $H651/$R651, ""), ""),"")</f>
        <v/>
      </c>
      <c r="V651" s="10" t="str">
        <f>IF(Overall!$A653&lt;&gt;"",IF(AND(MONTH($N651) &lt;= 4, MONTH($O651) &gt;= 4), IF($R651 &lt;&gt; "", $H651/$R651, ""), ""),"")</f>
        <v/>
      </c>
      <c r="W651" s="10" t="str">
        <f>IF(Overall!$A653&lt;&gt;"",IF(AND(MONTH($N651) &lt;= 5, MONTH($O651) &gt;= 5), IF($R651 &lt;&gt; "", $H651/$R651, ""), ""),"")</f>
        <v/>
      </c>
      <c r="X651" s="10" t="str">
        <f>IF(Overall!$A653&lt;&gt;"",IF(AND(MONTH($N651) &lt;= 6, MONTH($O651) &gt;= 6), IF($R651 &lt;&gt; "", $H651/$R651, ""), ""),"")</f>
        <v/>
      </c>
      <c r="Y651" s="10" t="str">
        <f>IF(Overall!$A653&lt;&gt;"",IF(AND(MONTH($N651) &lt;= 7, MONTH($O651) &gt;= 7 ), IF($R651 &lt;&gt; "", $H651/$R651, ""), ""),"")</f>
        <v/>
      </c>
      <c r="Z651" s="10" t="str">
        <f>IF(Overall!$A653&lt;&gt;"",IF(AND(MONTH($N651) &lt;= 8, MONTH($O651) &gt;= 8), IF($R651 &lt;&gt; "", $H651/$R651, ""), ""),"")</f>
        <v/>
      </c>
      <c r="AA651" s="10" t="str">
        <f>IF(Overall!$A653&lt;&gt;"",IF(AND(MONTH($N651) &lt;= 9, MONTH($O651) &gt;= 9), IF($R651 &lt;&gt; "", $H651/$R651, ""), ""),"")</f>
        <v/>
      </c>
      <c r="AB651" s="10" t="str">
        <f>IF(Overall!$A653&lt;&gt;"",IF(AND(MONTH($N651) &lt;= 10, MONTH($O651) &gt;= 10), IF($R651 &lt;&gt; "", $H651/$R651, ""), ""),"")</f>
        <v/>
      </c>
      <c r="AC651" s="10" t="str">
        <f>IF(Overall!$A653&lt;&gt;"",IF(AND(MONTH($N651) &lt;= 11, MONTH($O651) &gt;= 11), IF($R651 &lt;&gt; "", $H651/$R651, ""), ""),"")</f>
        <v/>
      </c>
      <c r="AD651" s="10" t="str">
        <f>IF(Overall!$A653&lt;&gt;"",IF(AND(MONTH($N651) &lt;= 12, MONTH($O651) &gt;= 12), IF($R651 &lt;&gt; "", $H651/$R651, ""), ""),"")</f>
        <v/>
      </c>
      <c r="AF651" s="10" t="str">
        <f ca="1">IFERROR(IF(AND(NOW()&lt;= EOMONTH(DATE(YEAR($O651),1, 1), 0), Overall!$A653&lt;&gt;"", MONTH($N651) &lt;= 1, MONTH($O651) &gt;= 1), IF($R651 &lt;&gt; "", $H651/$R651, ""), ""), "")</f>
        <v/>
      </c>
      <c r="AG651" s="10" t="str">
        <f ca="1">IFERROR(IF(AND(NOW()&lt;= EOMONTH(DATE(YEAR($O651),2, 1), 0), Overall!$A653&lt;&gt;"", MONTH($N651) &lt;= 2, MONTH($O651) &gt;= 2), IF($R651 &lt;&gt; "", $H651/$R651, ""), ""), "")</f>
        <v/>
      </c>
      <c r="AH651" s="10" t="str">
        <f ca="1">IFERROR(IF(AND(NOW()&lt;= EOMONTH(DATE(YEAR($O651),3, 1), 0), Overall!$A653&lt;&gt;"", MONTH($N651) &lt;= 3, MONTH($O651) &gt;= 3), IF($R651 &lt;&gt; "", $H651/$R651, ""), ""), "")</f>
        <v/>
      </c>
      <c r="AI651" s="10" t="str">
        <f ca="1">IFERROR(IF(AND(NOW()&lt;= EOMONTH(DATE(YEAR($O651),4, 1), 0), Overall!$A653&lt;&gt;"", MONTH($N651) &lt;= 4, MONTH($O651) &gt;= 4), IF($R651 &lt;&gt; "", $H651/$R651, ""), ""), "")</f>
        <v/>
      </c>
      <c r="AJ651" s="10" t="str">
        <f ca="1">IFERROR(IF(AND(NOW()&lt;= EOMONTH(DATE(YEAR($O651),5, 1), 0), Overall!$A653&lt;&gt;"", MONTH($N651) &lt;= 5, MONTH($O651) &gt;= 5), IF($R651 &lt;&gt; "", $H651/$R651, ""), ""), "")</f>
        <v/>
      </c>
      <c r="AK651" s="10" t="str">
        <f ca="1">IFERROR(IF(AND(NOW()&lt;= EOMONTH(DATE(YEAR($O651),6, 1), 0), Overall!$A653&lt;&gt;"", MONTH($N651) &lt;= 6, MONTH($O651) &gt;= 6), IF($R651 &lt;&gt; "", $H651/$R651, ""), ""), "")</f>
        <v/>
      </c>
      <c r="AL651" s="10" t="str">
        <f ca="1">IFERROR(IF(AND(NOW()&lt;= EOMONTH(DATE(YEAR($O651),7, 1), 0), Overall!$A653&lt;&gt;"", MONTH($N651) &lt;= 7, MONTH($O651) &gt;= 7), IF($R651 &lt;&gt; "", $H651/$R651, ""), ""), "")</f>
        <v/>
      </c>
      <c r="AM651" s="10" t="str">
        <f ca="1">IFERROR(IF(AND(NOW()&lt;= EOMONTH(DATE(YEAR($O651),8, 1), 0), Overall!$A653&lt;&gt;"", MONTH($N651) &lt;= 8, MONTH($O651) &gt;= 8), IF($R651 &lt;&gt; "", $H651/$R651, ""), ""), "")</f>
        <v/>
      </c>
      <c r="AN651" s="10" t="str">
        <f ca="1">IFERROR(IF(AND(NOW()&lt;= EOMONTH(DATE(YEAR($O651),9, 1), 0), Overall!$A653&lt;&gt;"", MONTH($N651) &lt;= 9, MONTH($O651) &gt;= 9), IF($R651 &lt;&gt; "", $H651/$R651, ""), ""), "")</f>
        <v/>
      </c>
      <c r="AO651" s="10" t="str">
        <f ca="1">IFERROR(IF(AND(NOW()&lt;= EOMONTH(DATE(YEAR($O651),10, 1), 0), Overall!$A653&lt;&gt;"", MONTH($N651) &lt;= 10, MONTH($O651) &gt;= 10), IF($R651 &lt;&gt; "", $H651/$R651, ""), ""), "")</f>
        <v/>
      </c>
      <c r="AP651" s="10" t="str">
        <f ca="1">IFERROR(IF(AND(NOW()&lt;= EOMONTH(DATE(YEAR($O651),11, 1), 0), Overall!$A653&lt;&gt;"", MONTH($N651) &lt;=11, MONTH($O651) &gt;= 11), IF($R651 &lt;&gt; "", $H651/$R651, ""), ""), "")</f>
        <v/>
      </c>
      <c r="AQ651" s="10" t="str">
        <f ca="1">IFERROR(IF(AND(NOW()&lt;= EOMONTH(DATE(YEAR($O651),12, 1), 0), Overall!$A653&lt;&gt;"", MONTH($N651) &lt;= 12, MONTH($O651) &gt;= 12), IF($R651 &lt;&gt; "", $H651/$R651, ""), ""), "")</f>
        <v/>
      </c>
      <c r="AR651" s="16">
        <f t="shared" ca="1" si="21"/>
        <v>0</v>
      </c>
    </row>
    <row r="652" spans="1:44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6">
        <f>IF(Overall!F654&lt;&gt;"",VALUE(Overall!F654),"")</f>
        <v>500000</v>
      </c>
      <c r="I652" s="6">
        <f>IF(Overall!G654&lt;&gt;"",VALUE(Overall!G654),"")</f>
        <v>78</v>
      </c>
      <c r="J652" s="6">
        <f>IF(Overall!H654&lt;&gt;"",VALUE(Overall!H654),"")</f>
        <v>62</v>
      </c>
      <c r="K652" s="6">
        <f>IF(Overall!I654&lt;&gt;"",VALUE(Overall!I654),"")</f>
        <v>2.72</v>
      </c>
      <c r="L652" s="6">
        <f>IF(Overall!J654&lt;&gt;"",VALUE(Overall!J654),"")</f>
        <v>0.5</v>
      </c>
      <c r="M652" s="6">
        <f>IF(Overall!K654&lt;&gt;"",VALUE(Overall!K654),"")</f>
        <v>2.2200000000000002</v>
      </c>
      <c r="N652" s="7">
        <f>IF(Overall!L654&lt;&gt;"",DATEVALUE(MID(Overall!L654, FIND(",", Overall!L654) + 2, FIND(" ", Overall!L654) - FIND(",", Overall!L654) - 1) &amp; " " &amp; MID(Overall!L654, FIND(" ", Overall!L654) + 1, FIND(",", Overall!L654, FIND(" ", Overall!L654)) - FIND(" ", Overall!L654) - 1) &amp; ", " &amp; MID(Overall!L654, FIND(",", Overall!L654, FIND(",",Overall!L654) + 1) + 2, LEN(Overall!L654))),"")</f>
        <v>45292</v>
      </c>
      <c r="O652" s="7">
        <f>IF(Overall!M654&lt;&gt;"",DATEVALUE(MID(Overall!M654, FIND(",", Overall!M654) + 2, FIND(" ", Overall!M654) - FIND(",", Overall!M654) - 1) &amp; " " &amp; MID(Overall!M654, FIND(" ", Overall!M654) + 1, FIND(",", Overall!M654, FIND(" ", Overall!M654)) - FIND(" ", Overall!M654) - 1) &amp; ", " &amp; MID(Overall!M654, FIND(",", Overall!M654, FIND(",",Overall!M654) + 1) + 2, LEN(Overall!M654))),"")</f>
        <v>45322</v>
      </c>
      <c r="P652" s="7">
        <f>IF(Overall!N654&lt;&gt;"",DATEVALUE(MID(Overall!N654, FIND(",", Overall!N654) + 2, FIND(" ", Overall!N654) - FIND(",", Overall!N654) - 1) &amp; " " &amp; MID(Overall!N654, FIND(" ", Overall!N654) + 1, FIND(",", Overall!N654, FIND(" ", Overall!N654)) - FIND(" ", Overall!N654) - 1) &amp; ", " &amp; MID(Overall!N654, FIND(",", Overall!N654, FIND(",",Overall!N654) + 1) + 2, LEN(Overall!N654))),"")</f>
        <v>45265</v>
      </c>
      <c r="Q652" s="7">
        <f>IF(Overall!O654&lt;&gt;"",DATEVALUE(MID(Overall!O654, FIND(",", Overall!O654) + 2, FIND(" ", Overall!O654) - FIND(",", Overall!O654) - 1) &amp; " " &amp; MID(Overall!O654, FIND(" ", Overall!O654) + 1, FIND(",", Overall!O654, FIND(" ", Overall!O654)) - FIND(" ", Overall!O654) - 1) &amp; ", " &amp; MID(Overall!O654, FIND(",", Overall!O654, FIND(",",Overall!O654) + 1) + 2, LEN(Overall!O654))),"")</f>
        <v>45244</v>
      </c>
      <c r="R652" s="5">
        <f t="shared" si="20"/>
        <v>1</v>
      </c>
      <c r="S652" s="10">
        <f>IF(Overall!$A654&lt;&gt;"",IF(AND(MONTH($N652) &lt;= 1, MONTH($O652) &gt;= 1), IF($R652 &lt;&gt; "", $H652/$R652, ""), ""),"")</f>
        <v>500000</v>
      </c>
      <c r="T652" s="10" t="str">
        <f>IF(Overall!$A654&lt;&gt;"",IF(AND(MONTH($N652) &lt;= 2, MONTH($O652) &gt;= 2), IF($R652 &lt;&gt; "", $H652/$R652, ""), ""),"")</f>
        <v/>
      </c>
      <c r="U652" s="10" t="str">
        <f>IF(Overall!$A654&lt;&gt;"",IF(AND(MONTH($N652) &lt;= 3, MONTH($O652) &gt;= 3), IF($R652 &lt;&gt; "", $H652/$R652, ""), ""),"")</f>
        <v/>
      </c>
      <c r="V652" s="10" t="str">
        <f>IF(Overall!$A654&lt;&gt;"",IF(AND(MONTH($N652) &lt;= 4, MONTH($O652) &gt;= 4), IF($R652 &lt;&gt; "", $H652/$R652, ""), ""),"")</f>
        <v/>
      </c>
      <c r="W652" s="10" t="str">
        <f>IF(Overall!$A654&lt;&gt;"",IF(AND(MONTH($N652) &lt;= 5, MONTH($O652) &gt;= 5), IF($R652 &lt;&gt; "", $H652/$R652, ""), ""),"")</f>
        <v/>
      </c>
      <c r="X652" s="10" t="str">
        <f>IF(Overall!$A654&lt;&gt;"",IF(AND(MONTH($N652) &lt;= 6, MONTH($O652) &gt;= 6), IF($R652 &lt;&gt; "", $H652/$R652, ""), ""),"")</f>
        <v/>
      </c>
      <c r="Y652" s="10" t="str">
        <f>IF(Overall!$A654&lt;&gt;"",IF(AND(MONTH($N652) &lt;= 7, MONTH($O652) &gt;= 7 ), IF($R652 &lt;&gt; "", $H652/$R652, ""), ""),"")</f>
        <v/>
      </c>
      <c r="Z652" s="10" t="str">
        <f>IF(Overall!$A654&lt;&gt;"",IF(AND(MONTH($N652) &lt;= 8, MONTH($O652) &gt;= 8), IF($R652 &lt;&gt; "", $H652/$R652, ""), ""),"")</f>
        <v/>
      </c>
      <c r="AA652" s="10" t="str">
        <f>IF(Overall!$A654&lt;&gt;"",IF(AND(MONTH($N652) &lt;= 9, MONTH($O652) &gt;= 9), IF($R652 &lt;&gt; "", $H652/$R652, ""), ""),"")</f>
        <v/>
      </c>
      <c r="AB652" s="10" t="str">
        <f>IF(Overall!$A654&lt;&gt;"",IF(AND(MONTH($N652) &lt;= 10, MONTH($O652) &gt;= 10), IF($R652 &lt;&gt; "", $H652/$R652, ""), ""),"")</f>
        <v/>
      </c>
      <c r="AC652" s="10" t="str">
        <f>IF(Overall!$A654&lt;&gt;"",IF(AND(MONTH($N652) &lt;= 11, MONTH($O652) &gt;= 11), IF($R652 &lt;&gt; "", $H652/$R652, ""), ""),"")</f>
        <v/>
      </c>
      <c r="AD652" s="10" t="str">
        <f>IF(Overall!$A654&lt;&gt;"",IF(AND(MONTH($N652) &lt;= 12, MONTH($O652) &gt;= 12), IF($R652 &lt;&gt; "", $H652/$R652, ""), ""),"")</f>
        <v/>
      </c>
      <c r="AF652" s="10" t="str">
        <f ca="1">IFERROR(IF(AND(NOW()&lt;= EOMONTH(DATE(YEAR($O652),1, 1), 0), Overall!$A654&lt;&gt;"", MONTH($N652) &lt;= 1, MONTH($O652) &gt;= 1), IF($R652 &lt;&gt; "", $H652/$R652, ""), ""), "")</f>
        <v/>
      </c>
      <c r="AG652" s="10" t="str">
        <f ca="1">IFERROR(IF(AND(NOW()&lt;= EOMONTH(DATE(YEAR($O652),2, 1), 0), Overall!$A654&lt;&gt;"", MONTH($N652) &lt;= 2, MONTH($O652) &gt;= 2), IF($R652 &lt;&gt; "", $H652/$R652, ""), ""), "")</f>
        <v/>
      </c>
      <c r="AH652" s="10" t="str">
        <f ca="1">IFERROR(IF(AND(NOW()&lt;= EOMONTH(DATE(YEAR($O652),3, 1), 0), Overall!$A654&lt;&gt;"", MONTH($N652) &lt;= 3, MONTH($O652) &gt;= 3), IF($R652 &lt;&gt; "", $H652/$R652, ""), ""), "")</f>
        <v/>
      </c>
      <c r="AI652" s="10" t="str">
        <f ca="1">IFERROR(IF(AND(NOW()&lt;= EOMONTH(DATE(YEAR($O652),4, 1), 0), Overall!$A654&lt;&gt;"", MONTH($N652) &lt;= 4, MONTH($O652) &gt;= 4), IF($R652 &lt;&gt; "", $H652/$R652, ""), ""), "")</f>
        <v/>
      </c>
      <c r="AJ652" s="10" t="str">
        <f ca="1">IFERROR(IF(AND(NOW()&lt;= EOMONTH(DATE(YEAR($O652),5, 1), 0), Overall!$A654&lt;&gt;"", MONTH($N652) &lt;= 5, MONTH($O652) &gt;= 5), IF($R652 &lt;&gt; "", $H652/$R652, ""), ""), "")</f>
        <v/>
      </c>
      <c r="AK652" s="10" t="str">
        <f ca="1">IFERROR(IF(AND(NOW()&lt;= EOMONTH(DATE(YEAR($O652),6, 1), 0), Overall!$A654&lt;&gt;"", MONTH($N652) &lt;= 6, MONTH($O652) &gt;= 6), IF($R652 &lt;&gt; "", $H652/$R652, ""), ""), "")</f>
        <v/>
      </c>
      <c r="AL652" s="10" t="str">
        <f ca="1">IFERROR(IF(AND(NOW()&lt;= EOMONTH(DATE(YEAR($O652),7, 1), 0), Overall!$A654&lt;&gt;"", MONTH($N652) &lt;= 7, MONTH($O652) &gt;= 7), IF($R652 &lt;&gt; "", $H652/$R652, ""), ""), "")</f>
        <v/>
      </c>
      <c r="AM652" s="10" t="str">
        <f ca="1">IFERROR(IF(AND(NOW()&lt;= EOMONTH(DATE(YEAR($O652),8, 1), 0), Overall!$A654&lt;&gt;"", MONTH($N652) &lt;= 8, MONTH($O652) &gt;= 8), IF($R652 &lt;&gt; "", $H652/$R652, ""), ""), "")</f>
        <v/>
      </c>
      <c r="AN652" s="10" t="str">
        <f ca="1">IFERROR(IF(AND(NOW()&lt;= EOMONTH(DATE(YEAR($O652),9, 1), 0), Overall!$A654&lt;&gt;"", MONTH($N652) &lt;= 9, MONTH($O652) &gt;= 9), IF($R652 &lt;&gt; "", $H652/$R652, ""), ""), "")</f>
        <v/>
      </c>
      <c r="AO652" s="10" t="str">
        <f ca="1">IFERROR(IF(AND(NOW()&lt;= EOMONTH(DATE(YEAR($O652),10, 1), 0), Overall!$A654&lt;&gt;"", MONTH($N652) &lt;= 10, MONTH($O652) &gt;= 10), IF($R652 &lt;&gt; "", $H652/$R652, ""), ""), "")</f>
        <v/>
      </c>
      <c r="AP652" s="10" t="str">
        <f ca="1">IFERROR(IF(AND(NOW()&lt;= EOMONTH(DATE(YEAR($O652),11, 1), 0), Overall!$A654&lt;&gt;"", MONTH($N652) &lt;=11, MONTH($O652) &gt;= 11), IF($R652 &lt;&gt; "", $H652/$R652, ""), ""), "")</f>
        <v/>
      </c>
      <c r="AQ652" s="10" t="str">
        <f ca="1">IFERROR(IF(AND(NOW()&lt;= EOMONTH(DATE(YEAR($O652),12, 1), 0), Overall!$A654&lt;&gt;"", MONTH($N652) &lt;= 12, MONTH($O652) &gt;= 12), IF($R652 &lt;&gt; "", $H652/$R652, ""), ""), "")</f>
        <v/>
      </c>
      <c r="AR652" s="16">
        <f t="shared" ca="1" si="21"/>
        <v>0</v>
      </c>
    </row>
    <row r="653" spans="1:44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6">
        <f>IF(Overall!F655&lt;&gt;"",VALUE(Overall!F655),"")</f>
        <v>500000</v>
      </c>
      <c r="I653" s="6">
        <f>IF(Overall!G655&lt;&gt;"",VALUE(Overall!G655),"")</f>
        <v>78</v>
      </c>
      <c r="J653" s="6">
        <f>IF(Overall!H655&lt;&gt;"",VALUE(Overall!H655),"")</f>
        <v>62</v>
      </c>
      <c r="K653" s="6">
        <f>IF(Overall!I655&lt;&gt;"",VALUE(Overall!I655),"")</f>
        <v>2.46</v>
      </c>
      <c r="L653" s="6">
        <f>IF(Overall!J655&lt;&gt;"",VALUE(Overall!J655),"")</f>
        <v>0.25</v>
      </c>
      <c r="M653" s="6">
        <f>IF(Overall!K655&lt;&gt;"",VALUE(Overall!K655),"")</f>
        <v>2.21</v>
      </c>
      <c r="N653" s="7">
        <f>IF(Overall!L655&lt;&gt;"",DATEVALUE(MID(Overall!L655, FIND(",", Overall!L655) + 2, FIND(" ", Overall!L655) - FIND(",", Overall!L655) - 1) &amp; " " &amp; MID(Overall!L655, FIND(" ", Overall!L655) + 1, FIND(",", Overall!L655, FIND(" ", Overall!L655)) - FIND(" ", Overall!L655) - 1) &amp; ", " &amp; MID(Overall!L655, FIND(",", Overall!L655, FIND(",",Overall!L655) + 1) + 2, LEN(Overall!L655))),"")</f>
        <v>45292</v>
      </c>
      <c r="O653" s="7">
        <f>IF(Overall!M655&lt;&gt;"",DATEVALUE(MID(Overall!M655, FIND(",", Overall!M655) + 2, FIND(" ", Overall!M655) - FIND(",", Overall!M655) - 1) &amp; " " &amp; MID(Overall!M655, FIND(" ", Overall!M655) + 1, FIND(",", Overall!M655, FIND(" ", Overall!M655)) - FIND(" ", Overall!M655) - 1) &amp; ", " &amp; MID(Overall!M655, FIND(",", Overall!M655, FIND(",",Overall!M655) + 1) + 2, LEN(Overall!M655))),"")</f>
        <v>45322</v>
      </c>
      <c r="P653" s="7">
        <f>IF(Overall!N655&lt;&gt;"",DATEVALUE(MID(Overall!N655, FIND(",", Overall!N655) + 2, FIND(" ", Overall!N655) - FIND(",", Overall!N655) - 1) &amp; " " &amp; MID(Overall!N655, FIND(" ", Overall!N655) + 1, FIND(",", Overall!N655, FIND(" ", Overall!N655)) - FIND(" ", Overall!N655) - 1) &amp; ", " &amp; MID(Overall!N655, FIND(",", Overall!N655, FIND(",",Overall!N655) + 1) + 2, LEN(Overall!N655))),"")</f>
        <v>45265</v>
      </c>
      <c r="Q653" s="7">
        <f>IF(Overall!O655&lt;&gt;"",DATEVALUE(MID(Overall!O655, FIND(",", Overall!O655) + 2, FIND(" ", Overall!O655) - FIND(",", Overall!O655) - 1) &amp; " " &amp; MID(Overall!O655, FIND(" ", Overall!O655) + 1, FIND(",", Overall!O655, FIND(" ", Overall!O655)) - FIND(" ", Overall!O655) - 1) &amp; ", " &amp; MID(Overall!O655, FIND(",", Overall!O655, FIND(",",Overall!O655) + 1) + 2, LEN(Overall!O655))),"")</f>
        <v>45244</v>
      </c>
      <c r="R653" s="5">
        <f t="shared" si="20"/>
        <v>1</v>
      </c>
      <c r="S653" s="10">
        <f>IF(Overall!$A655&lt;&gt;"",IF(AND(MONTH($N653) &lt;= 1, MONTH($O653) &gt;= 1), IF($R653 &lt;&gt; "", $H653/$R653, ""), ""),"")</f>
        <v>500000</v>
      </c>
      <c r="T653" s="10" t="str">
        <f>IF(Overall!$A655&lt;&gt;"",IF(AND(MONTH($N653) &lt;= 2, MONTH($O653) &gt;= 2), IF($R653 &lt;&gt; "", $H653/$R653, ""), ""),"")</f>
        <v/>
      </c>
      <c r="U653" s="10" t="str">
        <f>IF(Overall!$A655&lt;&gt;"",IF(AND(MONTH($N653) &lt;= 3, MONTH($O653) &gt;= 3), IF($R653 &lt;&gt; "", $H653/$R653, ""), ""),"")</f>
        <v/>
      </c>
      <c r="V653" s="10" t="str">
        <f>IF(Overall!$A655&lt;&gt;"",IF(AND(MONTH($N653) &lt;= 4, MONTH($O653) &gt;= 4), IF($R653 &lt;&gt; "", $H653/$R653, ""), ""),"")</f>
        <v/>
      </c>
      <c r="W653" s="10" t="str">
        <f>IF(Overall!$A655&lt;&gt;"",IF(AND(MONTH($N653) &lt;= 5, MONTH($O653) &gt;= 5), IF($R653 &lt;&gt; "", $H653/$R653, ""), ""),"")</f>
        <v/>
      </c>
      <c r="X653" s="10" t="str">
        <f>IF(Overall!$A655&lt;&gt;"",IF(AND(MONTH($N653) &lt;= 6, MONTH($O653) &gt;= 6), IF($R653 &lt;&gt; "", $H653/$R653, ""), ""),"")</f>
        <v/>
      </c>
      <c r="Y653" s="10" t="str">
        <f>IF(Overall!$A655&lt;&gt;"",IF(AND(MONTH($N653) &lt;= 7, MONTH($O653) &gt;= 7 ), IF($R653 &lt;&gt; "", $H653/$R653, ""), ""),"")</f>
        <v/>
      </c>
      <c r="Z653" s="10" t="str">
        <f>IF(Overall!$A655&lt;&gt;"",IF(AND(MONTH($N653) &lt;= 8, MONTH($O653) &gt;= 8), IF($R653 &lt;&gt; "", $H653/$R653, ""), ""),"")</f>
        <v/>
      </c>
      <c r="AA653" s="10" t="str">
        <f>IF(Overall!$A655&lt;&gt;"",IF(AND(MONTH($N653) &lt;= 9, MONTH($O653) &gt;= 9), IF($R653 &lt;&gt; "", $H653/$R653, ""), ""),"")</f>
        <v/>
      </c>
      <c r="AB653" s="10" t="str">
        <f>IF(Overall!$A655&lt;&gt;"",IF(AND(MONTH($N653) &lt;= 10, MONTH($O653) &gt;= 10), IF($R653 &lt;&gt; "", $H653/$R653, ""), ""),"")</f>
        <v/>
      </c>
      <c r="AC653" s="10" t="str">
        <f>IF(Overall!$A655&lt;&gt;"",IF(AND(MONTH($N653) &lt;= 11, MONTH($O653) &gt;= 11), IF($R653 &lt;&gt; "", $H653/$R653, ""), ""),"")</f>
        <v/>
      </c>
      <c r="AD653" s="10" t="str">
        <f>IF(Overall!$A655&lt;&gt;"",IF(AND(MONTH($N653) &lt;= 12, MONTH($O653) &gt;= 12), IF($R653 &lt;&gt; "", $H653/$R653, ""), ""),"")</f>
        <v/>
      </c>
      <c r="AF653" s="10" t="str">
        <f ca="1">IFERROR(IF(AND(NOW()&lt;= EOMONTH(DATE(YEAR($O653),1, 1), 0), Overall!$A655&lt;&gt;"", MONTH($N653) &lt;= 1, MONTH($O653) &gt;= 1), IF($R653 &lt;&gt; "", $H653/$R653, ""), ""), "")</f>
        <v/>
      </c>
      <c r="AG653" s="10" t="str">
        <f ca="1">IFERROR(IF(AND(NOW()&lt;= EOMONTH(DATE(YEAR($O653),2, 1), 0), Overall!$A655&lt;&gt;"", MONTH($N653) &lt;= 2, MONTH($O653) &gt;= 2), IF($R653 &lt;&gt; "", $H653/$R653, ""), ""), "")</f>
        <v/>
      </c>
      <c r="AH653" s="10" t="str">
        <f ca="1">IFERROR(IF(AND(NOW()&lt;= EOMONTH(DATE(YEAR($O653),3, 1), 0), Overall!$A655&lt;&gt;"", MONTH($N653) &lt;= 3, MONTH($O653) &gt;= 3), IF($R653 &lt;&gt; "", $H653/$R653, ""), ""), "")</f>
        <v/>
      </c>
      <c r="AI653" s="10" t="str">
        <f ca="1">IFERROR(IF(AND(NOW()&lt;= EOMONTH(DATE(YEAR($O653),4, 1), 0), Overall!$A655&lt;&gt;"", MONTH($N653) &lt;= 4, MONTH($O653) &gt;= 4), IF($R653 &lt;&gt; "", $H653/$R653, ""), ""), "")</f>
        <v/>
      </c>
      <c r="AJ653" s="10" t="str">
        <f ca="1">IFERROR(IF(AND(NOW()&lt;= EOMONTH(DATE(YEAR($O653),5, 1), 0), Overall!$A655&lt;&gt;"", MONTH($N653) &lt;= 5, MONTH($O653) &gt;= 5), IF($R653 &lt;&gt; "", $H653/$R653, ""), ""), "")</f>
        <v/>
      </c>
      <c r="AK653" s="10" t="str">
        <f ca="1">IFERROR(IF(AND(NOW()&lt;= EOMONTH(DATE(YEAR($O653),6, 1), 0), Overall!$A655&lt;&gt;"", MONTH($N653) &lt;= 6, MONTH($O653) &gt;= 6), IF($R653 &lt;&gt; "", $H653/$R653, ""), ""), "")</f>
        <v/>
      </c>
      <c r="AL653" s="10" t="str">
        <f ca="1">IFERROR(IF(AND(NOW()&lt;= EOMONTH(DATE(YEAR($O653),7, 1), 0), Overall!$A655&lt;&gt;"", MONTH($N653) &lt;= 7, MONTH($O653) &gt;= 7), IF($R653 &lt;&gt; "", $H653/$R653, ""), ""), "")</f>
        <v/>
      </c>
      <c r="AM653" s="10" t="str">
        <f ca="1">IFERROR(IF(AND(NOW()&lt;= EOMONTH(DATE(YEAR($O653),8, 1), 0), Overall!$A655&lt;&gt;"", MONTH($N653) &lt;= 8, MONTH($O653) &gt;= 8), IF($R653 &lt;&gt; "", $H653/$R653, ""), ""), "")</f>
        <v/>
      </c>
      <c r="AN653" s="10" t="str">
        <f ca="1">IFERROR(IF(AND(NOW()&lt;= EOMONTH(DATE(YEAR($O653),9, 1), 0), Overall!$A655&lt;&gt;"", MONTH($N653) &lt;= 9, MONTH($O653) &gt;= 9), IF($R653 &lt;&gt; "", $H653/$R653, ""), ""), "")</f>
        <v/>
      </c>
      <c r="AO653" s="10" t="str">
        <f ca="1">IFERROR(IF(AND(NOW()&lt;= EOMONTH(DATE(YEAR($O653),10, 1), 0), Overall!$A655&lt;&gt;"", MONTH($N653) &lt;= 10, MONTH($O653) &gt;= 10), IF($R653 &lt;&gt; "", $H653/$R653, ""), ""), "")</f>
        <v/>
      </c>
      <c r="AP653" s="10" t="str">
        <f ca="1">IFERROR(IF(AND(NOW()&lt;= EOMONTH(DATE(YEAR($O653),11, 1), 0), Overall!$A655&lt;&gt;"", MONTH($N653) &lt;=11, MONTH($O653) &gt;= 11), IF($R653 &lt;&gt; "", $H653/$R653, ""), ""), "")</f>
        <v/>
      </c>
      <c r="AQ653" s="10" t="str">
        <f ca="1">IFERROR(IF(AND(NOW()&lt;= EOMONTH(DATE(YEAR($O653),12, 1), 0), Overall!$A655&lt;&gt;"", MONTH($N653) &lt;= 12, MONTH($O653) &gt;= 12), IF($R653 &lt;&gt; "", $H653/$R653, ""), ""), "")</f>
        <v/>
      </c>
      <c r="AR653" s="16">
        <f t="shared" ca="1" si="21"/>
        <v>0</v>
      </c>
    </row>
    <row r="654" spans="1:44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6">
        <f>IF(Overall!F656&lt;&gt;"",VALUE(Overall!F656),"")</f>
        <v>500000</v>
      </c>
      <c r="I654" s="6">
        <f>IF(Overall!G656&lt;&gt;"",VALUE(Overall!G656),"")</f>
        <v>78</v>
      </c>
      <c r="J654" s="6">
        <f>IF(Overall!H656&lt;&gt;"",VALUE(Overall!H656),"")</f>
        <v>61</v>
      </c>
      <c r="K654" s="6">
        <f>IF(Overall!I656&lt;&gt;"",VALUE(Overall!I656),"")</f>
        <v>3.1</v>
      </c>
      <c r="L654" s="6">
        <f>IF(Overall!J656&lt;&gt;"",VALUE(Overall!J656),"")</f>
        <v>0.31</v>
      </c>
      <c r="M654" s="6">
        <f>IF(Overall!K656&lt;&gt;"",VALUE(Overall!K656),"")</f>
        <v>2.79</v>
      </c>
      <c r="N654" s="7">
        <f>IF(Overall!L656&lt;&gt;"",DATEVALUE(MID(Overall!L656, FIND(",", Overall!L656) + 2, FIND(" ", Overall!L656) - FIND(",", Overall!L656) - 1) &amp; " " &amp; MID(Overall!L656, FIND(" ", Overall!L656) + 1, FIND(",", Overall!L656, FIND(" ", Overall!L656)) - FIND(" ", Overall!L656) - 1) &amp; ", " &amp; MID(Overall!L656, FIND(",", Overall!L656, FIND(",",Overall!L656) + 1) + 2, LEN(Overall!L656))),"")</f>
        <v>45292</v>
      </c>
      <c r="O654" s="7">
        <f>IF(Overall!M656&lt;&gt;"",DATEVALUE(MID(Overall!M656, FIND(",", Overall!M656) + 2, FIND(" ", Overall!M656) - FIND(",", Overall!M656) - 1) &amp; " " &amp; MID(Overall!M656, FIND(" ", Overall!M656) + 1, FIND(",", Overall!M656, FIND(" ", Overall!M656)) - FIND(" ", Overall!M656) - 1) &amp; ", " &amp; MID(Overall!M656, FIND(",", Overall!M656, FIND(",",Overall!M656) + 1) + 2, LEN(Overall!M656))),"")</f>
        <v>45322</v>
      </c>
      <c r="P654" s="7">
        <f>IF(Overall!N656&lt;&gt;"",DATEVALUE(MID(Overall!N656, FIND(",", Overall!N656) + 2, FIND(" ", Overall!N656) - FIND(",", Overall!N656) - 1) &amp; " " &amp; MID(Overall!N656, FIND(" ", Overall!N656) + 1, FIND(",", Overall!N656, FIND(" ", Overall!N656)) - FIND(" ", Overall!N656) - 1) &amp; ", " &amp; MID(Overall!N656, FIND(",", Overall!N656, FIND(",",Overall!N656) + 1) + 2, LEN(Overall!N656))),"")</f>
        <v>45268</v>
      </c>
      <c r="Q654" s="7">
        <f>IF(Overall!O656&lt;&gt;"",DATEVALUE(MID(Overall!O656, FIND(",", Overall!O656) + 2, FIND(" ", Overall!O656) - FIND(",", Overall!O656) - 1) &amp; " " &amp; MID(Overall!O656, FIND(" ", Overall!O656) + 1, FIND(",", Overall!O656, FIND(" ", Overall!O656)) - FIND(" ", Overall!O656) - 1) &amp; ", " &amp; MID(Overall!O656, FIND(",", Overall!O656, FIND(",",Overall!O656) + 1) + 2, LEN(Overall!O656))),"")</f>
        <v>45246</v>
      </c>
      <c r="R654" s="5">
        <f t="shared" si="20"/>
        <v>1</v>
      </c>
      <c r="S654" s="10">
        <f>IF(Overall!$A656&lt;&gt;"",IF(AND(MONTH($N654) &lt;= 1, MONTH($O654) &gt;= 1), IF($R654 &lt;&gt; "", $H654/$R654, ""), ""),"")</f>
        <v>500000</v>
      </c>
      <c r="T654" s="10" t="str">
        <f>IF(Overall!$A656&lt;&gt;"",IF(AND(MONTH($N654) &lt;= 2, MONTH($O654) &gt;= 2), IF($R654 &lt;&gt; "", $H654/$R654, ""), ""),"")</f>
        <v/>
      </c>
      <c r="U654" s="10" t="str">
        <f>IF(Overall!$A656&lt;&gt;"",IF(AND(MONTH($N654) &lt;= 3, MONTH($O654) &gt;= 3), IF($R654 &lt;&gt; "", $H654/$R654, ""), ""),"")</f>
        <v/>
      </c>
      <c r="V654" s="10" t="str">
        <f>IF(Overall!$A656&lt;&gt;"",IF(AND(MONTH($N654) &lt;= 4, MONTH($O654) &gt;= 4), IF($R654 &lt;&gt; "", $H654/$R654, ""), ""),"")</f>
        <v/>
      </c>
      <c r="W654" s="10" t="str">
        <f>IF(Overall!$A656&lt;&gt;"",IF(AND(MONTH($N654) &lt;= 5, MONTH($O654) &gt;= 5), IF($R654 &lt;&gt; "", $H654/$R654, ""), ""),"")</f>
        <v/>
      </c>
      <c r="X654" s="10" t="str">
        <f>IF(Overall!$A656&lt;&gt;"",IF(AND(MONTH($N654) &lt;= 6, MONTH($O654) &gt;= 6), IF($R654 &lt;&gt; "", $H654/$R654, ""), ""),"")</f>
        <v/>
      </c>
      <c r="Y654" s="10" t="str">
        <f>IF(Overall!$A656&lt;&gt;"",IF(AND(MONTH($N654) &lt;= 7, MONTH($O654) &gt;= 7 ), IF($R654 &lt;&gt; "", $H654/$R654, ""), ""),"")</f>
        <v/>
      </c>
      <c r="Z654" s="10" t="str">
        <f>IF(Overall!$A656&lt;&gt;"",IF(AND(MONTH($N654) &lt;= 8, MONTH($O654) &gt;= 8), IF($R654 &lt;&gt; "", $H654/$R654, ""), ""),"")</f>
        <v/>
      </c>
      <c r="AA654" s="10" t="str">
        <f>IF(Overall!$A656&lt;&gt;"",IF(AND(MONTH($N654) &lt;= 9, MONTH($O654) &gt;= 9), IF($R654 &lt;&gt; "", $H654/$R654, ""), ""),"")</f>
        <v/>
      </c>
      <c r="AB654" s="10" t="str">
        <f>IF(Overall!$A656&lt;&gt;"",IF(AND(MONTH($N654) &lt;= 10, MONTH($O654) &gt;= 10), IF($R654 &lt;&gt; "", $H654/$R654, ""), ""),"")</f>
        <v/>
      </c>
      <c r="AC654" s="10" t="str">
        <f>IF(Overall!$A656&lt;&gt;"",IF(AND(MONTH($N654) &lt;= 11, MONTH($O654) &gt;= 11), IF($R654 &lt;&gt; "", $H654/$R654, ""), ""),"")</f>
        <v/>
      </c>
      <c r="AD654" s="10" t="str">
        <f>IF(Overall!$A656&lt;&gt;"",IF(AND(MONTH($N654) &lt;= 12, MONTH($O654) &gt;= 12), IF($R654 &lt;&gt; "", $H654/$R654, ""), ""),"")</f>
        <v/>
      </c>
      <c r="AF654" s="10" t="str">
        <f ca="1">IFERROR(IF(AND(NOW()&lt;= EOMONTH(DATE(YEAR($O654),1, 1), 0), Overall!$A656&lt;&gt;"", MONTH($N654) &lt;= 1, MONTH($O654) &gt;= 1), IF($R654 &lt;&gt; "", $H654/$R654, ""), ""), "")</f>
        <v/>
      </c>
      <c r="AG654" s="10" t="str">
        <f ca="1">IFERROR(IF(AND(NOW()&lt;= EOMONTH(DATE(YEAR($O654),2, 1), 0), Overall!$A656&lt;&gt;"", MONTH($N654) &lt;= 2, MONTH($O654) &gt;= 2), IF($R654 &lt;&gt; "", $H654/$R654, ""), ""), "")</f>
        <v/>
      </c>
      <c r="AH654" s="10" t="str">
        <f ca="1">IFERROR(IF(AND(NOW()&lt;= EOMONTH(DATE(YEAR($O654),3, 1), 0), Overall!$A656&lt;&gt;"", MONTH($N654) &lt;= 3, MONTH($O654) &gt;= 3), IF($R654 &lt;&gt; "", $H654/$R654, ""), ""), "")</f>
        <v/>
      </c>
      <c r="AI654" s="10" t="str">
        <f ca="1">IFERROR(IF(AND(NOW()&lt;= EOMONTH(DATE(YEAR($O654),4, 1), 0), Overall!$A656&lt;&gt;"", MONTH($N654) &lt;= 4, MONTH($O654) &gt;= 4), IF($R654 &lt;&gt; "", $H654/$R654, ""), ""), "")</f>
        <v/>
      </c>
      <c r="AJ654" s="10" t="str">
        <f ca="1">IFERROR(IF(AND(NOW()&lt;= EOMONTH(DATE(YEAR($O654),5, 1), 0), Overall!$A656&lt;&gt;"", MONTH($N654) &lt;= 5, MONTH($O654) &gt;= 5), IF($R654 &lt;&gt; "", $H654/$R654, ""), ""), "")</f>
        <v/>
      </c>
      <c r="AK654" s="10" t="str">
        <f ca="1">IFERROR(IF(AND(NOW()&lt;= EOMONTH(DATE(YEAR($O654),6, 1), 0), Overall!$A656&lt;&gt;"", MONTH($N654) &lt;= 6, MONTH($O654) &gt;= 6), IF($R654 &lt;&gt; "", $H654/$R654, ""), ""), "")</f>
        <v/>
      </c>
      <c r="AL654" s="10" t="str">
        <f ca="1">IFERROR(IF(AND(NOW()&lt;= EOMONTH(DATE(YEAR($O654),7, 1), 0), Overall!$A656&lt;&gt;"", MONTH($N654) &lt;= 7, MONTH($O654) &gt;= 7), IF($R654 &lt;&gt; "", $H654/$R654, ""), ""), "")</f>
        <v/>
      </c>
      <c r="AM654" s="10" t="str">
        <f ca="1">IFERROR(IF(AND(NOW()&lt;= EOMONTH(DATE(YEAR($O654),8, 1), 0), Overall!$A656&lt;&gt;"", MONTH($N654) &lt;= 8, MONTH($O654) &gt;= 8), IF($R654 &lt;&gt; "", $H654/$R654, ""), ""), "")</f>
        <v/>
      </c>
      <c r="AN654" s="10" t="str">
        <f ca="1">IFERROR(IF(AND(NOW()&lt;= EOMONTH(DATE(YEAR($O654),9, 1), 0), Overall!$A656&lt;&gt;"", MONTH($N654) &lt;= 9, MONTH($O654) &gt;= 9), IF($R654 &lt;&gt; "", $H654/$R654, ""), ""), "")</f>
        <v/>
      </c>
      <c r="AO654" s="10" t="str">
        <f ca="1">IFERROR(IF(AND(NOW()&lt;= EOMONTH(DATE(YEAR($O654),10, 1), 0), Overall!$A656&lt;&gt;"", MONTH($N654) &lt;= 10, MONTH($O654) &gt;= 10), IF($R654 &lt;&gt; "", $H654/$R654, ""), ""), "")</f>
        <v/>
      </c>
      <c r="AP654" s="10" t="str">
        <f ca="1">IFERROR(IF(AND(NOW()&lt;= EOMONTH(DATE(YEAR($O654),11, 1), 0), Overall!$A656&lt;&gt;"", MONTH($N654) &lt;=11, MONTH($O654) &gt;= 11), IF($R654 &lt;&gt; "", $H654/$R654, ""), ""), "")</f>
        <v/>
      </c>
      <c r="AQ654" s="10" t="str">
        <f ca="1">IFERROR(IF(AND(NOW()&lt;= EOMONTH(DATE(YEAR($O654),12, 1), 0), Overall!$A656&lt;&gt;"", MONTH($N654) &lt;= 12, MONTH($O654) &gt;= 12), IF($R654 &lt;&gt; "", $H654/$R654, ""), ""), "")</f>
        <v/>
      </c>
      <c r="AR654" s="16">
        <f t="shared" ca="1" si="21"/>
        <v>0</v>
      </c>
    </row>
    <row r="655" spans="1:44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6">
        <f>IF(Overall!F657&lt;&gt;"",VALUE(Overall!F657),"")</f>
        <v>500000</v>
      </c>
      <c r="I655" s="6">
        <f>IF(Overall!G657&lt;&gt;"",VALUE(Overall!G657),"")</f>
        <v>78</v>
      </c>
      <c r="J655" s="6">
        <f>IF(Overall!H657&lt;&gt;"",VALUE(Overall!H657),"")</f>
        <v>61</v>
      </c>
      <c r="K655" s="6">
        <f>IF(Overall!I657&lt;&gt;"",VALUE(Overall!I657),"")</f>
        <v>3.09</v>
      </c>
      <c r="L655" s="6">
        <f>IF(Overall!J657&lt;&gt;"",VALUE(Overall!J657),"")</f>
        <v>0.3</v>
      </c>
      <c r="M655" s="6">
        <f>IF(Overall!K657&lt;&gt;"",VALUE(Overall!K657),"")</f>
        <v>2.79</v>
      </c>
      <c r="N655" s="7">
        <f>IF(Overall!L657&lt;&gt;"",DATEVALUE(MID(Overall!L657, FIND(",", Overall!L657) + 2, FIND(" ", Overall!L657) - FIND(",", Overall!L657) - 1) &amp; " " &amp; MID(Overall!L657, FIND(" ", Overall!L657) + 1, FIND(",", Overall!L657, FIND(" ", Overall!L657)) - FIND(" ", Overall!L657) - 1) &amp; ", " &amp; MID(Overall!L657, FIND(",", Overall!L657, FIND(",",Overall!L657) + 1) + 2, LEN(Overall!L657))),"")</f>
        <v>45292</v>
      </c>
      <c r="O655" s="7">
        <f>IF(Overall!M657&lt;&gt;"",DATEVALUE(MID(Overall!M657, FIND(",", Overall!M657) + 2, FIND(" ", Overall!M657) - FIND(",", Overall!M657) - 1) &amp; " " &amp; MID(Overall!M657, FIND(" ", Overall!M657) + 1, FIND(",", Overall!M657, FIND(" ", Overall!M657)) - FIND(" ", Overall!M657) - 1) &amp; ", " &amp; MID(Overall!M657, FIND(",", Overall!M657, FIND(",",Overall!M657) + 1) + 2, LEN(Overall!M657))),"")</f>
        <v>45322</v>
      </c>
      <c r="P655" s="7">
        <f>IF(Overall!N657&lt;&gt;"",DATEVALUE(MID(Overall!N657, FIND(",", Overall!N657) + 2, FIND(" ", Overall!N657) - FIND(",", Overall!N657) - 1) &amp; " " &amp; MID(Overall!N657, FIND(" ", Overall!N657) + 1, FIND(",", Overall!N657, FIND(" ", Overall!N657)) - FIND(" ", Overall!N657) - 1) &amp; ", " &amp; MID(Overall!N657, FIND(",", Overall!N657, FIND(",",Overall!N657) + 1) + 2, LEN(Overall!N657))),"")</f>
        <v>45268</v>
      </c>
      <c r="Q655" s="7">
        <f>IF(Overall!O657&lt;&gt;"",DATEVALUE(MID(Overall!O657, FIND(",", Overall!O657) + 2, FIND(" ", Overall!O657) - FIND(",", Overall!O657) - 1) &amp; " " &amp; MID(Overall!O657, FIND(" ", Overall!O657) + 1, FIND(",", Overall!O657, FIND(" ", Overall!O657)) - FIND(" ", Overall!O657) - 1) &amp; ", " &amp; MID(Overall!O657, FIND(",", Overall!O657, FIND(",",Overall!O657) + 1) + 2, LEN(Overall!O657))),"")</f>
        <v>45246</v>
      </c>
      <c r="R655" s="5">
        <f t="shared" si="20"/>
        <v>1</v>
      </c>
      <c r="S655" s="10">
        <f>IF(Overall!$A657&lt;&gt;"",IF(AND(MONTH($N655) &lt;= 1, MONTH($O655) &gt;= 1), IF($R655 &lt;&gt; "", $H655/$R655, ""), ""),"")</f>
        <v>500000</v>
      </c>
      <c r="T655" s="10" t="str">
        <f>IF(Overall!$A657&lt;&gt;"",IF(AND(MONTH($N655) &lt;= 2, MONTH($O655) &gt;= 2), IF($R655 &lt;&gt; "", $H655/$R655, ""), ""),"")</f>
        <v/>
      </c>
      <c r="U655" s="10" t="str">
        <f>IF(Overall!$A657&lt;&gt;"",IF(AND(MONTH($N655) &lt;= 3, MONTH($O655) &gt;= 3), IF($R655 &lt;&gt; "", $H655/$R655, ""), ""),"")</f>
        <v/>
      </c>
      <c r="V655" s="10" t="str">
        <f>IF(Overall!$A657&lt;&gt;"",IF(AND(MONTH($N655) &lt;= 4, MONTH($O655) &gt;= 4), IF($R655 &lt;&gt; "", $H655/$R655, ""), ""),"")</f>
        <v/>
      </c>
      <c r="W655" s="10" t="str">
        <f>IF(Overall!$A657&lt;&gt;"",IF(AND(MONTH($N655) &lt;= 5, MONTH($O655) &gt;= 5), IF($R655 &lt;&gt; "", $H655/$R655, ""), ""),"")</f>
        <v/>
      </c>
      <c r="X655" s="10" t="str">
        <f>IF(Overall!$A657&lt;&gt;"",IF(AND(MONTH($N655) &lt;= 6, MONTH($O655) &gt;= 6), IF($R655 &lt;&gt; "", $H655/$R655, ""), ""),"")</f>
        <v/>
      </c>
      <c r="Y655" s="10" t="str">
        <f>IF(Overall!$A657&lt;&gt;"",IF(AND(MONTH($N655) &lt;= 7, MONTH($O655) &gt;= 7 ), IF($R655 &lt;&gt; "", $H655/$R655, ""), ""),"")</f>
        <v/>
      </c>
      <c r="Z655" s="10" t="str">
        <f>IF(Overall!$A657&lt;&gt;"",IF(AND(MONTH($N655) &lt;= 8, MONTH($O655) &gt;= 8), IF($R655 &lt;&gt; "", $H655/$R655, ""), ""),"")</f>
        <v/>
      </c>
      <c r="AA655" s="10" t="str">
        <f>IF(Overall!$A657&lt;&gt;"",IF(AND(MONTH($N655) &lt;= 9, MONTH($O655) &gt;= 9), IF($R655 &lt;&gt; "", $H655/$R655, ""), ""),"")</f>
        <v/>
      </c>
      <c r="AB655" s="10" t="str">
        <f>IF(Overall!$A657&lt;&gt;"",IF(AND(MONTH($N655) &lt;= 10, MONTH($O655) &gt;= 10), IF($R655 &lt;&gt; "", $H655/$R655, ""), ""),"")</f>
        <v/>
      </c>
      <c r="AC655" s="10" t="str">
        <f>IF(Overall!$A657&lt;&gt;"",IF(AND(MONTH($N655) &lt;= 11, MONTH($O655) &gt;= 11), IF($R655 &lt;&gt; "", $H655/$R655, ""), ""),"")</f>
        <v/>
      </c>
      <c r="AD655" s="10" t="str">
        <f>IF(Overall!$A657&lt;&gt;"",IF(AND(MONTH($N655) &lt;= 12, MONTH($O655) &gt;= 12), IF($R655 &lt;&gt; "", $H655/$R655, ""), ""),"")</f>
        <v/>
      </c>
      <c r="AF655" s="10" t="str">
        <f ca="1">IFERROR(IF(AND(NOW()&lt;= EOMONTH(DATE(YEAR($O655),1, 1), 0), Overall!$A657&lt;&gt;"", MONTH($N655) &lt;= 1, MONTH($O655) &gt;= 1), IF($R655 &lt;&gt; "", $H655/$R655, ""), ""), "")</f>
        <v/>
      </c>
      <c r="AG655" s="10" t="str">
        <f ca="1">IFERROR(IF(AND(NOW()&lt;= EOMONTH(DATE(YEAR($O655),2, 1), 0), Overall!$A657&lt;&gt;"", MONTH($N655) &lt;= 2, MONTH($O655) &gt;= 2), IF($R655 &lt;&gt; "", $H655/$R655, ""), ""), "")</f>
        <v/>
      </c>
      <c r="AH655" s="10" t="str">
        <f ca="1">IFERROR(IF(AND(NOW()&lt;= EOMONTH(DATE(YEAR($O655),3, 1), 0), Overall!$A657&lt;&gt;"", MONTH($N655) &lt;= 3, MONTH($O655) &gt;= 3), IF($R655 &lt;&gt; "", $H655/$R655, ""), ""), "")</f>
        <v/>
      </c>
      <c r="AI655" s="10" t="str">
        <f ca="1">IFERROR(IF(AND(NOW()&lt;= EOMONTH(DATE(YEAR($O655),4, 1), 0), Overall!$A657&lt;&gt;"", MONTH($N655) &lt;= 4, MONTH($O655) &gt;= 4), IF($R655 &lt;&gt; "", $H655/$R655, ""), ""), "")</f>
        <v/>
      </c>
      <c r="AJ655" s="10" t="str">
        <f ca="1">IFERROR(IF(AND(NOW()&lt;= EOMONTH(DATE(YEAR($O655),5, 1), 0), Overall!$A657&lt;&gt;"", MONTH($N655) &lt;= 5, MONTH($O655) &gt;= 5), IF($R655 &lt;&gt; "", $H655/$R655, ""), ""), "")</f>
        <v/>
      </c>
      <c r="AK655" s="10" t="str">
        <f ca="1">IFERROR(IF(AND(NOW()&lt;= EOMONTH(DATE(YEAR($O655),6, 1), 0), Overall!$A657&lt;&gt;"", MONTH($N655) &lt;= 6, MONTH($O655) &gt;= 6), IF($R655 &lt;&gt; "", $H655/$R655, ""), ""), "")</f>
        <v/>
      </c>
      <c r="AL655" s="10" t="str">
        <f ca="1">IFERROR(IF(AND(NOW()&lt;= EOMONTH(DATE(YEAR($O655),7, 1), 0), Overall!$A657&lt;&gt;"", MONTH($N655) &lt;= 7, MONTH($O655) &gt;= 7), IF($R655 &lt;&gt; "", $H655/$R655, ""), ""), "")</f>
        <v/>
      </c>
      <c r="AM655" s="10" t="str">
        <f ca="1">IFERROR(IF(AND(NOW()&lt;= EOMONTH(DATE(YEAR($O655),8, 1), 0), Overall!$A657&lt;&gt;"", MONTH($N655) &lt;= 8, MONTH($O655) &gt;= 8), IF($R655 &lt;&gt; "", $H655/$R655, ""), ""), "")</f>
        <v/>
      </c>
      <c r="AN655" s="10" t="str">
        <f ca="1">IFERROR(IF(AND(NOW()&lt;= EOMONTH(DATE(YEAR($O655),9, 1), 0), Overall!$A657&lt;&gt;"", MONTH($N655) &lt;= 9, MONTH($O655) &gt;= 9), IF($R655 &lt;&gt; "", $H655/$R655, ""), ""), "")</f>
        <v/>
      </c>
      <c r="AO655" s="10" t="str">
        <f ca="1">IFERROR(IF(AND(NOW()&lt;= EOMONTH(DATE(YEAR($O655),10, 1), 0), Overall!$A657&lt;&gt;"", MONTH($N655) &lt;= 10, MONTH($O655) &gt;= 10), IF($R655 &lt;&gt; "", $H655/$R655, ""), ""), "")</f>
        <v/>
      </c>
      <c r="AP655" s="10" t="str">
        <f ca="1">IFERROR(IF(AND(NOW()&lt;= EOMONTH(DATE(YEAR($O655),11, 1), 0), Overall!$A657&lt;&gt;"", MONTH($N655) &lt;=11, MONTH($O655) &gt;= 11), IF($R655 &lt;&gt; "", $H655/$R655, ""), ""), "")</f>
        <v/>
      </c>
      <c r="AQ655" s="10" t="str">
        <f ca="1">IFERROR(IF(AND(NOW()&lt;= EOMONTH(DATE(YEAR($O655),12, 1), 0), Overall!$A657&lt;&gt;"", MONTH($N655) &lt;= 12, MONTH($O655) &gt;= 12), IF($R655 &lt;&gt; "", $H655/$R655, ""), ""), "")</f>
        <v/>
      </c>
      <c r="AR655" s="16">
        <f t="shared" ca="1" si="21"/>
        <v>0</v>
      </c>
    </row>
    <row r="656" spans="1:44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6">
        <f>IF(Overall!F658&lt;&gt;"",VALUE(Overall!F658),"")</f>
        <v>500000</v>
      </c>
      <c r="I656" s="6">
        <f>IF(Overall!G658&lt;&gt;"",VALUE(Overall!G658),"")</f>
        <v>78</v>
      </c>
      <c r="J656" s="6">
        <f>IF(Overall!H658&lt;&gt;"",VALUE(Overall!H658),"")</f>
        <v>61</v>
      </c>
      <c r="K656" s="6">
        <f>IF(Overall!I658&lt;&gt;"",VALUE(Overall!I658),"")</f>
        <v>3.04</v>
      </c>
      <c r="L656" s="6">
        <f>IF(Overall!J658&lt;&gt;"",VALUE(Overall!J658),"")</f>
        <v>0.28000000000000003</v>
      </c>
      <c r="M656" s="6">
        <f>IF(Overall!K658&lt;&gt;"",VALUE(Overall!K658),"")</f>
        <v>2.76</v>
      </c>
      <c r="N656" s="7">
        <f>IF(Overall!L658&lt;&gt;"",DATEVALUE(MID(Overall!L658, FIND(",", Overall!L658) + 2, FIND(" ", Overall!L658) - FIND(",", Overall!L658) - 1) &amp; " " &amp; MID(Overall!L658, FIND(" ", Overall!L658) + 1, FIND(",", Overall!L658, FIND(" ", Overall!L658)) - FIND(" ", Overall!L658) - 1) &amp; ", " &amp; MID(Overall!L658, FIND(",", Overall!L658, FIND(",",Overall!L658) + 1) + 2, LEN(Overall!L658))),"")</f>
        <v>45292</v>
      </c>
      <c r="O656" s="7">
        <f>IF(Overall!M658&lt;&gt;"",DATEVALUE(MID(Overall!M658, FIND(",", Overall!M658) + 2, FIND(" ", Overall!M658) - FIND(",", Overall!M658) - 1) &amp; " " &amp; MID(Overall!M658, FIND(" ", Overall!M658) + 1, FIND(",", Overall!M658, FIND(" ", Overall!M658)) - FIND(" ", Overall!M658) - 1) &amp; ", " &amp; MID(Overall!M658, FIND(",", Overall!M658, FIND(",",Overall!M658) + 1) + 2, LEN(Overall!M658))),"")</f>
        <v>45322</v>
      </c>
      <c r="P656" s="7">
        <f>IF(Overall!N658&lt;&gt;"",DATEVALUE(MID(Overall!N658, FIND(",", Overall!N658) + 2, FIND(" ", Overall!N658) - FIND(",", Overall!N658) - 1) &amp; " " &amp; MID(Overall!N658, FIND(" ", Overall!N658) + 1, FIND(",", Overall!N658, FIND(" ", Overall!N658)) - FIND(" ", Overall!N658) - 1) &amp; ", " &amp; MID(Overall!N658, FIND(",", Overall!N658, FIND(",",Overall!N658) + 1) + 2, LEN(Overall!N658))),"")</f>
        <v>45268</v>
      </c>
      <c r="Q656" s="7">
        <f>IF(Overall!O658&lt;&gt;"",DATEVALUE(MID(Overall!O658, FIND(",", Overall!O658) + 2, FIND(" ", Overall!O658) - FIND(",", Overall!O658) - 1) &amp; " " &amp; MID(Overall!O658, FIND(" ", Overall!O658) + 1, FIND(",", Overall!O658, FIND(" ", Overall!O658)) - FIND(" ", Overall!O658) - 1) &amp; ", " &amp; MID(Overall!O658, FIND(",", Overall!O658, FIND(",",Overall!O658) + 1) + 2, LEN(Overall!O658))),"")</f>
        <v>45246</v>
      </c>
      <c r="R656" s="5">
        <f t="shared" si="20"/>
        <v>1</v>
      </c>
      <c r="S656" s="10">
        <f>IF(Overall!$A658&lt;&gt;"",IF(AND(MONTH($N656) &lt;= 1, MONTH($O656) &gt;= 1), IF($R656 &lt;&gt; "", $H656/$R656, ""), ""),"")</f>
        <v>500000</v>
      </c>
      <c r="T656" s="10" t="str">
        <f>IF(Overall!$A658&lt;&gt;"",IF(AND(MONTH($N656) &lt;= 2, MONTH($O656) &gt;= 2), IF($R656 &lt;&gt; "", $H656/$R656, ""), ""),"")</f>
        <v/>
      </c>
      <c r="U656" s="10" t="str">
        <f>IF(Overall!$A658&lt;&gt;"",IF(AND(MONTH($N656) &lt;= 3, MONTH($O656) &gt;= 3), IF($R656 &lt;&gt; "", $H656/$R656, ""), ""),"")</f>
        <v/>
      </c>
      <c r="V656" s="10" t="str">
        <f>IF(Overall!$A658&lt;&gt;"",IF(AND(MONTH($N656) &lt;= 4, MONTH($O656) &gt;= 4), IF($R656 &lt;&gt; "", $H656/$R656, ""), ""),"")</f>
        <v/>
      </c>
      <c r="W656" s="10" t="str">
        <f>IF(Overall!$A658&lt;&gt;"",IF(AND(MONTH($N656) &lt;= 5, MONTH($O656) &gt;= 5), IF($R656 &lt;&gt; "", $H656/$R656, ""), ""),"")</f>
        <v/>
      </c>
      <c r="X656" s="10" t="str">
        <f>IF(Overall!$A658&lt;&gt;"",IF(AND(MONTH($N656) &lt;= 6, MONTH($O656) &gt;= 6), IF($R656 &lt;&gt; "", $H656/$R656, ""), ""),"")</f>
        <v/>
      </c>
      <c r="Y656" s="10" t="str">
        <f>IF(Overall!$A658&lt;&gt;"",IF(AND(MONTH($N656) &lt;= 7, MONTH($O656) &gt;= 7 ), IF($R656 &lt;&gt; "", $H656/$R656, ""), ""),"")</f>
        <v/>
      </c>
      <c r="Z656" s="10" t="str">
        <f>IF(Overall!$A658&lt;&gt;"",IF(AND(MONTH($N656) &lt;= 8, MONTH($O656) &gt;= 8), IF($R656 &lt;&gt; "", $H656/$R656, ""), ""),"")</f>
        <v/>
      </c>
      <c r="AA656" s="10" t="str">
        <f>IF(Overall!$A658&lt;&gt;"",IF(AND(MONTH($N656) &lt;= 9, MONTH($O656) &gt;= 9), IF($R656 &lt;&gt; "", $H656/$R656, ""), ""),"")</f>
        <v/>
      </c>
      <c r="AB656" s="10" t="str">
        <f>IF(Overall!$A658&lt;&gt;"",IF(AND(MONTH($N656) &lt;= 10, MONTH($O656) &gt;= 10), IF($R656 &lt;&gt; "", $H656/$R656, ""), ""),"")</f>
        <v/>
      </c>
      <c r="AC656" s="10" t="str">
        <f>IF(Overall!$A658&lt;&gt;"",IF(AND(MONTH($N656) &lt;= 11, MONTH($O656) &gt;= 11), IF($R656 &lt;&gt; "", $H656/$R656, ""), ""),"")</f>
        <v/>
      </c>
      <c r="AD656" s="10" t="str">
        <f>IF(Overall!$A658&lt;&gt;"",IF(AND(MONTH($N656) &lt;= 12, MONTH($O656) &gt;= 12), IF($R656 &lt;&gt; "", $H656/$R656, ""), ""),"")</f>
        <v/>
      </c>
      <c r="AF656" s="10" t="str">
        <f ca="1">IFERROR(IF(AND(NOW()&lt;= EOMONTH(DATE(YEAR($O656),1, 1), 0), Overall!$A658&lt;&gt;"", MONTH($N656) &lt;= 1, MONTH($O656) &gt;= 1), IF($R656 &lt;&gt; "", $H656/$R656, ""), ""), "")</f>
        <v/>
      </c>
      <c r="AG656" s="10" t="str">
        <f ca="1">IFERROR(IF(AND(NOW()&lt;= EOMONTH(DATE(YEAR($O656),2, 1), 0), Overall!$A658&lt;&gt;"", MONTH($N656) &lt;= 2, MONTH($O656) &gt;= 2), IF($R656 &lt;&gt; "", $H656/$R656, ""), ""), "")</f>
        <v/>
      </c>
      <c r="AH656" s="10" t="str">
        <f ca="1">IFERROR(IF(AND(NOW()&lt;= EOMONTH(DATE(YEAR($O656),3, 1), 0), Overall!$A658&lt;&gt;"", MONTH($N656) &lt;= 3, MONTH($O656) &gt;= 3), IF($R656 &lt;&gt; "", $H656/$R656, ""), ""), "")</f>
        <v/>
      </c>
      <c r="AI656" s="10" t="str">
        <f ca="1">IFERROR(IF(AND(NOW()&lt;= EOMONTH(DATE(YEAR($O656),4, 1), 0), Overall!$A658&lt;&gt;"", MONTH($N656) &lt;= 4, MONTH($O656) &gt;= 4), IF($R656 &lt;&gt; "", $H656/$R656, ""), ""), "")</f>
        <v/>
      </c>
      <c r="AJ656" s="10" t="str">
        <f ca="1">IFERROR(IF(AND(NOW()&lt;= EOMONTH(DATE(YEAR($O656),5, 1), 0), Overall!$A658&lt;&gt;"", MONTH($N656) &lt;= 5, MONTH($O656) &gt;= 5), IF($R656 &lt;&gt; "", $H656/$R656, ""), ""), "")</f>
        <v/>
      </c>
      <c r="AK656" s="10" t="str">
        <f ca="1">IFERROR(IF(AND(NOW()&lt;= EOMONTH(DATE(YEAR($O656),6, 1), 0), Overall!$A658&lt;&gt;"", MONTH($N656) &lt;= 6, MONTH($O656) &gt;= 6), IF($R656 &lt;&gt; "", $H656/$R656, ""), ""), "")</f>
        <v/>
      </c>
      <c r="AL656" s="10" t="str">
        <f ca="1">IFERROR(IF(AND(NOW()&lt;= EOMONTH(DATE(YEAR($O656),7, 1), 0), Overall!$A658&lt;&gt;"", MONTH($N656) &lt;= 7, MONTH($O656) &gt;= 7), IF($R656 &lt;&gt; "", $H656/$R656, ""), ""), "")</f>
        <v/>
      </c>
      <c r="AM656" s="10" t="str">
        <f ca="1">IFERROR(IF(AND(NOW()&lt;= EOMONTH(DATE(YEAR($O656),8, 1), 0), Overall!$A658&lt;&gt;"", MONTH($N656) &lt;= 8, MONTH($O656) &gt;= 8), IF($R656 &lt;&gt; "", $H656/$R656, ""), ""), "")</f>
        <v/>
      </c>
      <c r="AN656" s="10" t="str">
        <f ca="1">IFERROR(IF(AND(NOW()&lt;= EOMONTH(DATE(YEAR($O656),9, 1), 0), Overall!$A658&lt;&gt;"", MONTH($N656) &lt;= 9, MONTH($O656) &gt;= 9), IF($R656 &lt;&gt; "", $H656/$R656, ""), ""), "")</f>
        <v/>
      </c>
      <c r="AO656" s="10" t="str">
        <f ca="1">IFERROR(IF(AND(NOW()&lt;= EOMONTH(DATE(YEAR($O656),10, 1), 0), Overall!$A658&lt;&gt;"", MONTH($N656) &lt;= 10, MONTH($O656) &gt;= 10), IF($R656 &lt;&gt; "", $H656/$R656, ""), ""), "")</f>
        <v/>
      </c>
      <c r="AP656" s="10" t="str">
        <f ca="1">IFERROR(IF(AND(NOW()&lt;= EOMONTH(DATE(YEAR($O656),11, 1), 0), Overall!$A658&lt;&gt;"", MONTH($N656) &lt;=11, MONTH($O656) &gt;= 11), IF($R656 &lt;&gt; "", $H656/$R656, ""), ""), "")</f>
        <v/>
      </c>
      <c r="AQ656" s="10" t="str">
        <f ca="1">IFERROR(IF(AND(NOW()&lt;= EOMONTH(DATE(YEAR($O656),12, 1), 0), Overall!$A658&lt;&gt;"", MONTH($N656) &lt;= 12, MONTH($O656) &gt;= 12), IF($R656 &lt;&gt; "", $H656/$R656, ""), ""), "")</f>
        <v/>
      </c>
      <c r="AR656" s="16">
        <f t="shared" ca="1" si="21"/>
        <v>0</v>
      </c>
    </row>
    <row r="657" spans="1:44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6">
        <f>IF(Overall!F659&lt;&gt;"",VALUE(Overall!F659),"")</f>
        <v>1575000</v>
      </c>
      <c r="I657" s="6">
        <f>IF(Overall!G659&lt;&gt;"",VALUE(Overall!G659),"")</f>
        <v>76</v>
      </c>
      <c r="J657" s="6">
        <f>IF(Overall!H659&lt;&gt;"",VALUE(Overall!H659),"")</f>
        <v>61</v>
      </c>
      <c r="K657" s="6">
        <f>IF(Overall!I659&lt;&gt;"",VALUE(Overall!I659),"")</f>
        <v>4.2</v>
      </c>
      <c r="L657" s="6">
        <f>IF(Overall!J659&lt;&gt;"",VALUE(Overall!J659),"")</f>
        <v>0.77</v>
      </c>
      <c r="M657" s="6">
        <f>IF(Overall!K659&lt;&gt;"",VALUE(Overall!K659),"")</f>
        <v>3.43</v>
      </c>
      <c r="N657" s="7">
        <f>IF(Overall!L659&lt;&gt;"",DATEVALUE(MID(Overall!L659, FIND(",", Overall!L659) + 2, FIND(" ", Overall!L659) - FIND(",", Overall!L659) - 1) &amp; " " &amp; MID(Overall!L659, FIND(" ", Overall!L659) + 1, FIND(",", Overall!L659, FIND(" ", Overall!L659)) - FIND(" ", Overall!L659) - 1) &amp; ", " &amp; MID(Overall!L659, FIND(",", Overall!L659, FIND(",",Overall!L659) + 1) + 2, LEN(Overall!L659))),"")</f>
        <v>45292</v>
      </c>
      <c r="O657" s="7">
        <f>IF(Overall!M659&lt;&gt;"",DATEVALUE(MID(Overall!M659, FIND(",", Overall!M659) + 2, FIND(" ", Overall!M659) - FIND(",", Overall!M659) - 1) &amp; " " &amp; MID(Overall!M659, FIND(" ", Overall!M659) + 1, FIND(",", Overall!M659, FIND(" ", Overall!M659)) - FIND(" ", Overall!M659) - 1) &amp; ", " &amp; MID(Overall!M659, FIND(",", Overall!M659, FIND(",",Overall!M659) + 1) + 2, LEN(Overall!M659))),"")</f>
        <v>45382</v>
      </c>
      <c r="P657" s="7">
        <f>IF(Overall!N659&lt;&gt;"",DATEVALUE(MID(Overall!N659, FIND(",", Overall!N659) + 2, FIND(" ", Overall!N659) - FIND(",", Overall!N659) - 1) &amp; " " &amp; MID(Overall!N659, FIND(" ", Overall!N659) + 1, FIND(",", Overall!N659, FIND(" ", Overall!N659)) - FIND(" ", Overall!N659) - 1) &amp; ", " &amp; MID(Overall!N659, FIND(",", Overall!N659, FIND(",",Overall!N659) + 1) + 2, LEN(Overall!N659))),"")</f>
        <v>45271</v>
      </c>
      <c r="Q657" s="7">
        <f>IF(Overall!O659&lt;&gt;"",DATEVALUE(MID(Overall!O659, FIND(",", Overall!O659) + 2, FIND(" ", Overall!O659) - FIND(",", Overall!O659) - 1) &amp; " " &amp; MID(Overall!O659, FIND(" ", Overall!O659) + 1, FIND(",", Overall!O659, FIND(" ", Overall!O659)) - FIND(" ", Overall!O659) - 1) &amp; ", " &amp; MID(Overall!O659, FIND(",", Overall!O659, FIND(",",Overall!O659) + 1) + 2, LEN(Overall!O659))),"")</f>
        <v>45247</v>
      </c>
      <c r="R657" s="5">
        <f t="shared" si="20"/>
        <v>3</v>
      </c>
      <c r="S657" s="10">
        <f>IF(Overall!$A659&lt;&gt;"",IF(AND(MONTH($N657) &lt;= 1, MONTH($O657) &gt;= 1), IF($R657 &lt;&gt; "", $H657/$R657, ""), ""),"")</f>
        <v>525000</v>
      </c>
      <c r="T657" s="10">
        <f>IF(Overall!$A659&lt;&gt;"",IF(AND(MONTH($N657) &lt;= 2, MONTH($O657) &gt;= 2), IF($R657 &lt;&gt; "", $H657/$R657, ""), ""),"")</f>
        <v>525000</v>
      </c>
      <c r="U657" s="10">
        <f>IF(Overall!$A659&lt;&gt;"",IF(AND(MONTH($N657) &lt;= 3, MONTH($O657) &gt;= 3), IF($R657 &lt;&gt; "", $H657/$R657, ""), ""),"")</f>
        <v>525000</v>
      </c>
      <c r="V657" s="10" t="str">
        <f>IF(Overall!$A659&lt;&gt;"",IF(AND(MONTH($N657) &lt;= 4, MONTH($O657) &gt;= 4), IF($R657 &lt;&gt; "", $H657/$R657, ""), ""),"")</f>
        <v/>
      </c>
      <c r="W657" s="10" t="str">
        <f>IF(Overall!$A659&lt;&gt;"",IF(AND(MONTH($N657) &lt;= 5, MONTH($O657) &gt;= 5), IF($R657 &lt;&gt; "", $H657/$R657, ""), ""),"")</f>
        <v/>
      </c>
      <c r="X657" s="10" t="str">
        <f>IF(Overall!$A659&lt;&gt;"",IF(AND(MONTH($N657) &lt;= 6, MONTH($O657) &gt;= 6), IF($R657 &lt;&gt; "", $H657/$R657, ""), ""),"")</f>
        <v/>
      </c>
      <c r="Y657" s="10" t="str">
        <f>IF(Overall!$A659&lt;&gt;"",IF(AND(MONTH($N657) &lt;= 7, MONTH($O657) &gt;= 7 ), IF($R657 &lt;&gt; "", $H657/$R657, ""), ""),"")</f>
        <v/>
      </c>
      <c r="Z657" s="10" t="str">
        <f>IF(Overall!$A659&lt;&gt;"",IF(AND(MONTH($N657) &lt;= 8, MONTH($O657) &gt;= 8), IF($R657 &lt;&gt; "", $H657/$R657, ""), ""),"")</f>
        <v/>
      </c>
      <c r="AA657" s="10" t="str">
        <f>IF(Overall!$A659&lt;&gt;"",IF(AND(MONTH($N657) &lt;= 9, MONTH($O657) &gt;= 9), IF($R657 &lt;&gt; "", $H657/$R657, ""), ""),"")</f>
        <v/>
      </c>
      <c r="AB657" s="10" t="str">
        <f>IF(Overall!$A659&lt;&gt;"",IF(AND(MONTH($N657) &lt;= 10, MONTH($O657) &gt;= 10), IF($R657 &lt;&gt; "", $H657/$R657, ""), ""),"")</f>
        <v/>
      </c>
      <c r="AC657" s="10" t="str">
        <f>IF(Overall!$A659&lt;&gt;"",IF(AND(MONTH($N657) &lt;= 11, MONTH($O657) &gt;= 11), IF($R657 &lt;&gt; "", $H657/$R657, ""), ""),"")</f>
        <v/>
      </c>
      <c r="AD657" s="10" t="str">
        <f>IF(Overall!$A659&lt;&gt;"",IF(AND(MONTH($N657) &lt;= 12, MONTH($O657) &gt;= 12), IF($R657 &lt;&gt; "", $H657/$R657, ""), ""),"")</f>
        <v/>
      </c>
      <c r="AF657" s="10" t="str">
        <f ca="1">IFERROR(IF(AND(NOW()&lt;= EOMONTH(DATE(YEAR($O657),1, 1), 0), Overall!$A659&lt;&gt;"", MONTH($N657) &lt;= 1, MONTH($O657) &gt;= 1), IF($R657 &lt;&gt; "", $H657/$R657, ""), ""), "")</f>
        <v/>
      </c>
      <c r="AG657" s="10" t="str">
        <f ca="1">IFERROR(IF(AND(NOW()&lt;= EOMONTH(DATE(YEAR($O657),2, 1), 0), Overall!$A659&lt;&gt;"", MONTH($N657) &lt;= 2, MONTH($O657) &gt;= 2), IF($R657 &lt;&gt; "", $H657/$R657, ""), ""), "")</f>
        <v/>
      </c>
      <c r="AH657" s="10">
        <f ca="1">IFERROR(IF(AND(NOW()&lt;= EOMONTH(DATE(YEAR($O657),3, 1), 0), Overall!$A659&lt;&gt;"", MONTH($N657) &lt;= 3, MONTH($O657) &gt;= 3), IF($R657 &lt;&gt; "", $H657/$R657, ""), ""), "")</f>
        <v>525000</v>
      </c>
      <c r="AI657" s="10" t="str">
        <f ca="1">IFERROR(IF(AND(NOW()&lt;= EOMONTH(DATE(YEAR($O657),4, 1), 0), Overall!$A659&lt;&gt;"", MONTH($N657) &lt;= 4, MONTH($O657) &gt;= 4), IF($R657 &lt;&gt; "", $H657/$R657, ""), ""), "")</f>
        <v/>
      </c>
      <c r="AJ657" s="10" t="str">
        <f ca="1">IFERROR(IF(AND(NOW()&lt;= EOMONTH(DATE(YEAR($O657),5, 1), 0), Overall!$A659&lt;&gt;"", MONTH($N657) &lt;= 5, MONTH($O657) &gt;= 5), IF($R657 &lt;&gt; "", $H657/$R657, ""), ""), "")</f>
        <v/>
      </c>
      <c r="AK657" s="10" t="str">
        <f ca="1">IFERROR(IF(AND(NOW()&lt;= EOMONTH(DATE(YEAR($O657),6, 1), 0), Overall!$A659&lt;&gt;"", MONTH($N657) &lt;= 6, MONTH($O657) &gt;= 6), IF($R657 &lt;&gt; "", $H657/$R657, ""), ""), "")</f>
        <v/>
      </c>
      <c r="AL657" s="10" t="str">
        <f ca="1">IFERROR(IF(AND(NOW()&lt;= EOMONTH(DATE(YEAR($O657),7, 1), 0), Overall!$A659&lt;&gt;"", MONTH($N657) &lt;= 7, MONTH($O657) &gt;= 7), IF($R657 &lt;&gt; "", $H657/$R657, ""), ""), "")</f>
        <v/>
      </c>
      <c r="AM657" s="10" t="str">
        <f ca="1">IFERROR(IF(AND(NOW()&lt;= EOMONTH(DATE(YEAR($O657),8, 1), 0), Overall!$A659&lt;&gt;"", MONTH($N657) &lt;= 8, MONTH($O657) &gt;= 8), IF($R657 &lt;&gt; "", $H657/$R657, ""), ""), "")</f>
        <v/>
      </c>
      <c r="AN657" s="10" t="str">
        <f ca="1">IFERROR(IF(AND(NOW()&lt;= EOMONTH(DATE(YEAR($O657),9, 1), 0), Overall!$A659&lt;&gt;"", MONTH($N657) &lt;= 9, MONTH($O657) &gt;= 9), IF($R657 &lt;&gt; "", $H657/$R657, ""), ""), "")</f>
        <v/>
      </c>
      <c r="AO657" s="10" t="str">
        <f ca="1">IFERROR(IF(AND(NOW()&lt;= EOMONTH(DATE(YEAR($O657),10, 1), 0), Overall!$A659&lt;&gt;"", MONTH($N657) &lt;= 10, MONTH($O657) &gt;= 10), IF($R657 &lt;&gt; "", $H657/$R657, ""), ""), "")</f>
        <v/>
      </c>
      <c r="AP657" s="10" t="str">
        <f ca="1">IFERROR(IF(AND(NOW()&lt;= EOMONTH(DATE(YEAR($O657),11, 1), 0), Overall!$A659&lt;&gt;"", MONTH($N657) &lt;=11, MONTH($O657) &gt;= 11), IF($R657 &lt;&gt; "", $H657/$R657, ""), ""), "")</f>
        <v/>
      </c>
      <c r="AQ657" s="10" t="str">
        <f ca="1">IFERROR(IF(AND(NOW()&lt;= EOMONTH(DATE(YEAR($O657),12, 1), 0), Overall!$A659&lt;&gt;"", MONTH($N657) &lt;= 12, MONTH($O657) &gt;= 12), IF($R657 &lt;&gt; "", $H657/$R657, ""), ""), "")</f>
        <v/>
      </c>
      <c r="AR657" s="16">
        <f t="shared" ca="1" si="21"/>
        <v>525000</v>
      </c>
    </row>
    <row r="658" spans="1:44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6">
        <f>IF(Overall!F660&lt;&gt;"",VALUE(Overall!F660),"")</f>
        <v>1500000</v>
      </c>
      <c r="I658" s="6">
        <f>IF(Overall!G660&lt;&gt;"",VALUE(Overall!G660),"")</f>
        <v>76</v>
      </c>
      <c r="J658" s="6">
        <f>IF(Overall!H660&lt;&gt;"",VALUE(Overall!H660),"")</f>
        <v>61</v>
      </c>
      <c r="K658" s="6">
        <f>IF(Overall!I660&lt;&gt;"",VALUE(Overall!I660),"")</f>
        <v>4.13</v>
      </c>
      <c r="L658" s="6">
        <f>IF(Overall!J660&lt;&gt;"",VALUE(Overall!J660),"")</f>
        <v>0.7</v>
      </c>
      <c r="M658" s="6">
        <f>IF(Overall!K660&lt;&gt;"",VALUE(Overall!K660),"")</f>
        <v>3.43</v>
      </c>
      <c r="N658" s="7">
        <f>IF(Overall!L660&lt;&gt;"",DATEVALUE(MID(Overall!L660, FIND(",", Overall!L660) + 2, FIND(" ", Overall!L660) - FIND(",", Overall!L660) - 1) &amp; " " &amp; MID(Overall!L660, FIND(" ", Overall!L660) + 1, FIND(",", Overall!L660, FIND(" ", Overall!L660)) - FIND(" ", Overall!L660) - 1) &amp; ", " &amp; MID(Overall!L660, FIND(",", Overall!L660, FIND(",",Overall!L660) + 1) + 2, LEN(Overall!L660))),"")</f>
        <v>45292</v>
      </c>
      <c r="O658" s="7">
        <f>IF(Overall!M660&lt;&gt;"",DATEVALUE(MID(Overall!M660, FIND(",", Overall!M660) + 2, FIND(" ", Overall!M660) - FIND(",", Overall!M660) - 1) &amp; " " &amp; MID(Overall!M660, FIND(" ", Overall!M660) + 1, FIND(",", Overall!M660, FIND(" ", Overall!M660)) - FIND(" ", Overall!M660) - 1) &amp; ", " &amp; MID(Overall!M660, FIND(",", Overall!M660, FIND(",",Overall!M660) + 1) + 2, LEN(Overall!M660))),"")</f>
        <v>45382</v>
      </c>
      <c r="P658" s="7">
        <f>IF(Overall!N660&lt;&gt;"",DATEVALUE(MID(Overall!N660, FIND(",", Overall!N660) + 2, FIND(" ", Overall!N660) - FIND(",", Overall!N660) - 1) &amp; " " &amp; MID(Overall!N660, FIND(" ", Overall!N660) + 1, FIND(",", Overall!N660, FIND(" ", Overall!N660)) - FIND(" ", Overall!N660) - 1) &amp; ", " &amp; MID(Overall!N660, FIND(",", Overall!N660, FIND(",",Overall!N660) + 1) + 2, LEN(Overall!N660))),"")</f>
        <v>45271</v>
      </c>
      <c r="Q658" s="7">
        <f>IF(Overall!O660&lt;&gt;"",DATEVALUE(MID(Overall!O660, FIND(",", Overall!O660) + 2, FIND(" ", Overall!O660) - FIND(",", Overall!O660) - 1) &amp; " " &amp; MID(Overall!O660, FIND(" ", Overall!O660) + 1, FIND(",", Overall!O660, FIND(" ", Overall!O660)) - FIND(" ", Overall!O660) - 1) &amp; ", " &amp; MID(Overall!O660, FIND(",", Overall!O660, FIND(",",Overall!O660) + 1) + 2, LEN(Overall!O660))),"")</f>
        <v>45247</v>
      </c>
      <c r="R658" s="5">
        <f t="shared" si="20"/>
        <v>3</v>
      </c>
      <c r="S658" s="10">
        <f>IF(Overall!$A660&lt;&gt;"",IF(AND(MONTH($N658) &lt;= 1, MONTH($O658) &gt;= 1), IF($R658 &lt;&gt; "", $H658/$R658, ""), ""),"")</f>
        <v>500000</v>
      </c>
      <c r="T658" s="10">
        <f>IF(Overall!$A660&lt;&gt;"",IF(AND(MONTH($N658) &lt;= 2, MONTH($O658) &gt;= 2), IF($R658 &lt;&gt; "", $H658/$R658, ""), ""),"")</f>
        <v>500000</v>
      </c>
      <c r="U658" s="10">
        <f>IF(Overall!$A660&lt;&gt;"",IF(AND(MONTH($N658) &lt;= 3, MONTH($O658) &gt;= 3), IF($R658 &lt;&gt; "", $H658/$R658, ""), ""),"")</f>
        <v>500000</v>
      </c>
      <c r="V658" s="10" t="str">
        <f>IF(Overall!$A660&lt;&gt;"",IF(AND(MONTH($N658) &lt;= 4, MONTH($O658) &gt;= 4), IF($R658 &lt;&gt; "", $H658/$R658, ""), ""),"")</f>
        <v/>
      </c>
      <c r="W658" s="10" t="str">
        <f>IF(Overall!$A660&lt;&gt;"",IF(AND(MONTH($N658) &lt;= 5, MONTH($O658) &gt;= 5), IF($R658 &lt;&gt; "", $H658/$R658, ""), ""),"")</f>
        <v/>
      </c>
      <c r="X658" s="10" t="str">
        <f>IF(Overall!$A660&lt;&gt;"",IF(AND(MONTH($N658) &lt;= 6, MONTH($O658) &gt;= 6), IF($R658 &lt;&gt; "", $H658/$R658, ""), ""),"")</f>
        <v/>
      </c>
      <c r="Y658" s="10" t="str">
        <f>IF(Overall!$A660&lt;&gt;"",IF(AND(MONTH($N658) &lt;= 7, MONTH($O658) &gt;= 7 ), IF($R658 &lt;&gt; "", $H658/$R658, ""), ""),"")</f>
        <v/>
      </c>
      <c r="Z658" s="10" t="str">
        <f>IF(Overall!$A660&lt;&gt;"",IF(AND(MONTH($N658) &lt;= 8, MONTH($O658) &gt;= 8), IF($R658 &lt;&gt; "", $H658/$R658, ""), ""),"")</f>
        <v/>
      </c>
      <c r="AA658" s="10" t="str">
        <f>IF(Overall!$A660&lt;&gt;"",IF(AND(MONTH($N658) &lt;= 9, MONTH($O658) &gt;= 9), IF($R658 &lt;&gt; "", $H658/$R658, ""), ""),"")</f>
        <v/>
      </c>
      <c r="AB658" s="10" t="str">
        <f>IF(Overall!$A660&lt;&gt;"",IF(AND(MONTH($N658) &lt;= 10, MONTH($O658) &gt;= 10), IF($R658 &lt;&gt; "", $H658/$R658, ""), ""),"")</f>
        <v/>
      </c>
      <c r="AC658" s="10" t="str">
        <f>IF(Overall!$A660&lt;&gt;"",IF(AND(MONTH($N658) &lt;= 11, MONTH($O658) &gt;= 11), IF($R658 &lt;&gt; "", $H658/$R658, ""), ""),"")</f>
        <v/>
      </c>
      <c r="AD658" s="10" t="str">
        <f>IF(Overall!$A660&lt;&gt;"",IF(AND(MONTH($N658) &lt;= 12, MONTH($O658) &gt;= 12), IF($R658 &lt;&gt; "", $H658/$R658, ""), ""),"")</f>
        <v/>
      </c>
      <c r="AF658" s="10" t="str">
        <f ca="1">IFERROR(IF(AND(NOW()&lt;= EOMONTH(DATE(YEAR($O658),1, 1), 0), Overall!$A660&lt;&gt;"", MONTH($N658) &lt;= 1, MONTH($O658) &gt;= 1), IF($R658 &lt;&gt; "", $H658/$R658, ""), ""), "")</f>
        <v/>
      </c>
      <c r="AG658" s="10" t="str">
        <f ca="1">IFERROR(IF(AND(NOW()&lt;= EOMONTH(DATE(YEAR($O658),2, 1), 0), Overall!$A660&lt;&gt;"", MONTH($N658) &lt;= 2, MONTH($O658) &gt;= 2), IF($R658 &lt;&gt; "", $H658/$R658, ""), ""), "")</f>
        <v/>
      </c>
      <c r="AH658" s="10">
        <f ca="1">IFERROR(IF(AND(NOW()&lt;= EOMONTH(DATE(YEAR($O658),3, 1), 0), Overall!$A660&lt;&gt;"", MONTH($N658) &lt;= 3, MONTH($O658) &gt;= 3), IF($R658 &lt;&gt; "", $H658/$R658, ""), ""), "")</f>
        <v>500000</v>
      </c>
      <c r="AI658" s="10" t="str">
        <f ca="1">IFERROR(IF(AND(NOW()&lt;= EOMONTH(DATE(YEAR($O658),4, 1), 0), Overall!$A660&lt;&gt;"", MONTH($N658) &lt;= 4, MONTH($O658) &gt;= 4), IF($R658 &lt;&gt; "", $H658/$R658, ""), ""), "")</f>
        <v/>
      </c>
      <c r="AJ658" s="10" t="str">
        <f ca="1">IFERROR(IF(AND(NOW()&lt;= EOMONTH(DATE(YEAR($O658),5, 1), 0), Overall!$A660&lt;&gt;"", MONTH($N658) &lt;= 5, MONTH($O658) &gt;= 5), IF($R658 &lt;&gt; "", $H658/$R658, ""), ""), "")</f>
        <v/>
      </c>
      <c r="AK658" s="10" t="str">
        <f ca="1">IFERROR(IF(AND(NOW()&lt;= EOMONTH(DATE(YEAR($O658),6, 1), 0), Overall!$A660&lt;&gt;"", MONTH($N658) &lt;= 6, MONTH($O658) &gt;= 6), IF($R658 &lt;&gt; "", $H658/$R658, ""), ""), "")</f>
        <v/>
      </c>
      <c r="AL658" s="10" t="str">
        <f ca="1">IFERROR(IF(AND(NOW()&lt;= EOMONTH(DATE(YEAR($O658),7, 1), 0), Overall!$A660&lt;&gt;"", MONTH($N658) &lt;= 7, MONTH($O658) &gt;= 7), IF($R658 &lt;&gt; "", $H658/$R658, ""), ""), "")</f>
        <v/>
      </c>
      <c r="AM658" s="10" t="str">
        <f ca="1">IFERROR(IF(AND(NOW()&lt;= EOMONTH(DATE(YEAR($O658),8, 1), 0), Overall!$A660&lt;&gt;"", MONTH($N658) &lt;= 8, MONTH($O658) &gt;= 8), IF($R658 &lt;&gt; "", $H658/$R658, ""), ""), "")</f>
        <v/>
      </c>
      <c r="AN658" s="10" t="str">
        <f ca="1">IFERROR(IF(AND(NOW()&lt;= EOMONTH(DATE(YEAR($O658),9, 1), 0), Overall!$A660&lt;&gt;"", MONTH($N658) &lt;= 9, MONTH($O658) &gt;= 9), IF($R658 &lt;&gt; "", $H658/$R658, ""), ""), "")</f>
        <v/>
      </c>
      <c r="AO658" s="10" t="str">
        <f ca="1">IFERROR(IF(AND(NOW()&lt;= EOMONTH(DATE(YEAR($O658),10, 1), 0), Overall!$A660&lt;&gt;"", MONTH($N658) &lt;= 10, MONTH($O658) &gt;= 10), IF($R658 &lt;&gt; "", $H658/$R658, ""), ""), "")</f>
        <v/>
      </c>
      <c r="AP658" s="10" t="str">
        <f ca="1">IFERROR(IF(AND(NOW()&lt;= EOMONTH(DATE(YEAR($O658),11, 1), 0), Overall!$A660&lt;&gt;"", MONTH($N658) &lt;=11, MONTH($O658) &gt;= 11), IF($R658 &lt;&gt; "", $H658/$R658, ""), ""), "")</f>
        <v/>
      </c>
      <c r="AQ658" s="10" t="str">
        <f ca="1">IFERROR(IF(AND(NOW()&lt;= EOMONTH(DATE(YEAR($O658),12, 1), 0), Overall!$A660&lt;&gt;"", MONTH($N658) &lt;= 12, MONTH($O658) &gt;= 12), IF($R658 &lt;&gt; "", $H658/$R658, ""), ""), "")</f>
        <v/>
      </c>
      <c r="AR658" s="16">
        <f t="shared" ca="1" si="21"/>
        <v>500000</v>
      </c>
    </row>
    <row r="659" spans="1:44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6">
        <f>IF(Overall!F661&lt;&gt;"",VALUE(Overall!F661),"")</f>
        <v>1500000</v>
      </c>
      <c r="I659" s="6">
        <f>IF(Overall!G661&lt;&gt;"",VALUE(Overall!G661),"")</f>
        <v>76</v>
      </c>
      <c r="J659" s="6">
        <f>IF(Overall!H661&lt;&gt;"",VALUE(Overall!H661),"")</f>
        <v>61</v>
      </c>
      <c r="K659" s="6">
        <f>IF(Overall!I661&lt;&gt;"",VALUE(Overall!I661),"")</f>
        <v>4.13</v>
      </c>
      <c r="L659" s="6">
        <f>IF(Overall!J661&lt;&gt;"",VALUE(Overall!J661),"")</f>
        <v>0.71</v>
      </c>
      <c r="M659" s="6">
        <f>IF(Overall!K661&lt;&gt;"",VALUE(Overall!K661),"")</f>
        <v>3.42</v>
      </c>
      <c r="N659" s="7">
        <f>IF(Overall!L661&lt;&gt;"",DATEVALUE(MID(Overall!L661, FIND(",", Overall!L661) + 2, FIND(" ", Overall!L661) - FIND(",", Overall!L661) - 1) &amp; " " &amp; MID(Overall!L661, FIND(" ", Overall!L661) + 1, FIND(",", Overall!L661, FIND(" ", Overall!L661)) - FIND(" ", Overall!L661) - 1) &amp; ", " &amp; MID(Overall!L661, FIND(",", Overall!L661, FIND(",",Overall!L661) + 1) + 2, LEN(Overall!L661))),"")</f>
        <v>45292</v>
      </c>
      <c r="O659" s="7">
        <f>IF(Overall!M661&lt;&gt;"",DATEVALUE(MID(Overall!M661, FIND(",", Overall!M661) + 2, FIND(" ", Overall!M661) - FIND(",", Overall!M661) - 1) &amp; " " &amp; MID(Overall!M661, FIND(" ", Overall!M661) + 1, FIND(",", Overall!M661, FIND(" ", Overall!M661)) - FIND(" ", Overall!M661) - 1) &amp; ", " &amp; MID(Overall!M661, FIND(",", Overall!M661, FIND(",",Overall!M661) + 1) + 2, LEN(Overall!M661))),"")</f>
        <v>45382</v>
      </c>
      <c r="P659" s="7">
        <f>IF(Overall!N661&lt;&gt;"",DATEVALUE(MID(Overall!N661, FIND(",", Overall!N661) + 2, FIND(" ", Overall!N661) - FIND(",", Overall!N661) - 1) &amp; " " &amp; MID(Overall!N661, FIND(" ", Overall!N661) + 1, FIND(",", Overall!N661, FIND(" ", Overall!N661)) - FIND(" ", Overall!N661) - 1) &amp; ", " &amp; MID(Overall!N661, FIND(",", Overall!N661, FIND(",",Overall!N661) + 1) + 2, LEN(Overall!N661))),"")</f>
        <v>45271</v>
      </c>
      <c r="Q659" s="7">
        <f>IF(Overall!O661&lt;&gt;"",DATEVALUE(MID(Overall!O661, FIND(",", Overall!O661) + 2, FIND(" ", Overall!O661) - FIND(",", Overall!O661) - 1) &amp; " " &amp; MID(Overall!O661, FIND(" ", Overall!O661) + 1, FIND(",", Overall!O661, FIND(" ", Overall!O661)) - FIND(" ", Overall!O661) - 1) &amp; ", " &amp; MID(Overall!O661, FIND(",", Overall!O661, FIND(",",Overall!O661) + 1) + 2, LEN(Overall!O661))),"")</f>
        <v>45247</v>
      </c>
      <c r="R659" s="5">
        <f t="shared" si="20"/>
        <v>3</v>
      </c>
      <c r="S659" s="10">
        <f>IF(Overall!$A661&lt;&gt;"",IF(AND(MONTH($N659) &lt;= 1, MONTH($O659) &gt;= 1), IF($R659 &lt;&gt; "", $H659/$R659, ""), ""),"")</f>
        <v>500000</v>
      </c>
      <c r="T659" s="10">
        <f>IF(Overall!$A661&lt;&gt;"",IF(AND(MONTH($N659) &lt;= 2, MONTH($O659) &gt;= 2), IF($R659 &lt;&gt; "", $H659/$R659, ""), ""),"")</f>
        <v>500000</v>
      </c>
      <c r="U659" s="10">
        <f>IF(Overall!$A661&lt;&gt;"",IF(AND(MONTH($N659) &lt;= 3, MONTH($O659) &gt;= 3), IF($R659 &lt;&gt; "", $H659/$R659, ""), ""),"")</f>
        <v>500000</v>
      </c>
      <c r="V659" s="10" t="str">
        <f>IF(Overall!$A661&lt;&gt;"",IF(AND(MONTH($N659) &lt;= 4, MONTH($O659) &gt;= 4), IF($R659 &lt;&gt; "", $H659/$R659, ""), ""),"")</f>
        <v/>
      </c>
      <c r="W659" s="10" t="str">
        <f>IF(Overall!$A661&lt;&gt;"",IF(AND(MONTH($N659) &lt;= 5, MONTH($O659) &gt;= 5), IF($R659 &lt;&gt; "", $H659/$R659, ""), ""),"")</f>
        <v/>
      </c>
      <c r="X659" s="10" t="str">
        <f>IF(Overall!$A661&lt;&gt;"",IF(AND(MONTH($N659) &lt;= 6, MONTH($O659) &gt;= 6), IF($R659 &lt;&gt; "", $H659/$R659, ""), ""),"")</f>
        <v/>
      </c>
      <c r="Y659" s="10" t="str">
        <f>IF(Overall!$A661&lt;&gt;"",IF(AND(MONTH($N659) &lt;= 7, MONTH($O659) &gt;= 7 ), IF($R659 &lt;&gt; "", $H659/$R659, ""), ""),"")</f>
        <v/>
      </c>
      <c r="Z659" s="10" t="str">
        <f>IF(Overall!$A661&lt;&gt;"",IF(AND(MONTH($N659) &lt;= 8, MONTH($O659) &gt;= 8), IF($R659 &lt;&gt; "", $H659/$R659, ""), ""),"")</f>
        <v/>
      </c>
      <c r="AA659" s="10" t="str">
        <f>IF(Overall!$A661&lt;&gt;"",IF(AND(MONTH($N659) &lt;= 9, MONTH($O659) &gt;= 9), IF($R659 &lt;&gt; "", $H659/$R659, ""), ""),"")</f>
        <v/>
      </c>
      <c r="AB659" s="10" t="str">
        <f>IF(Overall!$A661&lt;&gt;"",IF(AND(MONTH($N659) &lt;= 10, MONTH($O659) &gt;= 10), IF($R659 &lt;&gt; "", $H659/$R659, ""), ""),"")</f>
        <v/>
      </c>
      <c r="AC659" s="10" t="str">
        <f>IF(Overall!$A661&lt;&gt;"",IF(AND(MONTH($N659) &lt;= 11, MONTH($O659) &gt;= 11), IF($R659 &lt;&gt; "", $H659/$R659, ""), ""),"")</f>
        <v/>
      </c>
      <c r="AD659" s="10" t="str">
        <f>IF(Overall!$A661&lt;&gt;"",IF(AND(MONTH($N659) &lt;= 12, MONTH($O659) &gt;= 12), IF($R659 &lt;&gt; "", $H659/$R659, ""), ""),"")</f>
        <v/>
      </c>
      <c r="AF659" s="10" t="str">
        <f ca="1">IFERROR(IF(AND(NOW()&lt;= EOMONTH(DATE(YEAR($O659),1, 1), 0), Overall!$A661&lt;&gt;"", MONTH($N659) &lt;= 1, MONTH($O659) &gt;= 1), IF($R659 &lt;&gt; "", $H659/$R659, ""), ""), "")</f>
        <v/>
      </c>
      <c r="AG659" s="10" t="str">
        <f ca="1">IFERROR(IF(AND(NOW()&lt;= EOMONTH(DATE(YEAR($O659),2, 1), 0), Overall!$A661&lt;&gt;"", MONTH($N659) &lt;= 2, MONTH($O659) &gt;= 2), IF($R659 &lt;&gt; "", $H659/$R659, ""), ""), "")</f>
        <v/>
      </c>
      <c r="AH659" s="10">
        <f ca="1">IFERROR(IF(AND(NOW()&lt;= EOMONTH(DATE(YEAR($O659),3, 1), 0), Overall!$A661&lt;&gt;"", MONTH($N659) &lt;= 3, MONTH($O659) &gt;= 3), IF($R659 &lt;&gt; "", $H659/$R659, ""), ""), "")</f>
        <v>500000</v>
      </c>
      <c r="AI659" s="10" t="str">
        <f ca="1">IFERROR(IF(AND(NOW()&lt;= EOMONTH(DATE(YEAR($O659),4, 1), 0), Overall!$A661&lt;&gt;"", MONTH($N659) &lt;= 4, MONTH($O659) &gt;= 4), IF($R659 &lt;&gt; "", $H659/$R659, ""), ""), "")</f>
        <v/>
      </c>
      <c r="AJ659" s="10" t="str">
        <f ca="1">IFERROR(IF(AND(NOW()&lt;= EOMONTH(DATE(YEAR($O659),5, 1), 0), Overall!$A661&lt;&gt;"", MONTH($N659) &lt;= 5, MONTH($O659) &gt;= 5), IF($R659 &lt;&gt; "", $H659/$R659, ""), ""), "")</f>
        <v/>
      </c>
      <c r="AK659" s="10" t="str">
        <f ca="1">IFERROR(IF(AND(NOW()&lt;= EOMONTH(DATE(YEAR($O659),6, 1), 0), Overall!$A661&lt;&gt;"", MONTH($N659) &lt;= 6, MONTH($O659) &gt;= 6), IF($R659 &lt;&gt; "", $H659/$R659, ""), ""), "")</f>
        <v/>
      </c>
      <c r="AL659" s="10" t="str">
        <f ca="1">IFERROR(IF(AND(NOW()&lt;= EOMONTH(DATE(YEAR($O659),7, 1), 0), Overall!$A661&lt;&gt;"", MONTH($N659) &lt;= 7, MONTH($O659) &gt;= 7), IF($R659 &lt;&gt; "", $H659/$R659, ""), ""), "")</f>
        <v/>
      </c>
      <c r="AM659" s="10" t="str">
        <f ca="1">IFERROR(IF(AND(NOW()&lt;= EOMONTH(DATE(YEAR($O659),8, 1), 0), Overall!$A661&lt;&gt;"", MONTH($N659) &lt;= 8, MONTH($O659) &gt;= 8), IF($R659 &lt;&gt; "", $H659/$R659, ""), ""), "")</f>
        <v/>
      </c>
      <c r="AN659" s="10" t="str">
        <f ca="1">IFERROR(IF(AND(NOW()&lt;= EOMONTH(DATE(YEAR($O659),9, 1), 0), Overall!$A661&lt;&gt;"", MONTH($N659) &lt;= 9, MONTH($O659) &gt;= 9), IF($R659 &lt;&gt; "", $H659/$R659, ""), ""), "")</f>
        <v/>
      </c>
      <c r="AO659" s="10" t="str">
        <f ca="1">IFERROR(IF(AND(NOW()&lt;= EOMONTH(DATE(YEAR($O659),10, 1), 0), Overall!$A661&lt;&gt;"", MONTH($N659) &lt;= 10, MONTH($O659) &gt;= 10), IF($R659 &lt;&gt; "", $H659/$R659, ""), ""), "")</f>
        <v/>
      </c>
      <c r="AP659" s="10" t="str">
        <f ca="1">IFERROR(IF(AND(NOW()&lt;= EOMONTH(DATE(YEAR($O659),11, 1), 0), Overall!$A661&lt;&gt;"", MONTH($N659) &lt;=11, MONTH($O659) &gt;= 11), IF($R659 &lt;&gt; "", $H659/$R659, ""), ""), "")</f>
        <v/>
      </c>
      <c r="AQ659" s="10" t="str">
        <f ca="1">IFERROR(IF(AND(NOW()&lt;= EOMONTH(DATE(YEAR($O659),12, 1), 0), Overall!$A661&lt;&gt;"", MONTH($N659) &lt;= 12, MONTH($O659) &gt;= 12), IF($R659 &lt;&gt; "", $H659/$R659, ""), ""), "")</f>
        <v/>
      </c>
      <c r="AR659" s="16">
        <f t="shared" ca="1" si="21"/>
        <v>500000</v>
      </c>
    </row>
    <row r="660" spans="1:44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6">
        <f>IF(Overall!F662&lt;&gt;"",VALUE(Overall!F662),"")</f>
        <v>1500000</v>
      </c>
      <c r="I660" s="6">
        <f>IF(Overall!G662&lt;&gt;"",VALUE(Overall!G662),"")</f>
        <v>76</v>
      </c>
      <c r="J660" s="6">
        <f>IF(Overall!H662&lt;&gt;"",VALUE(Overall!H662),"")</f>
        <v>61</v>
      </c>
      <c r="K660" s="6">
        <f>IF(Overall!I662&lt;&gt;"",VALUE(Overall!I662),"")</f>
        <v>4.12</v>
      </c>
      <c r="L660" s="6">
        <f>IF(Overall!J662&lt;&gt;"",VALUE(Overall!J662),"")</f>
        <v>0.72</v>
      </c>
      <c r="M660" s="6">
        <f>IF(Overall!K662&lt;&gt;"",VALUE(Overall!K662),"")</f>
        <v>3.4</v>
      </c>
      <c r="N660" s="7">
        <f>IF(Overall!L662&lt;&gt;"",DATEVALUE(MID(Overall!L662, FIND(",", Overall!L662) + 2, FIND(" ", Overall!L662) - FIND(",", Overall!L662) - 1) &amp; " " &amp; MID(Overall!L662, FIND(" ", Overall!L662) + 1, FIND(",", Overall!L662, FIND(" ", Overall!L662)) - FIND(" ", Overall!L662) - 1) &amp; ", " &amp; MID(Overall!L662, FIND(",", Overall!L662, FIND(",",Overall!L662) + 1) + 2, LEN(Overall!L662))),"")</f>
        <v>45292</v>
      </c>
      <c r="O660" s="7">
        <f>IF(Overall!M662&lt;&gt;"",DATEVALUE(MID(Overall!M662, FIND(",", Overall!M662) + 2, FIND(" ", Overall!M662) - FIND(",", Overall!M662) - 1) &amp; " " &amp; MID(Overall!M662, FIND(" ", Overall!M662) + 1, FIND(",", Overall!M662, FIND(" ", Overall!M662)) - FIND(" ", Overall!M662) - 1) &amp; ", " &amp; MID(Overall!M662, FIND(",", Overall!M662, FIND(",",Overall!M662) + 1) + 2, LEN(Overall!M662))),"")</f>
        <v>45382</v>
      </c>
      <c r="P660" s="7">
        <f>IF(Overall!N662&lt;&gt;"",DATEVALUE(MID(Overall!N662, FIND(",", Overall!N662) + 2, FIND(" ", Overall!N662) - FIND(",", Overall!N662) - 1) &amp; " " &amp; MID(Overall!N662, FIND(" ", Overall!N662) + 1, FIND(",", Overall!N662, FIND(" ", Overall!N662)) - FIND(" ", Overall!N662) - 1) &amp; ", " &amp; MID(Overall!N662, FIND(",", Overall!N662, FIND(",",Overall!N662) + 1) + 2, LEN(Overall!N662))),"")</f>
        <v>45271</v>
      </c>
      <c r="Q660" s="7">
        <f>IF(Overall!O662&lt;&gt;"",DATEVALUE(MID(Overall!O662, FIND(",", Overall!O662) + 2, FIND(" ", Overall!O662) - FIND(",", Overall!O662) - 1) &amp; " " &amp; MID(Overall!O662, FIND(" ", Overall!O662) + 1, FIND(",", Overall!O662, FIND(" ", Overall!O662)) - FIND(" ", Overall!O662) - 1) &amp; ", " &amp; MID(Overall!O662, FIND(",", Overall!O662, FIND(",",Overall!O662) + 1) + 2, LEN(Overall!O662))),"")</f>
        <v>45247</v>
      </c>
      <c r="R660" s="5">
        <f t="shared" si="20"/>
        <v>3</v>
      </c>
      <c r="S660" s="10">
        <f>IF(Overall!$A662&lt;&gt;"",IF(AND(MONTH($N660) &lt;= 1, MONTH($O660) &gt;= 1), IF($R660 &lt;&gt; "", $H660/$R660, ""), ""),"")</f>
        <v>500000</v>
      </c>
      <c r="T660" s="10">
        <f>IF(Overall!$A662&lt;&gt;"",IF(AND(MONTH($N660) &lt;= 2, MONTH($O660) &gt;= 2), IF($R660 &lt;&gt; "", $H660/$R660, ""), ""),"")</f>
        <v>500000</v>
      </c>
      <c r="U660" s="10">
        <f>IF(Overall!$A662&lt;&gt;"",IF(AND(MONTH($N660) &lt;= 3, MONTH($O660) &gt;= 3), IF($R660 &lt;&gt; "", $H660/$R660, ""), ""),"")</f>
        <v>500000</v>
      </c>
      <c r="V660" s="10" t="str">
        <f>IF(Overall!$A662&lt;&gt;"",IF(AND(MONTH($N660) &lt;= 4, MONTH($O660) &gt;= 4), IF($R660 &lt;&gt; "", $H660/$R660, ""), ""),"")</f>
        <v/>
      </c>
      <c r="W660" s="10" t="str">
        <f>IF(Overall!$A662&lt;&gt;"",IF(AND(MONTH($N660) &lt;= 5, MONTH($O660) &gt;= 5), IF($R660 &lt;&gt; "", $H660/$R660, ""), ""),"")</f>
        <v/>
      </c>
      <c r="X660" s="10" t="str">
        <f>IF(Overall!$A662&lt;&gt;"",IF(AND(MONTH($N660) &lt;= 6, MONTH($O660) &gt;= 6), IF($R660 &lt;&gt; "", $H660/$R660, ""), ""),"")</f>
        <v/>
      </c>
      <c r="Y660" s="10" t="str">
        <f>IF(Overall!$A662&lt;&gt;"",IF(AND(MONTH($N660) &lt;= 7, MONTH($O660) &gt;= 7 ), IF($R660 &lt;&gt; "", $H660/$R660, ""), ""),"")</f>
        <v/>
      </c>
      <c r="Z660" s="10" t="str">
        <f>IF(Overall!$A662&lt;&gt;"",IF(AND(MONTH($N660) &lt;= 8, MONTH($O660) &gt;= 8), IF($R660 &lt;&gt; "", $H660/$R660, ""), ""),"")</f>
        <v/>
      </c>
      <c r="AA660" s="10" t="str">
        <f>IF(Overall!$A662&lt;&gt;"",IF(AND(MONTH($N660) &lt;= 9, MONTH($O660) &gt;= 9), IF($R660 &lt;&gt; "", $H660/$R660, ""), ""),"")</f>
        <v/>
      </c>
      <c r="AB660" s="10" t="str">
        <f>IF(Overall!$A662&lt;&gt;"",IF(AND(MONTH($N660) &lt;= 10, MONTH($O660) &gt;= 10), IF($R660 &lt;&gt; "", $H660/$R660, ""), ""),"")</f>
        <v/>
      </c>
      <c r="AC660" s="10" t="str">
        <f>IF(Overall!$A662&lt;&gt;"",IF(AND(MONTH($N660) &lt;= 11, MONTH($O660) &gt;= 11), IF($R660 &lt;&gt; "", $H660/$R660, ""), ""),"")</f>
        <v/>
      </c>
      <c r="AD660" s="10" t="str">
        <f>IF(Overall!$A662&lt;&gt;"",IF(AND(MONTH($N660) &lt;= 12, MONTH($O660) &gt;= 12), IF($R660 &lt;&gt; "", $H660/$R660, ""), ""),"")</f>
        <v/>
      </c>
      <c r="AF660" s="10" t="str">
        <f ca="1">IFERROR(IF(AND(NOW()&lt;= EOMONTH(DATE(YEAR($O660),1, 1), 0), Overall!$A662&lt;&gt;"", MONTH($N660) &lt;= 1, MONTH($O660) &gt;= 1), IF($R660 &lt;&gt; "", $H660/$R660, ""), ""), "")</f>
        <v/>
      </c>
      <c r="AG660" s="10" t="str">
        <f ca="1">IFERROR(IF(AND(NOW()&lt;= EOMONTH(DATE(YEAR($O660),2, 1), 0), Overall!$A662&lt;&gt;"", MONTH($N660) &lt;= 2, MONTH($O660) &gt;= 2), IF($R660 &lt;&gt; "", $H660/$R660, ""), ""), "")</f>
        <v/>
      </c>
      <c r="AH660" s="10">
        <f ca="1">IFERROR(IF(AND(NOW()&lt;= EOMONTH(DATE(YEAR($O660),3, 1), 0), Overall!$A662&lt;&gt;"", MONTH($N660) &lt;= 3, MONTH($O660) &gt;= 3), IF($R660 &lt;&gt; "", $H660/$R660, ""), ""), "")</f>
        <v>500000</v>
      </c>
      <c r="AI660" s="10" t="str">
        <f ca="1">IFERROR(IF(AND(NOW()&lt;= EOMONTH(DATE(YEAR($O660),4, 1), 0), Overall!$A662&lt;&gt;"", MONTH($N660) &lt;= 4, MONTH($O660) &gt;= 4), IF($R660 &lt;&gt; "", $H660/$R660, ""), ""), "")</f>
        <v/>
      </c>
      <c r="AJ660" s="10" t="str">
        <f ca="1">IFERROR(IF(AND(NOW()&lt;= EOMONTH(DATE(YEAR($O660),5, 1), 0), Overall!$A662&lt;&gt;"", MONTH($N660) &lt;= 5, MONTH($O660) &gt;= 5), IF($R660 &lt;&gt; "", $H660/$R660, ""), ""), "")</f>
        <v/>
      </c>
      <c r="AK660" s="10" t="str">
        <f ca="1">IFERROR(IF(AND(NOW()&lt;= EOMONTH(DATE(YEAR($O660),6, 1), 0), Overall!$A662&lt;&gt;"", MONTH($N660) &lt;= 6, MONTH($O660) &gt;= 6), IF($R660 &lt;&gt; "", $H660/$R660, ""), ""), "")</f>
        <v/>
      </c>
      <c r="AL660" s="10" t="str">
        <f ca="1">IFERROR(IF(AND(NOW()&lt;= EOMONTH(DATE(YEAR($O660),7, 1), 0), Overall!$A662&lt;&gt;"", MONTH($N660) &lt;= 7, MONTH($O660) &gt;= 7), IF($R660 &lt;&gt; "", $H660/$R660, ""), ""), "")</f>
        <v/>
      </c>
      <c r="AM660" s="10" t="str">
        <f ca="1">IFERROR(IF(AND(NOW()&lt;= EOMONTH(DATE(YEAR($O660),8, 1), 0), Overall!$A662&lt;&gt;"", MONTH($N660) &lt;= 8, MONTH($O660) &gt;= 8), IF($R660 &lt;&gt; "", $H660/$R660, ""), ""), "")</f>
        <v/>
      </c>
      <c r="AN660" s="10" t="str">
        <f ca="1">IFERROR(IF(AND(NOW()&lt;= EOMONTH(DATE(YEAR($O660),9, 1), 0), Overall!$A662&lt;&gt;"", MONTH($N660) &lt;= 9, MONTH($O660) &gt;= 9), IF($R660 &lt;&gt; "", $H660/$R660, ""), ""), "")</f>
        <v/>
      </c>
      <c r="AO660" s="10" t="str">
        <f ca="1">IFERROR(IF(AND(NOW()&lt;= EOMONTH(DATE(YEAR($O660),10, 1), 0), Overall!$A662&lt;&gt;"", MONTH($N660) &lt;= 10, MONTH($O660) &gt;= 10), IF($R660 &lt;&gt; "", $H660/$R660, ""), ""), "")</f>
        <v/>
      </c>
      <c r="AP660" s="10" t="str">
        <f ca="1">IFERROR(IF(AND(NOW()&lt;= EOMONTH(DATE(YEAR($O660),11, 1), 0), Overall!$A662&lt;&gt;"", MONTH($N660) &lt;=11, MONTH($O660) &gt;= 11), IF($R660 &lt;&gt; "", $H660/$R660, ""), ""), "")</f>
        <v/>
      </c>
      <c r="AQ660" s="10" t="str">
        <f ca="1">IFERROR(IF(AND(NOW()&lt;= EOMONTH(DATE(YEAR($O660),12, 1), 0), Overall!$A662&lt;&gt;"", MONTH($N660) &lt;= 12, MONTH($O660) &gt;= 12), IF($R660 &lt;&gt; "", $H660/$R660, ""), ""), "")</f>
        <v/>
      </c>
      <c r="AR660" s="16">
        <f t="shared" ca="1" si="21"/>
        <v>500000</v>
      </c>
    </row>
    <row r="661" spans="1:44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6">
        <f>IF(Overall!F663&lt;&gt;"",VALUE(Overall!F663),"")</f>
        <v>1500000</v>
      </c>
      <c r="I661" s="6">
        <f>IF(Overall!G663&lt;&gt;"",VALUE(Overall!G663),"")</f>
        <v>76</v>
      </c>
      <c r="J661" s="6">
        <f>IF(Overall!H663&lt;&gt;"",VALUE(Overall!H663),"")</f>
        <v>61</v>
      </c>
      <c r="K661" s="6">
        <f>IF(Overall!I663&lt;&gt;"",VALUE(Overall!I663),"")</f>
        <v>4.07</v>
      </c>
      <c r="L661" s="6">
        <f>IF(Overall!J663&lt;&gt;"",VALUE(Overall!J663),"")</f>
        <v>0.63</v>
      </c>
      <c r="M661" s="6">
        <f>IF(Overall!K663&lt;&gt;"",VALUE(Overall!K663),"")</f>
        <v>3.44</v>
      </c>
      <c r="N661" s="7">
        <f>IF(Overall!L663&lt;&gt;"",DATEVALUE(MID(Overall!L663, FIND(",", Overall!L663) + 2, FIND(" ", Overall!L663) - FIND(",", Overall!L663) - 1) &amp; " " &amp; MID(Overall!L663, FIND(" ", Overall!L663) + 1, FIND(",", Overall!L663, FIND(" ", Overall!L663)) - FIND(" ", Overall!L663) - 1) &amp; ", " &amp; MID(Overall!L663, FIND(",", Overall!L663, FIND(",",Overall!L663) + 1) + 2, LEN(Overall!L663))),"")</f>
        <v>45292</v>
      </c>
      <c r="O661" s="7">
        <f>IF(Overall!M663&lt;&gt;"",DATEVALUE(MID(Overall!M663, FIND(",", Overall!M663) + 2, FIND(" ", Overall!M663) - FIND(",", Overall!M663) - 1) &amp; " " &amp; MID(Overall!M663, FIND(" ", Overall!M663) + 1, FIND(",", Overall!M663, FIND(" ", Overall!M663)) - FIND(" ", Overall!M663) - 1) &amp; ", " &amp; MID(Overall!M663, FIND(",", Overall!M663, FIND(",",Overall!M663) + 1) + 2, LEN(Overall!M663))),"")</f>
        <v>45382</v>
      </c>
      <c r="P661" s="7">
        <f>IF(Overall!N663&lt;&gt;"",DATEVALUE(MID(Overall!N663, FIND(",", Overall!N663) + 2, FIND(" ", Overall!N663) - FIND(",", Overall!N663) - 1) &amp; " " &amp; MID(Overall!N663, FIND(" ", Overall!N663) + 1, FIND(",", Overall!N663, FIND(" ", Overall!N663)) - FIND(" ", Overall!N663) - 1) &amp; ", " &amp; MID(Overall!N663, FIND(",", Overall!N663, FIND(",",Overall!N663) + 1) + 2, LEN(Overall!N663))),"")</f>
        <v>45271</v>
      </c>
      <c r="Q661" s="7">
        <f>IF(Overall!O663&lt;&gt;"",DATEVALUE(MID(Overall!O663, FIND(",", Overall!O663) + 2, FIND(" ", Overall!O663) - FIND(",", Overall!O663) - 1) &amp; " " &amp; MID(Overall!O663, FIND(" ", Overall!O663) + 1, FIND(",", Overall!O663, FIND(" ", Overall!O663)) - FIND(" ", Overall!O663) - 1) &amp; ", " &amp; MID(Overall!O663, FIND(",", Overall!O663, FIND(",",Overall!O663) + 1) + 2, LEN(Overall!O663))),"")</f>
        <v>45247</v>
      </c>
      <c r="R661" s="5">
        <f t="shared" si="20"/>
        <v>3</v>
      </c>
      <c r="S661" s="10">
        <f>IF(Overall!$A663&lt;&gt;"",IF(AND(MONTH($N661) &lt;= 1, MONTH($O661) &gt;= 1), IF($R661 &lt;&gt; "", $H661/$R661, ""), ""),"")</f>
        <v>500000</v>
      </c>
      <c r="T661" s="10">
        <f>IF(Overall!$A663&lt;&gt;"",IF(AND(MONTH($N661) &lt;= 2, MONTH($O661) &gt;= 2), IF($R661 &lt;&gt; "", $H661/$R661, ""), ""),"")</f>
        <v>500000</v>
      </c>
      <c r="U661" s="10">
        <f>IF(Overall!$A663&lt;&gt;"",IF(AND(MONTH($N661) &lt;= 3, MONTH($O661) &gt;= 3), IF($R661 &lt;&gt; "", $H661/$R661, ""), ""),"")</f>
        <v>500000</v>
      </c>
      <c r="V661" s="10" t="str">
        <f>IF(Overall!$A663&lt;&gt;"",IF(AND(MONTH($N661) &lt;= 4, MONTH($O661) &gt;= 4), IF($R661 &lt;&gt; "", $H661/$R661, ""), ""),"")</f>
        <v/>
      </c>
      <c r="W661" s="10" t="str">
        <f>IF(Overall!$A663&lt;&gt;"",IF(AND(MONTH($N661) &lt;= 5, MONTH($O661) &gt;= 5), IF($R661 &lt;&gt; "", $H661/$R661, ""), ""),"")</f>
        <v/>
      </c>
      <c r="X661" s="10" t="str">
        <f>IF(Overall!$A663&lt;&gt;"",IF(AND(MONTH($N661) &lt;= 6, MONTH($O661) &gt;= 6), IF($R661 &lt;&gt; "", $H661/$R661, ""), ""),"")</f>
        <v/>
      </c>
      <c r="Y661" s="10" t="str">
        <f>IF(Overall!$A663&lt;&gt;"",IF(AND(MONTH($N661) &lt;= 7, MONTH($O661) &gt;= 7 ), IF($R661 &lt;&gt; "", $H661/$R661, ""), ""),"")</f>
        <v/>
      </c>
      <c r="Z661" s="10" t="str">
        <f>IF(Overall!$A663&lt;&gt;"",IF(AND(MONTH($N661) &lt;= 8, MONTH($O661) &gt;= 8), IF($R661 &lt;&gt; "", $H661/$R661, ""), ""),"")</f>
        <v/>
      </c>
      <c r="AA661" s="10" t="str">
        <f>IF(Overall!$A663&lt;&gt;"",IF(AND(MONTH($N661) &lt;= 9, MONTH($O661) &gt;= 9), IF($R661 &lt;&gt; "", $H661/$R661, ""), ""),"")</f>
        <v/>
      </c>
      <c r="AB661" s="10" t="str">
        <f>IF(Overall!$A663&lt;&gt;"",IF(AND(MONTH($N661) &lt;= 10, MONTH($O661) &gt;= 10), IF($R661 &lt;&gt; "", $H661/$R661, ""), ""),"")</f>
        <v/>
      </c>
      <c r="AC661" s="10" t="str">
        <f>IF(Overall!$A663&lt;&gt;"",IF(AND(MONTH($N661) &lt;= 11, MONTH($O661) &gt;= 11), IF($R661 &lt;&gt; "", $H661/$R661, ""), ""),"")</f>
        <v/>
      </c>
      <c r="AD661" s="10" t="str">
        <f>IF(Overall!$A663&lt;&gt;"",IF(AND(MONTH($N661) &lt;= 12, MONTH($O661) &gt;= 12), IF($R661 &lt;&gt; "", $H661/$R661, ""), ""),"")</f>
        <v/>
      </c>
      <c r="AF661" s="10" t="str">
        <f ca="1">IFERROR(IF(AND(NOW()&lt;= EOMONTH(DATE(YEAR($O661),1, 1), 0), Overall!$A663&lt;&gt;"", MONTH($N661) &lt;= 1, MONTH($O661) &gt;= 1), IF($R661 &lt;&gt; "", $H661/$R661, ""), ""), "")</f>
        <v/>
      </c>
      <c r="AG661" s="10" t="str">
        <f ca="1">IFERROR(IF(AND(NOW()&lt;= EOMONTH(DATE(YEAR($O661),2, 1), 0), Overall!$A663&lt;&gt;"", MONTH($N661) &lt;= 2, MONTH($O661) &gt;= 2), IF($R661 &lt;&gt; "", $H661/$R661, ""), ""), "")</f>
        <v/>
      </c>
      <c r="AH661" s="10">
        <f ca="1">IFERROR(IF(AND(NOW()&lt;= EOMONTH(DATE(YEAR($O661),3, 1), 0), Overall!$A663&lt;&gt;"", MONTH($N661) &lt;= 3, MONTH($O661) &gt;= 3), IF($R661 &lt;&gt; "", $H661/$R661, ""), ""), "")</f>
        <v>500000</v>
      </c>
      <c r="AI661" s="10" t="str">
        <f ca="1">IFERROR(IF(AND(NOW()&lt;= EOMONTH(DATE(YEAR($O661),4, 1), 0), Overall!$A663&lt;&gt;"", MONTH($N661) &lt;= 4, MONTH($O661) &gt;= 4), IF($R661 &lt;&gt; "", $H661/$R661, ""), ""), "")</f>
        <v/>
      </c>
      <c r="AJ661" s="10" t="str">
        <f ca="1">IFERROR(IF(AND(NOW()&lt;= EOMONTH(DATE(YEAR($O661),5, 1), 0), Overall!$A663&lt;&gt;"", MONTH($N661) &lt;= 5, MONTH($O661) &gt;= 5), IF($R661 &lt;&gt; "", $H661/$R661, ""), ""), "")</f>
        <v/>
      </c>
      <c r="AK661" s="10" t="str">
        <f ca="1">IFERROR(IF(AND(NOW()&lt;= EOMONTH(DATE(YEAR($O661),6, 1), 0), Overall!$A663&lt;&gt;"", MONTH($N661) &lt;= 6, MONTH($O661) &gt;= 6), IF($R661 &lt;&gt; "", $H661/$R661, ""), ""), "")</f>
        <v/>
      </c>
      <c r="AL661" s="10" t="str">
        <f ca="1">IFERROR(IF(AND(NOW()&lt;= EOMONTH(DATE(YEAR($O661),7, 1), 0), Overall!$A663&lt;&gt;"", MONTH($N661) &lt;= 7, MONTH($O661) &gt;= 7), IF($R661 &lt;&gt; "", $H661/$R661, ""), ""), "")</f>
        <v/>
      </c>
      <c r="AM661" s="10" t="str">
        <f ca="1">IFERROR(IF(AND(NOW()&lt;= EOMONTH(DATE(YEAR($O661),8, 1), 0), Overall!$A663&lt;&gt;"", MONTH($N661) &lt;= 8, MONTH($O661) &gt;= 8), IF($R661 &lt;&gt; "", $H661/$R661, ""), ""), "")</f>
        <v/>
      </c>
      <c r="AN661" s="10" t="str">
        <f ca="1">IFERROR(IF(AND(NOW()&lt;= EOMONTH(DATE(YEAR($O661),9, 1), 0), Overall!$A663&lt;&gt;"", MONTH($N661) &lt;= 9, MONTH($O661) &gt;= 9), IF($R661 &lt;&gt; "", $H661/$R661, ""), ""), "")</f>
        <v/>
      </c>
      <c r="AO661" s="10" t="str">
        <f ca="1">IFERROR(IF(AND(NOW()&lt;= EOMONTH(DATE(YEAR($O661),10, 1), 0), Overall!$A663&lt;&gt;"", MONTH($N661) &lt;= 10, MONTH($O661) &gt;= 10), IF($R661 &lt;&gt; "", $H661/$R661, ""), ""), "")</f>
        <v/>
      </c>
      <c r="AP661" s="10" t="str">
        <f ca="1">IFERROR(IF(AND(NOW()&lt;= EOMONTH(DATE(YEAR($O661),11, 1), 0), Overall!$A663&lt;&gt;"", MONTH($N661) &lt;=11, MONTH($O661) &gt;= 11), IF($R661 &lt;&gt; "", $H661/$R661, ""), ""), "")</f>
        <v/>
      </c>
      <c r="AQ661" s="10" t="str">
        <f ca="1">IFERROR(IF(AND(NOW()&lt;= EOMONTH(DATE(YEAR($O661),12, 1), 0), Overall!$A663&lt;&gt;"", MONTH($N661) &lt;= 12, MONTH($O661) &gt;= 12), IF($R661 &lt;&gt; "", $H661/$R661, ""), ""), "")</f>
        <v/>
      </c>
      <c r="AR661" s="16">
        <f t="shared" ca="1" si="21"/>
        <v>500000</v>
      </c>
    </row>
    <row r="662" spans="1:44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6">
        <f>IF(Overall!F664&lt;&gt;"",VALUE(Overall!F664),"")</f>
        <v>1000000</v>
      </c>
      <c r="I662" s="6">
        <f>IF(Overall!G664&lt;&gt;"",VALUE(Overall!G664),"")</f>
        <v>76</v>
      </c>
      <c r="J662" s="6">
        <f>IF(Overall!H664&lt;&gt;"",VALUE(Overall!H664),"")</f>
        <v>61</v>
      </c>
      <c r="K662" s="6">
        <f>IF(Overall!I664&lt;&gt;"",VALUE(Overall!I664),"")</f>
        <v>4.3499999999999996</v>
      </c>
      <c r="L662" s="6">
        <f>IF(Overall!J664&lt;&gt;"",VALUE(Overall!J664),"")</f>
        <v>0.77</v>
      </c>
      <c r="M662" s="6">
        <f>IF(Overall!K664&lt;&gt;"",VALUE(Overall!K664),"")</f>
        <v>3.58</v>
      </c>
      <c r="N662" s="7">
        <f>IF(Overall!L664&lt;&gt;"",DATEVALUE(MID(Overall!L664, FIND(",", Overall!L664) + 2, FIND(" ", Overall!L664) - FIND(",", Overall!L664) - 1) &amp; " " &amp; MID(Overall!L664, FIND(" ", Overall!L664) + 1, FIND(",", Overall!L664, FIND(" ", Overall!L664)) - FIND(" ", Overall!L664) - 1) &amp; ", " &amp; MID(Overall!L664, FIND(",", Overall!L664, FIND(",",Overall!L664) + 1) + 2, LEN(Overall!L664))),"")</f>
        <v>45323</v>
      </c>
      <c r="O662" s="7">
        <f>IF(Overall!M664&lt;&gt;"",DATEVALUE(MID(Overall!M664, FIND(",", Overall!M664) + 2, FIND(" ", Overall!M664) - FIND(",", Overall!M664) - 1) &amp; " " &amp; MID(Overall!M664, FIND(" ", Overall!M664) + 1, FIND(",", Overall!M664, FIND(" ", Overall!M664)) - FIND(" ", Overall!M664) - 1) &amp; ", " &amp; MID(Overall!M664, FIND(",", Overall!M664, FIND(",",Overall!M664) + 1) + 2, LEN(Overall!M664))),"")</f>
        <v>45382</v>
      </c>
      <c r="P662" s="7">
        <f>IF(Overall!N664&lt;&gt;"",DATEVALUE(MID(Overall!N664, FIND(",", Overall!N664) + 2, FIND(" ", Overall!N664) - FIND(",", Overall!N664) - 1) &amp; " " &amp; MID(Overall!N664, FIND(" ", Overall!N664) + 1, FIND(",", Overall!N664, FIND(" ", Overall!N664)) - FIND(" ", Overall!N664) - 1) &amp; ", " &amp; MID(Overall!N664, FIND(",", Overall!N664, FIND(",",Overall!N664) + 1) + 2, LEN(Overall!N664))),"")</f>
        <v>45271</v>
      </c>
      <c r="Q662" s="7">
        <f>IF(Overall!O664&lt;&gt;"",DATEVALUE(MID(Overall!O664, FIND(",", Overall!O664) + 2, FIND(" ", Overall!O664) - FIND(",", Overall!O664) - 1) &amp; " " &amp; MID(Overall!O664, FIND(" ", Overall!O664) + 1, FIND(",", Overall!O664, FIND(" ", Overall!O664)) - FIND(" ", Overall!O664) - 1) &amp; ", " &amp; MID(Overall!O664, FIND(",", Overall!O664, FIND(",",Overall!O664) + 1) + 2, LEN(Overall!O664))),"")</f>
        <v>45247</v>
      </c>
      <c r="R662" s="5">
        <f t="shared" si="20"/>
        <v>2</v>
      </c>
      <c r="S662" s="10" t="str">
        <f>IF(Overall!$A664&lt;&gt;"",IF(AND(MONTH($N662) &lt;= 1, MONTH($O662) &gt;= 1), IF($R662 &lt;&gt; "", $H662/$R662, ""), ""),"")</f>
        <v/>
      </c>
      <c r="T662" s="10">
        <f>IF(Overall!$A664&lt;&gt;"",IF(AND(MONTH($N662) &lt;= 2, MONTH($O662) &gt;= 2), IF($R662 &lt;&gt; "", $H662/$R662, ""), ""),"")</f>
        <v>500000</v>
      </c>
      <c r="U662" s="10">
        <f>IF(Overall!$A664&lt;&gt;"",IF(AND(MONTH($N662) &lt;= 3, MONTH($O662) &gt;= 3), IF($R662 &lt;&gt; "", $H662/$R662, ""), ""),"")</f>
        <v>500000</v>
      </c>
      <c r="V662" s="10" t="str">
        <f>IF(Overall!$A664&lt;&gt;"",IF(AND(MONTH($N662) &lt;= 4, MONTH($O662) &gt;= 4), IF($R662 &lt;&gt; "", $H662/$R662, ""), ""),"")</f>
        <v/>
      </c>
      <c r="W662" s="10" t="str">
        <f>IF(Overall!$A664&lt;&gt;"",IF(AND(MONTH($N662) &lt;= 5, MONTH($O662) &gt;= 5), IF($R662 &lt;&gt; "", $H662/$R662, ""), ""),"")</f>
        <v/>
      </c>
      <c r="X662" s="10" t="str">
        <f>IF(Overall!$A664&lt;&gt;"",IF(AND(MONTH($N662) &lt;= 6, MONTH($O662) &gt;= 6), IF($R662 &lt;&gt; "", $H662/$R662, ""), ""),"")</f>
        <v/>
      </c>
      <c r="Y662" s="10" t="str">
        <f>IF(Overall!$A664&lt;&gt;"",IF(AND(MONTH($N662) &lt;= 7, MONTH($O662) &gt;= 7 ), IF($R662 &lt;&gt; "", $H662/$R662, ""), ""),"")</f>
        <v/>
      </c>
      <c r="Z662" s="10" t="str">
        <f>IF(Overall!$A664&lt;&gt;"",IF(AND(MONTH($N662) &lt;= 8, MONTH($O662) &gt;= 8), IF($R662 &lt;&gt; "", $H662/$R662, ""), ""),"")</f>
        <v/>
      </c>
      <c r="AA662" s="10" t="str">
        <f>IF(Overall!$A664&lt;&gt;"",IF(AND(MONTH($N662) &lt;= 9, MONTH($O662) &gt;= 9), IF($R662 &lt;&gt; "", $H662/$R662, ""), ""),"")</f>
        <v/>
      </c>
      <c r="AB662" s="10" t="str">
        <f>IF(Overall!$A664&lt;&gt;"",IF(AND(MONTH($N662) &lt;= 10, MONTH($O662) &gt;= 10), IF($R662 &lt;&gt; "", $H662/$R662, ""), ""),"")</f>
        <v/>
      </c>
      <c r="AC662" s="10" t="str">
        <f>IF(Overall!$A664&lt;&gt;"",IF(AND(MONTH($N662) &lt;= 11, MONTH($O662) &gt;= 11), IF($R662 &lt;&gt; "", $H662/$R662, ""), ""),"")</f>
        <v/>
      </c>
      <c r="AD662" s="10" t="str">
        <f>IF(Overall!$A664&lt;&gt;"",IF(AND(MONTH($N662) &lt;= 12, MONTH($O662) &gt;= 12), IF($R662 &lt;&gt; "", $H662/$R662, ""), ""),"")</f>
        <v/>
      </c>
      <c r="AF662" s="10" t="str">
        <f ca="1">IFERROR(IF(AND(NOW()&lt;= EOMONTH(DATE(YEAR($O662),1, 1), 0), Overall!$A664&lt;&gt;"", MONTH($N662) &lt;= 1, MONTH($O662) &gt;= 1), IF($R662 &lt;&gt; "", $H662/$R662, ""), ""), "")</f>
        <v/>
      </c>
      <c r="AG662" s="10" t="str">
        <f ca="1">IFERROR(IF(AND(NOW()&lt;= EOMONTH(DATE(YEAR($O662),2, 1), 0), Overall!$A664&lt;&gt;"", MONTH($N662) &lt;= 2, MONTH($O662) &gt;= 2), IF($R662 &lt;&gt; "", $H662/$R662, ""), ""), "")</f>
        <v/>
      </c>
      <c r="AH662" s="10">
        <f ca="1">IFERROR(IF(AND(NOW()&lt;= EOMONTH(DATE(YEAR($O662),3, 1), 0), Overall!$A664&lt;&gt;"", MONTH($N662) &lt;= 3, MONTH($O662) &gt;= 3), IF($R662 &lt;&gt; "", $H662/$R662, ""), ""), "")</f>
        <v>500000</v>
      </c>
      <c r="AI662" s="10" t="str">
        <f ca="1">IFERROR(IF(AND(NOW()&lt;= EOMONTH(DATE(YEAR($O662),4, 1), 0), Overall!$A664&lt;&gt;"", MONTH($N662) &lt;= 4, MONTH($O662) &gt;= 4), IF($R662 &lt;&gt; "", $H662/$R662, ""), ""), "")</f>
        <v/>
      </c>
      <c r="AJ662" s="10" t="str">
        <f ca="1">IFERROR(IF(AND(NOW()&lt;= EOMONTH(DATE(YEAR($O662),5, 1), 0), Overall!$A664&lt;&gt;"", MONTH($N662) &lt;= 5, MONTH($O662) &gt;= 5), IF($R662 &lt;&gt; "", $H662/$R662, ""), ""), "")</f>
        <v/>
      </c>
      <c r="AK662" s="10" t="str">
        <f ca="1">IFERROR(IF(AND(NOW()&lt;= EOMONTH(DATE(YEAR($O662),6, 1), 0), Overall!$A664&lt;&gt;"", MONTH($N662) &lt;= 6, MONTH($O662) &gt;= 6), IF($R662 &lt;&gt; "", $H662/$R662, ""), ""), "")</f>
        <v/>
      </c>
      <c r="AL662" s="10" t="str">
        <f ca="1">IFERROR(IF(AND(NOW()&lt;= EOMONTH(DATE(YEAR($O662),7, 1), 0), Overall!$A664&lt;&gt;"", MONTH($N662) &lt;= 7, MONTH($O662) &gt;= 7), IF($R662 &lt;&gt; "", $H662/$R662, ""), ""), "")</f>
        <v/>
      </c>
      <c r="AM662" s="10" t="str">
        <f ca="1">IFERROR(IF(AND(NOW()&lt;= EOMONTH(DATE(YEAR($O662),8, 1), 0), Overall!$A664&lt;&gt;"", MONTH($N662) &lt;= 8, MONTH($O662) &gt;= 8), IF($R662 &lt;&gt; "", $H662/$R662, ""), ""), "")</f>
        <v/>
      </c>
      <c r="AN662" s="10" t="str">
        <f ca="1">IFERROR(IF(AND(NOW()&lt;= EOMONTH(DATE(YEAR($O662),9, 1), 0), Overall!$A664&lt;&gt;"", MONTH($N662) &lt;= 9, MONTH($O662) &gt;= 9), IF($R662 &lt;&gt; "", $H662/$R662, ""), ""), "")</f>
        <v/>
      </c>
      <c r="AO662" s="10" t="str">
        <f ca="1">IFERROR(IF(AND(NOW()&lt;= EOMONTH(DATE(YEAR($O662),10, 1), 0), Overall!$A664&lt;&gt;"", MONTH($N662) &lt;= 10, MONTH($O662) &gt;= 10), IF($R662 &lt;&gt; "", $H662/$R662, ""), ""), "")</f>
        <v/>
      </c>
      <c r="AP662" s="10" t="str">
        <f ca="1">IFERROR(IF(AND(NOW()&lt;= EOMONTH(DATE(YEAR($O662),11, 1), 0), Overall!$A664&lt;&gt;"", MONTH($N662) &lt;=11, MONTH($O662) &gt;= 11), IF($R662 &lt;&gt; "", $H662/$R662, ""), ""), "")</f>
        <v/>
      </c>
      <c r="AQ662" s="10" t="str">
        <f ca="1">IFERROR(IF(AND(NOW()&lt;= EOMONTH(DATE(YEAR($O662),12, 1), 0), Overall!$A664&lt;&gt;"", MONTH($N662) &lt;= 12, MONTH($O662) &gt;= 12), IF($R662 &lt;&gt; "", $H662/$R662, ""), ""), "")</f>
        <v/>
      </c>
      <c r="AR662" s="16">
        <f t="shared" ca="1" si="21"/>
        <v>500000</v>
      </c>
    </row>
    <row r="663" spans="1:44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6">
        <f>IF(Overall!F665&lt;&gt;"",VALUE(Overall!F665),"")</f>
        <v>1000000</v>
      </c>
      <c r="I663" s="6">
        <f>IF(Overall!G665&lt;&gt;"",VALUE(Overall!G665),"")</f>
        <v>76</v>
      </c>
      <c r="J663" s="6">
        <f>IF(Overall!H665&lt;&gt;"",VALUE(Overall!H665),"")</f>
        <v>61</v>
      </c>
      <c r="K663" s="6">
        <f>IF(Overall!I665&lt;&gt;"",VALUE(Overall!I665),"")</f>
        <v>4.41</v>
      </c>
      <c r="L663" s="6">
        <f>IF(Overall!J665&lt;&gt;"",VALUE(Overall!J665),"")</f>
        <v>0.9</v>
      </c>
      <c r="M663" s="6">
        <f>IF(Overall!K665&lt;&gt;"",VALUE(Overall!K665),"")</f>
        <v>3.51</v>
      </c>
      <c r="N663" s="7">
        <f>IF(Overall!L665&lt;&gt;"",DATEVALUE(MID(Overall!L665, FIND(",", Overall!L665) + 2, FIND(" ", Overall!L665) - FIND(",", Overall!L665) - 1) &amp; " " &amp; MID(Overall!L665, FIND(" ", Overall!L665) + 1, FIND(",", Overall!L665, FIND(" ", Overall!L665)) - FIND(" ", Overall!L665) - 1) &amp; ", " &amp; MID(Overall!L665, FIND(",", Overall!L665, FIND(",",Overall!L665) + 1) + 2, LEN(Overall!L665))),"")</f>
        <v>45323</v>
      </c>
      <c r="O663" s="7">
        <f>IF(Overall!M665&lt;&gt;"",DATEVALUE(MID(Overall!M665, FIND(",", Overall!M665) + 2, FIND(" ", Overall!M665) - FIND(",", Overall!M665) - 1) &amp; " " &amp; MID(Overall!M665, FIND(" ", Overall!M665) + 1, FIND(",", Overall!M665, FIND(" ", Overall!M665)) - FIND(" ", Overall!M665) - 1) &amp; ", " &amp; MID(Overall!M665, FIND(",", Overall!M665, FIND(",",Overall!M665) + 1) + 2, LEN(Overall!M665))),"")</f>
        <v>45382</v>
      </c>
      <c r="P663" s="7">
        <f>IF(Overall!N665&lt;&gt;"",DATEVALUE(MID(Overall!N665, FIND(",", Overall!N665) + 2, FIND(" ", Overall!N665) - FIND(",", Overall!N665) - 1) &amp; " " &amp; MID(Overall!N665, FIND(" ", Overall!N665) + 1, FIND(",", Overall!N665, FIND(" ", Overall!N665)) - FIND(" ", Overall!N665) - 1) &amp; ", " &amp; MID(Overall!N665, FIND(",", Overall!N665, FIND(",",Overall!N665) + 1) + 2, LEN(Overall!N665))),"")</f>
        <v>45271</v>
      </c>
      <c r="Q663" s="7">
        <f>IF(Overall!O665&lt;&gt;"",DATEVALUE(MID(Overall!O665, FIND(",", Overall!O665) + 2, FIND(" ", Overall!O665) - FIND(",", Overall!O665) - 1) &amp; " " &amp; MID(Overall!O665, FIND(" ", Overall!O665) + 1, FIND(",", Overall!O665, FIND(" ", Overall!O665)) - FIND(" ", Overall!O665) - 1) &amp; ", " &amp; MID(Overall!O665, FIND(",", Overall!O665, FIND(",",Overall!O665) + 1) + 2, LEN(Overall!O665))),"")</f>
        <v>45247</v>
      </c>
      <c r="R663" s="5">
        <f t="shared" si="20"/>
        <v>2</v>
      </c>
      <c r="S663" s="10" t="str">
        <f>IF(Overall!$A665&lt;&gt;"",IF(AND(MONTH($N663) &lt;= 1, MONTH($O663) &gt;= 1), IF($R663 &lt;&gt; "", $H663/$R663, ""), ""),"")</f>
        <v/>
      </c>
      <c r="T663" s="10">
        <f>IF(Overall!$A665&lt;&gt;"",IF(AND(MONTH($N663) &lt;= 2, MONTH($O663) &gt;= 2), IF($R663 &lt;&gt; "", $H663/$R663, ""), ""),"")</f>
        <v>500000</v>
      </c>
      <c r="U663" s="10">
        <f>IF(Overall!$A665&lt;&gt;"",IF(AND(MONTH($N663) &lt;= 3, MONTH($O663) &gt;= 3), IF($R663 &lt;&gt; "", $H663/$R663, ""), ""),"")</f>
        <v>500000</v>
      </c>
      <c r="V663" s="10" t="str">
        <f>IF(Overall!$A665&lt;&gt;"",IF(AND(MONTH($N663) &lt;= 4, MONTH($O663) &gt;= 4), IF($R663 &lt;&gt; "", $H663/$R663, ""), ""),"")</f>
        <v/>
      </c>
      <c r="W663" s="10" t="str">
        <f>IF(Overall!$A665&lt;&gt;"",IF(AND(MONTH($N663) &lt;= 5, MONTH($O663) &gt;= 5), IF($R663 &lt;&gt; "", $H663/$R663, ""), ""),"")</f>
        <v/>
      </c>
      <c r="X663" s="10" t="str">
        <f>IF(Overall!$A665&lt;&gt;"",IF(AND(MONTH($N663) &lt;= 6, MONTH($O663) &gt;= 6), IF($R663 &lt;&gt; "", $H663/$R663, ""), ""),"")</f>
        <v/>
      </c>
      <c r="Y663" s="10" t="str">
        <f>IF(Overall!$A665&lt;&gt;"",IF(AND(MONTH($N663) &lt;= 7, MONTH($O663) &gt;= 7 ), IF($R663 &lt;&gt; "", $H663/$R663, ""), ""),"")</f>
        <v/>
      </c>
      <c r="Z663" s="10" t="str">
        <f>IF(Overall!$A665&lt;&gt;"",IF(AND(MONTH($N663) &lt;= 8, MONTH($O663) &gt;= 8), IF($R663 &lt;&gt; "", $H663/$R663, ""), ""),"")</f>
        <v/>
      </c>
      <c r="AA663" s="10" t="str">
        <f>IF(Overall!$A665&lt;&gt;"",IF(AND(MONTH($N663) &lt;= 9, MONTH($O663) &gt;= 9), IF($R663 &lt;&gt; "", $H663/$R663, ""), ""),"")</f>
        <v/>
      </c>
      <c r="AB663" s="10" t="str">
        <f>IF(Overall!$A665&lt;&gt;"",IF(AND(MONTH($N663) &lt;= 10, MONTH($O663) &gt;= 10), IF($R663 &lt;&gt; "", $H663/$R663, ""), ""),"")</f>
        <v/>
      </c>
      <c r="AC663" s="10" t="str">
        <f>IF(Overall!$A665&lt;&gt;"",IF(AND(MONTH($N663) &lt;= 11, MONTH($O663) &gt;= 11), IF($R663 &lt;&gt; "", $H663/$R663, ""), ""),"")</f>
        <v/>
      </c>
      <c r="AD663" s="10" t="str">
        <f>IF(Overall!$A665&lt;&gt;"",IF(AND(MONTH($N663) &lt;= 12, MONTH($O663) &gt;= 12), IF($R663 &lt;&gt; "", $H663/$R663, ""), ""),"")</f>
        <v/>
      </c>
      <c r="AF663" s="10" t="str">
        <f ca="1">IFERROR(IF(AND(NOW()&lt;= EOMONTH(DATE(YEAR($O663),1, 1), 0), Overall!$A665&lt;&gt;"", MONTH($N663) &lt;= 1, MONTH($O663) &gt;= 1), IF($R663 &lt;&gt; "", $H663/$R663, ""), ""), "")</f>
        <v/>
      </c>
      <c r="AG663" s="10" t="str">
        <f ca="1">IFERROR(IF(AND(NOW()&lt;= EOMONTH(DATE(YEAR($O663),2, 1), 0), Overall!$A665&lt;&gt;"", MONTH($N663) &lt;= 2, MONTH($O663) &gt;= 2), IF($R663 &lt;&gt; "", $H663/$R663, ""), ""), "")</f>
        <v/>
      </c>
      <c r="AH663" s="10">
        <f ca="1">IFERROR(IF(AND(NOW()&lt;= EOMONTH(DATE(YEAR($O663),3, 1), 0), Overall!$A665&lt;&gt;"", MONTH($N663) &lt;= 3, MONTH($O663) &gt;= 3), IF($R663 &lt;&gt; "", $H663/$R663, ""), ""), "")</f>
        <v>500000</v>
      </c>
      <c r="AI663" s="10" t="str">
        <f ca="1">IFERROR(IF(AND(NOW()&lt;= EOMONTH(DATE(YEAR($O663),4, 1), 0), Overall!$A665&lt;&gt;"", MONTH($N663) &lt;= 4, MONTH($O663) &gt;= 4), IF($R663 &lt;&gt; "", $H663/$R663, ""), ""), "")</f>
        <v/>
      </c>
      <c r="AJ663" s="10" t="str">
        <f ca="1">IFERROR(IF(AND(NOW()&lt;= EOMONTH(DATE(YEAR($O663),5, 1), 0), Overall!$A665&lt;&gt;"", MONTH($N663) &lt;= 5, MONTH($O663) &gt;= 5), IF($R663 &lt;&gt; "", $H663/$R663, ""), ""), "")</f>
        <v/>
      </c>
      <c r="AK663" s="10" t="str">
        <f ca="1">IFERROR(IF(AND(NOW()&lt;= EOMONTH(DATE(YEAR($O663),6, 1), 0), Overall!$A665&lt;&gt;"", MONTH($N663) &lt;= 6, MONTH($O663) &gt;= 6), IF($R663 &lt;&gt; "", $H663/$R663, ""), ""), "")</f>
        <v/>
      </c>
      <c r="AL663" s="10" t="str">
        <f ca="1">IFERROR(IF(AND(NOW()&lt;= EOMONTH(DATE(YEAR($O663),7, 1), 0), Overall!$A665&lt;&gt;"", MONTH($N663) &lt;= 7, MONTH($O663) &gt;= 7), IF($R663 &lt;&gt; "", $H663/$R663, ""), ""), "")</f>
        <v/>
      </c>
      <c r="AM663" s="10" t="str">
        <f ca="1">IFERROR(IF(AND(NOW()&lt;= EOMONTH(DATE(YEAR($O663),8, 1), 0), Overall!$A665&lt;&gt;"", MONTH($N663) &lt;= 8, MONTH($O663) &gt;= 8), IF($R663 &lt;&gt; "", $H663/$R663, ""), ""), "")</f>
        <v/>
      </c>
      <c r="AN663" s="10" t="str">
        <f ca="1">IFERROR(IF(AND(NOW()&lt;= EOMONTH(DATE(YEAR($O663),9, 1), 0), Overall!$A665&lt;&gt;"", MONTH($N663) &lt;= 9, MONTH($O663) &gt;= 9), IF($R663 &lt;&gt; "", $H663/$R663, ""), ""), "")</f>
        <v/>
      </c>
      <c r="AO663" s="10" t="str">
        <f ca="1">IFERROR(IF(AND(NOW()&lt;= EOMONTH(DATE(YEAR($O663),10, 1), 0), Overall!$A665&lt;&gt;"", MONTH($N663) &lt;= 10, MONTH($O663) &gt;= 10), IF($R663 &lt;&gt; "", $H663/$R663, ""), ""), "")</f>
        <v/>
      </c>
      <c r="AP663" s="10" t="str">
        <f ca="1">IFERROR(IF(AND(NOW()&lt;= EOMONTH(DATE(YEAR($O663),11, 1), 0), Overall!$A665&lt;&gt;"", MONTH($N663) &lt;=11, MONTH($O663) &gt;= 11), IF($R663 &lt;&gt; "", $H663/$R663, ""), ""), "")</f>
        <v/>
      </c>
      <c r="AQ663" s="10" t="str">
        <f ca="1">IFERROR(IF(AND(NOW()&lt;= EOMONTH(DATE(YEAR($O663),12, 1), 0), Overall!$A665&lt;&gt;"", MONTH($N663) &lt;= 12, MONTH($O663) &gt;= 12), IF($R663 &lt;&gt; "", $H663/$R663, ""), ""), "")</f>
        <v/>
      </c>
      <c r="AR663" s="16">
        <f t="shared" ca="1" si="21"/>
        <v>500000</v>
      </c>
    </row>
    <row r="664" spans="1:44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6">
        <f>IF(Overall!F666&lt;&gt;"",VALUE(Overall!F666),"")</f>
        <v>500000</v>
      </c>
      <c r="I664" s="6">
        <f>IF(Overall!G666&lt;&gt;"",VALUE(Overall!G666),"")</f>
        <v>77</v>
      </c>
      <c r="J664" s="6">
        <f>IF(Overall!H666&lt;&gt;"",VALUE(Overall!H666),"")</f>
        <v>61</v>
      </c>
      <c r="K664" s="6">
        <f>IF(Overall!I666&lt;&gt;"",VALUE(Overall!I666),"")</f>
        <v>3.55</v>
      </c>
      <c r="L664" s="6">
        <f>IF(Overall!J666&lt;&gt;"",VALUE(Overall!J666),"")</f>
        <v>0.53</v>
      </c>
      <c r="M664" s="6">
        <f>IF(Overall!K666&lt;&gt;"",VALUE(Overall!K666),"")</f>
        <v>3.02</v>
      </c>
      <c r="N664" s="7">
        <f>IF(Overall!L666&lt;&gt;"",DATEVALUE(MID(Overall!L666, FIND(",", Overall!L666) + 2, FIND(" ", Overall!L666) - FIND(",", Overall!L666) - 1) &amp; " " &amp; MID(Overall!L666, FIND(" ", Overall!L666) + 1, FIND(",", Overall!L666, FIND(" ", Overall!L666)) - FIND(" ", Overall!L666) - 1) &amp; ", " &amp; MID(Overall!L666, FIND(",", Overall!L666, FIND(",",Overall!L666) + 1) + 2, LEN(Overall!L666))),"")</f>
        <v>45323</v>
      </c>
      <c r="O664" s="7">
        <f>IF(Overall!M666&lt;&gt;"",DATEVALUE(MID(Overall!M666, FIND(",", Overall!M666) + 2, FIND(" ", Overall!M666) - FIND(",", Overall!M666) - 1) &amp; " " &amp; MID(Overall!M666, FIND(" ", Overall!M666) + 1, FIND(",", Overall!M666, FIND(" ", Overall!M666)) - FIND(" ", Overall!M666) - 1) &amp; ", " &amp; MID(Overall!M666, FIND(",", Overall!M666, FIND(",",Overall!M666) + 1) + 2, LEN(Overall!M666))),"")</f>
        <v>45351</v>
      </c>
      <c r="P664" s="7">
        <f>IF(Overall!N666&lt;&gt;"",DATEVALUE(MID(Overall!N666, FIND(",", Overall!N666) + 2, FIND(" ", Overall!N666) - FIND(",", Overall!N666) - 1) &amp; " " &amp; MID(Overall!N666, FIND(" ", Overall!N666) + 1, FIND(",", Overall!N666, FIND(" ", Overall!N666)) - FIND(" ", Overall!N666) - 1) &amp; ", " &amp; MID(Overall!N666, FIND(",", Overall!N666, FIND(",",Overall!N666) + 1) + 2, LEN(Overall!N666))),"")</f>
        <v>45271</v>
      </c>
      <c r="Q664" s="7">
        <f>IF(Overall!O666&lt;&gt;"",DATEVALUE(MID(Overall!O666, FIND(",", Overall!O666) + 2, FIND(" ", Overall!O666) - FIND(",", Overall!O666) - 1) &amp; " " &amp; MID(Overall!O666, FIND(" ", Overall!O666) + 1, FIND(",", Overall!O666, FIND(" ", Overall!O666)) - FIND(" ", Overall!O666) - 1) &amp; ", " &amp; MID(Overall!O666, FIND(",", Overall!O666, FIND(",",Overall!O666) + 1) + 2, LEN(Overall!O666))),"")</f>
        <v>45250</v>
      </c>
      <c r="R664" s="5">
        <f t="shared" si="20"/>
        <v>1</v>
      </c>
      <c r="S664" s="10" t="str">
        <f>IF(Overall!$A666&lt;&gt;"",IF(AND(MONTH($N664) &lt;= 1, MONTH($O664) &gt;= 1), IF($R664 &lt;&gt; "", $H664/$R664, ""), ""),"")</f>
        <v/>
      </c>
      <c r="T664" s="10">
        <f>IF(Overall!$A666&lt;&gt;"",IF(AND(MONTH($N664) &lt;= 2, MONTH($O664) &gt;= 2), IF($R664 &lt;&gt; "", $H664/$R664, ""), ""),"")</f>
        <v>500000</v>
      </c>
      <c r="U664" s="10" t="str">
        <f>IF(Overall!$A666&lt;&gt;"",IF(AND(MONTH($N664) &lt;= 3, MONTH($O664) &gt;= 3), IF($R664 &lt;&gt; "", $H664/$R664, ""), ""),"")</f>
        <v/>
      </c>
      <c r="V664" s="10" t="str">
        <f>IF(Overall!$A666&lt;&gt;"",IF(AND(MONTH($N664) &lt;= 4, MONTH($O664) &gt;= 4), IF($R664 &lt;&gt; "", $H664/$R664, ""), ""),"")</f>
        <v/>
      </c>
      <c r="W664" s="10" t="str">
        <f>IF(Overall!$A666&lt;&gt;"",IF(AND(MONTH($N664) &lt;= 5, MONTH($O664) &gt;= 5), IF($R664 &lt;&gt; "", $H664/$R664, ""), ""),"")</f>
        <v/>
      </c>
      <c r="X664" s="10" t="str">
        <f>IF(Overall!$A666&lt;&gt;"",IF(AND(MONTH($N664) &lt;= 6, MONTH($O664) &gt;= 6), IF($R664 &lt;&gt; "", $H664/$R664, ""), ""),"")</f>
        <v/>
      </c>
      <c r="Y664" s="10" t="str">
        <f>IF(Overall!$A666&lt;&gt;"",IF(AND(MONTH($N664) &lt;= 7, MONTH($O664) &gt;= 7 ), IF($R664 &lt;&gt; "", $H664/$R664, ""), ""),"")</f>
        <v/>
      </c>
      <c r="Z664" s="10" t="str">
        <f>IF(Overall!$A666&lt;&gt;"",IF(AND(MONTH($N664) &lt;= 8, MONTH($O664) &gt;= 8), IF($R664 &lt;&gt; "", $H664/$R664, ""), ""),"")</f>
        <v/>
      </c>
      <c r="AA664" s="10" t="str">
        <f>IF(Overall!$A666&lt;&gt;"",IF(AND(MONTH($N664) &lt;= 9, MONTH($O664) &gt;= 9), IF($R664 &lt;&gt; "", $H664/$R664, ""), ""),"")</f>
        <v/>
      </c>
      <c r="AB664" s="10" t="str">
        <f>IF(Overall!$A666&lt;&gt;"",IF(AND(MONTH($N664) &lt;= 10, MONTH($O664) &gt;= 10), IF($R664 &lt;&gt; "", $H664/$R664, ""), ""),"")</f>
        <v/>
      </c>
      <c r="AC664" s="10" t="str">
        <f>IF(Overall!$A666&lt;&gt;"",IF(AND(MONTH($N664) &lt;= 11, MONTH($O664) &gt;= 11), IF($R664 &lt;&gt; "", $H664/$R664, ""), ""),"")</f>
        <v/>
      </c>
      <c r="AD664" s="10" t="str">
        <f>IF(Overall!$A666&lt;&gt;"",IF(AND(MONTH($N664) &lt;= 12, MONTH($O664) &gt;= 12), IF($R664 &lt;&gt; "", $H664/$R664, ""), ""),"")</f>
        <v/>
      </c>
      <c r="AF664" s="10" t="str">
        <f ca="1">IFERROR(IF(AND(NOW()&lt;= EOMONTH(DATE(YEAR($O664),1, 1), 0), Overall!$A666&lt;&gt;"", MONTH($N664) &lt;= 1, MONTH($O664) &gt;= 1), IF($R664 &lt;&gt; "", $H664/$R664, ""), ""), "")</f>
        <v/>
      </c>
      <c r="AG664" s="10" t="str">
        <f ca="1">IFERROR(IF(AND(NOW()&lt;= EOMONTH(DATE(YEAR($O664),2, 1), 0), Overall!$A666&lt;&gt;"", MONTH($N664) &lt;= 2, MONTH($O664) &gt;= 2), IF($R664 &lt;&gt; "", $H664/$R664, ""), ""), "")</f>
        <v/>
      </c>
      <c r="AH664" s="10" t="str">
        <f ca="1">IFERROR(IF(AND(NOW()&lt;= EOMONTH(DATE(YEAR($O664),3, 1), 0), Overall!$A666&lt;&gt;"", MONTH($N664) &lt;= 3, MONTH($O664) &gt;= 3), IF($R664 &lt;&gt; "", $H664/$R664, ""), ""), "")</f>
        <v/>
      </c>
      <c r="AI664" s="10" t="str">
        <f ca="1">IFERROR(IF(AND(NOW()&lt;= EOMONTH(DATE(YEAR($O664),4, 1), 0), Overall!$A666&lt;&gt;"", MONTH($N664) &lt;= 4, MONTH($O664) &gt;= 4), IF($R664 &lt;&gt; "", $H664/$R664, ""), ""), "")</f>
        <v/>
      </c>
      <c r="AJ664" s="10" t="str">
        <f ca="1">IFERROR(IF(AND(NOW()&lt;= EOMONTH(DATE(YEAR($O664),5, 1), 0), Overall!$A666&lt;&gt;"", MONTH($N664) &lt;= 5, MONTH($O664) &gt;= 5), IF($R664 &lt;&gt; "", $H664/$R664, ""), ""), "")</f>
        <v/>
      </c>
      <c r="AK664" s="10" t="str">
        <f ca="1">IFERROR(IF(AND(NOW()&lt;= EOMONTH(DATE(YEAR($O664),6, 1), 0), Overall!$A666&lt;&gt;"", MONTH($N664) &lt;= 6, MONTH($O664) &gt;= 6), IF($R664 &lt;&gt; "", $H664/$R664, ""), ""), "")</f>
        <v/>
      </c>
      <c r="AL664" s="10" t="str">
        <f ca="1">IFERROR(IF(AND(NOW()&lt;= EOMONTH(DATE(YEAR($O664),7, 1), 0), Overall!$A666&lt;&gt;"", MONTH($N664) &lt;= 7, MONTH($O664) &gt;= 7), IF($R664 &lt;&gt; "", $H664/$R664, ""), ""), "")</f>
        <v/>
      </c>
      <c r="AM664" s="10" t="str">
        <f ca="1">IFERROR(IF(AND(NOW()&lt;= EOMONTH(DATE(YEAR($O664),8, 1), 0), Overall!$A666&lt;&gt;"", MONTH($N664) &lt;= 8, MONTH($O664) &gt;= 8), IF($R664 &lt;&gt; "", $H664/$R664, ""), ""), "")</f>
        <v/>
      </c>
      <c r="AN664" s="10" t="str">
        <f ca="1">IFERROR(IF(AND(NOW()&lt;= EOMONTH(DATE(YEAR($O664),9, 1), 0), Overall!$A666&lt;&gt;"", MONTH($N664) &lt;= 9, MONTH($O664) &gt;= 9), IF($R664 &lt;&gt; "", $H664/$R664, ""), ""), "")</f>
        <v/>
      </c>
      <c r="AO664" s="10" t="str">
        <f ca="1">IFERROR(IF(AND(NOW()&lt;= EOMONTH(DATE(YEAR($O664),10, 1), 0), Overall!$A666&lt;&gt;"", MONTH($N664) &lt;= 10, MONTH($O664) &gt;= 10), IF($R664 &lt;&gt; "", $H664/$R664, ""), ""), "")</f>
        <v/>
      </c>
      <c r="AP664" s="10" t="str">
        <f ca="1">IFERROR(IF(AND(NOW()&lt;= EOMONTH(DATE(YEAR($O664),11, 1), 0), Overall!$A666&lt;&gt;"", MONTH($N664) &lt;=11, MONTH($O664) &gt;= 11), IF($R664 &lt;&gt; "", $H664/$R664, ""), ""), "")</f>
        <v/>
      </c>
      <c r="AQ664" s="10" t="str">
        <f ca="1">IFERROR(IF(AND(NOW()&lt;= EOMONTH(DATE(YEAR($O664),12, 1), 0), Overall!$A666&lt;&gt;"", MONTH($N664) &lt;= 12, MONTH($O664) &gt;= 12), IF($R664 &lt;&gt; "", $H664/$R664, ""), ""), "")</f>
        <v/>
      </c>
      <c r="AR664" s="16">
        <f t="shared" ca="1" si="21"/>
        <v>0</v>
      </c>
    </row>
    <row r="665" spans="1:44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6">
        <f>IF(Overall!F667&lt;&gt;"",VALUE(Overall!F667),"")</f>
        <v>500000</v>
      </c>
      <c r="I665" s="6">
        <f>IF(Overall!G667&lt;&gt;"",VALUE(Overall!G667),"")</f>
        <v>77</v>
      </c>
      <c r="J665" s="6">
        <f>IF(Overall!H667&lt;&gt;"",VALUE(Overall!H667),"")</f>
        <v>61</v>
      </c>
      <c r="K665" s="6">
        <f>IF(Overall!I667&lt;&gt;"",VALUE(Overall!I667),"")</f>
        <v>3.54</v>
      </c>
      <c r="L665" s="6">
        <f>IF(Overall!J667&lt;&gt;"",VALUE(Overall!J667),"")</f>
        <v>0.51</v>
      </c>
      <c r="M665" s="6">
        <f>IF(Overall!K667&lt;&gt;"",VALUE(Overall!K667),"")</f>
        <v>3.03</v>
      </c>
      <c r="N665" s="7">
        <f>IF(Overall!L667&lt;&gt;"",DATEVALUE(MID(Overall!L667, FIND(",", Overall!L667) + 2, FIND(" ", Overall!L667) - FIND(",", Overall!L667) - 1) &amp; " " &amp; MID(Overall!L667, FIND(" ", Overall!L667) + 1, FIND(",", Overall!L667, FIND(" ", Overall!L667)) - FIND(" ", Overall!L667) - 1) &amp; ", " &amp; MID(Overall!L667, FIND(",", Overall!L667, FIND(",",Overall!L667) + 1) + 2, LEN(Overall!L667))),"")</f>
        <v>45323</v>
      </c>
      <c r="O665" s="7">
        <f>IF(Overall!M667&lt;&gt;"",DATEVALUE(MID(Overall!M667, FIND(",", Overall!M667) + 2, FIND(" ", Overall!M667) - FIND(",", Overall!M667) - 1) &amp; " " &amp; MID(Overall!M667, FIND(" ", Overall!M667) + 1, FIND(",", Overall!M667, FIND(" ", Overall!M667)) - FIND(" ", Overall!M667) - 1) &amp; ", " &amp; MID(Overall!M667, FIND(",", Overall!M667, FIND(",",Overall!M667) + 1) + 2, LEN(Overall!M667))),"")</f>
        <v>45351</v>
      </c>
      <c r="P665" s="7">
        <f>IF(Overall!N667&lt;&gt;"",DATEVALUE(MID(Overall!N667, FIND(",", Overall!N667) + 2, FIND(" ", Overall!N667) - FIND(",", Overall!N667) - 1) &amp; " " &amp; MID(Overall!N667, FIND(" ", Overall!N667) + 1, FIND(",", Overall!N667, FIND(" ", Overall!N667)) - FIND(" ", Overall!N667) - 1) &amp; ", " &amp; MID(Overall!N667, FIND(",", Overall!N667, FIND(",",Overall!N667) + 1) + 2, LEN(Overall!N667))),"")</f>
        <v>45271</v>
      </c>
      <c r="Q665" s="7">
        <f>IF(Overall!O667&lt;&gt;"",DATEVALUE(MID(Overall!O667, FIND(",", Overall!O667) + 2, FIND(" ", Overall!O667) - FIND(",", Overall!O667) - 1) &amp; " " &amp; MID(Overall!O667, FIND(" ", Overall!O667) + 1, FIND(",", Overall!O667, FIND(" ", Overall!O667)) - FIND(" ", Overall!O667) - 1) &amp; ", " &amp; MID(Overall!O667, FIND(",", Overall!O667, FIND(",",Overall!O667) + 1) + 2, LEN(Overall!O667))),"")</f>
        <v>45250</v>
      </c>
      <c r="R665" s="5">
        <f t="shared" si="20"/>
        <v>1</v>
      </c>
      <c r="S665" s="10" t="str">
        <f>IF(Overall!$A667&lt;&gt;"",IF(AND(MONTH($N665) &lt;= 1, MONTH($O665) &gt;= 1), IF($R665 &lt;&gt; "", $H665/$R665, ""), ""),"")</f>
        <v/>
      </c>
      <c r="T665" s="10">
        <f>IF(Overall!$A667&lt;&gt;"",IF(AND(MONTH($N665) &lt;= 2, MONTH($O665) &gt;= 2), IF($R665 &lt;&gt; "", $H665/$R665, ""), ""),"")</f>
        <v>500000</v>
      </c>
      <c r="U665" s="10" t="str">
        <f>IF(Overall!$A667&lt;&gt;"",IF(AND(MONTH($N665) &lt;= 3, MONTH($O665) &gt;= 3), IF($R665 &lt;&gt; "", $H665/$R665, ""), ""),"")</f>
        <v/>
      </c>
      <c r="V665" s="10" t="str">
        <f>IF(Overall!$A667&lt;&gt;"",IF(AND(MONTH($N665) &lt;= 4, MONTH($O665) &gt;= 4), IF($R665 &lt;&gt; "", $H665/$R665, ""), ""),"")</f>
        <v/>
      </c>
      <c r="W665" s="10" t="str">
        <f>IF(Overall!$A667&lt;&gt;"",IF(AND(MONTH($N665) &lt;= 5, MONTH($O665) &gt;= 5), IF($R665 &lt;&gt; "", $H665/$R665, ""), ""),"")</f>
        <v/>
      </c>
      <c r="X665" s="10" t="str">
        <f>IF(Overall!$A667&lt;&gt;"",IF(AND(MONTH($N665) &lt;= 6, MONTH($O665) &gt;= 6), IF($R665 &lt;&gt; "", $H665/$R665, ""), ""),"")</f>
        <v/>
      </c>
      <c r="Y665" s="10" t="str">
        <f>IF(Overall!$A667&lt;&gt;"",IF(AND(MONTH($N665) &lt;= 7, MONTH($O665) &gt;= 7 ), IF($R665 &lt;&gt; "", $H665/$R665, ""), ""),"")</f>
        <v/>
      </c>
      <c r="Z665" s="10" t="str">
        <f>IF(Overall!$A667&lt;&gt;"",IF(AND(MONTH($N665) &lt;= 8, MONTH($O665) &gt;= 8), IF($R665 &lt;&gt; "", $H665/$R665, ""), ""),"")</f>
        <v/>
      </c>
      <c r="AA665" s="10" t="str">
        <f>IF(Overall!$A667&lt;&gt;"",IF(AND(MONTH($N665) &lt;= 9, MONTH($O665) &gt;= 9), IF($R665 &lt;&gt; "", $H665/$R665, ""), ""),"")</f>
        <v/>
      </c>
      <c r="AB665" s="10" t="str">
        <f>IF(Overall!$A667&lt;&gt;"",IF(AND(MONTH($N665) &lt;= 10, MONTH($O665) &gt;= 10), IF($R665 &lt;&gt; "", $H665/$R665, ""), ""),"")</f>
        <v/>
      </c>
      <c r="AC665" s="10" t="str">
        <f>IF(Overall!$A667&lt;&gt;"",IF(AND(MONTH($N665) &lt;= 11, MONTH($O665) &gt;= 11), IF($R665 &lt;&gt; "", $H665/$R665, ""), ""),"")</f>
        <v/>
      </c>
      <c r="AD665" s="10" t="str">
        <f>IF(Overall!$A667&lt;&gt;"",IF(AND(MONTH($N665) &lt;= 12, MONTH($O665) &gt;= 12), IF($R665 &lt;&gt; "", $H665/$R665, ""), ""),"")</f>
        <v/>
      </c>
      <c r="AF665" s="10" t="str">
        <f ca="1">IFERROR(IF(AND(NOW()&lt;= EOMONTH(DATE(YEAR($O665),1, 1), 0), Overall!$A667&lt;&gt;"", MONTH($N665) &lt;= 1, MONTH($O665) &gt;= 1), IF($R665 &lt;&gt; "", $H665/$R665, ""), ""), "")</f>
        <v/>
      </c>
      <c r="AG665" s="10" t="str">
        <f ca="1">IFERROR(IF(AND(NOW()&lt;= EOMONTH(DATE(YEAR($O665),2, 1), 0), Overall!$A667&lt;&gt;"", MONTH($N665) &lt;= 2, MONTH($O665) &gt;= 2), IF($R665 &lt;&gt; "", $H665/$R665, ""), ""), "")</f>
        <v/>
      </c>
      <c r="AH665" s="10" t="str">
        <f ca="1">IFERROR(IF(AND(NOW()&lt;= EOMONTH(DATE(YEAR($O665),3, 1), 0), Overall!$A667&lt;&gt;"", MONTH($N665) &lt;= 3, MONTH($O665) &gt;= 3), IF($R665 &lt;&gt; "", $H665/$R665, ""), ""), "")</f>
        <v/>
      </c>
      <c r="AI665" s="10" t="str">
        <f ca="1">IFERROR(IF(AND(NOW()&lt;= EOMONTH(DATE(YEAR($O665),4, 1), 0), Overall!$A667&lt;&gt;"", MONTH($N665) &lt;= 4, MONTH($O665) &gt;= 4), IF($R665 &lt;&gt; "", $H665/$R665, ""), ""), "")</f>
        <v/>
      </c>
      <c r="AJ665" s="10" t="str">
        <f ca="1">IFERROR(IF(AND(NOW()&lt;= EOMONTH(DATE(YEAR($O665),5, 1), 0), Overall!$A667&lt;&gt;"", MONTH($N665) &lt;= 5, MONTH($O665) &gt;= 5), IF($R665 &lt;&gt; "", $H665/$R665, ""), ""), "")</f>
        <v/>
      </c>
      <c r="AK665" s="10" t="str">
        <f ca="1">IFERROR(IF(AND(NOW()&lt;= EOMONTH(DATE(YEAR($O665),6, 1), 0), Overall!$A667&lt;&gt;"", MONTH($N665) &lt;= 6, MONTH($O665) &gt;= 6), IF($R665 &lt;&gt; "", $H665/$R665, ""), ""), "")</f>
        <v/>
      </c>
      <c r="AL665" s="10" t="str">
        <f ca="1">IFERROR(IF(AND(NOW()&lt;= EOMONTH(DATE(YEAR($O665),7, 1), 0), Overall!$A667&lt;&gt;"", MONTH($N665) &lt;= 7, MONTH($O665) &gt;= 7), IF($R665 &lt;&gt; "", $H665/$R665, ""), ""), "")</f>
        <v/>
      </c>
      <c r="AM665" s="10" t="str">
        <f ca="1">IFERROR(IF(AND(NOW()&lt;= EOMONTH(DATE(YEAR($O665),8, 1), 0), Overall!$A667&lt;&gt;"", MONTH($N665) &lt;= 8, MONTH($O665) &gt;= 8), IF($R665 &lt;&gt; "", $H665/$R665, ""), ""), "")</f>
        <v/>
      </c>
      <c r="AN665" s="10" t="str">
        <f ca="1">IFERROR(IF(AND(NOW()&lt;= EOMONTH(DATE(YEAR($O665),9, 1), 0), Overall!$A667&lt;&gt;"", MONTH($N665) &lt;= 9, MONTH($O665) &gt;= 9), IF($R665 &lt;&gt; "", $H665/$R665, ""), ""), "")</f>
        <v/>
      </c>
      <c r="AO665" s="10" t="str">
        <f ca="1">IFERROR(IF(AND(NOW()&lt;= EOMONTH(DATE(YEAR($O665),10, 1), 0), Overall!$A667&lt;&gt;"", MONTH($N665) &lt;= 10, MONTH($O665) &gt;= 10), IF($R665 &lt;&gt; "", $H665/$R665, ""), ""), "")</f>
        <v/>
      </c>
      <c r="AP665" s="10" t="str">
        <f ca="1">IFERROR(IF(AND(NOW()&lt;= EOMONTH(DATE(YEAR($O665),11, 1), 0), Overall!$A667&lt;&gt;"", MONTH($N665) &lt;=11, MONTH($O665) &gt;= 11), IF($R665 &lt;&gt; "", $H665/$R665, ""), ""), "")</f>
        <v/>
      </c>
      <c r="AQ665" s="10" t="str">
        <f ca="1">IFERROR(IF(AND(NOW()&lt;= EOMONTH(DATE(YEAR($O665),12, 1), 0), Overall!$A667&lt;&gt;"", MONTH($N665) &lt;= 12, MONTH($O665) &gt;= 12), IF($R665 &lt;&gt; "", $H665/$R665, ""), ""), "")</f>
        <v/>
      </c>
      <c r="AR665" s="16">
        <f t="shared" ca="1" si="21"/>
        <v>0</v>
      </c>
    </row>
    <row r="666" spans="1:44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6">
        <f>IF(Overall!F668&lt;&gt;"",VALUE(Overall!F668),"")</f>
        <v>500000</v>
      </c>
      <c r="I666" s="6">
        <f>IF(Overall!G668&lt;&gt;"",VALUE(Overall!G668),"")</f>
        <v>77</v>
      </c>
      <c r="J666" s="6">
        <f>IF(Overall!H668&lt;&gt;"",VALUE(Overall!H668),"")</f>
        <v>61</v>
      </c>
      <c r="K666" s="6">
        <f>IF(Overall!I668&lt;&gt;"",VALUE(Overall!I668),"")</f>
        <v>3.52</v>
      </c>
      <c r="L666" s="6">
        <f>IF(Overall!J668&lt;&gt;"",VALUE(Overall!J668),"")</f>
        <v>0.5</v>
      </c>
      <c r="M666" s="6">
        <f>IF(Overall!K668&lt;&gt;"",VALUE(Overall!K668),"")</f>
        <v>3.02</v>
      </c>
      <c r="N666" s="7">
        <f>IF(Overall!L668&lt;&gt;"",DATEVALUE(MID(Overall!L668, FIND(",", Overall!L668) + 2, FIND(" ", Overall!L668) - FIND(",", Overall!L668) - 1) &amp; " " &amp; MID(Overall!L668, FIND(" ", Overall!L668) + 1, FIND(",", Overall!L668, FIND(" ", Overall!L668)) - FIND(" ", Overall!L668) - 1) &amp; ", " &amp; MID(Overall!L668, FIND(",", Overall!L668, FIND(",",Overall!L668) + 1) + 2, LEN(Overall!L668))),"")</f>
        <v>45323</v>
      </c>
      <c r="O666" s="7">
        <f>IF(Overall!M668&lt;&gt;"",DATEVALUE(MID(Overall!M668, FIND(",", Overall!M668) + 2, FIND(" ", Overall!M668) - FIND(",", Overall!M668) - 1) &amp; " " &amp; MID(Overall!M668, FIND(" ", Overall!M668) + 1, FIND(",", Overall!M668, FIND(" ", Overall!M668)) - FIND(" ", Overall!M668) - 1) &amp; ", " &amp; MID(Overall!M668, FIND(",", Overall!M668, FIND(",",Overall!M668) + 1) + 2, LEN(Overall!M668))),"")</f>
        <v>45351</v>
      </c>
      <c r="P666" s="7">
        <f>IF(Overall!N668&lt;&gt;"",DATEVALUE(MID(Overall!N668, FIND(",", Overall!N668) + 2, FIND(" ", Overall!N668) - FIND(",", Overall!N668) - 1) &amp; " " &amp; MID(Overall!N668, FIND(" ", Overall!N668) + 1, FIND(",", Overall!N668, FIND(" ", Overall!N668)) - FIND(" ", Overall!N668) - 1) &amp; ", " &amp; MID(Overall!N668, FIND(",", Overall!N668, FIND(",",Overall!N668) + 1) + 2, LEN(Overall!N668))),"")</f>
        <v>45271</v>
      </c>
      <c r="Q666" s="7">
        <f>IF(Overall!O668&lt;&gt;"",DATEVALUE(MID(Overall!O668, FIND(",", Overall!O668) + 2, FIND(" ", Overall!O668) - FIND(",", Overall!O668) - 1) &amp; " " &amp; MID(Overall!O668, FIND(" ", Overall!O668) + 1, FIND(",", Overall!O668, FIND(" ", Overall!O668)) - FIND(" ", Overall!O668) - 1) &amp; ", " &amp; MID(Overall!O668, FIND(",", Overall!O668, FIND(",",Overall!O668) + 1) + 2, LEN(Overall!O668))),"")</f>
        <v>45250</v>
      </c>
      <c r="R666" s="5">
        <f t="shared" si="20"/>
        <v>1</v>
      </c>
      <c r="S666" s="10" t="str">
        <f>IF(Overall!$A668&lt;&gt;"",IF(AND(MONTH($N666) &lt;= 1, MONTH($O666) &gt;= 1), IF($R666 &lt;&gt; "", $H666/$R666, ""), ""),"")</f>
        <v/>
      </c>
      <c r="T666" s="10">
        <f>IF(Overall!$A668&lt;&gt;"",IF(AND(MONTH($N666) &lt;= 2, MONTH($O666) &gt;= 2), IF($R666 &lt;&gt; "", $H666/$R666, ""), ""),"")</f>
        <v>500000</v>
      </c>
      <c r="U666" s="10" t="str">
        <f>IF(Overall!$A668&lt;&gt;"",IF(AND(MONTH($N666) &lt;= 3, MONTH($O666) &gt;= 3), IF($R666 &lt;&gt; "", $H666/$R666, ""), ""),"")</f>
        <v/>
      </c>
      <c r="V666" s="10" t="str">
        <f>IF(Overall!$A668&lt;&gt;"",IF(AND(MONTH($N666) &lt;= 4, MONTH($O666) &gt;= 4), IF($R666 &lt;&gt; "", $H666/$R666, ""), ""),"")</f>
        <v/>
      </c>
      <c r="W666" s="10" t="str">
        <f>IF(Overall!$A668&lt;&gt;"",IF(AND(MONTH($N666) &lt;= 5, MONTH($O666) &gt;= 5), IF($R666 &lt;&gt; "", $H666/$R666, ""), ""),"")</f>
        <v/>
      </c>
      <c r="X666" s="10" t="str">
        <f>IF(Overall!$A668&lt;&gt;"",IF(AND(MONTH($N666) &lt;= 6, MONTH($O666) &gt;= 6), IF($R666 &lt;&gt; "", $H666/$R666, ""), ""),"")</f>
        <v/>
      </c>
      <c r="Y666" s="10" t="str">
        <f>IF(Overall!$A668&lt;&gt;"",IF(AND(MONTH($N666) &lt;= 7, MONTH($O666) &gt;= 7 ), IF($R666 &lt;&gt; "", $H666/$R666, ""), ""),"")</f>
        <v/>
      </c>
      <c r="Z666" s="10" t="str">
        <f>IF(Overall!$A668&lt;&gt;"",IF(AND(MONTH($N666) &lt;= 8, MONTH($O666) &gt;= 8), IF($R666 &lt;&gt; "", $H666/$R666, ""), ""),"")</f>
        <v/>
      </c>
      <c r="AA666" s="10" t="str">
        <f>IF(Overall!$A668&lt;&gt;"",IF(AND(MONTH($N666) &lt;= 9, MONTH($O666) &gt;= 9), IF($R666 &lt;&gt; "", $H666/$R666, ""), ""),"")</f>
        <v/>
      </c>
      <c r="AB666" s="10" t="str">
        <f>IF(Overall!$A668&lt;&gt;"",IF(AND(MONTH($N666) &lt;= 10, MONTH($O666) &gt;= 10), IF($R666 &lt;&gt; "", $H666/$R666, ""), ""),"")</f>
        <v/>
      </c>
      <c r="AC666" s="10" t="str">
        <f>IF(Overall!$A668&lt;&gt;"",IF(AND(MONTH($N666) &lt;= 11, MONTH($O666) &gt;= 11), IF($R666 &lt;&gt; "", $H666/$R666, ""), ""),"")</f>
        <v/>
      </c>
      <c r="AD666" s="10" t="str">
        <f>IF(Overall!$A668&lt;&gt;"",IF(AND(MONTH($N666) &lt;= 12, MONTH($O666) &gt;= 12), IF($R666 &lt;&gt; "", $H666/$R666, ""), ""),"")</f>
        <v/>
      </c>
      <c r="AF666" s="10" t="str">
        <f ca="1">IFERROR(IF(AND(NOW()&lt;= EOMONTH(DATE(YEAR($O666),1, 1), 0), Overall!$A668&lt;&gt;"", MONTH($N666) &lt;= 1, MONTH($O666) &gt;= 1), IF($R666 &lt;&gt; "", $H666/$R666, ""), ""), "")</f>
        <v/>
      </c>
      <c r="AG666" s="10" t="str">
        <f ca="1">IFERROR(IF(AND(NOW()&lt;= EOMONTH(DATE(YEAR($O666),2, 1), 0), Overall!$A668&lt;&gt;"", MONTH($N666) &lt;= 2, MONTH($O666) &gt;= 2), IF($R666 &lt;&gt; "", $H666/$R666, ""), ""), "")</f>
        <v/>
      </c>
      <c r="AH666" s="10" t="str">
        <f ca="1">IFERROR(IF(AND(NOW()&lt;= EOMONTH(DATE(YEAR($O666),3, 1), 0), Overall!$A668&lt;&gt;"", MONTH($N666) &lt;= 3, MONTH($O666) &gt;= 3), IF($R666 &lt;&gt; "", $H666/$R666, ""), ""), "")</f>
        <v/>
      </c>
      <c r="AI666" s="10" t="str">
        <f ca="1">IFERROR(IF(AND(NOW()&lt;= EOMONTH(DATE(YEAR($O666),4, 1), 0), Overall!$A668&lt;&gt;"", MONTH($N666) &lt;= 4, MONTH($O666) &gt;= 4), IF($R666 &lt;&gt; "", $H666/$R666, ""), ""), "")</f>
        <v/>
      </c>
      <c r="AJ666" s="10" t="str">
        <f ca="1">IFERROR(IF(AND(NOW()&lt;= EOMONTH(DATE(YEAR($O666),5, 1), 0), Overall!$A668&lt;&gt;"", MONTH($N666) &lt;= 5, MONTH($O666) &gt;= 5), IF($R666 &lt;&gt; "", $H666/$R666, ""), ""), "")</f>
        <v/>
      </c>
      <c r="AK666" s="10" t="str">
        <f ca="1">IFERROR(IF(AND(NOW()&lt;= EOMONTH(DATE(YEAR($O666),6, 1), 0), Overall!$A668&lt;&gt;"", MONTH($N666) &lt;= 6, MONTH($O666) &gt;= 6), IF($R666 &lt;&gt; "", $H666/$R666, ""), ""), "")</f>
        <v/>
      </c>
      <c r="AL666" s="10" t="str">
        <f ca="1">IFERROR(IF(AND(NOW()&lt;= EOMONTH(DATE(YEAR($O666),7, 1), 0), Overall!$A668&lt;&gt;"", MONTH($N666) &lt;= 7, MONTH($O666) &gt;= 7), IF($R666 &lt;&gt; "", $H666/$R666, ""), ""), "")</f>
        <v/>
      </c>
      <c r="AM666" s="10" t="str">
        <f ca="1">IFERROR(IF(AND(NOW()&lt;= EOMONTH(DATE(YEAR($O666),8, 1), 0), Overall!$A668&lt;&gt;"", MONTH($N666) &lt;= 8, MONTH($O666) &gt;= 8), IF($R666 &lt;&gt; "", $H666/$R666, ""), ""), "")</f>
        <v/>
      </c>
      <c r="AN666" s="10" t="str">
        <f ca="1">IFERROR(IF(AND(NOW()&lt;= EOMONTH(DATE(YEAR($O666),9, 1), 0), Overall!$A668&lt;&gt;"", MONTH($N666) &lt;= 9, MONTH($O666) &gt;= 9), IF($R666 &lt;&gt; "", $H666/$R666, ""), ""), "")</f>
        <v/>
      </c>
      <c r="AO666" s="10" t="str">
        <f ca="1">IFERROR(IF(AND(NOW()&lt;= EOMONTH(DATE(YEAR($O666),10, 1), 0), Overall!$A668&lt;&gt;"", MONTH($N666) &lt;= 10, MONTH($O666) &gt;= 10), IF($R666 &lt;&gt; "", $H666/$R666, ""), ""), "")</f>
        <v/>
      </c>
      <c r="AP666" s="10" t="str">
        <f ca="1">IFERROR(IF(AND(NOW()&lt;= EOMONTH(DATE(YEAR($O666),11, 1), 0), Overall!$A668&lt;&gt;"", MONTH($N666) &lt;=11, MONTH($O666) &gt;= 11), IF($R666 &lt;&gt; "", $H666/$R666, ""), ""), "")</f>
        <v/>
      </c>
      <c r="AQ666" s="10" t="str">
        <f ca="1">IFERROR(IF(AND(NOW()&lt;= EOMONTH(DATE(YEAR($O666),12, 1), 0), Overall!$A668&lt;&gt;"", MONTH($N666) &lt;= 12, MONTH($O666) &gt;= 12), IF($R666 &lt;&gt; "", $H666/$R666, ""), ""), "")</f>
        <v/>
      </c>
      <c r="AR666" s="16">
        <f t="shared" ca="1" si="21"/>
        <v>0</v>
      </c>
    </row>
    <row r="667" spans="1:44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6">
        <f>IF(Overall!F669&lt;&gt;"",VALUE(Overall!F669),"")</f>
        <v>500000</v>
      </c>
      <c r="I667" s="6">
        <f>IF(Overall!G669&lt;&gt;"",VALUE(Overall!G669),"")</f>
        <v>77</v>
      </c>
      <c r="J667" s="6">
        <f>IF(Overall!H669&lt;&gt;"",VALUE(Overall!H669),"")</f>
        <v>61</v>
      </c>
      <c r="K667" s="6">
        <f>IF(Overall!I669&lt;&gt;"",VALUE(Overall!I669),"")</f>
        <v>3.5</v>
      </c>
      <c r="L667" s="6">
        <f>IF(Overall!J669&lt;&gt;"",VALUE(Overall!J669),"")</f>
        <v>0.43</v>
      </c>
      <c r="M667" s="6">
        <f>IF(Overall!K669&lt;&gt;"",VALUE(Overall!K669),"")</f>
        <v>3.07</v>
      </c>
      <c r="N667" s="7">
        <f>IF(Overall!L669&lt;&gt;"",DATEVALUE(MID(Overall!L669, FIND(",", Overall!L669) + 2, FIND(" ", Overall!L669) - FIND(",", Overall!L669) - 1) &amp; " " &amp; MID(Overall!L669, FIND(" ", Overall!L669) + 1, FIND(",", Overall!L669, FIND(" ", Overall!L669)) - FIND(" ", Overall!L669) - 1) &amp; ", " &amp; MID(Overall!L669, FIND(",", Overall!L669, FIND(",",Overall!L669) + 1) + 2, LEN(Overall!L669))),"")</f>
        <v>45323</v>
      </c>
      <c r="O667" s="7">
        <f>IF(Overall!M669&lt;&gt;"",DATEVALUE(MID(Overall!M669, FIND(",", Overall!M669) + 2, FIND(" ", Overall!M669) - FIND(",", Overall!M669) - 1) &amp; " " &amp; MID(Overall!M669, FIND(" ", Overall!M669) + 1, FIND(",", Overall!M669, FIND(" ", Overall!M669)) - FIND(" ", Overall!M669) - 1) &amp; ", " &amp; MID(Overall!M669, FIND(",", Overall!M669, FIND(",",Overall!M669) + 1) + 2, LEN(Overall!M669))),"")</f>
        <v>45351</v>
      </c>
      <c r="P667" s="7">
        <f>IF(Overall!N669&lt;&gt;"",DATEVALUE(MID(Overall!N669, FIND(",", Overall!N669) + 2, FIND(" ", Overall!N669) - FIND(",", Overall!N669) - 1) &amp; " " &amp; MID(Overall!N669, FIND(" ", Overall!N669) + 1, FIND(",", Overall!N669, FIND(" ", Overall!N669)) - FIND(" ", Overall!N669) - 1) &amp; ", " &amp; MID(Overall!N669, FIND(",", Overall!N669, FIND(",",Overall!N669) + 1) + 2, LEN(Overall!N669))),"")</f>
        <v>45271</v>
      </c>
      <c r="Q667" s="7">
        <f>IF(Overall!O669&lt;&gt;"",DATEVALUE(MID(Overall!O669, FIND(",", Overall!O669) + 2, FIND(" ", Overall!O669) - FIND(",", Overall!O669) - 1) &amp; " " &amp; MID(Overall!O669, FIND(" ", Overall!O669) + 1, FIND(",", Overall!O669, FIND(" ", Overall!O669)) - FIND(" ", Overall!O669) - 1) &amp; ", " &amp; MID(Overall!O669, FIND(",", Overall!O669, FIND(",",Overall!O669) + 1) + 2, LEN(Overall!O669))),"")</f>
        <v>45250</v>
      </c>
      <c r="R667" s="5">
        <f t="shared" si="20"/>
        <v>1</v>
      </c>
      <c r="S667" s="10" t="str">
        <f>IF(Overall!$A669&lt;&gt;"",IF(AND(MONTH($N667) &lt;= 1, MONTH($O667) &gt;= 1), IF($R667 &lt;&gt; "", $H667/$R667, ""), ""),"")</f>
        <v/>
      </c>
      <c r="T667" s="10">
        <f>IF(Overall!$A669&lt;&gt;"",IF(AND(MONTH($N667) &lt;= 2, MONTH($O667) &gt;= 2), IF($R667 &lt;&gt; "", $H667/$R667, ""), ""),"")</f>
        <v>500000</v>
      </c>
      <c r="U667" s="10" t="str">
        <f>IF(Overall!$A669&lt;&gt;"",IF(AND(MONTH($N667) &lt;= 3, MONTH($O667) &gt;= 3), IF($R667 &lt;&gt; "", $H667/$R667, ""), ""),"")</f>
        <v/>
      </c>
      <c r="V667" s="10" t="str">
        <f>IF(Overall!$A669&lt;&gt;"",IF(AND(MONTH($N667) &lt;= 4, MONTH($O667) &gt;= 4), IF($R667 &lt;&gt; "", $H667/$R667, ""), ""),"")</f>
        <v/>
      </c>
      <c r="W667" s="10" t="str">
        <f>IF(Overall!$A669&lt;&gt;"",IF(AND(MONTH($N667) &lt;= 5, MONTH($O667) &gt;= 5), IF($R667 &lt;&gt; "", $H667/$R667, ""), ""),"")</f>
        <v/>
      </c>
      <c r="X667" s="10" t="str">
        <f>IF(Overall!$A669&lt;&gt;"",IF(AND(MONTH($N667) &lt;= 6, MONTH($O667) &gt;= 6), IF($R667 &lt;&gt; "", $H667/$R667, ""), ""),"")</f>
        <v/>
      </c>
      <c r="Y667" s="10" t="str">
        <f>IF(Overall!$A669&lt;&gt;"",IF(AND(MONTH($N667) &lt;= 7, MONTH($O667) &gt;= 7 ), IF($R667 &lt;&gt; "", $H667/$R667, ""), ""),"")</f>
        <v/>
      </c>
      <c r="Z667" s="10" t="str">
        <f>IF(Overall!$A669&lt;&gt;"",IF(AND(MONTH($N667) &lt;= 8, MONTH($O667) &gt;= 8), IF($R667 &lt;&gt; "", $H667/$R667, ""), ""),"")</f>
        <v/>
      </c>
      <c r="AA667" s="10" t="str">
        <f>IF(Overall!$A669&lt;&gt;"",IF(AND(MONTH($N667) &lt;= 9, MONTH($O667) &gt;= 9), IF($R667 &lt;&gt; "", $H667/$R667, ""), ""),"")</f>
        <v/>
      </c>
      <c r="AB667" s="10" t="str">
        <f>IF(Overall!$A669&lt;&gt;"",IF(AND(MONTH($N667) &lt;= 10, MONTH($O667) &gt;= 10), IF($R667 &lt;&gt; "", $H667/$R667, ""), ""),"")</f>
        <v/>
      </c>
      <c r="AC667" s="10" t="str">
        <f>IF(Overall!$A669&lt;&gt;"",IF(AND(MONTH($N667) &lt;= 11, MONTH($O667) &gt;= 11), IF($R667 &lt;&gt; "", $H667/$R667, ""), ""),"")</f>
        <v/>
      </c>
      <c r="AD667" s="10" t="str">
        <f>IF(Overall!$A669&lt;&gt;"",IF(AND(MONTH($N667) &lt;= 12, MONTH($O667) &gt;= 12), IF($R667 &lt;&gt; "", $H667/$R667, ""), ""),"")</f>
        <v/>
      </c>
      <c r="AF667" s="10" t="str">
        <f ca="1">IFERROR(IF(AND(NOW()&lt;= EOMONTH(DATE(YEAR($O667),1, 1), 0), Overall!$A669&lt;&gt;"", MONTH($N667) &lt;= 1, MONTH($O667) &gt;= 1), IF($R667 &lt;&gt; "", $H667/$R667, ""), ""), "")</f>
        <v/>
      </c>
      <c r="AG667" s="10" t="str">
        <f ca="1">IFERROR(IF(AND(NOW()&lt;= EOMONTH(DATE(YEAR($O667),2, 1), 0), Overall!$A669&lt;&gt;"", MONTH($N667) &lt;= 2, MONTH($O667) &gt;= 2), IF($R667 &lt;&gt; "", $H667/$R667, ""), ""), "")</f>
        <v/>
      </c>
      <c r="AH667" s="10" t="str">
        <f ca="1">IFERROR(IF(AND(NOW()&lt;= EOMONTH(DATE(YEAR($O667),3, 1), 0), Overall!$A669&lt;&gt;"", MONTH($N667) &lt;= 3, MONTH($O667) &gt;= 3), IF($R667 &lt;&gt; "", $H667/$R667, ""), ""), "")</f>
        <v/>
      </c>
      <c r="AI667" s="10" t="str">
        <f ca="1">IFERROR(IF(AND(NOW()&lt;= EOMONTH(DATE(YEAR($O667),4, 1), 0), Overall!$A669&lt;&gt;"", MONTH($N667) &lt;= 4, MONTH($O667) &gt;= 4), IF($R667 &lt;&gt; "", $H667/$R667, ""), ""), "")</f>
        <v/>
      </c>
      <c r="AJ667" s="10" t="str">
        <f ca="1">IFERROR(IF(AND(NOW()&lt;= EOMONTH(DATE(YEAR($O667),5, 1), 0), Overall!$A669&lt;&gt;"", MONTH($N667) &lt;= 5, MONTH($O667) &gt;= 5), IF($R667 &lt;&gt; "", $H667/$R667, ""), ""), "")</f>
        <v/>
      </c>
      <c r="AK667" s="10" t="str">
        <f ca="1">IFERROR(IF(AND(NOW()&lt;= EOMONTH(DATE(YEAR($O667),6, 1), 0), Overall!$A669&lt;&gt;"", MONTH($N667) &lt;= 6, MONTH($O667) &gt;= 6), IF($R667 &lt;&gt; "", $H667/$R667, ""), ""), "")</f>
        <v/>
      </c>
      <c r="AL667" s="10" t="str">
        <f ca="1">IFERROR(IF(AND(NOW()&lt;= EOMONTH(DATE(YEAR($O667),7, 1), 0), Overall!$A669&lt;&gt;"", MONTH($N667) &lt;= 7, MONTH($O667) &gt;= 7), IF($R667 &lt;&gt; "", $H667/$R667, ""), ""), "")</f>
        <v/>
      </c>
      <c r="AM667" s="10" t="str">
        <f ca="1">IFERROR(IF(AND(NOW()&lt;= EOMONTH(DATE(YEAR($O667),8, 1), 0), Overall!$A669&lt;&gt;"", MONTH($N667) &lt;= 8, MONTH($O667) &gt;= 8), IF($R667 &lt;&gt; "", $H667/$R667, ""), ""), "")</f>
        <v/>
      </c>
      <c r="AN667" s="10" t="str">
        <f ca="1">IFERROR(IF(AND(NOW()&lt;= EOMONTH(DATE(YEAR($O667),9, 1), 0), Overall!$A669&lt;&gt;"", MONTH($N667) &lt;= 9, MONTH($O667) &gt;= 9), IF($R667 &lt;&gt; "", $H667/$R667, ""), ""), "")</f>
        <v/>
      </c>
      <c r="AO667" s="10" t="str">
        <f ca="1">IFERROR(IF(AND(NOW()&lt;= EOMONTH(DATE(YEAR($O667),10, 1), 0), Overall!$A669&lt;&gt;"", MONTH($N667) &lt;= 10, MONTH($O667) &gt;= 10), IF($R667 &lt;&gt; "", $H667/$R667, ""), ""), "")</f>
        <v/>
      </c>
      <c r="AP667" s="10" t="str">
        <f ca="1">IFERROR(IF(AND(NOW()&lt;= EOMONTH(DATE(YEAR($O667),11, 1), 0), Overall!$A669&lt;&gt;"", MONTH($N667) &lt;=11, MONTH($O667) &gt;= 11), IF($R667 &lt;&gt; "", $H667/$R667, ""), ""), "")</f>
        <v/>
      </c>
      <c r="AQ667" s="10" t="str">
        <f ca="1">IFERROR(IF(AND(NOW()&lt;= EOMONTH(DATE(YEAR($O667),12, 1), 0), Overall!$A669&lt;&gt;"", MONTH($N667) &lt;= 12, MONTH($O667) &gt;= 12), IF($R667 &lt;&gt; "", $H667/$R667, ""), ""), "")</f>
        <v/>
      </c>
      <c r="AR667" s="16">
        <f t="shared" ca="1" si="21"/>
        <v>0</v>
      </c>
    </row>
    <row r="668" spans="1:44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6">
        <f>IF(Overall!F670&lt;&gt;"",VALUE(Overall!F670),"")</f>
        <v>500000</v>
      </c>
      <c r="I668" s="6">
        <f>IF(Overall!G670&lt;&gt;"",VALUE(Overall!G670),"")</f>
        <v>77</v>
      </c>
      <c r="J668" s="6">
        <f>IF(Overall!H670&lt;&gt;"",VALUE(Overall!H670),"")</f>
        <v>61</v>
      </c>
      <c r="K668" s="6">
        <f>IF(Overall!I670&lt;&gt;"",VALUE(Overall!I670),"")</f>
        <v>3.28</v>
      </c>
      <c r="L668" s="6">
        <f>IF(Overall!J670&lt;&gt;"",VALUE(Overall!J670),"")</f>
        <v>0.4</v>
      </c>
      <c r="M668" s="6">
        <f>IF(Overall!K670&lt;&gt;"",VALUE(Overall!K670),"")</f>
        <v>2.88</v>
      </c>
      <c r="N668" s="7">
        <f>IF(Overall!L670&lt;&gt;"",DATEVALUE(MID(Overall!L670, FIND(",", Overall!L670) + 2, FIND(" ", Overall!L670) - FIND(",", Overall!L670) - 1) &amp; " " &amp; MID(Overall!L670, FIND(" ", Overall!L670) + 1, FIND(",", Overall!L670, FIND(" ", Overall!L670)) - FIND(" ", Overall!L670) - 1) &amp; ", " &amp; MID(Overall!L670, FIND(",", Overall!L670, FIND(",",Overall!L670) + 1) + 2, LEN(Overall!L670))),"")</f>
        <v>45323</v>
      </c>
      <c r="O668" s="7">
        <f>IF(Overall!M670&lt;&gt;"",DATEVALUE(MID(Overall!M670, FIND(",", Overall!M670) + 2, FIND(" ", Overall!M670) - FIND(",", Overall!M670) - 1) &amp; " " &amp; MID(Overall!M670, FIND(" ", Overall!M670) + 1, FIND(",", Overall!M670, FIND(" ", Overall!M670)) - FIND(" ", Overall!M670) - 1) &amp; ", " &amp; MID(Overall!M670, FIND(",", Overall!M670, FIND(",",Overall!M670) + 1) + 2, LEN(Overall!M670))),"")</f>
        <v>45351</v>
      </c>
      <c r="P668" s="7">
        <f>IF(Overall!N670&lt;&gt;"",DATEVALUE(MID(Overall!N670, FIND(",", Overall!N670) + 2, FIND(" ", Overall!N670) - FIND(",", Overall!N670) - 1) &amp; " " &amp; MID(Overall!N670, FIND(" ", Overall!N670) + 1, FIND(",", Overall!N670, FIND(" ", Overall!N670)) - FIND(" ", Overall!N670) - 1) &amp; ", " &amp; MID(Overall!N670, FIND(",", Overall!N670, FIND(",",Overall!N670) + 1) + 2, LEN(Overall!N670))),"")</f>
        <v>45271</v>
      </c>
      <c r="Q668" s="7">
        <f>IF(Overall!O670&lt;&gt;"",DATEVALUE(MID(Overall!O670, FIND(",", Overall!O670) + 2, FIND(" ", Overall!O670) - FIND(",", Overall!O670) - 1) &amp; " " &amp; MID(Overall!O670, FIND(" ", Overall!O670) + 1, FIND(",", Overall!O670, FIND(" ", Overall!O670)) - FIND(" ", Overall!O670) - 1) &amp; ", " &amp; MID(Overall!O670, FIND(",", Overall!O670, FIND(",",Overall!O670) + 1) + 2, LEN(Overall!O670))),"")</f>
        <v>45250</v>
      </c>
      <c r="R668" s="5">
        <f t="shared" si="20"/>
        <v>1</v>
      </c>
      <c r="S668" s="10" t="str">
        <f>IF(Overall!$A670&lt;&gt;"",IF(AND(MONTH($N668) &lt;= 1, MONTH($O668) &gt;= 1), IF($R668 &lt;&gt; "", $H668/$R668, ""), ""),"")</f>
        <v/>
      </c>
      <c r="T668" s="10">
        <f>IF(Overall!$A670&lt;&gt;"",IF(AND(MONTH($N668) &lt;= 2, MONTH($O668) &gt;= 2), IF($R668 &lt;&gt; "", $H668/$R668, ""), ""),"")</f>
        <v>500000</v>
      </c>
      <c r="U668" s="10" t="str">
        <f>IF(Overall!$A670&lt;&gt;"",IF(AND(MONTH($N668) &lt;= 3, MONTH($O668) &gt;= 3), IF($R668 &lt;&gt; "", $H668/$R668, ""), ""),"")</f>
        <v/>
      </c>
      <c r="V668" s="10" t="str">
        <f>IF(Overall!$A670&lt;&gt;"",IF(AND(MONTH($N668) &lt;= 4, MONTH($O668) &gt;= 4), IF($R668 &lt;&gt; "", $H668/$R668, ""), ""),"")</f>
        <v/>
      </c>
      <c r="W668" s="10" t="str">
        <f>IF(Overall!$A670&lt;&gt;"",IF(AND(MONTH($N668) &lt;= 5, MONTH($O668) &gt;= 5), IF($R668 &lt;&gt; "", $H668/$R668, ""), ""),"")</f>
        <v/>
      </c>
      <c r="X668" s="10" t="str">
        <f>IF(Overall!$A670&lt;&gt;"",IF(AND(MONTH($N668) &lt;= 6, MONTH($O668) &gt;= 6), IF($R668 &lt;&gt; "", $H668/$R668, ""), ""),"")</f>
        <v/>
      </c>
      <c r="Y668" s="10" t="str">
        <f>IF(Overall!$A670&lt;&gt;"",IF(AND(MONTH($N668) &lt;= 7, MONTH($O668) &gt;= 7 ), IF($R668 &lt;&gt; "", $H668/$R668, ""), ""),"")</f>
        <v/>
      </c>
      <c r="Z668" s="10" t="str">
        <f>IF(Overall!$A670&lt;&gt;"",IF(AND(MONTH($N668) &lt;= 8, MONTH($O668) &gt;= 8), IF($R668 &lt;&gt; "", $H668/$R668, ""), ""),"")</f>
        <v/>
      </c>
      <c r="AA668" s="10" t="str">
        <f>IF(Overall!$A670&lt;&gt;"",IF(AND(MONTH($N668) &lt;= 9, MONTH($O668) &gt;= 9), IF($R668 &lt;&gt; "", $H668/$R668, ""), ""),"")</f>
        <v/>
      </c>
      <c r="AB668" s="10" t="str">
        <f>IF(Overall!$A670&lt;&gt;"",IF(AND(MONTH($N668) &lt;= 10, MONTH($O668) &gt;= 10), IF($R668 &lt;&gt; "", $H668/$R668, ""), ""),"")</f>
        <v/>
      </c>
      <c r="AC668" s="10" t="str">
        <f>IF(Overall!$A670&lt;&gt;"",IF(AND(MONTH($N668) &lt;= 11, MONTH($O668) &gt;= 11), IF($R668 &lt;&gt; "", $H668/$R668, ""), ""),"")</f>
        <v/>
      </c>
      <c r="AD668" s="10" t="str">
        <f>IF(Overall!$A670&lt;&gt;"",IF(AND(MONTH($N668) &lt;= 12, MONTH($O668) &gt;= 12), IF($R668 &lt;&gt; "", $H668/$R668, ""), ""),"")</f>
        <v/>
      </c>
      <c r="AF668" s="10" t="str">
        <f ca="1">IFERROR(IF(AND(NOW()&lt;= EOMONTH(DATE(YEAR($O668),1, 1), 0), Overall!$A670&lt;&gt;"", MONTH($N668) &lt;= 1, MONTH($O668) &gt;= 1), IF($R668 &lt;&gt; "", $H668/$R668, ""), ""), "")</f>
        <v/>
      </c>
      <c r="AG668" s="10" t="str">
        <f ca="1">IFERROR(IF(AND(NOW()&lt;= EOMONTH(DATE(YEAR($O668),2, 1), 0), Overall!$A670&lt;&gt;"", MONTH($N668) &lt;= 2, MONTH($O668) &gt;= 2), IF($R668 &lt;&gt; "", $H668/$R668, ""), ""), "")</f>
        <v/>
      </c>
      <c r="AH668" s="10" t="str">
        <f ca="1">IFERROR(IF(AND(NOW()&lt;= EOMONTH(DATE(YEAR($O668),3, 1), 0), Overall!$A670&lt;&gt;"", MONTH($N668) &lt;= 3, MONTH($O668) &gt;= 3), IF($R668 &lt;&gt; "", $H668/$R668, ""), ""), "")</f>
        <v/>
      </c>
      <c r="AI668" s="10" t="str">
        <f ca="1">IFERROR(IF(AND(NOW()&lt;= EOMONTH(DATE(YEAR($O668),4, 1), 0), Overall!$A670&lt;&gt;"", MONTH($N668) &lt;= 4, MONTH($O668) &gt;= 4), IF($R668 &lt;&gt; "", $H668/$R668, ""), ""), "")</f>
        <v/>
      </c>
      <c r="AJ668" s="10" t="str">
        <f ca="1">IFERROR(IF(AND(NOW()&lt;= EOMONTH(DATE(YEAR($O668),5, 1), 0), Overall!$A670&lt;&gt;"", MONTH($N668) &lt;= 5, MONTH($O668) &gt;= 5), IF($R668 &lt;&gt; "", $H668/$R668, ""), ""), "")</f>
        <v/>
      </c>
      <c r="AK668" s="10" t="str">
        <f ca="1">IFERROR(IF(AND(NOW()&lt;= EOMONTH(DATE(YEAR($O668),6, 1), 0), Overall!$A670&lt;&gt;"", MONTH($N668) &lt;= 6, MONTH($O668) &gt;= 6), IF($R668 &lt;&gt; "", $H668/$R668, ""), ""), "")</f>
        <v/>
      </c>
      <c r="AL668" s="10" t="str">
        <f ca="1">IFERROR(IF(AND(NOW()&lt;= EOMONTH(DATE(YEAR($O668),7, 1), 0), Overall!$A670&lt;&gt;"", MONTH($N668) &lt;= 7, MONTH($O668) &gt;= 7), IF($R668 &lt;&gt; "", $H668/$R668, ""), ""), "")</f>
        <v/>
      </c>
      <c r="AM668" s="10" t="str">
        <f ca="1">IFERROR(IF(AND(NOW()&lt;= EOMONTH(DATE(YEAR($O668),8, 1), 0), Overall!$A670&lt;&gt;"", MONTH($N668) &lt;= 8, MONTH($O668) &gt;= 8), IF($R668 &lt;&gt; "", $H668/$R668, ""), ""), "")</f>
        <v/>
      </c>
      <c r="AN668" s="10" t="str">
        <f ca="1">IFERROR(IF(AND(NOW()&lt;= EOMONTH(DATE(YEAR($O668),9, 1), 0), Overall!$A670&lt;&gt;"", MONTH($N668) &lt;= 9, MONTH($O668) &gt;= 9), IF($R668 &lt;&gt; "", $H668/$R668, ""), ""), "")</f>
        <v/>
      </c>
      <c r="AO668" s="10" t="str">
        <f ca="1">IFERROR(IF(AND(NOW()&lt;= EOMONTH(DATE(YEAR($O668),10, 1), 0), Overall!$A670&lt;&gt;"", MONTH($N668) &lt;= 10, MONTH($O668) &gt;= 10), IF($R668 &lt;&gt; "", $H668/$R668, ""), ""), "")</f>
        <v/>
      </c>
      <c r="AP668" s="10" t="str">
        <f ca="1">IFERROR(IF(AND(NOW()&lt;= EOMONTH(DATE(YEAR($O668),11, 1), 0), Overall!$A670&lt;&gt;"", MONTH($N668) &lt;=11, MONTH($O668) &gt;= 11), IF($R668 &lt;&gt; "", $H668/$R668, ""), ""), "")</f>
        <v/>
      </c>
      <c r="AQ668" s="10" t="str">
        <f ca="1">IFERROR(IF(AND(NOW()&lt;= EOMONTH(DATE(YEAR($O668),12, 1), 0), Overall!$A670&lt;&gt;"", MONTH($N668) &lt;= 12, MONTH($O668) &gt;= 12), IF($R668 &lt;&gt; "", $H668/$R668, ""), ""), "")</f>
        <v/>
      </c>
      <c r="AR668" s="16">
        <f t="shared" ca="1" si="21"/>
        <v>0</v>
      </c>
    </row>
    <row r="669" spans="1:44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6">
        <f>IF(Overall!F671&lt;&gt;"",VALUE(Overall!F671),"")</f>
        <v>500000</v>
      </c>
      <c r="I669" s="6">
        <f>IF(Overall!G671&lt;&gt;"",VALUE(Overall!G671),"")</f>
        <v>77</v>
      </c>
      <c r="J669" s="6">
        <f>IF(Overall!H671&lt;&gt;"",VALUE(Overall!H671),"")</f>
        <v>61</v>
      </c>
      <c r="K669" s="6">
        <f>IF(Overall!I671&lt;&gt;"",VALUE(Overall!I671),"")</f>
        <v>3.3</v>
      </c>
      <c r="L669" s="6">
        <f>IF(Overall!J671&lt;&gt;"",VALUE(Overall!J671),"")</f>
        <v>0.42</v>
      </c>
      <c r="M669" s="6">
        <f>IF(Overall!K671&lt;&gt;"",VALUE(Overall!K671),"")</f>
        <v>2.88</v>
      </c>
      <c r="N669" s="7">
        <f>IF(Overall!L671&lt;&gt;"",DATEVALUE(MID(Overall!L671, FIND(",", Overall!L671) + 2, FIND(" ", Overall!L671) - FIND(",", Overall!L671) - 1) &amp; " " &amp; MID(Overall!L671, FIND(" ", Overall!L671) + 1, FIND(",", Overall!L671, FIND(" ", Overall!L671)) - FIND(" ", Overall!L671) - 1) &amp; ", " &amp; MID(Overall!L671, FIND(",", Overall!L671, FIND(",",Overall!L671) + 1) + 2, LEN(Overall!L671))),"")</f>
        <v>45323</v>
      </c>
      <c r="O669" s="7">
        <f>IF(Overall!M671&lt;&gt;"",DATEVALUE(MID(Overall!M671, FIND(",", Overall!M671) + 2, FIND(" ", Overall!M671) - FIND(",", Overall!M671) - 1) &amp; " " &amp; MID(Overall!M671, FIND(" ", Overall!M671) + 1, FIND(",", Overall!M671, FIND(" ", Overall!M671)) - FIND(" ", Overall!M671) - 1) &amp; ", " &amp; MID(Overall!M671, FIND(",", Overall!M671, FIND(",",Overall!M671) + 1) + 2, LEN(Overall!M671))),"")</f>
        <v>45351</v>
      </c>
      <c r="P669" s="7">
        <f>IF(Overall!N671&lt;&gt;"",DATEVALUE(MID(Overall!N671, FIND(",", Overall!N671) + 2, FIND(" ", Overall!N671) - FIND(",", Overall!N671) - 1) &amp; " " &amp; MID(Overall!N671, FIND(" ", Overall!N671) + 1, FIND(",", Overall!N671, FIND(" ", Overall!N671)) - FIND(" ", Overall!N671) - 1) &amp; ", " &amp; MID(Overall!N671, FIND(",", Overall!N671, FIND(",",Overall!N671) + 1) + 2, LEN(Overall!N671))),"")</f>
        <v>45271</v>
      </c>
      <c r="Q669" s="7">
        <f>IF(Overall!O671&lt;&gt;"",DATEVALUE(MID(Overall!O671, FIND(",", Overall!O671) + 2, FIND(" ", Overall!O671) - FIND(",", Overall!O671) - 1) &amp; " " &amp; MID(Overall!O671, FIND(" ", Overall!O671) + 1, FIND(",", Overall!O671, FIND(" ", Overall!O671)) - FIND(" ", Overall!O671) - 1) &amp; ", " &amp; MID(Overall!O671, FIND(",", Overall!O671, FIND(",",Overall!O671) + 1) + 2, LEN(Overall!O671))),"")</f>
        <v>45250</v>
      </c>
      <c r="R669" s="5">
        <f t="shared" si="20"/>
        <v>1</v>
      </c>
      <c r="S669" s="10" t="str">
        <f>IF(Overall!$A671&lt;&gt;"",IF(AND(MONTH($N669) &lt;= 1, MONTH($O669) &gt;= 1), IF($R669 &lt;&gt; "", $H669/$R669, ""), ""),"")</f>
        <v/>
      </c>
      <c r="T669" s="10">
        <f>IF(Overall!$A671&lt;&gt;"",IF(AND(MONTH($N669) &lt;= 2, MONTH($O669) &gt;= 2), IF($R669 &lt;&gt; "", $H669/$R669, ""), ""),"")</f>
        <v>500000</v>
      </c>
      <c r="U669" s="10" t="str">
        <f>IF(Overall!$A671&lt;&gt;"",IF(AND(MONTH($N669) &lt;= 3, MONTH($O669) &gt;= 3), IF($R669 &lt;&gt; "", $H669/$R669, ""), ""),"")</f>
        <v/>
      </c>
      <c r="V669" s="10" t="str">
        <f>IF(Overall!$A671&lt;&gt;"",IF(AND(MONTH($N669) &lt;= 4, MONTH($O669) &gt;= 4), IF($R669 &lt;&gt; "", $H669/$R669, ""), ""),"")</f>
        <v/>
      </c>
      <c r="W669" s="10" t="str">
        <f>IF(Overall!$A671&lt;&gt;"",IF(AND(MONTH($N669) &lt;= 5, MONTH($O669) &gt;= 5), IF($R669 &lt;&gt; "", $H669/$R669, ""), ""),"")</f>
        <v/>
      </c>
      <c r="X669" s="10" t="str">
        <f>IF(Overall!$A671&lt;&gt;"",IF(AND(MONTH($N669) &lt;= 6, MONTH($O669) &gt;= 6), IF($R669 &lt;&gt; "", $H669/$R669, ""), ""),"")</f>
        <v/>
      </c>
      <c r="Y669" s="10" t="str">
        <f>IF(Overall!$A671&lt;&gt;"",IF(AND(MONTH($N669) &lt;= 7, MONTH($O669) &gt;= 7 ), IF($R669 &lt;&gt; "", $H669/$R669, ""), ""),"")</f>
        <v/>
      </c>
      <c r="Z669" s="10" t="str">
        <f>IF(Overall!$A671&lt;&gt;"",IF(AND(MONTH($N669) &lt;= 8, MONTH($O669) &gt;= 8), IF($R669 &lt;&gt; "", $H669/$R669, ""), ""),"")</f>
        <v/>
      </c>
      <c r="AA669" s="10" t="str">
        <f>IF(Overall!$A671&lt;&gt;"",IF(AND(MONTH($N669) &lt;= 9, MONTH($O669) &gt;= 9), IF($R669 &lt;&gt; "", $H669/$R669, ""), ""),"")</f>
        <v/>
      </c>
      <c r="AB669" s="10" t="str">
        <f>IF(Overall!$A671&lt;&gt;"",IF(AND(MONTH($N669) &lt;= 10, MONTH($O669) &gt;= 10), IF($R669 &lt;&gt; "", $H669/$R669, ""), ""),"")</f>
        <v/>
      </c>
      <c r="AC669" s="10" t="str">
        <f>IF(Overall!$A671&lt;&gt;"",IF(AND(MONTH($N669) &lt;= 11, MONTH($O669) &gt;= 11), IF($R669 &lt;&gt; "", $H669/$R669, ""), ""),"")</f>
        <v/>
      </c>
      <c r="AD669" s="10" t="str">
        <f>IF(Overall!$A671&lt;&gt;"",IF(AND(MONTH($N669) &lt;= 12, MONTH($O669) &gt;= 12), IF($R669 &lt;&gt; "", $H669/$R669, ""), ""),"")</f>
        <v/>
      </c>
      <c r="AF669" s="10" t="str">
        <f ca="1">IFERROR(IF(AND(NOW()&lt;= EOMONTH(DATE(YEAR($O669),1, 1), 0), Overall!$A671&lt;&gt;"", MONTH($N669) &lt;= 1, MONTH($O669) &gt;= 1), IF($R669 &lt;&gt; "", $H669/$R669, ""), ""), "")</f>
        <v/>
      </c>
      <c r="AG669" s="10" t="str">
        <f ca="1">IFERROR(IF(AND(NOW()&lt;= EOMONTH(DATE(YEAR($O669),2, 1), 0), Overall!$A671&lt;&gt;"", MONTH($N669) &lt;= 2, MONTH($O669) &gt;= 2), IF($R669 &lt;&gt; "", $H669/$R669, ""), ""), "")</f>
        <v/>
      </c>
      <c r="AH669" s="10" t="str">
        <f ca="1">IFERROR(IF(AND(NOW()&lt;= EOMONTH(DATE(YEAR($O669),3, 1), 0), Overall!$A671&lt;&gt;"", MONTH($N669) &lt;= 3, MONTH($O669) &gt;= 3), IF($R669 &lt;&gt; "", $H669/$R669, ""), ""), "")</f>
        <v/>
      </c>
      <c r="AI669" s="10" t="str">
        <f ca="1">IFERROR(IF(AND(NOW()&lt;= EOMONTH(DATE(YEAR($O669),4, 1), 0), Overall!$A671&lt;&gt;"", MONTH($N669) &lt;= 4, MONTH($O669) &gt;= 4), IF($R669 &lt;&gt; "", $H669/$R669, ""), ""), "")</f>
        <v/>
      </c>
      <c r="AJ669" s="10" t="str">
        <f ca="1">IFERROR(IF(AND(NOW()&lt;= EOMONTH(DATE(YEAR($O669),5, 1), 0), Overall!$A671&lt;&gt;"", MONTH($N669) &lt;= 5, MONTH($O669) &gt;= 5), IF($R669 &lt;&gt; "", $H669/$R669, ""), ""), "")</f>
        <v/>
      </c>
      <c r="AK669" s="10" t="str">
        <f ca="1">IFERROR(IF(AND(NOW()&lt;= EOMONTH(DATE(YEAR($O669),6, 1), 0), Overall!$A671&lt;&gt;"", MONTH($N669) &lt;= 6, MONTH($O669) &gt;= 6), IF($R669 &lt;&gt; "", $H669/$R669, ""), ""), "")</f>
        <v/>
      </c>
      <c r="AL669" s="10" t="str">
        <f ca="1">IFERROR(IF(AND(NOW()&lt;= EOMONTH(DATE(YEAR($O669),7, 1), 0), Overall!$A671&lt;&gt;"", MONTH($N669) &lt;= 7, MONTH($O669) &gt;= 7), IF($R669 &lt;&gt; "", $H669/$R669, ""), ""), "")</f>
        <v/>
      </c>
      <c r="AM669" s="10" t="str">
        <f ca="1">IFERROR(IF(AND(NOW()&lt;= EOMONTH(DATE(YEAR($O669),8, 1), 0), Overall!$A671&lt;&gt;"", MONTH($N669) &lt;= 8, MONTH($O669) &gt;= 8), IF($R669 &lt;&gt; "", $H669/$R669, ""), ""), "")</f>
        <v/>
      </c>
      <c r="AN669" s="10" t="str">
        <f ca="1">IFERROR(IF(AND(NOW()&lt;= EOMONTH(DATE(YEAR($O669),9, 1), 0), Overall!$A671&lt;&gt;"", MONTH($N669) &lt;= 9, MONTH($O669) &gt;= 9), IF($R669 &lt;&gt; "", $H669/$R669, ""), ""), "")</f>
        <v/>
      </c>
      <c r="AO669" s="10" t="str">
        <f ca="1">IFERROR(IF(AND(NOW()&lt;= EOMONTH(DATE(YEAR($O669),10, 1), 0), Overall!$A671&lt;&gt;"", MONTH($N669) &lt;= 10, MONTH($O669) &gt;= 10), IF($R669 &lt;&gt; "", $H669/$R669, ""), ""), "")</f>
        <v/>
      </c>
      <c r="AP669" s="10" t="str">
        <f ca="1">IFERROR(IF(AND(NOW()&lt;= EOMONTH(DATE(YEAR($O669),11, 1), 0), Overall!$A671&lt;&gt;"", MONTH($N669) &lt;=11, MONTH($O669) &gt;= 11), IF($R669 &lt;&gt; "", $H669/$R669, ""), ""), "")</f>
        <v/>
      </c>
      <c r="AQ669" s="10" t="str">
        <f ca="1">IFERROR(IF(AND(NOW()&lt;= EOMONTH(DATE(YEAR($O669),12, 1), 0), Overall!$A671&lt;&gt;"", MONTH($N669) &lt;= 12, MONTH($O669) &gt;= 12), IF($R669 &lt;&gt; "", $H669/$R669, ""), ""), "")</f>
        <v/>
      </c>
      <c r="AR669" s="16">
        <f t="shared" ca="1" si="21"/>
        <v>0</v>
      </c>
    </row>
    <row r="670" spans="1:44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6">
        <f>IF(Overall!F672&lt;&gt;"",VALUE(Overall!F672),"")</f>
        <v>500000</v>
      </c>
      <c r="I670" s="6">
        <f>IF(Overall!G672&lt;&gt;"",VALUE(Overall!G672),"")</f>
        <v>77</v>
      </c>
      <c r="J670" s="6">
        <f>IF(Overall!H672&lt;&gt;"",VALUE(Overall!H672),"")</f>
        <v>61</v>
      </c>
      <c r="K670" s="6">
        <f>IF(Overall!I672&lt;&gt;"",VALUE(Overall!I672),"")</f>
        <v>3.3</v>
      </c>
      <c r="L670" s="6">
        <f>IF(Overall!J672&lt;&gt;"",VALUE(Overall!J672),"")</f>
        <v>0.42</v>
      </c>
      <c r="M670" s="6">
        <f>IF(Overall!K672&lt;&gt;"",VALUE(Overall!K672),"")</f>
        <v>2.88</v>
      </c>
      <c r="N670" s="7">
        <f>IF(Overall!L672&lt;&gt;"",DATEVALUE(MID(Overall!L672, FIND(",", Overall!L672) + 2, FIND(" ", Overall!L672) - FIND(",", Overall!L672) - 1) &amp; " " &amp; MID(Overall!L672, FIND(" ", Overall!L672) + 1, FIND(",", Overall!L672, FIND(" ", Overall!L672)) - FIND(" ", Overall!L672) - 1) &amp; ", " &amp; MID(Overall!L672, FIND(",", Overall!L672, FIND(",",Overall!L672) + 1) + 2, LEN(Overall!L672))),"")</f>
        <v>45323</v>
      </c>
      <c r="O670" s="7">
        <f>IF(Overall!M672&lt;&gt;"",DATEVALUE(MID(Overall!M672, FIND(",", Overall!M672) + 2, FIND(" ", Overall!M672) - FIND(",", Overall!M672) - 1) &amp; " " &amp; MID(Overall!M672, FIND(" ", Overall!M672) + 1, FIND(",", Overall!M672, FIND(" ", Overall!M672)) - FIND(" ", Overall!M672) - 1) &amp; ", " &amp; MID(Overall!M672, FIND(",", Overall!M672, FIND(",",Overall!M672) + 1) + 2, LEN(Overall!M672))),"")</f>
        <v>45351</v>
      </c>
      <c r="P670" s="7">
        <f>IF(Overall!N672&lt;&gt;"",DATEVALUE(MID(Overall!N672, FIND(",", Overall!N672) + 2, FIND(" ", Overall!N672) - FIND(",", Overall!N672) - 1) &amp; " " &amp; MID(Overall!N672, FIND(" ", Overall!N672) + 1, FIND(",", Overall!N672, FIND(" ", Overall!N672)) - FIND(" ", Overall!N672) - 1) &amp; ", " &amp; MID(Overall!N672, FIND(",", Overall!N672, FIND(",",Overall!N672) + 1) + 2, LEN(Overall!N672))),"")</f>
        <v>45271</v>
      </c>
      <c r="Q670" s="7">
        <f>IF(Overall!O672&lt;&gt;"",DATEVALUE(MID(Overall!O672, FIND(",", Overall!O672) + 2, FIND(" ", Overall!O672) - FIND(",", Overall!O672) - 1) &amp; " " &amp; MID(Overall!O672, FIND(" ", Overall!O672) + 1, FIND(",", Overall!O672, FIND(" ", Overall!O672)) - FIND(" ", Overall!O672) - 1) &amp; ", " &amp; MID(Overall!O672, FIND(",", Overall!O672, FIND(",",Overall!O672) + 1) + 2, LEN(Overall!O672))),"")</f>
        <v>45250</v>
      </c>
      <c r="R670" s="5">
        <f t="shared" si="20"/>
        <v>1</v>
      </c>
      <c r="S670" s="10" t="str">
        <f>IF(Overall!$A672&lt;&gt;"",IF(AND(MONTH($N670) &lt;= 1, MONTH($O670) &gt;= 1), IF($R670 &lt;&gt; "", $H670/$R670, ""), ""),"")</f>
        <v/>
      </c>
      <c r="T670" s="10">
        <f>IF(Overall!$A672&lt;&gt;"",IF(AND(MONTH($N670) &lt;= 2, MONTH($O670) &gt;= 2), IF($R670 &lt;&gt; "", $H670/$R670, ""), ""),"")</f>
        <v>500000</v>
      </c>
      <c r="U670" s="10" t="str">
        <f>IF(Overall!$A672&lt;&gt;"",IF(AND(MONTH($N670) &lt;= 3, MONTH($O670) &gt;= 3), IF($R670 &lt;&gt; "", $H670/$R670, ""), ""),"")</f>
        <v/>
      </c>
      <c r="V670" s="10" t="str">
        <f>IF(Overall!$A672&lt;&gt;"",IF(AND(MONTH($N670) &lt;= 4, MONTH($O670) &gt;= 4), IF($R670 &lt;&gt; "", $H670/$R670, ""), ""),"")</f>
        <v/>
      </c>
      <c r="W670" s="10" t="str">
        <f>IF(Overall!$A672&lt;&gt;"",IF(AND(MONTH($N670) &lt;= 5, MONTH($O670) &gt;= 5), IF($R670 &lt;&gt; "", $H670/$R670, ""), ""),"")</f>
        <v/>
      </c>
      <c r="X670" s="10" t="str">
        <f>IF(Overall!$A672&lt;&gt;"",IF(AND(MONTH($N670) &lt;= 6, MONTH($O670) &gt;= 6), IF($R670 &lt;&gt; "", $H670/$R670, ""), ""),"")</f>
        <v/>
      </c>
      <c r="Y670" s="10" t="str">
        <f>IF(Overall!$A672&lt;&gt;"",IF(AND(MONTH($N670) &lt;= 7, MONTH($O670) &gt;= 7 ), IF($R670 &lt;&gt; "", $H670/$R670, ""), ""),"")</f>
        <v/>
      </c>
      <c r="Z670" s="10" t="str">
        <f>IF(Overall!$A672&lt;&gt;"",IF(AND(MONTH($N670) &lt;= 8, MONTH($O670) &gt;= 8), IF($R670 &lt;&gt; "", $H670/$R670, ""), ""),"")</f>
        <v/>
      </c>
      <c r="AA670" s="10" t="str">
        <f>IF(Overall!$A672&lt;&gt;"",IF(AND(MONTH($N670) &lt;= 9, MONTH($O670) &gt;= 9), IF($R670 &lt;&gt; "", $H670/$R670, ""), ""),"")</f>
        <v/>
      </c>
      <c r="AB670" s="10" t="str">
        <f>IF(Overall!$A672&lt;&gt;"",IF(AND(MONTH($N670) &lt;= 10, MONTH($O670) &gt;= 10), IF($R670 &lt;&gt; "", $H670/$R670, ""), ""),"")</f>
        <v/>
      </c>
      <c r="AC670" s="10" t="str">
        <f>IF(Overall!$A672&lt;&gt;"",IF(AND(MONTH($N670) &lt;= 11, MONTH($O670) &gt;= 11), IF($R670 &lt;&gt; "", $H670/$R670, ""), ""),"")</f>
        <v/>
      </c>
      <c r="AD670" s="10" t="str">
        <f>IF(Overall!$A672&lt;&gt;"",IF(AND(MONTH($N670) &lt;= 12, MONTH($O670) &gt;= 12), IF($R670 &lt;&gt; "", $H670/$R670, ""), ""),"")</f>
        <v/>
      </c>
      <c r="AF670" s="10" t="str">
        <f ca="1">IFERROR(IF(AND(NOW()&lt;= EOMONTH(DATE(YEAR($O670),1, 1), 0), Overall!$A672&lt;&gt;"", MONTH($N670) &lt;= 1, MONTH($O670) &gt;= 1), IF($R670 &lt;&gt; "", $H670/$R670, ""), ""), "")</f>
        <v/>
      </c>
      <c r="AG670" s="10" t="str">
        <f ca="1">IFERROR(IF(AND(NOW()&lt;= EOMONTH(DATE(YEAR($O670),2, 1), 0), Overall!$A672&lt;&gt;"", MONTH($N670) &lt;= 2, MONTH($O670) &gt;= 2), IF($R670 &lt;&gt; "", $H670/$R670, ""), ""), "")</f>
        <v/>
      </c>
      <c r="AH670" s="10" t="str">
        <f ca="1">IFERROR(IF(AND(NOW()&lt;= EOMONTH(DATE(YEAR($O670),3, 1), 0), Overall!$A672&lt;&gt;"", MONTH($N670) &lt;= 3, MONTH($O670) &gt;= 3), IF($R670 &lt;&gt; "", $H670/$R670, ""), ""), "")</f>
        <v/>
      </c>
      <c r="AI670" s="10" t="str">
        <f ca="1">IFERROR(IF(AND(NOW()&lt;= EOMONTH(DATE(YEAR($O670),4, 1), 0), Overall!$A672&lt;&gt;"", MONTH($N670) &lt;= 4, MONTH($O670) &gt;= 4), IF($R670 &lt;&gt; "", $H670/$R670, ""), ""), "")</f>
        <v/>
      </c>
      <c r="AJ670" s="10" t="str">
        <f ca="1">IFERROR(IF(AND(NOW()&lt;= EOMONTH(DATE(YEAR($O670),5, 1), 0), Overall!$A672&lt;&gt;"", MONTH($N670) &lt;= 5, MONTH($O670) &gt;= 5), IF($R670 &lt;&gt; "", $H670/$R670, ""), ""), "")</f>
        <v/>
      </c>
      <c r="AK670" s="10" t="str">
        <f ca="1">IFERROR(IF(AND(NOW()&lt;= EOMONTH(DATE(YEAR($O670),6, 1), 0), Overall!$A672&lt;&gt;"", MONTH($N670) &lt;= 6, MONTH($O670) &gt;= 6), IF($R670 &lt;&gt; "", $H670/$R670, ""), ""), "")</f>
        <v/>
      </c>
      <c r="AL670" s="10" t="str">
        <f ca="1">IFERROR(IF(AND(NOW()&lt;= EOMONTH(DATE(YEAR($O670),7, 1), 0), Overall!$A672&lt;&gt;"", MONTH($N670) &lt;= 7, MONTH($O670) &gt;= 7), IF($R670 &lt;&gt; "", $H670/$R670, ""), ""), "")</f>
        <v/>
      </c>
      <c r="AM670" s="10" t="str">
        <f ca="1">IFERROR(IF(AND(NOW()&lt;= EOMONTH(DATE(YEAR($O670),8, 1), 0), Overall!$A672&lt;&gt;"", MONTH($N670) &lt;= 8, MONTH($O670) &gt;= 8), IF($R670 &lt;&gt; "", $H670/$R670, ""), ""), "")</f>
        <v/>
      </c>
      <c r="AN670" s="10" t="str">
        <f ca="1">IFERROR(IF(AND(NOW()&lt;= EOMONTH(DATE(YEAR($O670),9, 1), 0), Overall!$A672&lt;&gt;"", MONTH($N670) &lt;= 9, MONTH($O670) &gt;= 9), IF($R670 &lt;&gt; "", $H670/$R670, ""), ""), "")</f>
        <v/>
      </c>
      <c r="AO670" s="10" t="str">
        <f ca="1">IFERROR(IF(AND(NOW()&lt;= EOMONTH(DATE(YEAR($O670),10, 1), 0), Overall!$A672&lt;&gt;"", MONTH($N670) &lt;= 10, MONTH($O670) &gt;= 10), IF($R670 &lt;&gt; "", $H670/$R670, ""), ""), "")</f>
        <v/>
      </c>
      <c r="AP670" s="10" t="str">
        <f ca="1">IFERROR(IF(AND(NOW()&lt;= EOMONTH(DATE(YEAR($O670),11, 1), 0), Overall!$A672&lt;&gt;"", MONTH($N670) &lt;=11, MONTH($O670) &gt;= 11), IF($R670 &lt;&gt; "", $H670/$R670, ""), ""), "")</f>
        <v/>
      </c>
      <c r="AQ670" s="10" t="str">
        <f ca="1">IFERROR(IF(AND(NOW()&lt;= EOMONTH(DATE(YEAR($O670),12, 1), 0), Overall!$A672&lt;&gt;"", MONTH($N670) &lt;= 12, MONTH($O670) &gt;= 12), IF($R670 &lt;&gt; "", $H670/$R670, ""), ""), "")</f>
        <v/>
      </c>
      <c r="AR670" s="16">
        <f t="shared" ca="1" si="21"/>
        <v>0</v>
      </c>
    </row>
    <row r="671" spans="1:44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6">
        <f>IF(Overall!F673&lt;&gt;"",VALUE(Overall!F673),"")</f>
        <v>500000</v>
      </c>
      <c r="I671" s="6">
        <f>IF(Overall!G673&lt;&gt;"",VALUE(Overall!G673),"")</f>
        <v>77</v>
      </c>
      <c r="J671" s="6">
        <f>IF(Overall!H673&lt;&gt;"",VALUE(Overall!H673),"")</f>
        <v>61</v>
      </c>
      <c r="K671" s="6">
        <f>IF(Overall!I673&lt;&gt;"",VALUE(Overall!I673),"")</f>
        <v>3.21</v>
      </c>
      <c r="L671" s="6">
        <f>IF(Overall!J673&lt;&gt;"",VALUE(Overall!J673),"")</f>
        <v>0.4</v>
      </c>
      <c r="M671" s="6">
        <f>IF(Overall!K673&lt;&gt;"",VALUE(Overall!K673),"")</f>
        <v>2.81</v>
      </c>
      <c r="N671" s="7">
        <f>IF(Overall!L673&lt;&gt;"",DATEVALUE(MID(Overall!L673, FIND(",", Overall!L673) + 2, FIND(" ", Overall!L673) - FIND(",", Overall!L673) - 1) &amp; " " &amp; MID(Overall!L673, FIND(" ", Overall!L673) + 1, FIND(",", Overall!L673, FIND(" ", Overall!L673)) - FIND(" ", Overall!L673) - 1) &amp; ", " &amp; MID(Overall!L673, FIND(",", Overall!L673, FIND(",",Overall!L673) + 1) + 2, LEN(Overall!L673))),"")</f>
        <v>45323</v>
      </c>
      <c r="O671" s="7">
        <f>IF(Overall!M673&lt;&gt;"",DATEVALUE(MID(Overall!M673, FIND(",", Overall!M673) + 2, FIND(" ", Overall!M673) - FIND(",", Overall!M673) - 1) &amp; " " &amp; MID(Overall!M673, FIND(" ", Overall!M673) + 1, FIND(",", Overall!M673, FIND(" ", Overall!M673)) - FIND(" ", Overall!M673) - 1) &amp; ", " &amp; MID(Overall!M673, FIND(",", Overall!M673, FIND(",",Overall!M673) + 1) + 2, LEN(Overall!M673))),"")</f>
        <v>45351</v>
      </c>
      <c r="P671" s="7">
        <f>IF(Overall!N673&lt;&gt;"",DATEVALUE(MID(Overall!N673, FIND(",", Overall!N673) + 2, FIND(" ", Overall!N673) - FIND(",", Overall!N673) - 1) &amp; " " &amp; MID(Overall!N673, FIND(" ", Overall!N673) + 1, FIND(",", Overall!N673, FIND(" ", Overall!N673)) - FIND(" ", Overall!N673) - 1) &amp; ", " &amp; MID(Overall!N673, FIND(",", Overall!N673, FIND(",",Overall!N673) + 1) + 2, LEN(Overall!N673))),"")</f>
        <v>45271</v>
      </c>
      <c r="Q671" s="7">
        <f>IF(Overall!O673&lt;&gt;"",DATEVALUE(MID(Overall!O673, FIND(",", Overall!O673) + 2, FIND(" ", Overall!O673) - FIND(",", Overall!O673) - 1) &amp; " " &amp; MID(Overall!O673, FIND(" ", Overall!O673) + 1, FIND(",", Overall!O673, FIND(" ", Overall!O673)) - FIND(" ", Overall!O673) - 1) &amp; ", " &amp; MID(Overall!O673, FIND(",", Overall!O673, FIND(",",Overall!O673) + 1) + 2, LEN(Overall!O673))),"")</f>
        <v>45250</v>
      </c>
      <c r="R671" s="5">
        <f t="shared" si="20"/>
        <v>1</v>
      </c>
      <c r="S671" s="10" t="str">
        <f>IF(Overall!$A673&lt;&gt;"",IF(AND(MONTH($N671) &lt;= 1, MONTH($O671) &gt;= 1), IF($R671 &lt;&gt; "", $H671/$R671, ""), ""),"")</f>
        <v/>
      </c>
      <c r="T671" s="10">
        <f>IF(Overall!$A673&lt;&gt;"",IF(AND(MONTH($N671) &lt;= 2, MONTH($O671) &gt;= 2), IF($R671 &lt;&gt; "", $H671/$R671, ""), ""),"")</f>
        <v>500000</v>
      </c>
      <c r="U671" s="10" t="str">
        <f>IF(Overall!$A673&lt;&gt;"",IF(AND(MONTH($N671) &lt;= 3, MONTH($O671) &gt;= 3), IF($R671 &lt;&gt; "", $H671/$R671, ""), ""),"")</f>
        <v/>
      </c>
      <c r="V671" s="10" t="str">
        <f>IF(Overall!$A673&lt;&gt;"",IF(AND(MONTH($N671) &lt;= 4, MONTH($O671) &gt;= 4), IF($R671 &lt;&gt; "", $H671/$R671, ""), ""),"")</f>
        <v/>
      </c>
      <c r="W671" s="10" t="str">
        <f>IF(Overall!$A673&lt;&gt;"",IF(AND(MONTH($N671) &lt;= 5, MONTH($O671) &gt;= 5), IF($R671 &lt;&gt; "", $H671/$R671, ""), ""),"")</f>
        <v/>
      </c>
      <c r="X671" s="10" t="str">
        <f>IF(Overall!$A673&lt;&gt;"",IF(AND(MONTH($N671) &lt;= 6, MONTH($O671) &gt;= 6), IF($R671 &lt;&gt; "", $H671/$R671, ""), ""),"")</f>
        <v/>
      </c>
      <c r="Y671" s="10" t="str">
        <f>IF(Overall!$A673&lt;&gt;"",IF(AND(MONTH($N671) &lt;= 7, MONTH($O671) &gt;= 7 ), IF($R671 &lt;&gt; "", $H671/$R671, ""), ""),"")</f>
        <v/>
      </c>
      <c r="Z671" s="10" t="str">
        <f>IF(Overall!$A673&lt;&gt;"",IF(AND(MONTH($N671) &lt;= 8, MONTH($O671) &gt;= 8), IF($R671 &lt;&gt; "", $H671/$R671, ""), ""),"")</f>
        <v/>
      </c>
      <c r="AA671" s="10" t="str">
        <f>IF(Overall!$A673&lt;&gt;"",IF(AND(MONTH($N671) &lt;= 9, MONTH($O671) &gt;= 9), IF($R671 &lt;&gt; "", $H671/$R671, ""), ""),"")</f>
        <v/>
      </c>
      <c r="AB671" s="10" t="str">
        <f>IF(Overall!$A673&lt;&gt;"",IF(AND(MONTH($N671) &lt;= 10, MONTH($O671) &gt;= 10), IF($R671 &lt;&gt; "", $H671/$R671, ""), ""),"")</f>
        <v/>
      </c>
      <c r="AC671" s="10" t="str">
        <f>IF(Overall!$A673&lt;&gt;"",IF(AND(MONTH($N671) &lt;= 11, MONTH($O671) &gt;= 11), IF($R671 &lt;&gt; "", $H671/$R671, ""), ""),"")</f>
        <v/>
      </c>
      <c r="AD671" s="10" t="str">
        <f>IF(Overall!$A673&lt;&gt;"",IF(AND(MONTH($N671) &lt;= 12, MONTH($O671) &gt;= 12), IF($R671 &lt;&gt; "", $H671/$R671, ""), ""),"")</f>
        <v/>
      </c>
      <c r="AF671" s="10" t="str">
        <f ca="1">IFERROR(IF(AND(NOW()&lt;= EOMONTH(DATE(YEAR($O671),1, 1), 0), Overall!$A673&lt;&gt;"", MONTH($N671) &lt;= 1, MONTH($O671) &gt;= 1), IF($R671 &lt;&gt; "", $H671/$R671, ""), ""), "")</f>
        <v/>
      </c>
      <c r="AG671" s="10" t="str">
        <f ca="1">IFERROR(IF(AND(NOW()&lt;= EOMONTH(DATE(YEAR($O671),2, 1), 0), Overall!$A673&lt;&gt;"", MONTH($N671) &lt;= 2, MONTH($O671) &gt;= 2), IF($R671 &lt;&gt; "", $H671/$R671, ""), ""), "")</f>
        <v/>
      </c>
      <c r="AH671" s="10" t="str">
        <f ca="1">IFERROR(IF(AND(NOW()&lt;= EOMONTH(DATE(YEAR($O671),3, 1), 0), Overall!$A673&lt;&gt;"", MONTH($N671) &lt;= 3, MONTH($O671) &gt;= 3), IF($R671 &lt;&gt; "", $H671/$R671, ""), ""), "")</f>
        <v/>
      </c>
      <c r="AI671" s="10" t="str">
        <f ca="1">IFERROR(IF(AND(NOW()&lt;= EOMONTH(DATE(YEAR($O671),4, 1), 0), Overall!$A673&lt;&gt;"", MONTH($N671) &lt;= 4, MONTH($O671) &gt;= 4), IF($R671 &lt;&gt; "", $H671/$R671, ""), ""), "")</f>
        <v/>
      </c>
      <c r="AJ671" s="10" t="str">
        <f ca="1">IFERROR(IF(AND(NOW()&lt;= EOMONTH(DATE(YEAR($O671),5, 1), 0), Overall!$A673&lt;&gt;"", MONTH($N671) &lt;= 5, MONTH($O671) &gt;= 5), IF($R671 &lt;&gt; "", $H671/$R671, ""), ""), "")</f>
        <v/>
      </c>
      <c r="AK671" s="10" t="str">
        <f ca="1">IFERROR(IF(AND(NOW()&lt;= EOMONTH(DATE(YEAR($O671),6, 1), 0), Overall!$A673&lt;&gt;"", MONTH($N671) &lt;= 6, MONTH($O671) &gt;= 6), IF($R671 &lt;&gt; "", $H671/$R671, ""), ""), "")</f>
        <v/>
      </c>
      <c r="AL671" s="10" t="str">
        <f ca="1">IFERROR(IF(AND(NOW()&lt;= EOMONTH(DATE(YEAR($O671),7, 1), 0), Overall!$A673&lt;&gt;"", MONTH($N671) &lt;= 7, MONTH($O671) &gt;= 7), IF($R671 &lt;&gt; "", $H671/$R671, ""), ""), "")</f>
        <v/>
      </c>
      <c r="AM671" s="10" t="str">
        <f ca="1">IFERROR(IF(AND(NOW()&lt;= EOMONTH(DATE(YEAR($O671),8, 1), 0), Overall!$A673&lt;&gt;"", MONTH($N671) &lt;= 8, MONTH($O671) &gt;= 8), IF($R671 &lt;&gt; "", $H671/$R671, ""), ""), "")</f>
        <v/>
      </c>
      <c r="AN671" s="10" t="str">
        <f ca="1">IFERROR(IF(AND(NOW()&lt;= EOMONTH(DATE(YEAR($O671),9, 1), 0), Overall!$A673&lt;&gt;"", MONTH($N671) &lt;= 9, MONTH($O671) &gt;= 9), IF($R671 &lt;&gt; "", $H671/$R671, ""), ""), "")</f>
        <v/>
      </c>
      <c r="AO671" s="10" t="str">
        <f ca="1">IFERROR(IF(AND(NOW()&lt;= EOMONTH(DATE(YEAR($O671),10, 1), 0), Overall!$A673&lt;&gt;"", MONTH($N671) &lt;= 10, MONTH($O671) &gt;= 10), IF($R671 &lt;&gt; "", $H671/$R671, ""), ""), "")</f>
        <v/>
      </c>
      <c r="AP671" s="10" t="str">
        <f ca="1">IFERROR(IF(AND(NOW()&lt;= EOMONTH(DATE(YEAR($O671),11, 1), 0), Overall!$A673&lt;&gt;"", MONTH($N671) &lt;=11, MONTH($O671) &gt;= 11), IF($R671 &lt;&gt; "", $H671/$R671, ""), ""), "")</f>
        <v/>
      </c>
      <c r="AQ671" s="10" t="str">
        <f ca="1">IFERROR(IF(AND(NOW()&lt;= EOMONTH(DATE(YEAR($O671),12, 1), 0), Overall!$A673&lt;&gt;"", MONTH($N671) &lt;= 12, MONTH($O671) &gt;= 12), IF($R671 &lt;&gt; "", $H671/$R671, ""), ""), "")</f>
        <v/>
      </c>
      <c r="AR671" s="16">
        <f t="shared" ca="1" si="21"/>
        <v>0</v>
      </c>
    </row>
    <row r="672" spans="1:44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6">
        <f>IF(Overall!F674&lt;&gt;"",VALUE(Overall!F674),"")</f>
        <v>500000</v>
      </c>
      <c r="I672" s="6">
        <f>IF(Overall!G674&lt;&gt;"",VALUE(Overall!G674),"")</f>
        <v>77</v>
      </c>
      <c r="J672" s="6">
        <f>IF(Overall!H674&lt;&gt;"",VALUE(Overall!H674),"")</f>
        <v>61</v>
      </c>
      <c r="K672" s="6">
        <f>IF(Overall!I674&lt;&gt;"",VALUE(Overall!I674),"")</f>
        <v>3.15</v>
      </c>
      <c r="L672" s="6">
        <f>IF(Overall!J674&lt;&gt;"",VALUE(Overall!J674),"")</f>
        <v>0.4</v>
      </c>
      <c r="M672" s="6">
        <f>IF(Overall!K674&lt;&gt;"",VALUE(Overall!K674),"")</f>
        <v>2.75</v>
      </c>
      <c r="N672" s="7">
        <f>IF(Overall!L674&lt;&gt;"",DATEVALUE(MID(Overall!L674, FIND(",", Overall!L674) + 2, FIND(" ", Overall!L674) - FIND(",", Overall!L674) - 1) &amp; " " &amp; MID(Overall!L674, FIND(" ", Overall!L674) + 1, FIND(",", Overall!L674, FIND(" ", Overall!L674)) - FIND(" ", Overall!L674) - 1) &amp; ", " &amp; MID(Overall!L674, FIND(",", Overall!L674, FIND(",",Overall!L674) + 1) + 2, LEN(Overall!L674))),"")</f>
        <v>45323</v>
      </c>
      <c r="O672" s="7">
        <f>IF(Overall!M674&lt;&gt;"",DATEVALUE(MID(Overall!M674, FIND(",", Overall!M674) + 2, FIND(" ", Overall!M674) - FIND(",", Overall!M674) - 1) &amp; " " &amp; MID(Overall!M674, FIND(" ", Overall!M674) + 1, FIND(",", Overall!M674, FIND(" ", Overall!M674)) - FIND(" ", Overall!M674) - 1) &amp; ", " &amp; MID(Overall!M674, FIND(",", Overall!M674, FIND(",",Overall!M674) + 1) + 2, LEN(Overall!M674))),"")</f>
        <v>45351</v>
      </c>
      <c r="P672" s="7">
        <f>IF(Overall!N674&lt;&gt;"",DATEVALUE(MID(Overall!N674, FIND(",", Overall!N674) + 2, FIND(" ", Overall!N674) - FIND(",", Overall!N674) - 1) &amp; " " &amp; MID(Overall!N674, FIND(" ", Overall!N674) + 1, FIND(",", Overall!N674, FIND(" ", Overall!N674)) - FIND(" ", Overall!N674) - 1) &amp; ", " &amp; MID(Overall!N674, FIND(",", Overall!N674, FIND(",",Overall!N674) + 1) + 2, LEN(Overall!N674))),"")</f>
        <v>45271</v>
      </c>
      <c r="Q672" s="7">
        <f>IF(Overall!O674&lt;&gt;"",DATEVALUE(MID(Overall!O674, FIND(",", Overall!O674) + 2, FIND(" ", Overall!O674) - FIND(",", Overall!O674) - 1) &amp; " " &amp; MID(Overall!O674, FIND(" ", Overall!O674) + 1, FIND(",", Overall!O674, FIND(" ", Overall!O674)) - FIND(" ", Overall!O674) - 1) &amp; ", " &amp; MID(Overall!O674, FIND(",", Overall!O674, FIND(",",Overall!O674) + 1) + 2, LEN(Overall!O674))),"")</f>
        <v>45250</v>
      </c>
      <c r="R672" s="5">
        <f t="shared" si="20"/>
        <v>1</v>
      </c>
      <c r="S672" s="10" t="str">
        <f>IF(Overall!$A674&lt;&gt;"",IF(AND(MONTH($N672) &lt;= 1, MONTH($O672) &gt;= 1), IF($R672 &lt;&gt; "", $H672/$R672, ""), ""),"")</f>
        <v/>
      </c>
      <c r="T672" s="10">
        <f>IF(Overall!$A674&lt;&gt;"",IF(AND(MONTH($N672) &lt;= 2, MONTH($O672) &gt;= 2), IF($R672 &lt;&gt; "", $H672/$R672, ""), ""),"")</f>
        <v>500000</v>
      </c>
      <c r="U672" s="10" t="str">
        <f>IF(Overall!$A674&lt;&gt;"",IF(AND(MONTH($N672) &lt;= 3, MONTH($O672) &gt;= 3), IF($R672 &lt;&gt; "", $H672/$R672, ""), ""),"")</f>
        <v/>
      </c>
      <c r="V672" s="10" t="str">
        <f>IF(Overall!$A674&lt;&gt;"",IF(AND(MONTH($N672) &lt;= 4, MONTH($O672) &gt;= 4), IF($R672 &lt;&gt; "", $H672/$R672, ""), ""),"")</f>
        <v/>
      </c>
      <c r="W672" s="10" t="str">
        <f>IF(Overall!$A674&lt;&gt;"",IF(AND(MONTH($N672) &lt;= 5, MONTH($O672) &gt;= 5), IF($R672 &lt;&gt; "", $H672/$R672, ""), ""),"")</f>
        <v/>
      </c>
      <c r="X672" s="10" t="str">
        <f>IF(Overall!$A674&lt;&gt;"",IF(AND(MONTH($N672) &lt;= 6, MONTH($O672) &gt;= 6), IF($R672 &lt;&gt; "", $H672/$R672, ""), ""),"")</f>
        <v/>
      </c>
      <c r="Y672" s="10" t="str">
        <f>IF(Overall!$A674&lt;&gt;"",IF(AND(MONTH($N672) &lt;= 7, MONTH($O672) &gt;= 7 ), IF($R672 &lt;&gt; "", $H672/$R672, ""), ""),"")</f>
        <v/>
      </c>
      <c r="Z672" s="10" t="str">
        <f>IF(Overall!$A674&lt;&gt;"",IF(AND(MONTH($N672) &lt;= 8, MONTH($O672) &gt;= 8), IF($R672 &lt;&gt; "", $H672/$R672, ""), ""),"")</f>
        <v/>
      </c>
      <c r="AA672" s="10" t="str">
        <f>IF(Overall!$A674&lt;&gt;"",IF(AND(MONTH($N672) &lt;= 9, MONTH($O672) &gt;= 9), IF($R672 &lt;&gt; "", $H672/$R672, ""), ""),"")</f>
        <v/>
      </c>
      <c r="AB672" s="10" t="str">
        <f>IF(Overall!$A674&lt;&gt;"",IF(AND(MONTH($N672) &lt;= 10, MONTH($O672) &gt;= 10), IF($R672 &lt;&gt; "", $H672/$R672, ""), ""),"")</f>
        <v/>
      </c>
      <c r="AC672" s="10" t="str">
        <f>IF(Overall!$A674&lt;&gt;"",IF(AND(MONTH($N672) &lt;= 11, MONTH($O672) &gt;= 11), IF($R672 &lt;&gt; "", $H672/$R672, ""), ""),"")</f>
        <v/>
      </c>
      <c r="AD672" s="10" t="str">
        <f>IF(Overall!$A674&lt;&gt;"",IF(AND(MONTH($N672) &lt;= 12, MONTH($O672) &gt;= 12), IF($R672 &lt;&gt; "", $H672/$R672, ""), ""),"")</f>
        <v/>
      </c>
      <c r="AF672" s="10" t="str">
        <f ca="1">IFERROR(IF(AND(NOW()&lt;= EOMONTH(DATE(YEAR($O672),1, 1), 0), Overall!$A674&lt;&gt;"", MONTH($N672) &lt;= 1, MONTH($O672) &gt;= 1), IF($R672 &lt;&gt; "", $H672/$R672, ""), ""), "")</f>
        <v/>
      </c>
      <c r="AG672" s="10" t="str">
        <f ca="1">IFERROR(IF(AND(NOW()&lt;= EOMONTH(DATE(YEAR($O672),2, 1), 0), Overall!$A674&lt;&gt;"", MONTH($N672) &lt;= 2, MONTH($O672) &gt;= 2), IF($R672 &lt;&gt; "", $H672/$R672, ""), ""), "")</f>
        <v/>
      </c>
      <c r="AH672" s="10" t="str">
        <f ca="1">IFERROR(IF(AND(NOW()&lt;= EOMONTH(DATE(YEAR($O672),3, 1), 0), Overall!$A674&lt;&gt;"", MONTH($N672) &lt;= 3, MONTH($O672) &gt;= 3), IF($R672 &lt;&gt; "", $H672/$R672, ""), ""), "")</f>
        <v/>
      </c>
      <c r="AI672" s="10" t="str">
        <f ca="1">IFERROR(IF(AND(NOW()&lt;= EOMONTH(DATE(YEAR($O672),4, 1), 0), Overall!$A674&lt;&gt;"", MONTH($N672) &lt;= 4, MONTH($O672) &gt;= 4), IF($R672 &lt;&gt; "", $H672/$R672, ""), ""), "")</f>
        <v/>
      </c>
      <c r="AJ672" s="10" t="str">
        <f ca="1">IFERROR(IF(AND(NOW()&lt;= EOMONTH(DATE(YEAR($O672),5, 1), 0), Overall!$A674&lt;&gt;"", MONTH($N672) &lt;= 5, MONTH($O672) &gt;= 5), IF($R672 &lt;&gt; "", $H672/$R672, ""), ""), "")</f>
        <v/>
      </c>
      <c r="AK672" s="10" t="str">
        <f ca="1">IFERROR(IF(AND(NOW()&lt;= EOMONTH(DATE(YEAR($O672),6, 1), 0), Overall!$A674&lt;&gt;"", MONTH($N672) &lt;= 6, MONTH($O672) &gt;= 6), IF($R672 &lt;&gt; "", $H672/$R672, ""), ""), "")</f>
        <v/>
      </c>
      <c r="AL672" s="10" t="str">
        <f ca="1">IFERROR(IF(AND(NOW()&lt;= EOMONTH(DATE(YEAR($O672),7, 1), 0), Overall!$A674&lt;&gt;"", MONTH($N672) &lt;= 7, MONTH($O672) &gt;= 7), IF($R672 &lt;&gt; "", $H672/$R672, ""), ""), "")</f>
        <v/>
      </c>
      <c r="AM672" s="10" t="str">
        <f ca="1">IFERROR(IF(AND(NOW()&lt;= EOMONTH(DATE(YEAR($O672),8, 1), 0), Overall!$A674&lt;&gt;"", MONTH($N672) &lt;= 8, MONTH($O672) &gt;= 8), IF($R672 &lt;&gt; "", $H672/$R672, ""), ""), "")</f>
        <v/>
      </c>
      <c r="AN672" s="10" t="str">
        <f ca="1">IFERROR(IF(AND(NOW()&lt;= EOMONTH(DATE(YEAR($O672),9, 1), 0), Overall!$A674&lt;&gt;"", MONTH($N672) &lt;= 9, MONTH($O672) &gt;= 9), IF($R672 &lt;&gt; "", $H672/$R672, ""), ""), "")</f>
        <v/>
      </c>
      <c r="AO672" s="10" t="str">
        <f ca="1">IFERROR(IF(AND(NOW()&lt;= EOMONTH(DATE(YEAR($O672),10, 1), 0), Overall!$A674&lt;&gt;"", MONTH($N672) &lt;= 10, MONTH($O672) &gt;= 10), IF($R672 &lt;&gt; "", $H672/$R672, ""), ""), "")</f>
        <v/>
      </c>
      <c r="AP672" s="10" t="str">
        <f ca="1">IFERROR(IF(AND(NOW()&lt;= EOMONTH(DATE(YEAR($O672),11, 1), 0), Overall!$A674&lt;&gt;"", MONTH($N672) &lt;=11, MONTH($O672) &gt;= 11), IF($R672 &lt;&gt; "", $H672/$R672, ""), ""), "")</f>
        <v/>
      </c>
      <c r="AQ672" s="10" t="str">
        <f ca="1">IFERROR(IF(AND(NOW()&lt;= EOMONTH(DATE(YEAR($O672),12, 1), 0), Overall!$A674&lt;&gt;"", MONTH($N672) &lt;= 12, MONTH($O672) &gt;= 12), IF($R672 &lt;&gt; "", $H672/$R672, ""), ""), "")</f>
        <v/>
      </c>
      <c r="AR672" s="16">
        <f t="shared" ca="1" si="21"/>
        <v>0</v>
      </c>
    </row>
    <row r="673" spans="1:44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6">
        <f>IF(Overall!F675&lt;&gt;"",VALUE(Overall!F675),"")</f>
        <v>500000</v>
      </c>
      <c r="I673" s="6">
        <f>IF(Overall!G675&lt;&gt;"",VALUE(Overall!G675),"")</f>
        <v>78</v>
      </c>
      <c r="J673" s="6">
        <f>IF(Overall!H675&lt;&gt;"",VALUE(Overall!H675),"")</f>
        <v>61</v>
      </c>
      <c r="K673" s="6">
        <f>IF(Overall!I675&lt;&gt;"",VALUE(Overall!I675),"")</f>
        <v>3.49</v>
      </c>
      <c r="L673" s="6">
        <f>IF(Overall!J675&lt;&gt;"",VALUE(Overall!J675),"")</f>
        <v>0.5</v>
      </c>
      <c r="M673" s="6">
        <f>IF(Overall!K675&lt;&gt;"",VALUE(Overall!K675),"")</f>
        <v>2.99</v>
      </c>
      <c r="N673" s="7">
        <f>IF(Overall!L675&lt;&gt;"",DATEVALUE(MID(Overall!L675, FIND(",", Overall!L675) + 2, FIND(" ", Overall!L675) - FIND(",", Overall!L675) - 1) &amp; " " &amp; MID(Overall!L675, FIND(" ", Overall!L675) + 1, FIND(",", Overall!L675, FIND(" ", Overall!L675)) - FIND(" ", Overall!L675) - 1) &amp; ", " &amp; MID(Overall!L675, FIND(",", Overall!L675, FIND(",",Overall!L675) + 1) + 2, LEN(Overall!L675))),"")</f>
        <v>45323</v>
      </c>
      <c r="O673" s="7">
        <f>IF(Overall!M675&lt;&gt;"",DATEVALUE(MID(Overall!M675, FIND(",", Overall!M675) + 2, FIND(" ", Overall!M675) - FIND(",", Overall!M675) - 1) &amp; " " &amp; MID(Overall!M675, FIND(" ", Overall!M675) + 1, FIND(",", Overall!M675, FIND(" ", Overall!M675)) - FIND(" ", Overall!M675) - 1) &amp; ", " &amp; MID(Overall!M675, FIND(",", Overall!M675, FIND(",",Overall!M675) + 1) + 2, LEN(Overall!M675))),"")</f>
        <v>45351</v>
      </c>
      <c r="P673" s="7">
        <f>IF(Overall!N675&lt;&gt;"",DATEVALUE(MID(Overall!N675, FIND(",", Overall!N675) + 2, FIND(" ", Overall!N675) - FIND(",", Overall!N675) - 1) &amp; " " &amp; MID(Overall!N675, FIND(" ", Overall!N675) + 1, FIND(",", Overall!N675, FIND(" ", Overall!N675)) - FIND(" ", Overall!N675) - 1) &amp; ", " &amp; MID(Overall!N675, FIND(",", Overall!N675, FIND(",",Overall!N675) + 1) + 2, LEN(Overall!N675))),"")</f>
        <v>45272</v>
      </c>
      <c r="Q673" s="7">
        <f>IF(Overall!O675&lt;&gt;"",DATEVALUE(MID(Overall!O675, FIND(",", Overall!O675) + 2, FIND(" ", Overall!O675) - FIND(",", Overall!O675) - 1) &amp; " " &amp; MID(Overall!O675, FIND(" ", Overall!O675) + 1, FIND(",", Overall!O675, FIND(" ", Overall!O675)) - FIND(" ", Overall!O675) - 1) &amp; ", " &amp; MID(Overall!O675, FIND(",", Overall!O675, FIND(",",Overall!O675) + 1) + 2, LEN(Overall!O675))),"")</f>
        <v>45251</v>
      </c>
      <c r="R673" s="5">
        <f t="shared" si="20"/>
        <v>1</v>
      </c>
      <c r="S673" s="10" t="str">
        <f>IF(Overall!$A675&lt;&gt;"",IF(AND(MONTH($N673) &lt;= 1, MONTH($O673) &gt;= 1), IF($R673 &lt;&gt; "", $H673/$R673, ""), ""),"")</f>
        <v/>
      </c>
      <c r="T673" s="10">
        <f>IF(Overall!$A675&lt;&gt;"",IF(AND(MONTH($N673) &lt;= 2, MONTH($O673) &gt;= 2), IF($R673 &lt;&gt; "", $H673/$R673, ""), ""),"")</f>
        <v>500000</v>
      </c>
      <c r="U673" s="10" t="str">
        <f>IF(Overall!$A675&lt;&gt;"",IF(AND(MONTH($N673) &lt;= 3, MONTH($O673) &gt;= 3), IF($R673 &lt;&gt; "", $H673/$R673, ""), ""),"")</f>
        <v/>
      </c>
      <c r="V673" s="10" t="str">
        <f>IF(Overall!$A675&lt;&gt;"",IF(AND(MONTH($N673) &lt;= 4, MONTH($O673) &gt;= 4), IF($R673 &lt;&gt; "", $H673/$R673, ""), ""),"")</f>
        <v/>
      </c>
      <c r="W673" s="10" t="str">
        <f>IF(Overall!$A675&lt;&gt;"",IF(AND(MONTH($N673) &lt;= 5, MONTH($O673) &gt;= 5), IF($R673 &lt;&gt; "", $H673/$R673, ""), ""),"")</f>
        <v/>
      </c>
      <c r="X673" s="10" t="str">
        <f>IF(Overall!$A675&lt;&gt;"",IF(AND(MONTH($N673) &lt;= 6, MONTH($O673) &gt;= 6), IF($R673 &lt;&gt; "", $H673/$R673, ""), ""),"")</f>
        <v/>
      </c>
      <c r="Y673" s="10" t="str">
        <f>IF(Overall!$A675&lt;&gt;"",IF(AND(MONTH($N673) &lt;= 7, MONTH($O673) &gt;= 7 ), IF($R673 &lt;&gt; "", $H673/$R673, ""), ""),"")</f>
        <v/>
      </c>
      <c r="Z673" s="10" t="str">
        <f>IF(Overall!$A675&lt;&gt;"",IF(AND(MONTH($N673) &lt;= 8, MONTH($O673) &gt;= 8), IF($R673 &lt;&gt; "", $H673/$R673, ""), ""),"")</f>
        <v/>
      </c>
      <c r="AA673" s="10" t="str">
        <f>IF(Overall!$A675&lt;&gt;"",IF(AND(MONTH($N673) &lt;= 9, MONTH($O673) &gt;= 9), IF($R673 &lt;&gt; "", $H673/$R673, ""), ""),"")</f>
        <v/>
      </c>
      <c r="AB673" s="10" t="str">
        <f>IF(Overall!$A675&lt;&gt;"",IF(AND(MONTH($N673) &lt;= 10, MONTH($O673) &gt;= 10), IF($R673 &lt;&gt; "", $H673/$R673, ""), ""),"")</f>
        <v/>
      </c>
      <c r="AC673" s="10" t="str">
        <f>IF(Overall!$A675&lt;&gt;"",IF(AND(MONTH($N673) &lt;= 11, MONTH($O673) &gt;= 11), IF($R673 &lt;&gt; "", $H673/$R673, ""), ""),"")</f>
        <v/>
      </c>
      <c r="AD673" s="10" t="str">
        <f>IF(Overall!$A675&lt;&gt;"",IF(AND(MONTH($N673) &lt;= 12, MONTH($O673) &gt;= 12), IF($R673 &lt;&gt; "", $H673/$R673, ""), ""),"")</f>
        <v/>
      </c>
      <c r="AF673" s="10" t="str">
        <f ca="1">IFERROR(IF(AND(NOW()&lt;= EOMONTH(DATE(YEAR($O673),1, 1), 0), Overall!$A675&lt;&gt;"", MONTH($N673) &lt;= 1, MONTH($O673) &gt;= 1), IF($R673 &lt;&gt; "", $H673/$R673, ""), ""), "")</f>
        <v/>
      </c>
      <c r="AG673" s="10" t="str">
        <f ca="1">IFERROR(IF(AND(NOW()&lt;= EOMONTH(DATE(YEAR($O673),2, 1), 0), Overall!$A675&lt;&gt;"", MONTH($N673) &lt;= 2, MONTH($O673) &gt;= 2), IF($R673 &lt;&gt; "", $H673/$R673, ""), ""), "")</f>
        <v/>
      </c>
      <c r="AH673" s="10" t="str">
        <f ca="1">IFERROR(IF(AND(NOW()&lt;= EOMONTH(DATE(YEAR($O673),3, 1), 0), Overall!$A675&lt;&gt;"", MONTH($N673) &lt;= 3, MONTH($O673) &gt;= 3), IF($R673 &lt;&gt; "", $H673/$R673, ""), ""), "")</f>
        <v/>
      </c>
      <c r="AI673" s="10" t="str">
        <f ca="1">IFERROR(IF(AND(NOW()&lt;= EOMONTH(DATE(YEAR($O673),4, 1), 0), Overall!$A675&lt;&gt;"", MONTH($N673) &lt;= 4, MONTH($O673) &gt;= 4), IF($R673 &lt;&gt; "", $H673/$R673, ""), ""), "")</f>
        <v/>
      </c>
      <c r="AJ673" s="10" t="str">
        <f ca="1">IFERROR(IF(AND(NOW()&lt;= EOMONTH(DATE(YEAR($O673),5, 1), 0), Overall!$A675&lt;&gt;"", MONTH($N673) &lt;= 5, MONTH($O673) &gt;= 5), IF($R673 &lt;&gt; "", $H673/$R673, ""), ""), "")</f>
        <v/>
      </c>
      <c r="AK673" s="10" t="str">
        <f ca="1">IFERROR(IF(AND(NOW()&lt;= EOMONTH(DATE(YEAR($O673),6, 1), 0), Overall!$A675&lt;&gt;"", MONTH($N673) &lt;= 6, MONTH($O673) &gt;= 6), IF($R673 &lt;&gt; "", $H673/$R673, ""), ""), "")</f>
        <v/>
      </c>
      <c r="AL673" s="10" t="str">
        <f ca="1">IFERROR(IF(AND(NOW()&lt;= EOMONTH(DATE(YEAR($O673),7, 1), 0), Overall!$A675&lt;&gt;"", MONTH($N673) &lt;= 7, MONTH($O673) &gt;= 7), IF($R673 &lt;&gt; "", $H673/$R673, ""), ""), "")</f>
        <v/>
      </c>
      <c r="AM673" s="10" t="str">
        <f ca="1">IFERROR(IF(AND(NOW()&lt;= EOMONTH(DATE(YEAR($O673),8, 1), 0), Overall!$A675&lt;&gt;"", MONTH($N673) &lt;= 8, MONTH($O673) &gt;= 8), IF($R673 &lt;&gt; "", $H673/$R673, ""), ""), "")</f>
        <v/>
      </c>
      <c r="AN673" s="10" t="str">
        <f ca="1">IFERROR(IF(AND(NOW()&lt;= EOMONTH(DATE(YEAR($O673),9, 1), 0), Overall!$A675&lt;&gt;"", MONTH($N673) &lt;= 9, MONTH($O673) &gt;= 9), IF($R673 &lt;&gt; "", $H673/$R673, ""), ""), "")</f>
        <v/>
      </c>
      <c r="AO673" s="10" t="str">
        <f ca="1">IFERROR(IF(AND(NOW()&lt;= EOMONTH(DATE(YEAR($O673),10, 1), 0), Overall!$A675&lt;&gt;"", MONTH($N673) &lt;= 10, MONTH($O673) &gt;= 10), IF($R673 &lt;&gt; "", $H673/$R673, ""), ""), "")</f>
        <v/>
      </c>
      <c r="AP673" s="10" t="str">
        <f ca="1">IFERROR(IF(AND(NOW()&lt;= EOMONTH(DATE(YEAR($O673),11, 1), 0), Overall!$A675&lt;&gt;"", MONTH($N673) &lt;=11, MONTH($O673) &gt;= 11), IF($R673 &lt;&gt; "", $H673/$R673, ""), ""), "")</f>
        <v/>
      </c>
      <c r="AQ673" s="10" t="str">
        <f ca="1">IFERROR(IF(AND(NOW()&lt;= EOMONTH(DATE(YEAR($O673),12, 1), 0), Overall!$A675&lt;&gt;"", MONTH($N673) &lt;= 12, MONTH($O673) &gt;= 12), IF($R673 &lt;&gt; "", $H673/$R673, ""), ""), "")</f>
        <v/>
      </c>
      <c r="AR673" s="16">
        <f t="shared" ca="1" si="21"/>
        <v>0</v>
      </c>
    </row>
    <row r="674" spans="1:44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6">
        <f>IF(Overall!F676&lt;&gt;"",VALUE(Overall!F676),"")</f>
        <v>500000</v>
      </c>
      <c r="I674" s="6">
        <f>IF(Overall!G676&lt;&gt;"",VALUE(Overall!G676),"")</f>
        <v>78</v>
      </c>
      <c r="J674" s="6">
        <f>IF(Overall!H676&lt;&gt;"",VALUE(Overall!H676),"")</f>
        <v>61</v>
      </c>
      <c r="K674" s="6">
        <f>IF(Overall!I676&lt;&gt;"",VALUE(Overall!I676),"")</f>
        <v>3.4</v>
      </c>
      <c r="L674" s="6">
        <f>IF(Overall!J676&lt;&gt;"",VALUE(Overall!J676),"")</f>
        <v>0.42</v>
      </c>
      <c r="M674" s="6">
        <f>IF(Overall!K676&lt;&gt;"",VALUE(Overall!K676),"")</f>
        <v>2.98</v>
      </c>
      <c r="N674" s="7">
        <f>IF(Overall!L676&lt;&gt;"",DATEVALUE(MID(Overall!L676, FIND(",", Overall!L676) + 2, FIND(" ", Overall!L676) - FIND(",", Overall!L676) - 1) &amp; " " &amp; MID(Overall!L676, FIND(" ", Overall!L676) + 1, FIND(",", Overall!L676, FIND(" ", Overall!L676)) - FIND(" ", Overall!L676) - 1) &amp; ", " &amp; MID(Overall!L676, FIND(",", Overall!L676, FIND(",",Overall!L676) + 1) + 2, LEN(Overall!L676))),"")</f>
        <v>45323</v>
      </c>
      <c r="O674" s="7">
        <f>IF(Overall!M676&lt;&gt;"",DATEVALUE(MID(Overall!M676, FIND(",", Overall!M676) + 2, FIND(" ", Overall!M676) - FIND(",", Overall!M676) - 1) &amp; " " &amp; MID(Overall!M676, FIND(" ", Overall!M676) + 1, FIND(",", Overall!M676, FIND(" ", Overall!M676)) - FIND(" ", Overall!M676) - 1) &amp; ", " &amp; MID(Overall!M676, FIND(",", Overall!M676, FIND(",",Overall!M676) + 1) + 2, LEN(Overall!M676))),"")</f>
        <v>45351</v>
      </c>
      <c r="P674" s="7">
        <f>IF(Overall!N676&lt;&gt;"",DATEVALUE(MID(Overall!N676, FIND(",", Overall!N676) + 2, FIND(" ", Overall!N676) - FIND(",", Overall!N676) - 1) &amp; " " &amp; MID(Overall!N676, FIND(" ", Overall!N676) + 1, FIND(",", Overall!N676, FIND(" ", Overall!N676)) - FIND(" ", Overall!N676) - 1) &amp; ", " &amp; MID(Overall!N676, FIND(",", Overall!N676, FIND(",",Overall!N676) + 1) + 2, LEN(Overall!N676))),"")</f>
        <v>45272</v>
      </c>
      <c r="Q674" s="7">
        <f>IF(Overall!O676&lt;&gt;"",DATEVALUE(MID(Overall!O676, FIND(",", Overall!O676) + 2, FIND(" ", Overall!O676) - FIND(",", Overall!O676) - 1) &amp; " " &amp; MID(Overall!O676, FIND(" ", Overall!O676) + 1, FIND(",", Overall!O676, FIND(" ", Overall!O676)) - FIND(" ", Overall!O676) - 1) &amp; ", " &amp; MID(Overall!O676, FIND(",", Overall!O676, FIND(",",Overall!O676) + 1) + 2, LEN(Overall!O676))),"")</f>
        <v>45251</v>
      </c>
      <c r="R674" s="5">
        <f t="shared" si="20"/>
        <v>1</v>
      </c>
      <c r="S674" s="10" t="str">
        <f>IF(Overall!$A676&lt;&gt;"",IF(AND(MONTH($N674) &lt;= 1, MONTH($O674) &gt;= 1), IF($R674 &lt;&gt; "", $H674/$R674, ""), ""),"")</f>
        <v/>
      </c>
      <c r="T674" s="10">
        <f>IF(Overall!$A676&lt;&gt;"",IF(AND(MONTH($N674) &lt;= 2, MONTH($O674) &gt;= 2), IF($R674 &lt;&gt; "", $H674/$R674, ""), ""),"")</f>
        <v>500000</v>
      </c>
      <c r="U674" s="10" t="str">
        <f>IF(Overall!$A676&lt;&gt;"",IF(AND(MONTH($N674) &lt;= 3, MONTH($O674) &gt;= 3), IF($R674 &lt;&gt; "", $H674/$R674, ""), ""),"")</f>
        <v/>
      </c>
      <c r="V674" s="10" t="str">
        <f>IF(Overall!$A676&lt;&gt;"",IF(AND(MONTH($N674) &lt;= 4, MONTH($O674) &gt;= 4), IF($R674 &lt;&gt; "", $H674/$R674, ""), ""),"")</f>
        <v/>
      </c>
      <c r="W674" s="10" t="str">
        <f>IF(Overall!$A676&lt;&gt;"",IF(AND(MONTH($N674) &lt;= 5, MONTH($O674) &gt;= 5), IF($R674 &lt;&gt; "", $H674/$R674, ""), ""),"")</f>
        <v/>
      </c>
      <c r="X674" s="10" t="str">
        <f>IF(Overall!$A676&lt;&gt;"",IF(AND(MONTH($N674) &lt;= 6, MONTH($O674) &gt;= 6), IF($R674 &lt;&gt; "", $H674/$R674, ""), ""),"")</f>
        <v/>
      </c>
      <c r="Y674" s="10" t="str">
        <f>IF(Overall!$A676&lt;&gt;"",IF(AND(MONTH($N674) &lt;= 7, MONTH($O674) &gt;= 7 ), IF($R674 &lt;&gt; "", $H674/$R674, ""), ""),"")</f>
        <v/>
      </c>
      <c r="Z674" s="10" t="str">
        <f>IF(Overall!$A676&lt;&gt;"",IF(AND(MONTH($N674) &lt;= 8, MONTH($O674) &gt;= 8), IF($R674 &lt;&gt; "", $H674/$R674, ""), ""),"")</f>
        <v/>
      </c>
      <c r="AA674" s="10" t="str">
        <f>IF(Overall!$A676&lt;&gt;"",IF(AND(MONTH($N674) &lt;= 9, MONTH($O674) &gt;= 9), IF($R674 &lt;&gt; "", $H674/$R674, ""), ""),"")</f>
        <v/>
      </c>
      <c r="AB674" s="10" t="str">
        <f>IF(Overall!$A676&lt;&gt;"",IF(AND(MONTH($N674) &lt;= 10, MONTH($O674) &gt;= 10), IF($R674 &lt;&gt; "", $H674/$R674, ""), ""),"")</f>
        <v/>
      </c>
      <c r="AC674" s="10" t="str">
        <f>IF(Overall!$A676&lt;&gt;"",IF(AND(MONTH($N674) &lt;= 11, MONTH($O674) &gt;= 11), IF($R674 &lt;&gt; "", $H674/$R674, ""), ""),"")</f>
        <v/>
      </c>
      <c r="AD674" s="10" t="str">
        <f>IF(Overall!$A676&lt;&gt;"",IF(AND(MONTH($N674) &lt;= 12, MONTH($O674) &gt;= 12), IF($R674 &lt;&gt; "", $H674/$R674, ""), ""),"")</f>
        <v/>
      </c>
      <c r="AF674" s="10" t="str">
        <f ca="1">IFERROR(IF(AND(NOW()&lt;= EOMONTH(DATE(YEAR($O674),1, 1), 0), Overall!$A676&lt;&gt;"", MONTH($N674) &lt;= 1, MONTH($O674) &gt;= 1), IF($R674 &lt;&gt; "", $H674/$R674, ""), ""), "")</f>
        <v/>
      </c>
      <c r="AG674" s="10" t="str">
        <f ca="1">IFERROR(IF(AND(NOW()&lt;= EOMONTH(DATE(YEAR($O674),2, 1), 0), Overall!$A676&lt;&gt;"", MONTH($N674) &lt;= 2, MONTH($O674) &gt;= 2), IF($R674 &lt;&gt; "", $H674/$R674, ""), ""), "")</f>
        <v/>
      </c>
      <c r="AH674" s="10" t="str">
        <f ca="1">IFERROR(IF(AND(NOW()&lt;= EOMONTH(DATE(YEAR($O674),3, 1), 0), Overall!$A676&lt;&gt;"", MONTH($N674) &lt;= 3, MONTH($O674) &gt;= 3), IF($R674 &lt;&gt; "", $H674/$R674, ""), ""), "")</f>
        <v/>
      </c>
      <c r="AI674" s="10" t="str">
        <f ca="1">IFERROR(IF(AND(NOW()&lt;= EOMONTH(DATE(YEAR($O674),4, 1), 0), Overall!$A676&lt;&gt;"", MONTH($N674) &lt;= 4, MONTH($O674) &gt;= 4), IF($R674 &lt;&gt; "", $H674/$R674, ""), ""), "")</f>
        <v/>
      </c>
      <c r="AJ674" s="10" t="str">
        <f ca="1">IFERROR(IF(AND(NOW()&lt;= EOMONTH(DATE(YEAR($O674),5, 1), 0), Overall!$A676&lt;&gt;"", MONTH($N674) &lt;= 5, MONTH($O674) &gt;= 5), IF($R674 &lt;&gt; "", $H674/$R674, ""), ""), "")</f>
        <v/>
      </c>
      <c r="AK674" s="10" t="str">
        <f ca="1">IFERROR(IF(AND(NOW()&lt;= EOMONTH(DATE(YEAR($O674),6, 1), 0), Overall!$A676&lt;&gt;"", MONTH($N674) &lt;= 6, MONTH($O674) &gt;= 6), IF($R674 &lt;&gt; "", $H674/$R674, ""), ""), "")</f>
        <v/>
      </c>
      <c r="AL674" s="10" t="str">
        <f ca="1">IFERROR(IF(AND(NOW()&lt;= EOMONTH(DATE(YEAR($O674),7, 1), 0), Overall!$A676&lt;&gt;"", MONTH($N674) &lt;= 7, MONTH($O674) &gt;= 7), IF($R674 &lt;&gt; "", $H674/$R674, ""), ""), "")</f>
        <v/>
      </c>
      <c r="AM674" s="10" t="str">
        <f ca="1">IFERROR(IF(AND(NOW()&lt;= EOMONTH(DATE(YEAR($O674),8, 1), 0), Overall!$A676&lt;&gt;"", MONTH($N674) &lt;= 8, MONTH($O674) &gt;= 8), IF($R674 &lt;&gt; "", $H674/$R674, ""), ""), "")</f>
        <v/>
      </c>
      <c r="AN674" s="10" t="str">
        <f ca="1">IFERROR(IF(AND(NOW()&lt;= EOMONTH(DATE(YEAR($O674),9, 1), 0), Overall!$A676&lt;&gt;"", MONTH($N674) &lt;= 9, MONTH($O674) &gt;= 9), IF($R674 &lt;&gt; "", $H674/$R674, ""), ""), "")</f>
        <v/>
      </c>
      <c r="AO674" s="10" t="str">
        <f ca="1">IFERROR(IF(AND(NOW()&lt;= EOMONTH(DATE(YEAR($O674),10, 1), 0), Overall!$A676&lt;&gt;"", MONTH($N674) &lt;= 10, MONTH($O674) &gt;= 10), IF($R674 &lt;&gt; "", $H674/$R674, ""), ""), "")</f>
        <v/>
      </c>
      <c r="AP674" s="10" t="str">
        <f ca="1">IFERROR(IF(AND(NOW()&lt;= EOMONTH(DATE(YEAR($O674),11, 1), 0), Overall!$A676&lt;&gt;"", MONTH($N674) &lt;=11, MONTH($O674) &gt;= 11), IF($R674 &lt;&gt; "", $H674/$R674, ""), ""), "")</f>
        <v/>
      </c>
      <c r="AQ674" s="10" t="str">
        <f ca="1">IFERROR(IF(AND(NOW()&lt;= EOMONTH(DATE(YEAR($O674),12, 1), 0), Overall!$A676&lt;&gt;"", MONTH($N674) &lt;= 12, MONTH($O674) &gt;= 12), IF($R674 &lt;&gt; "", $H674/$R674, ""), ""), "")</f>
        <v/>
      </c>
      <c r="AR674" s="16">
        <f t="shared" ca="1" si="21"/>
        <v>0</v>
      </c>
    </row>
    <row r="675" spans="1:44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6">
        <f>IF(Overall!F677&lt;&gt;"",VALUE(Overall!F677),"")</f>
        <v>500000</v>
      </c>
      <c r="I675" s="6">
        <f>IF(Overall!G677&lt;&gt;"",VALUE(Overall!G677),"")</f>
        <v>76</v>
      </c>
      <c r="J675" s="6">
        <f>IF(Overall!H677&lt;&gt;"",VALUE(Overall!H677),"")</f>
        <v>61</v>
      </c>
      <c r="K675" s="6">
        <f>IF(Overall!I677&lt;&gt;"",VALUE(Overall!I677),"")</f>
        <v>3.4</v>
      </c>
      <c r="L675" s="6">
        <f>IF(Overall!J677&lt;&gt;"",VALUE(Overall!J677),"")</f>
        <v>0.61</v>
      </c>
      <c r="M675" s="6">
        <f>IF(Overall!K677&lt;&gt;"",VALUE(Overall!K677),"")</f>
        <v>2.79</v>
      </c>
      <c r="N675" s="7">
        <f>IF(Overall!L677&lt;&gt;"",DATEVALUE(MID(Overall!L677, FIND(",", Overall!L677) + 2, FIND(" ", Overall!L677) - FIND(",", Overall!L677) - 1) &amp; " " &amp; MID(Overall!L677, FIND(" ", Overall!L677) + 1, FIND(",", Overall!L677, FIND(" ", Overall!L677)) - FIND(" ", Overall!L677) - 1) &amp; ", " &amp; MID(Overall!L677, FIND(",", Overall!L677, FIND(",",Overall!L677) + 1) + 2, LEN(Overall!L677))),"")</f>
        <v>45352</v>
      </c>
      <c r="O675" s="7">
        <f>IF(Overall!M677&lt;&gt;"",DATEVALUE(MID(Overall!M677, FIND(",", Overall!M677) + 2, FIND(" ", Overall!M677) - FIND(",", Overall!M677) - 1) &amp; " " &amp; MID(Overall!M677, FIND(" ", Overall!M677) + 1, FIND(",", Overall!M677, FIND(" ", Overall!M677)) - FIND(" ", Overall!M677) - 1) &amp; ", " &amp; MID(Overall!M677, FIND(",", Overall!M677, FIND(",",Overall!M677) + 1) + 2, LEN(Overall!M677))),"")</f>
        <v>45382</v>
      </c>
      <c r="P675" s="7">
        <f>IF(Overall!N677&lt;&gt;"",DATEVALUE(MID(Overall!N677, FIND(",", Overall!N677) + 2, FIND(" ", Overall!N677) - FIND(",", Overall!N677) - 1) &amp; " " &amp; MID(Overall!N677, FIND(" ", Overall!N677) + 1, FIND(",", Overall!N677, FIND(" ", Overall!N677)) - FIND(" ", Overall!N677) - 1) &amp; ", " &amp; MID(Overall!N677, FIND(",", Overall!N677, FIND(",",Overall!N677) + 1) + 2, LEN(Overall!N677))),"")</f>
        <v>45272</v>
      </c>
      <c r="Q675" s="7">
        <f>IF(Overall!O677&lt;&gt;"",DATEVALUE(MID(Overall!O677, FIND(",", Overall!O677) + 2, FIND(" ", Overall!O677) - FIND(",", Overall!O677) - 1) &amp; " " &amp; MID(Overall!O677, FIND(" ", Overall!O677) + 1, FIND(",", Overall!O677, FIND(" ", Overall!O677)) - FIND(" ", Overall!O677) - 1) &amp; ", " &amp; MID(Overall!O677, FIND(",", Overall!O677, FIND(",",Overall!O677) + 1) + 2, LEN(Overall!O677))),"")</f>
        <v>45251</v>
      </c>
      <c r="R675" s="5">
        <f t="shared" si="20"/>
        <v>1</v>
      </c>
      <c r="S675" s="10" t="str">
        <f>IF(Overall!$A677&lt;&gt;"",IF(AND(MONTH($N675) &lt;= 1, MONTH($O675) &gt;= 1), IF($R675 &lt;&gt; "", $H675/$R675, ""), ""),"")</f>
        <v/>
      </c>
      <c r="T675" s="10" t="str">
        <f>IF(Overall!$A677&lt;&gt;"",IF(AND(MONTH($N675) &lt;= 2, MONTH($O675) &gt;= 2), IF($R675 &lt;&gt; "", $H675/$R675, ""), ""),"")</f>
        <v/>
      </c>
      <c r="U675" s="10">
        <f>IF(Overall!$A677&lt;&gt;"",IF(AND(MONTH($N675) &lt;= 3, MONTH($O675) &gt;= 3), IF($R675 &lt;&gt; "", $H675/$R675, ""), ""),"")</f>
        <v>500000</v>
      </c>
      <c r="V675" s="10" t="str">
        <f>IF(Overall!$A677&lt;&gt;"",IF(AND(MONTH($N675) &lt;= 4, MONTH($O675) &gt;= 4), IF($R675 &lt;&gt; "", $H675/$R675, ""), ""),"")</f>
        <v/>
      </c>
      <c r="W675" s="10" t="str">
        <f>IF(Overall!$A677&lt;&gt;"",IF(AND(MONTH($N675) &lt;= 5, MONTH($O675) &gt;= 5), IF($R675 &lt;&gt; "", $H675/$R675, ""), ""),"")</f>
        <v/>
      </c>
      <c r="X675" s="10" t="str">
        <f>IF(Overall!$A677&lt;&gt;"",IF(AND(MONTH($N675) &lt;= 6, MONTH($O675) &gt;= 6), IF($R675 &lt;&gt; "", $H675/$R675, ""), ""),"")</f>
        <v/>
      </c>
      <c r="Y675" s="10" t="str">
        <f>IF(Overall!$A677&lt;&gt;"",IF(AND(MONTH($N675) &lt;= 7, MONTH($O675) &gt;= 7 ), IF($R675 &lt;&gt; "", $H675/$R675, ""), ""),"")</f>
        <v/>
      </c>
      <c r="Z675" s="10" t="str">
        <f>IF(Overall!$A677&lt;&gt;"",IF(AND(MONTH($N675) &lt;= 8, MONTH($O675) &gt;= 8), IF($R675 &lt;&gt; "", $H675/$R675, ""), ""),"")</f>
        <v/>
      </c>
      <c r="AA675" s="10" t="str">
        <f>IF(Overall!$A677&lt;&gt;"",IF(AND(MONTH($N675) &lt;= 9, MONTH($O675) &gt;= 9), IF($R675 &lt;&gt; "", $H675/$R675, ""), ""),"")</f>
        <v/>
      </c>
      <c r="AB675" s="10" t="str">
        <f>IF(Overall!$A677&lt;&gt;"",IF(AND(MONTH($N675) &lt;= 10, MONTH($O675) &gt;= 10), IF($R675 &lt;&gt; "", $H675/$R675, ""), ""),"")</f>
        <v/>
      </c>
      <c r="AC675" s="10" t="str">
        <f>IF(Overall!$A677&lt;&gt;"",IF(AND(MONTH($N675) &lt;= 11, MONTH($O675) &gt;= 11), IF($R675 &lt;&gt; "", $H675/$R675, ""), ""),"")</f>
        <v/>
      </c>
      <c r="AD675" s="10" t="str">
        <f>IF(Overall!$A677&lt;&gt;"",IF(AND(MONTH($N675) &lt;= 12, MONTH($O675) &gt;= 12), IF($R675 &lt;&gt; "", $H675/$R675, ""), ""),"")</f>
        <v/>
      </c>
      <c r="AF675" s="10" t="str">
        <f ca="1">IFERROR(IF(AND(NOW()&lt;= EOMONTH(DATE(YEAR($O675),1, 1), 0), Overall!$A677&lt;&gt;"", MONTH($N675) &lt;= 1, MONTH($O675) &gt;= 1), IF($R675 &lt;&gt; "", $H675/$R675, ""), ""), "")</f>
        <v/>
      </c>
      <c r="AG675" s="10" t="str">
        <f ca="1">IFERROR(IF(AND(NOW()&lt;= EOMONTH(DATE(YEAR($O675),2, 1), 0), Overall!$A677&lt;&gt;"", MONTH($N675) &lt;= 2, MONTH($O675) &gt;= 2), IF($R675 &lt;&gt; "", $H675/$R675, ""), ""), "")</f>
        <v/>
      </c>
      <c r="AH675" s="10">
        <f ca="1">IFERROR(IF(AND(NOW()&lt;= EOMONTH(DATE(YEAR($O675),3, 1), 0), Overall!$A677&lt;&gt;"", MONTH($N675) &lt;= 3, MONTH($O675) &gt;= 3), IF($R675 &lt;&gt; "", $H675/$R675, ""), ""), "")</f>
        <v>500000</v>
      </c>
      <c r="AI675" s="10" t="str">
        <f ca="1">IFERROR(IF(AND(NOW()&lt;= EOMONTH(DATE(YEAR($O675),4, 1), 0), Overall!$A677&lt;&gt;"", MONTH($N675) &lt;= 4, MONTH($O675) &gt;= 4), IF($R675 &lt;&gt; "", $H675/$R675, ""), ""), "")</f>
        <v/>
      </c>
      <c r="AJ675" s="10" t="str">
        <f ca="1">IFERROR(IF(AND(NOW()&lt;= EOMONTH(DATE(YEAR($O675),5, 1), 0), Overall!$A677&lt;&gt;"", MONTH($N675) &lt;= 5, MONTH($O675) &gt;= 5), IF($R675 &lt;&gt; "", $H675/$R675, ""), ""), "")</f>
        <v/>
      </c>
      <c r="AK675" s="10" t="str">
        <f ca="1">IFERROR(IF(AND(NOW()&lt;= EOMONTH(DATE(YEAR($O675),6, 1), 0), Overall!$A677&lt;&gt;"", MONTH($N675) &lt;= 6, MONTH($O675) &gt;= 6), IF($R675 &lt;&gt; "", $H675/$R675, ""), ""), "")</f>
        <v/>
      </c>
      <c r="AL675" s="10" t="str">
        <f ca="1">IFERROR(IF(AND(NOW()&lt;= EOMONTH(DATE(YEAR($O675),7, 1), 0), Overall!$A677&lt;&gt;"", MONTH($N675) &lt;= 7, MONTH($O675) &gt;= 7), IF($R675 &lt;&gt; "", $H675/$R675, ""), ""), "")</f>
        <v/>
      </c>
      <c r="AM675" s="10" t="str">
        <f ca="1">IFERROR(IF(AND(NOW()&lt;= EOMONTH(DATE(YEAR($O675),8, 1), 0), Overall!$A677&lt;&gt;"", MONTH($N675) &lt;= 8, MONTH($O675) &gt;= 8), IF($R675 &lt;&gt; "", $H675/$R675, ""), ""), "")</f>
        <v/>
      </c>
      <c r="AN675" s="10" t="str">
        <f ca="1">IFERROR(IF(AND(NOW()&lt;= EOMONTH(DATE(YEAR($O675),9, 1), 0), Overall!$A677&lt;&gt;"", MONTH($N675) &lt;= 9, MONTH($O675) &gt;= 9), IF($R675 &lt;&gt; "", $H675/$R675, ""), ""), "")</f>
        <v/>
      </c>
      <c r="AO675" s="10" t="str">
        <f ca="1">IFERROR(IF(AND(NOW()&lt;= EOMONTH(DATE(YEAR($O675),10, 1), 0), Overall!$A677&lt;&gt;"", MONTH($N675) &lt;= 10, MONTH($O675) &gt;= 10), IF($R675 &lt;&gt; "", $H675/$R675, ""), ""), "")</f>
        <v/>
      </c>
      <c r="AP675" s="10" t="str">
        <f ca="1">IFERROR(IF(AND(NOW()&lt;= EOMONTH(DATE(YEAR($O675),11, 1), 0), Overall!$A677&lt;&gt;"", MONTH($N675) &lt;=11, MONTH($O675) &gt;= 11), IF($R675 &lt;&gt; "", $H675/$R675, ""), ""), "")</f>
        <v/>
      </c>
      <c r="AQ675" s="10" t="str">
        <f ca="1">IFERROR(IF(AND(NOW()&lt;= EOMONTH(DATE(YEAR($O675),12, 1), 0), Overall!$A677&lt;&gt;"", MONTH($N675) &lt;= 12, MONTH($O675) &gt;= 12), IF($R675 &lt;&gt; "", $H675/$R675, ""), ""), "")</f>
        <v/>
      </c>
      <c r="AR675" s="16">
        <f t="shared" ca="1" si="21"/>
        <v>500000</v>
      </c>
    </row>
    <row r="676" spans="1:44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6">
        <f>IF(Overall!F678&lt;&gt;"",VALUE(Overall!F678),"")</f>
        <v>500000</v>
      </c>
      <c r="I676" s="6">
        <f>IF(Overall!G678&lt;&gt;"",VALUE(Overall!G678),"")</f>
        <v>76</v>
      </c>
      <c r="J676" s="6">
        <f>IF(Overall!H678&lt;&gt;"",VALUE(Overall!H678),"")</f>
        <v>61</v>
      </c>
      <c r="K676" s="6">
        <f>IF(Overall!I678&lt;&gt;"",VALUE(Overall!I678),"")</f>
        <v>3.4</v>
      </c>
      <c r="L676" s="6">
        <f>IF(Overall!J678&lt;&gt;"",VALUE(Overall!J678),"")</f>
        <v>0.6</v>
      </c>
      <c r="M676" s="6">
        <f>IF(Overall!K678&lt;&gt;"",VALUE(Overall!K678),"")</f>
        <v>2.8</v>
      </c>
      <c r="N676" s="7">
        <f>IF(Overall!L678&lt;&gt;"",DATEVALUE(MID(Overall!L678, FIND(",", Overall!L678) + 2, FIND(" ", Overall!L678) - FIND(",", Overall!L678) - 1) &amp; " " &amp; MID(Overall!L678, FIND(" ", Overall!L678) + 1, FIND(",", Overall!L678, FIND(" ", Overall!L678)) - FIND(" ", Overall!L678) - 1) &amp; ", " &amp; MID(Overall!L678, FIND(",", Overall!L678, FIND(",",Overall!L678) + 1) + 2, LEN(Overall!L678))),"")</f>
        <v>45352</v>
      </c>
      <c r="O676" s="7">
        <f>IF(Overall!M678&lt;&gt;"",DATEVALUE(MID(Overall!M678, FIND(",", Overall!M678) + 2, FIND(" ", Overall!M678) - FIND(",", Overall!M678) - 1) &amp; " " &amp; MID(Overall!M678, FIND(" ", Overall!M678) + 1, FIND(",", Overall!M678, FIND(" ", Overall!M678)) - FIND(" ", Overall!M678) - 1) &amp; ", " &amp; MID(Overall!M678, FIND(",", Overall!M678, FIND(",",Overall!M678) + 1) + 2, LEN(Overall!M678))),"")</f>
        <v>45382</v>
      </c>
      <c r="P676" s="7">
        <f>IF(Overall!N678&lt;&gt;"",DATEVALUE(MID(Overall!N678, FIND(",", Overall!N678) + 2, FIND(" ", Overall!N678) - FIND(",", Overall!N678) - 1) &amp; " " &amp; MID(Overall!N678, FIND(" ", Overall!N678) + 1, FIND(",", Overall!N678, FIND(" ", Overall!N678)) - FIND(" ", Overall!N678) - 1) &amp; ", " &amp; MID(Overall!N678, FIND(",", Overall!N678, FIND(",",Overall!N678) + 1) + 2, LEN(Overall!N678))),"")</f>
        <v>45272</v>
      </c>
      <c r="Q676" s="7">
        <f>IF(Overall!O678&lt;&gt;"",DATEVALUE(MID(Overall!O678, FIND(",", Overall!O678) + 2, FIND(" ", Overall!O678) - FIND(",", Overall!O678) - 1) &amp; " " &amp; MID(Overall!O678, FIND(" ", Overall!O678) + 1, FIND(",", Overall!O678, FIND(" ", Overall!O678)) - FIND(" ", Overall!O678) - 1) &amp; ", " &amp; MID(Overall!O678, FIND(",", Overall!O678, FIND(",",Overall!O678) + 1) + 2, LEN(Overall!O678))),"")</f>
        <v>45251</v>
      </c>
      <c r="R676" s="5">
        <f t="shared" si="20"/>
        <v>1</v>
      </c>
      <c r="S676" s="10" t="str">
        <f>IF(Overall!$A678&lt;&gt;"",IF(AND(MONTH($N676) &lt;= 1, MONTH($O676) &gt;= 1), IF($R676 &lt;&gt; "", $H676/$R676, ""), ""),"")</f>
        <v/>
      </c>
      <c r="T676" s="10" t="str">
        <f>IF(Overall!$A678&lt;&gt;"",IF(AND(MONTH($N676) &lt;= 2, MONTH($O676) &gt;= 2), IF($R676 &lt;&gt; "", $H676/$R676, ""), ""),"")</f>
        <v/>
      </c>
      <c r="U676" s="10">
        <f>IF(Overall!$A678&lt;&gt;"",IF(AND(MONTH($N676) &lt;= 3, MONTH($O676) &gt;= 3), IF($R676 &lt;&gt; "", $H676/$R676, ""), ""),"")</f>
        <v>500000</v>
      </c>
      <c r="V676" s="10" t="str">
        <f>IF(Overall!$A678&lt;&gt;"",IF(AND(MONTH($N676) &lt;= 4, MONTH($O676) &gt;= 4), IF($R676 &lt;&gt; "", $H676/$R676, ""), ""),"")</f>
        <v/>
      </c>
      <c r="W676" s="10" t="str">
        <f>IF(Overall!$A678&lt;&gt;"",IF(AND(MONTH($N676) &lt;= 5, MONTH($O676) &gt;= 5), IF($R676 &lt;&gt; "", $H676/$R676, ""), ""),"")</f>
        <v/>
      </c>
      <c r="X676" s="10" t="str">
        <f>IF(Overall!$A678&lt;&gt;"",IF(AND(MONTH($N676) &lt;= 6, MONTH($O676) &gt;= 6), IF($R676 &lt;&gt; "", $H676/$R676, ""), ""),"")</f>
        <v/>
      </c>
      <c r="Y676" s="10" t="str">
        <f>IF(Overall!$A678&lt;&gt;"",IF(AND(MONTH($N676) &lt;= 7, MONTH($O676) &gt;= 7 ), IF($R676 &lt;&gt; "", $H676/$R676, ""), ""),"")</f>
        <v/>
      </c>
      <c r="Z676" s="10" t="str">
        <f>IF(Overall!$A678&lt;&gt;"",IF(AND(MONTH($N676) &lt;= 8, MONTH($O676) &gt;= 8), IF($R676 &lt;&gt; "", $H676/$R676, ""), ""),"")</f>
        <v/>
      </c>
      <c r="AA676" s="10" t="str">
        <f>IF(Overall!$A678&lt;&gt;"",IF(AND(MONTH($N676) &lt;= 9, MONTH($O676) &gt;= 9), IF($R676 &lt;&gt; "", $H676/$R676, ""), ""),"")</f>
        <v/>
      </c>
      <c r="AB676" s="10" t="str">
        <f>IF(Overall!$A678&lt;&gt;"",IF(AND(MONTH($N676) &lt;= 10, MONTH($O676) &gt;= 10), IF($R676 &lt;&gt; "", $H676/$R676, ""), ""),"")</f>
        <v/>
      </c>
      <c r="AC676" s="10" t="str">
        <f>IF(Overall!$A678&lt;&gt;"",IF(AND(MONTH($N676) &lt;= 11, MONTH($O676) &gt;= 11), IF($R676 &lt;&gt; "", $H676/$R676, ""), ""),"")</f>
        <v/>
      </c>
      <c r="AD676" s="10" t="str">
        <f>IF(Overall!$A678&lt;&gt;"",IF(AND(MONTH($N676) &lt;= 12, MONTH($O676) &gt;= 12), IF($R676 &lt;&gt; "", $H676/$R676, ""), ""),"")</f>
        <v/>
      </c>
      <c r="AF676" s="10" t="str">
        <f ca="1">IFERROR(IF(AND(NOW()&lt;= EOMONTH(DATE(YEAR($O676),1, 1), 0), Overall!$A678&lt;&gt;"", MONTH($N676) &lt;= 1, MONTH($O676) &gt;= 1), IF($R676 &lt;&gt; "", $H676/$R676, ""), ""), "")</f>
        <v/>
      </c>
      <c r="AG676" s="10" t="str">
        <f ca="1">IFERROR(IF(AND(NOW()&lt;= EOMONTH(DATE(YEAR($O676),2, 1), 0), Overall!$A678&lt;&gt;"", MONTH($N676) &lt;= 2, MONTH($O676) &gt;= 2), IF($R676 &lt;&gt; "", $H676/$R676, ""), ""), "")</f>
        <v/>
      </c>
      <c r="AH676" s="10">
        <f ca="1">IFERROR(IF(AND(NOW()&lt;= EOMONTH(DATE(YEAR($O676),3, 1), 0), Overall!$A678&lt;&gt;"", MONTH($N676) &lt;= 3, MONTH($O676) &gt;= 3), IF($R676 &lt;&gt; "", $H676/$R676, ""), ""), "")</f>
        <v>500000</v>
      </c>
      <c r="AI676" s="10" t="str">
        <f ca="1">IFERROR(IF(AND(NOW()&lt;= EOMONTH(DATE(YEAR($O676),4, 1), 0), Overall!$A678&lt;&gt;"", MONTH($N676) &lt;= 4, MONTH($O676) &gt;= 4), IF($R676 &lt;&gt; "", $H676/$R676, ""), ""), "")</f>
        <v/>
      </c>
      <c r="AJ676" s="10" t="str">
        <f ca="1">IFERROR(IF(AND(NOW()&lt;= EOMONTH(DATE(YEAR($O676),5, 1), 0), Overall!$A678&lt;&gt;"", MONTH($N676) &lt;= 5, MONTH($O676) &gt;= 5), IF($R676 &lt;&gt; "", $H676/$R676, ""), ""), "")</f>
        <v/>
      </c>
      <c r="AK676" s="10" t="str">
        <f ca="1">IFERROR(IF(AND(NOW()&lt;= EOMONTH(DATE(YEAR($O676),6, 1), 0), Overall!$A678&lt;&gt;"", MONTH($N676) &lt;= 6, MONTH($O676) &gt;= 6), IF($R676 &lt;&gt; "", $H676/$R676, ""), ""), "")</f>
        <v/>
      </c>
      <c r="AL676" s="10" t="str">
        <f ca="1">IFERROR(IF(AND(NOW()&lt;= EOMONTH(DATE(YEAR($O676),7, 1), 0), Overall!$A678&lt;&gt;"", MONTH($N676) &lt;= 7, MONTH($O676) &gt;= 7), IF($R676 &lt;&gt; "", $H676/$R676, ""), ""), "")</f>
        <v/>
      </c>
      <c r="AM676" s="10" t="str">
        <f ca="1">IFERROR(IF(AND(NOW()&lt;= EOMONTH(DATE(YEAR($O676),8, 1), 0), Overall!$A678&lt;&gt;"", MONTH($N676) &lt;= 8, MONTH($O676) &gt;= 8), IF($R676 &lt;&gt; "", $H676/$R676, ""), ""), "")</f>
        <v/>
      </c>
      <c r="AN676" s="10" t="str">
        <f ca="1">IFERROR(IF(AND(NOW()&lt;= EOMONTH(DATE(YEAR($O676),9, 1), 0), Overall!$A678&lt;&gt;"", MONTH($N676) &lt;= 9, MONTH($O676) &gt;= 9), IF($R676 &lt;&gt; "", $H676/$R676, ""), ""), "")</f>
        <v/>
      </c>
      <c r="AO676" s="10" t="str">
        <f ca="1">IFERROR(IF(AND(NOW()&lt;= EOMONTH(DATE(YEAR($O676),10, 1), 0), Overall!$A678&lt;&gt;"", MONTH($N676) &lt;= 10, MONTH($O676) &gt;= 10), IF($R676 &lt;&gt; "", $H676/$R676, ""), ""), "")</f>
        <v/>
      </c>
      <c r="AP676" s="10" t="str">
        <f ca="1">IFERROR(IF(AND(NOW()&lt;= EOMONTH(DATE(YEAR($O676),11, 1), 0), Overall!$A678&lt;&gt;"", MONTH($N676) &lt;=11, MONTH($O676) &gt;= 11), IF($R676 &lt;&gt; "", $H676/$R676, ""), ""), "")</f>
        <v/>
      </c>
      <c r="AQ676" s="10" t="str">
        <f ca="1">IFERROR(IF(AND(NOW()&lt;= EOMONTH(DATE(YEAR($O676),12, 1), 0), Overall!$A678&lt;&gt;"", MONTH($N676) &lt;= 12, MONTH($O676) &gt;= 12), IF($R676 &lt;&gt; "", $H676/$R676, ""), ""), "")</f>
        <v/>
      </c>
      <c r="AR676" s="16">
        <f t="shared" ca="1" si="21"/>
        <v>500000</v>
      </c>
    </row>
    <row r="677" spans="1:44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6">
        <f>IF(Overall!F679&lt;&gt;"",VALUE(Overall!F679),"")</f>
        <v>500000</v>
      </c>
      <c r="I677" s="6">
        <f>IF(Overall!G679&lt;&gt;"",VALUE(Overall!G679),"")</f>
        <v>78</v>
      </c>
      <c r="J677" s="6">
        <f>IF(Overall!H679&lt;&gt;"",VALUE(Overall!H679),"")</f>
        <v>61</v>
      </c>
      <c r="K677" s="6">
        <f>IF(Overall!I679&lt;&gt;"",VALUE(Overall!I679),"")</f>
        <v>4.0999999999999996</v>
      </c>
      <c r="L677" s="6">
        <f>IF(Overall!J679&lt;&gt;"",VALUE(Overall!J679),"")</f>
        <v>0.65</v>
      </c>
      <c r="M677" s="6">
        <f>IF(Overall!K679&lt;&gt;"",VALUE(Overall!K679),"")</f>
        <v>3.45</v>
      </c>
      <c r="N677" s="7">
        <f>IF(Overall!L679&lt;&gt;"",DATEVALUE(MID(Overall!L679, FIND(",", Overall!L679) + 2, FIND(" ", Overall!L679) - FIND(",", Overall!L679) - 1) &amp; " " &amp; MID(Overall!L679, FIND(" ", Overall!L679) + 1, FIND(",", Overall!L679, FIND(" ", Overall!L679)) - FIND(" ", Overall!L679) - 1) &amp; ", " &amp; MID(Overall!L679, FIND(",", Overall!L679, FIND(",",Overall!L679) + 1) + 2, LEN(Overall!L679))),"")</f>
        <v>45352</v>
      </c>
      <c r="O677" s="7">
        <f>IF(Overall!M679&lt;&gt;"",DATEVALUE(MID(Overall!M679, FIND(",", Overall!M679) + 2, FIND(" ", Overall!M679) - FIND(",", Overall!M679) - 1) &amp; " " &amp; MID(Overall!M679, FIND(" ", Overall!M679) + 1, FIND(",", Overall!M679, FIND(" ", Overall!M679)) - FIND(" ", Overall!M679) - 1) &amp; ", " &amp; MID(Overall!M679, FIND(",", Overall!M679, FIND(",",Overall!M679) + 1) + 2, LEN(Overall!M679))),"")</f>
        <v>45382</v>
      </c>
      <c r="P677" s="7">
        <f>IF(Overall!N679&lt;&gt;"",DATEVALUE(MID(Overall!N679, FIND(",", Overall!N679) + 2, FIND(" ", Overall!N679) - FIND(",", Overall!N679) - 1) &amp; " " &amp; MID(Overall!N679, FIND(" ", Overall!N679) + 1, FIND(",", Overall!N679, FIND(" ", Overall!N679)) - FIND(" ", Overall!N679) - 1) &amp; ", " &amp; MID(Overall!N679, FIND(",", Overall!N679, FIND(",",Overall!N679) + 1) + 2, LEN(Overall!N679))),"")</f>
        <v>45272</v>
      </c>
      <c r="Q677" s="7">
        <f>IF(Overall!O679&lt;&gt;"",DATEVALUE(MID(Overall!O679, FIND(",", Overall!O679) + 2, FIND(" ", Overall!O679) - FIND(",", Overall!O679) - 1) &amp; " " &amp; MID(Overall!O679, FIND(" ", Overall!O679) + 1, FIND(",", Overall!O679, FIND(" ", Overall!O679)) - FIND(" ", Overall!O679) - 1) &amp; ", " &amp; MID(Overall!O679, FIND(",", Overall!O679, FIND(",",Overall!O679) + 1) + 2, LEN(Overall!O679))),"")</f>
        <v>45251</v>
      </c>
      <c r="R677" s="5">
        <f t="shared" si="20"/>
        <v>1</v>
      </c>
      <c r="S677" s="10" t="str">
        <f>IF(Overall!$A679&lt;&gt;"",IF(AND(MONTH($N677) &lt;= 1, MONTH($O677) &gt;= 1), IF($R677 &lt;&gt; "", $H677/$R677, ""), ""),"")</f>
        <v/>
      </c>
      <c r="T677" s="10" t="str">
        <f>IF(Overall!$A679&lt;&gt;"",IF(AND(MONTH($N677) &lt;= 2, MONTH($O677) &gt;= 2), IF($R677 &lt;&gt; "", $H677/$R677, ""), ""),"")</f>
        <v/>
      </c>
      <c r="U677" s="10">
        <f>IF(Overall!$A679&lt;&gt;"",IF(AND(MONTH($N677) &lt;= 3, MONTH($O677) &gt;= 3), IF($R677 &lt;&gt; "", $H677/$R677, ""), ""),"")</f>
        <v>500000</v>
      </c>
      <c r="V677" s="10" t="str">
        <f>IF(Overall!$A679&lt;&gt;"",IF(AND(MONTH($N677) &lt;= 4, MONTH($O677) &gt;= 4), IF($R677 &lt;&gt; "", $H677/$R677, ""), ""),"")</f>
        <v/>
      </c>
      <c r="W677" s="10" t="str">
        <f>IF(Overall!$A679&lt;&gt;"",IF(AND(MONTH($N677) &lt;= 5, MONTH($O677) &gt;= 5), IF($R677 &lt;&gt; "", $H677/$R677, ""), ""),"")</f>
        <v/>
      </c>
      <c r="X677" s="10" t="str">
        <f>IF(Overall!$A679&lt;&gt;"",IF(AND(MONTH($N677) &lt;= 6, MONTH($O677) &gt;= 6), IF($R677 &lt;&gt; "", $H677/$R677, ""), ""),"")</f>
        <v/>
      </c>
      <c r="Y677" s="10" t="str">
        <f>IF(Overall!$A679&lt;&gt;"",IF(AND(MONTH($N677) &lt;= 7, MONTH($O677) &gt;= 7 ), IF($R677 &lt;&gt; "", $H677/$R677, ""), ""),"")</f>
        <v/>
      </c>
      <c r="Z677" s="10" t="str">
        <f>IF(Overall!$A679&lt;&gt;"",IF(AND(MONTH($N677) &lt;= 8, MONTH($O677) &gt;= 8), IF($R677 &lt;&gt; "", $H677/$R677, ""), ""),"")</f>
        <v/>
      </c>
      <c r="AA677" s="10" t="str">
        <f>IF(Overall!$A679&lt;&gt;"",IF(AND(MONTH($N677) &lt;= 9, MONTH($O677) &gt;= 9), IF($R677 &lt;&gt; "", $H677/$R677, ""), ""),"")</f>
        <v/>
      </c>
      <c r="AB677" s="10" t="str">
        <f>IF(Overall!$A679&lt;&gt;"",IF(AND(MONTH($N677) &lt;= 10, MONTH($O677) &gt;= 10), IF($R677 &lt;&gt; "", $H677/$R677, ""), ""),"")</f>
        <v/>
      </c>
      <c r="AC677" s="10" t="str">
        <f>IF(Overall!$A679&lt;&gt;"",IF(AND(MONTH($N677) &lt;= 11, MONTH($O677) &gt;= 11), IF($R677 &lt;&gt; "", $H677/$R677, ""), ""),"")</f>
        <v/>
      </c>
      <c r="AD677" s="10" t="str">
        <f>IF(Overall!$A679&lt;&gt;"",IF(AND(MONTH($N677) &lt;= 12, MONTH($O677) &gt;= 12), IF($R677 &lt;&gt; "", $H677/$R677, ""), ""),"")</f>
        <v/>
      </c>
      <c r="AF677" s="10" t="str">
        <f ca="1">IFERROR(IF(AND(NOW()&lt;= EOMONTH(DATE(YEAR($O677),1, 1), 0), Overall!$A679&lt;&gt;"", MONTH($N677) &lt;= 1, MONTH($O677) &gt;= 1), IF($R677 &lt;&gt; "", $H677/$R677, ""), ""), "")</f>
        <v/>
      </c>
      <c r="AG677" s="10" t="str">
        <f ca="1">IFERROR(IF(AND(NOW()&lt;= EOMONTH(DATE(YEAR($O677),2, 1), 0), Overall!$A679&lt;&gt;"", MONTH($N677) &lt;= 2, MONTH($O677) &gt;= 2), IF($R677 &lt;&gt; "", $H677/$R677, ""), ""), "")</f>
        <v/>
      </c>
      <c r="AH677" s="10">
        <f ca="1">IFERROR(IF(AND(NOW()&lt;= EOMONTH(DATE(YEAR($O677),3, 1), 0), Overall!$A679&lt;&gt;"", MONTH($N677) &lt;= 3, MONTH($O677) &gt;= 3), IF($R677 &lt;&gt; "", $H677/$R677, ""), ""), "")</f>
        <v>500000</v>
      </c>
      <c r="AI677" s="10" t="str">
        <f ca="1">IFERROR(IF(AND(NOW()&lt;= EOMONTH(DATE(YEAR($O677),4, 1), 0), Overall!$A679&lt;&gt;"", MONTH($N677) &lt;= 4, MONTH($O677) &gt;= 4), IF($R677 &lt;&gt; "", $H677/$R677, ""), ""), "")</f>
        <v/>
      </c>
      <c r="AJ677" s="10" t="str">
        <f ca="1">IFERROR(IF(AND(NOW()&lt;= EOMONTH(DATE(YEAR($O677),5, 1), 0), Overall!$A679&lt;&gt;"", MONTH($N677) &lt;= 5, MONTH($O677) &gt;= 5), IF($R677 &lt;&gt; "", $H677/$R677, ""), ""), "")</f>
        <v/>
      </c>
      <c r="AK677" s="10" t="str">
        <f ca="1">IFERROR(IF(AND(NOW()&lt;= EOMONTH(DATE(YEAR($O677),6, 1), 0), Overall!$A679&lt;&gt;"", MONTH($N677) &lt;= 6, MONTH($O677) &gt;= 6), IF($R677 &lt;&gt; "", $H677/$R677, ""), ""), "")</f>
        <v/>
      </c>
      <c r="AL677" s="10" t="str">
        <f ca="1">IFERROR(IF(AND(NOW()&lt;= EOMONTH(DATE(YEAR($O677),7, 1), 0), Overall!$A679&lt;&gt;"", MONTH($N677) &lt;= 7, MONTH($O677) &gt;= 7), IF($R677 &lt;&gt; "", $H677/$R677, ""), ""), "")</f>
        <v/>
      </c>
      <c r="AM677" s="10" t="str">
        <f ca="1">IFERROR(IF(AND(NOW()&lt;= EOMONTH(DATE(YEAR($O677),8, 1), 0), Overall!$A679&lt;&gt;"", MONTH($N677) &lt;= 8, MONTH($O677) &gt;= 8), IF($R677 &lt;&gt; "", $H677/$R677, ""), ""), "")</f>
        <v/>
      </c>
      <c r="AN677" s="10" t="str">
        <f ca="1">IFERROR(IF(AND(NOW()&lt;= EOMONTH(DATE(YEAR($O677),9, 1), 0), Overall!$A679&lt;&gt;"", MONTH($N677) &lt;= 9, MONTH($O677) &gt;= 9), IF($R677 &lt;&gt; "", $H677/$R677, ""), ""), "")</f>
        <v/>
      </c>
      <c r="AO677" s="10" t="str">
        <f ca="1">IFERROR(IF(AND(NOW()&lt;= EOMONTH(DATE(YEAR($O677),10, 1), 0), Overall!$A679&lt;&gt;"", MONTH($N677) &lt;= 10, MONTH($O677) &gt;= 10), IF($R677 &lt;&gt; "", $H677/$R677, ""), ""), "")</f>
        <v/>
      </c>
      <c r="AP677" s="10" t="str">
        <f ca="1">IFERROR(IF(AND(NOW()&lt;= EOMONTH(DATE(YEAR($O677),11, 1), 0), Overall!$A679&lt;&gt;"", MONTH($N677) &lt;=11, MONTH($O677) &gt;= 11), IF($R677 &lt;&gt; "", $H677/$R677, ""), ""), "")</f>
        <v/>
      </c>
      <c r="AQ677" s="10" t="str">
        <f ca="1">IFERROR(IF(AND(NOW()&lt;= EOMONTH(DATE(YEAR($O677),12, 1), 0), Overall!$A679&lt;&gt;"", MONTH($N677) &lt;= 12, MONTH($O677) &gt;= 12), IF($R677 &lt;&gt; "", $H677/$R677, ""), ""), "")</f>
        <v/>
      </c>
      <c r="AR677" s="16">
        <f t="shared" ca="1" si="21"/>
        <v>500000</v>
      </c>
    </row>
    <row r="678" spans="1:44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6">
        <f>IF(Overall!F680&lt;&gt;"",VALUE(Overall!F680),"")</f>
        <v>500000</v>
      </c>
      <c r="I678" s="6">
        <f>IF(Overall!G680&lt;&gt;"",VALUE(Overall!G680),"")</f>
        <v>76</v>
      </c>
      <c r="J678" s="6">
        <f>IF(Overall!H680&lt;&gt;"",VALUE(Overall!H680),"")</f>
        <v>61</v>
      </c>
      <c r="K678" s="6">
        <f>IF(Overall!I680&lt;&gt;"",VALUE(Overall!I680),"")</f>
        <v>2.7</v>
      </c>
      <c r="L678" s="6">
        <f>IF(Overall!J680&lt;&gt;"",VALUE(Overall!J680),"")</f>
        <v>0.36</v>
      </c>
      <c r="M678" s="6">
        <f>IF(Overall!K680&lt;&gt;"",VALUE(Overall!K680),"")</f>
        <v>2.34</v>
      </c>
      <c r="N678" s="7">
        <f>IF(Overall!L680&lt;&gt;"",DATEVALUE(MID(Overall!L680, FIND(",", Overall!L680) + 2, FIND(" ", Overall!L680) - FIND(",", Overall!L680) - 1) &amp; " " &amp; MID(Overall!L680, FIND(" ", Overall!L680) + 1, FIND(",", Overall!L680, FIND(" ", Overall!L680)) - FIND(" ", Overall!L680) - 1) &amp; ", " &amp; MID(Overall!L680, FIND(",", Overall!L680, FIND(",",Overall!L680) + 1) + 2, LEN(Overall!L680))),"")</f>
        <v>45323</v>
      </c>
      <c r="O678" s="7">
        <f>IF(Overall!M680&lt;&gt;"",DATEVALUE(MID(Overall!M680, FIND(",", Overall!M680) + 2, FIND(" ", Overall!M680) - FIND(",", Overall!M680) - 1) &amp; " " &amp; MID(Overall!M680, FIND(" ", Overall!M680) + 1, FIND(",", Overall!M680, FIND(" ", Overall!M680)) - FIND(" ", Overall!M680) - 1) &amp; ", " &amp; MID(Overall!M680, FIND(",", Overall!M680, FIND(",",Overall!M680) + 1) + 2, LEN(Overall!M680))),"")</f>
        <v>45351</v>
      </c>
      <c r="P678" s="7">
        <f>IF(Overall!N680&lt;&gt;"",DATEVALUE(MID(Overall!N680, FIND(",", Overall!N680) + 2, FIND(" ", Overall!N680) - FIND(",", Overall!N680) - 1) &amp; " " &amp; MID(Overall!N680, FIND(" ", Overall!N680) + 1, FIND(",", Overall!N680, FIND(" ", Overall!N680)) - FIND(" ", Overall!N680) - 1) &amp; ", " &amp; MID(Overall!N680, FIND(",", Overall!N680, FIND(",",Overall!N680) + 1) + 2, LEN(Overall!N680))),"")</f>
        <v>45272</v>
      </c>
      <c r="Q678" s="7">
        <f>IF(Overall!O680&lt;&gt;"",DATEVALUE(MID(Overall!O680, FIND(",", Overall!O680) + 2, FIND(" ", Overall!O680) - FIND(",", Overall!O680) - 1) &amp; " " &amp; MID(Overall!O680, FIND(" ", Overall!O680) + 1, FIND(",", Overall!O680, FIND(" ", Overall!O680)) - FIND(" ", Overall!O680) - 1) &amp; ", " &amp; MID(Overall!O680, FIND(",", Overall!O680, FIND(",",Overall!O680) + 1) + 2, LEN(Overall!O680))),"")</f>
        <v>45251</v>
      </c>
      <c r="R678" s="5">
        <f t="shared" si="20"/>
        <v>1</v>
      </c>
      <c r="S678" s="10" t="str">
        <f>IF(Overall!$A680&lt;&gt;"",IF(AND(MONTH($N678) &lt;= 1, MONTH($O678) &gt;= 1), IF($R678 &lt;&gt; "", $H678/$R678, ""), ""),"")</f>
        <v/>
      </c>
      <c r="T678" s="10">
        <f>IF(Overall!$A680&lt;&gt;"",IF(AND(MONTH($N678) &lt;= 2, MONTH($O678) &gt;= 2), IF($R678 &lt;&gt; "", $H678/$R678, ""), ""),"")</f>
        <v>500000</v>
      </c>
      <c r="U678" s="10" t="str">
        <f>IF(Overall!$A680&lt;&gt;"",IF(AND(MONTH($N678) &lt;= 3, MONTH($O678) &gt;= 3), IF($R678 &lt;&gt; "", $H678/$R678, ""), ""),"")</f>
        <v/>
      </c>
      <c r="V678" s="10" t="str">
        <f>IF(Overall!$A680&lt;&gt;"",IF(AND(MONTH($N678) &lt;= 4, MONTH($O678) &gt;= 4), IF($R678 &lt;&gt; "", $H678/$R678, ""), ""),"")</f>
        <v/>
      </c>
      <c r="W678" s="10" t="str">
        <f>IF(Overall!$A680&lt;&gt;"",IF(AND(MONTH($N678) &lt;= 5, MONTH($O678) &gt;= 5), IF($R678 &lt;&gt; "", $H678/$R678, ""), ""),"")</f>
        <v/>
      </c>
      <c r="X678" s="10" t="str">
        <f>IF(Overall!$A680&lt;&gt;"",IF(AND(MONTH($N678) &lt;= 6, MONTH($O678) &gt;= 6), IF($R678 &lt;&gt; "", $H678/$R678, ""), ""),"")</f>
        <v/>
      </c>
      <c r="Y678" s="10" t="str">
        <f>IF(Overall!$A680&lt;&gt;"",IF(AND(MONTH($N678) &lt;= 7, MONTH($O678) &gt;= 7 ), IF($R678 &lt;&gt; "", $H678/$R678, ""), ""),"")</f>
        <v/>
      </c>
      <c r="Z678" s="10" t="str">
        <f>IF(Overall!$A680&lt;&gt;"",IF(AND(MONTH($N678) &lt;= 8, MONTH($O678) &gt;= 8), IF($R678 &lt;&gt; "", $H678/$R678, ""), ""),"")</f>
        <v/>
      </c>
      <c r="AA678" s="10" t="str">
        <f>IF(Overall!$A680&lt;&gt;"",IF(AND(MONTH($N678) &lt;= 9, MONTH($O678) &gt;= 9), IF($R678 &lt;&gt; "", $H678/$R678, ""), ""),"")</f>
        <v/>
      </c>
      <c r="AB678" s="10" t="str">
        <f>IF(Overall!$A680&lt;&gt;"",IF(AND(MONTH($N678) &lt;= 10, MONTH($O678) &gt;= 10), IF($R678 &lt;&gt; "", $H678/$R678, ""), ""),"")</f>
        <v/>
      </c>
      <c r="AC678" s="10" t="str">
        <f>IF(Overall!$A680&lt;&gt;"",IF(AND(MONTH($N678) &lt;= 11, MONTH($O678) &gt;= 11), IF($R678 &lt;&gt; "", $H678/$R678, ""), ""),"")</f>
        <v/>
      </c>
      <c r="AD678" s="10" t="str">
        <f>IF(Overall!$A680&lt;&gt;"",IF(AND(MONTH($N678) &lt;= 12, MONTH($O678) &gt;= 12), IF($R678 &lt;&gt; "", $H678/$R678, ""), ""),"")</f>
        <v/>
      </c>
      <c r="AF678" s="10" t="str">
        <f ca="1">IFERROR(IF(AND(NOW()&lt;= EOMONTH(DATE(YEAR($O678),1, 1), 0), Overall!$A680&lt;&gt;"", MONTH($N678) &lt;= 1, MONTH($O678) &gt;= 1), IF($R678 &lt;&gt; "", $H678/$R678, ""), ""), "")</f>
        <v/>
      </c>
      <c r="AG678" s="10" t="str">
        <f ca="1">IFERROR(IF(AND(NOW()&lt;= EOMONTH(DATE(YEAR($O678),2, 1), 0), Overall!$A680&lt;&gt;"", MONTH($N678) &lt;= 2, MONTH($O678) &gt;= 2), IF($R678 &lt;&gt; "", $H678/$R678, ""), ""), "")</f>
        <v/>
      </c>
      <c r="AH678" s="10" t="str">
        <f ca="1">IFERROR(IF(AND(NOW()&lt;= EOMONTH(DATE(YEAR($O678),3, 1), 0), Overall!$A680&lt;&gt;"", MONTH($N678) &lt;= 3, MONTH($O678) &gt;= 3), IF($R678 &lt;&gt; "", $H678/$R678, ""), ""), "")</f>
        <v/>
      </c>
      <c r="AI678" s="10" t="str">
        <f ca="1">IFERROR(IF(AND(NOW()&lt;= EOMONTH(DATE(YEAR($O678),4, 1), 0), Overall!$A680&lt;&gt;"", MONTH($N678) &lt;= 4, MONTH($O678) &gt;= 4), IF($R678 &lt;&gt; "", $H678/$R678, ""), ""), "")</f>
        <v/>
      </c>
      <c r="AJ678" s="10" t="str">
        <f ca="1">IFERROR(IF(AND(NOW()&lt;= EOMONTH(DATE(YEAR($O678),5, 1), 0), Overall!$A680&lt;&gt;"", MONTH($N678) &lt;= 5, MONTH($O678) &gt;= 5), IF($R678 &lt;&gt; "", $H678/$R678, ""), ""), "")</f>
        <v/>
      </c>
      <c r="AK678" s="10" t="str">
        <f ca="1">IFERROR(IF(AND(NOW()&lt;= EOMONTH(DATE(YEAR($O678),6, 1), 0), Overall!$A680&lt;&gt;"", MONTH($N678) &lt;= 6, MONTH($O678) &gt;= 6), IF($R678 &lt;&gt; "", $H678/$R678, ""), ""), "")</f>
        <v/>
      </c>
      <c r="AL678" s="10" t="str">
        <f ca="1">IFERROR(IF(AND(NOW()&lt;= EOMONTH(DATE(YEAR($O678),7, 1), 0), Overall!$A680&lt;&gt;"", MONTH($N678) &lt;= 7, MONTH($O678) &gt;= 7), IF($R678 &lt;&gt; "", $H678/$R678, ""), ""), "")</f>
        <v/>
      </c>
      <c r="AM678" s="10" t="str">
        <f ca="1">IFERROR(IF(AND(NOW()&lt;= EOMONTH(DATE(YEAR($O678),8, 1), 0), Overall!$A680&lt;&gt;"", MONTH($N678) &lt;= 8, MONTH($O678) &gt;= 8), IF($R678 &lt;&gt; "", $H678/$R678, ""), ""), "")</f>
        <v/>
      </c>
      <c r="AN678" s="10" t="str">
        <f ca="1">IFERROR(IF(AND(NOW()&lt;= EOMONTH(DATE(YEAR($O678),9, 1), 0), Overall!$A680&lt;&gt;"", MONTH($N678) &lt;= 9, MONTH($O678) &gt;= 9), IF($R678 &lt;&gt; "", $H678/$R678, ""), ""), "")</f>
        <v/>
      </c>
      <c r="AO678" s="10" t="str">
        <f ca="1">IFERROR(IF(AND(NOW()&lt;= EOMONTH(DATE(YEAR($O678),10, 1), 0), Overall!$A680&lt;&gt;"", MONTH($N678) &lt;= 10, MONTH($O678) &gt;= 10), IF($R678 &lt;&gt; "", $H678/$R678, ""), ""), "")</f>
        <v/>
      </c>
      <c r="AP678" s="10" t="str">
        <f ca="1">IFERROR(IF(AND(NOW()&lt;= EOMONTH(DATE(YEAR($O678),11, 1), 0), Overall!$A680&lt;&gt;"", MONTH($N678) &lt;=11, MONTH($O678) &gt;= 11), IF($R678 &lt;&gt; "", $H678/$R678, ""), ""), "")</f>
        <v/>
      </c>
      <c r="AQ678" s="10" t="str">
        <f ca="1">IFERROR(IF(AND(NOW()&lt;= EOMONTH(DATE(YEAR($O678),12, 1), 0), Overall!$A680&lt;&gt;"", MONTH($N678) &lt;= 12, MONTH($O678) &gt;= 12), IF($R678 &lt;&gt; "", $H678/$R678, ""), ""), "")</f>
        <v/>
      </c>
      <c r="AR678" s="16">
        <f t="shared" ca="1" si="21"/>
        <v>0</v>
      </c>
    </row>
    <row r="679" spans="1:44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6">
        <f>IF(Overall!F681&lt;&gt;"",VALUE(Overall!F681),"")</f>
        <v>500000</v>
      </c>
      <c r="I679" s="6">
        <f>IF(Overall!G681&lt;&gt;"",VALUE(Overall!G681),"")</f>
        <v>77</v>
      </c>
      <c r="J679" s="6">
        <f>IF(Overall!H681&lt;&gt;"",VALUE(Overall!H681),"")</f>
        <v>61</v>
      </c>
      <c r="K679" s="6">
        <f>IF(Overall!I681&lt;&gt;"",VALUE(Overall!I681),"")</f>
        <v>4.75</v>
      </c>
      <c r="L679" s="6">
        <f>IF(Overall!J681&lt;&gt;"",VALUE(Overall!J681),"")</f>
        <v>1</v>
      </c>
      <c r="M679" s="6">
        <f>IF(Overall!K681&lt;&gt;"",VALUE(Overall!K681),"")</f>
        <v>3.75</v>
      </c>
      <c r="N679" s="7">
        <f>IF(Overall!L681&lt;&gt;"",DATEVALUE(MID(Overall!L681, FIND(",", Overall!L681) + 2, FIND(" ", Overall!L681) - FIND(",", Overall!L681) - 1) &amp; " " &amp; MID(Overall!L681, FIND(" ", Overall!L681) + 1, FIND(",", Overall!L681, FIND(" ", Overall!L681)) - FIND(" ", Overall!L681) - 1) &amp; ", " &amp; MID(Overall!L681, FIND(",", Overall!L681, FIND(",",Overall!L681) + 1) + 2, LEN(Overall!L681))),"")</f>
        <v>45352</v>
      </c>
      <c r="O679" s="7">
        <f>IF(Overall!M681&lt;&gt;"",DATEVALUE(MID(Overall!M681, FIND(",", Overall!M681) + 2, FIND(" ", Overall!M681) - FIND(",", Overall!M681) - 1) &amp; " " &amp; MID(Overall!M681, FIND(" ", Overall!M681) + 1, FIND(",", Overall!M681, FIND(" ", Overall!M681)) - FIND(" ", Overall!M681) - 1) &amp; ", " &amp; MID(Overall!M681, FIND(",", Overall!M681, FIND(",",Overall!M681) + 1) + 2, LEN(Overall!M681))),"")</f>
        <v>45382</v>
      </c>
      <c r="P679" s="7">
        <f>IF(Overall!N681&lt;&gt;"",DATEVALUE(MID(Overall!N681, FIND(",", Overall!N681) + 2, FIND(" ", Overall!N681) - FIND(",", Overall!N681) - 1) &amp; " " &amp; MID(Overall!N681, FIND(" ", Overall!N681) + 1, FIND(",", Overall!N681, FIND(" ", Overall!N681)) - FIND(" ", Overall!N681) - 1) &amp; ", " &amp; MID(Overall!N681, FIND(",", Overall!N681, FIND(",",Overall!N681) + 1) + 2, LEN(Overall!N681))),"")</f>
        <v>45275</v>
      </c>
      <c r="Q679" s="7">
        <f>IF(Overall!O681&lt;&gt;"",DATEVALUE(MID(Overall!O681, FIND(",", Overall!O681) + 2, FIND(" ", Overall!O681) - FIND(",", Overall!O681) - 1) &amp; " " &amp; MID(Overall!O681, FIND(" ", Overall!O681) + 1, FIND(",", Overall!O681, FIND(" ", Overall!O681)) - FIND(" ", Overall!O681) - 1) &amp; ", " &amp; MID(Overall!O681, FIND(",", Overall!O681, FIND(",",Overall!O681) + 1) + 2, LEN(Overall!O681))),"")</f>
        <v>45257</v>
      </c>
      <c r="R679" s="5">
        <f t="shared" si="20"/>
        <v>1</v>
      </c>
      <c r="S679" s="10" t="str">
        <f>IF(Overall!$A681&lt;&gt;"",IF(AND(MONTH($N679) &lt;= 1, MONTH($O679) &gt;= 1), IF($R679 &lt;&gt; "", $H679/$R679, ""), ""),"")</f>
        <v/>
      </c>
      <c r="T679" s="10" t="str">
        <f>IF(Overall!$A681&lt;&gt;"",IF(AND(MONTH($N679) &lt;= 2, MONTH($O679) &gt;= 2), IF($R679 &lt;&gt; "", $H679/$R679, ""), ""),"")</f>
        <v/>
      </c>
      <c r="U679" s="10">
        <f>IF(Overall!$A681&lt;&gt;"",IF(AND(MONTH($N679) &lt;= 3, MONTH($O679) &gt;= 3), IF($R679 &lt;&gt; "", $H679/$R679, ""), ""),"")</f>
        <v>500000</v>
      </c>
      <c r="V679" s="10" t="str">
        <f>IF(Overall!$A681&lt;&gt;"",IF(AND(MONTH($N679) &lt;= 4, MONTH($O679) &gt;= 4), IF($R679 &lt;&gt; "", $H679/$R679, ""), ""),"")</f>
        <v/>
      </c>
      <c r="W679" s="10" t="str">
        <f>IF(Overall!$A681&lt;&gt;"",IF(AND(MONTH($N679) &lt;= 5, MONTH($O679) &gt;= 5), IF($R679 &lt;&gt; "", $H679/$R679, ""), ""),"")</f>
        <v/>
      </c>
      <c r="X679" s="10" t="str">
        <f>IF(Overall!$A681&lt;&gt;"",IF(AND(MONTH($N679) &lt;= 6, MONTH($O679) &gt;= 6), IF($R679 &lt;&gt; "", $H679/$R679, ""), ""),"")</f>
        <v/>
      </c>
      <c r="Y679" s="10" t="str">
        <f>IF(Overall!$A681&lt;&gt;"",IF(AND(MONTH($N679) &lt;= 7, MONTH($O679) &gt;= 7 ), IF($R679 &lt;&gt; "", $H679/$R679, ""), ""),"")</f>
        <v/>
      </c>
      <c r="Z679" s="10" t="str">
        <f>IF(Overall!$A681&lt;&gt;"",IF(AND(MONTH($N679) &lt;= 8, MONTH($O679) &gt;= 8), IF($R679 &lt;&gt; "", $H679/$R679, ""), ""),"")</f>
        <v/>
      </c>
      <c r="AA679" s="10" t="str">
        <f>IF(Overall!$A681&lt;&gt;"",IF(AND(MONTH($N679) &lt;= 9, MONTH($O679) &gt;= 9), IF($R679 &lt;&gt; "", $H679/$R679, ""), ""),"")</f>
        <v/>
      </c>
      <c r="AB679" s="10" t="str">
        <f>IF(Overall!$A681&lt;&gt;"",IF(AND(MONTH($N679) &lt;= 10, MONTH($O679) &gt;= 10), IF($R679 &lt;&gt; "", $H679/$R679, ""), ""),"")</f>
        <v/>
      </c>
      <c r="AC679" s="10" t="str">
        <f>IF(Overall!$A681&lt;&gt;"",IF(AND(MONTH($N679) &lt;= 11, MONTH($O679) &gt;= 11), IF($R679 &lt;&gt; "", $H679/$R679, ""), ""),"")</f>
        <v/>
      </c>
      <c r="AD679" s="10" t="str">
        <f>IF(Overall!$A681&lt;&gt;"",IF(AND(MONTH($N679) &lt;= 12, MONTH($O679) &gt;= 12), IF($R679 &lt;&gt; "", $H679/$R679, ""), ""),"")</f>
        <v/>
      </c>
      <c r="AF679" s="10" t="str">
        <f ca="1">IFERROR(IF(AND(NOW()&lt;= EOMONTH(DATE(YEAR($O679),1, 1), 0), Overall!$A681&lt;&gt;"", MONTH($N679) &lt;= 1, MONTH($O679) &gt;= 1), IF($R679 &lt;&gt; "", $H679/$R679, ""), ""), "")</f>
        <v/>
      </c>
      <c r="AG679" s="10" t="str">
        <f ca="1">IFERROR(IF(AND(NOW()&lt;= EOMONTH(DATE(YEAR($O679),2, 1), 0), Overall!$A681&lt;&gt;"", MONTH($N679) &lt;= 2, MONTH($O679) &gt;= 2), IF($R679 &lt;&gt; "", $H679/$R679, ""), ""), "")</f>
        <v/>
      </c>
      <c r="AH679" s="10">
        <f ca="1">IFERROR(IF(AND(NOW()&lt;= EOMONTH(DATE(YEAR($O679),3, 1), 0), Overall!$A681&lt;&gt;"", MONTH($N679) &lt;= 3, MONTH($O679) &gt;= 3), IF($R679 &lt;&gt; "", $H679/$R679, ""), ""), "")</f>
        <v>500000</v>
      </c>
      <c r="AI679" s="10" t="str">
        <f ca="1">IFERROR(IF(AND(NOW()&lt;= EOMONTH(DATE(YEAR($O679),4, 1), 0), Overall!$A681&lt;&gt;"", MONTH($N679) &lt;= 4, MONTH($O679) &gt;= 4), IF($R679 &lt;&gt; "", $H679/$R679, ""), ""), "")</f>
        <v/>
      </c>
      <c r="AJ679" s="10" t="str">
        <f ca="1">IFERROR(IF(AND(NOW()&lt;= EOMONTH(DATE(YEAR($O679),5, 1), 0), Overall!$A681&lt;&gt;"", MONTH($N679) &lt;= 5, MONTH($O679) &gt;= 5), IF($R679 &lt;&gt; "", $H679/$R679, ""), ""), "")</f>
        <v/>
      </c>
      <c r="AK679" s="10" t="str">
        <f ca="1">IFERROR(IF(AND(NOW()&lt;= EOMONTH(DATE(YEAR($O679),6, 1), 0), Overall!$A681&lt;&gt;"", MONTH($N679) &lt;= 6, MONTH($O679) &gt;= 6), IF($R679 &lt;&gt; "", $H679/$R679, ""), ""), "")</f>
        <v/>
      </c>
      <c r="AL679" s="10" t="str">
        <f ca="1">IFERROR(IF(AND(NOW()&lt;= EOMONTH(DATE(YEAR($O679),7, 1), 0), Overall!$A681&lt;&gt;"", MONTH($N679) &lt;= 7, MONTH($O679) &gt;= 7), IF($R679 &lt;&gt; "", $H679/$R679, ""), ""), "")</f>
        <v/>
      </c>
      <c r="AM679" s="10" t="str">
        <f ca="1">IFERROR(IF(AND(NOW()&lt;= EOMONTH(DATE(YEAR($O679),8, 1), 0), Overall!$A681&lt;&gt;"", MONTH($N679) &lt;= 8, MONTH($O679) &gt;= 8), IF($R679 &lt;&gt; "", $H679/$R679, ""), ""), "")</f>
        <v/>
      </c>
      <c r="AN679" s="10" t="str">
        <f ca="1">IFERROR(IF(AND(NOW()&lt;= EOMONTH(DATE(YEAR($O679),9, 1), 0), Overall!$A681&lt;&gt;"", MONTH($N679) &lt;= 9, MONTH($O679) &gt;= 9), IF($R679 &lt;&gt; "", $H679/$R679, ""), ""), "")</f>
        <v/>
      </c>
      <c r="AO679" s="10" t="str">
        <f ca="1">IFERROR(IF(AND(NOW()&lt;= EOMONTH(DATE(YEAR($O679),10, 1), 0), Overall!$A681&lt;&gt;"", MONTH($N679) &lt;= 10, MONTH($O679) &gt;= 10), IF($R679 &lt;&gt; "", $H679/$R679, ""), ""), "")</f>
        <v/>
      </c>
      <c r="AP679" s="10" t="str">
        <f ca="1">IFERROR(IF(AND(NOW()&lt;= EOMONTH(DATE(YEAR($O679),11, 1), 0), Overall!$A681&lt;&gt;"", MONTH($N679) &lt;=11, MONTH($O679) &gt;= 11), IF($R679 &lt;&gt; "", $H679/$R679, ""), ""), "")</f>
        <v/>
      </c>
      <c r="AQ679" s="10" t="str">
        <f ca="1">IFERROR(IF(AND(NOW()&lt;= EOMONTH(DATE(YEAR($O679),12, 1), 0), Overall!$A681&lt;&gt;"", MONTH($N679) &lt;= 12, MONTH($O679) &gt;= 12), IF($R679 &lt;&gt; "", $H679/$R679, ""), ""), "")</f>
        <v/>
      </c>
      <c r="AR679" s="16">
        <f t="shared" ca="1" si="21"/>
        <v>500000</v>
      </c>
    </row>
    <row r="680" spans="1:44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6">
        <f>IF(Overall!F682&lt;&gt;"",VALUE(Overall!F682),"")</f>
        <v>500000</v>
      </c>
      <c r="I680" s="6">
        <f>IF(Overall!G682&lt;&gt;"",VALUE(Overall!G682),"")</f>
        <v>78</v>
      </c>
      <c r="J680" s="6">
        <f>IF(Overall!H682&lt;&gt;"",VALUE(Overall!H682),"")</f>
        <v>61</v>
      </c>
      <c r="K680" s="6">
        <f>IF(Overall!I682&lt;&gt;"",VALUE(Overall!I682),"")</f>
        <v>4.25</v>
      </c>
      <c r="L680" s="6">
        <f>IF(Overall!J682&lt;&gt;"",VALUE(Overall!J682),"")</f>
        <v>0.61</v>
      </c>
      <c r="M680" s="6">
        <f>IF(Overall!K682&lt;&gt;"",VALUE(Overall!K682),"")</f>
        <v>3.64</v>
      </c>
      <c r="N680" s="7">
        <f>IF(Overall!L682&lt;&gt;"",DATEVALUE(MID(Overall!L682, FIND(",", Overall!L682) + 2, FIND(" ", Overall!L682) - FIND(",", Overall!L682) - 1) &amp; " " &amp; MID(Overall!L682, FIND(" ", Overall!L682) + 1, FIND(",", Overall!L682, FIND(" ", Overall!L682)) - FIND(" ", Overall!L682) - 1) &amp; ", " &amp; MID(Overall!L682, FIND(",", Overall!L682, FIND(",",Overall!L682) + 1) + 2, LEN(Overall!L682))),"")</f>
        <v>45323</v>
      </c>
      <c r="O680" s="7">
        <f>IF(Overall!M682&lt;&gt;"",DATEVALUE(MID(Overall!M682, FIND(",", Overall!M682) + 2, FIND(" ", Overall!M682) - FIND(",", Overall!M682) - 1) &amp; " " &amp; MID(Overall!M682, FIND(" ", Overall!M682) + 1, FIND(",", Overall!M682, FIND(" ", Overall!M682)) - FIND(" ", Overall!M682) - 1) &amp; ", " &amp; MID(Overall!M682, FIND(",", Overall!M682, FIND(",",Overall!M682) + 1) + 2, LEN(Overall!M682))),"")</f>
        <v>45351</v>
      </c>
      <c r="P680" s="7">
        <f>IF(Overall!N682&lt;&gt;"",DATEVALUE(MID(Overall!N682, FIND(",", Overall!N682) + 2, FIND(" ", Overall!N682) - FIND(",", Overall!N682) - 1) &amp; " " &amp; MID(Overall!N682, FIND(" ", Overall!N682) + 1, FIND(",", Overall!N682, FIND(" ", Overall!N682)) - FIND(" ", Overall!N682) - 1) &amp; ", " &amp; MID(Overall!N682, FIND(",", Overall!N682, FIND(",",Overall!N682) + 1) + 2, LEN(Overall!N682))),"")</f>
        <v>45275</v>
      </c>
      <c r="Q680" s="7">
        <f>IF(Overall!O682&lt;&gt;"",DATEVALUE(MID(Overall!O682, FIND(",", Overall!O682) + 2, FIND(" ", Overall!O682) - FIND(",", Overall!O682) - 1) &amp; " " &amp; MID(Overall!O682, FIND(" ", Overall!O682) + 1, FIND(",", Overall!O682, FIND(" ", Overall!O682)) - FIND(" ", Overall!O682) - 1) &amp; ", " &amp; MID(Overall!O682, FIND(",", Overall!O682, FIND(",",Overall!O682) + 1) + 2, LEN(Overall!O682))),"")</f>
        <v>45257</v>
      </c>
      <c r="R680" s="5">
        <f t="shared" si="20"/>
        <v>1</v>
      </c>
      <c r="S680" s="10" t="str">
        <f>IF(Overall!$A682&lt;&gt;"",IF(AND(MONTH($N680) &lt;= 1, MONTH($O680) &gt;= 1), IF($R680 &lt;&gt; "", $H680/$R680, ""), ""),"")</f>
        <v/>
      </c>
      <c r="T680" s="10">
        <f>IF(Overall!$A682&lt;&gt;"",IF(AND(MONTH($N680) &lt;= 2, MONTH($O680) &gt;= 2), IF($R680 &lt;&gt; "", $H680/$R680, ""), ""),"")</f>
        <v>500000</v>
      </c>
      <c r="U680" s="10" t="str">
        <f>IF(Overall!$A682&lt;&gt;"",IF(AND(MONTH($N680) &lt;= 3, MONTH($O680) &gt;= 3), IF($R680 &lt;&gt; "", $H680/$R680, ""), ""),"")</f>
        <v/>
      </c>
      <c r="V680" s="10" t="str">
        <f>IF(Overall!$A682&lt;&gt;"",IF(AND(MONTH($N680) &lt;= 4, MONTH($O680) &gt;= 4), IF($R680 &lt;&gt; "", $H680/$R680, ""), ""),"")</f>
        <v/>
      </c>
      <c r="W680" s="10" t="str">
        <f>IF(Overall!$A682&lt;&gt;"",IF(AND(MONTH($N680) &lt;= 5, MONTH($O680) &gt;= 5), IF($R680 &lt;&gt; "", $H680/$R680, ""), ""),"")</f>
        <v/>
      </c>
      <c r="X680" s="10" t="str">
        <f>IF(Overall!$A682&lt;&gt;"",IF(AND(MONTH($N680) &lt;= 6, MONTH($O680) &gt;= 6), IF($R680 &lt;&gt; "", $H680/$R680, ""), ""),"")</f>
        <v/>
      </c>
      <c r="Y680" s="10" t="str">
        <f>IF(Overall!$A682&lt;&gt;"",IF(AND(MONTH($N680) &lt;= 7, MONTH($O680) &gt;= 7 ), IF($R680 &lt;&gt; "", $H680/$R680, ""), ""),"")</f>
        <v/>
      </c>
      <c r="Z680" s="10" t="str">
        <f>IF(Overall!$A682&lt;&gt;"",IF(AND(MONTH($N680) &lt;= 8, MONTH($O680) &gt;= 8), IF($R680 &lt;&gt; "", $H680/$R680, ""), ""),"")</f>
        <v/>
      </c>
      <c r="AA680" s="10" t="str">
        <f>IF(Overall!$A682&lt;&gt;"",IF(AND(MONTH($N680) &lt;= 9, MONTH($O680) &gt;= 9), IF($R680 &lt;&gt; "", $H680/$R680, ""), ""),"")</f>
        <v/>
      </c>
      <c r="AB680" s="10" t="str">
        <f>IF(Overall!$A682&lt;&gt;"",IF(AND(MONTH($N680) &lt;= 10, MONTH($O680) &gt;= 10), IF($R680 &lt;&gt; "", $H680/$R680, ""), ""),"")</f>
        <v/>
      </c>
      <c r="AC680" s="10" t="str">
        <f>IF(Overall!$A682&lt;&gt;"",IF(AND(MONTH($N680) &lt;= 11, MONTH($O680) &gt;= 11), IF($R680 &lt;&gt; "", $H680/$R680, ""), ""),"")</f>
        <v/>
      </c>
      <c r="AD680" s="10" t="str">
        <f>IF(Overall!$A682&lt;&gt;"",IF(AND(MONTH($N680) &lt;= 12, MONTH($O680) &gt;= 12), IF($R680 &lt;&gt; "", $H680/$R680, ""), ""),"")</f>
        <v/>
      </c>
      <c r="AF680" s="10" t="str">
        <f ca="1">IFERROR(IF(AND(NOW()&lt;= EOMONTH(DATE(YEAR($O680),1, 1), 0), Overall!$A682&lt;&gt;"", MONTH($N680) &lt;= 1, MONTH($O680) &gt;= 1), IF($R680 &lt;&gt; "", $H680/$R680, ""), ""), "")</f>
        <v/>
      </c>
      <c r="AG680" s="10" t="str">
        <f ca="1">IFERROR(IF(AND(NOW()&lt;= EOMONTH(DATE(YEAR($O680),2, 1), 0), Overall!$A682&lt;&gt;"", MONTH($N680) &lt;= 2, MONTH($O680) &gt;= 2), IF($R680 &lt;&gt; "", $H680/$R680, ""), ""), "")</f>
        <v/>
      </c>
      <c r="AH680" s="10" t="str">
        <f ca="1">IFERROR(IF(AND(NOW()&lt;= EOMONTH(DATE(YEAR($O680),3, 1), 0), Overall!$A682&lt;&gt;"", MONTH($N680) &lt;= 3, MONTH($O680) &gt;= 3), IF($R680 &lt;&gt; "", $H680/$R680, ""), ""), "")</f>
        <v/>
      </c>
      <c r="AI680" s="10" t="str">
        <f ca="1">IFERROR(IF(AND(NOW()&lt;= EOMONTH(DATE(YEAR($O680),4, 1), 0), Overall!$A682&lt;&gt;"", MONTH($N680) &lt;= 4, MONTH($O680) &gt;= 4), IF($R680 &lt;&gt; "", $H680/$R680, ""), ""), "")</f>
        <v/>
      </c>
      <c r="AJ680" s="10" t="str">
        <f ca="1">IFERROR(IF(AND(NOW()&lt;= EOMONTH(DATE(YEAR($O680),5, 1), 0), Overall!$A682&lt;&gt;"", MONTH($N680) &lt;= 5, MONTH($O680) &gt;= 5), IF($R680 &lt;&gt; "", $H680/$R680, ""), ""), "")</f>
        <v/>
      </c>
      <c r="AK680" s="10" t="str">
        <f ca="1">IFERROR(IF(AND(NOW()&lt;= EOMONTH(DATE(YEAR($O680),6, 1), 0), Overall!$A682&lt;&gt;"", MONTH($N680) &lt;= 6, MONTH($O680) &gt;= 6), IF($R680 &lt;&gt; "", $H680/$R680, ""), ""), "")</f>
        <v/>
      </c>
      <c r="AL680" s="10" t="str">
        <f ca="1">IFERROR(IF(AND(NOW()&lt;= EOMONTH(DATE(YEAR($O680),7, 1), 0), Overall!$A682&lt;&gt;"", MONTH($N680) &lt;= 7, MONTH($O680) &gt;= 7), IF($R680 &lt;&gt; "", $H680/$R680, ""), ""), "")</f>
        <v/>
      </c>
      <c r="AM680" s="10" t="str">
        <f ca="1">IFERROR(IF(AND(NOW()&lt;= EOMONTH(DATE(YEAR($O680),8, 1), 0), Overall!$A682&lt;&gt;"", MONTH($N680) &lt;= 8, MONTH($O680) &gt;= 8), IF($R680 &lt;&gt; "", $H680/$R680, ""), ""), "")</f>
        <v/>
      </c>
      <c r="AN680" s="10" t="str">
        <f ca="1">IFERROR(IF(AND(NOW()&lt;= EOMONTH(DATE(YEAR($O680),9, 1), 0), Overall!$A682&lt;&gt;"", MONTH($N680) &lt;= 9, MONTH($O680) &gt;= 9), IF($R680 &lt;&gt; "", $H680/$R680, ""), ""), "")</f>
        <v/>
      </c>
      <c r="AO680" s="10" t="str">
        <f ca="1">IFERROR(IF(AND(NOW()&lt;= EOMONTH(DATE(YEAR($O680),10, 1), 0), Overall!$A682&lt;&gt;"", MONTH($N680) &lt;= 10, MONTH($O680) &gt;= 10), IF($R680 &lt;&gt; "", $H680/$R680, ""), ""), "")</f>
        <v/>
      </c>
      <c r="AP680" s="10" t="str">
        <f ca="1">IFERROR(IF(AND(NOW()&lt;= EOMONTH(DATE(YEAR($O680),11, 1), 0), Overall!$A682&lt;&gt;"", MONTH($N680) &lt;=11, MONTH($O680) &gt;= 11), IF($R680 &lt;&gt; "", $H680/$R680, ""), ""), "")</f>
        <v/>
      </c>
      <c r="AQ680" s="10" t="str">
        <f ca="1">IFERROR(IF(AND(NOW()&lt;= EOMONTH(DATE(YEAR($O680),12, 1), 0), Overall!$A682&lt;&gt;"", MONTH($N680) &lt;= 12, MONTH($O680) &gt;= 12), IF($R680 &lt;&gt; "", $H680/$R680, ""), ""), "")</f>
        <v/>
      </c>
      <c r="AR680" s="16">
        <f t="shared" ca="1" si="21"/>
        <v>0</v>
      </c>
    </row>
    <row r="681" spans="1:44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6">
        <f>IF(Overall!F683&lt;&gt;"",VALUE(Overall!F683),"")</f>
        <v>500000</v>
      </c>
      <c r="I681" s="6">
        <f>IF(Overall!G683&lt;&gt;"",VALUE(Overall!G683),"")</f>
        <v>78</v>
      </c>
      <c r="J681" s="6">
        <f>IF(Overall!H683&lt;&gt;"",VALUE(Overall!H683),"")</f>
        <v>61</v>
      </c>
      <c r="K681" s="6">
        <f>IF(Overall!I683&lt;&gt;"",VALUE(Overall!I683),"")</f>
        <v>4.1500000000000004</v>
      </c>
      <c r="L681" s="6">
        <f>IF(Overall!J683&lt;&gt;"",VALUE(Overall!J683),"")</f>
        <v>0.5</v>
      </c>
      <c r="M681" s="6">
        <f>IF(Overall!K683&lt;&gt;"",VALUE(Overall!K683),"")</f>
        <v>3.65</v>
      </c>
      <c r="N681" s="7">
        <f>IF(Overall!L683&lt;&gt;"",DATEVALUE(MID(Overall!L683, FIND(",", Overall!L683) + 2, FIND(" ", Overall!L683) - FIND(",", Overall!L683) - 1) &amp; " " &amp; MID(Overall!L683, FIND(" ", Overall!L683) + 1, FIND(",", Overall!L683, FIND(" ", Overall!L683)) - FIND(" ", Overall!L683) - 1) &amp; ", " &amp; MID(Overall!L683, FIND(",", Overall!L683, FIND(",",Overall!L683) + 1) + 2, LEN(Overall!L683))),"")</f>
        <v>45323</v>
      </c>
      <c r="O681" s="7">
        <f>IF(Overall!M683&lt;&gt;"",DATEVALUE(MID(Overall!M683, FIND(",", Overall!M683) + 2, FIND(" ", Overall!M683) - FIND(",", Overall!M683) - 1) &amp; " " &amp; MID(Overall!M683, FIND(" ", Overall!M683) + 1, FIND(",", Overall!M683, FIND(" ", Overall!M683)) - FIND(" ", Overall!M683) - 1) &amp; ", " &amp; MID(Overall!M683, FIND(",", Overall!M683, FIND(",",Overall!M683) + 1) + 2, LEN(Overall!M683))),"")</f>
        <v>45351</v>
      </c>
      <c r="P681" s="7">
        <f>IF(Overall!N683&lt;&gt;"",DATEVALUE(MID(Overall!N683, FIND(",", Overall!N683) + 2, FIND(" ", Overall!N683) - FIND(",", Overall!N683) - 1) &amp; " " &amp; MID(Overall!N683, FIND(" ", Overall!N683) + 1, FIND(",", Overall!N683, FIND(" ", Overall!N683)) - FIND(" ", Overall!N683) - 1) &amp; ", " &amp; MID(Overall!N683, FIND(",", Overall!N683, FIND(",",Overall!N683) + 1) + 2, LEN(Overall!N683))),"")</f>
        <v>45275</v>
      </c>
      <c r="Q681" s="7">
        <f>IF(Overall!O683&lt;&gt;"",DATEVALUE(MID(Overall!O683, FIND(",", Overall!O683) + 2, FIND(" ", Overall!O683) - FIND(",", Overall!O683) - 1) &amp; " " &amp; MID(Overall!O683, FIND(" ", Overall!O683) + 1, FIND(",", Overall!O683, FIND(" ", Overall!O683)) - FIND(" ", Overall!O683) - 1) &amp; ", " &amp; MID(Overall!O683, FIND(",", Overall!O683, FIND(",",Overall!O683) + 1) + 2, LEN(Overall!O683))),"")</f>
        <v>45257</v>
      </c>
      <c r="R681" s="5">
        <f t="shared" si="20"/>
        <v>1</v>
      </c>
      <c r="S681" s="10" t="str">
        <f>IF(Overall!$A683&lt;&gt;"",IF(AND(MONTH($N681) &lt;= 1, MONTH($O681) &gt;= 1), IF($R681 &lt;&gt; "", $H681/$R681, ""), ""),"")</f>
        <v/>
      </c>
      <c r="T681" s="10">
        <f>IF(Overall!$A683&lt;&gt;"",IF(AND(MONTH($N681) &lt;= 2, MONTH($O681) &gt;= 2), IF($R681 &lt;&gt; "", $H681/$R681, ""), ""),"")</f>
        <v>500000</v>
      </c>
      <c r="U681" s="10" t="str">
        <f>IF(Overall!$A683&lt;&gt;"",IF(AND(MONTH($N681) &lt;= 3, MONTH($O681) &gt;= 3), IF($R681 &lt;&gt; "", $H681/$R681, ""), ""),"")</f>
        <v/>
      </c>
      <c r="V681" s="10" t="str">
        <f>IF(Overall!$A683&lt;&gt;"",IF(AND(MONTH($N681) &lt;= 4, MONTH($O681) &gt;= 4), IF($R681 &lt;&gt; "", $H681/$R681, ""), ""),"")</f>
        <v/>
      </c>
      <c r="W681" s="10" t="str">
        <f>IF(Overall!$A683&lt;&gt;"",IF(AND(MONTH($N681) &lt;= 5, MONTH($O681) &gt;= 5), IF($R681 &lt;&gt; "", $H681/$R681, ""), ""),"")</f>
        <v/>
      </c>
      <c r="X681" s="10" t="str">
        <f>IF(Overall!$A683&lt;&gt;"",IF(AND(MONTH($N681) &lt;= 6, MONTH($O681) &gt;= 6), IF($R681 &lt;&gt; "", $H681/$R681, ""), ""),"")</f>
        <v/>
      </c>
      <c r="Y681" s="10" t="str">
        <f>IF(Overall!$A683&lt;&gt;"",IF(AND(MONTH($N681) &lt;= 7, MONTH($O681) &gt;= 7 ), IF($R681 &lt;&gt; "", $H681/$R681, ""), ""),"")</f>
        <v/>
      </c>
      <c r="Z681" s="10" t="str">
        <f>IF(Overall!$A683&lt;&gt;"",IF(AND(MONTH($N681) &lt;= 8, MONTH($O681) &gt;= 8), IF($R681 &lt;&gt; "", $H681/$R681, ""), ""),"")</f>
        <v/>
      </c>
      <c r="AA681" s="10" t="str">
        <f>IF(Overall!$A683&lt;&gt;"",IF(AND(MONTH($N681) &lt;= 9, MONTH($O681) &gt;= 9), IF($R681 &lt;&gt; "", $H681/$R681, ""), ""),"")</f>
        <v/>
      </c>
      <c r="AB681" s="10" t="str">
        <f>IF(Overall!$A683&lt;&gt;"",IF(AND(MONTH($N681) &lt;= 10, MONTH($O681) &gt;= 10), IF($R681 &lt;&gt; "", $H681/$R681, ""), ""),"")</f>
        <v/>
      </c>
      <c r="AC681" s="10" t="str">
        <f>IF(Overall!$A683&lt;&gt;"",IF(AND(MONTH($N681) &lt;= 11, MONTH($O681) &gt;= 11), IF($R681 &lt;&gt; "", $H681/$R681, ""), ""),"")</f>
        <v/>
      </c>
      <c r="AD681" s="10" t="str">
        <f>IF(Overall!$A683&lt;&gt;"",IF(AND(MONTH($N681) &lt;= 12, MONTH($O681) &gt;= 12), IF($R681 &lt;&gt; "", $H681/$R681, ""), ""),"")</f>
        <v/>
      </c>
      <c r="AF681" s="10" t="str">
        <f ca="1">IFERROR(IF(AND(NOW()&lt;= EOMONTH(DATE(YEAR($O681),1, 1), 0), Overall!$A683&lt;&gt;"", MONTH($N681) &lt;= 1, MONTH($O681) &gt;= 1), IF($R681 &lt;&gt; "", $H681/$R681, ""), ""), "")</f>
        <v/>
      </c>
      <c r="AG681" s="10" t="str">
        <f ca="1">IFERROR(IF(AND(NOW()&lt;= EOMONTH(DATE(YEAR($O681),2, 1), 0), Overall!$A683&lt;&gt;"", MONTH($N681) &lt;= 2, MONTH($O681) &gt;= 2), IF($R681 &lt;&gt; "", $H681/$R681, ""), ""), "")</f>
        <v/>
      </c>
      <c r="AH681" s="10" t="str">
        <f ca="1">IFERROR(IF(AND(NOW()&lt;= EOMONTH(DATE(YEAR($O681),3, 1), 0), Overall!$A683&lt;&gt;"", MONTH($N681) &lt;= 3, MONTH($O681) &gt;= 3), IF($R681 &lt;&gt; "", $H681/$R681, ""), ""), "")</f>
        <v/>
      </c>
      <c r="AI681" s="10" t="str">
        <f ca="1">IFERROR(IF(AND(NOW()&lt;= EOMONTH(DATE(YEAR($O681),4, 1), 0), Overall!$A683&lt;&gt;"", MONTH($N681) &lt;= 4, MONTH($O681) &gt;= 4), IF($R681 &lt;&gt; "", $H681/$R681, ""), ""), "")</f>
        <v/>
      </c>
      <c r="AJ681" s="10" t="str">
        <f ca="1">IFERROR(IF(AND(NOW()&lt;= EOMONTH(DATE(YEAR($O681),5, 1), 0), Overall!$A683&lt;&gt;"", MONTH($N681) &lt;= 5, MONTH($O681) &gt;= 5), IF($R681 &lt;&gt; "", $H681/$R681, ""), ""), "")</f>
        <v/>
      </c>
      <c r="AK681" s="10" t="str">
        <f ca="1">IFERROR(IF(AND(NOW()&lt;= EOMONTH(DATE(YEAR($O681),6, 1), 0), Overall!$A683&lt;&gt;"", MONTH($N681) &lt;= 6, MONTH($O681) &gt;= 6), IF($R681 &lt;&gt; "", $H681/$R681, ""), ""), "")</f>
        <v/>
      </c>
      <c r="AL681" s="10" t="str">
        <f ca="1">IFERROR(IF(AND(NOW()&lt;= EOMONTH(DATE(YEAR($O681),7, 1), 0), Overall!$A683&lt;&gt;"", MONTH($N681) &lt;= 7, MONTH($O681) &gt;= 7), IF($R681 &lt;&gt; "", $H681/$R681, ""), ""), "")</f>
        <v/>
      </c>
      <c r="AM681" s="10" t="str">
        <f ca="1">IFERROR(IF(AND(NOW()&lt;= EOMONTH(DATE(YEAR($O681),8, 1), 0), Overall!$A683&lt;&gt;"", MONTH($N681) &lt;= 8, MONTH($O681) &gt;= 8), IF($R681 &lt;&gt; "", $H681/$R681, ""), ""), "")</f>
        <v/>
      </c>
      <c r="AN681" s="10" t="str">
        <f ca="1">IFERROR(IF(AND(NOW()&lt;= EOMONTH(DATE(YEAR($O681),9, 1), 0), Overall!$A683&lt;&gt;"", MONTH($N681) &lt;= 9, MONTH($O681) &gt;= 9), IF($R681 &lt;&gt; "", $H681/$R681, ""), ""), "")</f>
        <v/>
      </c>
      <c r="AO681" s="10" t="str">
        <f ca="1">IFERROR(IF(AND(NOW()&lt;= EOMONTH(DATE(YEAR($O681),10, 1), 0), Overall!$A683&lt;&gt;"", MONTH($N681) &lt;= 10, MONTH($O681) &gt;= 10), IF($R681 &lt;&gt; "", $H681/$R681, ""), ""), "")</f>
        <v/>
      </c>
      <c r="AP681" s="10" t="str">
        <f ca="1">IFERROR(IF(AND(NOW()&lt;= EOMONTH(DATE(YEAR($O681),11, 1), 0), Overall!$A683&lt;&gt;"", MONTH($N681) &lt;=11, MONTH($O681) &gt;= 11), IF($R681 &lt;&gt; "", $H681/$R681, ""), ""), "")</f>
        <v/>
      </c>
      <c r="AQ681" s="10" t="str">
        <f ca="1">IFERROR(IF(AND(NOW()&lt;= EOMONTH(DATE(YEAR($O681),12, 1), 0), Overall!$A683&lt;&gt;"", MONTH($N681) &lt;= 12, MONTH($O681) &gt;= 12), IF($R681 &lt;&gt; "", $H681/$R681, ""), ""), "")</f>
        <v/>
      </c>
      <c r="AR681" s="16">
        <f t="shared" ca="1" si="21"/>
        <v>0</v>
      </c>
    </row>
    <row r="682" spans="1:44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6">
        <f>IF(Overall!F684&lt;&gt;"",VALUE(Overall!F684),"")</f>
        <v>500000</v>
      </c>
      <c r="I682" s="6">
        <f>IF(Overall!G684&lt;&gt;"",VALUE(Overall!G684),"")</f>
        <v>77</v>
      </c>
      <c r="J682" s="6">
        <f>IF(Overall!H684&lt;&gt;"",VALUE(Overall!H684),"")</f>
        <v>61</v>
      </c>
      <c r="K682" s="6">
        <f>IF(Overall!I684&lt;&gt;"",VALUE(Overall!I684),"")</f>
        <v>4.5999999999999996</v>
      </c>
      <c r="L682" s="6">
        <f>IF(Overall!J684&lt;&gt;"",VALUE(Overall!J684),"")</f>
        <v>0.88</v>
      </c>
      <c r="M682" s="6">
        <f>IF(Overall!K684&lt;&gt;"",VALUE(Overall!K684),"")</f>
        <v>3.72</v>
      </c>
      <c r="N682" s="7">
        <f>IF(Overall!L684&lt;&gt;"",DATEVALUE(MID(Overall!L684, FIND(",", Overall!L684) + 2, FIND(" ", Overall!L684) - FIND(",", Overall!L684) - 1) &amp; " " &amp; MID(Overall!L684, FIND(" ", Overall!L684) + 1, FIND(",", Overall!L684, FIND(" ", Overall!L684)) - FIND(" ", Overall!L684) - 1) &amp; ", " &amp; MID(Overall!L684, FIND(",", Overall!L684, FIND(",",Overall!L684) + 1) + 2, LEN(Overall!L684))),"")</f>
        <v>45352</v>
      </c>
      <c r="O682" s="7">
        <f>IF(Overall!M684&lt;&gt;"",DATEVALUE(MID(Overall!M684, FIND(",", Overall!M684) + 2, FIND(" ", Overall!M684) - FIND(",", Overall!M684) - 1) &amp; " " &amp; MID(Overall!M684, FIND(" ", Overall!M684) + 1, FIND(",", Overall!M684, FIND(" ", Overall!M684)) - FIND(" ", Overall!M684) - 1) &amp; ", " &amp; MID(Overall!M684, FIND(",", Overall!M684, FIND(",",Overall!M684) + 1) + 2, LEN(Overall!M684))),"")</f>
        <v>45382</v>
      </c>
      <c r="P682" s="7">
        <f>IF(Overall!N684&lt;&gt;"",DATEVALUE(MID(Overall!N684, FIND(",", Overall!N684) + 2, FIND(" ", Overall!N684) - FIND(",", Overall!N684) - 1) &amp; " " &amp; MID(Overall!N684, FIND(" ", Overall!N684) + 1, FIND(",", Overall!N684, FIND(" ", Overall!N684)) - FIND(" ", Overall!N684) - 1) &amp; ", " &amp; MID(Overall!N684, FIND(",", Overall!N684, FIND(",",Overall!N684) + 1) + 2, LEN(Overall!N684))),"")</f>
        <v>45275</v>
      </c>
      <c r="Q682" s="7">
        <f>IF(Overall!O684&lt;&gt;"",DATEVALUE(MID(Overall!O684, FIND(",", Overall!O684) + 2, FIND(" ", Overall!O684) - FIND(",", Overall!O684) - 1) &amp; " " &amp; MID(Overall!O684, FIND(" ", Overall!O684) + 1, FIND(",", Overall!O684, FIND(" ", Overall!O684)) - FIND(" ", Overall!O684) - 1) &amp; ", " &amp; MID(Overall!O684, FIND(",", Overall!O684, FIND(",",Overall!O684) + 1) + 2, LEN(Overall!O684))),"")</f>
        <v>45257</v>
      </c>
      <c r="R682" s="5">
        <f t="shared" si="20"/>
        <v>1</v>
      </c>
      <c r="S682" s="10" t="str">
        <f>IF(Overall!$A684&lt;&gt;"",IF(AND(MONTH($N682) &lt;= 1, MONTH($O682) &gt;= 1), IF($R682 &lt;&gt; "", $H682/$R682, ""), ""),"")</f>
        <v/>
      </c>
      <c r="T682" s="10" t="str">
        <f>IF(Overall!$A684&lt;&gt;"",IF(AND(MONTH($N682) &lt;= 2, MONTH($O682) &gt;= 2), IF($R682 &lt;&gt; "", $H682/$R682, ""), ""),"")</f>
        <v/>
      </c>
      <c r="U682" s="10">
        <f>IF(Overall!$A684&lt;&gt;"",IF(AND(MONTH($N682) &lt;= 3, MONTH($O682) &gt;= 3), IF($R682 &lt;&gt; "", $H682/$R682, ""), ""),"")</f>
        <v>500000</v>
      </c>
      <c r="V682" s="10" t="str">
        <f>IF(Overall!$A684&lt;&gt;"",IF(AND(MONTH($N682) &lt;= 4, MONTH($O682) &gt;= 4), IF($R682 &lt;&gt; "", $H682/$R682, ""), ""),"")</f>
        <v/>
      </c>
      <c r="W682" s="10" t="str">
        <f>IF(Overall!$A684&lt;&gt;"",IF(AND(MONTH($N682) &lt;= 5, MONTH($O682) &gt;= 5), IF($R682 &lt;&gt; "", $H682/$R682, ""), ""),"")</f>
        <v/>
      </c>
      <c r="X682" s="10" t="str">
        <f>IF(Overall!$A684&lt;&gt;"",IF(AND(MONTH($N682) &lt;= 6, MONTH($O682) &gt;= 6), IF($R682 &lt;&gt; "", $H682/$R682, ""), ""),"")</f>
        <v/>
      </c>
      <c r="Y682" s="10" t="str">
        <f>IF(Overall!$A684&lt;&gt;"",IF(AND(MONTH($N682) &lt;= 7, MONTH($O682) &gt;= 7 ), IF($R682 &lt;&gt; "", $H682/$R682, ""), ""),"")</f>
        <v/>
      </c>
      <c r="Z682" s="10" t="str">
        <f>IF(Overall!$A684&lt;&gt;"",IF(AND(MONTH($N682) &lt;= 8, MONTH($O682) &gt;= 8), IF($R682 &lt;&gt; "", $H682/$R682, ""), ""),"")</f>
        <v/>
      </c>
      <c r="AA682" s="10" t="str">
        <f>IF(Overall!$A684&lt;&gt;"",IF(AND(MONTH($N682) &lt;= 9, MONTH($O682) &gt;= 9), IF($R682 &lt;&gt; "", $H682/$R682, ""), ""),"")</f>
        <v/>
      </c>
      <c r="AB682" s="10" t="str">
        <f>IF(Overall!$A684&lt;&gt;"",IF(AND(MONTH($N682) &lt;= 10, MONTH($O682) &gt;= 10), IF($R682 &lt;&gt; "", $H682/$R682, ""), ""),"")</f>
        <v/>
      </c>
      <c r="AC682" s="10" t="str">
        <f>IF(Overall!$A684&lt;&gt;"",IF(AND(MONTH($N682) &lt;= 11, MONTH($O682) &gt;= 11), IF($R682 &lt;&gt; "", $H682/$R682, ""), ""),"")</f>
        <v/>
      </c>
      <c r="AD682" s="10" t="str">
        <f>IF(Overall!$A684&lt;&gt;"",IF(AND(MONTH($N682) &lt;= 12, MONTH($O682) &gt;= 12), IF($R682 &lt;&gt; "", $H682/$R682, ""), ""),"")</f>
        <v/>
      </c>
      <c r="AF682" s="10" t="str">
        <f ca="1">IFERROR(IF(AND(NOW()&lt;= EOMONTH(DATE(YEAR($O682),1, 1), 0), Overall!$A684&lt;&gt;"", MONTH($N682) &lt;= 1, MONTH($O682) &gt;= 1), IF($R682 &lt;&gt; "", $H682/$R682, ""), ""), "")</f>
        <v/>
      </c>
      <c r="AG682" s="10" t="str">
        <f ca="1">IFERROR(IF(AND(NOW()&lt;= EOMONTH(DATE(YEAR($O682),2, 1), 0), Overall!$A684&lt;&gt;"", MONTH($N682) &lt;= 2, MONTH($O682) &gt;= 2), IF($R682 &lt;&gt; "", $H682/$R682, ""), ""), "")</f>
        <v/>
      </c>
      <c r="AH682" s="10">
        <f ca="1">IFERROR(IF(AND(NOW()&lt;= EOMONTH(DATE(YEAR($O682),3, 1), 0), Overall!$A684&lt;&gt;"", MONTH($N682) &lt;= 3, MONTH($O682) &gt;= 3), IF($R682 &lt;&gt; "", $H682/$R682, ""), ""), "")</f>
        <v>500000</v>
      </c>
      <c r="AI682" s="10" t="str">
        <f ca="1">IFERROR(IF(AND(NOW()&lt;= EOMONTH(DATE(YEAR($O682),4, 1), 0), Overall!$A684&lt;&gt;"", MONTH($N682) &lt;= 4, MONTH($O682) &gt;= 4), IF($R682 &lt;&gt; "", $H682/$R682, ""), ""), "")</f>
        <v/>
      </c>
      <c r="AJ682" s="10" t="str">
        <f ca="1">IFERROR(IF(AND(NOW()&lt;= EOMONTH(DATE(YEAR($O682),5, 1), 0), Overall!$A684&lt;&gt;"", MONTH($N682) &lt;= 5, MONTH($O682) &gt;= 5), IF($R682 &lt;&gt; "", $H682/$R682, ""), ""), "")</f>
        <v/>
      </c>
      <c r="AK682" s="10" t="str">
        <f ca="1">IFERROR(IF(AND(NOW()&lt;= EOMONTH(DATE(YEAR($O682),6, 1), 0), Overall!$A684&lt;&gt;"", MONTH($N682) &lt;= 6, MONTH($O682) &gt;= 6), IF($R682 &lt;&gt; "", $H682/$R682, ""), ""), "")</f>
        <v/>
      </c>
      <c r="AL682" s="10" t="str">
        <f ca="1">IFERROR(IF(AND(NOW()&lt;= EOMONTH(DATE(YEAR($O682),7, 1), 0), Overall!$A684&lt;&gt;"", MONTH($N682) &lt;= 7, MONTH($O682) &gt;= 7), IF($R682 &lt;&gt; "", $H682/$R682, ""), ""), "")</f>
        <v/>
      </c>
      <c r="AM682" s="10" t="str">
        <f ca="1">IFERROR(IF(AND(NOW()&lt;= EOMONTH(DATE(YEAR($O682),8, 1), 0), Overall!$A684&lt;&gt;"", MONTH($N682) &lt;= 8, MONTH($O682) &gt;= 8), IF($R682 &lt;&gt; "", $H682/$R682, ""), ""), "")</f>
        <v/>
      </c>
      <c r="AN682" s="10" t="str">
        <f ca="1">IFERROR(IF(AND(NOW()&lt;= EOMONTH(DATE(YEAR($O682),9, 1), 0), Overall!$A684&lt;&gt;"", MONTH($N682) &lt;= 9, MONTH($O682) &gt;= 9), IF($R682 &lt;&gt; "", $H682/$R682, ""), ""), "")</f>
        <v/>
      </c>
      <c r="AO682" s="10" t="str">
        <f ca="1">IFERROR(IF(AND(NOW()&lt;= EOMONTH(DATE(YEAR($O682),10, 1), 0), Overall!$A684&lt;&gt;"", MONTH($N682) &lt;= 10, MONTH($O682) &gt;= 10), IF($R682 &lt;&gt; "", $H682/$R682, ""), ""), "")</f>
        <v/>
      </c>
      <c r="AP682" s="10" t="str">
        <f ca="1">IFERROR(IF(AND(NOW()&lt;= EOMONTH(DATE(YEAR($O682),11, 1), 0), Overall!$A684&lt;&gt;"", MONTH($N682) &lt;=11, MONTH($O682) &gt;= 11), IF($R682 &lt;&gt; "", $H682/$R682, ""), ""), "")</f>
        <v/>
      </c>
      <c r="AQ682" s="10" t="str">
        <f ca="1">IFERROR(IF(AND(NOW()&lt;= EOMONTH(DATE(YEAR($O682),12, 1), 0), Overall!$A684&lt;&gt;"", MONTH($N682) &lt;= 12, MONTH($O682) &gt;= 12), IF($R682 &lt;&gt; "", $H682/$R682, ""), ""), "")</f>
        <v/>
      </c>
      <c r="AR682" s="16">
        <f t="shared" ca="1" si="21"/>
        <v>500000</v>
      </c>
    </row>
    <row r="683" spans="1:44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6">
        <f>IF(Overall!F685&lt;&gt;"",VALUE(Overall!F685),"")</f>
        <v>500000</v>
      </c>
      <c r="I683" s="6">
        <f>IF(Overall!G685&lt;&gt;"",VALUE(Overall!G685),"")</f>
        <v>77</v>
      </c>
      <c r="J683" s="6">
        <f>IF(Overall!H685&lt;&gt;"",VALUE(Overall!H685),"")</f>
        <v>61</v>
      </c>
      <c r="K683" s="6">
        <f>IF(Overall!I685&lt;&gt;"",VALUE(Overall!I685),"")</f>
        <v>4.6100000000000003</v>
      </c>
      <c r="L683" s="6">
        <f>IF(Overall!J685&lt;&gt;"",VALUE(Overall!J685),"")</f>
        <v>0.88</v>
      </c>
      <c r="M683" s="6">
        <f>IF(Overall!K685&lt;&gt;"",VALUE(Overall!K685),"")</f>
        <v>3.73</v>
      </c>
      <c r="N683" s="7">
        <f>IF(Overall!L685&lt;&gt;"",DATEVALUE(MID(Overall!L685, FIND(",", Overall!L685) + 2, FIND(" ", Overall!L685) - FIND(",", Overall!L685) - 1) &amp; " " &amp; MID(Overall!L685, FIND(" ", Overall!L685) + 1, FIND(",", Overall!L685, FIND(" ", Overall!L685)) - FIND(" ", Overall!L685) - 1) &amp; ", " &amp; MID(Overall!L685, FIND(",", Overall!L685, FIND(",",Overall!L685) + 1) + 2, LEN(Overall!L685))),"")</f>
        <v>45352</v>
      </c>
      <c r="O683" s="7">
        <f>IF(Overall!M685&lt;&gt;"",DATEVALUE(MID(Overall!M685, FIND(",", Overall!M685) + 2, FIND(" ", Overall!M685) - FIND(",", Overall!M685) - 1) &amp; " " &amp; MID(Overall!M685, FIND(" ", Overall!M685) + 1, FIND(",", Overall!M685, FIND(" ", Overall!M685)) - FIND(" ", Overall!M685) - 1) &amp; ", " &amp; MID(Overall!M685, FIND(",", Overall!M685, FIND(",",Overall!M685) + 1) + 2, LEN(Overall!M685))),"")</f>
        <v>45382</v>
      </c>
      <c r="P683" s="7">
        <f>IF(Overall!N685&lt;&gt;"",DATEVALUE(MID(Overall!N685, FIND(",", Overall!N685) + 2, FIND(" ", Overall!N685) - FIND(",", Overall!N685) - 1) &amp; " " &amp; MID(Overall!N685, FIND(" ", Overall!N685) + 1, FIND(",", Overall!N685, FIND(" ", Overall!N685)) - FIND(" ", Overall!N685) - 1) &amp; ", " &amp; MID(Overall!N685, FIND(",", Overall!N685, FIND(",",Overall!N685) + 1) + 2, LEN(Overall!N685))),"")</f>
        <v>45275</v>
      </c>
      <c r="Q683" s="7">
        <f>IF(Overall!O685&lt;&gt;"",DATEVALUE(MID(Overall!O685, FIND(",", Overall!O685) + 2, FIND(" ", Overall!O685) - FIND(",", Overall!O685) - 1) &amp; " " &amp; MID(Overall!O685, FIND(" ", Overall!O685) + 1, FIND(",", Overall!O685, FIND(" ", Overall!O685)) - FIND(" ", Overall!O685) - 1) &amp; ", " &amp; MID(Overall!O685, FIND(",", Overall!O685, FIND(",",Overall!O685) + 1) + 2, LEN(Overall!O685))),"")</f>
        <v>45257</v>
      </c>
      <c r="R683" s="5">
        <f t="shared" si="20"/>
        <v>1</v>
      </c>
      <c r="S683" s="10" t="str">
        <f>IF(Overall!$A685&lt;&gt;"",IF(AND(MONTH($N683) &lt;= 1, MONTH($O683) &gt;= 1), IF($R683 &lt;&gt; "", $H683/$R683, ""), ""),"")</f>
        <v/>
      </c>
      <c r="T683" s="10" t="str">
        <f>IF(Overall!$A685&lt;&gt;"",IF(AND(MONTH($N683) &lt;= 2, MONTH($O683) &gt;= 2), IF($R683 &lt;&gt; "", $H683/$R683, ""), ""),"")</f>
        <v/>
      </c>
      <c r="U683" s="10">
        <f>IF(Overall!$A685&lt;&gt;"",IF(AND(MONTH($N683) &lt;= 3, MONTH($O683) &gt;= 3), IF($R683 &lt;&gt; "", $H683/$R683, ""), ""),"")</f>
        <v>500000</v>
      </c>
      <c r="V683" s="10" t="str">
        <f>IF(Overall!$A685&lt;&gt;"",IF(AND(MONTH($N683) &lt;= 4, MONTH($O683) &gt;= 4), IF($R683 &lt;&gt; "", $H683/$R683, ""), ""),"")</f>
        <v/>
      </c>
      <c r="W683" s="10" t="str">
        <f>IF(Overall!$A685&lt;&gt;"",IF(AND(MONTH($N683) &lt;= 5, MONTH($O683) &gt;= 5), IF($R683 &lt;&gt; "", $H683/$R683, ""), ""),"")</f>
        <v/>
      </c>
      <c r="X683" s="10" t="str">
        <f>IF(Overall!$A685&lt;&gt;"",IF(AND(MONTH($N683) &lt;= 6, MONTH($O683) &gt;= 6), IF($R683 &lt;&gt; "", $H683/$R683, ""), ""),"")</f>
        <v/>
      </c>
      <c r="Y683" s="10" t="str">
        <f>IF(Overall!$A685&lt;&gt;"",IF(AND(MONTH($N683) &lt;= 7, MONTH($O683) &gt;= 7 ), IF($R683 &lt;&gt; "", $H683/$R683, ""), ""),"")</f>
        <v/>
      </c>
      <c r="Z683" s="10" t="str">
        <f>IF(Overall!$A685&lt;&gt;"",IF(AND(MONTH($N683) &lt;= 8, MONTH($O683) &gt;= 8), IF($R683 &lt;&gt; "", $H683/$R683, ""), ""),"")</f>
        <v/>
      </c>
      <c r="AA683" s="10" t="str">
        <f>IF(Overall!$A685&lt;&gt;"",IF(AND(MONTH($N683) &lt;= 9, MONTH($O683) &gt;= 9), IF($R683 &lt;&gt; "", $H683/$R683, ""), ""),"")</f>
        <v/>
      </c>
      <c r="AB683" s="10" t="str">
        <f>IF(Overall!$A685&lt;&gt;"",IF(AND(MONTH($N683) &lt;= 10, MONTH($O683) &gt;= 10), IF($R683 &lt;&gt; "", $H683/$R683, ""), ""),"")</f>
        <v/>
      </c>
      <c r="AC683" s="10" t="str">
        <f>IF(Overall!$A685&lt;&gt;"",IF(AND(MONTH($N683) &lt;= 11, MONTH($O683) &gt;= 11), IF($R683 &lt;&gt; "", $H683/$R683, ""), ""),"")</f>
        <v/>
      </c>
      <c r="AD683" s="10" t="str">
        <f>IF(Overall!$A685&lt;&gt;"",IF(AND(MONTH($N683) &lt;= 12, MONTH($O683) &gt;= 12), IF($R683 &lt;&gt; "", $H683/$R683, ""), ""),"")</f>
        <v/>
      </c>
      <c r="AF683" s="10" t="str">
        <f ca="1">IFERROR(IF(AND(NOW()&lt;= EOMONTH(DATE(YEAR($O683),1, 1), 0), Overall!$A685&lt;&gt;"", MONTH($N683) &lt;= 1, MONTH($O683) &gt;= 1), IF($R683 &lt;&gt; "", $H683/$R683, ""), ""), "")</f>
        <v/>
      </c>
      <c r="AG683" s="10" t="str">
        <f ca="1">IFERROR(IF(AND(NOW()&lt;= EOMONTH(DATE(YEAR($O683),2, 1), 0), Overall!$A685&lt;&gt;"", MONTH($N683) &lt;= 2, MONTH($O683) &gt;= 2), IF($R683 &lt;&gt; "", $H683/$R683, ""), ""), "")</f>
        <v/>
      </c>
      <c r="AH683" s="10">
        <f ca="1">IFERROR(IF(AND(NOW()&lt;= EOMONTH(DATE(YEAR($O683),3, 1), 0), Overall!$A685&lt;&gt;"", MONTH($N683) &lt;= 3, MONTH($O683) &gt;= 3), IF($R683 &lt;&gt; "", $H683/$R683, ""), ""), "")</f>
        <v>500000</v>
      </c>
      <c r="AI683" s="10" t="str">
        <f ca="1">IFERROR(IF(AND(NOW()&lt;= EOMONTH(DATE(YEAR($O683),4, 1), 0), Overall!$A685&lt;&gt;"", MONTH($N683) &lt;= 4, MONTH($O683) &gt;= 4), IF($R683 &lt;&gt; "", $H683/$R683, ""), ""), "")</f>
        <v/>
      </c>
      <c r="AJ683" s="10" t="str">
        <f ca="1">IFERROR(IF(AND(NOW()&lt;= EOMONTH(DATE(YEAR($O683),5, 1), 0), Overall!$A685&lt;&gt;"", MONTH($N683) &lt;= 5, MONTH($O683) &gt;= 5), IF($R683 &lt;&gt; "", $H683/$R683, ""), ""), "")</f>
        <v/>
      </c>
      <c r="AK683" s="10" t="str">
        <f ca="1">IFERROR(IF(AND(NOW()&lt;= EOMONTH(DATE(YEAR($O683),6, 1), 0), Overall!$A685&lt;&gt;"", MONTH($N683) &lt;= 6, MONTH($O683) &gt;= 6), IF($R683 &lt;&gt; "", $H683/$R683, ""), ""), "")</f>
        <v/>
      </c>
      <c r="AL683" s="10" t="str">
        <f ca="1">IFERROR(IF(AND(NOW()&lt;= EOMONTH(DATE(YEAR($O683),7, 1), 0), Overall!$A685&lt;&gt;"", MONTH($N683) &lt;= 7, MONTH($O683) &gt;= 7), IF($R683 &lt;&gt; "", $H683/$R683, ""), ""), "")</f>
        <v/>
      </c>
      <c r="AM683" s="10" t="str">
        <f ca="1">IFERROR(IF(AND(NOW()&lt;= EOMONTH(DATE(YEAR($O683),8, 1), 0), Overall!$A685&lt;&gt;"", MONTH($N683) &lt;= 8, MONTH($O683) &gt;= 8), IF($R683 &lt;&gt; "", $H683/$R683, ""), ""), "")</f>
        <v/>
      </c>
      <c r="AN683" s="10" t="str">
        <f ca="1">IFERROR(IF(AND(NOW()&lt;= EOMONTH(DATE(YEAR($O683),9, 1), 0), Overall!$A685&lt;&gt;"", MONTH($N683) &lt;= 9, MONTH($O683) &gt;= 9), IF($R683 &lt;&gt; "", $H683/$R683, ""), ""), "")</f>
        <v/>
      </c>
      <c r="AO683" s="10" t="str">
        <f ca="1">IFERROR(IF(AND(NOW()&lt;= EOMONTH(DATE(YEAR($O683),10, 1), 0), Overall!$A685&lt;&gt;"", MONTH($N683) &lt;= 10, MONTH($O683) &gt;= 10), IF($R683 &lt;&gt; "", $H683/$R683, ""), ""), "")</f>
        <v/>
      </c>
      <c r="AP683" s="10" t="str">
        <f ca="1">IFERROR(IF(AND(NOW()&lt;= EOMONTH(DATE(YEAR($O683),11, 1), 0), Overall!$A685&lt;&gt;"", MONTH($N683) &lt;=11, MONTH($O683) &gt;= 11), IF($R683 &lt;&gt; "", $H683/$R683, ""), ""), "")</f>
        <v/>
      </c>
      <c r="AQ683" s="10" t="str">
        <f ca="1">IFERROR(IF(AND(NOW()&lt;= EOMONTH(DATE(YEAR($O683),12, 1), 0), Overall!$A685&lt;&gt;"", MONTH($N683) &lt;= 12, MONTH($O683) &gt;= 12), IF($R683 &lt;&gt; "", $H683/$R683, ""), ""), "")</f>
        <v/>
      </c>
      <c r="AR683" s="16">
        <f t="shared" ca="1" si="21"/>
        <v>500000</v>
      </c>
    </row>
    <row r="684" spans="1:44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6">
        <f>IF(Overall!F686&lt;&gt;"",VALUE(Overall!F686),"")</f>
        <v>500000</v>
      </c>
      <c r="I684" s="6">
        <f>IF(Overall!G686&lt;&gt;"",VALUE(Overall!G686),"")</f>
        <v>77</v>
      </c>
      <c r="J684" s="6">
        <f>IF(Overall!H686&lt;&gt;"",VALUE(Overall!H686),"")</f>
        <v>61</v>
      </c>
      <c r="K684" s="6">
        <f>IF(Overall!I686&lt;&gt;"",VALUE(Overall!I686),"")</f>
        <v>4.55</v>
      </c>
      <c r="L684" s="6">
        <f>IF(Overall!J686&lt;&gt;"",VALUE(Overall!J686),"")</f>
        <v>0.81</v>
      </c>
      <c r="M684" s="6">
        <f>IF(Overall!K686&lt;&gt;"",VALUE(Overall!K686),"")</f>
        <v>3.74</v>
      </c>
      <c r="N684" s="7">
        <f>IF(Overall!L686&lt;&gt;"",DATEVALUE(MID(Overall!L686, FIND(",", Overall!L686) + 2, FIND(" ", Overall!L686) - FIND(",", Overall!L686) - 1) &amp; " " &amp; MID(Overall!L686, FIND(" ", Overall!L686) + 1, FIND(",", Overall!L686, FIND(" ", Overall!L686)) - FIND(" ", Overall!L686) - 1) &amp; ", " &amp; MID(Overall!L686, FIND(",", Overall!L686, FIND(",",Overall!L686) + 1) + 2, LEN(Overall!L686))),"")</f>
        <v>45352</v>
      </c>
      <c r="O684" s="7">
        <f>IF(Overall!M686&lt;&gt;"",DATEVALUE(MID(Overall!M686, FIND(",", Overall!M686) + 2, FIND(" ", Overall!M686) - FIND(",", Overall!M686) - 1) &amp; " " &amp; MID(Overall!M686, FIND(" ", Overall!M686) + 1, FIND(",", Overall!M686, FIND(" ", Overall!M686)) - FIND(" ", Overall!M686) - 1) &amp; ", " &amp; MID(Overall!M686, FIND(",", Overall!M686, FIND(",",Overall!M686) + 1) + 2, LEN(Overall!M686))),"")</f>
        <v>45382</v>
      </c>
      <c r="P684" s="7">
        <f>IF(Overall!N686&lt;&gt;"",DATEVALUE(MID(Overall!N686, FIND(",", Overall!N686) + 2, FIND(" ", Overall!N686) - FIND(",", Overall!N686) - 1) &amp; " " &amp; MID(Overall!N686, FIND(" ", Overall!N686) + 1, FIND(",", Overall!N686, FIND(" ", Overall!N686)) - FIND(" ", Overall!N686) - 1) &amp; ", " &amp; MID(Overall!N686, FIND(",", Overall!N686, FIND(",",Overall!N686) + 1) + 2, LEN(Overall!N686))),"")</f>
        <v>45275</v>
      </c>
      <c r="Q684" s="7">
        <f>IF(Overall!O686&lt;&gt;"",DATEVALUE(MID(Overall!O686, FIND(",", Overall!O686) + 2, FIND(" ", Overall!O686) - FIND(",", Overall!O686) - 1) &amp; " " &amp; MID(Overall!O686, FIND(" ", Overall!O686) + 1, FIND(",", Overall!O686, FIND(" ", Overall!O686)) - FIND(" ", Overall!O686) - 1) &amp; ", " &amp; MID(Overall!O686, FIND(",", Overall!O686, FIND(",",Overall!O686) + 1) + 2, LEN(Overall!O686))),"")</f>
        <v>45257</v>
      </c>
      <c r="R684" s="5">
        <f t="shared" si="20"/>
        <v>1</v>
      </c>
      <c r="S684" s="10" t="str">
        <f>IF(Overall!$A686&lt;&gt;"",IF(AND(MONTH($N684) &lt;= 1, MONTH($O684) &gt;= 1), IF($R684 &lt;&gt; "", $H684/$R684, ""), ""),"")</f>
        <v/>
      </c>
      <c r="T684" s="10" t="str">
        <f>IF(Overall!$A686&lt;&gt;"",IF(AND(MONTH($N684) &lt;= 2, MONTH($O684) &gt;= 2), IF($R684 &lt;&gt; "", $H684/$R684, ""), ""),"")</f>
        <v/>
      </c>
      <c r="U684" s="10">
        <f>IF(Overall!$A686&lt;&gt;"",IF(AND(MONTH($N684) &lt;= 3, MONTH($O684) &gt;= 3), IF($R684 &lt;&gt; "", $H684/$R684, ""), ""),"")</f>
        <v>500000</v>
      </c>
      <c r="V684" s="10" t="str">
        <f>IF(Overall!$A686&lt;&gt;"",IF(AND(MONTH($N684) &lt;= 4, MONTH($O684) &gt;= 4), IF($R684 &lt;&gt; "", $H684/$R684, ""), ""),"")</f>
        <v/>
      </c>
      <c r="W684" s="10" t="str">
        <f>IF(Overall!$A686&lt;&gt;"",IF(AND(MONTH($N684) &lt;= 5, MONTH($O684) &gt;= 5), IF($R684 &lt;&gt; "", $H684/$R684, ""), ""),"")</f>
        <v/>
      </c>
      <c r="X684" s="10" t="str">
        <f>IF(Overall!$A686&lt;&gt;"",IF(AND(MONTH($N684) &lt;= 6, MONTH($O684) &gt;= 6), IF($R684 &lt;&gt; "", $H684/$R684, ""), ""),"")</f>
        <v/>
      </c>
      <c r="Y684" s="10" t="str">
        <f>IF(Overall!$A686&lt;&gt;"",IF(AND(MONTH($N684) &lt;= 7, MONTH($O684) &gt;= 7 ), IF($R684 &lt;&gt; "", $H684/$R684, ""), ""),"")</f>
        <v/>
      </c>
      <c r="Z684" s="10" t="str">
        <f>IF(Overall!$A686&lt;&gt;"",IF(AND(MONTH($N684) &lt;= 8, MONTH($O684) &gt;= 8), IF($R684 &lt;&gt; "", $H684/$R684, ""), ""),"")</f>
        <v/>
      </c>
      <c r="AA684" s="10" t="str">
        <f>IF(Overall!$A686&lt;&gt;"",IF(AND(MONTH($N684) &lt;= 9, MONTH($O684) &gt;= 9), IF($R684 &lt;&gt; "", $H684/$R684, ""), ""),"")</f>
        <v/>
      </c>
      <c r="AB684" s="10" t="str">
        <f>IF(Overall!$A686&lt;&gt;"",IF(AND(MONTH($N684) &lt;= 10, MONTH($O684) &gt;= 10), IF($R684 &lt;&gt; "", $H684/$R684, ""), ""),"")</f>
        <v/>
      </c>
      <c r="AC684" s="10" t="str">
        <f>IF(Overall!$A686&lt;&gt;"",IF(AND(MONTH($N684) &lt;= 11, MONTH($O684) &gt;= 11), IF($R684 &lt;&gt; "", $H684/$R684, ""), ""),"")</f>
        <v/>
      </c>
      <c r="AD684" s="10" t="str">
        <f>IF(Overall!$A686&lt;&gt;"",IF(AND(MONTH($N684) &lt;= 12, MONTH($O684) &gt;= 12), IF($R684 &lt;&gt; "", $H684/$R684, ""), ""),"")</f>
        <v/>
      </c>
      <c r="AF684" s="10" t="str">
        <f ca="1">IFERROR(IF(AND(NOW()&lt;= EOMONTH(DATE(YEAR($O684),1, 1), 0), Overall!$A686&lt;&gt;"", MONTH($N684) &lt;= 1, MONTH($O684) &gt;= 1), IF($R684 &lt;&gt; "", $H684/$R684, ""), ""), "")</f>
        <v/>
      </c>
      <c r="AG684" s="10" t="str">
        <f ca="1">IFERROR(IF(AND(NOW()&lt;= EOMONTH(DATE(YEAR($O684),2, 1), 0), Overall!$A686&lt;&gt;"", MONTH($N684) &lt;= 2, MONTH($O684) &gt;= 2), IF($R684 &lt;&gt; "", $H684/$R684, ""), ""), "")</f>
        <v/>
      </c>
      <c r="AH684" s="10">
        <f ca="1">IFERROR(IF(AND(NOW()&lt;= EOMONTH(DATE(YEAR($O684),3, 1), 0), Overall!$A686&lt;&gt;"", MONTH($N684) &lt;= 3, MONTH($O684) &gt;= 3), IF($R684 &lt;&gt; "", $H684/$R684, ""), ""), "")</f>
        <v>500000</v>
      </c>
      <c r="AI684" s="10" t="str">
        <f ca="1">IFERROR(IF(AND(NOW()&lt;= EOMONTH(DATE(YEAR($O684),4, 1), 0), Overall!$A686&lt;&gt;"", MONTH($N684) &lt;= 4, MONTH($O684) &gt;= 4), IF($R684 &lt;&gt; "", $H684/$R684, ""), ""), "")</f>
        <v/>
      </c>
      <c r="AJ684" s="10" t="str">
        <f ca="1">IFERROR(IF(AND(NOW()&lt;= EOMONTH(DATE(YEAR($O684),5, 1), 0), Overall!$A686&lt;&gt;"", MONTH($N684) &lt;= 5, MONTH($O684) &gt;= 5), IF($R684 &lt;&gt; "", $H684/$R684, ""), ""), "")</f>
        <v/>
      </c>
      <c r="AK684" s="10" t="str">
        <f ca="1">IFERROR(IF(AND(NOW()&lt;= EOMONTH(DATE(YEAR($O684),6, 1), 0), Overall!$A686&lt;&gt;"", MONTH($N684) &lt;= 6, MONTH($O684) &gt;= 6), IF($R684 &lt;&gt; "", $H684/$R684, ""), ""), "")</f>
        <v/>
      </c>
      <c r="AL684" s="10" t="str">
        <f ca="1">IFERROR(IF(AND(NOW()&lt;= EOMONTH(DATE(YEAR($O684),7, 1), 0), Overall!$A686&lt;&gt;"", MONTH($N684) &lt;= 7, MONTH($O684) &gt;= 7), IF($R684 &lt;&gt; "", $H684/$R684, ""), ""), "")</f>
        <v/>
      </c>
      <c r="AM684" s="10" t="str">
        <f ca="1">IFERROR(IF(AND(NOW()&lt;= EOMONTH(DATE(YEAR($O684),8, 1), 0), Overall!$A686&lt;&gt;"", MONTH($N684) &lt;= 8, MONTH($O684) &gt;= 8), IF($R684 &lt;&gt; "", $H684/$R684, ""), ""), "")</f>
        <v/>
      </c>
      <c r="AN684" s="10" t="str">
        <f ca="1">IFERROR(IF(AND(NOW()&lt;= EOMONTH(DATE(YEAR($O684),9, 1), 0), Overall!$A686&lt;&gt;"", MONTH($N684) &lt;= 9, MONTH($O684) &gt;= 9), IF($R684 &lt;&gt; "", $H684/$R684, ""), ""), "")</f>
        <v/>
      </c>
      <c r="AO684" s="10" t="str">
        <f ca="1">IFERROR(IF(AND(NOW()&lt;= EOMONTH(DATE(YEAR($O684),10, 1), 0), Overall!$A686&lt;&gt;"", MONTH($N684) &lt;= 10, MONTH($O684) &gt;= 10), IF($R684 &lt;&gt; "", $H684/$R684, ""), ""), "")</f>
        <v/>
      </c>
      <c r="AP684" s="10" t="str">
        <f ca="1">IFERROR(IF(AND(NOW()&lt;= EOMONTH(DATE(YEAR($O684),11, 1), 0), Overall!$A686&lt;&gt;"", MONTH($N684) &lt;=11, MONTH($O684) &gt;= 11), IF($R684 &lt;&gt; "", $H684/$R684, ""), ""), "")</f>
        <v/>
      </c>
      <c r="AQ684" s="10" t="str">
        <f ca="1">IFERROR(IF(AND(NOW()&lt;= EOMONTH(DATE(YEAR($O684),12, 1), 0), Overall!$A686&lt;&gt;"", MONTH($N684) &lt;= 12, MONTH($O684) &gt;= 12), IF($R684 &lt;&gt; "", $H684/$R684, ""), ""), "")</f>
        <v/>
      </c>
      <c r="AR684" s="16">
        <f t="shared" ca="1" si="21"/>
        <v>500000</v>
      </c>
    </row>
    <row r="685" spans="1:44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6">
        <f>IF(Overall!F687&lt;&gt;"",VALUE(Overall!F687),"")</f>
        <v>500000</v>
      </c>
      <c r="I685" s="6">
        <f>IF(Overall!G687&lt;&gt;"",VALUE(Overall!G687),"")</f>
        <v>78</v>
      </c>
      <c r="J685" s="6">
        <f>IF(Overall!H687&lt;&gt;"",VALUE(Overall!H687),"")</f>
        <v>61</v>
      </c>
      <c r="K685" s="6">
        <f>IF(Overall!I687&lt;&gt;"",VALUE(Overall!I687),"")</f>
        <v>4</v>
      </c>
      <c r="L685" s="6">
        <f>IF(Overall!J687&lt;&gt;"",VALUE(Overall!J687),"")</f>
        <v>0.35</v>
      </c>
      <c r="M685" s="6">
        <f>IF(Overall!K687&lt;&gt;"",VALUE(Overall!K687),"")</f>
        <v>3.65</v>
      </c>
      <c r="N685" s="7">
        <f>IF(Overall!L687&lt;&gt;"",DATEVALUE(MID(Overall!L687, FIND(",", Overall!L687) + 2, FIND(" ", Overall!L687) - FIND(",", Overall!L687) - 1) &amp; " " &amp; MID(Overall!L687, FIND(" ", Overall!L687) + 1, FIND(",", Overall!L687, FIND(" ", Overall!L687)) - FIND(" ", Overall!L687) - 1) &amp; ", " &amp; MID(Overall!L687, FIND(",", Overall!L687, FIND(",",Overall!L687) + 1) + 2, LEN(Overall!L687))),"")</f>
        <v>45323</v>
      </c>
      <c r="O685" s="7">
        <f>IF(Overall!M687&lt;&gt;"",DATEVALUE(MID(Overall!M687, FIND(",", Overall!M687) + 2, FIND(" ", Overall!M687) - FIND(",", Overall!M687) - 1) &amp; " " &amp; MID(Overall!M687, FIND(" ", Overall!M687) + 1, FIND(",", Overall!M687, FIND(" ", Overall!M687)) - FIND(" ", Overall!M687) - 1) &amp; ", " &amp; MID(Overall!M687, FIND(",", Overall!M687, FIND(",",Overall!M687) + 1) + 2, LEN(Overall!M687))),"")</f>
        <v>45351</v>
      </c>
      <c r="P685" s="7">
        <f>IF(Overall!N687&lt;&gt;"",DATEVALUE(MID(Overall!N687, FIND(",", Overall!N687) + 2, FIND(" ", Overall!N687) - FIND(",", Overall!N687) - 1) &amp; " " &amp; MID(Overall!N687, FIND(" ", Overall!N687) + 1, FIND(",", Overall!N687, FIND(" ", Overall!N687)) - FIND(" ", Overall!N687) - 1) &amp; ", " &amp; MID(Overall!N687, FIND(",", Overall!N687, FIND(",",Overall!N687) + 1) + 2, LEN(Overall!N687))),"")</f>
        <v>45275</v>
      </c>
      <c r="Q685" s="7">
        <f>IF(Overall!O687&lt;&gt;"",DATEVALUE(MID(Overall!O687, FIND(",", Overall!O687) + 2, FIND(" ", Overall!O687) - FIND(",", Overall!O687) - 1) &amp; " " &amp; MID(Overall!O687, FIND(" ", Overall!O687) + 1, FIND(",", Overall!O687, FIND(" ", Overall!O687)) - FIND(" ", Overall!O687) - 1) &amp; ", " &amp; MID(Overall!O687, FIND(",", Overall!O687, FIND(",",Overall!O687) + 1) + 2, LEN(Overall!O687))),"")</f>
        <v>45257</v>
      </c>
      <c r="R685" s="5">
        <f t="shared" si="20"/>
        <v>1</v>
      </c>
      <c r="S685" s="10" t="str">
        <f>IF(Overall!$A687&lt;&gt;"",IF(AND(MONTH($N685) &lt;= 1, MONTH($O685) &gt;= 1), IF($R685 &lt;&gt; "", $H685/$R685, ""), ""),"")</f>
        <v/>
      </c>
      <c r="T685" s="10">
        <f>IF(Overall!$A687&lt;&gt;"",IF(AND(MONTH($N685) &lt;= 2, MONTH($O685) &gt;= 2), IF($R685 &lt;&gt; "", $H685/$R685, ""), ""),"")</f>
        <v>500000</v>
      </c>
      <c r="U685" s="10" t="str">
        <f>IF(Overall!$A687&lt;&gt;"",IF(AND(MONTH($N685) &lt;= 3, MONTH($O685) &gt;= 3), IF($R685 &lt;&gt; "", $H685/$R685, ""), ""),"")</f>
        <v/>
      </c>
      <c r="V685" s="10" t="str">
        <f>IF(Overall!$A687&lt;&gt;"",IF(AND(MONTH($N685) &lt;= 4, MONTH($O685) &gt;= 4), IF($R685 &lt;&gt; "", $H685/$R685, ""), ""),"")</f>
        <v/>
      </c>
      <c r="W685" s="10" t="str">
        <f>IF(Overall!$A687&lt;&gt;"",IF(AND(MONTH($N685) &lt;= 5, MONTH($O685) &gt;= 5), IF($R685 &lt;&gt; "", $H685/$R685, ""), ""),"")</f>
        <v/>
      </c>
      <c r="X685" s="10" t="str">
        <f>IF(Overall!$A687&lt;&gt;"",IF(AND(MONTH($N685) &lt;= 6, MONTH($O685) &gt;= 6), IF($R685 &lt;&gt; "", $H685/$R685, ""), ""),"")</f>
        <v/>
      </c>
      <c r="Y685" s="10" t="str">
        <f>IF(Overall!$A687&lt;&gt;"",IF(AND(MONTH($N685) &lt;= 7, MONTH($O685) &gt;= 7 ), IF($R685 &lt;&gt; "", $H685/$R685, ""), ""),"")</f>
        <v/>
      </c>
      <c r="Z685" s="10" t="str">
        <f>IF(Overall!$A687&lt;&gt;"",IF(AND(MONTH($N685) &lt;= 8, MONTH($O685) &gt;= 8), IF($R685 &lt;&gt; "", $H685/$R685, ""), ""),"")</f>
        <v/>
      </c>
      <c r="AA685" s="10" t="str">
        <f>IF(Overall!$A687&lt;&gt;"",IF(AND(MONTH($N685) &lt;= 9, MONTH($O685) &gt;= 9), IF($R685 &lt;&gt; "", $H685/$R685, ""), ""),"")</f>
        <v/>
      </c>
      <c r="AB685" s="10" t="str">
        <f>IF(Overall!$A687&lt;&gt;"",IF(AND(MONTH($N685) &lt;= 10, MONTH($O685) &gt;= 10), IF($R685 &lt;&gt; "", $H685/$R685, ""), ""),"")</f>
        <v/>
      </c>
      <c r="AC685" s="10" t="str">
        <f>IF(Overall!$A687&lt;&gt;"",IF(AND(MONTH($N685) &lt;= 11, MONTH($O685) &gt;= 11), IF($R685 &lt;&gt; "", $H685/$R685, ""), ""),"")</f>
        <v/>
      </c>
      <c r="AD685" s="10" t="str">
        <f>IF(Overall!$A687&lt;&gt;"",IF(AND(MONTH($N685) &lt;= 12, MONTH($O685) &gt;= 12), IF($R685 &lt;&gt; "", $H685/$R685, ""), ""),"")</f>
        <v/>
      </c>
      <c r="AF685" s="10" t="str">
        <f ca="1">IFERROR(IF(AND(NOW()&lt;= EOMONTH(DATE(YEAR($O685),1, 1), 0), Overall!$A687&lt;&gt;"", MONTH($N685) &lt;= 1, MONTH($O685) &gt;= 1), IF($R685 &lt;&gt; "", $H685/$R685, ""), ""), "")</f>
        <v/>
      </c>
      <c r="AG685" s="10" t="str">
        <f ca="1">IFERROR(IF(AND(NOW()&lt;= EOMONTH(DATE(YEAR($O685),2, 1), 0), Overall!$A687&lt;&gt;"", MONTH($N685) &lt;= 2, MONTH($O685) &gt;= 2), IF($R685 &lt;&gt; "", $H685/$R685, ""), ""), "")</f>
        <v/>
      </c>
      <c r="AH685" s="10" t="str">
        <f ca="1">IFERROR(IF(AND(NOW()&lt;= EOMONTH(DATE(YEAR($O685),3, 1), 0), Overall!$A687&lt;&gt;"", MONTH($N685) &lt;= 3, MONTH($O685) &gt;= 3), IF($R685 &lt;&gt; "", $H685/$R685, ""), ""), "")</f>
        <v/>
      </c>
      <c r="AI685" s="10" t="str">
        <f ca="1">IFERROR(IF(AND(NOW()&lt;= EOMONTH(DATE(YEAR($O685),4, 1), 0), Overall!$A687&lt;&gt;"", MONTH($N685) &lt;= 4, MONTH($O685) &gt;= 4), IF($R685 &lt;&gt; "", $H685/$R685, ""), ""), "")</f>
        <v/>
      </c>
      <c r="AJ685" s="10" t="str">
        <f ca="1">IFERROR(IF(AND(NOW()&lt;= EOMONTH(DATE(YEAR($O685),5, 1), 0), Overall!$A687&lt;&gt;"", MONTH($N685) &lt;= 5, MONTH($O685) &gt;= 5), IF($R685 &lt;&gt; "", $H685/$R685, ""), ""), "")</f>
        <v/>
      </c>
      <c r="AK685" s="10" t="str">
        <f ca="1">IFERROR(IF(AND(NOW()&lt;= EOMONTH(DATE(YEAR($O685),6, 1), 0), Overall!$A687&lt;&gt;"", MONTH($N685) &lt;= 6, MONTH($O685) &gt;= 6), IF($R685 &lt;&gt; "", $H685/$R685, ""), ""), "")</f>
        <v/>
      </c>
      <c r="AL685" s="10" t="str">
        <f ca="1">IFERROR(IF(AND(NOW()&lt;= EOMONTH(DATE(YEAR($O685),7, 1), 0), Overall!$A687&lt;&gt;"", MONTH($N685) &lt;= 7, MONTH($O685) &gt;= 7), IF($R685 &lt;&gt; "", $H685/$R685, ""), ""), "")</f>
        <v/>
      </c>
      <c r="AM685" s="10" t="str">
        <f ca="1">IFERROR(IF(AND(NOW()&lt;= EOMONTH(DATE(YEAR($O685),8, 1), 0), Overall!$A687&lt;&gt;"", MONTH($N685) &lt;= 8, MONTH($O685) &gt;= 8), IF($R685 &lt;&gt; "", $H685/$R685, ""), ""), "")</f>
        <v/>
      </c>
      <c r="AN685" s="10" t="str">
        <f ca="1">IFERROR(IF(AND(NOW()&lt;= EOMONTH(DATE(YEAR($O685),9, 1), 0), Overall!$A687&lt;&gt;"", MONTH($N685) &lt;= 9, MONTH($O685) &gt;= 9), IF($R685 &lt;&gt; "", $H685/$R685, ""), ""), "")</f>
        <v/>
      </c>
      <c r="AO685" s="10" t="str">
        <f ca="1">IFERROR(IF(AND(NOW()&lt;= EOMONTH(DATE(YEAR($O685),10, 1), 0), Overall!$A687&lt;&gt;"", MONTH($N685) &lt;= 10, MONTH($O685) &gt;= 10), IF($R685 &lt;&gt; "", $H685/$R685, ""), ""), "")</f>
        <v/>
      </c>
      <c r="AP685" s="10" t="str">
        <f ca="1">IFERROR(IF(AND(NOW()&lt;= EOMONTH(DATE(YEAR($O685),11, 1), 0), Overall!$A687&lt;&gt;"", MONTH($N685) &lt;=11, MONTH($O685) &gt;= 11), IF($R685 &lt;&gt; "", $H685/$R685, ""), ""), "")</f>
        <v/>
      </c>
      <c r="AQ685" s="10" t="str">
        <f ca="1">IFERROR(IF(AND(NOW()&lt;= EOMONTH(DATE(YEAR($O685),12, 1), 0), Overall!$A687&lt;&gt;"", MONTH($N685) &lt;= 12, MONTH($O685) &gt;= 12), IF($R685 &lt;&gt; "", $H685/$R685, ""), ""), "")</f>
        <v/>
      </c>
      <c r="AR685" s="16">
        <f t="shared" ca="1" si="21"/>
        <v>0</v>
      </c>
    </row>
    <row r="686" spans="1:44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6">
        <f>IF(Overall!F688&lt;&gt;"",VALUE(Overall!F688),"")</f>
        <v>500000</v>
      </c>
      <c r="I686" s="6">
        <f>IF(Overall!G688&lt;&gt;"",VALUE(Overall!G688),"")</f>
        <v>78</v>
      </c>
      <c r="J686" s="6">
        <f>IF(Overall!H688&lt;&gt;"",VALUE(Overall!H688),"")</f>
        <v>61</v>
      </c>
      <c r="K686" s="6">
        <f>IF(Overall!I688&lt;&gt;"",VALUE(Overall!I688),"")</f>
        <v>4.0999999999999996</v>
      </c>
      <c r="L686" s="6">
        <f>IF(Overall!J688&lt;&gt;"",VALUE(Overall!J688),"")</f>
        <v>0.53</v>
      </c>
      <c r="M686" s="6">
        <f>IF(Overall!K688&lt;&gt;"",VALUE(Overall!K688),"")</f>
        <v>3.57</v>
      </c>
      <c r="N686" s="7">
        <f>IF(Overall!L688&lt;&gt;"",DATEVALUE(MID(Overall!L688, FIND(",", Overall!L688) + 2, FIND(" ", Overall!L688) - FIND(",", Overall!L688) - 1) &amp; " " &amp; MID(Overall!L688, FIND(" ", Overall!L688) + 1, FIND(",", Overall!L688, FIND(" ", Overall!L688)) - FIND(" ", Overall!L688) - 1) &amp; ", " &amp; MID(Overall!L688, FIND(",", Overall!L688, FIND(",",Overall!L688) + 1) + 2, LEN(Overall!L688))),"")</f>
        <v>45323</v>
      </c>
      <c r="O686" s="7">
        <f>IF(Overall!M688&lt;&gt;"",DATEVALUE(MID(Overall!M688, FIND(",", Overall!M688) + 2, FIND(" ", Overall!M688) - FIND(",", Overall!M688) - 1) &amp; " " &amp; MID(Overall!M688, FIND(" ", Overall!M688) + 1, FIND(",", Overall!M688, FIND(" ", Overall!M688)) - FIND(" ", Overall!M688) - 1) &amp; ", " &amp; MID(Overall!M688, FIND(",", Overall!M688, FIND(",",Overall!M688) + 1) + 2, LEN(Overall!M688))),"")</f>
        <v>45351</v>
      </c>
      <c r="P686" s="7">
        <f>IF(Overall!N688&lt;&gt;"",DATEVALUE(MID(Overall!N688, FIND(",", Overall!N688) + 2, FIND(" ", Overall!N688) - FIND(",", Overall!N688) - 1) &amp; " " &amp; MID(Overall!N688, FIND(" ", Overall!N688) + 1, FIND(",", Overall!N688, FIND(" ", Overall!N688)) - FIND(" ", Overall!N688) - 1) &amp; ", " &amp; MID(Overall!N688, FIND(",", Overall!N688, FIND(",",Overall!N688) + 1) + 2, LEN(Overall!N688))),"")</f>
        <v>45275</v>
      </c>
      <c r="Q686" s="7">
        <f>IF(Overall!O688&lt;&gt;"",DATEVALUE(MID(Overall!O688, FIND(",", Overall!O688) + 2, FIND(" ", Overall!O688) - FIND(",", Overall!O688) - 1) &amp; " " &amp; MID(Overall!O688, FIND(" ", Overall!O688) + 1, FIND(",", Overall!O688, FIND(" ", Overall!O688)) - FIND(" ", Overall!O688) - 1) &amp; ", " &amp; MID(Overall!O688, FIND(",", Overall!O688, FIND(",",Overall!O688) + 1) + 2, LEN(Overall!O688))),"")</f>
        <v>45257</v>
      </c>
      <c r="R686" s="5">
        <f t="shared" si="20"/>
        <v>1</v>
      </c>
      <c r="S686" s="10" t="str">
        <f>IF(Overall!$A688&lt;&gt;"",IF(AND(MONTH($N686) &lt;= 1, MONTH($O686) &gt;= 1), IF($R686 &lt;&gt; "", $H686/$R686, ""), ""),"")</f>
        <v/>
      </c>
      <c r="T686" s="10">
        <f>IF(Overall!$A688&lt;&gt;"",IF(AND(MONTH($N686) &lt;= 2, MONTH($O686) &gt;= 2), IF($R686 &lt;&gt; "", $H686/$R686, ""), ""),"")</f>
        <v>500000</v>
      </c>
      <c r="U686" s="10" t="str">
        <f>IF(Overall!$A688&lt;&gt;"",IF(AND(MONTH($N686) &lt;= 3, MONTH($O686) &gt;= 3), IF($R686 &lt;&gt; "", $H686/$R686, ""), ""),"")</f>
        <v/>
      </c>
      <c r="V686" s="10" t="str">
        <f>IF(Overall!$A688&lt;&gt;"",IF(AND(MONTH($N686) &lt;= 4, MONTH($O686) &gt;= 4), IF($R686 &lt;&gt; "", $H686/$R686, ""), ""),"")</f>
        <v/>
      </c>
      <c r="W686" s="10" t="str">
        <f>IF(Overall!$A688&lt;&gt;"",IF(AND(MONTH($N686) &lt;= 5, MONTH($O686) &gt;= 5), IF($R686 &lt;&gt; "", $H686/$R686, ""), ""),"")</f>
        <v/>
      </c>
      <c r="X686" s="10" t="str">
        <f>IF(Overall!$A688&lt;&gt;"",IF(AND(MONTH($N686) &lt;= 6, MONTH($O686) &gt;= 6), IF($R686 &lt;&gt; "", $H686/$R686, ""), ""),"")</f>
        <v/>
      </c>
      <c r="Y686" s="10" t="str">
        <f>IF(Overall!$A688&lt;&gt;"",IF(AND(MONTH($N686) &lt;= 7, MONTH($O686) &gt;= 7 ), IF($R686 &lt;&gt; "", $H686/$R686, ""), ""),"")</f>
        <v/>
      </c>
      <c r="Z686" s="10" t="str">
        <f>IF(Overall!$A688&lt;&gt;"",IF(AND(MONTH($N686) &lt;= 8, MONTH($O686) &gt;= 8), IF($R686 &lt;&gt; "", $H686/$R686, ""), ""),"")</f>
        <v/>
      </c>
      <c r="AA686" s="10" t="str">
        <f>IF(Overall!$A688&lt;&gt;"",IF(AND(MONTH($N686) &lt;= 9, MONTH($O686) &gt;= 9), IF($R686 &lt;&gt; "", $H686/$R686, ""), ""),"")</f>
        <v/>
      </c>
      <c r="AB686" s="10" t="str">
        <f>IF(Overall!$A688&lt;&gt;"",IF(AND(MONTH($N686) &lt;= 10, MONTH($O686) &gt;= 10), IF($R686 &lt;&gt; "", $H686/$R686, ""), ""),"")</f>
        <v/>
      </c>
      <c r="AC686" s="10" t="str">
        <f>IF(Overall!$A688&lt;&gt;"",IF(AND(MONTH($N686) &lt;= 11, MONTH($O686) &gt;= 11), IF($R686 &lt;&gt; "", $H686/$R686, ""), ""),"")</f>
        <v/>
      </c>
      <c r="AD686" s="10" t="str">
        <f>IF(Overall!$A688&lt;&gt;"",IF(AND(MONTH($N686) &lt;= 12, MONTH($O686) &gt;= 12), IF($R686 &lt;&gt; "", $H686/$R686, ""), ""),"")</f>
        <v/>
      </c>
      <c r="AF686" s="10" t="str">
        <f ca="1">IFERROR(IF(AND(NOW()&lt;= EOMONTH(DATE(YEAR($O686),1, 1), 0), Overall!$A688&lt;&gt;"", MONTH($N686) &lt;= 1, MONTH($O686) &gt;= 1), IF($R686 &lt;&gt; "", $H686/$R686, ""), ""), "")</f>
        <v/>
      </c>
      <c r="AG686" s="10" t="str">
        <f ca="1">IFERROR(IF(AND(NOW()&lt;= EOMONTH(DATE(YEAR($O686),2, 1), 0), Overall!$A688&lt;&gt;"", MONTH($N686) &lt;= 2, MONTH($O686) &gt;= 2), IF($R686 &lt;&gt; "", $H686/$R686, ""), ""), "")</f>
        <v/>
      </c>
      <c r="AH686" s="10" t="str">
        <f ca="1">IFERROR(IF(AND(NOW()&lt;= EOMONTH(DATE(YEAR($O686),3, 1), 0), Overall!$A688&lt;&gt;"", MONTH($N686) &lt;= 3, MONTH($O686) &gt;= 3), IF($R686 &lt;&gt; "", $H686/$R686, ""), ""), "")</f>
        <v/>
      </c>
      <c r="AI686" s="10" t="str">
        <f ca="1">IFERROR(IF(AND(NOW()&lt;= EOMONTH(DATE(YEAR($O686),4, 1), 0), Overall!$A688&lt;&gt;"", MONTH($N686) &lt;= 4, MONTH($O686) &gt;= 4), IF($R686 &lt;&gt; "", $H686/$R686, ""), ""), "")</f>
        <v/>
      </c>
      <c r="AJ686" s="10" t="str">
        <f ca="1">IFERROR(IF(AND(NOW()&lt;= EOMONTH(DATE(YEAR($O686),5, 1), 0), Overall!$A688&lt;&gt;"", MONTH($N686) &lt;= 5, MONTH($O686) &gt;= 5), IF($R686 &lt;&gt; "", $H686/$R686, ""), ""), "")</f>
        <v/>
      </c>
      <c r="AK686" s="10" t="str">
        <f ca="1">IFERROR(IF(AND(NOW()&lt;= EOMONTH(DATE(YEAR($O686),6, 1), 0), Overall!$A688&lt;&gt;"", MONTH($N686) &lt;= 6, MONTH($O686) &gt;= 6), IF($R686 &lt;&gt; "", $H686/$R686, ""), ""), "")</f>
        <v/>
      </c>
      <c r="AL686" s="10" t="str">
        <f ca="1">IFERROR(IF(AND(NOW()&lt;= EOMONTH(DATE(YEAR($O686),7, 1), 0), Overall!$A688&lt;&gt;"", MONTH($N686) &lt;= 7, MONTH($O686) &gt;= 7), IF($R686 &lt;&gt; "", $H686/$R686, ""), ""), "")</f>
        <v/>
      </c>
      <c r="AM686" s="10" t="str">
        <f ca="1">IFERROR(IF(AND(NOW()&lt;= EOMONTH(DATE(YEAR($O686),8, 1), 0), Overall!$A688&lt;&gt;"", MONTH($N686) &lt;= 8, MONTH($O686) &gt;= 8), IF($R686 &lt;&gt; "", $H686/$R686, ""), ""), "")</f>
        <v/>
      </c>
      <c r="AN686" s="10" t="str">
        <f ca="1">IFERROR(IF(AND(NOW()&lt;= EOMONTH(DATE(YEAR($O686),9, 1), 0), Overall!$A688&lt;&gt;"", MONTH($N686) &lt;= 9, MONTH($O686) &gt;= 9), IF($R686 &lt;&gt; "", $H686/$R686, ""), ""), "")</f>
        <v/>
      </c>
      <c r="AO686" s="10" t="str">
        <f ca="1">IFERROR(IF(AND(NOW()&lt;= EOMONTH(DATE(YEAR($O686),10, 1), 0), Overall!$A688&lt;&gt;"", MONTH($N686) &lt;= 10, MONTH($O686) &gt;= 10), IF($R686 &lt;&gt; "", $H686/$R686, ""), ""), "")</f>
        <v/>
      </c>
      <c r="AP686" s="10" t="str">
        <f ca="1">IFERROR(IF(AND(NOW()&lt;= EOMONTH(DATE(YEAR($O686),11, 1), 0), Overall!$A688&lt;&gt;"", MONTH($N686) &lt;=11, MONTH($O686) &gt;= 11), IF($R686 &lt;&gt; "", $H686/$R686, ""), ""), "")</f>
        <v/>
      </c>
      <c r="AQ686" s="10" t="str">
        <f ca="1">IFERROR(IF(AND(NOW()&lt;= EOMONTH(DATE(YEAR($O686),12, 1), 0), Overall!$A688&lt;&gt;"", MONTH($N686) &lt;= 12, MONTH($O686) &gt;= 12), IF($R686 &lt;&gt; "", $H686/$R686, ""), ""), "")</f>
        <v/>
      </c>
      <c r="AR686" s="16">
        <f t="shared" ca="1" si="21"/>
        <v>0</v>
      </c>
    </row>
    <row r="687" spans="1:44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6">
        <f>IF(Overall!F689&lt;&gt;"",VALUE(Overall!F689),"")</f>
        <v>500000</v>
      </c>
      <c r="I687" s="6">
        <f>IF(Overall!G689&lt;&gt;"",VALUE(Overall!G689),"")</f>
        <v>77</v>
      </c>
      <c r="J687" s="6">
        <f>IF(Overall!H689&lt;&gt;"",VALUE(Overall!H689),"")</f>
        <v>61</v>
      </c>
      <c r="K687" s="6">
        <f>IF(Overall!I689&lt;&gt;"",VALUE(Overall!I689),"")</f>
        <v>4.59</v>
      </c>
      <c r="L687" s="6">
        <f>IF(Overall!J689&lt;&gt;"",VALUE(Overall!J689),"")</f>
        <v>0.85</v>
      </c>
      <c r="M687" s="6">
        <f>IF(Overall!K689&lt;&gt;"",VALUE(Overall!K689),"")</f>
        <v>3.74</v>
      </c>
      <c r="N687" s="7">
        <f>IF(Overall!L689&lt;&gt;"",DATEVALUE(MID(Overall!L689, FIND(",", Overall!L689) + 2, FIND(" ", Overall!L689) - FIND(",", Overall!L689) - 1) &amp; " " &amp; MID(Overall!L689, FIND(" ", Overall!L689) + 1, FIND(",", Overall!L689, FIND(" ", Overall!L689)) - FIND(" ", Overall!L689) - 1) &amp; ", " &amp; MID(Overall!L689, FIND(",", Overall!L689, FIND(",",Overall!L689) + 1) + 2, LEN(Overall!L689))),"")</f>
        <v>45352</v>
      </c>
      <c r="O687" s="7">
        <f>IF(Overall!M689&lt;&gt;"",DATEVALUE(MID(Overall!M689, FIND(",", Overall!M689) + 2, FIND(" ", Overall!M689) - FIND(",", Overall!M689) - 1) &amp; " " &amp; MID(Overall!M689, FIND(" ", Overall!M689) + 1, FIND(",", Overall!M689, FIND(" ", Overall!M689)) - FIND(" ", Overall!M689) - 1) &amp; ", " &amp; MID(Overall!M689, FIND(",", Overall!M689, FIND(",",Overall!M689) + 1) + 2, LEN(Overall!M689))),"")</f>
        <v>45382</v>
      </c>
      <c r="P687" s="7">
        <f>IF(Overall!N689&lt;&gt;"",DATEVALUE(MID(Overall!N689, FIND(",", Overall!N689) + 2, FIND(" ", Overall!N689) - FIND(",", Overall!N689) - 1) &amp; " " &amp; MID(Overall!N689, FIND(" ", Overall!N689) + 1, FIND(",", Overall!N689, FIND(" ", Overall!N689)) - FIND(" ", Overall!N689) - 1) &amp; ", " &amp; MID(Overall!N689, FIND(",", Overall!N689, FIND(",",Overall!N689) + 1) + 2, LEN(Overall!N689))),"")</f>
        <v>45275</v>
      </c>
      <c r="Q687" s="7">
        <f>IF(Overall!O689&lt;&gt;"",DATEVALUE(MID(Overall!O689, FIND(",", Overall!O689) + 2, FIND(" ", Overall!O689) - FIND(",", Overall!O689) - 1) &amp; " " &amp; MID(Overall!O689, FIND(" ", Overall!O689) + 1, FIND(",", Overall!O689, FIND(" ", Overall!O689)) - FIND(" ", Overall!O689) - 1) &amp; ", " &amp; MID(Overall!O689, FIND(",", Overall!O689, FIND(",",Overall!O689) + 1) + 2, LEN(Overall!O689))),"")</f>
        <v>45257</v>
      </c>
      <c r="R687" s="5">
        <f t="shared" si="20"/>
        <v>1</v>
      </c>
      <c r="S687" s="10" t="str">
        <f>IF(Overall!$A689&lt;&gt;"",IF(AND(MONTH($N687) &lt;= 1, MONTH($O687) &gt;= 1), IF($R687 &lt;&gt; "", $H687/$R687, ""), ""),"")</f>
        <v/>
      </c>
      <c r="T687" s="10" t="str">
        <f>IF(Overall!$A689&lt;&gt;"",IF(AND(MONTH($N687) &lt;= 2, MONTH($O687) &gt;= 2), IF($R687 &lt;&gt; "", $H687/$R687, ""), ""),"")</f>
        <v/>
      </c>
      <c r="U687" s="10">
        <f>IF(Overall!$A689&lt;&gt;"",IF(AND(MONTH($N687) &lt;= 3, MONTH($O687) &gt;= 3), IF($R687 &lt;&gt; "", $H687/$R687, ""), ""),"")</f>
        <v>500000</v>
      </c>
      <c r="V687" s="10" t="str">
        <f>IF(Overall!$A689&lt;&gt;"",IF(AND(MONTH($N687) &lt;= 4, MONTH($O687) &gt;= 4), IF($R687 &lt;&gt; "", $H687/$R687, ""), ""),"")</f>
        <v/>
      </c>
      <c r="W687" s="10" t="str">
        <f>IF(Overall!$A689&lt;&gt;"",IF(AND(MONTH($N687) &lt;= 5, MONTH($O687) &gt;= 5), IF($R687 &lt;&gt; "", $H687/$R687, ""), ""),"")</f>
        <v/>
      </c>
      <c r="X687" s="10" t="str">
        <f>IF(Overall!$A689&lt;&gt;"",IF(AND(MONTH($N687) &lt;= 6, MONTH($O687) &gt;= 6), IF($R687 &lt;&gt; "", $H687/$R687, ""), ""),"")</f>
        <v/>
      </c>
      <c r="Y687" s="10" t="str">
        <f>IF(Overall!$A689&lt;&gt;"",IF(AND(MONTH($N687) &lt;= 7, MONTH($O687) &gt;= 7 ), IF($R687 &lt;&gt; "", $H687/$R687, ""), ""),"")</f>
        <v/>
      </c>
      <c r="Z687" s="10" t="str">
        <f>IF(Overall!$A689&lt;&gt;"",IF(AND(MONTH($N687) &lt;= 8, MONTH($O687) &gt;= 8), IF($R687 &lt;&gt; "", $H687/$R687, ""), ""),"")</f>
        <v/>
      </c>
      <c r="AA687" s="10" t="str">
        <f>IF(Overall!$A689&lt;&gt;"",IF(AND(MONTH($N687) &lt;= 9, MONTH($O687) &gt;= 9), IF($R687 &lt;&gt; "", $H687/$R687, ""), ""),"")</f>
        <v/>
      </c>
      <c r="AB687" s="10" t="str">
        <f>IF(Overall!$A689&lt;&gt;"",IF(AND(MONTH($N687) &lt;= 10, MONTH($O687) &gt;= 10), IF($R687 &lt;&gt; "", $H687/$R687, ""), ""),"")</f>
        <v/>
      </c>
      <c r="AC687" s="10" t="str">
        <f>IF(Overall!$A689&lt;&gt;"",IF(AND(MONTH($N687) &lt;= 11, MONTH($O687) &gt;= 11), IF($R687 &lt;&gt; "", $H687/$R687, ""), ""),"")</f>
        <v/>
      </c>
      <c r="AD687" s="10" t="str">
        <f>IF(Overall!$A689&lt;&gt;"",IF(AND(MONTH($N687) &lt;= 12, MONTH($O687) &gt;= 12), IF($R687 &lt;&gt; "", $H687/$R687, ""), ""),"")</f>
        <v/>
      </c>
      <c r="AF687" s="10" t="str">
        <f ca="1">IFERROR(IF(AND(NOW()&lt;= EOMONTH(DATE(YEAR($O687),1, 1), 0), Overall!$A689&lt;&gt;"", MONTH($N687) &lt;= 1, MONTH($O687) &gt;= 1), IF($R687 &lt;&gt; "", $H687/$R687, ""), ""), "")</f>
        <v/>
      </c>
      <c r="AG687" s="10" t="str">
        <f ca="1">IFERROR(IF(AND(NOW()&lt;= EOMONTH(DATE(YEAR($O687),2, 1), 0), Overall!$A689&lt;&gt;"", MONTH($N687) &lt;= 2, MONTH($O687) &gt;= 2), IF($R687 &lt;&gt; "", $H687/$R687, ""), ""), "")</f>
        <v/>
      </c>
      <c r="AH687" s="10">
        <f ca="1">IFERROR(IF(AND(NOW()&lt;= EOMONTH(DATE(YEAR($O687),3, 1), 0), Overall!$A689&lt;&gt;"", MONTH($N687) &lt;= 3, MONTH($O687) &gt;= 3), IF($R687 &lt;&gt; "", $H687/$R687, ""), ""), "")</f>
        <v>500000</v>
      </c>
      <c r="AI687" s="10" t="str">
        <f ca="1">IFERROR(IF(AND(NOW()&lt;= EOMONTH(DATE(YEAR($O687),4, 1), 0), Overall!$A689&lt;&gt;"", MONTH($N687) &lt;= 4, MONTH($O687) &gt;= 4), IF($R687 &lt;&gt; "", $H687/$R687, ""), ""), "")</f>
        <v/>
      </c>
      <c r="AJ687" s="10" t="str">
        <f ca="1">IFERROR(IF(AND(NOW()&lt;= EOMONTH(DATE(YEAR($O687),5, 1), 0), Overall!$A689&lt;&gt;"", MONTH($N687) &lt;= 5, MONTH($O687) &gt;= 5), IF($R687 &lt;&gt; "", $H687/$R687, ""), ""), "")</f>
        <v/>
      </c>
      <c r="AK687" s="10" t="str">
        <f ca="1">IFERROR(IF(AND(NOW()&lt;= EOMONTH(DATE(YEAR($O687),6, 1), 0), Overall!$A689&lt;&gt;"", MONTH($N687) &lt;= 6, MONTH($O687) &gt;= 6), IF($R687 &lt;&gt; "", $H687/$R687, ""), ""), "")</f>
        <v/>
      </c>
      <c r="AL687" s="10" t="str">
        <f ca="1">IFERROR(IF(AND(NOW()&lt;= EOMONTH(DATE(YEAR($O687),7, 1), 0), Overall!$A689&lt;&gt;"", MONTH($N687) &lt;= 7, MONTH($O687) &gt;= 7), IF($R687 &lt;&gt; "", $H687/$R687, ""), ""), "")</f>
        <v/>
      </c>
      <c r="AM687" s="10" t="str">
        <f ca="1">IFERROR(IF(AND(NOW()&lt;= EOMONTH(DATE(YEAR($O687),8, 1), 0), Overall!$A689&lt;&gt;"", MONTH($N687) &lt;= 8, MONTH($O687) &gt;= 8), IF($R687 &lt;&gt; "", $H687/$R687, ""), ""), "")</f>
        <v/>
      </c>
      <c r="AN687" s="10" t="str">
        <f ca="1">IFERROR(IF(AND(NOW()&lt;= EOMONTH(DATE(YEAR($O687),9, 1), 0), Overall!$A689&lt;&gt;"", MONTH($N687) &lt;= 9, MONTH($O687) &gt;= 9), IF($R687 &lt;&gt; "", $H687/$R687, ""), ""), "")</f>
        <v/>
      </c>
      <c r="AO687" s="10" t="str">
        <f ca="1">IFERROR(IF(AND(NOW()&lt;= EOMONTH(DATE(YEAR($O687),10, 1), 0), Overall!$A689&lt;&gt;"", MONTH($N687) &lt;= 10, MONTH($O687) &gt;= 10), IF($R687 &lt;&gt; "", $H687/$R687, ""), ""), "")</f>
        <v/>
      </c>
      <c r="AP687" s="10" t="str">
        <f ca="1">IFERROR(IF(AND(NOW()&lt;= EOMONTH(DATE(YEAR($O687),11, 1), 0), Overall!$A689&lt;&gt;"", MONTH($N687) &lt;=11, MONTH($O687) &gt;= 11), IF($R687 &lt;&gt; "", $H687/$R687, ""), ""), "")</f>
        <v/>
      </c>
      <c r="AQ687" s="10" t="str">
        <f ca="1">IFERROR(IF(AND(NOW()&lt;= EOMONTH(DATE(YEAR($O687),12, 1), 0), Overall!$A689&lt;&gt;"", MONTH($N687) &lt;= 12, MONTH($O687) &gt;= 12), IF($R687 &lt;&gt; "", $H687/$R687, ""), ""), "")</f>
        <v/>
      </c>
      <c r="AR687" s="16">
        <f t="shared" ca="1" si="21"/>
        <v>500000</v>
      </c>
    </row>
    <row r="688" spans="1:44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6">
        <f>IF(Overall!F690&lt;&gt;"",VALUE(Overall!F690),"")</f>
        <v>1000000</v>
      </c>
      <c r="I688" s="6">
        <f>IF(Overall!G690&lt;&gt;"",VALUE(Overall!G690),"")</f>
        <v>77</v>
      </c>
      <c r="J688" s="6">
        <f>IF(Overall!H690&lt;&gt;"",VALUE(Overall!H690),"")</f>
        <v>61</v>
      </c>
      <c r="K688" s="6">
        <f>IF(Overall!I690&lt;&gt;"",VALUE(Overall!I690),"")</f>
        <v>4.54</v>
      </c>
      <c r="L688" s="6">
        <f>IF(Overall!J690&lt;&gt;"",VALUE(Overall!J690),"")</f>
        <v>0.8</v>
      </c>
      <c r="M688" s="6">
        <f>IF(Overall!K690&lt;&gt;"",VALUE(Overall!K690),"")</f>
        <v>3.74</v>
      </c>
      <c r="N688" s="7">
        <f>IF(Overall!L690&lt;&gt;"",DATEVALUE(MID(Overall!L690, FIND(",", Overall!L690) + 2, FIND(" ", Overall!L690) - FIND(",", Overall!L690) - 1) &amp; " " &amp; MID(Overall!L690, FIND(" ", Overall!L690) + 1, FIND(",", Overall!L690, FIND(" ", Overall!L690)) - FIND(" ", Overall!L690) - 1) &amp; ", " &amp; MID(Overall!L690, FIND(",", Overall!L690, FIND(",",Overall!L690) + 1) + 2, LEN(Overall!L690))),"")</f>
        <v>45352</v>
      </c>
      <c r="O688" s="7">
        <f>IF(Overall!M690&lt;&gt;"",DATEVALUE(MID(Overall!M690, FIND(",", Overall!M690) + 2, FIND(" ", Overall!M690) - FIND(",", Overall!M690) - 1) &amp; " " &amp; MID(Overall!M690, FIND(" ", Overall!M690) + 1, FIND(",", Overall!M690, FIND(" ", Overall!M690)) - FIND(" ", Overall!M690) - 1) &amp; ", " &amp; MID(Overall!M690, FIND(",", Overall!M690, FIND(",",Overall!M690) + 1) + 2, LEN(Overall!M690))),"")</f>
        <v>45382</v>
      </c>
      <c r="P688" s="7">
        <f>IF(Overall!N690&lt;&gt;"",DATEVALUE(MID(Overall!N690, FIND(",", Overall!N690) + 2, FIND(" ", Overall!N690) - FIND(",", Overall!N690) - 1) &amp; " " &amp; MID(Overall!N690, FIND(" ", Overall!N690) + 1, FIND(",", Overall!N690, FIND(" ", Overall!N690)) - FIND(" ", Overall!N690) - 1) &amp; ", " &amp; MID(Overall!N690, FIND(",", Overall!N690, FIND(",",Overall!N690) + 1) + 2, LEN(Overall!N690))),"")</f>
        <v>45275</v>
      </c>
      <c r="Q688" s="7">
        <f>IF(Overall!O690&lt;&gt;"",DATEVALUE(MID(Overall!O690, FIND(",", Overall!O690) + 2, FIND(" ", Overall!O690) - FIND(",", Overall!O690) - 1) &amp; " " &amp; MID(Overall!O690, FIND(" ", Overall!O690) + 1, FIND(",", Overall!O690, FIND(" ", Overall!O690)) - FIND(" ", Overall!O690) - 1) &amp; ", " &amp; MID(Overall!O690, FIND(",", Overall!O690, FIND(",",Overall!O690) + 1) + 2, LEN(Overall!O690))),"")</f>
        <v>45257</v>
      </c>
      <c r="R688" s="5">
        <f t="shared" si="20"/>
        <v>1</v>
      </c>
      <c r="S688" s="10" t="str">
        <f>IF(Overall!$A690&lt;&gt;"",IF(AND(MONTH($N688) &lt;= 1, MONTH($O688) &gt;= 1), IF($R688 &lt;&gt; "", $H688/$R688, ""), ""),"")</f>
        <v/>
      </c>
      <c r="T688" s="10" t="str">
        <f>IF(Overall!$A690&lt;&gt;"",IF(AND(MONTH($N688) &lt;= 2, MONTH($O688) &gt;= 2), IF($R688 &lt;&gt; "", $H688/$R688, ""), ""),"")</f>
        <v/>
      </c>
      <c r="U688" s="10">
        <f>IF(Overall!$A690&lt;&gt;"",IF(AND(MONTH($N688) &lt;= 3, MONTH($O688) &gt;= 3), IF($R688 &lt;&gt; "", $H688/$R688, ""), ""),"")</f>
        <v>1000000</v>
      </c>
      <c r="V688" s="10" t="str">
        <f>IF(Overall!$A690&lt;&gt;"",IF(AND(MONTH($N688) &lt;= 4, MONTH($O688) &gt;= 4), IF($R688 &lt;&gt; "", $H688/$R688, ""), ""),"")</f>
        <v/>
      </c>
      <c r="W688" s="10" t="str">
        <f>IF(Overall!$A690&lt;&gt;"",IF(AND(MONTH($N688) &lt;= 5, MONTH($O688) &gt;= 5), IF($R688 &lt;&gt; "", $H688/$R688, ""), ""),"")</f>
        <v/>
      </c>
      <c r="X688" s="10" t="str">
        <f>IF(Overall!$A690&lt;&gt;"",IF(AND(MONTH($N688) &lt;= 6, MONTH($O688) &gt;= 6), IF($R688 &lt;&gt; "", $H688/$R688, ""), ""),"")</f>
        <v/>
      </c>
      <c r="Y688" s="10" t="str">
        <f>IF(Overall!$A690&lt;&gt;"",IF(AND(MONTH($N688) &lt;= 7, MONTH($O688) &gt;= 7 ), IF($R688 &lt;&gt; "", $H688/$R688, ""), ""),"")</f>
        <v/>
      </c>
      <c r="Z688" s="10" t="str">
        <f>IF(Overall!$A690&lt;&gt;"",IF(AND(MONTH($N688) &lt;= 8, MONTH($O688) &gt;= 8), IF($R688 &lt;&gt; "", $H688/$R688, ""), ""),"")</f>
        <v/>
      </c>
      <c r="AA688" s="10" t="str">
        <f>IF(Overall!$A690&lt;&gt;"",IF(AND(MONTH($N688) &lt;= 9, MONTH($O688) &gt;= 9), IF($R688 &lt;&gt; "", $H688/$R688, ""), ""),"")</f>
        <v/>
      </c>
      <c r="AB688" s="10" t="str">
        <f>IF(Overall!$A690&lt;&gt;"",IF(AND(MONTH($N688) &lt;= 10, MONTH($O688) &gt;= 10), IF($R688 &lt;&gt; "", $H688/$R688, ""), ""),"")</f>
        <v/>
      </c>
      <c r="AC688" s="10" t="str">
        <f>IF(Overall!$A690&lt;&gt;"",IF(AND(MONTH($N688) &lt;= 11, MONTH($O688) &gt;= 11), IF($R688 &lt;&gt; "", $H688/$R688, ""), ""),"")</f>
        <v/>
      </c>
      <c r="AD688" s="10" t="str">
        <f>IF(Overall!$A690&lt;&gt;"",IF(AND(MONTH($N688) &lt;= 12, MONTH($O688) &gt;= 12), IF($R688 &lt;&gt; "", $H688/$R688, ""), ""),"")</f>
        <v/>
      </c>
      <c r="AF688" s="10" t="str">
        <f ca="1">IFERROR(IF(AND(NOW()&lt;= EOMONTH(DATE(YEAR($O688),1, 1), 0), Overall!$A690&lt;&gt;"", MONTH($N688) &lt;= 1, MONTH($O688) &gt;= 1), IF($R688 &lt;&gt; "", $H688/$R688, ""), ""), "")</f>
        <v/>
      </c>
      <c r="AG688" s="10" t="str">
        <f ca="1">IFERROR(IF(AND(NOW()&lt;= EOMONTH(DATE(YEAR($O688),2, 1), 0), Overall!$A690&lt;&gt;"", MONTH($N688) &lt;= 2, MONTH($O688) &gt;= 2), IF($R688 &lt;&gt; "", $H688/$R688, ""), ""), "")</f>
        <v/>
      </c>
      <c r="AH688" s="10">
        <f ca="1">IFERROR(IF(AND(NOW()&lt;= EOMONTH(DATE(YEAR($O688),3, 1), 0), Overall!$A690&lt;&gt;"", MONTH($N688) &lt;= 3, MONTH($O688) &gt;= 3), IF($R688 &lt;&gt; "", $H688/$R688, ""), ""), "")</f>
        <v>1000000</v>
      </c>
      <c r="AI688" s="10" t="str">
        <f ca="1">IFERROR(IF(AND(NOW()&lt;= EOMONTH(DATE(YEAR($O688),4, 1), 0), Overall!$A690&lt;&gt;"", MONTH($N688) &lt;= 4, MONTH($O688) &gt;= 4), IF($R688 &lt;&gt; "", $H688/$R688, ""), ""), "")</f>
        <v/>
      </c>
      <c r="AJ688" s="10" t="str">
        <f ca="1">IFERROR(IF(AND(NOW()&lt;= EOMONTH(DATE(YEAR($O688),5, 1), 0), Overall!$A690&lt;&gt;"", MONTH($N688) &lt;= 5, MONTH($O688) &gt;= 5), IF($R688 &lt;&gt; "", $H688/$R688, ""), ""), "")</f>
        <v/>
      </c>
      <c r="AK688" s="10" t="str">
        <f ca="1">IFERROR(IF(AND(NOW()&lt;= EOMONTH(DATE(YEAR($O688),6, 1), 0), Overall!$A690&lt;&gt;"", MONTH($N688) &lt;= 6, MONTH($O688) &gt;= 6), IF($R688 &lt;&gt; "", $H688/$R688, ""), ""), "")</f>
        <v/>
      </c>
      <c r="AL688" s="10" t="str">
        <f ca="1">IFERROR(IF(AND(NOW()&lt;= EOMONTH(DATE(YEAR($O688),7, 1), 0), Overall!$A690&lt;&gt;"", MONTH($N688) &lt;= 7, MONTH($O688) &gt;= 7), IF($R688 &lt;&gt; "", $H688/$R688, ""), ""), "")</f>
        <v/>
      </c>
      <c r="AM688" s="10" t="str">
        <f ca="1">IFERROR(IF(AND(NOW()&lt;= EOMONTH(DATE(YEAR($O688),8, 1), 0), Overall!$A690&lt;&gt;"", MONTH($N688) &lt;= 8, MONTH($O688) &gt;= 8), IF($R688 &lt;&gt; "", $H688/$R688, ""), ""), "")</f>
        <v/>
      </c>
      <c r="AN688" s="10" t="str">
        <f ca="1">IFERROR(IF(AND(NOW()&lt;= EOMONTH(DATE(YEAR($O688),9, 1), 0), Overall!$A690&lt;&gt;"", MONTH($N688) &lt;= 9, MONTH($O688) &gt;= 9), IF($R688 &lt;&gt; "", $H688/$R688, ""), ""), "")</f>
        <v/>
      </c>
      <c r="AO688" s="10" t="str">
        <f ca="1">IFERROR(IF(AND(NOW()&lt;= EOMONTH(DATE(YEAR($O688),10, 1), 0), Overall!$A690&lt;&gt;"", MONTH($N688) &lt;= 10, MONTH($O688) &gt;= 10), IF($R688 &lt;&gt; "", $H688/$R688, ""), ""), "")</f>
        <v/>
      </c>
      <c r="AP688" s="10" t="str">
        <f ca="1">IFERROR(IF(AND(NOW()&lt;= EOMONTH(DATE(YEAR($O688),11, 1), 0), Overall!$A690&lt;&gt;"", MONTH($N688) &lt;=11, MONTH($O688) &gt;= 11), IF($R688 &lt;&gt; "", $H688/$R688, ""), ""), "")</f>
        <v/>
      </c>
      <c r="AQ688" s="10" t="str">
        <f ca="1">IFERROR(IF(AND(NOW()&lt;= EOMONTH(DATE(YEAR($O688),12, 1), 0), Overall!$A690&lt;&gt;"", MONTH($N688) &lt;= 12, MONTH($O688) &gt;= 12), IF($R688 &lt;&gt; "", $H688/$R688, ""), ""), "")</f>
        <v/>
      </c>
      <c r="AR688" s="16">
        <f t="shared" ca="1" si="21"/>
        <v>1000000</v>
      </c>
    </row>
    <row r="689" spans="1:44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6">
        <f>IF(Overall!F691&lt;&gt;"",VALUE(Overall!F691),"")</f>
        <v>1000000</v>
      </c>
      <c r="I689" s="6">
        <f>IF(Overall!G691&lt;&gt;"",VALUE(Overall!G691),"")</f>
        <v>77</v>
      </c>
      <c r="J689" s="6">
        <f>IF(Overall!H691&lt;&gt;"",VALUE(Overall!H691),"")</f>
        <v>61</v>
      </c>
      <c r="K689" s="6">
        <f>IF(Overall!I691&lt;&gt;"",VALUE(Overall!I691),"")</f>
        <v>4.72</v>
      </c>
      <c r="L689" s="6">
        <f>IF(Overall!J691&lt;&gt;"",VALUE(Overall!J691),"")</f>
        <v>1</v>
      </c>
      <c r="M689" s="6">
        <f>IF(Overall!K691&lt;&gt;"",VALUE(Overall!K691),"")</f>
        <v>3.72</v>
      </c>
      <c r="N689" s="7">
        <f>IF(Overall!L691&lt;&gt;"",DATEVALUE(MID(Overall!L691, FIND(",", Overall!L691) + 2, FIND(" ", Overall!L691) - FIND(",", Overall!L691) - 1) &amp; " " &amp; MID(Overall!L691, FIND(" ", Overall!L691) + 1, FIND(",", Overall!L691, FIND(" ", Overall!L691)) - FIND(" ", Overall!L691) - 1) &amp; ", " &amp; MID(Overall!L691, FIND(",", Overall!L691, FIND(",",Overall!L691) + 1) + 2, LEN(Overall!L691))),"")</f>
        <v>45352</v>
      </c>
      <c r="O689" s="7">
        <f>IF(Overall!M691&lt;&gt;"",DATEVALUE(MID(Overall!M691, FIND(",", Overall!M691) + 2, FIND(" ", Overall!M691) - FIND(",", Overall!M691) - 1) &amp; " " &amp; MID(Overall!M691, FIND(" ", Overall!M691) + 1, FIND(",", Overall!M691, FIND(" ", Overall!M691)) - FIND(" ", Overall!M691) - 1) &amp; ", " &amp; MID(Overall!M691, FIND(",", Overall!M691, FIND(",",Overall!M691) + 1) + 2, LEN(Overall!M691))),"")</f>
        <v>45382</v>
      </c>
      <c r="P689" s="7">
        <f>IF(Overall!N691&lt;&gt;"",DATEVALUE(MID(Overall!N691, FIND(",", Overall!N691) + 2, FIND(" ", Overall!N691) - FIND(",", Overall!N691) - 1) &amp; " " &amp; MID(Overall!N691, FIND(" ", Overall!N691) + 1, FIND(",", Overall!N691, FIND(" ", Overall!N691)) - FIND(" ", Overall!N691) - 1) &amp; ", " &amp; MID(Overall!N691, FIND(",", Overall!N691, FIND(",",Overall!N691) + 1) + 2, LEN(Overall!N691))),"")</f>
        <v>45275</v>
      </c>
      <c r="Q689" s="7">
        <f>IF(Overall!O691&lt;&gt;"",DATEVALUE(MID(Overall!O691, FIND(",", Overall!O691) + 2, FIND(" ", Overall!O691) - FIND(",", Overall!O691) - 1) &amp; " " &amp; MID(Overall!O691, FIND(" ", Overall!O691) + 1, FIND(",", Overall!O691, FIND(" ", Overall!O691)) - FIND(" ", Overall!O691) - 1) &amp; ", " &amp; MID(Overall!O691, FIND(",", Overall!O691, FIND(",",Overall!O691) + 1) + 2, LEN(Overall!O691))),"")</f>
        <v>45257</v>
      </c>
      <c r="R689" s="5">
        <f t="shared" si="20"/>
        <v>1</v>
      </c>
      <c r="S689" s="10" t="str">
        <f>IF(Overall!$A691&lt;&gt;"",IF(AND(MONTH($N689) &lt;= 1, MONTH($O689) &gt;= 1), IF($R689 &lt;&gt; "", $H689/$R689, ""), ""),"")</f>
        <v/>
      </c>
      <c r="T689" s="10" t="str">
        <f>IF(Overall!$A691&lt;&gt;"",IF(AND(MONTH($N689) &lt;= 2, MONTH($O689) &gt;= 2), IF($R689 &lt;&gt; "", $H689/$R689, ""), ""),"")</f>
        <v/>
      </c>
      <c r="U689" s="10">
        <f>IF(Overall!$A691&lt;&gt;"",IF(AND(MONTH($N689) &lt;= 3, MONTH($O689) &gt;= 3), IF($R689 &lt;&gt; "", $H689/$R689, ""), ""),"")</f>
        <v>1000000</v>
      </c>
      <c r="V689" s="10" t="str">
        <f>IF(Overall!$A691&lt;&gt;"",IF(AND(MONTH($N689) &lt;= 4, MONTH($O689) &gt;= 4), IF($R689 &lt;&gt; "", $H689/$R689, ""), ""),"")</f>
        <v/>
      </c>
      <c r="W689" s="10" t="str">
        <f>IF(Overall!$A691&lt;&gt;"",IF(AND(MONTH($N689) &lt;= 5, MONTH($O689) &gt;= 5), IF($R689 &lt;&gt; "", $H689/$R689, ""), ""),"")</f>
        <v/>
      </c>
      <c r="X689" s="10" t="str">
        <f>IF(Overall!$A691&lt;&gt;"",IF(AND(MONTH($N689) &lt;= 6, MONTH($O689) &gt;= 6), IF($R689 &lt;&gt; "", $H689/$R689, ""), ""),"")</f>
        <v/>
      </c>
      <c r="Y689" s="10" t="str">
        <f>IF(Overall!$A691&lt;&gt;"",IF(AND(MONTH($N689) &lt;= 7, MONTH($O689) &gt;= 7 ), IF($R689 &lt;&gt; "", $H689/$R689, ""), ""),"")</f>
        <v/>
      </c>
      <c r="Z689" s="10" t="str">
        <f>IF(Overall!$A691&lt;&gt;"",IF(AND(MONTH($N689) &lt;= 8, MONTH($O689) &gt;= 8), IF($R689 &lt;&gt; "", $H689/$R689, ""), ""),"")</f>
        <v/>
      </c>
      <c r="AA689" s="10" t="str">
        <f>IF(Overall!$A691&lt;&gt;"",IF(AND(MONTH($N689) &lt;= 9, MONTH($O689) &gt;= 9), IF($R689 &lt;&gt; "", $H689/$R689, ""), ""),"")</f>
        <v/>
      </c>
      <c r="AB689" s="10" t="str">
        <f>IF(Overall!$A691&lt;&gt;"",IF(AND(MONTH($N689) &lt;= 10, MONTH($O689) &gt;= 10), IF($R689 &lt;&gt; "", $H689/$R689, ""), ""),"")</f>
        <v/>
      </c>
      <c r="AC689" s="10" t="str">
        <f>IF(Overall!$A691&lt;&gt;"",IF(AND(MONTH($N689) &lt;= 11, MONTH($O689) &gt;= 11), IF($R689 &lt;&gt; "", $H689/$R689, ""), ""),"")</f>
        <v/>
      </c>
      <c r="AD689" s="10" t="str">
        <f>IF(Overall!$A691&lt;&gt;"",IF(AND(MONTH($N689) &lt;= 12, MONTH($O689) &gt;= 12), IF($R689 &lt;&gt; "", $H689/$R689, ""), ""),"")</f>
        <v/>
      </c>
      <c r="AF689" s="10" t="str">
        <f ca="1">IFERROR(IF(AND(NOW()&lt;= EOMONTH(DATE(YEAR($O689),1, 1), 0), Overall!$A691&lt;&gt;"", MONTH($N689) &lt;= 1, MONTH($O689) &gt;= 1), IF($R689 &lt;&gt; "", $H689/$R689, ""), ""), "")</f>
        <v/>
      </c>
      <c r="AG689" s="10" t="str">
        <f ca="1">IFERROR(IF(AND(NOW()&lt;= EOMONTH(DATE(YEAR($O689),2, 1), 0), Overall!$A691&lt;&gt;"", MONTH($N689) &lt;= 2, MONTH($O689) &gt;= 2), IF($R689 &lt;&gt; "", $H689/$R689, ""), ""), "")</f>
        <v/>
      </c>
      <c r="AH689" s="10">
        <f ca="1">IFERROR(IF(AND(NOW()&lt;= EOMONTH(DATE(YEAR($O689),3, 1), 0), Overall!$A691&lt;&gt;"", MONTH($N689) &lt;= 3, MONTH($O689) &gt;= 3), IF($R689 &lt;&gt; "", $H689/$R689, ""), ""), "")</f>
        <v>1000000</v>
      </c>
      <c r="AI689" s="10" t="str">
        <f ca="1">IFERROR(IF(AND(NOW()&lt;= EOMONTH(DATE(YEAR($O689),4, 1), 0), Overall!$A691&lt;&gt;"", MONTH($N689) &lt;= 4, MONTH($O689) &gt;= 4), IF($R689 &lt;&gt; "", $H689/$R689, ""), ""), "")</f>
        <v/>
      </c>
      <c r="AJ689" s="10" t="str">
        <f ca="1">IFERROR(IF(AND(NOW()&lt;= EOMONTH(DATE(YEAR($O689),5, 1), 0), Overall!$A691&lt;&gt;"", MONTH($N689) &lt;= 5, MONTH($O689) &gt;= 5), IF($R689 &lt;&gt; "", $H689/$R689, ""), ""), "")</f>
        <v/>
      </c>
      <c r="AK689" s="10" t="str">
        <f ca="1">IFERROR(IF(AND(NOW()&lt;= EOMONTH(DATE(YEAR($O689),6, 1), 0), Overall!$A691&lt;&gt;"", MONTH($N689) &lt;= 6, MONTH($O689) &gt;= 6), IF($R689 &lt;&gt; "", $H689/$R689, ""), ""), "")</f>
        <v/>
      </c>
      <c r="AL689" s="10" t="str">
        <f ca="1">IFERROR(IF(AND(NOW()&lt;= EOMONTH(DATE(YEAR($O689),7, 1), 0), Overall!$A691&lt;&gt;"", MONTH($N689) &lt;= 7, MONTH($O689) &gt;= 7), IF($R689 &lt;&gt; "", $H689/$R689, ""), ""), "")</f>
        <v/>
      </c>
      <c r="AM689" s="10" t="str">
        <f ca="1">IFERROR(IF(AND(NOW()&lt;= EOMONTH(DATE(YEAR($O689),8, 1), 0), Overall!$A691&lt;&gt;"", MONTH($N689) &lt;= 8, MONTH($O689) &gt;= 8), IF($R689 &lt;&gt; "", $H689/$R689, ""), ""), "")</f>
        <v/>
      </c>
      <c r="AN689" s="10" t="str">
        <f ca="1">IFERROR(IF(AND(NOW()&lt;= EOMONTH(DATE(YEAR($O689),9, 1), 0), Overall!$A691&lt;&gt;"", MONTH($N689) &lt;= 9, MONTH($O689) &gt;= 9), IF($R689 &lt;&gt; "", $H689/$R689, ""), ""), "")</f>
        <v/>
      </c>
      <c r="AO689" s="10" t="str">
        <f ca="1">IFERROR(IF(AND(NOW()&lt;= EOMONTH(DATE(YEAR($O689),10, 1), 0), Overall!$A691&lt;&gt;"", MONTH($N689) &lt;= 10, MONTH($O689) &gt;= 10), IF($R689 &lt;&gt; "", $H689/$R689, ""), ""), "")</f>
        <v/>
      </c>
      <c r="AP689" s="10" t="str">
        <f ca="1">IFERROR(IF(AND(NOW()&lt;= EOMONTH(DATE(YEAR($O689),11, 1), 0), Overall!$A691&lt;&gt;"", MONTH($N689) &lt;=11, MONTH($O689) &gt;= 11), IF($R689 &lt;&gt; "", $H689/$R689, ""), ""), "")</f>
        <v/>
      </c>
      <c r="AQ689" s="10" t="str">
        <f ca="1">IFERROR(IF(AND(NOW()&lt;= EOMONTH(DATE(YEAR($O689),12, 1), 0), Overall!$A691&lt;&gt;"", MONTH($N689) &lt;= 12, MONTH($O689) &gt;= 12), IF($R689 &lt;&gt; "", $H689/$R689, ""), ""), "")</f>
        <v/>
      </c>
      <c r="AR689" s="16">
        <f t="shared" ca="1" si="21"/>
        <v>1000000</v>
      </c>
    </row>
    <row r="690" spans="1:44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6">
        <f>IF(Overall!F692&lt;&gt;"",VALUE(Overall!F692),"")</f>
        <v>1000000</v>
      </c>
      <c r="I690" s="6">
        <f>IF(Overall!G692&lt;&gt;"",VALUE(Overall!G692),"")</f>
        <v>77</v>
      </c>
      <c r="J690" s="6">
        <f>IF(Overall!H692&lt;&gt;"",VALUE(Overall!H692),"")</f>
        <v>61</v>
      </c>
      <c r="K690" s="6">
        <f>IF(Overall!I692&lt;&gt;"",VALUE(Overall!I692),"")</f>
        <v>4.5</v>
      </c>
      <c r="L690" s="6">
        <f>IF(Overall!J692&lt;&gt;"",VALUE(Overall!J692),"")</f>
        <v>0.77</v>
      </c>
      <c r="M690" s="6">
        <f>IF(Overall!K692&lt;&gt;"",VALUE(Overall!K692),"")</f>
        <v>3.73</v>
      </c>
      <c r="N690" s="7">
        <f>IF(Overall!L692&lt;&gt;"",DATEVALUE(MID(Overall!L692, FIND(",", Overall!L692) + 2, FIND(" ", Overall!L692) - FIND(",", Overall!L692) - 1) &amp; " " &amp; MID(Overall!L692, FIND(" ", Overall!L692) + 1, FIND(",", Overall!L692, FIND(" ", Overall!L692)) - FIND(" ", Overall!L692) - 1) &amp; ", " &amp; MID(Overall!L692, FIND(",", Overall!L692, FIND(",",Overall!L692) + 1) + 2, LEN(Overall!L692))),"")</f>
        <v>45352</v>
      </c>
      <c r="O690" s="7">
        <f>IF(Overall!M692&lt;&gt;"",DATEVALUE(MID(Overall!M692, FIND(",", Overall!M692) + 2, FIND(" ", Overall!M692) - FIND(",", Overall!M692) - 1) &amp; " " &amp; MID(Overall!M692, FIND(" ", Overall!M692) + 1, FIND(",", Overall!M692, FIND(" ", Overall!M692)) - FIND(" ", Overall!M692) - 1) &amp; ", " &amp; MID(Overall!M692, FIND(",", Overall!M692, FIND(",",Overall!M692) + 1) + 2, LEN(Overall!M692))),"")</f>
        <v>45382</v>
      </c>
      <c r="P690" s="7">
        <f>IF(Overall!N692&lt;&gt;"",DATEVALUE(MID(Overall!N692, FIND(",", Overall!N692) + 2, FIND(" ", Overall!N692) - FIND(",", Overall!N692) - 1) &amp; " " &amp; MID(Overall!N692, FIND(" ", Overall!N692) + 1, FIND(",", Overall!N692, FIND(" ", Overall!N692)) - FIND(" ", Overall!N692) - 1) &amp; ", " &amp; MID(Overall!N692, FIND(",", Overall!N692, FIND(",",Overall!N692) + 1) + 2, LEN(Overall!N692))),"")</f>
        <v>45275</v>
      </c>
      <c r="Q690" s="7">
        <f>IF(Overall!O692&lt;&gt;"",DATEVALUE(MID(Overall!O692, FIND(",", Overall!O692) + 2, FIND(" ", Overall!O692) - FIND(",", Overall!O692) - 1) &amp; " " &amp; MID(Overall!O692, FIND(" ", Overall!O692) + 1, FIND(",", Overall!O692, FIND(" ", Overall!O692)) - FIND(" ", Overall!O692) - 1) &amp; ", " &amp; MID(Overall!O692, FIND(",", Overall!O692, FIND(",",Overall!O692) + 1) + 2, LEN(Overall!O692))),"")</f>
        <v>45257</v>
      </c>
      <c r="R690" s="5">
        <f t="shared" si="20"/>
        <v>1</v>
      </c>
      <c r="S690" s="10" t="str">
        <f>IF(Overall!$A692&lt;&gt;"",IF(AND(MONTH($N690) &lt;= 1, MONTH($O690) &gt;= 1), IF($R690 &lt;&gt; "", $H690/$R690, ""), ""),"")</f>
        <v/>
      </c>
      <c r="T690" s="10" t="str">
        <f>IF(Overall!$A692&lt;&gt;"",IF(AND(MONTH($N690) &lt;= 2, MONTH($O690) &gt;= 2), IF($R690 &lt;&gt; "", $H690/$R690, ""), ""),"")</f>
        <v/>
      </c>
      <c r="U690" s="10">
        <f>IF(Overall!$A692&lt;&gt;"",IF(AND(MONTH($N690) &lt;= 3, MONTH($O690) &gt;= 3), IF($R690 &lt;&gt; "", $H690/$R690, ""), ""),"")</f>
        <v>1000000</v>
      </c>
      <c r="V690" s="10" t="str">
        <f>IF(Overall!$A692&lt;&gt;"",IF(AND(MONTH($N690) &lt;= 4, MONTH($O690) &gt;= 4), IF($R690 &lt;&gt; "", $H690/$R690, ""), ""),"")</f>
        <v/>
      </c>
      <c r="W690" s="10" t="str">
        <f>IF(Overall!$A692&lt;&gt;"",IF(AND(MONTH($N690) &lt;= 5, MONTH($O690) &gt;= 5), IF($R690 &lt;&gt; "", $H690/$R690, ""), ""),"")</f>
        <v/>
      </c>
      <c r="X690" s="10" t="str">
        <f>IF(Overall!$A692&lt;&gt;"",IF(AND(MONTH($N690) &lt;= 6, MONTH($O690) &gt;= 6), IF($R690 &lt;&gt; "", $H690/$R690, ""), ""),"")</f>
        <v/>
      </c>
      <c r="Y690" s="10" t="str">
        <f>IF(Overall!$A692&lt;&gt;"",IF(AND(MONTH($N690) &lt;= 7, MONTH($O690) &gt;= 7 ), IF($R690 &lt;&gt; "", $H690/$R690, ""), ""),"")</f>
        <v/>
      </c>
      <c r="Z690" s="10" t="str">
        <f>IF(Overall!$A692&lt;&gt;"",IF(AND(MONTH($N690) &lt;= 8, MONTH($O690) &gt;= 8), IF($R690 &lt;&gt; "", $H690/$R690, ""), ""),"")</f>
        <v/>
      </c>
      <c r="AA690" s="10" t="str">
        <f>IF(Overall!$A692&lt;&gt;"",IF(AND(MONTH($N690) &lt;= 9, MONTH($O690) &gt;= 9), IF($R690 &lt;&gt; "", $H690/$R690, ""), ""),"")</f>
        <v/>
      </c>
      <c r="AB690" s="10" t="str">
        <f>IF(Overall!$A692&lt;&gt;"",IF(AND(MONTH($N690) &lt;= 10, MONTH($O690) &gt;= 10), IF($R690 &lt;&gt; "", $H690/$R690, ""), ""),"")</f>
        <v/>
      </c>
      <c r="AC690" s="10" t="str">
        <f>IF(Overall!$A692&lt;&gt;"",IF(AND(MONTH($N690) &lt;= 11, MONTH($O690) &gt;= 11), IF($R690 &lt;&gt; "", $H690/$R690, ""), ""),"")</f>
        <v/>
      </c>
      <c r="AD690" s="10" t="str">
        <f>IF(Overall!$A692&lt;&gt;"",IF(AND(MONTH($N690) &lt;= 12, MONTH($O690) &gt;= 12), IF($R690 &lt;&gt; "", $H690/$R690, ""), ""),"")</f>
        <v/>
      </c>
      <c r="AF690" s="10" t="str">
        <f ca="1">IFERROR(IF(AND(NOW()&lt;= EOMONTH(DATE(YEAR($O690),1, 1), 0), Overall!$A692&lt;&gt;"", MONTH($N690) &lt;= 1, MONTH($O690) &gt;= 1), IF($R690 &lt;&gt; "", $H690/$R690, ""), ""), "")</f>
        <v/>
      </c>
      <c r="AG690" s="10" t="str">
        <f ca="1">IFERROR(IF(AND(NOW()&lt;= EOMONTH(DATE(YEAR($O690),2, 1), 0), Overall!$A692&lt;&gt;"", MONTH($N690) &lt;= 2, MONTH($O690) &gt;= 2), IF($R690 &lt;&gt; "", $H690/$R690, ""), ""), "")</f>
        <v/>
      </c>
      <c r="AH690" s="10">
        <f ca="1">IFERROR(IF(AND(NOW()&lt;= EOMONTH(DATE(YEAR($O690),3, 1), 0), Overall!$A692&lt;&gt;"", MONTH($N690) &lt;= 3, MONTH($O690) &gt;= 3), IF($R690 &lt;&gt; "", $H690/$R690, ""), ""), "")</f>
        <v>1000000</v>
      </c>
      <c r="AI690" s="10" t="str">
        <f ca="1">IFERROR(IF(AND(NOW()&lt;= EOMONTH(DATE(YEAR($O690),4, 1), 0), Overall!$A692&lt;&gt;"", MONTH($N690) &lt;= 4, MONTH($O690) &gt;= 4), IF($R690 &lt;&gt; "", $H690/$R690, ""), ""), "")</f>
        <v/>
      </c>
      <c r="AJ690" s="10" t="str">
        <f ca="1">IFERROR(IF(AND(NOW()&lt;= EOMONTH(DATE(YEAR($O690),5, 1), 0), Overall!$A692&lt;&gt;"", MONTH($N690) &lt;= 5, MONTH($O690) &gt;= 5), IF($R690 &lt;&gt; "", $H690/$R690, ""), ""), "")</f>
        <v/>
      </c>
      <c r="AK690" s="10" t="str">
        <f ca="1">IFERROR(IF(AND(NOW()&lt;= EOMONTH(DATE(YEAR($O690),6, 1), 0), Overall!$A692&lt;&gt;"", MONTH($N690) &lt;= 6, MONTH($O690) &gt;= 6), IF($R690 &lt;&gt; "", $H690/$R690, ""), ""), "")</f>
        <v/>
      </c>
      <c r="AL690" s="10" t="str">
        <f ca="1">IFERROR(IF(AND(NOW()&lt;= EOMONTH(DATE(YEAR($O690),7, 1), 0), Overall!$A692&lt;&gt;"", MONTH($N690) &lt;= 7, MONTH($O690) &gt;= 7), IF($R690 &lt;&gt; "", $H690/$R690, ""), ""), "")</f>
        <v/>
      </c>
      <c r="AM690" s="10" t="str">
        <f ca="1">IFERROR(IF(AND(NOW()&lt;= EOMONTH(DATE(YEAR($O690),8, 1), 0), Overall!$A692&lt;&gt;"", MONTH($N690) &lt;= 8, MONTH($O690) &gt;= 8), IF($R690 &lt;&gt; "", $H690/$R690, ""), ""), "")</f>
        <v/>
      </c>
      <c r="AN690" s="10" t="str">
        <f ca="1">IFERROR(IF(AND(NOW()&lt;= EOMONTH(DATE(YEAR($O690),9, 1), 0), Overall!$A692&lt;&gt;"", MONTH($N690) &lt;= 9, MONTH($O690) &gt;= 9), IF($R690 &lt;&gt; "", $H690/$R690, ""), ""), "")</f>
        <v/>
      </c>
      <c r="AO690" s="10" t="str">
        <f ca="1">IFERROR(IF(AND(NOW()&lt;= EOMONTH(DATE(YEAR($O690),10, 1), 0), Overall!$A692&lt;&gt;"", MONTH($N690) &lt;= 10, MONTH($O690) &gt;= 10), IF($R690 &lt;&gt; "", $H690/$R690, ""), ""), "")</f>
        <v/>
      </c>
      <c r="AP690" s="10" t="str">
        <f ca="1">IFERROR(IF(AND(NOW()&lt;= EOMONTH(DATE(YEAR($O690),11, 1), 0), Overall!$A692&lt;&gt;"", MONTH($N690) &lt;=11, MONTH($O690) &gt;= 11), IF($R690 &lt;&gt; "", $H690/$R690, ""), ""), "")</f>
        <v/>
      </c>
      <c r="AQ690" s="10" t="str">
        <f ca="1">IFERROR(IF(AND(NOW()&lt;= EOMONTH(DATE(YEAR($O690),12, 1), 0), Overall!$A692&lt;&gt;"", MONTH($N690) &lt;= 12, MONTH($O690) &gt;= 12), IF($R690 &lt;&gt; "", $H690/$R690, ""), ""), "")</f>
        <v/>
      </c>
      <c r="AR690" s="16">
        <f t="shared" ca="1" si="21"/>
        <v>1000000</v>
      </c>
    </row>
    <row r="691" spans="1:44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6">
        <f>IF(Overall!F693&lt;&gt;"",VALUE(Overall!F693),"")</f>
        <v>1000000</v>
      </c>
      <c r="I691" s="6">
        <f>IF(Overall!G693&lt;&gt;"",VALUE(Overall!G693),"")</f>
        <v>77</v>
      </c>
      <c r="J691" s="6">
        <f>IF(Overall!H693&lt;&gt;"",VALUE(Overall!H693),"")</f>
        <v>61</v>
      </c>
      <c r="K691" s="6">
        <f>IF(Overall!I693&lt;&gt;"",VALUE(Overall!I693),"")</f>
        <v>4.4000000000000004</v>
      </c>
      <c r="L691" s="6">
        <f>IF(Overall!J693&lt;&gt;"",VALUE(Overall!J693),"")</f>
        <v>0.67</v>
      </c>
      <c r="M691" s="6">
        <f>IF(Overall!K693&lt;&gt;"",VALUE(Overall!K693),"")</f>
        <v>3.73</v>
      </c>
      <c r="N691" s="7">
        <f>IF(Overall!L693&lt;&gt;"",DATEVALUE(MID(Overall!L693, FIND(",", Overall!L693) + 2, FIND(" ", Overall!L693) - FIND(",", Overall!L693) - 1) &amp; " " &amp; MID(Overall!L693, FIND(" ", Overall!L693) + 1, FIND(",", Overall!L693, FIND(" ", Overall!L693)) - FIND(" ", Overall!L693) - 1) &amp; ", " &amp; MID(Overall!L693, FIND(",", Overall!L693, FIND(",",Overall!L693) + 1) + 2, LEN(Overall!L693))),"")</f>
        <v>45352</v>
      </c>
      <c r="O691" s="7">
        <f>IF(Overall!M693&lt;&gt;"",DATEVALUE(MID(Overall!M693, FIND(",", Overall!M693) + 2, FIND(" ", Overall!M693) - FIND(",", Overall!M693) - 1) &amp; " " &amp; MID(Overall!M693, FIND(" ", Overall!M693) + 1, FIND(",", Overall!M693, FIND(" ", Overall!M693)) - FIND(" ", Overall!M693) - 1) &amp; ", " &amp; MID(Overall!M693, FIND(",", Overall!M693, FIND(",",Overall!M693) + 1) + 2, LEN(Overall!M693))),"")</f>
        <v>45382</v>
      </c>
      <c r="P691" s="7">
        <f>IF(Overall!N693&lt;&gt;"",DATEVALUE(MID(Overall!N693, FIND(",", Overall!N693) + 2, FIND(" ", Overall!N693) - FIND(",", Overall!N693) - 1) &amp; " " &amp; MID(Overall!N693, FIND(" ", Overall!N693) + 1, FIND(",", Overall!N693, FIND(" ", Overall!N693)) - FIND(" ", Overall!N693) - 1) &amp; ", " &amp; MID(Overall!N693, FIND(",", Overall!N693, FIND(",",Overall!N693) + 1) + 2, LEN(Overall!N693))),"")</f>
        <v>45275</v>
      </c>
      <c r="Q691" s="7">
        <f>IF(Overall!O693&lt;&gt;"",DATEVALUE(MID(Overall!O693, FIND(",", Overall!O693) + 2, FIND(" ", Overall!O693) - FIND(",", Overall!O693) - 1) &amp; " " &amp; MID(Overall!O693, FIND(" ", Overall!O693) + 1, FIND(",", Overall!O693, FIND(" ", Overall!O693)) - FIND(" ", Overall!O693) - 1) &amp; ", " &amp; MID(Overall!O693, FIND(",", Overall!O693, FIND(",",Overall!O693) + 1) + 2, LEN(Overall!O693))),"")</f>
        <v>45257</v>
      </c>
      <c r="R691" s="5">
        <f t="shared" si="20"/>
        <v>1</v>
      </c>
      <c r="S691" s="10" t="str">
        <f>IF(Overall!$A693&lt;&gt;"",IF(AND(MONTH($N691) &lt;= 1, MONTH($O691) &gt;= 1), IF($R691 &lt;&gt; "", $H691/$R691, ""), ""),"")</f>
        <v/>
      </c>
      <c r="T691" s="10" t="str">
        <f>IF(Overall!$A693&lt;&gt;"",IF(AND(MONTH($N691) &lt;= 2, MONTH($O691) &gt;= 2), IF($R691 &lt;&gt; "", $H691/$R691, ""), ""),"")</f>
        <v/>
      </c>
      <c r="U691" s="10">
        <f>IF(Overall!$A693&lt;&gt;"",IF(AND(MONTH($N691) &lt;= 3, MONTH($O691) &gt;= 3), IF($R691 &lt;&gt; "", $H691/$R691, ""), ""),"")</f>
        <v>1000000</v>
      </c>
      <c r="V691" s="10" t="str">
        <f>IF(Overall!$A693&lt;&gt;"",IF(AND(MONTH($N691) &lt;= 4, MONTH($O691) &gt;= 4), IF($R691 &lt;&gt; "", $H691/$R691, ""), ""),"")</f>
        <v/>
      </c>
      <c r="W691" s="10" t="str">
        <f>IF(Overall!$A693&lt;&gt;"",IF(AND(MONTH($N691) &lt;= 5, MONTH($O691) &gt;= 5), IF($R691 &lt;&gt; "", $H691/$R691, ""), ""),"")</f>
        <v/>
      </c>
      <c r="X691" s="10" t="str">
        <f>IF(Overall!$A693&lt;&gt;"",IF(AND(MONTH($N691) &lt;= 6, MONTH($O691) &gt;= 6), IF($R691 &lt;&gt; "", $H691/$R691, ""), ""),"")</f>
        <v/>
      </c>
      <c r="Y691" s="10" t="str">
        <f>IF(Overall!$A693&lt;&gt;"",IF(AND(MONTH($N691) &lt;= 7, MONTH($O691) &gt;= 7 ), IF($R691 &lt;&gt; "", $H691/$R691, ""), ""),"")</f>
        <v/>
      </c>
      <c r="Z691" s="10" t="str">
        <f>IF(Overall!$A693&lt;&gt;"",IF(AND(MONTH($N691) &lt;= 8, MONTH($O691) &gt;= 8), IF($R691 &lt;&gt; "", $H691/$R691, ""), ""),"")</f>
        <v/>
      </c>
      <c r="AA691" s="10" t="str">
        <f>IF(Overall!$A693&lt;&gt;"",IF(AND(MONTH($N691) &lt;= 9, MONTH($O691) &gt;= 9), IF($R691 &lt;&gt; "", $H691/$R691, ""), ""),"")</f>
        <v/>
      </c>
      <c r="AB691" s="10" t="str">
        <f>IF(Overall!$A693&lt;&gt;"",IF(AND(MONTH($N691) &lt;= 10, MONTH($O691) &gt;= 10), IF($R691 &lt;&gt; "", $H691/$R691, ""), ""),"")</f>
        <v/>
      </c>
      <c r="AC691" s="10" t="str">
        <f>IF(Overall!$A693&lt;&gt;"",IF(AND(MONTH($N691) &lt;= 11, MONTH($O691) &gt;= 11), IF($R691 &lt;&gt; "", $H691/$R691, ""), ""),"")</f>
        <v/>
      </c>
      <c r="AD691" s="10" t="str">
        <f>IF(Overall!$A693&lt;&gt;"",IF(AND(MONTH($N691) &lt;= 12, MONTH($O691) &gt;= 12), IF($R691 &lt;&gt; "", $H691/$R691, ""), ""),"")</f>
        <v/>
      </c>
      <c r="AF691" s="10" t="str">
        <f ca="1">IFERROR(IF(AND(NOW()&lt;= EOMONTH(DATE(YEAR($O691),1, 1), 0), Overall!$A693&lt;&gt;"", MONTH($N691) &lt;= 1, MONTH($O691) &gt;= 1), IF($R691 &lt;&gt; "", $H691/$R691, ""), ""), "")</f>
        <v/>
      </c>
      <c r="AG691" s="10" t="str">
        <f ca="1">IFERROR(IF(AND(NOW()&lt;= EOMONTH(DATE(YEAR($O691),2, 1), 0), Overall!$A693&lt;&gt;"", MONTH($N691) &lt;= 2, MONTH($O691) &gt;= 2), IF($R691 &lt;&gt; "", $H691/$R691, ""), ""), "")</f>
        <v/>
      </c>
      <c r="AH691" s="10">
        <f ca="1">IFERROR(IF(AND(NOW()&lt;= EOMONTH(DATE(YEAR($O691),3, 1), 0), Overall!$A693&lt;&gt;"", MONTH($N691) &lt;= 3, MONTH($O691) &gt;= 3), IF($R691 &lt;&gt; "", $H691/$R691, ""), ""), "")</f>
        <v>1000000</v>
      </c>
      <c r="AI691" s="10" t="str">
        <f ca="1">IFERROR(IF(AND(NOW()&lt;= EOMONTH(DATE(YEAR($O691),4, 1), 0), Overall!$A693&lt;&gt;"", MONTH($N691) &lt;= 4, MONTH($O691) &gt;= 4), IF($R691 &lt;&gt; "", $H691/$R691, ""), ""), "")</f>
        <v/>
      </c>
      <c r="AJ691" s="10" t="str">
        <f ca="1">IFERROR(IF(AND(NOW()&lt;= EOMONTH(DATE(YEAR($O691),5, 1), 0), Overall!$A693&lt;&gt;"", MONTH($N691) &lt;= 5, MONTH($O691) &gt;= 5), IF($R691 &lt;&gt; "", $H691/$R691, ""), ""), "")</f>
        <v/>
      </c>
      <c r="AK691" s="10" t="str">
        <f ca="1">IFERROR(IF(AND(NOW()&lt;= EOMONTH(DATE(YEAR($O691),6, 1), 0), Overall!$A693&lt;&gt;"", MONTH($N691) &lt;= 6, MONTH($O691) &gt;= 6), IF($R691 &lt;&gt; "", $H691/$R691, ""), ""), "")</f>
        <v/>
      </c>
      <c r="AL691" s="10" t="str">
        <f ca="1">IFERROR(IF(AND(NOW()&lt;= EOMONTH(DATE(YEAR($O691),7, 1), 0), Overall!$A693&lt;&gt;"", MONTH($N691) &lt;= 7, MONTH($O691) &gt;= 7), IF($R691 &lt;&gt; "", $H691/$R691, ""), ""), "")</f>
        <v/>
      </c>
      <c r="AM691" s="10" t="str">
        <f ca="1">IFERROR(IF(AND(NOW()&lt;= EOMONTH(DATE(YEAR($O691),8, 1), 0), Overall!$A693&lt;&gt;"", MONTH($N691) &lt;= 8, MONTH($O691) &gt;= 8), IF($R691 &lt;&gt; "", $H691/$R691, ""), ""), "")</f>
        <v/>
      </c>
      <c r="AN691" s="10" t="str">
        <f ca="1">IFERROR(IF(AND(NOW()&lt;= EOMONTH(DATE(YEAR($O691),9, 1), 0), Overall!$A693&lt;&gt;"", MONTH($N691) &lt;= 9, MONTH($O691) &gt;= 9), IF($R691 &lt;&gt; "", $H691/$R691, ""), ""), "")</f>
        <v/>
      </c>
      <c r="AO691" s="10" t="str">
        <f ca="1">IFERROR(IF(AND(NOW()&lt;= EOMONTH(DATE(YEAR($O691),10, 1), 0), Overall!$A693&lt;&gt;"", MONTH($N691) &lt;= 10, MONTH($O691) &gt;= 10), IF($R691 &lt;&gt; "", $H691/$R691, ""), ""), "")</f>
        <v/>
      </c>
      <c r="AP691" s="10" t="str">
        <f ca="1">IFERROR(IF(AND(NOW()&lt;= EOMONTH(DATE(YEAR($O691),11, 1), 0), Overall!$A693&lt;&gt;"", MONTH($N691) &lt;=11, MONTH($O691) &gt;= 11), IF($R691 &lt;&gt; "", $H691/$R691, ""), ""), "")</f>
        <v/>
      </c>
      <c r="AQ691" s="10" t="str">
        <f ca="1">IFERROR(IF(AND(NOW()&lt;= EOMONTH(DATE(YEAR($O691),12, 1), 0), Overall!$A693&lt;&gt;"", MONTH($N691) &lt;= 12, MONTH($O691) &gt;= 12), IF($R691 &lt;&gt; "", $H691/$R691, ""), ""), "")</f>
        <v/>
      </c>
      <c r="AR691" s="16">
        <f t="shared" ca="1" si="21"/>
        <v>1000000</v>
      </c>
    </row>
    <row r="692" spans="1:44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6">
        <f>IF(Overall!F694&lt;&gt;"",VALUE(Overall!F694),"")</f>
        <v>500000</v>
      </c>
      <c r="I692" s="6">
        <f>IF(Overall!G694&lt;&gt;"",VALUE(Overall!G694),"")</f>
        <v>78</v>
      </c>
      <c r="J692" s="6">
        <f>IF(Overall!H694&lt;&gt;"",VALUE(Overall!H694),"")</f>
        <v>61</v>
      </c>
      <c r="K692" s="6">
        <f>IF(Overall!I694&lt;&gt;"",VALUE(Overall!I694),"")</f>
        <v>3</v>
      </c>
      <c r="L692" s="6">
        <f>IF(Overall!J694&lt;&gt;"",VALUE(Overall!J694),"")</f>
        <v>0.37</v>
      </c>
      <c r="M692" s="6">
        <f>IF(Overall!K694&lt;&gt;"",VALUE(Overall!K694),"")</f>
        <v>2.63</v>
      </c>
      <c r="N692" s="7">
        <f>IF(Overall!L694&lt;&gt;"",DATEVALUE(MID(Overall!L694, FIND(",", Overall!L694) + 2, FIND(" ", Overall!L694) - FIND(",", Overall!L694) - 1) &amp; " " &amp; MID(Overall!L694, FIND(" ", Overall!L694) + 1, FIND(",", Overall!L694, FIND(" ", Overall!L694)) - FIND(" ", Overall!L694) - 1) &amp; ", " &amp; MID(Overall!L694, FIND(",", Overall!L694, FIND(",",Overall!L694) + 1) + 2, LEN(Overall!L694))),"")</f>
        <v>45323</v>
      </c>
      <c r="O692" s="7">
        <f>IF(Overall!M694&lt;&gt;"",DATEVALUE(MID(Overall!M694, FIND(",", Overall!M694) + 2, FIND(" ", Overall!M694) - FIND(",", Overall!M694) - 1) &amp; " " &amp; MID(Overall!M694, FIND(" ", Overall!M694) + 1, FIND(",", Overall!M694, FIND(" ", Overall!M694)) - FIND(" ", Overall!M694) - 1) &amp; ", " &amp; MID(Overall!M694, FIND(",", Overall!M694, FIND(",",Overall!M694) + 1) + 2, LEN(Overall!M694))),"")</f>
        <v>45351</v>
      </c>
      <c r="P692" s="7">
        <f>IF(Overall!N694&lt;&gt;"",DATEVALUE(MID(Overall!N694, FIND(",", Overall!N694) + 2, FIND(" ", Overall!N694) - FIND(",", Overall!N694) - 1) &amp; " " &amp; MID(Overall!N694, FIND(" ", Overall!N694) + 1, FIND(",", Overall!N694, FIND(" ", Overall!N694)) - FIND(" ", Overall!N694) - 1) &amp; ", " &amp; MID(Overall!N694, FIND(",", Overall!N694, FIND(",",Overall!N694) + 1) + 2, LEN(Overall!N694))),"")</f>
        <v>45280</v>
      </c>
      <c r="Q692" s="7">
        <f>IF(Overall!O694&lt;&gt;"",DATEVALUE(MID(Overall!O694, FIND(",", Overall!O694) + 2, FIND(" ", Overall!O694) - FIND(",", Overall!O694) - 1) &amp; " " &amp; MID(Overall!O694, FIND(" ", Overall!O694) + 1, FIND(",", Overall!O694, FIND(" ", Overall!O694)) - FIND(" ", Overall!O694) - 1) &amp; ", " &amp; MID(Overall!O694, FIND(",", Overall!O694, FIND(",",Overall!O694) + 1) + 2, LEN(Overall!O694))),"")</f>
        <v>45260</v>
      </c>
      <c r="R692" s="5">
        <f t="shared" si="20"/>
        <v>1</v>
      </c>
      <c r="S692" s="10" t="str">
        <f>IF(Overall!$A694&lt;&gt;"",IF(AND(MONTH($N692) &lt;= 1, MONTH($O692) &gt;= 1), IF($R692 &lt;&gt; "", $H692/$R692, ""), ""),"")</f>
        <v/>
      </c>
      <c r="T692" s="10">
        <f>IF(Overall!$A694&lt;&gt;"",IF(AND(MONTH($N692) &lt;= 2, MONTH($O692) &gt;= 2), IF($R692 &lt;&gt; "", $H692/$R692, ""), ""),"")</f>
        <v>500000</v>
      </c>
      <c r="U692" s="10" t="str">
        <f>IF(Overall!$A694&lt;&gt;"",IF(AND(MONTH($N692) &lt;= 3, MONTH($O692) &gt;= 3), IF($R692 &lt;&gt; "", $H692/$R692, ""), ""),"")</f>
        <v/>
      </c>
      <c r="V692" s="10" t="str">
        <f>IF(Overall!$A694&lt;&gt;"",IF(AND(MONTH($N692) &lt;= 4, MONTH($O692) &gt;= 4), IF($R692 &lt;&gt; "", $H692/$R692, ""), ""),"")</f>
        <v/>
      </c>
      <c r="W692" s="10" t="str">
        <f>IF(Overall!$A694&lt;&gt;"",IF(AND(MONTH($N692) &lt;= 5, MONTH($O692) &gt;= 5), IF($R692 &lt;&gt; "", $H692/$R692, ""), ""),"")</f>
        <v/>
      </c>
      <c r="X692" s="10" t="str">
        <f>IF(Overall!$A694&lt;&gt;"",IF(AND(MONTH($N692) &lt;= 6, MONTH($O692) &gt;= 6), IF($R692 &lt;&gt; "", $H692/$R692, ""), ""),"")</f>
        <v/>
      </c>
      <c r="Y692" s="10" t="str">
        <f>IF(Overall!$A694&lt;&gt;"",IF(AND(MONTH($N692) &lt;= 7, MONTH($O692) &gt;= 7 ), IF($R692 &lt;&gt; "", $H692/$R692, ""), ""),"")</f>
        <v/>
      </c>
      <c r="Z692" s="10" t="str">
        <f>IF(Overall!$A694&lt;&gt;"",IF(AND(MONTH($N692) &lt;= 8, MONTH($O692) &gt;= 8), IF($R692 &lt;&gt; "", $H692/$R692, ""), ""),"")</f>
        <v/>
      </c>
      <c r="AA692" s="10" t="str">
        <f>IF(Overall!$A694&lt;&gt;"",IF(AND(MONTH($N692) &lt;= 9, MONTH($O692) &gt;= 9), IF($R692 &lt;&gt; "", $H692/$R692, ""), ""),"")</f>
        <v/>
      </c>
      <c r="AB692" s="10" t="str">
        <f>IF(Overall!$A694&lt;&gt;"",IF(AND(MONTH($N692) &lt;= 10, MONTH($O692) &gt;= 10), IF($R692 &lt;&gt; "", $H692/$R692, ""), ""),"")</f>
        <v/>
      </c>
      <c r="AC692" s="10" t="str">
        <f>IF(Overall!$A694&lt;&gt;"",IF(AND(MONTH($N692) &lt;= 11, MONTH($O692) &gt;= 11), IF($R692 &lt;&gt; "", $H692/$R692, ""), ""),"")</f>
        <v/>
      </c>
      <c r="AD692" s="10" t="str">
        <f>IF(Overall!$A694&lt;&gt;"",IF(AND(MONTH($N692) &lt;= 12, MONTH($O692) &gt;= 12), IF($R692 &lt;&gt; "", $H692/$R692, ""), ""),"")</f>
        <v/>
      </c>
      <c r="AF692" s="10" t="str">
        <f ca="1">IFERROR(IF(AND(NOW()&lt;= EOMONTH(DATE(YEAR($O692),1, 1), 0), Overall!$A694&lt;&gt;"", MONTH($N692) &lt;= 1, MONTH($O692) &gt;= 1), IF($R692 &lt;&gt; "", $H692/$R692, ""), ""), "")</f>
        <v/>
      </c>
      <c r="AG692" s="10" t="str">
        <f ca="1">IFERROR(IF(AND(NOW()&lt;= EOMONTH(DATE(YEAR($O692),2, 1), 0), Overall!$A694&lt;&gt;"", MONTH($N692) &lt;= 2, MONTH($O692) &gt;= 2), IF($R692 &lt;&gt; "", $H692/$R692, ""), ""), "")</f>
        <v/>
      </c>
      <c r="AH692" s="10" t="str">
        <f ca="1">IFERROR(IF(AND(NOW()&lt;= EOMONTH(DATE(YEAR($O692),3, 1), 0), Overall!$A694&lt;&gt;"", MONTH($N692) &lt;= 3, MONTH($O692) &gt;= 3), IF($R692 &lt;&gt; "", $H692/$R692, ""), ""), "")</f>
        <v/>
      </c>
      <c r="AI692" s="10" t="str">
        <f ca="1">IFERROR(IF(AND(NOW()&lt;= EOMONTH(DATE(YEAR($O692),4, 1), 0), Overall!$A694&lt;&gt;"", MONTH($N692) &lt;= 4, MONTH($O692) &gt;= 4), IF($R692 &lt;&gt; "", $H692/$R692, ""), ""), "")</f>
        <v/>
      </c>
      <c r="AJ692" s="10" t="str">
        <f ca="1">IFERROR(IF(AND(NOW()&lt;= EOMONTH(DATE(YEAR($O692),5, 1), 0), Overall!$A694&lt;&gt;"", MONTH($N692) &lt;= 5, MONTH($O692) &gt;= 5), IF($R692 &lt;&gt; "", $H692/$R692, ""), ""), "")</f>
        <v/>
      </c>
      <c r="AK692" s="10" t="str">
        <f ca="1">IFERROR(IF(AND(NOW()&lt;= EOMONTH(DATE(YEAR($O692),6, 1), 0), Overall!$A694&lt;&gt;"", MONTH($N692) &lt;= 6, MONTH($O692) &gt;= 6), IF($R692 &lt;&gt; "", $H692/$R692, ""), ""), "")</f>
        <v/>
      </c>
      <c r="AL692" s="10" t="str">
        <f ca="1">IFERROR(IF(AND(NOW()&lt;= EOMONTH(DATE(YEAR($O692),7, 1), 0), Overall!$A694&lt;&gt;"", MONTH($N692) &lt;= 7, MONTH($O692) &gt;= 7), IF($R692 &lt;&gt; "", $H692/$R692, ""), ""), "")</f>
        <v/>
      </c>
      <c r="AM692" s="10" t="str">
        <f ca="1">IFERROR(IF(AND(NOW()&lt;= EOMONTH(DATE(YEAR($O692),8, 1), 0), Overall!$A694&lt;&gt;"", MONTH($N692) &lt;= 8, MONTH($O692) &gt;= 8), IF($R692 &lt;&gt; "", $H692/$R692, ""), ""), "")</f>
        <v/>
      </c>
      <c r="AN692" s="10" t="str">
        <f ca="1">IFERROR(IF(AND(NOW()&lt;= EOMONTH(DATE(YEAR($O692),9, 1), 0), Overall!$A694&lt;&gt;"", MONTH($N692) &lt;= 9, MONTH($O692) &gt;= 9), IF($R692 &lt;&gt; "", $H692/$R692, ""), ""), "")</f>
        <v/>
      </c>
      <c r="AO692" s="10" t="str">
        <f ca="1">IFERROR(IF(AND(NOW()&lt;= EOMONTH(DATE(YEAR($O692),10, 1), 0), Overall!$A694&lt;&gt;"", MONTH($N692) &lt;= 10, MONTH($O692) &gt;= 10), IF($R692 &lt;&gt; "", $H692/$R692, ""), ""), "")</f>
        <v/>
      </c>
      <c r="AP692" s="10" t="str">
        <f ca="1">IFERROR(IF(AND(NOW()&lt;= EOMONTH(DATE(YEAR($O692),11, 1), 0), Overall!$A694&lt;&gt;"", MONTH($N692) &lt;=11, MONTH($O692) &gt;= 11), IF($R692 &lt;&gt; "", $H692/$R692, ""), ""), "")</f>
        <v/>
      </c>
      <c r="AQ692" s="10" t="str">
        <f ca="1">IFERROR(IF(AND(NOW()&lt;= EOMONTH(DATE(YEAR($O692),12, 1), 0), Overall!$A694&lt;&gt;"", MONTH($N692) &lt;= 12, MONTH($O692) &gt;= 12), IF($R692 &lt;&gt; "", $H692/$R692, ""), ""), "")</f>
        <v/>
      </c>
      <c r="AR692" s="16">
        <f t="shared" ca="1" si="21"/>
        <v>0</v>
      </c>
    </row>
    <row r="693" spans="1:44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6">
        <f>IF(Overall!F695&lt;&gt;"",VALUE(Overall!F695),"")</f>
        <v>500000</v>
      </c>
      <c r="I693" s="6">
        <f>IF(Overall!G695&lt;&gt;"",VALUE(Overall!G695),"")</f>
        <v>78</v>
      </c>
      <c r="J693" s="6">
        <f>IF(Overall!H695&lt;&gt;"",VALUE(Overall!H695),"")</f>
        <v>61</v>
      </c>
      <c r="K693" s="6">
        <f>IF(Overall!I695&lt;&gt;"",VALUE(Overall!I695),"")</f>
        <v>3.85</v>
      </c>
      <c r="L693" s="6">
        <f>IF(Overall!J695&lt;&gt;"",VALUE(Overall!J695),"")</f>
        <v>0.6</v>
      </c>
      <c r="M693" s="6">
        <f>IF(Overall!K695&lt;&gt;"",VALUE(Overall!K695),"")</f>
        <v>3.25</v>
      </c>
      <c r="N693" s="7">
        <f>IF(Overall!L695&lt;&gt;"",DATEVALUE(MID(Overall!L695, FIND(",", Overall!L695) + 2, FIND(" ", Overall!L695) - FIND(",", Overall!L695) - 1) &amp; " " &amp; MID(Overall!L695, FIND(" ", Overall!L695) + 1, FIND(",", Overall!L695, FIND(" ", Overall!L695)) - FIND(" ", Overall!L695) - 1) &amp; ", " &amp; MID(Overall!L695, FIND(",", Overall!L695, FIND(",",Overall!L695) + 1) + 2, LEN(Overall!L695))),"")</f>
        <v>45352</v>
      </c>
      <c r="O693" s="7">
        <f>IF(Overall!M695&lt;&gt;"",DATEVALUE(MID(Overall!M695, FIND(",", Overall!M695) + 2, FIND(" ", Overall!M695) - FIND(",", Overall!M695) - 1) &amp; " " &amp; MID(Overall!M695, FIND(" ", Overall!M695) + 1, FIND(",", Overall!M695, FIND(" ", Overall!M695)) - FIND(" ", Overall!M695) - 1) &amp; ", " &amp; MID(Overall!M695, FIND(",", Overall!M695, FIND(",",Overall!M695) + 1) + 2, LEN(Overall!M695))),"")</f>
        <v>45382</v>
      </c>
      <c r="P693" s="7">
        <f>IF(Overall!N695&lt;&gt;"",DATEVALUE(MID(Overall!N695, FIND(",", Overall!N695) + 2, FIND(" ", Overall!N695) - FIND(",", Overall!N695) - 1) &amp; " " &amp; MID(Overall!N695, FIND(" ", Overall!N695) + 1, FIND(",", Overall!N695, FIND(" ", Overall!N695)) - FIND(" ", Overall!N695) - 1) &amp; ", " &amp; MID(Overall!N695, FIND(",", Overall!N695, FIND(",",Overall!N695) + 1) + 2, LEN(Overall!N695))),"")</f>
        <v>45280</v>
      </c>
      <c r="Q693" s="7">
        <f>IF(Overall!O695&lt;&gt;"",DATEVALUE(MID(Overall!O695, FIND(",", Overall!O695) + 2, FIND(" ", Overall!O695) - FIND(",", Overall!O695) - 1) &amp; " " &amp; MID(Overall!O695, FIND(" ", Overall!O695) + 1, FIND(",", Overall!O695, FIND(" ", Overall!O695)) - FIND(" ", Overall!O695) - 1) &amp; ", " &amp; MID(Overall!O695, FIND(",", Overall!O695, FIND(",",Overall!O695) + 1) + 2, LEN(Overall!O695))),"")</f>
        <v>45260</v>
      </c>
      <c r="R693" s="5">
        <f t="shared" si="20"/>
        <v>1</v>
      </c>
      <c r="S693" s="10" t="str">
        <f>IF(Overall!$A695&lt;&gt;"",IF(AND(MONTH($N693) &lt;= 1, MONTH($O693) &gt;= 1), IF($R693 &lt;&gt; "", $H693/$R693, ""), ""),"")</f>
        <v/>
      </c>
      <c r="T693" s="10" t="str">
        <f>IF(Overall!$A695&lt;&gt;"",IF(AND(MONTH($N693) &lt;= 2, MONTH($O693) &gt;= 2), IF($R693 &lt;&gt; "", $H693/$R693, ""), ""),"")</f>
        <v/>
      </c>
      <c r="U693" s="10">
        <f>IF(Overall!$A695&lt;&gt;"",IF(AND(MONTH($N693) &lt;= 3, MONTH($O693) &gt;= 3), IF($R693 &lt;&gt; "", $H693/$R693, ""), ""),"")</f>
        <v>500000</v>
      </c>
      <c r="V693" s="10" t="str">
        <f>IF(Overall!$A695&lt;&gt;"",IF(AND(MONTH($N693) &lt;= 4, MONTH($O693) &gt;= 4), IF($R693 &lt;&gt; "", $H693/$R693, ""), ""),"")</f>
        <v/>
      </c>
      <c r="W693" s="10" t="str">
        <f>IF(Overall!$A695&lt;&gt;"",IF(AND(MONTH($N693) &lt;= 5, MONTH($O693) &gt;= 5), IF($R693 &lt;&gt; "", $H693/$R693, ""), ""),"")</f>
        <v/>
      </c>
      <c r="X693" s="10" t="str">
        <f>IF(Overall!$A695&lt;&gt;"",IF(AND(MONTH($N693) &lt;= 6, MONTH($O693) &gt;= 6), IF($R693 &lt;&gt; "", $H693/$R693, ""), ""),"")</f>
        <v/>
      </c>
      <c r="Y693" s="10" t="str">
        <f>IF(Overall!$A695&lt;&gt;"",IF(AND(MONTH($N693) &lt;= 7, MONTH($O693) &gt;= 7 ), IF($R693 &lt;&gt; "", $H693/$R693, ""), ""),"")</f>
        <v/>
      </c>
      <c r="Z693" s="10" t="str">
        <f>IF(Overall!$A695&lt;&gt;"",IF(AND(MONTH($N693) &lt;= 8, MONTH($O693) &gt;= 8), IF($R693 &lt;&gt; "", $H693/$R693, ""), ""),"")</f>
        <v/>
      </c>
      <c r="AA693" s="10" t="str">
        <f>IF(Overall!$A695&lt;&gt;"",IF(AND(MONTH($N693) &lt;= 9, MONTH($O693) &gt;= 9), IF($R693 &lt;&gt; "", $H693/$R693, ""), ""),"")</f>
        <v/>
      </c>
      <c r="AB693" s="10" t="str">
        <f>IF(Overall!$A695&lt;&gt;"",IF(AND(MONTH($N693) &lt;= 10, MONTH($O693) &gt;= 10), IF($R693 &lt;&gt; "", $H693/$R693, ""), ""),"")</f>
        <v/>
      </c>
      <c r="AC693" s="10" t="str">
        <f>IF(Overall!$A695&lt;&gt;"",IF(AND(MONTH($N693) &lt;= 11, MONTH($O693) &gt;= 11), IF($R693 &lt;&gt; "", $H693/$R693, ""), ""),"")</f>
        <v/>
      </c>
      <c r="AD693" s="10" t="str">
        <f>IF(Overall!$A695&lt;&gt;"",IF(AND(MONTH($N693) &lt;= 12, MONTH($O693) &gt;= 12), IF($R693 &lt;&gt; "", $H693/$R693, ""), ""),"")</f>
        <v/>
      </c>
      <c r="AF693" s="10" t="str">
        <f ca="1">IFERROR(IF(AND(NOW()&lt;= EOMONTH(DATE(YEAR($O693),1, 1), 0), Overall!$A695&lt;&gt;"", MONTH($N693) &lt;= 1, MONTH($O693) &gt;= 1), IF($R693 &lt;&gt; "", $H693/$R693, ""), ""), "")</f>
        <v/>
      </c>
      <c r="AG693" s="10" t="str">
        <f ca="1">IFERROR(IF(AND(NOW()&lt;= EOMONTH(DATE(YEAR($O693),2, 1), 0), Overall!$A695&lt;&gt;"", MONTH($N693) &lt;= 2, MONTH($O693) &gt;= 2), IF($R693 &lt;&gt; "", $H693/$R693, ""), ""), "")</f>
        <v/>
      </c>
      <c r="AH693" s="10">
        <f ca="1">IFERROR(IF(AND(NOW()&lt;= EOMONTH(DATE(YEAR($O693),3, 1), 0), Overall!$A695&lt;&gt;"", MONTH($N693) &lt;= 3, MONTH($O693) &gt;= 3), IF($R693 &lt;&gt; "", $H693/$R693, ""), ""), "")</f>
        <v>500000</v>
      </c>
      <c r="AI693" s="10" t="str">
        <f ca="1">IFERROR(IF(AND(NOW()&lt;= EOMONTH(DATE(YEAR($O693),4, 1), 0), Overall!$A695&lt;&gt;"", MONTH($N693) &lt;= 4, MONTH($O693) &gt;= 4), IF($R693 &lt;&gt; "", $H693/$R693, ""), ""), "")</f>
        <v/>
      </c>
      <c r="AJ693" s="10" t="str">
        <f ca="1">IFERROR(IF(AND(NOW()&lt;= EOMONTH(DATE(YEAR($O693),5, 1), 0), Overall!$A695&lt;&gt;"", MONTH($N693) &lt;= 5, MONTH($O693) &gt;= 5), IF($R693 &lt;&gt; "", $H693/$R693, ""), ""), "")</f>
        <v/>
      </c>
      <c r="AK693" s="10" t="str">
        <f ca="1">IFERROR(IF(AND(NOW()&lt;= EOMONTH(DATE(YEAR($O693),6, 1), 0), Overall!$A695&lt;&gt;"", MONTH($N693) &lt;= 6, MONTH($O693) &gt;= 6), IF($R693 &lt;&gt; "", $H693/$R693, ""), ""), "")</f>
        <v/>
      </c>
      <c r="AL693" s="10" t="str">
        <f ca="1">IFERROR(IF(AND(NOW()&lt;= EOMONTH(DATE(YEAR($O693),7, 1), 0), Overall!$A695&lt;&gt;"", MONTH($N693) &lt;= 7, MONTH($O693) &gt;= 7), IF($R693 &lt;&gt; "", $H693/$R693, ""), ""), "")</f>
        <v/>
      </c>
      <c r="AM693" s="10" t="str">
        <f ca="1">IFERROR(IF(AND(NOW()&lt;= EOMONTH(DATE(YEAR($O693),8, 1), 0), Overall!$A695&lt;&gt;"", MONTH($N693) &lt;= 8, MONTH($O693) &gt;= 8), IF($R693 &lt;&gt; "", $H693/$R693, ""), ""), "")</f>
        <v/>
      </c>
      <c r="AN693" s="10" t="str">
        <f ca="1">IFERROR(IF(AND(NOW()&lt;= EOMONTH(DATE(YEAR($O693),9, 1), 0), Overall!$A695&lt;&gt;"", MONTH($N693) &lt;= 9, MONTH($O693) &gt;= 9), IF($R693 &lt;&gt; "", $H693/$R693, ""), ""), "")</f>
        <v/>
      </c>
      <c r="AO693" s="10" t="str">
        <f ca="1">IFERROR(IF(AND(NOW()&lt;= EOMONTH(DATE(YEAR($O693),10, 1), 0), Overall!$A695&lt;&gt;"", MONTH($N693) &lt;= 10, MONTH($O693) &gt;= 10), IF($R693 &lt;&gt; "", $H693/$R693, ""), ""), "")</f>
        <v/>
      </c>
      <c r="AP693" s="10" t="str">
        <f ca="1">IFERROR(IF(AND(NOW()&lt;= EOMONTH(DATE(YEAR($O693),11, 1), 0), Overall!$A695&lt;&gt;"", MONTH($N693) &lt;=11, MONTH($O693) &gt;= 11), IF($R693 &lt;&gt; "", $H693/$R693, ""), ""), "")</f>
        <v/>
      </c>
      <c r="AQ693" s="10" t="str">
        <f ca="1">IFERROR(IF(AND(NOW()&lt;= EOMONTH(DATE(YEAR($O693),12, 1), 0), Overall!$A695&lt;&gt;"", MONTH($N693) &lt;= 12, MONTH($O693) &gt;= 12), IF($R693 &lt;&gt; "", $H693/$R693, ""), ""), "")</f>
        <v/>
      </c>
      <c r="AR693" s="16">
        <f t="shared" ca="1" si="21"/>
        <v>500000</v>
      </c>
    </row>
    <row r="694" spans="1:44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6">
        <f>IF(Overall!F696&lt;&gt;"",VALUE(Overall!F696),"")</f>
        <v>500000</v>
      </c>
      <c r="I694" s="6">
        <f>IF(Overall!G696&lt;&gt;"",VALUE(Overall!G696),"")</f>
        <v>78</v>
      </c>
      <c r="J694" s="6">
        <f>IF(Overall!H696&lt;&gt;"",VALUE(Overall!H696),"")</f>
        <v>61</v>
      </c>
      <c r="K694" s="6">
        <f>IF(Overall!I696&lt;&gt;"",VALUE(Overall!I696),"")</f>
        <v>2.99</v>
      </c>
      <c r="L694" s="6">
        <f>IF(Overall!J696&lt;&gt;"",VALUE(Overall!J696),"")</f>
        <v>0.37</v>
      </c>
      <c r="M694" s="6">
        <f>IF(Overall!K696&lt;&gt;"",VALUE(Overall!K696),"")</f>
        <v>2.62</v>
      </c>
      <c r="N694" s="7">
        <f>IF(Overall!L696&lt;&gt;"",DATEVALUE(MID(Overall!L696, FIND(",", Overall!L696) + 2, FIND(" ", Overall!L696) - FIND(",", Overall!L696) - 1) &amp; " " &amp; MID(Overall!L696, FIND(" ", Overall!L696) + 1, FIND(",", Overall!L696, FIND(" ", Overall!L696)) - FIND(" ", Overall!L696) - 1) &amp; ", " &amp; MID(Overall!L696, FIND(",", Overall!L696, FIND(",",Overall!L696) + 1) + 2, LEN(Overall!L696))),"")</f>
        <v>45323</v>
      </c>
      <c r="O694" s="7">
        <f>IF(Overall!M696&lt;&gt;"",DATEVALUE(MID(Overall!M696, FIND(",", Overall!M696) + 2, FIND(" ", Overall!M696) - FIND(",", Overall!M696) - 1) &amp; " " &amp; MID(Overall!M696, FIND(" ", Overall!M696) + 1, FIND(",", Overall!M696, FIND(" ", Overall!M696)) - FIND(" ", Overall!M696) - 1) &amp; ", " &amp; MID(Overall!M696, FIND(",", Overall!M696, FIND(",",Overall!M696) + 1) + 2, LEN(Overall!M696))),"")</f>
        <v>45351</v>
      </c>
      <c r="P694" s="7">
        <f>IF(Overall!N696&lt;&gt;"",DATEVALUE(MID(Overall!N696, FIND(",", Overall!N696) + 2, FIND(" ", Overall!N696) - FIND(",", Overall!N696) - 1) &amp; " " &amp; MID(Overall!N696, FIND(" ", Overall!N696) + 1, FIND(",", Overall!N696, FIND(" ", Overall!N696)) - FIND(" ", Overall!N696) - 1) &amp; ", " &amp; MID(Overall!N696, FIND(",", Overall!N696, FIND(",",Overall!N696) + 1) + 2, LEN(Overall!N696))),"")</f>
        <v>45280</v>
      </c>
      <c r="Q694" s="7">
        <f>IF(Overall!O696&lt;&gt;"",DATEVALUE(MID(Overall!O696, FIND(",", Overall!O696) + 2, FIND(" ", Overall!O696) - FIND(",", Overall!O696) - 1) &amp; " " &amp; MID(Overall!O696, FIND(" ", Overall!O696) + 1, FIND(",", Overall!O696, FIND(" ", Overall!O696)) - FIND(" ", Overall!O696) - 1) &amp; ", " &amp; MID(Overall!O696, FIND(",", Overall!O696, FIND(",",Overall!O696) + 1) + 2, LEN(Overall!O696))),"")</f>
        <v>45260</v>
      </c>
      <c r="R694" s="5">
        <f t="shared" si="20"/>
        <v>1</v>
      </c>
      <c r="S694" s="10" t="str">
        <f>IF(Overall!$A696&lt;&gt;"",IF(AND(MONTH($N694) &lt;= 1, MONTH($O694) &gt;= 1), IF($R694 &lt;&gt; "", $H694/$R694, ""), ""),"")</f>
        <v/>
      </c>
      <c r="T694" s="10">
        <f>IF(Overall!$A696&lt;&gt;"",IF(AND(MONTH($N694) &lt;= 2, MONTH($O694) &gt;= 2), IF($R694 &lt;&gt; "", $H694/$R694, ""), ""),"")</f>
        <v>500000</v>
      </c>
      <c r="U694" s="10" t="str">
        <f>IF(Overall!$A696&lt;&gt;"",IF(AND(MONTH($N694) &lt;= 3, MONTH($O694) &gt;= 3), IF($R694 &lt;&gt; "", $H694/$R694, ""), ""),"")</f>
        <v/>
      </c>
      <c r="V694" s="10" t="str">
        <f>IF(Overall!$A696&lt;&gt;"",IF(AND(MONTH($N694) &lt;= 4, MONTH($O694) &gt;= 4), IF($R694 &lt;&gt; "", $H694/$R694, ""), ""),"")</f>
        <v/>
      </c>
      <c r="W694" s="10" t="str">
        <f>IF(Overall!$A696&lt;&gt;"",IF(AND(MONTH($N694) &lt;= 5, MONTH($O694) &gt;= 5), IF($R694 &lt;&gt; "", $H694/$R694, ""), ""),"")</f>
        <v/>
      </c>
      <c r="X694" s="10" t="str">
        <f>IF(Overall!$A696&lt;&gt;"",IF(AND(MONTH($N694) &lt;= 6, MONTH($O694) &gt;= 6), IF($R694 &lt;&gt; "", $H694/$R694, ""), ""),"")</f>
        <v/>
      </c>
      <c r="Y694" s="10" t="str">
        <f>IF(Overall!$A696&lt;&gt;"",IF(AND(MONTH($N694) &lt;= 7, MONTH($O694) &gt;= 7 ), IF($R694 &lt;&gt; "", $H694/$R694, ""), ""),"")</f>
        <v/>
      </c>
      <c r="Z694" s="10" t="str">
        <f>IF(Overall!$A696&lt;&gt;"",IF(AND(MONTH($N694) &lt;= 8, MONTH($O694) &gt;= 8), IF($R694 &lt;&gt; "", $H694/$R694, ""), ""),"")</f>
        <v/>
      </c>
      <c r="AA694" s="10" t="str">
        <f>IF(Overall!$A696&lt;&gt;"",IF(AND(MONTH($N694) &lt;= 9, MONTH($O694) &gt;= 9), IF($R694 &lt;&gt; "", $H694/$R694, ""), ""),"")</f>
        <v/>
      </c>
      <c r="AB694" s="10" t="str">
        <f>IF(Overall!$A696&lt;&gt;"",IF(AND(MONTH($N694) &lt;= 10, MONTH($O694) &gt;= 10), IF($R694 &lt;&gt; "", $H694/$R694, ""), ""),"")</f>
        <v/>
      </c>
      <c r="AC694" s="10" t="str">
        <f>IF(Overall!$A696&lt;&gt;"",IF(AND(MONTH($N694) &lt;= 11, MONTH($O694) &gt;= 11), IF($R694 &lt;&gt; "", $H694/$R694, ""), ""),"")</f>
        <v/>
      </c>
      <c r="AD694" s="10" t="str">
        <f>IF(Overall!$A696&lt;&gt;"",IF(AND(MONTH($N694) &lt;= 12, MONTH($O694) &gt;= 12), IF($R694 &lt;&gt; "", $H694/$R694, ""), ""),"")</f>
        <v/>
      </c>
      <c r="AF694" s="10" t="str">
        <f ca="1">IFERROR(IF(AND(NOW()&lt;= EOMONTH(DATE(YEAR($O694),1, 1), 0), Overall!$A696&lt;&gt;"", MONTH($N694) &lt;= 1, MONTH($O694) &gt;= 1), IF($R694 &lt;&gt; "", $H694/$R694, ""), ""), "")</f>
        <v/>
      </c>
      <c r="AG694" s="10" t="str">
        <f ca="1">IFERROR(IF(AND(NOW()&lt;= EOMONTH(DATE(YEAR($O694),2, 1), 0), Overall!$A696&lt;&gt;"", MONTH($N694) &lt;= 2, MONTH($O694) &gt;= 2), IF($R694 &lt;&gt; "", $H694/$R694, ""), ""), "")</f>
        <v/>
      </c>
      <c r="AH694" s="10" t="str">
        <f ca="1">IFERROR(IF(AND(NOW()&lt;= EOMONTH(DATE(YEAR($O694),3, 1), 0), Overall!$A696&lt;&gt;"", MONTH($N694) &lt;= 3, MONTH($O694) &gt;= 3), IF($R694 &lt;&gt; "", $H694/$R694, ""), ""), "")</f>
        <v/>
      </c>
      <c r="AI694" s="10" t="str">
        <f ca="1">IFERROR(IF(AND(NOW()&lt;= EOMONTH(DATE(YEAR($O694),4, 1), 0), Overall!$A696&lt;&gt;"", MONTH($N694) &lt;= 4, MONTH($O694) &gt;= 4), IF($R694 &lt;&gt; "", $H694/$R694, ""), ""), "")</f>
        <v/>
      </c>
      <c r="AJ694" s="10" t="str">
        <f ca="1">IFERROR(IF(AND(NOW()&lt;= EOMONTH(DATE(YEAR($O694),5, 1), 0), Overall!$A696&lt;&gt;"", MONTH($N694) &lt;= 5, MONTH($O694) &gt;= 5), IF($R694 &lt;&gt; "", $H694/$R694, ""), ""), "")</f>
        <v/>
      </c>
      <c r="AK694" s="10" t="str">
        <f ca="1">IFERROR(IF(AND(NOW()&lt;= EOMONTH(DATE(YEAR($O694),6, 1), 0), Overall!$A696&lt;&gt;"", MONTH($N694) &lt;= 6, MONTH($O694) &gt;= 6), IF($R694 &lt;&gt; "", $H694/$R694, ""), ""), "")</f>
        <v/>
      </c>
      <c r="AL694" s="10" t="str">
        <f ca="1">IFERROR(IF(AND(NOW()&lt;= EOMONTH(DATE(YEAR($O694),7, 1), 0), Overall!$A696&lt;&gt;"", MONTH($N694) &lt;= 7, MONTH($O694) &gt;= 7), IF($R694 &lt;&gt; "", $H694/$R694, ""), ""), "")</f>
        <v/>
      </c>
      <c r="AM694" s="10" t="str">
        <f ca="1">IFERROR(IF(AND(NOW()&lt;= EOMONTH(DATE(YEAR($O694),8, 1), 0), Overall!$A696&lt;&gt;"", MONTH($N694) &lt;= 8, MONTH($O694) &gt;= 8), IF($R694 &lt;&gt; "", $H694/$R694, ""), ""), "")</f>
        <v/>
      </c>
      <c r="AN694" s="10" t="str">
        <f ca="1">IFERROR(IF(AND(NOW()&lt;= EOMONTH(DATE(YEAR($O694),9, 1), 0), Overall!$A696&lt;&gt;"", MONTH($N694) &lt;= 9, MONTH($O694) &gt;= 9), IF($R694 &lt;&gt; "", $H694/$R694, ""), ""), "")</f>
        <v/>
      </c>
      <c r="AO694" s="10" t="str">
        <f ca="1">IFERROR(IF(AND(NOW()&lt;= EOMONTH(DATE(YEAR($O694),10, 1), 0), Overall!$A696&lt;&gt;"", MONTH($N694) &lt;= 10, MONTH($O694) &gt;= 10), IF($R694 &lt;&gt; "", $H694/$R694, ""), ""), "")</f>
        <v/>
      </c>
      <c r="AP694" s="10" t="str">
        <f ca="1">IFERROR(IF(AND(NOW()&lt;= EOMONTH(DATE(YEAR($O694),11, 1), 0), Overall!$A696&lt;&gt;"", MONTH($N694) &lt;=11, MONTH($O694) &gt;= 11), IF($R694 &lt;&gt; "", $H694/$R694, ""), ""), "")</f>
        <v/>
      </c>
      <c r="AQ694" s="10" t="str">
        <f ca="1">IFERROR(IF(AND(NOW()&lt;= EOMONTH(DATE(YEAR($O694),12, 1), 0), Overall!$A696&lt;&gt;"", MONTH($N694) &lt;= 12, MONTH($O694) &gt;= 12), IF($R694 &lt;&gt; "", $H694/$R694, ""), ""), "")</f>
        <v/>
      </c>
      <c r="AR694" s="16">
        <f t="shared" ca="1" si="21"/>
        <v>0</v>
      </c>
    </row>
    <row r="695" spans="1:44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6">
        <f>IF(Overall!F697&lt;&gt;"",VALUE(Overall!F697),"")</f>
        <v>500000</v>
      </c>
      <c r="I695" s="6">
        <f>IF(Overall!G697&lt;&gt;"",VALUE(Overall!G697),"")</f>
        <v>78</v>
      </c>
      <c r="J695" s="6">
        <f>IF(Overall!H697&lt;&gt;"",VALUE(Overall!H697),"")</f>
        <v>61</v>
      </c>
      <c r="K695" s="6">
        <f>IF(Overall!I697&lt;&gt;"",VALUE(Overall!I697),"")</f>
        <v>3.87</v>
      </c>
      <c r="L695" s="6">
        <f>IF(Overall!J697&lt;&gt;"",VALUE(Overall!J697),"")</f>
        <v>0.65</v>
      </c>
      <c r="M695" s="6">
        <f>IF(Overall!K697&lt;&gt;"",VALUE(Overall!K697),"")</f>
        <v>3.22</v>
      </c>
      <c r="N695" s="7">
        <f>IF(Overall!L697&lt;&gt;"",DATEVALUE(MID(Overall!L697, FIND(",", Overall!L697) + 2, FIND(" ", Overall!L697) - FIND(",", Overall!L697) - 1) &amp; " " &amp; MID(Overall!L697, FIND(" ", Overall!L697) + 1, FIND(",", Overall!L697, FIND(" ", Overall!L697)) - FIND(" ", Overall!L697) - 1) &amp; ", " &amp; MID(Overall!L697, FIND(",", Overall!L697, FIND(",",Overall!L697) + 1) + 2, LEN(Overall!L697))),"")</f>
        <v>45352</v>
      </c>
      <c r="O695" s="7">
        <f>IF(Overall!M697&lt;&gt;"",DATEVALUE(MID(Overall!M697, FIND(",", Overall!M697) + 2, FIND(" ", Overall!M697) - FIND(",", Overall!M697) - 1) &amp; " " &amp; MID(Overall!M697, FIND(" ", Overall!M697) + 1, FIND(",", Overall!M697, FIND(" ", Overall!M697)) - FIND(" ", Overall!M697) - 1) &amp; ", " &amp; MID(Overall!M697, FIND(",", Overall!M697, FIND(",",Overall!M697) + 1) + 2, LEN(Overall!M697))),"")</f>
        <v>45382</v>
      </c>
      <c r="P695" s="7">
        <f>IF(Overall!N697&lt;&gt;"",DATEVALUE(MID(Overall!N697, FIND(",", Overall!N697) + 2, FIND(" ", Overall!N697) - FIND(",", Overall!N697) - 1) &amp; " " &amp; MID(Overall!N697, FIND(" ", Overall!N697) + 1, FIND(",", Overall!N697, FIND(" ", Overall!N697)) - FIND(" ", Overall!N697) - 1) &amp; ", " &amp; MID(Overall!N697, FIND(",", Overall!N697, FIND(",",Overall!N697) + 1) + 2, LEN(Overall!N697))),"")</f>
        <v>45280</v>
      </c>
      <c r="Q695" s="7">
        <f>IF(Overall!O697&lt;&gt;"",DATEVALUE(MID(Overall!O697, FIND(",", Overall!O697) + 2, FIND(" ", Overall!O697) - FIND(",", Overall!O697) - 1) &amp; " " &amp; MID(Overall!O697, FIND(" ", Overall!O697) + 1, FIND(",", Overall!O697, FIND(" ", Overall!O697)) - FIND(" ", Overall!O697) - 1) &amp; ", " &amp; MID(Overall!O697, FIND(",", Overall!O697, FIND(",",Overall!O697) + 1) + 2, LEN(Overall!O697))),"")</f>
        <v>45260</v>
      </c>
      <c r="R695" s="5">
        <f t="shared" si="20"/>
        <v>1</v>
      </c>
      <c r="S695" s="10" t="str">
        <f>IF(Overall!$A697&lt;&gt;"",IF(AND(MONTH($N695) &lt;= 1, MONTH($O695) &gt;= 1), IF($R695 &lt;&gt; "", $H695/$R695, ""), ""),"")</f>
        <v/>
      </c>
      <c r="T695" s="10" t="str">
        <f>IF(Overall!$A697&lt;&gt;"",IF(AND(MONTH($N695) &lt;= 2, MONTH($O695) &gt;= 2), IF($R695 &lt;&gt; "", $H695/$R695, ""), ""),"")</f>
        <v/>
      </c>
      <c r="U695" s="10">
        <f>IF(Overall!$A697&lt;&gt;"",IF(AND(MONTH($N695) &lt;= 3, MONTH($O695) &gt;= 3), IF($R695 &lt;&gt; "", $H695/$R695, ""), ""),"")</f>
        <v>500000</v>
      </c>
      <c r="V695" s="10" t="str">
        <f>IF(Overall!$A697&lt;&gt;"",IF(AND(MONTH($N695) &lt;= 4, MONTH($O695) &gt;= 4), IF($R695 &lt;&gt; "", $H695/$R695, ""), ""),"")</f>
        <v/>
      </c>
      <c r="W695" s="10" t="str">
        <f>IF(Overall!$A697&lt;&gt;"",IF(AND(MONTH($N695) &lt;= 5, MONTH($O695) &gt;= 5), IF($R695 &lt;&gt; "", $H695/$R695, ""), ""),"")</f>
        <v/>
      </c>
      <c r="X695" s="10" t="str">
        <f>IF(Overall!$A697&lt;&gt;"",IF(AND(MONTH($N695) &lt;= 6, MONTH($O695) &gt;= 6), IF($R695 &lt;&gt; "", $H695/$R695, ""), ""),"")</f>
        <v/>
      </c>
      <c r="Y695" s="10" t="str">
        <f>IF(Overall!$A697&lt;&gt;"",IF(AND(MONTH($N695) &lt;= 7, MONTH($O695) &gt;= 7 ), IF($R695 &lt;&gt; "", $H695/$R695, ""), ""),"")</f>
        <v/>
      </c>
      <c r="Z695" s="10" t="str">
        <f>IF(Overall!$A697&lt;&gt;"",IF(AND(MONTH($N695) &lt;= 8, MONTH($O695) &gt;= 8), IF($R695 &lt;&gt; "", $H695/$R695, ""), ""),"")</f>
        <v/>
      </c>
      <c r="AA695" s="10" t="str">
        <f>IF(Overall!$A697&lt;&gt;"",IF(AND(MONTH($N695) &lt;= 9, MONTH($O695) &gt;= 9), IF($R695 &lt;&gt; "", $H695/$R695, ""), ""),"")</f>
        <v/>
      </c>
      <c r="AB695" s="10" t="str">
        <f>IF(Overall!$A697&lt;&gt;"",IF(AND(MONTH($N695) &lt;= 10, MONTH($O695) &gt;= 10), IF($R695 &lt;&gt; "", $H695/$R695, ""), ""),"")</f>
        <v/>
      </c>
      <c r="AC695" s="10" t="str">
        <f>IF(Overall!$A697&lt;&gt;"",IF(AND(MONTH($N695) &lt;= 11, MONTH($O695) &gt;= 11), IF($R695 &lt;&gt; "", $H695/$R695, ""), ""),"")</f>
        <v/>
      </c>
      <c r="AD695" s="10" t="str">
        <f>IF(Overall!$A697&lt;&gt;"",IF(AND(MONTH($N695) &lt;= 12, MONTH($O695) &gt;= 12), IF($R695 &lt;&gt; "", $H695/$R695, ""), ""),"")</f>
        <v/>
      </c>
      <c r="AF695" s="10" t="str">
        <f ca="1">IFERROR(IF(AND(NOW()&lt;= EOMONTH(DATE(YEAR($O695),1, 1), 0), Overall!$A697&lt;&gt;"", MONTH($N695) &lt;= 1, MONTH($O695) &gt;= 1), IF($R695 &lt;&gt; "", $H695/$R695, ""), ""), "")</f>
        <v/>
      </c>
      <c r="AG695" s="10" t="str">
        <f ca="1">IFERROR(IF(AND(NOW()&lt;= EOMONTH(DATE(YEAR($O695),2, 1), 0), Overall!$A697&lt;&gt;"", MONTH($N695) &lt;= 2, MONTH($O695) &gt;= 2), IF($R695 &lt;&gt; "", $H695/$R695, ""), ""), "")</f>
        <v/>
      </c>
      <c r="AH695" s="10">
        <f ca="1">IFERROR(IF(AND(NOW()&lt;= EOMONTH(DATE(YEAR($O695),3, 1), 0), Overall!$A697&lt;&gt;"", MONTH($N695) &lt;= 3, MONTH($O695) &gt;= 3), IF($R695 &lt;&gt; "", $H695/$R695, ""), ""), "")</f>
        <v>500000</v>
      </c>
      <c r="AI695" s="10" t="str">
        <f ca="1">IFERROR(IF(AND(NOW()&lt;= EOMONTH(DATE(YEAR($O695),4, 1), 0), Overall!$A697&lt;&gt;"", MONTH($N695) &lt;= 4, MONTH($O695) &gt;= 4), IF($R695 &lt;&gt; "", $H695/$R695, ""), ""), "")</f>
        <v/>
      </c>
      <c r="AJ695" s="10" t="str">
        <f ca="1">IFERROR(IF(AND(NOW()&lt;= EOMONTH(DATE(YEAR($O695),5, 1), 0), Overall!$A697&lt;&gt;"", MONTH($N695) &lt;= 5, MONTH($O695) &gt;= 5), IF($R695 &lt;&gt; "", $H695/$R695, ""), ""), "")</f>
        <v/>
      </c>
      <c r="AK695" s="10" t="str">
        <f ca="1">IFERROR(IF(AND(NOW()&lt;= EOMONTH(DATE(YEAR($O695),6, 1), 0), Overall!$A697&lt;&gt;"", MONTH($N695) &lt;= 6, MONTH($O695) &gt;= 6), IF($R695 &lt;&gt; "", $H695/$R695, ""), ""), "")</f>
        <v/>
      </c>
      <c r="AL695" s="10" t="str">
        <f ca="1">IFERROR(IF(AND(NOW()&lt;= EOMONTH(DATE(YEAR($O695),7, 1), 0), Overall!$A697&lt;&gt;"", MONTH($N695) &lt;= 7, MONTH($O695) &gt;= 7), IF($R695 &lt;&gt; "", $H695/$R695, ""), ""), "")</f>
        <v/>
      </c>
      <c r="AM695" s="10" t="str">
        <f ca="1">IFERROR(IF(AND(NOW()&lt;= EOMONTH(DATE(YEAR($O695),8, 1), 0), Overall!$A697&lt;&gt;"", MONTH($N695) &lt;= 8, MONTH($O695) &gt;= 8), IF($R695 &lt;&gt; "", $H695/$R695, ""), ""), "")</f>
        <v/>
      </c>
      <c r="AN695" s="10" t="str">
        <f ca="1">IFERROR(IF(AND(NOW()&lt;= EOMONTH(DATE(YEAR($O695),9, 1), 0), Overall!$A697&lt;&gt;"", MONTH($N695) &lt;= 9, MONTH($O695) &gt;= 9), IF($R695 &lt;&gt; "", $H695/$R695, ""), ""), "")</f>
        <v/>
      </c>
      <c r="AO695" s="10" t="str">
        <f ca="1">IFERROR(IF(AND(NOW()&lt;= EOMONTH(DATE(YEAR($O695),10, 1), 0), Overall!$A697&lt;&gt;"", MONTH($N695) &lt;= 10, MONTH($O695) &gt;= 10), IF($R695 &lt;&gt; "", $H695/$R695, ""), ""), "")</f>
        <v/>
      </c>
      <c r="AP695" s="10" t="str">
        <f ca="1">IFERROR(IF(AND(NOW()&lt;= EOMONTH(DATE(YEAR($O695),11, 1), 0), Overall!$A697&lt;&gt;"", MONTH($N695) &lt;=11, MONTH($O695) &gt;= 11), IF($R695 &lt;&gt; "", $H695/$R695, ""), ""), "")</f>
        <v/>
      </c>
      <c r="AQ695" s="10" t="str">
        <f ca="1">IFERROR(IF(AND(NOW()&lt;= EOMONTH(DATE(YEAR($O695),12, 1), 0), Overall!$A697&lt;&gt;"", MONTH($N695) &lt;= 12, MONTH($O695) &gt;= 12), IF($R695 &lt;&gt; "", $H695/$R695, ""), ""), "")</f>
        <v/>
      </c>
      <c r="AR695" s="16">
        <f t="shared" ca="1" si="21"/>
        <v>500000</v>
      </c>
    </row>
    <row r="696" spans="1:44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6">
        <f>IF(Overall!F698&lt;&gt;"",VALUE(Overall!F698),"")</f>
        <v>500000</v>
      </c>
      <c r="I696" s="6">
        <f>IF(Overall!G698&lt;&gt;"",VALUE(Overall!G698),"")</f>
        <v>78</v>
      </c>
      <c r="J696" s="6">
        <f>IF(Overall!H698&lt;&gt;"",VALUE(Overall!H698),"")</f>
        <v>61</v>
      </c>
      <c r="K696" s="6">
        <f>IF(Overall!I698&lt;&gt;"",VALUE(Overall!I698),"")</f>
        <v>3.9</v>
      </c>
      <c r="L696" s="6">
        <f>IF(Overall!J698&lt;&gt;"",VALUE(Overall!J698),"")</f>
        <v>0.73</v>
      </c>
      <c r="M696" s="6">
        <f>IF(Overall!K698&lt;&gt;"",VALUE(Overall!K698),"")</f>
        <v>3.17</v>
      </c>
      <c r="N696" s="7">
        <f>IF(Overall!L698&lt;&gt;"",DATEVALUE(MID(Overall!L698, FIND(",", Overall!L698) + 2, FIND(" ", Overall!L698) - FIND(",", Overall!L698) - 1) &amp; " " &amp; MID(Overall!L698, FIND(" ", Overall!L698) + 1, FIND(",", Overall!L698, FIND(" ", Overall!L698)) - FIND(" ", Overall!L698) - 1) &amp; ", " &amp; MID(Overall!L698, FIND(",", Overall!L698, FIND(",",Overall!L698) + 1) + 2, LEN(Overall!L698))),"")</f>
        <v>45352</v>
      </c>
      <c r="O696" s="7">
        <f>IF(Overall!M698&lt;&gt;"",DATEVALUE(MID(Overall!M698, FIND(",", Overall!M698) + 2, FIND(" ", Overall!M698) - FIND(",", Overall!M698) - 1) &amp; " " &amp; MID(Overall!M698, FIND(" ", Overall!M698) + 1, FIND(",", Overall!M698, FIND(" ", Overall!M698)) - FIND(" ", Overall!M698) - 1) &amp; ", " &amp; MID(Overall!M698, FIND(",", Overall!M698, FIND(",",Overall!M698) + 1) + 2, LEN(Overall!M698))),"")</f>
        <v>45382</v>
      </c>
      <c r="P696" s="7">
        <f>IF(Overall!N698&lt;&gt;"",DATEVALUE(MID(Overall!N698, FIND(",", Overall!N698) + 2, FIND(" ", Overall!N698) - FIND(",", Overall!N698) - 1) &amp; " " &amp; MID(Overall!N698, FIND(" ", Overall!N698) + 1, FIND(",", Overall!N698, FIND(" ", Overall!N698)) - FIND(" ", Overall!N698) - 1) &amp; ", " &amp; MID(Overall!N698, FIND(",", Overall!N698, FIND(",",Overall!N698) + 1) + 2, LEN(Overall!N698))),"")</f>
        <v>45280</v>
      </c>
      <c r="Q696" s="7">
        <f>IF(Overall!O698&lt;&gt;"",DATEVALUE(MID(Overall!O698, FIND(",", Overall!O698) + 2, FIND(" ", Overall!O698) - FIND(",", Overall!O698) - 1) &amp; " " &amp; MID(Overall!O698, FIND(" ", Overall!O698) + 1, FIND(",", Overall!O698, FIND(" ", Overall!O698)) - FIND(" ", Overall!O698) - 1) &amp; ", " &amp; MID(Overall!O698, FIND(",", Overall!O698, FIND(",",Overall!O698) + 1) + 2, LEN(Overall!O698))),"")</f>
        <v>45260</v>
      </c>
      <c r="R696" s="5">
        <f t="shared" si="20"/>
        <v>1</v>
      </c>
      <c r="S696" s="10" t="str">
        <f>IF(Overall!$A698&lt;&gt;"",IF(AND(MONTH($N696) &lt;= 1, MONTH($O696) &gt;= 1), IF($R696 &lt;&gt; "", $H696/$R696, ""), ""),"")</f>
        <v/>
      </c>
      <c r="T696" s="10" t="str">
        <f>IF(Overall!$A698&lt;&gt;"",IF(AND(MONTH($N696) &lt;= 2, MONTH($O696) &gt;= 2), IF($R696 &lt;&gt; "", $H696/$R696, ""), ""),"")</f>
        <v/>
      </c>
      <c r="U696" s="10">
        <f>IF(Overall!$A698&lt;&gt;"",IF(AND(MONTH($N696) &lt;= 3, MONTH($O696) &gt;= 3), IF($R696 &lt;&gt; "", $H696/$R696, ""), ""),"")</f>
        <v>500000</v>
      </c>
      <c r="V696" s="10" t="str">
        <f>IF(Overall!$A698&lt;&gt;"",IF(AND(MONTH($N696) &lt;= 4, MONTH($O696) &gt;= 4), IF($R696 &lt;&gt; "", $H696/$R696, ""), ""),"")</f>
        <v/>
      </c>
      <c r="W696" s="10" t="str">
        <f>IF(Overall!$A698&lt;&gt;"",IF(AND(MONTH($N696) &lt;= 5, MONTH($O696) &gt;= 5), IF($R696 &lt;&gt; "", $H696/$R696, ""), ""),"")</f>
        <v/>
      </c>
      <c r="X696" s="10" t="str">
        <f>IF(Overall!$A698&lt;&gt;"",IF(AND(MONTH($N696) &lt;= 6, MONTH($O696) &gt;= 6), IF($R696 &lt;&gt; "", $H696/$R696, ""), ""),"")</f>
        <v/>
      </c>
      <c r="Y696" s="10" t="str">
        <f>IF(Overall!$A698&lt;&gt;"",IF(AND(MONTH($N696) &lt;= 7, MONTH($O696) &gt;= 7 ), IF($R696 &lt;&gt; "", $H696/$R696, ""), ""),"")</f>
        <v/>
      </c>
      <c r="Z696" s="10" t="str">
        <f>IF(Overall!$A698&lt;&gt;"",IF(AND(MONTH($N696) &lt;= 8, MONTH($O696) &gt;= 8), IF($R696 &lt;&gt; "", $H696/$R696, ""), ""),"")</f>
        <v/>
      </c>
      <c r="AA696" s="10" t="str">
        <f>IF(Overall!$A698&lt;&gt;"",IF(AND(MONTH($N696) &lt;= 9, MONTH($O696) &gt;= 9), IF($R696 &lt;&gt; "", $H696/$R696, ""), ""),"")</f>
        <v/>
      </c>
      <c r="AB696" s="10" t="str">
        <f>IF(Overall!$A698&lt;&gt;"",IF(AND(MONTH($N696) &lt;= 10, MONTH($O696) &gt;= 10), IF($R696 &lt;&gt; "", $H696/$R696, ""), ""),"")</f>
        <v/>
      </c>
      <c r="AC696" s="10" t="str">
        <f>IF(Overall!$A698&lt;&gt;"",IF(AND(MONTH($N696) &lt;= 11, MONTH($O696) &gt;= 11), IF($R696 &lt;&gt; "", $H696/$R696, ""), ""),"")</f>
        <v/>
      </c>
      <c r="AD696" s="10" t="str">
        <f>IF(Overall!$A698&lt;&gt;"",IF(AND(MONTH($N696) &lt;= 12, MONTH($O696) &gt;= 12), IF($R696 &lt;&gt; "", $H696/$R696, ""), ""),"")</f>
        <v/>
      </c>
      <c r="AF696" s="10" t="str">
        <f ca="1">IFERROR(IF(AND(NOW()&lt;= EOMONTH(DATE(YEAR($O696),1, 1), 0), Overall!$A698&lt;&gt;"", MONTH($N696) &lt;= 1, MONTH($O696) &gt;= 1), IF($R696 &lt;&gt; "", $H696/$R696, ""), ""), "")</f>
        <v/>
      </c>
      <c r="AG696" s="10" t="str">
        <f ca="1">IFERROR(IF(AND(NOW()&lt;= EOMONTH(DATE(YEAR($O696),2, 1), 0), Overall!$A698&lt;&gt;"", MONTH($N696) &lt;= 2, MONTH($O696) &gt;= 2), IF($R696 &lt;&gt; "", $H696/$R696, ""), ""), "")</f>
        <v/>
      </c>
      <c r="AH696" s="10">
        <f ca="1">IFERROR(IF(AND(NOW()&lt;= EOMONTH(DATE(YEAR($O696),3, 1), 0), Overall!$A698&lt;&gt;"", MONTH($N696) &lt;= 3, MONTH($O696) &gt;= 3), IF($R696 &lt;&gt; "", $H696/$R696, ""), ""), "")</f>
        <v>500000</v>
      </c>
      <c r="AI696" s="10" t="str">
        <f ca="1">IFERROR(IF(AND(NOW()&lt;= EOMONTH(DATE(YEAR($O696),4, 1), 0), Overall!$A698&lt;&gt;"", MONTH($N696) &lt;= 4, MONTH($O696) &gt;= 4), IF($R696 &lt;&gt; "", $H696/$R696, ""), ""), "")</f>
        <v/>
      </c>
      <c r="AJ696" s="10" t="str">
        <f ca="1">IFERROR(IF(AND(NOW()&lt;= EOMONTH(DATE(YEAR($O696),5, 1), 0), Overall!$A698&lt;&gt;"", MONTH($N696) &lt;= 5, MONTH($O696) &gt;= 5), IF($R696 &lt;&gt; "", $H696/$R696, ""), ""), "")</f>
        <v/>
      </c>
      <c r="AK696" s="10" t="str">
        <f ca="1">IFERROR(IF(AND(NOW()&lt;= EOMONTH(DATE(YEAR($O696),6, 1), 0), Overall!$A698&lt;&gt;"", MONTH($N696) &lt;= 6, MONTH($O696) &gt;= 6), IF($R696 &lt;&gt; "", $H696/$R696, ""), ""), "")</f>
        <v/>
      </c>
      <c r="AL696" s="10" t="str">
        <f ca="1">IFERROR(IF(AND(NOW()&lt;= EOMONTH(DATE(YEAR($O696),7, 1), 0), Overall!$A698&lt;&gt;"", MONTH($N696) &lt;= 7, MONTH($O696) &gt;= 7), IF($R696 &lt;&gt; "", $H696/$R696, ""), ""), "")</f>
        <v/>
      </c>
      <c r="AM696" s="10" t="str">
        <f ca="1">IFERROR(IF(AND(NOW()&lt;= EOMONTH(DATE(YEAR($O696),8, 1), 0), Overall!$A698&lt;&gt;"", MONTH($N696) &lt;= 8, MONTH($O696) &gt;= 8), IF($R696 &lt;&gt; "", $H696/$R696, ""), ""), "")</f>
        <v/>
      </c>
      <c r="AN696" s="10" t="str">
        <f ca="1">IFERROR(IF(AND(NOW()&lt;= EOMONTH(DATE(YEAR($O696),9, 1), 0), Overall!$A698&lt;&gt;"", MONTH($N696) &lt;= 9, MONTH($O696) &gt;= 9), IF($R696 &lt;&gt; "", $H696/$R696, ""), ""), "")</f>
        <v/>
      </c>
      <c r="AO696" s="10" t="str">
        <f ca="1">IFERROR(IF(AND(NOW()&lt;= EOMONTH(DATE(YEAR($O696),10, 1), 0), Overall!$A698&lt;&gt;"", MONTH($N696) &lt;= 10, MONTH($O696) &gt;= 10), IF($R696 &lt;&gt; "", $H696/$R696, ""), ""), "")</f>
        <v/>
      </c>
      <c r="AP696" s="10" t="str">
        <f ca="1">IFERROR(IF(AND(NOW()&lt;= EOMONTH(DATE(YEAR($O696),11, 1), 0), Overall!$A698&lt;&gt;"", MONTH($N696) &lt;=11, MONTH($O696) &gt;= 11), IF($R696 &lt;&gt; "", $H696/$R696, ""), ""), "")</f>
        <v/>
      </c>
      <c r="AQ696" s="10" t="str">
        <f ca="1">IFERROR(IF(AND(NOW()&lt;= EOMONTH(DATE(YEAR($O696),12, 1), 0), Overall!$A698&lt;&gt;"", MONTH($N696) &lt;= 12, MONTH($O696) &gt;= 12), IF($R696 &lt;&gt; "", $H696/$R696, ""), ""), "")</f>
        <v/>
      </c>
      <c r="AR696" s="16">
        <f t="shared" ca="1" si="21"/>
        <v>500000</v>
      </c>
    </row>
    <row r="697" spans="1:44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6">
        <f>IF(Overall!F699&lt;&gt;"",VALUE(Overall!F699),"")</f>
        <v>500000</v>
      </c>
      <c r="I697" s="6">
        <f>IF(Overall!G699&lt;&gt;"",VALUE(Overall!G699),"")</f>
        <v>78</v>
      </c>
      <c r="J697" s="6">
        <f>IF(Overall!H699&lt;&gt;"",VALUE(Overall!H699),"")</f>
        <v>61</v>
      </c>
      <c r="K697" s="6">
        <f>IF(Overall!I699&lt;&gt;"",VALUE(Overall!I699),"")</f>
        <v>2.82</v>
      </c>
      <c r="L697" s="6">
        <f>IF(Overall!J699&lt;&gt;"",VALUE(Overall!J699),"")</f>
        <v>0.2</v>
      </c>
      <c r="M697" s="6">
        <f>IF(Overall!K699&lt;&gt;"",VALUE(Overall!K699),"")</f>
        <v>2.62</v>
      </c>
      <c r="N697" s="7">
        <f>IF(Overall!L699&lt;&gt;"",DATEVALUE(MID(Overall!L699, FIND(",", Overall!L699) + 2, FIND(" ", Overall!L699) - FIND(",", Overall!L699) - 1) &amp; " " &amp; MID(Overall!L699, FIND(" ", Overall!L699) + 1, FIND(",", Overall!L699, FIND(" ", Overall!L699)) - FIND(" ", Overall!L699) - 1) &amp; ", " &amp; MID(Overall!L699, FIND(",", Overall!L699, FIND(",",Overall!L699) + 1) + 2, LEN(Overall!L699))),"")</f>
        <v>45323</v>
      </c>
      <c r="O697" s="7">
        <f>IF(Overall!M699&lt;&gt;"",DATEVALUE(MID(Overall!M699, FIND(",", Overall!M699) + 2, FIND(" ", Overall!M699) - FIND(",", Overall!M699) - 1) &amp; " " &amp; MID(Overall!M699, FIND(" ", Overall!M699) + 1, FIND(",", Overall!M699, FIND(" ", Overall!M699)) - FIND(" ", Overall!M699) - 1) &amp; ", " &amp; MID(Overall!M699, FIND(",", Overall!M699, FIND(",",Overall!M699) + 1) + 2, LEN(Overall!M699))),"")</f>
        <v>45351</v>
      </c>
      <c r="P697" s="7">
        <f>IF(Overall!N699&lt;&gt;"",DATEVALUE(MID(Overall!N699, FIND(",", Overall!N699) + 2, FIND(" ", Overall!N699) - FIND(",", Overall!N699) - 1) &amp; " " &amp; MID(Overall!N699, FIND(" ", Overall!N699) + 1, FIND(",", Overall!N699, FIND(" ", Overall!N699)) - FIND(" ", Overall!N699) - 1) &amp; ", " &amp; MID(Overall!N699, FIND(",", Overall!N699, FIND(",",Overall!N699) + 1) + 2, LEN(Overall!N699))),"")</f>
        <v>45280</v>
      </c>
      <c r="Q697" s="7">
        <f>IF(Overall!O699&lt;&gt;"",DATEVALUE(MID(Overall!O699, FIND(",", Overall!O699) + 2, FIND(" ", Overall!O699) - FIND(",", Overall!O699) - 1) &amp; " " &amp; MID(Overall!O699, FIND(" ", Overall!O699) + 1, FIND(",", Overall!O699, FIND(" ", Overall!O699)) - FIND(" ", Overall!O699) - 1) &amp; ", " &amp; MID(Overall!O699, FIND(",", Overall!O699, FIND(",",Overall!O699) + 1) + 2, LEN(Overall!O699))),"")</f>
        <v>45260</v>
      </c>
      <c r="R697" s="5">
        <f t="shared" si="20"/>
        <v>1</v>
      </c>
      <c r="S697" s="10" t="str">
        <f>IF(Overall!$A699&lt;&gt;"",IF(AND(MONTH($N697) &lt;= 1, MONTH($O697) &gt;= 1), IF($R697 &lt;&gt; "", $H697/$R697, ""), ""),"")</f>
        <v/>
      </c>
      <c r="T697" s="10">
        <f>IF(Overall!$A699&lt;&gt;"",IF(AND(MONTH($N697) &lt;= 2, MONTH($O697) &gt;= 2), IF($R697 &lt;&gt; "", $H697/$R697, ""), ""),"")</f>
        <v>500000</v>
      </c>
      <c r="U697" s="10" t="str">
        <f>IF(Overall!$A699&lt;&gt;"",IF(AND(MONTH($N697) &lt;= 3, MONTH($O697) &gt;= 3), IF($R697 &lt;&gt; "", $H697/$R697, ""), ""),"")</f>
        <v/>
      </c>
      <c r="V697" s="10" t="str">
        <f>IF(Overall!$A699&lt;&gt;"",IF(AND(MONTH($N697) &lt;= 4, MONTH($O697) &gt;= 4), IF($R697 &lt;&gt; "", $H697/$R697, ""), ""),"")</f>
        <v/>
      </c>
      <c r="W697" s="10" t="str">
        <f>IF(Overall!$A699&lt;&gt;"",IF(AND(MONTH($N697) &lt;= 5, MONTH($O697) &gt;= 5), IF($R697 &lt;&gt; "", $H697/$R697, ""), ""),"")</f>
        <v/>
      </c>
      <c r="X697" s="10" t="str">
        <f>IF(Overall!$A699&lt;&gt;"",IF(AND(MONTH($N697) &lt;= 6, MONTH($O697) &gt;= 6), IF($R697 &lt;&gt; "", $H697/$R697, ""), ""),"")</f>
        <v/>
      </c>
      <c r="Y697" s="10" t="str">
        <f>IF(Overall!$A699&lt;&gt;"",IF(AND(MONTH($N697) &lt;= 7, MONTH($O697) &gt;= 7 ), IF($R697 &lt;&gt; "", $H697/$R697, ""), ""),"")</f>
        <v/>
      </c>
      <c r="Z697" s="10" t="str">
        <f>IF(Overall!$A699&lt;&gt;"",IF(AND(MONTH($N697) &lt;= 8, MONTH($O697) &gt;= 8), IF($R697 &lt;&gt; "", $H697/$R697, ""), ""),"")</f>
        <v/>
      </c>
      <c r="AA697" s="10" t="str">
        <f>IF(Overall!$A699&lt;&gt;"",IF(AND(MONTH($N697) &lt;= 9, MONTH($O697) &gt;= 9), IF($R697 &lt;&gt; "", $H697/$R697, ""), ""),"")</f>
        <v/>
      </c>
      <c r="AB697" s="10" t="str">
        <f>IF(Overall!$A699&lt;&gt;"",IF(AND(MONTH($N697) &lt;= 10, MONTH($O697) &gt;= 10), IF($R697 &lt;&gt; "", $H697/$R697, ""), ""),"")</f>
        <v/>
      </c>
      <c r="AC697" s="10" t="str">
        <f>IF(Overall!$A699&lt;&gt;"",IF(AND(MONTH($N697) &lt;= 11, MONTH($O697) &gt;= 11), IF($R697 &lt;&gt; "", $H697/$R697, ""), ""),"")</f>
        <v/>
      </c>
      <c r="AD697" s="10" t="str">
        <f>IF(Overall!$A699&lt;&gt;"",IF(AND(MONTH($N697) &lt;= 12, MONTH($O697) &gt;= 12), IF($R697 &lt;&gt; "", $H697/$R697, ""), ""),"")</f>
        <v/>
      </c>
      <c r="AF697" s="10" t="str">
        <f ca="1">IFERROR(IF(AND(NOW()&lt;= EOMONTH(DATE(YEAR($O697),1, 1), 0), Overall!$A699&lt;&gt;"", MONTH($N697) &lt;= 1, MONTH($O697) &gt;= 1), IF($R697 &lt;&gt; "", $H697/$R697, ""), ""), "")</f>
        <v/>
      </c>
      <c r="AG697" s="10" t="str">
        <f ca="1">IFERROR(IF(AND(NOW()&lt;= EOMONTH(DATE(YEAR($O697),2, 1), 0), Overall!$A699&lt;&gt;"", MONTH($N697) &lt;= 2, MONTH($O697) &gt;= 2), IF($R697 &lt;&gt; "", $H697/$R697, ""), ""), "")</f>
        <v/>
      </c>
      <c r="AH697" s="10" t="str">
        <f ca="1">IFERROR(IF(AND(NOW()&lt;= EOMONTH(DATE(YEAR($O697),3, 1), 0), Overall!$A699&lt;&gt;"", MONTH($N697) &lt;= 3, MONTH($O697) &gt;= 3), IF($R697 &lt;&gt; "", $H697/$R697, ""), ""), "")</f>
        <v/>
      </c>
      <c r="AI697" s="10" t="str">
        <f ca="1">IFERROR(IF(AND(NOW()&lt;= EOMONTH(DATE(YEAR($O697),4, 1), 0), Overall!$A699&lt;&gt;"", MONTH($N697) &lt;= 4, MONTH($O697) &gt;= 4), IF($R697 &lt;&gt; "", $H697/$R697, ""), ""), "")</f>
        <v/>
      </c>
      <c r="AJ697" s="10" t="str">
        <f ca="1">IFERROR(IF(AND(NOW()&lt;= EOMONTH(DATE(YEAR($O697),5, 1), 0), Overall!$A699&lt;&gt;"", MONTH($N697) &lt;= 5, MONTH($O697) &gt;= 5), IF($R697 &lt;&gt; "", $H697/$R697, ""), ""), "")</f>
        <v/>
      </c>
      <c r="AK697" s="10" t="str">
        <f ca="1">IFERROR(IF(AND(NOW()&lt;= EOMONTH(DATE(YEAR($O697),6, 1), 0), Overall!$A699&lt;&gt;"", MONTH($N697) &lt;= 6, MONTH($O697) &gt;= 6), IF($R697 &lt;&gt; "", $H697/$R697, ""), ""), "")</f>
        <v/>
      </c>
      <c r="AL697" s="10" t="str">
        <f ca="1">IFERROR(IF(AND(NOW()&lt;= EOMONTH(DATE(YEAR($O697),7, 1), 0), Overall!$A699&lt;&gt;"", MONTH($N697) &lt;= 7, MONTH($O697) &gt;= 7), IF($R697 &lt;&gt; "", $H697/$R697, ""), ""), "")</f>
        <v/>
      </c>
      <c r="AM697" s="10" t="str">
        <f ca="1">IFERROR(IF(AND(NOW()&lt;= EOMONTH(DATE(YEAR($O697),8, 1), 0), Overall!$A699&lt;&gt;"", MONTH($N697) &lt;= 8, MONTH($O697) &gt;= 8), IF($R697 &lt;&gt; "", $H697/$R697, ""), ""), "")</f>
        <v/>
      </c>
      <c r="AN697" s="10" t="str">
        <f ca="1">IFERROR(IF(AND(NOW()&lt;= EOMONTH(DATE(YEAR($O697),9, 1), 0), Overall!$A699&lt;&gt;"", MONTH($N697) &lt;= 9, MONTH($O697) &gt;= 9), IF($R697 &lt;&gt; "", $H697/$R697, ""), ""), "")</f>
        <v/>
      </c>
      <c r="AO697" s="10" t="str">
        <f ca="1">IFERROR(IF(AND(NOW()&lt;= EOMONTH(DATE(YEAR($O697),10, 1), 0), Overall!$A699&lt;&gt;"", MONTH($N697) &lt;= 10, MONTH($O697) &gt;= 10), IF($R697 &lt;&gt; "", $H697/$R697, ""), ""), "")</f>
        <v/>
      </c>
      <c r="AP697" s="10" t="str">
        <f ca="1">IFERROR(IF(AND(NOW()&lt;= EOMONTH(DATE(YEAR($O697),11, 1), 0), Overall!$A699&lt;&gt;"", MONTH($N697) &lt;=11, MONTH($O697) &gt;= 11), IF($R697 &lt;&gt; "", $H697/$R697, ""), ""), "")</f>
        <v/>
      </c>
      <c r="AQ697" s="10" t="str">
        <f ca="1">IFERROR(IF(AND(NOW()&lt;= EOMONTH(DATE(YEAR($O697),12, 1), 0), Overall!$A699&lt;&gt;"", MONTH($N697) &lt;= 12, MONTH($O697) &gt;= 12), IF($R697 &lt;&gt; "", $H697/$R697, ""), ""), "")</f>
        <v/>
      </c>
      <c r="AR697" s="16">
        <f t="shared" ca="1" si="21"/>
        <v>0</v>
      </c>
    </row>
    <row r="698" spans="1:44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6">
        <f>IF(Overall!F700&lt;&gt;"",VALUE(Overall!F700),"")</f>
        <v>500000</v>
      </c>
      <c r="I698" s="6">
        <f>IF(Overall!G700&lt;&gt;"",VALUE(Overall!G700),"")</f>
        <v>78</v>
      </c>
      <c r="J698" s="6">
        <f>IF(Overall!H700&lt;&gt;"",VALUE(Overall!H700),"")</f>
        <v>61</v>
      </c>
      <c r="K698" s="6">
        <f>IF(Overall!I700&lt;&gt;"",VALUE(Overall!I700),"")</f>
        <v>2.85</v>
      </c>
      <c r="L698" s="6">
        <f>IF(Overall!J700&lt;&gt;"",VALUE(Overall!J700),"")</f>
        <v>0.25</v>
      </c>
      <c r="M698" s="6">
        <f>IF(Overall!K700&lt;&gt;"",VALUE(Overall!K700),"")</f>
        <v>2.6</v>
      </c>
      <c r="N698" s="7">
        <f>IF(Overall!L700&lt;&gt;"",DATEVALUE(MID(Overall!L700, FIND(",", Overall!L700) + 2, FIND(" ", Overall!L700) - FIND(",", Overall!L700) - 1) &amp; " " &amp; MID(Overall!L700, FIND(" ", Overall!L700) + 1, FIND(",", Overall!L700, FIND(" ", Overall!L700)) - FIND(" ", Overall!L700) - 1) &amp; ", " &amp; MID(Overall!L700, FIND(",", Overall!L700, FIND(",",Overall!L700) + 1) + 2, LEN(Overall!L700))),"")</f>
        <v>45323</v>
      </c>
      <c r="O698" s="7">
        <f>IF(Overall!M700&lt;&gt;"",DATEVALUE(MID(Overall!M700, FIND(",", Overall!M700) + 2, FIND(" ", Overall!M700) - FIND(",", Overall!M700) - 1) &amp; " " &amp; MID(Overall!M700, FIND(" ", Overall!M700) + 1, FIND(",", Overall!M700, FIND(" ", Overall!M700)) - FIND(" ", Overall!M700) - 1) &amp; ", " &amp; MID(Overall!M700, FIND(",", Overall!M700, FIND(",",Overall!M700) + 1) + 2, LEN(Overall!M700))),"")</f>
        <v>45351</v>
      </c>
      <c r="P698" s="7">
        <f>IF(Overall!N700&lt;&gt;"",DATEVALUE(MID(Overall!N700, FIND(",", Overall!N700) + 2, FIND(" ", Overall!N700) - FIND(",", Overall!N700) - 1) &amp; " " &amp; MID(Overall!N700, FIND(" ", Overall!N700) + 1, FIND(",", Overall!N700, FIND(" ", Overall!N700)) - FIND(" ", Overall!N700) - 1) &amp; ", " &amp; MID(Overall!N700, FIND(",", Overall!N700, FIND(",",Overall!N700) + 1) + 2, LEN(Overall!N700))),"")</f>
        <v>45280</v>
      </c>
      <c r="Q698" s="7">
        <f>IF(Overall!O700&lt;&gt;"",DATEVALUE(MID(Overall!O700, FIND(",", Overall!O700) + 2, FIND(" ", Overall!O700) - FIND(",", Overall!O700) - 1) &amp; " " &amp; MID(Overall!O700, FIND(" ", Overall!O700) + 1, FIND(",", Overall!O700, FIND(" ", Overall!O700)) - FIND(" ", Overall!O700) - 1) &amp; ", " &amp; MID(Overall!O700, FIND(",", Overall!O700, FIND(",",Overall!O700) + 1) + 2, LEN(Overall!O700))),"")</f>
        <v>45260</v>
      </c>
      <c r="R698" s="5">
        <f t="shared" si="20"/>
        <v>1</v>
      </c>
      <c r="S698" s="10" t="str">
        <f>IF(Overall!$A700&lt;&gt;"",IF(AND(MONTH($N698) &lt;= 1, MONTH($O698) &gt;= 1), IF($R698 &lt;&gt; "", $H698/$R698, ""), ""),"")</f>
        <v/>
      </c>
      <c r="T698" s="10">
        <f>IF(Overall!$A700&lt;&gt;"",IF(AND(MONTH($N698) &lt;= 2, MONTH($O698) &gt;= 2), IF($R698 &lt;&gt; "", $H698/$R698, ""), ""),"")</f>
        <v>500000</v>
      </c>
      <c r="U698" s="10" t="str">
        <f>IF(Overall!$A700&lt;&gt;"",IF(AND(MONTH($N698) &lt;= 3, MONTH($O698) &gt;= 3), IF($R698 &lt;&gt; "", $H698/$R698, ""), ""),"")</f>
        <v/>
      </c>
      <c r="V698" s="10" t="str">
        <f>IF(Overall!$A700&lt;&gt;"",IF(AND(MONTH($N698) &lt;= 4, MONTH($O698) &gt;= 4), IF($R698 &lt;&gt; "", $H698/$R698, ""), ""),"")</f>
        <v/>
      </c>
      <c r="W698" s="10" t="str">
        <f>IF(Overall!$A700&lt;&gt;"",IF(AND(MONTH($N698) &lt;= 5, MONTH($O698) &gt;= 5), IF($R698 &lt;&gt; "", $H698/$R698, ""), ""),"")</f>
        <v/>
      </c>
      <c r="X698" s="10" t="str">
        <f>IF(Overall!$A700&lt;&gt;"",IF(AND(MONTH($N698) &lt;= 6, MONTH($O698) &gt;= 6), IF($R698 &lt;&gt; "", $H698/$R698, ""), ""),"")</f>
        <v/>
      </c>
      <c r="Y698" s="10" t="str">
        <f>IF(Overall!$A700&lt;&gt;"",IF(AND(MONTH($N698) &lt;= 7, MONTH($O698) &gt;= 7 ), IF($R698 &lt;&gt; "", $H698/$R698, ""), ""),"")</f>
        <v/>
      </c>
      <c r="Z698" s="10" t="str">
        <f>IF(Overall!$A700&lt;&gt;"",IF(AND(MONTH($N698) &lt;= 8, MONTH($O698) &gt;= 8), IF($R698 &lt;&gt; "", $H698/$R698, ""), ""),"")</f>
        <v/>
      </c>
      <c r="AA698" s="10" t="str">
        <f>IF(Overall!$A700&lt;&gt;"",IF(AND(MONTH($N698) &lt;= 9, MONTH($O698) &gt;= 9), IF($R698 &lt;&gt; "", $H698/$R698, ""), ""),"")</f>
        <v/>
      </c>
      <c r="AB698" s="10" t="str">
        <f>IF(Overall!$A700&lt;&gt;"",IF(AND(MONTH($N698) &lt;= 10, MONTH($O698) &gt;= 10), IF($R698 &lt;&gt; "", $H698/$R698, ""), ""),"")</f>
        <v/>
      </c>
      <c r="AC698" s="10" t="str">
        <f>IF(Overall!$A700&lt;&gt;"",IF(AND(MONTH($N698) &lt;= 11, MONTH($O698) &gt;= 11), IF($R698 &lt;&gt; "", $H698/$R698, ""), ""),"")</f>
        <v/>
      </c>
      <c r="AD698" s="10" t="str">
        <f>IF(Overall!$A700&lt;&gt;"",IF(AND(MONTH($N698) &lt;= 12, MONTH($O698) &gt;= 12), IF($R698 &lt;&gt; "", $H698/$R698, ""), ""),"")</f>
        <v/>
      </c>
      <c r="AF698" s="10" t="str">
        <f ca="1">IFERROR(IF(AND(NOW()&lt;= EOMONTH(DATE(YEAR($O698),1, 1), 0), Overall!$A700&lt;&gt;"", MONTH($N698) &lt;= 1, MONTH($O698) &gt;= 1), IF($R698 &lt;&gt; "", $H698/$R698, ""), ""), "")</f>
        <v/>
      </c>
      <c r="AG698" s="10" t="str">
        <f ca="1">IFERROR(IF(AND(NOW()&lt;= EOMONTH(DATE(YEAR($O698),2, 1), 0), Overall!$A700&lt;&gt;"", MONTH($N698) &lt;= 2, MONTH($O698) &gt;= 2), IF($R698 &lt;&gt; "", $H698/$R698, ""), ""), "")</f>
        <v/>
      </c>
      <c r="AH698" s="10" t="str">
        <f ca="1">IFERROR(IF(AND(NOW()&lt;= EOMONTH(DATE(YEAR($O698),3, 1), 0), Overall!$A700&lt;&gt;"", MONTH($N698) &lt;= 3, MONTH($O698) &gt;= 3), IF($R698 &lt;&gt; "", $H698/$R698, ""), ""), "")</f>
        <v/>
      </c>
      <c r="AI698" s="10" t="str">
        <f ca="1">IFERROR(IF(AND(NOW()&lt;= EOMONTH(DATE(YEAR($O698),4, 1), 0), Overall!$A700&lt;&gt;"", MONTH($N698) &lt;= 4, MONTH($O698) &gt;= 4), IF($R698 &lt;&gt; "", $H698/$R698, ""), ""), "")</f>
        <v/>
      </c>
      <c r="AJ698" s="10" t="str">
        <f ca="1">IFERROR(IF(AND(NOW()&lt;= EOMONTH(DATE(YEAR($O698),5, 1), 0), Overall!$A700&lt;&gt;"", MONTH($N698) &lt;= 5, MONTH($O698) &gt;= 5), IF($R698 &lt;&gt; "", $H698/$R698, ""), ""), "")</f>
        <v/>
      </c>
      <c r="AK698" s="10" t="str">
        <f ca="1">IFERROR(IF(AND(NOW()&lt;= EOMONTH(DATE(YEAR($O698),6, 1), 0), Overall!$A700&lt;&gt;"", MONTH($N698) &lt;= 6, MONTH($O698) &gt;= 6), IF($R698 &lt;&gt; "", $H698/$R698, ""), ""), "")</f>
        <v/>
      </c>
      <c r="AL698" s="10" t="str">
        <f ca="1">IFERROR(IF(AND(NOW()&lt;= EOMONTH(DATE(YEAR($O698),7, 1), 0), Overall!$A700&lt;&gt;"", MONTH($N698) &lt;= 7, MONTH($O698) &gt;= 7), IF($R698 &lt;&gt; "", $H698/$R698, ""), ""), "")</f>
        <v/>
      </c>
      <c r="AM698" s="10" t="str">
        <f ca="1">IFERROR(IF(AND(NOW()&lt;= EOMONTH(DATE(YEAR($O698),8, 1), 0), Overall!$A700&lt;&gt;"", MONTH($N698) &lt;= 8, MONTH($O698) &gt;= 8), IF($R698 &lt;&gt; "", $H698/$R698, ""), ""), "")</f>
        <v/>
      </c>
      <c r="AN698" s="10" t="str">
        <f ca="1">IFERROR(IF(AND(NOW()&lt;= EOMONTH(DATE(YEAR($O698),9, 1), 0), Overall!$A700&lt;&gt;"", MONTH($N698) &lt;= 9, MONTH($O698) &gt;= 9), IF($R698 &lt;&gt; "", $H698/$R698, ""), ""), "")</f>
        <v/>
      </c>
      <c r="AO698" s="10" t="str">
        <f ca="1">IFERROR(IF(AND(NOW()&lt;= EOMONTH(DATE(YEAR($O698),10, 1), 0), Overall!$A700&lt;&gt;"", MONTH($N698) &lt;= 10, MONTH($O698) &gt;= 10), IF($R698 &lt;&gt; "", $H698/$R698, ""), ""), "")</f>
        <v/>
      </c>
      <c r="AP698" s="10" t="str">
        <f ca="1">IFERROR(IF(AND(NOW()&lt;= EOMONTH(DATE(YEAR($O698),11, 1), 0), Overall!$A700&lt;&gt;"", MONTH($N698) &lt;=11, MONTH($O698) &gt;= 11), IF($R698 &lt;&gt; "", $H698/$R698, ""), ""), "")</f>
        <v/>
      </c>
      <c r="AQ698" s="10" t="str">
        <f ca="1">IFERROR(IF(AND(NOW()&lt;= EOMONTH(DATE(YEAR($O698),12, 1), 0), Overall!$A700&lt;&gt;"", MONTH($N698) &lt;= 12, MONTH($O698) &gt;= 12), IF($R698 &lt;&gt; "", $H698/$R698, ""), ""), "")</f>
        <v/>
      </c>
      <c r="AR698" s="16">
        <f t="shared" ca="1" si="21"/>
        <v>0</v>
      </c>
    </row>
    <row r="699" spans="1:44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6">
        <f>IF(Overall!F701&lt;&gt;"",VALUE(Overall!F701),"")</f>
        <v>500000</v>
      </c>
      <c r="I699" s="6">
        <f>IF(Overall!G701&lt;&gt;"",VALUE(Overall!G701),"")</f>
        <v>78</v>
      </c>
      <c r="J699" s="6">
        <f>IF(Overall!H701&lt;&gt;"",VALUE(Overall!H701),"")</f>
        <v>61</v>
      </c>
      <c r="K699" s="6">
        <f>IF(Overall!I701&lt;&gt;"",VALUE(Overall!I701),"")</f>
        <v>3.65</v>
      </c>
      <c r="L699" s="6">
        <f>IF(Overall!J701&lt;&gt;"",VALUE(Overall!J701),"")</f>
        <v>0.52</v>
      </c>
      <c r="M699" s="6">
        <f>IF(Overall!K701&lt;&gt;"",VALUE(Overall!K701),"")</f>
        <v>3.13</v>
      </c>
      <c r="N699" s="7">
        <f>IF(Overall!L701&lt;&gt;"",DATEVALUE(MID(Overall!L701, FIND(",", Overall!L701) + 2, FIND(" ", Overall!L701) - FIND(",", Overall!L701) - 1) &amp; " " &amp; MID(Overall!L701, FIND(" ", Overall!L701) + 1, FIND(",", Overall!L701, FIND(" ", Overall!L701)) - FIND(" ", Overall!L701) - 1) &amp; ", " &amp; MID(Overall!L701, FIND(",", Overall!L701, FIND(",",Overall!L701) + 1) + 2, LEN(Overall!L701))),"")</f>
        <v>45352</v>
      </c>
      <c r="O699" s="7">
        <f>IF(Overall!M701&lt;&gt;"",DATEVALUE(MID(Overall!M701, FIND(",", Overall!M701) + 2, FIND(" ", Overall!M701) - FIND(",", Overall!M701) - 1) &amp; " " &amp; MID(Overall!M701, FIND(" ", Overall!M701) + 1, FIND(",", Overall!M701, FIND(" ", Overall!M701)) - FIND(" ", Overall!M701) - 1) &amp; ", " &amp; MID(Overall!M701, FIND(",", Overall!M701, FIND(",",Overall!M701) + 1) + 2, LEN(Overall!M701))),"")</f>
        <v>45382</v>
      </c>
      <c r="P699" s="7">
        <f>IF(Overall!N701&lt;&gt;"",DATEVALUE(MID(Overall!N701, FIND(",", Overall!N701) + 2, FIND(" ", Overall!N701) - FIND(",", Overall!N701) - 1) &amp; " " &amp; MID(Overall!N701, FIND(" ", Overall!N701) + 1, FIND(",", Overall!N701, FIND(" ", Overall!N701)) - FIND(" ", Overall!N701) - 1) &amp; ", " &amp; MID(Overall!N701, FIND(",", Overall!N701, FIND(",",Overall!N701) + 1) + 2, LEN(Overall!N701))),"")</f>
        <v>45280</v>
      </c>
      <c r="Q699" s="7">
        <f>IF(Overall!O701&lt;&gt;"",DATEVALUE(MID(Overall!O701, FIND(",", Overall!O701) + 2, FIND(" ", Overall!O701) - FIND(",", Overall!O701) - 1) &amp; " " &amp; MID(Overall!O701, FIND(" ", Overall!O701) + 1, FIND(",", Overall!O701, FIND(" ", Overall!O701)) - FIND(" ", Overall!O701) - 1) &amp; ", " &amp; MID(Overall!O701, FIND(",", Overall!O701, FIND(",",Overall!O701) + 1) + 2, LEN(Overall!O701))),"")</f>
        <v>45260</v>
      </c>
      <c r="R699" s="5">
        <f t="shared" si="20"/>
        <v>1</v>
      </c>
      <c r="S699" s="10" t="str">
        <f>IF(Overall!$A701&lt;&gt;"",IF(AND(MONTH($N699) &lt;= 1, MONTH($O699) &gt;= 1), IF($R699 &lt;&gt; "", $H699/$R699, ""), ""),"")</f>
        <v/>
      </c>
      <c r="T699" s="10" t="str">
        <f>IF(Overall!$A701&lt;&gt;"",IF(AND(MONTH($N699) &lt;= 2, MONTH($O699) &gt;= 2), IF($R699 &lt;&gt; "", $H699/$R699, ""), ""),"")</f>
        <v/>
      </c>
      <c r="U699" s="10">
        <f>IF(Overall!$A701&lt;&gt;"",IF(AND(MONTH($N699) &lt;= 3, MONTH($O699) &gt;= 3), IF($R699 &lt;&gt; "", $H699/$R699, ""), ""),"")</f>
        <v>500000</v>
      </c>
      <c r="V699" s="10" t="str">
        <f>IF(Overall!$A701&lt;&gt;"",IF(AND(MONTH($N699) &lt;= 4, MONTH($O699) &gt;= 4), IF($R699 &lt;&gt; "", $H699/$R699, ""), ""),"")</f>
        <v/>
      </c>
      <c r="W699" s="10" t="str">
        <f>IF(Overall!$A701&lt;&gt;"",IF(AND(MONTH($N699) &lt;= 5, MONTH($O699) &gt;= 5), IF($R699 &lt;&gt; "", $H699/$R699, ""), ""),"")</f>
        <v/>
      </c>
      <c r="X699" s="10" t="str">
        <f>IF(Overall!$A701&lt;&gt;"",IF(AND(MONTH($N699) &lt;= 6, MONTH($O699) &gt;= 6), IF($R699 &lt;&gt; "", $H699/$R699, ""), ""),"")</f>
        <v/>
      </c>
      <c r="Y699" s="10" t="str">
        <f>IF(Overall!$A701&lt;&gt;"",IF(AND(MONTH($N699) &lt;= 7, MONTH($O699) &gt;= 7 ), IF($R699 &lt;&gt; "", $H699/$R699, ""), ""),"")</f>
        <v/>
      </c>
      <c r="Z699" s="10" t="str">
        <f>IF(Overall!$A701&lt;&gt;"",IF(AND(MONTH($N699) &lt;= 8, MONTH($O699) &gt;= 8), IF($R699 &lt;&gt; "", $H699/$R699, ""), ""),"")</f>
        <v/>
      </c>
      <c r="AA699" s="10" t="str">
        <f>IF(Overall!$A701&lt;&gt;"",IF(AND(MONTH($N699) &lt;= 9, MONTH($O699) &gt;= 9), IF($R699 &lt;&gt; "", $H699/$R699, ""), ""),"")</f>
        <v/>
      </c>
      <c r="AB699" s="10" t="str">
        <f>IF(Overall!$A701&lt;&gt;"",IF(AND(MONTH($N699) &lt;= 10, MONTH($O699) &gt;= 10), IF($R699 &lt;&gt; "", $H699/$R699, ""), ""),"")</f>
        <v/>
      </c>
      <c r="AC699" s="10" t="str">
        <f>IF(Overall!$A701&lt;&gt;"",IF(AND(MONTH($N699) &lt;= 11, MONTH($O699) &gt;= 11), IF($R699 &lt;&gt; "", $H699/$R699, ""), ""),"")</f>
        <v/>
      </c>
      <c r="AD699" s="10" t="str">
        <f>IF(Overall!$A701&lt;&gt;"",IF(AND(MONTH($N699) &lt;= 12, MONTH($O699) &gt;= 12), IF($R699 &lt;&gt; "", $H699/$R699, ""), ""),"")</f>
        <v/>
      </c>
      <c r="AF699" s="10" t="str">
        <f ca="1">IFERROR(IF(AND(NOW()&lt;= EOMONTH(DATE(YEAR($O699),1, 1), 0), Overall!$A701&lt;&gt;"", MONTH($N699) &lt;= 1, MONTH($O699) &gt;= 1), IF($R699 &lt;&gt; "", $H699/$R699, ""), ""), "")</f>
        <v/>
      </c>
      <c r="AG699" s="10" t="str">
        <f ca="1">IFERROR(IF(AND(NOW()&lt;= EOMONTH(DATE(YEAR($O699),2, 1), 0), Overall!$A701&lt;&gt;"", MONTH($N699) &lt;= 2, MONTH($O699) &gt;= 2), IF($R699 &lt;&gt; "", $H699/$R699, ""), ""), "")</f>
        <v/>
      </c>
      <c r="AH699" s="10">
        <f ca="1">IFERROR(IF(AND(NOW()&lt;= EOMONTH(DATE(YEAR($O699),3, 1), 0), Overall!$A701&lt;&gt;"", MONTH($N699) &lt;= 3, MONTH($O699) &gt;= 3), IF($R699 &lt;&gt; "", $H699/$R699, ""), ""), "")</f>
        <v>500000</v>
      </c>
      <c r="AI699" s="10" t="str">
        <f ca="1">IFERROR(IF(AND(NOW()&lt;= EOMONTH(DATE(YEAR($O699),4, 1), 0), Overall!$A701&lt;&gt;"", MONTH($N699) &lt;= 4, MONTH($O699) &gt;= 4), IF($R699 &lt;&gt; "", $H699/$R699, ""), ""), "")</f>
        <v/>
      </c>
      <c r="AJ699" s="10" t="str">
        <f ca="1">IFERROR(IF(AND(NOW()&lt;= EOMONTH(DATE(YEAR($O699),5, 1), 0), Overall!$A701&lt;&gt;"", MONTH($N699) &lt;= 5, MONTH($O699) &gt;= 5), IF($R699 &lt;&gt; "", $H699/$R699, ""), ""), "")</f>
        <v/>
      </c>
      <c r="AK699" s="10" t="str">
        <f ca="1">IFERROR(IF(AND(NOW()&lt;= EOMONTH(DATE(YEAR($O699),6, 1), 0), Overall!$A701&lt;&gt;"", MONTH($N699) &lt;= 6, MONTH($O699) &gt;= 6), IF($R699 &lt;&gt; "", $H699/$R699, ""), ""), "")</f>
        <v/>
      </c>
      <c r="AL699" s="10" t="str">
        <f ca="1">IFERROR(IF(AND(NOW()&lt;= EOMONTH(DATE(YEAR($O699),7, 1), 0), Overall!$A701&lt;&gt;"", MONTH($N699) &lt;= 7, MONTH($O699) &gt;= 7), IF($R699 &lt;&gt; "", $H699/$R699, ""), ""), "")</f>
        <v/>
      </c>
      <c r="AM699" s="10" t="str">
        <f ca="1">IFERROR(IF(AND(NOW()&lt;= EOMONTH(DATE(YEAR($O699),8, 1), 0), Overall!$A701&lt;&gt;"", MONTH($N699) &lt;= 8, MONTH($O699) &gt;= 8), IF($R699 &lt;&gt; "", $H699/$R699, ""), ""), "")</f>
        <v/>
      </c>
      <c r="AN699" s="10" t="str">
        <f ca="1">IFERROR(IF(AND(NOW()&lt;= EOMONTH(DATE(YEAR($O699),9, 1), 0), Overall!$A701&lt;&gt;"", MONTH($N699) &lt;= 9, MONTH($O699) &gt;= 9), IF($R699 &lt;&gt; "", $H699/$R699, ""), ""), "")</f>
        <v/>
      </c>
      <c r="AO699" s="10" t="str">
        <f ca="1">IFERROR(IF(AND(NOW()&lt;= EOMONTH(DATE(YEAR($O699),10, 1), 0), Overall!$A701&lt;&gt;"", MONTH($N699) &lt;= 10, MONTH($O699) &gt;= 10), IF($R699 &lt;&gt; "", $H699/$R699, ""), ""), "")</f>
        <v/>
      </c>
      <c r="AP699" s="10" t="str">
        <f ca="1">IFERROR(IF(AND(NOW()&lt;= EOMONTH(DATE(YEAR($O699),11, 1), 0), Overall!$A701&lt;&gt;"", MONTH($N699) &lt;=11, MONTH($O699) &gt;= 11), IF($R699 &lt;&gt; "", $H699/$R699, ""), ""), "")</f>
        <v/>
      </c>
      <c r="AQ699" s="10" t="str">
        <f ca="1">IFERROR(IF(AND(NOW()&lt;= EOMONTH(DATE(YEAR($O699),12, 1), 0), Overall!$A701&lt;&gt;"", MONTH($N699) &lt;= 12, MONTH($O699) &gt;= 12), IF($R699 &lt;&gt; "", $H699/$R699, ""), ""), "")</f>
        <v/>
      </c>
      <c r="AR699" s="16">
        <f t="shared" ca="1" si="21"/>
        <v>500000</v>
      </c>
    </row>
    <row r="700" spans="1:44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6">
        <f>IF(Overall!F702&lt;&gt;"",VALUE(Overall!F702),"")</f>
        <v>1000000</v>
      </c>
      <c r="I700" s="6">
        <f>IF(Overall!G702&lt;&gt;"",VALUE(Overall!G702),"")</f>
        <v>76</v>
      </c>
      <c r="J700" s="6">
        <f>IF(Overall!H702&lt;&gt;"",VALUE(Overall!H702),"")</f>
        <v>61</v>
      </c>
      <c r="K700" s="6">
        <f>IF(Overall!I702&lt;&gt;"",VALUE(Overall!I702),"")</f>
        <v>4.55</v>
      </c>
      <c r="L700" s="6">
        <f>IF(Overall!J702&lt;&gt;"",VALUE(Overall!J702),"")</f>
        <v>0.78</v>
      </c>
      <c r="M700" s="6">
        <f>IF(Overall!K702&lt;&gt;"",VALUE(Overall!K702),"")</f>
        <v>3.77</v>
      </c>
      <c r="N700" s="7">
        <f>IF(Overall!L702&lt;&gt;"",DATEVALUE(MID(Overall!L702, FIND(",", Overall!L702) + 2, FIND(" ", Overall!L702) - FIND(",", Overall!L702) - 1) &amp; " " &amp; MID(Overall!L702, FIND(" ", Overall!L702) + 1, FIND(",", Overall!L702, FIND(" ", Overall!L702)) - FIND(" ", Overall!L702) - 1) &amp; ", " &amp; MID(Overall!L702, FIND(",", Overall!L702, FIND(",",Overall!L702) + 1) + 2, LEN(Overall!L702))),"")</f>
        <v>45352</v>
      </c>
      <c r="O700" s="7">
        <f>IF(Overall!M702&lt;&gt;"",DATEVALUE(MID(Overall!M702, FIND(",", Overall!M702) + 2, FIND(" ", Overall!M702) - FIND(",", Overall!M702) - 1) &amp; " " &amp; MID(Overall!M702, FIND(" ", Overall!M702) + 1, FIND(",", Overall!M702, FIND(" ", Overall!M702)) - FIND(" ", Overall!M702) - 1) &amp; ", " &amp; MID(Overall!M702, FIND(",", Overall!M702, FIND(",",Overall!M702) + 1) + 2, LEN(Overall!M702))),"")</f>
        <v>45382</v>
      </c>
      <c r="P700" s="7">
        <f>IF(Overall!N702&lt;&gt;"",DATEVALUE(MID(Overall!N702, FIND(",", Overall!N702) + 2, FIND(" ", Overall!N702) - FIND(",", Overall!N702) - 1) &amp; " " &amp; MID(Overall!N702, FIND(" ", Overall!N702) + 1, FIND(",", Overall!N702, FIND(" ", Overall!N702)) - FIND(" ", Overall!N702) - 1) &amp; ", " &amp; MID(Overall!N702, FIND(",", Overall!N702, FIND(",",Overall!N702) + 1) + 2, LEN(Overall!N702))),"")</f>
        <v>45287</v>
      </c>
      <c r="Q700" s="7">
        <f>IF(Overall!O702&lt;&gt;"",DATEVALUE(MID(Overall!O702, FIND(",", Overall!O702) + 2, FIND(" ", Overall!O702) - FIND(",", Overall!O702) - 1) &amp; " " &amp; MID(Overall!O702, FIND(" ", Overall!O702) + 1, FIND(",", Overall!O702, FIND(" ", Overall!O702)) - FIND(" ", Overall!O702) - 1) &amp; ", " &amp; MID(Overall!O702, FIND(",", Overall!O702, FIND(",",Overall!O702) + 1) + 2, LEN(Overall!O702))),"")</f>
        <v>45266</v>
      </c>
      <c r="R700" s="5">
        <f t="shared" si="20"/>
        <v>1</v>
      </c>
      <c r="S700" s="10" t="str">
        <f>IF(Overall!$A702&lt;&gt;"",IF(AND(MONTH($N700) &lt;= 1, MONTH($O700) &gt;= 1), IF($R700 &lt;&gt; "", $H700/$R700, ""), ""),"")</f>
        <v/>
      </c>
      <c r="T700" s="10" t="str">
        <f>IF(Overall!$A702&lt;&gt;"",IF(AND(MONTH($N700) &lt;= 2, MONTH($O700) &gt;= 2), IF($R700 &lt;&gt; "", $H700/$R700, ""), ""),"")</f>
        <v/>
      </c>
      <c r="U700" s="10">
        <f>IF(Overall!$A702&lt;&gt;"",IF(AND(MONTH($N700) &lt;= 3, MONTH($O700) &gt;= 3), IF($R700 &lt;&gt; "", $H700/$R700, ""), ""),"")</f>
        <v>1000000</v>
      </c>
      <c r="V700" s="10" t="str">
        <f>IF(Overall!$A702&lt;&gt;"",IF(AND(MONTH($N700) &lt;= 4, MONTH($O700) &gt;= 4), IF($R700 &lt;&gt; "", $H700/$R700, ""), ""),"")</f>
        <v/>
      </c>
      <c r="W700" s="10" t="str">
        <f>IF(Overall!$A702&lt;&gt;"",IF(AND(MONTH($N700) &lt;= 5, MONTH($O700) &gt;= 5), IF($R700 &lt;&gt; "", $H700/$R700, ""), ""),"")</f>
        <v/>
      </c>
      <c r="X700" s="10" t="str">
        <f>IF(Overall!$A702&lt;&gt;"",IF(AND(MONTH($N700) &lt;= 6, MONTH($O700) &gt;= 6), IF($R700 &lt;&gt; "", $H700/$R700, ""), ""),"")</f>
        <v/>
      </c>
      <c r="Y700" s="10" t="str">
        <f>IF(Overall!$A702&lt;&gt;"",IF(AND(MONTH($N700) &lt;= 7, MONTH($O700) &gt;= 7 ), IF($R700 &lt;&gt; "", $H700/$R700, ""), ""),"")</f>
        <v/>
      </c>
      <c r="Z700" s="10" t="str">
        <f>IF(Overall!$A702&lt;&gt;"",IF(AND(MONTH($N700) &lt;= 8, MONTH($O700) &gt;= 8), IF($R700 &lt;&gt; "", $H700/$R700, ""), ""),"")</f>
        <v/>
      </c>
      <c r="AA700" s="10" t="str">
        <f>IF(Overall!$A702&lt;&gt;"",IF(AND(MONTH($N700) &lt;= 9, MONTH($O700) &gt;= 9), IF($R700 &lt;&gt; "", $H700/$R700, ""), ""),"")</f>
        <v/>
      </c>
      <c r="AB700" s="10" t="str">
        <f>IF(Overall!$A702&lt;&gt;"",IF(AND(MONTH($N700) &lt;= 10, MONTH($O700) &gt;= 10), IF($R700 &lt;&gt; "", $H700/$R700, ""), ""),"")</f>
        <v/>
      </c>
      <c r="AC700" s="10" t="str">
        <f>IF(Overall!$A702&lt;&gt;"",IF(AND(MONTH($N700) &lt;= 11, MONTH($O700) &gt;= 11), IF($R700 &lt;&gt; "", $H700/$R700, ""), ""),"")</f>
        <v/>
      </c>
      <c r="AD700" s="10" t="str">
        <f>IF(Overall!$A702&lt;&gt;"",IF(AND(MONTH($N700) &lt;= 12, MONTH($O700) &gt;= 12), IF($R700 &lt;&gt; "", $H700/$R700, ""), ""),"")</f>
        <v/>
      </c>
      <c r="AF700" s="10" t="str">
        <f ca="1">IFERROR(IF(AND(NOW()&lt;= EOMONTH(DATE(YEAR($O700),1, 1), 0), Overall!$A702&lt;&gt;"", MONTH($N700) &lt;= 1, MONTH($O700) &gt;= 1), IF($R700 &lt;&gt; "", $H700/$R700, ""), ""), "")</f>
        <v/>
      </c>
      <c r="AG700" s="10" t="str">
        <f ca="1">IFERROR(IF(AND(NOW()&lt;= EOMONTH(DATE(YEAR($O700),2, 1), 0), Overall!$A702&lt;&gt;"", MONTH($N700) &lt;= 2, MONTH($O700) &gt;= 2), IF($R700 &lt;&gt; "", $H700/$R700, ""), ""), "")</f>
        <v/>
      </c>
      <c r="AH700" s="10">
        <f ca="1">IFERROR(IF(AND(NOW()&lt;= EOMONTH(DATE(YEAR($O700),3, 1), 0), Overall!$A702&lt;&gt;"", MONTH($N700) &lt;= 3, MONTH($O700) &gt;= 3), IF($R700 &lt;&gt; "", $H700/$R700, ""), ""), "")</f>
        <v>1000000</v>
      </c>
      <c r="AI700" s="10" t="str">
        <f ca="1">IFERROR(IF(AND(NOW()&lt;= EOMONTH(DATE(YEAR($O700),4, 1), 0), Overall!$A702&lt;&gt;"", MONTH($N700) &lt;= 4, MONTH($O700) &gt;= 4), IF($R700 &lt;&gt; "", $H700/$R700, ""), ""), "")</f>
        <v/>
      </c>
      <c r="AJ700" s="10" t="str">
        <f ca="1">IFERROR(IF(AND(NOW()&lt;= EOMONTH(DATE(YEAR($O700),5, 1), 0), Overall!$A702&lt;&gt;"", MONTH($N700) &lt;= 5, MONTH($O700) &gt;= 5), IF($R700 &lt;&gt; "", $H700/$R700, ""), ""), "")</f>
        <v/>
      </c>
      <c r="AK700" s="10" t="str">
        <f ca="1">IFERROR(IF(AND(NOW()&lt;= EOMONTH(DATE(YEAR($O700),6, 1), 0), Overall!$A702&lt;&gt;"", MONTH($N700) &lt;= 6, MONTH($O700) &gt;= 6), IF($R700 &lt;&gt; "", $H700/$R700, ""), ""), "")</f>
        <v/>
      </c>
      <c r="AL700" s="10" t="str">
        <f ca="1">IFERROR(IF(AND(NOW()&lt;= EOMONTH(DATE(YEAR($O700),7, 1), 0), Overall!$A702&lt;&gt;"", MONTH($N700) &lt;= 7, MONTH($O700) &gt;= 7), IF($R700 &lt;&gt; "", $H700/$R700, ""), ""), "")</f>
        <v/>
      </c>
      <c r="AM700" s="10" t="str">
        <f ca="1">IFERROR(IF(AND(NOW()&lt;= EOMONTH(DATE(YEAR($O700),8, 1), 0), Overall!$A702&lt;&gt;"", MONTH($N700) &lt;= 8, MONTH($O700) &gt;= 8), IF($R700 &lt;&gt; "", $H700/$R700, ""), ""), "")</f>
        <v/>
      </c>
      <c r="AN700" s="10" t="str">
        <f ca="1">IFERROR(IF(AND(NOW()&lt;= EOMONTH(DATE(YEAR($O700),9, 1), 0), Overall!$A702&lt;&gt;"", MONTH($N700) &lt;= 9, MONTH($O700) &gt;= 9), IF($R700 &lt;&gt; "", $H700/$R700, ""), ""), "")</f>
        <v/>
      </c>
      <c r="AO700" s="10" t="str">
        <f ca="1">IFERROR(IF(AND(NOW()&lt;= EOMONTH(DATE(YEAR($O700),10, 1), 0), Overall!$A702&lt;&gt;"", MONTH($N700) &lt;= 10, MONTH($O700) &gt;= 10), IF($R700 &lt;&gt; "", $H700/$R700, ""), ""), "")</f>
        <v/>
      </c>
      <c r="AP700" s="10" t="str">
        <f ca="1">IFERROR(IF(AND(NOW()&lt;= EOMONTH(DATE(YEAR($O700),11, 1), 0), Overall!$A702&lt;&gt;"", MONTH($N700) &lt;=11, MONTH($O700) &gt;= 11), IF($R700 &lt;&gt; "", $H700/$R700, ""), ""), "")</f>
        <v/>
      </c>
      <c r="AQ700" s="10" t="str">
        <f ca="1">IFERROR(IF(AND(NOW()&lt;= EOMONTH(DATE(YEAR($O700),12, 1), 0), Overall!$A702&lt;&gt;"", MONTH($N700) &lt;= 12, MONTH($O700) &gt;= 12), IF($R700 &lt;&gt; "", $H700/$R700, ""), ""), "")</f>
        <v/>
      </c>
      <c r="AR700" s="16">
        <f t="shared" ca="1" si="21"/>
        <v>1000000</v>
      </c>
    </row>
    <row r="701" spans="1:44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6">
        <f>IF(Overall!F703&lt;&gt;"",VALUE(Overall!F703),"")</f>
        <v>1000000</v>
      </c>
      <c r="I701" s="6">
        <f>IF(Overall!G703&lt;&gt;"",VALUE(Overall!G703),"")</f>
        <v>76</v>
      </c>
      <c r="J701" s="6">
        <f>IF(Overall!H703&lt;&gt;"",VALUE(Overall!H703),"")</f>
        <v>61</v>
      </c>
      <c r="K701" s="6">
        <f>IF(Overall!I703&lt;&gt;"",VALUE(Overall!I703),"")</f>
        <v>3.8</v>
      </c>
      <c r="L701" s="6">
        <f>IF(Overall!J703&lt;&gt;"",VALUE(Overall!J703),"")</f>
        <v>0.46</v>
      </c>
      <c r="M701" s="6">
        <f>IF(Overall!K703&lt;&gt;"",VALUE(Overall!K703),"")</f>
        <v>3.34</v>
      </c>
      <c r="N701" s="7">
        <f>IF(Overall!L703&lt;&gt;"",DATEVALUE(MID(Overall!L703, FIND(",", Overall!L703) + 2, FIND(" ", Overall!L703) - FIND(",", Overall!L703) - 1) &amp; " " &amp; MID(Overall!L703, FIND(" ", Overall!L703) + 1, FIND(",", Overall!L703, FIND(" ", Overall!L703)) - FIND(" ", Overall!L703) - 1) &amp; ", " &amp; MID(Overall!L703, FIND(",", Overall!L703, FIND(",",Overall!L703) + 1) + 2, LEN(Overall!L703))),"")</f>
        <v>45323</v>
      </c>
      <c r="O701" s="7">
        <f>IF(Overall!M703&lt;&gt;"",DATEVALUE(MID(Overall!M703, FIND(",", Overall!M703) + 2, FIND(" ", Overall!M703) - FIND(",", Overall!M703) - 1) &amp; " " &amp; MID(Overall!M703, FIND(" ", Overall!M703) + 1, FIND(",", Overall!M703, FIND(" ", Overall!M703)) - FIND(" ", Overall!M703) - 1) &amp; ", " &amp; MID(Overall!M703, FIND(",", Overall!M703, FIND(",",Overall!M703) + 1) + 2, LEN(Overall!M703))),"")</f>
        <v>45351</v>
      </c>
      <c r="P701" s="7">
        <f>IF(Overall!N703&lt;&gt;"",DATEVALUE(MID(Overall!N703, FIND(",", Overall!N703) + 2, FIND(" ", Overall!N703) - FIND(",", Overall!N703) - 1) &amp; " " &amp; MID(Overall!N703, FIND(" ", Overall!N703) + 1, FIND(",", Overall!N703, FIND(" ", Overall!N703)) - FIND(" ", Overall!N703) - 1) &amp; ", " &amp; MID(Overall!N703, FIND(",", Overall!N703, FIND(",",Overall!N703) + 1) + 2, LEN(Overall!N703))),"")</f>
        <v>45287</v>
      </c>
      <c r="Q701" s="7">
        <f>IF(Overall!O703&lt;&gt;"",DATEVALUE(MID(Overall!O703, FIND(",", Overall!O703) + 2, FIND(" ", Overall!O703) - FIND(",", Overall!O703) - 1) &amp; " " &amp; MID(Overall!O703, FIND(" ", Overall!O703) + 1, FIND(",", Overall!O703, FIND(" ", Overall!O703)) - FIND(" ", Overall!O703) - 1) &amp; ", " &amp; MID(Overall!O703, FIND(",", Overall!O703, FIND(",",Overall!O703) + 1) + 2, LEN(Overall!O703))),"")</f>
        <v>45266</v>
      </c>
      <c r="R701" s="5">
        <f t="shared" si="20"/>
        <v>1</v>
      </c>
      <c r="S701" s="10" t="str">
        <f>IF(Overall!$A703&lt;&gt;"",IF(AND(MONTH($N701) &lt;= 1, MONTH($O701) &gt;= 1), IF($R701 &lt;&gt; "", $H701/$R701, ""), ""),"")</f>
        <v/>
      </c>
      <c r="T701" s="10">
        <f>IF(Overall!$A703&lt;&gt;"",IF(AND(MONTH($N701) &lt;= 2, MONTH($O701) &gt;= 2), IF($R701 &lt;&gt; "", $H701/$R701, ""), ""),"")</f>
        <v>1000000</v>
      </c>
      <c r="U701" s="10" t="str">
        <f>IF(Overall!$A703&lt;&gt;"",IF(AND(MONTH($N701) &lt;= 3, MONTH($O701) &gt;= 3), IF($R701 &lt;&gt; "", $H701/$R701, ""), ""),"")</f>
        <v/>
      </c>
      <c r="V701" s="10" t="str">
        <f>IF(Overall!$A703&lt;&gt;"",IF(AND(MONTH($N701) &lt;= 4, MONTH($O701) &gt;= 4), IF($R701 &lt;&gt; "", $H701/$R701, ""), ""),"")</f>
        <v/>
      </c>
      <c r="W701" s="10" t="str">
        <f>IF(Overall!$A703&lt;&gt;"",IF(AND(MONTH($N701) &lt;= 5, MONTH($O701) &gt;= 5), IF($R701 &lt;&gt; "", $H701/$R701, ""), ""),"")</f>
        <v/>
      </c>
      <c r="X701" s="10" t="str">
        <f>IF(Overall!$A703&lt;&gt;"",IF(AND(MONTH($N701) &lt;= 6, MONTH($O701) &gt;= 6), IF($R701 &lt;&gt; "", $H701/$R701, ""), ""),"")</f>
        <v/>
      </c>
      <c r="Y701" s="10" t="str">
        <f>IF(Overall!$A703&lt;&gt;"",IF(AND(MONTH($N701) &lt;= 7, MONTH($O701) &gt;= 7 ), IF($R701 &lt;&gt; "", $H701/$R701, ""), ""),"")</f>
        <v/>
      </c>
      <c r="Z701" s="10" t="str">
        <f>IF(Overall!$A703&lt;&gt;"",IF(AND(MONTH($N701) &lt;= 8, MONTH($O701) &gt;= 8), IF($R701 &lt;&gt; "", $H701/$R701, ""), ""),"")</f>
        <v/>
      </c>
      <c r="AA701" s="10" t="str">
        <f>IF(Overall!$A703&lt;&gt;"",IF(AND(MONTH($N701) &lt;= 9, MONTH($O701) &gt;= 9), IF($R701 &lt;&gt; "", $H701/$R701, ""), ""),"")</f>
        <v/>
      </c>
      <c r="AB701" s="10" t="str">
        <f>IF(Overall!$A703&lt;&gt;"",IF(AND(MONTH($N701) &lt;= 10, MONTH($O701) &gt;= 10), IF($R701 &lt;&gt; "", $H701/$R701, ""), ""),"")</f>
        <v/>
      </c>
      <c r="AC701" s="10" t="str">
        <f>IF(Overall!$A703&lt;&gt;"",IF(AND(MONTH($N701) &lt;= 11, MONTH($O701) &gt;= 11), IF($R701 &lt;&gt; "", $H701/$R701, ""), ""),"")</f>
        <v/>
      </c>
      <c r="AD701" s="10" t="str">
        <f>IF(Overall!$A703&lt;&gt;"",IF(AND(MONTH($N701) &lt;= 12, MONTH($O701) &gt;= 12), IF($R701 &lt;&gt; "", $H701/$R701, ""), ""),"")</f>
        <v/>
      </c>
      <c r="AF701" s="10" t="str">
        <f ca="1">IFERROR(IF(AND(NOW()&lt;= EOMONTH(DATE(YEAR($O701),1, 1), 0), Overall!$A703&lt;&gt;"", MONTH($N701) &lt;= 1, MONTH($O701) &gt;= 1), IF($R701 &lt;&gt; "", $H701/$R701, ""), ""), "")</f>
        <v/>
      </c>
      <c r="AG701" s="10" t="str">
        <f ca="1">IFERROR(IF(AND(NOW()&lt;= EOMONTH(DATE(YEAR($O701),2, 1), 0), Overall!$A703&lt;&gt;"", MONTH($N701) &lt;= 2, MONTH($O701) &gt;= 2), IF($R701 &lt;&gt; "", $H701/$R701, ""), ""), "")</f>
        <v/>
      </c>
      <c r="AH701" s="10" t="str">
        <f ca="1">IFERROR(IF(AND(NOW()&lt;= EOMONTH(DATE(YEAR($O701),3, 1), 0), Overall!$A703&lt;&gt;"", MONTH($N701) &lt;= 3, MONTH($O701) &gt;= 3), IF($R701 &lt;&gt; "", $H701/$R701, ""), ""), "")</f>
        <v/>
      </c>
      <c r="AI701" s="10" t="str">
        <f ca="1">IFERROR(IF(AND(NOW()&lt;= EOMONTH(DATE(YEAR($O701),4, 1), 0), Overall!$A703&lt;&gt;"", MONTH($N701) &lt;= 4, MONTH($O701) &gt;= 4), IF($R701 &lt;&gt; "", $H701/$R701, ""), ""), "")</f>
        <v/>
      </c>
      <c r="AJ701" s="10" t="str">
        <f ca="1">IFERROR(IF(AND(NOW()&lt;= EOMONTH(DATE(YEAR($O701),5, 1), 0), Overall!$A703&lt;&gt;"", MONTH($N701) &lt;= 5, MONTH($O701) &gt;= 5), IF($R701 &lt;&gt; "", $H701/$R701, ""), ""), "")</f>
        <v/>
      </c>
      <c r="AK701" s="10" t="str">
        <f ca="1">IFERROR(IF(AND(NOW()&lt;= EOMONTH(DATE(YEAR($O701),6, 1), 0), Overall!$A703&lt;&gt;"", MONTH($N701) &lt;= 6, MONTH($O701) &gt;= 6), IF($R701 &lt;&gt; "", $H701/$R701, ""), ""), "")</f>
        <v/>
      </c>
      <c r="AL701" s="10" t="str">
        <f ca="1">IFERROR(IF(AND(NOW()&lt;= EOMONTH(DATE(YEAR($O701),7, 1), 0), Overall!$A703&lt;&gt;"", MONTH($N701) &lt;= 7, MONTH($O701) &gt;= 7), IF($R701 &lt;&gt; "", $H701/$R701, ""), ""), "")</f>
        <v/>
      </c>
      <c r="AM701" s="10" t="str">
        <f ca="1">IFERROR(IF(AND(NOW()&lt;= EOMONTH(DATE(YEAR($O701),8, 1), 0), Overall!$A703&lt;&gt;"", MONTH($N701) &lt;= 8, MONTH($O701) &gt;= 8), IF($R701 &lt;&gt; "", $H701/$R701, ""), ""), "")</f>
        <v/>
      </c>
      <c r="AN701" s="10" t="str">
        <f ca="1">IFERROR(IF(AND(NOW()&lt;= EOMONTH(DATE(YEAR($O701),9, 1), 0), Overall!$A703&lt;&gt;"", MONTH($N701) &lt;= 9, MONTH($O701) &gt;= 9), IF($R701 &lt;&gt; "", $H701/$R701, ""), ""), "")</f>
        <v/>
      </c>
      <c r="AO701" s="10" t="str">
        <f ca="1">IFERROR(IF(AND(NOW()&lt;= EOMONTH(DATE(YEAR($O701),10, 1), 0), Overall!$A703&lt;&gt;"", MONTH($N701) &lt;= 10, MONTH($O701) &gt;= 10), IF($R701 &lt;&gt; "", $H701/$R701, ""), ""), "")</f>
        <v/>
      </c>
      <c r="AP701" s="10" t="str">
        <f ca="1">IFERROR(IF(AND(NOW()&lt;= EOMONTH(DATE(YEAR($O701),11, 1), 0), Overall!$A703&lt;&gt;"", MONTH($N701) &lt;=11, MONTH($O701) &gt;= 11), IF($R701 &lt;&gt; "", $H701/$R701, ""), ""), "")</f>
        <v/>
      </c>
      <c r="AQ701" s="10" t="str">
        <f ca="1">IFERROR(IF(AND(NOW()&lt;= EOMONTH(DATE(YEAR($O701),12, 1), 0), Overall!$A703&lt;&gt;"", MONTH($N701) &lt;= 12, MONTH($O701) &gt;= 12), IF($R701 &lt;&gt; "", $H701/$R701, ""), ""), "")</f>
        <v/>
      </c>
      <c r="AR701" s="16">
        <f t="shared" ca="1" si="21"/>
        <v>0</v>
      </c>
    </row>
    <row r="702" spans="1:44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6">
        <f>IF(Overall!F704&lt;&gt;"",VALUE(Overall!F704),"")</f>
        <v>1000000</v>
      </c>
      <c r="I702" s="6">
        <f>IF(Overall!G704&lt;&gt;"",VALUE(Overall!G704),"")</f>
        <v>76</v>
      </c>
      <c r="J702" s="6">
        <f>IF(Overall!H704&lt;&gt;"",VALUE(Overall!H704),"")</f>
        <v>61</v>
      </c>
      <c r="K702" s="6">
        <f>IF(Overall!I704&lt;&gt;"",VALUE(Overall!I704),"")</f>
        <v>4.2699999999999996</v>
      </c>
      <c r="L702" s="6">
        <f>IF(Overall!J704&lt;&gt;"",VALUE(Overall!J704),"")</f>
        <v>0.74</v>
      </c>
      <c r="M702" s="6">
        <f>IF(Overall!K704&lt;&gt;"",VALUE(Overall!K704),"")</f>
        <v>3.53</v>
      </c>
      <c r="N702" s="7">
        <f>IF(Overall!L704&lt;&gt;"",DATEVALUE(MID(Overall!L704, FIND(",", Overall!L704) + 2, FIND(" ", Overall!L704) - FIND(",", Overall!L704) - 1) &amp; " " &amp; MID(Overall!L704, FIND(" ", Overall!L704) + 1, FIND(",", Overall!L704, FIND(" ", Overall!L704)) - FIND(" ", Overall!L704) - 1) &amp; ", " &amp; MID(Overall!L704, FIND(",", Overall!L704, FIND(",",Overall!L704) + 1) + 2, LEN(Overall!L704))),"")</f>
        <v>45383</v>
      </c>
      <c r="O702" s="7">
        <f>IF(Overall!M704&lt;&gt;"",DATEVALUE(MID(Overall!M704, FIND(",", Overall!M704) + 2, FIND(" ", Overall!M704) - FIND(",", Overall!M704) - 1) &amp; " " &amp; MID(Overall!M704, FIND(" ", Overall!M704) + 1, FIND(",", Overall!M704, FIND(" ", Overall!M704)) - FIND(" ", Overall!M704) - 1) &amp; ", " &amp; MID(Overall!M704, FIND(",", Overall!M704, FIND(",",Overall!M704) + 1) + 2, LEN(Overall!M704))),"")</f>
        <v>45412</v>
      </c>
      <c r="P702" s="7">
        <f>IF(Overall!N704&lt;&gt;"",DATEVALUE(MID(Overall!N704, FIND(",", Overall!N704) + 2, FIND(" ", Overall!N704) - FIND(",", Overall!N704) - 1) &amp; " " &amp; MID(Overall!N704, FIND(" ", Overall!N704) + 1, FIND(",", Overall!N704, FIND(" ", Overall!N704)) - FIND(" ", Overall!N704) - 1) &amp; ", " &amp; MID(Overall!N704, FIND(",", Overall!N704, FIND(",",Overall!N704) + 1) + 2, LEN(Overall!N704))),"")</f>
        <v>45314</v>
      </c>
      <c r="Q702" s="7">
        <f>IF(Overall!O704&lt;&gt;"",DATEVALUE(MID(Overall!O704, FIND(",", Overall!O704) + 2, FIND(" ", Overall!O704) - FIND(",", Overall!O704) - 1) &amp; " " &amp; MID(Overall!O704, FIND(" ", Overall!O704) + 1, FIND(",", Overall!O704, FIND(" ", Overall!O704)) - FIND(" ", Overall!O704) - 1) &amp; ", " &amp; MID(Overall!O704, FIND(",", Overall!O704, FIND(",",Overall!O704) + 1) + 2, LEN(Overall!O704))),"")</f>
        <v>45293</v>
      </c>
      <c r="R702" s="5">
        <f t="shared" si="20"/>
        <v>1</v>
      </c>
      <c r="S702" s="10" t="str">
        <f>IF(Overall!$A704&lt;&gt;"",IF(AND(MONTH($N702) &lt;= 1, MONTH($O702) &gt;= 1), IF($R702 &lt;&gt; "", $H702/$R702, ""), ""),"")</f>
        <v/>
      </c>
      <c r="T702" s="10" t="str">
        <f>IF(Overall!$A704&lt;&gt;"",IF(AND(MONTH($N702) &lt;= 2, MONTH($O702) &gt;= 2), IF($R702 &lt;&gt; "", $H702/$R702, ""), ""),"")</f>
        <v/>
      </c>
      <c r="U702" s="10" t="str">
        <f>IF(Overall!$A704&lt;&gt;"",IF(AND(MONTH($N702) &lt;= 3, MONTH($O702) &gt;= 3), IF($R702 &lt;&gt; "", $H702/$R702, ""), ""),"")</f>
        <v/>
      </c>
      <c r="V702" s="10">
        <f>IF(Overall!$A704&lt;&gt;"",IF(AND(MONTH($N702) &lt;= 4, MONTH($O702) &gt;= 4), IF($R702 &lt;&gt; "", $H702/$R702, ""), ""),"")</f>
        <v>1000000</v>
      </c>
      <c r="W702" s="10" t="str">
        <f>IF(Overall!$A704&lt;&gt;"",IF(AND(MONTH($N702) &lt;= 5, MONTH($O702) &gt;= 5), IF($R702 &lt;&gt; "", $H702/$R702, ""), ""),"")</f>
        <v/>
      </c>
      <c r="X702" s="10" t="str">
        <f>IF(Overall!$A704&lt;&gt;"",IF(AND(MONTH($N702) &lt;= 6, MONTH($O702) &gt;= 6), IF($R702 &lt;&gt; "", $H702/$R702, ""), ""),"")</f>
        <v/>
      </c>
      <c r="Y702" s="10" t="str">
        <f>IF(Overall!$A704&lt;&gt;"",IF(AND(MONTH($N702) &lt;= 7, MONTH($O702) &gt;= 7 ), IF($R702 &lt;&gt; "", $H702/$R702, ""), ""),"")</f>
        <v/>
      </c>
      <c r="Z702" s="10" t="str">
        <f>IF(Overall!$A704&lt;&gt;"",IF(AND(MONTH($N702) &lt;= 8, MONTH($O702) &gt;= 8), IF($R702 &lt;&gt; "", $H702/$R702, ""), ""),"")</f>
        <v/>
      </c>
      <c r="AA702" s="10" t="str">
        <f>IF(Overall!$A704&lt;&gt;"",IF(AND(MONTH($N702) &lt;= 9, MONTH($O702) &gt;= 9), IF($R702 &lt;&gt; "", $H702/$R702, ""), ""),"")</f>
        <v/>
      </c>
      <c r="AB702" s="10" t="str">
        <f>IF(Overall!$A704&lt;&gt;"",IF(AND(MONTH($N702) &lt;= 10, MONTH($O702) &gt;= 10), IF($R702 &lt;&gt; "", $H702/$R702, ""), ""),"")</f>
        <v/>
      </c>
      <c r="AC702" s="10" t="str">
        <f>IF(Overall!$A704&lt;&gt;"",IF(AND(MONTH($N702) &lt;= 11, MONTH($O702) &gt;= 11), IF($R702 &lt;&gt; "", $H702/$R702, ""), ""),"")</f>
        <v/>
      </c>
      <c r="AD702" s="10" t="str">
        <f>IF(Overall!$A704&lt;&gt;"",IF(AND(MONTH($N702) &lt;= 12, MONTH($O702) &gt;= 12), IF($R702 &lt;&gt; "", $H702/$R702, ""), ""),"")</f>
        <v/>
      </c>
      <c r="AF702" s="10" t="str">
        <f ca="1">IFERROR(IF(AND(NOW()&lt;= EOMONTH(DATE(YEAR($O702),1, 1), 0), Overall!$A704&lt;&gt;"", MONTH($N702) &lt;= 1, MONTH($O702) &gt;= 1), IF($R702 &lt;&gt; "", $H702/$R702, ""), ""), "")</f>
        <v/>
      </c>
      <c r="AG702" s="10" t="str">
        <f ca="1">IFERROR(IF(AND(NOW()&lt;= EOMONTH(DATE(YEAR($O702),2, 1), 0), Overall!$A704&lt;&gt;"", MONTH($N702) &lt;= 2, MONTH($O702) &gt;= 2), IF($R702 &lt;&gt; "", $H702/$R702, ""), ""), "")</f>
        <v/>
      </c>
      <c r="AH702" s="10" t="str">
        <f ca="1">IFERROR(IF(AND(NOW()&lt;= EOMONTH(DATE(YEAR($O702),3, 1), 0), Overall!$A704&lt;&gt;"", MONTH($N702) &lt;= 3, MONTH($O702) &gt;= 3), IF($R702 &lt;&gt; "", $H702/$R702, ""), ""), "")</f>
        <v/>
      </c>
      <c r="AI702" s="10">
        <f ca="1">IFERROR(IF(AND(NOW()&lt;= EOMONTH(DATE(YEAR($O702),4, 1), 0), Overall!$A704&lt;&gt;"", MONTH($N702) &lt;= 4, MONTH($O702) &gt;= 4), IF($R702 &lt;&gt; "", $H702/$R702, ""), ""), "")</f>
        <v>1000000</v>
      </c>
      <c r="AJ702" s="10" t="str">
        <f ca="1">IFERROR(IF(AND(NOW()&lt;= EOMONTH(DATE(YEAR($O702),5, 1), 0), Overall!$A704&lt;&gt;"", MONTH($N702) &lt;= 5, MONTH($O702) &gt;= 5), IF($R702 &lt;&gt; "", $H702/$R702, ""), ""), "")</f>
        <v/>
      </c>
      <c r="AK702" s="10" t="str">
        <f ca="1">IFERROR(IF(AND(NOW()&lt;= EOMONTH(DATE(YEAR($O702),6, 1), 0), Overall!$A704&lt;&gt;"", MONTH($N702) &lt;= 6, MONTH($O702) &gt;= 6), IF($R702 &lt;&gt; "", $H702/$R702, ""), ""), "")</f>
        <v/>
      </c>
      <c r="AL702" s="10" t="str">
        <f ca="1">IFERROR(IF(AND(NOW()&lt;= EOMONTH(DATE(YEAR($O702),7, 1), 0), Overall!$A704&lt;&gt;"", MONTH($N702) &lt;= 7, MONTH($O702) &gt;= 7), IF($R702 &lt;&gt; "", $H702/$R702, ""), ""), "")</f>
        <v/>
      </c>
      <c r="AM702" s="10" t="str">
        <f ca="1">IFERROR(IF(AND(NOW()&lt;= EOMONTH(DATE(YEAR($O702),8, 1), 0), Overall!$A704&lt;&gt;"", MONTH($N702) &lt;= 8, MONTH($O702) &gt;= 8), IF($R702 &lt;&gt; "", $H702/$R702, ""), ""), "")</f>
        <v/>
      </c>
      <c r="AN702" s="10" t="str">
        <f ca="1">IFERROR(IF(AND(NOW()&lt;= EOMONTH(DATE(YEAR($O702),9, 1), 0), Overall!$A704&lt;&gt;"", MONTH($N702) &lt;= 9, MONTH($O702) &gt;= 9), IF($R702 &lt;&gt; "", $H702/$R702, ""), ""), "")</f>
        <v/>
      </c>
      <c r="AO702" s="10" t="str">
        <f ca="1">IFERROR(IF(AND(NOW()&lt;= EOMONTH(DATE(YEAR($O702),10, 1), 0), Overall!$A704&lt;&gt;"", MONTH($N702) &lt;= 10, MONTH($O702) &gt;= 10), IF($R702 &lt;&gt; "", $H702/$R702, ""), ""), "")</f>
        <v/>
      </c>
      <c r="AP702" s="10" t="str">
        <f ca="1">IFERROR(IF(AND(NOW()&lt;= EOMONTH(DATE(YEAR($O702),11, 1), 0), Overall!$A704&lt;&gt;"", MONTH($N702) &lt;=11, MONTH($O702) &gt;= 11), IF($R702 &lt;&gt; "", $H702/$R702, ""), ""), "")</f>
        <v/>
      </c>
      <c r="AQ702" s="10" t="str">
        <f ca="1">IFERROR(IF(AND(NOW()&lt;= EOMONTH(DATE(YEAR($O702),12, 1), 0), Overall!$A704&lt;&gt;"", MONTH($N702) &lt;= 12, MONTH($O702) &gt;= 12), IF($R702 &lt;&gt; "", $H702/$R702, ""), ""), "")</f>
        <v/>
      </c>
      <c r="AR702" s="16">
        <f t="shared" ca="1" si="21"/>
        <v>1000000</v>
      </c>
    </row>
    <row r="703" spans="1:44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6">
        <f>IF(Overall!F705&lt;&gt;"",VALUE(Overall!F705),"")</f>
        <v>1000000</v>
      </c>
      <c r="I703" s="6">
        <f>IF(Overall!G705&lt;&gt;"",VALUE(Overall!G705),"")</f>
        <v>76</v>
      </c>
      <c r="J703" s="6">
        <f>IF(Overall!H705&lt;&gt;"",VALUE(Overall!H705),"")</f>
        <v>61</v>
      </c>
      <c r="K703" s="6">
        <f>IF(Overall!I705&lt;&gt;"",VALUE(Overall!I705),"")</f>
        <v>4.17</v>
      </c>
      <c r="L703" s="6">
        <f>IF(Overall!J705&lt;&gt;"",VALUE(Overall!J705),"")</f>
        <v>0.63</v>
      </c>
      <c r="M703" s="6">
        <f>IF(Overall!K705&lt;&gt;"",VALUE(Overall!K705),"")</f>
        <v>3.54</v>
      </c>
      <c r="N703" s="7">
        <f>IF(Overall!L705&lt;&gt;"",DATEVALUE(MID(Overall!L705, FIND(",", Overall!L705) + 2, FIND(" ", Overall!L705) - FIND(",", Overall!L705) - 1) &amp; " " &amp; MID(Overall!L705, FIND(" ", Overall!L705) + 1, FIND(",", Overall!L705, FIND(" ", Overall!L705)) - FIND(" ", Overall!L705) - 1) &amp; ", " &amp; MID(Overall!L705, FIND(",", Overall!L705, FIND(",",Overall!L705) + 1) + 2, LEN(Overall!L705))),"")</f>
        <v>45383</v>
      </c>
      <c r="O703" s="7">
        <f>IF(Overall!M705&lt;&gt;"",DATEVALUE(MID(Overall!M705, FIND(",", Overall!M705) + 2, FIND(" ", Overall!M705) - FIND(",", Overall!M705) - 1) &amp; " " &amp; MID(Overall!M705, FIND(" ", Overall!M705) + 1, FIND(",", Overall!M705, FIND(" ", Overall!M705)) - FIND(" ", Overall!M705) - 1) &amp; ", " &amp; MID(Overall!M705, FIND(",", Overall!M705, FIND(",",Overall!M705) + 1) + 2, LEN(Overall!M705))),"")</f>
        <v>45412</v>
      </c>
      <c r="P703" s="7">
        <f>IF(Overall!N705&lt;&gt;"",DATEVALUE(MID(Overall!N705, FIND(",", Overall!N705) + 2, FIND(" ", Overall!N705) - FIND(",", Overall!N705) - 1) &amp; " " &amp; MID(Overall!N705, FIND(" ", Overall!N705) + 1, FIND(",", Overall!N705, FIND(" ", Overall!N705)) - FIND(" ", Overall!N705) - 1) &amp; ", " &amp; MID(Overall!N705, FIND(",", Overall!N705, FIND(",",Overall!N705) + 1) + 2, LEN(Overall!N705))),"")</f>
        <v>45314</v>
      </c>
      <c r="Q703" s="7">
        <f>IF(Overall!O705&lt;&gt;"",DATEVALUE(MID(Overall!O705, FIND(",", Overall!O705) + 2, FIND(" ", Overall!O705) - FIND(",", Overall!O705) - 1) &amp; " " &amp; MID(Overall!O705, FIND(" ", Overall!O705) + 1, FIND(",", Overall!O705, FIND(" ", Overall!O705)) - FIND(" ", Overall!O705) - 1) &amp; ", " &amp; MID(Overall!O705, FIND(",", Overall!O705, FIND(",",Overall!O705) + 1) + 2, LEN(Overall!O705))),"")</f>
        <v>45293</v>
      </c>
      <c r="R703" s="5">
        <f t="shared" si="20"/>
        <v>1</v>
      </c>
      <c r="S703" s="10" t="str">
        <f>IF(Overall!$A705&lt;&gt;"",IF(AND(MONTH($N703) &lt;= 1, MONTH($O703) &gt;= 1), IF($R703 &lt;&gt; "", $H703/$R703, ""), ""),"")</f>
        <v/>
      </c>
      <c r="T703" s="10" t="str">
        <f>IF(Overall!$A705&lt;&gt;"",IF(AND(MONTH($N703) &lt;= 2, MONTH($O703) &gt;= 2), IF($R703 &lt;&gt; "", $H703/$R703, ""), ""),"")</f>
        <v/>
      </c>
      <c r="U703" s="10" t="str">
        <f>IF(Overall!$A705&lt;&gt;"",IF(AND(MONTH($N703) &lt;= 3, MONTH($O703) &gt;= 3), IF($R703 &lt;&gt; "", $H703/$R703, ""), ""),"")</f>
        <v/>
      </c>
      <c r="V703" s="10">
        <f>IF(Overall!$A705&lt;&gt;"",IF(AND(MONTH($N703) &lt;= 4, MONTH($O703) &gt;= 4), IF($R703 &lt;&gt; "", $H703/$R703, ""), ""),"")</f>
        <v>1000000</v>
      </c>
      <c r="W703" s="10" t="str">
        <f>IF(Overall!$A705&lt;&gt;"",IF(AND(MONTH($N703) &lt;= 5, MONTH($O703) &gt;= 5), IF($R703 &lt;&gt; "", $H703/$R703, ""), ""),"")</f>
        <v/>
      </c>
      <c r="X703" s="10" t="str">
        <f>IF(Overall!$A705&lt;&gt;"",IF(AND(MONTH($N703) &lt;= 6, MONTH($O703) &gt;= 6), IF($R703 &lt;&gt; "", $H703/$R703, ""), ""),"")</f>
        <v/>
      </c>
      <c r="Y703" s="10" t="str">
        <f>IF(Overall!$A705&lt;&gt;"",IF(AND(MONTH($N703) &lt;= 7, MONTH($O703) &gt;= 7 ), IF($R703 &lt;&gt; "", $H703/$R703, ""), ""),"")</f>
        <v/>
      </c>
      <c r="Z703" s="10" t="str">
        <f>IF(Overall!$A705&lt;&gt;"",IF(AND(MONTH($N703) &lt;= 8, MONTH($O703) &gt;= 8), IF($R703 &lt;&gt; "", $H703/$R703, ""), ""),"")</f>
        <v/>
      </c>
      <c r="AA703" s="10" t="str">
        <f>IF(Overall!$A705&lt;&gt;"",IF(AND(MONTH($N703) &lt;= 9, MONTH($O703) &gt;= 9), IF($R703 &lt;&gt; "", $H703/$R703, ""), ""),"")</f>
        <v/>
      </c>
      <c r="AB703" s="10" t="str">
        <f>IF(Overall!$A705&lt;&gt;"",IF(AND(MONTH($N703) &lt;= 10, MONTH($O703) &gt;= 10), IF($R703 &lt;&gt; "", $H703/$R703, ""), ""),"")</f>
        <v/>
      </c>
      <c r="AC703" s="10" t="str">
        <f>IF(Overall!$A705&lt;&gt;"",IF(AND(MONTH($N703) &lt;= 11, MONTH($O703) &gt;= 11), IF($R703 &lt;&gt; "", $H703/$R703, ""), ""),"")</f>
        <v/>
      </c>
      <c r="AD703" s="10" t="str">
        <f>IF(Overall!$A705&lt;&gt;"",IF(AND(MONTH($N703) &lt;= 12, MONTH($O703) &gt;= 12), IF($R703 &lt;&gt; "", $H703/$R703, ""), ""),"")</f>
        <v/>
      </c>
      <c r="AF703" s="10" t="str">
        <f ca="1">IFERROR(IF(AND(NOW()&lt;= EOMONTH(DATE(YEAR($O703),1, 1), 0), Overall!$A705&lt;&gt;"", MONTH($N703) &lt;= 1, MONTH($O703) &gt;= 1), IF($R703 &lt;&gt; "", $H703/$R703, ""), ""), "")</f>
        <v/>
      </c>
      <c r="AG703" s="10" t="str">
        <f ca="1">IFERROR(IF(AND(NOW()&lt;= EOMONTH(DATE(YEAR($O703),2, 1), 0), Overall!$A705&lt;&gt;"", MONTH($N703) &lt;= 2, MONTH($O703) &gt;= 2), IF($R703 &lt;&gt; "", $H703/$R703, ""), ""), "")</f>
        <v/>
      </c>
      <c r="AH703" s="10" t="str">
        <f ca="1">IFERROR(IF(AND(NOW()&lt;= EOMONTH(DATE(YEAR($O703),3, 1), 0), Overall!$A705&lt;&gt;"", MONTH($N703) &lt;= 3, MONTH($O703) &gt;= 3), IF($R703 &lt;&gt; "", $H703/$R703, ""), ""), "")</f>
        <v/>
      </c>
      <c r="AI703" s="10">
        <f ca="1">IFERROR(IF(AND(NOW()&lt;= EOMONTH(DATE(YEAR($O703),4, 1), 0), Overall!$A705&lt;&gt;"", MONTH($N703) &lt;= 4, MONTH($O703) &gt;= 4), IF($R703 &lt;&gt; "", $H703/$R703, ""), ""), "")</f>
        <v>1000000</v>
      </c>
      <c r="AJ703" s="10" t="str">
        <f ca="1">IFERROR(IF(AND(NOW()&lt;= EOMONTH(DATE(YEAR($O703),5, 1), 0), Overall!$A705&lt;&gt;"", MONTH($N703) &lt;= 5, MONTH($O703) &gt;= 5), IF($R703 &lt;&gt; "", $H703/$R703, ""), ""), "")</f>
        <v/>
      </c>
      <c r="AK703" s="10" t="str">
        <f ca="1">IFERROR(IF(AND(NOW()&lt;= EOMONTH(DATE(YEAR($O703),6, 1), 0), Overall!$A705&lt;&gt;"", MONTH($N703) &lt;= 6, MONTH($O703) &gt;= 6), IF($R703 &lt;&gt; "", $H703/$R703, ""), ""), "")</f>
        <v/>
      </c>
      <c r="AL703" s="10" t="str">
        <f ca="1">IFERROR(IF(AND(NOW()&lt;= EOMONTH(DATE(YEAR($O703),7, 1), 0), Overall!$A705&lt;&gt;"", MONTH($N703) &lt;= 7, MONTH($O703) &gt;= 7), IF($R703 &lt;&gt; "", $H703/$R703, ""), ""), "")</f>
        <v/>
      </c>
      <c r="AM703" s="10" t="str">
        <f ca="1">IFERROR(IF(AND(NOW()&lt;= EOMONTH(DATE(YEAR($O703),8, 1), 0), Overall!$A705&lt;&gt;"", MONTH($N703) &lt;= 8, MONTH($O703) &gt;= 8), IF($R703 &lt;&gt; "", $H703/$R703, ""), ""), "")</f>
        <v/>
      </c>
      <c r="AN703" s="10" t="str">
        <f ca="1">IFERROR(IF(AND(NOW()&lt;= EOMONTH(DATE(YEAR($O703),9, 1), 0), Overall!$A705&lt;&gt;"", MONTH($N703) &lt;= 9, MONTH($O703) &gt;= 9), IF($R703 &lt;&gt; "", $H703/$R703, ""), ""), "")</f>
        <v/>
      </c>
      <c r="AO703" s="10" t="str">
        <f ca="1">IFERROR(IF(AND(NOW()&lt;= EOMONTH(DATE(YEAR($O703),10, 1), 0), Overall!$A705&lt;&gt;"", MONTH($N703) &lt;= 10, MONTH($O703) &gt;= 10), IF($R703 &lt;&gt; "", $H703/$R703, ""), ""), "")</f>
        <v/>
      </c>
      <c r="AP703" s="10" t="str">
        <f ca="1">IFERROR(IF(AND(NOW()&lt;= EOMONTH(DATE(YEAR($O703),11, 1), 0), Overall!$A705&lt;&gt;"", MONTH($N703) &lt;=11, MONTH($O703) &gt;= 11), IF($R703 &lt;&gt; "", $H703/$R703, ""), ""), "")</f>
        <v/>
      </c>
      <c r="AQ703" s="10" t="str">
        <f ca="1">IFERROR(IF(AND(NOW()&lt;= EOMONTH(DATE(YEAR($O703),12, 1), 0), Overall!$A705&lt;&gt;"", MONTH($N703) &lt;= 12, MONTH($O703) &gt;= 12), IF($R703 &lt;&gt; "", $H703/$R703, ""), ""), "")</f>
        <v/>
      </c>
      <c r="AR703" s="16">
        <f t="shared" ca="1" si="21"/>
        <v>1000000</v>
      </c>
    </row>
    <row r="704" spans="1:44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6">
        <f>IF(Overall!F706&lt;&gt;"",VALUE(Overall!F706),"")</f>
        <v>1000000</v>
      </c>
      <c r="I704" s="6">
        <f>IF(Overall!G706&lt;&gt;"",VALUE(Overall!G706),"")</f>
        <v>76</v>
      </c>
      <c r="J704" s="6">
        <f>IF(Overall!H706&lt;&gt;"",VALUE(Overall!H706),"")</f>
        <v>61</v>
      </c>
      <c r="K704" s="6">
        <f>IF(Overall!I706&lt;&gt;"",VALUE(Overall!I706),"")</f>
        <v>4.1900000000000004</v>
      </c>
      <c r="L704" s="6">
        <f>IF(Overall!J706&lt;&gt;"",VALUE(Overall!J706),"")</f>
        <v>0.7</v>
      </c>
      <c r="M704" s="6">
        <f>IF(Overall!K706&lt;&gt;"",VALUE(Overall!K706),"")</f>
        <v>3.49</v>
      </c>
      <c r="N704" s="7">
        <f>IF(Overall!L706&lt;&gt;"",DATEVALUE(MID(Overall!L706, FIND(",", Overall!L706) + 2, FIND(" ", Overall!L706) - FIND(",", Overall!L706) - 1) &amp; " " &amp; MID(Overall!L706, FIND(" ", Overall!L706) + 1, FIND(",", Overall!L706, FIND(" ", Overall!L706)) - FIND(" ", Overall!L706) - 1) &amp; ", " &amp; MID(Overall!L706, FIND(",", Overall!L706, FIND(",",Overall!L706) + 1) + 2, LEN(Overall!L706))),"")</f>
        <v>45383</v>
      </c>
      <c r="O704" s="7">
        <f>IF(Overall!M706&lt;&gt;"",DATEVALUE(MID(Overall!M706, FIND(",", Overall!M706) + 2, FIND(" ", Overall!M706) - FIND(",", Overall!M706) - 1) &amp; " " &amp; MID(Overall!M706, FIND(" ", Overall!M706) + 1, FIND(",", Overall!M706, FIND(" ", Overall!M706)) - FIND(" ", Overall!M706) - 1) &amp; ", " &amp; MID(Overall!M706, FIND(",", Overall!M706, FIND(",",Overall!M706) + 1) + 2, LEN(Overall!M706))),"")</f>
        <v>45412</v>
      </c>
      <c r="P704" s="7">
        <f>IF(Overall!N706&lt;&gt;"",DATEVALUE(MID(Overall!N706, FIND(",", Overall!N706) + 2, FIND(" ", Overall!N706) - FIND(",", Overall!N706) - 1) &amp; " " &amp; MID(Overall!N706, FIND(" ", Overall!N706) + 1, FIND(",", Overall!N706, FIND(" ", Overall!N706)) - FIND(" ", Overall!N706) - 1) &amp; ", " &amp; MID(Overall!N706, FIND(",", Overall!N706, FIND(",",Overall!N706) + 1) + 2, LEN(Overall!N706))),"")</f>
        <v>45314</v>
      </c>
      <c r="Q704" s="7">
        <f>IF(Overall!O706&lt;&gt;"",DATEVALUE(MID(Overall!O706, FIND(",", Overall!O706) + 2, FIND(" ", Overall!O706) - FIND(",", Overall!O706) - 1) &amp; " " &amp; MID(Overall!O706, FIND(" ", Overall!O706) + 1, FIND(",", Overall!O706, FIND(" ", Overall!O706)) - FIND(" ", Overall!O706) - 1) &amp; ", " &amp; MID(Overall!O706, FIND(",", Overall!O706, FIND(",",Overall!O706) + 1) + 2, LEN(Overall!O706))),"")</f>
        <v>45293</v>
      </c>
      <c r="R704" s="5">
        <f t="shared" si="20"/>
        <v>1</v>
      </c>
      <c r="S704" s="10" t="str">
        <f>IF(Overall!$A706&lt;&gt;"",IF(AND(MONTH($N704) &lt;= 1, MONTH($O704) &gt;= 1), IF($R704 &lt;&gt; "", $H704/$R704, ""), ""),"")</f>
        <v/>
      </c>
      <c r="T704" s="10" t="str">
        <f>IF(Overall!$A706&lt;&gt;"",IF(AND(MONTH($N704) &lt;= 2, MONTH($O704) &gt;= 2), IF($R704 &lt;&gt; "", $H704/$R704, ""), ""),"")</f>
        <v/>
      </c>
      <c r="U704" s="10" t="str">
        <f>IF(Overall!$A706&lt;&gt;"",IF(AND(MONTH($N704) &lt;= 3, MONTH($O704) &gt;= 3), IF($R704 &lt;&gt; "", $H704/$R704, ""), ""),"")</f>
        <v/>
      </c>
      <c r="V704" s="10">
        <f>IF(Overall!$A706&lt;&gt;"",IF(AND(MONTH($N704) &lt;= 4, MONTH($O704) &gt;= 4), IF($R704 &lt;&gt; "", $H704/$R704, ""), ""),"")</f>
        <v>1000000</v>
      </c>
      <c r="W704" s="10" t="str">
        <f>IF(Overall!$A706&lt;&gt;"",IF(AND(MONTH($N704) &lt;= 5, MONTH($O704) &gt;= 5), IF($R704 &lt;&gt; "", $H704/$R704, ""), ""),"")</f>
        <v/>
      </c>
      <c r="X704" s="10" t="str">
        <f>IF(Overall!$A706&lt;&gt;"",IF(AND(MONTH($N704) &lt;= 6, MONTH($O704) &gt;= 6), IF($R704 &lt;&gt; "", $H704/$R704, ""), ""),"")</f>
        <v/>
      </c>
      <c r="Y704" s="10" t="str">
        <f>IF(Overall!$A706&lt;&gt;"",IF(AND(MONTH($N704) &lt;= 7, MONTH($O704) &gt;= 7 ), IF($R704 &lt;&gt; "", $H704/$R704, ""), ""),"")</f>
        <v/>
      </c>
      <c r="Z704" s="10" t="str">
        <f>IF(Overall!$A706&lt;&gt;"",IF(AND(MONTH($N704) &lt;= 8, MONTH($O704) &gt;= 8), IF($R704 &lt;&gt; "", $H704/$R704, ""), ""),"")</f>
        <v/>
      </c>
      <c r="AA704" s="10" t="str">
        <f>IF(Overall!$A706&lt;&gt;"",IF(AND(MONTH($N704) &lt;= 9, MONTH($O704) &gt;= 9), IF($R704 &lt;&gt; "", $H704/$R704, ""), ""),"")</f>
        <v/>
      </c>
      <c r="AB704" s="10" t="str">
        <f>IF(Overall!$A706&lt;&gt;"",IF(AND(MONTH($N704) &lt;= 10, MONTH($O704) &gt;= 10), IF($R704 &lt;&gt; "", $H704/$R704, ""), ""),"")</f>
        <v/>
      </c>
      <c r="AC704" s="10" t="str">
        <f>IF(Overall!$A706&lt;&gt;"",IF(AND(MONTH($N704) &lt;= 11, MONTH($O704) &gt;= 11), IF($R704 &lt;&gt; "", $H704/$R704, ""), ""),"")</f>
        <v/>
      </c>
      <c r="AD704" s="10" t="str">
        <f>IF(Overall!$A706&lt;&gt;"",IF(AND(MONTH($N704) &lt;= 12, MONTH($O704) &gt;= 12), IF($R704 &lt;&gt; "", $H704/$R704, ""), ""),"")</f>
        <v/>
      </c>
      <c r="AF704" s="10" t="str">
        <f ca="1">IFERROR(IF(AND(NOW()&lt;= EOMONTH(DATE(YEAR($O704),1, 1), 0), Overall!$A706&lt;&gt;"", MONTH($N704) &lt;= 1, MONTH($O704) &gt;= 1), IF($R704 &lt;&gt; "", $H704/$R704, ""), ""), "")</f>
        <v/>
      </c>
      <c r="AG704" s="10" t="str">
        <f ca="1">IFERROR(IF(AND(NOW()&lt;= EOMONTH(DATE(YEAR($O704),2, 1), 0), Overall!$A706&lt;&gt;"", MONTH($N704) &lt;= 2, MONTH($O704) &gt;= 2), IF($R704 &lt;&gt; "", $H704/$R704, ""), ""), "")</f>
        <v/>
      </c>
      <c r="AH704" s="10" t="str">
        <f ca="1">IFERROR(IF(AND(NOW()&lt;= EOMONTH(DATE(YEAR($O704),3, 1), 0), Overall!$A706&lt;&gt;"", MONTH($N704) &lt;= 3, MONTH($O704) &gt;= 3), IF($R704 &lt;&gt; "", $H704/$R704, ""), ""), "")</f>
        <v/>
      </c>
      <c r="AI704" s="10">
        <f ca="1">IFERROR(IF(AND(NOW()&lt;= EOMONTH(DATE(YEAR($O704),4, 1), 0), Overall!$A706&lt;&gt;"", MONTH($N704) &lt;= 4, MONTH($O704) &gt;= 4), IF($R704 &lt;&gt; "", $H704/$R704, ""), ""), "")</f>
        <v>1000000</v>
      </c>
      <c r="AJ704" s="10" t="str">
        <f ca="1">IFERROR(IF(AND(NOW()&lt;= EOMONTH(DATE(YEAR($O704),5, 1), 0), Overall!$A706&lt;&gt;"", MONTH($N704) &lt;= 5, MONTH($O704) &gt;= 5), IF($R704 &lt;&gt; "", $H704/$R704, ""), ""), "")</f>
        <v/>
      </c>
      <c r="AK704" s="10" t="str">
        <f ca="1">IFERROR(IF(AND(NOW()&lt;= EOMONTH(DATE(YEAR($O704),6, 1), 0), Overall!$A706&lt;&gt;"", MONTH($N704) &lt;= 6, MONTH($O704) &gt;= 6), IF($R704 &lt;&gt; "", $H704/$R704, ""), ""), "")</f>
        <v/>
      </c>
      <c r="AL704" s="10" t="str">
        <f ca="1">IFERROR(IF(AND(NOW()&lt;= EOMONTH(DATE(YEAR($O704),7, 1), 0), Overall!$A706&lt;&gt;"", MONTH($N704) &lt;= 7, MONTH($O704) &gt;= 7), IF($R704 &lt;&gt; "", $H704/$R704, ""), ""), "")</f>
        <v/>
      </c>
      <c r="AM704" s="10" t="str">
        <f ca="1">IFERROR(IF(AND(NOW()&lt;= EOMONTH(DATE(YEAR($O704),8, 1), 0), Overall!$A706&lt;&gt;"", MONTH($N704) &lt;= 8, MONTH($O704) &gt;= 8), IF($R704 &lt;&gt; "", $H704/$R704, ""), ""), "")</f>
        <v/>
      </c>
      <c r="AN704" s="10" t="str">
        <f ca="1">IFERROR(IF(AND(NOW()&lt;= EOMONTH(DATE(YEAR($O704),9, 1), 0), Overall!$A706&lt;&gt;"", MONTH($N704) &lt;= 9, MONTH($O704) &gt;= 9), IF($R704 &lt;&gt; "", $H704/$R704, ""), ""), "")</f>
        <v/>
      </c>
      <c r="AO704" s="10" t="str">
        <f ca="1">IFERROR(IF(AND(NOW()&lt;= EOMONTH(DATE(YEAR($O704),10, 1), 0), Overall!$A706&lt;&gt;"", MONTH($N704) &lt;= 10, MONTH($O704) &gt;= 10), IF($R704 &lt;&gt; "", $H704/$R704, ""), ""), "")</f>
        <v/>
      </c>
      <c r="AP704" s="10" t="str">
        <f ca="1">IFERROR(IF(AND(NOW()&lt;= EOMONTH(DATE(YEAR($O704),11, 1), 0), Overall!$A706&lt;&gt;"", MONTH($N704) &lt;=11, MONTH($O704) &gt;= 11), IF($R704 &lt;&gt; "", $H704/$R704, ""), ""), "")</f>
        <v/>
      </c>
      <c r="AQ704" s="10" t="str">
        <f ca="1">IFERROR(IF(AND(NOW()&lt;= EOMONTH(DATE(YEAR($O704),12, 1), 0), Overall!$A706&lt;&gt;"", MONTH($N704) &lt;= 12, MONTH($O704) &gt;= 12), IF($R704 &lt;&gt; "", $H704/$R704, ""), ""), "")</f>
        <v/>
      </c>
      <c r="AR704" s="16">
        <f t="shared" ca="1" si="21"/>
        <v>1000000</v>
      </c>
    </row>
    <row r="705" spans="1:44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6">
        <f>IF(Overall!F707&lt;&gt;"",VALUE(Overall!F707),"")</f>
        <v>1000000</v>
      </c>
      <c r="I705" s="6">
        <f>IF(Overall!G707&lt;&gt;"",VALUE(Overall!G707),"")</f>
        <v>76</v>
      </c>
      <c r="J705" s="6">
        <f>IF(Overall!H707&lt;&gt;"",VALUE(Overall!H707),"")</f>
        <v>61</v>
      </c>
      <c r="K705" s="6">
        <f>IF(Overall!I707&lt;&gt;"",VALUE(Overall!I707),"")</f>
        <v>4.9400000000000004</v>
      </c>
      <c r="L705" s="6">
        <f>IF(Overall!J707&lt;&gt;"",VALUE(Overall!J707),"")</f>
        <v>1</v>
      </c>
      <c r="M705" s="6">
        <f>IF(Overall!K707&lt;&gt;"",VALUE(Overall!K707),"")</f>
        <v>3.94</v>
      </c>
      <c r="N705" s="7">
        <f>IF(Overall!L707&lt;&gt;"",DATEVALUE(MID(Overall!L707, FIND(",", Overall!L707) + 2, FIND(" ", Overall!L707) - FIND(",", Overall!L707) - 1) &amp; " " &amp; MID(Overall!L707, FIND(" ", Overall!L707) + 1, FIND(",", Overall!L707, FIND(" ", Overall!L707)) - FIND(" ", Overall!L707) - 1) &amp; ", " &amp; MID(Overall!L707, FIND(",", Overall!L707, FIND(",",Overall!L707) + 1) + 2, LEN(Overall!L707))),"")</f>
        <v>45413</v>
      </c>
      <c r="O705" s="7">
        <f>IF(Overall!M707&lt;&gt;"",DATEVALUE(MID(Overall!M707, FIND(",", Overall!M707) + 2, FIND(" ", Overall!M707) - FIND(",", Overall!M707) - 1) &amp; " " &amp; MID(Overall!M707, FIND(" ", Overall!M707) + 1, FIND(",", Overall!M707, FIND(" ", Overall!M707)) - FIND(" ", Overall!M707) - 1) &amp; ", " &amp; MID(Overall!M707, FIND(",", Overall!M707, FIND(",",Overall!M707) + 1) + 2, LEN(Overall!M707))),"")</f>
        <v>45443</v>
      </c>
      <c r="P705" s="7">
        <f>IF(Overall!N707&lt;&gt;"",DATEVALUE(MID(Overall!N707, FIND(",", Overall!N707) + 2, FIND(" ", Overall!N707) - FIND(",", Overall!N707) - 1) &amp; " " &amp; MID(Overall!N707, FIND(" ", Overall!N707) + 1, FIND(",", Overall!N707, FIND(" ", Overall!N707)) - FIND(" ", Overall!N707) - 1) &amp; ", " &amp; MID(Overall!N707, FIND(",", Overall!N707, FIND(",",Overall!N707) + 1) + 2, LEN(Overall!N707))),"")</f>
        <v>45314</v>
      </c>
      <c r="Q705" s="7">
        <f>IF(Overall!O707&lt;&gt;"",DATEVALUE(MID(Overall!O707, FIND(",", Overall!O707) + 2, FIND(" ", Overall!O707) - FIND(",", Overall!O707) - 1) &amp; " " &amp; MID(Overall!O707, FIND(" ", Overall!O707) + 1, FIND(",", Overall!O707, FIND(" ", Overall!O707)) - FIND(" ", Overall!O707) - 1) &amp; ", " &amp; MID(Overall!O707, FIND(",", Overall!O707, FIND(",",Overall!O707) + 1) + 2, LEN(Overall!O707))),"")</f>
        <v>45293</v>
      </c>
      <c r="R705" s="5">
        <f t="shared" si="20"/>
        <v>1</v>
      </c>
      <c r="S705" s="10" t="str">
        <f>IF(Overall!$A707&lt;&gt;"",IF(AND(MONTH($N705) &lt;= 1, MONTH($O705) &gt;= 1), IF($R705 &lt;&gt; "", $H705/$R705, ""), ""),"")</f>
        <v/>
      </c>
      <c r="T705" s="10" t="str">
        <f>IF(Overall!$A707&lt;&gt;"",IF(AND(MONTH($N705) &lt;= 2, MONTH($O705) &gt;= 2), IF($R705 &lt;&gt; "", $H705/$R705, ""), ""),"")</f>
        <v/>
      </c>
      <c r="U705" s="10" t="str">
        <f>IF(Overall!$A707&lt;&gt;"",IF(AND(MONTH($N705) &lt;= 3, MONTH($O705) &gt;= 3), IF($R705 &lt;&gt; "", $H705/$R705, ""), ""),"")</f>
        <v/>
      </c>
      <c r="V705" s="10" t="str">
        <f>IF(Overall!$A707&lt;&gt;"",IF(AND(MONTH($N705) &lt;= 4, MONTH($O705) &gt;= 4), IF($R705 &lt;&gt; "", $H705/$R705, ""), ""),"")</f>
        <v/>
      </c>
      <c r="W705" s="10">
        <f>IF(Overall!$A707&lt;&gt;"",IF(AND(MONTH($N705) &lt;= 5, MONTH($O705) &gt;= 5), IF($R705 &lt;&gt; "", $H705/$R705, ""), ""),"")</f>
        <v>1000000</v>
      </c>
      <c r="X705" s="10" t="str">
        <f>IF(Overall!$A707&lt;&gt;"",IF(AND(MONTH($N705) &lt;= 6, MONTH($O705) &gt;= 6), IF($R705 &lt;&gt; "", $H705/$R705, ""), ""),"")</f>
        <v/>
      </c>
      <c r="Y705" s="10" t="str">
        <f>IF(Overall!$A707&lt;&gt;"",IF(AND(MONTH($N705) &lt;= 7, MONTH($O705) &gt;= 7 ), IF($R705 &lt;&gt; "", $H705/$R705, ""), ""),"")</f>
        <v/>
      </c>
      <c r="Z705" s="10" t="str">
        <f>IF(Overall!$A707&lt;&gt;"",IF(AND(MONTH($N705) &lt;= 8, MONTH($O705) &gt;= 8), IF($R705 &lt;&gt; "", $H705/$R705, ""), ""),"")</f>
        <v/>
      </c>
      <c r="AA705" s="10" t="str">
        <f>IF(Overall!$A707&lt;&gt;"",IF(AND(MONTH($N705) &lt;= 9, MONTH($O705) &gt;= 9), IF($R705 &lt;&gt; "", $H705/$R705, ""), ""),"")</f>
        <v/>
      </c>
      <c r="AB705" s="10" t="str">
        <f>IF(Overall!$A707&lt;&gt;"",IF(AND(MONTH($N705) &lt;= 10, MONTH($O705) &gt;= 10), IF($R705 &lt;&gt; "", $H705/$R705, ""), ""),"")</f>
        <v/>
      </c>
      <c r="AC705" s="10" t="str">
        <f>IF(Overall!$A707&lt;&gt;"",IF(AND(MONTH($N705) &lt;= 11, MONTH($O705) &gt;= 11), IF($R705 &lt;&gt; "", $H705/$R705, ""), ""),"")</f>
        <v/>
      </c>
      <c r="AD705" s="10" t="str">
        <f>IF(Overall!$A707&lt;&gt;"",IF(AND(MONTH($N705) &lt;= 12, MONTH($O705) &gt;= 12), IF($R705 &lt;&gt; "", $H705/$R705, ""), ""),"")</f>
        <v/>
      </c>
      <c r="AF705" s="10" t="str">
        <f ca="1">IFERROR(IF(AND(NOW()&lt;= EOMONTH(DATE(YEAR($O705),1, 1), 0), Overall!$A707&lt;&gt;"", MONTH($N705) &lt;= 1, MONTH($O705) &gt;= 1), IF($R705 &lt;&gt; "", $H705/$R705, ""), ""), "")</f>
        <v/>
      </c>
      <c r="AG705" s="10" t="str">
        <f ca="1">IFERROR(IF(AND(NOW()&lt;= EOMONTH(DATE(YEAR($O705),2, 1), 0), Overall!$A707&lt;&gt;"", MONTH($N705) &lt;= 2, MONTH($O705) &gt;= 2), IF($R705 &lt;&gt; "", $H705/$R705, ""), ""), "")</f>
        <v/>
      </c>
      <c r="AH705" s="10" t="str">
        <f ca="1">IFERROR(IF(AND(NOW()&lt;= EOMONTH(DATE(YEAR($O705),3, 1), 0), Overall!$A707&lt;&gt;"", MONTH($N705) &lt;= 3, MONTH($O705) &gt;= 3), IF($R705 &lt;&gt; "", $H705/$R705, ""), ""), "")</f>
        <v/>
      </c>
      <c r="AI705" s="10" t="str">
        <f ca="1">IFERROR(IF(AND(NOW()&lt;= EOMONTH(DATE(YEAR($O705),4, 1), 0), Overall!$A707&lt;&gt;"", MONTH($N705) &lt;= 4, MONTH($O705) &gt;= 4), IF($R705 &lt;&gt; "", $H705/$R705, ""), ""), "")</f>
        <v/>
      </c>
      <c r="AJ705" s="10">
        <f ca="1">IFERROR(IF(AND(NOW()&lt;= EOMONTH(DATE(YEAR($O705),5, 1), 0), Overall!$A707&lt;&gt;"", MONTH($N705) &lt;= 5, MONTH($O705) &gt;= 5), IF($R705 &lt;&gt; "", $H705/$R705, ""), ""), "")</f>
        <v>1000000</v>
      </c>
      <c r="AK705" s="10" t="str">
        <f ca="1">IFERROR(IF(AND(NOW()&lt;= EOMONTH(DATE(YEAR($O705),6, 1), 0), Overall!$A707&lt;&gt;"", MONTH($N705) &lt;= 6, MONTH($O705) &gt;= 6), IF($R705 &lt;&gt; "", $H705/$R705, ""), ""), "")</f>
        <v/>
      </c>
      <c r="AL705" s="10" t="str">
        <f ca="1">IFERROR(IF(AND(NOW()&lt;= EOMONTH(DATE(YEAR($O705),7, 1), 0), Overall!$A707&lt;&gt;"", MONTH($N705) &lt;= 7, MONTH($O705) &gt;= 7), IF($R705 &lt;&gt; "", $H705/$R705, ""), ""), "")</f>
        <v/>
      </c>
      <c r="AM705" s="10" t="str">
        <f ca="1">IFERROR(IF(AND(NOW()&lt;= EOMONTH(DATE(YEAR($O705),8, 1), 0), Overall!$A707&lt;&gt;"", MONTH($N705) &lt;= 8, MONTH($O705) &gt;= 8), IF($R705 &lt;&gt; "", $H705/$R705, ""), ""), "")</f>
        <v/>
      </c>
      <c r="AN705" s="10" t="str">
        <f ca="1">IFERROR(IF(AND(NOW()&lt;= EOMONTH(DATE(YEAR($O705),9, 1), 0), Overall!$A707&lt;&gt;"", MONTH($N705) &lt;= 9, MONTH($O705) &gt;= 9), IF($R705 &lt;&gt; "", $H705/$R705, ""), ""), "")</f>
        <v/>
      </c>
      <c r="AO705" s="10" t="str">
        <f ca="1">IFERROR(IF(AND(NOW()&lt;= EOMONTH(DATE(YEAR($O705),10, 1), 0), Overall!$A707&lt;&gt;"", MONTH($N705) &lt;= 10, MONTH($O705) &gt;= 10), IF($R705 &lt;&gt; "", $H705/$R705, ""), ""), "")</f>
        <v/>
      </c>
      <c r="AP705" s="10" t="str">
        <f ca="1">IFERROR(IF(AND(NOW()&lt;= EOMONTH(DATE(YEAR($O705),11, 1), 0), Overall!$A707&lt;&gt;"", MONTH($N705) &lt;=11, MONTH($O705) &gt;= 11), IF($R705 &lt;&gt; "", $H705/$R705, ""), ""), "")</f>
        <v/>
      </c>
      <c r="AQ705" s="10" t="str">
        <f ca="1">IFERROR(IF(AND(NOW()&lt;= EOMONTH(DATE(YEAR($O705),12, 1), 0), Overall!$A707&lt;&gt;"", MONTH($N705) &lt;= 12, MONTH($O705) &gt;= 12), IF($R705 &lt;&gt; "", $H705/$R705, ""), ""), "")</f>
        <v/>
      </c>
      <c r="AR705" s="16">
        <f t="shared" ca="1" si="21"/>
        <v>1000000</v>
      </c>
    </row>
    <row r="706" spans="1:44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6">
        <f>IF(Overall!F708&lt;&gt;"",VALUE(Overall!F708),"")</f>
        <v>1000000</v>
      </c>
      <c r="I706" s="6">
        <f>IF(Overall!G708&lt;&gt;"",VALUE(Overall!G708),"")</f>
        <v>76</v>
      </c>
      <c r="J706" s="6">
        <f>IF(Overall!H708&lt;&gt;"",VALUE(Overall!H708),"")</f>
        <v>61</v>
      </c>
      <c r="K706" s="6">
        <f>IF(Overall!I708&lt;&gt;"",VALUE(Overall!I708),"")</f>
        <v>5</v>
      </c>
      <c r="L706" s="6">
        <f>IF(Overall!J708&lt;&gt;"",VALUE(Overall!J708),"")</f>
        <v>1.08</v>
      </c>
      <c r="M706" s="6">
        <f>IF(Overall!K708&lt;&gt;"",VALUE(Overall!K708),"")</f>
        <v>3.92</v>
      </c>
      <c r="N706" s="7">
        <f>IF(Overall!L708&lt;&gt;"",DATEVALUE(MID(Overall!L708, FIND(",", Overall!L708) + 2, FIND(" ", Overall!L708) - FIND(",", Overall!L708) - 1) &amp; " " &amp; MID(Overall!L708, FIND(" ", Overall!L708) + 1, FIND(",", Overall!L708, FIND(" ", Overall!L708)) - FIND(" ", Overall!L708) - 1) &amp; ", " &amp; MID(Overall!L708, FIND(",", Overall!L708, FIND(",",Overall!L708) + 1) + 2, LEN(Overall!L708))),"")</f>
        <v>45413</v>
      </c>
      <c r="O706" s="7">
        <f>IF(Overall!M708&lt;&gt;"",DATEVALUE(MID(Overall!M708, FIND(",", Overall!M708) + 2, FIND(" ", Overall!M708) - FIND(",", Overall!M708) - 1) &amp; " " &amp; MID(Overall!M708, FIND(" ", Overall!M708) + 1, FIND(",", Overall!M708, FIND(" ", Overall!M708)) - FIND(" ", Overall!M708) - 1) &amp; ", " &amp; MID(Overall!M708, FIND(",", Overall!M708, FIND(",",Overall!M708) + 1) + 2, LEN(Overall!M708))),"")</f>
        <v>45443</v>
      </c>
      <c r="P706" s="7">
        <f>IF(Overall!N708&lt;&gt;"",DATEVALUE(MID(Overall!N708, FIND(",", Overall!N708) + 2, FIND(" ", Overall!N708) - FIND(",", Overall!N708) - 1) &amp; " " &amp; MID(Overall!N708, FIND(" ", Overall!N708) + 1, FIND(",", Overall!N708, FIND(" ", Overall!N708)) - FIND(" ", Overall!N708) - 1) &amp; ", " &amp; MID(Overall!N708, FIND(",", Overall!N708, FIND(",",Overall!N708) + 1) + 2, LEN(Overall!N708))),"")</f>
        <v>45314</v>
      </c>
      <c r="Q706" s="7">
        <f>IF(Overall!O708&lt;&gt;"",DATEVALUE(MID(Overall!O708, FIND(",", Overall!O708) + 2, FIND(" ", Overall!O708) - FIND(",", Overall!O708) - 1) &amp; " " &amp; MID(Overall!O708, FIND(" ", Overall!O708) + 1, FIND(",", Overall!O708, FIND(" ", Overall!O708)) - FIND(" ", Overall!O708) - 1) &amp; ", " &amp; MID(Overall!O708, FIND(",", Overall!O708, FIND(",",Overall!O708) + 1) + 2, LEN(Overall!O708))),"")</f>
        <v>45293</v>
      </c>
      <c r="R706" s="5">
        <f t="shared" si="20"/>
        <v>1</v>
      </c>
      <c r="S706" s="10" t="str">
        <f>IF(Overall!$A708&lt;&gt;"",IF(AND(MONTH($N706) &lt;= 1, MONTH($O706) &gt;= 1), IF($R706 &lt;&gt; "", $H706/$R706, ""), ""),"")</f>
        <v/>
      </c>
      <c r="T706" s="10" t="str">
        <f>IF(Overall!$A708&lt;&gt;"",IF(AND(MONTH($N706) &lt;= 2, MONTH($O706) &gt;= 2), IF($R706 &lt;&gt; "", $H706/$R706, ""), ""),"")</f>
        <v/>
      </c>
      <c r="U706" s="10" t="str">
        <f>IF(Overall!$A708&lt;&gt;"",IF(AND(MONTH($N706) &lt;= 3, MONTH($O706) &gt;= 3), IF($R706 &lt;&gt; "", $H706/$R706, ""), ""),"")</f>
        <v/>
      </c>
      <c r="V706" s="10" t="str">
        <f>IF(Overall!$A708&lt;&gt;"",IF(AND(MONTH($N706) &lt;= 4, MONTH($O706) &gt;= 4), IF($R706 &lt;&gt; "", $H706/$R706, ""), ""),"")</f>
        <v/>
      </c>
      <c r="W706" s="10">
        <f>IF(Overall!$A708&lt;&gt;"",IF(AND(MONTH($N706) &lt;= 5, MONTH($O706) &gt;= 5), IF($R706 &lt;&gt; "", $H706/$R706, ""), ""),"")</f>
        <v>1000000</v>
      </c>
      <c r="X706" s="10" t="str">
        <f>IF(Overall!$A708&lt;&gt;"",IF(AND(MONTH($N706) &lt;= 6, MONTH($O706) &gt;= 6), IF($R706 &lt;&gt; "", $H706/$R706, ""), ""),"")</f>
        <v/>
      </c>
      <c r="Y706" s="10" t="str">
        <f>IF(Overall!$A708&lt;&gt;"",IF(AND(MONTH($N706) &lt;= 7, MONTH($O706) &gt;= 7 ), IF($R706 &lt;&gt; "", $H706/$R706, ""), ""),"")</f>
        <v/>
      </c>
      <c r="Z706" s="10" t="str">
        <f>IF(Overall!$A708&lt;&gt;"",IF(AND(MONTH($N706) &lt;= 8, MONTH($O706) &gt;= 8), IF($R706 &lt;&gt; "", $H706/$R706, ""), ""),"")</f>
        <v/>
      </c>
      <c r="AA706" s="10" t="str">
        <f>IF(Overall!$A708&lt;&gt;"",IF(AND(MONTH($N706) &lt;= 9, MONTH($O706) &gt;= 9), IF($R706 &lt;&gt; "", $H706/$R706, ""), ""),"")</f>
        <v/>
      </c>
      <c r="AB706" s="10" t="str">
        <f>IF(Overall!$A708&lt;&gt;"",IF(AND(MONTH($N706) &lt;= 10, MONTH($O706) &gt;= 10), IF($R706 &lt;&gt; "", $H706/$R706, ""), ""),"")</f>
        <v/>
      </c>
      <c r="AC706" s="10" t="str">
        <f>IF(Overall!$A708&lt;&gt;"",IF(AND(MONTH($N706) &lt;= 11, MONTH($O706) &gt;= 11), IF($R706 &lt;&gt; "", $H706/$R706, ""), ""),"")</f>
        <v/>
      </c>
      <c r="AD706" s="10" t="str">
        <f>IF(Overall!$A708&lt;&gt;"",IF(AND(MONTH($N706) &lt;= 12, MONTH($O706) &gt;= 12), IF($R706 &lt;&gt; "", $H706/$R706, ""), ""),"")</f>
        <v/>
      </c>
      <c r="AF706" s="10" t="str">
        <f ca="1">IFERROR(IF(AND(NOW()&lt;= EOMONTH(DATE(YEAR($O706),1, 1), 0), Overall!$A708&lt;&gt;"", MONTH($N706) &lt;= 1, MONTH($O706) &gt;= 1), IF($R706 &lt;&gt; "", $H706/$R706, ""), ""), "")</f>
        <v/>
      </c>
      <c r="AG706" s="10" t="str">
        <f ca="1">IFERROR(IF(AND(NOW()&lt;= EOMONTH(DATE(YEAR($O706),2, 1), 0), Overall!$A708&lt;&gt;"", MONTH($N706) &lt;= 2, MONTH($O706) &gt;= 2), IF($R706 &lt;&gt; "", $H706/$R706, ""), ""), "")</f>
        <v/>
      </c>
      <c r="AH706" s="10" t="str">
        <f ca="1">IFERROR(IF(AND(NOW()&lt;= EOMONTH(DATE(YEAR($O706),3, 1), 0), Overall!$A708&lt;&gt;"", MONTH($N706) &lt;= 3, MONTH($O706) &gt;= 3), IF($R706 &lt;&gt; "", $H706/$R706, ""), ""), "")</f>
        <v/>
      </c>
      <c r="AI706" s="10" t="str">
        <f ca="1">IFERROR(IF(AND(NOW()&lt;= EOMONTH(DATE(YEAR($O706),4, 1), 0), Overall!$A708&lt;&gt;"", MONTH($N706) &lt;= 4, MONTH($O706) &gt;= 4), IF($R706 &lt;&gt; "", $H706/$R706, ""), ""), "")</f>
        <v/>
      </c>
      <c r="AJ706" s="10">
        <f ca="1">IFERROR(IF(AND(NOW()&lt;= EOMONTH(DATE(YEAR($O706),5, 1), 0), Overall!$A708&lt;&gt;"", MONTH($N706) &lt;= 5, MONTH($O706) &gt;= 5), IF($R706 &lt;&gt; "", $H706/$R706, ""), ""), "")</f>
        <v>1000000</v>
      </c>
      <c r="AK706" s="10" t="str">
        <f ca="1">IFERROR(IF(AND(NOW()&lt;= EOMONTH(DATE(YEAR($O706),6, 1), 0), Overall!$A708&lt;&gt;"", MONTH($N706) &lt;= 6, MONTH($O706) &gt;= 6), IF($R706 &lt;&gt; "", $H706/$R706, ""), ""), "")</f>
        <v/>
      </c>
      <c r="AL706" s="10" t="str">
        <f ca="1">IFERROR(IF(AND(NOW()&lt;= EOMONTH(DATE(YEAR($O706),7, 1), 0), Overall!$A708&lt;&gt;"", MONTH($N706) &lt;= 7, MONTH($O706) &gt;= 7), IF($R706 &lt;&gt; "", $H706/$R706, ""), ""), "")</f>
        <v/>
      </c>
      <c r="AM706" s="10" t="str">
        <f ca="1">IFERROR(IF(AND(NOW()&lt;= EOMONTH(DATE(YEAR($O706),8, 1), 0), Overall!$A708&lt;&gt;"", MONTH($N706) &lt;= 8, MONTH($O706) &gt;= 8), IF($R706 &lt;&gt; "", $H706/$R706, ""), ""), "")</f>
        <v/>
      </c>
      <c r="AN706" s="10" t="str">
        <f ca="1">IFERROR(IF(AND(NOW()&lt;= EOMONTH(DATE(YEAR($O706),9, 1), 0), Overall!$A708&lt;&gt;"", MONTH($N706) &lt;= 9, MONTH($O706) &gt;= 9), IF($R706 &lt;&gt; "", $H706/$R706, ""), ""), "")</f>
        <v/>
      </c>
      <c r="AO706" s="10" t="str">
        <f ca="1">IFERROR(IF(AND(NOW()&lt;= EOMONTH(DATE(YEAR($O706),10, 1), 0), Overall!$A708&lt;&gt;"", MONTH($N706) &lt;= 10, MONTH($O706) &gt;= 10), IF($R706 &lt;&gt; "", $H706/$R706, ""), ""), "")</f>
        <v/>
      </c>
      <c r="AP706" s="10" t="str">
        <f ca="1">IFERROR(IF(AND(NOW()&lt;= EOMONTH(DATE(YEAR($O706),11, 1), 0), Overall!$A708&lt;&gt;"", MONTH($N706) &lt;=11, MONTH($O706) &gt;= 11), IF($R706 &lt;&gt; "", $H706/$R706, ""), ""), "")</f>
        <v/>
      </c>
      <c r="AQ706" s="10" t="str">
        <f ca="1">IFERROR(IF(AND(NOW()&lt;= EOMONTH(DATE(YEAR($O706),12, 1), 0), Overall!$A708&lt;&gt;"", MONTH($N706) &lt;= 12, MONTH($O706) &gt;= 12), IF($R706 &lt;&gt; "", $H706/$R706, ""), ""), "")</f>
        <v/>
      </c>
      <c r="AR706" s="16">
        <f t="shared" ca="1" si="21"/>
        <v>1000000</v>
      </c>
    </row>
    <row r="707" spans="1:44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6">
        <f>IF(Overall!F709&lt;&gt;"",VALUE(Overall!F709),"")</f>
        <v>1000000</v>
      </c>
      <c r="I707" s="6">
        <f>IF(Overall!G709&lt;&gt;"",VALUE(Overall!G709),"")</f>
        <v>76</v>
      </c>
      <c r="J707" s="6">
        <f>IF(Overall!H709&lt;&gt;"",VALUE(Overall!H709),"")</f>
        <v>61</v>
      </c>
      <c r="K707" s="6">
        <f>IF(Overall!I709&lt;&gt;"",VALUE(Overall!I709),"")</f>
        <v>4.97</v>
      </c>
      <c r="L707" s="6">
        <f>IF(Overall!J709&lt;&gt;"",VALUE(Overall!J709),"")</f>
        <v>1.03</v>
      </c>
      <c r="M707" s="6">
        <f>IF(Overall!K709&lt;&gt;"",VALUE(Overall!K709),"")</f>
        <v>3.94</v>
      </c>
      <c r="N707" s="7">
        <f>IF(Overall!L709&lt;&gt;"",DATEVALUE(MID(Overall!L709, FIND(",", Overall!L709) + 2, FIND(" ", Overall!L709) - FIND(",", Overall!L709) - 1) &amp; " " &amp; MID(Overall!L709, FIND(" ", Overall!L709) + 1, FIND(",", Overall!L709, FIND(" ", Overall!L709)) - FIND(" ", Overall!L709) - 1) &amp; ", " &amp; MID(Overall!L709, FIND(",", Overall!L709, FIND(",",Overall!L709) + 1) + 2, LEN(Overall!L709))),"")</f>
        <v>45413</v>
      </c>
      <c r="O707" s="7">
        <f>IF(Overall!M709&lt;&gt;"",DATEVALUE(MID(Overall!M709, FIND(",", Overall!M709) + 2, FIND(" ", Overall!M709) - FIND(",", Overall!M709) - 1) &amp; " " &amp; MID(Overall!M709, FIND(" ", Overall!M709) + 1, FIND(",", Overall!M709, FIND(" ", Overall!M709)) - FIND(" ", Overall!M709) - 1) &amp; ", " &amp; MID(Overall!M709, FIND(",", Overall!M709, FIND(",",Overall!M709) + 1) + 2, LEN(Overall!M709))),"")</f>
        <v>45443</v>
      </c>
      <c r="P707" s="7">
        <f>IF(Overall!N709&lt;&gt;"",DATEVALUE(MID(Overall!N709, FIND(",", Overall!N709) + 2, FIND(" ", Overall!N709) - FIND(",", Overall!N709) - 1) &amp; " " &amp; MID(Overall!N709, FIND(" ", Overall!N709) + 1, FIND(",", Overall!N709, FIND(" ", Overall!N709)) - FIND(" ", Overall!N709) - 1) &amp; ", " &amp; MID(Overall!N709, FIND(",", Overall!N709, FIND(",",Overall!N709) + 1) + 2, LEN(Overall!N709))),"")</f>
        <v>45314</v>
      </c>
      <c r="Q707" s="7">
        <f>IF(Overall!O709&lt;&gt;"",DATEVALUE(MID(Overall!O709, FIND(",", Overall!O709) + 2, FIND(" ", Overall!O709) - FIND(",", Overall!O709) - 1) &amp; " " &amp; MID(Overall!O709, FIND(" ", Overall!O709) + 1, FIND(",", Overall!O709, FIND(" ", Overall!O709)) - FIND(" ", Overall!O709) - 1) &amp; ", " &amp; MID(Overall!O709, FIND(",", Overall!O709, FIND(",",Overall!O709) + 1) + 2, LEN(Overall!O709))),"")</f>
        <v>45293</v>
      </c>
      <c r="R707" s="5">
        <f t="shared" ref="R707:R741" si="22">IF(AND(N707&lt;&gt;"", O707&lt;&gt;""), DATEDIF(N707, O707, "M") + 1, "")</f>
        <v>1</v>
      </c>
      <c r="S707" s="10" t="str">
        <f>IF(Overall!$A709&lt;&gt;"",IF(AND(MONTH($N707) &lt;= 1, MONTH($O707) &gt;= 1), IF($R707 &lt;&gt; "", $H707/$R707, ""), ""),"")</f>
        <v/>
      </c>
      <c r="T707" s="10" t="str">
        <f>IF(Overall!$A709&lt;&gt;"",IF(AND(MONTH($N707) &lt;= 2, MONTH($O707) &gt;= 2), IF($R707 &lt;&gt; "", $H707/$R707, ""), ""),"")</f>
        <v/>
      </c>
      <c r="U707" s="10" t="str">
        <f>IF(Overall!$A709&lt;&gt;"",IF(AND(MONTH($N707) &lt;= 3, MONTH($O707) &gt;= 3), IF($R707 &lt;&gt; "", $H707/$R707, ""), ""),"")</f>
        <v/>
      </c>
      <c r="V707" s="10" t="str">
        <f>IF(Overall!$A709&lt;&gt;"",IF(AND(MONTH($N707) &lt;= 4, MONTH($O707) &gt;= 4), IF($R707 &lt;&gt; "", $H707/$R707, ""), ""),"")</f>
        <v/>
      </c>
      <c r="W707" s="10">
        <f>IF(Overall!$A709&lt;&gt;"",IF(AND(MONTH($N707) &lt;= 5, MONTH($O707) &gt;= 5), IF($R707 &lt;&gt; "", $H707/$R707, ""), ""),"")</f>
        <v>1000000</v>
      </c>
      <c r="X707" s="10" t="str">
        <f>IF(Overall!$A709&lt;&gt;"",IF(AND(MONTH($N707) &lt;= 6, MONTH($O707) &gt;= 6), IF($R707 &lt;&gt; "", $H707/$R707, ""), ""),"")</f>
        <v/>
      </c>
      <c r="Y707" s="10" t="str">
        <f>IF(Overall!$A709&lt;&gt;"",IF(AND(MONTH($N707) &lt;= 7, MONTH($O707) &gt;= 7 ), IF($R707 &lt;&gt; "", $H707/$R707, ""), ""),"")</f>
        <v/>
      </c>
      <c r="Z707" s="10" t="str">
        <f>IF(Overall!$A709&lt;&gt;"",IF(AND(MONTH($N707) &lt;= 8, MONTH($O707) &gt;= 8), IF($R707 &lt;&gt; "", $H707/$R707, ""), ""),"")</f>
        <v/>
      </c>
      <c r="AA707" s="10" t="str">
        <f>IF(Overall!$A709&lt;&gt;"",IF(AND(MONTH($N707) &lt;= 9, MONTH($O707) &gt;= 9), IF($R707 &lt;&gt; "", $H707/$R707, ""), ""),"")</f>
        <v/>
      </c>
      <c r="AB707" s="10" t="str">
        <f>IF(Overall!$A709&lt;&gt;"",IF(AND(MONTH($N707) &lt;= 10, MONTH($O707) &gt;= 10), IF($R707 &lt;&gt; "", $H707/$R707, ""), ""),"")</f>
        <v/>
      </c>
      <c r="AC707" s="10" t="str">
        <f>IF(Overall!$A709&lt;&gt;"",IF(AND(MONTH($N707) &lt;= 11, MONTH($O707) &gt;= 11), IF($R707 &lt;&gt; "", $H707/$R707, ""), ""),"")</f>
        <v/>
      </c>
      <c r="AD707" s="10" t="str">
        <f>IF(Overall!$A709&lt;&gt;"",IF(AND(MONTH($N707) &lt;= 12, MONTH($O707) &gt;= 12), IF($R707 &lt;&gt; "", $H707/$R707, ""), ""),"")</f>
        <v/>
      </c>
      <c r="AF707" s="10" t="str">
        <f ca="1">IFERROR(IF(AND(NOW()&lt;= EOMONTH(DATE(YEAR($O707),1, 1), 0), Overall!$A709&lt;&gt;"", MONTH($N707) &lt;= 1, MONTH($O707) &gt;= 1), IF($R707 &lt;&gt; "", $H707/$R707, ""), ""), "")</f>
        <v/>
      </c>
      <c r="AG707" s="10" t="str">
        <f ca="1">IFERROR(IF(AND(NOW()&lt;= EOMONTH(DATE(YEAR($O707),2, 1), 0), Overall!$A709&lt;&gt;"", MONTH($N707) &lt;= 2, MONTH($O707) &gt;= 2), IF($R707 &lt;&gt; "", $H707/$R707, ""), ""), "")</f>
        <v/>
      </c>
      <c r="AH707" s="10" t="str">
        <f ca="1">IFERROR(IF(AND(NOW()&lt;= EOMONTH(DATE(YEAR($O707),3, 1), 0), Overall!$A709&lt;&gt;"", MONTH($N707) &lt;= 3, MONTH($O707) &gt;= 3), IF($R707 &lt;&gt; "", $H707/$R707, ""), ""), "")</f>
        <v/>
      </c>
      <c r="AI707" s="10" t="str">
        <f ca="1">IFERROR(IF(AND(NOW()&lt;= EOMONTH(DATE(YEAR($O707),4, 1), 0), Overall!$A709&lt;&gt;"", MONTH($N707) &lt;= 4, MONTH($O707) &gt;= 4), IF($R707 &lt;&gt; "", $H707/$R707, ""), ""), "")</f>
        <v/>
      </c>
      <c r="AJ707" s="10">
        <f ca="1">IFERROR(IF(AND(NOW()&lt;= EOMONTH(DATE(YEAR($O707),5, 1), 0), Overall!$A709&lt;&gt;"", MONTH($N707) &lt;= 5, MONTH($O707) &gt;= 5), IF($R707 &lt;&gt; "", $H707/$R707, ""), ""), "")</f>
        <v>1000000</v>
      </c>
      <c r="AK707" s="10" t="str">
        <f ca="1">IFERROR(IF(AND(NOW()&lt;= EOMONTH(DATE(YEAR($O707),6, 1), 0), Overall!$A709&lt;&gt;"", MONTH($N707) &lt;= 6, MONTH($O707) &gt;= 6), IF($R707 &lt;&gt; "", $H707/$R707, ""), ""), "")</f>
        <v/>
      </c>
      <c r="AL707" s="10" t="str">
        <f ca="1">IFERROR(IF(AND(NOW()&lt;= EOMONTH(DATE(YEAR($O707),7, 1), 0), Overall!$A709&lt;&gt;"", MONTH($N707) &lt;= 7, MONTH($O707) &gt;= 7), IF($R707 &lt;&gt; "", $H707/$R707, ""), ""), "")</f>
        <v/>
      </c>
      <c r="AM707" s="10" t="str">
        <f ca="1">IFERROR(IF(AND(NOW()&lt;= EOMONTH(DATE(YEAR($O707),8, 1), 0), Overall!$A709&lt;&gt;"", MONTH($N707) &lt;= 8, MONTH($O707) &gt;= 8), IF($R707 &lt;&gt; "", $H707/$R707, ""), ""), "")</f>
        <v/>
      </c>
      <c r="AN707" s="10" t="str">
        <f ca="1">IFERROR(IF(AND(NOW()&lt;= EOMONTH(DATE(YEAR($O707),9, 1), 0), Overall!$A709&lt;&gt;"", MONTH($N707) &lt;= 9, MONTH($O707) &gt;= 9), IF($R707 &lt;&gt; "", $H707/$R707, ""), ""), "")</f>
        <v/>
      </c>
      <c r="AO707" s="10" t="str">
        <f ca="1">IFERROR(IF(AND(NOW()&lt;= EOMONTH(DATE(YEAR($O707),10, 1), 0), Overall!$A709&lt;&gt;"", MONTH($N707) &lt;= 10, MONTH($O707) &gt;= 10), IF($R707 &lt;&gt; "", $H707/$R707, ""), ""), "")</f>
        <v/>
      </c>
      <c r="AP707" s="10" t="str">
        <f ca="1">IFERROR(IF(AND(NOW()&lt;= EOMONTH(DATE(YEAR($O707),11, 1), 0), Overall!$A709&lt;&gt;"", MONTH($N707) &lt;=11, MONTH($O707) &gt;= 11), IF($R707 &lt;&gt; "", $H707/$R707, ""), ""), "")</f>
        <v/>
      </c>
      <c r="AQ707" s="10" t="str">
        <f ca="1">IFERROR(IF(AND(NOW()&lt;= EOMONTH(DATE(YEAR($O707),12, 1), 0), Overall!$A709&lt;&gt;"", MONTH($N707) &lt;= 12, MONTH($O707) &gt;= 12), IF($R707 &lt;&gt; "", $H707/$R707, ""), ""), "")</f>
        <v/>
      </c>
      <c r="AR707" s="16">
        <f t="shared" ref="AR707:AR741" ca="1" si="23">SUM(AF707:AQ707)</f>
        <v>1000000</v>
      </c>
    </row>
    <row r="708" spans="1:44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6">
        <f>IF(Overall!F710&lt;&gt;"",VALUE(Overall!F710),"")</f>
        <v>1000000</v>
      </c>
      <c r="I708" s="6">
        <f>IF(Overall!G710&lt;&gt;"",VALUE(Overall!G710),"")</f>
        <v>76</v>
      </c>
      <c r="J708" s="6">
        <f>IF(Overall!H710&lt;&gt;"",VALUE(Overall!H710),"")</f>
        <v>61</v>
      </c>
      <c r="K708" s="6">
        <f>IF(Overall!I710&lt;&gt;"",VALUE(Overall!I710),"")</f>
        <v>4.96</v>
      </c>
      <c r="L708" s="6">
        <f>IF(Overall!J710&lt;&gt;"",VALUE(Overall!J710),"")</f>
        <v>1.04</v>
      </c>
      <c r="M708" s="6">
        <f>IF(Overall!K710&lt;&gt;"",VALUE(Overall!K710),"")</f>
        <v>3.92</v>
      </c>
      <c r="N708" s="7">
        <f>IF(Overall!L710&lt;&gt;"",DATEVALUE(MID(Overall!L710, FIND(",", Overall!L710) + 2, FIND(" ", Overall!L710) - FIND(",", Overall!L710) - 1) &amp; " " &amp; MID(Overall!L710, FIND(" ", Overall!L710) + 1, FIND(",", Overall!L710, FIND(" ", Overall!L710)) - FIND(" ", Overall!L710) - 1) &amp; ", " &amp; MID(Overall!L710, FIND(",", Overall!L710, FIND(",",Overall!L710) + 1) + 2, LEN(Overall!L710))),"")</f>
        <v>45413</v>
      </c>
      <c r="O708" s="7">
        <f>IF(Overall!M710&lt;&gt;"",DATEVALUE(MID(Overall!M710, FIND(",", Overall!M710) + 2, FIND(" ", Overall!M710) - FIND(",", Overall!M710) - 1) &amp; " " &amp; MID(Overall!M710, FIND(" ", Overall!M710) + 1, FIND(",", Overall!M710, FIND(" ", Overall!M710)) - FIND(" ", Overall!M710) - 1) &amp; ", " &amp; MID(Overall!M710, FIND(",", Overall!M710, FIND(",",Overall!M710) + 1) + 2, LEN(Overall!M710))),"")</f>
        <v>45443</v>
      </c>
      <c r="P708" s="7">
        <f>IF(Overall!N710&lt;&gt;"",DATEVALUE(MID(Overall!N710, FIND(",", Overall!N710) + 2, FIND(" ", Overall!N710) - FIND(",", Overall!N710) - 1) &amp; " " &amp; MID(Overall!N710, FIND(" ", Overall!N710) + 1, FIND(",", Overall!N710, FIND(" ", Overall!N710)) - FIND(" ", Overall!N710) - 1) &amp; ", " &amp; MID(Overall!N710, FIND(",", Overall!N710, FIND(",",Overall!N710) + 1) + 2, LEN(Overall!N710))),"")</f>
        <v>45314</v>
      </c>
      <c r="Q708" s="7">
        <f>IF(Overall!O710&lt;&gt;"",DATEVALUE(MID(Overall!O710, FIND(",", Overall!O710) + 2, FIND(" ", Overall!O710) - FIND(",", Overall!O710) - 1) &amp; " " &amp; MID(Overall!O710, FIND(" ", Overall!O710) + 1, FIND(",", Overall!O710, FIND(" ", Overall!O710)) - FIND(" ", Overall!O710) - 1) &amp; ", " &amp; MID(Overall!O710, FIND(",", Overall!O710, FIND(",",Overall!O710) + 1) + 2, LEN(Overall!O710))),"")</f>
        <v>45293</v>
      </c>
      <c r="R708" s="5">
        <f t="shared" si="22"/>
        <v>1</v>
      </c>
      <c r="S708" s="10" t="str">
        <f>IF(Overall!$A710&lt;&gt;"",IF(AND(MONTH($N708) &lt;= 1, MONTH($O708) &gt;= 1), IF($R708 &lt;&gt; "", $H708/$R708, ""), ""),"")</f>
        <v/>
      </c>
      <c r="T708" s="10" t="str">
        <f>IF(Overall!$A710&lt;&gt;"",IF(AND(MONTH($N708) &lt;= 2, MONTH($O708) &gt;= 2), IF($R708 &lt;&gt; "", $H708/$R708, ""), ""),"")</f>
        <v/>
      </c>
      <c r="U708" s="10" t="str">
        <f>IF(Overall!$A710&lt;&gt;"",IF(AND(MONTH($N708) &lt;= 3, MONTH($O708) &gt;= 3), IF($R708 &lt;&gt; "", $H708/$R708, ""), ""),"")</f>
        <v/>
      </c>
      <c r="V708" s="10" t="str">
        <f>IF(Overall!$A710&lt;&gt;"",IF(AND(MONTH($N708) &lt;= 4, MONTH($O708) &gt;= 4), IF($R708 &lt;&gt; "", $H708/$R708, ""), ""),"")</f>
        <v/>
      </c>
      <c r="W708" s="10">
        <f>IF(Overall!$A710&lt;&gt;"",IF(AND(MONTH($N708) &lt;= 5, MONTH($O708) &gt;= 5), IF($R708 &lt;&gt; "", $H708/$R708, ""), ""),"")</f>
        <v>1000000</v>
      </c>
      <c r="X708" s="10" t="str">
        <f>IF(Overall!$A710&lt;&gt;"",IF(AND(MONTH($N708) &lt;= 6, MONTH($O708) &gt;= 6), IF($R708 &lt;&gt; "", $H708/$R708, ""), ""),"")</f>
        <v/>
      </c>
      <c r="Y708" s="10" t="str">
        <f>IF(Overall!$A710&lt;&gt;"",IF(AND(MONTH($N708) &lt;= 7, MONTH($O708) &gt;= 7 ), IF($R708 &lt;&gt; "", $H708/$R708, ""), ""),"")</f>
        <v/>
      </c>
      <c r="Z708" s="10" t="str">
        <f>IF(Overall!$A710&lt;&gt;"",IF(AND(MONTH($N708) &lt;= 8, MONTH($O708) &gt;= 8), IF($R708 &lt;&gt; "", $H708/$R708, ""), ""),"")</f>
        <v/>
      </c>
      <c r="AA708" s="10" t="str">
        <f>IF(Overall!$A710&lt;&gt;"",IF(AND(MONTH($N708) &lt;= 9, MONTH($O708) &gt;= 9), IF($R708 &lt;&gt; "", $H708/$R708, ""), ""),"")</f>
        <v/>
      </c>
      <c r="AB708" s="10" t="str">
        <f>IF(Overall!$A710&lt;&gt;"",IF(AND(MONTH($N708) &lt;= 10, MONTH($O708) &gt;= 10), IF($R708 &lt;&gt; "", $H708/$R708, ""), ""),"")</f>
        <v/>
      </c>
      <c r="AC708" s="10" t="str">
        <f>IF(Overall!$A710&lt;&gt;"",IF(AND(MONTH($N708) &lt;= 11, MONTH($O708) &gt;= 11), IF($R708 &lt;&gt; "", $H708/$R708, ""), ""),"")</f>
        <v/>
      </c>
      <c r="AD708" s="10" t="str">
        <f>IF(Overall!$A710&lt;&gt;"",IF(AND(MONTH($N708) &lt;= 12, MONTH($O708) &gt;= 12), IF($R708 &lt;&gt; "", $H708/$R708, ""), ""),"")</f>
        <v/>
      </c>
      <c r="AF708" s="10" t="str">
        <f ca="1">IFERROR(IF(AND(NOW()&lt;= EOMONTH(DATE(YEAR($O708),1, 1), 0), Overall!$A710&lt;&gt;"", MONTH($N708) &lt;= 1, MONTH($O708) &gt;= 1), IF($R708 &lt;&gt; "", $H708/$R708, ""), ""), "")</f>
        <v/>
      </c>
      <c r="AG708" s="10" t="str">
        <f ca="1">IFERROR(IF(AND(NOW()&lt;= EOMONTH(DATE(YEAR($O708),2, 1), 0), Overall!$A710&lt;&gt;"", MONTH($N708) &lt;= 2, MONTH($O708) &gt;= 2), IF($R708 &lt;&gt; "", $H708/$R708, ""), ""), "")</f>
        <v/>
      </c>
      <c r="AH708" s="10" t="str">
        <f ca="1">IFERROR(IF(AND(NOW()&lt;= EOMONTH(DATE(YEAR($O708),3, 1), 0), Overall!$A710&lt;&gt;"", MONTH($N708) &lt;= 3, MONTH($O708) &gt;= 3), IF($R708 &lt;&gt; "", $H708/$R708, ""), ""), "")</f>
        <v/>
      </c>
      <c r="AI708" s="10" t="str">
        <f ca="1">IFERROR(IF(AND(NOW()&lt;= EOMONTH(DATE(YEAR($O708),4, 1), 0), Overall!$A710&lt;&gt;"", MONTH($N708) &lt;= 4, MONTH($O708) &gt;= 4), IF($R708 &lt;&gt; "", $H708/$R708, ""), ""), "")</f>
        <v/>
      </c>
      <c r="AJ708" s="10">
        <f ca="1">IFERROR(IF(AND(NOW()&lt;= EOMONTH(DATE(YEAR($O708),5, 1), 0), Overall!$A710&lt;&gt;"", MONTH($N708) &lt;= 5, MONTH($O708) &gt;= 5), IF($R708 &lt;&gt; "", $H708/$R708, ""), ""), "")</f>
        <v>1000000</v>
      </c>
      <c r="AK708" s="10" t="str">
        <f ca="1">IFERROR(IF(AND(NOW()&lt;= EOMONTH(DATE(YEAR($O708),6, 1), 0), Overall!$A710&lt;&gt;"", MONTH($N708) &lt;= 6, MONTH($O708) &gt;= 6), IF($R708 &lt;&gt; "", $H708/$R708, ""), ""), "")</f>
        <v/>
      </c>
      <c r="AL708" s="10" t="str">
        <f ca="1">IFERROR(IF(AND(NOW()&lt;= EOMONTH(DATE(YEAR($O708),7, 1), 0), Overall!$A710&lt;&gt;"", MONTH($N708) &lt;= 7, MONTH($O708) &gt;= 7), IF($R708 &lt;&gt; "", $H708/$R708, ""), ""), "")</f>
        <v/>
      </c>
      <c r="AM708" s="10" t="str">
        <f ca="1">IFERROR(IF(AND(NOW()&lt;= EOMONTH(DATE(YEAR($O708),8, 1), 0), Overall!$A710&lt;&gt;"", MONTH($N708) &lt;= 8, MONTH($O708) &gt;= 8), IF($R708 &lt;&gt; "", $H708/$R708, ""), ""), "")</f>
        <v/>
      </c>
      <c r="AN708" s="10" t="str">
        <f ca="1">IFERROR(IF(AND(NOW()&lt;= EOMONTH(DATE(YEAR($O708),9, 1), 0), Overall!$A710&lt;&gt;"", MONTH($N708) &lt;= 9, MONTH($O708) &gt;= 9), IF($R708 &lt;&gt; "", $H708/$R708, ""), ""), "")</f>
        <v/>
      </c>
      <c r="AO708" s="10" t="str">
        <f ca="1">IFERROR(IF(AND(NOW()&lt;= EOMONTH(DATE(YEAR($O708),10, 1), 0), Overall!$A710&lt;&gt;"", MONTH($N708) &lt;= 10, MONTH($O708) &gt;= 10), IF($R708 &lt;&gt; "", $H708/$R708, ""), ""), "")</f>
        <v/>
      </c>
      <c r="AP708" s="10" t="str">
        <f ca="1">IFERROR(IF(AND(NOW()&lt;= EOMONTH(DATE(YEAR($O708),11, 1), 0), Overall!$A710&lt;&gt;"", MONTH($N708) &lt;=11, MONTH($O708) &gt;= 11), IF($R708 &lt;&gt; "", $H708/$R708, ""), ""), "")</f>
        <v/>
      </c>
      <c r="AQ708" s="10" t="str">
        <f ca="1">IFERROR(IF(AND(NOW()&lt;= EOMONTH(DATE(YEAR($O708),12, 1), 0), Overall!$A710&lt;&gt;"", MONTH($N708) &lt;= 12, MONTH($O708) &gt;= 12), IF($R708 &lt;&gt; "", $H708/$R708, ""), ""), "")</f>
        <v/>
      </c>
      <c r="AR708" s="16">
        <f t="shared" ca="1" si="23"/>
        <v>1000000</v>
      </c>
    </row>
    <row r="709" spans="1:44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6">
        <f>IF(Overall!F711&lt;&gt;"",VALUE(Overall!F711),"")</f>
        <v>1000000</v>
      </c>
      <c r="I709" s="6">
        <f>IF(Overall!G711&lt;&gt;"",VALUE(Overall!G711),"")</f>
        <v>76</v>
      </c>
      <c r="J709" s="6">
        <f>IF(Overall!H711&lt;&gt;"",VALUE(Overall!H711),"")</f>
        <v>61</v>
      </c>
      <c r="K709" s="6">
        <f>IF(Overall!I711&lt;&gt;"",VALUE(Overall!I711),"")</f>
        <v>4.12</v>
      </c>
      <c r="L709" s="6">
        <f>IF(Overall!J711&lt;&gt;"",VALUE(Overall!J711),"")</f>
        <v>0.6</v>
      </c>
      <c r="M709" s="6">
        <f>IF(Overall!K711&lt;&gt;"",VALUE(Overall!K711),"")</f>
        <v>3.52</v>
      </c>
      <c r="N709" s="7">
        <f>IF(Overall!L711&lt;&gt;"",DATEVALUE(MID(Overall!L711, FIND(",", Overall!L711) + 2, FIND(" ", Overall!L711) - FIND(",", Overall!L711) - 1) &amp; " " &amp; MID(Overall!L711, FIND(" ", Overall!L711) + 1, FIND(",", Overall!L711, FIND(" ", Overall!L711)) - FIND(" ", Overall!L711) - 1) &amp; ", " &amp; MID(Overall!L711, FIND(",", Overall!L711, FIND(",",Overall!L711) + 1) + 2, LEN(Overall!L711))),"")</f>
        <v>45383</v>
      </c>
      <c r="O709" s="7">
        <f>IF(Overall!M711&lt;&gt;"",DATEVALUE(MID(Overall!M711, FIND(",", Overall!M711) + 2, FIND(" ", Overall!M711) - FIND(",", Overall!M711) - 1) &amp; " " &amp; MID(Overall!M711, FIND(" ", Overall!M711) + 1, FIND(",", Overall!M711, FIND(" ", Overall!M711)) - FIND(" ", Overall!M711) - 1) &amp; ", " &amp; MID(Overall!M711, FIND(",", Overall!M711, FIND(",",Overall!M711) + 1) + 2, LEN(Overall!M711))),"")</f>
        <v>45412</v>
      </c>
      <c r="P709" s="7">
        <f>IF(Overall!N711&lt;&gt;"",DATEVALUE(MID(Overall!N711, FIND(",", Overall!N711) + 2, FIND(" ", Overall!N711) - FIND(",", Overall!N711) - 1) &amp; " " &amp; MID(Overall!N711, FIND(" ", Overall!N711) + 1, FIND(",", Overall!N711, FIND(" ", Overall!N711)) - FIND(" ", Overall!N711) - 1) &amp; ", " &amp; MID(Overall!N711, FIND(",", Overall!N711, FIND(",",Overall!N711) + 1) + 2, LEN(Overall!N711))),"")</f>
        <v>45314</v>
      </c>
      <c r="Q709" s="7">
        <f>IF(Overall!O711&lt;&gt;"",DATEVALUE(MID(Overall!O711, FIND(",", Overall!O711) + 2, FIND(" ", Overall!O711) - FIND(",", Overall!O711) - 1) &amp; " " &amp; MID(Overall!O711, FIND(" ", Overall!O711) + 1, FIND(",", Overall!O711, FIND(" ", Overall!O711)) - FIND(" ", Overall!O711) - 1) &amp; ", " &amp; MID(Overall!O711, FIND(",", Overall!O711, FIND(",",Overall!O711) + 1) + 2, LEN(Overall!O711))),"")</f>
        <v>45293</v>
      </c>
      <c r="R709" s="5">
        <f t="shared" si="22"/>
        <v>1</v>
      </c>
      <c r="S709" s="10" t="str">
        <f>IF(Overall!$A711&lt;&gt;"",IF(AND(MONTH($N709) &lt;= 1, MONTH($O709) &gt;= 1), IF($R709 &lt;&gt; "", $H709/$R709, ""), ""),"")</f>
        <v/>
      </c>
      <c r="T709" s="10" t="str">
        <f>IF(Overall!$A711&lt;&gt;"",IF(AND(MONTH($N709) &lt;= 2, MONTH($O709) &gt;= 2), IF($R709 &lt;&gt; "", $H709/$R709, ""), ""),"")</f>
        <v/>
      </c>
      <c r="U709" s="10" t="str">
        <f>IF(Overall!$A711&lt;&gt;"",IF(AND(MONTH($N709) &lt;= 3, MONTH($O709) &gt;= 3), IF($R709 &lt;&gt; "", $H709/$R709, ""), ""),"")</f>
        <v/>
      </c>
      <c r="V709" s="10">
        <f>IF(Overall!$A711&lt;&gt;"",IF(AND(MONTH($N709) &lt;= 4, MONTH($O709) &gt;= 4), IF($R709 &lt;&gt; "", $H709/$R709, ""), ""),"")</f>
        <v>1000000</v>
      </c>
      <c r="W709" s="10" t="str">
        <f>IF(Overall!$A711&lt;&gt;"",IF(AND(MONTH($N709) &lt;= 5, MONTH($O709) &gt;= 5), IF($R709 &lt;&gt; "", $H709/$R709, ""), ""),"")</f>
        <v/>
      </c>
      <c r="X709" s="10" t="str">
        <f>IF(Overall!$A711&lt;&gt;"",IF(AND(MONTH($N709) &lt;= 6, MONTH($O709) &gt;= 6), IF($R709 &lt;&gt; "", $H709/$R709, ""), ""),"")</f>
        <v/>
      </c>
      <c r="Y709" s="10" t="str">
        <f>IF(Overall!$A711&lt;&gt;"",IF(AND(MONTH($N709) &lt;= 7, MONTH($O709) &gt;= 7 ), IF($R709 &lt;&gt; "", $H709/$R709, ""), ""),"")</f>
        <v/>
      </c>
      <c r="Z709" s="10" t="str">
        <f>IF(Overall!$A711&lt;&gt;"",IF(AND(MONTH($N709) &lt;= 8, MONTH($O709) &gt;= 8), IF($R709 &lt;&gt; "", $H709/$R709, ""), ""),"")</f>
        <v/>
      </c>
      <c r="AA709" s="10" t="str">
        <f>IF(Overall!$A711&lt;&gt;"",IF(AND(MONTH($N709) &lt;= 9, MONTH($O709) &gt;= 9), IF($R709 &lt;&gt; "", $H709/$R709, ""), ""),"")</f>
        <v/>
      </c>
      <c r="AB709" s="10" t="str">
        <f>IF(Overall!$A711&lt;&gt;"",IF(AND(MONTH($N709) &lt;= 10, MONTH($O709) &gt;= 10), IF($R709 &lt;&gt; "", $H709/$R709, ""), ""),"")</f>
        <v/>
      </c>
      <c r="AC709" s="10" t="str">
        <f>IF(Overall!$A711&lt;&gt;"",IF(AND(MONTH($N709) &lt;= 11, MONTH($O709) &gt;= 11), IF($R709 &lt;&gt; "", $H709/$R709, ""), ""),"")</f>
        <v/>
      </c>
      <c r="AD709" s="10" t="str">
        <f>IF(Overall!$A711&lt;&gt;"",IF(AND(MONTH($N709) &lt;= 12, MONTH($O709) &gt;= 12), IF($R709 &lt;&gt; "", $H709/$R709, ""), ""),"")</f>
        <v/>
      </c>
      <c r="AF709" s="10" t="str">
        <f ca="1">IFERROR(IF(AND(NOW()&lt;= EOMONTH(DATE(YEAR($O709),1, 1), 0), Overall!$A711&lt;&gt;"", MONTH($N709) &lt;= 1, MONTH($O709) &gt;= 1), IF($R709 &lt;&gt; "", $H709/$R709, ""), ""), "")</f>
        <v/>
      </c>
      <c r="AG709" s="10" t="str">
        <f ca="1">IFERROR(IF(AND(NOW()&lt;= EOMONTH(DATE(YEAR($O709),2, 1), 0), Overall!$A711&lt;&gt;"", MONTH($N709) &lt;= 2, MONTH($O709) &gt;= 2), IF($R709 &lt;&gt; "", $H709/$R709, ""), ""), "")</f>
        <v/>
      </c>
      <c r="AH709" s="10" t="str">
        <f ca="1">IFERROR(IF(AND(NOW()&lt;= EOMONTH(DATE(YEAR($O709),3, 1), 0), Overall!$A711&lt;&gt;"", MONTH($N709) &lt;= 3, MONTH($O709) &gt;= 3), IF($R709 &lt;&gt; "", $H709/$R709, ""), ""), "")</f>
        <v/>
      </c>
      <c r="AI709" s="10">
        <f ca="1">IFERROR(IF(AND(NOW()&lt;= EOMONTH(DATE(YEAR($O709),4, 1), 0), Overall!$A711&lt;&gt;"", MONTH($N709) &lt;= 4, MONTH($O709) &gt;= 4), IF($R709 &lt;&gt; "", $H709/$R709, ""), ""), "")</f>
        <v>1000000</v>
      </c>
      <c r="AJ709" s="10" t="str">
        <f ca="1">IFERROR(IF(AND(NOW()&lt;= EOMONTH(DATE(YEAR($O709),5, 1), 0), Overall!$A711&lt;&gt;"", MONTH($N709) &lt;= 5, MONTH($O709) &gt;= 5), IF($R709 &lt;&gt; "", $H709/$R709, ""), ""), "")</f>
        <v/>
      </c>
      <c r="AK709" s="10" t="str">
        <f ca="1">IFERROR(IF(AND(NOW()&lt;= EOMONTH(DATE(YEAR($O709),6, 1), 0), Overall!$A711&lt;&gt;"", MONTH($N709) &lt;= 6, MONTH($O709) &gt;= 6), IF($R709 &lt;&gt; "", $H709/$R709, ""), ""), "")</f>
        <v/>
      </c>
      <c r="AL709" s="10" t="str">
        <f ca="1">IFERROR(IF(AND(NOW()&lt;= EOMONTH(DATE(YEAR($O709),7, 1), 0), Overall!$A711&lt;&gt;"", MONTH($N709) &lt;= 7, MONTH($O709) &gt;= 7), IF($R709 &lt;&gt; "", $H709/$R709, ""), ""), "")</f>
        <v/>
      </c>
      <c r="AM709" s="10" t="str">
        <f ca="1">IFERROR(IF(AND(NOW()&lt;= EOMONTH(DATE(YEAR($O709),8, 1), 0), Overall!$A711&lt;&gt;"", MONTH($N709) &lt;= 8, MONTH($O709) &gt;= 8), IF($R709 &lt;&gt; "", $H709/$R709, ""), ""), "")</f>
        <v/>
      </c>
      <c r="AN709" s="10" t="str">
        <f ca="1">IFERROR(IF(AND(NOW()&lt;= EOMONTH(DATE(YEAR($O709),9, 1), 0), Overall!$A711&lt;&gt;"", MONTH($N709) &lt;= 9, MONTH($O709) &gt;= 9), IF($R709 &lt;&gt; "", $H709/$R709, ""), ""), "")</f>
        <v/>
      </c>
      <c r="AO709" s="10" t="str">
        <f ca="1">IFERROR(IF(AND(NOW()&lt;= EOMONTH(DATE(YEAR($O709),10, 1), 0), Overall!$A711&lt;&gt;"", MONTH($N709) &lt;= 10, MONTH($O709) &gt;= 10), IF($R709 &lt;&gt; "", $H709/$R709, ""), ""), "")</f>
        <v/>
      </c>
      <c r="AP709" s="10" t="str">
        <f ca="1">IFERROR(IF(AND(NOW()&lt;= EOMONTH(DATE(YEAR($O709),11, 1), 0), Overall!$A711&lt;&gt;"", MONTH($N709) &lt;=11, MONTH($O709) &gt;= 11), IF($R709 &lt;&gt; "", $H709/$R709, ""), ""), "")</f>
        <v/>
      </c>
      <c r="AQ709" s="10" t="str">
        <f ca="1">IFERROR(IF(AND(NOW()&lt;= EOMONTH(DATE(YEAR($O709),12, 1), 0), Overall!$A711&lt;&gt;"", MONTH($N709) &lt;= 12, MONTH($O709) &gt;= 12), IF($R709 &lt;&gt; "", $H709/$R709, ""), ""), "")</f>
        <v/>
      </c>
      <c r="AR709" s="16">
        <f t="shared" ca="1" si="23"/>
        <v>1000000</v>
      </c>
    </row>
    <row r="710" spans="1:44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6">
        <f>IF(Overall!F712&lt;&gt;"",VALUE(Overall!F712),"")</f>
        <v>330000</v>
      </c>
      <c r="I710" s="6">
        <f>IF(Overall!G712&lt;&gt;"",VALUE(Overall!G712),"")</f>
        <v>77</v>
      </c>
      <c r="J710" s="6">
        <f>IF(Overall!H712&lt;&gt;"",VALUE(Overall!H712),"")</f>
        <v>61</v>
      </c>
      <c r="K710" s="6">
        <f>IF(Overall!I712&lt;&gt;"",VALUE(Overall!I712),"")</f>
        <v>2.63</v>
      </c>
      <c r="L710" s="6">
        <f>IF(Overall!J712&lt;&gt;"",VALUE(Overall!J712),"")</f>
        <v>0.09</v>
      </c>
      <c r="M710" s="6">
        <f>IF(Overall!K712&lt;&gt;"",VALUE(Overall!K712),"")</f>
        <v>2.54</v>
      </c>
      <c r="N710" s="7">
        <f>IF(Overall!L712&lt;&gt;"",DATEVALUE(MID(Overall!L712, FIND(",", Overall!L712) + 2, FIND(" ", Overall!L712) - FIND(",", Overall!L712) - 1) &amp; " " &amp; MID(Overall!L712, FIND(" ", Overall!L712) + 1, FIND(",", Overall!L712, FIND(" ", Overall!L712)) - FIND(" ", Overall!L712) - 1) &amp; ", " &amp; MID(Overall!L712, FIND(",", Overall!L712, FIND(",",Overall!L712) + 1) + 2, LEN(Overall!L712))),"")</f>
        <v>45323</v>
      </c>
      <c r="O710" s="7">
        <f>IF(Overall!M712&lt;&gt;"",DATEVALUE(MID(Overall!M712, FIND(",", Overall!M712) + 2, FIND(" ", Overall!M712) - FIND(",", Overall!M712) - 1) &amp; " " &amp; MID(Overall!M712, FIND(" ", Overall!M712) + 1, FIND(",", Overall!M712, FIND(" ", Overall!M712)) - FIND(" ", Overall!M712) - 1) &amp; ", " &amp; MID(Overall!M712, FIND(",", Overall!M712, FIND(",",Overall!M712) + 1) + 2, LEN(Overall!M712))),"")</f>
        <v>45351</v>
      </c>
      <c r="P710" s="7">
        <f>IF(Overall!N712&lt;&gt;"",DATEVALUE(MID(Overall!N712, FIND(",", Overall!N712) + 2, FIND(" ", Overall!N712) - FIND(",", Overall!N712) - 1) &amp; " " &amp; MID(Overall!N712, FIND(" ", Overall!N712) + 1, FIND(",", Overall!N712, FIND(" ", Overall!N712)) - FIND(" ", Overall!N712) - 1) &amp; ", " &amp; MID(Overall!N712, FIND(",", Overall!N712, FIND(",",Overall!N712) + 1) + 2, LEN(Overall!N712))),"")</f>
        <v>45317</v>
      </c>
      <c r="Q710" s="7">
        <f>IF(Overall!O712&lt;&gt;"",DATEVALUE(MID(Overall!O712, FIND(",", Overall!O712) + 2, FIND(" ", Overall!O712) - FIND(",", Overall!O712) - 1) &amp; " " &amp; MID(Overall!O712, FIND(" ", Overall!O712) + 1, FIND(",", Overall!O712, FIND(" ", Overall!O712)) - FIND(" ", Overall!O712) - 1) &amp; ", " &amp; MID(Overall!O712, FIND(",", Overall!O712, FIND(",",Overall!O712) + 1) + 2, LEN(Overall!O712))),"")</f>
        <v>45295</v>
      </c>
      <c r="R710" s="5">
        <f t="shared" si="22"/>
        <v>1</v>
      </c>
      <c r="S710" s="10" t="str">
        <f>IF(Overall!$A712&lt;&gt;"",IF(AND(MONTH($N710) &lt;= 1, MONTH($O710) &gt;= 1), IF($R710 &lt;&gt; "", $H710/$R710, ""), ""),"")</f>
        <v/>
      </c>
      <c r="T710" s="10">
        <f>IF(Overall!$A712&lt;&gt;"",IF(AND(MONTH($N710) &lt;= 2, MONTH($O710) &gt;= 2), IF($R710 &lt;&gt; "", $H710/$R710, ""), ""),"")</f>
        <v>330000</v>
      </c>
      <c r="U710" s="10" t="str">
        <f>IF(Overall!$A712&lt;&gt;"",IF(AND(MONTH($N710) &lt;= 3, MONTH($O710) &gt;= 3), IF($R710 &lt;&gt; "", $H710/$R710, ""), ""),"")</f>
        <v/>
      </c>
      <c r="V710" s="10" t="str">
        <f>IF(Overall!$A712&lt;&gt;"",IF(AND(MONTH($N710) &lt;= 4, MONTH($O710) &gt;= 4), IF($R710 &lt;&gt; "", $H710/$R710, ""), ""),"")</f>
        <v/>
      </c>
      <c r="W710" s="10" t="str">
        <f>IF(Overall!$A712&lt;&gt;"",IF(AND(MONTH($N710) &lt;= 5, MONTH($O710) &gt;= 5), IF($R710 &lt;&gt; "", $H710/$R710, ""), ""),"")</f>
        <v/>
      </c>
      <c r="X710" s="10" t="str">
        <f>IF(Overall!$A712&lt;&gt;"",IF(AND(MONTH($N710) &lt;= 6, MONTH($O710) &gt;= 6), IF($R710 &lt;&gt; "", $H710/$R710, ""), ""),"")</f>
        <v/>
      </c>
      <c r="Y710" s="10" t="str">
        <f>IF(Overall!$A712&lt;&gt;"",IF(AND(MONTH($N710) &lt;= 7, MONTH($O710) &gt;= 7 ), IF($R710 &lt;&gt; "", $H710/$R710, ""), ""),"")</f>
        <v/>
      </c>
      <c r="Z710" s="10" t="str">
        <f>IF(Overall!$A712&lt;&gt;"",IF(AND(MONTH($N710) &lt;= 8, MONTH($O710) &gt;= 8), IF($R710 &lt;&gt; "", $H710/$R710, ""), ""),"")</f>
        <v/>
      </c>
      <c r="AA710" s="10" t="str">
        <f>IF(Overall!$A712&lt;&gt;"",IF(AND(MONTH($N710) &lt;= 9, MONTH($O710) &gt;= 9), IF($R710 &lt;&gt; "", $H710/$R710, ""), ""),"")</f>
        <v/>
      </c>
      <c r="AB710" s="10" t="str">
        <f>IF(Overall!$A712&lt;&gt;"",IF(AND(MONTH($N710) &lt;= 10, MONTH($O710) &gt;= 10), IF($R710 &lt;&gt; "", $H710/$R710, ""), ""),"")</f>
        <v/>
      </c>
      <c r="AC710" s="10" t="str">
        <f>IF(Overall!$A712&lt;&gt;"",IF(AND(MONTH($N710) &lt;= 11, MONTH($O710) &gt;= 11), IF($R710 &lt;&gt; "", $H710/$R710, ""), ""),"")</f>
        <v/>
      </c>
      <c r="AD710" s="10" t="str">
        <f>IF(Overall!$A712&lt;&gt;"",IF(AND(MONTH($N710) &lt;= 12, MONTH($O710) &gt;= 12), IF($R710 &lt;&gt; "", $H710/$R710, ""), ""),"")</f>
        <v/>
      </c>
      <c r="AF710" s="10" t="str">
        <f ca="1">IFERROR(IF(AND(NOW()&lt;= EOMONTH(DATE(YEAR($O710),1, 1), 0), Overall!$A712&lt;&gt;"", MONTH($N710) &lt;= 1, MONTH($O710) &gt;= 1), IF($R710 &lt;&gt; "", $H710/$R710, ""), ""), "")</f>
        <v/>
      </c>
      <c r="AG710" s="10" t="str">
        <f ca="1">IFERROR(IF(AND(NOW()&lt;= EOMONTH(DATE(YEAR($O710),2, 1), 0), Overall!$A712&lt;&gt;"", MONTH($N710) &lt;= 2, MONTH($O710) &gt;= 2), IF($R710 &lt;&gt; "", $H710/$R710, ""), ""), "")</f>
        <v/>
      </c>
      <c r="AH710" s="10" t="str">
        <f ca="1">IFERROR(IF(AND(NOW()&lt;= EOMONTH(DATE(YEAR($O710),3, 1), 0), Overall!$A712&lt;&gt;"", MONTH($N710) &lt;= 3, MONTH($O710) &gt;= 3), IF($R710 &lt;&gt; "", $H710/$R710, ""), ""), "")</f>
        <v/>
      </c>
      <c r="AI710" s="10" t="str">
        <f ca="1">IFERROR(IF(AND(NOW()&lt;= EOMONTH(DATE(YEAR($O710),4, 1), 0), Overall!$A712&lt;&gt;"", MONTH($N710) &lt;= 4, MONTH($O710) &gt;= 4), IF($R710 &lt;&gt; "", $H710/$R710, ""), ""), "")</f>
        <v/>
      </c>
      <c r="AJ710" s="10" t="str">
        <f ca="1">IFERROR(IF(AND(NOW()&lt;= EOMONTH(DATE(YEAR($O710),5, 1), 0), Overall!$A712&lt;&gt;"", MONTH($N710) &lt;= 5, MONTH($O710) &gt;= 5), IF($R710 &lt;&gt; "", $H710/$R710, ""), ""), "")</f>
        <v/>
      </c>
      <c r="AK710" s="10" t="str">
        <f ca="1">IFERROR(IF(AND(NOW()&lt;= EOMONTH(DATE(YEAR($O710),6, 1), 0), Overall!$A712&lt;&gt;"", MONTH($N710) &lt;= 6, MONTH($O710) &gt;= 6), IF($R710 &lt;&gt; "", $H710/$R710, ""), ""), "")</f>
        <v/>
      </c>
      <c r="AL710" s="10" t="str">
        <f ca="1">IFERROR(IF(AND(NOW()&lt;= EOMONTH(DATE(YEAR($O710),7, 1), 0), Overall!$A712&lt;&gt;"", MONTH($N710) &lt;= 7, MONTH($O710) &gt;= 7), IF($R710 &lt;&gt; "", $H710/$R710, ""), ""), "")</f>
        <v/>
      </c>
      <c r="AM710" s="10" t="str">
        <f ca="1">IFERROR(IF(AND(NOW()&lt;= EOMONTH(DATE(YEAR($O710),8, 1), 0), Overall!$A712&lt;&gt;"", MONTH($N710) &lt;= 8, MONTH($O710) &gt;= 8), IF($R710 &lt;&gt; "", $H710/$R710, ""), ""), "")</f>
        <v/>
      </c>
      <c r="AN710" s="10" t="str">
        <f ca="1">IFERROR(IF(AND(NOW()&lt;= EOMONTH(DATE(YEAR($O710),9, 1), 0), Overall!$A712&lt;&gt;"", MONTH($N710) &lt;= 9, MONTH($O710) &gt;= 9), IF($R710 &lt;&gt; "", $H710/$R710, ""), ""), "")</f>
        <v/>
      </c>
      <c r="AO710" s="10" t="str">
        <f ca="1">IFERROR(IF(AND(NOW()&lt;= EOMONTH(DATE(YEAR($O710),10, 1), 0), Overall!$A712&lt;&gt;"", MONTH($N710) &lt;= 10, MONTH($O710) &gt;= 10), IF($R710 &lt;&gt; "", $H710/$R710, ""), ""), "")</f>
        <v/>
      </c>
      <c r="AP710" s="10" t="str">
        <f ca="1">IFERROR(IF(AND(NOW()&lt;= EOMONTH(DATE(YEAR($O710),11, 1), 0), Overall!$A712&lt;&gt;"", MONTH($N710) &lt;=11, MONTH($O710) &gt;= 11), IF($R710 &lt;&gt; "", $H710/$R710, ""), ""), "")</f>
        <v/>
      </c>
      <c r="AQ710" s="10" t="str">
        <f ca="1">IFERROR(IF(AND(NOW()&lt;= EOMONTH(DATE(YEAR($O710),12, 1), 0), Overall!$A712&lt;&gt;"", MONTH($N710) &lt;= 12, MONTH($O710) &gt;= 12), IF($R710 &lt;&gt; "", $H710/$R710, ""), ""), "")</f>
        <v/>
      </c>
      <c r="AR710" s="16">
        <f t="shared" ca="1" si="23"/>
        <v>0</v>
      </c>
    </row>
    <row r="711" spans="1:44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6">
        <f>IF(Overall!F713&lt;&gt;"",VALUE(Overall!F713),"")</f>
        <v>415000</v>
      </c>
      <c r="I711" s="6">
        <f>IF(Overall!G713&lt;&gt;"",VALUE(Overall!G713),"")</f>
        <v>77</v>
      </c>
      <c r="J711" s="6">
        <f>IF(Overall!H713&lt;&gt;"",VALUE(Overall!H713),"")</f>
        <v>61</v>
      </c>
      <c r="K711" s="6">
        <f>IF(Overall!I713&lt;&gt;"",VALUE(Overall!I713),"")</f>
        <v>3.65</v>
      </c>
      <c r="L711" s="6">
        <f>IF(Overall!J713&lt;&gt;"",VALUE(Overall!J713),"")</f>
        <v>0.27</v>
      </c>
      <c r="M711" s="6">
        <f>IF(Overall!K713&lt;&gt;"",VALUE(Overall!K713),"")</f>
        <v>3.38</v>
      </c>
      <c r="N711" s="7">
        <f>IF(Overall!L713&lt;&gt;"",DATEVALUE(MID(Overall!L713, FIND(",", Overall!L713) + 2, FIND(" ", Overall!L713) - FIND(",", Overall!L713) - 1) &amp; " " &amp; MID(Overall!L713, FIND(" ", Overall!L713) + 1, FIND(",", Overall!L713, FIND(" ", Overall!L713)) - FIND(" ", Overall!L713) - 1) &amp; ", " &amp; MID(Overall!L713, FIND(",", Overall!L713, FIND(",",Overall!L713) + 1) + 2, LEN(Overall!L713))),"")</f>
        <v>45352</v>
      </c>
      <c r="O711" s="7">
        <f>IF(Overall!M713&lt;&gt;"",DATEVALUE(MID(Overall!M713, FIND(",", Overall!M713) + 2, FIND(" ", Overall!M713) - FIND(",", Overall!M713) - 1) &amp; " " &amp; MID(Overall!M713, FIND(" ", Overall!M713) + 1, FIND(",", Overall!M713, FIND(" ", Overall!M713)) - FIND(" ", Overall!M713) - 1) &amp; ", " &amp; MID(Overall!M713, FIND(",", Overall!M713, FIND(",",Overall!M713) + 1) + 2, LEN(Overall!M713))),"")</f>
        <v>45382</v>
      </c>
      <c r="P711" s="7">
        <f>IF(Overall!N713&lt;&gt;"",DATEVALUE(MID(Overall!N713, FIND(",", Overall!N713) + 2, FIND(" ", Overall!N713) - FIND(",", Overall!N713) - 1) &amp; " " &amp; MID(Overall!N713, FIND(" ", Overall!N713) + 1, FIND(",", Overall!N713, FIND(" ", Overall!N713)) - FIND(" ", Overall!N713) - 1) &amp; ", " &amp; MID(Overall!N713, FIND(",", Overall!N713, FIND(",",Overall!N713) + 1) + 2, LEN(Overall!N713))),"")</f>
        <v>45317</v>
      </c>
      <c r="Q711" s="7">
        <f>IF(Overall!O713&lt;&gt;"",DATEVALUE(MID(Overall!O713, FIND(",", Overall!O713) + 2, FIND(" ", Overall!O713) - FIND(",", Overall!O713) - 1) &amp; " " &amp; MID(Overall!O713, FIND(" ", Overall!O713) + 1, FIND(",", Overall!O713, FIND(" ", Overall!O713)) - FIND(" ", Overall!O713) - 1) &amp; ", " &amp; MID(Overall!O713, FIND(",", Overall!O713, FIND(",",Overall!O713) + 1) + 2, LEN(Overall!O713))),"")</f>
        <v>45295</v>
      </c>
      <c r="R711" s="5">
        <f t="shared" si="22"/>
        <v>1</v>
      </c>
      <c r="S711" s="10" t="str">
        <f>IF(Overall!$A713&lt;&gt;"",IF(AND(MONTH($N711) &lt;= 1, MONTH($O711) &gt;= 1), IF($R711 &lt;&gt; "", $H711/$R711, ""), ""),"")</f>
        <v/>
      </c>
      <c r="T711" s="10" t="str">
        <f>IF(Overall!$A713&lt;&gt;"",IF(AND(MONTH($N711) &lt;= 2, MONTH($O711) &gt;= 2), IF($R711 &lt;&gt; "", $H711/$R711, ""), ""),"")</f>
        <v/>
      </c>
      <c r="U711" s="10">
        <f>IF(Overall!$A713&lt;&gt;"",IF(AND(MONTH($N711) &lt;= 3, MONTH($O711) &gt;= 3), IF($R711 &lt;&gt; "", $H711/$R711, ""), ""),"")</f>
        <v>415000</v>
      </c>
      <c r="V711" s="10" t="str">
        <f>IF(Overall!$A713&lt;&gt;"",IF(AND(MONTH($N711) &lt;= 4, MONTH($O711) &gt;= 4), IF($R711 &lt;&gt; "", $H711/$R711, ""), ""),"")</f>
        <v/>
      </c>
      <c r="W711" s="10" t="str">
        <f>IF(Overall!$A713&lt;&gt;"",IF(AND(MONTH($N711) &lt;= 5, MONTH($O711) &gt;= 5), IF($R711 &lt;&gt; "", $H711/$R711, ""), ""),"")</f>
        <v/>
      </c>
      <c r="X711" s="10" t="str">
        <f>IF(Overall!$A713&lt;&gt;"",IF(AND(MONTH($N711) &lt;= 6, MONTH($O711) &gt;= 6), IF($R711 &lt;&gt; "", $H711/$R711, ""), ""),"")</f>
        <v/>
      </c>
      <c r="Y711" s="10" t="str">
        <f>IF(Overall!$A713&lt;&gt;"",IF(AND(MONTH($N711) &lt;= 7, MONTH($O711) &gt;= 7 ), IF($R711 &lt;&gt; "", $H711/$R711, ""), ""),"")</f>
        <v/>
      </c>
      <c r="Z711" s="10" t="str">
        <f>IF(Overall!$A713&lt;&gt;"",IF(AND(MONTH($N711) &lt;= 8, MONTH($O711) &gt;= 8), IF($R711 &lt;&gt; "", $H711/$R711, ""), ""),"")</f>
        <v/>
      </c>
      <c r="AA711" s="10" t="str">
        <f>IF(Overall!$A713&lt;&gt;"",IF(AND(MONTH($N711) &lt;= 9, MONTH($O711) &gt;= 9), IF($R711 &lt;&gt; "", $H711/$R711, ""), ""),"")</f>
        <v/>
      </c>
      <c r="AB711" s="10" t="str">
        <f>IF(Overall!$A713&lt;&gt;"",IF(AND(MONTH($N711) &lt;= 10, MONTH($O711) &gt;= 10), IF($R711 &lt;&gt; "", $H711/$R711, ""), ""),"")</f>
        <v/>
      </c>
      <c r="AC711" s="10" t="str">
        <f>IF(Overall!$A713&lt;&gt;"",IF(AND(MONTH($N711) &lt;= 11, MONTH($O711) &gt;= 11), IF($R711 &lt;&gt; "", $H711/$R711, ""), ""),"")</f>
        <v/>
      </c>
      <c r="AD711" s="10" t="str">
        <f>IF(Overall!$A713&lt;&gt;"",IF(AND(MONTH($N711) &lt;= 12, MONTH($O711) &gt;= 12), IF($R711 &lt;&gt; "", $H711/$R711, ""), ""),"")</f>
        <v/>
      </c>
      <c r="AF711" s="10" t="str">
        <f ca="1">IFERROR(IF(AND(NOW()&lt;= EOMONTH(DATE(YEAR($O711),1, 1), 0), Overall!$A713&lt;&gt;"", MONTH($N711) &lt;= 1, MONTH($O711) &gt;= 1), IF($R711 &lt;&gt; "", $H711/$R711, ""), ""), "")</f>
        <v/>
      </c>
      <c r="AG711" s="10" t="str">
        <f ca="1">IFERROR(IF(AND(NOW()&lt;= EOMONTH(DATE(YEAR($O711),2, 1), 0), Overall!$A713&lt;&gt;"", MONTH($N711) &lt;= 2, MONTH($O711) &gt;= 2), IF($R711 &lt;&gt; "", $H711/$R711, ""), ""), "")</f>
        <v/>
      </c>
      <c r="AH711" s="10">
        <f ca="1">IFERROR(IF(AND(NOW()&lt;= EOMONTH(DATE(YEAR($O711),3, 1), 0), Overall!$A713&lt;&gt;"", MONTH($N711) &lt;= 3, MONTH($O711) &gt;= 3), IF($R711 &lt;&gt; "", $H711/$R711, ""), ""), "")</f>
        <v>415000</v>
      </c>
      <c r="AI711" s="10" t="str">
        <f ca="1">IFERROR(IF(AND(NOW()&lt;= EOMONTH(DATE(YEAR($O711),4, 1), 0), Overall!$A713&lt;&gt;"", MONTH($N711) &lt;= 4, MONTH($O711) &gt;= 4), IF($R711 &lt;&gt; "", $H711/$R711, ""), ""), "")</f>
        <v/>
      </c>
      <c r="AJ711" s="10" t="str">
        <f ca="1">IFERROR(IF(AND(NOW()&lt;= EOMONTH(DATE(YEAR($O711),5, 1), 0), Overall!$A713&lt;&gt;"", MONTH($N711) &lt;= 5, MONTH($O711) &gt;= 5), IF($R711 &lt;&gt; "", $H711/$R711, ""), ""), "")</f>
        <v/>
      </c>
      <c r="AK711" s="10" t="str">
        <f ca="1">IFERROR(IF(AND(NOW()&lt;= EOMONTH(DATE(YEAR($O711),6, 1), 0), Overall!$A713&lt;&gt;"", MONTH($N711) &lt;= 6, MONTH($O711) &gt;= 6), IF($R711 &lt;&gt; "", $H711/$R711, ""), ""), "")</f>
        <v/>
      </c>
      <c r="AL711" s="10" t="str">
        <f ca="1">IFERROR(IF(AND(NOW()&lt;= EOMONTH(DATE(YEAR($O711),7, 1), 0), Overall!$A713&lt;&gt;"", MONTH($N711) &lt;= 7, MONTH($O711) &gt;= 7), IF($R711 &lt;&gt; "", $H711/$R711, ""), ""), "")</f>
        <v/>
      </c>
      <c r="AM711" s="10" t="str">
        <f ca="1">IFERROR(IF(AND(NOW()&lt;= EOMONTH(DATE(YEAR($O711),8, 1), 0), Overall!$A713&lt;&gt;"", MONTH($N711) &lt;= 8, MONTH($O711) &gt;= 8), IF($R711 &lt;&gt; "", $H711/$R711, ""), ""), "")</f>
        <v/>
      </c>
      <c r="AN711" s="10" t="str">
        <f ca="1">IFERROR(IF(AND(NOW()&lt;= EOMONTH(DATE(YEAR($O711),9, 1), 0), Overall!$A713&lt;&gt;"", MONTH($N711) &lt;= 9, MONTH($O711) &gt;= 9), IF($R711 &lt;&gt; "", $H711/$R711, ""), ""), "")</f>
        <v/>
      </c>
      <c r="AO711" s="10" t="str">
        <f ca="1">IFERROR(IF(AND(NOW()&lt;= EOMONTH(DATE(YEAR($O711),10, 1), 0), Overall!$A713&lt;&gt;"", MONTH($N711) &lt;= 10, MONTH($O711) &gt;= 10), IF($R711 &lt;&gt; "", $H711/$R711, ""), ""), "")</f>
        <v/>
      </c>
      <c r="AP711" s="10" t="str">
        <f ca="1">IFERROR(IF(AND(NOW()&lt;= EOMONTH(DATE(YEAR($O711),11, 1), 0), Overall!$A713&lt;&gt;"", MONTH($N711) &lt;=11, MONTH($O711) &gt;= 11), IF($R711 &lt;&gt; "", $H711/$R711, ""), ""), "")</f>
        <v/>
      </c>
      <c r="AQ711" s="10" t="str">
        <f ca="1">IFERROR(IF(AND(NOW()&lt;= EOMONTH(DATE(YEAR($O711),12, 1), 0), Overall!$A713&lt;&gt;"", MONTH($N711) &lt;= 12, MONTH($O711) &gt;= 12), IF($R711 &lt;&gt; "", $H711/$R711, ""), ""), "")</f>
        <v/>
      </c>
      <c r="AR711" s="16">
        <f t="shared" ca="1" si="23"/>
        <v>415000</v>
      </c>
    </row>
    <row r="712" spans="1:44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6">
        <f>IF(Overall!F714&lt;&gt;"",VALUE(Overall!F714),"")</f>
        <v>1000000</v>
      </c>
      <c r="I712" s="6">
        <f>IF(Overall!G714&lt;&gt;"",VALUE(Overall!G714),"")</f>
        <v>77</v>
      </c>
      <c r="J712" s="6">
        <f>IF(Overall!H714&lt;&gt;"",VALUE(Overall!H714),"")</f>
        <v>61</v>
      </c>
      <c r="K712" s="6">
        <f>IF(Overall!I714&lt;&gt;"",VALUE(Overall!I714),"")</f>
        <v>5.24</v>
      </c>
      <c r="L712" s="6">
        <f>IF(Overall!J714&lt;&gt;"",VALUE(Overall!J714),"")</f>
        <v>0.9</v>
      </c>
      <c r="M712" s="6">
        <f>IF(Overall!K714&lt;&gt;"",VALUE(Overall!K714),"")</f>
        <v>4.34</v>
      </c>
      <c r="N712" s="7">
        <f>IF(Overall!L714&lt;&gt;"",DATEVALUE(MID(Overall!L714, FIND(",", Overall!L714) + 2, FIND(" ", Overall!L714) - FIND(",", Overall!L714) - 1) &amp; " " &amp; MID(Overall!L714, FIND(" ", Overall!L714) + 1, FIND(",", Overall!L714, FIND(" ", Overall!L714)) - FIND(" ", Overall!L714) - 1) &amp; ", " &amp; MID(Overall!L714, FIND(",", Overall!L714, FIND(",",Overall!L714) + 1) + 2, LEN(Overall!L714))),"")</f>
        <v>45413</v>
      </c>
      <c r="O712" s="7">
        <f>IF(Overall!M714&lt;&gt;"",DATEVALUE(MID(Overall!M714, FIND(",", Overall!M714) + 2, FIND(" ", Overall!M714) - FIND(",", Overall!M714) - 1) &amp; " " &amp; MID(Overall!M714, FIND(" ", Overall!M714) + 1, FIND(",", Overall!M714, FIND(" ", Overall!M714)) - FIND(" ", Overall!M714) - 1) &amp; ", " &amp; MID(Overall!M714, FIND(",", Overall!M714, FIND(",",Overall!M714) + 1) + 2, LEN(Overall!M714))),"")</f>
        <v>45443</v>
      </c>
      <c r="P712" s="7">
        <f>IF(Overall!N714&lt;&gt;"",DATEVALUE(MID(Overall!N714, FIND(",", Overall!N714) + 2, FIND(" ", Overall!N714) - FIND(",", Overall!N714) - 1) &amp; " " &amp; MID(Overall!N714, FIND(" ", Overall!N714) + 1, FIND(",", Overall!N714, FIND(" ", Overall!N714)) - FIND(" ", Overall!N714) - 1) &amp; ", " &amp; MID(Overall!N714, FIND(",", Overall!N714, FIND(",",Overall!N714) + 1) + 2, LEN(Overall!N714))),"")</f>
        <v>45317</v>
      </c>
      <c r="Q712" s="7">
        <f>IF(Overall!O714&lt;&gt;"",DATEVALUE(MID(Overall!O714, FIND(",", Overall!O714) + 2, FIND(" ", Overall!O714) - FIND(",", Overall!O714) - 1) &amp; " " &amp; MID(Overall!O714, FIND(" ", Overall!O714) + 1, FIND(",", Overall!O714, FIND(" ", Overall!O714)) - FIND(" ", Overall!O714) - 1) &amp; ", " &amp; MID(Overall!O714, FIND(",", Overall!O714, FIND(",",Overall!O714) + 1) + 2, LEN(Overall!O714))),"")</f>
        <v>45295</v>
      </c>
      <c r="R712" s="5">
        <f t="shared" si="22"/>
        <v>1</v>
      </c>
      <c r="S712" s="10" t="str">
        <f>IF(Overall!$A714&lt;&gt;"",IF(AND(MONTH($N712) &lt;= 1, MONTH($O712) &gt;= 1), IF($R712 &lt;&gt; "", $H712/$R712, ""), ""),"")</f>
        <v/>
      </c>
      <c r="T712" s="10" t="str">
        <f>IF(Overall!$A714&lt;&gt;"",IF(AND(MONTH($N712) &lt;= 2, MONTH($O712) &gt;= 2), IF($R712 &lt;&gt; "", $H712/$R712, ""), ""),"")</f>
        <v/>
      </c>
      <c r="U712" s="10" t="str">
        <f>IF(Overall!$A714&lt;&gt;"",IF(AND(MONTH($N712) &lt;= 3, MONTH($O712) &gt;= 3), IF($R712 &lt;&gt; "", $H712/$R712, ""), ""),"")</f>
        <v/>
      </c>
      <c r="V712" s="10" t="str">
        <f>IF(Overall!$A714&lt;&gt;"",IF(AND(MONTH($N712) &lt;= 4, MONTH($O712) &gt;= 4), IF($R712 &lt;&gt; "", $H712/$R712, ""), ""),"")</f>
        <v/>
      </c>
      <c r="W712" s="10">
        <f>IF(Overall!$A714&lt;&gt;"",IF(AND(MONTH($N712) &lt;= 5, MONTH($O712) &gt;= 5), IF($R712 &lt;&gt; "", $H712/$R712, ""), ""),"")</f>
        <v>1000000</v>
      </c>
      <c r="X712" s="10" t="str">
        <f>IF(Overall!$A714&lt;&gt;"",IF(AND(MONTH($N712) &lt;= 6, MONTH($O712) &gt;= 6), IF($R712 &lt;&gt; "", $H712/$R712, ""), ""),"")</f>
        <v/>
      </c>
      <c r="Y712" s="10" t="str">
        <f>IF(Overall!$A714&lt;&gt;"",IF(AND(MONTH($N712) &lt;= 7, MONTH($O712) &gt;= 7 ), IF($R712 &lt;&gt; "", $H712/$R712, ""), ""),"")</f>
        <v/>
      </c>
      <c r="Z712" s="10" t="str">
        <f>IF(Overall!$A714&lt;&gt;"",IF(AND(MONTH($N712) &lt;= 8, MONTH($O712) &gt;= 8), IF($R712 &lt;&gt; "", $H712/$R712, ""), ""),"")</f>
        <v/>
      </c>
      <c r="AA712" s="10" t="str">
        <f>IF(Overall!$A714&lt;&gt;"",IF(AND(MONTH($N712) &lt;= 9, MONTH($O712) &gt;= 9), IF($R712 &lt;&gt; "", $H712/$R712, ""), ""),"")</f>
        <v/>
      </c>
      <c r="AB712" s="10" t="str">
        <f>IF(Overall!$A714&lt;&gt;"",IF(AND(MONTH($N712) &lt;= 10, MONTH($O712) &gt;= 10), IF($R712 &lt;&gt; "", $H712/$R712, ""), ""),"")</f>
        <v/>
      </c>
      <c r="AC712" s="10" t="str">
        <f>IF(Overall!$A714&lt;&gt;"",IF(AND(MONTH($N712) &lt;= 11, MONTH($O712) &gt;= 11), IF($R712 &lt;&gt; "", $H712/$R712, ""), ""),"")</f>
        <v/>
      </c>
      <c r="AD712" s="10" t="str">
        <f>IF(Overall!$A714&lt;&gt;"",IF(AND(MONTH($N712) &lt;= 12, MONTH($O712) &gt;= 12), IF($R712 &lt;&gt; "", $H712/$R712, ""), ""),"")</f>
        <v/>
      </c>
      <c r="AF712" s="10" t="str">
        <f ca="1">IFERROR(IF(AND(NOW()&lt;= EOMONTH(DATE(YEAR($O712),1, 1), 0), Overall!$A714&lt;&gt;"", MONTH($N712) &lt;= 1, MONTH($O712) &gt;= 1), IF($R712 &lt;&gt; "", $H712/$R712, ""), ""), "")</f>
        <v/>
      </c>
      <c r="AG712" s="10" t="str">
        <f ca="1">IFERROR(IF(AND(NOW()&lt;= EOMONTH(DATE(YEAR($O712),2, 1), 0), Overall!$A714&lt;&gt;"", MONTH($N712) &lt;= 2, MONTH($O712) &gt;= 2), IF($R712 &lt;&gt; "", $H712/$R712, ""), ""), "")</f>
        <v/>
      </c>
      <c r="AH712" s="10" t="str">
        <f ca="1">IFERROR(IF(AND(NOW()&lt;= EOMONTH(DATE(YEAR($O712),3, 1), 0), Overall!$A714&lt;&gt;"", MONTH($N712) &lt;= 3, MONTH($O712) &gt;= 3), IF($R712 &lt;&gt; "", $H712/$R712, ""), ""), "")</f>
        <v/>
      </c>
      <c r="AI712" s="10" t="str">
        <f ca="1">IFERROR(IF(AND(NOW()&lt;= EOMONTH(DATE(YEAR($O712),4, 1), 0), Overall!$A714&lt;&gt;"", MONTH($N712) &lt;= 4, MONTH($O712) &gt;= 4), IF($R712 &lt;&gt; "", $H712/$R712, ""), ""), "")</f>
        <v/>
      </c>
      <c r="AJ712" s="10">
        <f ca="1">IFERROR(IF(AND(NOW()&lt;= EOMONTH(DATE(YEAR($O712),5, 1), 0), Overall!$A714&lt;&gt;"", MONTH($N712) &lt;= 5, MONTH($O712) &gt;= 5), IF($R712 &lt;&gt; "", $H712/$R712, ""), ""), "")</f>
        <v>1000000</v>
      </c>
      <c r="AK712" s="10" t="str">
        <f ca="1">IFERROR(IF(AND(NOW()&lt;= EOMONTH(DATE(YEAR($O712),6, 1), 0), Overall!$A714&lt;&gt;"", MONTH($N712) &lt;= 6, MONTH($O712) &gt;= 6), IF($R712 &lt;&gt; "", $H712/$R712, ""), ""), "")</f>
        <v/>
      </c>
      <c r="AL712" s="10" t="str">
        <f ca="1">IFERROR(IF(AND(NOW()&lt;= EOMONTH(DATE(YEAR($O712),7, 1), 0), Overall!$A714&lt;&gt;"", MONTH($N712) &lt;= 7, MONTH($O712) &gt;= 7), IF($R712 &lt;&gt; "", $H712/$R712, ""), ""), "")</f>
        <v/>
      </c>
      <c r="AM712" s="10" t="str">
        <f ca="1">IFERROR(IF(AND(NOW()&lt;= EOMONTH(DATE(YEAR($O712),8, 1), 0), Overall!$A714&lt;&gt;"", MONTH($N712) &lt;= 8, MONTH($O712) &gt;= 8), IF($R712 &lt;&gt; "", $H712/$R712, ""), ""), "")</f>
        <v/>
      </c>
      <c r="AN712" s="10" t="str">
        <f ca="1">IFERROR(IF(AND(NOW()&lt;= EOMONTH(DATE(YEAR($O712),9, 1), 0), Overall!$A714&lt;&gt;"", MONTH($N712) &lt;= 9, MONTH($O712) &gt;= 9), IF($R712 &lt;&gt; "", $H712/$R712, ""), ""), "")</f>
        <v/>
      </c>
      <c r="AO712" s="10" t="str">
        <f ca="1">IFERROR(IF(AND(NOW()&lt;= EOMONTH(DATE(YEAR($O712),10, 1), 0), Overall!$A714&lt;&gt;"", MONTH($N712) &lt;= 10, MONTH($O712) &gt;= 10), IF($R712 &lt;&gt; "", $H712/$R712, ""), ""), "")</f>
        <v/>
      </c>
      <c r="AP712" s="10" t="str">
        <f ca="1">IFERROR(IF(AND(NOW()&lt;= EOMONTH(DATE(YEAR($O712),11, 1), 0), Overall!$A714&lt;&gt;"", MONTH($N712) &lt;=11, MONTH($O712) &gt;= 11), IF($R712 &lt;&gt; "", $H712/$R712, ""), ""), "")</f>
        <v/>
      </c>
      <c r="AQ712" s="10" t="str">
        <f ca="1">IFERROR(IF(AND(NOW()&lt;= EOMONTH(DATE(YEAR($O712),12, 1), 0), Overall!$A714&lt;&gt;"", MONTH($N712) &lt;= 12, MONTH($O712) &gt;= 12), IF($R712 &lt;&gt; "", $H712/$R712, ""), ""), "")</f>
        <v/>
      </c>
      <c r="AR712" s="16">
        <f t="shared" ca="1" si="23"/>
        <v>1000000</v>
      </c>
    </row>
    <row r="713" spans="1:44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6">
        <f>IF(Overall!F715&lt;&gt;"",VALUE(Overall!F715),"")</f>
        <v>1000000</v>
      </c>
      <c r="I713" s="6">
        <f>IF(Overall!G715&lt;&gt;"",VALUE(Overall!G715),"")</f>
        <v>77</v>
      </c>
      <c r="J713" s="6">
        <f>IF(Overall!H715&lt;&gt;"",VALUE(Overall!H715),"")</f>
        <v>61</v>
      </c>
      <c r="K713" s="6">
        <f>IF(Overall!I715&lt;&gt;"",VALUE(Overall!I715),"")</f>
        <v>5.08</v>
      </c>
      <c r="L713" s="6">
        <f>IF(Overall!J715&lt;&gt;"",VALUE(Overall!J715),"")</f>
        <v>1.06</v>
      </c>
      <c r="M713" s="6">
        <f>IF(Overall!K715&lt;&gt;"",VALUE(Overall!K715),"")</f>
        <v>4.0199999999999996</v>
      </c>
      <c r="N713" s="7">
        <f>IF(Overall!L715&lt;&gt;"",DATEVALUE(MID(Overall!L715, FIND(",", Overall!L715) + 2, FIND(" ", Overall!L715) - FIND(",", Overall!L715) - 1) &amp; " " &amp; MID(Overall!L715, FIND(" ", Overall!L715) + 1, FIND(",", Overall!L715, FIND(" ", Overall!L715)) - FIND(" ", Overall!L715) - 1) &amp; ", " &amp; MID(Overall!L715, FIND(",", Overall!L715, FIND(",",Overall!L715) + 1) + 2, LEN(Overall!L715))),"")</f>
        <v>45413</v>
      </c>
      <c r="O713" s="7">
        <f>IF(Overall!M715&lt;&gt;"",DATEVALUE(MID(Overall!M715, FIND(",", Overall!M715) + 2, FIND(" ", Overall!M715) - FIND(",", Overall!M715) - 1) &amp; " " &amp; MID(Overall!M715, FIND(" ", Overall!M715) + 1, FIND(",", Overall!M715, FIND(" ", Overall!M715)) - FIND(" ", Overall!M715) - 1) &amp; ", " &amp; MID(Overall!M715, FIND(",", Overall!M715, FIND(",",Overall!M715) + 1) + 2, LEN(Overall!M715))),"")</f>
        <v>45443</v>
      </c>
      <c r="P713" s="7">
        <f>IF(Overall!N715&lt;&gt;"",DATEVALUE(MID(Overall!N715, FIND(",", Overall!N715) + 2, FIND(" ", Overall!N715) - FIND(",", Overall!N715) - 1) &amp; " " &amp; MID(Overall!N715, FIND(" ", Overall!N715) + 1, FIND(",", Overall!N715, FIND(" ", Overall!N715)) - FIND(" ", Overall!N715) - 1) &amp; ", " &amp; MID(Overall!N715, FIND(",", Overall!N715, FIND(",",Overall!N715) + 1) + 2, LEN(Overall!N715))),"")</f>
        <v>45317</v>
      </c>
      <c r="Q713" s="7">
        <f>IF(Overall!O715&lt;&gt;"",DATEVALUE(MID(Overall!O715, FIND(",", Overall!O715) + 2, FIND(" ", Overall!O715) - FIND(",", Overall!O715) - 1) &amp; " " &amp; MID(Overall!O715, FIND(" ", Overall!O715) + 1, FIND(",", Overall!O715, FIND(" ", Overall!O715)) - FIND(" ", Overall!O715) - 1) &amp; ", " &amp; MID(Overall!O715, FIND(",", Overall!O715, FIND(",",Overall!O715) + 1) + 2, LEN(Overall!O715))),"")</f>
        <v>45295</v>
      </c>
      <c r="R713" s="5">
        <f t="shared" si="22"/>
        <v>1</v>
      </c>
      <c r="S713" s="10" t="str">
        <f>IF(Overall!$A715&lt;&gt;"",IF(AND(MONTH($N713) &lt;= 1, MONTH($O713) &gt;= 1), IF($R713 &lt;&gt; "", $H713/$R713, ""), ""),"")</f>
        <v/>
      </c>
      <c r="T713" s="10" t="str">
        <f>IF(Overall!$A715&lt;&gt;"",IF(AND(MONTH($N713) &lt;= 2, MONTH($O713) &gt;= 2), IF($R713 &lt;&gt; "", $H713/$R713, ""), ""),"")</f>
        <v/>
      </c>
      <c r="U713" s="10" t="str">
        <f>IF(Overall!$A715&lt;&gt;"",IF(AND(MONTH($N713) &lt;= 3, MONTH($O713) &gt;= 3), IF($R713 &lt;&gt; "", $H713/$R713, ""), ""),"")</f>
        <v/>
      </c>
      <c r="V713" s="10" t="str">
        <f>IF(Overall!$A715&lt;&gt;"",IF(AND(MONTH($N713) &lt;= 4, MONTH($O713) &gt;= 4), IF($R713 &lt;&gt; "", $H713/$R713, ""), ""),"")</f>
        <v/>
      </c>
      <c r="W713" s="10">
        <f>IF(Overall!$A715&lt;&gt;"",IF(AND(MONTH($N713) &lt;= 5, MONTH($O713) &gt;= 5), IF($R713 &lt;&gt; "", $H713/$R713, ""), ""),"")</f>
        <v>1000000</v>
      </c>
      <c r="X713" s="10" t="str">
        <f>IF(Overall!$A715&lt;&gt;"",IF(AND(MONTH($N713) &lt;= 6, MONTH($O713) &gt;= 6), IF($R713 &lt;&gt; "", $H713/$R713, ""), ""),"")</f>
        <v/>
      </c>
      <c r="Y713" s="10" t="str">
        <f>IF(Overall!$A715&lt;&gt;"",IF(AND(MONTH($N713) &lt;= 7, MONTH($O713) &gt;= 7 ), IF($R713 &lt;&gt; "", $H713/$R713, ""), ""),"")</f>
        <v/>
      </c>
      <c r="Z713" s="10" t="str">
        <f>IF(Overall!$A715&lt;&gt;"",IF(AND(MONTH($N713) &lt;= 8, MONTH($O713) &gt;= 8), IF($R713 &lt;&gt; "", $H713/$R713, ""), ""),"")</f>
        <v/>
      </c>
      <c r="AA713" s="10" t="str">
        <f>IF(Overall!$A715&lt;&gt;"",IF(AND(MONTH($N713) &lt;= 9, MONTH($O713) &gt;= 9), IF($R713 &lt;&gt; "", $H713/$R713, ""), ""),"")</f>
        <v/>
      </c>
      <c r="AB713" s="10" t="str">
        <f>IF(Overall!$A715&lt;&gt;"",IF(AND(MONTH($N713) &lt;= 10, MONTH($O713) &gt;= 10), IF($R713 &lt;&gt; "", $H713/$R713, ""), ""),"")</f>
        <v/>
      </c>
      <c r="AC713" s="10" t="str">
        <f>IF(Overall!$A715&lt;&gt;"",IF(AND(MONTH($N713) &lt;= 11, MONTH($O713) &gt;= 11), IF($R713 &lt;&gt; "", $H713/$R713, ""), ""),"")</f>
        <v/>
      </c>
      <c r="AD713" s="10" t="str">
        <f>IF(Overall!$A715&lt;&gt;"",IF(AND(MONTH($N713) &lt;= 12, MONTH($O713) &gt;= 12), IF($R713 &lt;&gt; "", $H713/$R713, ""), ""),"")</f>
        <v/>
      </c>
      <c r="AF713" s="10" t="str">
        <f ca="1">IFERROR(IF(AND(NOW()&lt;= EOMONTH(DATE(YEAR($O713),1, 1), 0), Overall!$A715&lt;&gt;"", MONTH($N713) &lt;= 1, MONTH($O713) &gt;= 1), IF($R713 &lt;&gt; "", $H713/$R713, ""), ""), "")</f>
        <v/>
      </c>
      <c r="AG713" s="10" t="str">
        <f ca="1">IFERROR(IF(AND(NOW()&lt;= EOMONTH(DATE(YEAR($O713),2, 1), 0), Overall!$A715&lt;&gt;"", MONTH($N713) &lt;= 2, MONTH($O713) &gt;= 2), IF($R713 &lt;&gt; "", $H713/$R713, ""), ""), "")</f>
        <v/>
      </c>
      <c r="AH713" s="10" t="str">
        <f ca="1">IFERROR(IF(AND(NOW()&lt;= EOMONTH(DATE(YEAR($O713),3, 1), 0), Overall!$A715&lt;&gt;"", MONTH($N713) &lt;= 3, MONTH($O713) &gt;= 3), IF($R713 &lt;&gt; "", $H713/$R713, ""), ""), "")</f>
        <v/>
      </c>
      <c r="AI713" s="10" t="str">
        <f ca="1">IFERROR(IF(AND(NOW()&lt;= EOMONTH(DATE(YEAR($O713),4, 1), 0), Overall!$A715&lt;&gt;"", MONTH($N713) &lt;= 4, MONTH($O713) &gt;= 4), IF($R713 &lt;&gt; "", $H713/$R713, ""), ""), "")</f>
        <v/>
      </c>
      <c r="AJ713" s="10">
        <f ca="1">IFERROR(IF(AND(NOW()&lt;= EOMONTH(DATE(YEAR($O713),5, 1), 0), Overall!$A715&lt;&gt;"", MONTH($N713) &lt;= 5, MONTH($O713) &gt;= 5), IF($R713 &lt;&gt; "", $H713/$R713, ""), ""), "")</f>
        <v>1000000</v>
      </c>
      <c r="AK713" s="10" t="str">
        <f ca="1">IFERROR(IF(AND(NOW()&lt;= EOMONTH(DATE(YEAR($O713),6, 1), 0), Overall!$A715&lt;&gt;"", MONTH($N713) &lt;= 6, MONTH($O713) &gt;= 6), IF($R713 &lt;&gt; "", $H713/$R713, ""), ""), "")</f>
        <v/>
      </c>
      <c r="AL713" s="10" t="str">
        <f ca="1">IFERROR(IF(AND(NOW()&lt;= EOMONTH(DATE(YEAR($O713),7, 1), 0), Overall!$A715&lt;&gt;"", MONTH($N713) &lt;= 7, MONTH($O713) &gt;= 7), IF($R713 &lt;&gt; "", $H713/$R713, ""), ""), "")</f>
        <v/>
      </c>
      <c r="AM713" s="10" t="str">
        <f ca="1">IFERROR(IF(AND(NOW()&lt;= EOMONTH(DATE(YEAR($O713),8, 1), 0), Overall!$A715&lt;&gt;"", MONTH($N713) &lt;= 8, MONTH($O713) &gt;= 8), IF($R713 &lt;&gt; "", $H713/$R713, ""), ""), "")</f>
        <v/>
      </c>
      <c r="AN713" s="10" t="str">
        <f ca="1">IFERROR(IF(AND(NOW()&lt;= EOMONTH(DATE(YEAR($O713),9, 1), 0), Overall!$A715&lt;&gt;"", MONTH($N713) &lt;= 9, MONTH($O713) &gt;= 9), IF($R713 &lt;&gt; "", $H713/$R713, ""), ""), "")</f>
        <v/>
      </c>
      <c r="AO713" s="10" t="str">
        <f ca="1">IFERROR(IF(AND(NOW()&lt;= EOMONTH(DATE(YEAR($O713),10, 1), 0), Overall!$A715&lt;&gt;"", MONTH($N713) &lt;= 10, MONTH($O713) &gt;= 10), IF($R713 &lt;&gt; "", $H713/$R713, ""), ""), "")</f>
        <v/>
      </c>
      <c r="AP713" s="10" t="str">
        <f ca="1">IFERROR(IF(AND(NOW()&lt;= EOMONTH(DATE(YEAR($O713),11, 1), 0), Overall!$A715&lt;&gt;"", MONTH($N713) &lt;=11, MONTH($O713) &gt;= 11), IF($R713 &lt;&gt; "", $H713/$R713, ""), ""), "")</f>
        <v/>
      </c>
      <c r="AQ713" s="10" t="str">
        <f ca="1">IFERROR(IF(AND(NOW()&lt;= EOMONTH(DATE(YEAR($O713),12, 1), 0), Overall!$A715&lt;&gt;"", MONTH($N713) &lt;= 12, MONTH($O713) &gt;= 12), IF($R713 &lt;&gt; "", $H713/$R713, ""), ""), "")</f>
        <v/>
      </c>
      <c r="AR713" s="16">
        <f t="shared" ca="1" si="23"/>
        <v>1000000</v>
      </c>
    </row>
    <row r="714" spans="1:44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6">
        <f>IF(Overall!F716&lt;&gt;"",VALUE(Overall!F716),"")</f>
        <v>1000000</v>
      </c>
      <c r="I714" s="6">
        <f>IF(Overall!G716&lt;&gt;"",VALUE(Overall!G716),"")</f>
        <v>77</v>
      </c>
      <c r="J714" s="6">
        <f>IF(Overall!H716&lt;&gt;"",VALUE(Overall!H716),"")</f>
        <v>61</v>
      </c>
      <c r="K714" s="6">
        <f>IF(Overall!I716&lt;&gt;"",VALUE(Overall!I716),"")</f>
        <v>5.2</v>
      </c>
      <c r="L714" s="6">
        <f>IF(Overall!J716&lt;&gt;"",VALUE(Overall!J716),"")</f>
        <v>0.92</v>
      </c>
      <c r="M714" s="6">
        <f>IF(Overall!K716&lt;&gt;"",VALUE(Overall!K716),"")</f>
        <v>4.28</v>
      </c>
      <c r="N714" s="7">
        <f>IF(Overall!L716&lt;&gt;"",DATEVALUE(MID(Overall!L716, FIND(",", Overall!L716) + 2, FIND(" ", Overall!L716) - FIND(",", Overall!L716) - 1) &amp; " " &amp; MID(Overall!L716, FIND(" ", Overall!L716) + 1, FIND(",", Overall!L716, FIND(" ", Overall!L716)) - FIND(" ", Overall!L716) - 1) &amp; ", " &amp; MID(Overall!L716, FIND(",", Overall!L716, FIND(",",Overall!L716) + 1) + 2, LEN(Overall!L716))),"")</f>
        <v>45413</v>
      </c>
      <c r="O714" s="7">
        <f>IF(Overall!M716&lt;&gt;"",DATEVALUE(MID(Overall!M716, FIND(",", Overall!M716) + 2, FIND(" ", Overall!M716) - FIND(",", Overall!M716) - 1) &amp; " " &amp; MID(Overall!M716, FIND(" ", Overall!M716) + 1, FIND(",", Overall!M716, FIND(" ", Overall!M716)) - FIND(" ", Overall!M716) - 1) &amp; ", " &amp; MID(Overall!M716, FIND(",", Overall!M716, FIND(",",Overall!M716) + 1) + 2, LEN(Overall!M716))),"")</f>
        <v>45443</v>
      </c>
      <c r="P714" s="7">
        <f>IF(Overall!N716&lt;&gt;"",DATEVALUE(MID(Overall!N716, FIND(",", Overall!N716) + 2, FIND(" ", Overall!N716) - FIND(",", Overall!N716) - 1) &amp; " " &amp; MID(Overall!N716, FIND(" ", Overall!N716) + 1, FIND(",", Overall!N716, FIND(" ", Overall!N716)) - FIND(" ", Overall!N716) - 1) &amp; ", " &amp; MID(Overall!N716, FIND(",", Overall!N716, FIND(",",Overall!N716) + 1) + 2, LEN(Overall!N716))),"")</f>
        <v>45317</v>
      </c>
      <c r="Q714" s="7">
        <f>IF(Overall!O716&lt;&gt;"",DATEVALUE(MID(Overall!O716, FIND(",", Overall!O716) + 2, FIND(" ", Overall!O716) - FIND(",", Overall!O716) - 1) &amp; " " &amp; MID(Overall!O716, FIND(" ", Overall!O716) + 1, FIND(",", Overall!O716, FIND(" ", Overall!O716)) - FIND(" ", Overall!O716) - 1) &amp; ", " &amp; MID(Overall!O716, FIND(",", Overall!O716, FIND(",",Overall!O716) + 1) + 2, LEN(Overall!O716))),"")</f>
        <v>45295</v>
      </c>
      <c r="R714" s="5">
        <f t="shared" si="22"/>
        <v>1</v>
      </c>
      <c r="S714" s="10" t="str">
        <f>IF(Overall!$A716&lt;&gt;"",IF(AND(MONTH($N714) &lt;= 1, MONTH($O714) &gt;= 1), IF($R714 &lt;&gt; "", $H714/$R714, ""), ""),"")</f>
        <v/>
      </c>
      <c r="T714" s="10" t="str">
        <f>IF(Overall!$A716&lt;&gt;"",IF(AND(MONTH($N714) &lt;= 2, MONTH($O714) &gt;= 2), IF($R714 &lt;&gt; "", $H714/$R714, ""), ""),"")</f>
        <v/>
      </c>
      <c r="U714" s="10" t="str">
        <f>IF(Overall!$A716&lt;&gt;"",IF(AND(MONTH($N714) &lt;= 3, MONTH($O714) &gt;= 3), IF($R714 &lt;&gt; "", $H714/$R714, ""), ""),"")</f>
        <v/>
      </c>
      <c r="V714" s="10" t="str">
        <f>IF(Overall!$A716&lt;&gt;"",IF(AND(MONTH($N714) &lt;= 4, MONTH($O714) &gt;= 4), IF($R714 &lt;&gt; "", $H714/$R714, ""), ""),"")</f>
        <v/>
      </c>
      <c r="W714" s="10">
        <f>IF(Overall!$A716&lt;&gt;"",IF(AND(MONTH($N714) &lt;= 5, MONTH($O714) &gt;= 5), IF($R714 &lt;&gt; "", $H714/$R714, ""), ""),"")</f>
        <v>1000000</v>
      </c>
      <c r="X714" s="10" t="str">
        <f>IF(Overall!$A716&lt;&gt;"",IF(AND(MONTH($N714) &lt;= 6, MONTH($O714) &gt;= 6), IF($R714 &lt;&gt; "", $H714/$R714, ""), ""),"")</f>
        <v/>
      </c>
      <c r="Y714" s="10" t="str">
        <f>IF(Overall!$A716&lt;&gt;"",IF(AND(MONTH($N714) &lt;= 7, MONTH($O714) &gt;= 7 ), IF($R714 &lt;&gt; "", $H714/$R714, ""), ""),"")</f>
        <v/>
      </c>
      <c r="Z714" s="10" t="str">
        <f>IF(Overall!$A716&lt;&gt;"",IF(AND(MONTH($N714) &lt;= 8, MONTH($O714) &gt;= 8), IF($R714 &lt;&gt; "", $H714/$R714, ""), ""),"")</f>
        <v/>
      </c>
      <c r="AA714" s="10" t="str">
        <f>IF(Overall!$A716&lt;&gt;"",IF(AND(MONTH($N714) &lt;= 9, MONTH($O714) &gt;= 9), IF($R714 &lt;&gt; "", $H714/$R714, ""), ""),"")</f>
        <v/>
      </c>
      <c r="AB714" s="10" t="str">
        <f>IF(Overall!$A716&lt;&gt;"",IF(AND(MONTH($N714) &lt;= 10, MONTH($O714) &gt;= 10), IF($R714 &lt;&gt; "", $H714/$R714, ""), ""),"")</f>
        <v/>
      </c>
      <c r="AC714" s="10" t="str">
        <f>IF(Overall!$A716&lt;&gt;"",IF(AND(MONTH($N714) &lt;= 11, MONTH($O714) &gt;= 11), IF($R714 &lt;&gt; "", $H714/$R714, ""), ""),"")</f>
        <v/>
      </c>
      <c r="AD714" s="10" t="str">
        <f>IF(Overall!$A716&lt;&gt;"",IF(AND(MONTH($N714) &lt;= 12, MONTH($O714) &gt;= 12), IF($R714 &lt;&gt; "", $H714/$R714, ""), ""),"")</f>
        <v/>
      </c>
      <c r="AF714" s="10" t="str">
        <f ca="1">IFERROR(IF(AND(NOW()&lt;= EOMONTH(DATE(YEAR($O714),1, 1), 0), Overall!$A716&lt;&gt;"", MONTH($N714) &lt;= 1, MONTH($O714) &gt;= 1), IF($R714 &lt;&gt; "", $H714/$R714, ""), ""), "")</f>
        <v/>
      </c>
      <c r="AG714" s="10" t="str">
        <f ca="1">IFERROR(IF(AND(NOW()&lt;= EOMONTH(DATE(YEAR($O714),2, 1), 0), Overall!$A716&lt;&gt;"", MONTH($N714) &lt;= 2, MONTH($O714) &gt;= 2), IF($R714 &lt;&gt; "", $H714/$R714, ""), ""), "")</f>
        <v/>
      </c>
      <c r="AH714" s="10" t="str">
        <f ca="1">IFERROR(IF(AND(NOW()&lt;= EOMONTH(DATE(YEAR($O714),3, 1), 0), Overall!$A716&lt;&gt;"", MONTH($N714) &lt;= 3, MONTH($O714) &gt;= 3), IF($R714 &lt;&gt; "", $H714/$R714, ""), ""), "")</f>
        <v/>
      </c>
      <c r="AI714" s="10" t="str">
        <f ca="1">IFERROR(IF(AND(NOW()&lt;= EOMONTH(DATE(YEAR($O714),4, 1), 0), Overall!$A716&lt;&gt;"", MONTH($N714) &lt;= 4, MONTH($O714) &gt;= 4), IF($R714 &lt;&gt; "", $H714/$R714, ""), ""), "")</f>
        <v/>
      </c>
      <c r="AJ714" s="10">
        <f ca="1">IFERROR(IF(AND(NOW()&lt;= EOMONTH(DATE(YEAR($O714),5, 1), 0), Overall!$A716&lt;&gt;"", MONTH($N714) &lt;= 5, MONTH($O714) &gt;= 5), IF($R714 &lt;&gt; "", $H714/$R714, ""), ""), "")</f>
        <v>1000000</v>
      </c>
      <c r="AK714" s="10" t="str">
        <f ca="1">IFERROR(IF(AND(NOW()&lt;= EOMONTH(DATE(YEAR($O714),6, 1), 0), Overall!$A716&lt;&gt;"", MONTH($N714) &lt;= 6, MONTH($O714) &gt;= 6), IF($R714 &lt;&gt; "", $H714/$R714, ""), ""), "")</f>
        <v/>
      </c>
      <c r="AL714" s="10" t="str">
        <f ca="1">IFERROR(IF(AND(NOW()&lt;= EOMONTH(DATE(YEAR($O714),7, 1), 0), Overall!$A716&lt;&gt;"", MONTH($N714) &lt;= 7, MONTH($O714) &gt;= 7), IF($R714 &lt;&gt; "", $H714/$R714, ""), ""), "")</f>
        <v/>
      </c>
      <c r="AM714" s="10" t="str">
        <f ca="1">IFERROR(IF(AND(NOW()&lt;= EOMONTH(DATE(YEAR($O714),8, 1), 0), Overall!$A716&lt;&gt;"", MONTH($N714) &lt;= 8, MONTH($O714) &gt;= 8), IF($R714 &lt;&gt; "", $H714/$R714, ""), ""), "")</f>
        <v/>
      </c>
      <c r="AN714" s="10" t="str">
        <f ca="1">IFERROR(IF(AND(NOW()&lt;= EOMONTH(DATE(YEAR($O714),9, 1), 0), Overall!$A716&lt;&gt;"", MONTH($N714) &lt;= 9, MONTH($O714) &gt;= 9), IF($R714 &lt;&gt; "", $H714/$R714, ""), ""), "")</f>
        <v/>
      </c>
      <c r="AO714" s="10" t="str">
        <f ca="1">IFERROR(IF(AND(NOW()&lt;= EOMONTH(DATE(YEAR($O714),10, 1), 0), Overall!$A716&lt;&gt;"", MONTH($N714) &lt;= 10, MONTH($O714) &gt;= 10), IF($R714 &lt;&gt; "", $H714/$R714, ""), ""), "")</f>
        <v/>
      </c>
      <c r="AP714" s="10" t="str">
        <f ca="1">IFERROR(IF(AND(NOW()&lt;= EOMONTH(DATE(YEAR($O714),11, 1), 0), Overall!$A716&lt;&gt;"", MONTH($N714) &lt;=11, MONTH($O714) &gt;= 11), IF($R714 &lt;&gt; "", $H714/$R714, ""), ""), "")</f>
        <v/>
      </c>
      <c r="AQ714" s="10" t="str">
        <f ca="1">IFERROR(IF(AND(NOW()&lt;= EOMONTH(DATE(YEAR($O714),12, 1), 0), Overall!$A716&lt;&gt;"", MONTH($N714) &lt;= 12, MONTH($O714) &gt;= 12), IF($R714 &lt;&gt; "", $H714/$R714, ""), ""), "")</f>
        <v/>
      </c>
      <c r="AR714" s="16">
        <f t="shared" ca="1" si="23"/>
        <v>1000000</v>
      </c>
    </row>
    <row r="715" spans="1:44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6">
        <f>IF(Overall!F717&lt;&gt;"",VALUE(Overall!F717),"")</f>
        <v>1000000</v>
      </c>
      <c r="I715" s="6">
        <f>IF(Overall!G717&lt;&gt;"",VALUE(Overall!G717),"")</f>
        <v>77</v>
      </c>
      <c r="J715" s="6">
        <f>IF(Overall!H717&lt;&gt;"",VALUE(Overall!H717),"")</f>
        <v>61</v>
      </c>
      <c r="K715" s="6">
        <f>IF(Overall!I717&lt;&gt;"",VALUE(Overall!I717),"")</f>
        <v>4.3499999999999996</v>
      </c>
      <c r="L715" s="6">
        <f>IF(Overall!J717&lt;&gt;"",VALUE(Overall!J717),"")</f>
        <v>0.5</v>
      </c>
      <c r="M715" s="6">
        <f>IF(Overall!K717&lt;&gt;"",VALUE(Overall!K717),"")</f>
        <v>3.85</v>
      </c>
      <c r="N715" s="7">
        <f>IF(Overall!L717&lt;&gt;"",DATEVALUE(MID(Overall!L717, FIND(",", Overall!L717) + 2, FIND(" ", Overall!L717) - FIND(",", Overall!L717) - 1) &amp; " " &amp; MID(Overall!L717, FIND(" ", Overall!L717) + 1, FIND(",", Overall!L717, FIND(" ", Overall!L717)) - FIND(" ", Overall!L717) - 1) &amp; ", " &amp; MID(Overall!L717, FIND(",", Overall!L717, FIND(",",Overall!L717) + 1) + 2, LEN(Overall!L717))),"")</f>
        <v>45383</v>
      </c>
      <c r="O715" s="7">
        <f>IF(Overall!M717&lt;&gt;"",DATEVALUE(MID(Overall!M717, FIND(",", Overall!M717) + 2, FIND(" ", Overall!M717) - FIND(",", Overall!M717) - 1) &amp; " " &amp; MID(Overall!M717, FIND(" ", Overall!M717) + 1, FIND(",", Overall!M717, FIND(" ", Overall!M717)) - FIND(" ", Overall!M717) - 1) &amp; ", " &amp; MID(Overall!M717, FIND(",", Overall!M717, FIND(",",Overall!M717) + 1) + 2, LEN(Overall!M717))),"")</f>
        <v>45412</v>
      </c>
      <c r="P715" s="7">
        <f>IF(Overall!N717&lt;&gt;"",DATEVALUE(MID(Overall!N717, FIND(",", Overall!N717) + 2, FIND(" ", Overall!N717) - FIND(",", Overall!N717) - 1) &amp; " " &amp; MID(Overall!N717, FIND(" ", Overall!N717) + 1, FIND(",", Overall!N717, FIND(" ", Overall!N717)) - FIND(" ", Overall!N717) - 1) &amp; ", " &amp; MID(Overall!N717, FIND(",", Overall!N717, FIND(",",Overall!N717) + 1) + 2, LEN(Overall!N717))),"")</f>
        <v>45317</v>
      </c>
      <c r="Q715" s="7">
        <f>IF(Overall!O717&lt;&gt;"",DATEVALUE(MID(Overall!O717, FIND(",", Overall!O717) + 2, FIND(" ", Overall!O717) - FIND(",", Overall!O717) - 1) &amp; " " &amp; MID(Overall!O717, FIND(" ", Overall!O717) + 1, FIND(",", Overall!O717, FIND(" ", Overall!O717)) - FIND(" ", Overall!O717) - 1) &amp; ", " &amp; MID(Overall!O717, FIND(",", Overall!O717, FIND(",",Overall!O717) + 1) + 2, LEN(Overall!O717))),"")</f>
        <v>45295</v>
      </c>
      <c r="R715" s="5">
        <f t="shared" si="22"/>
        <v>1</v>
      </c>
      <c r="S715" s="10" t="str">
        <f>IF(Overall!$A717&lt;&gt;"",IF(AND(MONTH($N715) &lt;= 1, MONTH($O715) &gt;= 1), IF($R715 &lt;&gt; "", $H715/$R715, ""), ""),"")</f>
        <v/>
      </c>
      <c r="T715" s="10" t="str">
        <f>IF(Overall!$A717&lt;&gt;"",IF(AND(MONTH($N715) &lt;= 2, MONTH($O715) &gt;= 2), IF($R715 &lt;&gt; "", $H715/$R715, ""), ""),"")</f>
        <v/>
      </c>
      <c r="U715" s="10" t="str">
        <f>IF(Overall!$A717&lt;&gt;"",IF(AND(MONTH($N715) &lt;= 3, MONTH($O715) &gt;= 3), IF($R715 &lt;&gt; "", $H715/$R715, ""), ""),"")</f>
        <v/>
      </c>
      <c r="V715" s="10">
        <f>IF(Overall!$A717&lt;&gt;"",IF(AND(MONTH($N715) &lt;= 4, MONTH($O715) &gt;= 4), IF($R715 &lt;&gt; "", $H715/$R715, ""), ""),"")</f>
        <v>1000000</v>
      </c>
      <c r="W715" s="10" t="str">
        <f>IF(Overall!$A717&lt;&gt;"",IF(AND(MONTH($N715) &lt;= 5, MONTH($O715) &gt;= 5), IF($R715 &lt;&gt; "", $H715/$R715, ""), ""),"")</f>
        <v/>
      </c>
      <c r="X715" s="10" t="str">
        <f>IF(Overall!$A717&lt;&gt;"",IF(AND(MONTH($N715) &lt;= 6, MONTH($O715) &gt;= 6), IF($R715 &lt;&gt; "", $H715/$R715, ""), ""),"")</f>
        <v/>
      </c>
      <c r="Y715" s="10" t="str">
        <f>IF(Overall!$A717&lt;&gt;"",IF(AND(MONTH($N715) &lt;= 7, MONTH($O715) &gt;= 7 ), IF($R715 &lt;&gt; "", $H715/$R715, ""), ""),"")</f>
        <v/>
      </c>
      <c r="Z715" s="10" t="str">
        <f>IF(Overall!$A717&lt;&gt;"",IF(AND(MONTH($N715) &lt;= 8, MONTH($O715) &gt;= 8), IF($R715 &lt;&gt; "", $H715/$R715, ""), ""),"")</f>
        <v/>
      </c>
      <c r="AA715" s="10" t="str">
        <f>IF(Overall!$A717&lt;&gt;"",IF(AND(MONTH($N715) &lt;= 9, MONTH($O715) &gt;= 9), IF($R715 &lt;&gt; "", $H715/$R715, ""), ""),"")</f>
        <v/>
      </c>
      <c r="AB715" s="10" t="str">
        <f>IF(Overall!$A717&lt;&gt;"",IF(AND(MONTH($N715) &lt;= 10, MONTH($O715) &gt;= 10), IF($R715 &lt;&gt; "", $H715/$R715, ""), ""),"")</f>
        <v/>
      </c>
      <c r="AC715" s="10" t="str">
        <f>IF(Overall!$A717&lt;&gt;"",IF(AND(MONTH($N715) &lt;= 11, MONTH($O715) &gt;= 11), IF($R715 &lt;&gt; "", $H715/$R715, ""), ""),"")</f>
        <v/>
      </c>
      <c r="AD715" s="10" t="str">
        <f>IF(Overall!$A717&lt;&gt;"",IF(AND(MONTH($N715) &lt;= 12, MONTH($O715) &gt;= 12), IF($R715 &lt;&gt; "", $H715/$R715, ""), ""),"")</f>
        <v/>
      </c>
      <c r="AF715" s="10" t="str">
        <f ca="1">IFERROR(IF(AND(NOW()&lt;= EOMONTH(DATE(YEAR($O715),1, 1), 0), Overall!$A717&lt;&gt;"", MONTH($N715) &lt;= 1, MONTH($O715) &gt;= 1), IF($R715 &lt;&gt; "", $H715/$R715, ""), ""), "")</f>
        <v/>
      </c>
      <c r="AG715" s="10" t="str">
        <f ca="1">IFERROR(IF(AND(NOW()&lt;= EOMONTH(DATE(YEAR($O715),2, 1), 0), Overall!$A717&lt;&gt;"", MONTH($N715) &lt;= 2, MONTH($O715) &gt;= 2), IF($R715 &lt;&gt; "", $H715/$R715, ""), ""), "")</f>
        <v/>
      </c>
      <c r="AH715" s="10" t="str">
        <f ca="1">IFERROR(IF(AND(NOW()&lt;= EOMONTH(DATE(YEAR($O715),3, 1), 0), Overall!$A717&lt;&gt;"", MONTH($N715) &lt;= 3, MONTH($O715) &gt;= 3), IF($R715 &lt;&gt; "", $H715/$R715, ""), ""), "")</f>
        <v/>
      </c>
      <c r="AI715" s="10">
        <f ca="1">IFERROR(IF(AND(NOW()&lt;= EOMONTH(DATE(YEAR($O715),4, 1), 0), Overall!$A717&lt;&gt;"", MONTH($N715) &lt;= 4, MONTH($O715) &gt;= 4), IF($R715 &lt;&gt; "", $H715/$R715, ""), ""), "")</f>
        <v>1000000</v>
      </c>
      <c r="AJ715" s="10" t="str">
        <f ca="1">IFERROR(IF(AND(NOW()&lt;= EOMONTH(DATE(YEAR($O715),5, 1), 0), Overall!$A717&lt;&gt;"", MONTH($N715) &lt;= 5, MONTH($O715) &gt;= 5), IF($R715 &lt;&gt; "", $H715/$R715, ""), ""), "")</f>
        <v/>
      </c>
      <c r="AK715" s="10" t="str">
        <f ca="1">IFERROR(IF(AND(NOW()&lt;= EOMONTH(DATE(YEAR($O715),6, 1), 0), Overall!$A717&lt;&gt;"", MONTH($N715) &lt;= 6, MONTH($O715) &gt;= 6), IF($R715 &lt;&gt; "", $H715/$R715, ""), ""), "")</f>
        <v/>
      </c>
      <c r="AL715" s="10" t="str">
        <f ca="1">IFERROR(IF(AND(NOW()&lt;= EOMONTH(DATE(YEAR($O715),7, 1), 0), Overall!$A717&lt;&gt;"", MONTH($N715) &lt;= 7, MONTH($O715) &gt;= 7), IF($R715 &lt;&gt; "", $H715/$R715, ""), ""), "")</f>
        <v/>
      </c>
      <c r="AM715" s="10" t="str">
        <f ca="1">IFERROR(IF(AND(NOW()&lt;= EOMONTH(DATE(YEAR($O715),8, 1), 0), Overall!$A717&lt;&gt;"", MONTH($N715) &lt;= 8, MONTH($O715) &gt;= 8), IF($R715 &lt;&gt; "", $H715/$R715, ""), ""), "")</f>
        <v/>
      </c>
      <c r="AN715" s="10" t="str">
        <f ca="1">IFERROR(IF(AND(NOW()&lt;= EOMONTH(DATE(YEAR($O715),9, 1), 0), Overall!$A717&lt;&gt;"", MONTH($N715) &lt;= 9, MONTH($O715) &gt;= 9), IF($R715 &lt;&gt; "", $H715/$R715, ""), ""), "")</f>
        <v/>
      </c>
      <c r="AO715" s="10" t="str">
        <f ca="1">IFERROR(IF(AND(NOW()&lt;= EOMONTH(DATE(YEAR($O715),10, 1), 0), Overall!$A717&lt;&gt;"", MONTH($N715) &lt;= 10, MONTH($O715) &gt;= 10), IF($R715 &lt;&gt; "", $H715/$R715, ""), ""), "")</f>
        <v/>
      </c>
      <c r="AP715" s="10" t="str">
        <f ca="1">IFERROR(IF(AND(NOW()&lt;= EOMONTH(DATE(YEAR($O715),11, 1), 0), Overall!$A717&lt;&gt;"", MONTH($N715) &lt;=11, MONTH($O715) &gt;= 11), IF($R715 &lt;&gt; "", $H715/$R715, ""), ""), "")</f>
        <v/>
      </c>
      <c r="AQ715" s="10" t="str">
        <f ca="1">IFERROR(IF(AND(NOW()&lt;= EOMONTH(DATE(YEAR($O715),12, 1), 0), Overall!$A717&lt;&gt;"", MONTH($N715) &lt;= 12, MONTH($O715) &gt;= 12), IF($R715 &lt;&gt; "", $H715/$R715, ""), ""), "")</f>
        <v/>
      </c>
      <c r="AR715" s="16">
        <f t="shared" ca="1" si="23"/>
        <v>1000000</v>
      </c>
    </row>
    <row r="716" spans="1:44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6">
        <f>IF(Overall!F718&lt;&gt;"",VALUE(Overall!F718),"")</f>
        <v>1000000</v>
      </c>
      <c r="I716" s="6">
        <f>IF(Overall!G718&lt;&gt;"",VALUE(Overall!G718),"")</f>
        <v>77</v>
      </c>
      <c r="J716" s="6">
        <f>IF(Overall!H718&lt;&gt;"",VALUE(Overall!H718),"")</f>
        <v>61</v>
      </c>
      <c r="K716" s="6">
        <f>IF(Overall!I718&lt;&gt;"",VALUE(Overall!I718),"")</f>
        <v>4.45</v>
      </c>
      <c r="L716" s="6">
        <f>IF(Overall!J718&lt;&gt;"",VALUE(Overall!J718),"")</f>
        <v>0.6</v>
      </c>
      <c r="M716" s="6">
        <f>IF(Overall!K718&lt;&gt;"",VALUE(Overall!K718),"")</f>
        <v>3.85</v>
      </c>
      <c r="N716" s="7">
        <f>IF(Overall!L718&lt;&gt;"",DATEVALUE(MID(Overall!L718, FIND(",", Overall!L718) + 2, FIND(" ", Overall!L718) - FIND(",", Overall!L718) - 1) &amp; " " &amp; MID(Overall!L718, FIND(" ", Overall!L718) + 1, FIND(",", Overall!L718, FIND(" ", Overall!L718)) - FIND(" ", Overall!L718) - 1) &amp; ", " &amp; MID(Overall!L718, FIND(",", Overall!L718, FIND(",",Overall!L718) + 1) + 2, LEN(Overall!L718))),"")</f>
        <v>45383</v>
      </c>
      <c r="O716" s="7">
        <f>IF(Overall!M718&lt;&gt;"",DATEVALUE(MID(Overall!M718, FIND(",", Overall!M718) + 2, FIND(" ", Overall!M718) - FIND(",", Overall!M718) - 1) &amp; " " &amp; MID(Overall!M718, FIND(" ", Overall!M718) + 1, FIND(",", Overall!M718, FIND(" ", Overall!M718)) - FIND(" ", Overall!M718) - 1) &amp; ", " &amp; MID(Overall!M718, FIND(",", Overall!M718, FIND(",",Overall!M718) + 1) + 2, LEN(Overall!M718))),"")</f>
        <v>45412</v>
      </c>
      <c r="P716" s="7">
        <f>IF(Overall!N718&lt;&gt;"",DATEVALUE(MID(Overall!N718, FIND(",", Overall!N718) + 2, FIND(" ", Overall!N718) - FIND(",", Overall!N718) - 1) &amp; " " &amp; MID(Overall!N718, FIND(" ", Overall!N718) + 1, FIND(",", Overall!N718, FIND(" ", Overall!N718)) - FIND(" ", Overall!N718) - 1) &amp; ", " &amp; MID(Overall!N718, FIND(",", Overall!N718, FIND(",",Overall!N718) + 1) + 2, LEN(Overall!N718))),"")</f>
        <v>45317</v>
      </c>
      <c r="Q716" s="7">
        <f>IF(Overall!O718&lt;&gt;"",DATEVALUE(MID(Overall!O718, FIND(",", Overall!O718) + 2, FIND(" ", Overall!O718) - FIND(",", Overall!O718) - 1) &amp; " " &amp; MID(Overall!O718, FIND(" ", Overall!O718) + 1, FIND(",", Overall!O718, FIND(" ", Overall!O718)) - FIND(" ", Overall!O718) - 1) &amp; ", " &amp; MID(Overall!O718, FIND(",", Overall!O718, FIND(",",Overall!O718) + 1) + 2, LEN(Overall!O718))),"")</f>
        <v>45295</v>
      </c>
      <c r="R716" s="5">
        <f t="shared" si="22"/>
        <v>1</v>
      </c>
      <c r="S716" s="10" t="str">
        <f>IF(Overall!$A718&lt;&gt;"",IF(AND(MONTH($N716) &lt;= 1, MONTH($O716) &gt;= 1), IF($R716 &lt;&gt; "", $H716/$R716, ""), ""),"")</f>
        <v/>
      </c>
      <c r="T716" s="10" t="str">
        <f>IF(Overall!$A718&lt;&gt;"",IF(AND(MONTH($N716) &lt;= 2, MONTH($O716) &gt;= 2), IF($R716 &lt;&gt; "", $H716/$R716, ""), ""),"")</f>
        <v/>
      </c>
      <c r="U716" s="10" t="str">
        <f>IF(Overall!$A718&lt;&gt;"",IF(AND(MONTH($N716) &lt;= 3, MONTH($O716) &gt;= 3), IF($R716 &lt;&gt; "", $H716/$R716, ""), ""),"")</f>
        <v/>
      </c>
      <c r="V716" s="10">
        <f>IF(Overall!$A718&lt;&gt;"",IF(AND(MONTH($N716) &lt;= 4, MONTH($O716) &gt;= 4), IF($R716 &lt;&gt; "", $H716/$R716, ""), ""),"")</f>
        <v>1000000</v>
      </c>
      <c r="W716" s="10" t="str">
        <f>IF(Overall!$A718&lt;&gt;"",IF(AND(MONTH($N716) &lt;= 5, MONTH($O716) &gt;= 5), IF($R716 &lt;&gt; "", $H716/$R716, ""), ""),"")</f>
        <v/>
      </c>
      <c r="X716" s="10" t="str">
        <f>IF(Overall!$A718&lt;&gt;"",IF(AND(MONTH($N716) &lt;= 6, MONTH($O716) &gt;= 6), IF($R716 &lt;&gt; "", $H716/$R716, ""), ""),"")</f>
        <v/>
      </c>
      <c r="Y716" s="10" t="str">
        <f>IF(Overall!$A718&lt;&gt;"",IF(AND(MONTH($N716) &lt;= 7, MONTH($O716) &gt;= 7 ), IF($R716 &lt;&gt; "", $H716/$R716, ""), ""),"")</f>
        <v/>
      </c>
      <c r="Z716" s="10" t="str">
        <f>IF(Overall!$A718&lt;&gt;"",IF(AND(MONTH($N716) &lt;= 8, MONTH($O716) &gt;= 8), IF($R716 &lt;&gt; "", $H716/$R716, ""), ""),"")</f>
        <v/>
      </c>
      <c r="AA716" s="10" t="str">
        <f>IF(Overall!$A718&lt;&gt;"",IF(AND(MONTH($N716) &lt;= 9, MONTH($O716) &gt;= 9), IF($R716 &lt;&gt; "", $H716/$R716, ""), ""),"")</f>
        <v/>
      </c>
      <c r="AB716" s="10" t="str">
        <f>IF(Overall!$A718&lt;&gt;"",IF(AND(MONTH($N716) &lt;= 10, MONTH($O716) &gt;= 10), IF($R716 &lt;&gt; "", $H716/$R716, ""), ""),"")</f>
        <v/>
      </c>
      <c r="AC716" s="10" t="str">
        <f>IF(Overall!$A718&lt;&gt;"",IF(AND(MONTH($N716) &lt;= 11, MONTH($O716) &gt;= 11), IF($R716 &lt;&gt; "", $H716/$R716, ""), ""),"")</f>
        <v/>
      </c>
      <c r="AD716" s="10" t="str">
        <f>IF(Overall!$A718&lt;&gt;"",IF(AND(MONTH($N716) &lt;= 12, MONTH($O716) &gt;= 12), IF($R716 &lt;&gt; "", $H716/$R716, ""), ""),"")</f>
        <v/>
      </c>
      <c r="AF716" s="10" t="str">
        <f ca="1">IFERROR(IF(AND(NOW()&lt;= EOMONTH(DATE(YEAR($O716),1, 1), 0), Overall!$A718&lt;&gt;"", MONTH($N716) &lt;= 1, MONTH($O716) &gt;= 1), IF($R716 &lt;&gt; "", $H716/$R716, ""), ""), "")</f>
        <v/>
      </c>
      <c r="AG716" s="10" t="str">
        <f ca="1">IFERROR(IF(AND(NOW()&lt;= EOMONTH(DATE(YEAR($O716),2, 1), 0), Overall!$A718&lt;&gt;"", MONTH($N716) &lt;= 2, MONTH($O716) &gt;= 2), IF($R716 &lt;&gt; "", $H716/$R716, ""), ""), "")</f>
        <v/>
      </c>
      <c r="AH716" s="10" t="str">
        <f ca="1">IFERROR(IF(AND(NOW()&lt;= EOMONTH(DATE(YEAR($O716),3, 1), 0), Overall!$A718&lt;&gt;"", MONTH($N716) &lt;= 3, MONTH($O716) &gt;= 3), IF($R716 &lt;&gt; "", $H716/$R716, ""), ""), "")</f>
        <v/>
      </c>
      <c r="AI716" s="10">
        <f ca="1">IFERROR(IF(AND(NOW()&lt;= EOMONTH(DATE(YEAR($O716),4, 1), 0), Overall!$A718&lt;&gt;"", MONTH($N716) &lt;= 4, MONTH($O716) &gt;= 4), IF($R716 &lt;&gt; "", $H716/$R716, ""), ""), "")</f>
        <v>1000000</v>
      </c>
      <c r="AJ716" s="10" t="str">
        <f ca="1">IFERROR(IF(AND(NOW()&lt;= EOMONTH(DATE(YEAR($O716),5, 1), 0), Overall!$A718&lt;&gt;"", MONTH($N716) &lt;= 5, MONTH($O716) &gt;= 5), IF($R716 &lt;&gt; "", $H716/$R716, ""), ""), "")</f>
        <v/>
      </c>
      <c r="AK716" s="10" t="str">
        <f ca="1">IFERROR(IF(AND(NOW()&lt;= EOMONTH(DATE(YEAR($O716),6, 1), 0), Overall!$A718&lt;&gt;"", MONTH($N716) &lt;= 6, MONTH($O716) &gt;= 6), IF($R716 &lt;&gt; "", $H716/$R716, ""), ""), "")</f>
        <v/>
      </c>
      <c r="AL716" s="10" t="str">
        <f ca="1">IFERROR(IF(AND(NOW()&lt;= EOMONTH(DATE(YEAR($O716),7, 1), 0), Overall!$A718&lt;&gt;"", MONTH($N716) &lt;= 7, MONTH($O716) &gt;= 7), IF($R716 &lt;&gt; "", $H716/$R716, ""), ""), "")</f>
        <v/>
      </c>
      <c r="AM716" s="10" t="str">
        <f ca="1">IFERROR(IF(AND(NOW()&lt;= EOMONTH(DATE(YEAR($O716),8, 1), 0), Overall!$A718&lt;&gt;"", MONTH($N716) &lt;= 8, MONTH($O716) &gt;= 8), IF($R716 &lt;&gt; "", $H716/$R716, ""), ""), "")</f>
        <v/>
      </c>
      <c r="AN716" s="10" t="str">
        <f ca="1">IFERROR(IF(AND(NOW()&lt;= EOMONTH(DATE(YEAR($O716),9, 1), 0), Overall!$A718&lt;&gt;"", MONTH($N716) &lt;= 9, MONTH($O716) &gt;= 9), IF($R716 &lt;&gt; "", $H716/$R716, ""), ""), "")</f>
        <v/>
      </c>
      <c r="AO716" s="10" t="str">
        <f ca="1">IFERROR(IF(AND(NOW()&lt;= EOMONTH(DATE(YEAR($O716),10, 1), 0), Overall!$A718&lt;&gt;"", MONTH($N716) &lt;= 10, MONTH($O716) &gt;= 10), IF($R716 &lt;&gt; "", $H716/$R716, ""), ""), "")</f>
        <v/>
      </c>
      <c r="AP716" s="10" t="str">
        <f ca="1">IFERROR(IF(AND(NOW()&lt;= EOMONTH(DATE(YEAR($O716),11, 1), 0), Overall!$A718&lt;&gt;"", MONTH($N716) &lt;=11, MONTH($O716) &gt;= 11), IF($R716 &lt;&gt; "", $H716/$R716, ""), ""), "")</f>
        <v/>
      </c>
      <c r="AQ716" s="10" t="str">
        <f ca="1">IFERROR(IF(AND(NOW()&lt;= EOMONTH(DATE(YEAR($O716),12, 1), 0), Overall!$A718&lt;&gt;"", MONTH($N716) &lt;= 12, MONTH($O716) &gt;= 12), IF($R716 &lt;&gt; "", $H716/$R716, ""), ""), "")</f>
        <v/>
      </c>
      <c r="AR716" s="16">
        <f t="shared" ca="1" si="23"/>
        <v>1000000</v>
      </c>
    </row>
    <row r="717" spans="1:44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6">
        <f>IF(Overall!F719&lt;&gt;"",VALUE(Overall!F719),"")</f>
        <v>1000000</v>
      </c>
      <c r="I717" s="6">
        <f>IF(Overall!G719&lt;&gt;"",VALUE(Overall!G719),"")</f>
        <v>77</v>
      </c>
      <c r="J717" s="6">
        <f>IF(Overall!H719&lt;&gt;"",VALUE(Overall!H719),"")</f>
        <v>61</v>
      </c>
      <c r="K717" s="6">
        <f>IF(Overall!I719&lt;&gt;"",VALUE(Overall!I719),"")</f>
        <v>4.33</v>
      </c>
      <c r="L717" s="6">
        <f>IF(Overall!J719&lt;&gt;"",VALUE(Overall!J719),"")</f>
        <v>0.5</v>
      </c>
      <c r="M717" s="6">
        <f>IF(Overall!K719&lt;&gt;"",VALUE(Overall!K719),"")</f>
        <v>3.83</v>
      </c>
      <c r="N717" s="7">
        <f>IF(Overall!L719&lt;&gt;"",DATEVALUE(MID(Overall!L719, FIND(",", Overall!L719) + 2, FIND(" ", Overall!L719) - FIND(",", Overall!L719) - 1) &amp; " " &amp; MID(Overall!L719, FIND(" ", Overall!L719) + 1, FIND(",", Overall!L719, FIND(" ", Overall!L719)) - FIND(" ", Overall!L719) - 1) &amp; ", " &amp; MID(Overall!L719, FIND(",", Overall!L719, FIND(",",Overall!L719) + 1) + 2, LEN(Overall!L719))),"")</f>
        <v>45383</v>
      </c>
      <c r="O717" s="7">
        <f>IF(Overall!M719&lt;&gt;"",DATEVALUE(MID(Overall!M719, FIND(",", Overall!M719) + 2, FIND(" ", Overall!M719) - FIND(",", Overall!M719) - 1) &amp; " " &amp; MID(Overall!M719, FIND(" ", Overall!M719) + 1, FIND(",", Overall!M719, FIND(" ", Overall!M719)) - FIND(" ", Overall!M719) - 1) &amp; ", " &amp; MID(Overall!M719, FIND(",", Overall!M719, FIND(",",Overall!M719) + 1) + 2, LEN(Overall!M719))),"")</f>
        <v>45412</v>
      </c>
      <c r="P717" s="7">
        <f>IF(Overall!N719&lt;&gt;"",DATEVALUE(MID(Overall!N719, FIND(",", Overall!N719) + 2, FIND(" ", Overall!N719) - FIND(",", Overall!N719) - 1) &amp; " " &amp; MID(Overall!N719, FIND(" ", Overall!N719) + 1, FIND(",", Overall!N719, FIND(" ", Overall!N719)) - FIND(" ", Overall!N719) - 1) &amp; ", " &amp; MID(Overall!N719, FIND(",", Overall!N719, FIND(",",Overall!N719) + 1) + 2, LEN(Overall!N719))),"")</f>
        <v>45317</v>
      </c>
      <c r="Q717" s="7">
        <f>IF(Overall!O719&lt;&gt;"",DATEVALUE(MID(Overall!O719, FIND(",", Overall!O719) + 2, FIND(" ", Overall!O719) - FIND(",", Overall!O719) - 1) &amp; " " &amp; MID(Overall!O719, FIND(" ", Overall!O719) + 1, FIND(",", Overall!O719, FIND(" ", Overall!O719)) - FIND(" ", Overall!O719) - 1) &amp; ", " &amp; MID(Overall!O719, FIND(",", Overall!O719, FIND(",",Overall!O719) + 1) + 2, LEN(Overall!O719))),"")</f>
        <v>45295</v>
      </c>
      <c r="R717" s="5">
        <f t="shared" si="22"/>
        <v>1</v>
      </c>
      <c r="S717" s="10" t="str">
        <f>IF(Overall!$A719&lt;&gt;"",IF(AND(MONTH($N717) &lt;= 1, MONTH($O717) &gt;= 1), IF($R717 &lt;&gt; "", $H717/$R717, ""), ""),"")</f>
        <v/>
      </c>
      <c r="T717" s="10" t="str">
        <f>IF(Overall!$A719&lt;&gt;"",IF(AND(MONTH($N717) &lt;= 2, MONTH($O717) &gt;= 2), IF($R717 &lt;&gt; "", $H717/$R717, ""), ""),"")</f>
        <v/>
      </c>
      <c r="U717" s="10" t="str">
        <f>IF(Overall!$A719&lt;&gt;"",IF(AND(MONTH($N717) &lt;= 3, MONTH($O717) &gt;= 3), IF($R717 &lt;&gt; "", $H717/$R717, ""), ""),"")</f>
        <v/>
      </c>
      <c r="V717" s="10">
        <f>IF(Overall!$A719&lt;&gt;"",IF(AND(MONTH($N717) &lt;= 4, MONTH($O717) &gt;= 4), IF($R717 &lt;&gt; "", $H717/$R717, ""), ""),"")</f>
        <v>1000000</v>
      </c>
      <c r="W717" s="10" t="str">
        <f>IF(Overall!$A719&lt;&gt;"",IF(AND(MONTH($N717) &lt;= 5, MONTH($O717) &gt;= 5), IF($R717 &lt;&gt; "", $H717/$R717, ""), ""),"")</f>
        <v/>
      </c>
      <c r="X717" s="10" t="str">
        <f>IF(Overall!$A719&lt;&gt;"",IF(AND(MONTH($N717) &lt;= 6, MONTH($O717) &gt;= 6), IF($R717 &lt;&gt; "", $H717/$R717, ""), ""),"")</f>
        <v/>
      </c>
      <c r="Y717" s="10" t="str">
        <f>IF(Overall!$A719&lt;&gt;"",IF(AND(MONTH($N717) &lt;= 7, MONTH($O717) &gt;= 7 ), IF($R717 &lt;&gt; "", $H717/$R717, ""), ""),"")</f>
        <v/>
      </c>
      <c r="Z717" s="10" t="str">
        <f>IF(Overall!$A719&lt;&gt;"",IF(AND(MONTH($N717) &lt;= 8, MONTH($O717) &gt;= 8), IF($R717 &lt;&gt; "", $H717/$R717, ""), ""),"")</f>
        <v/>
      </c>
      <c r="AA717" s="10" t="str">
        <f>IF(Overall!$A719&lt;&gt;"",IF(AND(MONTH($N717) &lt;= 9, MONTH($O717) &gt;= 9), IF($R717 &lt;&gt; "", $H717/$R717, ""), ""),"")</f>
        <v/>
      </c>
      <c r="AB717" s="10" t="str">
        <f>IF(Overall!$A719&lt;&gt;"",IF(AND(MONTH($N717) &lt;= 10, MONTH($O717) &gt;= 10), IF($R717 &lt;&gt; "", $H717/$R717, ""), ""),"")</f>
        <v/>
      </c>
      <c r="AC717" s="10" t="str">
        <f>IF(Overall!$A719&lt;&gt;"",IF(AND(MONTH($N717) &lt;= 11, MONTH($O717) &gt;= 11), IF($R717 &lt;&gt; "", $H717/$R717, ""), ""),"")</f>
        <v/>
      </c>
      <c r="AD717" s="10" t="str">
        <f>IF(Overall!$A719&lt;&gt;"",IF(AND(MONTH($N717) &lt;= 12, MONTH($O717) &gt;= 12), IF($R717 &lt;&gt; "", $H717/$R717, ""), ""),"")</f>
        <v/>
      </c>
      <c r="AF717" s="10" t="str">
        <f ca="1">IFERROR(IF(AND(NOW()&lt;= EOMONTH(DATE(YEAR($O717),1, 1), 0), Overall!$A719&lt;&gt;"", MONTH($N717) &lt;= 1, MONTH($O717) &gt;= 1), IF($R717 &lt;&gt; "", $H717/$R717, ""), ""), "")</f>
        <v/>
      </c>
      <c r="AG717" s="10" t="str">
        <f ca="1">IFERROR(IF(AND(NOW()&lt;= EOMONTH(DATE(YEAR($O717),2, 1), 0), Overall!$A719&lt;&gt;"", MONTH($N717) &lt;= 2, MONTH($O717) &gt;= 2), IF($R717 &lt;&gt; "", $H717/$R717, ""), ""), "")</f>
        <v/>
      </c>
      <c r="AH717" s="10" t="str">
        <f ca="1">IFERROR(IF(AND(NOW()&lt;= EOMONTH(DATE(YEAR($O717),3, 1), 0), Overall!$A719&lt;&gt;"", MONTH($N717) &lt;= 3, MONTH($O717) &gt;= 3), IF($R717 &lt;&gt; "", $H717/$R717, ""), ""), "")</f>
        <v/>
      </c>
      <c r="AI717" s="10">
        <f ca="1">IFERROR(IF(AND(NOW()&lt;= EOMONTH(DATE(YEAR($O717),4, 1), 0), Overall!$A719&lt;&gt;"", MONTH($N717) &lt;= 4, MONTH($O717) &gt;= 4), IF($R717 &lt;&gt; "", $H717/$R717, ""), ""), "")</f>
        <v>1000000</v>
      </c>
      <c r="AJ717" s="10" t="str">
        <f ca="1">IFERROR(IF(AND(NOW()&lt;= EOMONTH(DATE(YEAR($O717),5, 1), 0), Overall!$A719&lt;&gt;"", MONTH($N717) &lt;= 5, MONTH($O717) &gt;= 5), IF($R717 &lt;&gt; "", $H717/$R717, ""), ""), "")</f>
        <v/>
      </c>
      <c r="AK717" s="10" t="str">
        <f ca="1">IFERROR(IF(AND(NOW()&lt;= EOMONTH(DATE(YEAR($O717),6, 1), 0), Overall!$A719&lt;&gt;"", MONTH($N717) &lt;= 6, MONTH($O717) &gt;= 6), IF($R717 &lt;&gt; "", $H717/$R717, ""), ""), "")</f>
        <v/>
      </c>
      <c r="AL717" s="10" t="str">
        <f ca="1">IFERROR(IF(AND(NOW()&lt;= EOMONTH(DATE(YEAR($O717),7, 1), 0), Overall!$A719&lt;&gt;"", MONTH($N717) &lt;= 7, MONTH($O717) &gt;= 7), IF($R717 &lt;&gt; "", $H717/$R717, ""), ""), "")</f>
        <v/>
      </c>
      <c r="AM717" s="10" t="str">
        <f ca="1">IFERROR(IF(AND(NOW()&lt;= EOMONTH(DATE(YEAR($O717),8, 1), 0), Overall!$A719&lt;&gt;"", MONTH($N717) &lt;= 8, MONTH($O717) &gt;= 8), IF($R717 &lt;&gt; "", $H717/$R717, ""), ""), "")</f>
        <v/>
      </c>
      <c r="AN717" s="10" t="str">
        <f ca="1">IFERROR(IF(AND(NOW()&lt;= EOMONTH(DATE(YEAR($O717),9, 1), 0), Overall!$A719&lt;&gt;"", MONTH($N717) &lt;= 9, MONTH($O717) &gt;= 9), IF($R717 &lt;&gt; "", $H717/$R717, ""), ""), "")</f>
        <v/>
      </c>
      <c r="AO717" s="10" t="str">
        <f ca="1">IFERROR(IF(AND(NOW()&lt;= EOMONTH(DATE(YEAR($O717),10, 1), 0), Overall!$A719&lt;&gt;"", MONTH($N717) &lt;= 10, MONTH($O717) &gt;= 10), IF($R717 &lt;&gt; "", $H717/$R717, ""), ""), "")</f>
        <v/>
      </c>
      <c r="AP717" s="10" t="str">
        <f ca="1">IFERROR(IF(AND(NOW()&lt;= EOMONTH(DATE(YEAR($O717),11, 1), 0), Overall!$A719&lt;&gt;"", MONTH($N717) &lt;=11, MONTH($O717) &gt;= 11), IF($R717 &lt;&gt; "", $H717/$R717, ""), ""), "")</f>
        <v/>
      </c>
      <c r="AQ717" s="10" t="str">
        <f ca="1">IFERROR(IF(AND(NOW()&lt;= EOMONTH(DATE(YEAR($O717),12, 1), 0), Overall!$A719&lt;&gt;"", MONTH($N717) &lt;= 12, MONTH($O717) &gt;= 12), IF($R717 &lt;&gt; "", $H717/$R717, ""), ""), "")</f>
        <v/>
      </c>
      <c r="AR717" s="16">
        <f t="shared" ca="1" si="23"/>
        <v>1000000</v>
      </c>
    </row>
    <row r="718" spans="1:44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6">
        <f>IF(Overall!F720&lt;&gt;"",VALUE(Overall!F720),"")</f>
        <v>1000000</v>
      </c>
      <c r="I718" s="6">
        <f>IF(Overall!G720&lt;&gt;"",VALUE(Overall!G720),"")</f>
        <v>77</v>
      </c>
      <c r="J718" s="6">
        <f>IF(Overall!H720&lt;&gt;"",VALUE(Overall!H720),"")</f>
        <v>61</v>
      </c>
      <c r="K718" s="6">
        <f>IF(Overall!I720&lt;&gt;"",VALUE(Overall!I720),"")</f>
        <v>4.45</v>
      </c>
      <c r="L718" s="6">
        <f>IF(Overall!J720&lt;&gt;"",VALUE(Overall!J720),"")</f>
        <v>0.6</v>
      </c>
      <c r="M718" s="6">
        <f>IF(Overall!K720&lt;&gt;"",VALUE(Overall!K720),"")</f>
        <v>3.85</v>
      </c>
      <c r="N718" s="7">
        <f>IF(Overall!L720&lt;&gt;"",DATEVALUE(MID(Overall!L720, FIND(",", Overall!L720) + 2, FIND(" ", Overall!L720) - FIND(",", Overall!L720) - 1) &amp; " " &amp; MID(Overall!L720, FIND(" ", Overall!L720) + 1, FIND(",", Overall!L720, FIND(" ", Overall!L720)) - FIND(" ", Overall!L720) - 1) &amp; ", " &amp; MID(Overall!L720, FIND(",", Overall!L720, FIND(",",Overall!L720) + 1) + 2, LEN(Overall!L720))),"")</f>
        <v>45383</v>
      </c>
      <c r="O718" s="7">
        <f>IF(Overall!M720&lt;&gt;"",DATEVALUE(MID(Overall!M720, FIND(",", Overall!M720) + 2, FIND(" ", Overall!M720) - FIND(",", Overall!M720) - 1) &amp; " " &amp; MID(Overall!M720, FIND(" ", Overall!M720) + 1, FIND(",", Overall!M720, FIND(" ", Overall!M720)) - FIND(" ", Overall!M720) - 1) &amp; ", " &amp; MID(Overall!M720, FIND(",", Overall!M720, FIND(",",Overall!M720) + 1) + 2, LEN(Overall!M720))),"")</f>
        <v>45412</v>
      </c>
      <c r="P718" s="7">
        <f>IF(Overall!N720&lt;&gt;"",DATEVALUE(MID(Overall!N720, FIND(",", Overall!N720) + 2, FIND(" ", Overall!N720) - FIND(",", Overall!N720) - 1) &amp; " " &amp; MID(Overall!N720, FIND(" ", Overall!N720) + 1, FIND(",", Overall!N720, FIND(" ", Overall!N720)) - FIND(" ", Overall!N720) - 1) &amp; ", " &amp; MID(Overall!N720, FIND(",", Overall!N720, FIND(",",Overall!N720) + 1) + 2, LEN(Overall!N720))),"")</f>
        <v>45317</v>
      </c>
      <c r="Q718" s="7">
        <f>IF(Overall!O720&lt;&gt;"",DATEVALUE(MID(Overall!O720, FIND(",", Overall!O720) + 2, FIND(" ", Overall!O720) - FIND(",", Overall!O720) - 1) &amp; " " &amp; MID(Overall!O720, FIND(" ", Overall!O720) + 1, FIND(",", Overall!O720, FIND(" ", Overall!O720)) - FIND(" ", Overall!O720) - 1) &amp; ", " &amp; MID(Overall!O720, FIND(",", Overall!O720, FIND(",",Overall!O720) + 1) + 2, LEN(Overall!O720))),"")</f>
        <v>45295</v>
      </c>
      <c r="R718" s="5">
        <f t="shared" si="22"/>
        <v>1</v>
      </c>
      <c r="S718" s="10" t="str">
        <f>IF(Overall!$A720&lt;&gt;"",IF(AND(MONTH($N718) &lt;= 1, MONTH($O718) &gt;= 1), IF($R718 &lt;&gt; "", $H718/$R718, ""), ""),"")</f>
        <v/>
      </c>
      <c r="T718" s="10" t="str">
        <f>IF(Overall!$A720&lt;&gt;"",IF(AND(MONTH($N718) &lt;= 2, MONTH($O718) &gt;= 2), IF($R718 &lt;&gt; "", $H718/$R718, ""), ""),"")</f>
        <v/>
      </c>
      <c r="U718" s="10" t="str">
        <f>IF(Overall!$A720&lt;&gt;"",IF(AND(MONTH($N718) &lt;= 3, MONTH($O718) &gt;= 3), IF($R718 &lt;&gt; "", $H718/$R718, ""), ""),"")</f>
        <v/>
      </c>
      <c r="V718" s="10">
        <f>IF(Overall!$A720&lt;&gt;"",IF(AND(MONTH($N718) &lt;= 4, MONTH($O718) &gt;= 4), IF($R718 &lt;&gt; "", $H718/$R718, ""), ""),"")</f>
        <v>1000000</v>
      </c>
      <c r="W718" s="10" t="str">
        <f>IF(Overall!$A720&lt;&gt;"",IF(AND(MONTH($N718) &lt;= 5, MONTH($O718) &gt;= 5), IF($R718 &lt;&gt; "", $H718/$R718, ""), ""),"")</f>
        <v/>
      </c>
      <c r="X718" s="10" t="str">
        <f>IF(Overall!$A720&lt;&gt;"",IF(AND(MONTH($N718) &lt;= 6, MONTH($O718) &gt;= 6), IF($R718 &lt;&gt; "", $H718/$R718, ""), ""),"")</f>
        <v/>
      </c>
      <c r="Y718" s="10" t="str">
        <f>IF(Overall!$A720&lt;&gt;"",IF(AND(MONTH($N718) &lt;= 7, MONTH($O718) &gt;= 7 ), IF($R718 &lt;&gt; "", $H718/$R718, ""), ""),"")</f>
        <v/>
      </c>
      <c r="Z718" s="10" t="str">
        <f>IF(Overall!$A720&lt;&gt;"",IF(AND(MONTH($N718) &lt;= 8, MONTH($O718) &gt;= 8), IF($R718 &lt;&gt; "", $H718/$R718, ""), ""),"")</f>
        <v/>
      </c>
      <c r="AA718" s="10" t="str">
        <f>IF(Overall!$A720&lt;&gt;"",IF(AND(MONTH($N718) &lt;= 9, MONTH($O718) &gt;= 9), IF($R718 &lt;&gt; "", $H718/$R718, ""), ""),"")</f>
        <v/>
      </c>
      <c r="AB718" s="10" t="str">
        <f>IF(Overall!$A720&lt;&gt;"",IF(AND(MONTH($N718) &lt;= 10, MONTH($O718) &gt;= 10), IF($R718 &lt;&gt; "", $H718/$R718, ""), ""),"")</f>
        <v/>
      </c>
      <c r="AC718" s="10" t="str">
        <f>IF(Overall!$A720&lt;&gt;"",IF(AND(MONTH($N718) &lt;= 11, MONTH($O718) &gt;= 11), IF($R718 &lt;&gt; "", $H718/$R718, ""), ""),"")</f>
        <v/>
      </c>
      <c r="AD718" s="10" t="str">
        <f>IF(Overall!$A720&lt;&gt;"",IF(AND(MONTH($N718) &lt;= 12, MONTH($O718) &gt;= 12), IF($R718 &lt;&gt; "", $H718/$R718, ""), ""),"")</f>
        <v/>
      </c>
      <c r="AF718" s="10" t="str">
        <f ca="1">IFERROR(IF(AND(NOW()&lt;= EOMONTH(DATE(YEAR($O718),1, 1), 0), Overall!$A720&lt;&gt;"", MONTH($N718) &lt;= 1, MONTH($O718) &gt;= 1), IF($R718 &lt;&gt; "", $H718/$R718, ""), ""), "")</f>
        <v/>
      </c>
      <c r="AG718" s="10" t="str">
        <f ca="1">IFERROR(IF(AND(NOW()&lt;= EOMONTH(DATE(YEAR($O718),2, 1), 0), Overall!$A720&lt;&gt;"", MONTH($N718) &lt;= 2, MONTH($O718) &gt;= 2), IF($R718 &lt;&gt; "", $H718/$R718, ""), ""), "")</f>
        <v/>
      </c>
      <c r="AH718" s="10" t="str">
        <f ca="1">IFERROR(IF(AND(NOW()&lt;= EOMONTH(DATE(YEAR($O718),3, 1), 0), Overall!$A720&lt;&gt;"", MONTH($N718) &lt;= 3, MONTH($O718) &gt;= 3), IF($R718 &lt;&gt; "", $H718/$R718, ""), ""), "")</f>
        <v/>
      </c>
      <c r="AI718" s="10">
        <f ca="1">IFERROR(IF(AND(NOW()&lt;= EOMONTH(DATE(YEAR($O718),4, 1), 0), Overall!$A720&lt;&gt;"", MONTH($N718) &lt;= 4, MONTH($O718) &gt;= 4), IF($R718 &lt;&gt; "", $H718/$R718, ""), ""), "")</f>
        <v>1000000</v>
      </c>
      <c r="AJ718" s="10" t="str">
        <f ca="1">IFERROR(IF(AND(NOW()&lt;= EOMONTH(DATE(YEAR($O718),5, 1), 0), Overall!$A720&lt;&gt;"", MONTH($N718) &lt;= 5, MONTH($O718) &gt;= 5), IF($R718 &lt;&gt; "", $H718/$R718, ""), ""), "")</f>
        <v/>
      </c>
      <c r="AK718" s="10" t="str">
        <f ca="1">IFERROR(IF(AND(NOW()&lt;= EOMONTH(DATE(YEAR($O718),6, 1), 0), Overall!$A720&lt;&gt;"", MONTH($N718) &lt;= 6, MONTH($O718) &gt;= 6), IF($R718 &lt;&gt; "", $H718/$R718, ""), ""), "")</f>
        <v/>
      </c>
      <c r="AL718" s="10" t="str">
        <f ca="1">IFERROR(IF(AND(NOW()&lt;= EOMONTH(DATE(YEAR($O718),7, 1), 0), Overall!$A720&lt;&gt;"", MONTH($N718) &lt;= 7, MONTH($O718) &gt;= 7), IF($R718 &lt;&gt; "", $H718/$R718, ""), ""), "")</f>
        <v/>
      </c>
      <c r="AM718" s="10" t="str">
        <f ca="1">IFERROR(IF(AND(NOW()&lt;= EOMONTH(DATE(YEAR($O718),8, 1), 0), Overall!$A720&lt;&gt;"", MONTH($N718) &lt;= 8, MONTH($O718) &gt;= 8), IF($R718 &lt;&gt; "", $H718/$R718, ""), ""), "")</f>
        <v/>
      </c>
      <c r="AN718" s="10" t="str">
        <f ca="1">IFERROR(IF(AND(NOW()&lt;= EOMONTH(DATE(YEAR($O718),9, 1), 0), Overall!$A720&lt;&gt;"", MONTH($N718) &lt;= 9, MONTH($O718) &gt;= 9), IF($R718 &lt;&gt; "", $H718/$R718, ""), ""), "")</f>
        <v/>
      </c>
      <c r="AO718" s="10" t="str">
        <f ca="1">IFERROR(IF(AND(NOW()&lt;= EOMONTH(DATE(YEAR($O718),10, 1), 0), Overall!$A720&lt;&gt;"", MONTH($N718) &lt;= 10, MONTH($O718) &gt;= 10), IF($R718 &lt;&gt; "", $H718/$R718, ""), ""), "")</f>
        <v/>
      </c>
      <c r="AP718" s="10" t="str">
        <f ca="1">IFERROR(IF(AND(NOW()&lt;= EOMONTH(DATE(YEAR($O718),11, 1), 0), Overall!$A720&lt;&gt;"", MONTH($N718) &lt;=11, MONTH($O718) &gt;= 11), IF($R718 &lt;&gt; "", $H718/$R718, ""), ""), "")</f>
        <v/>
      </c>
      <c r="AQ718" s="10" t="str">
        <f ca="1">IFERROR(IF(AND(NOW()&lt;= EOMONTH(DATE(YEAR($O718),12, 1), 0), Overall!$A720&lt;&gt;"", MONTH($N718) &lt;= 12, MONTH($O718) &gt;= 12), IF($R718 &lt;&gt; "", $H718/$R718, ""), ""), "")</f>
        <v/>
      </c>
      <c r="AR718" s="16">
        <f t="shared" ca="1" si="23"/>
        <v>1000000</v>
      </c>
    </row>
    <row r="719" spans="1:44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6">
        <f>IF(Overall!F721&lt;&gt;"",VALUE(Overall!F721),"")</f>
        <v>1000000</v>
      </c>
      <c r="I719" s="6">
        <f>IF(Overall!G721&lt;&gt;"",VALUE(Overall!G721),"")</f>
        <v>77</v>
      </c>
      <c r="J719" s="6">
        <f>IF(Overall!H721&lt;&gt;"",VALUE(Overall!H721),"")</f>
        <v>61</v>
      </c>
      <c r="K719" s="6">
        <f>IF(Overall!I721&lt;&gt;"",VALUE(Overall!I721),"")</f>
        <v>4.38</v>
      </c>
      <c r="L719" s="6">
        <f>IF(Overall!J721&lt;&gt;"",VALUE(Overall!J721),"")</f>
        <v>0.61</v>
      </c>
      <c r="M719" s="6">
        <f>IF(Overall!K721&lt;&gt;"",VALUE(Overall!K721),"")</f>
        <v>3.77</v>
      </c>
      <c r="N719" s="7">
        <f>IF(Overall!L721&lt;&gt;"",DATEVALUE(MID(Overall!L721, FIND(",", Overall!L721) + 2, FIND(" ", Overall!L721) - FIND(",", Overall!L721) - 1) &amp; " " &amp; MID(Overall!L721, FIND(" ", Overall!L721) + 1, FIND(",", Overall!L721, FIND(" ", Overall!L721)) - FIND(" ", Overall!L721) - 1) &amp; ", " &amp; MID(Overall!L721, FIND(",", Overall!L721, FIND(",",Overall!L721) + 1) + 2, LEN(Overall!L721))),"")</f>
        <v>45383</v>
      </c>
      <c r="O719" s="7">
        <f>IF(Overall!M721&lt;&gt;"",DATEVALUE(MID(Overall!M721, FIND(",", Overall!M721) + 2, FIND(" ", Overall!M721) - FIND(",", Overall!M721) - 1) &amp; " " &amp; MID(Overall!M721, FIND(" ", Overall!M721) + 1, FIND(",", Overall!M721, FIND(" ", Overall!M721)) - FIND(" ", Overall!M721) - 1) &amp; ", " &amp; MID(Overall!M721, FIND(",", Overall!M721, FIND(",",Overall!M721) + 1) + 2, LEN(Overall!M721))),"")</f>
        <v>45412</v>
      </c>
      <c r="P719" s="7">
        <f>IF(Overall!N721&lt;&gt;"",DATEVALUE(MID(Overall!N721, FIND(",", Overall!N721) + 2, FIND(" ", Overall!N721) - FIND(",", Overall!N721) - 1) &amp; " " &amp; MID(Overall!N721, FIND(" ", Overall!N721) + 1, FIND(",", Overall!N721, FIND(" ", Overall!N721)) - FIND(" ", Overall!N721) - 1) &amp; ", " &amp; MID(Overall!N721, FIND(",", Overall!N721, FIND(",",Overall!N721) + 1) + 2, LEN(Overall!N721))),"")</f>
        <v>45317</v>
      </c>
      <c r="Q719" s="7">
        <f>IF(Overall!O721&lt;&gt;"",DATEVALUE(MID(Overall!O721, FIND(",", Overall!O721) + 2, FIND(" ", Overall!O721) - FIND(",", Overall!O721) - 1) &amp; " " &amp; MID(Overall!O721, FIND(" ", Overall!O721) + 1, FIND(",", Overall!O721, FIND(" ", Overall!O721)) - FIND(" ", Overall!O721) - 1) &amp; ", " &amp; MID(Overall!O721, FIND(",", Overall!O721, FIND(",",Overall!O721) + 1) + 2, LEN(Overall!O721))),"")</f>
        <v>45295</v>
      </c>
      <c r="R719" s="5">
        <f t="shared" si="22"/>
        <v>1</v>
      </c>
      <c r="S719" s="10" t="str">
        <f>IF(Overall!$A721&lt;&gt;"",IF(AND(MONTH($N719) &lt;= 1, MONTH($O719) &gt;= 1), IF($R719 &lt;&gt; "", $H719/$R719, ""), ""),"")</f>
        <v/>
      </c>
      <c r="T719" s="10" t="str">
        <f>IF(Overall!$A721&lt;&gt;"",IF(AND(MONTH($N719) &lt;= 2, MONTH($O719) &gt;= 2), IF($R719 &lt;&gt; "", $H719/$R719, ""), ""),"")</f>
        <v/>
      </c>
      <c r="U719" s="10" t="str">
        <f>IF(Overall!$A721&lt;&gt;"",IF(AND(MONTH($N719) &lt;= 3, MONTH($O719) &gt;= 3), IF($R719 &lt;&gt; "", $H719/$R719, ""), ""),"")</f>
        <v/>
      </c>
      <c r="V719" s="10">
        <f>IF(Overall!$A721&lt;&gt;"",IF(AND(MONTH($N719) &lt;= 4, MONTH($O719) &gt;= 4), IF($R719 &lt;&gt; "", $H719/$R719, ""), ""),"")</f>
        <v>1000000</v>
      </c>
      <c r="W719" s="10" t="str">
        <f>IF(Overall!$A721&lt;&gt;"",IF(AND(MONTH($N719) &lt;= 5, MONTH($O719) &gt;= 5), IF($R719 &lt;&gt; "", $H719/$R719, ""), ""),"")</f>
        <v/>
      </c>
      <c r="X719" s="10" t="str">
        <f>IF(Overall!$A721&lt;&gt;"",IF(AND(MONTH($N719) &lt;= 6, MONTH($O719) &gt;= 6), IF($R719 &lt;&gt; "", $H719/$R719, ""), ""),"")</f>
        <v/>
      </c>
      <c r="Y719" s="10" t="str">
        <f>IF(Overall!$A721&lt;&gt;"",IF(AND(MONTH($N719) &lt;= 7, MONTH($O719) &gt;= 7 ), IF($R719 &lt;&gt; "", $H719/$R719, ""), ""),"")</f>
        <v/>
      </c>
      <c r="Z719" s="10" t="str">
        <f>IF(Overall!$A721&lt;&gt;"",IF(AND(MONTH($N719) &lt;= 8, MONTH($O719) &gt;= 8), IF($R719 &lt;&gt; "", $H719/$R719, ""), ""),"")</f>
        <v/>
      </c>
      <c r="AA719" s="10" t="str">
        <f>IF(Overall!$A721&lt;&gt;"",IF(AND(MONTH($N719) &lt;= 9, MONTH($O719) &gt;= 9), IF($R719 &lt;&gt; "", $H719/$R719, ""), ""),"")</f>
        <v/>
      </c>
      <c r="AB719" s="10" t="str">
        <f>IF(Overall!$A721&lt;&gt;"",IF(AND(MONTH($N719) &lt;= 10, MONTH($O719) &gt;= 10), IF($R719 &lt;&gt; "", $H719/$R719, ""), ""),"")</f>
        <v/>
      </c>
      <c r="AC719" s="10" t="str">
        <f>IF(Overall!$A721&lt;&gt;"",IF(AND(MONTH($N719) &lt;= 11, MONTH($O719) &gt;= 11), IF($R719 &lt;&gt; "", $H719/$R719, ""), ""),"")</f>
        <v/>
      </c>
      <c r="AD719" s="10" t="str">
        <f>IF(Overall!$A721&lt;&gt;"",IF(AND(MONTH($N719) &lt;= 12, MONTH($O719) &gt;= 12), IF($R719 &lt;&gt; "", $H719/$R719, ""), ""),"")</f>
        <v/>
      </c>
      <c r="AF719" s="10" t="str">
        <f ca="1">IFERROR(IF(AND(NOW()&lt;= EOMONTH(DATE(YEAR($O719),1, 1), 0), Overall!$A721&lt;&gt;"", MONTH($N719) &lt;= 1, MONTH($O719) &gt;= 1), IF($R719 &lt;&gt; "", $H719/$R719, ""), ""), "")</f>
        <v/>
      </c>
      <c r="AG719" s="10" t="str">
        <f ca="1">IFERROR(IF(AND(NOW()&lt;= EOMONTH(DATE(YEAR($O719),2, 1), 0), Overall!$A721&lt;&gt;"", MONTH($N719) &lt;= 2, MONTH($O719) &gt;= 2), IF($R719 &lt;&gt; "", $H719/$R719, ""), ""), "")</f>
        <v/>
      </c>
      <c r="AH719" s="10" t="str">
        <f ca="1">IFERROR(IF(AND(NOW()&lt;= EOMONTH(DATE(YEAR($O719),3, 1), 0), Overall!$A721&lt;&gt;"", MONTH($N719) &lt;= 3, MONTH($O719) &gt;= 3), IF($R719 &lt;&gt; "", $H719/$R719, ""), ""), "")</f>
        <v/>
      </c>
      <c r="AI719" s="10">
        <f ca="1">IFERROR(IF(AND(NOW()&lt;= EOMONTH(DATE(YEAR($O719),4, 1), 0), Overall!$A721&lt;&gt;"", MONTH($N719) &lt;= 4, MONTH($O719) &gt;= 4), IF($R719 &lt;&gt; "", $H719/$R719, ""), ""), "")</f>
        <v>1000000</v>
      </c>
      <c r="AJ719" s="10" t="str">
        <f ca="1">IFERROR(IF(AND(NOW()&lt;= EOMONTH(DATE(YEAR($O719),5, 1), 0), Overall!$A721&lt;&gt;"", MONTH($N719) &lt;= 5, MONTH($O719) &gt;= 5), IF($R719 &lt;&gt; "", $H719/$R719, ""), ""), "")</f>
        <v/>
      </c>
      <c r="AK719" s="10" t="str">
        <f ca="1">IFERROR(IF(AND(NOW()&lt;= EOMONTH(DATE(YEAR($O719),6, 1), 0), Overall!$A721&lt;&gt;"", MONTH($N719) &lt;= 6, MONTH($O719) &gt;= 6), IF($R719 &lt;&gt; "", $H719/$R719, ""), ""), "")</f>
        <v/>
      </c>
      <c r="AL719" s="10" t="str">
        <f ca="1">IFERROR(IF(AND(NOW()&lt;= EOMONTH(DATE(YEAR($O719),7, 1), 0), Overall!$A721&lt;&gt;"", MONTH($N719) &lt;= 7, MONTH($O719) &gt;= 7), IF($R719 &lt;&gt; "", $H719/$R719, ""), ""), "")</f>
        <v/>
      </c>
      <c r="AM719" s="10" t="str">
        <f ca="1">IFERROR(IF(AND(NOW()&lt;= EOMONTH(DATE(YEAR($O719),8, 1), 0), Overall!$A721&lt;&gt;"", MONTH($N719) &lt;= 8, MONTH($O719) &gt;= 8), IF($R719 &lt;&gt; "", $H719/$R719, ""), ""), "")</f>
        <v/>
      </c>
      <c r="AN719" s="10" t="str">
        <f ca="1">IFERROR(IF(AND(NOW()&lt;= EOMONTH(DATE(YEAR($O719),9, 1), 0), Overall!$A721&lt;&gt;"", MONTH($N719) &lt;= 9, MONTH($O719) &gt;= 9), IF($R719 &lt;&gt; "", $H719/$R719, ""), ""), "")</f>
        <v/>
      </c>
      <c r="AO719" s="10" t="str">
        <f ca="1">IFERROR(IF(AND(NOW()&lt;= EOMONTH(DATE(YEAR($O719),10, 1), 0), Overall!$A721&lt;&gt;"", MONTH($N719) &lt;= 10, MONTH($O719) &gt;= 10), IF($R719 &lt;&gt; "", $H719/$R719, ""), ""), "")</f>
        <v/>
      </c>
      <c r="AP719" s="10" t="str">
        <f ca="1">IFERROR(IF(AND(NOW()&lt;= EOMONTH(DATE(YEAR($O719),11, 1), 0), Overall!$A721&lt;&gt;"", MONTH($N719) &lt;=11, MONTH($O719) &gt;= 11), IF($R719 &lt;&gt; "", $H719/$R719, ""), ""), "")</f>
        <v/>
      </c>
      <c r="AQ719" s="10" t="str">
        <f ca="1">IFERROR(IF(AND(NOW()&lt;= EOMONTH(DATE(YEAR($O719),12, 1), 0), Overall!$A721&lt;&gt;"", MONTH($N719) &lt;= 12, MONTH($O719) &gt;= 12), IF($R719 &lt;&gt; "", $H719/$R719, ""), ""), "")</f>
        <v/>
      </c>
      <c r="AR719" s="16">
        <f t="shared" ca="1" si="23"/>
        <v>1000000</v>
      </c>
    </row>
    <row r="720" spans="1:44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6">
        <f>IF(Overall!F722&lt;&gt;"",VALUE(Overall!F722),"")</f>
        <v>1000000</v>
      </c>
      <c r="I720" s="6">
        <f>IF(Overall!G722&lt;&gt;"",VALUE(Overall!G722),"")</f>
        <v>77</v>
      </c>
      <c r="J720" s="6">
        <f>IF(Overall!H722&lt;&gt;"",VALUE(Overall!H722),"")</f>
        <v>62</v>
      </c>
      <c r="K720" s="6">
        <f>IF(Overall!I722&lt;&gt;"",VALUE(Overall!I722),"")</f>
        <v>4.25</v>
      </c>
      <c r="L720" s="6">
        <f>IF(Overall!J722&lt;&gt;"",VALUE(Overall!J722),"")</f>
        <v>0.55000000000000004</v>
      </c>
      <c r="M720" s="6">
        <f>IF(Overall!K722&lt;&gt;"",VALUE(Overall!K722),"")</f>
        <v>3.7</v>
      </c>
      <c r="N720" s="7">
        <f>IF(Overall!L722&lt;&gt;"",DATEVALUE(MID(Overall!L722, FIND(",", Overall!L722) + 2, FIND(" ", Overall!L722) - FIND(",", Overall!L722) - 1) &amp; " " &amp; MID(Overall!L722, FIND(" ", Overall!L722) + 1, FIND(",", Overall!L722, FIND(" ", Overall!L722)) - FIND(" ", Overall!L722) - 1) &amp; ", " &amp; MID(Overall!L722, FIND(",", Overall!L722, FIND(",",Overall!L722) + 1) + 2, LEN(Overall!L722))),"")</f>
        <v>45383</v>
      </c>
      <c r="O720" s="7">
        <f>IF(Overall!M722&lt;&gt;"",DATEVALUE(MID(Overall!M722, FIND(",", Overall!M722) + 2, FIND(" ", Overall!M722) - FIND(",", Overall!M722) - 1) &amp; " " &amp; MID(Overall!M722, FIND(" ", Overall!M722) + 1, FIND(",", Overall!M722, FIND(" ", Overall!M722)) - FIND(" ", Overall!M722) - 1) &amp; ", " &amp; MID(Overall!M722, FIND(",", Overall!M722, FIND(",",Overall!M722) + 1) + 2, LEN(Overall!M722))),"")</f>
        <v>45412</v>
      </c>
      <c r="P720" s="7">
        <f>IF(Overall!N722&lt;&gt;"",DATEVALUE(MID(Overall!N722, FIND(",", Overall!N722) + 2, FIND(" ", Overall!N722) - FIND(",", Overall!N722) - 1) &amp; " " &amp; MID(Overall!N722, FIND(" ", Overall!N722) + 1, FIND(",", Overall!N722, FIND(" ", Overall!N722)) - FIND(" ", Overall!N722) - 1) &amp; ", " &amp; MID(Overall!N722, FIND(",", Overall!N722, FIND(",",Overall!N722) + 1) + 2, LEN(Overall!N722))),"")</f>
        <v>45328</v>
      </c>
      <c r="Q720" s="7">
        <f>IF(Overall!O722&lt;&gt;"",DATEVALUE(MID(Overall!O722, FIND(",", Overall!O722) + 2, FIND(" ", Overall!O722) - FIND(",", Overall!O722) - 1) &amp; " " &amp; MID(Overall!O722, FIND(" ", Overall!O722) + 1, FIND(",", Overall!O722, FIND(" ", Overall!O722)) - FIND(" ", Overall!O722) - 1) &amp; ", " &amp; MID(Overall!O722, FIND(",", Overall!O722, FIND(",",Overall!O722) + 1) + 2, LEN(Overall!O722))),"")</f>
        <v>45303</v>
      </c>
      <c r="R720" s="5">
        <f t="shared" si="22"/>
        <v>1</v>
      </c>
      <c r="S720" s="10" t="str">
        <f>IF(Overall!$A722&lt;&gt;"",IF(AND(MONTH($N720) &lt;= 1, MONTH($O720) &gt;= 1), IF($R720 &lt;&gt; "", $H720/$R720, ""), ""),"")</f>
        <v/>
      </c>
      <c r="T720" s="10" t="str">
        <f>IF(Overall!$A722&lt;&gt;"",IF(AND(MONTH($N720) &lt;= 2, MONTH($O720) &gt;= 2), IF($R720 &lt;&gt; "", $H720/$R720, ""), ""),"")</f>
        <v/>
      </c>
      <c r="U720" s="10" t="str">
        <f>IF(Overall!$A722&lt;&gt;"",IF(AND(MONTH($N720) &lt;= 3, MONTH($O720) &gt;= 3), IF($R720 &lt;&gt; "", $H720/$R720, ""), ""),"")</f>
        <v/>
      </c>
      <c r="V720" s="10">
        <f>IF(Overall!$A722&lt;&gt;"",IF(AND(MONTH($N720) &lt;= 4, MONTH($O720) &gt;= 4), IF($R720 &lt;&gt; "", $H720/$R720, ""), ""),"")</f>
        <v>1000000</v>
      </c>
      <c r="W720" s="10" t="str">
        <f>IF(Overall!$A722&lt;&gt;"",IF(AND(MONTH($N720) &lt;= 5, MONTH($O720) &gt;= 5), IF($R720 &lt;&gt; "", $H720/$R720, ""), ""),"")</f>
        <v/>
      </c>
      <c r="X720" s="10" t="str">
        <f>IF(Overall!$A722&lt;&gt;"",IF(AND(MONTH($N720) &lt;= 6, MONTH($O720) &gt;= 6), IF($R720 &lt;&gt; "", $H720/$R720, ""), ""),"")</f>
        <v/>
      </c>
      <c r="Y720" s="10" t="str">
        <f>IF(Overall!$A722&lt;&gt;"",IF(AND(MONTH($N720) &lt;= 7, MONTH($O720) &gt;= 7 ), IF($R720 &lt;&gt; "", $H720/$R720, ""), ""),"")</f>
        <v/>
      </c>
      <c r="Z720" s="10" t="str">
        <f>IF(Overall!$A722&lt;&gt;"",IF(AND(MONTH($N720) &lt;= 8, MONTH($O720) &gt;= 8), IF($R720 &lt;&gt; "", $H720/$R720, ""), ""),"")</f>
        <v/>
      </c>
      <c r="AA720" s="10" t="str">
        <f>IF(Overall!$A722&lt;&gt;"",IF(AND(MONTH($N720) &lt;= 9, MONTH($O720) &gt;= 9), IF($R720 &lt;&gt; "", $H720/$R720, ""), ""),"")</f>
        <v/>
      </c>
      <c r="AB720" s="10" t="str">
        <f>IF(Overall!$A722&lt;&gt;"",IF(AND(MONTH($N720) &lt;= 10, MONTH($O720) &gt;= 10), IF($R720 &lt;&gt; "", $H720/$R720, ""), ""),"")</f>
        <v/>
      </c>
      <c r="AC720" s="10" t="str">
        <f>IF(Overall!$A722&lt;&gt;"",IF(AND(MONTH($N720) &lt;= 11, MONTH($O720) &gt;= 11), IF($R720 &lt;&gt; "", $H720/$R720, ""), ""),"")</f>
        <v/>
      </c>
      <c r="AD720" s="10" t="str">
        <f>IF(Overall!$A722&lt;&gt;"",IF(AND(MONTH($N720) &lt;= 12, MONTH($O720) &gt;= 12), IF($R720 &lt;&gt; "", $H720/$R720, ""), ""),"")</f>
        <v/>
      </c>
      <c r="AF720" s="10" t="str">
        <f ca="1">IFERROR(IF(AND(NOW()&lt;= EOMONTH(DATE(YEAR($O720),1, 1), 0), Overall!$A722&lt;&gt;"", MONTH($N720) &lt;= 1, MONTH($O720) &gt;= 1), IF($R720 &lt;&gt; "", $H720/$R720, ""), ""), "")</f>
        <v/>
      </c>
      <c r="AG720" s="10" t="str">
        <f ca="1">IFERROR(IF(AND(NOW()&lt;= EOMONTH(DATE(YEAR($O720),2, 1), 0), Overall!$A722&lt;&gt;"", MONTH($N720) &lt;= 2, MONTH($O720) &gt;= 2), IF($R720 &lt;&gt; "", $H720/$R720, ""), ""), "")</f>
        <v/>
      </c>
      <c r="AH720" s="10" t="str">
        <f ca="1">IFERROR(IF(AND(NOW()&lt;= EOMONTH(DATE(YEAR($O720),3, 1), 0), Overall!$A722&lt;&gt;"", MONTH($N720) &lt;= 3, MONTH($O720) &gt;= 3), IF($R720 &lt;&gt; "", $H720/$R720, ""), ""), "")</f>
        <v/>
      </c>
      <c r="AI720" s="10">
        <f ca="1">IFERROR(IF(AND(NOW()&lt;= EOMONTH(DATE(YEAR($O720),4, 1), 0), Overall!$A722&lt;&gt;"", MONTH($N720) &lt;= 4, MONTH($O720) &gt;= 4), IF($R720 &lt;&gt; "", $H720/$R720, ""), ""), "")</f>
        <v>1000000</v>
      </c>
      <c r="AJ720" s="10" t="str">
        <f ca="1">IFERROR(IF(AND(NOW()&lt;= EOMONTH(DATE(YEAR($O720),5, 1), 0), Overall!$A722&lt;&gt;"", MONTH($N720) &lt;= 5, MONTH($O720) &gt;= 5), IF($R720 &lt;&gt; "", $H720/$R720, ""), ""), "")</f>
        <v/>
      </c>
      <c r="AK720" s="10" t="str">
        <f ca="1">IFERROR(IF(AND(NOW()&lt;= EOMONTH(DATE(YEAR($O720),6, 1), 0), Overall!$A722&lt;&gt;"", MONTH($N720) &lt;= 6, MONTH($O720) &gt;= 6), IF($R720 &lt;&gt; "", $H720/$R720, ""), ""), "")</f>
        <v/>
      </c>
      <c r="AL720" s="10" t="str">
        <f ca="1">IFERROR(IF(AND(NOW()&lt;= EOMONTH(DATE(YEAR($O720),7, 1), 0), Overall!$A722&lt;&gt;"", MONTH($N720) &lt;= 7, MONTH($O720) &gt;= 7), IF($R720 &lt;&gt; "", $H720/$R720, ""), ""), "")</f>
        <v/>
      </c>
      <c r="AM720" s="10" t="str">
        <f ca="1">IFERROR(IF(AND(NOW()&lt;= EOMONTH(DATE(YEAR($O720),8, 1), 0), Overall!$A722&lt;&gt;"", MONTH($N720) &lt;= 8, MONTH($O720) &gt;= 8), IF($R720 &lt;&gt; "", $H720/$R720, ""), ""), "")</f>
        <v/>
      </c>
      <c r="AN720" s="10" t="str">
        <f ca="1">IFERROR(IF(AND(NOW()&lt;= EOMONTH(DATE(YEAR($O720),9, 1), 0), Overall!$A722&lt;&gt;"", MONTH($N720) &lt;= 9, MONTH($O720) &gt;= 9), IF($R720 &lt;&gt; "", $H720/$R720, ""), ""), "")</f>
        <v/>
      </c>
      <c r="AO720" s="10" t="str">
        <f ca="1">IFERROR(IF(AND(NOW()&lt;= EOMONTH(DATE(YEAR($O720),10, 1), 0), Overall!$A722&lt;&gt;"", MONTH($N720) &lt;= 10, MONTH($O720) &gt;= 10), IF($R720 &lt;&gt; "", $H720/$R720, ""), ""), "")</f>
        <v/>
      </c>
      <c r="AP720" s="10" t="str">
        <f ca="1">IFERROR(IF(AND(NOW()&lt;= EOMONTH(DATE(YEAR($O720),11, 1), 0), Overall!$A722&lt;&gt;"", MONTH($N720) &lt;=11, MONTH($O720) &gt;= 11), IF($R720 &lt;&gt; "", $H720/$R720, ""), ""), "")</f>
        <v/>
      </c>
      <c r="AQ720" s="10" t="str">
        <f ca="1">IFERROR(IF(AND(NOW()&lt;= EOMONTH(DATE(YEAR($O720),12, 1), 0), Overall!$A722&lt;&gt;"", MONTH($N720) &lt;= 12, MONTH($O720) &gt;= 12), IF($R720 &lt;&gt; "", $H720/$R720, ""), ""), "")</f>
        <v/>
      </c>
      <c r="AR720" s="16">
        <f t="shared" ca="1" si="23"/>
        <v>1000000</v>
      </c>
    </row>
    <row r="721" spans="1:44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6">
        <f>IF(Overall!F723&lt;&gt;"",VALUE(Overall!F723),"")</f>
        <v>1000000</v>
      </c>
      <c r="I721" s="6">
        <f>IF(Overall!G723&lt;&gt;"",VALUE(Overall!G723),"")</f>
        <v>78</v>
      </c>
      <c r="J721" s="6">
        <f>IF(Overall!H723&lt;&gt;"",VALUE(Overall!H723),"")</f>
        <v>62</v>
      </c>
      <c r="K721" s="6">
        <f>IF(Overall!I723&lt;&gt;"",VALUE(Overall!I723),"")</f>
        <v>4.9400000000000004</v>
      </c>
      <c r="L721" s="6">
        <f>IF(Overall!J723&lt;&gt;"",VALUE(Overall!J723),"")</f>
        <v>0.7</v>
      </c>
      <c r="M721" s="6">
        <f>IF(Overall!K723&lt;&gt;"",VALUE(Overall!K723),"")</f>
        <v>4.24</v>
      </c>
      <c r="N721" s="7">
        <f>IF(Overall!L723&lt;&gt;"",DATEVALUE(MID(Overall!L723, FIND(",", Overall!L723) + 2, FIND(" ", Overall!L723) - FIND(",", Overall!L723) - 1) &amp; " " &amp; MID(Overall!L723, FIND(" ", Overall!L723) + 1, FIND(",", Overall!L723, FIND(" ", Overall!L723)) - FIND(" ", Overall!L723) - 1) &amp; ", " &amp; MID(Overall!L723, FIND(",", Overall!L723, FIND(",",Overall!L723) + 1) + 2, LEN(Overall!L723))),"")</f>
        <v>45383</v>
      </c>
      <c r="O721" s="7">
        <f>IF(Overall!M723&lt;&gt;"",DATEVALUE(MID(Overall!M723, FIND(",", Overall!M723) + 2, FIND(" ", Overall!M723) - FIND(",", Overall!M723) - 1) &amp; " " &amp; MID(Overall!M723, FIND(" ", Overall!M723) + 1, FIND(",", Overall!M723, FIND(" ", Overall!M723)) - FIND(" ", Overall!M723) - 1) &amp; ", " &amp; MID(Overall!M723, FIND(",", Overall!M723, FIND(",",Overall!M723) + 1) + 2, LEN(Overall!M723))),"")</f>
        <v>45412</v>
      </c>
      <c r="P721" s="7">
        <f>IF(Overall!N723&lt;&gt;"",DATEVALUE(MID(Overall!N723, FIND(",", Overall!N723) + 2, FIND(" ", Overall!N723) - FIND(",", Overall!N723) - 1) &amp; " " &amp; MID(Overall!N723, FIND(" ", Overall!N723) + 1, FIND(",", Overall!N723, FIND(" ", Overall!N723)) - FIND(" ", Overall!N723) - 1) &amp; ", " &amp; MID(Overall!N723, FIND(",", Overall!N723, FIND(",",Overall!N723) + 1) + 2, LEN(Overall!N723))),"")</f>
        <v>45328</v>
      </c>
      <c r="Q721" s="7">
        <f>IF(Overall!O723&lt;&gt;"",DATEVALUE(MID(Overall!O723, FIND(",", Overall!O723) + 2, FIND(" ", Overall!O723) - FIND(",", Overall!O723) - 1) &amp; " " &amp; MID(Overall!O723, FIND(" ", Overall!O723) + 1, FIND(",", Overall!O723, FIND(" ", Overall!O723)) - FIND(" ", Overall!O723) - 1) &amp; ", " &amp; MID(Overall!O723, FIND(",", Overall!O723, FIND(",",Overall!O723) + 1) + 2, LEN(Overall!O723))),"")</f>
        <v>45303</v>
      </c>
      <c r="R721" s="5">
        <f t="shared" si="22"/>
        <v>1</v>
      </c>
      <c r="S721" s="10" t="str">
        <f>IF(Overall!$A723&lt;&gt;"",IF(AND(MONTH($N721) &lt;= 1, MONTH($O721) &gt;= 1), IF($R721 &lt;&gt; "", $H721/$R721, ""), ""),"")</f>
        <v/>
      </c>
      <c r="T721" s="10" t="str">
        <f>IF(Overall!$A723&lt;&gt;"",IF(AND(MONTH($N721) &lt;= 2, MONTH($O721) &gt;= 2), IF($R721 &lt;&gt; "", $H721/$R721, ""), ""),"")</f>
        <v/>
      </c>
      <c r="U721" s="10" t="str">
        <f>IF(Overall!$A723&lt;&gt;"",IF(AND(MONTH($N721) &lt;= 3, MONTH($O721) &gt;= 3), IF($R721 &lt;&gt; "", $H721/$R721, ""), ""),"")</f>
        <v/>
      </c>
      <c r="V721" s="10">
        <f>IF(Overall!$A723&lt;&gt;"",IF(AND(MONTH($N721) &lt;= 4, MONTH($O721) &gt;= 4), IF($R721 &lt;&gt; "", $H721/$R721, ""), ""),"")</f>
        <v>1000000</v>
      </c>
      <c r="W721" s="10" t="str">
        <f>IF(Overall!$A723&lt;&gt;"",IF(AND(MONTH($N721) &lt;= 5, MONTH($O721) &gt;= 5), IF($R721 &lt;&gt; "", $H721/$R721, ""), ""),"")</f>
        <v/>
      </c>
      <c r="X721" s="10" t="str">
        <f>IF(Overall!$A723&lt;&gt;"",IF(AND(MONTH($N721) &lt;= 6, MONTH($O721) &gt;= 6), IF($R721 &lt;&gt; "", $H721/$R721, ""), ""),"")</f>
        <v/>
      </c>
      <c r="Y721" s="10" t="str">
        <f>IF(Overall!$A723&lt;&gt;"",IF(AND(MONTH($N721) &lt;= 7, MONTH($O721) &gt;= 7 ), IF($R721 &lt;&gt; "", $H721/$R721, ""), ""),"")</f>
        <v/>
      </c>
      <c r="Z721" s="10" t="str">
        <f>IF(Overall!$A723&lt;&gt;"",IF(AND(MONTH($N721) &lt;= 8, MONTH($O721) &gt;= 8), IF($R721 &lt;&gt; "", $H721/$R721, ""), ""),"")</f>
        <v/>
      </c>
      <c r="AA721" s="10" t="str">
        <f>IF(Overall!$A723&lt;&gt;"",IF(AND(MONTH($N721) &lt;= 9, MONTH($O721) &gt;= 9), IF($R721 &lt;&gt; "", $H721/$R721, ""), ""),"")</f>
        <v/>
      </c>
      <c r="AB721" s="10" t="str">
        <f>IF(Overall!$A723&lt;&gt;"",IF(AND(MONTH($N721) &lt;= 10, MONTH($O721) &gt;= 10), IF($R721 &lt;&gt; "", $H721/$R721, ""), ""),"")</f>
        <v/>
      </c>
      <c r="AC721" s="10" t="str">
        <f>IF(Overall!$A723&lt;&gt;"",IF(AND(MONTH($N721) &lt;= 11, MONTH($O721) &gt;= 11), IF($R721 &lt;&gt; "", $H721/$R721, ""), ""),"")</f>
        <v/>
      </c>
      <c r="AD721" s="10" t="str">
        <f>IF(Overall!$A723&lt;&gt;"",IF(AND(MONTH($N721) &lt;= 12, MONTH($O721) &gt;= 12), IF($R721 &lt;&gt; "", $H721/$R721, ""), ""),"")</f>
        <v/>
      </c>
      <c r="AF721" s="10" t="str">
        <f ca="1">IFERROR(IF(AND(NOW()&lt;= EOMONTH(DATE(YEAR($O721),1, 1), 0), Overall!$A723&lt;&gt;"", MONTH($N721) &lt;= 1, MONTH($O721) &gt;= 1), IF($R721 &lt;&gt; "", $H721/$R721, ""), ""), "")</f>
        <v/>
      </c>
      <c r="AG721" s="10" t="str">
        <f ca="1">IFERROR(IF(AND(NOW()&lt;= EOMONTH(DATE(YEAR($O721),2, 1), 0), Overall!$A723&lt;&gt;"", MONTH($N721) &lt;= 2, MONTH($O721) &gt;= 2), IF($R721 &lt;&gt; "", $H721/$R721, ""), ""), "")</f>
        <v/>
      </c>
      <c r="AH721" s="10" t="str">
        <f ca="1">IFERROR(IF(AND(NOW()&lt;= EOMONTH(DATE(YEAR($O721),3, 1), 0), Overall!$A723&lt;&gt;"", MONTH($N721) &lt;= 3, MONTH($O721) &gt;= 3), IF($R721 &lt;&gt; "", $H721/$R721, ""), ""), "")</f>
        <v/>
      </c>
      <c r="AI721" s="10">
        <f ca="1">IFERROR(IF(AND(NOW()&lt;= EOMONTH(DATE(YEAR($O721),4, 1), 0), Overall!$A723&lt;&gt;"", MONTH($N721) &lt;= 4, MONTH($O721) &gt;= 4), IF($R721 &lt;&gt; "", $H721/$R721, ""), ""), "")</f>
        <v>1000000</v>
      </c>
      <c r="AJ721" s="10" t="str">
        <f ca="1">IFERROR(IF(AND(NOW()&lt;= EOMONTH(DATE(YEAR($O721),5, 1), 0), Overall!$A723&lt;&gt;"", MONTH($N721) &lt;= 5, MONTH($O721) &gt;= 5), IF($R721 &lt;&gt; "", $H721/$R721, ""), ""), "")</f>
        <v/>
      </c>
      <c r="AK721" s="10" t="str">
        <f ca="1">IFERROR(IF(AND(NOW()&lt;= EOMONTH(DATE(YEAR($O721),6, 1), 0), Overall!$A723&lt;&gt;"", MONTH($N721) &lt;= 6, MONTH($O721) &gt;= 6), IF($R721 &lt;&gt; "", $H721/$R721, ""), ""), "")</f>
        <v/>
      </c>
      <c r="AL721" s="10" t="str">
        <f ca="1">IFERROR(IF(AND(NOW()&lt;= EOMONTH(DATE(YEAR($O721),7, 1), 0), Overall!$A723&lt;&gt;"", MONTH($N721) &lt;= 7, MONTH($O721) &gt;= 7), IF($R721 &lt;&gt; "", $H721/$R721, ""), ""), "")</f>
        <v/>
      </c>
      <c r="AM721" s="10" t="str">
        <f ca="1">IFERROR(IF(AND(NOW()&lt;= EOMONTH(DATE(YEAR($O721),8, 1), 0), Overall!$A723&lt;&gt;"", MONTH($N721) &lt;= 8, MONTH($O721) &gt;= 8), IF($R721 &lt;&gt; "", $H721/$R721, ""), ""), "")</f>
        <v/>
      </c>
      <c r="AN721" s="10" t="str">
        <f ca="1">IFERROR(IF(AND(NOW()&lt;= EOMONTH(DATE(YEAR($O721),9, 1), 0), Overall!$A723&lt;&gt;"", MONTH($N721) &lt;= 9, MONTH($O721) &gt;= 9), IF($R721 &lt;&gt; "", $H721/$R721, ""), ""), "")</f>
        <v/>
      </c>
      <c r="AO721" s="10" t="str">
        <f ca="1">IFERROR(IF(AND(NOW()&lt;= EOMONTH(DATE(YEAR($O721),10, 1), 0), Overall!$A723&lt;&gt;"", MONTH($N721) &lt;= 10, MONTH($O721) &gt;= 10), IF($R721 &lt;&gt; "", $H721/$R721, ""), ""), "")</f>
        <v/>
      </c>
      <c r="AP721" s="10" t="str">
        <f ca="1">IFERROR(IF(AND(NOW()&lt;= EOMONTH(DATE(YEAR($O721),11, 1), 0), Overall!$A723&lt;&gt;"", MONTH($N721) &lt;=11, MONTH($O721) &gt;= 11), IF($R721 &lt;&gt; "", $H721/$R721, ""), ""), "")</f>
        <v/>
      </c>
      <c r="AQ721" s="10" t="str">
        <f ca="1">IFERROR(IF(AND(NOW()&lt;= EOMONTH(DATE(YEAR($O721),12, 1), 0), Overall!$A723&lt;&gt;"", MONTH($N721) &lt;= 12, MONTH($O721) &gt;= 12), IF($R721 &lt;&gt; "", $H721/$R721, ""), ""), "")</f>
        <v/>
      </c>
      <c r="AR721" s="16">
        <f t="shared" ca="1" si="23"/>
        <v>1000000</v>
      </c>
    </row>
    <row r="722" spans="1:44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6">
        <f>IF(Overall!F724&lt;&gt;"",VALUE(Overall!F724),"")</f>
        <v>1000000</v>
      </c>
      <c r="I722" s="6">
        <f>IF(Overall!G724&lt;&gt;"",VALUE(Overall!G724),"")</f>
        <v>78</v>
      </c>
      <c r="J722" s="6">
        <f>IF(Overall!H724&lt;&gt;"",VALUE(Overall!H724),"")</f>
        <v>62</v>
      </c>
      <c r="K722" s="6">
        <f>IF(Overall!I724&lt;&gt;"",VALUE(Overall!I724),"")</f>
        <v>4.8</v>
      </c>
      <c r="L722" s="6">
        <f>IF(Overall!J724&lt;&gt;"",VALUE(Overall!J724),"")</f>
        <v>0.6</v>
      </c>
      <c r="M722" s="6">
        <f>IF(Overall!K724&lt;&gt;"",VALUE(Overall!K724),"")</f>
        <v>4.2</v>
      </c>
      <c r="N722" s="7">
        <f>IF(Overall!L724&lt;&gt;"",DATEVALUE(MID(Overall!L724, FIND(",", Overall!L724) + 2, FIND(" ", Overall!L724) - FIND(",", Overall!L724) - 1) &amp; " " &amp; MID(Overall!L724, FIND(" ", Overall!L724) + 1, FIND(",", Overall!L724, FIND(" ", Overall!L724)) - FIND(" ", Overall!L724) - 1) &amp; ", " &amp; MID(Overall!L724, FIND(",", Overall!L724, FIND(",",Overall!L724) + 1) + 2, LEN(Overall!L724))),"")</f>
        <v>45383</v>
      </c>
      <c r="O722" s="7">
        <f>IF(Overall!M724&lt;&gt;"",DATEVALUE(MID(Overall!M724, FIND(",", Overall!M724) + 2, FIND(" ", Overall!M724) - FIND(",", Overall!M724) - 1) &amp; " " &amp; MID(Overall!M724, FIND(" ", Overall!M724) + 1, FIND(",", Overall!M724, FIND(" ", Overall!M724)) - FIND(" ", Overall!M724) - 1) &amp; ", " &amp; MID(Overall!M724, FIND(",", Overall!M724, FIND(",",Overall!M724) + 1) + 2, LEN(Overall!M724))),"")</f>
        <v>45412</v>
      </c>
      <c r="P722" s="7">
        <f>IF(Overall!N724&lt;&gt;"",DATEVALUE(MID(Overall!N724, FIND(",", Overall!N724) + 2, FIND(" ", Overall!N724) - FIND(",", Overall!N724) - 1) &amp; " " &amp; MID(Overall!N724, FIND(" ", Overall!N724) + 1, FIND(",", Overall!N724, FIND(" ", Overall!N724)) - FIND(" ", Overall!N724) - 1) &amp; ", " &amp; MID(Overall!N724, FIND(",", Overall!N724, FIND(",",Overall!N724) + 1) + 2, LEN(Overall!N724))),"")</f>
        <v>45328</v>
      </c>
      <c r="Q722" s="7">
        <f>IF(Overall!O724&lt;&gt;"",DATEVALUE(MID(Overall!O724, FIND(",", Overall!O724) + 2, FIND(" ", Overall!O724) - FIND(",", Overall!O724) - 1) &amp; " " &amp; MID(Overall!O724, FIND(" ", Overall!O724) + 1, FIND(",", Overall!O724, FIND(" ", Overall!O724)) - FIND(" ", Overall!O724) - 1) &amp; ", " &amp; MID(Overall!O724, FIND(",", Overall!O724, FIND(",",Overall!O724) + 1) + 2, LEN(Overall!O724))),"")</f>
        <v>45303</v>
      </c>
      <c r="R722" s="5">
        <f t="shared" si="22"/>
        <v>1</v>
      </c>
      <c r="S722" s="10" t="str">
        <f>IF(Overall!$A724&lt;&gt;"",IF(AND(MONTH($N722) &lt;= 1, MONTH($O722) &gt;= 1), IF($R722 &lt;&gt; "", $H722/$R722, ""), ""),"")</f>
        <v/>
      </c>
      <c r="T722" s="10" t="str">
        <f>IF(Overall!$A724&lt;&gt;"",IF(AND(MONTH($N722) &lt;= 2, MONTH($O722) &gt;= 2), IF($R722 &lt;&gt; "", $H722/$R722, ""), ""),"")</f>
        <v/>
      </c>
      <c r="U722" s="10" t="str">
        <f>IF(Overall!$A724&lt;&gt;"",IF(AND(MONTH($N722) &lt;= 3, MONTH($O722) &gt;= 3), IF($R722 &lt;&gt; "", $H722/$R722, ""), ""),"")</f>
        <v/>
      </c>
      <c r="V722" s="10">
        <f>IF(Overall!$A724&lt;&gt;"",IF(AND(MONTH($N722) &lt;= 4, MONTH($O722) &gt;= 4), IF($R722 &lt;&gt; "", $H722/$R722, ""), ""),"")</f>
        <v>1000000</v>
      </c>
      <c r="W722" s="10" t="str">
        <f>IF(Overall!$A724&lt;&gt;"",IF(AND(MONTH($N722) &lt;= 5, MONTH($O722) &gt;= 5), IF($R722 &lt;&gt; "", $H722/$R722, ""), ""),"")</f>
        <v/>
      </c>
      <c r="X722" s="10" t="str">
        <f>IF(Overall!$A724&lt;&gt;"",IF(AND(MONTH($N722) &lt;= 6, MONTH($O722) &gt;= 6), IF($R722 &lt;&gt; "", $H722/$R722, ""), ""),"")</f>
        <v/>
      </c>
      <c r="Y722" s="10" t="str">
        <f>IF(Overall!$A724&lt;&gt;"",IF(AND(MONTH($N722) &lt;= 7, MONTH($O722) &gt;= 7 ), IF($R722 &lt;&gt; "", $H722/$R722, ""), ""),"")</f>
        <v/>
      </c>
      <c r="Z722" s="10" t="str">
        <f>IF(Overall!$A724&lt;&gt;"",IF(AND(MONTH($N722) &lt;= 8, MONTH($O722) &gt;= 8), IF($R722 &lt;&gt; "", $H722/$R722, ""), ""),"")</f>
        <v/>
      </c>
      <c r="AA722" s="10" t="str">
        <f>IF(Overall!$A724&lt;&gt;"",IF(AND(MONTH($N722) &lt;= 9, MONTH($O722) &gt;= 9), IF($R722 &lt;&gt; "", $H722/$R722, ""), ""),"")</f>
        <v/>
      </c>
      <c r="AB722" s="10" t="str">
        <f>IF(Overall!$A724&lt;&gt;"",IF(AND(MONTH($N722) &lt;= 10, MONTH($O722) &gt;= 10), IF($R722 &lt;&gt; "", $H722/$R722, ""), ""),"")</f>
        <v/>
      </c>
      <c r="AC722" s="10" t="str">
        <f>IF(Overall!$A724&lt;&gt;"",IF(AND(MONTH($N722) &lt;= 11, MONTH($O722) &gt;= 11), IF($R722 &lt;&gt; "", $H722/$R722, ""), ""),"")</f>
        <v/>
      </c>
      <c r="AD722" s="10" t="str">
        <f>IF(Overall!$A724&lt;&gt;"",IF(AND(MONTH($N722) &lt;= 12, MONTH($O722) &gt;= 12), IF($R722 &lt;&gt; "", $H722/$R722, ""), ""),"")</f>
        <v/>
      </c>
      <c r="AF722" s="10" t="str">
        <f ca="1">IFERROR(IF(AND(NOW()&lt;= EOMONTH(DATE(YEAR($O722),1, 1), 0), Overall!$A724&lt;&gt;"", MONTH($N722) &lt;= 1, MONTH($O722) &gt;= 1), IF($R722 &lt;&gt; "", $H722/$R722, ""), ""), "")</f>
        <v/>
      </c>
      <c r="AG722" s="10" t="str">
        <f ca="1">IFERROR(IF(AND(NOW()&lt;= EOMONTH(DATE(YEAR($O722),2, 1), 0), Overall!$A724&lt;&gt;"", MONTH($N722) &lt;= 2, MONTH($O722) &gt;= 2), IF($R722 &lt;&gt; "", $H722/$R722, ""), ""), "")</f>
        <v/>
      </c>
      <c r="AH722" s="10" t="str">
        <f ca="1">IFERROR(IF(AND(NOW()&lt;= EOMONTH(DATE(YEAR($O722),3, 1), 0), Overall!$A724&lt;&gt;"", MONTH($N722) &lt;= 3, MONTH($O722) &gt;= 3), IF($R722 &lt;&gt; "", $H722/$R722, ""), ""), "")</f>
        <v/>
      </c>
      <c r="AI722" s="10">
        <f ca="1">IFERROR(IF(AND(NOW()&lt;= EOMONTH(DATE(YEAR($O722),4, 1), 0), Overall!$A724&lt;&gt;"", MONTH($N722) &lt;= 4, MONTH($O722) &gt;= 4), IF($R722 &lt;&gt; "", $H722/$R722, ""), ""), "")</f>
        <v>1000000</v>
      </c>
      <c r="AJ722" s="10" t="str">
        <f ca="1">IFERROR(IF(AND(NOW()&lt;= EOMONTH(DATE(YEAR($O722),5, 1), 0), Overall!$A724&lt;&gt;"", MONTH($N722) &lt;= 5, MONTH($O722) &gt;= 5), IF($R722 &lt;&gt; "", $H722/$R722, ""), ""), "")</f>
        <v/>
      </c>
      <c r="AK722" s="10" t="str">
        <f ca="1">IFERROR(IF(AND(NOW()&lt;= EOMONTH(DATE(YEAR($O722),6, 1), 0), Overall!$A724&lt;&gt;"", MONTH($N722) &lt;= 6, MONTH($O722) &gt;= 6), IF($R722 &lt;&gt; "", $H722/$R722, ""), ""), "")</f>
        <v/>
      </c>
      <c r="AL722" s="10" t="str">
        <f ca="1">IFERROR(IF(AND(NOW()&lt;= EOMONTH(DATE(YEAR($O722),7, 1), 0), Overall!$A724&lt;&gt;"", MONTH($N722) &lt;= 7, MONTH($O722) &gt;= 7), IF($R722 &lt;&gt; "", $H722/$R722, ""), ""), "")</f>
        <v/>
      </c>
      <c r="AM722" s="10" t="str">
        <f ca="1">IFERROR(IF(AND(NOW()&lt;= EOMONTH(DATE(YEAR($O722),8, 1), 0), Overall!$A724&lt;&gt;"", MONTH($N722) &lt;= 8, MONTH($O722) &gt;= 8), IF($R722 &lt;&gt; "", $H722/$R722, ""), ""), "")</f>
        <v/>
      </c>
      <c r="AN722" s="10" t="str">
        <f ca="1">IFERROR(IF(AND(NOW()&lt;= EOMONTH(DATE(YEAR($O722),9, 1), 0), Overall!$A724&lt;&gt;"", MONTH($N722) &lt;= 9, MONTH($O722) &gt;= 9), IF($R722 &lt;&gt; "", $H722/$R722, ""), ""), "")</f>
        <v/>
      </c>
      <c r="AO722" s="10" t="str">
        <f ca="1">IFERROR(IF(AND(NOW()&lt;= EOMONTH(DATE(YEAR($O722),10, 1), 0), Overall!$A724&lt;&gt;"", MONTH($N722) &lt;= 10, MONTH($O722) &gt;= 10), IF($R722 &lt;&gt; "", $H722/$R722, ""), ""), "")</f>
        <v/>
      </c>
      <c r="AP722" s="10" t="str">
        <f ca="1">IFERROR(IF(AND(NOW()&lt;= EOMONTH(DATE(YEAR($O722),11, 1), 0), Overall!$A724&lt;&gt;"", MONTH($N722) &lt;=11, MONTH($O722) &gt;= 11), IF($R722 &lt;&gt; "", $H722/$R722, ""), ""), "")</f>
        <v/>
      </c>
      <c r="AQ722" s="10" t="str">
        <f ca="1">IFERROR(IF(AND(NOW()&lt;= EOMONTH(DATE(YEAR($O722),12, 1), 0), Overall!$A724&lt;&gt;"", MONTH($N722) &lt;= 12, MONTH($O722) &gt;= 12), IF($R722 &lt;&gt; "", $H722/$R722, ""), ""), "")</f>
        <v/>
      </c>
      <c r="AR722" s="16">
        <f t="shared" ca="1" si="23"/>
        <v>1000000</v>
      </c>
    </row>
    <row r="723" spans="1:44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6">
        <f>IF(Overall!F725&lt;&gt;"",VALUE(Overall!F725),"")</f>
        <v>1000000</v>
      </c>
      <c r="I723" s="6">
        <f>IF(Overall!G725&lt;&gt;"",VALUE(Overall!G725),"")</f>
        <v>77</v>
      </c>
      <c r="J723" s="6">
        <f>IF(Overall!H725&lt;&gt;"",VALUE(Overall!H725),"")</f>
        <v>62</v>
      </c>
      <c r="K723" s="6">
        <f>IF(Overall!I725&lt;&gt;"",VALUE(Overall!I725),"")</f>
        <v>4.29</v>
      </c>
      <c r="L723" s="6">
        <f>IF(Overall!J725&lt;&gt;"",VALUE(Overall!J725),"")</f>
        <v>0.56999999999999995</v>
      </c>
      <c r="M723" s="6">
        <f>IF(Overall!K725&lt;&gt;"",VALUE(Overall!K725),"")</f>
        <v>3.72</v>
      </c>
      <c r="N723" s="7">
        <f>IF(Overall!L725&lt;&gt;"",DATEVALUE(MID(Overall!L725, FIND(",", Overall!L725) + 2, FIND(" ", Overall!L725) - FIND(",", Overall!L725) - 1) &amp; " " &amp; MID(Overall!L725, FIND(" ", Overall!L725) + 1, FIND(",", Overall!L725, FIND(" ", Overall!L725)) - FIND(" ", Overall!L725) - 1) &amp; ", " &amp; MID(Overall!L725, FIND(",", Overall!L725, FIND(",",Overall!L725) + 1) + 2, LEN(Overall!L725))),"")</f>
        <v>45383</v>
      </c>
      <c r="O723" s="7">
        <f>IF(Overall!M725&lt;&gt;"",DATEVALUE(MID(Overall!M725, FIND(",", Overall!M725) + 2, FIND(" ", Overall!M725) - FIND(",", Overall!M725) - 1) &amp; " " &amp; MID(Overall!M725, FIND(" ", Overall!M725) + 1, FIND(",", Overall!M725, FIND(" ", Overall!M725)) - FIND(" ", Overall!M725) - 1) &amp; ", " &amp; MID(Overall!M725, FIND(",", Overall!M725, FIND(",",Overall!M725) + 1) + 2, LEN(Overall!M725))),"")</f>
        <v>45412</v>
      </c>
      <c r="P723" s="7">
        <f>IF(Overall!N725&lt;&gt;"",DATEVALUE(MID(Overall!N725, FIND(",", Overall!N725) + 2, FIND(" ", Overall!N725) - FIND(",", Overall!N725) - 1) &amp; " " &amp; MID(Overall!N725, FIND(" ", Overall!N725) + 1, FIND(",", Overall!N725, FIND(" ", Overall!N725)) - FIND(" ", Overall!N725) - 1) &amp; ", " &amp; MID(Overall!N725, FIND(",", Overall!N725, FIND(",",Overall!N725) + 1) + 2, LEN(Overall!N725))),"")</f>
        <v>45328</v>
      </c>
      <c r="Q723" s="7">
        <f>IF(Overall!O725&lt;&gt;"",DATEVALUE(MID(Overall!O725, FIND(",", Overall!O725) + 2, FIND(" ", Overall!O725) - FIND(",", Overall!O725) - 1) &amp; " " &amp; MID(Overall!O725, FIND(" ", Overall!O725) + 1, FIND(",", Overall!O725, FIND(" ", Overall!O725)) - FIND(" ", Overall!O725) - 1) &amp; ", " &amp; MID(Overall!O725, FIND(",", Overall!O725, FIND(",",Overall!O725) + 1) + 2, LEN(Overall!O725))),"")</f>
        <v>45303</v>
      </c>
      <c r="R723" s="5">
        <f t="shared" si="22"/>
        <v>1</v>
      </c>
      <c r="S723" s="10" t="str">
        <f>IF(Overall!$A725&lt;&gt;"",IF(AND(MONTH($N723) &lt;= 1, MONTH($O723) &gt;= 1), IF($R723 &lt;&gt; "", $H723/$R723, ""), ""),"")</f>
        <v/>
      </c>
      <c r="T723" s="10" t="str">
        <f>IF(Overall!$A725&lt;&gt;"",IF(AND(MONTH($N723) &lt;= 2, MONTH($O723) &gt;= 2), IF($R723 &lt;&gt; "", $H723/$R723, ""), ""),"")</f>
        <v/>
      </c>
      <c r="U723" s="10" t="str">
        <f>IF(Overall!$A725&lt;&gt;"",IF(AND(MONTH($N723) &lt;= 3, MONTH($O723) &gt;= 3), IF($R723 &lt;&gt; "", $H723/$R723, ""), ""),"")</f>
        <v/>
      </c>
      <c r="V723" s="10">
        <f>IF(Overall!$A725&lt;&gt;"",IF(AND(MONTH($N723) &lt;= 4, MONTH($O723) &gt;= 4), IF($R723 &lt;&gt; "", $H723/$R723, ""), ""),"")</f>
        <v>1000000</v>
      </c>
      <c r="W723" s="10" t="str">
        <f>IF(Overall!$A725&lt;&gt;"",IF(AND(MONTH($N723) &lt;= 5, MONTH($O723) &gt;= 5), IF($R723 &lt;&gt; "", $H723/$R723, ""), ""),"")</f>
        <v/>
      </c>
      <c r="X723" s="10" t="str">
        <f>IF(Overall!$A725&lt;&gt;"",IF(AND(MONTH($N723) &lt;= 6, MONTH($O723) &gt;= 6), IF($R723 &lt;&gt; "", $H723/$R723, ""), ""),"")</f>
        <v/>
      </c>
      <c r="Y723" s="10" t="str">
        <f>IF(Overall!$A725&lt;&gt;"",IF(AND(MONTH($N723) &lt;= 7, MONTH($O723) &gt;= 7 ), IF($R723 &lt;&gt; "", $H723/$R723, ""), ""),"")</f>
        <v/>
      </c>
      <c r="Z723" s="10" t="str">
        <f>IF(Overall!$A725&lt;&gt;"",IF(AND(MONTH($N723) &lt;= 8, MONTH($O723) &gt;= 8), IF($R723 &lt;&gt; "", $H723/$R723, ""), ""),"")</f>
        <v/>
      </c>
      <c r="AA723" s="10" t="str">
        <f>IF(Overall!$A725&lt;&gt;"",IF(AND(MONTH($N723) &lt;= 9, MONTH($O723) &gt;= 9), IF($R723 &lt;&gt; "", $H723/$R723, ""), ""),"")</f>
        <v/>
      </c>
      <c r="AB723" s="10" t="str">
        <f>IF(Overall!$A725&lt;&gt;"",IF(AND(MONTH($N723) &lt;= 10, MONTH($O723) &gt;= 10), IF($R723 &lt;&gt; "", $H723/$R723, ""), ""),"")</f>
        <v/>
      </c>
      <c r="AC723" s="10" t="str">
        <f>IF(Overall!$A725&lt;&gt;"",IF(AND(MONTH($N723) &lt;= 11, MONTH($O723) &gt;= 11), IF($R723 &lt;&gt; "", $H723/$R723, ""), ""),"")</f>
        <v/>
      </c>
      <c r="AD723" s="10" t="str">
        <f>IF(Overall!$A725&lt;&gt;"",IF(AND(MONTH($N723) &lt;= 12, MONTH($O723) &gt;= 12), IF($R723 &lt;&gt; "", $H723/$R723, ""), ""),"")</f>
        <v/>
      </c>
      <c r="AF723" s="10" t="str">
        <f ca="1">IFERROR(IF(AND(NOW()&lt;= EOMONTH(DATE(YEAR($O723),1, 1), 0), Overall!$A725&lt;&gt;"", MONTH($N723) &lt;= 1, MONTH($O723) &gt;= 1), IF($R723 &lt;&gt; "", $H723/$R723, ""), ""), "")</f>
        <v/>
      </c>
      <c r="AG723" s="10" t="str">
        <f ca="1">IFERROR(IF(AND(NOW()&lt;= EOMONTH(DATE(YEAR($O723),2, 1), 0), Overall!$A725&lt;&gt;"", MONTH($N723) &lt;= 2, MONTH($O723) &gt;= 2), IF($R723 &lt;&gt; "", $H723/$R723, ""), ""), "")</f>
        <v/>
      </c>
      <c r="AH723" s="10" t="str">
        <f ca="1">IFERROR(IF(AND(NOW()&lt;= EOMONTH(DATE(YEAR($O723),3, 1), 0), Overall!$A725&lt;&gt;"", MONTH($N723) &lt;= 3, MONTH($O723) &gt;= 3), IF($R723 &lt;&gt; "", $H723/$R723, ""), ""), "")</f>
        <v/>
      </c>
      <c r="AI723" s="10">
        <f ca="1">IFERROR(IF(AND(NOW()&lt;= EOMONTH(DATE(YEAR($O723),4, 1), 0), Overall!$A725&lt;&gt;"", MONTH($N723) &lt;= 4, MONTH($O723) &gt;= 4), IF($R723 &lt;&gt; "", $H723/$R723, ""), ""), "")</f>
        <v>1000000</v>
      </c>
      <c r="AJ723" s="10" t="str">
        <f ca="1">IFERROR(IF(AND(NOW()&lt;= EOMONTH(DATE(YEAR($O723),5, 1), 0), Overall!$A725&lt;&gt;"", MONTH($N723) &lt;= 5, MONTH($O723) &gt;= 5), IF($R723 &lt;&gt; "", $H723/$R723, ""), ""), "")</f>
        <v/>
      </c>
      <c r="AK723" s="10" t="str">
        <f ca="1">IFERROR(IF(AND(NOW()&lt;= EOMONTH(DATE(YEAR($O723),6, 1), 0), Overall!$A725&lt;&gt;"", MONTH($N723) &lt;= 6, MONTH($O723) &gt;= 6), IF($R723 &lt;&gt; "", $H723/$R723, ""), ""), "")</f>
        <v/>
      </c>
      <c r="AL723" s="10" t="str">
        <f ca="1">IFERROR(IF(AND(NOW()&lt;= EOMONTH(DATE(YEAR($O723),7, 1), 0), Overall!$A725&lt;&gt;"", MONTH($N723) &lt;= 7, MONTH($O723) &gt;= 7), IF($R723 &lt;&gt; "", $H723/$R723, ""), ""), "")</f>
        <v/>
      </c>
      <c r="AM723" s="10" t="str">
        <f ca="1">IFERROR(IF(AND(NOW()&lt;= EOMONTH(DATE(YEAR($O723),8, 1), 0), Overall!$A725&lt;&gt;"", MONTH($N723) &lt;= 8, MONTH($O723) &gt;= 8), IF($R723 &lt;&gt; "", $H723/$R723, ""), ""), "")</f>
        <v/>
      </c>
      <c r="AN723" s="10" t="str">
        <f ca="1">IFERROR(IF(AND(NOW()&lt;= EOMONTH(DATE(YEAR($O723),9, 1), 0), Overall!$A725&lt;&gt;"", MONTH($N723) &lt;= 9, MONTH($O723) &gt;= 9), IF($R723 &lt;&gt; "", $H723/$R723, ""), ""), "")</f>
        <v/>
      </c>
      <c r="AO723" s="10" t="str">
        <f ca="1">IFERROR(IF(AND(NOW()&lt;= EOMONTH(DATE(YEAR($O723),10, 1), 0), Overall!$A725&lt;&gt;"", MONTH($N723) &lt;= 10, MONTH($O723) &gt;= 10), IF($R723 &lt;&gt; "", $H723/$R723, ""), ""), "")</f>
        <v/>
      </c>
      <c r="AP723" s="10" t="str">
        <f ca="1">IFERROR(IF(AND(NOW()&lt;= EOMONTH(DATE(YEAR($O723),11, 1), 0), Overall!$A725&lt;&gt;"", MONTH($N723) &lt;=11, MONTH($O723) &gt;= 11), IF($R723 &lt;&gt; "", $H723/$R723, ""), ""), "")</f>
        <v/>
      </c>
      <c r="AQ723" s="10" t="str">
        <f ca="1">IFERROR(IF(AND(NOW()&lt;= EOMONTH(DATE(YEAR($O723),12, 1), 0), Overall!$A725&lt;&gt;"", MONTH($N723) &lt;= 12, MONTH($O723) &gt;= 12), IF($R723 &lt;&gt; "", $H723/$R723, ""), ""), "")</f>
        <v/>
      </c>
      <c r="AR723" s="16">
        <f t="shared" ca="1" si="23"/>
        <v>1000000</v>
      </c>
    </row>
    <row r="724" spans="1:44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6">
        <f>IF(Overall!F726&lt;&gt;"",VALUE(Overall!F726),"")</f>
        <v>1000000</v>
      </c>
      <c r="I724" s="6">
        <f>IF(Overall!G726&lt;&gt;"",VALUE(Overall!G726),"")</f>
        <v>77</v>
      </c>
      <c r="J724" s="6">
        <f>IF(Overall!H726&lt;&gt;"",VALUE(Overall!H726),"")</f>
        <v>62</v>
      </c>
      <c r="K724" s="6">
        <f>IF(Overall!I726&lt;&gt;"",VALUE(Overall!I726),"")</f>
        <v>4.4000000000000004</v>
      </c>
      <c r="L724" s="6">
        <f>IF(Overall!J726&lt;&gt;"",VALUE(Overall!J726),"")</f>
        <v>0.66</v>
      </c>
      <c r="M724" s="6">
        <f>IF(Overall!K726&lt;&gt;"",VALUE(Overall!K726),"")</f>
        <v>3.74</v>
      </c>
      <c r="N724" s="7">
        <f>IF(Overall!L726&lt;&gt;"",DATEVALUE(MID(Overall!L726, FIND(",", Overall!L726) + 2, FIND(" ", Overall!L726) - FIND(",", Overall!L726) - 1) &amp; " " &amp; MID(Overall!L726, FIND(" ", Overall!L726) + 1, FIND(",", Overall!L726, FIND(" ", Overall!L726)) - FIND(" ", Overall!L726) - 1) &amp; ", " &amp; MID(Overall!L726, FIND(",", Overall!L726, FIND(",",Overall!L726) + 1) + 2, LEN(Overall!L726))),"")</f>
        <v>45383</v>
      </c>
      <c r="O724" s="7">
        <f>IF(Overall!M726&lt;&gt;"",DATEVALUE(MID(Overall!M726, FIND(",", Overall!M726) + 2, FIND(" ", Overall!M726) - FIND(",", Overall!M726) - 1) &amp; " " &amp; MID(Overall!M726, FIND(" ", Overall!M726) + 1, FIND(",", Overall!M726, FIND(" ", Overall!M726)) - FIND(" ", Overall!M726) - 1) &amp; ", " &amp; MID(Overall!M726, FIND(",", Overall!M726, FIND(",",Overall!M726) + 1) + 2, LEN(Overall!M726))),"")</f>
        <v>45412</v>
      </c>
      <c r="P724" s="7">
        <f>IF(Overall!N726&lt;&gt;"",DATEVALUE(MID(Overall!N726, FIND(",", Overall!N726) + 2, FIND(" ", Overall!N726) - FIND(",", Overall!N726) - 1) &amp; " " &amp; MID(Overall!N726, FIND(" ", Overall!N726) + 1, FIND(",", Overall!N726, FIND(" ", Overall!N726)) - FIND(" ", Overall!N726) - 1) &amp; ", " &amp; MID(Overall!N726, FIND(",", Overall!N726, FIND(",",Overall!N726) + 1) + 2, LEN(Overall!N726))),"")</f>
        <v>45328</v>
      </c>
      <c r="Q724" s="7">
        <f>IF(Overall!O726&lt;&gt;"",DATEVALUE(MID(Overall!O726, FIND(",", Overall!O726) + 2, FIND(" ", Overall!O726) - FIND(",", Overall!O726) - 1) &amp; " " &amp; MID(Overall!O726, FIND(" ", Overall!O726) + 1, FIND(",", Overall!O726, FIND(" ", Overall!O726)) - FIND(" ", Overall!O726) - 1) &amp; ", " &amp; MID(Overall!O726, FIND(",", Overall!O726, FIND(",",Overall!O726) + 1) + 2, LEN(Overall!O726))),"")</f>
        <v>45303</v>
      </c>
      <c r="R724" s="5">
        <f t="shared" si="22"/>
        <v>1</v>
      </c>
      <c r="S724" s="10" t="str">
        <f>IF(Overall!$A726&lt;&gt;"",IF(AND(MONTH($N724) &lt;= 1, MONTH($O724) &gt;= 1), IF($R724 &lt;&gt; "", $H724/$R724, ""), ""),"")</f>
        <v/>
      </c>
      <c r="T724" s="10" t="str">
        <f>IF(Overall!$A726&lt;&gt;"",IF(AND(MONTH($N724) &lt;= 2, MONTH($O724) &gt;= 2), IF($R724 &lt;&gt; "", $H724/$R724, ""), ""),"")</f>
        <v/>
      </c>
      <c r="U724" s="10" t="str">
        <f>IF(Overall!$A726&lt;&gt;"",IF(AND(MONTH($N724) &lt;= 3, MONTH($O724) &gt;= 3), IF($R724 &lt;&gt; "", $H724/$R724, ""), ""),"")</f>
        <v/>
      </c>
      <c r="V724" s="10">
        <f>IF(Overall!$A726&lt;&gt;"",IF(AND(MONTH($N724) &lt;= 4, MONTH($O724) &gt;= 4), IF($R724 &lt;&gt; "", $H724/$R724, ""), ""),"")</f>
        <v>1000000</v>
      </c>
      <c r="W724" s="10" t="str">
        <f>IF(Overall!$A726&lt;&gt;"",IF(AND(MONTH($N724) &lt;= 5, MONTH($O724) &gt;= 5), IF($R724 &lt;&gt; "", $H724/$R724, ""), ""),"")</f>
        <v/>
      </c>
      <c r="X724" s="10" t="str">
        <f>IF(Overall!$A726&lt;&gt;"",IF(AND(MONTH($N724) &lt;= 6, MONTH($O724) &gt;= 6), IF($R724 &lt;&gt; "", $H724/$R724, ""), ""),"")</f>
        <v/>
      </c>
      <c r="Y724" s="10" t="str">
        <f>IF(Overall!$A726&lt;&gt;"",IF(AND(MONTH($N724) &lt;= 7, MONTH($O724) &gt;= 7 ), IF($R724 &lt;&gt; "", $H724/$R724, ""), ""),"")</f>
        <v/>
      </c>
      <c r="Z724" s="10" t="str">
        <f>IF(Overall!$A726&lt;&gt;"",IF(AND(MONTH($N724) &lt;= 8, MONTH($O724) &gt;= 8), IF($R724 &lt;&gt; "", $H724/$R724, ""), ""),"")</f>
        <v/>
      </c>
      <c r="AA724" s="10" t="str">
        <f>IF(Overall!$A726&lt;&gt;"",IF(AND(MONTH($N724) &lt;= 9, MONTH($O724) &gt;= 9), IF($R724 &lt;&gt; "", $H724/$R724, ""), ""),"")</f>
        <v/>
      </c>
      <c r="AB724" s="10" t="str">
        <f>IF(Overall!$A726&lt;&gt;"",IF(AND(MONTH($N724) &lt;= 10, MONTH($O724) &gt;= 10), IF($R724 &lt;&gt; "", $H724/$R724, ""), ""),"")</f>
        <v/>
      </c>
      <c r="AC724" s="10" t="str">
        <f>IF(Overall!$A726&lt;&gt;"",IF(AND(MONTH($N724) &lt;= 11, MONTH($O724) &gt;= 11), IF($R724 &lt;&gt; "", $H724/$R724, ""), ""),"")</f>
        <v/>
      </c>
      <c r="AD724" s="10" t="str">
        <f>IF(Overall!$A726&lt;&gt;"",IF(AND(MONTH($N724) &lt;= 12, MONTH($O724) &gt;= 12), IF($R724 &lt;&gt; "", $H724/$R724, ""), ""),"")</f>
        <v/>
      </c>
      <c r="AF724" s="10" t="str">
        <f ca="1">IFERROR(IF(AND(NOW()&lt;= EOMONTH(DATE(YEAR($O724),1, 1), 0), Overall!$A726&lt;&gt;"", MONTH($N724) &lt;= 1, MONTH($O724) &gt;= 1), IF($R724 &lt;&gt; "", $H724/$R724, ""), ""), "")</f>
        <v/>
      </c>
      <c r="AG724" s="10" t="str">
        <f ca="1">IFERROR(IF(AND(NOW()&lt;= EOMONTH(DATE(YEAR($O724),2, 1), 0), Overall!$A726&lt;&gt;"", MONTH($N724) &lt;= 2, MONTH($O724) &gt;= 2), IF($R724 &lt;&gt; "", $H724/$R724, ""), ""), "")</f>
        <v/>
      </c>
      <c r="AH724" s="10" t="str">
        <f ca="1">IFERROR(IF(AND(NOW()&lt;= EOMONTH(DATE(YEAR($O724),3, 1), 0), Overall!$A726&lt;&gt;"", MONTH($N724) &lt;= 3, MONTH($O724) &gt;= 3), IF($R724 &lt;&gt; "", $H724/$R724, ""), ""), "")</f>
        <v/>
      </c>
      <c r="AI724" s="10">
        <f ca="1">IFERROR(IF(AND(NOW()&lt;= EOMONTH(DATE(YEAR($O724),4, 1), 0), Overall!$A726&lt;&gt;"", MONTH($N724) &lt;= 4, MONTH($O724) &gt;= 4), IF($R724 &lt;&gt; "", $H724/$R724, ""), ""), "")</f>
        <v>1000000</v>
      </c>
      <c r="AJ724" s="10" t="str">
        <f ca="1">IFERROR(IF(AND(NOW()&lt;= EOMONTH(DATE(YEAR($O724),5, 1), 0), Overall!$A726&lt;&gt;"", MONTH($N724) &lt;= 5, MONTH($O724) &gt;= 5), IF($R724 &lt;&gt; "", $H724/$R724, ""), ""), "")</f>
        <v/>
      </c>
      <c r="AK724" s="10" t="str">
        <f ca="1">IFERROR(IF(AND(NOW()&lt;= EOMONTH(DATE(YEAR($O724),6, 1), 0), Overall!$A726&lt;&gt;"", MONTH($N724) &lt;= 6, MONTH($O724) &gt;= 6), IF($R724 &lt;&gt; "", $H724/$R724, ""), ""), "")</f>
        <v/>
      </c>
      <c r="AL724" s="10" t="str">
        <f ca="1">IFERROR(IF(AND(NOW()&lt;= EOMONTH(DATE(YEAR($O724),7, 1), 0), Overall!$A726&lt;&gt;"", MONTH($N724) &lt;= 7, MONTH($O724) &gt;= 7), IF($R724 &lt;&gt; "", $H724/$R724, ""), ""), "")</f>
        <v/>
      </c>
      <c r="AM724" s="10" t="str">
        <f ca="1">IFERROR(IF(AND(NOW()&lt;= EOMONTH(DATE(YEAR($O724),8, 1), 0), Overall!$A726&lt;&gt;"", MONTH($N724) &lt;= 8, MONTH($O724) &gt;= 8), IF($R724 &lt;&gt; "", $H724/$R724, ""), ""), "")</f>
        <v/>
      </c>
      <c r="AN724" s="10" t="str">
        <f ca="1">IFERROR(IF(AND(NOW()&lt;= EOMONTH(DATE(YEAR($O724),9, 1), 0), Overall!$A726&lt;&gt;"", MONTH($N724) &lt;= 9, MONTH($O724) &gt;= 9), IF($R724 &lt;&gt; "", $H724/$R724, ""), ""), "")</f>
        <v/>
      </c>
      <c r="AO724" s="10" t="str">
        <f ca="1">IFERROR(IF(AND(NOW()&lt;= EOMONTH(DATE(YEAR($O724),10, 1), 0), Overall!$A726&lt;&gt;"", MONTH($N724) &lt;= 10, MONTH($O724) &gt;= 10), IF($R724 &lt;&gt; "", $H724/$R724, ""), ""), "")</f>
        <v/>
      </c>
      <c r="AP724" s="10" t="str">
        <f ca="1">IFERROR(IF(AND(NOW()&lt;= EOMONTH(DATE(YEAR($O724),11, 1), 0), Overall!$A726&lt;&gt;"", MONTH($N724) &lt;=11, MONTH($O724) &gt;= 11), IF($R724 &lt;&gt; "", $H724/$R724, ""), ""), "")</f>
        <v/>
      </c>
      <c r="AQ724" s="10" t="str">
        <f ca="1">IFERROR(IF(AND(NOW()&lt;= EOMONTH(DATE(YEAR($O724),12, 1), 0), Overall!$A726&lt;&gt;"", MONTH($N724) &lt;= 12, MONTH($O724) &gt;= 12), IF($R724 &lt;&gt; "", $H724/$R724, ""), ""), "")</f>
        <v/>
      </c>
      <c r="AR724" s="16">
        <f t="shared" ca="1" si="23"/>
        <v>1000000</v>
      </c>
    </row>
    <row r="725" spans="1:44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6">
        <f>IF(Overall!F727&lt;&gt;"",VALUE(Overall!F727),"")</f>
        <v>1000000</v>
      </c>
      <c r="I725" s="6">
        <f>IF(Overall!G727&lt;&gt;"",VALUE(Overall!G727),"")</f>
        <v>78</v>
      </c>
      <c r="J725" s="6">
        <f>IF(Overall!H727&lt;&gt;"",VALUE(Overall!H727),"")</f>
        <v>62</v>
      </c>
      <c r="K725" s="6">
        <f>IF(Overall!I727&lt;&gt;"",VALUE(Overall!I727),"")</f>
        <v>4.83</v>
      </c>
      <c r="L725" s="6">
        <f>IF(Overall!J727&lt;&gt;"",VALUE(Overall!J727),"")</f>
        <v>0.6</v>
      </c>
      <c r="M725" s="6">
        <f>IF(Overall!K727&lt;&gt;"",VALUE(Overall!K727),"")</f>
        <v>4.2300000000000004</v>
      </c>
      <c r="N725" s="7">
        <f>IF(Overall!L727&lt;&gt;"",DATEVALUE(MID(Overall!L727, FIND(",", Overall!L727) + 2, FIND(" ", Overall!L727) - FIND(",", Overall!L727) - 1) &amp; " " &amp; MID(Overall!L727, FIND(" ", Overall!L727) + 1, FIND(",", Overall!L727, FIND(" ", Overall!L727)) - FIND(" ", Overall!L727) - 1) &amp; ", " &amp; MID(Overall!L727, FIND(",", Overall!L727, FIND(",",Overall!L727) + 1) + 2, LEN(Overall!L727))),"")</f>
        <v>45383</v>
      </c>
      <c r="O725" s="7">
        <f>IF(Overall!M727&lt;&gt;"",DATEVALUE(MID(Overall!M727, FIND(",", Overall!M727) + 2, FIND(" ", Overall!M727) - FIND(",", Overall!M727) - 1) &amp; " " &amp; MID(Overall!M727, FIND(" ", Overall!M727) + 1, FIND(",", Overall!M727, FIND(" ", Overall!M727)) - FIND(" ", Overall!M727) - 1) &amp; ", " &amp; MID(Overall!M727, FIND(",", Overall!M727, FIND(",",Overall!M727) + 1) + 2, LEN(Overall!M727))),"")</f>
        <v>45412</v>
      </c>
      <c r="P725" s="7">
        <f>IF(Overall!N727&lt;&gt;"",DATEVALUE(MID(Overall!N727, FIND(",", Overall!N727) + 2, FIND(" ", Overall!N727) - FIND(",", Overall!N727) - 1) &amp; " " &amp; MID(Overall!N727, FIND(" ", Overall!N727) + 1, FIND(",", Overall!N727, FIND(" ", Overall!N727)) - FIND(" ", Overall!N727) - 1) &amp; ", " &amp; MID(Overall!N727, FIND(",", Overall!N727, FIND(",",Overall!N727) + 1) + 2, LEN(Overall!N727))),"")</f>
        <v>45328</v>
      </c>
      <c r="Q725" s="7">
        <f>IF(Overall!O727&lt;&gt;"",DATEVALUE(MID(Overall!O727, FIND(",", Overall!O727) + 2, FIND(" ", Overall!O727) - FIND(",", Overall!O727) - 1) &amp; " " &amp; MID(Overall!O727, FIND(" ", Overall!O727) + 1, FIND(",", Overall!O727, FIND(" ", Overall!O727)) - FIND(" ", Overall!O727) - 1) &amp; ", " &amp; MID(Overall!O727, FIND(",", Overall!O727, FIND(",",Overall!O727) + 1) + 2, LEN(Overall!O727))),"")</f>
        <v>45303</v>
      </c>
      <c r="R725" s="5">
        <f t="shared" si="22"/>
        <v>1</v>
      </c>
      <c r="S725" s="10" t="str">
        <f>IF(Overall!$A727&lt;&gt;"",IF(AND(MONTH($N725) &lt;= 1, MONTH($O725) &gt;= 1), IF($R725 &lt;&gt; "", $H725/$R725, ""), ""),"")</f>
        <v/>
      </c>
      <c r="T725" s="10" t="str">
        <f>IF(Overall!$A727&lt;&gt;"",IF(AND(MONTH($N725) &lt;= 2, MONTH($O725) &gt;= 2), IF($R725 &lt;&gt; "", $H725/$R725, ""), ""),"")</f>
        <v/>
      </c>
      <c r="U725" s="10" t="str">
        <f>IF(Overall!$A727&lt;&gt;"",IF(AND(MONTH($N725) &lt;= 3, MONTH($O725) &gt;= 3), IF($R725 &lt;&gt; "", $H725/$R725, ""), ""),"")</f>
        <v/>
      </c>
      <c r="V725" s="10">
        <f>IF(Overall!$A727&lt;&gt;"",IF(AND(MONTH($N725) &lt;= 4, MONTH($O725) &gt;= 4), IF($R725 &lt;&gt; "", $H725/$R725, ""), ""),"")</f>
        <v>1000000</v>
      </c>
      <c r="W725" s="10" t="str">
        <f>IF(Overall!$A727&lt;&gt;"",IF(AND(MONTH($N725) &lt;= 5, MONTH($O725) &gt;= 5), IF($R725 &lt;&gt; "", $H725/$R725, ""), ""),"")</f>
        <v/>
      </c>
      <c r="X725" s="10" t="str">
        <f>IF(Overall!$A727&lt;&gt;"",IF(AND(MONTH($N725) &lt;= 6, MONTH($O725) &gt;= 6), IF($R725 &lt;&gt; "", $H725/$R725, ""), ""),"")</f>
        <v/>
      </c>
      <c r="Y725" s="10" t="str">
        <f>IF(Overall!$A727&lt;&gt;"",IF(AND(MONTH($N725) &lt;= 7, MONTH($O725) &gt;= 7 ), IF($R725 &lt;&gt; "", $H725/$R725, ""), ""),"")</f>
        <v/>
      </c>
      <c r="Z725" s="10" t="str">
        <f>IF(Overall!$A727&lt;&gt;"",IF(AND(MONTH($N725) &lt;= 8, MONTH($O725) &gt;= 8), IF($R725 &lt;&gt; "", $H725/$R725, ""), ""),"")</f>
        <v/>
      </c>
      <c r="AA725" s="10" t="str">
        <f>IF(Overall!$A727&lt;&gt;"",IF(AND(MONTH($N725) &lt;= 9, MONTH($O725) &gt;= 9), IF($R725 &lt;&gt; "", $H725/$R725, ""), ""),"")</f>
        <v/>
      </c>
      <c r="AB725" s="10" t="str">
        <f>IF(Overall!$A727&lt;&gt;"",IF(AND(MONTH($N725) &lt;= 10, MONTH($O725) &gt;= 10), IF($R725 &lt;&gt; "", $H725/$R725, ""), ""),"")</f>
        <v/>
      </c>
      <c r="AC725" s="10" t="str">
        <f>IF(Overall!$A727&lt;&gt;"",IF(AND(MONTH($N725) &lt;= 11, MONTH($O725) &gt;= 11), IF($R725 &lt;&gt; "", $H725/$R725, ""), ""),"")</f>
        <v/>
      </c>
      <c r="AD725" s="10" t="str">
        <f>IF(Overall!$A727&lt;&gt;"",IF(AND(MONTH($N725) &lt;= 12, MONTH($O725) &gt;= 12), IF($R725 &lt;&gt; "", $H725/$R725, ""), ""),"")</f>
        <v/>
      </c>
      <c r="AF725" s="10" t="str">
        <f ca="1">IFERROR(IF(AND(NOW()&lt;= EOMONTH(DATE(YEAR($O725),1, 1), 0), Overall!$A727&lt;&gt;"", MONTH($N725) &lt;= 1, MONTH($O725) &gt;= 1), IF($R725 &lt;&gt; "", $H725/$R725, ""), ""), "")</f>
        <v/>
      </c>
      <c r="AG725" s="10" t="str">
        <f ca="1">IFERROR(IF(AND(NOW()&lt;= EOMONTH(DATE(YEAR($O725),2, 1), 0), Overall!$A727&lt;&gt;"", MONTH($N725) &lt;= 2, MONTH($O725) &gt;= 2), IF($R725 &lt;&gt; "", $H725/$R725, ""), ""), "")</f>
        <v/>
      </c>
      <c r="AH725" s="10" t="str">
        <f ca="1">IFERROR(IF(AND(NOW()&lt;= EOMONTH(DATE(YEAR($O725),3, 1), 0), Overall!$A727&lt;&gt;"", MONTH($N725) &lt;= 3, MONTH($O725) &gt;= 3), IF($R725 &lt;&gt; "", $H725/$R725, ""), ""), "")</f>
        <v/>
      </c>
      <c r="AI725" s="10">
        <f ca="1">IFERROR(IF(AND(NOW()&lt;= EOMONTH(DATE(YEAR($O725),4, 1), 0), Overall!$A727&lt;&gt;"", MONTH($N725) &lt;= 4, MONTH($O725) &gt;= 4), IF($R725 &lt;&gt; "", $H725/$R725, ""), ""), "")</f>
        <v>1000000</v>
      </c>
      <c r="AJ725" s="10" t="str">
        <f ca="1">IFERROR(IF(AND(NOW()&lt;= EOMONTH(DATE(YEAR($O725),5, 1), 0), Overall!$A727&lt;&gt;"", MONTH($N725) &lt;= 5, MONTH($O725) &gt;= 5), IF($R725 &lt;&gt; "", $H725/$R725, ""), ""), "")</f>
        <v/>
      </c>
      <c r="AK725" s="10" t="str">
        <f ca="1">IFERROR(IF(AND(NOW()&lt;= EOMONTH(DATE(YEAR($O725),6, 1), 0), Overall!$A727&lt;&gt;"", MONTH($N725) &lt;= 6, MONTH($O725) &gt;= 6), IF($R725 &lt;&gt; "", $H725/$R725, ""), ""), "")</f>
        <v/>
      </c>
      <c r="AL725" s="10" t="str">
        <f ca="1">IFERROR(IF(AND(NOW()&lt;= EOMONTH(DATE(YEAR($O725),7, 1), 0), Overall!$A727&lt;&gt;"", MONTH($N725) &lt;= 7, MONTH($O725) &gt;= 7), IF($R725 &lt;&gt; "", $H725/$R725, ""), ""), "")</f>
        <v/>
      </c>
      <c r="AM725" s="10" t="str">
        <f ca="1">IFERROR(IF(AND(NOW()&lt;= EOMONTH(DATE(YEAR($O725),8, 1), 0), Overall!$A727&lt;&gt;"", MONTH($N725) &lt;= 8, MONTH($O725) &gt;= 8), IF($R725 &lt;&gt; "", $H725/$R725, ""), ""), "")</f>
        <v/>
      </c>
      <c r="AN725" s="10" t="str">
        <f ca="1">IFERROR(IF(AND(NOW()&lt;= EOMONTH(DATE(YEAR($O725),9, 1), 0), Overall!$A727&lt;&gt;"", MONTH($N725) &lt;= 9, MONTH($O725) &gt;= 9), IF($R725 &lt;&gt; "", $H725/$R725, ""), ""), "")</f>
        <v/>
      </c>
      <c r="AO725" s="10" t="str">
        <f ca="1">IFERROR(IF(AND(NOW()&lt;= EOMONTH(DATE(YEAR($O725),10, 1), 0), Overall!$A727&lt;&gt;"", MONTH($N725) &lt;= 10, MONTH($O725) &gt;= 10), IF($R725 &lt;&gt; "", $H725/$R725, ""), ""), "")</f>
        <v/>
      </c>
      <c r="AP725" s="10" t="str">
        <f ca="1">IFERROR(IF(AND(NOW()&lt;= EOMONTH(DATE(YEAR($O725),11, 1), 0), Overall!$A727&lt;&gt;"", MONTH($N725) &lt;=11, MONTH($O725) &gt;= 11), IF($R725 &lt;&gt; "", $H725/$R725, ""), ""), "")</f>
        <v/>
      </c>
      <c r="AQ725" s="10" t="str">
        <f ca="1">IFERROR(IF(AND(NOW()&lt;= EOMONTH(DATE(YEAR($O725),12, 1), 0), Overall!$A727&lt;&gt;"", MONTH($N725) &lt;= 12, MONTH($O725) &gt;= 12), IF($R725 &lt;&gt; "", $H725/$R725, ""), ""), "")</f>
        <v/>
      </c>
      <c r="AR725" s="16">
        <f t="shared" ca="1" si="23"/>
        <v>1000000</v>
      </c>
    </row>
    <row r="726" spans="1:44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6">
        <f>IF(Overall!F728&lt;&gt;"",VALUE(Overall!F728),"")</f>
        <v>540000</v>
      </c>
      <c r="I726" s="6">
        <f>IF(Overall!G728&lt;&gt;"",VALUE(Overall!G728),"")</f>
        <v>76</v>
      </c>
      <c r="J726" s="6">
        <f>IF(Overall!H728&lt;&gt;"",VALUE(Overall!H728),"")</f>
        <v>62</v>
      </c>
      <c r="K726" s="6">
        <f>IF(Overall!I728&lt;&gt;"",VALUE(Overall!I728),"")</f>
        <v>3.92</v>
      </c>
      <c r="L726" s="6">
        <f>IF(Overall!J728&lt;&gt;"",VALUE(Overall!J728),"")</f>
        <v>0.63</v>
      </c>
      <c r="M726" s="6">
        <f>IF(Overall!K728&lt;&gt;"",VALUE(Overall!K728),"")</f>
        <v>3.29</v>
      </c>
      <c r="N726" s="7">
        <f>IF(Overall!L728&lt;&gt;"",DATEVALUE(MID(Overall!L728, FIND(",", Overall!L728) + 2, FIND(" ", Overall!L728) - FIND(",", Overall!L728) - 1) &amp; " " &amp; MID(Overall!L728, FIND(" ", Overall!L728) + 1, FIND(",", Overall!L728, FIND(" ", Overall!L728)) - FIND(" ", Overall!L728) - 1) &amp; ", " &amp; MID(Overall!L728, FIND(",", Overall!L728, FIND(",",Overall!L728) + 1) + 2, LEN(Overall!L728))),"")</f>
        <v>45383</v>
      </c>
      <c r="O726" s="7">
        <f>IF(Overall!M728&lt;&gt;"",DATEVALUE(MID(Overall!M728, FIND(",", Overall!M728) + 2, FIND(" ", Overall!M728) - FIND(",", Overall!M728) - 1) &amp; " " &amp; MID(Overall!M728, FIND(" ", Overall!M728) + 1, FIND(",", Overall!M728, FIND(" ", Overall!M728)) - FIND(" ", Overall!M728) - 1) &amp; ", " &amp; MID(Overall!M728, FIND(",", Overall!M728, FIND(",",Overall!M728) + 1) + 2, LEN(Overall!M728))),"")</f>
        <v>45412</v>
      </c>
      <c r="P726" s="7">
        <f>IF(Overall!N728&lt;&gt;"",DATEVALUE(MID(Overall!N728, FIND(",", Overall!N728) + 2, FIND(" ", Overall!N728) - FIND(",", Overall!N728) - 1) &amp; " " &amp; MID(Overall!N728, FIND(" ", Overall!N728) + 1, FIND(",", Overall!N728, FIND(" ", Overall!N728)) - FIND(" ", Overall!N728) - 1) &amp; ", " &amp; MID(Overall!N728, FIND(",", Overall!N728, FIND(",",Overall!N728) + 1) + 2, LEN(Overall!N728))),"")</f>
        <v>45328</v>
      </c>
      <c r="Q726" s="7">
        <f>IF(Overall!O728&lt;&gt;"",DATEVALUE(MID(Overall!O728, FIND(",", Overall!O728) + 2, FIND(" ", Overall!O728) - FIND(",", Overall!O728) - 1) &amp; " " &amp; MID(Overall!O728, FIND(" ", Overall!O728) + 1, FIND(",", Overall!O728, FIND(" ", Overall!O728)) - FIND(" ", Overall!O728) - 1) &amp; ", " &amp; MID(Overall!O728, FIND(",", Overall!O728, FIND(",",Overall!O728) + 1) + 2, LEN(Overall!O728))),"")</f>
        <v>45303</v>
      </c>
      <c r="R726" s="5">
        <f t="shared" si="22"/>
        <v>1</v>
      </c>
      <c r="S726" s="10" t="str">
        <f>IF(Overall!$A728&lt;&gt;"",IF(AND(MONTH($N726) &lt;= 1, MONTH($O726) &gt;= 1), IF($R726 &lt;&gt; "", $H726/$R726, ""), ""),"")</f>
        <v/>
      </c>
      <c r="T726" s="10" t="str">
        <f>IF(Overall!$A728&lt;&gt;"",IF(AND(MONTH($N726) &lt;= 2, MONTH($O726) &gt;= 2), IF($R726 &lt;&gt; "", $H726/$R726, ""), ""),"")</f>
        <v/>
      </c>
      <c r="U726" s="10" t="str">
        <f>IF(Overall!$A728&lt;&gt;"",IF(AND(MONTH($N726) &lt;= 3, MONTH($O726) &gt;= 3), IF($R726 &lt;&gt; "", $H726/$R726, ""), ""),"")</f>
        <v/>
      </c>
      <c r="V726" s="10">
        <f>IF(Overall!$A728&lt;&gt;"",IF(AND(MONTH($N726) &lt;= 4, MONTH($O726) &gt;= 4), IF($R726 &lt;&gt; "", $H726/$R726, ""), ""),"")</f>
        <v>540000</v>
      </c>
      <c r="W726" s="10" t="str">
        <f>IF(Overall!$A728&lt;&gt;"",IF(AND(MONTH($N726) &lt;= 5, MONTH($O726) &gt;= 5), IF($R726 &lt;&gt; "", $H726/$R726, ""), ""),"")</f>
        <v/>
      </c>
      <c r="X726" s="10" t="str">
        <f>IF(Overall!$A728&lt;&gt;"",IF(AND(MONTH($N726) &lt;= 6, MONTH($O726) &gt;= 6), IF($R726 &lt;&gt; "", $H726/$R726, ""), ""),"")</f>
        <v/>
      </c>
      <c r="Y726" s="10" t="str">
        <f>IF(Overall!$A728&lt;&gt;"",IF(AND(MONTH($N726) &lt;= 7, MONTH($O726) &gt;= 7 ), IF($R726 &lt;&gt; "", $H726/$R726, ""), ""),"")</f>
        <v/>
      </c>
      <c r="Z726" s="10" t="str">
        <f>IF(Overall!$A728&lt;&gt;"",IF(AND(MONTH($N726) &lt;= 8, MONTH($O726) &gt;= 8), IF($R726 &lt;&gt; "", $H726/$R726, ""), ""),"")</f>
        <v/>
      </c>
      <c r="AA726" s="10" t="str">
        <f>IF(Overall!$A728&lt;&gt;"",IF(AND(MONTH($N726) &lt;= 9, MONTH($O726) &gt;= 9), IF($R726 &lt;&gt; "", $H726/$R726, ""), ""),"")</f>
        <v/>
      </c>
      <c r="AB726" s="10" t="str">
        <f>IF(Overall!$A728&lt;&gt;"",IF(AND(MONTH($N726) &lt;= 10, MONTH($O726) &gt;= 10), IF($R726 &lt;&gt; "", $H726/$R726, ""), ""),"")</f>
        <v/>
      </c>
      <c r="AC726" s="10" t="str">
        <f>IF(Overall!$A728&lt;&gt;"",IF(AND(MONTH($N726) &lt;= 11, MONTH($O726) &gt;= 11), IF($R726 &lt;&gt; "", $H726/$R726, ""), ""),"")</f>
        <v/>
      </c>
      <c r="AD726" s="10" t="str">
        <f>IF(Overall!$A728&lt;&gt;"",IF(AND(MONTH($N726) &lt;= 12, MONTH($O726) &gt;= 12), IF($R726 &lt;&gt; "", $H726/$R726, ""), ""),"")</f>
        <v/>
      </c>
      <c r="AF726" s="10" t="str">
        <f ca="1">IFERROR(IF(AND(NOW()&lt;= EOMONTH(DATE(YEAR($O726),1, 1), 0), Overall!$A728&lt;&gt;"", MONTH($N726) &lt;= 1, MONTH($O726) &gt;= 1), IF($R726 &lt;&gt; "", $H726/$R726, ""), ""), "")</f>
        <v/>
      </c>
      <c r="AG726" s="10" t="str">
        <f ca="1">IFERROR(IF(AND(NOW()&lt;= EOMONTH(DATE(YEAR($O726),2, 1), 0), Overall!$A728&lt;&gt;"", MONTH($N726) &lt;= 2, MONTH($O726) &gt;= 2), IF($R726 &lt;&gt; "", $H726/$R726, ""), ""), "")</f>
        <v/>
      </c>
      <c r="AH726" s="10" t="str">
        <f ca="1">IFERROR(IF(AND(NOW()&lt;= EOMONTH(DATE(YEAR($O726),3, 1), 0), Overall!$A728&lt;&gt;"", MONTH($N726) &lt;= 3, MONTH($O726) &gt;= 3), IF($R726 &lt;&gt; "", $H726/$R726, ""), ""), "")</f>
        <v/>
      </c>
      <c r="AI726" s="10">
        <f ca="1">IFERROR(IF(AND(NOW()&lt;= EOMONTH(DATE(YEAR($O726),4, 1), 0), Overall!$A728&lt;&gt;"", MONTH($N726) &lt;= 4, MONTH($O726) &gt;= 4), IF($R726 &lt;&gt; "", $H726/$R726, ""), ""), "")</f>
        <v>540000</v>
      </c>
      <c r="AJ726" s="10" t="str">
        <f ca="1">IFERROR(IF(AND(NOW()&lt;= EOMONTH(DATE(YEAR($O726),5, 1), 0), Overall!$A728&lt;&gt;"", MONTH($N726) &lt;= 5, MONTH($O726) &gt;= 5), IF($R726 &lt;&gt; "", $H726/$R726, ""), ""), "")</f>
        <v/>
      </c>
      <c r="AK726" s="10" t="str">
        <f ca="1">IFERROR(IF(AND(NOW()&lt;= EOMONTH(DATE(YEAR($O726),6, 1), 0), Overall!$A728&lt;&gt;"", MONTH($N726) &lt;= 6, MONTH($O726) &gt;= 6), IF($R726 &lt;&gt; "", $H726/$R726, ""), ""), "")</f>
        <v/>
      </c>
      <c r="AL726" s="10" t="str">
        <f ca="1">IFERROR(IF(AND(NOW()&lt;= EOMONTH(DATE(YEAR($O726),7, 1), 0), Overall!$A728&lt;&gt;"", MONTH($N726) &lt;= 7, MONTH($O726) &gt;= 7), IF($R726 &lt;&gt; "", $H726/$R726, ""), ""), "")</f>
        <v/>
      </c>
      <c r="AM726" s="10" t="str">
        <f ca="1">IFERROR(IF(AND(NOW()&lt;= EOMONTH(DATE(YEAR($O726),8, 1), 0), Overall!$A728&lt;&gt;"", MONTH($N726) &lt;= 8, MONTH($O726) &gt;= 8), IF($R726 &lt;&gt; "", $H726/$R726, ""), ""), "")</f>
        <v/>
      </c>
      <c r="AN726" s="10" t="str">
        <f ca="1">IFERROR(IF(AND(NOW()&lt;= EOMONTH(DATE(YEAR($O726),9, 1), 0), Overall!$A728&lt;&gt;"", MONTH($N726) &lt;= 9, MONTH($O726) &gt;= 9), IF($R726 &lt;&gt; "", $H726/$R726, ""), ""), "")</f>
        <v/>
      </c>
      <c r="AO726" s="10" t="str">
        <f ca="1">IFERROR(IF(AND(NOW()&lt;= EOMONTH(DATE(YEAR($O726),10, 1), 0), Overall!$A728&lt;&gt;"", MONTH($N726) &lt;= 10, MONTH($O726) &gt;= 10), IF($R726 &lt;&gt; "", $H726/$R726, ""), ""), "")</f>
        <v/>
      </c>
      <c r="AP726" s="10" t="str">
        <f ca="1">IFERROR(IF(AND(NOW()&lt;= EOMONTH(DATE(YEAR($O726),11, 1), 0), Overall!$A728&lt;&gt;"", MONTH($N726) &lt;=11, MONTH($O726) &gt;= 11), IF($R726 &lt;&gt; "", $H726/$R726, ""), ""), "")</f>
        <v/>
      </c>
      <c r="AQ726" s="10" t="str">
        <f ca="1">IFERROR(IF(AND(NOW()&lt;= EOMONTH(DATE(YEAR($O726),12, 1), 0), Overall!$A728&lt;&gt;"", MONTH($N726) &lt;= 12, MONTH($O726) &gt;= 12), IF($R726 &lt;&gt; "", $H726/$R726, ""), ""), "")</f>
        <v/>
      </c>
      <c r="AR726" s="16">
        <f t="shared" ca="1" si="23"/>
        <v>540000</v>
      </c>
    </row>
    <row r="727" spans="1:44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6">
        <f>IF(Overall!F729&lt;&gt;"",VALUE(Overall!F729),"")</f>
        <v>1000000</v>
      </c>
      <c r="I727" s="6">
        <f>IF(Overall!G729&lt;&gt;"",VALUE(Overall!G729),"")</f>
        <v>76</v>
      </c>
      <c r="J727" s="6">
        <f>IF(Overall!H729&lt;&gt;"",VALUE(Overall!H729),"")</f>
        <v>62</v>
      </c>
      <c r="K727" s="6">
        <f>IF(Overall!I729&lt;&gt;"",VALUE(Overall!I729),"")</f>
        <v>5.08</v>
      </c>
      <c r="L727" s="6">
        <f>IF(Overall!J729&lt;&gt;"",VALUE(Overall!J729),"")</f>
        <v>1.1000000000000001</v>
      </c>
      <c r="M727" s="6">
        <f>IF(Overall!K729&lt;&gt;"",VALUE(Overall!K729),"")</f>
        <v>3.98</v>
      </c>
      <c r="N727" s="7">
        <f>IF(Overall!L729&lt;&gt;"",DATEVALUE(MID(Overall!L729, FIND(",", Overall!L729) + 2, FIND(" ", Overall!L729) - FIND(",", Overall!L729) - 1) &amp; " " &amp; MID(Overall!L729, FIND(" ", Overall!L729) + 1, FIND(",", Overall!L729, FIND(" ", Overall!L729)) - FIND(" ", Overall!L729) - 1) &amp; ", " &amp; MID(Overall!L729, FIND(",", Overall!L729, FIND(",",Overall!L729) + 1) + 2, LEN(Overall!L729))),"")</f>
        <v>45413</v>
      </c>
      <c r="O727" s="7">
        <f>IF(Overall!M729&lt;&gt;"",DATEVALUE(MID(Overall!M729, FIND(",", Overall!M729) + 2, FIND(" ", Overall!M729) - FIND(",", Overall!M729) - 1) &amp; " " &amp; MID(Overall!M729, FIND(" ", Overall!M729) + 1, FIND(",", Overall!M729, FIND(" ", Overall!M729)) - FIND(" ", Overall!M729) - 1) &amp; ", " &amp; MID(Overall!M729, FIND(",", Overall!M729, FIND(",",Overall!M729) + 1) + 2, LEN(Overall!M729))),"")</f>
        <v>45443</v>
      </c>
      <c r="P727" s="7">
        <f>IF(Overall!N729&lt;&gt;"",DATEVALUE(MID(Overall!N729, FIND(",", Overall!N729) + 2, FIND(" ", Overall!N729) - FIND(",", Overall!N729) - 1) &amp; " " &amp; MID(Overall!N729, FIND(" ", Overall!N729) + 1, FIND(",", Overall!N729, FIND(" ", Overall!N729)) - FIND(" ", Overall!N729) - 1) &amp; ", " &amp; MID(Overall!N729, FIND(",", Overall!N729, FIND(",",Overall!N729) + 1) + 2, LEN(Overall!N729))),"")</f>
        <v>45335</v>
      </c>
      <c r="Q727" s="7">
        <f>IF(Overall!O729&lt;&gt;"",DATEVALUE(MID(Overall!O729, FIND(",", Overall!O729) + 2, FIND(" ", Overall!O729) - FIND(",", Overall!O729) - 1) &amp; " " &amp; MID(Overall!O729, FIND(" ", Overall!O729) + 1, FIND(",", Overall!O729, FIND(" ", Overall!O729)) - FIND(" ", Overall!O729) - 1) &amp; ", " &amp; MID(Overall!O729, FIND(",", Overall!O729, FIND(",",Overall!O729) + 1) + 2, LEN(Overall!O729))),"")</f>
        <v>45309</v>
      </c>
      <c r="R727" s="5">
        <f t="shared" si="22"/>
        <v>1</v>
      </c>
      <c r="S727" s="10" t="str">
        <f>IF(Overall!$A729&lt;&gt;"",IF(AND(MONTH($N727) &lt;= 1, MONTH($O727) &gt;= 1), IF($R727 &lt;&gt; "", $H727/$R727, ""), ""),"")</f>
        <v/>
      </c>
      <c r="T727" s="10" t="str">
        <f>IF(Overall!$A729&lt;&gt;"",IF(AND(MONTH($N727) &lt;= 2, MONTH($O727) &gt;= 2), IF($R727 &lt;&gt; "", $H727/$R727, ""), ""),"")</f>
        <v/>
      </c>
      <c r="U727" s="10" t="str">
        <f>IF(Overall!$A729&lt;&gt;"",IF(AND(MONTH($N727) &lt;= 3, MONTH($O727) &gt;= 3), IF($R727 &lt;&gt; "", $H727/$R727, ""), ""),"")</f>
        <v/>
      </c>
      <c r="V727" s="10" t="str">
        <f>IF(Overall!$A729&lt;&gt;"",IF(AND(MONTH($N727) &lt;= 4, MONTH($O727) &gt;= 4), IF($R727 &lt;&gt; "", $H727/$R727, ""), ""),"")</f>
        <v/>
      </c>
      <c r="W727" s="10">
        <f>IF(Overall!$A729&lt;&gt;"",IF(AND(MONTH($N727) &lt;= 5, MONTH($O727) &gt;= 5), IF($R727 &lt;&gt; "", $H727/$R727, ""), ""),"")</f>
        <v>1000000</v>
      </c>
      <c r="X727" s="10" t="str">
        <f>IF(Overall!$A729&lt;&gt;"",IF(AND(MONTH($N727) &lt;= 6, MONTH($O727) &gt;= 6), IF($R727 &lt;&gt; "", $H727/$R727, ""), ""),"")</f>
        <v/>
      </c>
      <c r="Y727" s="10" t="str">
        <f>IF(Overall!$A729&lt;&gt;"",IF(AND(MONTH($N727) &lt;= 7, MONTH($O727) &gt;= 7 ), IF($R727 &lt;&gt; "", $H727/$R727, ""), ""),"")</f>
        <v/>
      </c>
      <c r="Z727" s="10" t="str">
        <f>IF(Overall!$A729&lt;&gt;"",IF(AND(MONTH($N727) &lt;= 8, MONTH($O727) &gt;= 8), IF($R727 &lt;&gt; "", $H727/$R727, ""), ""),"")</f>
        <v/>
      </c>
      <c r="AA727" s="10" t="str">
        <f>IF(Overall!$A729&lt;&gt;"",IF(AND(MONTH($N727) &lt;= 9, MONTH($O727) &gt;= 9), IF($R727 &lt;&gt; "", $H727/$R727, ""), ""),"")</f>
        <v/>
      </c>
      <c r="AB727" s="10" t="str">
        <f>IF(Overall!$A729&lt;&gt;"",IF(AND(MONTH($N727) &lt;= 10, MONTH($O727) &gt;= 10), IF($R727 &lt;&gt; "", $H727/$R727, ""), ""),"")</f>
        <v/>
      </c>
      <c r="AC727" s="10" t="str">
        <f>IF(Overall!$A729&lt;&gt;"",IF(AND(MONTH($N727) &lt;= 11, MONTH($O727) &gt;= 11), IF($R727 &lt;&gt; "", $H727/$R727, ""), ""),"")</f>
        <v/>
      </c>
      <c r="AD727" s="10" t="str">
        <f>IF(Overall!$A729&lt;&gt;"",IF(AND(MONTH($N727) &lt;= 12, MONTH($O727) &gt;= 12), IF($R727 &lt;&gt; "", $H727/$R727, ""), ""),"")</f>
        <v/>
      </c>
      <c r="AF727" s="10" t="str">
        <f ca="1">IFERROR(IF(AND(NOW()&lt;= EOMONTH(DATE(YEAR($O727),1, 1), 0), Overall!$A729&lt;&gt;"", MONTH($N727) &lt;= 1, MONTH($O727) &gt;= 1), IF($R727 &lt;&gt; "", $H727/$R727, ""), ""), "")</f>
        <v/>
      </c>
      <c r="AG727" s="10" t="str">
        <f ca="1">IFERROR(IF(AND(NOW()&lt;= EOMONTH(DATE(YEAR($O727),2, 1), 0), Overall!$A729&lt;&gt;"", MONTH($N727) &lt;= 2, MONTH($O727) &gt;= 2), IF($R727 &lt;&gt; "", $H727/$R727, ""), ""), "")</f>
        <v/>
      </c>
      <c r="AH727" s="10" t="str">
        <f ca="1">IFERROR(IF(AND(NOW()&lt;= EOMONTH(DATE(YEAR($O727),3, 1), 0), Overall!$A729&lt;&gt;"", MONTH($N727) &lt;= 3, MONTH($O727) &gt;= 3), IF($R727 &lt;&gt; "", $H727/$R727, ""), ""), "")</f>
        <v/>
      </c>
      <c r="AI727" s="10" t="str">
        <f ca="1">IFERROR(IF(AND(NOW()&lt;= EOMONTH(DATE(YEAR($O727),4, 1), 0), Overall!$A729&lt;&gt;"", MONTH($N727) &lt;= 4, MONTH($O727) &gt;= 4), IF($R727 &lt;&gt; "", $H727/$R727, ""), ""), "")</f>
        <v/>
      </c>
      <c r="AJ727" s="10">
        <f ca="1">IFERROR(IF(AND(NOW()&lt;= EOMONTH(DATE(YEAR($O727),5, 1), 0), Overall!$A729&lt;&gt;"", MONTH($N727) &lt;= 5, MONTH($O727) &gt;= 5), IF($R727 &lt;&gt; "", $H727/$R727, ""), ""), "")</f>
        <v>1000000</v>
      </c>
      <c r="AK727" s="10" t="str">
        <f ca="1">IFERROR(IF(AND(NOW()&lt;= EOMONTH(DATE(YEAR($O727),6, 1), 0), Overall!$A729&lt;&gt;"", MONTH($N727) &lt;= 6, MONTH($O727) &gt;= 6), IF($R727 &lt;&gt; "", $H727/$R727, ""), ""), "")</f>
        <v/>
      </c>
      <c r="AL727" s="10" t="str">
        <f ca="1">IFERROR(IF(AND(NOW()&lt;= EOMONTH(DATE(YEAR($O727),7, 1), 0), Overall!$A729&lt;&gt;"", MONTH($N727) &lt;= 7, MONTH($O727) &gt;= 7), IF($R727 &lt;&gt; "", $H727/$R727, ""), ""), "")</f>
        <v/>
      </c>
      <c r="AM727" s="10" t="str">
        <f ca="1">IFERROR(IF(AND(NOW()&lt;= EOMONTH(DATE(YEAR($O727),8, 1), 0), Overall!$A729&lt;&gt;"", MONTH($N727) &lt;= 8, MONTH($O727) &gt;= 8), IF($R727 &lt;&gt; "", $H727/$R727, ""), ""), "")</f>
        <v/>
      </c>
      <c r="AN727" s="10" t="str">
        <f ca="1">IFERROR(IF(AND(NOW()&lt;= EOMONTH(DATE(YEAR($O727),9, 1), 0), Overall!$A729&lt;&gt;"", MONTH($N727) &lt;= 9, MONTH($O727) &gt;= 9), IF($R727 &lt;&gt; "", $H727/$R727, ""), ""), "")</f>
        <v/>
      </c>
      <c r="AO727" s="10" t="str">
        <f ca="1">IFERROR(IF(AND(NOW()&lt;= EOMONTH(DATE(YEAR($O727),10, 1), 0), Overall!$A729&lt;&gt;"", MONTH($N727) &lt;= 10, MONTH($O727) &gt;= 10), IF($R727 &lt;&gt; "", $H727/$R727, ""), ""), "")</f>
        <v/>
      </c>
      <c r="AP727" s="10" t="str">
        <f ca="1">IFERROR(IF(AND(NOW()&lt;= EOMONTH(DATE(YEAR($O727),11, 1), 0), Overall!$A729&lt;&gt;"", MONTH($N727) &lt;=11, MONTH($O727) &gt;= 11), IF($R727 &lt;&gt; "", $H727/$R727, ""), ""), "")</f>
        <v/>
      </c>
      <c r="AQ727" s="10" t="str">
        <f ca="1">IFERROR(IF(AND(NOW()&lt;= EOMONTH(DATE(YEAR($O727),12, 1), 0), Overall!$A729&lt;&gt;"", MONTH($N727) &lt;= 12, MONTH($O727) &gt;= 12), IF($R727 &lt;&gt; "", $H727/$R727, ""), ""), "")</f>
        <v/>
      </c>
      <c r="AR727" s="16">
        <f t="shared" ca="1" si="23"/>
        <v>1000000</v>
      </c>
    </row>
    <row r="728" spans="1:44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6">
        <f>IF(Overall!F730&lt;&gt;"",VALUE(Overall!F730),"")</f>
        <v>500000</v>
      </c>
      <c r="I728" s="6">
        <f>IF(Overall!G730&lt;&gt;"",VALUE(Overall!G730),"")</f>
        <v>76</v>
      </c>
      <c r="J728" s="6">
        <f>IF(Overall!H730&lt;&gt;"",VALUE(Overall!H730),"")</f>
        <v>62</v>
      </c>
      <c r="K728" s="6">
        <f>IF(Overall!I730&lt;&gt;"",VALUE(Overall!I730),"")</f>
        <v>5</v>
      </c>
      <c r="L728" s="6">
        <f>IF(Overall!J730&lt;&gt;"",VALUE(Overall!J730),"")</f>
        <v>1.04</v>
      </c>
      <c r="M728" s="6">
        <f>IF(Overall!K730&lt;&gt;"",VALUE(Overall!K730),"")</f>
        <v>3.96</v>
      </c>
      <c r="N728" s="7">
        <f>IF(Overall!L730&lt;&gt;"",DATEVALUE(MID(Overall!L730, FIND(",", Overall!L730) + 2, FIND(" ", Overall!L730) - FIND(",", Overall!L730) - 1) &amp; " " &amp; MID(Overall!L730, FIND(" ", Overall!L730) + 1, FIND(",", Overall!L730, FIND(" ", Overall!L730)) - FIND(" ", Overall!L730) - 1) &amp; ", " &amp; MID(Overall!L730, FIND(",", Overall!L730, FIND(",",Overall!L730) + 1) + 2, LEN(Overall!L730))),"")</f>
        <v>45413</v>
      </c>
      <c r="O728" s="7">
        <f>IF(Overall!M730&lt;&gt;"",DATEVALUE(MID(Overall!M730, FIND(",", Overall!M730) + 2, FIND(" ", Overall!M730) - FIND(",", Overall!M730) - 1) &amp; " " &amp; MID(Overall!M730, FIND(" ", Overall!M730) + 1, FIND(",", Overall!M730, FIND(" ", Overall!M730)) - FIND(" ", Overall!M730) - 1) &amp; ", " &amp; MID(Overall!M730, FIND(",", Overall!M730, FIND(",",Overall!M730) + 1) + 2, LEN(Overall!M730))),"")</f>
        <v>45443</v>
      </c>
      <c r="P728" s="7">
        <f>IF(Overall!N730&lt;&gt;"",DATEVALUE(MID(Overall!N730, FIND(",", Overall!N730) + 2, FIND(" ", Overall!N730) - FIND(",", Overall!N730) - 1) &amp; " " &amp; MID(Overall!N730, FIND(" ", Overall!N730) + 1, FIND(",", Overall!N730, FIND(" ", Overall!N730)) - FIND(" ", Overall!N730) - 1) &amp; ", " &amp; MID(Overall!N730, FIND(",", Overall!N730, FIND(",",Overall!N730) + 1) + 2, LEN(Overall!N730))),"")</f>
        <v>45335</v>
      </c>
      <c r="Q728" s="7">
        <f>IF(Overall!O730&lt;&gt;"",DATEVALUE(MID(Overall!O730, FIND(",", Overall!O730) + 2, FIND(" ", Overall!O730) - FIND(",", Overall!O730) - 1) &amp; " " &amp; MID(Overall!O730, FIND(" ", Overall!O730) + 1, FIND(",", Overall!O730, FIND(" ", Overall!O730)) - FIND(" ", Overall!O730) - 1) &amp; ", " &amp; MID(Overall!O730, FIND(",", Overall!O730, FIND(",",Overall!O730) + 1) + 2, LEN(Overall!O730))),"")</f>
        <v>45309</v>
      </c>
      <c r="R728" s="5">
        <f t="shared" si="22"/>
        <v>1</v>
      </c>
      <c r="S728" s="10" t="str">
        <f>IF(Overall!$A730&lt;&gt;"",IF(AND(MONTH($N728) &lt;= 1, MONTH($O728) &gt;= 1), IF($R728 &lt;&gt; "", $H728/$R728, ""), ""),"")</f>
        <v/>
      </c>
      <c r="T728" s="10" t="str">
        <f>IF(Overall!$A730&lt;&gt;"",IF(AND(MONTH($N728) &lt;= 2, MONTH($O728) &gt;= 2), IF($R728 &lt;&gt; "", $H728/$R728, ""), ""),"")</f>
        <v/>
      </c>
      <c r="U728" s="10" t="str">
        <f>IF(Overall!$A730&lt;&gt;"",IF(AND(MONTH($N728) &lt;= 3, MONTH($O728) &gt;= 3), IF($R728 &lt;&gt; "", $H728/$R728, ""), ""),"")</f>
        <v/>
      </c>
      <c r="V728" s="10" t="str">
        <f>IF(Overall!$A730&lt;&gt;"",IF(AND(MONTH($N728) &lt;= 4, MONTH($O728) &gt;= 4), IF($R728 &lt;&gt; "", $H728/$R728, ""), ""),"")</f>
        <v/>
      </c>
      <c r="W728" s="10">
        <f>IF(Overall!$A730&lt;&gt;"",IF(AND(MONTH($N728) &lt;= 5, MONTH($O728) &gt;= 5), IF($R728 &lt;&gt; "", $H728/$R728, ""), ""),"")</f>
        <v>500000</v>
      </c>
      <c r="X728" s="10" t="str">
        <f>IF(Overall!$A730&lt;&gt;"",IF(AND(MONTH($N728) &lt;= 6, MONTH($O728) &gt;= 6), IF($R728 &lt;&gt; "", $H728/$R728, ""), ""),"")</f>
        <v/>
      </c>
      <c r="Y728" s="10" t="str">
        <f>IF(Overall!$A730&lt;&gt;"",IF(AND(MONTH($N728) &lt;= 7, MONTH($O728) &gt;= 7 ), IF($R728 &lt;&gt; "", $H728/$R728, ""), ""),"")</f>
        <v/>
      </c>
      <c r="Z728" s="10" t="str">
        <f>IF(Overall!$A730&lt;&gt;"",IF(AND(MONTH($N728) &lt;= 8, MONTH($O728) &gt;= 8), IF($R728 &lt;&gt; "", $H728/$R728, ""), ""),"")</f>
        <v/>
      </c>
      <c r="AA728" s="10" t="str">
        <f>IF(Overall!$A730&lt;&gt;"",IF(AND(MONTH($N728) &lt;= 9, MONTH($O728) &gt;= 9), IF($R728 &lt;&gt; "", $H728/$R728, ""), ""),"")</f>
        <v/>
      </c>
      <c r="AB728" s="10" t="str">
        <f>IF(Overall!$A730&lt;&gt;"",IF(AND(MONTH($N728) &lt;= 10, MONTH($O728) &gt;= 10), IF($R728 &lt;&gt; "", $H728/$R728, ""), ""),"")</f>
        <v/>
      </c>
      <c r="AC728" s="10" t="str">
        <f>IF(Overall!$A730&lt;&gt;"",IF(AND(MONTH($N728) &lt;= 11, MONTH($O728) &gt;= 11), IF($R728 &lt;&gt; "", $H728/$R728, ""), ""),"")</f>
        <v/>
      </c>
      <c r="AD728" s="10" t="str">
        <f>IF(Overall!$A730&lt;&gt;"",IF(AND(MONTH($N728) &lt;= 12, MONTH($O728) &gt;= 12), IF($R728 &lt;&gt; "", $H728/$R728, ""), ""),"")</f>
        <v/>
      </c>
      <c r="AF728" s="10" t="str">
        <f ca="1">IFERROR(IF(AND(NOW()&lt;= EOMONTH(DATE(YEAR($O728),1, 1), 0), Overall!$A730&lt;&gt;"", MONTH($N728) &lt;= 1, MONTH($O728) &gt;= 1), IF($R728 &lt;&gt; "", $H728/$R728, ""), ""), "")</f>
        <v/>
      </c>
      <c r="AG728" s="10" t="str">
        <f ca="1">IFERROR(IF(AND(NOW()&lt;= EOMONTH(DATE(YEAR($O728),2, 1), 0), Overall!$A730&lt;&gt;"", MONTH($N728) &lt;= 2, MONTH($O728) &gt;= 2), IF($R728 &lt;&gt; "", $H728/$R728, ""), ""), "")</f>
        <v/>
      </c>
      <c r="AH728" s="10" t="str">
        <f ca="1">IFERROR(IF(AND(NOW()&lt;= EOMONTH(DATE(YEAR($O728),3, 1), 0), Overall!$A730&lt;&gt;"", MONTH($N728) &lt;= 3, MONTH($O728) &gt;= 3), IF($R728 &lt;&gt; "", $H728/$R728, ""), ""), "")</f>
        <v/>
      </c>
      <c r="AI728" s="10" t="str">
        <f ca="1">IFERROR(IF(AND(NOW()&lt;= EOMONTH(DATE(YEAR($O728),4, 1), 0), Overall!$A730&lt;&gt;"", MONTH($N728) &lt;= 4, MONTH($O728) &gt;= 4), IF($R728 &lt;&gt; "", $H728/$R728, ""), ""), "")</f>
        <v/>
      </c>
      <c r="AJ728" s="10">
        <f ca="1">IFERROR(IF(AND(NOW()&lt;= EOMONTH(DATE(YEAR($O728),5, 1), 0), Overall!$A730&lt;&gt;"", MONTH($N728) &lt;= 5, MONTH($O728) &gt;= 5), IF($R728 &lt;&gt; "", $H728/$R728, ""), ""), "")</f>
        <v>500000</v>
      </c>
      <c r="AK728" s="10" t="str">
        <f ca="1">IFERROR(IF(AND(NOW()&lt;= EOMONTH(DATE(YEAR($O728),6, 1), 0), Overall!$A730&lt;&gt;"", MONTH($N728) &lt;= 6, MONTH($O728) &gt;= 6), IF($R728 &lt;&gt; "", $H728/$R728, ""), ""), "")</f>
        <v/>
      </c>
      <c r="AL728" s="10" t="str">
        <f ca="1">IFERROR(IF(AND(NOW()&lt;= EOMONTH(DATE(YEAR($O728),7, 1), 0), Overall!$A730&lt;&gt;"", MONTH($N728) &lt;= 7, MONTH($O728) &gt;= 7), IF($R728 &lt;&gt; "", $H728/$R728, ""), ""), "")</f>
        <v/>
      </c>
      <c r="AM728" s="10" t="str">
        <f ca="1">IFERROR(IF(AND(NOW()&lt;= EOMONTH(DATE(YEAR($O728),8, 1), 0), Overall!$A730&lt;&gt;"", MONTH($N728) &lt;= 8, MONTH($O728) &gt;= 8), IF($R728 &lt;&gt; "", $H728/$R728, ""), ""), "")</f>
        <v/>
      </c>
      <c r="AN728" s="10" t="str">
        <f ca="1">IFERROR(IF(AND(NOW()&lt;= EOMONTH(DATE(YEAR($O728),9, 1), 0), Overall!$A730&lt;&gt;"", MONTH($N728) &lt;= 9, MONTH($O728) &gt;= 9), IF($R728 &lt;&gt; "", $H728/$R728, ""), ""), "")</f>
        <v/>
      </c>
      <c r="AO728" s="10" t="str">
        <f ca="1">IFERROR(IF(AND(NOW()&lt;= EOMONTH(DATE(YEAR($O728),10, 1), 0), Overall!$A730&lt;&gt;"", MONTH($N728) &lt;= 10, MONTH($O728) &gt;= 10), IF($R728 &lt;&gt; "", $H728/$R728, ""), ""), "")</f>
        <v/>
      </c>
      <c r="AP728" s="10" t="str">
        <f ca="1">IFERROR(IF(AND(NOW()&lt;= EOMONTH(DATE(YEAR($O728),11, 1), 0), Overall!$A730&lt;&gt;"", MONTH($N728) &lt;=11, MONTH($O728) &gt;= 11), IF($R728 &lt;&gt; "", $H728/$R728, ""), ""), "")</f>
        <v/>
      </c>
      <c r="AQ728" s="10" t="str">
        <f ca="1">IFERROR(IF(AND(NOW()&lt;= EOMONTH(DATE(YEAR($O728),12, 1), 0), Overall!$A730&lt;&gt;"", MONTH($N728) &lt;= 12, MONTH($O728) &gt;= 12), IF($R728 &lt;&gt; "", $H728/$R728, ""), ""), "")</f>
        <v/>
      </c>
      <c r="AR728" s="16">
        <f t="shared" ca="1" si="23"/>
        <v>500000</v>
      </c>
    </row>
    <row r="729" spans="1:44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6">
        <f>IF(Overall!F731&lt;&gt;"",VALUE(Overall!F731),"")</f>
        <v>500000</v>
      </c>
      <c r="I729" s="6">
        <f>IF(Overall!G731&lt;&gt;"",VALUE(Overall!G731),"")</f>
        <v>76</v>
      </c>
      <c r="J729" s="6">
        <f>IF(Overall!H731&lt;&gt;"",VALUE(Overall!H731),"")</f>
        <v>62</v>
      </c>
      <c r="K729" s="6">
        <f>IF(Overall!I731&lt;&gt;"",VALUE(Overall!I731),"")</f>
        <v>4.95</v>
      </c>
      <c r="L729" s="6">
        <f>IF(Overall!J731&lt;&gt;"",VALUE(Overall!J731),"")</f>
        <v>1</v>
      </c>
      <c r="M729" s="6">
        <f>IF(Overall!K731&lt;&gt;"",VALUE(Overall!K731),"")</f>
        <v>3.95</v>
      </c>
      <c r="N729" s="7">
        <f>IF(Overall!L731&lt;&gt;"",DATEVALUE(MID(Overall!L731, FIND(",", Overall!L731) + 2, FIND(" ", Overall!L731) - FIND(",", Overall!L731) - 1) &amp; " " &amp; MID(Overall!L731, FIND(" ", Overall!L731) + 1, FIND(",", Overall!L731, FIND(" ", Overall!L731)) - FIND(" ", Overall!L731) - 1) &amp; ", " &amp; MID(Overall!L731, FIND(",", Overall!L731, FIND(",",Overall!L731) + 1) + 2, LEN(Overall!L731))),"")</f>
        <v>45413</v>
      </c>
      <c r="O729" s="7">
        <f>IF(Overall!M731&lt;&gt;"",DATEVALUE(MID(Overall!M731, FIND(",", Overall!M731) + 2, FIND(" ", Overall!M731) - FIND(",", Overall!M731) - 1) &amp; " " &amp; MID(Overall!M731, FIND(" ", Overall!M731) + 1, FIND(",", Overall!M731, FIND(" ", Overall!M731)) - FIND(" ", Overall!M731) - 1) &amp; ", " &amp; MID(Overall!M731, FIND(",", Overall!M731, FIND(",",Overall!M731) + 1) + 2, LEN(Overall!M731))),"")</f>
        <v>45443</v>
      </c>
      <c r="P729" s="7">
        <f>IF(Overall!N731&lt;&gt;"",DATEVALUE(MID(Overall!N731, FIND(",", Overall!N731) + 2, FIND(" ", Overall!N731) - FIND(",", Overall!N731) - 1) &amp; " " &amp; MID(Overall!N731, FIND(" ", Overall!N731) + 1, FIND(",", Overall!N731, FIND(" ", Overall!N731)) - FIND(" ", Overall!N731) - 1) &amp; ", " &amp; MID(Overall!N731, FIND(",", Overall!N731, FIND(",",Overall!N731) + 1) + 2, LEN(Overall!N731))),"")</f>
        <v>45335</v>
      </c>
      <c r="Q729" s="7">
        <f>IF(Overall!O731&lt;&gt;"",DATEVALUE(MID(Overall!O731, FIND(",", Overall!O731) + 2, FIND(" ", Overall!O731) - FIND(",", Overall!O731) - 1) &amp; " " &amp; MID(Overall!O731, FIND(" ", Overall!O731) + 1, FIND(",", Overall!O731, FIND(" ", Overall!O731)) - FIND(" ", Overall!O731) - 1) &amp; ", " &amp; MID(Overall!O731, FIND(",", Overall!O731, FIND(",",Overall!O731) + 1) + 2, LEN(Overall!O731))),"")</f>
        <v>45309</v>
      </c>
      <c r="R729" s="5">
        <f t="shared" si="22"/>
        <v>1</v>
      </c>
      <c r="S729" s="10" t="str">
        <f>IF(Overall!$A731&lt;&gt;"",IF(AND(MONTH($N729) &lt;= 1, MONTH($O729) &gt;= 1), IF($R729 &lt;&gt; "", $H729/$R729, ""), ""),"")</f>
        <v/>
      </c>
      <c r="T729" s="10" t="str">
        <f>IF(Overall!$A731&lt;&gt;"",IF(AND(MONTH($N729) &lt;= 2, MONTH($O729) &gt;= 2), IF($R729 &lt;&gt; "", $H729/$R729, ""), ""),"")</f>
        <v/>
      </c>
      <c r="U729" s="10" t="str">
        <f>IF(Overall!$A731&lt;&gt;"",IF(AND(MONTH($N729) &lt;= 3, MONTH($O729) &gt;= 3), IF($R729 &lt;&gt; "", $H729/$R729, ""), ""),"")</f>
        <v/>
      </c>
      <c r="V729" s="10" t="str">
        <f>IF(Overall!$A731&lt;&gt;"",IF(AND(MONTH($N729) &lt;= 4, MONTH($O729) &gt;= 4), IF($R729 &lt;&gt; "", $H729/$R729, ""), ""),"")</f>
        <v/>
      </c>
      <c r="W729" s="10">
        <f>IF(Overall!$A731&lt;&gt;"",IF(AND(MONTH($N729) &lt;= 5, MONTH($O729) &gt;= 5), IF($R729 &lt;&gt; "", $H729/$R729, ""), ""),"")</f>
        <v>500000</v>
      </c>
      <c r="X729" s="10" t="str">
        <f>IF(Overall!$A731&lt;&gt;"",IF(AND(MONTH($N729) &lt;= 6, MONTH($O729) &gt;= 6), IF($R729 &lt;&gt; "", $H729/$R729, ""), ""),"")</f>
        <v/>
      </c>
      <c r="Y729" s="10" t="str">
        <f>IF(Overall!$A731&lt;&gt;"",IF(AND(MONTH($N729) &lt;= 7, MONTH($O729) &gt;= 7 ), IF($R729 &lt;&gt; "", $H729/$R729, ""), ""),"")</f>
        <v/>
      </c>
      <c r="Z729" s="10" t="str">
        <f>IF(Overall!$A731&lt;&gt;"",IF(AND(MONTH($N729) &lt;= 8, MONTH($O729) &gt;= 8), IF($R729 &lt;&gt; "", $H729/$R729, ""), ""),"")</f>
        <v/>
      </c>
      <c r="AA729" s="10" t="str">
        <f>IF(Overall!$A731&lt;&gt;"",IF(AND(MONTH($N729) &lt;= 9, MONTH($O729) &gt;= 9), IF($R729 &lt;&gt; "", $H729/$R729, ""), ""),"")</f>
        <v/>
      </c>
      <c r="AB729" s="10" t="str">
        <f>IF(Overall!$A731&lt;&gt;"",IF(AND(MONTH($N729) &lt;= 10, MONTH($O729) &gt;= 10), IF($R729 &lt;&gt; "", $H729/$R729, ""), ""),"")</f>
        <v/>
      </c>
      <c r="AC729" s="10" t="str">
        <f>IF(Overall!$A731&lt;&gt;"",IF(AND(MONTH($N729) &lt;= 11, MONTH($O729) &gt;= 11), IF($R729 &lt;&gt; "", $H729/$R729, ""), ""),"")</f>
        <v/>
      </c>
      <c r="AD729" s="10" t="str">
        <f>IF(Overall!$A731&lt;&gt;"",IF(AND(MONTH($N729) &lt;= 12, MONTH($O729) &gt;= 12), IF($R729 &lt;&gt; "", $H729/$R729, ""), ""),"")</f>
        <v/>
      </c>
      <c r="AF729" s="10" t="str">
        <f ca="1">IFERROR(IF(AND(NOW()&lt;= EOMONTH(DATE(YEAR($O729),1, 1), 0), Overall!$A731&lt;&gt;"", MONTH($N729) &lt;= 1, MONTH($O729) &gt;= 1), IF($R729 &lt;&gt; "", $H729/$R729, ""), ""), "")</f>
        <v/>
      </c>
      <c r="AG729" s="10" t="str">
        <f ca="1">IFERROR(IF(AND(NOW()&lt;= EOMONTH(DATE(YEAR($O729),2, 1), 0), Overall!$A731&lt;&gt;"", MONTH($N729) &lt;= 2, MONTH($O729) &gt;= 2), IF($R729 &lt;&gt; "", $H729/$R729, ""), ""), "")</f>
        <v/>
      </c>
      <c r="AH729" s="10" t="str">
        <f ca="1">IFERROR(IF(AND(NOW()&lt;= EOMONTH(DATE(YEAR($O729),3, 1), 0), Overall!$A731&lt;&gt;"", MONTH($N729) &lt;= 3, MONTH($O729) &gt;= 3), IF($R729 &lt;&gt; "", $H729/$R729, ""), ""), "")</f>
        <v/>
      </c>
      <c r="AI729" s="10" t="str">
        <f ca="1">IFERROR(IF(AND(NOW()&lt;= EOMONTH(DATE(YEAR($O729),4, 1), 0), Overall!$A731&lt;&gt;"", MONTH($N729) &lt;= 4, MONTH($O729) &gt;= 4), IF($R729 &lt;&gt; "", $H729/$R729, ""), ""), "")</f>
        <v/>
      </c>
      <c r="AJ729" s="10">
        <f ca="1">IFERROR(IF(AND(NOW()&lt;= EOMONTH(DATE(YEAR($O729),5, 1), 0), Overall!$A731&lt;&gt;"", MONTH($N729) &lt;= 5, MONTH($O729) &gt;= 5), IF($R729 &lt;&gt; "", $H729/$R729, ""), ""), "")</f>
        <v>500000</v>
      </c>
      <c r="AK729" s="10" t="str">
        <f ca="1">IFERROR(IF(AND(NOW()&lt;= EOMONTH(DATE(YEAR($O729),6, 1), 0), Overall!$A731&lt;&gt;"", MONTH($N729) &lt;= 6, MONTH($O729) &gt;= 6), IF($R729 &lt;&gt; "", $H729/$R729, ""), ""), "")</f>
        <v/>
      </c>
      <c r="AL729" s="10" t="str">
        <f ca="1">IFERROR(IF(AND(NOW()&lt;= EOMONTH(DATE(YEAR($O729),7, 1), 0), Overall!$A731&lt;&gt;"", MONTH($N729) &lt;= 7, MONTH($O729) &gt;= 7), IF($R729 &lt;&gt; "", $H729/$R729, ""), ""), "")</f>
        <v/>
      </c>
      <c r="AM729" s="10" t="str">
        <f ca="1">IFERROR(IF(AND(NOW()&lt;= EOMONTH(DATE(YEAR($O729),8, 1), 0), Overall!$A731&lt;&gt;"", MONTH($N729) &lt;= 8, MONTH($O729) &gt;= 8), IF($R729 &lt;&gt; "", $H729/$R729, ""), ""), "")</f>
        <v/>
      </c>
      <c r="AN729" s="10" t="str">
        <f ca="1">IFERROR(IF(AND(NOW()&lt;= EOMONTH(DATE(YEAR($O729),9, 1), 0), Overall!$A731&lt;&gt;"", MONTH($N729) &lt;= 9, MONTH($O729) &gt;= 9), IF($R729 &lt;&gt; "", $H729/$R729, ""), ""), "")</f>
        <v/>
      </c>
      <c r="AO729" s="10" t="str">
        <f ca="1">IFERROR(IF(AND(NOW()&lt;= EOMONTH(DATE(YEAR($O729),10, 1), 0), Overall!$A731&lt;&gt;"", MONTH($N729) &lt;= 10, MONTH($O729) &gt;= 10), IF($R729 &lt;&gt; "", $H729/$R729, ""), ""), "")</f>
        <v/>
      </c>
      <c r="AP729" s="10" t="str">
        <f ca="1">IFERROR(IF(AND(NOW()&lt;= EOMONTH(DATE(YEAR($O729),11, 1), 0), Overall!$A731&lt;&gt;"", MONTH($N729) &lt;=11, MONTH($O729) &gt;= 11), IF($R729 &lt;&gt; "", $H729/$R729, ""), ""), "")</f>
        <v/>
      </c>
      <c r="AQ729" s="10" t="str">
        <f ca="1">IFERROR(IF(AND(NOW()&lt;= EOMONTH(DATE(YEAR($O729),12, 1), 0), Overall!$A731&lt;&gt;"", MONTH($N729) &lt;= 12, MONTH($O729) &gt;= 12), IF($R729 &lt;&gt; "", $H729/$R729, ""), ""), "")</f>
        <v/>
      </c>
      <c r="AR729" s="16">
        <f t="shared" ca="1" si="23"/>
        <v>500000</v>
      </c>
    </row>
    <row r="730" spans="1:44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6">
        <f>IF(Overall!F732&lt;&gt;"",VALUE(Overall!F732),"")</f>
        <v>500000</v>
      </c>
      <c r="I730" s="6">
        <f>IF(Overall!G732&lt;&gt;"",VALUE(Overall!G732),"")</f>
        <v>76</v>
      </c>
      <c r="J730" s="6">
        <f>IF(Overall!H732&lt;&gt;"",VALUE(Overall!H732),"")</f>
        <v>62</v>
      </c>
      <c r="K730" s="6">
        <f>IF(Overall!I732&lt;&gt;"",VALUE(Overall!I732),"")</f>
        <v>4.96</v>
      </c>
      <c r="L730" s="6">
        <f>IF(Overall!J732&lt;&gt;"",VALUE(Overall!J732),"")</f>
        <v>1</v>
      </c>
      <c r="M730" s="6">
        <f>IF(Overall!K732&lt;&gt;"",VALUE(Overall!K732),"")</f>
        <v>3.96</v>
      </c>
      <c r="N730" s="7">
        <f>IF(Overall!L732&lt;&gt;"",DATEVALUE(MID(Overall!L732, FIND(",", Overall!L732) + 2, FIND(" ", Overall!L732) - FIND(",", Overall!L732) - 1) &amp; " " &amp; MID(Overall!L732, FIND(" ", Overall!L732) + 1, FIND(",", Overall!L732, FIND(" ", Overall!L732)) - FIND(" ", Overall!L732) - 1) &amp; ", " &amp; MID(Overall!L732, FIND(",", Overall!L732, FIND(",",Overall!L732) + 1) + 2, LEN(Overall!L732))),"")</f>
        <v>45413</v>
      </c>
      <c r="O730" s="7">
        <f>IF(Overall!M732&lt;&gt;"",DATEVALUE(MID(Overall!M732, FIND(",", Overall!M732) + 2, FIND(" ", Overall!M732) - FIND(",", Overall!M732) - 1) &amp; " " &amp; MID(Overall!M732, FIND(" ", Overall!M732) + 1, FIND(",", Overall!M732, FIND(" ", Overall!M732)) - FIND(" ", Overall!M732) - 1) &amp; ", " &amp; MID(Overall!M732, FIND(",", Overall!M732, FIND(",",Overall!M732) + 1) + 2, LEN(Overall!M732))),"")</f>
        <v>45443</v>
      </c>
      <c r="P730" s="7">
        <f>IF(Overall!N732&lt;&gt;"",DATEVALUE(MID(Overall!N732, FIND(",", Overall!N732) + 2, FIND(" ", Overall!N732) - FIND(",", Overall!N732) - 1) &amp; " " &amp; MID(Overall!N732, FIND(" ", Overall!N732) + 1, FIND(",", Overall!N732, FIND(" ", Overall!N732)) - FIND(" ", Overall!N732) - 1) &amp; ", " &amp; MID(Overall!N732, FIND(",", Overall!N732, FIND(",",Overall!N732) + 1) + 2, LEN(Overall!N732))),"")</f>
        <v>45335</v>
      </c>
      <c r="Q730" s="7">
        <f>IF(Overall!O732&lt;&gt;"",DATEVALUE(MID(Overall!O732, FIND(",", Overall!O732) + 2, FIND(" ", Overall!O732) - FIND(",", Overall!O732) - 1) &amp; " " &amp; MID(Overall!O732, FIND(" ", Overall!O732) + 1, FIND(",", Overall!O732, FIND(" ", Overall!O732)) - FIND(" ", Overall!O732) - 1) &amp; ", " &amp; MID(Overall!O732, FIND(",", Overall!O732, FIND(",",Overall!O732) + 1) + 2, LEN(Overall!O732))),"")</f>
        <v>45309</v>
      </c>
      <c r="R730" s="5">
        <f t="shared" si="22"/>
        <v>1</v>
      </c>
      <c r="S730" s="10" t="str">
        <f>IF(Overall!$A732&lt;&gt;"",IF(AND(MONTH($N730) &lt;= 1, MONTH($O730) &gt;= 1), IF($R730 &lt;&gt; "", $H730/$R730, ""), ""),"")</f>
        <v/>
      </c>
      <c r="T730" s="10" t="str">
        <f>IF(Overall!$A732&lt;&gt;"",IF(AND(MONTH($N730) &lt;= 2, MONTH($O730) &gt;= 2), IF($R730 &lt;&gt; "", $H730/$R730, ""), ""),"")</f>
        <v/>
      </c>
      <c r="U730" s="10" t="str">
        <f>IF(Overall!$A732&lt;&gt;"",IF(AND(MONTH($N730) &lt;= 3, MONTH($O730) &gt;= 3), IF($R730 &lt;&gt; "", $H730/$R730, ""), ""),"")</f>
        <v/>
      </c>
      <c r="V730" s="10" t="str">
        <f>IF(Overall!$A732&lt;&gt;"",IF(AND(MONTH($N730) &lt;= 4, MONTH($O730) &gt;= 4), IF($R730 &lt;&gt; "", $H730/$R730, ""), ""),"")</f>
        <v/>
      </c>
      <c r="W730" s="10">
        <f>IF(Overall!$A732&lt;&gt;"",IF(AND(MONTH($N730) &lt;= 5, MONTH($O730) &gt;= 5), IF($R730 &lt;&gt; "", $H730/$R730, ""), ""),"")</f>
        <v>500000</v>
      </c>
      <c r="X730" s="10" t="str">
        <f>IF(Overall!$A732&lt;&gt;"",IF(AND(MONTH($N730) &lt;= 6, MONTH($O730) &gt;= 6), IF($R730 &lt;&gt; "", $H730/$R730, ""), ""),"")</f>
        <v/>
      </c>
      <c r="Y730" s="10" t="str">
        <f>IF(Overall!$A732&lt;&gt;"",IF(AND(MONTH($N730) &lt;= 7, MONTH($O730) &gt;= 7 ), IF($R730 &lt;&gt; "", $H730/$R730, ""), ""),"")</f>
        <v/>
      </c>
      <c r="Z730" s="10" t="str">
        <f>IF(Overall!$A732&lt;&gt;"",IF(AND(MONTH($N730) &lt;= 8, MONTH($O730) &gt;= 8), IF($R730 &lt;&gt; "", $H730/$R730, ""), ""),"")</f>
        <v/>
      </c>
      <c r="AA730" s="10" t="str">
        <f>IF(Overall!$A732&lt;&gt;"",IF(AND(MONTH($N730) &lt;= 9, MONTH($O730) &gt;= 9), IF($R730 &lt;&gt; "", $H730/$R730, ""), ""),"")</f>
        <v/>
      </c>
      <c r="AB730" s="10" t="str">
        <f>IF(Overall!$A732&lt;&gt;"",IF(AND(MONTH($N730) &lt;= 10, MONTH($O730) &gt;= 10), IF($R730 &lt;&gt; "", $H730/$R730, ""), ""),"")</f>
        <v/>
      </c>
      <c r="AC730" s="10" t="str">
        <f>IF(Overall!$A732&lt;&gt;"",IF(AND(MONTH($N730) &lt;= 11, MONTH($O730) &gt;= 11), IF($R730 &lt;&gt; "", $H730/$R730, ""), ""),"")</f>
        <v/>
      </c>
      <c r="AD730" s="10" t="str">
        <f>IF(Overall!$A732&lt;&gt;"",IF(AND(MONTH($N730) &lt;= 12, MONTH($O730) &gt;= 12), IF($R730 &lt;&gt; "", $H730/$R730, ""), ""),"")</f>
        <v/>
      </c>
      <c r="AF730" s="10" t="str">
        <f ca="1">IFERROR(IF(AND(NOW()&lt;= EOMONTH(DATE(YEAR($O730),1, 1), 0), Overall!$A732&lt;&gt;"", MONTH($N730) &lt;= 1, MONTH($O730) &gt;= 1), IF($R730 &lt;&gt; "", $H730/$R730, ""), ""), "")</f>
        <v/>
      </c>
      <c r="AG730" s="10" t="str">
        <f ca="1">IFERROR(IF(AND(NOW()&lt;= EOMONTH(DATE(YEAR($O730),2, 1), 0), Overall!$A732&lt;&gt;"", MONTH($N730) &lt;= 2, MONTH($O730) &gt;= 2), IF($R730 &lt;&gt; "", $H730/$R730, ""), ""), "")</f>
        <v/>
      </c>
      <c r="AH730" s="10" t="str">
        <f ca="1">IFERROR(IF(AND(NOW()&lt;= EOMONTH(DATE(YEAR($O730),3, 1), 0), Overall!$A732&lt;&gt;"", MONTH($N730) &lt;= 3, MONTH($O730) &gt;= 3), IF($R730 &lt;&gt; "", $H730/$R730, ""), ""), "")</f>
        <v/>
      </c>
      <c r="AI730" s="10" t="str">
        <f ca="1">IFERROR(IF(AND(NOW()&lt;= EOMONTH(DATE(YEAR($O730),4, 1), 0), Overall!$A732&lt;&gt;"", MONTH($N730) &lt;= 4, MONTH($O730) &gt;= 4), IF($R730 &lt;&gt; "", $H730/$R730, ""), ""), "")</f>
        <v/>
      </c>
      <c r="AJ730" s="10">
        <f ca="1">IFERROR(IF(AND(NOW()&lt;= EOMONTH(DATE(YEAR($O730),5, 1), 0), Overall!$A732&lt;&gt;"", MONTH($N730) &lt;= 5, MONTH($O730) &gt;= 5), IF($R730 &lt;&gt; "", $H730/$R730, ""), ""), "")</f>
        <v>500000</v>
      </c>
      <c r="AK730" s="10" t="str">
        <f ca="1">IFERROR(IF(AND(NOW()&lt;= EOMONTH(DATE(YEAR($O730),6, 1), 0), Overall!$A732&lt;&gt;"", MONTH($N730) &lt;= 6, MONTH($O730) &gt;= 6), IF($R730 &lt;&gt; "", $H730/$R730, ""), ""), "")</f>
        <v/>
      </c>
      <c r="AL730" s="10" t="str">
        <f ca="1">IFERROR(IF(AND(NOW()&lt;= EOMONTH(DATE(YEAR($O730),7, 1), 0), Overall!$A732&lt;&gt;"", MONTH($N730) &lt;= 7, MONTH($O730) &gt;= 7), IF($R730 &lt;&gt; "", $H730/$R730, ""), ""), "")</f>
        <v/>
      </c>
      <c r="AM730" s="10" t="str">
        <f ca="1">IFERROR(IF(AND(NOW()&lt;= EOMONTH(DATE(YEAR($O730),8, 1), 0), Overall!$A732&lt;&gt;"", MONTH($N730) &lt;= 8, MONTH($O730) &gt;= 8), IF($R730 &lt;&gt; "", $H730/$R730, ""), ""), "")</f>
        <v/>
      </c>
      <c r="AN730" s="10" t="str">
        <f ca="1">IFERROR(IF(AND(NOW()&lt;= EOMONTH(DATE(YEAR($O730),9, 1), 0), Overall!$A732&lt;&gt;"", MONTH($N730) &lt;= 9, MONTH($O730) &gt;= 9), IF($R730 &lt;&gt; "", $H730/$R730, ""), ""), "")</f>
        <v/>
      </c>
      <c r="AO730" s="10" t="str">
        <f ca="1">IFERROR(IF(AND(NOW()&lt;= EOMONTH(DATE(YEAR($O730),10, 1), 0), Overall!$A732&lt;&gt;"", MONTH($N730) &lt;= 10, MONTH($O730) &gt;= 10), IF($R730 &lt;&gt; "", $H730/$R730, ""), ""), "")</f>
        <v/>
      </c>
      <c r="AP730" s="10" t="str">
        <f ca="1">IFERROR(IF(AND(NOW()&lt;= EOMONTH(DATE(YEAR($O730),11, 1), 0), Overall!$A732&lt;&gt;"", MONTH($N730) &lt;=11, MONTH($O730) &gt;= 11), IF($R730 &lt;&gt; "", $H730/$R730, ""), ""), "")</f>
        <v/>
      </c>
      <c r="AQ730" s="10" t="str">
        <f ca="1">IFERROR(IF(AND(NOW()&lt;= EOMONTH(DATE(YEAR($O730),12, 1), 0), Overall!$A732&lt;&gt;"", MONTH($N730) &lt;= 12, MONTH($O730) &gt;= 12), IF($R730 &lt;&gt; "", $H730/$R730, ""), ""), "")</f>
        <v/>
      </c>
      <c r="AR730" s="16">
        <f t="shared" ca="1" si="23"/>
        <v>500000</v>
      </c>
    </row>
    <row r="731" spans="1:44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6">
        <f>IF(Overall!F733&lt;&gt;"",VALUE(Overall!F733),"")</f>
        <v>500000</v>
      </c>
      <c r="I731" s="6">
        <f>IF(Overall!G733&lt;&gt;"",VALUE(Overall!G733),"")</f>
        <v>76</v>
      </c>
      <c r="J731" s="6">
        <f>IF(Overall!H733&lt;&gt;"",VALUE(Overall!H733),"")</f>
        <v>62</v>
      </c>
      <c r="K731" s="6">
        <f>IF(Overall!I733&lt;&gt;"",VALUE(Overall!I733),"")</f>
        <v>4.97</v>
      </c>
      <c r="L731" s="6">
        <f>IF(Overall!J733&lt;&gt;"",VALUE(Overall!J733),"")</f>
        <v>1.02</v>
      </c>
      <c r="M731" s="6">
        <f>IF(Overall!K733&lt;&gt;"",VALUE(Overall!K733),"")</f>
        <v>3.95</v>
      </c>
      <c r="N731" s="7">
        <f>IF(Overall!L733&lt;&gt;"",DATEVALUE(MID(Overall!L733, FIND(",", Overall!L733) + 2, FIND(" ", Overall!L733) - FIND(",", Overall!L733) - 1) &amp; " " &amp; MID(Overall!L733, FIND(" ", Overall!L733) + 1, FIND(",", Overall!L733, FIND(" ", Overall!L733)) - FIND(" ", Overall!L733) - 1) &amp; ", " &amp; MID(Overall!L733, FIND(",", Overall!L733, FIND(",",Overall!L733) + 1) + 2, LEN(Overall!L733))),"")</f>
        <v>45413</v>
      </c>
      <c r="O731" s="7">
        <f>IF(Overall!M733&lt;&gt;"",DATEVALUE(MID(Overall!M733, FIND(",", Overall!M733) + 2, FIND(" ", Overall!M733) - FIND(",", Overall!M733) - 1) &amp; " " &amp; MID(Overall!M733, FIND(" ", Overall!M733) + 1, FIND(",", Overall!M733, FIND(" ", Overall!M733)) - FIND(" ", Overall!M733) - 1) &amp; ", " &amp; MID(Overall!M733, FIND(",", Overall!M733, FIND(",",Overall!M733) + 1) + 2, LEN(Overall!M733))),"")</f>
        <v>45443</v>
      </c>
      <c r="P731" s="7">
        <f>IF(Overall!N733&lt;&gt;"",DATEVALUE(MID(Overall!N733, FIND(",", Overall!N733) + 2, FIND(" ", Overall!N733) - FIND(",", Overall!N733) - 1) &amp; " " &amp; MID(Overall!N733, FIND(" ", Overall!N733) + 1, FIND(",", Overall!N733, FIND(" ", Overall!N733)) - FIND(" ", Overall!N733) - 1) &amp; ", " &amp; MID(Overall!N733, FIND(",", Overall!N733, FIND(",",Overall!N733) + 1) + 2, LEN(Overall!N733))),"")</f>
        <v>45335</v>
      </c>
      <c r="Q731" s="7">
        <f>IF(Overall!O733&lt;&gt;"",DATEVALUE(MID(Overall!O733, FIND(",", Overall!O733) + 2, FIND(" ", Overall!O733) - FIND(",", Overall!O733) - 1) &amp; " " &amp; MID(Overall!O733, FIND(" ", Overall!O733) + 1, FIND(",", Overall!O733, FIND(" ", Overall!O733)) - FIND(" ", Overall!O733) - 1) &amp; ", " &amp; MID(Overall!O733, FIND(",", Overall!O733, FIND(",",Overall!O733) + 1) + 2, LEN(Overall!O733))),"")</f>
        <v>45309</v>
      </c>
      <c r="R731" s="5">
        <f t="shared" si="22"/>
        <v>1</v>
      </c>
      <c r="S731" s="10" t="str">
        <f>IF(Overall!$A733&lt;&gt;"",IF(AND(MONTH($N731) &lt;= 1, MONTH($O731) &gt;= 1), IF($R731 &lt;&gt; "", $H731/$R731, ""), ""),"")</f>
        <v/>
      </c>
      <c r="T731" s="10" t="str">
        <f>IF(Overall!$A733&lt;&gt;"",IF(AND(MONTH($N731) &lt;= 2, MONTH($O731) &gt;= 2), IF($R731 &lt;&gt; "", $H731/$R731, ""), ""),"")</f>
        <v/>
      </c>
      <c r="U731" s="10" t="str">
        <f>IF(Overall!$A733&lt;&gt;"",IF(AND(MONTH($N731) &lt;= 3, MONTH($O731) &gt;= 3), IF($R731 &lt;&gt; "", $H731/$R731, ""), ""),"")</f>
        <v/>
      </c>
      <c r="V731" s="10" t="str">
        <f>IF(Overall!$A733&lt;&gt;"",IF(AND(MONTH($N731) &lt;= 4, MONTH($O731) &gt;= 4), IF($R731 &lt;&gt; "", $H731/$R731, ""), ""),"")</f>
        <v/>
      </c>
      <c r="W731" s="10">
        <f>IF(Overall!$A733&lt;&gt;"",IF(AND(MONTH($N731) &lt;= 5, MONTH($O731) &gt;= 5), IF($R731 &lt;&gt; "", $H731/$R731, ""), ""),"")</f>
        <v>500000</v>
      </c>
      <c r="X731" s="10" t="str">
        <f>IF(Overall!$A733&lt;&gt;"",IF(AND(MONTH($N731) &lt;= 6, MONTH($O731) &gt;= 6), IF($R731 &lt;&gt; "", $H731/$R731, ""), ""),"")</f>
        <v/>
      </c>
      <c r="Y731" s="10" t="str">
        <f>IF(Overall!$A733&lt;&gt;"",IF(AND(MONTH($N731) &lt;= 7, MONTH($O731) &gt;= 7 ), IF($R731 &lt;&gt; "", $H731/$R731, ""), ""),"")</f>
        <v/>
      </c>
      <c r="Z731" s="10" t="str">
        <f>IF(Overall!$A733&lt;&gt;"",IF(AND(MONTH($N731) &lt;= 8, MONTH($O731) &gt;= 8), IF($R731 &lt;&gt; "", $H731/$R731, ""), ""),"")</f>
        <v/>
      </c>
      <c r="AA731" s="10" t="str">
        <f>IF(Overall!$A733&lt;&gt;"",IF(AND(MONTH($N731) &lt;= 9, MONTH($O731) &gt;= 9), IF($R731 &lt;&gt; "", $H731/$R731, ""), ""),"")</f>
        <v/>
      </c>
      <c r="AB731" s="10" t="str">
        <f>IF(Overall!$A733&lt;&gt;"",IF(AND(MONTH($N731) &lt;= 10, MONTH($O731) &gt;= 10), IF($R731 &lt;&gt; "", $H731/$R731, ""), ""),"")</f>
        <v/>
      </c>
      <c r="AC731" s="10" t="str">
        <f>IF(Overall!$A733&lt;&gt;"",IF(AND(MONTH($N731) &lt;= 11, MONTH($O731) &gt;= 11), IF($R731 &lt;&gt; "", $H731/$R731, ""), ""),"")</f>
        <v/>
      </c>
      <c r="AD731" s="10" t="str">
        <f>IF(Overall!$A733&lt;&gt;"",IF(AND(MONTH($N731) &lt;= 12, MONTH($O731) &gt;= 12), IF($R731 &lt;&gt; "", $H731/$R731, ""), ""),"")</f>
        <v/>
      </c>
      <c r="AF731" s="10" t="str">
        <f ca="1">IFERROR(IF(AND(NOW()&lt;= EOMONTH(DATE(YEAR($O731),1, 1), 0), Overall!$A733&lt;&gt;"", MONTH($N731) &lt;= 1, MONTH($O731) &gt;= 1), IF($R731 &lt;&gt; "", $H731/$R731, ""), ""), "")</f>
        <v/>
      </c>
      <c r="AG731" s="10" t="str">
        <f ca="1">IFERROR(IF(AND(NOW()&lt;= EOMONTH(DATE(YEAR($O731),2, 1), 0), Overall!$A733&lt;&gt;"", MONTH($N731) &lt;= 2, MONTH($O731) &gt;= 2), IF($R731 &lt;&gt; "", $H731/$R731, ""), ""), "")</f>
        <v/>
      </c>
      <c r="AH731" s="10" t="str">
        <f ca="1">IFERROR(IF(AND(NOW()&lt;= EOMONTH(DATE(YEAR($O731),3, 1), 0), Overall!$A733&lt;&gt;"", MONTH($N731) &lt;= 3, MONTH($O731) &gt;= 3), IF($R731 &lt;&gt; "", $H731/$R731, ""), ""), "")</f>
        <v/>
      </c>
      <c r="AI731" s="10" t="str">
        <f ca="1">IFERROR(IF(AND(NOW()&lt;= EOMONTH(DATE(YEAR($O731),4, 1), 0), Overall!$A733&lt;&gt;"", MONTH($N731) &lt;= 4, MONTH($O731) &gt;= 4), IF($R731 &lt;&gt; "", $H731/$R731, ""), ""), "")</f>
        <v/>
      </c>
      <c r="AJ731" s="10">
        <f ca="1">IFERROR(IF(AND(NOW()&lt;= EOMONTH(DATE(YEAR($O731),5, 1), 0), Overall!$A733&lt;&gt;"", MONTH($N731) &lt;= 5, MONTH($O731) &gt;= 5), IF($R731 &lt;&gt; "", $H731/$R731, ""), ""), "")</f>
        <v>500000</v>
      </c>
      <c r="AK731" s="10" t="str">
        <f ca="1">IFERROR(IF(AND(NOW()&lt;= EOMONTH(DATE(YEAR($O731),6, 1), 0), Overall!$A733&lt;&gt;"", MONTH($N731) &lt;= 6, MONTH($O731) &gt;= 6), IF($R731 &lt;&gt; "", $H731/$R731, ""), ""), "")</f>
        <v/>
      </c>
      <c r="AL731" s="10" t="str">
        <f ca="1">IFERROR(IF(AND(NOW()&lt;= EOMONTH(DATE(YEAR($O731),7, 1), 0), Overall!$A733&lt;&gt;"", MONTH($N731) &lt;= 7, MONTH($O731) &gt;= 7), IF($R731 &lt;&gt; "", $H731/$R731, ""), ""), "")</f>
        <v/>
      </c>
      <c r="AM731" s="10" t="str">
        <f ca="1">IFERROR(IF(AND(NOW()&lt;= EOMONTH(DATE(YEAR($O731),8, 1), 0), Overall!$A733&lt;&gt;"", MONTH($N731) &lt;= 8, MONTH($O731) &gt;= 8), IF($R731 &lt;&gt; "", $H731/$R731, ""), ""), "")</f>
        <v/>
      </c>
      <c r="AN731" s="10" t="str">
        <f ca="1">IFERROR(IF(AND(NOW()&lt;= EOMONTH(DATE(YEAR($O731),9, 1), 0), Overall!$A733&lt;&gt;"", MONTH($N731) &lt;= 9, MONTH($O731) &gt;= 9), IF($R731 &lt;&gt; "", $H731/$R731, ""), ""), "")</f>
        <v/>
      </c>
      <c r="AO731" s="10" t="str">
        <f ca="1">IFERROR(IF(AND(NOW()&lt;= EOMONTH(DATE(YEAR($O731),10, 1), 0), Overall!$A733&lt;&gt;"", MONTH($N731) &lt;= 10, MONTH($O731) &gt;= 10), IF($R731 &lt;&gt; "", $H731/$R731, ""), ""), "")</f>
        <v/>
      </c>
      <c r="AP731" s="10" t="str">
        <f ca="1">IFERROR(IF(AND(NOW()&lt;= EOMONTH(DATE(YEAR($O731),11, 1), 0), Overall!$A733&lt;&gt;"", MONTH($N731) &lt;=11, MONTH($O731) &gt;= 11), IF($R731 &lt;&gt; "", $H731/$R731, ""), ""), "")</f>
        <v/>
      </c>
      <c r="AQ731" s="10" t="str">
        <f ca="1">IFERROR(IF(AND(NOW()&lt;= EOMONTH(DATE(YEAR($O731),12, 1), 0), Overall!$A733&lt;&gt;"", MONTH($N731) &lt;= 12, MONTH($O731) &gt;= 12), IF($R731 &lt;&gt; "", $H731/$R731, ""), ""), "")</f>
        <v/>
      </c>
      <c r="AR731" s="16">
        <f t="shared" ca="1" si="23"/>
        <v>500000</v>
      </c>
    </row>
    <row r="732" spans="1:44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6">
        <f>IF(Overall!F734&lt;&gt;"",VALUE(Overall!F734),"")</f>
        <v>500000</v>
      </c>
      <c r="I732" s="6">
        <f>IF(Overall!G734&lt;&gt;"",VALUE(Overall!G734),"")</f>
        <v>77</v>
      </c>
      <c r="J732" s="6">
        <f>IF(Overall!H734&lt;&gt;"",VALUE(Overall!H734),"")</f>
        <v>62</v>
      </c>
      <c r="K732" s="6">
        <f>IF(Overall!I734&lt;&gt;"",VALUE(Overall!I734),"")</f>
        <v>4.9000000000000004</v>
      </c>
      <c r="L732" s="6">
        <f>IF(Overall!J734&lt;&gt;"",VALUE(Overall!J734),"")</f>
        <v>0.91</v>
      </c>
      <c r="M732" s="6">
        <f>IF(Overall!K734&lt;&gt;"",VALUE(Overall!K734),"")</f>
        <v>3.99</v>
      </c>
      <c r="N732" s="7">
        <f>IF(Overall!L734&lt;&gt;"",DATEVALUE(MID(Overall!L734, FIND(",", Overall!L734) + 2, FIND(" ", Overall!L734) - FIND(",", Overall!L734) - 1) &amp; " " &amp; MID(Overall!L734, FIND(" ", Overall!L734) + 1, FIND(",", Overall!L734, FIND(" ", Overall!L734)) - FIND(" ", Overall!L734) - 1) &amp; ", " &amp; MID(Overall!L734, FIND(",", Overall!L734, FIND(",",Overall!L734) + 1) + 2, LEN(Overall!L734))),"")</f>
        <v>45413</v>
      </c>
      <c r="O732" s="7">
        <f>IF(Overall!M734&lt;&gt;"",DATEVALUE(MID(Overall!M734, FIND(",", Overall!M734) + 2, FIND(" ", Overall!M734) - FIND(",", Overall!M734) - 1) &amp; " " &amp; MID(Overall!M734, FIND(" ", Overall!M734) + 1, FIND(",", Overall!M734, FIND(" ", Overall!M734)) - FIND(" ", Overall!M734) - 1) &amp; ", " &amp; MID(Overall!M734, FIND(",", Overall!M734, FIND(",",Overall!M734) + 1) + 2, LEN(Overall!M734))),"")</f>
        <v>45443</v>
      </c>
      <c r="P732" s="7">
        <f>IF(Overall!N734&lt;&gt;"",DATEVALUE(MID(Overall!N734, FIND(",", Overall!N734) + 2, FIND(" ", Overall!N734) - FIND(",", Overall!N734) - 1) &amp; " " &amp; MID(Overall!N734, FIND(" ", Overall!N734) + 1, FIND(",", Overall!N734, FIND(" ", Overall!N734)) - FIND(" ", Overall!N734) - 1) &amp; ", " &amp; MID(Overall!N734, FIND(",", Overall!N734, FIND(",",Overall!N734) + 1) + 2, LEN(Overall!N734))),"")</f>
        <v>45335</v>
      </c>
      <c r="Q732" s="7">
        <f>IF(Overall!O734&lt;&gt;"",DATEVALUE(MID(Overall!O734, FIND(",", Overall!O734) + 2, FIND(" ", Overall!O734) - FIND(",", Overall!O734) - 1) &amp; " " &amp; MID(Overall!O734, FIND(" ", Overall!O734) + 1, FIND(",", Overall!O734, FIND(" ", Overall!O734)) - FIND(" ", Overall!O734) - 1) &amp; ", " &amp; MID(Overall!O734, FIND(",", Overall!O734, FIND(",",Overall!O734) + 1) + 2, LEN(Overall!O734))),"")</f>
        <v>45310</v>
      </c>
      <c r="R732" s="5">
        <f t="shared" si="22"/>
        <v>1</v>
      </c>
      <c r="S732" s="10" t="str">
        <f>IF(Overall!$A734&lt;&gt;"",IF(AND(MONTH($N732) &lt;= 1, MONTH($O732) &gt;= 1), IF($R732 &lt;&gt; "", $H732/$R732, ""), ""),"")</f>
        <v/>
      </c>
      <c r="T732" s="10" t="str">
        <f>IF(Overall!$A734&lt;&gt;"",IF(AND(MONTH($N732) &lt;= 2, MONTH($O732) &gt;= 2), IF($R732 &lt;&gt; "", $H732/$R732, ""), ""),"")</f>
        <v/>
      </c>
      <c r="U732" s="10" t="str">
        <f>IF(Overall!$A734&lt;&gt;"",IF(AND(MONTH($N732) &lt;= 3, MONTH($O732) &gt;= 3), IF($R732 &lt;&gt; "", $H732/$R732, ""), ""),"")</f>
        <v/>
      </c>
      <c r="V732" s="10" t="str">
        <f>IF(Overall!$A734&lt;&gt;"",IF(AND(MONTH($N732) &lt;= 4, MONTH($O732) &gt;= 4), IF($R732 &lt;&gt; "", $H732/$R732, ""), ""),"")</f>
        <v/>
      </c>
      <c r="W732" s="10">
        <f>IF(Overall!$A734&lt;&gt;"",IF(AND(MONTH($N732) &lt;= 5, MONTH($O732) &gt;= 5), IF($R732 &lt;&gt; "", $H732/$R732, ""), ""),"")</f>
        <v>500000</v>
      </c>
      <c r="X732" s="10" t="str">
        <f>IF(Overall!$A734&lt;&gt;"",IF(AND(MONTH($N732) &lt;= 6, MONTH($O732) &gt;= 6), IF($R732 &lt;&gt; "", $H732/$R732, ""), ""),"")</f>
        <v/>
      </c>
      <c r="Y732" s="10" t="str">
        <f>IF(Overall!$A734&lt;&gt;"",IF(AND(MONTH($N732) &lt;= 7, MONTH($O732) &gt;= 7 ), IF($R732 &lt;&gt; "", $H732/$R732, ""), ""),"")</f>
        <v/>
      </c>
      <c r="Z732" s="10" t="str">
        <f>IF(Overall!$A734&lt;&gt;"",IF(AND(MONTH($N732) &lt;= 8, MONTH($O732) &gt;= 8), IF($R732 &lt;&gt; "", $H732/$R732, ""), ""),"")</f>
        <v/>
      </c>
      <c r="AA732" s="10" t="str">
        <f>IF(Overall!$A734&lt;&gt;"",IF(AND(MONTH($N732) &lt;= 9, MONTH($O732) &gt;= 9), IF($R732 &lt;&gt; "", $H732/$R732, ""), ""),"")</f>
        <v/>
      </c>
      <c r="AB732" s="10" t="str">
        <f>IF(Overall!$A734&lt;&gt;"",IF(AND(MONTH($N732) &lt;= 10, MONTH($O732) &gt;= 10), IF($R732 &lt;&gt; "", $H732/$R732, ""), ""),"")</f>
        <v/>
      </c>
      <c r="AC732" s="10" t="str">
        <f>IF(Overall!$A734&lt;&gt;"",IF(AND(MONTH($N732) &lt;= 11, MONTH($O732) &gt;= 11), IF($R732 &lt;&gt; "", $H732/$R732, ""), ""),"")</f>
        <v/>
      </c>
      <c r="AD732" s="10" t="str">
        <f>IF(Overall!$A734&lt;&gt;"",IF(AND(MONTH($N732) &lt;= 12, MONTH($O732) &gt;= 12), IF($R732 &lt;&gt; "", $H732/$R732, ""), ""),"")</f>
        <v/>
      </c>
      <c r="AF732" s="10" t="str">
        <f ca="1">IFERROR(IF(AND(NOW()&lt;= EOMONTH(DATE(YEAR($O732),1, 1), 0), Overall!$A734&lt;&gt;"", MONTH($N732) &lt;= 1, MONTH($O732) &gt;= 1), IF($R732 &lt;&gt; "", $H732/$R732, ""), ""), "")</f>
        <v/>
      </c>
      <c r="AG732" s="10" t="str">
        <f ca="1">IFERROR(IF(AND(NOW()&lt;= EOMONTH(DATE(YEAR($O732),2, 1), 0), Overall!$A734&lt;&gt;"", MONTH($N732) &lt;= 2, MONTH($O732) &gt;= 2), IF($R732 &lt;&gt; "", $H732/$R732, ""), ""), "")</f>
        <v/>
      </c>
      <c r="AH732" s="10" t="str">
        <f ca="1">IFERROR(IF(AND(NOW()&lt;= EOMONTH(DATE(YEAR($O732),3, 1), 0), Overall!$A734&lt;&gt;"", MONTH($N732) &lt;= 3, MONTH($O732) &gt;= 3), IF($R732 &lt;&gt; "", $H732/$R732, ""), ""), "")</f>
        <v/>
      </c>
      <c r="AI732" s="10" t="str">
        <f ca="1">IFERROR(IF(AND(NOW()&lt;= EOMONTH(DATE(YEAR($O732),4, 1), 0), Overall!$A734&lt;&gt;"", MONTH($N732) &lt;= 4, MONTH($O732) &gt;= 4), IF($R732 &lt;&gt; "", $H732/$R732, ""), ""), "")</f>
        <v/>
      </c>
      <c r="AJ732" s="10">
        <f ca="1">IFERROR(IF(AND(NOW()&lt;= EOMONTH(DATE(YEAR($O732),5, 1), 0), Overall!$A734&lt;&gt;"", MONTH($N732) &lt;= 5, MONTH($O732) &gt;= 5), IF($R732 &lt;&gt; "", $H732/$R732, ""), ""), "")</f>
        <v>500000</v>
      </c>
      <c r="AK732" s="10" t="str">
        <f ca="1">IFERROR(IF(AND(NOW()&lt;= EOMONTH(DATE(YEAR($O732),6, 1), 0), Overall!$A734&lt;&gt;"", MONTH($N732) &lt;= 6, MONTH($O732) &gt;= 6), IF($R732 &lt;&gt; "", $H732/$R732, ""), ""), "")</f>
        <v/>
      </c>
      <c r="AL732" s="10" t="str">
        <f ca="1">IFERROR(IF(AND(NOW()&lt;= EOMONTH(DATE(YEAR($O732),7, 1), 0), Overall!$A734&lt;&gt;"", MONTH($N732) &lt;= 7, MONTH($O732) &gt;= 7), IF($R732 &lt;&gt; "", $H732/$R732, ""), ""), "")</f>
        <v/>
      </c>
      <c r="AM732" s="10" t="str">
        <f ca="1">IFERROR(IF(AND(NOW()&lt;= EOMONTH(DATE(YEAR($O732),8, 1), 0), Overall!$A734&lt;&gt;"", MONTH($N732) &lt;= 8, MONTH($O732) &gt;= 8), IF($R732 &lt;&gt; "", $H732/$R732, ""), ""), "")</f>
        <v/>
      </c>
      <c r="AN732" s="10" t="str">
        <f ca="1">IFERROR(IF(AND(NOW()&lt;= EOMONTH(DATE(YEAR($O732),9, 1), 0), Overall!$A734&lt;&gt;"", MONTH($N732) &lt;= 9, MONTH($O732) &gt;= 9), IF($R732 &lt;&gt; "", $H732/$R732, ""), ""), "")</f>
        <v/>
      </c>
      <c r="AO732" s="10" t="str">
        <f ca="1">IFERROR(IF(AND(NOW()&lt;= EOMONTH(DATE(YEAR($O732),10, 1), 0), Overall!$A734&lt;&gt;"", MONTH($N732) &lt;= 10, MONTH($O732) &gt;= 10), IF($R732 &lt;&gt; "", $H732/$R732, ""), ""), "")</f>
        <v/>
      </c>
      <c r="AP732" s="10" t="str">
        <f ca="1">IFERROR(IF(AND(NOW()&lt;= EOMONTH(DATE(YEAR($O732),11, 1), 0), Overall!$A734&lt;&gt;"", MONTH($N732) &lt;=11, MONTH($O732) &gt;= 11), IF($R732 &lt;&gt; "", $H732/$R732, ""), ""), "")</f>
        <v/>
      </c>
      <c r="AQ732" s="10" t="str">
        <f ca="1">IFERROR(IF(AND(NOW()&lt;= EOMONTH(DATE(YEAR($O732),12, 1), 0), Overall!$A734&lt;&gt;"", MONTH($N732) &lt;= 12, MONTH($O732) &gt;= 12), IF($R732 &lt;&gt; "", $H732/$R732, ""), ""), "")</f>
        <v/>
      </c>
      <c r="AR732" s="16">
        <f t="shared" ca="1" si="23"/>
        <v>500000</v>
      </c>
    </row>
    <row r="733" spans="1:44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6">
        <f>IF(Overall!F735&lt;&gt;"",VALUE(Overall!F735),"")</f>
        <v>500000</v>
      </c>
      <c r="I733" s="6">
        <f>IF(Overall!G735&lt;&gt;"",VALUE(Overall!G735),"")</f>
        <v>77</v>
      </c>
      <c r="J733" s="6">
        <f>IF(Overall!H735&lt;&gt;"",VALUE(Overall!H735),"")</f>
        <v>62</v>
      </c>
      <c r="K733" s="6">
        <f>IF(Overall!I735&lt;&gt;"",VALUE(Overall!I735),"")</f>
        <v>4.88</v>
      </c>
      <c r="L733" s="6">
        <f>IF(Overall!J735&lt;&gt;"",VALUE(Overall!J735),"")</f>
        <v>0.9</v>
      </c>
      <c r="M733" s="6">
        <f>IF(Overall!K735&lt;&gt;"",VALUE(Overall!K735),"")</f>
        <v>3.98</v>
      </c>
      <c r="N733" s="7">
        <f>IF(Overall!L735&lt;&gt;"",DATEVALUE(MID(Overall!L735, FIND(",", Overall!L735) + 2, FIND(" ", Overall!L735) - FIND(",", Overall!L735) - 1) &amp; " " &amp; MID(Overall!L735, FIND(" ", Overall!L735) + 1, FIND(",", Overall!L735, FIND(" ", Overall!L735)) - FIND(" ", Overall!L735) - 1) &amp; ", " &amp; MID(Overall!L735, FIND(",", Overall!L735, FIND(",",Overall!L735) + 1) + 2, LEN(Overall!L735))),"")</f>
        <v>45413</v>
      </c>
      <c r="O733" s="7">
        <f>IF(Overall!M735&lt;&gt;"",DATEVALUE(MID(Overall!M735, FIND(",", Overall!M735) + 2, FIND(" ", Overall!M735) - FIND(",", Overall!M735) - 1) &amp; " " &amp; MID(Overall!M735, FIND(" ", Overall!M735) + 1, FIND(",", Overall!M735, FIND(" ", Overall!M735)) - FIND(" ", Overall!M735) - 1) &amp; ", " &amp; MID(Overall!M735, FIND(",", Overall!M735, FIND(",",Overall!M735) + 1) + 2, LEN(Overall!M735))),"")</f>
        <v>45443</v>
      </c>
      <c r="P733" s="7">
        <f>IF(Overall!N735&lt;&gt;"",DATEVALUE(MID(Overall!N735, FIND(",", Overall!N735) + 2, FIND(" ", Overall!N735) - FIND(",", Overall!N735) - 1) &amp; " " &amp; MID(Overall!N735, FIND(" ", Overall!N735) + 1, FIND(",", Overall!N735, FIND(" ", Overall!N735)) - FIND(" ", Overall!N735) - 1) &amp; ", " &amp; MID(Overall!N735, FIND(",", Overall!N735, FIND(",",Overall!N735) + 1) + 2, LEN(Overall!N735))),"")</f>
        <v>45335</v>
      </c>
      <c r="Q733" s="7">
        <f>IF(Overall!O735&lt;&gt;"",DATEVALUE(MID(Overall!O735, FIND(",", Overall!O735) + 2, FIND(" ", Overall!O735) - FIND(",", Overall!O735) - 1) &amp; " " &amp; MID(Overall!O735, FIND(" ", Overall!O735) + 1, FIND(",", Overall!O735, FIND(" ", Overall!O735)) - FIND(" ", Overall!O735) - 1) &amp; ", " &amp; MID(Overall!O735, FIND(",", Overall!O735, FIND(",",Overall!O735) + 1) + 2, LEN(Overall!O735))),"")</f>
        <v>45310</v>
      </c>
      <c r="R733" s="5">
        <f t="shared" si="22"/>
        <v>1</v>
      </c>
      <c r="S733" s="10" t="str">
        <f>IF(Overall!$A735&lt;&gt;"",IF(AND(MONTH($N733) &lt;= 1, MONTH($O733) &gt;= 1), IF($R733 &lt;&gt; "", $H733/$R733, ""), ""),"")</f>
        <v/>
      </c>
      <c r="T733" s="10" t="str">
        <f>IF(Overall!$A735&lt;&gt;"",IF(AND(MONTH($N733) &lt;= 2, MONTH($O733) &gt;= 2), IF($R733 &lt;&gt; "", $H733/$R733, ""), ""),"")</f>
        <v/>
      </c>
      <c r="U733" s="10" t="str">
        <f>IF(Overall!$A735&lt;&gt;"",IF(AND(MONTH($N733) &lt;= 3, MONTH($O733) &gt;= 3), IF($R733 &lt;&gt; "", $H733/$R733, ""), ""),"")</f>
        <v/>
      </c>
      <c r="V733" s="10" t="str">
        <f>IF(Overall!$A735&lt;&gt;"",IF(AND(MONTH($N733) &lt;= 4, MONTH($O733) &gt;= 4), IF($R733 &lt;&gt; "", $H733/$R733, ""), ""),"")</f>
        <v/>
      </c>
      <c r="W733" s="10">
        <f>IF(Overall!$A735&lt;&gt;"",IF(AND(MONTH($N733) &lt;= 5, MONTH($O733) &gt;= 5), IF($R733 &lt;&gt; "", $H733/$R733, ""), ""),"")</f>
        <v>500000</v>
      </c>
      <c r="X733" s="10" t="str">
        <f>IF(Overall!$A735&lt;&gt;"",IF(AND(MONTH($N733) &lt;= 6, MONTH($O733) &gt;= 6), IF($R733 &lt;&gt; "", $H733/$R733, ""), ""),"")</f>
        <v/>
      </c>
      <c r="Y733" s="10" t="str">
        <f>IF(Overall!$A735&lt;&gt;"",IF(AND(MONTH($N733) &lt;= 7, MONTH($O733) &gt;= 7 ), IF($R733 &lt;&gt; "", $H733/$R733, ""), ""),"")</f>
        <v/>
      </c>
      <c r="Z733" s="10" t="str">
        <f>IF(Overall!$A735&lt;&gt;"",IF(AND(MONTH($N733) &lt;= 8, MONTH($O733) &gt;= 8), IF($R733 &lt;&gt; "", $H733/$R733, ""), ""),"")</f>
        <v/>
      </c>
      <c r="AA733" s="10" t="str">
        <f>IF(Overall!$A735&lt;&gt;"",IF(AND(MONTH($N733) &lt;= 9, MONTH($O733) &gt;= 9), IF($R733 &lt;&gt; "", $H733/$R733, ""), ""),"")</f>
        <v/>
      </c>
      <c r="AB733" s="10" t="str">
        <f>IF(Overall!$A735&lt;&gt;"",IF(AND(MONTH($N733) &lt;= 10, MONTH($O733) &gt;= 10), IF($R733 &lt;&gt; "", $H733/$R733, ""), ""),"")</f>
        <v/>
      </c>
      <c r="AC733" s="10" t="str">
        <f>IF(Overall!$A735&lt;&gt;"",IF(AND(MONTH($N733) &lt;= 11, MONTH($O733) &gt;= 11), IF($R733 &lt;&gt; "", $H733/$R733, ""), ""),"")</f>
        <v/>
      </c>
      <c r="AD733" s="10" t="str">
        <f>IF(Overall!$A735&lt;&gt;"",IF(AND(MONTH($N733) &lt;= 12, MONTH($O733) &gt;= 12), IF($R733 &lt;&gt; "", $H733/$R733, ""), ""),"")</f>
        <v/>
      </c>
      <c r="AF733" s="10" t="str">
        <f ca="1">IFERROR(IF(AND(NOW()&lt;= EOMONTH(DATE(YEAR($O733),1, 1), 0), Overall!$A735&lt;&gt;"", MONTH($N733) &lt;= 1, MONTH($O733) &gt;= 1), IF($R733 &lt;&gt; "", $H733/$R733, ""), ""), "")</f>
        <v/>
      </c>
      <c r="AG733" s="10" t="str">
        <f ca="1">IFERROR(IF(AND(NOW()&lt;= EOMONTH(DATE(YEAR($O733),2, 1), 0), Overall!$A735&lt;&gt;"", MONTH($N733) &lt;= 2, MONTH($O733) &gt;= 2), IF($R733 &lt;&gt; "", $H733/$R733, ""), ""), "")</f>
        <v/>
      </c>
      <c r="AH733" s="10" t="str">
        <f ca="1">IFERROR(IF(AND(NOW()&lt;= EOMONTH(DATE(YEAR($O733),3, 1), 0), Overall!$A735&lt;&gt;"", MONTH($N733) &lt;= 3, MONTH($O733) &gt;= 3), IF($R733 &lt;&gt; "", $H733/$R733, ""), ""), "")</f>
        <v/>
      </c>
      <c r="AI733" s="10" t="str">
        <f ca="1">IFERROR(IF(AND(NOW()&lt;= EOMONTH(DATE(YEAR($O733),4, 1), 0), Overall!$A735&lt;&gt;"", MONTH($N733) &lt;= 4, MONTH($O733) &gt;= 4), IF($R733 &lt;&gt; "", $H733/$R733, ""), ""), "")</f>
        <v/>
      </c>
      <c r="AJ733" s="10">
        <f ca="1">IFERROR(IF(AND(NOW()&lt;= EOMONTH(DATE(YEAR($O733),5, 1), 0), Overall!$A735&lt;&gt;"", MONTH($N733) &lt;= 5, MONTH($O733) &gt;= 5), IF($R733 &lt;&gt; "", $H733/$R733, ""), ""), "")</f>
        <v>500000</v>
      </c>
      <c r="AK733" s="10" t="str">
        <f ca="1">IFERROR(IF(AND(NOW()&lt;= EOMONTH(DATE(YEAR($O733),6, 1), 0), Overall!$A735&lt;&gt;"", MONTH($N733) &lt;= 6, MONTH($O733) &gt;= 6), IF($R733 &lt;&gt; "", $H733/$R733, ""), ""), "")</f>
        <v/>
      </c>
      <c r="AL733" s="10" t="str">
        <f ca="1">IFERROR(IF(AND(NOW()&lt;= EOMONTH(DATE(YEAR($O733),7, 1), 0), Overall!$A735&lt;&gt;"", MONTH($N733) &lt;= 7, MONTH($O733) &gt;= 7), IF($R733 &lt;&gt; "", $H733/$R733, ""), ""), "")</f>
        <v/>
      </c>
      <c r="AM733" s="10" t="str">
        <f ca="1">IFERROR(IF(AND(NOW()&lt;= EOMONTH(DATE(YEAR($O733),8, 1), 0), Overall!$A735&lt;&gt;"", MONTH($N733) &lt;= 8, MONTH($O733) &gt;= 8), IF($R733 &lt;&gt; "", $H733/$R733, ""), ""), "")</f>
        <v/>
      </c>
      <c r="AN733" s="10" t="str">
        <f ca="1">IFERROR(IF(AND(NOW()&lt;= EOMONTH(DATE(YEAR($O733),9, 1), 0), Overall!$A735&lt;&gt;"", MONTH($N733) &lt;= 9, MONTH($O733) &gt;= 9), IF($R733 &lt;&gt; "", $H733/$R733, ""), ""), "")</f>
        <v/>
      </c>
      <c r="AO733" s="10" t="str">
        <f ca="1">IFERROR(IF(AND(NOW()&lt;= EOMONTH(DATE(YEAR($O733),10, 1), 0), Overall!$A735&lt;&gt;"", MONTH($N733) &lt;= 10, MONTH($O733) &gt;= 10), IF($R733 &lt;&gt; "", $H733/$R733, ""), ""), "")</f>
        <v/>
      </c>
      <c r="AP733" s="10" t="str">
        <f ca="1">IFERROR(IF(AND(NOW()&lt;= EOMONTH(DATE(YEAR($O733),11, 1), 0), Overall!$A735&lt;&gt;"", MONTH($N733) &lt;=11, MONTH($O733) &gt;= 11), IF($R733 &lt;&gt; "", $H733/$R733, ""), ""), "")</f>
        <v/>
      </c>
      <c r="AQ733" s="10" t="str">
        <f ca="1">IFERROR(IF(AND(NOW()&lt;= EOMONTH(DATE(YEAR($O733),12, 1), 0), Overall!$A735&lt;&gt;"", MONTH($N733) &lt;= 12, MONTH($O733) &gt;= 12), IF($R733 &lt;&gt; "", $H733/$R733, ""), ""), "")</f>
        <v/>
      </c>
      <c r="AR733" s="16">
        <f t="shared" ca="1" si="23"/>
        <v>500000</v>
      </c>
    </row>
    <row r="734" spans="1:44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6">
        <f>IF(Overall!F736&lt;&gt;"",VALUE(Overall!F736),"")</f>
        <v>540000</v>
      </c>
      <c r="I734" s="6">
        <f>IF(Overall!G736&lt;&gt;"",VALUE(Overall!G736),"")</f>
        <v>77</v>
      </c>
      <c r="J734" s="6">
        <f>IF(Overall!H736&lt;&gt;"",VALUE(Overall!H736),"")</f>
        <v>61</v>
      </c>
      <c r="K734" s="6">
        <f>IF(Overall!I736&lt;&gt;"",VALUE(Overall!I736),"")</f>
        <v>4.87</v>
      </c>
      <c r="L734" s="6">
        <f>IF(Overall!J736&lt;&gt;"",VALUE(Overall!J736),"")</f>
        <v>0.77</v>
      </c>
      <c r="M734" s="6">
        <f>IF(Overall!K736&lt;&gt;"",VALUE(Overall!K736),"")</f>
        <v>4.0999999999999996</v>
      </c>
      <c r="N734" s="7">
        <f>IF(Overall!L736&lt;&gt;"",DATEVALUE(MID(Overall!L736, FIND(",", Overall!L736) + 2, FIND(" ", Overall!L736) - FIND(",", Overall!L736) - 1) &amp; " " &amp; MID(Overall!L736, FIND(" ", Overall!L736) + 1, FIND(",", Overall!L736, FIND(" ", Overall!L736)) - FIND(" ", Overall!L736) - 1) &amp; ", " &amp; MID(Overall!L736, FIND(",", Overall!L736, FIND(",",Overall!L736) + 1) + 2, LEN(Overall!L736))),"")</f>
        <v>45413</v>
      </c>
      <c r="O734" s="7">
        <f>IF(Overall!M736&lt;&gt;"",DATEVALUE(MID(Overall!M736, FIND(",", Overall!M736) + 2, FIND(" ", Overall!M736) - FIND(",", Overall!M736) - 1) &amp; " " &amp; MID(Overall!M736, FIND(" ", Overall!M736) + 1, FIND(",", Overall!M736, FIND(" ", Overall!M736)) - FIND(" ", Overall!M736) - 1) &amp; ", " &amp; MID(Overall!M736, FIND(",", Overall!M736, FIND(",",Overall!M736) + 1) + 2, LEN(Overall!M736))),"")</f>
        <v>45443</v>
      </c>
      <c r="P734" s="7">
        <f>IF(Overall!N736&lt;&gt;"",DATEVALUE(MID(Overall!N736, FIND(",", Overall!N736) + 2, FIND(" ", Overall!N736) - FIND(",", Overall!N736) - 1) &amp; " " &amp; MID(Overall!N736, FIND(" ", Overall!N736) + 1, FIND(",", Overall!N736, FIND(" ", Overall!N736)) - FIND(" ", Overall!N736) - 1) &amp; ", " &amp; MID(Overall!N736, FIND(",", Overall!N736, FIND(",",Overall!N736) + 1) + 2, LEN(Overall!N736))),"")</f>
        <v>45335</v>
      </c>
      <c r="Q734" s="7">
        <f>IF(Overall!O736&lt;&gt;"",DATEVALUE(MID(Overall!O736, FIND(",", Overall!O736) + 2, FIND(" ", Overall!O736) - FIND(",", Overall!O736) - 1) &amp; " " &amp; MID(Overall!O736, FIND(" ", Overall!O736) + 1, FIND(",", Overall!O736, FIND(" ", Overall!O736)) - FIND(" ", Overall!O736) - 1) &amp; ", " &amp; MID(Overall!O736, FIND(",", Overall!O736, FIND(",",Overall!O736) + 1) + 2, LEN(Overall!O736))),"")</f>
        <v>45310</v>
      </c>
      <c r="R734" s="5">
        <f t="shared" si="22"/>
        <v>1</v>
      </c>
      <c r="S734" s="10" t="str">
        <f>IF(Overall!$A736&lt;&gt;"",IF(AND(MONTH($N734) &lt;= 1, MONTH($O734) &gt;= 1), IF($R734 &lt;&gt; "", $H734/$R734, ""), ""),"")</f>
        <v/>
      </c>
      <c r="T734" s="10" t="str">
        <f>IF(Overall!$A736&lt;&gt;"",IF(AND(MONTH($N734) &lt;= 2, MONTH($O734) &gt;= 2), IF($R734 &lt;&gt; "", $H734/$R734, ""), ""),"")</f>
        <v/>
      </c>
      <c r="U734" s="10" t="str">
        <f>IF(Overall!$A736&lt;&gt;"",IF(AND(MONTH($N734) &lt;= 3, MONTH($O734) &gt;= 3), IF($R734 &lt;&gt; "", $H734/$R734, ""), ""),"")</f>
        <v/>
      </c>
      <c r="V734" s="10" t="str">
        <f>IF(Overall!$A736&lt;&gt;"",IF(AND(MONTH($N734) &lt;= 4, MONTH($O734) &gt;= 4), IF($R734 &lt;&gt; "", $H734/$R734, ""), ""),"")</f>
        <v/>
      </c>
      <c r="W734" s="10">
        <f>IF(Overall!$A736&lt;&gt;"",IF(AND(MONTH($N734) &lt;= 5, MONTH($O734) &gt;= 5), IF($R734 &lt;&gt; "", $H734/$R734, ""), ""),"")</f>
        <v>540000</v>
      </c>
      <c r="X734" s="10" t="str">
        <f>IF(Overall!$A736&lt;&gt;"",IF(AND(MONTH($N734) &lt;= 6, MONTH($O734) &gt;= 6), IF($R734 &lt;&gt; "", $H734/$R734, ""), ""),"")</f>
        <v/>
      </c>
      <c r="Y734" s="10" t="str">
        <f>IF(Overall!$A736&lt;&gt;"",IF(AND(MONTH($N734) &lt;= 7, MONTH($O734) &gt;= 7 ), IF($R734 &lt;&gt; "", $H734/$R734, ""), ""),"")</f>
        <v/>
      </c>
      <c r="Z734" s="10" t="str">
        <f>IF(Overall!$A736&lt;&gt;"",IF(AND(MONTH($N734) &lt;= 8, MONTH($O734) &gt;= 8), IF($R734 &lt;&gt; "", $H734/$R734, ""), ""),"")</f>
        <v/>
      </c>
      <c r="AA734" s="10" t="str">
        <f>IF(Overall!$A736&lt;&gt;"",IF(AND(MONTH($N734) &lt;= 9, MONTH($O734) &gt;= 9), IF($R734 &lt;&gt; "", $H734/$R734, ""), ""),"")</f>
        <v/>
      </c>
      <c r="AB734" s="10" t="str">
        <f>IF(Overall!$A736&lt;&gt;"",IF(AND(MONTH($N734) &lt;= 10, MONTH($O734) &gt;= 10), IF($R734 &lt;&gt; "", $H734/$R734, ""), ""),"")</f>
        <v/>
      </c>
      <c r="AC734" s="10" t="str">
        <f>IF(Overall!$A736&lt;&gt;"",IF(AND(MONTH($N734) &lt;= 11, MONTH($O734) &gt;= 11), IF($R734 &lt;&gt; "", $H734/$R734, ""), ""),"")</f>
        <v/>
      </c>
      <c r="AD734" s="10" t="str">
        <f>IF(Overall!$A736&lt;&gt;"",IF(AND(MONTH($N734) &lt;= 12, MONTH($O734) &gt;= 12), IF($R734 &lt;&gt; "", $H734/$R734, ""), ""),"")</f>
        <v/>
      </c>
      <c r="AF734" s="10" t="str">
        <f ca="1">IFERROR(IF(AND(NOW()&lt;= EOMONTH(DATE(YEAR($O734),1, 1), 0), Overall!$A736&lt;&gt;"", MONTH($N734) &lt;= 1, MONTH($O734) &gt;= 1), IF($R734 &lt;&gt; "", $H734/$R734, ""), ""), "")</f>
        <v/>
      </c>
      <c r="AG734" s="10" t="str">
        <f ca="1">IFERROR(IF(AND(NOW()&lt;= EOMONTH(DATE(YEAR($O734),2, 1), 0), Overall!$A736&lt;&gt;"", MONTH($N734) &lt;= 2, MONTH($O734) &gt;= 2), IF($R734 &lt;&gt; "", $H734/$R734, ""), ""), "")</f>
        <v/>
      </c>
      <c r="AH734" s="10" t="str">
        <f ca="1">IFERROR(IF(AND(NOW()&lt;= EOMONTH(DATE(YEAR($O734),3, 1), 0), Overall!$A736&lt;&gt;"", MONTH($N734) &lt;= 3, MONTH($O734) &gt;= 3), IF($R734 &lt;&gt; "", $H734/$R734, ""), ""), "")</f>
        <v/>
      </c>
      <c r="AI734" s="10" t="str">
        <f ca="1">IFERROR(IF(AND(NOW()&lt;= EOMONTH(DATE(YEAR($O734),4, 1), 0), Overall!$A736&lt;&gt;"", MONTH($N734) &lt;= 4, MONTH($O734) &gt;= 4), IF($R734 &lt;&gt; "", $H734/$R734, ""), ""), "")</f>
        <v/>
      </c>
      <c r="AJ734" s="10">
        <f ca="1">IFERROR(IF(AND(NOW()&lt;= EOMONTH(DATE(YEAR($O734),5, 1), 0), Overall!$A736&lt;&gt;"", MONTH($N734) &lt;= 5, MONTH($O734) &gt;= 5), IF($R734 &lt;&gt; "", $H734/$R734, ""), ""), "")</f>
        <v>540000</v>
      </c>
      <c r="AK734" s="10" t="str">
        <f ca="1">IFERROR(IF(AND(NOW()&lt;= EOMONTH(DATE(YEAR($O734),6, 1), 0), Overall!$A736&lt;&gt;"", MONTH($N734) &lt;= 6, MONTH($O734) &gt;= 6), IF($R734 &lt;&gt; "", $H734/$R734, ""), ""), "")</f>
        <v/>
      </c>
      <c r="AL734" s="10" t="str">
        <f ca="1">IFERROR(IF(AND(NOW()&lt;= EOMONTH(DATE(YEAR($O734),7, 1), 0), Overall!$A736&lt;&gt;"", MONTH($N734) &lt;= 7, MONTH($O734) &gt;= 7), IF($R734 &lt;&gt; "", $H734/$R734, ""), ""), "")</f>
        <v/>
      </c>
      <c r="AM734" s="10" t="str">
        <f ca="1">IFERROR(IF(AND(NOW()&lt;= EOMONTH(DATE(YEAR($O734),8, 1), 0), Overall!$A736&lt;&gt;"", MONTH($N734) &lt;= 8, MONTH($O734) &gt;= 8), IF($R734 &lt;&gt; "", $H734/$R734, ""), ""), "")</f>
        <v/>
      </c>
      <c r="AN734" s="10" t="str">
        <f ca="1">IFERROR(IF(AND(NOW()&lt;= EOMONTH(DATE(YEAR($O734),9, 1), 0), Overall!$A736&lt;&gt;"", MONTH($N734) &lt;= 9, MONTH($O734) &gt;= 9), IF($R734 &lt;&gt; "", $H734/$R734, ""), ""), "")</f>
        <v/>
      </c>
      <c r="AO734" s="10" t="str">
        <f ca="1">IFERROR(IF(AND(NOW()&lt;= EOMONTH(DATE(YEAR($O734),10, 1), 0), Overall!$A736&lt;&gt;"", MONTH($N734) &lt;= 10, MONTH($O734) &gt;= 10), IF($R734 &lt;&gt; "", $H734/$R734, ""), ""), "")</f>
        <v/>
      </c>
      <c r="AP734" s="10" t="str">
        <f ca="1">IFERROR(IF(AND(NOW()&lt;= EOMONTH(DATE(YEAR($O734),11, 1), 0), Overall!$A736&lt;&gt;"", MONTH($N734) &lt;=11, MONTH($O734) &gt;= 11), IF($R734 &lt;&gt; "", $H734/$R734, ""), ""), "")</f>
        <v/>
      </c>
      <c r="AQ734" s="10" t="str">
        <f ca="1">IFERROR(IF(AND(NOW()&lt;= EOMONTH(DATE(YEAR($O734),12, 1), 0), Overall!$A736&lt;&gt;"", MONTH($N734) &lt;= 12, MONTH($O734) &gt;= 12), IF($R734 &lt;&gt; "", $H734/$R734, ""), ""), "")</f>
        <v/>
      </c>
      <c r="AR734" s="16">
        <f t="shared" ca="1" si="23"/>
        <v>540000</v>
      </c>
    </row>
    <row r="735" spans="1:44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6">
        <f>IF(Overall!F737&lt;&gt;"",VALUE(Overall!F737),"")</f>
        <v>1000000</v>
      </c>
      <c r="I735" s="6">
        <f>IF(Overall!G737&lt;&gt;"",VALUE(Overall!G737),"")</f>
        <v>77</v>
      </c>
      <c r="J735" s="6">
        <f>IF(Overall!H737&lt;&gt;"",VALUE(Overall!H737),"")</f>
        <v>62</v>
      </c>
      <c r="K735" s="6">
        <f>IF(Overall!I737&lt;&gt;"",VALUE(Overall!I737),"")</f>
        <v>4.7699999999999996</v>
      </c>
      <c r="L735" s="6">
        <f>IF(Overall!J737&lt;&gt;"",VALUE(Overall!J737),"")</f>
        <v>0.85</v>
      </c>
      <c r="M735" s="6">
        <f>IF(Overall!K737&lt;&gt;"",VALUE(Overall!K737),"")</f>
        <v>3.92</v>
      </c>
      <c r="N735" s="7">
        <f>IF(Overall!L737&lt;&gt;"",DATEVALUE(MID(Overall!L737, FIND(",", Overall!L737) + 2, FIND(" ", Overall!L737) - FIND(",", Overall!L737) - 1) &amp; " " &amp; MID(Overall!L737, FIND(" ", Overall!L737) + 1, FIND(",", Overall!L737, FIND(" ", Overall!L737)) - FIND(" ", Overall!L737) - 1) &amp; ", " &amp; MID(Overall!L737, FIND(",", Overall!L737, FIND(",",Overall!L737) + 1) + 2, LEN(Overall!L737))),"")</f>
        <v>45413</v>
      </c>
      <c r="O735" s="7">
        <f>IF(Overall!M737&lt;&gt;"",DATEVALUE(MID(Overall!M737, FIND(",", Overall!M737) + 2, FIND(" ", Overall!M737) - FIND(",", Overall!M737) - 1) &amp; " " &amp; MID(Overall!M737, FIND(" ", Overall!M737) + 1, FIND(",", Overall!M737, FIND(" ", Overall!M737)) - FIND(" ", Overall!M737) - 1) &amp; ", " &amp; MID(Overall!M737, FIND(",", Overall!M737, FIND(",",Overall!M737) + 1) + 2, LEN(Overall!M737))),"")</f>
        <v>45443</v>
      </c>
      <c r="P735" s="7">
        <f>IF(Overall!N737&lt;&gt;"",DATEVALUE(MID(Overall!N737, FIND(",", Overall!N737) + 2, FIND(" ", Overall!N737) - FIND(",", Overall!N737) - 1) &amp; " " &amp; MID(Overall!N737, FIND(" ", Overall!N737) + 1, FIND(",", Overall!N737, FIND(" ", Overall!N737)) - FIND(" ", Overall!N737) - 1) &amp; ", " &amp; MID(Overall!N737, FIND(",", Overall!N737, FIND(",",Overall!N737) + 1) + 2, LEN(Overall!N737))),"")</f>
        <v>45336</v>
      </c>
      <c r="Q735" s="7">
        <f>IF(Overall!O737&lt;&gt;"",DATEVALUE(MID(Overall!O737, FIND(",", Overall!O737) + 2, FIND(" ", Overall!O737) - FIND(",", Overall!O737) - 1) &amp; " " &amp; MID(Overall!O737, FIND(" ", Overall!O737) + 1, FIND(",", Overall!O737, FIND(" ", Overall!O737)) - FIND(" ", Overall!O737) - 1) &amp; ", " &amp; MID(Overall!O737, FIND(",", Overall!O737, FIND(",",Overall!O737) + 1) + 2, LEN(Overall!O737))),"")</f>
        <v>45313</v>
      </c>
      <c r="R735" s="5">
        <f t="shared" si="22"/>
        <v>1</v>
      </c>
      <c r="S735" s="10" t="str">
        <f>IF(Overall!$A737&lt;&gt;"",IF(AND(MONTH($N735) &lt;= 1, MONTH($O735) &gt;= 1), IF($R735 &lt;&gt; "", $H735/$R735, ""), ""),"")</f>
        <v/>
      </c>
      <c r="T735" s="10" t="str">
        <f>IF(Overall!$A737&lt;&gt;"",IF(AND(MONTH($N735) &lt;= 2, MONTH($O735) &gt;= 2), IF($R735 &lt;&gt; "", $H735/$R735, ""), ""),"")</f>
        <v/>
      </c>
      <c r="U735" s="10" t="str">
        <f>IF(Overall!$A737&lt;&gt;"",IF(AND(MONTH($N735) &lt;= 3, MONTH($O735) &gt;= 3), IF($R735 &lt;&gt; "", $H735/$R735, ""), ""),"")</f>
        <v/>
      </c>
      <c r="V735" s="10" t="str">
        <f>IF(Overall!$A737&lt;&gt;"",IF(AND(MONTH($N735) &lt;= 4, MONTH($O735) &gt;= 4), IF($R735 &lt;&gt; "", $H735/$R735, ""), ""),"")</f>
        <v/>
      </c>
      <c r="W735" s="10">
        <f>IF(Overall!$A737&lt;&gt;"",IF(AND(MONTH($N735) &lt;= 5, MONTH($O735) &gt;= 5), IF($R735 &lt;&gt; "", $H735/$R735, ""), ""),"")</f>
        <v>1000000</v>
      </c>
      <c r="X735" s="10" t="str">
        <f>IF(Overall!$A737&lt;&gt;"",IF(AND(MONTH($N735) &lt;= 6, MONTH($O735) &gt;= 6), IF($R735 &lt;&gt; "", $H735/$R735, ""), ""),"")</f>
        <v/>
      </c>
      <c r="Y735" s="10" t="str">
        <f>IF(Overall!$A737&lt;&gt;"",IF(AND(MONTH($N735) &lt;= 7, MONTH($O735) &gt;= 7 ), IF($R735 &lt;&gt; "", $H735/$R735, ""), ""),"")</f>
        <v/>
      </c>
      <c r="Z735" s="10" t="str">
        <f>IF(Overall!$A737&lt;&gt;"",IF(AND(MONTH($N735) &lt;= 8, MONTH($O735) &gt;= 8), IF($R735 &lt;&gt; "", $H735/$R735, ""), ""),"")</f>
        <v/>
      </c>
      <c r="AA735" s="10" t="str">
        <f>IF(Overall!$A737&lt;&gt;"",IF(AND(MONTH($N735) &lt;= 9, MONTH($O735) &gt;= 9), IF($R735 &lt;&gt; "", $H735/$R735, ""), ""),"")</f>
        <v/>
      </c>
      <c r="AB735" s="10" t="str">
        <f>IF(Overall!$A737&lt;&gt;"",IF(AND(MONTH($N735) &lt;= 10, MONTH($O735) &gt;= 10), IF($R735 &lt;&gt; "", $H735/$R735, ""), ""),"")</f>
        <v/>
      </c>
      <c r="AC735" s="10" t="str">
        <f>IF(Overall!$A737&lt;&gt;"",IF(AND(MONTH($N735) &lt;= 11, MONTH($O735) &gt;= 11), IF($R735 &lt;&gt; "", $H735/$R735, ""), ""),"")</f>
        <v/>
      </c>
      <c r="AD735" s="10" t="str">
        <f>IF(Overall!$A737&lt;&gt;"",IF(AND(MONTH($N735) &lt;= 12, MONTH($O735) &gt;= 12), IF($R735 &lt;&gt; "", $H735/$R735, ""), ""),"")</f>
        <v/>
      </c>
      <c r="AF735" s="10" t="str">
        <f ca="1">IFERROR(IF(AND(NOW()&lt;= EOMONTH(DATE(YEAR($O735),1, 1), 0), Overall!$A737&lt;&gt;"", MONTH($N735) &lt;= 1, MONTH($O735) &gt;= 1), IF($R735 &lt;&gt; "", $H735/$R735, ""), ""), "")</f>
        <v/>
      </c>
      <c r="AG735" s="10" t="str">
        <f ca="1">IFERROR(IF(AND(NOW()&lt;= EOMONTH(DATE(YEAR($O735),2, 1), 0), Overall!$A737&lt;&gt;"", MONTH($N735) &lt;= 2, MONTH($O735) &gt;= 2), IF($R735 &lt;&gt; "", $H735/$R735, ""), ""), "")</f>
        <v/>
      </c>
      <c r="AH735" s="10" t="str">
        <f ca="1">IFERROR(IF(AND(NOW()&lt;= EOMONTH(DATE(YEAR($O735),3, 1), 0), Overall!$A737&lt;&gt;"", MONTH($N735) &lt;= 3, MONTH($O735) &gt;= 3), IF($R735 &lt;&gt; "", $H735/$R735, ""), ""), "")</f>
        <v/>
      </c>
      <c r="AI735" s="10" t="str">
        <f ca="1">IFERROR(IF(AND(NOW()&lt;= EOMONTH(DATE(YEAR($O735),4, 1), 0), Overall!$A737&lt;&gt;"", MONTH($N735) &lt;= 4, MONTH($O735) &gt;= 4), IF($R735 &lt;&gt; "", $H735/$R735, ""), ""), "")</f>
        <v/>
      </c>
      <c r="AJ735" s="10">
        <f ca="1">IFERROR(IF(AND(NOW()&lt;= EOMONTH(DATE(YEAR($O735),5, 1), 0), Overall!$A737&lt;&gt;"", MONTH($N735) &lt;= 5, MONTH($O735) &gt;= 5), IF($R735 &lt;&gt; "", $H735/$R735, ""), ""), "")</f>
        <v>1000000</v>
      </c>
      <c r="AK735" s="10" t="str">
        <f ca="1">IFERROR(IF(AND(NOW()&lt;= EOMONTH(DATE(YEAR($O735),6, 1), 0), Overall!$A737&lt;&gt;"", MONTH($N735) &lt;= 6, MONTH($O735) &gt;= 6), IF($R735 &lt;&gt; "", $H735/$R735, ""), ""), "")</f>
        <v/>
      </c>
      <c r="AL735" s="10" t="str">
        <f ca="1">IFERROR(IF(AND(NOW()&lt;= EOMONTH(DATE(YEAR($O735),7, 1), 0), Overall!$A737&lt;&gt;"", MONTH($N735) &lt;= 7, MONTH($O735) &gt;= 7), IF($R735 &lt;&gt; "", $H735/$R735, ""), ""), "")</f>
        <v/>
      </c>
      <c r="AM735" s="10" t="str">
        <f ca="1">IFERROR(IF(AND(NOW()&lt;= EOMONTH(DATE(YEAR($O735),8, 1), 0), Overall!$A737&lt;&gt;"", MONTH($N735) &lt;= 8, MONTH($O735) &gt;= 8), IF($R735 &lt;&gt; "", $H735/$R735, ""), ""), "")</f>
        <v/>
      </c>
      <c r="AN735" s="10" t="str">
        <f ca="1">IFERROR(IF(AND(NOW()&lt;= EOMONTH(DATE(YEAR($O735),9, 1), 0), Overall!$A737&lt;&gt;"", MONTH($N735) &lt;= 9, MONTH($O735) &gt;= 9), IF($R735 &lt;&gt; "", $H735/$R735, ""), ""), "")</f>
        <v/>
      </c>
      <c r="AO735" s="10" t="str">
        <f ca="1">IFERROR(IF(AND(NOW()&lt;= EOMONTH(DATE(YEAR($O735),10, 1), 0), Overall!$A737&lt;&gt;"", MONTH($N735) &lt;= 10, MONTH($O735) &gt;= 10), IF($R735 &lt;&gt; "", $H735/$R735, ""), ""), "")</f>
        <v/>
      </c>
      <c r="AP735" s="10" t="str">
        <f ca="1">IFERROR(IF(AND(NOW()&lt;= EOMONTH(DATE(YEAR($O735),11, 1), 0), Overall!$A737&lt;&gt;"", MONTH($N735) &lt;=11, MONTH($O735) &gt;= 11), IF($R735 &lt;&gt; "", $H735/$R735, ""), ""), "")</f>
        <v/>
      </c>
      <c r="AQ735" s="10" t="str">
        <f ca="1">IFERROR(IF(AND(NOW()&lt;= EOMONTH(DATE(YEAR($O735),12, 1), 0), Overall!$A737&lt;&gt;"", MONTH($N735) &lt;= 12, MONTH($O735) &gt;= 12), IF($R735 &lt;&gt; "", $H735/$R735, ""), ""), "")</f>
        <v/>
      </c>
      <c r="AR735" s="16">
        <f t="shared" ca="1" si="23"/>
        <v>1000000</v>
      </c>
    </row>
    <row r="736" spans="1:44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6">
        <f>IF(Overall!F738&lt;&gt;"",VALUE(Overall!F738),"")</f>
        <v>1000000</v>
      </c>
      <c r="I736" s="6">
        <f>IF(Overall!G738&lt;&gt;"",VALUE(Overall!G738),"")</f>
        <v>77</v>
      </c>
      <c r="J736" s="6">
        <f>IF(Overall!H738&lt;&gt;"",VALUE(Overall!H738),"")</f>
        <v>62</v>
      </c>
      <c r="K736" s="6">
        <f>IF(Overall!I738&lt;&gt;"",VALUE(Overall!I738),"")</f>
        <v>4.8600000000000003</v>
      </c>
      <c r="L736" s="6">
        <f>IF(Overall!J738&lt;&gt;"",VALUE(Overall!J738),"")</f>
        <v>0.9</v>
      </c>
      <c r="M736" s="6">
        <f>IF(Overall!K738&lt;&gt;"",VALUE(Overall!K738),"")</f>
        <v>3.96</v>
      </c>
      <c r="N736" s="7">
        <f>IF(Overall!L738&lt;&gt;"",DATEVALUE(MID(Overall!L738, FIND(",", Overall!L738) + 2, FIND(" ", Overall!L738) - FIND(",", Overall!L738) - 1) &amp; " " &amp; MID(Overall!L738, FIND(" ", Overall!L738) + 1, FIND(",", Overall!L738, FIND(" ", Overall!L738)) - FIND(" ", Overall!L738) - 1) &amp; ", " &amp; MID(Overall!L738, FIND(",", Overall!L738, FIND(",",Overall!L738) + 1) + 2, LEN(Overall!L738))),"")</f>
        <v>45413</v>
      </c>
      <c r="O736" s="7">
        <f>IF(Overall!M738&lt;&gt;"",DATEVALUE(MID(Overall!M738, FIND(",", Overall!M738) + 2, FIND(" ", Overall!M738) - FIND(",", Overall!M738) - 1) &amp; " " &amp; MID(Overall!M738, FIND(" ", Overall!M738) + 1, FIND(",", Overall!M738, FIND(" ", Overall!M738)) - FIND(" ", Overall!M738) - 1) &amp; ", " &amp; MID(Overall!M738, FIND(",", Overall!M738, FIND(",",Overall!M738) + 1) + 2, LEN(Overall!M738))),"")</f>
        <v>45443</v>
      </c>
      <c r="P736" s="7">
        <f>IF(Overall!N738&lt;&gt;"",DATEVALUE(MID(Overall!N738, FIND(",", Overall!N738) + 2, FIND(" ", Overall!N738) - FIND(",", Overall!N738) - 1) &amp; " " &amp; MID(Overall!N738, FIND(" ", Overall!N738) + 1, FIND(",", Overall!N738, FIND(" ", Overall!N738)) - FIND(" ", Overall!N738) - 1) &amp; ", " &amp; MID(Overall!N738, FIND(",", Overall!N738, FIND(",",Overall!N738) + 1) + 2, LEN(Overall!N738))),"")</f>
        <v>45336</v>
      </c>
      <c r="Q736" s="7">
        <f>IF(Overall!O738&lt;&gt;"",DATEVALUE(MID(Overall!O738, FIND(",", Overall!O738) + 2, FIND(" ", Overall!O738) - FIND(",", Overall!O738) - 1) &amp; " " &amp; MID(Overall!O738, FIND(" ", Overall!O738) + 1, FIND(",", Overall!O738, FIND(" ", Overall!O738)) - FIND(" ", Overall!O738) - 1) &amp; ", " &amp; MID(Overall!O738, FIND(",", Overall!O738, FIND(",",Overall!O738) + 1) + 2, LEN(Overall!O738))),"")</f>
        <v>45313</v>
      </c>
      <c r="R736" s="5">
        <f t="shared" si="22"/>
        <v>1</v>
      </c>
      <c r="S736" s="10" t="str">
        <f>IF(Overall!$A738&lt;&gt;"",IF(AND(MONTH($N736) &lt;= 1, MONTH($O736) &gt;= 1), IF($R736 &lt;&gt; "", $H736/$R736, ""), ""),"")</f>
        <v/>
      </c>
      <c r="T736" s="10" t="str">
        <f>IF(Overall!$A738&lt;&gt;"",IF(AND(MONTH($N736) &lt;= 2, MONTH($O736) &gt;= 2), IF($R736 &lt;&gt; "", $H736/$R736, ""), ""),"")</f>
        <v/>
      </c>
      <c r="U736" s="10" t="str">
        <f>IF(Overall!$A738&lt;&gt;"",IF(AND(MONTH($N736) &lt;= 3, MONTH($O736) &gt;= 3), IF($R736 &lt;&gt; "", $H736/$R736, ""), ""),"")</f>
        <v/>
      </c>
      <c r="V736" s="10" t="str">
        <f>IF(Overall!$A738&lt;&gt;"",IF(AND(MONTH($N736) &lt;= 4, MONTH($O736) &gt;= 4), IF($R736 &lt;&gt; "", $H736/$R736, ""), ""),"")</f>
        <v/>
      </c>
      <c r="W736" s="10">
        <f>IF(Overall!$A738&lt;&gt;"",IF(AND(MONTH($N736) &lt;= 5, MONTH($O736) &gt;= 5), IF($R736 &lt;&gt; "", $H736/$R736, ""), ""),"")</f>
        <v>1000000</v>
      </c>
      <c r="X736" s="10" t="str">
        <f>IF(Overall!$A738&lt;&gt;"",IF(AND(MONTH($N736) &lt;= 6, MONTH($O736) &gt;= 6), IF($R736 &lt;&gt; "", $H736/$R736, ""), ""),"")</f>
        <v/>
      </c>
      <c r="Y736" s="10" t="str">
        <f>IF(Overall!$A738&lt;&gt;"",IF(AND(MONTH($N736) &lt;= 7, MONTH($O736) &gt;= 7 ), IF($R736 &lt;&gt; "", $H736/$R736, ""), ""),"")</f>
        <v/>
      </c>
      <c r="Z736" s="10" t="str">
        <f>IF(Overall!$A738&lt;&gt;"",IF(AND(MONTH($N736) &lt;= 8, MONTH($O736) &gt;= 8), IF($R736 &lt;&gt; "", $H736/$R736, ""), ""),"")</f>
        <v/>
      </c>
      <c r="AA736" s="10" t="str">
        <f>IF(Overall!$A738&lt;&gt;"",IF(AND(MONTH($N736) &lt;= 9, MONTH($O736) &gt;= 9), IF($R736 &lt;&gt; "", $H736/$R736, ""), ""),"")</f>
        <v/>
      </c>
      <c r="AB736" s="10" t="str">
        <f>IF(Overall!$A738&lt;&gt;"",IF(AND(MONTH($N736) &lt;= 10, MONTH($O736) &gt;= 10), IF($R736 &lt;&gt; "", $H736/$R736, ""), ""),"")</f>
        <v/>
      </c>
      <c r="AC736" s="10" t="str">
        <f>IF(Overall!$A738&lt;&gt;"",IF(AND(MONTH($N736) &lt;= 11, MONTH($O736) &gt;= 11), IF($R736 &lt;&gt; "", $H736/$R736, ""), ""),"")</f>
        <v/>
      </c>
      <c r="AD736" s="10" t="str">
        <f>IF(Overall!$A738&lt;&gt;"",IF(AND(MONTH($N736) &lt;= 12, MONTH($O736) &gt;= 12), IF($R736 &lt;&gt; "", $H736/$R736, ""), ""),"")</f>
        <v/>
      </c>
      <c r="AF736" s="10" t="str">
        <f ca="1">IFERROR(IF(AND(NOW()&lt;= EOMONTH(DATE(YEAR($O736),1, 1), 0), Overall!$A738&lt;&gt;"", MONTH($N736) &lt;= 1, MONTH($O736) &gt;= 1), IF($R736 &lt;&gt; "", $H736/$R736, ""), ""), "")</f>
        <v/>
      </c>
      <c r="AG736" s="10" t="str">
        <f ca="1">IFERROR(IF(AND(NOW()&lt;= EOMONTH(DATE(YEAR($O736),2, 1), 0), Overall!$A738&lt;&gt;"", MONTH($N736) &lt;= 2, MONTH($O736) &gt;= 2), IF($R736 &lt;&gt; "", $H736/$R736, ""), ""), "")</f>
        <v/>
      </c>
      <c r="AH736" s="10" t="str">
        <f ca="1">IFERROR(IF(AND(NOW()&lt;= EOMONTH(DATE(YEAR($O736),3, 1), 0), Overall!$A738&lt;&gt;"", MONTH($N736) &lt;= 3, MONTH($O736) &gt;= 3), IF($R736 &lt;&gt; "", $H736/$R736, ""), ""), "")</f>
        <v/>
      </c>
      <c r="AI736" s="10" t="str">
        <f ca="1">IFERROR(IF(AND(NOW()&lt;= EOMONTH(DATE(YEAR($O736),4, 1), 0), Overall!$A738&lt;&gt;"", MONTH($N736) &lt;= 4, MONTH($O736) &gt;= 4), IF($R736 &lt;&gt; "", $H736/$R736, ""), ""), "")</f>
        <v/>
      </c>
      <c r="AJ736" s="10">
        <f ca="1">IFERROR(IF(AND(NOW()&lt;= EOMONTH(DATE(YEAR($O736),5, 1), 0), Overall!$A738&lt;&gt;"", MONTH($N736) &lt;= 5, MONTH($O736) &gt;= 5), IF($R736 &lt;&gt; "", $H736/$R736, ""), ""), "")</f>
        <v>1000000</v>
      </c>
      <c r="AK736" s="10" t="str">
        <f ca="1">IFERROR(IF(AND(NOW()&lt;= EOMONTH(DATE(YEAR($O736),6, 1), 0), Overall!$A738&lt;&gt;"", MONTH($N736) &lt;= 6, MONTH($O736) &gt;= 6), IF($R736 &lt;&gt; "", $H736/$R736, ""), ""), "")</f>
        <v/>
      </c>
      <c r="AL736" s="10" t="str">
        <f ca="1">IFERROR(IF(AND(NOW()&lt;= EOMONTH(DATE(YEAR($O736),7, 1), 0), Overall!$A738&lt;&gt;"", MONTH($N736) &lt;= 7, MONTH($O736) &gt;= 7), IF($R736 &lt;&gt; "", $H736/$R736, ""), ""), "")</f>
        <v/>
      </c>
      <c r="AM736" s="10" t="str">
        <f ca="1">IFERROR(IF(AND(NOW()&lt;= EOMONTH(DATE(YEAR($O736),8, 1), 0), Overall!$A738&lt;&gt;"", MONTH($N736) &lt;= 8, MONTH($O736) &gt;= 8), IF($R736 &lt;&gt; "", $H736/$R736, ""), ""), "")</f>
        <v/>
      </c>
      <c r="AN736" s="10" t="str">
        <f ca="1">IFERROR(IF(AND(NOW()&lt;= EOMONTH(DATE(YEAR($O736),9, 1), 0), Overall!$A738&lt;&gt;"", MONTH($N736) &lt;= 9, MONTH($O736) &gt;= 9), IF($R736 &lt;&gt; "", $H736/$R736, ""), ""), "")</f>
        <v/>
      </c>
      <c r="AO736" s="10" t="str">
        <f ca="1">IFERROR(IF(AND(NOW()&lt;= EOMONTH(DATE(YEAR($O736),10, 1), 0), Overall!$A738&lt;&gt;"", MONTH($N736) &lt;= 10, MONTH($O736) &gt;= 10), IF($R736 &lt;&gt; "", $H736/$R736, ""), ""), "")</f>
        <v/>
      </c>
      <c r="AP736" s="10" t="str">
        <f ca="1">IFERROR(IF(AND(NOW()&lt;= EOMONTH(DATE(YEAR($O736),11, 1), 0), Overall!$A738&lt;&gt;"", MONTH($N736) &lt;=11, MONTH($O736) &gt;= 11), IF($R736 &lt;&gt; "", $H736/$R736, ""), ""), "")</f>
        <v/>
      </c>
      <c r="AQ736" s="10" t="str">
        <f ca="1">IFERROR(IF(AND(NOW()&lt;= EOMONTH(DATE(YEAR($O736),12, 1), 0), Overall!$A738&lt;&gt;"", MONTH($N736) &lt;= 12, MONTH($O736) &gt;= 12), IF($R736 &lt;&gt; "", $H736/$R736, ""), ""), "")</f>
        <v/>
      </c>
      <c r="AR736" s="16">
        <f t="shared" ca="1" si="23"/>
        <v>1000000</v>
      </c>
    </row>
    <row r="737" spans="1:44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6">
        <f>IF(Overall!F739&lt;&gt;"",VALUE(Overall!F739),"")</f>
        <v>1000000</v>
      </c>
      <c r="I737" s="6">
        <f>IF(Overall!G739&lt;&gt;"",VALUE(Overall!G739),"")</f>
        <v>77</v>
      </c>
      <c r="J737" s="6">
        <f>IF(Overall!H739&lt;&gt;"",VALUE(Overall!H739),"")</f>
        <v>62</v>
      </c>
      <c r="K737" s="6">
        <f>IF(Overall!I739&lt;&gt;"",VALUE(Overall!I739),"")</f>
        <v>4.74</v>
      </c>
      <c r="L737" s="6">
        <f>IF(Overall!J739&lt;&gt;"",VALUE(Overall!J739),"")</f>
        <v>0.78</v>
      </c>
      <c r="M737" s="6">
        <f>IF(Overall!K739&lt;&gt;"",VALUE(Overall!K739),"")</f>
        <v>3.96</v>
      </c>
      <c r="N737" s="7">
        <f>IF(Overall!L739&lt;&gt;"",DATEVALUE(MID(Overall!L739, FIND(",", Overall!L739) + 2, FIND(" ", Overall!L739) - FIND(",", Overall!L739) - 1) &amp; " " &amp; MID(Overall!L739, FIND(" ", Overall!L739) + 1, FIND(",", Overall!L739, FIND(" ", Overall!L739)) - FIND(" ", Overall!L739) - 1) &amp; ", " &amp; MID(Overall!L739, FIND(",", Overall!L739, FIND(",",Overall!L739) + 1) + 2, LEN(Overall!L739))),"")</f>
        <v>45413</v>
      </c>
      <c r="O737" s="7">
        <f>IF(Overall!M739&lt;&gt;"",DATEVALUE(MID(Overall!M739, FIND(",", Overall!M739) + 2, FIND(" ", Overall!M739) - FIND(",", Overall!M739) - 1) &amp; " " &amp; MID(Overall!M739, FIND(" ", Overall!M739) + 1, FIND(",", Overall!M739, FIND(" ", Overall!M739)) - FIND(" ", Overall!M739) - 1) &amp; ", " &amp; MID(Overall!M739, FIND(",", Overall!M739, FIND(",",Overall!M739) + 1) + 2, LEN(Overall!M739))),"")</f>
        <v>45443</v>
      </c>
      <c r="P737" s="7">
        <f>IF(Overall!N739&lt;&gt;"",DATEVALUE(MID(Overall!N739, FIND(",", Overall!N739) + 2, FIND(" ", Overall!N739) - FIND(",", Overall!N739) - 1) &amp; " " &amp; MID(Overall!N739, FIND(" ", Overall!N739) + 1, FIND(",", Overall!N739, FIND(" ", Overall!N739)) - FIND(" ", Overall!N739) - 1) &amp; ", " &amp; MID(Overall!N739, FIND(",", Overall!N739, FIND(",",Overall!N739) + 1) + 2, LEN(Overall!N739))),"")</f>
        <v>45336</v>
      </c>
      <c r="Q737" s="7">
        <f>IF(Overall!O739&lt;&gt;"",DATEVALUE(MID(Overall!O739, FIND(",", Overall!O739) + 2, FIND(" ", Overall!O739) - FIND(",", Overall!O739) - 1) &amp; " " &amp; MID(Overall!O739, FIND(" ", Overall!O739) + 1, FIND(",", Overall!O739, FIND(" ", Overall!O739)) - FIND(" ", Overall!O739) - 1) &amp; ", " &amp; MID(Overall!O739, FIND(",", Overall!O739, FIND(",",Overall!O739) + 1) + 2, LEN(Overall!O739))),"")</f>
        <v>45313</v>
      </c>
      <c r="R737" s="5">
        <f t="shared" si="22"/>
        <v>1</v>
      </c>
      <c r="S737" s="10" t="str">
        <f>IF(Overall!$A739&lt;&gt;"",IF(AND(MONTH($N737) &lt;= 1, MONTH($O737) &gt;= 1), IF($R737 &lt;&gt; "", $H737/$R737, ""), ""),"")</f>
        <v/>
      </c>
      <c r="T737" s="10" t="str">
        <f>IF(Overall!$A739&lt;&gt;"",IF(AND(MONTH($N737) &lt;= 2, MONTH($O737) &gt;= 2), IF($R737 &lt;&gt; "", $H737/$R737, ""), ""),"")</f>
        <v/>
      </c>
      <c r="U737" s="10" t="str">
        <f>IF(Overall!$A739&lt;&gt;"",IF(AND(MONTH($N737) &lt;= 3, MONTH($O737) &gt;= 3), IF($R737 &lt;&gt; "", $H737/$R737, ""), ""),"")</f>
        <v/>
      </c>
      <c r="V737" s="10" t="str">
        <f>IF(Overall!$A739&lt;&gt;"",IF(AND(MONTH($N737) &lt;= 4, MONTH($O737) &gt;= 4), IF($R737 &lt;&gt; "", $H737/$R737, ""), ""),"")</f>
        <v/>
      </c>
      <c r="W737" s="10">
        <f>IF(Overall!$A739&lt;&gt;"",IF(AND(MONTH($N737) &lt;= 5, MONTH($O737) &gt;= 5), IF($R737 &lt;&gt; "", $H737/$R737, ""), ""),"")</f>
        <v>1000000</v>
      </c>
      <c r="X737" s="10" t="str">
        <f>IF(Overall!$A739&lt;&gt;"",IF(AND(MONTH($N737) &lt;= 6, MONTH($O737) &gt;= 6), IF($R737 &lt;&gt; "", $H737/$R737, ""), ""),"")</f>
        <v/>
      </c>
      <c r="Y737" s="10" t="str">
        <f>IF(Overall!$A739&lt;&gt;"",IF(AND(MONTH($N737) &lt;= 7, MONTH($O737) &gt;= 7 ), IF($R737 &lt;&gt; "", $H737/$R737, ""), ""),"")</f>
        <v/>
      </c>
      <c r="Z737" s="10" t="str">
        <f>IF(Overall!$A739&lt;&gt;"",IF(AND(MONTH($N737) &lt;= 8, MONTH($O737) &gt;= 8), IF($R737 &lt;&gt; "", $H737/$R737, ""), ""),"")</f>
        <v/>
      </c>
      <c r="AA737" s="10" t="str">
        <f>IF(Overall!$A739&lt;&gt;"",IF(AND(MONTH($N737) &lt;= 9, MONTH($O737) &gt;= 9), IF($R737 &lt;&gt; "", $H737/$R737, ""), ""),"")</f>
        <v/>
      </c>
      <c r="AB737" s="10" t="str">
        <f>IF(Overall!$A739&lt;&gt;"",IF(AND(MONTH($N737) &lt;= 10, MONTH($O737) &gt;= 10), IF($R737 &lt;&gt; "", $H737/$R737, ""), ""),"")</f>
        <v/>
      </c>
      <c r="AC737" s="10" t="str">
        <f>IF(Overall!$A739&lt;&gt;"",IF(AND(MONTH($N737) &lt;= 11, MONTH($O737) &gt;= 11), IF($R737 &lt;&gt; "", $H737/$R737, ""), ""),"")</f>
        <v/>
      </c>
      <c r="AD737" s="10" t="str">
        <f>IF(Overall!$A739&lt;&gt;"",IF(AND(MONTH($N737) &lt;= 12, MONTH($O737) &gt;= 12), IF($R737 &lt;&gt; "", $H737/$R737, ""), ""),"")</f>
        <v/>
      </c>
      <c r="AF737" s="10" t="str">
        <f ca="1">IFERROR(IF(AND(NOW()&lt;= EOMONTH(DATE(YEAR($O737),1, 1), 0), Overall!$A739&lt;&gt;"", MONTH($N737) &lt;= 1, MONTH($O737) &gt;= 1), IF($R737 &lt;&gt; "", $H737/$R737, ""), ""), "")</f>
        <v/>
      </c>
      <c r="AG737" s="10" t="str">
        <f ca="1">IFERROR(IF(AND(NOW()&lt;= EOMONTH(DATE(YEAR($O737),2, 1), 0), Overall!$A739&lt;&gt;"", MONTH($N737) &lt;= 2, MONTH($O737) &gt;= 2), IF($R737 &lt;&gt; "", $H737/$R737, ""), ""), "")</f>
        <v/>
      </c>
      <c r="AH737" s="10" t="str">
        <f ca="1">IFERROR(IF(AND(NOW()&lt;= EOMONTH(DATE(YEAR($O737),3, 1), 0), Overall!$A739&lt;&gt;"", MONTH($N737) &lt;= 3, MONTH($O737) &gt;= 3), IF($R737 &lt;&gt; "", $H737/$R737, ""), ""), "")</f>
        <v/>
      </c>
      <c r="AI737" s="10" t="str">
        <f ca="1">IFERROR(IF(AND(NOW()&lt;= EOMONTH(DATE(YEAR($O737),4, 1), 0), Overall!$A739&lt;&gt;"", MONTH($N737) &lt;= 4, MONTH($O737) &gt;= 4), IF($R737 &lt;&gt; "", $H737/$R737, ""), ""), "")</f>
        <v/>
      </c>
      <c r="AJ737" s="10">
        <f ca="1">IFERROR(IF(AND(NOW()&lt;= EOMONTH(DATE(YEAR($O737),5, 1), 0), Overall!$A739&lt;&gt;"", MONTH($N737) &lt;= 5, MONTH($O737) &gt;= 5), IF($R737 &lt;&gt; "", $H737/$R737, ""), ""), "")</f>
        <v>1000000</v>
      </c>
      <c r="AK737" s="10" t="str">
        <f ca="1">IFERROR(IF(AND(NOW()&lt;= EOMONTH(DATE(YEAR($O737),6, 1), 0), Overall!$A739&lt;&gt;"", MONTH($N737) &lt;= 6, MONTH($O737) &gt;= 6), IF($R737 &lt;&gt; "", $H737/$R737, ""), ""), "")</f>
        <v/>
      </c>
      <c r="AL737" s="10" t="str">
        <f ca="1">IFERROR(IF(AND(NOW()&lt;= EOMONTH(DATE(YEAR($O737),7, 1), 0), Overall!$A739&lt;&gt;"", MONTH($N737) &lt;= 7, MONTH($O737) &gt;= 7), IF($R737 &lt;&gt; "", $H737/$R737, ""), ""), "")</f>
        <v/>
      </c>
      <c r="AM737" s="10" t="str">
        <f ca="1">IFERROR(IF(AND(NOW()&lt;= EOMONTH(DATE(YEAR($O737),8, 1), 0), Overall!$A739&lt;&gt;"", MONTH($N737) &lt;= 8, MONTH($O737) &gt;= 8), IF($R737 &lt;&gt; "", $H737/$R737, ""), ""), "")</f>
        <v/>
      </c>
      <c r="AN737" s="10" t="str">
        <f ca="1">IFERROR(IF(AND(NOW()&lt;= EOMONTH(DATE(YEAR($O737),9, 1), 0), Overall!$A739&lt;&gt;"", MONTH($N737) &lt;= 9, MONTH($O737) &gt;= 9), IF($R737 &lt;&gt; "", $H737/$R737, ""), ""), "")</f>
        <v/>
      </c>
      <c r="AO737" s="10" t="str">
        <f ca="1">IFERROR(IF(AND(NOW()&lt;= EOMONTH(DATE(YEAR($O737),10, 1), 0), Overall!$A739&lt;&gt;"", MONTH($N737) &lt;= 10, MONTH($O737) &gt;= 10), IF($R737 &lt;&gt; "", $H737/$R737, ""), ""), "")</f>
        <v/>
      </c>
      <c r="AP737" s="10" t="str">
        <f ca="1">IFERROR(IF(AND(NOW()&lt;= EOMONTH(DATE(YEAR($O737),11, 1), 0), Overall!$A739&lt;&gt;"", MONTH($N737) &lt;=11, MONTH($O737) &gt;= 11), IF($R737 &lt;&gt; "", $H737/$R737, ""), ""), "")</f>
        <v/>
      </c>
      <c r="AQ737" s="10" t="str">
        <f ca="1">IFERROR(IF(AND(NOW()&lt;= EOMONTH(DATE(YEAR($O737),12, 1), 0), Overall!$A739&lt;&gt;"", MONTH($N737) &lt;= 12, MONTH($O737) &gt;= 12), IF($R737 &lt;&gt; "", $H737/$R737, ""), ""), "")</f>
        <v/>
      </c>
      <c r="AR737" s="16">
        <f t="shared" ca="1" si="23"/>
        <v>1000000</v>
      </c>
    </row>
    <row r="738" spans="1:44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6">
        <f>IF(Overall!F740&lt;&gt;"",VALUE(Overall!F740),"")</f>
        <v>1000000</v>
      </c>
      <c r="I738" s="6">
        <f>IF(Overall!G740&lt;&gt;"",VALUE(Overall!G740),"")</f>
        <v>77</v>
      </c>
      <c r="J738" s="6">
        <f>IF(Overall!H740&lt;&gt;"",VALUE(Overall!H740),"")</f>
        <v>62</v>
      </c>
      <c r="K738" s="6">
        <f>IF(Overall!I740&lt;&gt;"",VALUE(Overall!I740),"")</f>
        <v>4.5999999999999996</v>
      </c>
      <c r="L738" s="6">
        <f>IF(Overall!J740&lt;&gt;"",VALUE(Overall!J740),"")</f>
        <v>0.65</v>
      </c>
      <c r="M738" s="6">
        <f>IF(Overall!K740&lt;&gt;"",VALUE(Overall!K740),"")</f>
        <v>3.95</v>
      </c>
      <c r="N738" s="7">
        <f>IF(Overall!L740&lt;&gt;"",DATEVALUE(MID(Overall!L740, FIND(",", Overall!L740) + 2, FIND(" ", Overall!L740) - FIND(",", Overall!L740) - 1) &amp; " " &amp; MID(Overall!L740, FIND(" ", Overall!L740) + 1, FIND(",", Overall!L740, FIND(" ", Overall!L740)) - FIND(" ", Overall!L740) - 1) &amp; ", " &amp; MID(Overall!L740, FIND(",", Overall!L740, FIND(",",Overall!L740) + 1) + 2, LEN(Overall!L740))),"")</f>
        <v>45413</v>
      </c>
      <c r="O738" s="7">
        <f>IF(Overall!M740&lt;&gt;"",DATEVALUE(MID(Overall!M740, FIND(",", Overall!M740) + 2, FIND(" ", Overall!M740) - FIND(",", Overall!M740) - 1) &amp; " " &amp; MID(Overall!M740, FIND(" ", Overall!M740) + 1, FIND(",", Overall!M740, FIND(" ", Overall!M740)) - FIND(" ", Overall!M740) - 1) &amp; ", " &amp; MID(Overall!M740, FIND(",", Overall!M740, FIND(",",Overall!M740) + 1) + 2, LEN(Overall!M740))),"")</f>
        <v>45443</v>
      </c>
      <c r="P738" s="7">
        <f>IF(Overall!N740&lt;&gt;"",DATEVALUE(MID(Overall!N740, FIND(",", Overall!N740) + 2, FIND(" ", Overall!N740) - FIND(",", Overall!N740) - 1) &amp; " " &amp; MID(Overall!N740, FIND(" ", Overall!N740) + 1, FIND(",", Overall!N740, FIND(" ", Overall!N740)) - FIND(" ", Overall!N740) - 1) &amp; ", " &amp; MID(Overall!N740, FIND(",", Overall!N740, FIND(",",Overall!N740) + 1) + 2, LEN(Overall!N740))),"")</f>
        <v>45336</v>
      </c>
      <c r="Q738" s="7">
        <f>IF(Overall!O740&lt;&gt;"",DATEVALUE(MID(Overall!O740, FIND(",", Overall!O740) + 2, FIND(" ", Overall!O740) - FIND(",", Overall!O740) - 1) &amp; " " &amp; MID(Overall!O740, FIND(" ", Overall!O740) + 1, FIND(",", Overall!O740, FIND(" ", Overall!O740)) - FIND(" ", Overall!O740) - 1) &amp; ", " &amp; MID(Overall!O740, FIND(",", Overall!O740, FIND(",",Overall!O740) + 1) + 2, LEN(Overall!O740))),"")</f>
        <v>45313</v>
      </c>
      <c r="R738" s="5">
        <f t="shared" si="22"/>
        <v>1</v>
      </c>
      <c r="S738" s="10" t="str">
        <f>IF(Overall!$A740&lt;&gt;"",IF(AND(MONTH($N738) &lt;= 1, MONTH($O738) &gt;= 1), IF($R738 &lt;&gt; "", $H738/$R738, ""), ""),"")</f>
        <v/>
      </c>
      <c r="T738" s="10" t="str">
        <f>IF(Overall!$A740&lt;&gt;"",IF(AND(MONTH($N738) &lt;= 2, MONTH($O738) &gt;= 2), IF($R738 &lt;&gt; "", $H738/$R738, ""), ""),"")</f>
        <v/>
      </c>
      <c r="U738" s="10" t="str">
        <f>IF(Overall!$A740&lt;&gt;"",IF(AND(MONTH($N738) &lt;= 3, MONTH($O738) &gt;= 3), IF($R738 &lt;&gt; "", $H738/$R738, ""), ""),"")</f>
        <v/>
      </c>
      <c r="V738" s="10" t="str">
        <f>IF(Overall!$A740&lt;&gt;"",IF(AND(MONTH($N738) &lt;= 4, MONTH($O738) &gt;= 4), IF($R738 &lt;&gt; "", $H738/$R738, ""), ""),"")</f>
        <v/>
      </c>
      <c r="W738" s="10">
        <f>IF(Overall!$A740&lt;&gt;"",IF(AND(MONTH($N738) &lt;= 5, MONTH($O738) &gt;= 5), IF($R738 &lt;&gt; "", $H738/$R738, ""), ""),"")</f>
        <v>1000000</v>
      </c>
      <c r="X738" s="10" t="str">
        <f>IF(Overall!$A740&lt;&gt;"",IF(AND(MONTH($N738) &lt;= 6, MONTH($O738) &gt;= 6), IF($R738 &lt;&gt; "", $H738/$R738, ""), ""),"")</f>
        <v/>
      </c>
      <c r="Y738" s="10" t="str">
        <f>IF(Overall!$A740&lt;&gt;"",IF(AND(MONTH($N738) &lt;= 7, MONTH($O738) &gt;= 7 ), IF($R738 &lt;&gt; "", $H738/$R738, ""), ""),"")</f>
        <v/>
      </c>
      <c r="Z738" s="10" t="str">
        <f>IF(Overall!$A740&lt;&gt;"",IF(AND(MONTH($N738) &lt;= 8, MONTH($O738) &gt;= 8), IF($R738 &lt;&gt; "", $H738/$R738, ""), ""),"")</f>
        <v/>
      </c>
      <c r="AA738" s="10" t="str">
        <f>IF(Overall!$A740&lt;&gt;"",IF(AND(MONTH($N738) &lt;= 9, MONTH($O738) &gt;= 9), IF($R738 &lt;&gt; "", $H738/$R738, ""), ""),"")</f>
        <v/>
      </c>
      <c r="AB738" s="10" t="str">
        <f>IF(Overall!$A740&lt;&gt;"",IF(AND(MONTH($N738) &lt;= 10, MONTH($O738) &gt;= 10), IF($R738 &lt;&gt; "", $H738/$R738, ""), ""),"")</f>
        <v/>
      </c>
      <c r="AC738" s="10" t="str">
        <f>IF(Overall!$A740&lt;&gt;"",IF(AND(MONTH($N738) &lt;= 11, MONTH($O738) &gt;= 11), IF($R738 &lt;&gt; "", $H738/$R738, ""), ""),"")</f>
        <v/>
      </c>
      <c r="AD738" s="10" t="str">
        <f>IF(Overall!$A740&lt;&gt;"",IF(AND(MONTH($N738) &lt;= 12, MONTH($O738) &gt;= 12), IF($R738 &lt;&gt; "", $H738/$R738, ""), ""),"")</f>
        <v/>
      </c>
      <c r="AF738" s="10" t="str">
        <f ca="1">IFERROR(IF(AND(NOW()&lt;= EOMONTH(DATE(YEAR($O738),1, 1), 0), Overall!$A740&lt;&gt;"", MONTH($N738) &lt;= 1, MONTH($O738) &gt;= 1), IF($R738 &lt;&gt; "", $H738/$R738, ""), ""), "")</f>
        <v/>
      </c>
      <c r="AG738" s="10" t="str">
        <f ca="1">IFERROR(IF(AND(NOW()&lt;= EOMONTH(DATE(YEAR($O738),2, 1), 0), Overall!$A740&lt;&gt;"", MONTH($N738) &lt;= 2, MONTH($O738) &gt;= 2), IF($R738 &lt;&gt; "", $H738/$R738, ""), ""), "")</f>
        <v/>
      </c>
      <c r="AH738" s="10" t="str">
        <f ca="1">IFERROR(IF(AND(NOW()&lt;= EOMONTH(DATE(YEAR($O738),3, 1), 0), Overall!$A740&lt;&gt;"", MONTH($N738) &lt;= 3, MONTH($O738) &gt;= 3), IF($R738 &lt;&gt; "", $H738/$R738, ""), ""), "")</f>
        <v/>
      </c>
      <c r="AI738" s="10" t="str">
        <f ca="1">IFERROR(IF(AND(NOW()&lt;= EOMONTH(DATE(YEAR($O738),4, 1), 0), Overall!$A740&lt;&gt;"", MONTH($N738) &lt;= 4, MONTH($O738) &gt;= 4), IF($R738 &lt;&gt; "", $H738/$R738, ""), ""), "")</f>
        <v/>
      </c>
      <c r="AJ738" s="10">
        <f ca="1">IFERROR(IF(AND(NOW()&lt;= EOMONTH(DATE(YEAR($O738),5, 1), 0), Overall!$A740&lt;&gt;"", MONTH($N738) &lt;= 5, MONTH($O738) &gt;= 5), IF($R738 &lt;&gt; "", $H738/$R738, ""), ""), "")</f>
        <v>1000000</v>
      </c>
      <c r="AK738" s="10" t="str">
        <f ca="1">IFERROR(IF(AND(NOW()&lt;= EOMONTH(DATE(YEAR($O738),6, 1), 0), Overall!$A740&lt;&gt;"", MONTH($N738) &lt;= 6, MONTH($O738) &gt;= 6), IF($R738 &lt;&gt; "", $H738/$R738, ""), ""), "")</f>
        <v/>
      </c>
      <c r="AL738" s="10" t="str">
        <f ca="1">IFERROR(IF(AND(NOW()&lt;= EOMONTH(DATE(YEAR($O738),7, 1), 0), Overall!$A740&lt;&gt;"", MONTH($N738) &lt;= 7, MONTH($O738) &gt;= 7), IF($R738 &lt;&gt; "", $H738/$R738, ""), ""), "")</f>
        <v/>
      </c>
      <c r="AM738" s="10" t="str">
        <f ca="1">IFERROR(IF(AND(NOW()&lt;= EOMONTH(DATE(YEAR($O738),8, 1), 0), Overall!$A740&lt;&gt;"", MONTH($N738) &lt;= 8, MONTH($O738) &gt;= 8), IF($R738 &lt;&gt; "", $H738/$R738, ""), ""), "")</f>
        <v/>
      </c>
      <c r="AN738" s="10" t="str">
        <f ca="1">IFERROR(IF(AND(NOW()&lt;= EOMONTH(DATE(YEAR($O738),9, 1), 0), Overall!$A740&lt;&gt;"", MONTH($N738) &lt;= 9, MONTH($O738) &gt;= 9), IF($R738 &lt;&gt; "", $H738/$R738, ""), ""), "")</f>
        <v/>
      </c>
      <c r="AO738" s="10" t="str">
        <f ca="1">IFERROR(IF(AND(NOW()&lt;= EOMONTH(DATE(YEAR($O738),10, 1), 0), Overall!$A740&lt;&gt;"", MONTH($N738) &lt;= 10, MONTH($O738) &gt;= 10), IF($R738 &lt;&gt; "", $H738/$R738, ""), ""), "")</f>
        <v/>
      </c>
      <c r="AP738" s="10" t="str">
        <f ca="1">IFERROR(IF(AND(NOW()&lt;= EOMONTH(DATE(YEAR($O738),11, 1), 0), Overall!$A740&lt;&gt;"", MONTH($N738) &lt;=11, MONTH($O738) &gt;= 11), IF($R738 &lt;&gt; "", $H738/$R738, ""), ""), "")</f>
        <v/>
      </c>
      <c r="AQ738" s="10" t="str">
        <f ca="1">IFERROR(IF(AND(NOW()&lt;= EOMONTH(DATE(YEAR($O738),12, 1), 0), Overall!$A740&lt;&gt;"", MONTH($N738) &lt;= 12, MONTH($O738) &gt;= 12), IF($R738 &lt;&gt; "", $H738/$R738, ""), ""), "")</f>
        <v/>
      </c>
      <c r="AR738" s="16">
        <f t="shared" ca="1" si="23"/>
        <v>1000000</v>
      </c>
    </row>
    <row r="739" spans="1:44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6">
        <f>IF(Overall!F741&lt;&gt;"",VALUE(Overall!F741),"")</f>
        <v>1000000</v>
      </c>
      <c r="I739" s="6">
        <f>IF(Overall!G741&lt;&gt;"",VALUE(Overall!G741),"")</f>
        <v>76</v>
      </c>
      <c r="J739" s="6">
        <f>IF(Overall!H741&lt;&gt;"",VALUE(Overall!H741),"")</f>
        <v>62</v>
      </c>
      <c r="K739" s="6">
        <f>IF(Overall!I741&lt;&gt;"",VALUE(Overall!I741),"")</f>
        <v>4.82</v>
      </c>
      <c r="L739" s="6">
        <f>IF(Overall!J741&lt;&gt;"",VALUE(Overall!J741),"")</f>
        <v>1.04</v>
      </c>
      <c r="M739" s="6">
        <f>IF(Overall!K741&lt;&gt;"",VALUE(Overall!K741),"")</f>
        <v>3.78</v>
      </c>
      <c r="N739" s="7">
        <f>IF(Overall!L741&lt;&gt;"",DATEVALUE(MID(Overall!L741, FIND(",", Overall!L741) + 2, FIND(" ", Overall!L741) - FIND(",", Overall!L741) - 1) &amp; " " &amp; MID(Overall!L741, FIND(" ", Overall!L741) + 1, FIND(",", Overall!L741, FIND(" ", Overall!L741)) - FIND(" ", Overall!L741) - 1) &amp; ", " &amp; MID(Overall!L741, FIND(",", Overall!L741, FIND(",",Overall!L741) + 1) + 2, LEN(Overall!L741))),"")</f>
        <v>45444</v>
      </c>
      <c r="O739" s="7">
        <f>IF(Overall!M741&lt;&gt;"",DATEVALUE(MID(Overall!M741, FIND(",", Overall!M741) + 2, FIND(" ", Overall!M741) - FIND(",", Overall!M741) - 1) &amp; " " &amp; MID(Overall!M741, FIND(" ", Overall!M741) + 1, FIND(",", Overall!M741, FIND(" ", Overall!M741)) - FIND(" ", Overall!M741) - 1) &amp; ", " &amp; MID(Overall!M741, FIND(",", Overall!M741, FIND(",",Overall!M741) + 1) + 2, LEN(Overall!M741))),"")</f>
        <v>45473</v>
      </c>
      <c r="P739" s="7">
        <f>IF(Overall!N741&lt;&gt;"",DATEVALUE(MID(Overall!N741, FIND(",", Overall!N741) + 2, FIND(" ", Overall!N741) - FIND(",", Overall!N741) - 1) &amp; " " &amp; MID(Overall!N741, FIND(" ", Overall!N741) + 1, FIND(",", Overall!N741, FIND(" ", Overall!N741)) - FIND(" ", Overall!N741) - 1) &amp; ", " &amp; MID(Overall!N741, FIND(",", Overall!N741, FIND(",",Overall!N741) + 1) + 2, LEN(Overall!N741))),"")</f>
        <v>45338</v>
      </c>
      <c r="Q739" s="7">
        <f>IF(Overall!O741&lt;&gt;"",DATEVALUE(MID(Overall!O741, FIND(",", Overall!O741) + 2, FIND(" ", Overall!O741) - FIND(",", Overall!O741) - 1) &amp; " " &amp; MID(Overall!O741, FIND(" ", Overall!O741) + 1, FIND(",", Overall!O741, FIND(" ", Overall!O741)) - FIND(" ", Overall!O741) - 1) &amp; ", " &amp; MID(Overall!O741, FIND(",", Overall!O741, FIND(",",Overall!O741) + 1) + 2, LEN(Overall!O741))),"")</f>
        <v>45315</v>
      </c>
      <c r="R739" s="5">
        <f t="shared" si="22"/>
        <v>1</v>
      </c>
      <c r="S739" s="10" t="str">
        <f>IF(Overall!$A741&lt;&gt;"",IF(AND(MONTH($N739) &lt;= 1, MONTH($O739) &gt;= 1), IF($R739 &lt;&gt; "", $H739/$R739, ""), ""),"")</f>
        <v/>
      </c>
      <c r="T739" s="10" t="str">
        <f>IF(Overall!$A741&lt;&gt;"",IF(AND(MONTH($N739) &lt;= 2, MONTH($O739) &gt;= 2), IF($R739 &lt;&gt; "", $H739/$R739, ""), ""),"")</f>
        <v/>
      </c>
      <c r="U739" s="10" t="str">
        <f>IF(Overall!$A741&lt;&gt;"",IF(AND(MONTH($N739) &lt;= 3, MONTH($O739) &gt;= 3), IF($R739 &lt;&gt; "", $H739/$R739, ""), ""),"")</f>
        <v/>
      </c>
      <c r="V739" s="10" t="str">
        <f>IF(Overall!$A741&lt;&gt;"",IF(AND(MONTH($N739) &lt;= 4, MONTH($O739) &gt;= 4), IF($R739 &lt;&gt; "", $H739/$R739, ""), ""),"")</f>
        <v/>
      </c>
      <c r="W739" s="10" t="str">
        <f>IF(Overall!$A741&lt;&gt;"",IF(AND(MONTH($N739) &lt;= 5, MONTH($O739) &gt;= 5), IF($R739 &lt;&gt; "", $H739/$R739, ""), ""),"")</f>
        <v/>
      </c>
      <c r="X739" s="10">
        <f>IF(Overall!$A741&lt;&gt;"",IF(AND(MONTH($N739) &lt;= 6, MONTH($O739) &gt;= 6), IF($R739 &lt;&gt; "", $H739/$R739, ""), ""),"")</f>
        <v>1000000</v>
      </c>
      <c r="Y739" s="10" t="str">
        <f>IF(Overall!$A741&lt;&gt;"",IF(AND(MONTH($N739) &lt;= 7, MONTH($O739) &gt;= 7 ), IF($R739 &lt;&gt; "", $H739/$R739, ""), ""),"")</f>
        <v/>
      </c>
      <c r="Z739" s="10" t="str">
        <f>IF(Overall!$A741&lt;&gt;"",IF(AND(MONTH($N739) &lt;= 8, MONTH($O739) &gt;= 8), IF($R739 &lt;&gt; "", $H739/$R739, ""), ""),"")</f>
        <v/>
      </c>
      <c r="AA739" s="10" t="str">
        <f>IF(Overall!$A741&lt;&gt;"",IF(AND(MONTH($N739) &lt;= 9, MONTH($O739) &gt;= 9), IF($R739 &lt;&gt; "", $H739/$R739, ""), ""),"")</f>
        <v/>
      </c>
      <c r="AB739" s="10" t="str">
        <f>IF(Overall!$A741&lt;&gt;"",IF(AND(MONTH($N739) &lt;= 10, MONTH($O739) &gt;= 10), IF($R739 &lt;&gt; "", $H739/$R739, ""), ""),"")</f>
        <v/>
      </c>
      <c r="AC739" s="10" t="str">
        <f>IF(Overall!$A741&lt;&gt;"",IF(AND(MONTH($N739) &lt;= 11, MONTH($O739) &gt;= 11), IF($R739 &lt;&gt; "", $H739/$R739, ""), ""),"")</f>
        <v/>
      </c>
      <c r="AD739" s="10" t="str">
        <f>IF(Overall!$A741&lt;&gt;"",IF(AND(MONTH($N739) &lt;= 12, MONTH($O739) &gt;= 12), IF($R739 &lt;&gt; "", $H739/$R739, ""), ""),"")</f>
        <v/>
      </c>
      <c r="AF739" s="10" t="str">
        <f ca="1">IFERROR(IF(AND(NOW()&lt;= EOMONTH(DATE(YEAR($O739),1, 1), 0), Overall!$A741&lt;&gt;"", MONTH($N739) &lt;= 1, MONTH($O739) &gt;= 1), IF($R739 &lt;&gt; "", $H739/$R739, ""), ""), "")</f>
        <v/>
      </c>
      <c r="AG739" s="10" t="str">
        <f ca="1">IFERROR(IF(AND(NOW()&lt;= EOMONTH(DATE(YEAR($O739),2, 1), 0), Overall!$A741&lt;&gt;"", MONTH($N739) &lt;= 2, MONTH($O739) &gt;= 2), IF($R739 &lt;&gt; "", $H739/$R739, ""), ""), "")</f>
        <v/>
      </c>
      <c r="AH739" s="10" t="str">
        <f ca="1">IFERROR(IF(AND(NOW()&lt;= EOMONTH(DATE(YEAR($O739),3, 1), 0), Overall!$A741&lt;&gt;"", MONTH($N739) &lt;= 3, MONTH($O739) &gt;= 3), IF($R739 &lt;&gt; "", $H739/$R739, ""), ""), "")</f>
        <v/>
      </c>
      <c r="AI739" s="10" t="str">
        <f ca="1">IFERROR(IF(AND(NOW()&lt;= EOMONTH(DATE(YEAR($O739),4, 1), 0), Overall!$A741&lt;&gt;"", MONTH($N739) &lt;= 4, MONTH($O739) &gt;= 4), IF($R739 &lt;&gt; "", $H739/$R739, ""), ""), "")</f>
        <v/>
      </c>
      <c r="AJ739" s="10" t="str">
        <f ca="1">IFERROR(IF(AND(NOW()&lt;= EOMONTH(DATE(YEAR($O739),5, 1), 0), Overall!$A741&lt;&gt;"", MONTH($N739) &lt;= 5, MONTH($O739) &gt;= 5), IF($R739 &lt;&gt; "", $H739/$R739, ""), ""), "")</f>
        <v/>
      </c>
      <c r="AK739" s="10">
        <f ca="1">IFERROR(IF(AND(NOW()&lt;= EOMONTH(DATE(YEAR($O739),6, 1), 0), Overall!$A741&lt;&gt;"", MONTH($N739) &lt;= 6, MONTH($O739) &gt;= 6), IF($R739 &lt;&gt; "", $H739/$R739, ""), ""), "")</f>
        <v>1000000</v>
      </c>
      <c r="AL739" s="10" t="str">
        <f ca="1">IFERROR(IF(AND(NOW()&lt;= EOMONTH(DATE(YEAR($O739),7, 1), 0), Overall!$A741&lt;&gt;"", MONTH($N739) &lt;= 7, MONTH($O739) &gt;= 7), IF($R739 &lt;&gt; "", $H739/$R739, ""), ""), "")</f>
        <v/>
      </c>
      <c r="AM739" s="10" t="str">
        <f ca="1">IFERROR(IF(AND(NOW()&lt;= EOMONTH(DATE(YEAR($O739),8, 1), 0), Overall!$A741&lt;&gt;"", MONTH($N739) &lt;= 8, MONTH($O739) &gt;= 8), IF($R739 &lt;&gt; "", $H739/$R739, ""), ""), "")</f>
        <v/>
      </c>
      <c r="AN739" s="10" t="str">
        <f ca="1">IFERROR(IF(AND(NOW()&lt;= EOMONTH(DATE(YEAR($O739),9, 1), 0), Overall!$A741&lt;&gt;"", MONTH($N739) &lt;= 9, MONTH($O739) &gt;= 9), IF($R739 &lt;&gt; "", $H739/$R739, ""), ""), "")</f>
        <v/>
      </c>
      <c r="AO739" s="10" t="str">
        <f ca="1">IFERROR(IF(AND(NOW()&lt;= EOMONTH(DATE(YEAR($O739),10, 1), 0), Overall!$A741&lt;&gt;"", MONTH($N739) &lt;= 10, MONTH($O739) &gt;= 10), IF($R739 &lt;&gt; "", $H739/$R739, ""), ""), "")</f>
        <v/>
      </c>
      <c r="AP739" s="10" t="str">
        <f ca="1">IFERROR(IF(AND(NOW()&lt;= EOMONTH(DATE(YEAR($O739),11, 1), 0), Overall!$A741&lt;&gt;"", MONTH($N739) &lt;=11, MONTH($O739) &gt;= 11), IF($R739 &lt;&gt; "", $H739/$R739, ""), ""), "")</f>
        <v/>
      </c>
      <c r="AQ739" s="10" t="str">
        <f ca="1">IFERROR(IF(AND(NOW()&lt;= EOMONTH(DATE(YEAR($O739),12, 1), 0), Overall!$A741&lt;&gt;"", MONTH($N739) &lt;= 12, MONTH($O739) &gt;= 12), IF($R739 &lt;&gt; "", $H739/$R739, ""), ""), "")</f>
        <v/>
      </c>
      <c r="AR739" s="16">
        <f t="shared" ca="1" si="23"/>
        <v>1000000</v>
      </c>
    </row>
    <row r="740" spans="1:44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6">
        <f>IF(Overall!F742&lt;&gt;"",VALUE(Overall!F742),"")</f>
        <v>1000000</v>
      </c>
      <c r="I740" s="6">
        <f>IF(Overall!G742&lt;&gt;"",VALUE(Overall!G742),"")</f>
        <v>76</v>
      </c>
      <c r="J740" s="6">
        <f>IF(Overall!H742&lt;&gt;"",VALUE(Overall!H742),"")</f>
        <v>62</v>
      </c>
      <c r="K740" s="6">
        <f>IF(Overall!I742&lt;&gt;"",VALUE(Overall!I742),"")</f>
        <v>5</v>
      </c>
      <c r="L740" s="6">
        <f>IF(Overall!J742&lt;&gt;"",VALUE(Overall!J742),"")</f>
        <v>1.22</v>
      </c>
      <c r="M740" s="6">
        <f>IF(Overall!K742&lt;&gt;"",VALUE(Overall!K742),"")</f>
        <v>3.78</v>
      </c>
      <c r="N740" s="7">
        <f>IF(Overall!L742&lt;&gt;"",DATEVALUE(MID(Overall!L742, FIND(",", Overall!L742) + 2, FIND(" ", Overall!L742) - FIND(",", Overall!L742) - 1) &amp; " " &amp; MID(Overall!L742, FIND(" ", Overall!L742) + 1, FIND(",", Overall!L742, FIND(" ", Overall!L742)) - FIND(" ", Overall!L742) - 1) &amp; ", " &amp; MID(Overall!L742, FIND(",", Overall!L742, FIND(",",Overall!L742) + 1) + 2, LEN(Overall!L742))),"")</f>
        <v>45444</v>
      </c>
      <c r="O740" s="7">
        <f>IF(Overall!M742&lt;&gt;"",DATEVALUE(MID(Overall!M742, FIND(",", Overall!M742) + 2, FIND(" ", Overall!M742) - FIND(",", Overall!M742) - 1) &amp; " " &amp; MID(Overall!M742, FIND(" ", Overall!M742) + 1, FIND(",", Overall!M742, FIND(" ", Overall!M742)) - FIND(" ", Overall!M742) - 1) &amp; ", " &amp; MID(Overall!M742, FIND(",", Overall!M742, FIND(",",Overall!M742) + 1) + 2, LEN(Overall!M742))),"")</f>
        <v>45473</v>
      </c>
      <c r="P740" s="7">
        <f>IF(Overall!N742&lt;&gt;"",DATEVALUE(MID(Overall!N742, FIND(",", Overall!N742) + 2, FIND(" ", Overall!N742) - FIND(",", Overall!N742) - 1) &amp; " " &amp; MID(Overall!N742, FIND(" ", Overall!N742) + 1, FIND(",", Overall!N742, FIND(" ", Overall!N742)) - FIND(" ", Overall!N742) - 1) &amp; ", " &amp; MID(Overall!N742, FIND(",", Overall!N742, FIND(",",Overall!N742) + 1) + 2, LEN(Overall!N742))),"")</f>
        <v>45338</v>
      </c>
      <c r="Q740" s="7">
        <f>IF(Overall!O742&lt;&gt;"",DATEVALUE(MID(Overall!O742, FIND(",", Overall!O742) + 2, FIND(" ", Overall!O742) - FIND(",", Overall!O742) - 1) &amp; " " &amp; MID(Overall!O742, FIND(" ", Overall!O742) + 1, FIND(",", Overall!O742, FIND(" ", Overall!O742)) - FIND(" ", Overall!O742) - 1) &amp; ", " &amp; MID(Overall!O742, FIND(",", Overall!O742, FIND(",",Overall!O742) + 1) + 2, LEN(Overall!O742))),"")</f>
        <v>45315</v>
      </c>
      <c r="R740" s="5">
        <f t="shared" si="22"/>
        <v>1</v>
      </c>
      <c r="S740" s="10" t="str">
        <f>IF(Overall!$A742&lt;&gt;"",IF(AND(MONTH($N740) &lt;= 1, MONTH($O740) &gt;= 1), IF($R740 &lt;&gt; "", $H740/$R740, ""), ""),"")</f>
        <v/>
      </c>
      <c r="T740" s="10" t="str">
        <f>IF(Overall!$A742&lt;&gt;"",IF(AND(MONTH($N740) &lt;= 2, MONTH($O740) &gt;= 2), IF($R740 &lt;&gt; "", $H740/$R740, ""), ""),"")</f>
        <v/>
      </c>
      <c r="U740" s="10" t="str">
        <f>IF(Overall!$A742&lt;&gt;"",IF(AND(MONTH($N740) &lt;= 3, MONTH($O740) &gt;= 3), IF($R740 &lt;&gt; "", $H740/$R740, ""), ""),"")</f>
        <v/>
      </c>
      <c r="V740" s="10" t="str">
        <f>IF(Overall!$A742&lt;&gt;"",IF(AND(MONTH($N740) &lt;= 4, MONTH($O740) &gt;= 4), IF($R740 &lt;&gt; "", $H740/$R740, ""), ""),"")</f>
        <v/>
      </c>
      <c r="W740" s="10" t="str">
        <f>IF(Overall!$A742&lt;&gt;"",IF(AND(MONTH($N740) &lt;= 5, MONTH($O740) &gt;= 5), IF($R740 &lt;&gt; "", $H740/$R740, ""), ""),"")</f>
        <v/>
      </c>
      <c r="X740" s="10">
        <f>IF(Overall!$A742&lt;&gt;"",IF(AND(MONTH($N740) &lt;= 6, MONTH($O740) &gt;= 6), IF($R740 &lt;&gt; "", $H740/$R740, ""), ""),"")</f>
        <v>1000000</v>
      </c>
      <c r="Y740" s="10" t="str">
        <f>IF(Overall!$A742&lt;&gt;"",IF(AND(MONTH($N740) &lt;= 7, MONTH($O740) &gt;= 7 ), IF($R740 &lt;&gt; "", $H740/$R740, ""), ""),"")</f>
        <v/>
      </c>
      <c r="Z740" s="10" t="str">
        <f>IF(Overall!$A742&lt;&gt;"",IF(AND(MONTH($N740) &lt;= 8, MONTH($O740) &gt;= 8), IF($R740 &lt;&gt; "", $H740/$R740, ""), ""),"")</f>
        <v/>
      </c>
      <c r="AA740" s="10" t="str">
        <f>IF(Overall!$A742&lt;&gt;"",IF(AND(MONTH($N740) &lt;= 9, MONTH($O740) &gt;= 9), IF($R740 &lt;&gt; "", $H740/$R740, ""), ""),"")</f>
        <v/>
      </c>
      <c r="AB740" s="10" t="str">
        <f>IF(Overall!$A742&lt;&gt;"",IF(AND(MONTH($N740) &lt;= 10, MONTH($O740) &gt;= 10), IF($R740 &lt;&gt; "", $H740/$R740, ""), ""),"")</f>
        <v/>
      </c>
      <c r="AC740" s="10" t="str">
        <f>IF(Overall!$A742&lt;&gt;"",IF(AND(MONTH($N740) &lt;= 11, MONTH($O740) &gt;= 11), IF($R740 &lt;&gt; "", $H740/$R740, ""), ""),"")</f>
        <v/>
      </c>
      <c r="AD740" s="10" t="str">
        <f>IF(Overall!$A742&lt;&gt;"",IF(AND(MONTH($N740) &lt;= 12, MONTH($O740) &gt;= 12), IF($R740 &lt;&gt; "", $H740/$R740, ""), ""),"")</f>
        <v/>
      </c>
      <c r="AF740" s="10" t="str">
        <f ca="1">IFERROR(IF(AND(NOW()&lt;= EOMONTH(DATE(YEAR($O740),1, 1), 0), Overall!$A742&lt;&gt;"", MONTH($N740) &lt;= 1, MONTH($O740) &gt;= 1), IF($R740 &lt;&gt; "", $H740/$R740, ""), ""), "")</f>
        <v/>
      </c>
      <c r="AG740" s="10" t="str">
        <f ca="1">IFERROR(IF(AND(NOW()&lt;= EOMONTH(DATE(YEAR($O740),2, 1), 0), Overall!$A742&lt;&gt;"", MONTH($N740) &lt;= 2, MONTH($O740) &gt;= 2), IF($R740 &lt;&gt; "", $H740/$R740, ""), ""), "")</f>
        <v/>
      </c>
      <c r="AH740" s="10" t="str">
        <f ca="1">IFERROR(IF(AND(NOW()&lt;= EOMONTH(DATE(YEAR($O740),3, 1), 0), Overall!$A742&lt;&gt;"", MONTH($N740) &lt;= 3, MONTH($O740) &gt;= 3), IF($R740 &lt;&gt; "", $H740/$R740, ""), ""), "")</f>
        <v/>
      </c>
      <c r="AI740" s="10" t="str">
        <f ca="1">IFERROR(IF(AND(NOW()&lt;= EOMONTH(DATE(YEAR($O740),4, 1), 0), Overall!$A742&lt;&gt;"", MONTH($N740) &lt;= 4, MONTH($O740) &gt;= 4), IF($R740 &lt;&gt; "", $H740/$R740, ""), ""), "")</f>
        <v/>
      </c>
      <c r="AJ740" s="10" t="str">
        <f ca="1">IFERROR(IF(AND(NOW()&lt;= EOMONTH(DATE(YEAR($O740),5, 1), 0), Overall!$A742&lt;&gt;"", MONTH($N740) &lt;= 5, MONTH($O740) &gt;= 5), IF($R740 &lt;&gt; "", $H740/$R740, ""), ""), "")</f>
        <v/>
      </c>
      <c r="AK740" s="10">
        <f ca="1">IFERROR(IF(AND(NOW()&lt;= EOMONTH(DATE(YEAR($O740),6, 1), 0), Overall!$A742&lt;&gt;"", MONTH($N740) &lt;= 6, MONTH($O740) &gt;= 6), IF($R740 &lt;&gt; "", $H740/$R740, ""), ""), "")</f>
        <v>1000000</v>
      </c>
      <c r="AL740" s="10" t="str">
        <f ca="1">IFERROR(IF(AND(NOW()&lt;= EOMONTH(DATE(YEAR($O740),7, 1), 0), Overall!$A742&lt;&gt;"", MONTH($N740) &lt;= 7, MONTH($O740) &gt;= 7), IF($R740 &lt;&gt; "", $H740/$R740, ""), ""), "")</f>
        <v/>
      </c>
      <c r="AM740" s="10" t="str">
        <f ca="1">IFERROR(IF(AND(NOW()&lt;= EOMONTH(DATE(YEAR($O740),8, 1), 0), Overall!$A742&lt;&gt;"", MONTH($N740) &lt;= 8, MONTH($O740) &gt;= 8), IF($R740 &lt;&gt; "", $H740/$R740, ""), ""), "")</f>
        <v/>
      </c>
      <c r="AN740" s="10" t="str">
        <f ca="1">IFERROR(IF(AND(NOW()&lt;= EOMONTH(DATE(YEAR($O740),9, 1), 0), Overall!$A742&lt;&gt;"", MONTH($N740) &lt;= 9, MONTH($O740) &gt;= 9), IF($R740 &lt;&gt; "", $H740/$R740, ""), ""), "")</f>
        <v/>
      </c>
      <c r="AO740" s="10" t="str">
        <f ca="1">IFERROR(IF(AND(NOW()&lt;= EOMONTH(DATE(YEAR($O740),10, 1), 0), Overall!$A742&lt;&gt;"", MONTH($N740) &lt;= 10, MONTH($O740) &gt;= 10), IF($R740 &lt;&gt; "", $H740/$R740, ""), ""), "")</f>
        <v/>
      </c>
      <c r="AP740" s="10" t="str">
        <f ca="1">IFERROR(IF(AND(NOW()&lt;= EOMONTH(DATE(YEAR($O740),11, 1), 0), Overall!$A742&lt;&gt;"", MONTH($N740) &lt;=11, MONTH($O740) &gt;= 11), IF($R740 &lt;&gt; "", $H740/$R740, ""), ""), "")</f>
        <v/>
      </c>
      <c r="AQ740" s="10" t="str">
        <f ca="1">IFERROR(IF(AND(NOW()&lt;= EOMONTH(DATE(YEAR($O740),12, 1), 0), Overall!$A742&lt;&gt;"", MONTH($N740) &lt;= 12, MONTH($O740) &gt;= 12), IF($R740 &lt;&gt; "", $H740/$R740, ""), ""), "")</f>
        <v/>
      </c>
      <c r="AR740" s="16">
        <f t="shared" ca="1" si="23"/>
        <v>1000000</v>
      </c>
    </row>
    <row r="741" spans="1:44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6">
        <f>IF(Overall!F743&lt;&gt;"",VALUE(Overall!F743),"")</f>
        <v>1000000</v>
      </c>
      <c r="I741" s="6">
        <f>IF(Overall!G743&lt;&gt;"",VALUE(Overall!G743),"")</f>
        <v>77</v>
      </c>
      <c r="J741" s="6">
        <f>IF(Overall!H743&lt;&gt;"",VALUE(Overall!H743),"")</f>
        <v>62</v>
      </c>
      <c r="K741" s="6">
        <f>IF(Overall!I743&lt;&gt;"",VALUE(Overall!I743),"")</f>
        <v>5</v>
      </c>
      <c r="L741" s="6">
        <f>IF(Overall!J743&lt;&gt;"",VALUE(Overall!J743),"")</f>
        <v>1.01</v>
      </c>
      <c r="M741" s="6">
        <f>IF(Overall!K743&lt;&gt;"",VALUE(Overall!K743),"")</f>
        <v>3.99</v>
      </c>
      <c r="N741" s="7">
        <f>IF(Overall!L743&lt;&gt;"",DATEVALUE(MID(Overall!L743, FIND(",", Overall!L743) + 2, FIND(" ", Overall!L743) - FIND(",", Overall!L743) - 1) &amp; " " &amp; MID(Overall!L743, FIND(" ", Overall!L743) + 1, FIND(",", Overall!L743, FIND(" ", Overall!L743)) - FIND(" ", Overall!L743) - 1) &amp; ", " &amp; MID(Overall!L743, FIND(",", Overall!L743, FIND(",",Overall!L743) + 1) + 2, LEN(Overall!L743))),"")</f>
        <v>45444</v>
      </c>
      <c r="O741" s="7">
        <f>IF(Overall!M743&lt;&gt;"",DATEVALUE(MID(Overall!M743, FIND(",", Overall!M743) + 2, FIND(" ", Overall!M743) - FIND(",", Overall!M743) - 1) &amp; " " &amp; MID(Overall!M743, FIND(" ", Overall!M743) + 1, FIND(",", Overall!M743, FIND(" ", Overall!M743)) - FIND(" ", Overall!M743) - 1) &amp; ", " &amp; MID(Overall!M743, FIND(",", Overall!M743, FIND(",",Overall!M743) + 1) + 2, LEN(Overall!M743))),"")</f>
        <v>45473</v>
      </c>
      <c r="P741" s="7">
        <f>IF(Overall!N743&lt;&gt;"",DATEVALUE(MID(Overall!N743, FIND(",", Overall!N743) + 2, FIND(" ", Overall!N743) - FIND(",", Overall!N743) - 1) &amp; " " &amp; MID(Overall!N743, FIND(" ", Overall!N743) + 1, FIND(",", Overall!N743, FIND(" ", Overall!N743)) - FIND(" ", Overall!N743) - 1) &amp; ", " &amp; MID(Overall!N743, FIND(",", Overall!N743, FIND(",",Overall!N743) + 1) + 2, LEN(Overall!N743))),"")</f>
        <v>45338</v>
      </c>
      <c r="Q741" s="7">
        <f>IF(Overall!O743&lt;&gt;"",DATEVALUE(MID(Overall!O743, FIND(",", Overall!O743) + 2, FIND(" ", Overall!O743) - FIND(",", Overall!O743) - 1) &amp; " " &amp; MID(Overall!O743, FIND(" ", Overall!O743) + 1, FIND(",", Overall!O743, FIND(" ", Overall!O743)) - FIND(" ", Overall!O743) - 1) &amp; ", " &amp; MID(Overall!O743, FIND(",", Overall!O743, FIND(",",Overall!O743) + 1) + 2, LEN(Overall!O743))),"")</f>
        <v>45315</v>
      </c>
      <c r="R741" s="5">
        <f t="shared" si="22"/>
        <v>1</v>
      </c>
      <c r="S741" s="10" t="str">
        <f>IF(Overall!$A743&lt;&gt;"",IF(AND(MONTH($N741) &lt;= 1, MONTH($O741) &gt;= 1), IF($R741 &lt;&gt; "", $H741/$R741, ""), ""),"")</f>
        <v/>
      </c>
      <c r="T741" s="10" t="str">
        <f>IF(Overall!$A743&lt;&gt;"",IF(AND(MONTH($N741) &lt;= 2, MONTH($O741) &gt;= 2), IF($R741 &lt;&gt; "", $H741/$R741, ""), ""),"")</f>
        <v/>
      </c>
      <c r="U741" s="10" t="str">
        <f>IF(Overall!$A743&lt;&gt;"",IF(AND(MONTH($N741) &lt;= 3, MONTH($O741) &gt;= 3), IF($R741 &lt;&gt; "", $H741/$R741, ""), ""),"")</f>
        <v/>
      </c>
      <c r="V741" s="10" t="str">
        <f>IF(Overall!$A743&lt;&gt;"",IF(AND(MONTH($N741) &lt;= 4, MONTH($O741) &gt;= 4), IF($R741 &lt;&gt; "", $H741/$R741, ""), ""),"")</f>
        <v/>
      </c>
      <c r="W741" s="10" t="str">
        <f>IF(Overall!$A743&lt;&gt;"",IF(AND(MONTH($N741) &lt;= 5, MONTH($O741) &gt;= 5), IF($R741 &lt;&gt; "", $H741/$R741, ""), ""),"")</f>
        <v/>
      </c>
      <c r="X741" s="10">
        <f>IF(Overall!$A743&lt;&gt;"",IF(AND(MONTH($N741) &lt;= 6, MONTH($O741) &gt;= 6), IF($R741 &lt;&gt; "", $H741/$R741, ""), ""),"")</f>
        <v>1000000</v>
      </c>
      <c r="Y741" s="10" t="str">
        <f>IF(Overall!$A743&lt;&gt;"",IF(AND(MONTH($N741) &lt;= 7, MONTH($O741) &gt;= 7 ), IF($R741 &lt;&gt; "", $H741/$R741, ""), ""),"")</f>
        <v/>
      </c>
      <c r="Z741" s="10" t="str">
        <f>IF(Overall!$A743&lt;&gt;"",IF(AND(MONTH($N741) &lt;= 8, MONTH($O741) &gt;= 8), IF($R741 &lt;&gt; "", $H741/$R741, ""), ""),"")</f>
        <v/>
      </c>
      <c r="AA741" s="10" t="str">
        <f>IF(Overall!$A743&lt;&gt;"",IF(AND(MONTH($N741) &lt;= 9, MONTH($O741) &gt;= 9), IF($R741 &lt;&gt; "", $H741/$R741, ""), ""),"")</f>
        <v/>
      </c>
      <c r="AB741" s="10" t="str">
        <f>IF(Overall!$A743&lt;&gt;"",IF(AND(MONTH($N741) &lt;= 10, MONTH($O741) &gt;= 10), IF($R741 &lt;&gt; "", $H741/$R741, ""), ""),"")</f>
        <v/>
      </c>
      <c r="AC741" s="10" t="str">
        <f>IF(Overall!$A743&lt;&gt;"",IF(AND(MONTH($N741) &lt;= 11, MONTH($O741) &gt;= 11), IF($R741 &lt;&gt; "", $H741/$R741, ""), ""),"")</f>
        <v/>
      </c>
      <c r="AD741" s="10" t="str">
        <f>IF(Overall!$A743&lt;&gt;"",IF(AND(MONTH($N741) &lt;= 12, MONTH($O741) &gt;= 12), IF($R741 &lt;&gt; "", $H741/$R741, ""), ""),"")</f>
        <v/>
      </c>
      <c r="AF741" s="10" t="str">
        <f ca="1">IFERROR(IF(AND(NOW()&lt;= EOMONTH(DATE(YEAR($O741),1, 1), 0), Overall!$A743&lt;&gt;"", MONTH($N741) &lt;= 1, MONTH($O741) &gt;= 1), IF($R741 &lt;&gt; "", $H741/$R741, ""), ""), "")</f>
        <v/>
      </c>
      <c r="AG741" s="10" t="str">
        <f ca="1">IFERROR(IF(AND(NOW()&lt;= EOMONTH(DATE(YEAR($O741),2, 1), 0), Overall!$A743&lt;&gt;"", MONTH($N741) &lt;= 2, MONTH($O741) &gt;= 2), IF($R741 &lt;&gt; "", $H741/$R741, ""), ""), "")</f>
        <v/>
      </c>
      <c r="AH741" s="10" t="str">
        <f ca="1">IFERROR(IF(AND(NOW()&lt;= EOMONTH(DATE(YEAR($O741),3, 1), 0), Overall!$A743&lt;&gt;"", MONTH($N741) &lt;= 3, MONTH($O741) &gt;= 3), IF($R741 &lt;&gt; "", $H741/$R741, ""), ""), "")</f>
        <v/>
      </c>
      <c r="AI741" s="10" t="str">
        <f ca="1">IFERROR(IF(AND(NOW()&lt;= EOMONTH(DATE(YEAR($O741),4, 1), 0), Overall!$A743&lt;&gt;"", MONTH($N741) &lt;= 4, MONTH($O741) &gt;= 4), IF($R741 &lt;&gt; "", $H741/$R741, ""), ""), "")</f>
        <v/>
      </c>
      <c r="AJ741" s="10" t="str">
        <f ca="1">IFERROR(IF(AND(NOW()&lt;= EOMONTH(DATE(YEAR($O741),5, 1), 0), Overall!$A743&lt;&gt;"", MONTH($N741) &lt;= 5, MONTH($O741) &gt;= 5), IF($R741 &lt;&gt; "", $H741/$R741, ""), ""), "")</f>
        <v/>
      </c>
      <c r="AK741" s="10">
        <f ca="1">IFERROR(IF(AND(NOW()&lt;= EOMONTH(DATE(YEAR($O741),6, 1), 0), Overall!$A743&lt;&gt;"", MONTH($N741) &lt;= 6, MONTH($O741) &gt;= 6), IF($R741 &lt;&gt; "", $H741/$R741, ""), ""), "")</f>
        <v>1000000</v>
      </c>
      <c r="AL741" s="10" t="str">
        <f ca="1">IFERROR(IF(AND(NOW()&lt;= EOMONTH(DATE(YEAR($O741),7, 1), 0), Overall!$A743&lt;&gt;"", MONTH($N741) &lt;= 7, MONTH($O741) &gt;= 7), IF($R741 &lt;&gt; "", $H741/$R741, ""), ""), "")</f>
        <v/>
      </c>
      <c r="AM741" s="10" t="str">
        <f ca="1">IFERROR(IF(AND(NOW()&lt;= EOMONTH(DATE(YEAR($O741),8, 1), 0), Overall!$A743&lt;&gt;"", MONTH($N741) &lt;= 8, MONTH($O741) &gt;= 8), IF($R741 &lt;&gt; "", $H741/$R741, ""), ""), "")</f>
        <v/>
      </c>
      <c r="AN741" s="10" t="str">
        <f ca="1">IFERROR(IF(AND(NOW()&lt;= EOMONTH(DATE(YEAR($O741),9, 1), 0), Overall!$A743&lt;&gt;"", MONTH($N741) &lt;= 9, MONTH($O741) &gt;= 9), IF($R741 &lt;&gt; "", $H741/$R741, ""), ""), "")</f>
        <v/>
      </c>
      <c r="AO741" s="10" t="str">
        <f ca="1">IFERROR(IF(AND(NOW()&lt;= EOMONTH(DATE(YEAR($O741),10, 1), 0), Overall!$A743&lt;&gt;"", MONTH($N741) &lt;= 10, MONTH($O741) &gt;= 10), IF($R741 &lt;&gt; "", $H741/$R741, ""), ""), "")</f>
        <v/>
      </c>
      <c r="AP741" s="10" t="str">
        <f ca="1">IFERROR(IF(AND(NOW()&lt;= EOMONTH(DATE(YEAR($O741),11, 1), 0), Overall!$A743&lt;&gt;"", MONTH($N741) &lt;=11, MONTH($O741) &gt;= 11), IF($R741 &lt;&gt; "", $H741/$R741, ""), ""), "")</f>
        <v/>
      </c>
      <c r="AQ741" s="10" t="str">
        <f ca="1">IFERROR(IF(AND(NOW()&lt;= EOMONTH(DATE(YEAR($O741),12, 1), 0), Overall!$A743&lt;&gt;"", MONTH($N741) &lt;= 12, MONTH($O741) &gt;= 12), IF($R741 &lt;&gt; "", $H741/$R741, ""), ""), "")</f>
        <v/>
      </c>
      <c r="AR741" s="16">
        <f t="shared" ca="1" si="23"/>
        <v>1000000</v>
      </c>
    </row>
    <row r="742" spans="1:44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6">
        <f>IF(Overall!F744&lt;&gt;"",VALUE(Overall!F744),"")</f>
        <v>1000000</v>
      </c>
      <c r="I742" s="6">
        <f>IF(Overall!G744&lt;&gt;"",VALUE(Overall!G744),"")</f>
        <v>77</v>
      </c>
      <c r="J742" s="6">
        <f>IF(Overall!H744&lt;&gt;"",VALUE(Overall!H744),"")</f>
        <v>62</v>
      </c>
      <c r="K742" s="6">
        <f>IF(Overall!I744&lt;&gt;"",VALUE(Overall!I744),"")</f>
        <v>5.0999999999999996</v>
      </c>
      <c r="L742" s="6">
        <f>IF(Overall!J744&lt;&gt;"",VALUE(Overall!J744),"")</f>
        <v>1.1200000000000001</v>
      </c>
      <c r="M742" s="6">
        <f>IF(Overall!K744&lt;&gt;"",VALUE(Overall!K744),"")</f>
        <v>3.98</v>
      </c>
      <c r="N742" s="7">
        <f>IF(Overall!L744&lt;&gt;"",DATEVALUE(MID(Overall!L744, FIND(",", Overall!L744) + 2, FIND(" ", Overall!L744) - FIND(",", Overall!L744) - 1) &amp; " " &amp; MID(Overall!L744, FIND(" ", Overall!L744) + 1, FIND(",", Overall!L744, FIND(" ", Overall!L744)) - FIND(" ", Overall!L744) - 1) &amp; ", " &amp; MID(Overall!L744, FIND(",", Overall!L744, FIND(",",Overall!L744) + 1) + 2, LEN(Overall!L744))),"")</f>
        <v>45444</v>
      </c>
      <c r="O742" s="7">
        <f>IF(Overall!M744&lt;&gt;"",DATEVALUE(MID(Overall!M744, FIND(",", Overall!M744) + 2, FIND(" ", Overall!M744) - FIND(",", Overall!M744) - 1) &amp; " " &amp; MID(Overall!M744, FIND(" ", Overall!M744) + 1, FIND(",", Overall!M744, FIND(" ", Overall!M744)) - FIND(" ", Overall!M744) - 1) &amp; ", " &amp; MID(Overall!M744, FIND(",", Overall!M744, FIND(",",Overall!M744) + 1) + 2, LEN(Overall!M744))),"")</f>
        <v>45473</v>
      </c>
      <c r="P742" s="7">
        <f>IF(Overall!N744&lt;&gt;"",DATEVALUE(MID(Overall!N744, FIND(",", Overall!N744) + 2, FIND(" ", Overall!N744) - FIND(",", Overall!N744) - 1) &amp; " " &amp; MID(Overall!N744, FIND(" ", Overall!N744) + 1, FIND(",", Overall!N744, FIND(" ", Overall!N744)) - FIND(" ", Overall!N744) - 1) &amp; ", " &amp; MID(Overall!N744, FIND(",", Overall!N744, FIND(",",Overall!N744) + 1) + 2, LEN(Overall!N744))),"")</f>
        <v>45338</v>
      </c>
      <c r="Q742" s="7">
        <f>IF(Overall!O744&lt;&gt;"",DATEVALUE(MID(Overall!O744, FIND(",", Overall!O744) + 2, FIND(" ", Overall!O744) - FIND(",", Overall!O744) - 1) &amp; " " &amp; MID(Overall!O744, FIND(" ", Overall!O744) + 1, FIND(",", Overall!O744, FIND(" ", Overall!O744)) - FIND(" ", Overall!O744) - 1) &amp; ", " &amp; MID(Overall!O744, FIND(",", Overall!O744, FIND(",",Overall!O744) + 1) + 2, LEN(Overall!O744))),"")</f>
        <v>45315</v>
      </c>
      <c r="R742" s="5">
        <f t="shared" ref="R742:R805" si="24">IF(AND(N742&lt;&gt;"", O742&lt;&gt;""), DATEDIF(N742, O742, "M") + 1, "")</f>
        <v>1</v>
      </c>
      <c r="S742" s="10" t="str">
        <f>IF(Overall!$A744&lt;&gt;"",IF(AND(MONTH($N742) &lt;= 1, MONTH($O742) &gt;= 1), IF($R742 &lt;&gt; "", $H742/$R742, ""), ""),"")</f>
        <v/>
      </c>
      <c r="T742" s="10" t="str">
        <f>IF(Overall!$A744&lt;&gt;"",IF(AND(MONTH($N742) &lt;= 2, MONTH($O742) &gt;= 2), IF($R742 &lt;&gt; "", $H742/$R742, ""), ""),"")</f>
        <v/>
      </c>
      <c r="U742" s="10" t="str">
        <f>IF(Overall!$A744&lt;&gt;"",IF(AND(MONTH($N742) &lt;= 3, MONTH($O742) &gt;= 3), IF($R742 &lt;&gt; "", $H742/$R742, ""), ""),"")</f>
        <v/>
      </c>
      <c r="V742" s="10" t="str">
        <f>IF(Overall!$A744&lt;&gt;"",IF(AND(MONTH($N742) &lt;= 4, MONTH($O742) &gt;= 4), IF($R742 &lt;&gt; "", $H742/$R742, ""), ""),"")</f>
        <v/>
      </c>
      <c r="W742" s="10" t="str">
        <f>IF(Overall!$A744&lt;&gt;"",IF(AND(MONTH($N742) &lt;= 5, MONTH($O742) &gt;= 5), IF($R742 &lt;&gt; "", $H742/$R742, ""), ""),"")</f>
        <v/>
      </c>
      <c r="X742" s="10">
        <f>IF(Overall!$A744&lt;&gt;"",IF(AND(MONTH($N742) &lt;= 6, MONTH($O742) &gt;= 6), IF($R742 &lt;&gt; "", $H742/$R742, ""), ""),"")</f>
        <v>1000000</v>
      </c>
      <c r="Y742" s="10" t="str">
        <f>IF(Overall!$A744&lt;&gt;"",IF(AND(MONTH($N742) &lt;= 7, MONTH($O742) &gt;= 7 ), IF($R742 &lt;&gt; "", $H742/$R742, ""), ""),"")</f>
        <v/>
      </c>
      <c r="Z742" s="10" t="str">
        <f>IF(Overall!$A744&lt;&gt;"",IF(AND(MONTH($N742) &lt;= 8, MONTH($O742) &gt;= 8), IF($R742 &lt;&gt; "", $H742/$R742, ""), ""),"")</f>
        <v/>
      </c>
      <c r="AA742" s="10" t="str">
        <f>IF(Overall!$A744&lt;&gt;"",IF(AND(MONTH($N742) &lt;= 9, MONTH($O742) &gt;= 9), IF($R742 &lt;&gt; "", $H742/$R742, ""), ""),"")</f>
        <v/>
      </c>
      <c r="AB742" s="10" t="str">
        <f>IF(Overall!$A744&lt;&gt;"",IF(AND(MONTH($N742) &lt;= 10, MONTH($O742) &gt;= 10), IF($R742 &lt;&gt; "", $H742/$R742, ""), ""),"")</f>
        <v/>
      </c>
      <c r="AC742" s="10" t="str">
        <f>IF(Overall!$A744&lt;&gt;"",IF(AND(MONTH($N742) &lt;= 11, MONTH($O742) &gt;= 11), IF($R742 &lt;&gt; "", $H742/$R742, ""), ""),"")</f>
        <v/>
      </c>
      <c r="AD742" s="10" t="str">
        <f>IF(Overall!$A744&lt;&gt;"",IF(AND(MONTH($N742) &lt;= 12, MONTH($O742) &gt;= 12), IF($R742 &lt;&gt; "", $H742/$R742, ""), ""),"")</f>
        <v/>
      </c>
      <c r="AF742" s="10" t="str">
        <f ca="1">IFERROR(IF(AND(NOW()&lt;= EOMONTH(DATE(YEAR($O742),1, 1), 0), Overall!$A744&lt;&gt;"", MONTH($N742) &lt;= 1, MONTH($O742) &gt;= 1), IF($R742 &lt;&gt; "", $H742/$R742, ""), ""), "")</f>
        <v/>
      </c>
      <c r="AG742" s="10" t="str">
        <f ca="1">IFERROR(IF(AND(NOW()&lt;= EOMONTH(DATE(YEAR($O742),2, 1), 0), Overall!$A744&lt;&gt;"", MONTH($N742) &lt;= 2, MONTH($O742) &gt;= 2), IF($R742 &lt;&gt; "", $H742/$R742, ""), ""), "")</f>
        <v/>
      </c>
      <c r="AH742" s="10" t="str">
        <f ca="1">IFERROR(IF(AND(NOW()&lt;= EOMONTH(DATE(YEAR($O742),3, 1), 0), Overall!$A744&lt;&gt;"", MONTH($N742) &lt;= 3, MONTH($O742) &gt;= 3), IF($R742 &lt;&gt; "", $H742/$R742, ""), ""), "")</f>
        <v/>
      </c>
      <c r="AI742" s="10" t="str">
        <f ca="1">IFERROR(IF(AND(NOW()&lt;= EOMONTH(DATE(YEAR($O742),4, 1), 0), Overall!$A744&lt;&gt;"", MONTH($N742) &lt;= 4, MONTH($O742) &gt;= 4), IF($R742 &lt;&gt; "", $H742/$R742, ""), ""), "")</f>
        <v/>
      </c>
      <c r="AJ742" s="10" t="str">
        <f ca="1">IFERROR(IF(AND(NOW()&lt;= EOMONTH(DATE(YEAR($O742),5, 1), 0), Overall!$A744&lt;&gt;"", MONTH($N742) &lt;= 5, MONTH($O742) &gt;= 5), IF($R742 &lt;&gt; "", $H742/$R742, ""), ""), "")</f>
        <v/>
      </c>
      <c r="AK742" s="10">
        <f ca="1">IFERROR(IF(AND(NOW()&lt;= EOMONTH(DATE(YEAR($O742),6, 1), 0), Overall!$A744&lt;&gt;"", MONTH($N742) &lt;= 6, MONTH($O742) &gt;= 6), IF($R742 &lt;&gt; "", $H742/$R742, ""), ""), "")</f>
        <v>1000000</v>
      </c>
      <c r="AL742" s="10" t="str">
        <f ca="1">IFERROR(IF(AND(NOW()&lt;= EOMONTH(DATE(YEAR($O742),7, 1), 0), Overall!$A744&lt;&gt;"", MONTH($N742) &lt;= 7, MONTH($O742) &gt;= 7), IF($R742 &lt;&gt; "", $H742/$R742, ""), ""), "")</f>
        <v/>
      </c>
      <c r="AM742" s="10" t="str">
        <f ca="1">IFERROR(IF(AND(NOW()&lt;= EOMONTH(DATE(YEAR($O742),8, 1), 0), Overall!$A744&lt;&gt;"", MONTH($N742) &lt;= 8, MONTH($O742) &gt;= 8), IF($R742 &lt;&gt; "", $H742/$R742, ""), ""), "")</f>
        <v/>
      </c>
      <c r="AN742" s="10" t="str">
        <f ca="1">IFERROR(IF(AND(NOW()&lt;= EOMONTH(DATE(YEAR($O742),9, 1), 0), Overall!$A744&lt;&gt;"", MONTH($N742) &lt;= 9, MONTH($O742) &gt;= 9), IF($R742 &lt;&gt; "", $H742/$R742, ""), ""), "")</f>
        <v/>
      </c>
      <c r="AO742" s="10" t="str">
        <f ca="1">IFERROR(IF(AND(NOW()&lt;= EOMONTH(DATE(YEAR($O742),10, 1), 0), Overall!$A744&lt;&gt;"", MONTH($N742) &lt;= 10, MONTH($O742) &gt;= 10), IF($R742 &lt;&gt; "", $H742/$R742, ""), ""), "")</f>
        <v/>
      </c>
      <c r="AP742" s="10" t="str">
        <f ca="1">IFERROR(IF(AND(NOW()&lt;= EOMONTH(DATE(YEAR($O742),11, 1), 0), Overall!$A744&lt;&gt;"", MONTH($N742) &lt;=11, MONTH($O742) &gt;= 11), IF($R742 &lt;&gt; "", $H742/$R742, ""), ""), "")</f>
        <v/>
      </c>
      <c r="AQ742" s="10" t="str">
        <f ca="1">IFERROR(IF(AND(NOW()&lt;= EOMONTH(DATE(YEAR($O742),12, 1), 0), Overall!$A744&lt;&gt;"", MONTH($N742) &lt;= 12, MONTH($O742) &gt;= 12), IF($R742 &lt;&gt; "", $H742/$R742, ""), ""), "")</f>
        <v/>
      </c>
      <c r="AR742" s="16">
        <f t="shared" ref="AR742:AR805" ca="1" si="25">SUM(AF742:AQ742)</f>
        <v>1000000</v>
      </c>
    </row>
    <row r="743" spans="1:44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6">
        <f>IF(Overall!F745&lt;&gt;"",VALUE(Overall!F745),"")</f>
        <v>1000000</v>
      </c>
      <c r="I743" s="6">
        <f>IF(Overall!G745&lt;&gt;"",VALUE(Overall!G745),"")</f>
        <v>77</v>
      </c>
      <c r="J743" s="6">
        <f>IF(Overall!H745&lt;&gt;"",VALUE(Overall!H745),"")</f>
        <v>62</v>
      </c>
      <c r="K743" s="6">
        <f>IF(Overall!I745&lt;&gt;"",VALUE(Overall!I745),"")</f>
        <v>4.55</v>
      </c>
      <c r="L743" s="6">
        <f>IF(Overall!J745&lt;&gt;"",VALUE(Overall!J745),"")</f>
        <v>0.92</v>
      </c>
      <c r="M743" s="6">
        <f>IF(Overall!K745&lt;&gt;"",VALUE(Overall!K745),"")</f>
        <v>3.63</v>
      </c>
      <c r="N743" s="7">
        <f>IF(Overall!L745&lt;&gt;"",DATEVALUE(MID(Overall!L745, FIND(",", Overall!L745) + 2, FIND(" ", Overall!L745) - FIND(",", Overall!L745) - 1) &amp; " " &amp; MID(Overall!L745, FIND(" ", Overall!L745) + 1, FIND(",", Overall!L745, FIND(" ", Overall!L745)) - FIND(" ", Overall!L745) - 1) &amp; ", " &amp; MID(Overall!L745, FIND(",", Overall!L745, FIND(",",Overall!L745) + 1) + 2, LEN(Overall!L745))),"")</f>
        <v>45444</v>
      </c>
      <c r="O743" s="7">
        <f>IF(Overall!M745&lt;&gt;"",DATEVALUE(MID(Overall!M745, FIND(",", Overall!M745) + 2, FIND(" ", Overall!M745) - FIND(",", Overall!M745) - 1) &amp; " " &amp; MID(Overall!M745, FIND(" ", Overall!M745) + 1, FIND(",", Overall!M745, FIND(" ", Overall!M745)) - FIND(" ", Overall!M745) - 1) &amp; ", " &amp; MID(Overall!M745, FIND(",", Overall!M745, FIND(",",Overall!M745) + 1) + 2, LEN(Overall!M745))),"")</f>
        <v>45473</v>
      </c>
      <c r="P743" s="7">
        <f>IF(Overall!N745&lt;&gt;"",DATEVALUE(MID(Overall!N745, FIND(",", Overall!N745) + 2, FIND(" ", Overall!N745) - FIND(",", Overall!N745) - 1) &amp; " " &amp; MID(Overall!N745, FIND(" ", Overall!N745) + 1, FIND(",", Overall!N745, FIND(" ", Overall!N745)) - FIND(" ", Overall!N745) - 1) &amp; ", " &amp; MID(Overall!N745, FIND(",", Overall!N745, FIND(",",Overall!N745) + 1) + 2, LEN(Overall!N745))),"")</f>
        <v>45342</v>
      </c>
      <c r="Q743" s="7">
        <f>IF(Overall!O745&lt;&gt;"",DATEVALUE(MID(Overall!O745, FIND(",", Overall!O745) + 2, FIND(" ", Overall!O745) - FIND(",", Overall!O745) - 1) &amp; " " &amp; MID(Overall!O745, FIND(" ", Overall!O745) + 1, FIND(",", Overall!O745, FIND(" ", Overall!O745)) - FIND(" ", Overall!O745) - 1) &amp; ", " &amp; MID(Overall!O745, FIND(",", Overall!O745, FIND(",",Overall!O745) + 1) + 2, LEN(Overall!O745))),"")</f>
        <v>45317</v>
      </c>
      <c r="R743" s="5">
        <f t="shared" si="24"/>
        <v>1</v>
      </c>
      <c r="S743" s="10" t="str">
        <f>IF(Overall!$A745&lt;&gt;"",IF(AND(MONTH($N743) &lt;= 1, MONTH($O743) &gt;= 1), IF($R743 &lt;&gt; "", $H743/$R743, ""), ""),"")</f>
        <v/>
      </c>
      <c r="T743" s="10" t="str">
        <f>IF(Overall!$A745&lt;&gt;"",IF(AND(MONTH($N743) &lt;= 2, MONTH($O743) &gt;= 2), IF($R743 &lt;&gt; "", $H743/$R743, ""), ""),"")</f>
        <v/>
      </c>
      <c r="U743" s="10" t="str">
        <f>IF(Overall!$A745&lt;&gt;"",IF(AND(MONTH($N743) &lt;= 3, MONTH($O743) &gt;= 3), IF($R743 &lt;&gt; "", $H743/$R743, ""), ""),"")</f>
        <v/>
      </c>
      <c r="V743" s="10" t="str">
        <f>IF(Overall!$A745&lt;&gt;"",IF(AND(MONTH($N743) &lt;= 4, MONTH($O743) &gt;= 4), IF($R743 &lt;&gt; "", $H743/$R743, ""), ""),"")</f>
        <v/>
      </c>
      <c r="W743" s="10" t="str">
        <f>IF(Overall!$A745&lt;&gt;"",IF(AND(MONTH($N743) &lt;= 5, MONTH($O743) &gt;= 5), IF($R743 &lt;&gt; "", $H743/$R743, ""), ""),"")</f>
        <v/>
      </c>
      <c r="X743" s="10">
        <f>IF(Overall!$A745&lt;&gt;"",IF(AND(MONTH($N743) &lt;= 6, MONTH($O743) &gt;= 6), IF($R743 &lt;&gt; "", $H743/$R743, ""), ""),"")</f>
        <v>1000000</v>
      </c>
      <c r="Y743" s="10" t="str">
        <f>IF(Overall!$A745&lt;&gt;"",IF(AND(MONTH($N743) &lt;= 7, MONTH($O743) &gt;= 7 ), IF($R743 &lt;&gt; "", $H743/$R743, ""), ""),"")</f>
        <v/>
      </c>
      <c r="Z743" s="10" t="str">
        <f>IF(Overall!$A745&lt;&gt;"",IF(AND(MONTH($N743) &lt;= 8, MONTH($O743) &gt;= 8), IF($R743 &lt;&gt; "", $H743/$R743, ""), ""),"")</f>
        <v/>
      </c>
      <c r="AA743" s="10" t="str">
        <f>IF(Overall!$A745&lt;&gt;"",IF(AND(MONTH($N743) &lt;= 9, MONTH($O743) &gt;= 9), IF($R743 &lt;&gt; "", $H743/$R743, ""), ""),"")</f>
        <v/>
      </c>
      <c r="AB743" s="10" t="str">
        <f>IF(Overall!$A745&lt;&gt;"",IF(AND(MONTH($N743) &lt;= 10, MONTH($O743) &gt;= 10), IF($R743 &lt;&gt; "", $H743/$R743, ""), ""),"")</f>
        <v/>
      </c>
      <c r="AC743" s="10" t="str">
        <f>IF(Overall!$A745&lt;&gt;"",IF(AND(MONTH($N743) &lt;= 11, MONTH($O743) &gt;= 11), IF($R743 &lt;&gt; "", $H743/$R743, ""), ""),"")</f>
        <v/>
      </c>
      <c r="AD743" s="10" t="str">
        <f>IF(Overall!$A745&lt;&gt;"",IF(AND(MONTH($N743) &lt;= 12, MONTH($O743) &gt;= 12), IF($R743 &lt;&gt; "", $H743/$R743, ""), ""),"")</f>
        <v/>
      </c>
      <c r="AF743" s="10" t="str">
        <f ca="1">IFERROR(IF(AND(NOW()&lt;= EOMONTH(DATE(YEAR($O743),1, 1), 0), Overall!$A745&lt;&gt;"", MONTH($N743) &lt;= 1, MONTH($O743) &gt;= 1), IF($R743 &lt;&gt; "", $H743/$R743, ""), ""), "")</f>
        <v/>
      </c>
      <c r="AG743" s="10" t="str">
        <f ca="1">IFERROR(IF(AND(NOW()&lt;= EOMONTH(DATE(YEAR($O743),2, 1), 0), Overall!$A745&lt;&gt;"", MONTH($N743) &lt;= 2, MONTH($O743) &gt;= 2), IF($R743 &lt;&gt; "", $H743/$R743, ""), ""), "")</f>
        <v/>
      </c>
      <c r="AH743" s="10" t="str">
        <f ca="1">IFERROR(IF(AND(NOW()&lt;= EOMONTH(DATE(YEAR($O743),3, 1), 0), Overall!$A745&lt;&gt;"", MONTH($N743) &lt;= 3, MONTH($O743) &gt;= 3), IF($R743 &lt;&gt; "", $H743/$R743, ""), ""), "")</f>
        <v/>
      </c>
      <c r="AI743" s="10" t="str">
        <f ca="1">IFERROR(IF(AND(NOW()&lt;= EOMONTH(DATE(YEAR($O743),4, 1), 0), Overall!$A745&lt;&gt;"", MONTH($N743) &lt;= 4, MONTH($O743) &gt;= 4), IF($R743 &lt;&gt; "", $H743/$R743, ""), ""), "")</f>
        <v/>
      </c>
      <c r="AJ743" s="10" t="str">
        <f ca="1">IFERROR(IF(AND(NOW()&lt;= EOMONTH(DATE(YEAR($O743),5, 1), 0), Overall!$A745&lt;&gt;"", MONTH($N743) &lt;= 5, MONTH($O743) &gt;= 5), IF($R743 &lt;&gt; "", $H743/$R743, ""), ""), "")</f>
        <v/>
      </c>
      <c r="AK743" s="10">
        <f ca="1">IFERROR(IF(AND(NOW()&lt;= EOMONTH(DATE(YEAR($O743),6, 1), 0), Overall!$A745&lt;&gt;"", MONTH($N743) &lt;= 6, MONTH($O743) &gt;= 6), IF($R743 &lt;&gt; "", $H743/$R743, ""), ""), "")</f>
        <v>1000000</v>
      </c>
      <c r="AL743" s="10" t="str">
        <f ca="1">IFERROR(IF(AND(NOW()&lt;= EOMONTH(DATE(YEAR($O743),7, 1), 0), Overall!$A745&lt;&gt;"", MONTH($N743) &lt;= 7, MONTH($O743) &gt;= 7), IF($R743 &lt;&gt; "", $H743/$R743, ""), ""), "")</f>
        <v/>
      </c>
      <c r="AM743" s="10" t="str">
        <f ca="1">IFERROR(IF(AND(NOW()&lt;= EOMONTH(DATE(YEAR($O743),8, 1), 0), Overall!$A745&lt;&gt;"", MONTH($N743) &lt;= 8, MONTH($O743) &gt;= 8), IF($R743 &lt;&gt; "", $H743/$R743, ""), ""), "")</f>
        <v/>
      </c>
      <c r="AN743" s="10" t="str">
        <f ca="1">IFERROR(IF(AND(NOW()&lt;= EOMONTH(DATE(YEAR($O743),9, 1), 0), Overall!$A745&lt;&gt;"", MONTH($N743) &lt;= 9, MONTH($O743) &gt;= 9), IF($R743 &lt;&gt; "", $H743/$R743, ""), ""), "")</f>
        <v/>
      </c>
      <c r="AO743" s="10" t="str">
        <f ca="1">IFERROR(IF(AND(NOW()&lt;= EOMONTH(DATE(YEAR($O743),10, 1), 0), Overall!$A745&lt;&gt;"", MONTH($N743) &lt;= 10, MONTH($O743) &gt;= 10), IF($R743 &lt;&gt; "", $H743/$R743, ""), ""), "")</f>
        <v/>
      </c>
      <c r="AP743" s="10" t="str">
        <f ca="1">IFERROR(IF(AND(NOW()&lt;= EOMONTH(DATE(YEAR($O743),11, 1), 0), Overall!$A745&lt;&gt;"", MONTH($N743) &lt;=11, MONTH($O743) &gt;= 11), IF($R743 &lt;&gt; "", $H743/$R743, ""), ""), "")</f>
        <v/>
      </c>
      <c r="AQ743" s="10" t="str">
        <f ca="1">IFERROR(IF(AND(NOW()&lt;= EOMONTH(DATE(YEAR($O743),12, 1), 0), Overall!$A745&lt;&gt;"", MONTH($N743) &lt;= 12, MONTH($O743) &gt;= 12), IF($R743 &lt;&gt; "", $H743/$R743, ""), ""), "")</f>
        <v/>
      </c>
      <c r="AR743" s="16">
        <f t="shared" ca="1" si="25"/>
        <v>1000000</v>
      </c>
    </row>
    <row r="744" spans="1:44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6">
        <f>IF(Overall!F746&lt;&gt;"",VALUE(Overall!F746),"")</f>
        <v>1000000</v>
      </c>
      <c r="I744" s="6">
        <f>IF(Overall!G746&lt;&gt;"",VALUE(Overall!G746),"")</f>
        <v>77</v>
      </c>
      <c r="J744" s="6">
        <f>IF(Overall!H746&lt;&gt;"",VALUE(Overall!H746),"")</f>
        <v>62</v>
      </c>
      <c r="K744" s="6">
        <f>IF(Overall!I746&lt;&gt;"",VALUE(Overall!I746),"")</f>
        <v>4.6500000000000004</v>
      </c>
      <c r="L744" s="6">
        <f>IF(Overall!J746&lt;&gt;"",VALUE(Overall!J746),"")</f>
        <v>1</v>
      </c>
      <c r="M744" s="6">
        <f>IF(Overall!K746&lt;&gt;"",VALUE(Overall!K746),"")</f>
        <v>3.65</v>
      </c>
      <c r="N744" s="7">
        <f>IF(Overall!L746&lt;&gt;"",DATEVALUE(MID(Overall!L746, FIND(",", Overall!L746) + 2, FIND(" ", Overall!L746) - FIND(",", Overall!L746) - 1) &amp; " " &amp; MID(Overall!L746, FIND(" ", Overall!L746) + 1, FIND(",", Overall!L746, FIND(" ", Overall!L746)) - FIND(" ", Overall!L746) - 1) &amp; ", " &amp; MID(Overall!L746, FIND(",", Overall!L746, FIND(",",Overall!L746) + 1) + 2, LEN(Overall!L746))),"")</f>
        <v>45444</v>
      </c>
      <c r="O744" s="7">
        <f>IF(Overall!M746&lt;&gt;"",DATEVALUE(MID(Overall!M746, FIND(",", Overall!M746) + 2, FIND(" ", Overall!M746) - FIND(",", Overall!M746) - 1) &amp; " " &amp; MID(Overall!M746, FIND(" ", Overall!M746) + 1, FIND(",", Overall!M746, FIND(" ", Overall!M746)) - FIND(" ", Overall!M746) - 1) &amp; ", " &amp; MID(Overall!M746, FIND(",", Overall!M746, FIND(",",Overall!M746) + 1) + 2, LEN(Overall!M746))),"")</f>
        <v>45473</v>
      </c>
      <c r="P744" s="7">
        <f>IF(Overall!N746&lt;&gt;"",DATEVALUE(MID(Overall!N746, FIND(",", Overall!N746) + 2, FIND(" ", Overall!N746) - FIND(",", Overall!N746) - 1) &amp; " " &amp; MID(Overall!N746, FIND(" ", Overall!N746) + 1, FIND(",", Overall!N746, FIND(" ", Overall!N746)) - FIND(" ", Overall!N746) - 1) &amp; ", " &amp; MID(Overall!N746, FIND(",", Overall!N746, FIND(",",Overall!N746) + 1) + 2, LEN(Overall!N746))),"")</f>
        <v>45342</v>
      </c>
      <c r="Q744" s="7">
        <f>IF(Overall!O746&lt;&gt;"",DATEVALUE(MID(Overall!O746, FIND(",", Overall!O746) + 2, FIND(" ", Overall!O746) - FIND(",", Overall!O746) - 1) &amp; " " &amp; MID(Overall!O746, FIND(" ", Overall!O746) + 1, FIND(",", Overall!O746, FIND(" ", Overall!O746)) - FIND(" ", Overall!O746) - 1) &amp; ", " &amp; MID(Overall!O746, FIND(",", Overall!O746, FIND(",",Overall!O746) + 1) + 2, LEN(Overall!O746))),"")</f>
        <v>45317</v>
      </c>
      <c r="R744" s="5">
        <f t="shared" si="24"/>
        <v>1</v>
      </c>
      <c r="S744" s="10" t="str">
        <f>IF(Overall!$A746&lt;&gt;"",IF(AND(MONTH($N744) &lt;= 1, MONTH($O744) &gt;= 1), IF($R744 &lt;&gt; "", $H744/$R744, ""), ""),"")</f>
        <v/>
      </c>
      <c r="T744" s="10" t="str">
        <f>IF(Overall!$A746&lt;&gt;"",IF(AND(MONTH($N744) &lt;= 2, MONTH($O744) &gt;= 2), IF($R744 &lt;&gt; "", $H744/$R744, ""), ""),"")</f>
        <v/>
      </c>
      <c r="U744" s="10" t="str">
        <f>IF(Overall!$A746&lt;&gt;"",IF(AND(MONTH($N744) &lt;= 3, MONTH($O744) &gt;= 3), IF($R744 &lt;&gt; "", $H744/$R744, ""), ""),"")</f>
        <v/>
      </c>
      <c r="V744" s="10" t="str">
        <f>IF(Overall!$A746&lt;&gt;"",IF(AND(MONTH($N744) &lt;= 4, MONTH($O744) &gt;= 4), IF($R744 &lt;&gt; "", $H744/$R744, ""), ""),"")</f>
        <v/>
      </c>
      <c r="W744" s="10" t="str">
        <f>IF(Overall!$A746&lt;&gt;"",IF(AND(MONTH($N744) &lt;= 5, MONTH($O744) &gt;= 5), IF($R744 &lt;&gt; "", $H744/$R744, ""), ""),"")</f>
        <v/>
      </c>
      <c r="X744" s="10">
        <f>IF(Overall!$A746&lt;&gt;"",IF(AND(MONTH($N744) &lt;= 6, MONTH($O744) &gt;= 6), IF($R744 &lt;&gt; "", $H744/$R744, ""), ""),"")</f>
        <v>1000000</v>
      </c>
      <c r="Y744" s="10" t="str">
        <f>IF(Overall!$A746&lt;&gt;"",IF(AND(MONTH($N744) &lt;= 7, MONTH($O744) &gt;= 7 ), IF($R744 &lt;&gt; "", $H744/$R744, ""), ""),"")</f>
        <v/>
      </c>
      <c r="Z744" s="10" t="str">
        <f>IF(Overall!$A746&lt;&gt;"",IF(AND(MONTH($N744) &lt;= 8, MONTH($O744) &gt;= 8), IF($R744 &lt;&gt; "", $H744/$R744, ""), ""),"")</f>
        <v/>
      </c>
      <c r="AA744" s="10" t="str">
        <f>IF(Overall!$A746&lt;&gt;"",IF(AND(MONTH($N744) &lt;= 9, MONTH($O744) &gt;= 9), IF($R744 &lt;&gt; "", $H744/$R744, ""), ""),"")</f>
        <v/>
      </c>
      <c r="AB744" s="10" t="str">
        <f>IF(Overall!$A746&lt;&gt;"",IF(AND(MONTH($N744) &lt;= 10, MONTH($O744) &gt;= 10), IF($R744 &lt;&gt; "", $H744/$R744, ""), ""),"")</f>
        <v/>
      </c>
      <c r="AC744" s="10" t="str">
        <f>IF(Overall!$A746&lt;&gt;"",IF(AND(MONTH($N744) &lt;= 11, MONTH($O744) &gt;= 11), IF($R744 &lt;&gt; "", $H744/$R744, ""), ""),"")</f>
        <v/>
      </c>
      <c r="AD744" s="10" t="str">
        <f>IF(Overall!$A746&lt;&gt;"",IF(AND(MONTH($N744) &lt;= 12, MONTH($O744) &gt;= 12), IF($R744 &lt;&gt; "", $H744/$R744, ""), ""),"")</f>
        <v/>
      </c>
      <c r="AF744" s="10" t="str">
        <f ca="1">IFERROR(IF(AND(NOW()&lt;= EOMONTH(DATE(YEAR($O744),1, 1), 0), Overall!$A746&lt;&gt;"", MONTH($N744) &lt;= 1, MONTH($O744) &gt;= 1), IF($R744 &lt;&gt; "", $H744/$R744, ""), ""), "")</f>
        <v/>
      </c>
      <c r="AG744" s="10" t="str">
        <f ca="1">IFERROR(IF(AND(NOW()&lt;= EOMONTH(DATE(YEAR($O744),2, 1), 0), Overall!$A746&lt;&gt;"", MONTH($N744) &lt;= 2, MONTH($O744) &gt;= 2), IF($R744 &lt;&gt; "", $H744/$R744, ""), ""), "")</f>
        <v/>
      </c>
      <c r="AH744" s="10" t="str">
        <f ca="1">IFERROR(IF(AND(NOW()&lt;= EOMONTH(DATE(YEAR($O744),3, 1), 0), Overall!$A746&lt;&gt;"", MONTH($N744) &lt;= 3, MONTH($O744) &gt;= 3), IF($R744 &lt;&gt; "", $H744/$R744, ""), ""), "")</f>
        <v/>
      </c>
      <c r="AI744" s="10" t="str">
        <f ca="1">IFERROR(IF(AND(NOW()&lt;= EOMONTH(DATE(YEAR($O744),4, 1), 0), Overall!$A746&lt;&gt;"", MONTH($N744) &lt;= 4, MONTH($O744) &gt;= 4), IF($R744 &lt;&gt; "", $H744/$R744, ""), ""), "")</f>
        <v/>
      </c>
      <c r="AJ744" s="10" t="str">
        <f ca="1">IFERROR(IF(AND(NOW()&lt;= EOMONTH(DATE(YEAR($O744),5, 1), 0), Overall!$A746&lt;&gt;"", MONTH($N744) &lt;= 5, MONTH($O744) &gt;= 5), IF($R744 &lt;&gt; "", $H744/$R744, ""), ""), "")</f>
        <v/>
      </c>
      <c r="AK744" s="10">
        <f ca="1">IFERROR(IF(AND(NOW()&lt;= EOMONTH(DATE(YEAR($O744),6, 1), 0), Overall!$A746&lt;&gt;"", MONTH($N744) &lt;= 6, MONTH($O744) &gt;= 6), IF($R744 &lt;&gt; "", $H744/$R744, ""), ""), "")</f>
        <v>1000000</v>
      </c>
      <c r="AL744" s="10" t="str">
        <f ca="1">IFERROR(IF(AND(NOW()&lt;= EOMONTH(DATE(YEAR($O744),7, 1), 0), Overall!$A746&lt;&gt;"", MONTH($N744) &lt;= 7, MONTH($O744) &gt;= 7), IF($R744 &lt;&gt; "", $H744/$R744, ""), ""), "")</f>
        <v/>
      </c>
      <c r="AM744" s="10" t="str">
        <f ca="1">IFERROR(IF(AND(NOW()&lt;= EOMONTH(DATE(YEAR($O744),8, 1), 0), Overall!$A746&lt;&gt;"", MONTH($N744) &lt;= 8, MONTH($O744) &gt;= 8), IF($R744 &lt;&gt; "", $H744/$R744, ""), ""), "")</f>
        <v/>
      </c>
      <c r="AN744" s="10" t="str">
        <f ca="1">IFERROR(IF(AND(NOW()&lt;= EOMONTH(DATE(YEAR($O744),9, 1), 0), Overall!$A746&lt;&gt;"", MONTH($N744) &lt;= 9, MONTH($O744) &gt;= 9), IF($R744 &lt;&gt; "", $H744/$R744, ""), ""), "")</f>
        <v/>
      </c>
      <c r="AO744" s="10" t="str">
        <f ca="1">IFERROR(IF(AND(NOW()&lt;= EOMONTH(DATE(YEAR($O744),10, 1), 0), Overall!$A746&lt;&gt;"", MONTH($N744) &lt;= 10, MONTH($O744) &gt;= 10), IF($R744 &lt;&gt; "", $H744/$R744, ""), ""), "")</f>
        <v/>
      </c>
      <c r="AP744" s="10" t="str">
        <f ca="1">IFERROR(IF(AND(NOW()&lt;= EOMONTH(DATE(YEAR($O744),11, 1), 0), Overall!$A746&lt;&gt;"", MONTH($N744) &lt;=11, MONTH($O744) &gt;= 11), IF($R744 &lt;&gt; "", $H744/$R744, ""), ""), "")</f>
        <v/>
      </c>
      <c r="AQ744" s="10" t="str">
        <f ca="1">IFERROR(IF(AND(NOW()&lt;= EOMONTH(DATE(YEAR($O744),12, 1), 0), Overall!$A746&lt;&gt;"", MONTH($N744) &lt;= 12, MONTH($O744) &gt;= 12), IF($R744 &lt;&gt; "", $H744/$R744, ""), ""), "")</f>
        <v/>
      </c>
      <c r="AR744" s="16">
        <f t="shared" ca="1" si="25"/>
        <v>1000000</v>
      </c>
    </row>
    <row r="745" spans="1:44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6">
        <f>IF(Overall!F747&lt;&gt;"",VALUE(Overall!F747),"")</f>
        <v>1000000</v>
      </c>
      <c r="I745" s="6">
        <f>IF(Overall!G747&lt;&gt;"",VALUE(Overall!G747),"")</f>
        <v>77</v>
      </c>
      <c r="J745" s="6">
        <f>IF(Overall!H747&lt;&gt;"",VALUE(Overall!H747),"")</f>
        <v>62</v>
      </c>
      <c r="K745" s="6">
        <f>IF(Overall!I747&lt;&gt;"",VALUE(Overall!I747),"")</f>
        <v>4.63</v>
      </c>
      <c r="L745" s="6">
        <f>IF(Overall!J747&lt;&gt;"",VALUE(Overall!J747),"")</f>
        <v>1</v>
      </c>
      <c r="M745" s="6">
        <f>IF(Overall!K747&lt;&gt;"",VALUE(Overall!K747),"")</f>
        <v>3.63</v>
      </c>
      <c r="N745" s="7">
        <f>IF(Overall!L747&lt;&gt;"",DATEVALUE(MID(Overall!L747, FIND(",", Overall!L747) + 2, FIND(" ", Overall!L747) - FIND(",", Overall!L747) - 1) &amp; " " &amp; MID(Overall!L747, FIND(" ", Overall!L747) + 1, FIND(",", Overall!L747, FIND(" ", Overall!L747)) - FIND(" ", Overall!L747) - 1) &amp; ", " &amp; MID(Overall!L747, FIND(",", Overall!L747, FIND(",",Overall!L747) + 1) + 2, LEN(Overall!L747))),"")</f>
        <v>45444</v>
      </c>
      <c r="O745" s="7">
        <f>IF(Overall!M747&lt;&gt;"",DATEVALUE(MID(Overall!M747, FIND(",", Overall!M747) + 2, FIND(" ", Overall!M747) - FIND(",", Overall!M747) - 1) &amp; " " &amp; MID(Overall!M747, FIND(" ", Overall!M747) + 1, FIND(",", Overall!M747, FIND(" ", Overall!M747)) - FIND(" ", Overall!M747) - 1) &amp; ", " &amp; MID(Overall!M747, FIND(",", Overall!M747, FIND(",",Overall!M747) + 1) + 2, LEN(Overall!M747))),"")</f>
        <v>45473</v>
      </c>
      <c r="P745" s="7">
        <f>IF(Overall!N747&lt;&gt;"",DATEVALUE(MID(Overall!N747, FIND(",", Overall!N747) + 2, FIND(" ", Overall!N747) - FIND(",", Overall!N747) - 1) &amp; " " &amp; MID(Overall!N747, FIND(" ", Overall!N747) + 1, FIND(",", Overall!N747, FIND(" ", Overall!N747)) - FIND(" ", Overall!N747) - 1) &amp; ", " &amp; MID(Overall!N747, FIND(",", Overall!N747, FIND(",",Overall!N747) + 1) + 2, LEN(Overall!N747))),"")</f>
        <v>45342</v>
      </c>
      <c r="Q745" s="7">
        <f>IF(Overall!O747&lt;&gt;"",DATEVALUE(MID(Overall!O747, FIND(",", Overall!O747) + 2, FIND(" ", Overall!O747) - FIND(",", Overall!O747) - 1) &amp; " " &amp; MID(Overall!O747, FIND(" ", Overall!O747) + 1, FIND(",", Overall!O747, FIND(" ", Overall!O747)) - FIND(" ", Overall!O747) - 1) &amp; ", " &amp; MID(Overall!O747, FIND(",", Overall!O747, FIND(",",Overall!O747) + 1) + 2, LEN(Overall!O747))),"")</f>
        <v>45317</v>
      </c>
      <c r="R745" s="5">
        <f t="shared" si="24"/>
        <v>1</v>
      </c>
      <c r="S745" s="10" t="str">
        <f>IF(Overall!$A747&lt;&gt;"",IF(AND(MONTH($N745) &lt;= 1, MONTH($O745) &gt;= 1), IF($R745 &lt;&gt; "", $H745/$R745, ""), ""),"")</f>
        <v/>
      </c>
      <c r="T745" s="10" t="str">
        <f>IF(Overall!$A747&lt;&gt;"",IF(AND(MONTH($N745) &lt;= 2, MONTH($O745) &gt;= 2), IF($R745 &lt;&gt; "", $H745/$R745, ""), ""),"")</f>
        <v/>
      </c>
      <c r="U745" s="10" t="str">
        <f>IF(Overall!$A747&lt;&gt;"",IF(AND(MONTH($N745) &lt;= 3, MONTH($O745) &gt;= 3), IF($R745 &lt;&gt; "", $H745/$R745, ""), ""),"")</f>
        <v/>
      </c>
      <c r="V745" s="10" t="str">
        <f>IF(Overall!$A747&lt;&gt;"",IF(AND(MONTH($N745) &lt;= 4, MONTH($O745) &gt;= 4), IF($R745 &lt;&gt; "", $H745/$R745, ""), ""),"")</f>
        <v/>
      </c>
      <c r="W745" s="10" t="str">
        <f>IF(Overall!$A747&lt;&gt;"",IF(AND(MONTH($N745) &lt;= 5, MONTH($O745) &gt;= 5), IF($R745 &lt;&gt; "", $H745/$R745, ""), ""),"")</f>
        <v/>
      </c>
      <c r="X745" s="10">
        <f>IF(Overall!$A747&lt;&gt;"",IF(AND(MONTH($N745) &lt;= 6, MONTH($O745) &gt;= 6), IF($R745 &lt;&gt; "", $H745/$R745, ""), ""),"")</f>
        <v>1000000</v>
      </c>
      <c r="Y745" s="10" t="str">
        <f>IF(Overall!$A747&lt;&gt;"",IF(AND(MONTH($N745) &lt;= 7, MONTH($O745) &gt;= 7 ), IF($R745 &lt;&gt; "", $H745/$R745, ""), ""),"")</f>
        <v/>
      </c>
      <c r="Z745" s="10" t="str">
        <f>IF(Overall!$A747&lt;&gt;"",IF(AND(MONTH($N745) &lt;= 8, MONTH($O745) &gt;= 8), IF($R745 &lt;&gt; "", $H745/$R745, ""), ""),"")</f>
        <v/>
      </c>
      <c r="AA745" s="10" t="str">
        <f>IF(Overall!$A747&lt;&gt;"",IF(AND(MONTH($N745) &lt;= 9, MONTH($O745) &gt;= 9), IF($R745 &lt;&gt; "", $H745/$R745, ""), ""),"")</f>
        <v/>
      </c>
      <c r="AB745" s="10" t="str">
        <f>IF(Overall!$A747&lt;&gt;"",IF(AND(MONTH($N745) &lt;= 10, MONTH($O745) &gt;= 10), IF($R745 &lt;&gt; "", $H745/$R745, ""), ""),"")</f>
        <v/>
      </c>
      <c r="AC745" s="10" t="str">
        <f>IF(Overall!$A747&lt;&gt;"",IF(AND(MONTH($N745) &lt;= 11, MONTH($O745) &gt;= 11), IF($R745 &lt;&gt; "", $H745/$R745, ""), ""),"")</f>
        <v/>
      </c>
      <c r="AD745" s="10" t="str">
        <f>IF(Overall!$A747&lt;&gt;"",IF(AND(MONTH($N745) &lt;= 12, MONTH($O745) &gt;= 12), IF($R745 &lt;&gt; "", $H745/$R745, ""), ""),"")</f>
        <v/>
      </c>
      <c r="AF745" s="10" t="str">
        <f ca="1">IFERROR(IF(AND(NOW()&lt;= EOMONTH(DATE(YEAR($O745),1, 1), 0), Overall!$A747&lt;&gt;"", MONTH($N745) &lt;= 1, MONTH($O745) &gt;= 1), IF($R745 &lt;&gt; "", $H745/$R745, ""), ""), "")</f>
        <v/>
      </c>
      <c r="AG745" s="10" t="str">
        <f ca="1">IFERROR(IF(AND(NOW()&lt;= EOMONTH(DATE(YEAR($O745),2, 1), 0), Overall!$A747&lt;&gt;"", MONTH($N745) &lt;= 2, MONTH($O745) &gt;= 2), IF($R745 &lt;&gt; "", $H745/$R745, ""), ""), "")</f>
        <v/>
      </c>
      <c r="AH745" s="10" t="str">
        <f ca="1">IFERROR(IF(AND(NOW()&lt;= EOMONTH(DATE(YEAR($O745),3, 1), 0), Overall!$A747&lt;&gt;"", MONTH($N745) &lt;= 3, MONTH($O745) &gt;= 3), IF($R745 &lt;&gt; "", $H745/$R745, ""), ""), "")</f>
        <v/>
      </c>
      <c r="AI745" s="10" t="str">
        <f ca="1">IFERROR(IF(AND(NOW()&lt;= EOMONTH(DATE(YEAR($O745),4, 1), 0), Overall!$A747&lt;&gt;"", MONTH($N745) &lt;= 4, MONTH($O745) &gt;= 4), IF($R745 &lt;&gt; "", $H745/$R745, ""), ""), "")</f>
        <v/>
      </c>
      <c r="AJ745" s="10" t="str">
        <f ca="1">IFERROR(IF(AND(NOW()&lt;= EOMONTH(DATE(YEAR($O745),5, 1), 0), Overall!$A747&lt;&gt;"", MONTH($N745) &lt;= 5, MONTH($O745) &gt;= 5), IF($R745 &lt;&gt; "", $H745/$R745, ""), ""), "")</f>
        <v/>
      </c>
      <c r="AK745" s="10">
        <f ca="1">IFERROR(IF(AND(NOW()&lt;= EOMONTH(DATE(YEAR($O745),6, 1), 0), Overall!$A747&lt;&gt;"", MONTH($N745) &lt;= 6, MONTH($O745) &gt;= 6), IF($R745 &lt;&gt; "", $H745/$R745, ""), ""), "")</f>
        <v>1000000</v>
      </c>
      <c r="AL745" s="10" t="str">
        <f ca="1">IFERROR(IF(AND(NOW()&lt;= EOMONTH(DATE(YEAR($O745),7, 1), 0), Overall!$A747&lt;&gt;"", MONTH($N745) &lt;= 7, MONTH($O745) &gt;= 7), IF($R745 &lt;&gt; "", $H745/$R745, ""), ""), "")</f>
        <v/>
      </c>
      <c r="AM745" s="10" t="str">
        <f ca="1">IFERROR(IF(AND(NOW()&lt;= EOMONTH(DATE(YEAR($O745),8, 1), 0), Overall!$A747&lt;&gt;"", MONTH($N745) &lt;= 8, MONTH($O745) &gt;= 8), IF($R745 &lt;&gt; "", $H745/$R745, ""), ""), "")</f>
        <v/>
      </c>
      <c r="AN745" s="10" t="str">
        <f ca="1">IFERROR(IF(AND(NOW()&lt;= EOMONTH(DATE(YEAR($O745),9, 1), 0), Overall!$A747&lt;&gt;"", MONTH($N745) &lt;= 9, MONTH($O745) &gt;= 9), IF($R745 &lt;&gt; "", $H745/$R745, ""), ""), "")</f>
        <v/>
      </c>
      <c r="AO745" s="10" t="str">
        <f ca="1">IFERROR(IF(AND(NOW()&lt;= EOMONTH(DATE(YEAR($O745),10, 1), 0), Overall!$A747&lt;&gt;"", MONTH($N745) &lt;= 10, MONTH($O745) &gt;= 10), IF($R745 &lt;&gt; "", $H745/$R745, ""), ""), "")</f>
        <v/>
      </c>
      <c r="AP745" s="10" t="str">
        <f ca="1">IFERROR(IF(AND(NOW()&lt;= EOMONTH(DATE(YEAR($O745),11, 1), 0), Overall!$A747&lt;&gt;"", MONTH($N745) &lt;=11, MONTH($O745) &gt;= 11), IF($R745 &lt;&gt; "", $H745/$R745, ""), ""), "")</f>
        <v/>
      </c>
      <c r="AQ745" s="10" t="str">
        <f ca="1">IFERROR(IF(AND(NOW()&lt;= EOMONTH(DATE(YEAR($O745),12, 1), 0), Overall!$A747&lt;&gt;"", MONTH($N745) &lt;= 12, MONTH($O745) &gt;= 12), IF($R745 &lt;&gt; "", $H745/$R745, ""), ""), "")</f>
        <v/>
      </c>
      <c r="AR745" s="16">
        <f t="shared" ca="1" si="25"/>
        <v>1000000</v>
      </c>
    </row>
    <row r="746" spans="1:44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6">
        <f>IF(Overall!F748&lt;&gt;"",VALUE(Overall!F748),"")</f>
        <v>1000000</v>
      </c>
      <c r="I746" s="6">
        <f>IF(Overall!G748&lt;&gt;"",VALUE(Overall!G748),"")</f>
        <v>77</v>
      </c>
      <c r="J746" s="6">
        <f>IF(Overall!H748&lt;&gt;"",VALUE(Overall!H748),"")</f>
        <v>62</v>
      </c>
      <c r="K746" s="6">
        <f>IF(Overall!I748&lt;&gt;"",VALUE(Overall!I748),"")</f>
        <v>4.7300000000000004</v>
      </c>
      <c r="L746" s="6">
        <f>IF(Overall!J748&lt;&gt;"",VALUE(Overall!J748),"")</f>
        <v>1.05</v>
      </c>
      <c r="M746" s="6">
        <f>IF(Overall!K748&lt;&gt;"",VALUE(Overall!K748),"")</f>
        <v>3.68</v>
      </c>
      <c r="N746" s="7">
        <f>IF(Overall!L748&lt;&gt;"",DATEVALUE(MID(Overall!L748, FIND(",", Overall!L748) + 2, FIND(" ", Overall!L748) - FIND(",", Overall!L748) - 1) &amp; " " &amp; MID(Overall!L748, FIND(" ", Overall!L748) + 1, FIND(",", Overall!L748, FIND(" ", Overall!L748)) - FIND(" ", Overall!L748) - 1) &amp; ", " &amp; MID(Overall!L748, FIND(",", Overall!L748, FIND(",",Overall!L748) + 1) + 2, LEN(Overall!L748))),"")</f>
        <v>45444</v>
      </c>
      <c r="O746" s="7">
        <f>IF(Overall!M748&lt;&gt;"",DATEVALUE(MID(Overall!M748, FIND(",", Overall!M748) + 2, FIND(" ", Overall!M748) - FIND(",", Overall!M748) - 1) &amp; " " &amp; MID(Overall!M748, FIND(" ", Overall!M748) + 1, FIND(",", Overall!M748, FIND(" ", Overall!M748)) - FIND(" ", Overall!M748) - 1) &amp; ", " &amp; MID(Overall!M748, FIND(",", Overall!M748, FIND(",",Overall!M748) + 1) + 2, LEN(Overall!M748))),"")</f>
        <v>45473</v>
      </c>
      <c r="P746" s="7">
        <f>IF(Overall!N748&lt;&gt;"",DATEVALUE(MID(Overall!N748, FIND(",", Overall!N748) + 2, FIND(" ", Overall!N748) - FIND(",", Overall!N748) - 1) &amp; " " &amp; MID(Overall!N748, FIND(" ", Overall!N748) + 1, FIND(",", Overall!N748, FIND(" ", Overall!N748)) - FIND(" ", Overall!N748) - 1) &amp; ", " &amp; MID(Overall!N748, FIND(",", Overall!N748, FIND(",",Overall!N748) + 1) + 2, LEN(Overall!N748))),"")</f>
        <v>45342</v>
      </c>
      <c r="Q746" s="7">
        <f>IF(Overall!O748&lt;&gt;"",DATEVALUE(MID(Overall!O748, FIND(",", Overall!O748) + 2, FIND(" ", Overall!O748) - FIND(",", Overall!O748) - 1) &amp; " " &amp; MID(Overall!O748, FIND(" ", Overall!O748) + 1, FIND(",", Overall!O748, FIND(" ", Overall!O748)) - FIND(" ", Overall!O748) - 1) &amp; ", " &amp; MID(Overall!O748, FIND(",", Overall!O748, FIND(",",Overall!O748) + 1) + 2, LEN(Overall!O748))),"")</f>
        <v>45317</v>
      </c>
      <c r="R746" s="5">
        <f t="shared" si="24"/>
        <v>1</v>
      </c>
      <c r="S746" s="10" t="str">
        <f>IF(Overall!$A748&lt;&gt;"",IF(AND(MONTH($N746) &lt;= 1, MONTH($O746) &gt;= 1), IF($R746 &lt;&gt; "", $H746/$R746, ""), ""),"")</f>
        <v/>
      </c>
      <c r="T746" s="10" t="str">
        <f>IF(Overall!$A748&lt;&gt;"",IF(AND(MONTH($N746) &lt;= 2, MONTH($O746) &gt;= 2), IF($R746 &lt;&gt; "", $H746/$R746, ""), ""),"")</f>
        <v/>
      </c>
      <c r="U746" s="10" t="str">
        <f>IF(Overall!$A748&lt;&gt;"",IF(AND(MONTH($N746) &lt;= 3, MONTH($O746) &gt;= 3), IF($R746 &lt;&gt; "", $H746/$R746, ""), ""),"")</f>
        <v/>
      </c>
      <c r="V746" s="10" t="str">
        <f>IF(Overall!$A748&lt;&gt;"",IF(AND(MONTH($N746) &lt;= 4, MONTH($O746) &gt;= 4), IF($R746 &lt;&gt; "", $H746/$R746, ""), ""),"")</f>
        <v/>
      </c>
      <c r="W746" s="10" t="str">
        <f>IF(Overall!$A748&lt;&gt;"",IF(AND(MONTH($N746) &lt;= 5, MONTH($O746) &gt;= 5), IF($R746 &lt;&gt; "", $H746/$R746, ""), ""),"")</f>
        <v/>
      </c>
      <c r="X746" s="10">
        <f>IF(Overall!$A748&lt;&gt;"",IF(AND(MONTH($N746) &lt;= 6, MONTH($O746) &gt;= 6), IF($R746 &lt;&gt; "", $H746/$R746, ""), ""),"")</f>
        <v>1000000</v>
      </c>
      <c r="Y746" s="10" t="str">
        <f>IF(Overall!$A748&lt;&gt;"",IF(AND(MONTH($N746) &lt;= 7, MONTH($O746) &gt;= 7 ), IF($R746 &lt;&gt; "", $H746/$R746, ""), ""),"")</f>
        <v/>
      </c>
      <c r="Z746" s="10" t="str">
        <f>IF(Overall!$A748&lt;&gt;"",IF(AND(MONTH($N746) &lt;= 8, MONTH($O746) &gt;= 8), IF($R746 &lt;&gt; "", $H746/$R746, ""), ""),"")</f>
        <v/>
      </c>
      <c r="AA746" s="10" t="str">
        <f>IF(Overall!$A748&lt;&gt;"",IF(AND(MONTH($N746) &lt;= 9, MONTH($O746) &gt;= 9), IF($R746 &lt;&gt; "", $H746/$R746, ""), ""),"")</f>
        <v/>
      </c>
      <c r="AB746" s="10" t="str">
        <f>IF(Overall!$A748&lt;&gt;"",IF(AND(MONTH($N746) &lt;= 10, MONTH($O746) &gt;= 10), IF($R746 &lt;&gt; "", $H746/$R746, ""), ""),"")</f>
        <v/>
      </c>
      <c r="AC746" s="10" t="str">
        <f>IF(Overall!$A748&lt;&gt;"",IF(AND(MONTH($N746) &lt;= 11, MONTH($O746) &gt;= 11), IF($R746 &lt;&gt; "", $H746/$R746, ""), ""),"")</f>
        <v/>
      </c>
      <c r="AD746" s="10" t="str">
        <f>IF(Overall!$A748&lt;&gt;"",IF(AND(MONTH($N746) &lt;= 12, MONTH($O746) &gt;= 12), IF($R746 &lt;&gt; "", $H746/$R746, ""), ""),"")</f>
        <v/>
      </c>
      <c r="AF746" s="10" t="str">
        <f ca="1">IFERROR(IF(AND(NOW()&lt;= EOMONTH(DATE(YEAR($O746),1, 1), 0), Overall!$A748&lt;&gt;"", MONTH($N746) &lt;= 1, MONTH($O746) &gt;= 1), IF($R746 &lt;&gt; "", $H746/$R746, ""), ""), "")</f>
        <v/>
      </c>
      <c r="AG746" s="10" t="str">
        <f ca="1">IFERROR(IF(AND(NOW()&lt;= EOMONTH(DATE(YEAR($O746),2, 1), 0), Overall!$A748&lt;&gt;"", MONTH($N746) &lt;= 2, MONTH($O746) &gt;= 2), IF($R746 &lt;&gt; "", $H746/$R746, ""), ""), "")</f>
        <v/>
      </c>
      <c r="AH746" s="10" t="str">
        <f ca="1">IFERROR(IF(AND(NOW()&lt;= EOMONTH(DATE(YEAR($O746),3, 1), 0), Overall!$A748&lt;&gt;"", MONTH($N746) &lt;= 3, MONTH($O746) &gt;= 3), IF($R746 &lt;&gt; "", $H746/$R746, ""), ""), "")</f>
        <v/>
      </c>
      <c r="AI746" s="10" t="str">
        <f ca="1">IFERROR(IF(AND(NOW()&lt;= EOMONTH(DATE(YEAR($O746),4, 1), 0), Overall!$A748&lt;&gt;"", MONTH($N746) &lt;= 4, MONTH($O746) &gt;= 4), IF($R746 &lt;&gt; "", $H746/$R746, ""), ""), "")</f>
        <v/>
      </c>
      <c r="AJ746" s="10" t="str">
        <f ca="1">IFERROR(IF(AND(NOW()&lt;= EOMONTH(DATE(YEAR($O746),5, 1), 0), Overall!$A748&lt;&gt;"", MONTH($N746) &lt;= 5, MONTH($O746) &gt;= 5), IF($R746 &lt;&gt; "", $H746/$R746, ""), ""), "")</f>
        <v/>
      </c>
      <c r="AK746" s="10">
        <f ca="1">IFERROR(IF(AND(NOW()&lt;= EOMONTH(DATE(YEAR($O746),6, 1), 0), Overall!$A748&lt;&gt;"", MONTH($N746) &lt;= 6, MONTH($O746) &gt;= 6), IF($R746 &lt;&gt; "", $H746/$R746, ""), ""), "")</f>
        <v>1000000</v>
      </c>
      <c r="AL746" s="10" t="str">
        <f ca="1">IFERROR(IF(AND(NOW()&lt;= EOMONTH(DATE(YEAR($O746),7, 1), 0), Overall!$A748&lt;&gt;"", MONTH($N746) &lt;= 7, MONTH($O746) &gt;= 7), IF($R746 &lt;&gt; "", $H746/$R746, ""), ""), "")</f>
        <v/>
      </c>
      <c r="AM746" s="10" t="str">
        <f ca="1">IFERROR(IF(AND(NOW()&lt;= EOMONTH(DATE(YEAR($O746),8, 1), 0), Overall!$A748&lt;&gt;"", MONTH($N746) &lt;= 8, MONTH($O746) &gt;= 8), IF($R746 &lt;&gt; "", $H746/$R746, ""), ""), "")</f>
        <v/>
      </c>
      <c r="AN746" s="10" t="str">
        <f ca="1">IFERROR(IF(AND(NOW()&lt;= EOMONTH(DATE(YEAR($O746),9, 1), 0), Overall!$A748&lt;&gt;"", MONTH($N746) &lt;= 9, MONTH($O746) &gt;= 9), IF($R746 &lt;&gt; "", $H746/$R746, ""), ""), "")</f>
        <v/>
      </c>
      <c r="AO746" s="10" t="str">
        <f ca="1">IFERROR(IF(AND(NOW()&lt;= EOMONTH(DATE(YEAR($O746),10, 1), 0), Overall!$A748&lt;&gt;"", MONTH($N746) &lt;= 10, MONTH($O746) &gt;= 10), IF($R746 &lt;&gt; "", $H746/$R746, ""), ""), "")</f>
        <v/>
      </c>
      <c r="AP746" s="10" t="str">
        <f ca="1">IFERROR(IF(AND(NOW()&lt;= EOMONTH(DATE(YEAR($O746),11, 1), 0), Overall!$A748&lt;&gt;"", MONTH($N746) &lt;=11, MONTH($O746) &gt;= 11), IF($R746 &lt;&gt; "", $H746/$R746, ""), ""), "")</f>
        <v/>
      </c>
      <c r="AQ746" s="10" t="str">
        <f ca="1">IFERROR(IF(AND(NOW()&lt;= EOMONTH(DATE(YEAR($O746),12, 1), 0), Overall!$A748&lt;&gt;"", MONTH($N746) &lt;= 12, MONTH($O746) &gt;= 12), IF($R746 &lt;&gt; "", $H746/$R746, ""), ""), "")</f>
        <v/>
      </c>
      <c r="AR746" s="16">
        <f t="shared" ca="1" si="25"/>
        <v>1000000</v>
      </c>
    </row>
    <row r="747" spans="1:44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6">
        <f>IF(Overall!F749&lt;&gt;"",VALUE(Overall!F749),"")</f>
        <v>1000000</v>
      </c>
      <c r="I747" s="6">
        <f>IF(Overall!G749&lt;&gt;"",VALUE(Overall!G749),"")</f>
        <v>77</v>
      </c>
      <c r="J747" s="6">
        <f>IF(Overall!H749&lt;&gt;"",VALUE(Overall!H749),"")</f>
        <v>62</v>
      </c>
      <c r="K747" s="6">
        <f>IF(Overall!I749&lt;&gt;"",VALUE(Overall!I749),"")</f>
        <v>4.68</v>
      </c>
      <c r="L747" s="6">
        <f>IF(Overall!J749&lt;&gt;"",VALUE(Overall!J749),"")</f>
        <v>1</v>
      </c>
      <c r="M747" s="6">
        <f>IF(Overall!K749&lt;&gt;"",VALUE(Overall!K749),"")</f>
        <v>3.68</v>
      </c>
      <c r="N747" s="7">
        <f>IF(Overall!L749&lt;&gt;"",DATEVALUE(MID(Overall!L749, FIND(",", Overall!L749) + 2, FIND(" ", Overall!L749) - FIND(",", Overall!L749) - 1) &amp; " " &amp; MID(Overall!L749, FIND(" ", Overall!L749) + 1, FIND(",", Overall!L749, FIND(" ", Overall!L749)) - FIND(" ", Overall!L749) - 1) &amp; ", " &amp; MID(Overall!L749, FIND(",", Overall!L749, FIND(",",Overall!L749) + 1) + 2, LEN(Overall!L749))),"")</f>
        <v>45444</v>
      </c>
      <c r="O747" s="7">
        <f>IF(Overall!M749&lt;&gt;"",DATEVALUE(MID(Overall!M749, FIND(",", Overall!M749) + 2, FIND(" ", Overall!M749) - FIND(",", Overall!M749) - 1) &amp; " " &amp; MID(Overall!M749, FIND(" ", Overall!M749) + 1, FIND(",", Overall!M749, FIND(" ", Overall!M749)) - FIND(" ", Overall!M749) - 1) &amp; ", " &amp; MID(Overall!M749, FIND(",", Overall!M749, FIND(",",Overall!M749) + 1) + 2, LEN(Overall!M749))),"")</f>
        <v>45473</v>
      </c>
      <c r="P747" s="7">
        <f>IF(Overall!N749&lt;&gt;"",DATEVALUE(MID(Overall!N749, FIND(",", Overall!N749) + 2, FIND(" ", Overall!N749) - FIND(",", Overall!N749) - 1) &amp; " " &amp; MID(Overall!N749, FIND(" ", Overall!N749) + 1, FIND(",", Overall!N749, FIND(" ", Overall!N749)) - FIND(" ", Overall!N749) - 1) &amp; ", " &amp; MID(Overall!N749, FIND(",", Overall!N749, FIND(",",Overall!N749) + 1) + 2, LEN(Overall!N749))),"")</f>
        <v>45342</v>
      </c>
      <c r="Q747" s="7">
        <f>IF(Overall!O749&lt;&gt;"",DATEVALUE(MID(Overall!O749, FIND(",", Overall!O749) + 2, FIND(" ", Overall!O749) - FIND(",", Overall!O749) - 1) &amp; " " &amp; MID(Overall!O749, FIND(" ", Overall!O749) + 1, FIND(",", Overall!O749, FIND(" ", Overall!O749)) - FIND(" ", Overall!O749) - 1) &amp; ", " &amp; MID(Overall!O749, FIND(",", Overall!O749, FIND(",",Overall!O749) + 1) + 2, LEN(Overall!O749))),"")</f>
        <v>45317</v>
      </c>
      <c r="R747" s="5">
        <f t="shared" si="24"/>
        <v>1</v>
      </c>
      <c r="S747" s="10" t="str">
        <f>IF(Overall!$A749&lt;&gt;"",IF(AND(MONTH($N747) &lt;= 1, MONTH($O747) &gt;= 1), IF($R747 &lt;&gt; "", $H747/$R747, ""), ""),"")</f>
        <v/>
      </c>
      <c r="T747" s="10" t="str">
        <f>IF(Overall!$A749&lt;&gt;"",IF(AND(MONTH($N747) &lt;= 2, MONTH($O747) &gt;= 2), IF($R747 &lt;&gt; "", $H747/$R747, ""), ""),"")</f>
        <v/>
      </c>
      <c r="U747" s="10" t="str">
        <f>IF(Overall!$A749&lt;&gt;"",IF(AND(MONTH($N747) &lt;= 3, MONTH($O747) &gt;= 3), IF($R747 &lt;&gt; "", $H747/$R747, ""), ""),"")</f>
        <v/>
      </c>
      <c r="V747" s="10" t="str">
        <f>IF(Overall!$A749&lt;&gt;"",IF(AND(MONTH($N747) &lt;= 4, MONTH($O747) &gt;= 4), IF($R747 &lt;&gt; "", $H747/$R747, ""), ""),"")</f>
        <v/>
      </c>
      <c r="W747" s="10" t="str">
        <f>IF(Overall!$A749&lt;&gt;"",IF(AND(MONTH($N747) &lt;= 5, MONTH($O747) &gt;= 5), IF($R747 &lt;&gt; "", $H747/$R747, ""), ""),"")</f>
        <v/>
      </c>
      <c r="X747" s="10">
        <f>IF(Overall!$A749&lt;&gt;"",IF(AND(MONTH($N747) &lt;= 6, MONTH($O747) &gt;= 6), IF($R747 &lt;&gt; "", $H747/$R747, ""), ""),"")</f>
        <v>1000000</v>
      </c>
      <c r="Y747" s="10" t="str">
        <f>IF(Overall!$A749&lt;&gt;"",IF(AND(MONTH($N747) &lt;= 7, MONTH($O747) &gt;= 7 ), IF($R747 &lt;&gt; "", $H747/$R747, ""), ""),"")</f>
        <v/>
      </c>
      <c r="Z747" s="10" t="str">
        <f>IF(Overall!$A749&lt;&gt;"",IF(AND(MONTH($N747) &lt;= 8, MONTH($O747) &gt;= 8), IF($R747 &lt;&gt; "", $H747/$R747, ""), ""),"")</f>
        <v/>
      </c>
      <c r="AA747" s="10" t="str">
        <f>IF(Overall!$A749&lt;&gt;"",IF(AND(MONTH($N747) &lt;= 9, MONTH($O747) &gt;= 9), IF($R747 &lt;&gt; "", $H747/$R747, ""), ""),"")</f>
        <v/>
      </c>
      <c r="AB747" s="10" t="str">
        <f>IF(Overall!$A749&lt;&gt;"",IF(AND(MONTH($N747) &lt;= 10, MONTH($O747) &gt;= 10), IF($R747 &lt;&gt; "", $H747/$R747, ""), ""),"")</f>
        <v/>
      </c>
      <c r="AC747" s="10" t="str">
        <f>IF(Overall!$A749&lt;&gt;"",IF(AND(MONTH($N747) &lt;= 11, MONTH($O747) &gt;= 11), IF($R747 &lt;&gt; "", $H747/$R747, ""), ""),"")</f>
        <v/>
      </c>
      <c r="AD747" s="10" t="str">
        <f>IF(Overall!$A749&lt;&gt;"",IF(AND(MONTH($N747) &lt;= 12, MONTH($O747) &gt;= 12), IF($R747 &lt;&gt; "", $H747/$R747, ""), ""),"")</f>
        <v/>
      </c>
      <c r="AF747" s="10" t="str">
        <f ca="1">IFERROR(IF(AND(NOW()&lt;= EOMONTH(DATE(YEAR($O747),1, 1), 0), Overall!$A749&lt;&gt;"", MONTH($N747) &lt;= 1, MONTH($O747) &gt;= 1), IF($R747 &lt;&gt; "", $H747/$R747, ""), ""), "")</f>
        <v/>
      </c>
      <c r="AG747" s="10" t="str">
        <f ca="1">IFERROR(IF(AND(NOW()&lt;= EOMONTH(DATE(YEAR($O747),2, 1), 0), Overall!$A749&lt;&gt;"", MONTH($N747) &lt;= 2, MONTH($O747) &gt;= 2), IF($R747 &lt;&gt; "", $H747/$R747, ""), ""), "")</f>
        <v/>
      </c>
      <c r="AH747" s="10" t="str">
        <f ca="1">IFERROR(IF(AND(NOW()&lt;= EOMONTH(DATE(YEAR($O747),3, 1), 0), Overall!$A749&lt;&gt;"", MONTH($N747) &lt;= 3, MONTH($O747) &gt;= 3), IF($R747 &lt;&gt; "", $H747/$R747, ""), ""), "")</f>
        <v/>
      </c>
      <c r="AI747" s="10" t="str">
        <f ca="1">IFERROR(IF(AND(NOW()&lt;= EOMONTH(DATE(YEAR($O747),4, 1), 0), Overall!$A749&lt;&gt;"", MONTH($N747) &lt;= 4, MONTH($O747) &gt;= 4), IF($R747 &lt;&gt; "", $H747/$R747, ""), ""), "")</f>
        <v/>
      </c>
      <c r="AJ747" s="10" t="str">
        <f ca="1">IFERROR(IF(AND(NOW()&lt;= EOMONTH(DATE(YEAR($O747),5, 1), 0), Overall!$A749&lt;&gt;"", MONTH($N747) &lt;= 5, MONTH($O747) &gt;= 5), IF($R747 &lt;&gt; "", $H747/$R747, ""), ""), "")</f>
        <v/>
      </c>
      <c r="AK747" s="10">
        <f ca="1">IFERROR(IF(AND(NOW()&lt;= EOMONTH(DATE(YEAR($O747),6, 1), 0), Overall!$A749&lt;&gt;"", MONTH($N747) &lt;= 6, MONTH($O747) &gt;= 6), IF($R747 &lt;&gt; "", $H747/$R747, ""), ""), "")</f>
        <v>1000000</v>
      </c>
      <c r="AL747" s="10" t="str">
        <f ca="1">IFERROR(IF(AND(NOW()&lt;= EOMONTH(DATE(YEAR($O747),7, 1), 0), Overall!$A749&lt;&gt;"", MONTH($N747) &lt;= 7, MONTH($O747) &gt;= 7), IF($R747 &lt;&gt; "", $H747/$R747, ""), ""), "")</f>
        <v/>
      </c>
      <c r="AM747" s="10" t="str">
        <f ca="1">IFERROR(IF(AND(NOW()&lt;= EOMONTH(DATE(YEAR($O747),8, 1), 0), Overall!$A749&lt;&gt;"", MONTH($N747) &lt;= 8, MONTH($O747) &gt;= 8), IF($R747 &lt;&gt; "", $H747/$R747, ""), ""), "")</f>
        <v/>
      </c>
      <c r="AN747" s="10" t="str">
        <f ca="1">IFERROR(IF(AND(NOW()&lt;= EOMONTH(DATE(YEAR($O747),9, 1), 0), Overall!$A749&lt;&gt;"", MONTH($N747) &lt;= 9, MONTH($O747) &gt;= 9), IF($R747 &lt;&gt; "", $H747/$R747, ""), ""), "")</f>
        <v/>
      </c>
      <c r="AO747" s="10" t="str">
        <f ca="1">IFERROR(IF(AND(NOW()&lt;= EOMONTH(DATE(YEAR($O747),10, 1), 0), Overall!$A749&lt;&gt;"", MONTH($N747) &lt;= 10, MONTH($O747) &gt;= 10), IF($R747 &lt;&gt; "", $H747/$R747, ""), ""), "")</f>
        <v/>
      </c>
      <c r="AP747" s="10" t="str">
        <f ca="1">IFERROR(IF(AND(NOW()&lt;= EOMONTH(DATE(YEAR($O747),11, 1), 0), Overall!$A749&lt;&gt;"", MONTH($N747) &lt;=11, MONTH($O747) &gt;= 11), IF($R747 &lt;&gt; "", $H747/$R747, ""), ""), "")</f>
        <v/>
      </c>
      <c r="AQ747" s="10" t="str">
        <f ca="1">IFERROR(IF(AND(NOW()&lt;= EOMONTH(DATE(YEAR($O747),12, 1), 0), Overall!$A749&lt;&gt;"", MONTH($N747) &lt;= 12, MONTH($O747) &gt;= 12), IF($R747 &lt;&gt; "", $H747/$R747, ""), ""), "")</f>
        <v/>
      </c>
      <c r="AR747" s="16">
        <f t="shared" ca="1" si="25"/>
        <v>1000000</v>
      </c>
    </row>
    <row r="748" spans="1:44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6">
        <f>IF(Overall!F750&lt;&gt;"",VALUE(Overall!F750),"")</f>
        <v>1000000</v>
      </c>
      <c r="I748" s="6">
        <f>IF(Overall!G750&lt;&gt;"",VALUE(Overall!G750),"")</f>
        <v>78</v>
      </c>
      <c r="J748" s="6">
        <f>IF(Overall!H750&lt;&gt;"",VALUE(Overall!H750),"")</f>
        <v>62</v>
      </c>
      <c r="K748" s="6">
        <f>IF(Overall!I750&lt;&gt;"",VALUE(Overall!I750),"")</f>
        <v>4.68</v>
      </c>
      <c r="L748" s="6">
        <f>IF(Overall!J750&lt;&gt;"",VALUE(Overall!J750),"")</f>
        <v>1</v>
      </c>
      <c r="M748" s="6">
        <f>IF(Overall!K750&lt;&gt;"",VALUE(Overall!K750),"")</f>
        <v>3.68</v>
      </c>
      <c r="N748" s="7">
        <f>IF(Overall!L750&lt;&gt;"",DATEVALUE(MID(Overall!L750, FIND(",", Overall!L750) + 2, FIND(" ", Overall!L750) - FIND(",", Overall!L750) - 1) &amp; " " &amp; MID(Overall!L750, FIND(" ", Overall!L750) + 1, FIND(",", Overall!L750, FIND(" ", Overall!L750)) - FIND(" ", Overall!L750) - 1) &amp; ", " &amp; MID(Overall!L750, FIND(",", Overall!L750, FIND(",",Overall!L750) + 1) + 2, LEN(Overall!L750))),"")</f>
        <v>45444</v>
      </c>
      <c r="O748" s="7">
        <f>IF(Overall!M750&lt;&gt;"",DATEVALUE(MID(Overall!M750, FIND(",", Overall!M750) + 2, FIND(" ", Overall!M750) - FIND(",", Overall!M750) - 1) &amp; " " &amp; MID(Overall!M750, FIND(" ", Overall!M750) + 1, FIND(",", Overall!M750, FIND(" ", Overall!M750)) - FIND(" ", Overall!M750) - 1) &amp; ", " &amp; MID(Overall!M750, FIND(",", Overall!M750, FIND(",",Overall!M750) + 1) + 2, LEN(Overall!M750))),"")</f>
        <v>45473</v>
      </c>
      <c r="P748" s="7">
        <f>IF(Overall!N750&lt;&gt;"",DATEVALUE(MID(Overall!N750, FIND(",", Overall!N750) + 2, FIND(" ", Overall!N750) - FIND(",", Overall!N750) - 1) &amp; " " &amp; MID(Overall!N750, FIND(" ", Overall!N750) + 1, FIND(",", Overall!N750, FIND(" ", Overall!N750)) - FIND(" ", Overall!N750) - 1) &amp; ", " &amp; MID(Overall!N750, FIND(",", Overall!N750, FIND(",",Overall!N750) + 1) + 2, LEN(Overall!N750))),"")</f>
        <v>45343</v>
      </c>
      <c r="Q748" s="7">
        <f>IF(Overall!O750&lt;&gt;"",DATEVALUE(MID(Overall!O750, FIND(",", Overall!O750) + 2, FIND(" ", Overall!O750) - FIND(",", Overall!O750) - 1) &amp; " " &amp; MID(Overall!O750, FIND(" ", Overall!O750) + 1, FIND(",", Overall!O750, FIND(" ", Overall!O750)) - FIND(" ", Overall!O750) - 1) &amp; ", " &amp; MID(Overall!O750, FIND(",", Overall!O750, FIND(",",Overall!O750) + 1) + 2, LEN(Overall!O750))),"")</f>
        <v>45320</v>
      </c>
      <c r="R748" s="5">
        <f t="shared" si="24"/>
        <v>1</v>
      </c>
      <c r="S748" s="10" t="str">
        <f>IF(Overall!$A750&lt;&gt;"",IF(AND(MONTH($N748) &lt;= 1, MONTH($O748) &gt;= 1), IF($R748 &lt;&gt; "", $H748/$R748, ""), ""),"")</f>
        <v/>
      </c>
      <c r="T748" s="10" t="str">
        <f>IF(Overall!$A750&lt;&gt;"",IF(AND(MONTH($N748) &lt;= 2, MONTH($O748) &gt;= 2), IF($R748 &lt;&gt; "", $H748/$R748, ""), ""),"")</f>
        <v/>
      </c>
      <c r="U748" s="10" t="str">
        <f>IF(Overall!$A750&lt;&gt;"",IF(AND(MONTH($N748) &lt;= 3, MONTH($O748) &gt;= 3), IF($R748 &lt;&gt; "", $H748/$R748, ""), ""),"")</f>
        <v/>
      </c>
      <c r="V748" s="10" t="str">
        <f>IF(Overall!$A750&lt;&gt;"",IF(AND(MONTH($N748) &lt;= 4, MONTH($O748) &gt;= 4), IF($R748 &lt;&gt; "", $H748/$R748, ""), ""),"")</f>
        <v/>
      </c>
      <c r="W748" s="10" t="str">
        <f>IF(Overall!$A750&lt;&gt;"",IF(AND(MONTH($N748) &lt;= 5, MONTH($O748) &gt;= 5), IF($R748 &lt;&gt; "", $H748/$R748, ""), ""),"")</f>
        <v/>
      </c>
      <c r="X748" s="10">
        <f>IF(Overall!$A750&lt;&gt;"",IF(AND(MONTH($N748) &lt;= 6, MONTH($O748) &gt;= 6), IF($R748 &lt;&gt; "", $H748/$R748, ""), ""),"")</f>
        <v>1000000</v>
      </c>
      <c r="Y748" s="10" t="str">
        <f>IF(Overall!$A750&lt;&gt;"",IF(AND(MONTH($N748) &lt;= 7, MONTH($O748) &gt;= 7 ), IF($R748 &lt;&gt; "", $H748/$R748, ""), ""),"")</f>
        <v/>
      </c>
      <c r="Z748" s="10" t="str">
        <f>IF(Overall!$A750&lt;&gt;"",IF(AND(MONTH($N748) &lt;= 8, MONTH($O748) &gt;= 8), IF($R748 &lt;&gt; "", $H748/$R748, ""), ""),"")</f>
        <v/>
      </c>
      <c r="AA748" s="10" t="str">
        <f>IF(Overall!$A750&lt;&gt;"",IF(AND(MONTH($N748) &lt;= 9, MONTH($O748) &gt;= 9), IF($R748 &lt;&gt; "", $H748/$R748, ""), ""),"")</f>
        <v/>
      </c>
      <c r="AB748" s="10" t="str">
        <f>IF(Overall!$A750&lt;&gt;"",IF(AND(MONTH($N748) &lt;= 10, MONTH($O748) &gt;= 10), IF($R748 &lt;&gt; "", $H748/$R748, ""), ""),"")</f>
        <v/>
      </c>
      <c r="AC748" s="10" t="str">
        <f>IF(Overall!$A750&lt;&gt;"",IF(AND(MONTH($N748) &lt;= 11, MONTH($O748) &gt;= 11), IF($R748 &lt;&gt; "", $H748/$R748, ""), ""),"")</f>
        <v/>
      </c>
      <c r="AD748" s="10" t="str">
        <f>IF(Overall!$A750&lt;&gt;"",IF(AND(MONTH($N748) &lt;= 12, MONTH($O748) &gt;= 12), IF($R748 &lt;&gt; "", $H748/$R748, ""), ""),"")</f>
        <v/>
      </c>
      <c r="AF748" s="10" t="str">
        <f ca="1">IFERROR(IF(AND(NOW()&lt;= EOMONTH(DATE(YEAR($O748),1, 1), 0), Overall!$A750&lt;&gt;"", MONTH($N748) &lt;= 1, MONTH($O748) &gt;= 1), IF($R748 &lt;&gt; "", $H748/$R748, ""), ""), "")</f>
        <v/>
      </c>
      <c r="AG748" s="10" t="str">
        <f ca="1">IFERROR(IF(AND(NOW()&lt;= EOMONTH(DATE(YEAR($O748),2, 1), 0), Overall!$A750&lt;&gt;"", MONTH($N748) &lt;= 2, MONTH($O748) &gt;= 2), IF($R748 &lt;&gt; "", $H748/$R748, ""), ""), "")</f>
        <v/>
      </c>
      <c r="AH748" s="10" t="str">
        <f ca="1">IFERROR(IF(AND(NOW()&lt;= EOMONTH(DATE(YEAR($O748),3, 1), 0), Overall!$A750&lt;&gt;"", MONTH($N748) &lt;= 3, MONTH($O748) &gt;= 3), IF($R748 &lt;&gt; "", $H748/$R748, ""), ""), "")</f>
        <v/>
      </c>
      <c r="AI748" s="10" t="str">
        <f ca="1">IFERROR(IF(AND(NOW()&lt;= EOMONTH(DATE(YEAR($O748),4, 1), 0), Overall!$A750&lt;&gt;"", MONTH($N748) &lt;= 4, MONTH($O748) &gt;= 4), IF($R748 &lt;&gt; "", $H748/$R748, ""), ""), "")</f>
        <v/>
      </c>
      <c r="AJ748" s="10" t="str">
        <f ca="1">IFERROR(IF(AND(NOW()&lt;= EOMONTH(DATE(YEAR($O748),5, 1), 0), Overall!$A750&lt;&gt;"", MONTH($N748) &lt;= 5, MONTH($O748) &gt;= 5), IF($R748 &lt;&gt; "", $H748/$R748, ""), ""), "")</f>
        <v/>
      </c>
      <c r="AK748" s="10">
        <f ca="1">IFERROR(IF(AND(NOW()&lt;= EOMONTH(DATE(YEAR($O748),6, 1), 0), Overall!$A750&lt;&gt;"", MONTH($N748) &lt;= 6, MONTH($O748) &gt;= 6), IF($R748 &lt;&gt; "", $H748/$R748, ""), ""), "")</f>
        <v>1000000</v>
      </c>
      <c r="AL748" s="10" t="str">
        <f ca="1">IFERROR(IF(AND(NOW()&lt;= EOMONTH(DATE(YEAR($O748),7, 1), 0), Overall!$A750&lt;&gt;"", MONTH($N748) &lt;= 7, MONTH($O748) &gt;= 7), IF($R748 &lt;&gt; "", $H748/$R748, ""), ""), "")</f>
        <v/>
      </c>
      <c r="AM748" s="10" t="str">
        <f ca="1">IFERROR(IF(AND(NOW()&lt;= EOMONTH(DATE(YEAR($O748),8, 1), 0), Overall!$A750&lt;&gt;"", MONTH($N748) &lt;= 8, MONTH($O748) &gt;= 8), IF($R748 &lt;&gt; "", $H748/$R748, ""), ""), "")</f>
        <v/>
      </c>
      <c r="AN748" s="10" t="str">
        <f ca="1">IFERROR(IF(AND(NOW()&lt;= EOMONTH(DATE(YEAR($O748),9, 1), 0), Overall!$A750&lt;&gt;"", MONTH($N748) &lt;= 9, MONTH($O748) &gt;= 9), IF($R748 &lt;&gt; "", $H748/$R748, ""), ""), "")</f>
        <v/>
      </c>
      <c r="AO748" s="10" t="str">
        <f ca="1">IFERROR(IF(AND(NOW()&lt;= EOMONTH(DATE(YEAR($O748),10, 1), 0), Overall!$A750&lt;&gt;"", MONTH($N748) &lt;= 10, MONTH($O748) &gt;= 10), IF($R748 &lt;&gt; "", $H748/$R748, ""), ""), "")</f>
        <v/>
      </c>
      <c r="AP748" s="10" t="str">
        <f ca="1">IFERROR(IF(AND(NOW()&lt;= EOMONTH(DATE(YEAR($O748),11, 1), 0), Overall!$A750&lt;&gt;"", MONTH($N748) &lt;=11, MONTH($O748) &gt;= 11), IF($R748 &lt;&gt; "", $H748/$R748, ""), ""), "")</f>
        <v/>
      </c>
      <c r="AQ748" s="10" t="str">
        <f ca="1">IFERROR(IF(AND(NOW()&lt;= EOMONTH(DATE(YEAR($O748),12, 1), 0), Overall!$A750&lt;&gt;"", MONTH($N748) &lt;= 12, MONTH($O748) &gt;= 12), IF($R748 &lt;&gt; "", $H748/$R748, ""), ""), "")</f>
        <v/>
      </c>
      <c r="AR748" s="16">
        <f t="shared" ca="1" si="25"/>
        <v>1000000</v>
      </c>
    </row>
    <row r="749" spans="1:44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6">
        <f>IF(Overall!F751&lt;&gt;"",VALUE(Overall!F751),"")</f>
        <v>1000000</v>
      </c>
      <c r="I749" s="6">
        <f>IF(Overall!G751&lt;&gt;"",VALUE(Overall!G751),"")</f>
        <v>77</v>
      </c>
      <c r="J749" s="6">
        <f>IF(Overall!H751&lt;&gt;"",VALUE(Overall!H751),"")</f>
        <v>62</v>
      </c>
      <c r="K749" s="6">
        <f>IF(Overall!I751&lt;&gt;"",VALUE(Overall!I751),"")</f>
        <v>4.4000000000000004</v>
      </c>
      <c r="L749" s="6">
        <f>IF(Overall!J751&lt;&gt;"",VALUE(Overall!J751),"")</f>
        <v>0.9</v>
      </c>
      <c r="M749" s="6">
        <f>IF(Overall!K751&lt;&gt;"",VALUE(Overall!K751),"")</f>
        <v>3.5</v>
      </c>
      <c r="N749" s="7">
        <f>IF(Overall!L751&lt;&gt;"",DATEVALUE(MID(Overall!L751, FIND(",", Overall!L751) + 2, FIND(" ", Overall!L751) - FIND(",", Overall!L751) - 1) &amp; " " &amp; MID(Overall!L751, FIND(" ", Overall!L751) + 1, FIND(",", Overall!L751, FIND(" ", Overall!L751)) - FIND(" ", Overall!L751) - 1) &amp; ", " &amp; MID(Overall!L751, FIND(",", Overall!L751, FIND(",",Overall!L751) + 1) + 2, LEN(Overall!L751))),"")</f>
        <v>45444</v>
      </c>
      <c r="O749" s="7">
        <f>IF(Overall!M751&lt;&gt;"",DATEVALUE(MID(Overall!M751, FIND(",", Overall!M751) + 2, FIND(" ", Overall!M751) - FIND(",", Overall!M751) - 1) &amp; " " &amp; MID(Overall!M751, FIND(" ", Overall!M751) + 1, FIND(",", Overall!M751, FIND(" ", Overall!M751)) - FIND(" ", Overall!M751) - 1) &amp; ", " &amp; MID(Overall!M751, FIND(",", Overall!M751, FIND(",",Overall!M751) + 1) + 2, LEN(Overall!M751))),"")</f>
        <v>45473</v>
      </c>
      <c r="P749" s="7">
        <f>IF(Overall!N751&lt;&gt;"",DATEVALUE(MID(Overall!N751, FIND(",", Overall!N751) + 2, FIND(" ", Overall!N751) - FIND(",", Overall!N751) - 1) &amp; " " &amp; MID(Overall!N751, FIND(" ", Overall!N751) + 1, FIND(",", Overall!N751, FIND(" ", Overall!N751)) - FIND(" ", Overall!N751) - 1) &amp; ", " &amp; MID(Overall!N751, FIND(",", Overall!N751, FIND(",",Overall!N751) + 1) + 2, LEN(Overall!N751))),"")</f>
        <v>45344</v>
      </c>
      <c r="Q749" s="7">
        <f>IF(Overall!O751&lt;&gt;"",DATEVALUE(MID(Overall!O751, FIND(",", Overall!O751) + 2, FIND(" ", Overall!O751) - FIND(",", Overall!O751) - 1) &amp; " " &amp; MID(Overall!O751, FIND(" ", Overall!O751) + 1, FIND(",", Overall!O751, FIND(" ", Overall!O751)) - FIND(" ", Overall!O751) - 1) &amp; ", " &amp; MID(Overall!O751, FIND(",", Overall!O751, FIND(",",Overall!O751) + 1) + 2, LEN(Overall!O751))),"")</f>
        <v>45321</v>
      </c>
      <c r="R749" s="5">
        <f t="shared" si="24"/>
        <v>1</v>
      </c>
      <c r="S749" s="10" t="str">
        <f>IF(Overall!$A751&lt;&gt;"",IF(AND(MONTH($N749) &lt;= 1, MONTH($O749) &gt;= 1), IF($R749 &lt;&gt; "", $H749/$R749, ""), ""),"")</f>
        <v/>
      </c>
      <c r="T749" s="10" t="str">
        <f>IF(Overall!$A751&lt;&gt;"",IF(AND(MONTH($N749) &lt;= 2, MONTH($O749) &gt;= 2), IF($R749 &lt;&gt; "", $H749/$R749, ""), ""),"")</f>
        <v/>
      </c>
      <c r="U749" s="10" t="str">
        <f>IF(Overall!$A751&lt;&gt;"",IF(AND(MONTH($N749) &lt;= 3, MONTH($O749) &gt;= 3), IF($R749 &lt;&gt; "", $H749/$R749, ""), ""),"")</f>
        <v/>
      </c>
      <c r="V749" s="10" t="str">
        <f>IF(Overall!$A751&lt;&gt;"",IF(AND(MONTH($N749) &lt;= 4, MONTH($O749) &gt;= 4), IF($R749 &lt;&gt; "", $H749/$R749, ""), ""),"")</f>
        <v/>
      </c>
      <c r="W749" s="10" t="str">
        <f>IF(Overall!$A751&lt;&gt;"",IF(AND(MONTH($N749) &lt;= 5, MONTH($O749) &gt;= 5), IF($R749 &lt;&gt; "", $H749/$R749, ""), ""),"")</f>
        <v/>
      </c>
      <c r="X749" s="10">
        <f>IF(Overall!$A751&lt;&gt;"",IF(AND(MONTH($N749) &lt;= 6, MONTH($O749) &gt;= 6), IF($R749 &lt;&gt; "", $H749/$R749, ""), ""),"")</f>
        <v>1000000</v>
      </c>
      <c r="Y749" s="10" t="str">
        <f>IF(Overall!$A751&lt;&gt;"",IF(AND(MONTH($N749) &lt;= 7, MONTH($O749) &gt;= 7 ), IF($R749 &lt;&gt; "", $H749/$R749, ""), ""),"")</f>
        <v/>
      </c>
      <c r="Z749" s="10" t="str">
        <f>IF(Overall!$A751&lt;&gt;"",IF(AND(MONTH($N749) &lt;= 8, MONTH($O749) &gt;= 8), IF($R749 &lt;&gt; "", $H749/$R749, ""), ""),"")</f>
        <v/>
      </c>
      <c r="AA749" s="10" t="str">
        <f>IF(Overall!$A751&lt;&gt;"",IF(AND(MONTH($N749) &lt;= 9, MONTH($O749) &gt;= 9), IF($R749 &lt;&gt; "", $H749/$R749, ""), ""),"")</f>
        <v/>
      </c>
      <c r="AB749" s="10" t="str">
        <f>IF(Overall!$A751&lt;&gt;"",IF(AND(MONTH($N749) &lt;= 10, MONTH($O749) &gt;= 10), IF($R749 &lt;&gt; "", $H749/$R749, ""), ""),"")</f>
        <v/>
      </c>
      <c r="AC749" s="10" t="str">
        <f>IF(Overall!$A751&lt;&gt;"",IF(AND(MONTH($N749) &lt;= 11, MONTH($O749) &gt;= 11), IF($R749 &lt;&gt; "", $H749/$R749, ""), ""),"")</f>
        <v/>
      </c>
      <c r="AD749" s="10" t="str">
        <f>IF(Overall!$A751&lt;&gt;"",IF(AND(MONTH($N749) &lt;= 12, MONTH($O749) &gt;= 12), IF($R749 &lt;&gt; "", $H749/$R749, ""), ""),"")</f>
        <v/>
      </c>
      <c r="AF749" s="10" t="str">
        <f ca="1">IFERROR(IF(AND(NOW()&lt;= EOMONTH(DATE(YEAR($O749),1, 1), 0), Overall!$A751&lt;&gt;"", MONTH($N749) &lt;= 1, MONTH($O749) &gt;= 1), IF($R749 &lt;&gt; "", $H749/$R749, ""), ""), "")</f>
        <v/>
      </c>
      <c r="AG749" s="10" t="str">
        <f ca="1">IFERROR(IF(AND(NOW()&lt;= EOMONTH(DATE(YEAR($O749),2, 1), 0), Overall!$A751&lt;&gt;"", MONTH($N749) &lt;= 2, MONTH($O749) &gt;= 2), IF($R749 &lt;&gt; "", $H749/$R749, ""), ""), "")</f>
        <v/>
      </c>
      <c r="AH749" s="10" t="str">
        <f ca="1">IFERROR(IF(AND(NOW()&lt;= EOMONTH(DATE(YEAR($O749),3, 1), 0), Overall!$A751&lt;&gt;"", MONTH($N749) &lt;= 3, MONTH($O749) &gt;= 3), IF($R749 &lt;&gt; "", $H749/$R749, ""), ""), "")</f>
        <v/>
      </c>
      <c r="AI749" s="10" t="str">
        <f ca="1">IFERROR(IF(AND(NOW()&lt;= EOMONTH(DATE(YEAR($O749),4, 1), 0), Overall!$A751&lt;&gt;"", MONTH($N749) &lt;= 4, MONTH($O749) &gt;= 4), IF($R749 &lt;&gt; "", $H749/$R749, ""), ""), "")</f>
        <v/>
      </c>
      <c r="AJ749" s="10" t="str">
        <f ca="1">IFERROR(IF(AND(NOW()&lt;= EOMONTH(DATE(YEAR($O749),5, 1), 0), Overall!$A751&lt;&gt;"", MONTH($N749) &lt;= 5, MONTH($O749) &gt;= 5), IF($R749 &lt;&gt; "", $H749/$R749, ""), ""), "")</f>
        <v/>
      </c>
      <c r="AK749" s="10">
        <f ca="1">IFERROR(IF(AND(NOW()&lt;= EOMONTH(DATE(YEAR($O749),6, 1), 0), Overall!$A751&lt;&gt;"", MONTH($N749) &lt;= 6, MONTH($O749) &gt;= 6), IF($R749 &lt;&gt; "", $H749/$R749, ""), ""), "")</f>
        <v>1000000</v>
      </c>
      <c r="AL749" s="10" t="str">
        <f ca="1">IFERROR(IF(AND(NOW()&lt;= EOMONTH(DATE(YEAR($O749),7, 1), 0), Overall!$A751&lt;&gt;"", MONTH($N749) &lt;= 7, MONTH($O749) &gt;= 7), IF($R749 &lt;&gt; "", $H749/$R749, ""), ""), "")</f>
        <v/>
      </c>
      <c r="AM749" s="10" t="str">
        <f ca="1">IFERROR(IF(AND(NOW()&lt;= EOMONTH(DATE(YEAR($O749),8, 1), 0), Overall!$A751&lt;&gt;"", MONTH($N749) &lt;= 8, MONTH($O749) &gt;= 8), IF($R749 &lt;&gt; "", $H749/$R749, ""), ""), "")</f>
        <v/>
      </c>
      <c r="AN749" s="10" t="str">
        <f ca="1">IFERROR(IF(AND(NOW()&lt;= EOMONTH(DATE(YEAR($O749),9, 1), 0), Overall!$A751&lt;&gt;"", MONTH($N749) &lt;= 9, MONTH($O749) &gt;= 9), IF($R749 &lt;&gt; "", $H749/$R749, ""), ""), "")</f>
        <v/>
      </c>
      <c r="AO749" s="10" t="str">
        <f ca="1">IFERROR(IF(AND(NOW()&lt;= EOMONTH(DATE(YEAR($O749),10, 1), 0), Overall!$A751&lt;&gt;"", MONTH($N749) &lt;= 10, MONTH($O749) &gt;= 10), IF($R749 &lt;&gt; "", $H749/$R749, ""), ""), "")</f>
        <v/>
      </c>
      <c r="AP749" s="10" t="str">
        <f ca="1">IFERROR(IF(AND(NOW()&lt;= EOMONTH(DATE(YEAR($O749),11, 1), 0), Overall!$A751&lt;&gt;"", MONTH($N749) &lt;=11, MONTH($O749) &gt;= 11), IF($R749 &lt;&gt; "", $H749/$R749, ""), ""), "")</f>
        <v/>
      </c>
      <c r="AQ749" s="10" t="str">
        <f ca="1">IFERROR(IF(AND(NOW()&lt;= EOMONTH(DATE(YEAR($O749),12, 1), 0), Overall!$A751&lt;&gt;"", MONTH($N749) &lt;= 12, MONTH($O749) &gt;= 12), IF($R749 &lt;&gt; "", $H749/$R749, ""), ""), "")</f>
        <v/>
      </c>
      <c r="AR749" s="16">
        <f t="shared" ca="1" si="25"/>
        <v>1000000</v>
      </c>
    </row>
    <row r="750" spans="1:44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6">
        <f>IF(Overall!F752&lt;&gt;"",VALUE(Overall!F752),"")</f>
        <v>1080000</v>
      </c>
      <c r="I750" s="6">
        <f>IF(Overall!G752&lt;&gt;"",VALUE(Overall!G752),"")</f>
        <v>77</v>
      </c>
      <c r="J750" s="6">
        <f>IF(Overall!H752&lt;&gt;"",VALUE(Overall!H752),"")</f>
        <v>62</v>
      </c>
      <c r="K750" s="6">
        <f>IF(Overall!I752&lt;&gt;"",VALUE(Overall!I752),"")</f>
        <v>4.66</v>
      </c>
      <c r="L750" s="6">
        <f>IF(Overall!J752&lt;&gt;"",VALUE(Overall!J752),"")</f>
        <v>1</v>
      </c>
      <c r="M750" s="6">
        <f>IF(Overall!K752&lt;&gt;"",VALUE(Overall!K752),"")</f>
        <v>3.66</v>
      </c>
      <c r="N750" s="7">
        <f>IF(Overall!L752&lt;&gt;"",DATEVALUE(MID(Overall!L752, FIND(",", Overall!L752) + 2, FIND(" ", Overall!L752) - FIND(",", Overall!L752) - 1) &amp; " " &amp; MID(Overall!L752, FIND(" ", Overall!L752) + 1, FIND(",", Overall!L752, FIND(" ", Overall!L752)) - FIND(" ", Overall!L752) - 1) &amp; ", " &amp; MID(Overall!L752, FIND(",", Overall!L752, FIND(",",Overall!L752) + 1) + 2, LEN(Overall!L752))),"")</f>
        <v>45444</v>
      </c>
      <c r="O750" s="7">
        <f>IF(Overall!M752&lt;&gt;"",DATEVALUE(MID(Overall!M752, FIND(",", Overall!M752) + 2, FIND(" ", Overall!M752) - FIND(",", Overall!M752) - 1) &amp; " " &amp; MID(Overall!M752, FIND(" ", Overall!M752) + 1, FIND(",", Overall!M752, FIND(" ", Overall!M752)) - FIND(" ", Overall!M752) - 1) &amp; ", " &amp; MID(Overall!M752, FIND(",", Overall!M752, FIND(",",Overall!M752) + 1) + 2, LEN(Overall!M752))),"")</f>
        <v>45504</v>
      </c>
      <c r="P750" s="7">
        <f>IF(Overall!N752&lt;&gt;"",DATEVALUE(MID(Overall!N752, FIND(",", Overall!N752) + 2, FIND(" ", Overall!N752) - FIND(",", Overall!N752) - 1) &amp; " " &amp; MID(Overall!N752, FIND(" ", Overall!N752) + 1, FIND(",", Overall!N752, FIND(" ", Overall!N752)) - FIND(" ", Overall!N752) - 1) &amp; ", " &amp; MID(Overall!N752, FIND(",", Overall!N752, FIND(",",Overall!N752) + 1) + 2, LEN(Overall!N752))),"")</f>
        <v>45345</v>
      </c>
      <c r="Q750" s="7">
        <f>IF(Overall!O752&lt;&gt;"",DATEVALUE(MID(Overall!O752, FIND(",", Overall!O752) + 2, FIND(" ", Overall!O752) - FIND(",", Overall!O752) - 1) &amp; " " &amp; MID(Overall!O752, FIND(" ", Overall!O752) + 1, FIND(",", Overall!O752, FIND(" ", Overall!O752)) - FIND(" ", Overall!O752) - 1) &amp; ", " &amp; MID(Overall!O752, FIND(",", Overall!O752, FIND(",",Overall!O752) + 1) + 2, LEN(Overall!O752))),"")</f>
        <v>45322</v>
      </c>
      <c r="R750" s="5">
        <f t="shared" si="24"/>
        <v>2</v>
      </c>
      <c r="S750" s="10" t="str">
        <f>IF(Overall!$A752&lt;&gt;"",IF(AND(MONTH($N750) &lt;= 1, MONTH($O750) &gt;= 1), IF($R750 &lt;&gt; "", $H750/$R750, ""), ""),"")</f>
        <v/>
      </c>
      <c r="T750" s="10" t="str">
        <f>IF(Overall!$A752&lt;&gt;"",IF(AND(MONTH($N750) &lt;= 2, MONTH($O750) &gt;= 2), IF($R750 &lt;&gt; "", $H750/$R750, ""), ""),"")</f>
        <v/>
      </c>
      <c r="U750" s="10" t="str">
        <f>IF(Overall!$A752&lt;&gt;"",IF(AND(MONTH($N750) &lt;= 3, MONTH($O750) &gt;= 3), IF($R750 &lt;&gt; "", $H750/$R750, ""), ""),"")</f>
        <v/>
      </c>
      <c r="V750" s="10" t="str">
        <f>IF(Overall!$A752&lt;&gt;"",IF(AND(MONTH($N750) &lt;= 4, MONTH($O750) &gt;= 4), IF($R750 &lt;&gt; "", $H750/$R750, ""), ""),"")</f>
        <v/>
      </c>
      <c r="W750" s="10" t="str">
        <f>IF(Overall!$A752&lt;&gt;"",IF(AND(MONTH($N750) &lt;= 5, MONTH($O750) &gt;= 5), IF($R750 &lt;&gt; "", $H750/$R750, ""), ""),"")</f>
        <v/>
      </c>
      <c r="X750" s="10">
        <f>IF(Overall!$A752&lt;&gt;"",IF(AND(MONTH($N750) &lt;= 6, MONTH($O750) &gt;= 6), IF($R750 &lt;&gt; "", $H750/$R750, ""), ""),"")</f>
        <v>540000</v>
      </c>
      <c r="Y750" s="10">
        <f>IF(Overall!$A752&lt;&gt;"",IF(AND(MONTH($N750) &lt;= 7, MONTH($O750) &gt;= 7 ), IF($R750 &lt;&gt; "", $H750/$R750, ""), ""),"")</f>
        <v>540000</v>
      </c>
      <c r="Z750" s="10" t="str">
        <f>IF(Overall!$A752&lt;&gt;"",IF(AND(MONTH($N750) &lt;= 8, MONTH($O750) &gt;= 8), IF($R750 &lt;&gt; "", $H750/$R750, ""), ""),"")</f>
        <v/>
      </c>
      <c r="AA750" s="10" t="str">
        <f>IF(Overall!$A752&lt;&gt;"",IF(AND(MONTH($N750) &lt;= 9, MONTH($O750) &gt;= 9), IF($R750 &lt;&gt; "", $H750/$R750, ""), ""),"")</f>
        <v/>
      </c>
      <c r="AB750" s="10" t="str">
        <f>IF(Overall!$A752&lt;&gt;"",IF(AND(MONTH($N750) &lt;= 10, MONTH($O750) &gt;= 10), IF($R750 &lt;&gt; "", $H750/$R750, ""), ""),"")</f>
        <v/>
      </c>
      <c r="AC750" s="10" t="str">
        <f>IF(Overall!$A752&lt;&gt;"",IF(AND(MONTH($N750) &lt;= 11, MONTH($O750) &gt;= 11), IF($R750 &lt;&gt; "", $H750/$R750, ""), ""),"")</f>
        <v/>
      </c>
      <c r="AD750" s="10" t="str">
        <f>IF(Overall!$A752&lt;&gt;"",IF(AND(MONTH($N750) &lt;= 12, MONTH($O750) &gt;= 12), IF($R750 &lt;&gt; "", $H750/$R750, ""), ""),"")</f>
        <v/>
      </c>
      <c r="AF750" s="10" t="str">
        <f ca="1">IFERROR(IF(AND(NOW()&lt;= EOMONTH(DATE(YEAR($O750),1, 1), 0), Overall!$A752&lt;&gt;"", MONTH($N750) &lt;= 1, MONTH($O750) &gt;= 1), IF($R750 &lt;&gt; "", $H750/$R750, ""), ""), "")</f>
        <v/>
      </c>
      <c r="AG750" s="10" t="str">
        <f ca="1">IFERROR(IF(AND(NOW()&lt;= EOMONTH(DATE(YEAR($O750),2, 1), 0), Overall!$A752&lt;&gt;"", MONTH($N750) &lt;= 2, MONTH($O750) &gt;= 2), IF($R750 &lt;&gt; "", $H750/$R750, ""), ""), "")</f>
        <v/>
      </c>
      <c r="AH750" s="10" t="str">
        <f ca="1">IFERROR(IF(AND(NOW()&lt;= EOMONTH(DATE(YEAR($O750),3, 1), 0), Overall!$A752&lt;&gt;"", MONTH($N750) &lt;= 3, MONTH($O750) &gt;= 3), IF($R750 &lt;&gt; "", $H750/$R750, ""), ""), "")</f>
        <v/>
      </c>
      <c r="AI750" s="10" t="str">
        <f ca="1">IFERROR(IF(AND(NOW()&lt;= EOMONTH(DATE(YEAR($O750),4, 1), 0), Overall!$A752&lt;&gt;"", MONTH($N750) &lt;= 4, MONTH($O750) &gt;= 4), IF($R750 &lt;&gt; "", $H750/$R750, ""), ""), "")</f>
        <v/>
      </c>
      <c r="AJ750" s="10" t="str">
        <f ca="1">IFERROR(IF(AND(NOW()&lt;= EOMONTH(DATE(YEAR($O750),5, 1), 0), Overall!$A752&lt;&gt;"", MONTH($N750) &lt;= 5, MONTH($O750) &gt;= 5), IF($R750 &lt;&gt; "", $H750/$R750, ""), ""), "")</f>
        <v/>
      </c>
      <c r="AK750" s="10">
        <f ca="1">IFERROR(IF(AND(NOW()&lt;= EOMONTH(DATE(YEAR($O750),6, 1), 0), Overall!$A752&lt;&gt;"", MONTH($N750) &lt;= 6, MONTH($O750) &gt;= 6), IF($R750 &lt;&gt; "", $H750/$R750, ""), ""), "")</f>
        <v>540000</v>
      </c>
      <c r="AL750" s="10">
        <f ca="1">IFERROR(IF(AND(NOW()&lt;= EOMONTH(DATE(YEAR($O750),7, 1), 0), Overall!$A752&lt;&gt;"", MONTH($N750) &lt;= 7, MONTH($O750) &gt;= 7), IF($R750 &lt;&gt; "", $H750/$R750, ""), ""), "")</f>
        <v>540000</v>
      </c>
      <c r="AM750" s="10" t="str">
        <f ca="1">IFERROR(IF(AND(NOW()&lt;= EOMONTH(DATE(YEAR($O750),8, 1), 0), Overall!$A752&lt;&gt;"", MONTH($N750) &lt;= 8, MONTH($O750) &gt;= 8), IF($R750 &lt;&gt; "", $H750/$R750, ""), ""), "")</f>
        <v/>
      </c>
      <c r="AN750" s="10" t="str">
        <f ca="1">IFERROR(IF(AND(NOW()&lt;= EOMONTH(DATE(YEAR($O750),9, 1), 0), Overall!$A752&lt;&gt;"", MONTH($N750) &lt;= 9, MONTH($O750) &gt;= 9), IF($R750 &lt;&gt; "", $H750/$R750, ""), ""), "")</f>
        <v/>
      </c>
      <c r="AO750" s="10" t="str">
        <f ca="1">IFERROR(IF(AND(NOW()&lt;= EOMONTH(DATE(YEAR($O750),10, 1), 0), Overall!$A752&lt;&gt;"", MONTH($N750) &lt;= 10, MONTH($O750) &gt;= 10), IF($R750 &lt;&gt; "", $H750/$R750, ""), ""), "")</f>
        <v/>
      </c>
      <c r="AP750" s="10" t="str">
        <f ca="1">IFERROR(IF(AND(NOW()&lt;= EOMONTH(DATE(YEAR($O750),11, 1), 0), Overall!$A752&lt;&gt;"", MONTH($N750) &lt;=11, MONTH($O750) &gt;= 11), IF($R750 &lt;&gt; "", $H750/$R750, ""), ""), "")</f>
        <v/>
      </c>
      <c r="AQ750" s="10" t="str">
        <f ca="1">IFERROR(IF(AND(NOW()&lt;= EOMONTH(DATE(YEAR($O750),12, 1), 0), Overall!$A752&lt;&gt;"", MONTH($N750) &lt;= 12, MONTH($O750) &gt;= 12), IF($R750 &lt;&gt; "", $H750/$R750, ""), ""), "")</f>
        <v/>
      </c>
      <c r="AR750" s="16">
        <f t="shared" ca="1" si="25"/>
        <v>1080000</v>
      </c>
    </row>
    <row r="751" spans="1:44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6">
        <f>IF(Overall!F753&lt;&gt;"",VALUE(Overall!F753),"")</f>
        <v>1000000</v>
      </c>
      <c r="I751" s="6">
        <f>IF(Overall!G753&lt;&gt;"",VALUE(Overall!G753),"")</f>
        <v>77</v>
      </c>
      <c r="J751" s="6">
        <f>IF(Overall!H753&lt;&gt;"",VALUE(Overall!H753),"")</f>
        <v>62</v>
      </c>
      <c r="K751" s="6">
        <f>IF(Overall!I753&lt;&gt;"",VALUE(Overall!I753),"")</f>
        <v>4.4800000000000004</v>
      </c>
      <c r="L751" s="6">
        <f>IF(Overall!J753&lt;&gt;"",VALUE(Overall!J753),"")</f>
        <v>1</v>
      </c>
      <c r="M751" s="6">
        <f>IF(Overall!K753&lt;&gt;"",VALUE(Overall!K753),"")</f>
        <v>3.48</v>
      </c>
      <c r="N751" s="7">
        <f>IF(Overall!L753&lt;&gt;"",DATEVALUE(MID(Overall!L753, FIND(",", Overall!L753) + 2, FIND(" ", Overall!L753) - FIND(",", Overall!L753) - 1) &amp; " " &amp; MID(Overall!L753, FIND(" ", Overall!L753) + 1, FIND(",", Overall!L753, FIND(" ", Overall!L753)) - FIND(" ", Overall!L753) - 1) &amp; ", " &amp; MID(Overall!L753, FIND(",", Overall!L753, FIND(",",Overall!L753) + 1) + 2, LEN(Overall!L753))),"")</f>
        <v>45444</v>
      </c>
      <c r="O751" s="7">
        <f>IF(Overall!M753&lt;&gt;"",DATEVALUE(MID(Overall!M753, FIND(",", Overall!M753) + 2, FIND(" ", Overall!M753) - FIND(",", Overall!M753) - 1) &amp; " " &amp; MID(Overall!M753, FIND(" ", Overall!M753) + 1, FIND(",", Overall!M753, FIND(" ", Overall!M753)) - FIND(" ", Overall!M753) - 1) &amp; ", " &amp; MID(Overall!M753, FIND(",", Overall!M753, FIND(",",Overall!M753) + 1) + 2, LEN(Overall!M753))),"")</f>
        <v>45473</v>
      </c>
      <c r="P751" s="7">
        <f>IF(Overall!N753&lt;&gt;"",DATEVALUE(MID(Overall!N753, FIND(",", Overall!N753) + 2, FIND(" ", Overall!N753) - FIND(",", Overall!N753) - 1) &amp; " " &amp; MID(Overall!N753, FIND(" ", Overall!N753) + 1, FIND(",", Overall!N753, FIND(" ", Overall!N753)) - FIND(" ", Overall!N753) - 1) &amp; ", " &amp; MID(Overall!N753, FIND(",", Overall!N753, FIND(",",Overall!N753) + 1) + 2, LEN(Overall!N753))),"")</f>
        <v>45345</v>
      </c>
      <c r="Q751" s="7">
        <f>IF(Overall!O753&lt;&gt;"",DATEVALUE(MID(Overall!O753, FIND(",", Overall!O753) + 2, FIND(" ", Overall!O753) - FIND(",", Overall!O753) - 1) &amp; " " &amp; MID(Overall!O753, FIND(" ", Overall!O753) + 1, FIND(",", Overall!O753, FIND(" ", Overall!O753)) - FIND(" ", Overall!O753) - 1) &amp; ", " &amp; MID(Overall!O753, FIND(",", Overall!O753, FIND(",",Overall!O753) + 1) + 2, LEN(Overall!O753))),"")</f>
        <v>45322</v>
      </c>
      <c r="R751" s="5">
        <f t="shared" si="24"/>
        <v>1</v>
      </c>
      <c r="S751" s="10" t="str">
        <f>IF(Overall!$A753&lt;&gt;"",IF(AND(MONTH($N751) &lt;= 1, MONTH($O751) &gt;= 1), IF($R751 &lt;&gt; "", $H751/$R751, ""), ""),"")</f>
        <v/>
      </c>
      <c r="T751" s="10" t="str">
        <f>IF(Overall!$A753&lt;&gt;"",IF(AND(MONTH($N751) &lt;= 2, MONTH($O751) &gt;= 2), IF($R751 &lt;&gt; "", $H751/$R751, ""), ""),"")</f>
        <v/>
      </c>
      <c r="U751" s="10" t="str">
        <f>IF(Overall!$A753&lt;&gt;"",IF(AND(MONTH($N751) &lt;= 3, MONTH($O751) &gt;= 3), IF($R751 &lt;&gt; "", $H751/$R751, ""), ""),"")</f>
        <v/>
      </c>
      <c r="V751" s="10" t="str">
        <f>IF(Overall!$A753&lt;&gt;"",IF(AND(MONTH($N751) &lt;= 4, MONTH($O751) &gt;= 4), IF($R751 &lt;&gt; "", $H751/$R751, ""), ""),"")</f>
        <v/>
      </c>
      <c r="W751" s="10" t="str">
        <f>IF(Overall!$A753&lt;&gt;"",IF(AND(MONTH($N751) &lt;= 5, MONTH($O751) &gt;= 5), IF($R751 &lt;&gt; "", $H751/$R751, ""), ""),"")</f>
        <v/>
      </c>
      <c r="X751" s="10">
        <f>IF(Overall!$A753&lt;&gt;"",IF(AND(MONTH($N751) &lt;= 6, MONTH($O751) &gt;= 6), IF($R751 &lt;&gt; "", $H751/$R751, ""), ""),"")</f>
        <v>1000000</v>
      </c>
      <c r="Y751" s="10" t="str">
        <f>IF(Overall!$A753&lt;&gt;"",IF(AND(MONTH($N751) &lt;= 7, MONTH($O751) &gt;= 7 ), IF($R751 &lt;&gt; "", $H751/$R751, ""), ""),"")</f>
        <v/>
      </c>
      <c r="Z751" s="10" t="str">
        <f>IF(Overall!$A753&lt;&gt;"",IF(AND(MONTH($N751) &lt;= 8, MONTH($O751) &gt;= 8), IF($R751 &lt;&gt; "", $H751/$R751, ""), ""),"")</f>
        <v/>
      </c>
      <c r="AA751" s="10" t="str">
        <f>IF(Overall!$A753&lt;&gt;"",IF(AND(MONTH($N751) &lt;= 9, MONTH($O751) &gt;= 9), IF($R751 &lt;&gt; "", $H751/$R751, ""), ""),"")</f>
        <v/>
      </c>
      <c r="AB751" s="10" t="str">
        <f>IF(Overall!$A753&lt;&gt;"",IF(AND(MONTH($N751) &lt;= 10, MONTH($O751) &gt;= 10), IF($R751 &lt;&gt; "", $H751/$R751, ""), ""),"")</f>
        <v/>
      </c>
      <c r="AC751" s="10" t="str">
        <f>IF(Overall!$A753&lt;&gt;"",IF(AND(MONTH($N751) &lt;= 11, MONTH($O751) &gt;= 11), IF($R751 &lt;&gt; "", $H751/$R751, ""), ""),"")</f>
        <v/>
      </c>
      <c r="AD751" s="10" t="str">
        <f>IF(Overall!$A753&lt;&gt;"",IF(AND(MONTH($N751) &lt;= 12, MONTH($O751) &gt;= 12), IF($R751 &lt;&gt; "", $H751/$R751, ""), ""),"")</f>
        <v/>
      </c>
      <c r="AF751" s="10" t="str">
        <f ca="1">IFERROR(IF(AND(NOW()&lt;= EOMONTH(DATE(YEAR($O751),1, 1), 0), Overall!$A753&lt;&gt;"", MONTH($N751) &lt;= 1, MONTH($O751) &gt;= 1), IF($R751 &lt;&gt; "", $H751/$R751, ""), ""), "")</f>
        <v/>
      </c>
      <c r="AG751" s="10" t="str">
        <f ca="1">IFERROR(IF(AND(NOW()&lt;= EOMONTH(DATE(YEAR($O751),2, 1), 0), Overall!$A753&lt;&gt;"", MONTH($N751) &lt;= 2, MONTH($O751) &gt;= 2), IF($R751 &lt;&gt; "", $H751/$R751, ""), ""), "")</f>
        <v/>
      </c>
      <c r="AH751" s="10" t="str">
        <f ca="1">IFERROR(IF(AND(NOW()&lt;= EOMONTH(DATE(YEAR($O751),3, 1), 0), Overall!$A753&lt;&gt;"", MONTH($N751) &lt;= 3, MONTH($O751) &gt;= 3), IF($R751 &lt;&gt; "", $H751/$R751, ""), ""), "")</f>
        <v/>
      </c>
      <c r="AI751" s="10" t="str">
        <f ca="1">IFERROR(IF(AND(NOW()&lt;= EOMONTH(DATE(YEAR($O751),4, 1), 0), Overall!$A753&lt;&gt;"", MONTH($N751) &lt;= 4, MONTH($O751) &gt;= 4), IF($R751 &lt;&gt; "", $H751/$R751, ""), ""), "")</f>
        <v/>
      </c>
      <c r="AJ751" s="10" t="str">
        <f ca="1">IFERROR(IF(AND(NOW()&lt;= EOMONTH(DATE(YEAR($O751),5, 1), 0), Overall!$A753&lt;&gt;"", MONTH($N751) &lt;= 5, MONTH($O751) &gt;= 5), IF($R751 &lt;&gt; "", $H751/$R751, ""), ""), "")</f>
        <v/>
      </c>
      <c r="AK751" s="10">
        <f ca="1">IFERROR(IF(AND(NOW()&lt;= EOMONTH(DATE(YEAR($O751),6, 1), 0), Overall!$A753&lt;&gt;"", MONTH($N751) &lt;= 6, MONTH($O751) &gt;= 6), IF($R751 &lt;&gt; "", $H751/$R751, ""), ""), "")</f>
        <v>1000000</v>
      </c>
      <c r="AL751" s="10" t="str">
        <f ca="1">IFERROR(IF(AND(NOW()&lt;= EOMONTH(DATE(YEAR($O751),7, 1), 0), Overall!$A753&lt;&gt;"", MONTH($N751) &lt;= 7, MONTH($O751) &gt;= 7), IF($R751 &lt;&gt; "", $H751/$R751, ""), ""), "")</f>
        <v/>
      </c>
      <c r="AM751" s="10" t="str">
        <f ca="1">IFERROR(IF(AND(NOW()&lt;= EOMONTH(DATE(YEAR($O751),8, 1), 0), Overall!$A753&lt;&gt;"", MONTH($N751) &lt;= 8, MONTH($O751) &gt;= 8), IF($R751 &lt;&gt; "", $H751/$R751, ""), ""), "")</f>
        <v/>
      </c>
      <c r="AN751" s="10" t="str">
        <f ca="1">IFERROR(IF(AND(NOW()&lt;= EOMONTH(DATE(YEAR($O751),9, 1), 0), Overall!$A753&lt;&gt;"", MONTH($N751) &lt;= 9, MONTH($O751) &gt;= 9), IF($R751 &lt;&gt; "", $H751/$R751, ""), ""), "")</f>
        <v/>
      </c>
      <c r="AO751" s="10" t="str">
        <f ca="1">IFERROR(IF(AND(NOW()&lt;= EOMONTH(DATE(YEAR($O751),10, 1), 0), Overall!$A753&lt;&gt;"", MONTH($N751) &lt;= 10, MONTH($O751) &gt;= 10), IF($R751 &lt;&gt; "", $H751/$R751, ""), ""), "")</f>
        <v/>
      </c>
      <c r="AP751" s="10" t="str">
        <f ca="1">IFERROR(IF(AND(NOW()&lt;= EOMONTH(DATE(YEAR($O751),11, 1), 0), Overall!$A753&lt;&gt;"", MONTH($N751) &lt;=11, MONTH($O751) &gt;= 11), IF($R751 &lt;&gt; "", $H751/$R751, ""), ""), "")</f>
        <v/>
      </c>
      <c r="AQ751" s="10" t="str">
        <f ca="1">IFERROR(IF(AND(NOW()&lt;= EOMONTH(DATE(YEAR($O751),12, 1), 0), Overall!$A753&lt;&gt;"", MONTH($N751) &lt;= 12, MONTH($O751) &gt;= 12), IF($R751 &lt;&gt; "", $H751/$R751, ""), ""), "")</f>
        <v/>
      </c>
      <c r="AR751" s="16">
        <f t="shared" ca="1" si="25"/>
        <v>1000000</v>
      </c>
    </row>
    <row r="752" spans="1:44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6">
        <f>IF(Overall!F754&lt;&gt;"",VALUE(Overall!F754),"")</f>
        <v>1000000</v>
      </c>
      <c r="I752" s="6">
        <f>IF(Overall!G754&lt;&gt;"",VALUE(Overall!G754),"")</f>
        <v>77</v>
      </c>
      <c r="J752" s="6">
        <f>IF(Overall!H754&lt;&gt;"",VALUE(Overall!H754),"")</f>
        <v>62</v>
      </c>
      <c r="K752" s="6">
        <f>IF(Overall!I754&lt;&gt;"",VALUE(Overall!I754),"")</f>
        <v>4.29</v>
      </c>
      <c r="L752" s="6">
        <f>IF(Overall!J754&lt;&gt;"",VALUE(Overall!J754),"")</f>
        <v>0.82</v>
      </c>
      <c r="M752" s="6">
        <f>IF(Overall!K754&lt;&gt;"",VALUE(Overall!K754),"")</f>
        <v>3.47</v>
      </c>
      <c r="N752" s="7">
        <f>IF(Overall!L754&lt;&gt;"",DATEVALUE(MID(Overall!L754, FIND(",", Overall!L754) + 2, FIND(" ", Overall!L754) - FIND(",", Overall!L754) - 1) &amp; " " &amp; MID(Overall!L754, FIND(" ", Overall!L754) + 1, FIND(",", Overall!L754, FIND(" ", Overall!L754)) - FIND(" ", Overall!L754) - 1) &amp; ", " &amp; MID(Overall!L754, FIND(",", Overall!L754, FIND(",",Overall!L754) + 1) + 2, LEN(Overall!L754))),"")</f>
        <v>45444</v>
      </c>
      <c r="O752" s="7">
        <f>IF(Overall!M754&lt;&gt;"",DATEVALUE(MID(Overall!M754, FIND(",", Overall!M754) + 2, FIND(" ", Overall!M754) - FIND(",", Overall!M754) - 1) &amp; " " &amp; MID(Overall!M754, FIND(" ", Overall!M754) + 1, FIND(",", Overall!M754, FIND(" ", Overall!M754)) - FIND(" ", Overall!M754) - 1) &amp; ", " &amp; MID(Overall!M754, FIND(",", Overall!M754, FIND(",",Overall!M754) + 1) + 2, LEN(Overall!M754))),"")</f>
        <v>45473</v>
      </c>
      <c r="P752" s="7">
        <f>IF(Overall!N754&lt;&gt;"",DATEVALUE(MID(Overall!N754, FIND(",", Overall!N754) + 2, FIND(" ", Overall!N754) - FIND(",", Overall!N754) - 1) &amp; " " &amp; MID(Overall!N754, FIND(" ", Overall!N754) + 1, FIND(",", Overall!N754, FIND(" ", Overall!N754)) - FIND(" ", Overall!N754) - 1) &amp; ", " &amp; MID(Overall!N754, FIND(",", Overall!N754, FIND(",",Overall!N754) + 1) + 2, LEN(Overall!N754))),"")</f>
        <v>45345</v>
      </c>
      <c r="Q752" s="7">
        <f>IF(Overall!O754&lt;&gt;"",DATEVALUE(MID(Overall!O754, FIND(",", Overall!O754) + 2, FIND(" ", Overall!O754) - FIND(",", Overall!O754) - 1) &amp; " " &amp; MID(Overall!O754, FIND(" ", Overall!O754) + 1, FIND(",", Overall!O754, FIND(" ", Overall!O754)) - FIND(" ", Overall!O754) - 1) &amp; ", " &amp; MID(Overall!O754, FIND(",", Overall!O754, FIND(",",Overall!O754) + 1) + 2, LEN(Overall!O754))),"")</f>
        <v>45322</v>
      </c>
      <c r="R752" s="5">
        <f t="shared" si="24"/>
        <v>1</v>
      </c>
      <c r="S752" s="10" t="str">
        <f>IF(Overall!$A754&lt;&gt;"",IF(AND(MONTH($N752) &lt;= 1, MONTH($O752) &gt;= 1), IF($R752 &lt;&gt; "", $H752/$R752, ""), ""),"")</f>
        <v/>
      </c>
      <c r="T752" s="10" t="str">
        <f>IF(Overall!$A754&lt;&gt;"",IF(AND(MONTH($N752) &lt;= 2, MONTH($O752) &gt;= 2), IF($R752 &lt;&gt; "", $H752/$R752, ""), ""),"")</f>
        <v/>
      </c>
      <c r="U752" s="10" t="str">
        <f>IF(Overall!$A754&lt;&gt;"",IF(AND(MONTH($N752) &lt;= 3, MONTH($O752) &gt;= 3), IF($R752 &lt;&gt; "", $H752/$R752, ""), ""),"")</f>
        <v/>
      </c>
      <c r="V752" s="10" t="str">
        <f>IF(Overall!$A754&lt;&gt;"",IF(AND(MONTH($N752) &lt;= 4, MONTH($O752) &gt;= 4), IF($R752 &lt;&gt; "", $H752/$R752, ""), ""),"")</f>
        <v/>
      </c>
      <c r="W752" s="10" t="str">
        <f>IF(Overall!$A754&lt;&gt;"",IF(AND(MONTH($N752) &lt;= 5, MONTH($O752) &gt;= 5), IF($R752 &lt;&gt; "", $H752/$R752, ""), ""),"")</f>
        <v/>
      </c>
      <c r="X752" s="10">
        <f>IF(Overall!$A754&lt;&gt;"",IF(AND(MONTH($N752) &lt;= 6, MONTH($O752) &gt;= 6), IF($R752 &lt;&gt; "", $H752/$R752, ""), ""),"")</f>
        <v>1000000</v>
      </c>
      <c r="Y752" s="10" t="str">
        <f>IF(Overall!$A754&lt;&gt;"",IF(AND(MONTH($N752) &lt;= 7, MONTH($O752) &gt;= 7 ), IF($R752 &lt;&gt; "", $H752/$R752, ""), ""),"")</f>
        <v/>
      </c>
      <c r="Z752" s="10" t="str">
        <f>IF(Overall!$A754&lt;&gt;"",IF(AND(MONTH($N752) &lt;= 8, MONTH($O752) &gt;= 8), IF($R752 &lt;&gt; "", $H752/$R752, ""), ""),"")</f>
        <v/>
      </c>
      <c r="AA752" s="10" t="str">
        <f>IF(Overall!$A754&lt;&gt;"",IF(AND(MONTH($N752) &lt;= 9, MONTH($O752) &gt;= 9), IF($R752 &lt;&gt; "", $H752/$R752, ""), ""),"")</f>
        <v/>
      </c>
      <c r="AB752" s="10" t="str">
        <f>IF(Overall!$A754&lt;&gt;"",IF(AND(MONTH($N752) &lt;= 10, MONTH($O752) &gt;= 10), IF($R752 &lt;&gt; "", $H752/$R752, ""), ""),"")</f>
        <v/>
      </c>
      <c r="AC752" s="10" t="str">
        <f>IF(Overall!$A754&lt;&gt;"",IF(AND(MONTH($N752) &lt;= 11, MONTH($O752) &gt;= 11), IF($R752 &lt;&gt; "", $H752/$R752, ""), ""),"")</f>
        <v/>
      </c>
      <c r="AD752" s="10" t="str">
        <f>IF(Overall!$A754&lt;&gt;"",IF(AND(MONTH($N752) &lt;= 12, MONTH($O752) &gt;= 12), IF($R752 &lt;&gt; "", $H752/$R752, ""), ""),"")</f>
        <v/>
      </c>
      <c r="AF752" s="10" t="str">
        <f ca="1">IFERROR(IF(AND(NOW()&lt;= EOMONTH(DATE(YEAR($O752),1, 1), 0), Overall!$A754&lt;&gt;"", MONTH($N752) &lt;= 1, MONTH($O752) &gt;= 1), IF($R752 &lt;&gt; "", $H752/$R752, ""), ""), "")</f>
        <v/>
      </c>
      <c r="AG752" s="10" t="str">
        <f ca="1">IFERROR(IF(AND(NOW()&lt;= EOMONTH(DATE(YEAR($O752),2, 1), 0), Overall!$A754&lt;&gt;"", MONTH($N752) &lt;= 2, MONTH($O752) &gt;= 2), IF($R752 &lt;&gt; "", $H752/$R752, ""), ""), "")</f>
        <v/>
      </c>
      <c r="AH752" s="10" t="str">
        <f ca="1">IFERROR(IF(AND(NOW()&lt;= EOMONTH(DATE(YEAR($O752),3, 1), 0), Overall!$A754&lt;&gt;"", MONTH($N752) &lt;= 3, MONTH($O752) &gt;= 3), IF($R752 &lt;&gt; "", $H752/$R752, ""), ""), "")</f>
        <v/>
      </c>
      <c r="AI752" s="10" t="str">
        <f ca="1">IFERROR(IF(AND(NOW()&lt;= EOMONTH(DATE(YEAR($O752),4, 1), 0), Overall!$A754&lt;&gt;"", MONTH($N752) &lt;= 4, MONTH($O752) &gt;= 4), IF($R752 &lt;&gt; "", $H752/$R752, ""), ""), "")</f>
        <v/>
      </c>
      <c r="AJ752" s="10" t="str">
        <f ca="1">IFERROR(IF(AND(NOW()&lt;= EOMONTH(DATE(YEAR($O752),5, 1), 0), Overall!$A754&lt;&gt;"", MONTH($N752) &lt;= 5, MONTH($O752) &gt;= 5), IF($R752 &lt;&gt; "", $H752/$R752, ""), ""), "")</f>
        <v/>
      </c>
      <c r="AK752" s="10">
        <f ca="1">IFERROR(IF(AND(NOW()&lt;= EOMONTH(DATE(YEAR($O752),6, 1), 0), Overall!$A754&lt;&gt;"", MONTH($N752) &lt;= 6, MONTH($O752) &gt;= 6), IF($R752 &lt;&gt; "", $H752/$R752, ""), ""), "")</f>
        <v>1000000</v>
      </c>
      <c r="AL752" s="10" t="str">
        <f ca="1">IFERROR(IF(AND(NOW()&lt;= EOMONTH(DATE(YEAR($O752),7, 1), 0), Overall!$A754&lt;&gt;"", MONTH($N752) &lt;= 7, MONTH($O752) &gt;= 7), IF($R752 &lt;&gt; "", $H752/$R752, ""), ""), "")</f>
        <v/>
      </c>
      <c r="AM752" s="10" t="str">
        <f ca="1">IFERROR(IF(AND(NOW()&lt;= EOMONTH(DATE(YEAR($O752),8, 1), 0), Overall!$A754&lt;&gt;"", MONTH($N752) &lt;= 8, MONTH($O752) &gt;= 8), IF($R752 &lt;&gt; "", $H752/$R752, ""), ""), "")</f>
        <v/>
      </c>
      <c r="AN752" s="10" t="str">
        <f ca="1">IFERROR(IF(AND(NOW()&lt;= EOMONTH(DATE(YEAR($O752),9, 1), 0), Overall!$A754&lt;&gt;"", MONTH($N752) &lt;= 9, MONTH($O752) &gt;= 9), IF($R752 &lt;&gt; "", $H752/$R752, ""), ""), "")</f>
        <v/>
      </c>
      <c r="AO752" s="10" t="str">
        <f ca="1">IFERROR(IF(AND(NOW()&lt;= EOMONTH(DATE(YEAR($O752),10, 1), 0), Overall!$A754&lt;&gt;"", MONTH($N752) &lt;= 10, MONTH($O752) &gt;= 10), IF($R752 &lt;&gt; "", $H752/$R752, ""), ""), "")</f>
        <v/>
      </c>
      <c r="AP752" s="10" t="str">
        <f ca="1">IFERROR(IF(AND(NOW()&lt;= EOMONTH(DATE(YEAR($O752),11, 1), 0), Overall!$A754&lt;&gt;"", MONTH($N752) &lt;=11, MONTH($O752) &gt;= 11), IF($R752 &lt;&gt; "", $H752/$R752, ""), ""), "")</f>
        <v/>
      </c>
      <c r="AQ752" s="10" t="str">
        <f ca="1">IFERROR(IF(AND(NOW()&lt;= EOMONTH(DATE(YEAR($O752),12, 1), 0), Overall!$A754&lt;&gt;"", MONTH($N752) &lt;= 12, MONTH($O752) &gt;= 12), IF($R752 &lt;&gt; "", $H752/$R752, ""), ""), "")</f>
        <v/>
      </c>
      <c r="AR752" s="16">
        <f t="shared" ca="1" si="25"/>
        <v>1000000</v>
      </c>
    </row>
    <row r="753" spans="1:44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6">
        <f>IF(Overall!F755&lt;&gt;"",VALUE(Overall!F755),"")</f>
        <v>1000000</v>
      </c>
      <c r="I753" s="6">
        <f>IF(Overall!G755&lt;&gt;"",VALUE(Overall!G755),"")</f>
        <v>77</v>
      </c>
      <c r="J753" s="6">
        <f>IF(Overall!H755&lt;&gt;"",VALUE(Overall!H755),"")</f>
        <v>62</v>
      </c>
      <c r="K753" s="6">
        <f>IF(Overall!I755&lt;&gt;"",VALUE(Overall!I755),"")</f>
        <v>4.29</v>
      </c>
      <c r="L753" s="6">
        <f>IF(Overall!J755&lt;&gt;"",VALUE(Overall!J755),"")</f>
        <v>0.83</v>
      </c>
      <c r="M753" s="6">
        <f>IF(Overall!K755&lt;&gt;"",VALUE(Overall!K755),"")</f>
        <v>3.46</v>
      </c>
      <c r="N753" s="7">
        <f>IF(Overall!L755&lt;&gt;"",DATEVALUE(MID(Overall!L755, FIND(",", Overall!L755) + 2, FIND(" ", Overall!L755) - FIND(",", Overall!L755) - 1) &amp; " " &amp; MID(Overall!L755, FIND(" ", Overall!L755) + 1, FIND(",", Overall!L755, FIND(" ", Overall!L755)) - FIND(" ", Overall!L755) - 1) &amp; ", " &amp; MID(Overall!L755, FIND(",", Overall!L755, FIND(",",Overall!L755) + 1) + 2, LEN(Overall!L755))),"")</f>
        <v>45444</v>
      </c>
      <c r="O753" s="7">
        <f>IF(Overall!M755&lt;&gt;"",DATEVALUE(MID(Overall!M755, FIND(",", Overall!M755) + 2, FIND(" ", Overall!M755) - FIND(",", Overall!M755) - 1) &amp; " " &amp; MID(Overall!M755, FIND(" ", Overall!M755) + 1, FIND(",", Overall!M755, FIND(" ", Overall!M755)) - FIND(" ", Overall!M755) - 1) &amp; ", " &amp; MID(Overall!M755, FIND(",", Overall!M755, FIND(",",Overall!M755) + 1) + 2, LEN(Overall!M755))),"")</f>
        <v>45473</v>
      </c>
      <c r="P753" s="7">
        <f>IF(Overall!N755&lt;&gt;"",DATEVALUE(MID(Overall!N755, FIND(",", Overall!N755) + 2, FIND(" ", Overall!N755) - FIND(",", Overall!N755) - 1) &amp; " " &amp; MID(Overall!N755, FIND(" ", Overall!N755) + 1, FIND(",", Overall!N755, FIND(" ", Overall!N755)) - FIND(" ", Overall!N755) - 1) &amp; ", " &amp; MID(Overall!N755, FIND(",", Overall!N755, FIND(",",Overall!N755) + 1) + 2, LEN(Overall!N755))),"")</f>
        <v>45345</v>
      </c>
      <c r="Q753" s="7">
        <f>IF(Overall!O755&lt;&gt;"",DATEVALUE(MID(Overall!O755, FIND(",", Overall!O755) + 2, FIND(" ", Overall!O755) - FIND(",", Overall!O755) - 1) &amp; " " &amp; MID(Overall!O755, FIND(" ", Overall!O755) + 1, FIND(",", Overall!O755, FIND(" ", Overall!O755)) - FIND(" ", Overall!O755) - 1) &amp; ", " &amp; MID(Overall!O755, FIND(",", Overall!O755, FIND(",",Overall!O755) + 1) + 2, LEN(Overall!O755))),"")</f>
        <v>45322</v>
      </c>
      <c r="R753" s="5">
        <f t="shared" si="24"/>
        <v>1</v>
      </c>
      <c r="S753" s="10" t="str">
        <f>IF(Overall!$A755&lt;&gt;"",IF(AND(MONTH($N753) &lt;= 1, MONTH($O753) &gt;= 1), IF($R753 &lt;&gt; "", $H753/$R753, ""), ""),"")</f>
        <v/>
      </c>
      <c r="T753" s="10" t="str">
        <f>IF(Overall!$A755&lt;&gt;"",IF(AND(MONTH($N753) &lt;= 2, MONTH($O753) &gt;= 2), IF($R753 &lt;&gt; "", $H753/$R753, ""), ""),"")</f>
        <v/>
      </c>
      <c r="U753" s="10" t="str">
        <f>IF(Overall!$A755&lt;&gt;"",IF(AND(MONTH($N753) &lt;= 3, MONTH($O753) &gt;= 3), IF($R753 &lt;&gt; "", $H753/$R753, ""), ""),"")</f>
        <v/>
      </c>
      <c r="V753" s="10" t="str">
        <f>IF(Overall!$A755&lt;&gt;"",IF(AND(MONTH($N753) &lt;= 4, MONTH($O753) &gt;= 4), IF($R753 &lt;&gt; "", $H753/$R753, ""), ""),"")</f>
        <v/>
      </c>
      <c r="W753" s="10" t="str">
        <f>IF(Overall!$A755&lt;&gt;"",IF(AND(MONTH($N753) &lt;= 5, MONTH($O753) &gt;= 5), IF($R753 &lt;&gt; "", $H753/$R753, ""), ""),"")</f>
        <v/>
      </c>
      <c r="X753" s="10">
        <f>IF(Overall!$A755&lt;&gt;"",IF(AND(MONTH($N753) &lt;= 6, MONTH($O753) &gt;= 6), IF($R753 &lt;&gt; "", $H753/$R753, ""), ""),"")</f>
        <v>1000000</v>
      </c>
      <c r="Y753" s="10" t="str">
        <f>IF(Overall!$A755&lt;&gt;"",IF(AND(MONTH($N753) &lt;= 7, MONTH($O753) &gt;= 7 ), IF($R753 &lt;&gt; "", $H753/$R753, ""), ""),"")</f>
        <v/>
      </c>
      <c r="Z753" s="10" t="str">
        <f>IF(Overall!$A755&lt;&gt;"",IF(AND(MONTH($N753) &lt;= 8, MONTH($O753) &gt;= 8), IF($R753 &lt;&gt; "", $H753/$R753, ""), ""),"")</f>
        <v/>
      </c>
      <c r="AA753" s="10" t="str">
        <f>IF(Overall!$A755&lt;&gt;"",IF(AND(MONTH($N753) &lt;= 9, MONTH($O753) &gt;= 9), IF($R753 &lt;&gt; "", $H753/$R753, ""), ""),"")</f>
        <v/>
      </c>
      <c r="AB753" s="10" t="str">
        <f>IF(Overall!$A755&lt;&gt;"",IF(AND(MONTH($N753) &lt;= 10, MONTH($O753) &gt;= 10), IF($R753 &lt;&gt; "", $H753/$R753, ""), ""),"")</f>
        <v/>
      </c>
      <c r="AC753" s="10" t="str">
        <f>IF(Overall!$A755&lt;&gt;"",IF(AND(MONTH($N753) &lt;= 11, MONTH($O753) &gt;= 11), IF($R753 &lt;&gt; "", $H753/$R753, ""), ""),"")</f>
        <v/>
      </c>
      <c r="AD753" s="10" t="str">
        <f>IF(Overall!$A755&lt;&gt;"",IF(AND(MONTH($N753) &lt;= 12, MONTH($O753) &gt;= 12), IF($R753 &lt;&gt; "", $H753/$R753, ""), ""),"")</f>
        <v/>
      </c>
      <c r="AF753" s="10" t="str">
        <f ca="1">IFERROR(IF(AND(NOW()&lt;= EOMONTH(DATE(YEAR($O753),1, 1), 0), Overall!$A755&lt;&gt;"", MONTH($N753) &lt;= 1, MONTH($O753) &gt;= 1), IF($R753 &lt;&gt; "", $H753/$R753, ""), ""), "")</f>
        <v/>
      </c>
      <c r="AG753" s="10" t="str">
        <f ca="1">IFERROR(IF(AND(NOW()&lt;= EOMONTH(DATE(YEAR($O753),2, 1), 0), Overall!$A755&lt;&gt;"", MONTH($N753) &lt;= 2, MONTH($O753) &gt;= 2), IF($R753 &lt;&gt; "", $H753/$R753, ""), ""), "")</f>
        <v/>
      </c>
      <c r="AH753" s="10" t="str">
        <f ca="1">IFERROR(IF(AND(NOW()&lt;= EOMONTH(DATE(YEAR($O753),3, 1), 0), Overall!$A755&lt;&gt;"", MONTH($N753) &lt;= 3, MONTH($O753) &gt;= 3), IF($R753 &lt;&gt; "", $H753/$R753, ""), ""), "")</f>
        <v/>
      </c>
      <c r="AI753" s="10" t="str">
        <f ca="1">IFERROR(IF(AND(NOW()&lt;= EOMONTH(DATE(YEAR($O753),4, 1), 0), Overall!$A755&lt;&gt;"", MONTH($N753) &lt;= 4, MONTH($O753) &gt;= 4), IF($R753 &lt;&gt; "", $H753/$R753, ""), ""), "")</f>
        <v/>
      </c>
      <c r="AJ753" s="10" t="str">
        <f ca="1">IFERROR(IF(AND(NOW()&lt;= EOMONTH(DATE(YEAR($O753),5, 1), 0), Overall!$A755&lt;&gt;"", MONTH($N753) &lt;= 5, MONTH($O753) &gt;= 5), IF($R753 &lt;&gt; "", $H753/$R753, ""), ""), "")</f>
        <v/>
      </c>
      <c r="AK753" s="10">
        <f ca="1">IFERROR(IF(AND(NOW()&lt;= EOMONTH(DATE(YEAR($O753),6, 1), 0), Overall!$A755&lt;&gt;"", MONTH($N753) &lt;= 6, MONTH($O753) &gt;= 6), IF($R753 &lt;&gt; "", $H753/$R753, ""), ""), "")</f>
        <v>1000000</v>
      </c>
      <c r="AL753" s="10" t="str">
        <f ca="1">IFERROR(IF(AND(NOW()&lt;= EOMONTH(DATE(YEAR($O753),7, 1), 0), Overall!$A755&lt;&gt;"", MONTH($N753) &lt;= 7, MONTH($O753) &gt;= 7), IF($R753 &lt;&gt; "", $H753/$R753, ""), ""), "")</f>
        <v/>
      </c>
      <c r="AM753" s="10" t="str">
        <f ca="1">IFERROR(IF(AND(NOW()&lt;= EOMONTH(DATE(YEAR($O753),8, 1), 0), Overall!$A755&lt;&gt;"", MONTH($N753) &lt;= 8, MONTH($O753) &gt;= 8), IF($R753 &lt;&gt; "", $H753/$R753, ""), ""), "")</f>
        <v/>
      </c>
      <c r="AN753" s="10" t="str">
        <f ca="1">IFERROR(IF(AND(NOW()&lt;= EOMONTH(DATE(YEAR($O753),9, 1), 0), Overall!$A755&lt;&gt;"", MONTH($N753) &lt;= 9, MONTH($O753) &gt;= 9), IF($R753 &lt;&gt; "", $H753/$R753, ""), ""), "")</f>
        <v/>
      </c>
      <c r="AO753" s="10" t="str">
        <f ca="1">IFERROR(IF(AND(NOW()&lt;= EOMONTH(DATE(YEAR($O753),10, 1), 0), Overall!$A755&lt;&gt;"", MONTH($N753) &lt;= 10, MONTH($O753) &gt;= 10), IF($R753 &lt;&gt; "", $H753/$R753, ""), ""), "")</f>
        <v/>
      </c>
      <c r="AP753" s="10" t="str">
        <f ca="1">IFERROR(IF(AND(NOW()&lt;= EOMONTH(DATE(YEAR($O753),11, 1), 0), Overall!$A755&lt;&gt;"", MONTH($N753) &lt;=11, MONTH($O753) &gt;= 11), IF($R753 &lt;&gt; "", $H753/$R753, ""), ""), "")</f>
        <v/>
      </c>
      <c r="AQ753" s="10" t="str">
        <f ca="1">IFERROR(IF(AND(NOW()&lt;= EOMONTH(DATE(YEAR($O753),12, 1), 0), Overall!$A755&lt;&gt;"", MONTH($N753) &lt;= 12, MONTH($O753) &gt;= 12), IF($R753 &lt;&gt; "", $H753/$R753, ""), ""), "")</f>
        <v/>
      </c>
      <c r="AR753" s="16">
        <f t="shared" ca="1" si="25"/>
        <v>1000000</v>
      </c>
    </row>
    <row r="754" spans="1:44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6">
        <f>IF(Overall!F756&lt;&gt;"",VALUE(Overall!F756),"")</f>
        <v>1000000</v>
      </c>
      <c r="I754" s="6">
        <f>IF(Overall!G756&lt;&gt;"",VALUE(Overall!G756),"")</f>
        <v>77</v>
      </c>
      <c r="J754" s="6">
        <f>IF(Overall!H756&lt;&gt;"",VALUE(Overall!H756),"")</f>
        <v>62</v>
      </c>
      <c r="K754" s="6">
        <f>IF(Overall!I756&lt;&gt;"",VALUE(Overall!I756),"")</f>
        <v>4.3</v>
      </c>
      <c r="L754" s="6">
        <f>IF(Overall!J756&lt;&gt;"",VALUE(Overall!J756),"")</f>
        <v>0.82</v>
      </c>
      <c r="M754" s="6">
        <f>IF(Overall!K756&lt;&gt;"",VALUE(Overall!K756),"")</f>
        <v>3.48</v>
      </c>
      <c r="N754" s="7">
        <f>IF(Overall!L756&lt;&gt;"",DATEVALUE(MID(Overall!L756, FIND(",", Overall!L756) + 2, FIND(" ", Overall!L756) - FIND(",", Overall!L756) - 1) &amp; " " &amp; MID(Overall!L756, FIND(" ", Overall!L756) + 1, FIND(",", Overall!L756, FIND(" ", Overall!L756)) - FIND(" ", Overall!L756) - 1) &amp; ", " &amp; MID(Overall!L756, FIND(",", Overall!L756, FIND(",",Overall!L756) + 1) + 2, LEN(Overall!L756))),"")</f>
        <v>45444</v>
      </c>
      <c r="O754" s="7">
        <f>IF(Overall!M756&lt;&gt;"",DATEVALUE(MID(Overall!M756, FIND(",", Overall!M756) + 2, FIND(" ", Overall!M756) - FIND(",", Overall!M756) - 1) &amp; " " &amp; MID(Overall!M756, FIND(" ", Overall!M756) + 1, FIND(",", Overall!M756, FIND(" ", Overall!M756)) - FIND(" ", Overall!M756) - 1) &amp; ", " &amp; MID(Overall!M756, FIND(",", Overall!M756, FIND(",",Overall!M756) + 1) + 2, LEN(Overall!M756))),"")</f>
        <v>45473</v>
      </c>
      <c r="P754" s="7">
        <f>IF(Overall!N756&lt;&gt;"",DATEVALUE(MID(Overall!N756, FIND(",", Overall!N756) + 2, FIND(" ", Overall!N756) - FIND(",", Overall!N756) - 1) &amp; " " &amp; MID(Overall!N756, FIND(" ", Overall!N756) + 1, FIND(",", Overall!N756, FIND(" ", Overall!N756)) - FIND(" ", Overall!N756) - 1) &amp; ", " &amp; MID(Overall!N756, FIND(",", Overall!N756, FIND(",",Overall!N756) + 1) + 2, LEN(Overall!N756))),"")</f>
        <v>45345</v>
      </c>
      <c r="Q754" s="7">
        <f>IF(Overall!O756&lt;&gt;"",DATEVALUE(MID(Overall!O756, FIND(",", Overall!O756) + 2, FIND(" ", Overall!O756) - FIND(",", Overall!O756) - 1) &amp; " " &amp; MID(Overall!O756, FIND(" ", Overall!O756) + 1, FIND(",", Overall!O756, FIND(" ", Overall!O756)) - FIND(" ", Overall!O756) - 1) &amp; ", " &amp; MID(Overall!O756, FIND(",", Overall!O756, FIND(",",Overall!O756) + 1) + 2, LEN(Overall!O756))),"")</f>
        <v>45322</v>
      </c>
      <c r="R754" s="5">
        <f t="shared" si="24"/>
        <v>1</v>
      </c>
      <c r="S754" s="10" t="str">
        <f>IF(Overall!$A756&lt;&gt;"",IF(AND(MONTH($N754) &lt;= 1, MONTH($O754) &gt;= 1), IF($R754 &lt;&gt; "", $H754/$R754, ""), ""),"")</f>
        <v/>
      </c>
      <c r="T754" s="10" t="str">
        <f>IF(Overall!$A756&lt;&gt;"",IF(AND(MONTH($N754) &lt;= 2, MONTH($O754) &gt;= 2), IF($R754 &lt;&gt; "", $H754/$R754, ""), ""),"")</f>
        <v/>
      </c>
      <c r="U754" s="10" t="str">
        <f>IF(Overall!$A756&lt;&gt;"",IF(AND(MONTH($N754) &lt;= 3, MONTH($O754) &gt;= 3), IF($R754 &lt;&gt; "", $H754/$R754, ""), ""),"")</f>
        <v/>
      </c>
      <c r="V754" s="10" t="str">
        <f>IF(Overall!$A756&lt;&gt;"",IF(AND(MONTH($N754) &lt;= 4, MONTH($O754) &gt;= 4), IF($R754 &lt;&gt; "", $H754/$R754, ""), ""),"")</f>
        <v/>
      </c>
      <c r="W754" s="10" t="str">
        <f>IF(Overall!$A756&lt;&gt;"",IF(AND(MONTH($N754) &lt;= 5, MONTH($O754) &gt;= 5), IF($R754 &lt;&gt; "", $H754/$R754, ""), ""),"")</f>
        <v/>
      </c>
      <c r="X754" s="10">
        <f>IF(Overall!$A756&lt;&gt;"",IF(AND(MONTH($N754) &lt;= 6, MONTH($O754) &gt;= 6), IF($R754 &lt;&gt; "", $H754/$R754, ""), ""),"")</f>
        <v>1000000</v>
      </c>
      <c r="Y754" s="10" t="str">
        <f>IF(Overall!$A756&lt;&gt;"",IF(AND(MONTH($N754) &lt;= 7, MONTH($O754) &gt;= 7 ), IF($R754 &lt;&gt; "", $H754/$R754, ""), ""),"")</f>
        <v/>
      </c>
      <c r="Z754" s="10" t="str">
        <f>IF(Overall!$A756&lt;&gt;"",IF(AND(MONTH($N754) &lt;= 8, MONTH($O754) &gt;= 8), IF($R754 &lt;&gt; "", $H754/$R754, ""), ""),"")</f>
        <v/>
      </c>
      <c r="AA754" s="10" t="str">
        <f>IF(Overall!$A756&lt;&gt;"",IF(AND(MONTH($N754) &lt;= 9, MONTH($O754) &gt;= 9), IF($R754 &lt;&gt; "", $H754/$R754, ""), ""),"")</f>
        <v/>
      </c>
      <c r="AB754" s="10" t="str">
        <f>IF(Overall!$A756&lt;&gt;"",IF(AND(MONTH($N754) &lt;= 10, MONTH($O754) &gt;= 10), IF($R754 &lt;&gt; "", $H754/$R754, ""), ""),"")</f>
        <v/>
      </c>
      <c r="AC754" s="10" t="str">
        <f>IF(Overall!$A756&lt;&gt;"",IF(AND(MONTH($N754) &lt;= 11, MONTH($O754) &gt;= 11), IF($R754 &lt;&gt; "", $H754/$R754, ""), ""),"")</f>
        <v/>
      </c>
      <c r="AD754" s="10" t="str">
        <f>IF(Overall!$A756&lt;&gt;"",IF(AND(MONTH($N754) &lt;= 12, MONTH($O754) &gt;= 12), IF($R754 &lt;&gt; "", $H754/$R754, ""), ""),"")</f>
        <v/>
      </c>
      <c r="AF754" s="10" t="str">
        <f ca="1">IFERROR(IF(AND(NOW()&lt;= EOMONTH(DATE(YEAR($O754),1, 1), 0), Overall!$A756&lt;&gt;"", MONTH($N754) &lt;= 1, MONTH($O754) &gt;= 1), IF($R754 &lt;&gt; "", $H754/$R754, ""), ""), "")</f>
        <v/>
      </c>
      <c r="AG754" s="10" t="str">
        <f ca="1">IFERROR(IF(AND(NOW()&lt;= EOMONTH(DATE(YEAR($O754),2, 1), 0), Overall!$A756&lt;&gt;"", MONTH($N754) &lt;= 2, MONTH($O754) &gt;= 2), IF($R754 &lt;&gt; "", $H754/$R754, ""), ""), "")</f>
        <v/>
      </c>
      <c r="AH754" s="10" t="str">
        <f ca="1">IFERROR(IF(AND(NOW()&lt;= EOMONTH(DATE(YEAR($O754),3, 1), 0), Overall!$A756&lt;&gt;"", MONTH($N754) &lt;= 3, MONTH($O754) &gt;= 3), IF($R754 &lt;&gt; "", $H754/$R754, ""), ""), "")</f>
        <v/>
      </c>
      <c r="AI754" s="10" t="str">
        <f ca="1">IFERROR(IF(AND(NOW()&lt;= EOMONTH(DATE(YEAR($O754),4, 1), 0), Overall!$A756&lt;&gt;"", MONTH($N754) &lt;= 4, MONTH($O754) &gt;= 4), IF($R754 &lt;&gt; "", $H754/$R754, ""), ""), "")</f>
        <v/>
      </c>
      <c r="AJ754" s="10" t="str">
        <f ca="1">IFERROR(IF(AND(NOW()&lt;= EOMONTH(DATE(YEAR($O754),5, 1), 0), Overall!$A756&lt;&gt;"", MONTH($N754) &lt;= 5, MONTH($O754) &gt;= 5), IF($R754 &lt;&gt; "", $H754/$R754, ""), ""), "")</f>
        <v/>
      </c>
      <c r="AK754" s="10">
        <f ca="1">IFERROR(IF(AND(NOW()&lt;= EOMONTH(DATE(YEAR($O754),6, 1), 0), Overall!$A756&lt;&gt;"", MONTH($N754) &lt;= 6, MONTH($O754) &gt;= 6), IF($R754 &lt;&gt; "", $H754/$R754, ""), ""), "")</f>
        <v>1000000</v>
      </c>
      <c r="AL754" s="10" t="str">
        <f ca="1">IFERROR(IF(AND(NOW()&lt;= EOMONTH(DATE(YEAR($O754),7, 1), 0), Overall!$A756&lt;&gt;"", MONTH($N754) &lt;= 7, MONTH($O754) &gt;= 7), IF($R754 &lt;&gt; "", $H754/$R754, ""), ""), "")</f>
        <v/>
      </c>
      <c r="AM754" s="10" t="str">
        <f ca="1">IFERROR(IF(AND(NOW()&lt;= EOMONTH(DATE(YEAR($O754),8, 1), 0), Overall!$A756&lt;&gt;"", MONTH($N754) &lt;= 8, MONTH($O754) &gt;= 8), IF($R754 &lt;&gt; "", $H754/$R754, ""), ""), "")</f>
        <v/>
      </c>
      <c r="AN754" s="10" t="str">
        <f ca="1">IFERROR(IF(AND(NOW()&lt;= EOMONTH(DATE(YEAR($O754),9, 1), 0), Overall!$A756&lt;&gt;"", MONTH($N754) &lt;= 9, MONTH($O754) &gt;= 9), IF($R754 &lt;&gt; "", $H754/$R754, ""), ""), "")</f>
        <v/>
      </c>
      <c r="AO754" s="10" t="str">
        <f ca="1">IFERROR(IF(AND(NOW()&lt;= EOMONTH(DATE(YEAR($O754),10, 1), 0), Overall!$A756&lt;&gt;"", MONTH($N754) &lt;= 10, MONTH($O754) &gt;= 10), IF($R754 &lt;&gt; "", $H754/$R754, ""), ""), "")</f>
        <v/>
      </c>
      <c r="AP754" s="10" t="str">
        <f ca="1">IFERROR(IF(AND(NOW()&lt;= EOMONTH(DATE(YEAR($O754),11, 1), 0), Overall!$A756&lt;&gt;"", MONTH($N754) &lt;=11, MONTH($O754) &gt;= 11), IF($R754 &lt;&gt; "", $H754/$R754, ""), ""), "")</f>
        <v/>
      </c>
      <c r="AQ754" s="10" t="str">
        <f ca="1">IFERROR(IF(AND(NOW()&lt;= EOMONTH(DATE(YEAR($O754),12, 1), 0), Overall!$A756&lt;&gt;"", MONTH($N754) &lt;= 12, MONTH($O754) &gt;= 12), IF($R754 &lt;&gt; "", $H754/$R754, ""), ""), "")</f>
        <v/>
      </c>
      <c r="AR754" s="16">
        <f t="shared" ca="1" si="25"/>
        <v>1000000</v>
      </c>
    </row>
    <row r="755" spans="1:44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6">
        <f>IF(Overall!F757&lt;&gt;"",VALUE(Overall!F757),"")</f>
        <v>1000000</v>
      </c>
      <c r="I755" s="6">
        <f>IF(Overall!G757&lt;&gt;"",VALUE(Overall!G757),"")</f>
        <v>78</v>
      </c>
      <c r="J755" s="6">
        <f>IF(Overall!H757&lt;&gt;"",VALUE(Overall!H757),"")</f>
        <v>62</v>
      </c>
      <c r="K755" s="6">
        <f>IF(Overall!I757&lt;&gt;"",VALUE(Overall!I757),"")</f>
        <v>4.8</v>
      </c>
      <c r="L755" s="6">
        <f>IF(Overall!J757&lt;&gt;"",VALUE(Overall!J757),"")</f>
        <v>0.98</v>
      </c>
      <c r="M755" s="6">
        <f>IF(Overall!K757&lt;&gt;"",VALUE(Overall!K757),"")</f>
        <v>3.82</v>
      </c>
      <c r="N755" s="7">
        <f>IF(Overall!L757&lt;&gt;"",DATEVALUE(MID(Overall!L757, FIND(",", Overall!L757) + 2, FIND(" ", Overall!L757) - FIND(",", Overall!L757) - 1) &amp; " " &amp; MID(Overall!L757, FIND(" ", Overall!L757) + 1, FIND(",", Overall!L757, FIND(" ", Overall!L757)) - FIND(" ", Overall!L757) - 1) &amp; ", " &amp; MID(Overall!L757, FIND(",", Overall!L757, FIND(",",Overall!L757) + 1) + 2, LEN(Overall!L757))),"")</f>
        <v>45474</v>
      </c>
      <c r="O755" s="7">
        <f>IF(Overall!M757&lt;&gt;"",DATEVALUE(MID(Overall!M757, FIND(",", Overall!M757) + 2, FIND(" ", Overall!M757) - FIND(",", Overall!M757) - 1) &amp; " " &amp; MID(Overall!M757, FIND(" ", Overall!M757) + 1, FIND(",", Overall!M757, FIND(" ", Overall!M757)) - FIND(" ", Overall!M757) - 1) &amp; ", " &amp; MID(Overall!M757, FIND(",", Overall!M757, FIND(",",Overall!M757) + 1) + 2, LEN(Overall!M757))),"")</f>
        <v>45504</v>
      </c>
      <c r="P755" s="7">
        <f>IF(Overall!N757&lt;&gt;"",DATEVALUE(MID(Overall!N757, FIND(",", Overall!N757) + 2, FIND(" ", Overall!N757) - FIND(",", Overall!N757) - 1) &amp; " " &amp; MID(Overall!N757, FIND(" ", Overall!N757) + 1, FIND(",", Overall!N757, FIND(" ", Overall!N757)) - FIND(" ", Overall!N757) - 1) &amp; ", " &amp; MID(Overall!N757, FIND(",", Overall!N757, FIND(",",Overall!N757) + 1) + 2, LEN(Overall!N757))),"")</f>
        <v>45357</v>
      </c>
      <c r="Q755" s="7">
        <f>IF(Overall!O757&lt;&gt;"",DATEVALUE(MID(Overall!O757, FIND(",", Overall!O757) + 2, FIND(" ", Overall!O757) - FIND(",", Overall!O757) - 1) &amp; " " &amp; MID(Overall!O757, FIND(" ", Overall!O757) + 1, FIND(",", Overall!O757, FIND(" ", Overall!O757)) - FIND(" ", Overall!O757) - 1) &amp; ", " &amp; MID(Overall!O757, FIND(",", Overall!O757, FIND(",",Overall!O757) + 1) + 2, LEN(Overall!O757))),"")</f>
        <v>45336</v>
      </c>
      <c r="R755" s="5">
        <f t="shared" si="24"/>
        <v>1</v>
      </c>
      <c r="S755" s="10" t="str">
        <f>IF(Overall!$A757&lt;&gt;"",IF(AND(MONTH($N755) &lt;= 1, MONTH($O755) &gt;= 1), IF($R755 &lt;&gt; "", $H755/$R755, ""), ""),"")</f>
        <v/>
      </c>
      <c r="T755" s="10" t="str">
        <f>IF(Overall!$A757&lt;&gt;"",IF(AND(MONTH($N755) &lt;= 2, MONTH($O755) &gt;= 2), IF($R755 &lt;&gt; "", $H755/$R755, ""), ""),"")</f>
        <v/>
      </c>
      <c r="U755" s="10" t="str">
        <f>IF(Overall!$A757&lt;&gt;"",IF(AND(MONTH($N755) &lt;= 3, MONTH($O755) &gt;= 3), IF($R755 &lt;&gt; "", $H755/$R755, ""), ""),"")</f>
        <v/>
      </c>
      <c r="V755" s="10" t="str">
        <f>IF(Overall!$A757&lt;&gt;"",IF(AND(MONTH($N755) &lt;= 4, MONTH($O755) &gt;= 4), IF($R755 &lt;&gt; "", $H755/$R755, ""), ""),"")</f>
        <v/>
      </c>
      <c r="W755" s="10" t="str">
        <f>IF(Overall!$A757&lt;&gt;"",IF(AND(MONTH($N755) &lt;= 5, MONTH($O755) &gt;= 5), IF($R755 &lt;&gt; "", $H755/$R755, ""), ""),"")</f>
        <v/>
      </c>
      <c r="X755" s="10" t="str">
        <f>IF(Overall!$A757&lt;&gt;"",IF(AND(MONTH($N755) &lt;= 6, MONTH($O755) &gt;= 6), IF($R755 &lt;&gt; "", $H755/$R755, ""), ""),"")</f>
        <v/>
      </c>
      <c r="Y755" s="10">
        <f>IF(Overall!$A757&lt;&gt;"",IF(AND(MONTH($N755) &lt;= 7, MONTH($O755) &gt;= 7 ), IF($R755 &lt;&gt; "", $H755/$R755, ""), ""),"")</f>
        <v>1000000</v>
      </c>
      <c r="Z755" s="10" t="str">
        <f>IF(Overall!$A757&lt;&gt;"",IF(AND(MONTH($N755) &lt;= 8, MONTH($O755) &gt;= 8), IF($R755 &lt;&gt; "", $H755/$R755, ""), ""),"")</f>
        <v/>
      </c>
      <c r="AA755" s="10" t="str">
        <f>IF(Overall!$A757&lt;&gt;"",IF(AND(MONTH($N755) &lt;= 9, MONTH($O755) &gt;= 9), IF($R755 &lt;&gt; "", $H755/$R755, ""), ""),"")</f>
        <v/>
      </c>
      <c r="AB755" s="10" t="str">
        <f>IF(Overall!$A757&lt;&gt;"",IF(AND(MONTH($N755) &lt;= 10, MONTH($O755) &gt;= 10), IF($R755 &lt;&gt; "", $H755/$R755, ""), ""),"")</f>
        <v/>
      </c>
      <c r="AC755" s="10" t="str">
        <f>IF(Overall!$A757&lt;&gt;"",IF(AND(MONTH($N755) &lt;= 11, MONTH($O755) &gt;= 11), IF($R755 &lt;&gt; "", $H755/$R755, ""), ""),"")</f>
        <v/>
      </c>
      <c r="AD755" s="10" t="str">
        <f>IF(Overall!$A757&lt;&gt;"",IF(AND(MONTH($N755) &lt;= 12, MONTH($O755) &gt;= 12), IF($R755 &lt;&gt; "", $H755/$R755, ""), ""),"")</f>
        <v/>
      </c>
      <c r="AF755" s="10" t="str">
        <f ca="1">IFERROR(IF(AND(NOW()&lt;= EOMONTH(DATE(YEAR($O755),1, 1), 0), Overall!$A757&lt;&gt;"", MONTH($N755) &lt;= 1, MONTH($O755) &gt;= 1), IF($R755 &lt;&gt; "", $H755/$R755, ""), ""), "")</f>
        <v/>
      </c>
      <c r="AG755" s="10" t="str">
        <f ca="1">IFERROR(IF(AND(NOW()&lt;= EOMONTH(DATE(YEAR($O755),2, 1), 0), Overall!$A757&lt;&gt;"", MONTH($N755) &lt;= 2, MONTH($O755) &gt;= 2), IF($R755 &lt;&gt; "", $H755/$R755, ""), ""), "")</f>
        <v/>
      </c>
      <c r="AH755" s="10" t="str">
        <f ca="1">IFERROR(IF(AND(NOW()&lt;= EOMONTH(DATE(YEAR($O755),3, 1), 0), Overall!$A757&lt;&gt;"", MONTH($N755) &lt;= 3, MONTH($O755) &gt;= 3), IF($R755 &lt;&gt; "", $H755/$R755, ""), ""), "")</f>
        <v/>
      </c>
      <c r="AI755" s="10" t="str">
        <f ca="1">IFERROR(IF(AND(NOW()&lt;= EOMONTH(DATE(YEAR($O755),4, 1), 0), Overall!$A757&lt;&gt;"", MONTH($N755) &lt;= 4, MONTH($O755) &gt;= 4), IF($R755 &lt;&gt; "", $H755/$R755, ""), ""), "")</f>
        <v/>
      </c>
      <c r="AJ755" s="10" t="str">
        <f ca="1">IFERROR(IF(AND(NOW()&lt;= EOMONTH(DATE(YEAR($O755),5, 1), 0), Overall!$A757&lt;&gt;"", MONTH($N755) &lt;= 5, MONTH($O755) &gt;= 5), IF($R755 &lt;&gt; "", $H755/$R755, ""), ""), "")</f>
        <v/>
      </c>
      <c r="AK755" s="10" t="str">
        <f ca="1">IFERROR(IF(AND(NOW()&lt;= EOMONTH(DATE(YEAR($O755),6, 1), 0), Overall!$A757&lt;&gt;"", MONTH($N755) &lt;= 6, MONTH($O755) &gt;= 6), IF($R755 &lt;&gt; "", $H755/$R755, ""), ""), "")</f>
        <v/>
      </c>
      <c r="AL755" s="10">
        <f ca="1">IFERROR(IF(AND(NOW()&lt;= EOMONTH(DATE(YEAR($O755),7, 1), 0), Overall!$A757&lt;&gt;"", MONTH($N755) &lt;= 7, MONTH($O755) &gt;= 7), IF($R755 &lt;&gt; "", $H755/$R755, ""), ""), "")</f>
        <v>1000000</v>
      </c>
      <c r="AM755" s="10" t="str">
        <f ca="1">IFERROR(IF(AND(NOW()&lt;= EOMONTH(DATE(YEAR($O755),8, 1), 0), Overall!$A757&lt;&gt;"", MONTH($N755) &lt;= 8, MONTH($O755) &gt;= 8), IF($R755 &lt;&gt; "", $H755/$R755, ""), ""), "")</f>
        <v/>
      </c>
      <c r="AN755" s="10" t="str">
        <f ca="1">IFERROR(IF(AND(NOW()&lt;= EOMONTH(DATE(YEAR($O755),9, 1), 0), Overall!$A757&lt;&gt;"", MONTH($N755) &lt;= 9, MONTH($O755) &gt;= 9), IF($R755 &lt;&gt; "", $H755/$R755, ""), ""), "")</f>
        <v/>
      </c>
      <c r="AO755" s="10" t="str">
        <f ca="1">IFERROR(IF(AND(NOW()&lt;= EOMONTH(DATE(YEAR($O755),10, 1), 0), Overall!$A757&lt;&gt;"", MONTH($N755) &lt;= 10, MONTH($O755) &gt;= 10), IF($R755 &lt;&gt; "", $H755/$R755, ""), ""), "")</f>
        <v/>
      </c>
      <c r="AP755" s="10" t="str">
        <f ca="1">IFERROR(IF(AND(NOW()&lt;= EOMONTH(DATE(YEAR($O755),11, 1), 0), Overall!$A757&lt;&gt;"", MONTH($N755) &lt;=11, MONTH($O755) &gt;= 11), IF($R755 &lt;&gt; "", $H755/$R755, ""), ""), "")</f>
        <v/>
      </c>
      <c r="AQ755" s="10" t="str">
        <f ca="1">IFERROR(IF(AND(NOW()&lt;= EOMONTH(DATE(YEAR($O755),12, 1), 0), Overall!$A757&lt;&gt;"", MONTH($N755) &lt;= 12, MONTH($O755) &gt;= 12), IF($R755 &lt;&gt; "", $H755/$R755, ""), ""), "")</f>
        <v/>
      </c>
      <c r="AR755" s="16">
        <f t="shared" ca="1" si="25"/>
        <v>1000000</v>
      </c>
    </row>
    <row r="756" spans="1:44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6">
        <f>IF(Overall!F758&lt;&gt;"",VALUE(Overall!F758),"")</f>
        <v>1000000</v>
      </c>
      <c r="I756" s="6">
        <f>IF(Overall!G758&lt;&gt;"",VALUE(Overall!G758),"")</f>
        <v>78</v>
      </c>
      <c r="J756" s="6">
        <f>IF(Overall!H758&lt;&gt;"",VALUE(Overall!H758),"")</f>
        <v>62</v>
      </c>
      <c r="K756" s="6">
        <f>IF(Overall!I758&lt;&gt;"",VALUE(Overall!I758),"")</f>
        <v>4.7300000000000004</v>
      </c>
      <c r="L756" s="6">
        <f>IF(Overall!J758&lt;&gt;"",VALUE(Overall!J758),"")</f>
        <v>0.9</v>
      </c>
      <c r="M756" s="6">
        <f>IF(Overall!K758&lt;&gt;"",VALUE(Overall!K758),"")</f>
        <v>3.83</v>
      </c>
      <c r="N756" s="7">
        <f>IF(Overall!L758&lt;&gt;"",DATEVALUE(MID(Overall!L758, FIND(",", Overall!L758) + 2, FIND(" ", Overall!L758) - FIND(",", Overall!L758) - 1) &amp; " " &amp; MID(Overall!L758, FIND(" ", Overall!L758) + 1, FIND(",", Overall!L758, FIND(" ", Overall!L758)) - FIND(" ", Overall!L758) - 1) &amp; ", " &amp; MID(Overall!L758, FIND(",", Overall!L758, FIND(",",Overall!L758) + 1) + 2, LEN(Overall!L758))),"")</f>
        <v>45474</v>
      </c>
      <c r="O756" s="7">
        <f>IF(Overall!M758&lt;&gt;"",DATEVALUE(MID(Overall!M758, FIND(",", Overall!M758) + 2, FIND(" ", Overall!M758) - FIND(",", Overall!M758) - 1) &amp; " " &amp; MID(Overall!M758, FIND(" ", Overall!M758) + 1, FIND(",", Overall!M758, FIND(" ", Overall!M758)) - FIND(" ", Overall!M758) - 1) &amp; ", " &amp; MID(Overall!M758, FIND(",", Overall!M758, FIND(",",Overall!M758) + 1) + 2, LEN(Overall!M758))),"")</f>
        <v>45504</v>
      </c>
      <c r="P756" s="7">
        <f>IF(Overall!N758&lt;&gt;"",DATEVALUE(MID(Overall!N758, FIND(",", Overall!N758) + 2, FIND(" ", Overall!N758) - FIND(",", Overall!N758) - 1) &amp; " " &amp; MID(Overall!N758, FIND(" ", Overall!N758) + 1, FIND(",", Overall!N758, FIND(" ", Overall!N758)) - FIND(" ", Overall!N758) - 1) &amp; ", " &amp; MID(Overall!N758, FIND(",", Overall!N758, FIND(",",Overall!N758) + 1) + 2, LEN(Overall!N758))),"")</f>
        <v>45357</v>
      </c>
      <c r="Q756" s="7">
        <f>IF(Overall!O758&lt;&gt;"",DATEVALUE(MID(Overall!O758, FIND(",", Overall!O758) + 2, FIND(" ", Overall!O758) - FIND(",", Overall!O758) - 1) &amp; " " &amp; MID(Overall!O758, FIND(" ", Overall!O758) + 1, FIND(",", Overall!O758, FIND(" ", Overall!O758)) - FIND(" ", Overall!O758) - 1) &amp; ", " &amp; MID(Overall!O758, FIND(",", Overall!O758, FIND(",",Overall!O758) + 1) + 2, LEN(Overall!O758))),"")</f>
        <v>45336</v>
      </c>
      <c r="R756" s="5">
        <f t="shared" si="24"/>
        <v>1</v>
      </c>
      <c r="S756" s="10" t="str">
        <f>IF(Overall!$A758&lt;&gt;"",IF(AND(MONTH($N756) &lt;= 1, MONTH($O756) &gt;= 1), IF($R756 &lt;&gt; "", $H756/$R756, ""), ""),"")</f>
        <v/>
      </c>
      <c r="T756" s="10" t="str">
        <f>IF(Overall!$A758&lt;&gt;"",IF(AND(MONTH($N756) &lt;= 2, MONTH($O756) &gt;= 2), IF($R756 &lt;&gt; "", $H756/$R756, ""), ""),"")</f>
        <v/>
      </c>
      <c r="U756" s="10" t="str">
        <f>IF(Overall!$A758&lt;&gt;"",IF(AND(MONTH($N756) &lt;= 3, MONTH($O756) &gt;= 3), IF($R756 &lt;&gt; "", $H756/$R756, ""), ""),"")</f>
        <v/>
      </c>
      <c r="V756" s="10" t="str">
        <f>IF(Overall!$A758&lt;&gt;"",IF(AND(MONTH($N756) &lt;= 4, MONTH($O756) &gt;= 4), IF($R756 &lt;&gt; "", $H756/$R756, ""), ""),"")</f>
        <v/>
      </c>
      <c r="W756" s="10" t="str">
        <f>IF(Overall!$A758&lt;&gt;"",IF(AND(MONTH($N756) &lt;= 5, MONTH($O756) &gt;= 5), IF($R756 &lt;&gt; "", $H756/$R756, ""), ""),"")</f>
        <v/>
      </c>
      <c r="X756" s="10" t="str">
        <f>IF(Overall!$A758&lt;&gt;"",IF(AND(MONTH($N756) &lt;= 6, MONTH($O756) &gt;= 6), IF($R756 &lt;&gt; "", $H756/$R756, ""), ""),"")</f>
        <v/>
      </c>
      <c r="Y756" s="10">
        <f>IF(Overall!$A758&lt;&gt;"",IF(AND(MONTH($N756) &lt;= 7, MONTH($O756) &gt;= 7 ), IF($R756 &lt;&gt; "", $H756/$R756, ""), ""),"")</f>
        <v>1000000</v>
      </c>
      <c r="Z756" s="10" t="str">
        <f>IF(Overall!$A758&lt;&gt;"",IF(AND(MONTH($N756) &lt;= 8, MONTH($O756) &gt;= 8), IF($R756 &lt;&gt; "", $H756/$R756, ""), ""),"")</f>
        <v/>
      </c>
      <c r="AA756" s="10" t="str">
        <f>IF(Overall!$A758&lt;&gt;"",IF(AND(MONTH($N756) &lt;= 9, MONTH($O756) &gt;= 9), IF($R756 &lt;&gt; "", $H756/$R756, ""), ""),"")</f>
        <v/>
      </c>
      <c r="AB756" s="10" t="str">
        <f>IF(Overall!$A758&lt;&gt;"",IF(AND(MONTH($N756) &lt;= 10, MONTH($O756) &gt;= 10), IF($R756 &lt;&gt; "", $H756/$R756, ""), ""),"")</f>
        <v/>
      </c>
      <c r="AC756" s="10" t="str">
        <f>IF(Overall!$A758&lt;&gt;"",IF(AND(MONTH($N756) &lt;= 11, MONTH($O756) &gt;= 11), IF($R756 &lt;&gt; "", $H756/$R756, ""), ""),"")</f>
        <v/>
      </c>
      <c r="AD756" s="10" t="str">
        <f>IF(Overall!$A758&lt;&gt;"",IF(AND(MONTH($N756) &lt;= 12, MONTH($O756) &gt;= 12), IF($R756 &lt;&gt; "", $H756/$R756, ""), ""),"")</f>
        <v/>
      </c>
      <c r="AF756" s="10" t="str">
        <f ca="1">IFERROR(IF(AND(NOW()&lt;= EOMONTH(DATE(YEAR($O756),1, 1), 0), Overall!$A758&lt;&gt;"", MONTH($N756) &lt;= 1, MONTH($O756) &gt;= 1), IF($R756 &lt;&gt; "", $H756/$R756, ""), ""), "")</f>
        <v/>
      </c>
      <c r="AG756" s="10" t="str">
        <f ca="1">IFERROR(IF(AND(NOW()&lt;= EOMONTH(DATE(YEAR($O756),2, 1), 0), Overall!$A758&lt;&gt;"", MONTH($N756) &lt;= 2, MONTH($O756) &gt;= 2), IF($R756 &lt;&gt; "", $H756/$R756, ""), ""), "")</f>
        <v/>
      </c>
      <c r="AH756" s="10" t="str">
        <f ca="1">IFERROR(IF(AND(NOW()&lt;= EOMONTH(DATE(YEAR($O756),3, 1), 0), Overall!$A758&lt;&gt;"", MONTH($N756) &lt;= 3, MONTH($O756) &gt;= 3), IF($R756 &lt;&gt; "", $H756/$R756, ""), ""), "")</f>
        <v/>
      </c>
      <c r="AI756" s="10" t="str">
        <f ca="1">IFERROR(IF(AND(NOW()&lt;= EOMONTH(DATE(YEAR($O756),4, 1), 0), Overall!$A758&lt;&gt;"", MONTH($N756) &lt;= 4, MONTH($O756) &gt;= 4), IF($R756 &lt;&gt; "", $H756/$R756, ""), ""), "")</f>
        <v/>
      </c>
      <c r="AJ756" s="10" t="str">
        <f ca="1">IFERROR(IF(AND(NOW()&lt;= EOMONTH(DATE(YEAR($O756),5, 1), 0), Overall!$A758&lt;&gt;"", MONTH($N756) &lt;= 5, MONTH($O756) &gt;= 5), IF($R756 &lt;&gt; "", $H756/$R756, ""), ""), "")</f>
        <v/>
      </c>
      <c r="AK756" s="10" t="str">
        <f ca="1">IFERROR(IF(AND(NOW()&lt;= EOMONTH(DATE(YEAR($O756),6, 1), 0), Overall!$A758&lt;&gt;"", MONTH($N756) &lt;= 6, MONTH($O756) &gt;= 6), IF($R756 &lt;&gt; "", $H756/$R756, ""), ""), "")</f>
        <v/>
      </c>
      <c r="AL756" s="10">
        <f ca="1">IFERROR(IF(AND(NOW()&lt;= EOMONTH(DATE(YEAR($O756),7, 1), 0), Overall!$A758&lt;&gt;"", MONTH($N756) &lt;= 7, MONTH($O756) &gt;= 7), IF($R756 &lt;&gt; "", $H756/$R756, ""), ""), "")</f>
        <v>1000000</v>
      </c>
      <c r="AM756" s="10" t="str">
        <f ca="1">IFERROR(IF(AND(NOW()&lt;= EOMONTH(DATE(YEAR($O756),8, 1), 0), Overall!$A758&lt;&gt;"", MONTH($N756) &lt;= 8, MONTH($O756) &gt;= 8), IF($R756 &lt;&gt; "", $H756/$R756, ""), ""), "")</f>
        <v/>
      </c>
      <c r="AN756" s="10" t="str">
        <f ca="1">IFERROR(IF(AND(NOW()&lt;= EOMONTH(DATE(YEAR($O756),9, 1), 0), Overall!$A758&lt;&gt;"", MONTH($N756) &lt;= 9, MONTH($O756) &gt;= 9), IF($R756 &lt;&gt; "", $H756/$R756, ""), ""), "")</f>
        <v/>
      </c>
      <c r="AO756" s="10" t="str">
        <f ca="1">IFERROR(IF(AND(NOW()&lt;= EOMONTH(DATE(YEAR($O756),10, 1), 0), Overall!$A758&lt;&gt;"", MONTH($N756) &lt;= 10, MONTH($O756) &gt;= 10), IF($R756 &lt;&gt; "", $H756/$R756, ""), ""), "")</f>
        <v/>
      </c>
      <c r="AP756" s="10" t="str">
        <f ca="1">IFERROR(IF(AND(NOW()&lt;= EOMONTH(DATE(YEAR($O756),11, 1), 0), Overall!$A758&lt;&gt;"", MONTH($N756) &lt;=11, MONTH($O756) &gt;= 11), IF($R756 &lt;&gt; "", $H756/$R756, ""), ""), "")</f>
        <v/>
      </c>
      <c r="AQ756" s="10" t="str">
        <f ca="1">IFERROR(IF(AND(NOW()&lt;= EOMONTH(DATE(YEAR($O756),12, 1), 0), Overall!$A758&lt;&gt;"", MONTH($N756) &lt;= 12, MONTH($O756) &gt;= 12), IF($R756 &lt;&gt; "", $H756/$R756, ""), ""), "")</f>
        <v/>
      </c>
      <c r="AR756" s="16">
        <f t="shared" ca="1" si="25"/>
        <v>1000000</v>
      </c>
    </row>
    <row r="757" spans="1:44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6">
        <f>IF(Overall!F759&lt;&gt;"",VALUE(Overall!F759),"")</f>
        <v>1000000</v>
      </c>
      <c r="I757" s="6">
        <f>IF(Overall!G759&lt;&gt;"",VALUE(Overall!G759),"")</f>
        <v>78</v>
      </c>
      <c r="J757" s="6">
        <f>IF(Overall!H759&lt;&gt;"",VALUE(Overall!H759),"")</f>
        <v>62</v>
      </c>
      <c r="K757" s="6">
        <f>IF(Overall!I759&lt;&gt;"",VALUE(Overall!I759),"")</f>
        <v>4.75</v>
      </c>
      <c r="L757" s="6">
        <f>IF(Overall!J759&lt;&gt;"",VALUE(Overall!J759),"")</f>
        <v>0.96</v>
      </c>
      <c r="M757" s="6">
        <f>IF(Overall!K759&lt;&gt;"",VALUE(Overall!K759),"")</f>
        <v>3.79</v>
      </c>
      <c r="N757" s="7">
        <f>IF(Overall!L759&lt;&gt;"",DATEVALUE(MID(Overall!L759, FIND(",", Overall!L759) + 2, FIND(" ", Overall!L759) - FIND(",", Overall!L759) - 1) &amp; " " &amp; MID(Overall!L759, FIND(" ", Overall!L759) + 1, FIND(",", Overall!L759, FIND(" ", Overall!L759)) - FIND(" ", Overall!L759) - 1) &amp; ", " &amp; MID(Overall!L759, FIND(",", Overall!L759, FIND(",",Overall!L759) + 1) + 2, LEN(Overall!L759))),"")</f>
        <v>45474</v>
      </c>
      <c r="O757" s="7">
        <f>IF(Overall!M759&lt;&gt;"",DATEVALUE(MID(Overall!M759, FIND(",", Overall!M759) + 2, FIND(" ", Overall!M759) - FIND(",", Overall!M759) - 1) &amp; " " &amp; MID(Overall!M759, FIND(" ", Overall!M759) + 1, FIND(",", Overall!M759, FIND(" ", Overall!M759)) - FIND(" ", Overall!M759) - 1) &amp; ", " &amp; MID(Overall!M759, FIND(",", Overall!M759, FIND(",",Overall!M759) + 1) + 2, LEN(Overall!M759))),"")</f>
        <v>45504</v>
      </c>
      <c r="P757" s="7">
        <f>IF(Overall!N759&lt;&gt;"",DATEVALUE(MID(Overall!N759, FIND(",", Overall!N759) + 2, FIND(" ", Overall!N759) - FIND(",", Overall!N759) - 1) &amp; " " &amp; MID(Overall!N759, FIND(" ", Overall!N759) + 1, FIND(",", Overall!N759, FIND(" ", Overall!N759)) - FIND(" ", Overall!N759) - 1) &amp; ", " &amp; MID(Overall!N759, FIND(",", Overall!N759, FIND(",",Overall!N759) + 1) + 2, LEN(Overall!N759))),"")</f>
        <v>45357</v>
      </c>
      <c r="Q757" s="7">
        <f>IF(Overall!O759&lt;&gt;"",DATEVALUE(MID(Overall!O759, FIND(",", Overall!O759) + 2, FIND(" ", Overall!O759) - FIND(",", Overall!O759) - 1) &amp; " " &amp; MID(Overall!O759, FIND(" ", Overall!O759) + 1, FIND(",", Overall!O759, FIND(" ", Overall!O759)) - FIND(" ", Overall!O759) - 1) &amp; ", " &amp; MID(Overall!O759, FIND(",", Overall!O759, FIND(",",Overall!O759) + 1) + 2, LEN(Overall!O759))),"")</f>
        <v>45336</v>
      </c>
      <c r="R757" s="5">
        <f t="shared" si="24"/>
        <v>1</v>
      </c>
      <c r="S757" s="10" t="str">
        <f>IF(Overall!$A759&lt;&gt;"",IF(AND(MONTH($N757) &lt;= 1, MONTH($O757) &gt;= 1), IF($R757 &lt;&gt; "", $H757/$R757, ""), ""),"")</f>
        <v/>
      </c>
      <c r="T757" s="10" t="str">
        <f>IF(Overall!$A759&lt;&gt;"",IF(AND(MONTH($N757) &lt;= 2, MONTH($O757) &gt;= 2), IF($R757 &lt;&gt; "", $H757/$R757, ""), ""),"")</f>
        <v/>
      </c>
      <c r="U757" s="10" t="str">
        <f>IF(Overall!$A759&lt;&gt;"",IF(AND(MONTH($N757) &lt;= 3, MONTH($O757) &gt;= 3), IF($R757 &lt;&gt; "", $H757/$R757, ""), ""),"")</f>
        <v/>
      </c>
      <c r="V757" s="10" t="str">
        <f>IF(Overall!$A759&lt;&gt;"",IF(AND(MONTH($N757) &lt;= 4, MONTH($O757) &gt;= 4), IF($R757 &lt;&gt; "", $H757/$R757, ""), ""),"")</f>
        <v/>
      </c>
      <c r="W757" s="10" t="str">
        <f>IF(Overall!$A759&lt;&gt;"",IF(AND(MONTH($N757) &lt;= 5, MONTH($O757) &gt;= 5), IF($R757 &lt;&gt; "", $H757/$R757, ""), ""),"")</f>
        <v/>
      </c>
      <c r="X757" s="10" t="str">
        <f>IF(Overall!$A759&lt;&gt;"",IF(AND(MONTH($N757) &lt;= 6, MONTH($O757) &gt;= 6), IF($R757 &lt;&gt; "", $H757/$R757, ""), ""),"")</f>
        <v/>
      </c>
      <c r="Y757" s="10">
        <f>IF(Overall!$A759&lt;&gt;"",IF(AND(MONTH($N757) &lt;= 7, MONTH($O757) &gt;= 7 ), IF($R757 &lt;&gt; "", $H757/$R757, ""), ""),"")</f>
        <v>1000000</v>
      </c>
      <c r="Z757" s="10" t="str">
        <f>IF(Overall!$A759&lt;&gt;"",IF(AND(MONTH($N757) &lt;= 8, MONTH($O757) &gt;= 8), IF($R757 &lt;&gt; "", $H757/$R757, ""), ""),"")</f>
        <v/>
      </c>
      <c r="AA757" s="10" t="str">
        <f>IF(Overall!$A759&lt;&gt;"",IF(AND(MONTH($N757) &lt;= 9, MONTH($O757) &gt;= 9), IF($R757 &lt;&gt; "", $H757/$R757, ""), ""),"")</f>
        <v/>
      </c>
      <c r="AB757" s="10" t="str">
        <f>IF(Overall!$A759&lt;&gt;"",IF(AND(MONTH($N757) &lt;= 10, MONTH($O757) &gt;= 10), IF($R757 &lt;&gt; "", $H757/$R757, ""), ""),"")</f>
        <v/>
      </c>
      <c r="AC757" s="10" t="str">
        <f>IF(Overall!$A759&lt;&gt;"",IF(AND(MONTH($N757) &lt;= 11, MONTH($O757) &gt;= 11), IF($R757 &lt;&gt; "", $H757/$R757, ""), ""),"")</f>
        <v/>
      </c>
      <c r="AD757" s="10" t="str">
        <f>IF(Overall!$A759&lt;&gt;"",IF(AND(MONTH($N757) &lt;= 12, MONTH($O757) &gt;= 12), IF($R757 &lt;&gt; "", $H757/$R757, ""), ""),"")</f>
        <v/>
      </c>
      <c r="AF757" s="10" t="str">
        <f ca="1">IFERROR(IF(AND(NOW()&lt;= EOMONTH(DATE(YEAR($O757),1, 1), 0), Overall!$A759&lt;&gt;"", MONTH($N757) &lt;= 1, MONTH($O757) &gt;= 1), IF($R757 &lt;&gt; "", $H757/$R757, ""), ""), "")</f>
        <v/>
      </c>
      <c r="AG757" s="10" t="str">
        <f ca="1">IFERROR(IF(AND(NOW()&lt;= EOMONTH(DATE(YEAR($O757),2, 1), 0), Overall!$A759&lt;&gt;"", MONTH($N757) &lt;= 2, MONTH($O757) &gt;= 2), IF($R757 &lt;&gt; "", $H757/$R757, ""), ""), "")</f>
        <v/>
      </c>
      <c r="AH757" s="10" t="str">
        <f ca="1">IFERROR(IF(AND(NOW()&lt;= EOMONTH(DATE(YEAR($O757),3, 1), 0), Overall!$A759&lt;&gt;"", MONTH($N757) &lt;= 3, MONTH($O757) &gt;= 3), IF($R757 &lt;&gt; "", $H757/$R757, ""), ""), "")</f>
        <v/>
      </c>
      <c r="AI757" s="10" t="str">
        <f ca="1">IFERROR(IF(AND(NOW()&lt;= EOMONTH(DATE(YEAR($O757),4, 1), 0), Overall!$A759&lt;&gt;"", MONTH($N757) &lt;= 4, MONTH($O757) &gt;= 4), IF($R757 &lt;&gt; "", $H757/$R757, ""), ""), "")</f>
        <v/>
      </c>
      <c r="AJ757" s="10" t="str">
        <f ca="1">IFERROR(IF(AND(NOW()&lt;= EOMONTH(DATE(YEAR($O757),5, 1), 0), Overall!$A759&lt;&gt;"", MONTH($N757) &lt;= 5, MONTH($O757) &gt;= 5), IF($R757 &lt;&gt; "", $H757/$R757, ""), ""), "")</f>
        <v/>
      </c>
      <c r="AK757" s="10" t="str">
        <f ca="1">IFERROR(IF(AND(NOW()&lt;= EOMONTH(DATE(YEAR($O757),6, 1), 0), Overall!$A759&lt;&gt;"", MONTH($N757) &lt;= 6, MONTH($O757) &gt;= 6), IF($R757 &lt;&gt; "", $H757/$R757, ""), ""), "")</f>
        <v/>
      </c>
      <c r="AL757" s="10">
        <f ca="1">IFERROR(IF(AND(NOW()&lt;= EOMONTH(DATE(YEAR($O757),7, 1), 0), Overall!$A759&lt;&gt;"", MONTH($N757) &lt;= 7, MONTH($O757) &gt;= 7), IF($R757 &lt;&gt; "", $H757/$R757, ""), ""), "")</f>
        <v>1000000</v>
      </c>
      <c r="AM757" s="10" t="str">
        <f ca="1">IFERROR(IF(AND(NOW()&lt;= EOMONTH(DATE(YEAR($O757),8, 1), 0), Overall!$A759&lt;&gt;"", MONTH($N757) &lt;= 8, MONTH($O757) &gt;= 8), IF($R757 &lt;&gt; "", $H757/$R757, ""), ""), "")</f>
        <v/>
      </c>
      <c r="AN757" s="10" t="str">
        <f ca="1">IFERROR(IF(AND(NOW()&lt;= EOMONTH(DATE(YEAR($O757),9, 1), 0), Overall!$A759&lt;&gt;"", MONTH($N757) &lt;= 9, MONTH($O757) &gt;= 9), IF($R757 &lt;&gt; "", $H757/$R757, ""), ""), "")</f>
        <v/>
      </c>
      <c r="AO757" s="10" t="str">
        <f ca="1">IFERROR(IF(AND(NOW()&lt;= EOMONTH(DATE(YEAR($O757),10, 1), 0), Overall!$A759&lt;&gt;"", MONTH($N757) &lt;= 10, MONTH($O757) &gt;= 10), IF($R757 &lt;&gt; "", $H757/$R757, ""), ""), "")</f>
        <v/>
      </c>
      <c r="AP757" s="10" t="str">
        <f ca="1">IFERROR(IF(AND(NOW()&lt;= EOMONTH(DATE(YEAR($O757),11, 1), 0), Overall!$A759&lt;&gt;"", MONTH($N757) &lt;=11, MONTH($O757) &gt;= 11), IF($R757 &lt;&gt; "", $H757/$R757, ""), ""), "")</f>
        <v/>
      </c>
      <c r="AQ757" s="10" t="str">
        <f ca="1">IFERROR(IF(AND(NOW()&lt;= EOMONTH(DATE(YEAR($O757),12, 1), 0), Overall!$A759&lt;&gt;"", MONTH($N757) &lt;= 12, MONTH($O757) &gt;= 12), IF($R757 &lt;&gt; "", $H757/$R757, ""), ""), "")</f>
        <v/>
      </c>
      <c r="AR757" s="16">
        <f t="shared" ca="1" si="25"/>
        <v>1000000</v>
      </c>
    </row>
    <row r="758" spans="1:44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6">
        <f>IF(Overall!F760&lt;&gt;"",VALUE(Overall!F760),"")</f>
        <v>1000000</v>
      </c>
      <c r="I758" s="6">
        <f>IF(Overall!G760&lt;&gt;"",VALUE(Overall!G760),"")</f>
        <v>78</v>
      </c>
      <c r="J758" s="6">
        <f>IF(Overall!H760&lt;&gt;"",VALUE(Overall!H760),"")</f>
        <v>62</v>
      </c>
      <c r="K758" s="6">
        <f>IF(Overall!I760&lt;&gt;"",VALUE(Overall!I760),"")</f>
        <v>4.68</v>
      </c>
      <c r="L758" s="6">
        <f>IF(Overall!J760&lt;&gt;"",VALUE(Overall!J760),"")</f>
        <v>0.9</v>
      </c>
      <c r="M758" s="6">
        <f>IF(Overall!K760&lt;&gt;"",VALUE(Overall!K760),"")</f>
        <v>3.78</v>
      </c>
      <c r="N758" s="7">
        <f>IF(Overall!L760&lt;&gt;"",DATEVALUE(MID(Overall!L760, FIND(",", Overall!L760) + 2, FIND(" ", Overall!L760) - FIND(",", Overall!L760) - 1) &amp; " " &amp; MID(Overall!L760, FIND(" ", Overall!L760) + 1, FIND(",", Overall!L760, FIND(" ", Overall!L760)) - FIND(" ", Overall!L760) - 1) &amp; ", " &amp; MID(Overall!L760, FIND(",", Overall!L760, FIND(",",Overall!L760) + 1) + 2, LEN(Overall!L760))),"")</f>
        <v>45474</v>
      </c>
      <c r="O758" s="7">
        <f>IF(Overall!M760&lt;&gt;"",DATEVALUE(MID(Overall!M760, FIND(",", Overall!M760) + 2, FIND(" ", Overall!M760) - FIND(",", Overall!M760) - 1) &amp; " " &amp; MID(Overall!M760, FIND(" ", Overall!M760) + 1, FIND(",", Overall!M760, FIND(" ", Overall!M760)) - FIND(" ", Overall!M760) - 1) &amp; ", " &amp; MID(Overall!M760, FIND(",", Overall!M760, FIND(",",Overall!M760) + 1) + 2, LEN(Overall!M760))),"")</f>
        <v>45504</v>
      </c>
      <c r="P758" s="7">
        <f>IF(Overall!N760&lt;&gt;"",DATEVALUE(MID(Overall!N760, FIND(",", Overall!N760) + 2, FIND(" ", Overall!N760) - FIND(",", Overall!N760) - 1) &amp; " " &amp; MID(Overall!N760, FIND(" ", Overall!N760) + 1, FIND(",", Overall!N760, FIND(" ", Overall!N760)) - FIND(" ", Overall!N760) - 1) &amp; ", " &amp; MID(Overall!N760, FIND(",", Overall!N760, FIND(",",Overall!N760) + 1) + 2, LEN(Overall!N760))),"")</f>
        <v>45357</v>
      </c>
      <c r="Q758" s="7">
        <f>IF(Overall!O760&lt;&gt;"",DATEVALUE(MID(Overall!O760, FIND(",", Overall!O760) + 2, FIND(" ", Overall!O760) - FIND(",", Overall!O760) - 1) &amp; " " &amp; MID(Overall!O760, FIND(" ", Overall!O760) + 1, FIND(",", Overall!O760, FIND(" ", Overall!O760)) - FIND(" ", Overall!O760) - 1) &amp; ", " &amp; MID(Overall!O760, FIND(",", Overall!O760, FIND(",",Overall!O760) + 1) + 2, LEN(Overall!O760))),"")</f>
        <v>45336</v>
      </c>
      <c r="R758" s="5">
        <f t="shared" si="24"/>
        <v>1</v>
      </c>
      <c r="S758" s="10" t="str">
        <f>IF(Overall!$A760&lt;&gt;"",IF(AND(MONTH($N758) &lt;= 1, MONTH($O758) &gt;= 1), IF($R758 &lt;&gt; "", $H758/$R758, ""), ""),"")</f>
        <v/>
      </c>
      <c r="T758" s="10" t="str">
        <f>IF(Overall!$A760&lt;&gt;"",IF(AND(MONTH($N758) &lt;= 2, MONTH($O758) &gt;= 2), IF($R758 &lt;&gt; "", $H758/$R758, ""), ""),"")</f>
        <v/>
      </c>
      <c r="U758" s="10" t="str">
        <f>IF(Overall!$A760&lt;&gt;"",IF(AND(MONTH($N758) &lt;= 3, MONTH($O758) &gt;= 3), IF($R758 &lt;&gt; "", $H758/$R758, ""), ""),"")</f>
        <v/>
      </c>
      <c r="V758" s="10" t="str">
        <f>IF(Overall!$A760&lt;&gt;"",IF(AND(MONTH($N758) &lt;= 4, MONTH($O758) &gt;= 4), IF($R758 &lt;&gt; "", $H758/$R758, ""), ""),"")</f>
        <v/>
      </c>
      <c r="W758" s="10" t="str">
        <f>IF(Overall!$A760&lt;&gt;"",IF(AND(MONTH($N758) &lt;= 5, MONTH($O758) &gt;= 5), IF($R758 &lt;&gt; "", $H758/$R758, ""), ""),"")</f>
        <v/>
      </c>
      <c r="X758" s="10" t="str">
        <f>IF(Overall!$A760&lt;&gt;"",IF(AND(MONTH($N758) &lt;= 6, MONTH($O758) &gt;= 6), IF($R758 &lt;&gt; "", $H758/$R758, ""), ""),"")</f>
        <v/>
      </c>
      <c r="Y758" s="10">
        <f>IF(Overall!$A760&lt;&gt;"",IF(AND(MONTH($N758) &lt;= 7, MONTH($O758) &gt;= 7 ), IF($R758 &lt;&gt; "", $H758/$R758, ""), ""),"")</f>
        <v>1000000</v>
      </c>
      <c r="Z758" s="10" t="str">
        <f>IF(Overall!$A760&lt;&gt;"",IF(AND(MONTH($N758) &lt;= 8, MONTH($O758) &gt;= 8), IF($R758 &lt;&gt; "", $H758/$R758, ""), ""),"")</f>
        <v/>
      </c>
      <c r="AA758" s="10" t="str">
        <f>IF(Overall!$A760&lt;&gt;"",IF(AND(MONTH($N758) &lt;= 9, MONTH($O758) &gt;= 9), IF($R758 &lt;&gt; "", $H758/$R758, ""), ""),"")</f>
        <v/>
      </c>
      <c r="AB758" s="10" t="str">
        <f>IF(Overall!$A760&lt;&gt;"",IF(AND(MONTH($N758) &lt;= 10, MONTH($O758) &gt;= 10), IF($R758 &lt;&gt; "", $H758/$R758, ""), ""),"")</f>
        <v/>
      </c>
      <c r="AC758" s="10" t="str">
        <f>IF(Overall!$A760&lt;&gt;"",IF(AND(MONTH($N758) &lt;= 11, MONTH($O758) &gt;= 11), IF($R758 &lt;&gt; "", $H758/$R758, ""), ""),"")</f>
        <v/>
      </c>
      <c r="AD758" s="10" t="str">
        <f>IF(Overall!$A760&lt;&gt;"",IF(AND(MONTH($N758) &lt;= 12, MONTH($O758) &gt;= 12), IF($R758 &lt;&gt; "", $H758/$R758, ""), ""),"")</f>
        <v/>
      </c>
      <c r="AF758" s="10" t="str">
        <f ca="1">IFERROR(IF(AND(NOW()&lt;= EOMONTH(DATE(YEAR($O758),1, 1), 0), Overall!$A760&lt;&gt;"", MONTH($N758) &lt;= 1, MONTH($O758) &gt;= 1), IF($R758 &lt;&gt; "", $H758/$R758, ""), ""), "")</f>
        <v/>
      </c>
      <c r="AG758" s="10" t="str">
        <f ca="1">IFERROR(IF(AND(NOW()&lt;= EOMONTH(DATE(YEAR($O758),2, 1), 0), Overall!$A760&lt;&gt;"", MONTH($N758) &lt;= 2, MONTH($O758) &gt;= 2), IF($R758 &lt;&gt; "", $H758/$R758, ""), ""), "")</f>
        <v/>
      </c>
      <c r="AH758" s="10" t="str">
        <f ca="1">IFERROR(IF(AND(NOW()&lt;= EOMONTH(DATE(YEAR($O758),3, 1), 0), Overall!$A760&lt;&gt;"", MONTH($N758) &lt;= 3, MONTH($O758) &gt;= 3), IF($R758 &lt;&gt; "", $H758/$R758, ""), ""), "")</f>
        <v/>
      </c>
      <c r="AI758" s="10" t="str">
        <f ca="1">IFERROR(IF(AND(NOW()&lt;= EOMONTH(DATE(YEAR($O758),4, 1), 0), Overall!$A760&lt;&gt;"", MONTH($N758) &lt;= 4, MONTH($O758) &gt;= 4), IF($R758 &lt;&gt; "", $H758/$R758, ""), ""), "")</f>
        <v/>
      </c>
      <c r="AJ758" s="10" t="str">
        <f ca="1">IFERROR(IF(AND(NOW()&lt;= EOMONTH(DATE(YEAR($O758),5, 1), 0), Overall!$A760&lt;&gt;"", MONTH($N758) &lt;= 5, MONTH($O758) &gt;= 5), IF($R758 &lt;&gt; "", $H758/$R758, ""), ""), "")</f>
        <v/>
      </c>
      <c r="AK758" s="10" t="str">
        <f ca="1">IFERROR(IF(AND(NOW()&lt;= EOMONTH(DATE(YEAR($O758),6, 1), 0), Overall!$A760&lt;&gt;"", MONTH($N758) &lt;= 6, MONTH($O758) &gt;= 6), IF($R758 &lt;&gt; "", $H758/$R758, ""), ""), "")</f>
        <v/>
      </c>
      <c r="AL758" s="10">
        <f ca="1">IFERROR(IF(AND(NOW()&lt;= EOMONTH(DATE(YEAR($O758),7, 1), 0), Overall!$A760&lt;&gt;"", MONTH($N758) &lt;= 7, MONTH($O758) &gt;= 7), IF($R758 &lt;&gt; "", $H758/$R758, ""), ""), "")</f>
        <v>1000000</v>
      </c>
      <c r="AM758" s="10" t="str">
        <f ca="1">IFERROR(IF(AND(NOW()&lt;= EOMONTH(DATE(YEAR($O758),8, 1), 0), Overall!$A760&lt;&gt;"", MONTH($N758) &lt;= 8, MONTH($O758) &gt;= 8), IF($R758 &lt;&gt; "", $H758/$R758, ""), ""), "")</f>
        <v/>
      </c>
      <c r="AN758" s="10" t="str">
        <f ca="1">IFERROR(IF(AND(NOW()&lt;= EOMONTH(DATE(YEAR($O758),9, 1), 0), Overall!$A760&lt;&gt;"", MONTH($N758) &lt;= 9, MONTH($O758) &gt;= 9), IF($R758 &lt;&gt; "", $H758/$R758, ""), ""), "")</f>
        <v/>
      </c>
      <c r="AO758" s="10" t="str">
        <f ca="1">IFERROR(IF(AND(NOW()&lt;= EOMONTH(DATE(YEAR($O758),10, 1), 0), Overall!$A760&lt;&gt;"", MONTH($N758) &lt;= 10, MONTH($O758) &gt;= 10), IF($R758 &lt;&gt; "", $H758/$R758, ""), ""), "")</f>
        <v/>
      </c>
      <c r="AP758" s="10" t="str">
        <f ca="1">IFERROR(IF(AND(NOW()&lt;= EOMONTH(DATE(YEAR($O758),11, 1), 0), Overall!$A760&lt;&gt;"", MONTH($N758) &lt;=11, MONTH($O758) &gt;= 11), IF($R758 &lt;&gt; "", $H758/$R758, ""), ""), "")</f>
        <v/>
      </c>
      <c r="AQ758" s="10" t="str">
        <f ca="1">IFERROR(IF(AND(NOW()&lt;= EOMONTH(DATE(YEAR($O758),12, 1), 0), Overall!$A760&lt;&gt;"", MONTH($N758) &lt;= 12, MONTH($O758) &gt;= 12), IF($R758 &lt;&gt; "", $H758/$R758, ""), ""), "")</f>
        <v/>
      </c>
      <c r="AR758" s="16">
        <f t="shared" ca="1" si="25"/>
        <v>1000000</v>
      </c>
    </row>
    <row r="759" spans="1:44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6">
        <f>IF(Overall!F761&lt;&gt;"",VALUE(Overall!F761),"")</f>
        <v>1000000</v>
      </c>
      <c r="I759" s="6">
        <f>IF(Overall!G761&lt;&gt;"",VALUE(Overall!G761),"")</f>
        <v>78</v>
      </c>
      <c r="J759" s="6">
        <f>IF(Overall!H761&lt;&gt;"",VALUE(Overall!H761),"")</f>
        <v>62</v>
      </c>
      <c r="K759" s="6">
        <f>IF(Overall!I761&lt;&gt;"",VALUE(Overall!I761),"")</f>
        <v>4.68</v>
      </c>
      <c r="L759" s="6">
        <f>IF(Overall!J761&lt;&gt;"",VALUE(Overall!J761),"")</f>
        <v>0.83</v>
      </c>
      <c r="M759" s="6">
        <f>IF(Overall!K761&lt;&gt;"",VALUE(Overall!K761),"")</f>
        <v>3.85</v>
      </c>
      <c r="N759" s="7">
        <f>IF(Overall!L761&lt;&gt;"",DATEVALUE(MID(Overall!L761, FIND(",", Overall!L761) + 2, FIND(" ", Overall!L761) - FIND(",", Overall!L761) - 1) &amp; " " &amp; MID(Overall!L761, FIND(" ", Overall!L761) + 1, FIND(",", Overall!L761, FIND(" ", Overall!L761)) - FIND(" ", Overall!L761) - 1) &amp; ", " &amp; MID(Overall!L761, FIND(",", Overall!L761, FIND(",",Overall!L761) + 1) + 2, LEN(Overall!L761))),"")</f>
        <v>45474</v>
      </c>
      <c r="O759" s="7">
        <f>IF(Overall!M761&lt;&gt;"",DATEVALUE(MID(Overall!M761, FIND(",", Overall!M761) + 2, FIND(" ", Overall!M761) - FIND(",", Overall!M761) - 1) &amp; " " &amp; MID(Overall!M761, FIND(" ", Overall!M761) + 1, FIND(",", Overall!M761, FIND(" ", Overall!M761)) - FIND(" ", Overall!M761) - 1) &amp; ", " &amp; MID(Overall!M761, FIND(",", Overall!M761, FIND(",",Overall!M761) + 1) + 2, LEN(Overall!M761))),"")</f>
        <v>45504</v>
      </c>
      <c r="P759" s="7">
        <f>IF(Overall!N761&lt;&gt;"",DATEVALUE(MID(Overall!N761, FIND(",", Overall!N761) + 2, FIND(" ", Overall!N761) - FIND(",", Overall!N761) - 1) &amp; " " &amp; MID(Overall!N761, FIND(" ", Overall!N761) + 1, FIND(",", Overall!N761, FIND(" ", Overall!N761)) - FIND(" ", Overall!N761) - 1) &amp; ", " &amp; MID(Overall!N761, FIND(",", Overall!N761, FIND(",",Overall!N761) + 1) + 2, LEN(Overall!N761))),"")</f>
        <v>45359</v>
      </c>
      <c r="Q759" s="7">
        <f>IF(Overall!O761&lt;&gt;"",DATEVALUE(MID(Overall!O761, FIND(",", Overall!O761) + 2, FIND(" ", Overall!O761) - FIND(",", Overall!O761) - 1) &amp; " " &amp; MID(Overall!O761, FIND(" ", Overall!O761) + 1, FIND(",", Overall!O761, FIND(" ", Overall!O761)) - FIND(" ", Overall!O761) - 1) &amp; ", " &amp; MID(Overall!O761, FIND(",", Overall!O761, FIND(",",Overall!O761) + 1) + 2, LEN(Overall!O761))),"")</f>
        <v>45338</v>
      </c>
      <c r="R759" s="5">
        <f t="shared" si="24"/>
        <v>1</v>
      </c>
      <c r="S759" s="10" t="str">
        <f>IF(Overall!$A761&lt;&gt;"",IF(AND(MONTH($N759) &lt;= 1, MONTH($O759) &gt;= 1), IF($R759 &lt;&gt; "", $H759/$R759, ""), ""),"")</f>
        <v/>
      </c>
      <c r="T759" s="10" t="str">
        <f>IF(Overall!$A761&lt;&gt;"",IF(AND(MONTH($N759) &lt;= 2, MONTH($O759) &gt;= 2), IF($R759 &lt;&gt; "", $H759/$R759, ""), ""),"")</f>
        <v/>
      </c>
      <c r="U759" s="10" t="str">
        <f>IF(Overall!$A761&lt;&gt;"",IF(AND(MONTH($N759) &lt;= 3, MONTH($O759) &gt;= 3), IF($R759 &lt;&gt; "", $H759/$R759, ""), ""),"")</f>
        <v/>
      </c>
      <c r="V759" s="10" t="str">
        <f>IF(Overall!$A761&lt;&gt;"",IF(AND(MONTH($N759) &lt;= 4, MONTH($O759) &gt;= 4), IF($R759 &lt;&gt; "", $H759/$R759, ""), ""),"")</f>
        <v/>
      </c>
      <c r="W759" s="10" t="str">
        <f>IF(Overall!$A761&lt;&gt;"",IF(AND(MONTH($N759) &lt;= 5, MONTH($O759) &gt;= 5), IF($R759 &lt;&gt; "", $H759/$R759, ""), ""),"")</f>
        <v/>
      </c>
      <c r="X759" s="10" t="str">
        <f>IF(Overall!$A761&lt;&gt;"",IF(AND(MONTH($N759) &lt;= 6, MONTH($O759) &gt;= 6), IF($R759 &lt;&gt; "", $H759/$R759, ""), ""),"")</f>
        <v/>
      </c>
      <c r="Y759" s="10">
        <f>IF(Overall!$A761&lt;&gt;"",IF(AND(MONTH($N759) &lt;= 7, MONTH($O759) &gt;= 7 ), IF($R759 &lt;&gt; "", $H759/$R759, ""), ""),"")</f>
        <v>1000000</v>
      </c>
      <c r="Z759" s="10" t="str">
        <f>IF(Overall!$A761&lt;&gt;"",IF(AND(MONTH($N759) &lt;= 8, MONTH($O759) &gt;= 8), IF($R759 &lt;&gt; "", $H759/$R759, ""), ""),"")</f>
        <v/>
      </c>
      <c r="AA759" s="10" t="str">
        <f>IF(Overall!$A761&lt;&gt;"",IF(AND(MONTH($N759) &lt;= 9, MONTH($O759) &gt;= 9), IF($R759 &lt;&gt; "", $H759/$R759, ""), ""),"")</f>
        <v/>
      </c>
      <c r="AB759" s="10" t="str">
        <f>IF(Overall!$A761&lt;&gt;"",IF(AND(MONTH($N759) &lt;= 10, MONTH($O759) &gt;= 10), IF($R759 &lt;&gt; "", $H759/$R759, ""), ""),"")</f>
        <v/>
      </c>
      <c r="AC759" s="10" t="str">
        <f>IF(Overall!$A761&lt;&gt;"",IF(AND(MONTH($N759) &lt;= 11, MONTH($O759) &gt;= 11), IF($R759 &lt;&gt; "", $H759/$R759, ""), ""),"")</f>
        <v/>
      </c>
      <c r="AD759" s="10" t="str">
        <f>IF(Overall!$A761&lt;&gt;"",IF(AND(MONTH($N759) &lt;= 12, MONTH($O759) &gt;= 12), IF($R759 &lt;&gt; "", $H759/$R759, ""), ""),"")</f>
        <v/>
      </c>
      <c r="AF759" s="10" t="str">
        <f ca="1">IFERROR(IF(AND(NOW()&lt;= EOMONTH(DATE(YEAR($O759),1, 1), 0), Overall!$A761&lt;&gt;"", MONTH($N759) &lt;= 1, MONTH($O759) &gt;= 1), IF($R759 &lt;&gt; "", $H759/$R759, ""), ""), "")</f>
        <v/>
      </c>
      <c r="AG759" s="10" t="str">
        <f ca="1">IFERROR(IF(AND(NOW()&lt;= EOMONTH(DATE(YEAR($O759),2, 1), 0), Overall!$A761&lt;&gt;"", MONTH($N759) &lt;= 2, MONTH($O759) &gt;= 2), IF($R759 &lt;&gt; "", $H759/$R759, ""), ""), "")</f>
        <v/>
      </c>
      <c r="AH759" s="10" t="str">
        <f ca="1">IFERROR(IF(AND(NOW()&lt;= EOMONTH(DATE(YEAR($O759),3, 1), 0), Overall!$A761&lt;&gt;"", MONTH($N759) &lt;= 3, MONTH($O759) &gt;= 3), IF($R759 &lt;&gt; "", $H759/$R759, ""), ""), "")</f>
        <v/>
      </c>
      <c r="AI759" s="10" t="str">
        <f ca="1">IFERROR(IF(AND(NOW()&lt;= EOMONTH(DATE(YEAR($O759),4, 1), 0), Overall!$A761&lt;&gt;"", MONTH($N759) &lt;= 4, MONTH($O759) &gt;= 4), IF($R759 &lt;&gt; "", $H759/$R759, ""), ""), "")</f>
        <v/>
      </c>
      <c r="AJ759" s="10" t="str">
        <f ca="1">IFERROR(IF(AND(NOW()&lt;= EOMONTH(DATE(YEAR($O759),5, 1), 0), Overall!$A761&lt;&gt;"", MONTH($N759) &lt;= 5, MONTH($O759) &gt;= 5), IF($R759 &lt;&gt; "", $H759/$R759, ""), ""), "")</f>
        <v/>
      </c>
      <c r="AK759" s="10" t="str">
        <f ca="1">IFERROR(IF(AND(NOW()&lt;= EOMONTH(DATE(YEAR($O759),6, 1), 0), Overall!$A761&lt;&gt;"", MONTH($N759) &lt;= 6, MONTH($O759) &gt;= 6), IF($R759 &lt;&gt; "", $H759/$R759, ""), ""), "")</f>
        <v/>
      </c>
      <c r="AL759" s="10">
        <f ca="1">IFERROR(IF(AND(NOW()&lt;= EOMONTH(DATE(YEAR($O759),7, 1), 0), Overall!$A761&lt;&gt;"", MONTH($N759) &lt;= 7, MONTH($O759) &gt;= 7), IF($R759 &lt;&gt; "", $H759/$R759, ""), ""), "")</f>
        <v>1000000</v>
      </c>
      <c r="AM759" s="10" t="str">
        <f ca="1">IFERROR(IF(AND(NOW()&lt;= EOMONTH(DATE(YEAR($O759),8, 1), 0), Overall!$A761&lt;&gt;"", MONTH($N759) &lt;= 8, MONTH($O759) &gt;= 8), IF($R759 &lt;&gt; "", $H759/$R759, ""), ""), "")</f>
        <v/>
      </c>
      <c r="AN759" s="10" t="str">
        <f ca="1">IFERROR(IF(AND(NOW()&lt;= EOMONTH(DATE(YEAR($O759),9, 1), 0), Overall!$A761&lt;&gt;"", MONTH($N759) &lt;= 9, MONTH($O759) &gt;= 9), IF($R759 &lt;&gt; "", $H759/$R759, ""), ""), "")</f>
        <v/>
      </c>
      <c r="AO759" s="10" t="str">
        <f ca="1">IFERROR(IF(AND(NOW()&lt;= EOMONTH(DATE(YEAR($O759),10, 1), 0), Overall!$A761&lt;&gt;"", MONTH($N759) &lt;= 10, MONTH($O759) &gt;= 10), IF($R759 &lt;&gt; "", $H759/$R759, ""), ""), "")</f>
        <v/>
      </c>
      <c r="AP759" s="10" t="str">
        <f ca="1">IFERROR(IF(AND(NOW()&lt;= EOMONTH(DATE(YEAR($O759),11, 1), 0), Overall!$A761&lt;&gt;"", MONTH($N759) &lt;=11, MONTH($O759) &gt;= 11), IF($R759 &lt;&gt; "", $H759/$R759, ""), ""), "")</f>
        <v/>
      </c>
      <c r="AQ759" s="10" t="str">
        <f ca="1">IFERROR(IF(AND(NOW()&lt;= EOMONTH(DATE(YEAR($O759),12, 1), 0), Overall!$A761&lt;&gt;"", MONTH($N759) &lt;= 12, MONTH($O759) &gt;= 12), IF($R759 &lt;&gt; "", $H759/$R759, ""), ""), "")</f>
        <v/>
      </c>
      <c r="AR759" s="16">
        <f t="shared" ca="1" si="25"/>
        <v>1000000</v>
      </c>
    </row>
    <row r="760" spans="1:44" x14ac:dyDescent="0.25">
      <c r="A760" t="str">
        <f>_xlfn.VALUETOTEXT(Overall!A762)</f>
        <v/>
      </c>
      <c r="B760" s="8" t="str">
        <f>IF(Overall!B762&lt;&gt;"", VALUE(Overall!B762), "")</f>
        <v/>
      </c>
      <c r="C760" s="5" t="str">
        <f>IF(Overall!C762&lt;&gt;"",_xlfn.VALUETOTEXT(Overall!C762),"")</f>
        <v/>
      </c>
      <c r="D760" s="5" t="str">
        <f>_xlfn.VALUETOTEXT(Overall!D762)</f>
        <v/>
      </c>
      <c r="E760" s="5" t="str">
        <f>IF(Overall!Q762&lt;&gt;"",_xlfn.VALUETOTEXT(Overall!Q762),"")</f>
        <v/>
      </c>
      <c r="F760" s="5" t="str">
        <f>IF(Overall!E762&lt;&gt;"",_xlfn.VALUETOTEXT(Overall!E762),"")</f>
        <v/>
      </c>
      <c r="G760" s="5" t="str">
        <f>IF(Overall!R762&lt;&gt;"",_xlfn.VALUETOTEXT(Overall!R762),"")</f>
        <v/>
      </c>
      <c r="H760" s="6" t="str">
        <f>IF(Overall!F762&lt;&gt;"",VALUE(Overall!F762),"")</f>
        <v/>
      </c>
      <c r="I760" s="6" t="str">
        <f>IF(Overall!G762&lt;&gt;"",VALUE(Overall!G762),"")</f>
        <v/>
      </c>
      <c r="J760" s="6" t="str">
        <f>IF(Overall!H762&lt;&gt;"",VALUE(Overall!H762),"")</f>
        <v/>
      </c>
      <c r="K760" s="6" t="str">
        <f>IF(Overall!I762&lt;&gt;"",VALUE(Overall!I762),"")</f>
        <v/>
      </c>
      <c r="L760" s="6" t="str">
        <f>IF(Overall!J762&lt;&gt;"",VALUE(Overall!J762),"")</f>
        <v/>
      </c>
      <c r="M760" s="6" t="str">
        <f>IF(Overall!K762&lt;&gt;"",VALUE(Overall!K762),"")</f>
        <v/>
      </c>
      <c r="N760" s="7" t="str">
        <f>IF(Overall!L762&lt;&gt;"",DATEVALUE(MID(Overall!L762, FIND(",", Overall!L762) + 2, FIND(" ", Overall!L762) - FIND(",", Overall!L762) - 1) &amp; " " &amp; MID(Overall!L762, FIND(" ", Overall!L762) + 1, FIND(",", Overall!L762, FIND(" ", Overall!L762)) - FIND(" ", Overall!L762) - 1) &amp; ", " &amp; MID(Overall!L762, FIND(",", Overall!L762, FIND(",",Overall!L762) + 1) + 2, LEN(Overall!L762))),"")</f>
        <v/>
      </c>
      <c r="O760" s="7" t="str">
        <f>IF(Overall!M762&lt;&gt;"",DATEVALUE(MID(Overall!M762, FIND(",", Overall!M762) + 2, FIND(" ", Overall!M762) - FIND(",", Overall!M762) - 1) &amp; " " &amp; MID(Overall!M762, FIND(" ", Overall!M762) + 1, FIND(",", Overall!M762, FIND(" ", Overall!M762)) - FIND(" ", Overall!M762) - 1) &amp; ", " &amp; MID(Overall!M762, FIND(",", Overall!M762, FIND(",",Overall!M762) + 1) + 2, LEN(Overall!M762))),"")</f>
        <v/>
      </c>
      <c r="P760" s="7" t="str">
        <f>IF(Overall!N762&lt;&gt;"",DATEVALUE(MID(Overall!N762, FIND(",", Overall!N762) + 2, FIND(" ", Overall!N762) - FIND(",", Overall!N762) - 1) &amp; " " &amp; MID(Overall!N762, FIND(" ", Overall!N762) + 1, FIND(",", Overall!N762, FIND(" ", Overall!N762)) - FIND(" ", Overall!N762) - 1) &amp; ", " &amp; MID(Overall!N762, FIND(",", Overall!N762, FIND(",",Overall!N762) + 1) + 2, LEN(Overall!N762))),"")</f>
        <v/>
      </c>
      <c r="Q760" s="7" t="str">
        <f>IF(Overall!O762&lt;&gt;"",DATEVALUE(MID(Overall!O762, FIND(",", Overall!O762) + 2, FIND(" ", Overall!O762) - FIND(",", Overall!O762) - 1) &amp; " " &amp; MID(Overall!O762, FIND(" ", Overall!O762) + 1, FIND(",", Overall!O762, FIND(" ", Overall!O762)) - FIND(" ", Overall!O762) - 1) &amp; ", " &amp; MID(Overall!O762, FIND(",", Overall!O762, FIND(",",Overall!O762) + 1) + 2, LEN(Overall!O762))),"")</f>
        <v/>
      </c>
      <c r="R760" s="5" t="str">
        <f t="shared" si="24"/>
        <v/>
      </c>
      <c r="S760" s="10" t="str">
        <f>IF(Overall!$A762&lt;&gt;"",IF(AND(MONTH($N760) &lt;= 1, MONTH($O760) &gt;= 1), IF($R760 &lt;&gt; "", $H760/$R760, ""), ""),"")</f>
        <v/>
      </c>
      <c r="T760" s="10" t="str">
        <f>IF(Overall!$A762&lt;&gt;"",IF(AND(MONTH($N760) &lt;= 2, MONTH($O760) &gt;= 2), IF($R760 &lt;&gt; "", $H760/$R760, ""), ""),"")</f>
        <v/>
      </c>
      <c r="U760" s="10" t="str">
        <f>IF(Overall!$A762&lt;&gt;"",IF(AND(MONTH($N760) &lt;= 3, MONTH($O760) &gt;= 3), IF($R760 &lt;&gt; "", $H760/$R760, ""), ""),"")</f>
        <v/>
      </c>
      <c r="V760" s="10" t="str">
        <f>IF(Overall!$A762&lt;&gt;"",IF(AND(MONTH($N760) &lt;= 4, MONTH($O760) &gt;= 4), IF($R760 &lt;&gt; "", $H760/$R760, ""), ""),"")</f>
        <v/>
      </c>
      <c r="W760" s="10" t="str">
        <f>IF(Overall!$A762&lt;&gt;"",IF(AND(MONTH($N760) &lt;= 5, MONTH($O760) &gt;= 5), IF($R760 &lt;&gt; "", $H760/$R760, ""), ""),"")</f>
        <v/>
      </c>
      <c r="X760" s="10" t="str">
        <f>IF(Overall!$A762&lt;&gt;"",IF(AND(MONTH($N760) &lt;= 6, MONTH($O760) &gt;= 6), IF($R760 &lt;&gt; "", $H760/$R760, ""), ""),"")</f>
        <v/>
      </c>
      <c r="Y760" s="10" t="str">
        <f>IF(Overall!$A762&lt;&gt;"",IF(AND(MONTH($N760) &lt;= 7, MONTH($O760) &gt;= 7 ), IF($R760 &lt;&gt; "", $H760/$R760, ""), ""),"")</f>
        <v/>
      </c>
      <c r="Z760" s="10" t="str">
        <f>IF(Overall!$A762&lt;&gt;"",IF(AND(MONTH($N760) &lt;= 8, MONTH($O760) &gt;= 8), IF($R760 &lt;&gt; "", $H760/$R760, ""), ""),"")</f>
        <v/>
      </c>
      <c r="AA760" s="10" t="str">
        <f>IF(Overall!$A762&lt;&gt;"",IF(AND(MONTH($N760) &lt;= 9, MONTH($O760) &gt;= 9), IF($R760 &lt;&gt; "", $H760/$R760, ""), ""),"")</f>
        <v/>
      </c>
      <c r="AB760" s="10" t="str">
        <f>IF(Overall!$A762&lt;&gt;"",IF(AND(MONTH($N760) &lt;= 10, MONTH($O760) &gt;= 10), IF($R760 &lt;&gt; "", $H760/$R760, ""), ""),"")</f>
        <v/>
      </c>
      <c r="AC760" s="10" t="str">
        <f>IF(Overall!$A762&lt;&gt;"",IF(AND(MONTH($N760) &lt;= 11, MONTH($O760) &gt;= 11), IF($R760 &lt;&gt; "", $H760/$R760, ""), ""),"")</f>
        <v/>
      </c>
      <c r="AD760" s="10" t="str">
        <f>IF(Overall!$A762&lt;&gt;"",IF(AND(MONTH($N760) &lt;= 12, MONTH($O760) &gt;= 12), IF($R760 &lt;&gt; "", $H760/$R760, ""), ""),"")</f>
        <v/>
      </c>
      <c r="AF760" s="10" t="str">
        <f ca="1">IFERROR(IF(AND(NOW()&lt;= EOMONTH(DATE(YEAR($O760),1, 1), 0), Overall!$A762&lt;&gt;"", MONTH($N760) &lt;= 1, MONTH($O760) &gt;= 1), IF($R760 &lt;&gt; "", $H760/$R760, ""), ""), "")</f>
        <v/>
      </c>
      <c r="AG760" s="10" t="str">
        <f ca="1">IFERROR(IF(AND(NOW()&lt;= EOMONTH(DATE(YEAR($O760),2, 1), 0), Overall!$A762&lt;&gt;"", MONTH($N760) &lt;= 2, MONTH($O760) &gt;= 2), IF($R760 &lt;&gt; "", $H760/$R760, ""), ""), "")</f>
        <v/>
      </c>
      <c r="AH760" s="10" t="str">
        <f ca="1">IFERROR(IF(AND(NOW()&lt;= EOMONTH(DATE(YEAR($O760),3, 1), 0), Overall!$A762&lt;&gt;"", MONTH($N760) &lt;= 3, MONTH($O760) &gt;= 3), IF($R760 &lt;&gt; "", $H760/$R760, ""), ""), "")</f>
        <v/>
      </c>
      <c r="AI760" s="10" t="str">
        <f ca="1">IFERROR(IF(AND(NOW()&lt;= EOMONTH(DATE(YEAR($O760),4, 1), 0), Overall!$A762&lt;&gt;"", MONTH($N760) &lt;= 4, MONTH($O760) &gt;= 4), IF($R760 &lt;&gt; "", $H760/$R760, ""), ""), "")</f>
        <v/>
      </c>
      <c r="AJ760" s="10" t="str">
        <f ca="1">IFERROR(IF(AND(NOW()&lt;= EOMONTH(DATE(YEAR($O760),5, 1), 0), Overall!$A762&lt;&gt;"", MONTH($N760) &lt;= 5, MONTH($O760) &gt;= 5), IF($R760 &lt;&gt; "", $H760/$R760, ""), ""), "")</f>
        <v/>
      </c>
      <c r="AK760" s="10" t="str">
        <f ca="1">IFERROR(IF(AND(NOW()&lt;= EOMONTH(DATE(YEAR($O760),6, 1), 0), Overall!$A762&lt;&gt;"", MONTH($N760) &lt;= 6, MONTH($O760) &gt;= 6), IF($R760 &lt;&gt; "", $H760/$R760, ""), ""), "")</f>
        <v/>
      </c>
      <c r="AL760" s="10" t="str">
        <f ca="1">IFERROR(IF(AND(NOW()&lt;= EOMONTH(DATE(YEAR($O760),7, 1), 0), Overall!$A762&lt;&gt;"", MONTH($N760) &lt;= 7, MONTH($O760) &gt;= 7), IF($R760 &lt;&gt; "", $H760/$R760, ""), ""), "")</f>
        <v/>
      </c>
      <c r="AM760" s="10" t="str">
        <f ca="1">IFERROR(IF(AND(NOW()&lt;= EOMONTH(DATE(YEAR($O760),8, 1), 0), Overall!$A762&lt;&gt;"", MONTH($N760) &lt;= 8, MONTH($O760) &gt;= 8), IF($R760 &lt;&gt; "", $H760/$R760, ""), ""), "")</f>
        <v/>
      </c>
      <c r="AN760" s="10" t="str">
        <f ca="1">IFERROR(IF(AND(NOW()&lt;= EOMONTH(DATE(YEAR($O760),9, 1), 0), Overall!$A762&lt;&gt;"", MONTH($N760) &lt;= 9, MONTH($O760) &gt;= 9), IF($R760 &lt;&gt; "", $H760/$R760, ""), ""), "")</f>
        <v/>
      </c>
      <c r="AO760" s="10" t="str">
        <f ca="1">IFERROR(IF(AND(NOW()&lt;= EOMONTH(DATE(YEAR($O760),10, 1), 0), Overall!$A762&lt;&gt;"", MONTH($N760) &lt;= 10, MONTH($O760) &gt;= 10), IF($R760 &lt;&gt; "", $H760/$R760, ""), ""), "")</f>
        <v/>
      </c>
      <c r="AP760" s="10" t="str">
        <f ca="1">IFERROR(IF(AND(NOW()&lt;= EOMONTH(DATE(YEAR($O760),11, 1), 0), Overall!$A762&lt;&gt;"", MONTH($N760) &lt;=11, MONTH($O760) &gt;= 11), IF($R760 &lt;&gt; "", $H760/$R760, ""), ""), "")</f>
        <v/>
      </c>
      <c r="AQ760" s="10" t="str">
        <f ca="1">IFERROR(IF(AND(NOW()&lt;= EOMONTH(DATE(YEAR($O760),12, 1), 0), Overall!$A762&lt;&gt;"", MONTH($N760) &lt;= 12, MONTH($O760) &gt;= 12), IF($R760 &lt;&gt; "", $H760/$R760, ""), ""), "")</f>
        <v/>
      </c>
      <c r="AR760" s="16">
        <f t="shared" ca="1" si="25"/>
        <v>0</v>
      </c>
    </row>
    <row r="761" spans="1:44" x14ac:dyDescent="0.25">
      <c r="A761" t="str">
        <f>_xlfn.VALUETOTEXT(Overall!A763)</f>
        <v/>
      </c>
      <c r="B761" s="8" t="str">
        <f>IF(Overall!B763&lt;&gt;"", VALUE(Overall!B763), "")</f>
        <v/>
      </c>
      <c r="C761" s="5" t="str">
        <f>IF(Overall!C763&lt;&gt;"",_xlfn.VALUETOTEXT(Overall!C763),"")</f>
        <v/>
      </c>
      <c r="D761" s="5" t="str">
        <f>_xlfn.VALUETOTEXT(Overall!D763)</f>
        <v/>
      </c>
      <c r="E761" s="5" t="str">
        <f>IF(Overall!Q763&lt;&gt;"",_xlfn.VALUETOTEXT(Overall!Q763),"")</f>
        <v/>
      </c>
      <c r="F761" s="5" t="str">
        <f>IF(Overall!E763&lt;&gt;"",_xlfn.VALUETOTEXT(Overall!E763),"")</f>
        <v/>
      </c>
      <c r="G761" s="5" t="str">
        <f>IF(Overall!R763&lt;&gt;"",_xlfn.VALUETOTEXT(Overall!R763),"")</f>
        <v/>
      </c>
      <c r="H761" s="6" t="str">
        <f>IF(Overall!F763&lt;&gt;"",VALUE(Overall!F763),"")</f>
        <v/>
      </c>
      <c r="I761" s="6" t="str">
        <f>IF(Overall!G763&lt;&gt;"",VALUE(Overall!G763),"")</f>
        <v/>
      </c>
      <c r="J761" s="6" t="str">
        <f>IF(Overall!H763&lt;&gt;"",VALUE(Overall!H763),"")</f>
        <v/>
      </c>
      <c r="K761" s="6" t="str">
        <f>IF(Overall!I763&lt;&gt;"",VALUE(Overall!I763),"")</f>
        <v/>
      </c>
      <c r="L761" s="6" t="str">
        <f>IF(Overall!J763&lt;&gt;"",VALUE(Overall!J763),"")</f>
        <v/>
      </c>
      <c r="M761" s="6" t="str">
        <f>IF(Overall!K763&lt;&gt;"",VALUE(Overall!K763),"")</f>
        <v/>
      </c>
      <c r="N761" s="7" t="str">
        <f>IF(Overall!L763&lt;&gt;"",DATEVALUE(MID(Overall!L763, FIND(",", Overall!L763) + 2, FIND(" ", Overall!L763) - FIND(",", Overall!L763) - 1) &amp; " " &amp; MID(Overall!L763, FIND(" ", Overall!L763) + 1, FIND(",", Overall!L763, FIND(" ", Overall!L763)) - FIND(" ", Overall!L763) - 1) &amp; ", " &amp; MID(Overall!L763, FIND(",", Overall!L763, FIND(",",Overall!L763) + 1) + 2, LEN(Overall!L763))),"")</f>
        <v/>
      </c>
      <c r="O761" s="7" t="str">
        <f>IF(Overall!M763&lt;&gt;"",DATEVALUE(MID(Overall!M763, FIND(",", Overall!M763) + 2, FIND(" ", Overall!M763) - FIND(",", Overall!M763) - 1) &amp; " " &amp; MID(Overall!M763, FIND(" ", Overall!M763) + 1, FIND(",", Overall!M763, FIND(" ", Overall!M763)) - FIND(" ", Overall!M763) - 1) &amp; ", " &amp; MID(Overall!M763, FIND(",", Overall!M763, FIND(",",Overall!M763) + 1) + 2, LEN(Overall!M763))),"")</f>
        <v/>
      </c>
      <c r="P761" s="7" t="str">
        <f>IF(Overall!N763&lt;&gt;"",DATEVALUE(MID(Overall!N763, FIND(",", Overall!N763) + 2, FIND(" ", Overall!N763) - FIND(",", Overall!N763) - 1) &amp; " " &amp; MID(Overall!N763, FIND(" ", Overall!N763) + 1, FIND(",", Overall!N763, FIND(" ", Overall!N763)) - FIND(" ", Overall!N763) - 1) &amp; ", " &amp; MID(Overall!N763, FIND(",", Overall!N763, FIND(",",Overall!N763) + 1) + 2, LEN(Overall!N763))),"")</f>
        <v/>
      </c>
      <c r="Q761" s="7" t="str">
        <f>IF(Overall!O763&lt;&gt;"",DATEVALUE(MID(Overall!O763, FIND(",", Overall!O763) + 2, FIND(" ", Overall!O763) - FIND(",", Overall!O763) - 1) &amp; " " &amp; MID(Overall!O763, FIND(" ", Overall!O763) + 1, FIND(",", Overall!O763, FIND(" ", Overall!O763)) - FIND(" ", Overall!O763) - 1) &amp; ", " &amp; MID(Overall!O763, FIND(",", Overall!O763, FIND(",",Overall!O763) + 1) + 2, LEN(Overall!O763))),"")</f>
        <v/>
      </c>
      <c r="R761" s="5" t="str">
        <f t="shared" si="24"/>
        <v/>
      </c>
      <c r="S761" s="10" t="str">
        <f>IF(Overall!$A763&lt;&gt;"",IF(AND(MONTH($N761) &lt;= 1, MONTH($O761) &gt;= 1), IF($R761 &lt;&gt; "", $H761/$R761, ""), ""),"")</f>
        <v/>
      </c>
      <c r="T761" s="10" t="str">
        <f>IF(Overall!$A763&lt;&gt;"",IF(AND(MONTH($N761) &lt;= 2, MONTH($O761) &gt;= 2), IF($R761 &lt;&gt; "", $H761/$R761, ""), ""),"")</f>
        <v/>
      </c>
      <c r="U761" s="10" t="str">
        <f>IF(Overall!$A763&lt;&gt;"",IF(AND(MONTH($N761) &lt;= 3, MONTH($O761) &gt;= 3), IF($R761 &lt;&gt; "", $H761/$R761, ""), ""),"")</f>
        <v/>
      </c>
      <c r="V761" s="10" t="str">
        <f>IF(Overall!$A763&lt;&gt;"",IF(AND(MONTH($N761) &lt;= 4, MONTH($O761) &gt;= 4), IF($R761 &lt;&gt; "", $H761/$R761, ""), ""),"")</f>
        <v/>
      </c>
      <c r="W761" s="10" t="str">
        <f>IF(Overall!$A763&lt;&gt;"",IF(AND(MONTH($N761) &lt;= 5, MONTH($O761) &gt;= 5), IF($R761 &lt;&gt; "", $H761/$R761, ""), ""),"")</f>
        <v/>
      </c>
      <c r="X761" s="10" t="str">
        <f>IF(Overall!$A763&lt;&gt;"",IF(AND(MONTH($N761) &lt;= 6, MONTH($O761) &gt;= 6), IF($R761 &lt;&gt; "", $H761/$R761, ""), ""),"")</f>
        <v/>
      </c>
      <c r="Y761" s="10" t="str">
        <f>IF(Overall!$A763&lt;&gt;"",IF(AND(MONTH($N761) &lt;= 7, MONTH($O761) &gt;= 7 ), IF($R761 &lt;&gt; "", $H761/$R761, ""), ""),"")</f>
        <v/>
      </c>
      <c r="Z761" s="10" t="str">
        <f>IF(Overall!$A763&lt;&gt;"",IF(AND(MONTH($N761) &lt;= 8, MONTH($O761) &gt;= 8), IF($R761 &lt;&gt; "", $H761/$R761, ""), ""),"")</f>
        <v/>
      </c>
      <c r="AA761" s="10" t="str">
        <f>IF(Overall!$A763&lt;&gt;"",IF(AND(MONTH($N761) &lt;= 9, MONTH($O761) &gt;= 9), IF($R761 &lt;&gt; "", $H761/$R761, ""), ""),"")</f>
        <v/>
      </c>
      <c r="AB761" s="10" t="str">
        <f>IF(Overall!$A763&lt;&gt;"",IF(AND(MONTH($N761) &lt;= 10, MONTH($O761) &gt;= 10), IF($R761 &lt;&gt; "", $H761/$R761, ""), ""),"")</f>
        <v/>
      </c>
      <c r="AC761" s="10" t="str">
        <f>IF(Overall!$A763&lt;&gt;"",IF(AND(MONTH($N761) &lt;= 11, MONTH($O761) &gt;= 11), IF($R761 &lt;&gt; "", $H761/$R761, ""), ""),"")</f>
        <v/>
      </c>
      <c r="AD761" s="10" t="str">
        <f>IF(Overall!$A763&lt;&gt;"",IF(AND(MONTH($N761) &lt;= 12, MONTH($O761) &gt;= 12), IF($R761 &lt;&gt; "", $H761/$R761, ""), ""),"")</f>
        <v/>
      </c>
      <c r="AF761" s="10" t="str">
        <f ca="1">IFERROR(IF(AND(NOW()&lt;= EOMONTH(DATE(YEAR($O761),1, 1), 0), Overall!$A763&lt;&gt;"", MONTH($N761) &lt;= 1, MONTH($O761) &gt;= 1), IF($R761 &lt;&gt; "", $H761/$R761, ""), ""), "")</f>
        <v/>
      </c>
      <c r="AG761" s="10" t="str">
        <f ca="1">IFERROR(IF(AND(NOW()&lt;= EOMONTH(DATE(YEAR($O761),2, 1), 0), Overall!$A763&lt;&gt;"", MONTH($N761) &lt;= 2, MONTH($O761) &gt;= 2), IF($R761 &lt;&gt; "", $H761/$R761, ""), ""), "")</f>
        <v/>
      </c>
      <c r="AH761" s="10" t="str">
        <f ca="1">IFERROR(IF(AND(NOW()&lt;= EOMONTH(DATE(YEAR($O761),3, 1), 0), Overall!$A763&lt;&gt;"", MONTH($N761) &lt;= 3, MONTH($O761) &gt;= 3), IF($R761 &lt;&gt; "", $H761/$R761, ""), ""), "")</f>
        <v/>
      </c>
      <c r="AI761" s="10" t="str">
        <f ca="1">IFERROR(IF(AND(NOW()&lt;= EOMONTH(DATE(YEAR($O761),4, 1), 0), Overall!$A763&lt;&gt;"", MONTH($N761) &lt;= 4, MONTH($O761) &gt;= 4), IF($R761 &lt;&gt; "", $H761/$R761, ""), ""), "")</f>
        <v/>
      </c>
      <c r="AJ761" s="10" t="str">
        <f ca="1">IFERROR(IF(AND(NOW()&lt;= EOMONTH(DATE(YEAR($O761),5, 1), 0), Overall!$A763&lt;&gt;"", MONTH($N761) &lt;= 5, MONTH($O761) &gt;= 5), IF($R761 &lt;&gt; "", $H761/$R761, ""), ""), "")</f>
        <v/>
      </c>
      <c r="AK761" s="10" t="str">
        <f ca="1">IFERROR(IF(AND(NOW()&lt;= EOMONTH(DATE(YEAR($O761),6, 1), 0), Overall!$A763&lt;&gt;"", MONTH($N761) &lt;= 6, MONTH($O761) &gt;= 6), IF($R761 &lt;&gt; "", $H761/$R761, ""), ""), "")</f>
        <v/>
      </c>
      <c r="AL761" s="10" t="str">
        <f ca="1">IFERROR(IF(AND(NOW()&lt;= EOMONTH(DATE(YEAR($O761),7, 1), 0), Overall!$A763&lt;&gt;"", MONTH($N761) &lt;= 7, MONTH($O761) &gt;= 7), IF($R761 &lt;&gt; "", $H761/$R761, ""), ""), "")</f>
        <v/>
      </c>
      <c r="AM761" s="10" t="str">
        <f ca="1">IFERROR(IF(AND(NOW()&lt;= EOMONTH(DATE(YEAR($O761),8, 1), 0), Overall!$A763&lt;&gt;"", MONTH($N761) &lt;= 8, MONTH($O761) &gt;= 8), IF($R761 &lt;&gt; "", $H761/$R761, ""), ""), "")</f>
        <v/>
      </c>
      <c r="AN761" s="10" t="str">
        <f ca="1">IFERROR(IF(AND(NOW()&lt;= EOMONTH(DATE(YEAR($O761),9, 1), 0), Overall!$A763&lt;&gt;"", MONTH($N761) &lt;= 9, MONTH($O761) &gt;= 9), IF($R761 &lt;&gt; "", $H761/$R761, ""), ""), "")</f>
        <v/>
      </c>
      <c r="AO761" s="10" t="str">
        <f ca="1">IFERROR(IF(AND(NOW()&lt;= EOMONTH(DATE(YEAR($O761),10, 1), 0), Overall!$A763&lt;&gt;"", MONTH($N761) &lt;= 10, MONTH($O761) &gt;= 10), IF($R761 &lt;&gt; "", $H761/$R761, ""), ""), "")</f>
        <v/>
      </c>
      <c r="AP761" s="10" t="str">
        <f ca="1">IFERROR(IF(AND(NOW()&lt;= EOMONTH(DATE(YEAR($O761),11, 1), 0), Overall!$A763&lt;&gt;"", MONTH($N761) &lt;=11, MONTH($O761) &gt;= 11), IF($R761 &lt;&gt; "", $H761/$R761, ""), ""), "")</f>
        <v/>
      </c>
      <c r="AQ761" s="10" t="str">
        <f ca="1">IFERROR(IF(AND(NOW()&lt;= EOMONTH(DATE(YEAR($O761),12, 1), 0), Overall!$A763&lt;&gt;"", MONTH($N761) &lt;= 12, MONTH($O761) &gt;= 12), IF($R761 &lt;&gt; "", $H761/$R761, ""), ""), "")</f>
        <v/>
      </c>
      <c r="AR761" s="16">
        <f t="shared" ca="1" si="25"/>
        <v>0</v>
      </c>
    </row>
    <row r="762" spans="1:44" x14ac:dyDescent="0.25">
      <c r="A762" t="str">
        <f>_xlfn.VALUETOTEXT(Overall!A764)</f>
        <v/>
      </c>
      <c r="B762" s="8" t="str">
        <f>IF(Overall!B764&lt;&gt;"", VALUE(Overall!B764), "")</f>
        <v/>
      </c>
      <c r="C762" s="5" t="str">
        <f>IF(Overall!C764&lt;&gt;"",_xlfn.VALUETOTEXT(Overall!C764),"")</f>
        <v/>
      </c>
      <c r="D762" s="5" t="str">
        <f>_xlfn.VALUETOTEXT(Overall!D764)</f>
        <v/>
      </c>
      <c r="E762" s="5" t="str">
        <f>IF(Overall!Q764&lt;&gt;"",_xlfn.VALUETOTEXT(Overall!Q764),"")</f>
        <v/>
      </c>
      <c r="F762" s="5" t="str">
        <f>IF(Overall!E764&lt;&gt;"",_xlfn.VALUETOTEXT(Overall!E764),"")</f>
        <v/>
      </c>
      <c r="G762" s="5" t="str">
        <f>IF(Overall!R764&lt;&gt;"",_xlfn.VALUETOTEXT(Overall!R764),"")</f>
        <v/>
      </c>
      <c r="H762" s="6" t="str">
        <f>IF(Overall!F764&lt;&gt;"",VALUE(Overall!F764),"")</f>
        <v/>
      </c>
      <c r="I762" s="6" t="str">
        <f>IF(Overall!G764&lt;&gt;"",VALUE(Overall!G764),"")</f>
        <v/>
      </c>
      <c r="J762" s="6" t="str">
        <f>IF(Overall!H764&lt;&gt;"",VALUE(Overall!H764),"")</f>
        <v/>
      </c>
      <c r="K762" s="6" t="str">
        <f>IF(Overall!I764&lt;&gt;"",VALUE(Overall!I764),"")</f>
        <v/>
      </c>
      <c r="L762" s="6" t="str">
        <f>IF(Overall!J764&lt;&gt;"",VALUE(Overall!J764),"")</f>
        <v/>
      </c>
      <c r="M762" s="6" t="str">
        <f>IF(Overall!K764&lt;&gt;"",VALUE(Overall!K764),"")</f>
        <v/>
      </c>
      <c r="N762" s="7" t="str">
        <f>IF(Overall!L764&lt;&gt;"",DATEVALUE(MID(Overall!L764, FIND(",", Overall!L764) + 2, FIND(" ", Overall!L764) - FIND(",", Overall!L764) - 1) &amp; " " &amp; MID(Overall!L764, FIND(" ", Overall!L764) + 1, FIND(",", Overall!L764, FIND(" ", Overall!L764)) - FIND(" ", Overall!L764) - 1) &amp; ", " &amp; MID(Overall!L764, FIND(",", Overall!L764, FIND(",",Overall!L764) + 1) + 2, LEN(Overall!L764))),"")</f>
        <v/>
      </c>
      <c r="O762" s="7" t="str">
        <f>IF(Overall!M764&lt;&gt;"",DATEVALUE(MID(Overall!M764, FIND(",", Overall!M764) + 2, FIND(" ", Overall!M764) - FIND(",", Overall!M764) - 1) &amp; " " &amp; MID(Overall!M764, FIND(" ", Overall!M764) + 1, FIND(",", Overall!M764, FIND(" ", Overall!M764)) - FIND(" ", Overall!M764) - 1) &amp; ", " &amp; MID(Overall!M764, FIND(",", Overall!M764, FIND(",",Overall!M764) + 1) + 2, LEN(Overall!M764))),"")</f>
        <v/>
      </c>
      <c r="P762" s="7" t="str">
        <f>IF(Overall!N764&lt;&gt;"",DATEVALUE(MID(Overall!N764, FIND(",", Overall!N764) + 2, FIND(" ", Overall!N764) - FIND(",", Overall!N764) - 1) &amp; " " &amp; MID(Overall!N764, FIND(" ", Overall!N764) + 1, FIND(",", Overall!N764, FIND(" ", Overall!N764)) - FIND(" ", Overall!N764) - 1) &amp; ", " &amp; MID(Overall!N764, FIND(",", Overall!N764, FIND(",",Overall!N764) + 1) + 2, LEN(Overall!N764))),"")</f>
        <v/>
      </c>
      <c r="Q762" s="7" t="str">
        <f>IF(Overall!O764&lt;&gt;"",DATEVALUE(MID(Overall!O764, FIND(",", Overall!O764) + 2, FIND(" ", Overall!O764) - FIND(",", Overall!O764) - 1) &amp; " " &amp; MID(Overall!O764, FIND(" ", Overall!O764) + 1, FIND(",", Overall!O764, FIND(" ", Overall!O764)) - FIND(" ", Overall!O764) - 1) &amp; ", " &amp; MID(Overall!O764, FIND(",", Overall!O764, FIND(",",Overall!O764) + 1) + 2, LEN(Overall!O764))),"")</f>
        <v/>
      </c>
      <c r="R762" s="5" t="str">
        <f t="shared" si="24"/>
        <v/>
      </c>
      <c r="S762" s="10" t="str">
        <f>IF(Overall!$A764&lt;&gt;"",IF(AND(MONTH($N762) &lt;= 1, MONTH($O762) &gt;= 1), IF($R762 &lt;&gt; "", $H762/$R762, ""), ""),"")</f>
        <v/>
      </c>
      <c r="T762" s="10" t="str">
        <f>IF(Overall!$A764&lt;&gt;"",IF(AND(MONTH($N762) &lt;= 2, MONTH($O762) &gt;= 2), IF($R762 &lt;&gt; "", $H762/$R762, ""), ""),"")</f>
        <v/>
      </c>
      <c r="U762" s="10" t="str">
        <f>IF(Overall!$A764&lt;&gt;"",IF(AND(MONTH($N762) &lt;= 3, MONTH($O762) &gt;= 3), IF($R762 &lt;&gt; "", $H762/$R762, ""), ""),"")</f>
        <v/>
      </c>
      <c r="V762" s="10" t="str">
        <f>IF(Overall!$A764&lt;&gt;"",IF(AND(MONTH($N762) &lt;= 4, MONTH($O762) &gt;= 4), IF($R762 &lt;&gt; "", $H762/$R762, ""), ""),"")</f>
        <v/>
      </c>
      <c r="W762" s="10" t="str">
        <f>IF(Overall!$A764&lt;&gt;"",IF(AND(MONTH($N762) &lt;= 5, MONTH($O762) &gt;= 5), IF($R762 &lt;&gt; "", $H762/$R762, ""), ""),"")</f>
        <v/>
      </c>
      <c r="X762" s="10" t="str">
        <f>IF(Overall!$A764&lt;&gt;"",IF(AND(MONTH($N762) &lt;= 6, MONTH($O762) &gt;= 6), IF($R762 &lt;&gt; "", $H762/$R762, ""), ""),"")</f>
        <v/>
      </c>
      <c r="Y762" s="10" t="str">
        <f>IF(Overall!$A764&lt;&gt;"",IF(AND(MONTH($N762) &lt;= 7, MONTH($O762) &gt;= 7 ), IF($R762 &lt;&gt; "", $H762/$R762, ""), ""),"")</f>
        <v/>
      </c>
      <c r="Z762" s="10" t="str">
        <f>IF(Overall!$A764&lt;&gt;"",IF(AND(MONTH($N762) &lt;= 8, MONTH($O762) &gt;= 8), IF($R762 &lt;&gt; "", $H762/$R762, ""), ""),"")</f>
        <v/>
      </c>
      <c r="AA762" s="10" t="str">
        <f>IF(Overall!$A764&lt;&gt;"",IF(AND(MONTH($N762) &lt;= 9, MONTH($O762) &gt;= 9), IF($R762 &lt;&gt; "", $H762/$R762, ""), ""),"")</f>
        <v/>
      </c>
      <c r="AB762" s="10" t="str">
        <f>IF(Overall!$A764&lt;&gt;"",IF(AND(MONTH($N762) &lt;= 10, MONTH($O762) &gt;= 10), IF($R762 &lt;&gt; "", $H762/$R762, ""), ""),"")</f>
        <v/>
      </c>
      <c r="AC762" s="10" t="str">
        <f>IF(Overall!$A764&lt;&gt;"",IF(AND(MONTH($N762) &lt;= 11, MONTH($O762) &gt;= 11), IF($R762 &lt;&gt; "", $H762/$R762, ""), ""),"")</f>
        <v/>
      </c>
      <c r="AD762" s="10" t="str">
        <f>IF(Overall!$A764&lt;&gt;"",IF(AND(MONTH($N762) &lt;= 12, MONTH($O762) &gt;= 12), IF($R762 &lt;&gt; "", $H762/$R762, ""), ""),"")</f>
        <v/>
      </c>
      <c r="AF762" s="10" t="str">
        <f ca="1">IFERROR(IF(AND(NOW()&lt;= EOMONTH(DATE(YEAR($O762),1, 1), 0), Overall!$A764&lt;&gt;"", MONTH($N762) &lt;= 1, MONTH($O762) &gt;= 1), IF($R762 &lt;&gt; "", $H762/$R762, ""), ""), "")</f>
        <v/>
      </c>
      <c r="AG762" s="10" t="str">
        <f ca="1">IFERROR(IF(AND(NOW()&lt;= EOMONTH(DATE(YEAR($O762),2, 1), 0), Overall!$A764&lt;&gt;"", MONTH($N762) &lt;= 2, MONTH($O762) &gt;= 2), IF($R762 &lt;&gt; "", $H762/$R762, ""), ""), "")</f>
        <v/>
      </c>
      <c r="AH762" s="10" t="str">
        <f ca="1">IFERROR(IF(AND(NOW()&lt;= EOMONTH(DATE(YEAR($O762),3, 1), 0), Overall!$A764&lt;&gt;"", MONTH($N762) &lt;= 3, MONTH($O762) &gt;= 3), IF($R762 &lt;&gt; "", $H762/$R762, ""), ""), "")</f>
        <v/>
      </c>
      <c r="AI762" s="10" t="str">
        <f ca="1">IFERROR(IF(AND(NOW()&lt;= EOMONTH(DATE(YEAR($O762),4, 1), 0), Overall!$A764&lt;&gt;"", MONTH($N762) &lt;= 4, MONTH($O762) &gt;= 4), IF($R762 &lt;&gt; "", $H762/$R762, ""), ""), "")</f>
        <v/>
      </c>
      <c r="AJ762" s="10" t="str">
        <f ca="1">IFERROR(IF(AND(NOW()&lt;= EOMONTH(DATE(YEAR($O762),5, 1), 0), Overall!$A764&lt;&gt;"", MONTH($N762) &lt;= 5, MONTH($O762) &gt;= 5), IF($R762 &lt;&gt; "", $H762/$R762, ""), ""), "")</f>
        <v/>
      </c>
      <c r="AK762" s="10" t="str">
        <f ca="1">IFERROR(IF(AND(NOW()&lt;= EOMONTH(DATE(YEAR($O762),6, 1), 0), Overall!$A764&lt;&gt;"", MONTH($N762) &lt;= 6, MONTH($O762) &gt;= 6), IF($R762 &lt;&gt; "", $H762/$R762, ""), ""), "")</f>
        <v/>
      </c>
      <c r="AL762" s="10" t="str">
        <f ca="1">IFERROR(IF(AND(NOW()&lt;= EOMONTH(DATE(YEAR($O762),7, 1), 0), Overall!$A764&lt;&gt;"", MONTH($N762) &lt;= 7, MONTH($O762) &gt;= 7), IF($R762 &lt;&gt; "", $H762/$R762, ""), ""), "")</f>
        <v/>
      </c>
      <c r="AM762" s="10" t="str">
        <f ca="1">IFERROR(IF(AND(NOW()&lt;= EOMONTH(DATE(YEAR($O762),8, 1), 0), Overall!$A764&lt;&gt;"", MONTH($N762) &lt;= 8, MONTH($O762) &gt;= 8), IF($R762 &lt;&gt; "", $H762/$R762, ""), ""), "")</f>
        <v/>
      </c>
      <c r="AN762" s="10" t="str">
        <f ca="1">IFERROR(IF(AND(NOW()&lt;= EOMONTH(DATE(YEAR($O762),9, 1), 0), Overall!$A764&lt;&gt;"", MONTH($N762) &lt;= 9, MONTH($O762) &gt;= 9), IF($R762 &lt;&gt; "", $H762/$R762, ""), ""), "")</f>
        <v/>
      </c>
      <c r="AO762" s="10" t="str">
        <f ca="1">IFERROR(IF(AND(NOW()&lt;= EOMONTH(DATE(YEAR($O762),10, 1), 0), Overall!$A764&lt;&gt;"", MONTH($N762) &lt;= 10, MONTH($O762) &gt;= 10), IF($R762 &lt;&gt; "", $H762/$R762, ""), ""), "")</f>
        <v/>
      </c>
      <c r="AP762" s="10" t="str">
        <f ca="1">IFERROR(IF(AND(NOW()&lt;= EOMONTH(DATE(YEAR($O762),11, 1), 0), Overall!$A764&lt;&gt;"", MONTH($N762) &lt;=11, MONTH($O762) &gt;= 11), IF($R762 &lt;&gt; "", $H762/$R762, ""), ""), "")</f>
        <v/>
      </c>
      <c r="AQ762" s="10" t="str">
        <f ca="1">IFERROR(IF(AND(NOW()&lt;= EOMONTH(DATE(YEAR($O762),12, 1), 0), Overall!$A764&lt;&gt;"", MONTH($N762) &lt;= 12, MONTH($O762) &gt;= 12), IF($R762 &lt;&gt; "", $H762/$R762, ""), ""), "")</f>
        <v/>
      </c>
      <c r="AR762" s="16">
        <f t="shared" ca="1" si="25"/>
        <v>0</v>
      </c>
    </row>
    <row r="763" spans="1:44" x14ac:dyDescent="0.25">
      <c r="A763" t="str">
        <f>_xlfn.VALUETOTEXT(Overall!A765)</f>
        <v/>
      </c>
      <c r="B763" s="8" t="str">
        <f>IF(Overall!B765&lt;&gt;"", VALUE(Overall!B765), "")</f>
        <v/>
      </c>
      <c r="C763" s="5" t="str">
        <f>IF(Overall!C765&lt;&gt;"",_xlfn.VALUETOTEXT(Overall!C765),"")</f>
        <v/>
      </c>
      <c r="D763" s="5" t="str">
        <f>_xlfn.VALUETOTEXT(Overall!D765)</f>
        <v/>
      </c>
      <c r="E763" s="5" t="str">
        <f>IF(Overall!Q765&lt;&gt;"",_xlfn.VALUETOTEXT(Overall!Q765),"")</f>
        <v/>
      </c>
      <c r="F763" s="5" t="str">
        <f>IF(Overall!E765&lt;&gt;"",_xlfn.VALUETOTEXT(Overall!E765),"")</f>
        <v/>
      </c>
      <c r="G763" s="5" t="str">
        <f>IF(Overall!R765&lt;&gt;"",_xlfn.VALUETOTEXT(Overall!R765),"")</f>
        <v/>
      </c>
      <c r="H763" s="6" t="str">
        <f>IF(Overall!F765&lt;&gt;"",VALUE(Overall!F765),"")</f>
        <v/>
      </c>
      <c r="I763" s="6" t="str">
        <f>IF(Overall!G765&lt;&gt;"",VALUE(Overall!G765),"")</f>
        <v/>
      </c>
      <c r="J763" s="6" t="str">
        <f>IF(Overall!H765&lt;&gt;"",VALUE(Overall!H765),"")</f>
        <v/>
      </c>
      <c r="K763" s="6" t="str">
        <f>IF(Overall!I765&lt;&gt;"",VALUE(Overall!I765),"")</f>
        <v/>
      </c>
      <c r="L763" s="6" t="str">
        <f>IF(Overall!J765&lt;&gt;"",VALUE(Overall!J765),"")</f>
        <v/>
      </c>
      <c r="M763" s="6" t="str">
        <f>IF(Overall!K765&lt;&gt;"",VALUE(Overall!K765),"")</f>
        <v/>
      </c>
      <c r="N763" s="7" t="str">
        <f>IF(Overall!L765&lt;&gt;"",DATEVALUE(MID(Overall!L765, FIND(",", Overall!L765) + 2, FIND(" ", Overall!L765) - FIND(",", Overall!L765) - 1) &amp; " " &amp; MID(Overall!L765, FIND(" ", Overall!L765) + 1, FIND(",", Overall!L765, FIND(" ", Overall!L765)) - FIND(" ", Overall!L765) - 1) &amp; ", " &amp; MID(Overall!L765, FIND(",", Overall!L765, FIND(",",Overall!L765) + 1) + 2, LEN(Overall!L765))),"")</f>
        <v/>
      </c>
      <c r="O763" s="7" t="str">
        <f>IF(Overall!M765&lt;&gt;"",DATEVALUE(MID(Overall!M765, FIND(",", Overall!M765) + 2, FIND(" ", Overall!M765) - FIND(",", Overall!M765) - 1) &amp; " " &amp; MID(Overall!M765, FIND(" ", Overall!M765) + 1, FIND(",", Overall!M765, FIND(" ", Overall!M765)) - FIND(" ", Overall!M765) - 1) &amp; ", " &amp; MID(Overall!M765, FIND(",", Overall!M765, FIND(",",Overall!M765) + 1) + 2, LEN(Overall!M765))),"")</f>
        <v/>
      </c>
      <c r="P763" s="7" t="str">
        <f>IF(Overall!N765&lt;&gt;"",DATEVALUE(MID(Overall!N765, FIND(",", Overall!N765) + 2, FIND(" ", Overall!N765) - FIND(",", Overall!N765) - 1) &amp; " " &amp; MID(Overall!N765, FIND(" ", Overall!N765) + 1, FIND(",", Overall!N765, FIND(" ", Overall!N765)) - FIND(" ", Overall!N765) - 1) &amp; ", " &amp; MID(Overall!N765, FIND(",", Overall!N765, FIND(",",Overall!N765) + 1) + 2, LEN(Overall!N765))),"")</f>
        <v/>
      </c>
      <c r="Q763" s="7" t="str">
        <f>IF(Overall!O765&lt;&gt;"",DATEVALUE(MID(Overall!O765, FIND(",", Overall!O765) + 2, FIND(" ", Overall!O765) - FIND(",", Overall!O765) - 1) &amp; " " &amp; MID(Overall!O765, FIND(" ", Overall!O765) + 1, FIND(",", Overall!O765, FIND(" ", Overall!O765)) - FIND(" ", Overall!O765) - 1) &amp; ", " &amp; MID(Overall!O765, FIND(",", Overall!O765, FIND(",",Overall!O765) + 1) + 2, LEN(Overall!O765))),"")</f>
        <v/>
      </c>
      <c r="R763" s="5" t="str">
        <f t="shared" si="24"/>
        <v/>
      </c>
      <c r="S763" s="10" t="str">
        <f>IF(Overall!$A765&lt;&gt;"",IF(AND(MONTH($N763) &lt;= 1, MONTH($O763) &gt;= 1), IF($R763 &lt;&gt; "", $H763/$R763, ""), ""),"")</f>
        <v/>
      </c>
      <c r="T763" s="10" t="str">
        <f>IF(Overall!$A765&lt;&gt;"",IF(AND(MONTH($N763) &lt;= 2, MONTH($O763) &gt;= 2), IF($R763 &lt;&gt; "", $H763/$R763, ""), ""),"")</f>
        <v/>
      </c>
      <c r="U763" s="10" t="str">
        <f>IF(Overall!$A765&lt;&gt;"",IF(AND(MONTH($N763) &lt;= 3, MONTH($O763) &gt;= 3), IF($R763 &lt;&gt; "", $H763/$R763, ""), ""),"")</f>
        <v/>
      </c>
      <c r="V763" s="10" t="str">
        <f>IF(Overall!$A765&lt;&gt;"",IF(AND(MONTH($N763) &lt;= 4, MONTH($O763) &gt;= 4), IF($R763 &lt;&gt; "", $H763/$R763, ""), ""),"")</f>
        <v/>
      </c>
      <c r="W763" s="10" t="str">
        <f>IF(Overall!$A765&lt;&gt;"",IF(AND(MONTH($N763) &lt;= 5, MONTH($O763) &gt;= 5), IF($R763 &lt;&gt; "", $H763/$R763, ""), ""),"")</f>
        <v/>
      </c>
      <c r="X763" s="10" t="str">
        <f>IF(Overall!$A765&lt;&gt;"",IF(AND(MONTH($N763) &lt;= 6, MONTH($O763) &gt;= 6), IF($R763 &lt;&gt; "", $H763/$R763, ""), ""),"")</f>
        <v/>
      </c>
      <c r="Y763" s="10" t="str">
        <f>IF(Overall!$A765&lt;&gt;"",IF(AND(MONTH($N763) &lt;= 7, MONTH($O763) &gt;= 7 ), IF($R763 &lt;&gt; "", $H763/$R763, ""), ""),"")</f>
        <v/>
      </c>
      <c r="Z763" s="10" t="str">
        <f>IF(Overall!$A765&lt;&gt;"",IF(AND(MONTH($N763) &lt;= 8, MONTH($O763) &gt;= 8), IF($R763 &lt;&gt; "", $H763/$R763, ""), ""),"")</f>
        <v/>
      </c>
      <c r="AA763" s="10" t="str">
        <f>IF(Overall!$A765&lt;&gt;"",IF(AND(MONTH($N763) &lt;= 9, MONTH($O763) &gt;= 9), IF($R763 &lt;&gt; "", $H763/$R763, ""), ""),"")</f>
        <v/>
      </c>
      <c r="AB763" s="10" t="str">
        <f>IF(Overall!$A765&lt;&gt;"",IF(AND(MONTH($N763) &lt;= 10, MONTH($O763) &gt;= 10), IF($R763 &lt;&gt; "", $H763/$R763, ""), ""),"")</f>
        <v/>
      </c>
      <c r="AC763" s="10" t="str">
        <f>IF(Overall!$A765&lt;&gt;"",IF(AND(MONTH($N763) &lt;= 11, MONTH($O763) &gt;= 11), IF($R763 &lt;&gt; "", $H763/$R763, ""), ""),"")</f>
        <v/>
      </c>
      <c r="AD763" s="10" t="str">
        <f>IF(Overall!$A765&lt;&gt;"",IF(AND(MONTH($N763) &lt;= 12, MONTH($O763) &gt;= 12), IF($R763 &lt;&gt; "", $H763/$R763, ""), ""),"")</f>
        <v/>
      </c>
      <c r="AF763" s="10" t="str">
        <f ca="1">IFERROR(IF(AND(NOW()&lt;= EOMONTH(DATE(YEAR($O763),1, 1), 0), Overall!$A765&lt;&gt;"", MONTH($N763) &lt;= 1, MONTH($O763) &gt;= 1), IF($R763 &lt;&gt; "", $H763/$R763, ""), ""), "")</f>
        <v/>
      </c>
      <c r="AG763" s="10" t="str">
        <f ca="1">IFERROR(IF(AND(NOW()&lt;= EOMONTH(DATE(YEAR($O763),2, 1), 0), Overall!$A765&lt;&gt;"", MONTH($N763) &lt;= 2, MONTH($O763) &gt;= 2), IF($R763 &lt;&gt; "", $H763/$R763, ""), ""), "")</f>
        <v/>
      </c>
      <c r="AH763" s="10" t="str">
        <f ca="1">IFERROR(IF(AND(NOW()&lt;= EOMONTH(DATE(YEAR($O763),3, 1), 0), Overall!$A765&lt;&gt;"", MONTH($N763) &lt;= 3, MONTH($O763) &gt;= 3), IF($R763 &lt;&gt; "", $H763/$R763, ""), ""), "")</f>
        <v/>
      </c>
      <c r="AI763" s="10" t="str">
        <f ca="1">IFERROR(IF(AND(NOW()&lt;= EOMONTH(DATE(YEAR($O763),4, 1), 0), Overall!$A765&lt;&gt;"", MONTH($N763) &lt;= 4, MONTH($O763) &gt;= 4), IF($R763 &lt;&gt; "", $H763/$R763, ""), ""), "")</f>
        <v/>
      </c>
      <c r="AJ763" s="10" t="str">
        <f ca="1">IFERROR(IF(AND(NOW()&lt;= EOMONTH(DATE(YEAR($O763),5, 1), 0), Overall!$A765&lt;&gt;"", MONTH($N763) &lt;= 5, MONTH($O763) &gt;= 5), IF($R763 &lt;&gt; "", $H763/$R763, ""), ""), "")</f>
        <v/>
      </c>
      <c r="AK763" s="10" t="str">
        <f ca="1">IFERROR(IF(AND(NOW()&lt;= EOMONTH(DATE(YEAR($O763),6, 1), 0), Overall!$A765&lt;&gt;"", MONTH($N763) &lt;= 6, MONTH($O763) &gt;= 6), IF($R763 &lt;&gt; "", $H763/$R763, ""), ""), "")</f>
        <v/>
      </c>
      <c r="AL763" s="10" t="str">
        <f ca="1">IFERROR(IF(AND(NOW()&lt;= EOMONTH(DATE(YEAR($O763),7, 1), 0), Overall!$A765&lt;&gt;"", MONTH($N763) &lt;= 7, MONTH($O763) &gt;= 7), IF($R763 &lt;&gt; "", $H763/$R763, ""), ""), "")</f>
        <v/>
      </c>
      <c r="AM763" s="10" t="str">
        <f ca="1">IFERROR(IF(AND(NOW()&lt;= EOMONTH(DATE(YEAR($O763),8, 1), 0), Overall!$A765&lt;&gt;"", MONTH($N763) &lt;= 8, MONTH($O763) &gt;= 8), IF($R763 &lt;&gt; "", $H763/$R763, ""), ""), "")</f>
        <v/>
      </c>
      <c r="AN763" s="10" t="str">
        <f ca="1">IFERROR(IF(AND(NOW()&lt;= EOMONTH(DATE(YEAR($O763),9, 1), 0), Overall!$A765&lt;&gt;"", MONTH($N763) &lt;= 9, MONTH($O763) &gt;= 9), IF($R763 &lt;&gt; "", $H763/$R763, ""), ""), "")</f>
        <v/>
      </c>
      <c r="AO763" s="10" t="str">
        <f ca="1">IFERROR(IF(AND(NOW()&lt;= EOMONTH(DATE(YEAR($O763),10, 1), 0), Overall!$A765&lt;&gt;"", MONTH($N763) &lt;= 10, MONTH($O763) &gt;= 10), IF($R763 &lt;&gt; "", $H763/$R763, ""), ""), "")</f>
        <v/>
      </c>
      <c r="AP763" s="10" t="str">
        <f ca="1">IFERROR(IF(AND(NOW()&lt;= EOMONTH(DATE(YEAR($O763),11, 1), 0), Overall!$A765&lt;&gt;"", MONTH($N763) &lt;=11, MONTH($O763) &gt;= 11), IF($R763 &lt;&gt; "", $H763/$R763, ""), ""), "")</f>
        <v/>
      </c>
      <c r="AQ763" s="10" t="str">
        <f ca="1">IFERROR(IF(AND(NOW()&lt;= EOMONTH(DATE(YEAR($O763),12, 1), 0), Overall!$A765&lt;&gt;"", MONTH($N763) &lt;= 12, MONTH($O763) &gt;= 12), IF($R763 &lt;&gt; "", $H763/$R763, ""), ""), "")</f>
        <v/>
      </c>
      <c r="AR763" s="16">
        <f t="shared" ca="1" si="25"/>
        <v>0</v>
      </c>
    </row>
    <row r="764" spans="1:44" x14ac:dyDescent="0.25">
      <c r="A764" t="str">
        <f>_xlfn.VALUETOTEXT(Overall!A766)</f>
        <v/>
      </c>
      <c r="B764" s="8" t="str">
        <f>IF(Overall!B766&lt;&gt;"", VALUE(Overall!B766), "")</f>
        <v/>
      </c>
      <c r="C764" s="5" t="str">
        <f>IF(Overall!C766&lt;&gt;"",_xlfn.VALUETOTEXT(Overall!C766),"")</f>
        <v/>
      </c>
      <c r="D764" s="5" t="str">
        <f>_xlfn.VALUETOTEXT(Overall!D766)</f>
        <v/>
      </c>
      <c r="E764" s="5" t="str">
        <f>IF(Overall!Q766&lt;&gt;"",_xlfn.VALUETOTEXT(Overall!Q766),"")</f>
        <v/>
      </c>
      <c r="F764" s="5" t="str">
        <f>IF(Overall!E766&lt;&gt;"",_xlfn.VALUETOTEXT(Overall!E766),"")</f>
        <v/>
      </c>
      <c r="G764" s="5" t="str">
        <f>IF(Overall!R766&lt;&gt;"",_xlfn.VALUETOTEXT(Overall!R766),"")</f>
        <v/>
      </c>
      <c r="H764" s="6" t="str">
        <f>IF(Overall!F766&lt;&gt;"",VALUE(Overall!F766),"")</f>
        <v/>
      </c>
      <c r="I764" s="6" t="str">
        <f>IF(Overall!G766&lt;&gt;"",VALUE(Overall!G766),"")</f>
        <v/>
      </c>
      <c r="J764" s="6" t="str">
        <f>IF(Overall!H766&lt;&gt;"",VALUE(Overall!H766),"")</f>
        <v/>
      </c>
      <c r="K764" s="6" t="str">
        <f>IF(Overall!I766&lt;&gt;"",VALUE(Overall!I766),"")</f>
        <v/>
      </c>
      <c r="L764" s="6" t="str">
        <f>IF(Overall!J766&lt;&gt;"",VALUE(Overall!J766),"")</f>
        <v/>
      </c>
      <c r="M764" s="6" t="str">
        <f>IF(Overall!K766&lt;&gt;"",VALUE(Overall!K766),"")</f>
        <v/>
      </c>
      <c r="N764" s="7" t="str">
        <f>IF(Overall!L766&lt;&gt;"",DATEVALUE(MID(Overall!L766, FIND(",", Overall!L766) + 2, FIND(" ", Overall!L766) - FIND(",", Overall!L766) - 1) &amp; " " &amp; MID(Overall!L766, FIND(" ", Overall!L766) + 1, FIND(",", Overall!L766, FIND(" ", Overall!L766)) - FIND(" ", Overall!L766) - 1) &amp; ", " &amp; MID(Overall!L766, FIND(",", Overall!L766, FIND(",",Overall!L766) + 1) + 2, LEN(Overall!L766))),"")</f>
        <v/>
      </c>
      <c r="O764" s="7" t="str">
        <f>IF(Overall!M766&lt;&gt;"",DATEVALUE(MID(Overall!M766, FIND(",", Overall!M766) + 2, FIND(" ", Overall!M766) - FIND(",", Overall!M766) - 1) &amp; " " &amp; MID(Overall!M766, FIND(" ", Overall!M766) + 1, FIND(",", Overall!M766, FIND(" ", Overall!M766)) - FIND(" ", Overall!M766) - 1) &amp; ", " &amp; MID(Overall!M766, FIND(",", Overall!M766, FIND(",",Overall!M766) + 1) + 2, LEN(Overall!M766))),"")</f>
        <v/>
      </c>
      <c r="P764" s="7" t="str">
        <f>IF(Overall!N766&lt;&gt;"",DATEVALUE(MID(Overall!N766, FIND(",", Overall!N766) + 2, FIND(" ", Overall!N766) - FIND(",", Overall!N766) - 1) &amp; " " &amp; MID(Overall!N766, FIND(" ", Overall!N766) + 1, FIND(",", Overall!N766, FIND(" ", Overall!N766)) - FIND(" ", Overall!N766) - 1) &amp; ", " &amp; MID(Overall!N766, FIND(",", Overall!N766, FIND(",",Overall!N766) + 1) + 2, LEN(Overall!N766))),"")</f>
        <v/>
      </c>
      <c r="Q764" s="7" t="str">
        <f>IF(Overall!O766&lt;&gt;"",DATEVALUE(MID(Overall!O766, FIND(",", Overall!O766) + 2, FIND(" ", Overall!O766) - FIND(",", Overall!O766) - 1) &amp; " " &amp; MID(Overall!O766, FIND(" ", Overall!O766) + 1, FIND(",", Overall!O766, FIND(" ", Overall!O766)) - FIND(" ", Overall!O766) - 1) &amp; ", " &amp; MID(Overall!O766, FIND(",", Overall!O766, FIND(",",Overall!O766) + 1) + 2, LEN(Overall!O766))),"")</f>
        <v/>
      </c>
      <c r="R764" s="5" t="str">
        <f t="shared" si="24"/>
        <v/>
      </c>
      <c r="S764" s="10" t="str">
        <f>IF(Overall!$A766&lt;&gt;"",IF(AND(MONTH($N764) &lt;= 1, MONTH($O764) &gt;= 1), IF($R764 &lt;&gt; "", $H764/$R764, ""), ""),"")</f>
        <v/>
      </c>
      <c r="T764" s="10" t="str">
        <f>IF(Overall!$A766&lt;&gt;"",IF(AND(MONTH($N764) &lt;= 2, MONTH($O764) &gt;= 2), IF($R764 &lt;&gt; "", $H764/$R764, ""), ""),"")</f>
        <v/>
      </c>
      <c r="U764" s="10" t="str">
        <f>IF(Overall!$A766&lt;&gt;"",IF(AND(MONTH($N764) &lt;= 3, MONTH($O764) &gt;= 3), IF($R764 &lt;&gt; "", $H764/$R764, ""), ""),"")</f>
        <v/>
      </c>
      <c r="V764" s="10" t="str">
        <f>IF(Overall!$A766&lt;&gt;"",IF(AND(MONTH($N764) &lt;= 4, MONTH($O764) &gt;= 4), IF($R764 &lt;&gt; "", $H764/$R764, ""), ""),"")</f>
        <v/>
      </c>
      <c r="W764" s="10" t="str">
        <f>IF(Overall!$A766&lt;&gt;"",IF(AND(MONTH($N764) &lt;= 5, MONTH($O764) &gt;= 5), IF($R764 &lt;&gt; "", $H764/$R764, ""), ""),"")</f>
        <v/>
      </c>
      <c r="X764" s="10" t="str">
        <f>IF(Overall!$A766&lt;&gt;"",IF(AND(MONTH($N764) &lt;= 6, MONTH($O764) &gt;= 6), IF($R764 &lt;&gt; "", $H764/$R764, ""), ""),"")</f>
        <v/>
      </c>
      <c r="Y764" s="10" t="str">
        <f>IF(Overall!$A766&lt;&gt;"",IF(AND(MONTH($N764) &lt;= 7, MONTH($O764) &gt;= 7 ), IF($R764 &lt;&gt; "", $H764/$R764, ""), ""),"")</f>
        <v/>
      </c>
      <c r="Z764" s="10" t="str">
        <f>IF(Overall!$A766&lt;&gt;"",IF(AND(MONTH($N764) &lt;= 8, MONTH($O764) &gt;= 8), IF($R764 &lt;&gt; "", $H764/$R764, ""), ""),"")</f>
        <v/>
      </c>
      <c r="AA764" s="10" t="str">
        <f>IF(Overall!$A766&lt;&gt;"",IF(AND(MONTH($N764) &lt;= 9, MONTH($O764) &gt;= 9), IF($R764 &lt;&gt; "", $H764/$R764, ""), ""),"")</f>
        <v/>
      </c>
      <c r="AB764" s="10" t="str">
        <f>IF(Overall!$A766&lt;&gt;"",IF(AND(MONTH($N764) &lt;= 10, MONTH($O764) &gt;= 10), IF($R764 &lt;&gt; "", $H764/$R764, ""), ""),"")</f>
        <v/>
      </c>
      <c r="AC764" s="10" t="str">
        <f>IF(Overall!$A766&lt;&gt;"",IF(AND(MONTH($N764) &lt;= 11, MONTH($O764) &gt;= 11), IF($R764 &lt;&gt; "", $H764/$R764, ""), ""),"")</f>
        <v/>
      </c>
      <c r="AD764" s="10" t="str">
        <f>IF(Overall!$A766&lt;&gt;"",IF(AND(MONTH($N764) &lt;= 12, MONTH($O764) &gt;= 12), IF($R764 &lt;&gt; "", $H764/$R764, ""), ""),"")</f>
        <v/>
      </c>
      <c r="AF764" s="10" t="str">
        <f ca="1">IFERROR(IF(AND(NOW()&lt;= EOMONTH(DATE(YEAR($O764),1, 1), 0), Overall!$A766&lt;&gt;"", MONTH($N764) &lt;= 1, MONTH($O764) &gt;= 1), IF($R764 &lt;&gt; "", $H764/$R764, ""), ""), "")</f>
        <v/>
      </c>
      <c r="AG764" s="10" t="str">
        <f ca="1">IFERROR(IF(AND(NOW()&lt;= EOMONTH(DATE(YEAR($O764),2, 1), 0), Overall!$A766&lt;&gt;"", MONTH($N764) &lt;= 2, MONTH($O764) &gt;= 2), IF($R764 &lt;&gt; "", $H764/$R764, ""), ""), "")</f>
        <v/>
      </c>
      <c r="AH764" s="10" t="str">
        <f ca="1">IFERROR(IF(AND(NOW()&lt;= EOMONTH(DATE(YEAR($O764),3, 1), 0), Overall!$A766&lt;&gt;"", MONTH($N764) &lt;= 3, MONTH($O764) &gt;= 3), IF($R764 &lt;&gt; "", $H764/$R764, ""), ""), "")</f>
        <v/>
      </c>
      <c r="AI764" s="10" t="str">
        <f ca="1">IFERROR(IF(AND(NOW()&lt;= EOMONTH(DATE(YEAR($O764),4, 1), 0), Overall!$A766&lt;&gt;"", MONTH($N764) &lt;= 4, MONTH($O764) &gt;= 4), IF($R764 &lt;&gt; "", $H764/$R764, ""), ""), "")</f>
        <v/>
      </c>
      <c r="AJ764" s="10" t="str">
        <f ca="1">IFERROR(IF(AND(NOW()&lt;= EOMONTH(DATE(YEAR($O764),5, 1), 0), Overall!$A766&lt;&gt;"", MONTH($N764) &lt;= 5, MONTH($O764) &gt;= 5), IF($R764 &lt;&gt; "", $H764/$R764, ""), ""), "")</f>
        <v/>
      </c>
      <c r="AK764" s="10" t="str">
        <f ca="1">IFERROR(IF(AND(NOW()&lt;= EOMONTH(DATE(YEAR($O764),6, 1), 0), Overall!$A766&lt;&gt;"", MONTH($N764) &lt;= 6, MONTH($O764) &gt;= 6), IF($R764 &lt;&gt; "", $H764/$R764, ""), ""), "")</f>
        <v/>
      </c>
      <c r="AL764" s="10" t="str">
        <f ca="1">IFERROR(IF(AND(NOW()&lt;= EOMONTH(DATE(YEAR($O764),7, 1), 0), Overall!$A766&lt;&gt;"", MONTH($N764) &lt;= 7, MONTH($O764) &gt;= 7), IF($R764 &lt;&gt; "", $H764/$R764, ""), ""), "")</f>
        <v/>
      </c>
      <c r="AM764" s="10" t="str">
        <f ca="1">IFERROR(IF(AND(NOW()&lt;= EOMONTH(DATE(YEAR($O764),8, 1), 0), Overall!$A766&lt;&gt;"", MONTH($N764) &lt;= 8, MONTH($O764) &gt;= 8), IF($R764 &lt;&gt; "", $H764/$R764, ""), ""), "")</f>
        <v/>
      </c>
      <c r="AN764" s="10" t="str">
        <f ca="1">IFERROR(IF(AND(NOW()&lt;= EOMONTH(DATE(YEAR($O764),9, 1), 0), Overall!$A766&lt;&gt;"", MONTH($N764) &lt;= 9, MONTH($O764) &gt;= 9), IF($R764 &lt;&gt; "", $H764/$R764, ""), ""), "")</f>
        <v/>
      </c>
      <c r="AO764" s="10" t="str">
        <f ca="1">IFERROR(IF(AND(NOW()&lt;= EOMONTH(DATE(YEAR($O764),10, 1), 0), Overall!$A766&lt;&gt;"", MONTH($N764) &lt;= 10, MONTH($O764) &gt;= 10), IF($R764 &lt;&gt; "", $H764/$R764, ""), ""), "")</f>
        <v/>
      </c>
      <c r="AP764" s="10" t="str">
        <f ca="1">IFERROR(IF(AND(NOW()&lt;= EOMONTH(DATE(YEAR($O764),11, 1), 0), Overall!$A766&lt;&gt;"", MONTH($N764) &lt;=11, MONTH($O764) &gt;= 11), IF($R764 &lt;&gt; "", $H764/$R764, ""), ""), "")</f>
        <v/>
      </c>
      <c r="AQ764" s="10" t="str">
        <f ca="1">IFERROR(IF(AND(NOW()&lt;= EOMONTH(DATE(YEAR($O764),12, 1), 0), Overall!$A766&lt;&gt;"", MONTH($N764) &lt;= 12, MONTH($O764) &gt;= 12), IF($R764 &lt;&gt; "", $H764/$R764, ""), ""), "")</f>
        <v/>
      </c>
      <c r="AR764" s="16">
        <f t="shared" ca="1" si="25"/>
        <v>0</v>
      </c>
    </row>
    <row r="765" spans="1:44" x14ac:dyDescent="0.25">
      <c r="A765" t="str">
        <f>_xlfn.VALUETOTEXT(Overall!A767)</f>
        <v/>
      </c>
      <c r="B765" s="8" t="str">
        <f>IF(Overall!B767&lt;&gt;"", VALUE(Overall!B767), "")</f>
        <v/>
      </c>
      <c r="C765" s="5" t="str">
        <f>IF(Overall!C767&lt;&gt;"",_xlfn.VALUETOTEXT(Overall!C767),"")</f>
        <v/>
      </c>
      <c r="D765" s="5" t="str">
        <f>_xlfn.VALUETOTEXT(Overall!D767)</f>
        <v/>
      </c>
      <c r="E765" s="5" t="str">
        <f>IF(Overall!Q767&lt;&gt;"",_xlfn.VALUETOTEXT(Overall!Q767),"")</f>
        <v/>
      </c>
      <c r="F765" s="5" t="str">
        <f>IF(Overall!E767&lt;&gt;"",_xlfn.VALUETOTEXT(Overall!E767),"")</f>
        <v/>
      </c>
      <c r="G765" s="5" t="str">
        <f>IF(Overall!R767&lt;&gt;"",_xlfn.VALUETOTEXT(Overall!R767),"")</f>
        <v/>
      </c>
      <c r="H765" s="6" t="str">
        <f>IF(Overall!F767&lt;&gt;"",VALUE(Overall!F767),"")</f>
        <v/>
      </c>
      <c r="I765" s="6" t="str">
        <f>IF(Overall!G767&lt;&gt;"",VALUE(Overall!G767),"")</f>
        <v/>
      </c>
      <c r="J765" s="6" t="str">
        <f>IF(Overall!H767&lt;&gt;"",VALUE(Overall!H767),"")</f>
        <v/>
      </c>
      <c r="K765" s="6" t="str">
        <f>IF(Overall!I767&lt;&gt;"",VALUE(Overall!I767),"")</f>
        <v/>
      </c>
      <c r="L765" s="6" t="str">
        <f>IF(Overall!J767&lt;&gt;"",VALUE(Overall!J767),"")</f>
        <v/>
      </c>
      <c r="M765" s="6" t="str">
        <f>IF(Overall!K767&lt;&gt;"",VALUE(Overall!K767),"")</f>
        <v/>
      </c>
      <c r="N765" s="7" t="str">
        <f>IF(Overall!L767&lt;&gt;"",DATEVALUE(MID(Overall!L767, FIND(",", Overall!L767) + 2, FIND(" ", Overall!L767) - FIND(",", Overall!L767) - 1) &amp; " " &amp; MID(Overall!L767, FIND(" ", Overall!L767) + 1, FIND(",", Overall!L767, FIND(" ", Overall!L767)) - FIND(" ", Overall!L767) - 1) &amp; ", " &amp; MID(Overall!L767, FIND(",", Overall!L767, FIND(",",Overall!L767) + 1) + 2, LEN(Overall!L767))),"")</f>
        <v/>
      </c>
      <c r="O765" s="7" t="str">
        <f>IF(Overall!M767&lt;&gt;"",DATEVALUE(MID(Overall!M767, FIND(",", Overall!M767) + 2, FIND(" ", Overall!M767) - FIND(",", Overall!M767) - 1) &amp; " " &amp; MID(Overall!M767, FIND(" ", Overall!M767) + 1, FIND(",", Overall!M767, FIND(" ", Overall!M767)) - FIND(" ", Overall!M767) - 1) &amp; ", " &amp; MID(Overall!M767, FIND(",", Overall!M767, FIND(",",Overall!M767) + 1) + 2, LEN(Overall!M767))),"")</f>
        <v/>
      </c>
      <c r="P765" s="7" t="str">
        <f>IF(Overall!N767&lt;&gt;"",DATEVALUE(MID(Overall!N767, FIND(",", Overall!N767) + 2, FIND(" ", Overall!N767) - FIND(",", Overall!N767) - 1) &amp; " " &amp; MID(Overall!N767, FIND(" ", Overall!N767) + 1, FIND(",", Overall!N767, FIND(" ", Overall!N767)) - FIND(" ", Overall!N767) - 1) &amp; ", " &amp; MID(Overall!N767, FIND(",", Overall!N767, FIND(",",Overall!N767) + 1) + 2, LEN(Overall!N767))),"")</f>
        <v/>
      </c>
      <c r="Q765" s="7" t="str">
        <f>IF(Overall!O767&lt;&gt;"",DATEVALUE(MID(Overall!O767, FIND(",", Overall!O767) + 2, FIND(" ", Overall!O767) - FIND(",", Overall!O767) - 1) &amp; " " &amp; MID(Overall!O767, FIND(" ", Overall!O767) + 1, FIND(",", Overall!O767, FIND(" ", Overall!O767)) - FIND(" ", Overall!O767) - 1) &amp; ", " &amp; MID(Overall!O767, FIND(",", Overall!O767, FIND(",",Overall!O767) + 1) + 2, LEN(Overall!O767))),"")</f>
        <v/>
      </c>
      <c r="R765" s="5" t="str">
        <f t="shared" si="24"/>
        <v/>
      </c>
      <c r="S765" s="10" t="str">
        <f>IF(Overall!$A767&lt;&gt;"",IF(AND(MONTH($N765) &lt;= 1, MONTH($O765) &gt;= 1), IF($R765 &lt;&gt; "", $H765/$R765, ""), ""),"")</f>
        <v/>
      </c>
      <c r="T765" s="10" t="str">
        <f>IF(Overall!$A767&lt;&gt;"",IF(AND(MONTH($N765) &lt;= 2, MONTH($O765) &gt;= 2), IF($R765 &lt;&gt; "", $H765/$R765, ""), ""),"")</f>
        <v/>
      </c>
      <c r="U765" s="10" t="str">
        <f>IF(Overall!$A767&lt;&gt;"",IF(AND(MONTH($N765) &lt;= 3, MONTH($O765) &gt;= 3), IF($R765 &lt;&gt; "", $H765/$R765, ""), ""),"")</f>
        <v/>
      </c>
      <c r="V765" s="10" t="str">
        <f>IF(Overall!$A767&lt;&gt;"",IF(AND(MONTH($N765) &lt;= 4, MONTH($O765) &gt;= 4), IF($R765 &lt;&gt; "", $H765/$R765, ""), ""),"")</f>
        <v/>
      </c>
      <c r="W765" s="10" t="str">
        <f>IF(Overall!$A767&lt;&gt;"",IF(AND(MONTH($N765) &lt;= 5, MONTH($O765) &gt;= 5), IF($R765 &lt;&gt; "", $H765/$R765, ""), ""),"")</f>
        <v/>
      </c>
      <c r="X765" s="10" t="str">
        <f>IF(Overall!$A767&lt;&gt;"",IF(AND(MONTH($N765) &lt;= 6, MONTH($O765) &gt;= 6), IF($R765 &lt;&gt; "", $H765/$R765, ""), ""),"")</f>
        <v/>
      </c>
      <c r="Y765" s="10" t="str">
        <f>IF(Overall!$A767&lt;&gt;"",IF(AND(MONTH($N765) &lt;= 7, MONTH($O765) &gt;= 7 ), IF($R765 &lt;&gt; "", $H765/$R765, ""), ""),"")</f>
        <v/>
      </c>
      <c r="Z765" s="10" t="str">
        <f>IF(Overall!$A767&lt;&gt;"",IF(AND(MONTH($N765) &lt;= 8, MONTH($O765) &gt;= 8), IF($R765 &lt;&gt; "", $H765/$R765, ""), ""),"")</f>
        <v/>
      </c>
      <c r="AA765" s="10" t="str">
        <f>IF(Overall!$A767&lt;&gt;"",IF(AND(MONTH($N765) &lt;= 9, MONTH($O765) &gt;= 9), IF($R765 &lt;&gt; "", $H765/$R765, ""), ""),"")</f>
        <v/>
      </c>
      <c r="AB765" s="10" t="str">
        <f>IF(Overall!$A767&lt;&gt;"",IF(AND(MONTH($N765) &lt;= 10, MONTH($O765) &gt;= 10), IF($R765 &lt;&gt; "", $H765/$R765, ""), ""),"")</f>
        <v/>
      </c>
      <c r="AC765" s="10" t="str">
        <f>IF(Overall!$A767&lt;&gt;"",IF(AND(MONTH($N765) &lt;= 11, MONTH($O765) &gt;= 11), IF($R765 &lt;&gt; "", $H765/$R765, ""), ""),"")</f>
        <v/>
      </c>
      <c r="AD765" s="10" t="str">
        <f>IF(Overall!$A767&lt;&gt;"",IF(AND(MONTH($N765) &lt;= 12, MONTH($O765) &gt;= 12), IF($R765 &lt;&gt; "", $H765/$R765, ""), ""),"")</f>
        <v/>
      </c>
      <c r="AF765" s="10" t="str">
        <f ca="1">IFERROR(IF(AND(NOW()&lt;= EOMONTH(DATE(YEAR($O765),1, 1), 0), Overall!$A767&lt;&gt;"", MONTH($N765) &lt;= 1, MONTH($O765) &gt;= 1), IF($R765 &lt;&gt; "", $H765/$R765, ""), ""), "")</f>
        <v/>
      </c>
      <c r="AG765" s="10" t="str">
        <f ca="1">IFERROR(IF(AND(NOW()&lt;= EOMONTH(DATE(YEAR($O765),2, 1), 0), Overall!$A767&lt;&gt;"", MONTH($N765) &lt;= 2, MONTH($O765) &gt;= 2), IF($R765 &lt;&gt; "", $H765/$R765, ""), ""), "")</f>
        <v/>
      </c>
      <c r="AH765" s="10" t="str">
        <f ca="1">IFERROR(IF(AND(NOW()&lt;= EOMONTH(DATE(YEAR($O765),3, 1), 0), Overall!$A767&lt;&gt;"", MONTH($N765) &lt;= 3, MONTH($O765) &gt;= 3), IF($R765 &lt;&gt; "", $H765/$R765, ""), ""), "")</f>
        <v/>
      </c>
      <c r="AI765" s="10" t="str">
        <f ca="1">IFERROR(IF(AND(NOW()&lt;= EOMONTH(DATE(YEAR($O765),4, 1), 0), Overall!$A767&lt;&gt;"", MONTH($N765) &lt;= 4, MONTH($O765) &gt;= 4), IF($R765 &lt;&gt; "", $H765/$R765, ""), ""), "")</f>
        <v/>
      </c>
      <c r="AJ765" s="10" t="str">
        <f ca="1">IFERROR(IF(AND(NOW()&lt;= EOMONTH(DATE(YEAR($O765),5, 1), 0), Overall!$A767&lt;&gt;"", MONTH($N765) &lt;= 5, MONTH($O765) &gt;= 5), IF($R765 &lt;&gt; "", $H765/$R765, ""), ""), "")</f>
        <v/>
      </c>
      <c r="AK765" s="10" t="str">
        <f ca="1">IFERROR(IF(AND(NOW()&lt;= EOMONTH(DATE(YEAR($O765),6, 1), 0), Overall!$A767&lt;&gt;"", MONTH($N765) &lt;= 6, MONTH($O765) &gt;= 6), IF($R765 &lt;&gt; "", $H765/$R765, ""), ""), "")</f>
        <v/>
      </c>
      <c r="AL765" s="10" t="str">
        <f ca="1">IFERROR(IF(AND(NOW()&lt;= EOMONTH(DATE(YEAR($O765),7, 1), 0), Overall!$A767&lt;&gt;"", MONTH($N765) &lt;= 7, MONTH($O765) &gt;= 7), IF($R765 &lt;&gt; "", $H765/$R765, ""), ""), "")</f>
        <v/>
      </c>
      <c r="AM765" s="10" t="str">
        <f ca="1">IFERROR(IF(AND(NOW()&lt;= EOMONTH(DATE(YEAR($O765),8, 1), 0), Overall!$A767&lt;&gt;"", MONTH($N765) &lt;= 8, MONTH($O765) &gt;= 8), IF($R765 &lt;&gt; "", $H765/$R765, ""), ""), "")</f>
        <v/>
      </c>
      <c r="AN765" s="10" t="str">
        <f ca="1">IFERROR(IF(AND(NOW()&lt;= EOMONTH(DATE(YEAR($O765),9, 1), 0), Overall!$A767&lt;&gt;"", MONTH($N765) &lt;= 9, MONTH($O765) &gt;= 9), IF($R765 &lt;&gt; "", $H765/$R765, ""), ""), "")</f>
        <v/>
      </c>
      <c r="AO765" s="10" t="str">
        <f ca="1">IFERROR(IF(AND(NOW()&lt;= EOMONTH(DATE(YEAR($O765),10, 1), 0), Overall!$A767&lt;&gt;"", MONTH($N765) &lt;= 10, MONTH($O765) &gt;= 10), IF($R765 &lt;&gt; "", $H765/$R765, ""), ""), "")</f>
        <v/>
      </c>
      <c r="AP765" s="10" t="str">
        <f ca="1">IFERROR(IF(AND(NOW()&lt;= EOMONTH(DATE(YEAR($O765),11, 1), 0), Overall!$A767&lt;&gt;"", MONTH($N765) &lt;=11, MONTH($O765) &gt;= 11), IF($R765 &lt;&gt; "", $H765/$R765, ""), ""), "")</f>
        <v/>
      </c>
      <c r="AQ765" s="10" t="str">
        <f ca="1">IFERROR(IF(AND(NOW()&lt;= EOMONTH(DATE(YEAR($O765),12, 1), 0), Overall!$A767&lt;&gt;"", MONTH($N765) &lt;= 12, MONTH($O765) &gt;= 12), IF($R765 &lt;&gt; "", $H765/$R765, ""), ""), "")</f>
        <v/>
      </c>
      <c r="AR765" s="16">
        <f t="shared" ca="1" si="25"/>
        <v>0</v>
      </c>
    </row>
    <row r="766" spans="1:44" x14ac:dyDescent="0.25">
      <c r="A766" t="str">
        <f>_xlfn.VALUETOTEXT(Overall!A768)</f>
        <v/>
      </c>
      <c r="B766" s="8" t="str">
        <f>IF(Overall!B768&lt;&gt;"", VALUE(Overall!B768), "")</f>
        <v/>
      </c>
      <c r="C766" s="5" t="str">
        <f>IF(Overall!C768&lt;&gt;"",_xlfn.VALUETOTEXT(Overall!C768),"")</f>
        <v/>
      </c>
      <c r="D766" s="5" t="str">
        <f>_xlfn.VALUETOTEXT(Overall!D768)</f>
        <v/>
      </c>
      <c r="E766" s="5" t="str">
        <f>IF(Overall!Q768&lt;&gt;"",_xlfn.VALUETOTEXT(Overall!Q768),"")</f>
        <v/>
      </c>
      <c r="F766" s="5" t="str">
        <f>IF(Overall!E768&lt;&gt;"",_xlfn.VALUETOTEXT(Overall!E768),"")</f>
        <v/>
      </c>
      <c r="G766" s="5" t="str">
        <f>IF(Overall!R768&lt;&gt;"",_xlfn.VALUETOTEXT(Overall!R768),"")</f>
        <v/>
      </c>
      <c r="H766" s="6" t="str">
        <f>IF(Overall!F768&lt;&gt;"",VALUE(Overall!F768),"")</f>
        <v/>
      </c>
      <c r="I766" s="6" t="str">
        <f>IF(Overall!G768&lt;&gt;"",VALUE(Overall!G768),"")</f>
        <v/>
      </c>
      <c r="J766" s="6" t="str">
        <f>IF(Overall!H768&lt;&gt;"",VALUE(Overall!H768),"")</f>
        <v/>
      </c>
      <c r="K766" s="6" t="str">
        <f>IF(Overall!I768&lt;&gt;"",VALUE(Overall!I768),"")</f>
        <v/>
      </c>
      <c r="L766" s="6" t="str">
        <f>IF(Overall!J768&lt;&gt;"",VALUE(Overall!J768),"")</f>
        <v/>
      </c>
      <c r="M766" s="6" t="str">
        <f>IF(Overall!K768&lt;&gt;"",VALUE(Overall!K768),"")</f>
        <v/>
      </c>
      <c r="N766" s="7" t="str">
        <f>IF(Overall!L768&lt;&gt;"",DATEVALUE(MID(Overall!L768, FIND(",", Overall!L768) + 2, FIND(" ", Overall!L768) - FIND(",", Overall!L768) - 1) &amp; " " &amp; MID(Overall!L768, FIND(" ", Overall!L768) + 1, FIND(",", Overall!L768, FIND(" ", Overall!L768)) - FIND(" ", Overall!L768) - 1) &amp; ", " &amp; MID(Overall!L768, FIND(",", Overall!L768, FIND(",",Overall!L768) + 1) + 2, LEN(Overall!L768))),"")</f>
        <v/>
      </c>
      <c r="O766" s="7" t="str">
        <f>IF(Overall!M768&lt;&gt;"",DATEVALUE(MID(Overall!M768, FIND(",", Overall!M768) + 2, FIND(" ", Overall!M768) - FIND(",", Overall!M768) - 1) &amp; " " &amp; MID(Overall!M768, FIND(" ", Overall!M768) + 1, FIND(",", Overall!M768, FIND(" ", Overall!M768)) - FIND(" ", Overall!M768) - 1) &amp; ", " &amp; MID(Overall!M768, FIND(",", Overall!M768, FIND(",",Overall!M768) + 1) + 2, LEN(Overall!M768))),"")</f>
        <v/>
      </c>
      <c r="P766" s="7" t="str">
        <f>IF(Overall!N768&lt;&gt;"",DATEVALUE(MID(Overall!N768, FIND(",", Overall!N768) + 2, FIND(" ", Overall!N768) - FIND(",", Overall!N768) - 1) &amp; " " &amp; MID(Overall!N768, FIND(" ", Overall!N768) + 1, FIND(",", Overall!N768, FIND(" ", Overall!N768)) - FIND(" ", Overall!N768) - 1) &amp; ", " &amp; MID(Overall!N768, FIND(",", Overall!N768, FIND(",",Overall!N768) + 1) + 2, LEN(Overall!N768))),"")</f>
        <v/>
      </c>
      <c r="Q766" s="7" t="str">
        <f>IF(Overall!O768&lt;&gt;"",DATEVALUE(MID(Overall!O768, FIND(",", Overall!O768) + 2, FIND(" ", Overall!O768) - FIND(",", Overall!O768) - 1) &amp; " " &amp; MID(Overall!O768, FIND(" ", Overall!O768) + 1, FIND(",", Overall!O768, FIND(" ", Overall!O768)) - FIND(" ", Overall!O768) - 1) &amp; ", " &amp; MID(Overall!O768, FIND(",", Overall!O768, FIND(",",Overall!O768) + 1) + 2, LEN(Overall!O768))),"")</f>
        <v/>
      </c>
      <c r="R766" s="5" t="str">
        <f t="shared" si="24"/>
        <v/>
      </c>
      <c r="S766" s="10" t="str">
        <f>IF(Overall!$A768&lt;&gt;"",IF(AND(MONTH($N766) &lt;= 1, MONTH($O766) &gt;= 1), IF($R766 &lt;&gt; "", $H766/$R766, ""), ""),"")</f>
        <v/>
      </c>
      <c r="T766" s="10" t="str">
        <f>IF(Overall!$A768&lt;&gt;"",IF(AND(MONTH($N766) &lt;= 2, MONTH($O766) &gt;= 2), IF($R766 &lt;&gt; "", $H766/$R766, ""), ""),"")</f>
        <v/>
      </c>
      <c r="U766" s="10" t="str">
        <f>IF(Overall!$A768&lt;&gt;"",IF(AND(MONTH($N766) &lt;= 3, MONTH($O766) &gt;= 3), IF($R766 &lt;&gt; "", $H766/$R766, ""), ""),"")</f>
        <v/>
      </c>
      <c r="V766" s="10" t="str">
        <f>IF(Overall!$A768&lt;&gt;"",IF(AND(MONTH($N766) &lt;= 4, MONTH($O766) &gt;= 4), IF($R766 &lt;&gt; "", $H766/$R766, ""), ""),"")</f>
        <v/>
      </c>
      <c r="W766" s="10" t="str">
        <f>IF(Overall!$A768&lt;&gt;"",IF(AND(MONTH($N766) &lt;= 5, MONTH($O766) &gt;= 5), IF($R766 &lt;&gt; "", $H766/$R766, ""), ""),"")</f>
        <v/>
      </c>
      <c r="X766" s="10" t="str">
        <f>IF(Overall!$A768&lt;&gt;"",IF(AND(MONTH($N766) &lt;= 6, MONTH($O766) &gt;= 6), IF($R766 &lt;&gt; "", $H766/$R766, ""), ""),"")</f>
        <v/>
      </c>
      <c r="Y766" s="10" t="str">
        <f>IF(Overall!$A768&lt;&gt;"",IF(AND(MONTH($N766) &lt;= 7, MONTH($O766) &gt;= 7 ), IF($R766 &lt;&gt; "", $H766/$R766, ""), ""),"")</f>
        <v/>
      </c>
      <c r="Z766" s="10" t="str">
        <f>IF(Overall!$A768&lt;&gt;"",IF(AND(MONTH($N766) &lt;= 8, MONTH($O766) &gt;= 8), IF($R766 &lt;&gt; "", $H766/$R766, ""), ""),"")</f>
        <v/>
      </c>
      <c r="AA766" s="10" t="str">
        <f>IF(Overall!$A768&lt;&gt;"",IF(AND(MONTH($N766) &lt;= 9, MONTH($O766) &gt;= 9), IF($R766 &lt;&gt; "", $H766/$R766, ""), ""),"")</f>
        <v/>
      </c>
      <c r="AB766" s="10" t="str">
        <f>IF(Overall!$A768&lt;&gt;"",IF(AND(MONTH($N766) &lt;= 10, MONTH($O766) &gt;= 10), IF($R766 &lt;&gt; "", $H766/$R766, ""), ""),"")</f>
        <v/>
      </c>
      <c r="AC766" s="10" t="str">
        <f>IF(Overall!$A768&lt;&gt;"",IF(AND(MONTH($N766) &lt;= 11, MONTH($O766) &gt;= 11), IF($R766 &lt;&gt; "", $H766/$R766, ""), ""),"")</f>
        <v/>
      </c>
      <c r="AD766" s="10" t="str">
        <f>IF(Overall!$A768&lt;&gt;"",IF(AND(MONTH($N766) &lt;= 12, MONTH($O766) &gt;= 12), IF($R766 &lt;&gt; "", $H766/$R766, ""), ""),"")</f>
        <v/>
      </c>
      <c r="AF766" s="10" t="str">
        <f ca="1">IFERROR(IF(AND(NOW()&lt;= EOMONTH(DATE(YEAR($O766),1, 1), 0), Overall!$A768&lt;&gt;"", MONTH($N766) &lt;= 1, MONTH($O766) &gt;= 1), IF($R766 &lt;&gt; "", $H766/$R766, ""), ""), "")</f>
        <v/>
      </c>
      <c r="AG766" s="10" t="str">
        <f ca="1">IFERROR(IF(AND(NOW()&lt;= EOMONTH(DATE(YEAR($O766),2, 1), 0), Overall!$A768&lt;&gt;"", MONTH($N766) &lt;= 2, MONTH($O766) &gt;= 2), IF($R766 &lt;&gt; "", $H766/$R766, ""), ""), "")</f>
        <v/>
      </c>
      <c r="AH766" s="10" t="str">
        <f ca="1">IFERROR(IF(AND(NOW()&lt;= EOMONTH(DATE(YEAR($O766),3, 1), 0), Overall!$A768&lt;&gt;"", MONTH($N766) &lt;= 3, MONTH($O766) &gt;= 3), IF($R766 &lt;&gt; "", $H766/$R766, ""), ""), "")</f>
        <v/>
      </c>
      <c r="AI766" s="10" t="str">
        <f ca="1">IFERROR(IF(AND(NOW()&lt;= EOMONTH(DATE(YEAR($O766),4, 1), 0), Overall!$A768&lt;&gt;"", MONTH($N766) &lt;= 4, MONTH($O766) &gt;= 4), IF($R766 &lt;&gt; "", $H766/$R766, ""), ""), "")</f>
        <v/>
      </c>
      <c r="AJ766" s="10" t="str">
        <f ca="1">IFERROR(IF(AND(NOW()&lt;= EOMONTH(DATE(YEAR($O766),5, 1), 0), Overall!$A768&lt;&gt;"", MONTH($N766) &lt;= 5, MONTH($O766) &gt;= 5), IF($R766 &lt;&gt; "", $H766/$R766, ""), ""), "")</f>
        <v/>
      </c>
      <c r="AK766" s="10" t="str">
        <f ca="1">IFERROR(IF(AND(NOW()&lt;= EOMONTH(DATE(YEAR($O766),6, 1), 0), Overall!$A768&lt;&gt;"", MONTH($N766) &lt;= 6, MONTH($O766) &gt;= 6), IF($R766 &lt;&gt; "", $H766/$R766, ""), ""), "")</f>
        <v/>
      </c>
      <c r="AL766" s="10" t="str">
        <f ca="1">IFERROR(IF(AND(NOW()&lt;= EOMONTH(DATE(YEAR($O766),7, 1), 0), Overall!$A768&lt;&gt;"", MONTH($N766) &lt;= 7, MONTH($O766) &gt;= 7), IF($R766 &lt;&gt; "", $H766/$R766, ""), ""), "")</f>
        <v/>
      </c>
      <c r="AM766" s="10" t="str">
        <f ca="1">IFERROR(IF(AND(NOW()&lt;= EOMONTH(DATE(YEAR($O766),8, 1), 0), Overall!$A768&lt;&gt;"", MONTH($N766) &lt;= 8, MONTH($O766) &gt;= 8), IF($R766 &lt;&gt; "", $H766/$R766, ""), ""), "")</f>
        <v/>
      </c>
      <c r="AN766" s="10" t="str">
        <f ca="1">IFERROR(IF(AND(NOW()&lt;= EOMONTH(DATE(YEAR($O766),9, 1), 0), Overall!$A768&lt;&gt;"", MONTH($N766) &lt;= 9, MONTH($O766) &gt;= 9), IF($R766 &lt;&gt; "", $H766/$R766, ""), ""), "")</f>
        <v/>
      </c>
      <c r="AO766" s="10" t="str">
        <f ca="1">IFERROR(IF(AND(NOW()&lt;= EOMONTH(DATE(YEAR($O766),10, 1), 0), Overall!$A768&lt;&gt;"", MONTH($N766) &lt;= 10, MONTH($O766) &gt;= 10), IF($R766 &lt;&gt; "", $H766/$R766, ""), ""), "")</f>
        <v/>
      </c>
      <c r="AP766" s="10" t="str">
        <f ca="1">IFERROR(IF(AND(NOW()&lt;= EOMONTH(DATE(YEAR($O766),11, 1), 0), Overall!$A768&lt;&gt;"", MONTH($N766) &lt;=11, MONTH($O766) &gt;= 11), IF($R766 &lt;&gt; "", $H766/$R766, ""), ""), "")</f>
        <v/>
      </c>
      <c r="AQ766" s="10" t="str">
        <f ca="1">IFERROR(IF(AND(NOW()&lt;= EOMONTH(DATE(YEAR($O766),12, 1), 0), Overall!$A768&lt;&gt;"", MONTH($N766) &lt;= 12, MONTH($O766) &gt;= 12), IF($R766 &lt;&gt; "", $H766/$R766, ""), ""), "")</f>
        <v/>
      </c>
      <c r="AR766" s="16">
        <f t="shared" ca="1" si="25"/>
        <v>0</v>
      </c>
    </row>
    <row r="767" spans="1:44" x14ac:dyDescent="0.25">
      <c r="A767" t="str">
        <f>_xlfn.VALUETOTEXT(Overall!A769)</f>
        <v/>
      </c>
      <c r="B767" s="8" t="str">
        <f>IF(Overall!B769&lt;&gt;"", VALUE(Overall!B769), "")</f>
        <v/>
      </c>
      <c r="C767" s="5" t="str">
        <f>IF(Overall!C769&lt;&gt;"",_xlfn.VALUETOTEXT(Overall!C769),"")</f>
        <v/>
      </c>
      <c r="D767" s="5" t="str">
        <f>_xlfn.VALUETOTEXT(Overall!D769)</f>
        <v/>
      </c>
      <c r="E767" s="5" t="str">
        <f>IF(Overall!Q769&lt;&gt;"",_xlfn.VALUETOTEXT(Overall!Q769),"")</f>
        <v/>
      </c>
      <c r="F767" s="5" t="str">
        <f>IF(Overall!E769&lt;&gt;"",_xlfn.VALUETOTEXT(Overall!E769),"")</f>
        <v/>
      </c>
      <c r="G767" s="5" t="str">
        <f>IF(Overall!R769&lt;&gt;"",_xlfn.VALUETOTEXT(Overall!R769),"")</f>
        <v/>
      </c>
      <c r="H767" s="6" t="str">
        <f>IF(Overall!F769&lt;&gt;"",VALUE(Overall!F769),"")</f>
        <v/>
      </c>
      <c r="I767" s="6" t="str">
        <f>IF(Overall!G769&lt;&gt;"",VALUE(Overall!G769),"")</f>
        <v/>
      </c>
      <c r="J767" s="6" t="str">
        <f>IF(Overall!H769&lt;&gt;"",VALUE(Overall!H769),"")</f>
        <v/>
      </c>
      <c r="K767" s="6" t="str">
        <f>IF(Overall!I769&lt;&gt;"",VALUE(Overall!I769),"")</f>
        <v/>
      </c>
      <c r="L767" s="6" t="str">
        <f>IF(Overall!J769&lt;&gt;"",VALUE(Overall!J769),"")</f>
        <v/>
      </c>
      <c r="M767" s="6" t="str">
        <f>IF(Overall!K769&lt;&gt;"",VALUE(Overall!K769),"")</f>
        <v/>
      </c>
      <c r="N767" s="7" t="str">
        <f>IF(Overall!L769&lt;&gt;"",DATEVALUE(MID(Overall!L769, FIND(",", Overall!L769) + 2, FIND(" ", Overall!L769) - FIND(",", Overall!L769) - 1) &amp; " " &amp; MID(Overall!L769, FIND(" ", Overall!L769) + 1, FIND(",", Overall!L769, FIND(" ", Overall!L769)) - FIND(" ", Overall!L769) - 1) &amp; ", " &amp; MID(Overall!L769, FIND(",", Overall!L769, FIND(",",Overall!L769) + 1) + 2, LEN(Overall!L769))),"")</f>
        <v/>
      </c>
      <c r="O767" s="7" t="str">
        <f>IF(Overall!M769&lt;&gt;"",DATEVALUE(MID(Overall!M769, FIND(",", Overall!M769) + 2, FIND(" ", Overall!M769) - FIND(",", Overall!M769) - 1) &amp; " " &amp; MID(Overall!M769, FIND(" ", Overall!M769) + 1, FIND(",", Overall!M769, FIND(" ", Overall!M769)) - FIND(" ", Overall!M769) - 1) &amp; ", " &amp; MID(Overall!M769, FIND(",", Overall!M769, FIND(",",Overall!M769) + 1) + 2, LEN(Overall!M769))),"")</f>
        <v/>
      </c>
      <c r="P767" s="7" t="str">
        <f>IF(Overall!N769&lt;&gt;"",DATEVALUE(MID(Overall!N769, FIND(",", Overall!N769) + 2, FIND(" ", Overall!N769) - FIND(",", Overall!N769) - 1) &amp; " " &amp; MID(Overall!N769, FIND(" ", Overall!N769) + 1, FIND(",", Overall!N769, FIND(" ", Overall!N769)) - FIND(" ", Overall!N769) - 1) &amp; ", " &amp; MID(Overall!N769, FIND(",", Overall!N769, FIND(",",Overall!N769) + 1) + 2, LEN(Overall!N769))),"")</f>
        <v/>
      </c>
      <c r="Q767" s="7" t="str">
        <f>IF(Overall!O769&lt;&gt;"",DATEVALUE(MID(Overall!O769, FIND(",", Overall!O769) + 2, FIND(" ", Overall!O769) - FIND(",", Overall!O769) - 1) &amp; " " &amp; MID(Overall!O769, FIND(" ", Overall!O769) + 1, FIND(",", Overall!O769, FIND(" ", Overall!O769)) - FIND(" ", Overall!O769) - 1) &amp; ", " &amp; MID(Overall!O769, FIND(",", Overall!O769, FIND(",",Overall!O769) + 1) + 2, LEN(Overall!O769))),"")</f>
        <v/>
      </c>
      <c r="R767" s="5" t="str">
        <f t="shared" si="24"/>
        <v/>
      </c>
      <c r="S767" s="10" t="str">
        <f>IF(Overall!$A769&lt;&gt;"",IF(AND(MONTH($N767) &lt;= 1, MONTH($O767) &gt;= 1), IF($R767 &lt;&gt; "", $H767/$R767, ""), ""),"")</f>
        <v/>
      </c>
      <c r="T767" s="10" t="str">
        <f>IF(Overall!$A769&lt;&gt;"",IF(AND(MONTH($N767) &lt;= 2, MONTH($O767) &gt;= 2), IF($R767 &lt;&gt; "", $H767/$R767, ""), ""),"")</f>
        <v/>
      </c>
      <c r="U767" s="10" t="str">
        <f>IF(Overall!$A769&lt;&gt;"",IF(AND(MONTH($N767) &lt;= 3, MONTH($O767) &gt;= 3), IF($R767 &lt;&gt; "", $H767/$R767, ""), ""),"")</f>
        <v/>
      </c>
      <c r="V767" s="10" t="str">
        <f>IF(Overall!$A769&lt;&gt;"",IF(AND(MONTH($N767) &lt;= 4, MONTH($O767) &gt;= 4), IF($R767 &lt;&gt; "", $H767/$R767, ""), ""),"")</f>
        <v/>
      </c>
      <c r="W767" s="10" t="str">
        <f>IF(Overall!$A769&lt;&gt;"",IF(AND(MONTH($N767) &lt;= 5, MONTH($O767) &gt;= 5), IF($R767 &lt;&gt; "", $H767/$R767, ""), ""),"")</f>
        <v/>
      </c>
      <c r="X767" s="10" t="str">
        <f>IF(Overall!$A769&lt;&gt;"",IF(AND(MONTH($N767) &lt;= 6, MONTH($O767) &gt;= 6), IF($R767 &lt;&gt; "", $H767/$R767, ""), ""),"")</f>
        <v/>
      </c>
      <c r="Y767" s="10" t="str">
        <f>IF(Overall!$A769&lt;&gt;"",IF(AND(MONTH($N767) &lt;= 7, MONTH($O767) &gt;= 7 ), IF($R767 &lt;&gt; "", $H767/$R767, ""), ""),"")</f>
        <v/>
      </c>
      <c r="Z767" s="10" t="str">
        <f>IF(Overall!$A769&lt;&gt;"",IF(AND(MONTH($N767) &lt;= 8, MONTH($O767) &gt;= 8), IF($R767 &lt;&gt; "", $H767/$R767, ""), ""),"")</f>
        <v/>
      </c>
      <c r="AA767" s="10" t="str">
        <f>IF(Overall!$A769&lt;&gt;"",IF(AND(MONTH($N767) &lt;= 9, MONTH($O767) &gt;= 9), IF($R767 &lt;&gt; "", $H767/$R767, ""), ""),"")</f>
        <v/>
      </c>
      <c r="AB767" s="10" t="str">
        <f>IF(Overall!$A769&lt;&gt;"",IF(AND(MONTH($N767) &lt;= 10, MONTH($O767) &gt;= 10), IF($R767 &lt;&gt; "", $H767/$R767, ""), ""),"")</f>
        <v/>
      </c>
      <c r="AC767" s="10" t="str">
        <f>IF(Overall!$A769&lt;&gt;"",IF(AND(MONTH($N767) &lt;= 11, MONTH($O767) &gt;= 11), IF($R767 &lt;&gt; "", $H767/$R767, ""), ""),"")</f>
        <v/>
      </c>
      <c r="AD767" s="10" t="str">
        <f>IF(Overall!$A769&lt;&gt;"",IF(AND(MONTH($N767) &lt;= 12, MONTH($O767) &gt;= 12), IF($R767 &lt;&gt; "", $H767/$R767, ""), ""),"")</f>
        <v/>
      </c>
      <c r="AF767" s="10" t="str">
        <f ca="1">IFERROR(IF(AND(NOW()&lt;= EOMONTH(DATE(YEAR($O767),1, 1), 0), Overall!$A769&lt;&gt;"", MONTH($N767) &lt;= 1, MONTH($O767) &gt;= 1), IF($R767 &lt;&gt; "", $H767/$R767, ""), ""), "")</f>
        <v/>
      </c>
      <c r="AG767" s="10" t="str">
        <f ca="1">IFERROR(IF(AND(NOW()&lt;= EOMONTH(DATE(YEAR($O767),2, 1), 0), Overall!$A769&lt;&gt;"", MONTH($N767) &lt;= 2, MONTH($O767) &gt;= 2), IF($R767 &lt;&gt; "", $H767/$R767, ""), ""), "")</f>
        <v/>
      </c>
      <c r="AH767" s="10" t="str">
        <f ca="1">IFERROR(IF(AND(NOW()&lt;= EOMONTH(DATE(YEAR($O767),3, 1), 0), Overall!$A769&lt;&gt;"", MONTH($N767) &lt;= 3, MONTH($O767) &gt;= 3), IF($R767 &lt;&gt; "", $H767/$R767, ""), ""), "")</f>
        <v/>
      </c>
      <c r="AI767" s="10" t="str">
        <f ca="1">IFERROR(IF(AND(NOW()&lt;= EOMONTH(DATE(YEAR($O767),4, 1), 0), Overall!$A769&lt;&gt;"", MONTH($N767) &lt;= 4, MONTH($O767) &gt;= 4), IF($R767 &lt;&gt; "", $H767/$R767, ""), ""), "")</f>
        <v/>
      </c>
      <c r="AJ767" s="10" t="str">
        <f ca="1">IFERROR(IF(AND(NOW()&lt;= EOMONTH(DATE(YEAR($O767),5, 1), 0), Overall!$A769&lt;&gt;"", MONTH($N767) &lt;= 5, MONTH($O767) &gt;= 5), IF($R767 &lt;&gt; "", $H767/$R767, ""), ""), "")</f>
        <v/>
      </c>
      <c r="AK767" s="10" t="str">
        <f ca="1">IFERROR(IF(AND(NOW()&lt;= EOMONTH(DATE(YEAR($O767),6, 1), 0), Overall!$A769&lt;&gt;"", MONTH($N767) &lt;= 6, MONTH($O767) &gt;= 6), IF($R767 &lt;&gt; "", $H767/$R767, ""), ""), "")</f>
        <v/>
      </c>
      <c r="AL767" s="10" t="str">
        <f ca="1">IFERROR(IF(AND(NOW()&lt;= EOMONTH(DATE(YEAR($O767),7, 1), 0), Overall!$A769&lt;&gt;"", MONTH($N767) &lt;= 7, MONTH($O767) &gt;= 7), IF($R767 &lt;&gt; "", $H767/$R767, ""), ""), "")</f>
        <v/>
      </c>
      <c r="AM767" s="10" t="str">
        <f ca="1">IFERROR(IF(AND(NOW()&lt;= EOMONTH(DATE(YEAR($O767),8, 1), 0), Overall!$A769&lt;&gt;"", MONTH($N767) &lt;= 8, MONTH($O767) &gt;= 8), IF($R767 &lt;&gt; "", $H767/$R767, ""), ""), "")</f>
        <v/>
      </c>
      <c r="AN767" s="10" t="str">
        <f ca="1">IFERROR(IF(AND(NOW()&lt;= EOMONTH(DATE(YEAR($O767),9, 1), 0), Overall!$A769&lt;&gt;"", MONTH($N767) &lt;= 9, MONTH($O767) &gt;= 9), IF($R767 &lt;&gt; "", $H767/$R767, ""), ""), "")</f>
        <v/>
      </c>
      <c r="AO767" s="10" t="str">
        <f ca="1">IFERROR(IF(AND(NOW()&lt;= EOMONTH(DATE(YEAR($O767),10, 1), 0), Overall!$A769&lt;&gt;"", MONTH($N767) &lt;= 10, MONTH($O767) &gt;= 10), IF($R767 &lt;&gt; "", $H767/$R767, ""), ""), "")</f>
        <v/>
      </c>
      <c r="AP767" s="10" t="str">
        <f ca="1">IFERROR(IF(AND(NOW()&lt;= EOMONTH(DATE(YEAR($O767),11, 1), 0), Overall!$A769&lt;&gt;"", MONTH($N767) &lt;=11, MONTH($O767) &gt;= 11), IF($R767 &lt;&gt; "", $H767/$R767, ""), ""), "")</f>
        <v/>
      </c>
      <c r="AQ767" s="10" t="str">
        <f ca="1">IFERROR(IF(AND(NOW()&lt;= EOMONTH(DATE(YEAR($O767),12, 1), 0), Overall!$A769&lt;&gt;"", MONTH($N767) &lt;= 12, MONTH($O767) &gt;= 12), IF($R767 &lt;&gt; "", $H767/$R767, ""), ""), "")</f>
        <v/>
      </c>
      <c r="AR767" s="16">
        <f t="shared" ca="1" si="25"/>
        <v>0</v>
      </c>
    </row>
    <row r="768" spans="1:44" x14ac:dyDescent="0.25">
      <c r="A768" t="str">
        <f>_xlfn.VALUETOTEXT(Overall!A770)</f>
        <v/>
      </c>
      <c r="B768" s="8" t="str">
        <f>IF(Overall!B770&lt;&gt;"", VALUE(Overall!B770), "")</f>
        <v/>
      </c>
      <c r="C768" s="5" t="str">
        <f>IF(Overall!C770&lt;&gt;"",_xlfn.VALUETOTEXT(Overall!C770),"")</f>
        <v/>
      </c>
      <c r="D768" s="5" t="str">
        <f>_xlfn.VALUETOTEXT(Overall!D770)</f>
        <v/>
      </c>
      <c r="E768" s="5" t="str">
        <f>IF(Overall!Q770&lt;&gt;"",_xlfn.VALUETOTEXT(Overall!Q770),"")</f>
        <v/>
      </c>
      <c r="F768" s="5" t="str">
        <f>IF(Overall!E770&lt;&gt;"",_xlfn.VALUETOTEXT(Overall!E770),"")</f>
        <v/>
      </c>
      <c r="G768" s="5" t="str">
        <f>IF(Overall!R770&lt;&gt;"",_xlfn.VALUETOTEXT(Overall!R770),"")</f>
        <v/>
      </c>
      <c r="H768" s="6" t="str">
        <f>IF(Overall!F770&lt;&gt;"",VALUE(Overall!F770),"")</f>
        <v/>
      </c>
      <c r="I768" s="6" t="str">
        <f>IF(Overall!G770&lt;&gt;"",VALUE(Overall!G770),"")</f>
        <v/>
      </c>
      <c r="J768" s="6" t="str">
        <f>IF(Overall!H770&lt;&gt;"",VALUE(Overall!H770),"")</f>
        <v/>
      </c>
      <c r="K768" s="6" t="str">
        <f>IF(Overall!I770&lt;&gt;"",VALUE(Overall!I770),"")</f>
        <v/>
      </c>
      <c r="L768" s="6" t="str">
        <f>IF(Overall!J770&lt;&gt;"",VALUE(Overall!J770),"")</f>
        <v/>
      </c>
      <c r="M768" s="6" t="str">
        <f>IF(Overall!K770&lt;&gt;"",VALUE(Overall!K770),"")</f>
        <v/>
      </c>
      <c r="N768" s="7" t="str">
        <f>IF(Overall!L770&lt;&gt;"",DATEVALUE(MID(Overall!L770, FIND(",", Overall!L770) + 2, FIND(" ", Overall!L770) - FIND(",", Overall!L770) - 1) &amp; " " &amp; MID(Overall!L770, FIND(" ", Overall!L770) + 1, FIND(",", Overall!L770, FIND(" ", Overall!L770)) - FIND(" ", Overall!L770) - 1) &amp; ", " &amp; MID(Overall!L770, FIND(",", Overall!L770, FIND(",",Overall!L770) + 1) + 2, LEN(Overall!L770))),"")</f>
        <v/>
      </c>
      <c r="O768" s="7" t="str">
        <f>IF(Overall!M770&lt;&gt;"",DATEVALUE(MID(Overall!M770, FIND(",", Overall!M770) + 2, FIND(" ", Overall!M770) - FIND(",", Overall!M770) - 1) &amp; " " &amp; MID(Overall!M770, FIND(" ", Overall!M770) + 1, FIND(",", Overall!M770, FIND(" ", Overall!M770)) - FIND(" ", Overall!M770) - 1) &amp; ", " &amp; MID(Overall!M770, FIND(",", Overall!M770, FIND(",",Overall!M770) + 1) + 2, LEN(Overall!M770))),"")</f>
        <v/>
      </c>
      <c r="P768" s="7" t="str">
        <f>IF(Overall!N770&lt;&gt;"",DATEVALUE(MID(Overall!N770, FIND(",", Overall!N770) + 2, FIND(" ", Overall!N770) - FIND(",", Overall!N770) - 1) &amp; " " &amp; MID(Overall!N770, FIND(" ", Overall!N770) + 1, FIND(",", Overall!N770, FIND(" ", Overall!N770)) - FIND(" ", Overall!N770) - 1) &amp; ", " &amp; MID(Overall!N770, FIND(",", Overall!N770, FIND(",",Overall!N770) + 1) + 2, LEN(Overall!N770))),"")</f>
        <v/>
      </c>
      <c r="Q768" s="7" t="str">
        <f>IF(Overall!O770&lt;&gt;"",DATEVALUE(MID(Overall!O770, FIND(",", Overall!O770) + 2, FIND(" ", Overall!O770) - FIND(",", Overall!O770) - 1) &amp; " " &amp; MID(Overall!O770, FIND(" ", Overall!O770) + 1, FIND(",", Overall!O770, FIND(" ", Overall!O770)) - FIND(" ", Overall!O770) - 1) &amp; ", " &amp; MID(Overall!O770, FIND(",", Overall!O770, FIND(",",Overall!O770) + 1) + 2, LEN(Overall!O770))),"")</f>
        <v/>
      </c>
      <c r="R768" s="5" t="str">
        <f t="shared" si="24"/>
        <v/>
      </c>
      <c r="S768" s="10" t="str">
        <f>IF(Overall!$A770&lt;&gt;"",IF(AND(MONTH($N768) &lt;= 1, MONTH($O768) &gt;= 1), IF($R768 &lt;&gt; "", $H768/$R768, ""), ""),"")</f>
        <v/>
      </c>
      <c r="T768" s="10" t="str">
        <f>IF(Overall!$A770&lt;&gt;"",IF(AND(MONTH($N768) &lt;= 2, MONTH($O768) &gt;= 2), IF($R768 &lt;&gt; "", $H768/$R768, ""), ""),"")</f>
        <v/>
      </c>
      <c r="U768" s="10" t="str">
        <f>IF(Overall!$A770&lt;&gt;"",IF(AND(MONTH($N768) &lt;= 3, MONTH($O768) &gt;= 3), IF($R768 &lt;&gt; "", $H768/$R768, ""), ""),"")</f>
        <v/>
      </c>
      <c r="V768" s="10" t="str">
        <f>IF(Overall!$A770&lt;&gt;"",IF(AND(MONTH($N768) &lt;= 4, MONTH($O768) &gt;= 4), IF($R768 &lt;&gt; "", $H768/$R768, ""), ""),"")</f>
        <v/>
      </c>
      <c r="W768" s="10" t="str">
        <f>IF(Overall!$A770&lt;&gt;"",IF(AND(MONTH($N768) &lt;= 5, MONTH($O768) &gt;= 5), IF($R768 &lt;&gt; "", $H768/$R768, ""), ""),"")</f>
        <v/>
      </c>
      <c r="X768" s="10" t="str">
        <f>IF(Overall!$A770&lt;&gt;"",IF(AND(MONTH($N768) &lt;= 6, MONTH($O768) &gt;= 6), IF($R768 &lt;&gt; "", $H768/$R768, ""), ""),"")</f>
        <v/>
      </c>
      <c r="Y768" s="10" t="str">
        <f>IF(Overall!$A770&lt;&gt;"",IF(AND(MONTH($N768) &lt;= 7, MONTH($O768) &gt;= 7 ), IF($R768 &lt;&gt; "", $H768/$R768, ""), ""),"")</f>
        <v/>
      </c>
      <c r="Z768" s="10" t="str">
        <f>IF(Overall!$A770&lt;&gt;"",IF(AND(MONTH($N768) &lt;= 8, MONTH($O768) &gt;= 8), IF($R768 &lt;&gt; "", $H768/$R768, ""), ""),"")</f>
        <v/>
      </c>
      <c r="AA768" s="10" t="str">
        <f>IF(Overall!$A770&lt;&gt;"",IF(AND(MONTH($N768) &lt;= 9, MONTH($O768) &gt;= 9), IF($R768 &lt;&gt; "", $H768/$R768, ""), ""),"")</f>
        <v/>
      </c>
      <c r="AB768" s="10" t="str">
        <f>IF(Overall!$A770&lt;&gt;"",IF(AND(MONTH($N768) &lt;= 10, MONTH($O768) &gt;= 10), IF($R768 &lt;&gt; "", $H768/$R768, ""), ""),"")</f>
        <v/>
      </c>
      <c r="AC768" s="10" t="str">
        <f>IF(Overall!$A770&lt;&gt;"",IF(AND(MONTH($N768) &lt;= 11, MONTH($O768) &gt;= 11), IF($R768 &lt;&gt; "", $H768/$R768, ""), ""),"")</f>
        <v/>
      </c>
      <c r="AD768" s="10" t="str">
        <f>IF(Overall!$A770&lt;&gt;"",IF(AND(MONTH($N768) &lt;= 12, MONTH($O768) &gt;= 12), IF($R768 &lt;&gt; "", $H768/$R768, ""), ""),"")</f>
        <v/>
      </c>
      <c r="AF768" s="10" t="str">
        <f ca="1">IFERROR(IF(AND(NOW()&lt;= EOMONTH(DATE(YEAR($O768),1, 1), 0), Overall!$A770&lt;&gt;"", MONTH($N768) &lt;= 1, MONTH($O768) &gt;= 1), IF($R768 &lt;&gt; "", $H768/$R768, ""), ""), "")</f>
        <v/>
      </c>
      <c r="AG768" s="10" t="str">
        <f ca="1">IFERROR(IF(AND(NOW()&lt;= EOMONTH(DATE(YEAR($O768),2, 1), 0), Overall!$A770&lt;&gt;"", MONTH($N768) &lt;= 2, MONTH($O768) &gt;= 2), IF($R768 &lt;&gt; "", $H768/$R768, ""), ""), "")</f>
        <v/>
      </c>
      <c r="AH768" s="10" t="str">
        <f ca="1">IFERROR(IF(AND(NOW()&lt;= EOMONTH(DATE(YEAR($O768),3, 1), 0), Overall!$A770&lt;&gt;"", MONTH($N768) &lt;= 3, MONTH($O768) &gt;= 3), IF($R768 &lt;&gt; "", $H768/$R768, ""), ""), "")</f>
        <v/>
      </c>
      <c r="AI768" s="10" t="str">
        <f ca="1">IFERROR(IF(AND(NOW()&lt;= EOMONTH(DATE(YEAR($O768),4, 1), 0), Overall!$A770&lt;&gt;"", MONTH($N768) &lt;= 4, MONTH($O768) &gt;= 4), IF($R768 &lt;&gt; "", $H768/$R768, ""), ""), "")</f>
        <v/>
      </c>
      <c r="AJ768" s="10" t="str">
        <f ca="1">IFERROR(IF(AND(NOW()&lt;= EOMONTH(DATE(YEAR($O768),5, 1), 0), Overall!$A770&lt;&gt;"", MONTH($N768) &lt;= 5, MONTH($O768) &gt;= 5), IF($R768 &lt;&gt; "", $H768/$R768, ""), ""), "")</f>
        <v/>
      </c>
      <c r="AK768" s="10" t="str">
        <f ca="1">IFERROR(IF(AND(NOW()&lt;= EOMONTH(DATE(YEAR($O768),6, 1), 0), Overall!$A770&lt;&gt;"", MONTH($N768) &lt;= 6, MONTH($O768) &gt;= 6), IF($R768 &lt;&gt; "", $H768/$R768, ""), ""), "")</f>
        <v/>
      </c>
      <c r="AL768" s="10" t="str">
        <f ca="1">IFERROR(IF(AND(NOW()&lt;= EOMONTH(DATE(YEAR($O768),7, 1), 0), Overall!$A770&lt;&gt;"", MONTH($N768) &lt;= 7, MONTH($O768) &gt;= 7), IF($R768 &lt;&gt; "", $H768/$R768, ""), ""), "")</f>
        <v/>
      </c>
      <c r="AM768" s="10" t="str">
        <f ca="1">IFERROR(IF(AND(NOW()&lt;= EOMONTH(DATE(YEAR($O768),8, 1), 0), Overall!$A770&lt;&gt;"", MONTH($N768) &lt;= 8, MONTH($O768) &gt;= 8), IF($R768 &lt;&gt; "", $H768/$R768, ""), ""), "")</f>
        <v/>
      </c>
      <c r="AN768" s="10" t="str">
        <f ca="1">IFERROR(IF(AND(NOW()&lt;= EOMONTH(DATE(YEAR($O768),9, 1), 0), Overall!$A770&lt;&gt;"", MONTH($N768) &lt;= 9, MONTH($O768) &gt;= 9), IF($R768 &lt;&gt; "", $H768/$R768, ""), ""), "")</f>
        <v/>
      </c>
      <c r="AO768" s="10" t="str">
        <f ca="1">IFERROR(IF(AND(NOW()&lt;= EOMONTH(DATE(YEAR($O768),10, 1), 0), Overall!$A770&lt;&gt;"", MONTH($N768) &lt;= 10, MONTH($O768) &gt;= 10), IF($R768 &lt;&gt; "", $H768/$R768, ""), ""), "")</f>
        <v/>
      </c>
      <c r="AP768" s="10" t="str">
        <f ca="1">IFERROR(IF(AND(NOW()&lt;= EOMONTH(DATE(YEAR($O768),11, 1), 0), Overall!$A770&lt;&gt;"", MONTH($N768) &lt;=11, MONTH($O768) &gt;= 11), IF($R768 &lt;&gt; "", $H768/$R768, ""), ""), "")</f>
        <v/>
      </c>
      <c r="AQ768" s="10" t="str">
        <f ca="1">IFERROR(IF(AND(NOW()&lt;= EOMONTH(DATE(YEAR($O768),12, 1), 0), Overall!$A770&lt;&gt;"", MONTH($N768) &lt;= 12, MONTH($O768) &gt;= 12), IF($R768 &lt;&gt; "", $H768/$R768, ""), ""), "")</f>
        <v/>
      </c>
      <c r="AR768" s="16">
        <f t="shared" ca="1" si="25"/>
        <v>0</v>
      </c>
    </row>
    <row r="769" spans="1:44" x14ac:dyDescent="0.25">
      <c r="A769" t="str">
        <f>_xlfn.VALUETOTEXT(Overall!A771)</f>
        <v/>
      </c>
      <c r="B769" s="8" t="str">
        <f>IF(Overall!B771&lt;&gt;"", VALUE(Overall!B771), "")</f>
        <v/>
      </c>
      <c r="C769" s="5" t="str">
        <f>IF(Overall!C771&lt;&gt;"",_xlfn.VALUETOTEXT(Overall!C771),"")</f>
        <v/>
      </c>
      <c r="D769" s="5" t="str">
        <f>_xlfn.VALUETOTEXT(Overall!D771)</f>
        <v/>
      </c>
      <c r="E769" s="5" t="str">
        <f>IF(Overall!Q771&lt;&gt;"",_xlfn.VALUETOTEXT(Overall!Q771),"")</f>
        <v/>
      </c>
      <c r="F769" s="5" t="str">
        <f>IF(Overall!E771&lt;&gt;"",_xlfn.VALUETOTEXT(Overall!E771),"")</f>
        <v/>
      </c>
      <c r="G769" s="5" t="str">
        <f>IF(Overall!R771&lt;&gt;"",_xlfn.VALUETOTEXT(Overall!R771),"")</f>
        <v/>
      </c>
      <c r="H769" s="6" t="str">
        <f>IF(Overall!F771&lt;&gt;"",VALUE(Overall!F771),"")</f>
        <v/>
      </c>
      <c r="I769" s="6" t="str">
        <f>IF(Overall!G771&lt;&gt;"",VALUE(Overall!G771),"")</f>
        <v/>
      </c>
      <c r="J769" s="6" t="str">
        <f>IF(Overall!H771&lt;&gt;"",VALUE(Overall!H771),"")</f>
        <v/>
      </c>
      <c r="K769" s="6" t="str">
        <f>IF(Overall!I771&lt;&gt;"",VALUE(Overall!I771),"")</f>
        <v/>
      </c>
      <c r="L769" s="6" t="str">
        <f>IF(Overall!J771&lt;&gt;"",VALUE(Overall!J771),"")</f>
        <v/>
      </c>
      <c r="M769" s="6" t="str">
        <f>IF(Overall!K771&lt;&gt;"",VALUE(Overall!K771),"")</f>
        <v/>
      </c>
      <c r="N769" s="7" t="str">
        <f>IF(Overall!L771&lt;&gt;"",DATEVALUE(MID(Overall!L771, FIND(",", Overall!L771) + 2, FIND(" ", Overall!L771) - FIND(",", Overall!L771) - 1) &amp; " " &amp; MID(Overall!L771, FIND(" ", Overall!L771) + 1, FIND(",", Overall!L771, FIND(" ", Overall!L771)) - FIND(" ", Overall!L771) - 1) &amp; ", " &amp; MID(Overall!L771, FIND(",", Overall!L771, FIND(",",Overall!L771) + 1) + 2, LEN(Overall!L771))),"")</f>
        <v/>
      </c>
      <c r="O769" s="7" t="str">
        <f>IF(Overall!M771&lt;&gt;"",DATEVALUE(MID(Overall!M771, FIND(",", Overall!M771) + 2, FIND(" ", Overall!M771) - FIND(",", Overall!M771) - 1) &amp; " " &amp; MID(Overall!M771, FIND(" ", Overall!M771) + 1, FIND(",", Overall!M771, FIND(" ", Overall!M771)) - FIND(" ", Overall!M771) - 1) &amp; ", " &amp; MID(Overall!M771, FIND(",", Overall!M771, FIND(",",Overall!M771) + 1) + 2, LEN(Overall!M771))),"")</f>
        <v/>
      </c>
      <c r="P769" s="7" t="str">
        <f>IF(Overall!N771&lt;&gt;"",DATEVALUE(MID(Overall!N771, FIND(",", Overall!N771) + 2, FIND(" ", Overall!N771) - FIND(",", Overall!N771) - 1) &amp; " " &amp; MID(Overall!N771, FIND(" ", Overall!N771) + 1, FIND(",", Overall!N771, FIND(" ", Overall!N771)) - FIND(" ", Overall!N771) - 1) &amp; ", " &amp; MID(Overall!N771, FIND(",", Overall!N771, FIND(",",Overall!N771) + 1) + 2, LEN(Overall!N771))),"")</f>
        <v/>
      </c>
      <c r="Q769" s="7" t="str">
        <f>IF(Overall!O771&lt;&gt;"",DATEVALUE(MID(Overall!O771, FIND(",", Overall!O771) + 2, FIND(" ", Overall!O771) - FIND(",", Overall!O771) - 1) &amp; " " &amp; MID(Overall!O771, FIND(" ", Overall!O771) + 1, FIND(",", Overall!O771, FIND(" ", Overall!O771)) - FIND(" ", Overall!O771) - 1) &amp; ", " &amp; MID(Overall!O771, FIND(",", Overall!O771, FIND(",",Overall!O771) + 1) + 2, LEN(Overall!O771))),"")</f>
        <v/>
      </c>
      <c r="R769" s="5" t="str">
        <f t="shared" si="24"/>
        <v/>
      </c>
      <c r="S769" s="10" t="str">
        <f>IF(Overall!$A771&lt;&gt;"",IF(AND(MONTH($N769) &lt;= 1, MONTH($O769) &gt;= 1), IF($R769 &lt;&gt; "", $H769/$R769, ""), ""),"")</f>
        <v/>
      </c>
      <c r="T769" s="10" t="str">
        <f>IF(Overall!$A771&lt;&gt;"",IF(AND(MONTH($N769) &lt;= 2, MONTH($O769) &gt;= 2), IF($R769 &lt;&gt; "", $H769/$R769, ""), ""),"")</f>
        <v/>
      </c>
      <c r="U769" s="10" t="str">
        <f>IF(Overall!$A771&lt;&gt;"",IF(AND(MONTH($N769) &lt;= 3, MONTH($O769) &gt;= 3), IF($R769 &lt;&gt; "", $H769/$R769, ""), ""),"")</f>
        <v/>
      </c>
      <c r="V769" s="10" t="str">
        <f>IF(Overall!$A771&lt;&gt;"",IF(AND(MONTH($N769) &lt;= 4, MONTH($O769) &gt;= 4), IF($R769 &lt;&gt; "", $H769/$R769, ""), ""),"")</f>
        <v/>
      </c>
      <c r="W769" s="10" t="str">
        <f>IF(Overall!$A771&lt;&gt;"",IF(AND(MONTH($N769) &lt;= 5, MONTH($O769) &gt;= 5), IF($R769 &lt;&gt; "", $H769/$R769, ""), ""),"")</f>
        <v/>
      </c>
      <c r="X769" s="10" t="str">
        <f>IF(Overall!$A771&lt;&gt;"",IF(AND(MONTH($N769) &lt;= 6, MONTH($O769) &gt;= 6), IF($R769 &lt;&gt; "", $H769/$R769, ""), ""),"")</f>
        <v/>
      </c>
      <c r="Y769" s="10" t="str">
        <f>IF(Overall!$A771&lt;&gt;"",IF(AND(MONTH($N769) &lt;= 7, MONTH($O769) &gt;= 7 ), IF($R769 &lt;&gt; "", $H769/$R769, ""), ""),"")</f>
        <v/>
      </c>
      <c r="Z769" s="10" t="str">
        <f>IF(Overall!$A771&lt;&gt;"",IF(AND(MONTH($N769) &lt;= 8, MONTH($O769) &gt;= 8), IF($R769 &lt;&gt; "", $H769/$R769, ""), ""),"")</f>
        <v/>
      </c>
      <c r="AA769" s="10" t="str">
        <f>IF(Overall!$A771&lt;&gt;"",IF(AND(MONTH($N769) &lt;= 9, MONTH($O769) &gt;= 9), IF($R769 &lt;&gt; "", $H769/$R769, ""), ""),"")</f>
        <v/>
      </c>
      <c r="AB769" s="10" t="str">
        <f>IF(Overall!$A771&lt;&gt;"",IF(AND(MONTH($N769) &lt;= 10, MONTH($O769) &gt;= 10), IF($R769 &lt;&gt; "", $H769/$R769, ""), ""),"")</f>
        <v/>
      </c>
      <c r="AC769" s="10" t="str">
        <f>IF(Overall!$A771&lt;&gt;"",IF(AND(MONTH($N769) &lt;= 11, MONTH($O769) &gt;= 11), IF($R769 &lt;&gt; "", $H769/$R769, ""), ""),"")</f>
        <v/>
      </c>
      <c r="AD769" s="10" t="str">
        <f>IF(Overall!$A771&lt;&gt;"",IF(AND(MONTH($N769) &lt;= 12, MONTH($O769) &gt;= 12), IF($R769 &lt;&gt; "", $H769/$R769, ""), ""),"")</f>
        <v/>
      </c>
      <c r="AF769" s="10" t="str">
        <f ca="1">IFERROR(IF(AND(NOW()&lt;= EOMONTH(DATE(YEAR($O769),1, 1), 0), Overall!$A771&lt;&gt;"", MONTH($N769) &lt;= 1, MONTH($O769) &gt;= 1), IF($R769 &lt;&gt; "", $H769/$R769, ""), ""), "")</f>
        <v/>
      </c>
      <c r="AG769" s="10" t="str">
        <f ca="1">IFERROR(IF(AND(NOW()&lt;= EOMONTH(DATE(YEAR($O769),2, 1), 0), Overall!$A771&lt;&gt;"", MONTH($N769) &lt;= 2, MONTH($O769) &gt;= 2), IF($R769 &lt;&gt; "", $H769/$R769, ""), ""), "")</f>
        <v/>
      </c>
      <c r="AH769" s="10" t="str">
        <f ca="1">IFERROR(IF(AND(NOW()&lt;= EOMONTH(DATE(YEAR($O769),3, 1), 0), Overall!$A771&lt;&gt;"", MONTH($N769) &lt;= 3, MONTH($O769) &gt;= 3), IF($R769 &lt;&gt; "", $H769/$R769, ""), ""), "")</f>
        <v/>
      </c>
      <c r="AI769" s="10" t="str">
        <f ca="1">IFERROR(IF(AND(NOW()&lt;= EOMONTH(DATE(YEAR($O769),4, 1), 0), Overall!$A771&lt;&gt;"", MONTH($N769) &lt;= 4, MONTH($O769) &gt;= 4), IF($R769 &lt;&gt; "", $H769/$R769, ""), ""), "")</f>
        <v/>
      </c>
      <c r="AJ769" s="10" t="str">
        <f ca="1">IFERROR(IF(AND(NOW()&lt;= EOMONTH(DATE(YEAR($O769),5, 1), 0), Overall!$A771&lt;&gt;"", MONTH($N769) &lt;= 5, MONTH($O769) &gt;= 5), IF($R769 &lt;&gt; "", $H769/$R769, ""), ""), "")</f>
        <v/>
      </c>
      <c r="AK769" s="10" t="str">
        <f ca="1">IFERROR(IF(AND(NOW()&lt;= EOMONTH(DATE(YEAR($O769),6, 1), 0), Overall!$A771&lt;&gt;"", MONTH($N769) &lt;= 6, MONTH($O769) &gt;= 6), IF($R769 &lt;&gt; "", $H769/$R769, ""), ""), "")</f>
        <v/>
      </c>
      <c r="AL769" s="10" t="str">
        <f ca="1">IFERROR(IF(AND(NOW()&lt;= EOMONTH(DATE(YEAR($O769),7, 1), 0), Overall!$A771&lt;&gt;"", MONTH($N769) &lt;= 7, MONTH($O769) &gt;= 7), IF($R769 &lt;&gt; "", $H769/$R769, ""), ""), "")</f>
        <v/>
      </c>
      <c r="AM769" s="10" t="str">
        <f ca="1">IFERROR(IF(AND(NOW()&lt;= EOMONTH(DATE(YEAR($O769),8, 1), 0), Overall!$A771&lt;&gt;"", MONTH($N769) &lt;= 8, MONTH($O769) &gt;= 8), IF($R769 &lt;&gt; "", $H769/$R769, ""), ""), "")</f>
        <v/>
      </c>
      <c r="AN769" s="10" t="str">
        <f ca="1">IFERROR(IF(AND(NOW()&lt;= EOMONTH(DATE(YEAR($O769),9, 1), 0), Overall!$A771&lt;&gt;"", MONTH($N769) &lt;= 9, MONTH($O769) &gt;= 9), IF($R769 &lt;&gt; "", $H769/$R769, ""), ""), "")</f>
        <v/>
      </c>
      <c r="AO769" s="10" t="str">
        <f ca="1">IFERROR(IF(AND(NOW()&lt;= EOMONTH(DATE(YEAR($O769),10, 1), 0), Overall!$A771&lt;&gt;"", MONTH($N769) &lt;= 10, MONTH($O769) &gt;= 10), IF($R769 &lt;&gt; "", $H769/$R769, ""), ""), "")</f>
        <v/>
      </c>
      <c r="AP769" s="10" t="str">
        <f ca="1">IFERROR(IF(AND(NOW()&lt;= EOMONTH(DATE(YEAR($O769),11, 1), 0), Overall!$A771&lt;&gt;"", MONTH($N769) &lt;=11, MONTH($O769) &gt;= 11), IF($R769 &lt;&gt; "", $H769/$R769, ""), ""), "")</f>
        <v/>
      </c>
      <c r="AQ769" s="10" t="str">
        <f ca="1">IFERROR(IF(AND(NOW()&lt;= EOMONTH(DATE(YEAR($O769),12, 1), 0), Overall!$A771&lt;&gt;"", MONTH($N769) &lt;= 12, MONTH($O769) &gt;= 12), IF($R769 &lt;&gt; "", $H769/$R769, ""), ""), "")</f>
        <v/>
      </c>
      <c r="AR769" s="16">
        <f t="shared" ca="1" si="25"/>
        <v>0</v>
      </c>
    </row>
    <row r="770" spans="1:44" x14ac:dyDescent="0.25">
      <c r="A770" t="str">
        <f>_xlfn.VALUETOTEXT(Overall!A772)</f>
        <v/>
      </c>
      <c r="B770" s="8" t="str">
        <f>IF(Overall!B772&lt;&gt;"", VALUE(Overall!B772), "")</f>
        <v/>
      </c>
      <c r="C770" s="5" t="str">
        <f>IF(Overall!C772&lt;&gt;"",_xlfn.VALUETOTEXT(Overall!C772),"")</f>
        <v/>
      </c>
      <c r="D770" s="5" t="str">
        <f>_xlfn.VALUETOTEXT(Overall!D772)</f>
        <v/>
      </c>
      <c r="E770" s="5" t="str">
        <f>IF(Overall!Q772&lt;&gt;"",_xlfn.VALUETOTEXT(Overall!Q772),"")</f>
        <v/>
      </c>
      <c r="F770" s="5" t="str">
        <f>IF(Overall!E772&lt;&gt;"",_xlfn.VALUETOTEXT(Overall!E772),"")</f>
        <v/>
      </c>
      <c r="G770" s="5" t="str">
        <f>IF(Overall!R772&lt;&gt;"",_xlfn.VALUETOTEXT(Overall!R772),"")</f>
        <v/>
      </c>
      <c r="H770" s="6" t="str">
        <f>IF(Overall!F772&lt;&gt;"",VALUE(Overall!F772),"")</f>
        <v/>
      </c>
      <c r="I770" s="6" t="str">
        <f>IF(Overall!G772&lt;&gt;"",VALUE(Overall!G772),"")</f>
        <v/>
      </c>
      <c r="J770" s="6" t="str">
        <f>IF(Overall!H772&lt;&gt;"",VALUE(Overall!H772),"")</f>
        <v/>
      </c>
      <c r="K770" s="6" t="str">
        <f>IF(Overall!I772&lt;&gt;"",VALUE(Overall!I772),"")</f>
        <v/>
      </c>
      <c r="L770" s="6" t="str">
        <f>IF(Overall!J772&lt;&gt;"",VALUE(Overall!J772),"")</f>
        <v/>
      </c>
      <c r="M770" s="6" t="str">
        <f>IF(Overall!K772&lt;&gt;"",VALUE(Overall!K772),"")</f>
        <v/>
      </c>
      <c r="N770" s="7" t="str">
        <f>IF(Overall!L772&lt;&gt;"",DATEVALUE(MID(Overall!L772, FIND(",", Overall!L772) + 2, FIND(" ", Overall!L772) - FIND(",", Overall!L772) - 1) &amp; " " &amp; MID(Overall!L772, FIND(" ", Overall!L772) + 1, FIND(",", Overall!L772, FIND(" ", Overall!L772)) - FIND(" ", Overall!L772) - 1) &amp; ", " &amp; MID(Overall!L772, FIND(",", Overall!L772, FIND(",",Overall!L772) + 1) + 2, LEN(Overall!L772))),"")</f>
        <v/>
      </c>
      <c r="O770" s="7" t="str">
        <f>IF(Overall!M772&lt;&gt;"",DATEVALUE(MID(Overall!M772, FIND(",", Overall!M772) + 2, FIND(" ", Overall!M772) - FIND(",", Overall!M772) - 1) &amp; " " &amp; MID(Overall!M772, FIND(" ", Overall!M772) + 1, FIND(",", Overall!M772, FIND(" ", Overall!M772)) - FIND(" ", Overall!M772) - 1) &amp; ", " &amp; MID(Overall!M772, FIND(",", Overall!M772, FIND(",",Overall!M772) + 1) + 2, LEN(Overall!M772))),"")</f>
        <v/>
      </c>
      <c r="P770" s="7" t="str">
        <f>IF(Overall!N772&lt;&gt;"",DATEVALUE(MID(Overall!N772, FIND(",", Overall!N772) + 2, FIND(" ", Overall!N772) - FIND(",", Overall!N772) - 1) &amp; " " &amp; MID(Overall!N772, FIND(" ", Overall!N772) + 1, FIND(",", Overall!N772, FIND(" ", Overall!N772)) - FIND(" ", Overall!N772) - 1) &amp; ", " &amp; MID(Overall!N772, FIND(",", Overall!N772, FIND(",",Overall!N772) + 1) + 2, LEN(Overall!N772))),"")</f>
        <v/>
      </c>
      <c r="Q770" s="7" t="str">
        <f>IF(Overall!O772&lt;&gt;"",DATEVALUE(MID(Overall!O772, FIND(",", Overall!O772) + 2, FIND(" ", Overall!O772) - FIND(",", Overall!O772) - 1) &amp; " " &amp; MID(Overall!O772, FIND(" ", Overall!O772) + 1, FIND(",", Overall!O772, FIND(" ", Overall!O772)) - FIND(" ", Overall!O772) - 1) &amp; ", " &amp; MID(Overall!O772, FIND(",", Overall!O772, FIND(",",Overall!O772) + 1) + 2, LEN(Overall!O772))),"")</f>
        <v/>
      </c>
      <c r="R770" s="5" t="str">
        <f t="shared" si="24"/>
        <v/>
      </c>
      <c r="S770" s="10" t="str">
        <f>IF(Overall!$A772&lt;&gt;"",IF(AND(MONTH($N770) &lt;= 1, MONTH($O770) &gt;= 1), IF($R770 &lt;&gt; "", $H770/$R770, ""), ""),"")</f>
        <v/>
      </c>
      <c r="T770" s="10" t="str">
        <f>IF(Overall!$A772&lt;&gt;"",IF(AND(MONTH($N770) &lt;= 2, MONTH($O770) &gt;= 2), IF($R770 &lt;&gt; "", $H770/$R770, ""), ""),"")</f>
        <v/>
      </c>
      <c r="U770" s="10" t="str">
        <f>IF(Overall!$A772&lt;&gt;"",IF(AND(MONTH($N770) &lt;= 3, MONTH($O770) &gt;= 3), IF($R770 &lt;&gt; "", $H770/$R770, ""), ""),"")</f>
        <v/>
      </c>
      <c r="V770" s="10" t="str">
        <f>IF(Overall!$A772&lt;&gt;"",IF(AND(MONTH($N770) &lt;= 4, MONTH($O770) &gt;= 4), IF($R770 &lt;&gt; "", $H770/$R770, ""), ""),"")</f>
        <v/>
      </c>
      <c r="W770" s="10" t="str">
        <f>IF(Overall!$A772&lt;&gt;"",IF(AND(MONTH($N770) &lt;= 5, MONTH($O770) &gt;= 5), IF($R770 &lt;&gt; "", $H770/$R770, ""), ""),"")</f>
        <v/>
      </c>
      <c r="X770" s="10" t="str">
        <f>IF(Overall!$A772&lt;&gt;"",IF(AND(MONTH($N770) &lt;= 6, MONTH($O770) &gt;= 6), IF($R770 &lt;&gt; "", $H770/$R770, ""), ""),"")</f>
        <v/>
      </c>
      <c r="Y770" s="10" t="str">
        <f>IF(Overall!$A772&lt;&gt;"",IF(AND(MONTH($N770) &lt;= 7, MONTH($O770) &gt;= 7 ), IF($R770 &lt;&gt; "", $H770/$R770, ""), ""),"")</f>
        <v/>
      </c>
      <c r="Z770" s="10" t="str">
        <f>IF(Overall!$A772&lt;&gt;"",IF(AND(MONTH($N770) &lt;= 8, MONTH($O770) &gt;= 8), IF($R770 &lt;&gt; "", $H770/$R770, ""), ""),"")</f>
        <v/>
      </c>
      <c r="AA770" s="10" t="str">
        <f>IF(Overall!$A772&lt;&gt;"",IF(AND(MONTH($N770) &lt;= 9, MONTH($O770) &gt;= 9), IF($R770 &lt;&gt; "", $H770/$R770, ""), ""),"")</f>
        <v/>
      </c>
      <c r="AB770" s="10" t="str">
        <f>IF(Overall!$A772&lt;&gt;"",IF(AND(MONTH($N770) &lt;= 10, MONTH($O770) &gt;= 10), IF($R770 &lt;&gt; "", $H770/$R770, ""), ""),"")</f>
        <v/>
      </c>
      <c r="AC770" s="10" t="str">
        <f>IF(Overall!$A772&lt;&gt;"",IF(AND(MONTH($N770) &lt;= 11, MONTH($O770) &gt;= 11), IF($R770 &lt;&gt; "", $H770/$R770, ""), ""),"")</f>
        <v/>
      </c>
      <c r="AD770" s="10" t="str">
        <f>IF(Overall!$A772&lt;&gt;"",IF(AND(MONTH($N770) &lt;= 12, MONTH($O770) &gt;= 12), IF($R770 &lt;&gt; "", $H770/$R770, ""), ""),"")</f>
        <v/>
      </c>
      <c r="AF770" s="10" t="str">
        <f ca="1">IFERROR(IF(AND(NOW()&lt;= EOMONTH(DATE(YEAR($O770),1, 1), 0), Overall!$A772&lt;&gt;"", MONTH($N770) &lt;= 1, MONTH($O770) &gt;= 1), IF($R770 &lt;&gt; "", $H770/$R770, ""), ""), "")</f>
        <v/>
      </c>
      <c r="AG770" s="10" t="str">
        <f ca="1">IFERROR(IF(AND(NOW()&lt;= EOMONTH(DATE(YEAR($O770),2, 1), 0), Overall!$A772&lt;&gt;"", MONTH($N770) &lt;= 2, MONTH($O770) &gt;= 2), IF($R770 &lt;&gt; "", $H770/$R770, ""), ""), "")</f>
        <v/>
      </c>
      <c r="AH770" s="10" t="str">
        <f ca="1">IFERROR(IF(AND(NOW()&lt;= EOMONTH(DATE(YEAR($O770),3, 1), 0), Overall!$A772&lt;&gt;"", MONTH($N770) &lt;= 3, MONTH($O770) &gt;= 3), IF($R770 &lt;&gt; "", $H770/$R770, ""), ""), "")</f>
        <v/>
      </c>
      <c r="AI770" s="10" t="str">
        <f ca="1">IFERROR(IF(AND(NOW()&lt;= EOMONTH(DATE(YEAR($O770),4, 1), 0), Overall!$A772&lt;&gt;"", MONTH($N770) &lt;= 4, MONTH($O770) &gt;= 4), IF($R770 &lt;&gt; "", $H770/$R770, ""), ""), "")</f>
        <v/>
      </c>
      <c r="AJ770" s="10" t="str">
        <f ca="1">IFERROR(IF(AND(NOW()&lt;= EOMONTH(DATE(YEAR($O770),5, 1), 0), Overall!$A772&lt;&gt;"", MONTH($N770) &lt;= 5, MONTH($O770) &gt;= 5), IF($R770 &lt;&gt; "", $H770/$R770, ""), ""), "")</f>
        <v/>
      </c>
      <c r="AK770" s="10" t="str">
        <f ca="1">IFERROR(IF(AND(NOW()&lt;= EOMONTH(DATE(YEAR($O770),6, 1), 0), Overall!$A772&lt;&gt;"", MONTH($N770) &lt;= 6, MONTH($O770) &gt;= 6), IF($R770 &lt;&gt; "", $H770/$R770, ""), ""), "")</f>
        <v/>
      </c>
      <c r="AL770" s="10" t="str">
        <f ca="1">IFERROR(IF(AND(NOW()&lt;= EOMONTH(DATE(YEAR($O770),7, 1), 0), Overall!$A772&lt;&gt;"", MONTH($N770) &lt;= 7, MONTH($O770) &gt;= 7), IF($R770 &lt;&gt; "", $H770/$R770, ""), ""), "")</f>
        <v/>
      </c>
      <c r="AM770" s="10" t="str">
        <f ca="1">IFERROR(IF(AND(NOW()&lt;= EOMONTH(DATE(YEAR($O770),8, 1), 0), Overall!$A772&lt;&gt;"", MONTH($N770) &lt;= 8, MONTH($O770) &gt;= 8), IF($R770 &lt;&gt; "", $H770/$R770, ""), ""), "")</f>
        <v/>
      </c>
      <c r="AN770" s="10" t="str">
        <f ca="1">IFERROR(IF(AND(NOW()&lt;= EOMONTH(DATE(YEAR($O770),9, 1), 0), Overall!$A772&lt;&gt;"", MONTH($N770) &lt;= 9, MONTH($O770) &gt;= 9), IF($R770 &lt;&gt; "", $H770/$R770, ""), ""), "")</f>
        <v/>
      </c>
      <c r="AO770" s="10" t="str">
        <f ca="1">IFERROR(IF(AND(NOW()&lt;= EOMONTH(DATE(YEAR($O770),10, 1), 0), Overall!$A772&lt;&gt;"", MONTH($N770) &lt;= 10, MONTH($O770) &gt;= 10), IF($R770 &lt;&gt; "", $H770/$R770, ""), ""), "")</f>
        <v/>
      </c>
      <c r="AP770" s="10" t="str">
        <f ca="1">IFERROR(IF(AND(NOW()&lt;= EOMONTH(DATE(YEAR($O770),11, 1), 0), Overall!$A772&lt;&gt;"", MONTH($N770) &lt;=11, MONTH($O770) &gt;= 11), IF($R770 &lt;&gt; "", $H770/$R770, ""), ""), "")</f>
        <v/>
      </c>
      <c r="AQ770" s="10" t="str">
        <f ca="1">IFERROR(IF(AND(NOW()&lt;= EOMONTH(DATE(YEAR($O770),12, 1), 0), Overall!$A772&lt;&gt;"", MONTH($N770) &lt;= 12, MONTH($O770) &gt;= 12), IF($R770 &lt;&gt; "", $H770/$R770, ""), ""), "")</f>
        <v/>
      </c>
      <c r="AR770" s="16">
        <f t="shared" ca="1" si="25"/>
        <v>0</v>
      </c>
    </row>
    <row r="771" spans="1:44" x14ac:dyDescent="0.25">
      <c r="A771" t="str">
        <f>_xlfn.VALUETOTEXT(Overall!A773)</f>
        <v/>
      </c>
      <c r="B771" s="8" t="str">
        <f>IF(Overall!B773&lt;&gt;"", VALUE(Overall!B773), "")</f>
        <v/>
      </c>
      <c r="C771" s="5" t="str">
        <f>IF(Overall!C773&lt;&gt;"",_xlfn.VALUETOTEXT(Overall!C773),"")</f>
        <v/>
      </c>
      <c r="D771" s="5" t="str">
        <f>_xlfn.VALUETOTEXT(Overall!D773)</f>
        <v/>
      </c>
      <c r="E771" s="5" t="str">
        <f>IF(Overall!Q773&lt;&gt;"",_xlfn.VALUETOTEXT(Overall!Q773),"")</f>
        <v/>
      </c>
      <c r="F771" s="5" t="str">
        <f>IF(Overall!E773&lt;&gt;"",_xlfn.VALUETOTEXT(Overall!E773),"")</f>
        <v/>
      </c>
      <c r="G771" s="5" t="str">
        <f>IF(Overall!R773&lt;&gt;"",_xlfn.VALUETOTEXT(Overall!R773),"")</f>
        <v/>
      </c>
      <c r="H771" s="6" t="str">
        <f>IF(Overall!F773&lt;&gt;"",VALUE(Overall!F773),"")</f>
        <v/>
      </c>
      <c r="I771" s="6" t="str">
        <f>IF(Overall!G773&lt;&gt;"",VALUE(Overall!G773),"")</f>
        <v/>
      </c>
      <c r="J771" s="6" t="str">
        <f>IF(Overall!H773&lt;&gt;"",VALUE(Overall!H773),"")</f>
        <v/>
      </c>
      <c r="K771" s="6" t="str">
        <f>IF(Overall!I773&lt;&gt;"",VALUE(Overall!I773),"")</f>
        <v/>
      </c>
      <c r="L771" s="6" t="str">
        <f>IF(Overall!J773&lt;&gt;"",VALUE(Overall!J773),"")</f>
        <v/>
      </c>
      <c r="M771" s="6" t="str">
        <f>IF(Overall!K773&lt;&gt;"",VALUE(Overall!K773),"")</f>
        <v/>
      </c>
      <c r="N771" s="7" t="str">
        <f>IF(Overall!L773&lt;&gt;"",DATEVALUE(MID(Overall!L773, FIND(",", Overall!L773) + 2, FIND(" ", Overall!L773) - FIND(",", Overall!L773) - 1) &amp; " " &amp; MID(Overall!L773, FIND(" ", Overall!L773) + 1, FIND(",", Overall!L773, FIND(" ", Overall!L773)) - FIND(" ", Overall!L773) - 1) &amp; ", " &amp; MID(Overall!L773, FIND(",", Overall!L773, FIND(",",Overall!L773) + 1) + 2, LEN(Overall!L773))),"")</f>
        <v/>
      </c>
      <c r="O771" s="7" t="str">
        <f>IF(Overall!M773&lt;&gt;"",DATEVALUE(MID(Overall!M773, FIND(",", Overall!M773) + 2, FIND(" ", Overall!M773) - FIND(",", Overall!M773) - 1) &amp; " " &amp; MID(Overall!M773, FIND(" ", Overall!M773) + 1, FIND(",", Overall!M773, FIND(" ", Overall!M773)) - FIND(" ", Overall!M773) - 1) &amp; ", " &amp; MID(Overall!M773, FIND(",", Overall!M773, FIND(",",Overall!M773) + 1) + 2, LEN(Overall!M773))),"")</f>
        <v/>
      </c>
      <c r="P771" s="7" t="str">
        <f>IF(Overall!N773&lt;&gt;"",DATEVALUE(MID(Overall!N773, FIND(",", Overall!N773) + 2, FIND(" ", Overall!N773) - FIND(",", Overall!N773) - 1) &amp; " " &amp; MID(Overall!N773, FIND(" ", Overall!N773) + 1, FIND(",", Overall!N773, FIND(" ", Overall!N773)) - FIND(" ", Overall!N773) - 1) &amp; ", " &amp; MID(Overall!N773, FIND(",", Overall!N773, FIND(",",Overall!N773) + 1) + 2, LEN(Overall!N773))),"")</f>
        <v/>
      </c>
      <c r="Q771" s="7" t="str">
        <f>IF(Overall!O773&lt;&gt;"",DATEVALUE(MID(Overall!O773, FIND(",", Overall!O773) + 2, FIND(" ", Overall!O773) - FIND(",", Overall!O773) - 1) &amp; " " &amp; MID(Overall!O773, FIND(" ", Overall!O773) + 1, FIND(",", Overall!O773, FIND(" ", Overall!O773)) - FIND(" ", Overall!O773) - 1) &amp; ", " &amp; MID(Overall!O773, FIND(",", Overall!O773, FIND(",",Overall!O773) + 1) + 2, LEN(Overall!O773))),"")</f>
        <v/>
      </c>
      <c r="R771" s="5" t="str">
        <f t="shared" si="24"/>
        <v/>
      </c>
      <c r="S771" s="10" t="str">
        <f>IF(Overall!$A773&lt;&gt;"",IF(AND(MONTH($N771) &lt;= 1, MONTH($O771) &gt;= 1), IF($R771 &lt;&gt; "", $H771/$R771, ""), ""),"")</f>
        <v/>
      </c>
      <c r="T771" s="10" t="str">
        <f>IF(Overall!$A773&lt;&gt;"",IF(AND(MONTH($N771) &lt;= 2, MONTH($O771) &gt;= 2), IF($R771 &lt;&gt; "", $H771/$R771, ""), ""),"")</f>
        <v/>
      </c>
      <c r="U771" s="10" t="str">
        <f>IF(Overall!$A773&lt;&gt;"",IF(AND(MONTH($N771) &lt;= 3, MONTH($O771) &gt;= 3), IF($R771 &lt;&gt; "", $H771/$R771, ""), ""),"")</f>
        <v/>
      </c>
      <c r="V771" s="10" t="str">
        <f>IF(Overall!$A773&lt;&gt;"",IF(AND(MONTH($N771) &lt;= 4, MONTH($O771) &gt;= 4), IF($R771 &lt;&gt; "", $H771/$R771, ""), ""),"")</f>
        <v/>
      </c>
      <c r="W771" s="10" t="str">
        <f>IF(Overall!$A773&lt;&gt;"",IF(AND(MONTH($N771) &lt;= 5, MONTH($O771) &gt;= 5), IF($R771 &lt;&gt; "", $H771/$R771, ""), ""),"")</f>
        <v/>
      </c>
      <c r="X771" s="10" t="str">
        <f>IF(Overall!$A773&lt;&gt;"",IF(AND(MONTH($N771) &lt;= 6, MONTH($O771) &gt;= 6), IF($R771 &lt;&gt; "", $H771/$R771, ""), ""),"")</f>
        <v/>
      </c>
      <c r="Y771" s="10" t="str">
        <f>IF(Overall!$A773&lt;&gt;"",IF(AND(MONTH($N771) &lt;= 7, MONTH($O771) &gt;= 7 ), IF($R771 &lt;&gt; "", $H771/$R771, ""), ""),"")</f>
        <v/>
      </c>
      <c r="Z771" s="10" t="str">
        <f>IF(Overall!$A773&lt;&gt;"",IF(AND(MONTH($N771) &lt;= 8, MONTH($O771) &gt;= 8), IF($R771 &lt;&gt; "", $H771/$R771, ""), ""),"")</f>
        <v/>
      </c>
      <c r="AA771" s="10" t="str">
        <f>IF(Overall!$A773&lt;&gt;"",IF(AND(MONTH($N771) &lt;= 9, MONTH($O771) &gt;= 9), IF($R771 &lt;&gt; "", $H771/$R771, ""), ""),"")</f>
        <v/>
      </c>
      <c r="AB771" s="10" t="str">
        <f>IF(Overall!$A773&lt;&gt;"",IF(AND(MONTH($N771) &lt;= 10, MONTH($O771) &gt;= 10), IF($R771 &lt;&gt; "", $H771/$R771, ""), ""),"")</f>
        <v/>
      </c>
      <c r="AC771" s="10" t="str">
        <f>IF(Overall!$A773&lt;&gt;"",IF(AND(MONTH($N771) &lt;= 11, MONTH($O771) &gt;= 11), IF($R771 &lt;&gt; "", $H771/$R771, ""), ""),"")</f>
        <v/>
      </c>
      <c r="AD771" s="10" t="str">
        <f>IF(Overall!$A773&lt;&gt;"",IF(AND(MONTH($N771) &lt;= 12, MONTH($O771) &gt;= 12), IF($R771 &lt;&gt; "", $H771/$R771, ""), ""),"")</f>
        <v/>
      </c>
      <c r="AF771" s="10" t="str">
        <f ca="1">IFERROR(IF(AND(NOW()&lt;= EOMONTH(DATE(YEAR($O771),1, 1), 0), Overall!$A773&lt;&gt;"", MONTH($N771) &lt;= 1, MONTH($O771) &gt;= 1), IF($R771 &lt;&gt; "", $H771/$R771, ""), ""), "")</f>
        <v/>
      </c>
      <c r="AG771" s="10" t="str">
        <f ca="1">IFERROR(IF(AND(NOW()&lt;= EOMONTH(DATE(YEAR($O771),2, 1), 0), Overall!$A773&lt;&gt;"", MONTH($N771) &lt;= 2, MONTH($O771) &gt;= 2), IF($R771 &lt;&gt; "", $H771/$R771, ""), ""), "")</f>
        <v/>
      </c>
      <c r="AH771" s="10" t="str">
        <f ca="1">IFERROR(IF(AND(NOW()&lt;= EOMONTH(DATE(YEAR($O771),3, 1), 0), Overall!$A773&lt;&gt;"", MONTH($N771) &lt;= 3, MONTH($O771) &gt;= 3), IF($R771 &lt;&gt; "", $H771/$R771, ""), ""), "")</f>
        <v/>
      </c>
      <c r="AI771" s="10" t="str">
        <f ca="1">IFERROR(IF(AND(NOW()&lt;= EOMONTH(DATE(YEAR($O771),4, 1), 0), Overall!$A773&lt;&gt;"", MONTH($N771) &lt;= 4, MONTH($O771) &gt;= 4), IF($R771 &lt;&gt; "", $H771/$R771, ""), ""), "")</f>
        <v/>
      </c>
      <c r="AJ771" s="10" t="str">
        <f ca="1">IFERROR(IF(AND(NOW()&lt;= EOMONTH(DATE(YEAR($O771),5, 1), 0), Overall!$A773&lt;&gt;"", MONTH($N771) &lt;= 5, MONTH($O771) &gt;= 5), IF($R771 &lt;&gt; "", $H771/$R771, ""), ""), "")</f>
        <v/>
      </c>
      <c r="AK771" s="10" t="str">
        <f ca="1">IFERROR(IF(AND(NOW()&lt;= EOMONTH(DATE(YEAR($O771),6, 1), 0), Overall!$A773&lt;&gt;"", MONTH($N771) &lt;= 6, MONTH($O771) &gt;= 6), IF($R771 &lt;&gt; "", $H771/$R771, ""), ""), "")</f>
        <v/>
      </c>
      <c r="AL771" s="10" t="str">
        <f ca="1">IFERROR(IF(AND(NOW()&lt;= EOMONTH(DATE(YEAR($O771),7, 1), 0), Overall!$A773&lt;&gt;"", MONTH($N771) &lt;= 7, MONTH($O771) &gt;= 7), IF($R771 &lt;&gt; "", $H771/$R771, ""), ""), "")</f>
        <v/>
      </c>
      <c r="AM771" s="10" t="str">
        <f ca="1">IFERROR(IF(AND(NOW()&lt;= EOMONTH(DATE(YEAR($O771),8, 1), 0), Overall!$A773&lt;&gt;"", MONTH($N771) &lt;= 8, MONTH($O771) &gt;= 8), IF($R771 &lt;&gt; "", $H771/$R771, ""), ""), "")</f>
        <v/>
      </c>
      <c r="AN771" s="10" t="str">
        <f ca="1">IFERROR(IF(AND(NOW()&lt;= EOMONTH(DATE(YEAR($O771),9, 1), 0), Overall!$A773&lt;&gt;"", MONTH($N771) &lt;= 9, MONTH($O771) &gt;= 9), IF($R771 &lt;&gt; "", $H771/$R771, ""), ""), "")</f>
        <v/>
      </c>
      <c r="AO771" s="10" t="str">
        <f ca="1">IFERROR(IF(AND(NOW()&lt;= EOMONTH(DATE(YEAR($O771),10, 1), 0), Overall!$A773&lt;&gt;"", MONTH($N771) &lt;= 10, MONTH($O771) &gt;= 10), IF($R771 &lt;&gt; "", $H771/$R771, ""), ""), "")</f>
        <v/>
      </c>
      <c r="AP771" s="10" t="str">
        <f ca="1">IFERROR(IF(AND(NOW()&lt;= EOMONTH(DATE(YEAR($O771),11, 1), 0), Overall!$A773&lt;&gt;"", MONTH($N771) &lt;=11, MONTH($O771) &gt;= 11), IF($R771 &lt;&gt; "", $H771/$R771, ""), ""), "")</f>
        <v/>
      </c>
      <c r="AQ771" s="10" t="str">
        <f ca="1">IFERROR(IF(AND(NOW()&lt;= EOMONTH(DATE(YEAR($O771),12, 1), 0), Overall!$A773&lt;&gt;"", MONTH($N771) &lt;= 12, MONTH($O771) &gt;= 12), IF($R771 &lt;&gt; "", $H771/$R771, ""), ""), "")</f>
        <v/>
      </c>
      <c r="AR771" s="16">
        <f t="shared" ca="1" si="25"/>
        <v>0</v>
      </c>
    </row>
    <row r="772" spans="1:44" x14ac:dyDescent="0.25">
      <c r="A772" t="str">
        <f>_xlfn.VALUETOTEXT(Overall!A774)</f>
        <v/>
      </c>
      <c r="B772" s="8" t="str">
        <f>IF(Overall!B774&lt;&gt;"", VALUE(Overall!B774), "")</f>
        <v/>
      </c>
      <c r="C772" s="5" t="str">
        <f>IF(Overall!C774&lt;&gt;"",_xlfn.VALUETOTEXT(Overall!C774),"")</f>
        <v/>
      </c>
      <c r="D772" s="5" t="str">
        <f>_xlfn.VALUETOTEXT(Overall!D774)</f>
        <v/>
      </c>
      <c r="E772" s="5" t="str">
        <f>IF(Overall!Q774&lt;&gt;"",_xlfn.VALUETOTEXT(Overall!Q774),"")</f>
        <v/>
      </c>
      <c r="F772" s="5" t="str">
        <f>IF(Overall!E774&lt;&gt;"",_xlfn.VALUETOTEXT(Overall!E774),"")</f>
        <v/>
      </c>
      <c r="G772" s="5" t="str">
        <f>IF(Overall!R774&lt;&gt;"",_xlfn.VALUETOTEXT(Overall!R774),"")</f>
        <v/>
      </c>
      <c r="H772" s="6" t="str">
        <f>IF(Overall!F774&lt;&gt;"",VALUE(Overall!F774),"")</f>
        <v/>
      </c>
      <c r="I772" s="6" t="str">
        <f>IF(Overall!G774&lt;&gt;"",VALUE(Overall!G774),"")</f>
        <v/>
      </c>
      <c r="J772" s="6" t="str">
        <f>IF(Overall!H774&lt;&gt;"",VALUE(Overall!H774),"")</f>
        <v/>
      </c>
      <c r="K772" s="6" t="str">
        <f>IF(Overall!I774&lt;&gt;"",VALUE(Overall!I774),"")</f>
        <v/>
      </c>
      <c r="L772" s="6" t="str">
        <f>IF(Overall!J774&lt;&gt;"",VALUE(Overall!J774),"")</f>
        <v/>
      </c>
      <c r="M772" s="6" t="str">
        <f>IF(Overall!K774&lt;&gt;"",VALUE(Overall!K774),"")</f>
        <v/>
      </c>
      <c r="N772" s="7" t="str">
        <f>IF(Overall!L774&lt;&gt;"",DATEVALUE(MID(Overall!L774, FIND(",", Overall!L774) + 2, FIND(" ", Overall!L774) - FIND(",", Overall!L774) - 1) &amp; " " &amp; MID(Overall!L774, FIND(" ", Overall!L774) + 1, FIND(",", Overall!L774, FIND(" ", Overall!L774)) - FIND(" ", Overall!L774) - 1) &amp; ", " &amp; MID(Overall!L774, FIND(",", Overall!L774, FIND(",",Overall!L774) + 1) + 2, LEN(Overall!L774))),"")</f>
        <v/>
      </c>
      <c r="O772" s="7" t="str">
        <f>IF(Overall!M774&lt;&gt;"",DATEVALUE(MID(Overall!M774, FIND(",", Overall!M774) + 2, FIND(" ", Overall!M774) - FIND(",", Overall!M774) - 1) &amp; " " &amp; MID(Overall!M774, FIND(" ", Overall!M774) + 1, FIND(",", Overall!M774, FIND(" ", Overall!M774)) - FIND(" ", Overall!M774) - 1) &amp; ", " &amp; MID(Overall!M774, FIND(",", Overall!M774, FIND(",",Overall!M774) + 1) + 2, LEN(Overall!M774))),"")</f>
        <v/>
      </c>
      <c r="P772" s="7" t="str">
        <f>IF(Overall!N774&lt;&gt;"",DATEVALUE(MID(Overall!N774, FIND(",", Overall!N774) + 2, FIND(" ", Overall!N774) - FIND(",", Overall!N774) - 1) &amp; " " &amp; MID(Overall!N774, FIND(" ", Overall!N774) + 1, FIND(",", Overall!N774, FIND(" ", Overall!N774)) - FIND(" ", Overall!N774) - 1) &amp; ", " &amp; MID(Overall!N774, FIND(",", Overall!N774, FIND(",",Overall!N774) + 1) + 2, LEN(Overall!N774))),"")</f>
        <v/>
      </c>
      <c r="Q772" s="7" t="str">
        <f>IF(Overall!O774&lt;&gt;"",DATEVALUE(MID(Overall!O774, FIND(",", Overall!O774) + 2, FIND(" ", Overall!O774) - FIND(",", Overall!O774) - 1) &amp; " " &amp; MID(Overall!O774, FIND(" ", Overall!O774) + 1, FIND(",", Overall!O774, FIND(" ", Overall!O774)) - FIND(" ", Overall!O774) - 1) &amp; ", " &amp; MID(Overall!O774, FIND(",", Overall!O774, FIND(",",Overall!O774) + 1) + 2, LEN(Overall!O774))),"")</f>
        <v/>
      </c>
      <c r="R772" s="5" t="str">
        <f t="shared" si="24"/>
        <v/>
      </c>
      <c r="S772" s="10" t="str">
        <f>IF(Overall!$A774&lt;&gt;"",IF(AND(MONTH($N772) &lt;= 1, MONTH($O772) &gt;= 1), IF($R772 &lt;&gt; "", $H772/$R772, ""), ""),"")</f>
        <v/>
      </c>
      <c r="T772" s="10" t="str">
        <f>IF(Overall!$A774&lt;&gt;"",IF(AND(MONTH($N772) &lt;= 2, MONTH($O772) &gt;= 2), IF($R772 &lt;&gt; "", $H772/$R772, ""), ""),"")</f>
        <v/>
      </c>
      <c r="U772" s="10" t="str">
        <f>IF(Overall!$A774&lt;&gt;"",IF(AND(MONTH($N772) &lt;= 3, MONTH($O772) &gt;= 3), IF($R772 &lt;&gt; "", $H772/$R772, ""), ""),"")</f>
        <v/>
      </c>
      <c r="V772" s="10" t="str">
        <f>IF(Overall!$A774&lt;&gt;"",IF(AND(MONTH($N772) &lt;= 4, MONTH($O772) &gt;= 4), IF($R772 &lt;&gt; "", $H772/$R772, ""), ""),"")</f>
        <v/>
      </c>
      <c r="W772" s="10" t="str">
        <f>IF(Overall!$A774&lt;&gt;"",IF(AND(MONTH($N772) &lt;= 5, MONTH($O772) &gt;= 5), IF($R772 &lt;&gt; "", $H772/$R772, ""), ""),"")</f>
        <v/>
      </c>
      <c r="X772" s="10" t="str">
        <f>IF(Overall!$A774&lt;&gt;"",IF(AND(MONTH($N772) &lt;= 6, MONTH($O772) &gt;= 6), IF($R772 &lt;&gt; "", $H772/$R772, ""), ""),"")</f>
        <v/>
      </c>
      <c r="Y772" s="10" t="str">
        <f>IF(Overall!$A774&lt;&gt;"",IF(AND(MONTH($N772) &lt;= 7, MONTH($O772) &gt;= 7 ), IF($R772 &lt;&gt; "", $H772/$R772, ""), ""),"")</f>
        <v/>
      </c>
      <c r="Z772" s="10" t="str">
        <f>IF(Overall!$A774&lt;&gt;"",IF(AND(MONTH($N772) &lt;= 8, MONTH($O772) &gt;= 8), IF($R772 &lt;&gt; "", $H772/$R772, ""), ""),"")</f>
        <v/>
      </c>
      <c r="AA772" s="10" t="str">
        <f>IF(Overall!$A774&lt;&gt;"",IF(AND(MONTH($N772) &lt;= 9, MONTH($O772) &gt;= 9), IF($R772 &lt;&gt; "", $H772/$R772, ""), ""),"")</f>
        <v/>
      </c>
      <c r="AB772" s="10" t="str">
        <f>IF(Overall!$A774&lt;&gt;"",IF(AND(MONTH($N772) &lt;= 10, MONTH($O772) &gt;= 10), IF($R772 &lt;&gt; "", $H772/$R772, ""), ""),"")</f>
        <v/>
      </c>
      <c r="AC772" s="10" t="str">
        <f>IF(Overall!$A774&lt;&gt;"",IF(AND(MONTH($N772) &lt;= 11, MONTH($O772) &gt;= 11), IF($R772 &lt;&gt; "", $H772/$R772, ""), ""),"")</f>
        <v/>
      </c>
      <c r="AD772" s="10" t="str">
        <f>IF(Overall!$A774&lt;&gt;"",IF(AND(MONTH($N772) &lt;= 12, MONTH($O772) &gt;= 12), IF($R772 &lt;&gt; "", $H772/$R772, ""), ""),"")</f>
        <v/>
      </c>
      <c r="AF772" s="10" t="str">
        <f ca="1">IFERROR(IF(AND(NOW()&lt;= EOMONTH(DATE(YEAR($O772),1, 1), 0), Overall!$A774&lt;&gt;"", MONTH($N772) &lt;= 1, MONTH($O772) &gt;= 1), IF($R772 &lt;&gt; "", $H772/$R772, ""), ""), "")</f>
        <v/>
      </c>
      <c r="AG772" s="10" t="str">
        <f ca="1">IFERROR(IF(AND(NOW()&lt;= EOMONTH(DATE(YEAR($O772),2, 1), 0), Overall!$A774&lt;&gt;"", MONTH($N772) &lt;= 2, MONTH($O772) &gt;= 2), IF($R772 &lt;&gt; "", $H772/$R772, ""), ""), "")</f>
        <v/>
      </c>
      <c r="AH772" s="10" t="str">
        <f ca="1">IFERROR(IF(AND(NOW()&lt;= EOMONTH(DATE(YEAR($O772),3, 1), 0), Overall!$A774&lt;&gt;"", MONTH($N772) &lt;= 3, MONTH($O772) &gt;= 3), IF($R772 &lt;&gt; "", $H772/$R772, ""), ""), "")</f>
        <v/>
      </c>
      <c r="AI772" s="10" t="str">
        <f ca="1">IFERROR(IF(AND(NOW()&lt;= EOMONTH(DATE(YEAR($O772),4, 1), 0), Overall!$A774&lt;&gt;"", MONTH($N772) &lt;= 4, MONTH($O772) &gt;= 4), IF($R772 &lt;&gt; "", $H772/$R772, ""), ""), "")</f>
        <v/>
      </c>
      <c r="AJ772" s="10" t="str">
        <f ca="1">IFERROR(IF(AND(NOW()&lt;= EOMONTH(DATE(YEAR($O772),5, 1), 0), Overall!$A774&lt;&gt;"", MONTH($N772) &lt;= 5, MONTH($O772) &gt;= 5), IF($R772 &lt;&gt; "", $H772/$R772, ""), ""), "")</f>
        <v/>
      </c>
      <c r="AK772" s="10" t="str">
        <f ca="1">IFERROR(IF(AND(NOW()&lt;= EOMONTH(DATE(YEAR($O772),6, 1), 0), Overall!$A774&lt;&gt;"", MONTH($N772) &lt;= 6, MONTH($O772) &gt;= 6), IF($R772 &lt;&gt; "", $H772/$R772, ""), ""), "")</f>
        <v/>
      </c>
      <c r="AL772" s="10" t="str">
        <f ca="1">IFERROR(IF(AND(NOW()&lt;= EOMONTH(DATE(YEAR($O772),7, 1), 0), Overall!$A774&lt;&gt;"", MONTH($N772) &lt;= 7, MONTH($O772) &gt;= 7), IF($R772 &lt;&gt; "", $H772/$R772, ""), ""), "")</f>
        <v/>
      </c>
      <c r="AM772" s="10" t="str">
        <f ca="1">IFERROR(IF(AND(NOW()&lt;= EOMONTH(DATE(YEAR($O772),8, 1), 0), Overall!$A774&lt;&gt;"", MONTH($N772) &lt;= 8, MONTH($O772) &gt;= 8), IF($R772 &lt;&gt; "", $H772/$R772, ""), ""), "")</f>
        <v/>
      </c>
      <c r="AN772" s="10" t="str">
        <f ca="1">IFERROR(IF(AND(NOW()&lt;= EOMONTH(DATE(YEAR($O772),9, 1), 0), Overall!$A774&lt;&gt;"", MONTH($N772) &lt;= 9, MONTH($O772) &gt;= 9), IF($R772 &lt;&gt; "", $H772/$R772, ""), ""), "")</f>
        <v/>
      </c>
      <c r="AO772" s="10" t="str">
        <f ca="1">IFERROR(IF(AND(NOW()&lt;= EOMONTH(DATE(YEAR($O772),10, 1), 0), Overall!$A774&lt;&gt;"", MONTH($N772) &lt;= 10, MONTH($O772) &gt;= 10), IF($R772 &lt;&gt; "", $H772/$R772, ""), ""), "")</f>
        <v/>
      </c>
      <c r="AP772" s="10" t="str">
        <f ca="1">IFERROR(IF(AND(NOW()&lt;= EOMONTH(DATE(YEAR($O772),11, 1), 0), Overall!$A774&lt;&gt;"", MONTH($N772) &lt;=11, MONTH($O772) &gt;= 11), IF($R772 &lt;&gt; "", $H772/$R772, ""), ""), "")</f>
        <v/>
      </c>
      <c r="AQ772" s="10" t="str">
        <f ca="1">IFERROR(IF(AND(NOW()&lt;= EOMONTH(DATE(YEAR($O772),12, 1), 0), Overall!$A774&lt;&gt;"", MONTH($N772) &lt;= 12, MONTH($O772) &gt;= 12), IF($R772 &lt;&gt; "", $H772/$R772, ""), ""), "")</f>
        <v/>
      </c>
      <c r="AR772" s="16">
        <f t="shared" ca="1" si="25"/>
        <v>0</v>
      </c>
    </row>
    <row r="773" spans="1:44" x14ac:dyDescent="0.25">
      <c r="A773" t="str">
        <f>_xlfn.VALUETOTEXT(Overall!A775)</f>
        <v/>
      </c>
      <c r="B773" s="8" t="str">
        <f>IF(Overall!B775&lt;&gt;"", VALUE(Overall!B775), "")</f>
        <v/>
      </c>
      <c r="C773" s="5" t="str">
        <f>IF(Overall!C775&lt;&gt;"",_xlfn.VALUETOTEXT(Overall!C775),"")</f>
        <v/>
      </c>
      <c r="D773" s="5" t="str">
        <f>_xlfn.VALUETOTEXT(Overall!D775)</f>
        <v/>
      </c>
      <c r="E773" s="5" t="str">
        <f>IF(Overall!Q775&lt;&gt;"",_xlfn.VALUETOTEXT(Overall!Q775),"")</f>
        <v/>
      </c>
      <c r="F773" s="5" t="str">
        <f>IF(Overall!E775&lt;&gt;"",_xlfn.VALUETOTEXT(Overall!E775),"")</f>
        <v/>
      </c>
      <c r="G773" s="5" t="str">
        <f>IF(Overall!R775&lt;&gt;"",_xlfn.VALUETOTEXT(Overall!R775),"")</f>
        <v/>
      </c>
      <c r="H773" s="6" t="str">
        <f>IF(Overall!F775&lt;&gt;"",VALUE(Overall!F775),"")</f>
        <v/>
      </c>
      <c r="I773" s="6" t="str">
        <f>IF(Overall!G775&lt;&gt;"",VALUE(Overall!G775),"")</f>
        <v/>
      </c>
      <c r="J773" s="6" t="str">
        <f>IF(Overall!H775&lt;&gt;"",VALUE(Overall!H775),"")</f>
        <v/>
      </c>
      <c r="K773" s="6" t="str">
        <f>IF(Overall!I775&lt;&gt;"",VALUE(Overall!I775),"")</f>
        <v/>
      </c>
      <c r="L773" s="6" t="str">
        <f>IF(Overall!J775&lt;&gt;"",VALUE(Overall!J775),"")</f>
        <v/>
      </c>
      <c r="M773" s="6" t="str">
        <f>IF(Overall!K775&lt;&gt;"",VALUE(Overall!K775),"")</f>
        <v/>
      </c>
      <c r="N773" s="7" t="str">
        <f>IF(Overall!L775&lt;&gt;"",DATEVALUE(MID(Overall!L775, FIND(",", Overall!L775) + 2, FIND(" ", Overall!L775) - FIND(",", Overall!L775) - 1) &amp; " " &amp; MID(Overall!L775, FIND(" ", Overall!L775) + 1, FIND(",", Overall!L775, FIND(" ", Overall!L775)) - FIND(" ", Overall!L775) - 1) &amp; ", " &amp; MID(Overall!L775, FIND(",", Overall!L775, FIND(",",Overall!L775) + 1) + 2, LEN(Overall!L775))),"")</f>
        <v/>
      </c>
      <c r="O773" s="7" t="str">
        <f>IF(Overall!M775&lt;&gt;"",DATEVALUE(MID(Overall!M775, FIND(",", Overall!M775) + 2, FIND(" ", Overall!M775) - FIND(",", Overall!M775) - 1) &amp; " " &amp; MID(Overall!M775, FIND(" ", Overall!M775) + 1, FIND(",", Overall!M775, FIND(" ", Overall!M775)) - FIND(" ", Overall!M775) - 1) &amp; ", " &amp; MID(Overall!M775, FIND(",", Overall!M775, FIND(",",Overall!M775) + 1) + 2, LEN(Overall!M775))),"")</f>
        <v/>
      </c>
      <c r="P773" s="7" t="str">
        <f>IF(Overall!N775&lt;&gt;"",DATEVALUE(MID(Overall!N775, FIND(",", Overall!N775) + 2, FIND(" ", Overall!N775) - FIND(",", Overall!N775) - 1) &amp; " " &amp; MID(Overall!N775, FIND(" ", Overall!N775) + 1, FIND(",", Overall!N775, FIND(" ", Overall!N775)) - FIND(" ", Overall!N775) - 1) &amp; ", " &amp; MID(Overall!N775, FIND(",", Overall!N775, FIND(",",Overall!N775) + 1) + 2, LEN(Overall!N775))),"")</f>
        <v/>
      </c>
      <c r="Q773" s="7" t="str">
        <f>IF(Overall!O775&lt;&gt;"",DATEVALUE(MID(Overall!O775, FIND(",", Overall!O775) + 2, FIND(" ", Overall!O775) - FIND(",", Overall!O775) - 1) &amp; " " &amp; MID(Overall!O775, FIND(" ", Overall!O775) + 1, FIND(",", Overall!O775, FIND(" ", Overall!O775)) - FIND(" ", Overall!O775) - 1) &amp; ", " &amp; MID(Overall!O775, FIND(",", Overall!O775, FIND(",",Overall!O775) + 1) + 2, LEN(Overall!O775))),"")</f>
        <v/>
      </c>
      <c r="R773" s="5" t="str">
        <f t="shared" si="24"/>
        <v/>
      </c>
      <c r="S773" s="10" t="str">
        <f>IF(Overall!$A775&lt;&gt;"",IF(AND(MONTH($N773) &lt;= 1, MONTH($O773) &gt;= 1), IF($R773 &lt;&gt; "", $H773/$R773, ""), ""),"")</f>
        <v/>
      </c>
      <c r="T773" s="10" t="str">
        <f>IF(Overall!$A775&lt;&gt;"",IF(AND(MONTH($N773) &lt;= 2, MONTH($O773) &gt;= 2), IF($R773 &lt;&gt; "", $H773/$R773, ""), ""),"")</f>
        <v/>
      </c>
      <c r="U773" s="10" t="str">
        <f>IF(Overall!$A775&lt;&gt;"",IF(AND(MONTH($N773) &lt;= 3, MONTH($O773) &gt;= 3), IF($R773 &lt;&gt; "", $H773/$R773, ""), ""),"")</f>
        <v/>
      </c>
      <c r="V773" s="10" t="str">
        <f>IF(Overall!$A775&lt;&gt;"",IF(AND(MONTH($N773) &lt;= 4, MONTH($O773) &gt;= 4), IF($R773 &lt;&gt; "", $H773/$R773, ""), ""),"")</f>
        <v/>
      </c>
      <c r="W773" s="10" t="str">
        <f>IF(Overall!$A775&lt;&gt;"",IF(AND(MONTH($N773) &lt;= 5, MONTH($O773) &gt;= 5), IF($R773 &lt;&gt; "", $H773/$R773, ""), ""),"")</f>
        <v/>
      </c>
      <c r="X773" s="10" t="str">
        <f>IF(Overall!$A775&lt;&gt;"",IF(AND(MONTH($N773) &lt;= 6, MONTH($O773) &gt;= 6), IF($R773 &lt;&gt; "", $H773/$R773, ""), ""),"")</f>
        <v/>
      </c>
      <c r="Y773" s="10" t="str">
        <f>IF(Overall!$A775&lt;&gt;"",IF(AND(MONTH($N773) &lt;= 7, MONTH($O773) &gt;= 7 ), IF($R773 &lt;&gt; "", $H773/$R773, ""), ""),"")</f>
        <v/>
      </c>
      <c r="Z773" s="10" t="str">
        <f>IF(Overall!$A775&lt;&gt;"",IF(AND(MONTH($N773) &lt;= 8, MONTH($O773) &gt;= 8), IF($R773 &lt;&gt; "", $H773/$R773, ""), ""),"")</f>
        <v/>
      </c>
      <c r="AA773" s="10" t="str">
        <f>IF(Overall!$A775&lt;&gt;"",IF(AND(MONTH($N773) &lt;= 9, MONTH($O773) &gt;= 9), IF($R773 &lt;&gt; "", $H773/$R773, ""), ""),"")</f>
        <v/>
      </c>
      <c r="AB773" s="10" t="str">
        <f>IF(Overall!$A775&lt;&gt;"",IF(AND(MONTH($N773) &lt;= 10, MONTH($O773) &gt;= 10), IF($R773 &lt;&gt; "", $H773/$R773, ""), ""),"")</f>
        <v/>
      </c>
      <c r="AC773" s="10" t="str">
        <f>IF(Overall!$A775&lt;&gt;"",IF(AND(MONTH($N773) &lt;= 11, MONTH($O773) &gt;= 11), IF($R773 &lt;&gt; "", $H773/$R773, ""), ""),"")</f>
        <v/>
      </c>
      <c r="AD773" s="10" t="str">
        <f>IF(Overall!$A775&lt;&gt;"",IF(AND(MONTH($N773) &lt;= 12, MONTH($O773) &gt;= 12), IF($R773 &lt;&gt; "", $H773/$R773, ""), ""),"")</f>
        <v/>
      </c>
      <c r="AF773" s="10" t="str">
        <f ca="1">IFERROR(IF(AND(NOW()&lt;= EOMONTH(DATE(YEAR($O773),1, 1), 0), Overall!$A775&lt;&gt;"", MONTH($N773) &lt;= 1, MONTH($O773) &gt;= 1), IF($R773 &lt;&gt; "", $H773/$R773, ""), ""), "")</f>
        <v/>
      </c>
      <c r="AG773" s="10" t="str">
        <f ca="1">IFERROR(IF(AND(NOW()&lt;= EOMONTH(DATE(YEAR($O773),2, 1), 0), Overall!$A775&lt;&gt;"", MONTH($N773) &lt;= 2, MONTH($O773) &gt;= 2), IF($R773 &lt;&gt; "", $H773/$R773, ""), ""), "")</f>
        <v/>
      </c>
      <c r="AH773" s="10" t="str">
        <f ca="1">IFERROR(IF(AND(NOW()&lt;= EOMONTH(DATE(YEAR($O773),3, 1), 0), Overall!$A775&lt;&gt;"", MONTH($N773) &lt;= 3, MONTH($O773) &gt;= 3), IF($R773 &lt;&gt; "", $H773/$R773, ""), ""), "")</f>
        <v/>
      </c>
      <c r="AI773" s="10" t="str">
        <f ca="1">IFERROR(IF(AND(NOW()&lt;= EOMONTH(DATE(YEAR($O773),4, 1), 0), Overall!$A775&lt;&gt;"", MONTH($N773) &lt;= 4, MONTH($O773) &gt;= 4), IF($R773 &lt;&gt; "", $H773/$R773, ""), ""), "")</f>
        <v/>
      </c>
      <c r="AJ773" s="10" t="str">
        <f ca="1">IFERROR(IF(AND(NOW()&lt;= EOMONTH(DATE(YEAR($O773),5, 1), 0), Overall!$A775&lt;&gt;"", MONTH($N773) &lt;= 5, MONTH($O773) &gt;= 5), IF($R773 &lt;&gt; "", $H773/$R773, ""), ""), "")</f>
        <v/>
      </c>
      <c r="AK773" s="10" t="str">
        <f ca="1">IFERROR(IF(AND(NOW()&lt;= EOMONTH(DATE(YEAR($O773),6, 1), 0), Overall!$A775&lt;&gt;"", MONTH($N773) &lt;= 6, MONTH($O773) &gt;= 6), IF($R773 &lt;&gt; "", $H773/$R773, ""), ""), "")</f>
        <v/>
      </c>
      <c r="AL773" s="10" t="str">
        <f ca="1">IFERROR(IF(AND(NOW()&lt;= EOMONTH(DATE(YEAR($O773),7, 1), 0), Overall!$A775&lt;&gt;"", MONTH($N773) &lt;= 7, MONTH($O773) &gt;= 7), IF($R773 &lt;&gt; "", $H773/$R773, ""), ""), "")</f>
        <v/>
      </c>
      <c r="AM773" s="10" t="str">
        <f ca="1">IFERROR(IF(AND(NOW()&lt;= EOMONTH(DATE(YEAR($O773),8, 1), 0), Overall!$A775&lt;&gt;"", MONTH($N773) &lt;= 8, MONTH($O773) &gt;= 8), IF($R773 &lt;&gt; "", $H773/$R773, ""), ""), "")</f>
        <v/>
      </c>
      <c r="AN773" s="10" t="str">
        <f ca="1">IFERROR(IF(AND(NOW()&lt;= EOMONTH(DATE(YEAR($O773),9, 1), 0), Overall!$A775&lt;&gt;"", MONTH($N773) &lt;= 9, MONTH($O773) &gt;= 9), IF($R773 &lt;&gt; "", $H773/$R773, ""), ""), "")</f>
        <v/>
      </c>
      <c r="AO773" s="10" t="str">
        <f ca="1">IFERROR(IF(AND(NOW()&lt;= EOMONTH(DATE(YEAR($O773),10, 1), 0), Overall!$A775&lt;&gt;"", MONTH($N773) &lt;= 10, MONTH($O773) &gt;= 10), IF($R773 &lt;&gt; "", $H773/$R773, ""), ""), "")</f>
        <v/>
      </c>
      <c r="AP773" s="10" t="str">
        <f ca="1">IFERROR(IF(AND(NOW()&lt;= EOMONTH(DATE(YEAR($O773),11, 1), 0), Overall!$A775&lt;&gt;"", MONTH($N773) &lt;=11, MONTH($O773) &gt;= 11), IF($R773 &lt;&gt; "", $H773/$R773, ""), ""), "")</f>
        <v/>
      </c>
      <c r="AQ773" s="10" t="str">
        <f ca="1">IFERROR(IF(AND(NOW()&lt;= EOMONTH(DATE(YEAR($O773),12, 1), 0), Overall!$A775&lt;&gt;"", MONTH($N773) &lt;= 12, MONTH($O773) &gt;= 12), IF($R773 &lt;&gt; "", $H773/$R773, ""), ""), "")</f>
        <v/>
      </c>
      <c r="AR773" s="16">
        <f t="shared" ca="1" si="25"/>
        <v>0</v>
      </c>
    </row>
    <row r="774" spans="1:44" x14ac:dyDescent="0.25">
      <c r="A774" t="str">
        <f>_xlfn.VALUETOTEXT(Overall!A776)</f>
        <v/>
      </c>
      <c r="B774" s="8" t="str">
        <f>IF(Overall!B776&lt;&gt;"", VALUE(Overall!B776), "")</f>
        <v/>
      </c>
      <c r="C774" s="5" t="str">
        <f>IF(Overall!C776&lt;&gt;"",_xlfn.VALUETOTEXT(Overall!C776),"")</f>
        <v/>
      </c>
      <c r="D774" s="5" t="str">
        <f>_xlfn.VALUETOTEXT(Overall!D776)</f>
        <v/>
      </c>
      <c r="E774" s="5" t="str">
        <f>IF(Overall!Q776&lt;&gt;"",_xlfn.VALUETOTEXT(Overall!Q776),"")</f>
        <v/>
      </c>
      <c r="F774" s="5" t="str">
        <f>IF(Overall!E776&lt;&gt;"",_xlfn.VALUETOTEXT(Overall!E776),"")</f>
        <v/>
      </c>
      <c r="G774" s="5" t="str">
        <f>IF(Overall!R776&lt;&gt;"",_xlfn.VALUETOTEXT(Overall!R776),"")</f>
        <v/>
      </c>
      <c r="H774" s="6" t="str">
        <f>IF(Overall!F776&lt;&gt;"",VALUE(Overall!F776),"")</f>
        <v/>
      </c>
      <c r="I774" s="6" t="str">
        <f>IF(Overall!G776&lt;&gt;"",VALUE(Overall!G776),"")</f>
        <v/>
      </c>
      <c r="J774" s="6" t="str">
        <f>IF(Overall!H776&lt;&gt;"",VALUE(Overall!H776),"")</f>
        <v/>
      </c>
      <c r="K774" s="6" t="str">
        <f>IF(Overall!I776&lt;&gt;"",VALUE(Overall!I776),"")</f>
        <v/>
      </c>
      <c r="L774" s="6" t="str">
        <f>IF(Overall!J776&lt;&gt;"",VALUE(Overall!J776),"")</f>
        <v/>
      </c>
      <c r="M774" s="6" t="str">
        <f>IF(Overall!K776&lt;&gt;"",VALUE(Overall!K776),"")</f>
        <v/>
      </c>
      <c r="N774" s="7" t="str">
        <f>IF(Overall!L776&lt;&gt;"",DATEVALUE(MID(Overall!L776, FIND(",", Overall!L776) + 2, FIND(" ", Overall!L776) - FIND(",", Overall!L776) - 1) &amp; " " &amp; MID(Overall!L776, FIND(" ", Overall!L776) + 1, FIND(",", Overall!L776, FIND(" ", Overall!L776)) - FIND(" ", Overall!L776) - 1) &amp; ", " &amp; MID(Overall!L776, FIND(",", Overall!L776, FIND(",",Overall!L776) + 1) + 2, LEN(Overall!L776))),"")</f>
        <v/>
      </c>
      <c r="O774" s="7" t="str">
        <f>IF(Overall!M776&lt;&gt;"",DATEVALUE(MID(Overall!M776, FIND(",", Overall!M776) + 2, FIND(" ", Overall!M776) - FIND(",", Overall!M776) - 1) &amp; " " &amp; MID(Overall!M776, FIND(" ", Overall!M776) + 1, FIND(",", Overall!M776, FIND(" ", Overall!M776)) - FIND(" ", Overall!M776) - 1) &amp; ", " &amp; MID(Overall!M776, FIND(",", Overall!M776, FIND(",",Overall!M776) + 1) + 2, LEN(Overall!M776))),"")</f>
        <v/>
      </c>
      <c r="P774" s="7" t="str">
        <f>IF(Overall!N776&lt;&gt;"",DATEVALUE(MID(Overall!N776, FIND(",", Overall!N776) + 2, FIND(" ", Overall!N776) - FIND(",", Overall!N776) - 1) &amp; " " &amp; MID(Overall!N776, FIND(" ", Overall!N776) + 1, FIND(",", Overall!N776, FIND(" ", Overall!N776)) - FIND(" ", Overall!N776) - 1) &amp; ", " &amp; MID(Overall!N776, FIND(",", Overall!N776, FIND(",",Overall!N776) + 1) + 2, LEN(Overall!N776))),"")</f>
        <v/>
      </c>
      <c r="Q774" s="7" t="str">
        <f>IF(Overall!O776&lt;&gt;"",DATEVALUE(MID(Overall!O776, FIND(",", Overall!O776) + 2, FIND(" ", Overall!O776) - FIND(",", Overall!O776) - 1) &amp; " " &amp; MID(Overall!O776, FIND(" ", Overall!O776) + 1, FIND(",", Overall!O776, FIND(" ", Overall!O776)) - FIND(" ", Overall!O776) - 1) &amp; ", " &amp; MID(Overall!O776, FIND(",", Overall!O776, FIND(",",Overall!O776) + 1) + 2, LEN(Overall!O776))),"")</f>
        <v/>
      </c>
      <c r="R774" s="5" t="str">
        <f t="shared" si="24"/>
        <v/>
      </c>
      <c r="S774" s="10" t="str">
        <f>IF(Overall!$A776&lt;&gt;"",IF(AND(MONTH($N774) &lt;= 1, MONTH($O774) &gt;= 1), IF($R774 &lt;&gt; "", $H774/$R774, ""), ""),"")</f>
        <v/>
      </c>
      <c r="T774" s="10" t="str">
        <f>IF(Overall!$A776&lt;&gt;"",IF(AND(MONTH($N774) &lt;= 2, MONTH($O774) &gt;= 2), IF($R774 &lt;&gt; "", $H774/$R774, ""), ""),"")</f>
        <v/>
      </c>
      <c r="U774" s="10" t="str">
        <f>IF(Overall!$A776&lt;&gt;"",IF(AND(MONTH($N774) &lt;= 3, MONTH($O774) &gt;= 3), IF($R774 &lt;&gt; "", $H774/$R774, ""), ""),"")</f>
        <v/>
      </c>
      <c r="V774" s="10" t="str">
        <f>IF(Overall!$A776&lt;&gt;"",IF(AND(MONTH($N774) &lt;= 4, MONTH($O774) &gt;= 4), IF($R774 &lt;&gt; "", $H774/$R774, ""), ""),"")</f>
        <v/>
      </c>
      <c r="W774" s="10" t="str">
        <f>IF(Overall!$A776&lt;&gt;"",IF(AND(MONTH($N774) &lt;= 5, MONTH($O774) &gt;= 5), IF($R774 &lt;&gt; "", $H774/$R774, ""), ""),"")</f>
        <v/>
      </c>
      <c r="X774" s="10" t="str">
        <f>IF(Overall!$A776&lt;&gt;"",IF(AND(MONTH($N774) &lt;= 6, MONTH($O774) &gt;= 6), IF($R774 &lt;&gt; "", $H774/$R774, ""), ""),"")</f>
        <v/>
      </c>
      <c r="Y774" s="10" t="str">
        <f>IF(Overall!$A776&lt;&gt;"",IF(AND(MONTH($N774) &lt;= 7, MONTH($O774) &gt;= 7 ), IF($R774 &lt;&gt; "", $H774/$R774, ""), ""),"")</f>
        <v/>
      </c>
      <c r="Z774" s="10" t="str">
        <f>IF(Overall!$A776&lt;&gt;"",IF(AND(MONTH($N774) &lt;= 8, MONTH($O774) &gt;= 8), IF($R774 &lt;&gt; "", $H774/$R774, ""), ""),"")</f>
        <v/>
      </c>
      <c r="AA774" s="10" t="str">
        <f>IF(Overall!$A776&lt;&gt;"",IF(AND(MONTH($N774) &lt;= 9, MONTH($O774) &gt;= 9), IF($R774 &lt;&gt; "", $H774/$R774, ""), ""),"")</f>
        <v/>
      </c>
      <c r="AB774" s="10" t="str">
        <f>IF(Overall!$A776&lt;&gt;"",IF(AND(MONTH($N774) &lt;= 10, MONTH($O774) &gt;= 10), IF($R774 &lt;&gt; "", $H774/$R774, ""), ""),"")</f>
        <v/>
      </c>
      <c r="AC774" s="10" t="str">
        <f>IF(Overall!$A776&lt;&gt;"",IF(AND(MONTH($N774) &lt;= 11, MONTH($O774) &gt;= 11), IF($R774 &lt;&gt; "", $H774/$R774, ""), ""),"")</f>
        <v/>
      </c>
      <c r="AD774" s="10" t="str">
        <f>IF(Overall!$A776&lt;&gt;"",IF(AND(MONTH($N774) &lt;= 12, MONTH($O774) &gt;= 12), IF($R774 &lt;&gt; "", $H774/$R774, ""), ""),"")</f>
        <v/>
      </c>
      <c r="AF774" s="10" t="str">
        <f ca="1">IFERROR(IF(AND(NOW()&lt;= EOMONTH(DATE(YEAR($O774),1, 1), 0), Overall!$A776&lt;&gt;"", MONTH($N774) &lt;= 1, MONTH($O774) &gt;= 1), IF($R774 &lt;&gt; "", $H774/$R774, ""), ""), "")</f>
        <v/>
      </c>
      <c r="AG774" s="10" t="str">
        <f ca="1">IFERROR(IF(AND(NOW()&lt;= EOMONTH(DATE(YEAR($O774),2, 1), 0), Overall!$A776&lt;&gt;"", MONTH($N774) &lt;= 2, MONTH($O774) &gt;= 2), IF($R774 &lt;&gt; "", $H774/$R774, ""), ""), "")</f>
        <v/>
      </c>
      <c r="AH774" s="10" t="str">
        <f ca="1">IFERROR(IF(AND(NOW()&lt;= EOMONTH(DATE(YEAR($O774),3, 1), 0), Overall!$A776&lt;&gt;"", MONTH($N774) &lt;= 3, MONTH($O774) &gt;= 3), IF($R774 &lt;&gt; "", $H774/$R774, ""), ""), "")</f>
        <v/>
      </c>
      <c r="AI774" s="10" t="str">
        <f ca="1">IFERROR(IF(AND(NOW()&lt;= EOMONTH(DATE(YEAR($O774),4, 1), 0), Overall!$A776&lt;&gt;"", MONTH($N774) &lt;= 4, MONTH($O774) &gt;= 4), IF($R774 &lt;&gt; "", $H774/$R774, ""), ""), "")</f>
        <v/>
      </c>
      <c r="AJ774" s="10" t="str">
        <f ca="1">IFERROR(IF(AND(NOW()&lt;= EOMONTH(DATE(YEAR($O774),5, 1), 0), Overall!$A776&lt;&gt;"", MONTH($N774) &lt;= 5, MONTH($O774) &gt;= 5), IF($R774 &lt;&gt; "", $H774/$R774, ""), ""), "")</f>
        <v/>
      </c>
      <c r="AK774" s="10" t="str">
        <f ca="1">IFERROR(IF(AND(NOW()&lt;= EOMONTH(DATE(YEAR($O774),6, 1), 0), Overall!$A776&lt;&gt;"", MONTH($N774) &lt;= 6, MONTH($O774) &gt;= 6), IF($R774 &lt;&gt; "", $H774/$R774, ""), ""), "")</f>
        <v/>
      </c>
      <c r="AL774" s="10" t="str">
        <f ca="1">IFERROR(IF(AND(NOW()&lt;= EOMONTH(DATE(YEAR($O774),7, 1), 0), Overall!$A776&lt;&gt;"", MONTH($N774) &lt;= 7, MONTH($O774) &gt;= 7), IF($R774 &lt;&gt; "", $H774/$R774, ""), ""), "")</f>
        <v/>
      </c>
      <c r="AM774" s="10" t="str">
        <f ca="1">IFERROR(IF(AND(NOW()&lt;= EOMONTH(DATE(YEAR($O774),8, 1), 0), Overall!$A776&lt;&gt;"", MONTH($N774) &lt;= 8, MONTH($O774) &gt;= 8), IF($R774 &lt;&gt; "", $H774/$R774, ""), ""), "")</f>
        <v/>
      </c>
      <c r="AN774" s="10" t="str">
        <f ca="1">IFERROR(IF(AND(NOW()&lt;= EOMONTH(DATE(YEAR($O774),9, 1), 0), Overall!$A776&lt;&gt;"", MONTH($N774) &lt;= 9, MONTH($O774) &gt;= 9), IF($R774 &lt;&gt; "", $H774/$R774, ""), ""), "")</f>
        <v/>
      </c>
      <c r="AO774" s="10" t="str">
        <f ca="1">IFERROR(IF(AND(NOW()&lt;= EOMONTH(DATE(YEAR($O774),10, 1), 0), Overall!$A776&lt;&gt;"", MONTH($N774) &lt;= 10, MONTH($O774) &gt;= 10), IF($R774 &lt;&gt; "", $H774/$R774, ""), ""), "")</f>
        <v/>
      </c>
      <c r="AP774" s="10" t="str">
        <f ca="1">IFERROR(IF(AND(NOW()&lt;= EOMONTH(DATE(YEAR($O774),11, 1), 0), Overall!$A776&lt;&gt;"", MONTH($N774) &lt;=11, MONTH($O774) &gt;= 11), IF($R774 &lt;&gt; "", $H774/$R774, ""), ""), "")</f>
        <v/>
      </c>
      <c r="AQ774" s="10" t="str">
        <f ca="1">IFERROR(IF(AND(NOW()&lt;= EOMONTH(DATE(YEAR($O774),12, 1), 0), Overall!$A776&lt;&gt;"", MONTH($N774) &lt;= 12, MONTH($O774) &gt;= 12), IF($R774 &lt;&gt; "", $H774/$R774, ""), ""), "")</f>
        <v/>
      </c>
      <c r="AR774" s="16">
        <f t="shared" ca="1" si="25"/>
        <v>0</v>
      </c>
    </row>
    <row r="775" spans="1:44" x14ac:dyDescent="0.25">
      <c r="A775" t="str">
        <f>_xlfn.VALUETOTEXT(Overall!A777)</f>
        <v/>
      </c>
      <c r="B775" s="8" t="str">
        <f>IF(Overall!B777&lt;&gt;"", VALUE(Overall!B777), "")</f>
        <v/>
      </c>
      <c r="C775" s="5" t="str">
        <f>IF(Overall!C777&lt;&gt;"",_xlfn.VALUETOTEXT(Overall!C777),"")</f>
        <v/>
      </c>
      <c r="D775" s="5" t="str">
        <f>_xlfn.VALUETOTEXT(Overall!D777)</f>
        <v/>
      </c>
      <c r="E775" s="5" t="str">
        <f>IF(Overall!Q777&lt;&gt;"",_xlfn.VALUETOTEXT(Overall!Q777),"")</f>
        <v/>
      </c>
      <c r="F775" s="5" t="str">
        <f>IF(Overall!E777&lt;&gt;"",_xlfn.VALUETOTEXT(Overall!E777),"")</f>
        <v/>
      </c>
      <c r="G775" s="5" t="str">
        <f>IF(Overall!R777&lt;&gt;"",_xlfn.VALUETOTEXT(Overall!R777),"")</f>
        <v/>
      </c>
      <c r="H775" s="6" t="str">
        <f>IF(Overall!F777&lt;&gt;"",VALUE(Overall!F777),"")</f>
        <v/>
      </c>
      <c r="I775" s="6" t="str">
        <f>IF(Overall!G777&lt;&gt;"",VALUE(Overall!G777),"")</f>
        <v/>
      </c>
      <c r="J775" s="6" t="str">
        <f>IF(Overall!H777&lt;&gt;"",VALUE(Overall!H777),"")</f>
        <v/>
      </c>
      <c r="K775" s="6" t="str">
        <f>IF(Overall!I777&lt;&gt;"",VALUE(Overall!I777),"")</f>
        <v/>
      </c>
      <c r="L775" s="6" t="str">
        <f>IF(Overall!J777&lt;&gt;"",VALUE(Overall!J777),"")</f>
        <v/>
      </c>
      <c r="M775" s="6" t="str">
        <f>IF(Overall!K777&lt;&gt;"",VALUE(Overall!K777),"")</f>
        <v/>
      </c>
      <c r="N775" s="7" t="str">
        <f>IF(Overall!L777&lt;&gt;"",DATEVALUE(MID(Overall!L777, FIND(",", Overall!L777) + 2, FIND(" ", Overall!L777) - FIND(",", Overall!L777) - 1) &amp; " " &amp; MID(Overall!L777, FIND(" ", Overall!L777) + 1, FIND(",", Overall!L777, FIND(" ", Overall!L777)) - FIND(" ", Overall!L777) - 1) &amp; ", " &amp; MID(Overall!L777, FIND(",", Overall!L777, FIND(",",Overall!L777) + 1) + 2, LEN(Overall!L777))),"")</f>
        <v/>
      </c>
      <c r="O775" s="7" t="str">
        <f>IF(Overall!M777&lt;&gt;"",DATEVALUE(MID(Overall!M777, FIND(",", Overall!M777) + 2, FIND(" ", Overall!M777) - FIND(",", Overall!M777) - 1) &amp; " " &amp; MID(Overall!M777, FIND(" ", Overall!M777) + 1, FIND(",", Overall!M777, FIND(" ", Overall!M777)) - FIND(" ", Overall!M777) - 1) &amp; ", " &amp; MID(Overall!M777, FIND(",", Overall!M777, FIND(",",Overall!M777) + 1) + 2, LEN(Overall!M777))),"")</f>
        <v/>
      </c>
      <c r="P775" s="7" t="str">
        <f>IF(Overall!N777&lt;&gt;"",DATEVALUE(MID(Overall!N777, FIND(",", Overall!N777) + 2, FIND(" ", Overall!N777) - FIND(",", Overall!N777) - 1) &amp; " " &amp; MID(Overall!N777, FIND(" ", Overall!N777) + 1, FIND(",", Overall!N777, FIND(" ", Overall!N777)) - FIND(" ", Overall!N777) - 1) &amp; ", " &amp; MID(Overall!N777, FIND(",", Overall!N777, FIND(",",Overall!N777) + 1) + 2, LEN(Overall!N777))),"")</f>
        <v/>
      </c>
      <c r="Q775" s="7" t="str">
        <f>IF(Overall!O777&lt;&gt;"",DATEVALUE(MID(Overall!O777, FIND(",", Overall!O777) + 2, FIND(" ", Overall!O777) - FIND(",", Overall!O777) - 1) &amp; " " &amp; MID(Overall!O777, FIND(" ", Overall!O777) + 1, FIND(",", Overall!O777, FIND(" ", Overall!O777)) - FIND(" ", Overall!O777) - 1) &amp; ", " &amp; MID(Overall!O777, FIND(",", Overall!O777, FIND(",",Overall!O777) + 1) + 2, LEN(Overall!O777))),"")</f>
        <v/>
      </c>
      <c r="R775" s="5" t="str">
        <f t="shared" si="24"/>
        <v/>
      </c>
      <c r="S775" s="10" t="str">
        <f>IF(Overall!$A777&lt;&gt;"",IF(AND(MONTH($N775) &lt;= 1, MONTH($O775) &gt;= 1), IF($R775 &lt;&gt; "", $H775/$R775, ""), ""),"")</f>
        <v/>
      </c>
      <c r="T775" s="10" t="str">
        <f>IF(Overall!$A777&lt;&gt;"",IF(AND(MONTH($N775) &lt;= 2, MONTH($O775) &gt;= 2), IF($R775 &lt;&gt; "", $H775/$R775, ""), ""),"")</f>
        <v/>
      </c>
      <c r="U775" s="10" t="str">
        <f>IF(Overall!$A777&lt;&gt;"",IF(AND(MONTH($N775) &lt;= 3, MONTH($O775) &gt;= 3), IF($R775 &lt;&gt; "", $H775/$R775, ""), ""),"")</f>
        <v/>
      </c>
      <c r="V775" s="10" t="str">
        <f>IF(Overall!$A777&lt;&gt;"",IF(AND(MONTH($N775) &lt;= 4, MONTH($O775) &gt;= 4), IF($R775 &lt;&gt; "", $H775/$R775, ""), ""),"")</f>
        <v/>
      </c>
      <c r="W775" s="10" t="str">
        <f>IF(Overall!$A777&lt;&gt;"",IF(AND(MONTH($N775) &lt;= 5, MONTH($O775) &gt;= 5), IF($R775 &lt;&gt; "", $H775/$R775, ""), ""),"")</f>
        <v/>
      </c>
      <c r="X775" s="10" t="str">
        <f>IF(Overall!$A777&lt;&gt;"",IF(AND(MONTH($N775) &lt;= 6, MONTH($O775) &gt;= 6), IF($R775 &lt;&gt; "", $H775/$R775, ""), ""),"")</f>
        <v/>
      </c>
      <c r="Y775" s="10" t="str">
        <f>IF(Overall!$A777&lt;&gt;"",IF(AND(MONTH($N775) &lt;= 7, MONTH($O775) &gt;= 7 ), IF($R775 &lt;&gt; "", $H775/$R775, ""), ""),"")</f>
        <v/>
      </c>
      <c r="Z775" s="10" t="str">
        <f>IF(Overall!$A777&lt;&gt;"",IF(AND(MONTH($N775) &lt;= 8, MONTH($O775) &gt;= 8), IF($R775 &lt;&gt; "", $H775/$R775, ""), ""),"")</f>
        <v/>
      </c>
      <c r="AA775" s="10" t="str">
        <f>IF(Overall!$A777&lt;&gt;"",IF(AND(MONTH($N775) &lt;= 9, MONTH($O775) &gt;= 9), IF($R775 &lt;&gt; "", $H775/$R775, ""), ""),"")</f>
        <v/>
      </c>
      <c r="AB775" s="10" t="str">
        <f>IF(Overall!$A777&lt;&gt;"",IF(AND(MONTH($N775) &lt;= 10, MONTH($O775) &gt;= 10), IF($R775 &lt;&gt; "", $H775/$R775, ""), ""),"")</f>
        <v/>
      </c>
      <c r="AC775" s="10" t="str">
        <f>IF(Overall!$A777&lt;&gt;"",IF(AND(MONTH($N775) &lt;= 11, MONTH($O775) &gt;= 11), IF($R775 &lt;&gt; "", $H775/$R775, ""), ""),"")</f>
        <v/>
      </c>
      <c r="AD775" s="10" t="str">
        <f>IF(Overall!$A777&lt;&gt;"",IF(AND(MONTH($N775) &lt;= 12, MONTH($O775) &gt;= 12), IF($R775 &lt;&gt; "", $H775/$R775, ""), ""),"")</f>
        <v/>
      </c>
      <c r="AF775" s="10" t="str">
        <f ca="1">IFERROR(IF(AND(NOW()&lt;= EOMONTH(DATE(YEAR($O775),1, 1), 0), Overall!$A777&lt;&gt;"", MONTH($N775) &lt;= 1, MONTH($O775) &gt;= 1), IF($R775 &lt;&gt; "", $H775/$R775, ""), ""), "")</f>
        <v/>
      </c>
      <c r="AG775" s="10" t="str">
        <f ca="1">IFERROR(IF(AND(NOW()&lt;= EOMONTH(DATE(YEAR($O775),2, 1), 0), Overall!$A777&lt;&gt;"", MONTH($N775) &lt;= 2, MONTH($O775) &gt;= 2), IF($R775 &lt;&gt; "", $H775/$R775, ""), ""), "")</f>
        <v/>
      </c>
      <c r="AH775" s="10" t="str">
        <f ca="1">IFERROR(IF(AND(NOW()&lt;= EOMONTH(DATE(YEAR($O775),3, 1), 0), Overall!$A777&lt;&gt;"", MONTH($N775) &lt;= 3, MONTH($O775) &gt;= 3), IF($R775 &lt;&gt; "", $H775/$R775, ""), ""), "")</f>
        <v/>
      </c>
      <c r="AI775" s="10" t="str">
        <f ca="1">IFERROR(IF(AND(NOW()&lt;= EOMONTH(DATE(YEAR($O775),4, 1), 0), Overall!$A777&lt;&gt;"", MONTH($N775) &lt;= 4, MONTH($O775) &gt;= 4), IF($R775 &lt;&gt; "", $H775/$R775, ""), ""), "")</f>
        <v/>
      </c>
      <c r="AJ775" s="10" t="str">
        <f ca="1">IFERROR(IF(AND(NOW()&lt;= EOMONTH(DATE(YEAR($O775),5, 1), 0), Overall!$A777&lt;&gt;"", MONTH($N775) &lt;= 5, MONTH($O775) &gt;= 5), IF($R775 &lt;&gt; "", $H775/$R775, ""), ""), "")</f>
        <v/>
      </c>
      <c r="AK775" s="10" t="str">
        <f ca="1">IFERROR(IF(AND(NOW()&lt;= EOMONTH(DATE(YEAR($O775),6, 1), 0), Overall!$A777&lt;&gt;"", MONTH($N775) &lt;= 6, MONTH($O775) &gt;= 6), IF($R775 &lt;&gt; "", $H775/$R775, ""), ""), "")</f>
        <v/>
      </c>
      <c r="AL775" s="10" t="str">
        <f ca="1">IFERROR(IF(AND(NOW()&lt;= EOMONTH(DATE(YEAR($O775),7, 1), 0), Overall!$A777&lt;&gt;"", MONTH($N775) &lt;= 7, MONTH($O775) &gt;= 7), IF($R775 &lt;&gt; "", $H775/$R775, ""), ""), "")</f>
        <v/>
      </c>
      <c r="AM775" s="10" t="str">
        <f ca="1">IFERROR(IF(AND(NOW()&lt;= EOMONTH(DATE(YEAR($O775),8, 1), 0), Overall!$A777&lt;&gt;"", MONTH($N775) &lt;= 8, MONTH($O775) &gt;= 8), IF($R775 &lt;&gt; "", $H775/$R775, ""), ""), "")</f>
        <v/>
      </c>
      <c r="AN775" s="10" t="str">
        <f ca="1">IFERROR(IF(AND(NOW()&lt;= EOMONTH(DATE(YEAR($O775),9, 1), 0), Overall!$A777&lt;&gt;"", MONTH($N775) &lt;= 9, MONTH($O775) &gt;= 9), IF($R775 &lt;&gt; "", $H775/$R775, ""), ""), "")</f>
        <v/>
      </c>
      <c r="AO775" s="10" t="str">
        <f ca="1">IFERROR(IF(AND(NOW()&lt;= EOMONTH(DATE(YEAR($O775),10, 1), 0), Overall!$A777&lt;&gt;"", MONTH($N775) &lt;= 10, MONTH($O775) &gt;= 10), IF($R775 &lt;&gt; "", $H775/$R775, ""), ""), "")</f>
        <v/>
      </c>
      <c r="AP775" s="10" t="str">
        <f ca="1">IFERROR(IF(AND(NOW()&lt;= EOMONTH(DATE(YEAR($O775),11, 1), 0), Overall!$A777&lt;&gt;"", MONTH($N775) &lt;=11, MONTH($O775) &gt;= 11), IF($R775 &lt;&gt; "", $H775/$R775, ""), ""), "")</f>
        <v/>
      </c>
      <c r="AQ775" s="10" t="str">
        <f ca="1">IFERROR(IF(AND(NOW()&lt;= EOMONTH(DATE(YEAR($O775),12, 1), 0), Overall!$A777&lt;&gt;"", MONTH($N775) &lt;= 12, MONTH($O775) &gt;= 12), IF($R775 &lt;&gt; "", $H775/$R775, ""), ""), "")</f>
        <v/>
      </c>
      <c r="AR775" s="16">
        <f t="shared" ca="1" si="25"/>
        <v>0</v>
      </c>
    </row>
    <row r="776" spans="1:44" x14ac:dyDescent="0.25">
      <c r="A776" t="str">
        <f>_xlfn.VALUETOTEXT(Overall!A778)</f>
        <v/>
      </c>
      <c r="B776" s="8" t="str">
        <f>IF(Overall!B778&lt;&gt;"", VALUE(Overall!B778), "")</f>
        <v/>
      </c>
      <c r="C776" s="5" t="str">
        <f>IF(Overall!C778&lt;&gt;"",_xlfn.VALUETOTEXT(Overall!C778),"")</f>
        <v/>
      </c>
      <c r="D776" s="5" t="str">
        <f>_xlfn.VALUETOTEXT(Overall!D778)</f>
        <v/>
      </c>
      <c r="E776" s="5" t="str">
        <f>IF(Overall!Q778&lt;&gt;"",_xlfn.VALUETOTEXT(Overall!Q778),"")</f>
        <v/>
      </c>
      <c r="F776" s="5" t="str">
        <f>IF(Overall!E778&lt;&gt;"",_xlfn.VALUETOTEXT(Overall!E778),"")</f>
        <v/>
      </c>
      <c r="G776" s="5" t="str">
        <f>IF(Overall!R778&lt;&gt;"",_xlfn.VALUETOTEXT(Overall!R778),"")</f>
        <v/>
      </c>
      <c r="H776" s="6" t="str">
        <f>IF(Overall!F778&lt;&gt;"",VALUE(Overall!F778),"")</f>
        <v/>
      </c>
      <c r="I776" s="6" t="str">
        <f>IF(Overall!G778&lt;&gt;"",VALUE(Overall!G778),"")</f>
        <v/>
      </c>
      <c r="J776" s="6" t="str">
        <f>IF(Overall!H778&lt;&gt;"",VALUE(Overall!H778),"")</f>
        <v/>
      </c>
      <c r="K776" s="6" t="str">
        <f>IF(Overall!I778&lt;&gt;"",VALUE(Overall!I778),"")</f>
        <v/>
      </c>
      <c r="L776" s="6" t="str">
        <f>IF(Overall!J778&lt;&gt;"",VALUE(Overall!J778),"")</f>
        <v/>
      </c>
      <c r="M776" s="6" t="str">
        <f>IF(Overall!K778&lt;&gt;"",VALUE(Overall!K778),"")</f>
        <v/>
      </c>
      <c r="N776" s="7" t="str">
        <f>IF(Overall!L778&lt;&gt;"",DATEVALUE(MID(Overall!L778, FIND(",", Overall!L778) + 2, FIND(" ", Overall!L778) - FIND(",", Overall!L778) - 1) &amp; " " &amp; MID(Overall!L778, FIND(" ", Overall!L778) + 1, FIND(",", Overall!L778, FIND(" ", Overall!L778)) - FIND(" ", Overall!L778) - 1) &amp; ", " &amp; MID(Overall!L778, FIND(",", Overall!L778, FIND(",",Overall!L778) + 1) + 2, LEN(Overall!L778))),"")</f>
        <v/>
      </c>
      <c r="O776" s="7" t="str">
        <f>IF(Overall!M778&lt;&gt;"",DATEVALUE(MID(Overall!M778, FIND(",", Overall!M778) + 2, FIND(" ", Overall!M778) - FIND(",", Overall!M778) - 1) &amp; " " &amp; MID(Overall!M778, FIND(" ", Overall!M778) + 1, FIND(",", Overall!M778, FIND(" ", Overall!M778)) - FIND(" ", Overall!M778) - 1) &amp; ", " &amp; MID(Overall!M778, FIND(",", Overall!M778, FIND(",",Overall!M778) + 1) + 2, LEN(Overall!M778))),"")</f>
        <v/>
      </c>
      <c r="P776" s="7" t="str">
        <f>IF(Overall!N778&lt;&gt;"",DATEVALUE(MID(Overall!N778, FIND(",", Overall!N778) + 2, FIND(" ", Overall!N778) - FIND(",", Overall!N778) - 1) &amp; " " &amp; MID(Overall!N778, FIND(" ", Overall!N778) + 1, FIND(",", Overall!N778, FIND(" ", Overall!N778)) - FIND(" ", Overall!N778) - 1) &amp; ", " &amp; MID(Overall!N778, FIND(",", Overall!N778, FIND(",",Overall!N778) + 1) + 2, LEN(Overall!N778))),"")</f>
        <v/>
      </c>
      <c r="Q776" s="7" t="str">
        <f>IF(Overall!O778&lt;&gt;"",DATEVALUE(MID(Overall!O778, FIND(",", Overall!O778) + 2, FIND(" ", Overall!O778) - FIND(",", Overall!O778) - 1) &amp; " " &amp; MID(Overall!O778, FIND(" ", Overall!O778) + 1, FIND(",", Overall!O778, FIND(" ", Overall!O778)) - FIND(" ", Overall!O778) - 1) &amp; ", " &amp; MID(Overall!O778, FIND(",", Overall!O778, FIND(",",Overall!O778) + 1) + 2, LEN(Overall!O778))),"")</f>
        <v/>
      </c>
      <c r="R776" s="5" t="str">
        <f t="shared" si="24"/>
        <v/>
      </c>
      <c r="S776" s="10" t="str">
        <f>IF(Overall!$A778&lt;&gt;"",IF(AND(MONTH($N776) &lt;= 1, MONTH($O776) &gt;= 1), IF($R776 &lt;&gt; "", $H776/$R776, ""), ""),"")</f>
        <v/>
      </c>
      <c r="T776" s="10" t="str">
        <f>IF(Overall!$A778&lt;&gt;"",IF(AND(MONTH($N776) &lt;= 2, MONTH($O776) &gt;= 2), IF($R776 &lt;&gt; "", $H776/$R776, ""), ""),"")</f>
        <v/>
      </c>
      <c r="U776" s="10" t="str">
        <f>IF(Overall!$A778&lt;&gt;"",IF(AND(MONTH($N776) &lt;= 3, MONTH($O776) &gt;= 3), IF($R776 &lt;&gt; "", $H776/$R776, ""), ""),"")</f>
        <v/>
      </c>
      <c r="V776" s="10" t="str">
        <f>IF(Overall!$A778&lt;&gt;"",IF(AND(MONTH($N776) &lt;= 4, MONTH($O776) &gt;= 4), IF($R776 &lt;&gt; "", $H776/$R776, ""), ""),"")</f>
        <v/>
      </c>
      <c r="W776" s="10" t="str">
        <f>IF(Overall!$A778&lt;&gt;"",IF(AND(MONTH($N776) &lt;= 5, MONTH($O776) &gt;= 5), IF($R776 &lt;&gt; "", $H776/$R776, ""), ""),"")</f>
        <v/>
      </c>
      <c r="X776" s="10" t="str">
        <f>IF(Overall!$A778&lt;&gt;"",IF(AND(MONTH($N776) &lt;= 6, MONTH($O776) &gt;= 6), IF($R776 &lt;&gt; "", $H776/$R776, ""), ""),"")</f>
        <v/>
      </c>
      <c r="Y776" s="10" t="str">
        <f>IF(Overall!$A778&lt;&gt;"",IF(AND(MONTH($N776) &lt;= 7, MONTH($O776) &gt;= 7 ), IF($R776 &lt;&gt; "", $H776/$R776, ""), ""),"")</f>
        <v/>
      </c>
      <c r="Z776" s="10" t="str">
        <f>IF(Overall!$A778&lt;&gt;"",IF(AND(MONTH($N776) &lt;= 8, MONTH($O776) &gt;= 8), IF($R776 &lt;&gt; "", $H776/$R776, ""), ""),"")</f>
        <v/>
      </c>
      <c r="AA776" s="10" t="str">
        <f>IF(Overall!$A778&lt;&gt;"",IF(AND(MONTH($N776) &lt;= 9, MONTH($O776) &gt;= 9), IF($R776 &lt;&gt; "", $H776/$R776, ""), ""),"")</f>
        <v/>
      </c>
      <c r="AB776" s="10" t="str">
        <f>IF(Overall!$A778&lt;&gt;"",IF(AND(MONTH($N776) &lt;= 10, MONTH($O776) &gt;= 10), IF($R776 &lt;&gt; "", $H776/$R776, ""), ""),"")</f>
        <v/>
      </c>
      <c r="AC776" s="10" t="str">
        <f>IF(Overall!$A778&lt;&gt;"",IF(AND(MONTH($N776) &lt;= 11, MONTH($O776) &gt;= 11), IF($R776 &lt;&gt; "", $H776/$R776, ""), ""),"")</f>
        <v/>
      </c>
      <c r="AD776" s="10" t="str">
        <f>IF(Overall!$A778&lt;&gt;"",IF(AND(MONTH($N776) &lt;= 12, MONTH($O776) &gt;= 12), IF($R776 &lt;&gt; "", $H776/$R776, ""), ""),"")</f>
        <v/>
      </c>
      <c r="AF776" s="10" t="str">
        <f ca="1">IFERROR(IF(AND(NOW()&lt;= EOMONTH(DATE(YEAR($O776),1, 1), 0), Overall!$A778&lt;&gt;"", MONTH($N776) &lt;= 1, MONTH($O776) &gt;= 1), IF($R776 &lt;&gt; "", $H776/$R776, ""), ""), "")</f>
        <v/>
      </c>
      <c r="AG776" s="10" t="str">
        <f ca="1">IFERROR(IF(AND(NOW()&lt;= EOMONTH(DATE(YEAR($O776),2, 1), 0), Overall!$A778&lt;&gt;"", MONTH($N776) &lt;= 2, MONTH($O776) &gt;= 2), IF($R776 &lt;&gt; "", $H776/$R776, ""), ""), "")</f>
        <v/>
      </c>
      <c r="AH776" s="10" t="str">
        <f ca="1">IFERROR(IF(AND(NOW()&lt;= EOMONTH(DATE(YEAR($O776),3, 1), 0), Overall!$A778&lt;&gt;"", MONTH($N776) &lt;= 3, MONTH($O776) &gt;= 3), IF($R776 &lt;&gt; "", $H776/$R776, ""), ""), "")</f>
        <v/>
      </c>
      <c r="AI776" s="10" t="str">
        <f ca="1">IFERROR(IF(AND(NOW()&lt;= EOMONTH(DATE(YEAR($O776),4, 1), 0), Overall!$A778&lt;&gt;"", MONTH($N776) &lt;= 4, MONTH($O776) &gt;= 4), IF($R776 &lt;&gt; "", $H776/$R776, ""), ""), "")</f>
        <v/>
      </c>
      <c r="AJ776" s="10" t="str">
        <f ca="1">IFERROR(IF(AND(NOW()&lt;= EOMONTH(DATE(YEAR($O776),5, 1), 0), Overall!$A778&lt;&gt;"", MONTH($N776) &lt;= 5, MONTH($O776) &gt;= 5), IF($R776 &lt;&gt; "", $H776/$R776, ""), ""), "")</f>
        <v/>
      </c>
      <c r="AK776" s="10" t="str">
        <f ca="1">IFERROR(IF(AND(NOW()&lt;= EOMONTH(DATE(YEAR($O776),6, 1), 0), Overall!$A778&lt;&gt;"", MONTH($N776) &lt;= 6, MONTH($O776) &gt;= 6), IF($R776 &lt;&gt; "", $H776/$R776, ""), ""), "")</f>
        <v/>
      </c>
      <c r="AL776" s="10" t="str">
        <f ca="1">IFERROR(IF(AND(NOW()&lt;= EOMONTH(DATE(YEAR($O776),7, 1), 0), Overall!$A778&lt;&gt;"", MONTH($N776) &lt;= 7, MONTH($O776) &gt;= 7), IF($R776 &lt;&gt; "", $H776/$R776, ""), ""), "")</f>
        <v/>
      </c>
      <c r="AM776" s="10" t="str">
        <f ca="1">IFERROR(IF(AND(NOW()&lt;= EOMONTH(DATE(YEAR($O776),8, 1), 0), Overall!$A778&lt;&gt;"", MONTH($N776) &lt;= 8, MONTH($O776) &gt;= 8), IF($R776 &lt;&gt; "", $H776/$R776, ""), ""), "")</f>
        <v/>
      </c>
      <c r="AN776" s="10" t="str">
        <f ca="1">IFERROR(IF(AND(NOW()&lt;= EOMONTH(DATE(YEAR($O776),9, 1), 0), Overall!$A778&lt;&gt;"", MONTH($N776) &lt;= 9, MONTH($O776) &gt;= 9), IF($R776 &lt;&gt; "", $H776/$R776, ""), ""), "")</f>
        <v/>
      </c>
      <c r="AO776" s="10" t="str">
        <f ca="1">IFERROR(IF(AND(NOW()&lt;= EOMONTH(DATE(YEAR($O776),10, 1), 0), Overall!$A778&lt;&gt;"", MONTH($N776) &lt;= 10, MONTH($O776) &gt;= 10), IF($R776 &lt;&gt; "", $H776/$R776, ""), ""), "")</f>
        <v/>
      </c>
      <c r="AP776" s="10" t="str">
        <f ca="1">IFERROR(IF(AND(NOW()&lt;= EOMONTH(DATE(YEAR($O776),11, 1), 0), Overall!$A778&lt;&gt;"", MONTH($N776) &lt;=11, MONTH($O776) &gt;= 11), IF($R776 &lt;&gt; "", $H776/$R776, ""), ""), "")</f>
        <v/>
      </c>
      <c r="AQ776" s="10" t="str">
        <f ca="1">IFERROR(IF(AND(NOW()&lt;= EOMONTH(DATE(YEAR($O776),12, 1), 0), Overall!$A778&lt;&gt;"", MONTH($N776) &lt;= 12, MONTH($O776) &gt;= 12), IF($R776 &lt;&gt; "", $H776/$R776, ""), ""), "")</f>
        <v/>
      </c>
      <c r="AR776" s="16">
        <f t="shared" ca="1" si="25"/>
        <v>0</v>
      </c>
    </row>
    <row r="777" spans="1:44" x14ac:dyDescent="0.25">
      <c r="A777" t="str">
        <f>_xlfn.VALUETOTEXT(Overall!A779)</f>
        <v/>
      </c>
      <c r="B777" s="8" t="str">
        <f>IF(Overall!B779&lt;&gt;"", VALUE(Overall!B779), "")</f>
        <v/>
      </c>
      <c r="C777" s="5" t="str">
        <f>IF(Overall!C779&lt;&gt;"",_xlfn.VALUETOTEXT(Overall!C779),"")</f>
        <v/>
      </c>
      <c r="D777" s="5" t="str">
        <f>_xlfn.VALUETOTEXT(Overall!D779)</f>
        <v/>
      </c>
      <c r="E777" s="5" t="str">
        <f>IF(Overall!Q779&lt;&gt;"",_xlfn.VALUETOTEXT(Overall!Q779),"")</f>
        <v/>
      </c>
      <c r="F777" s="5" t="str">
        <f>IF(Overall!E779&lt;&gt;"",_xlfn.VALUETOTEXT(Overall!E779),"")</f>
        <v/>
      </c>
      <c r="G777" s="5" t="str">
        <f>IF(Overall!R779&lt;&gt;"",_xlfn.VALUETOTEXT(Overall!R779),"")</f>
        <v/>
      </c>
      <c r="H777" s="6" t="str">
        <f>IF(Overall!F779&lt;&gt;"",VALUE(Overall!F779),"")</f>
        <v/>
      </c>
      <c r="I777" s="6" t="str">
        <f>IF(Overall!G779&lt;&gt;"",VALUE(Overall!G779),"")</f>
        <v/>
      </c>
      <c r="J777" s="6" t="str">
        <f>IF(Overall!H779&lt;&gt;"",VALUE(Overall!H779),"")</f>
        <v/>
      </c>
      <c r="K777" s="6" t="str">
        <f>IF(Overall!I779&lt;&gt;"",VALUE(Overall!I779),"")</f>
        <v/>
      </c>
      <c r="L777" s="6" t="str">
        <f>IF(Overall!J779&lt;&gt;"",VALUE(Overall!J779),"")</f>
        <v/>
      </c>
      <c r="M777" s="6" t="str">
        <f>IF(Overall!K779&lt;&gt;"",VALUE(Overall!K779),"")</f>
        <v/>
      </c>
      <c r="N777" s="7" t="str">
        <f>IF(Overall!L779&lt;&gt;"",DATEVALUE(MID(Overall!L779, FIND(",", Overall!L779) + 2, FIND(" ", Overall!L779) - FIND(",", Overall!L779) - 1) &amp; " " &amp; MID(Overall!L779, FIND(" ", Overall!L779) + 1, FIND(",", Overall!L779, FIND(" ", Overall!L779)) - FIND(" ", Overall!L779) - 1) &amp; ", " &amp; MID(Overall!L779, FIND(",", Overall!L779, FIND(",",Overall!L779) + 1) + 2, LEN(Overall!L779))),"")</f>
        <v/>
      </c>
      <c r="O777" s="7" t="str">
        <f>IF(Overall!M779&lt;&gt;"",DATEVALUE(MID(Overall!M779, FIND(",", Overall!M779) + 2, FIND(" ", Overall!M779) - FIND(",", Overall!M779) - 1) &amp; " " &amp; MID(Overall!M779, FIND(" ", Overall!M779) + 1, FIND(",", Overall!M779, FIND(" ", Overall!M779)) - FIND(" ", Overall!M779) - 1) &amp; ", " &amp; MID(Overall!M779, FIND(",", Overall!M779, FIND(",",Overall!M779) + 1) + 2, LEN(Overall!M779))),"")</f>
        <v/>
      </c>
      <c r="P777" s="7" t="str">
        <f>IF(Overall!N779&lt;&gt;"",DATEVALUE(MID(Overall!N779, FIND(",", Overall!N779) + 2, FIND(" ", Overall!N779) - FIND(",", Overall!N779) - 1) &amp; " " &amp; MID(Overall!N779, FIND(" ", Overall!N779) + 1, FIND(",", Overall!N779, FIND(" ", Overall!N779)) - FIND(" ", Overall!N779) - 1) &amp; ", " &amp; MID(Overall!N779, FIND(",", Overall!N779, FIND(",",Overall!N779) + 1) + 2, LEN(Overall!N779))),"")</f>
        <v/>
      </c>
      <c r="Q777" s="7" t="str">
        <f>IF(Overall!O779&lt;&gt;"",DATEVALUE(MID(Overall!O779, FIND(",", Overall!O779) + 2, FIND(" ", Overall!O779) - FIND(",", Overall!O779) - 1) &amp; " " &amp; MID(Overall!O779, FIND(" ", Overall!O779) + 1, FIND(",", Overall!O779, FIND(" ", Overall!O779)) - FIND(" ", Overall!O779) - 1) &amp; ", " &amp; MID(Overall!O779, FIND(",", Overall!O779, FIND(",",Overall!O779) + 1) + 2, LEN(Overall!O779))),"")</f>
        <v/>
      </c>
      <c r="R777" s="5" t="str">
        <f t="shared" si="24"/>
        <v/>
      </c>
      <c r="S777" s="10" t="str">
        <f>IF(Overall!$A779&lt;&gt;"",IF(AND(MONTH($N777) &lt;= 1, MONTH($O777) &gt;= 1), IF($R777 &lt;&gt; "", $H777/$R777, ""), ""),"")</f>
        <v/>
      </c>
      <c r="T777" s="10" t="str">
        <f>IF(Overall!$A779&lt;&gt;"",IF(AND(MONTH($N777) &lt;= 2, MONTH($O777) &gt;= 2), IF($R777 &lt;&gt; "", $H777/$R777, ""), ""),"")</f>
        <v/>
      </c>
      <c r="U777" s="10" t="str">
        <f>IF(Overall!$A779&lt;&gt;"",IF(AND(MONTH($N777) &lt;= 3, MONTH($O777) &gt;= 3), IF($R777 &lt;&gt; "", $H777/$R777, ""), ""),"")</f>
        <v/>
      </c>
      <c r="V777" s="10" t="str">
        <f>IF(Overall!$A779&lt;&gt;"",IF(AND(MONTH($N777) &lt;= 4, MONTH($O777) &gt;= 4), IF($R777 &lt;&gt; "", $H777/$R777, ""), ""),"")</f>
        <v/>
      </c>
      <c r="W777" s="10" t="str">
        <f>IF(Overall!$A779&lt;&gt;"",IF(AND(MONTH($N777) &lt;= 5, MONTH($O777) &gt;= 5), IF($R777 &lt;&gt; "", $H777/$R777, ""), ""),"")</f>
        <v/>
      </c>
      <c r="X777" s="10" t="str">
        <f>IF(Overall!$A779&lt;&gt;"",IF(AND(MONTH($N777) &lt;= 6, MONTH($O777) &gt;= 6), IF($R777 &lt;&gt; "", $H777/$R777, ""), ""),"")</f>
        <v/>
      </c>
      <c r="Y777" s="10" t="str">
        <f>IF(Overall!$A779&lt;&gt;"",IF(AND(MONTH($N777) &lt;= 7, MONTH($O777) &gt;= 7 ), IF($R777 &lt;&gt; "", $H777/$R777, ""), ""),"")</f>
        <v/>
      </c>
      <c r="Z777" s="10" t="str">
        <f>IF(Overall!$A779&lt;&gt;"",IF(AND(MONTH($N777) &lt;= 8, MONTH($O777) &gt;= 8), IF($R777 &lt;&gt; "", $H777/$R777, ""), ""),"")</f>
        <v/>
      </c>
      <c r="AA777" s="10" t="str">
        <f>IF(Overall!$A779&lt;&gt;"",IF(AND(MONTH($N777) &lt;= 9, MONTH($O777) &gt;= 9), IF($R777 &lt;&gt; "", $H777/$R777, ""), ""),"")</f>
        <v/>
      </c>
      <c r="AB777" s="10" t="str">
        <f>IF(Overall!$A779&lt;&gt;"",IF(AND(MONTH($N777) &lt;= 10, MONTH($O777) &gt;= 10), IF($R777 &lt;&gt; "", $H777/$R777, ""), ""),"")</f>
        <v/>
      </c>
      <c r="AC777" s="10" t="str">
        <f>IF(Overall!$A779&lt;&gt;"",IF(AND(MONTH($N777) &lt;= 11, MONTH($O777) &gt;= 11), IF($R777 &lt;&gt; "", $H777/$R777, ""), ""),"")</f>
        <v/>
      </c>
      <c r="AD777" s="10" t="str">
        <f>IF(Overall!$A779&lt;&gt;"",IF(AND(MONTH($N777) &lt;= 12, MONTH($O777) &gt;= 12), IF($R777 &lt;&gt; "", $H777/$R777, ""), ""),"")</f>
        <v/>
      </c>
      <c r="AF777" s="10" t="str">
        <f ca="1">IFERROR(IF(AND(NOW()&lt;= EOMONTH(DATE(YEAR($O777),1, 1), 0), Overall!$A779&lt;&gt;"", MONTH($N777) &lt;= 1, MONTH($O777) &gt;= 1), IF($R777 &lt;&gt; "", $H777/$R777, ""), ""), "")</f>
        <v/>
      </c>
      <c r="AG777" s="10" t="str">
        <f ca="1">IFERROR(IF(AND(NOW()&lt;= EOMONTH(DATE(YEAR($O777),2, 1), 0), Overall!$A779&lt;&gt;"", MONTH($N777) &lt;= 2, MONTH($O777) &gt;= 2), IF($R777 &lt;&gt; "", $H777/$R777, ""), ""), "")</f>
        <v/>
      </c>
      <c r="AH777" s="10" t="str">
        <f ca="1">IFERROR(IF(AND(NOW()&lt;= EOMONTH(DATE(YEAR($O777),3, 1), 0), Overall!$A779&lt;&gt;"", MONTH($N777) &lt;= 3, MONTH($O777) &gt;= 3), IF($R777 &lt;&gt; "", $H777/$R777, ""), ""), "")</f>
        <v/>
      </c>
      <c r="AI777" s="10" t="str">
        <f ca="1">IFERROR(IF(AND(NOW()&lt;= EOMONTH(DATE(YEAR($O777),4, 1), 0), Overall!$A779&lt;&gt;"", MONTH($N777) &lt;= 4, MONTH($O777) &gt;= 4), IF($R777 &lt;&gt; "", $H777/$R777, ""), ""), "")</f>
        <v/>
      </c>
      <c r="AJ777" s="10" t="str">
        <f ca="1">IFERROR(IF(AND(NOW()&lt;= EOMONTH(DATE(YEAR($O777),5, 1), 0), Overall!$A779&lt;&gt;"", MONTH($N777) &lt;= 5, MONTH($O777) &gt;= 5), IF($R777 &lt;&gt; "", $H777/$R777, ""), ""), "")</f>
        <v/>
      </c>
      <c r="AK777" s="10" t="str">
        <f ca="1">IFERROR(IF(AND(NOW()&lt;= EOMONTH(DATE(YEAR($O777),6, 1), 0), Overall!$A779&lt;&gt;"", MONTH($N777) &lt;= 6, MONTH($O777) &gt;= 6), IF($R777 &lt;&gt; "", $H777/$R777, ""), ""), "")</f>
        <v/>
      </c>
      <c r="AL777" s="10" t="str">
        <f ca="1">IFERROR(IF(AND(NOW()&lt;= EOMONTH(DATE(YEAR($O777),7, 1), 0), Overall!$A779&lt;&gt;"", MONTH($N777) &lt;= 7, MONTH($O777) &gt;= 7), IF($R777 &lt;&gt; "", $H777/$R777, ""), ""), "")</f>
        <v/>
      </c>
      <c r="AM777" s="10" t="str">
        <f ca="1">IFERROR(IF(AND(NOW()&lt;= EOMONTH(DATE(YEAR($O777),8, 1), 0), Overall!$A779&lt;&gt;"", MONTH($N777) &lt;= 8, MONTH($O777) &gt;= 8), IF($R777 &lt;&gt; "", $H777/$R777, ""), ""), "")</f>
        <v/>
      </c>
      <c r="AN777" s="10" t="str">
        <f ca="1">IFERROR(IF(AND(NOW()&lt;= EOMONTH(DATE(YEAR($O777),9, 1), 0), Overall!$A779&lt;&gt;"", MONTH($N777) &lt;= 9, MONTH($O777) &gt;= 9), IF($R777 &lt;&gt; "", $H777/$R777, ""), ""), "")</f>
        <v/>
      </c>
      <c r="AO777" s="10" t="str">
        <f ca="1">IFERROR(IF(AND(NOW()&lt;= EOMONTH(DATE(YEAR($O777),10, 1), 0), Overall!$A779&lt;&gt;"", MONTH($N777) &lt;= 10, MONTH($O777) &gt;= 10), IF($R777 &lt;&gt; "", $H777/$R777, ""), ""), "")</f>
        <v/>
      </c>
      <c r="AP777" s="10" t="str">
        <f ca="1">IFERROR(IF(AND(NOW()&lt;= EOMONTH(DATE(YEAR($O777),11, 1), 0), Overall!$A779&lt;&gt;"", MONTH($N777) &lt;=11, MONTH($O777) &gt;= 11), IF($R777 &lt;&gt; "", $H777/$R777, ""), ""), "")</f>
        <v/>
      </c>
      <c r="AQ777" s="10" t="str">
        <f ca="1">IFERROR(IF(AND(NOW()&lt;= EOMONTH(DATE(YEAR($O777),12, 1), 0), Overall!$A779&lt;&gt;"", MONTH($N777) &lt;= 12, MONTH($O777) &gt;= 12), IF($R777 &lt;&gt; "", $H777/$R777, ""), ""), "")</f>
        <v/>
      </c>
      <c r="AR777" s="16">
        <f t="shared" ca="1" si="25"/>
        <v>0</v>
      </c>
    </row>
    <row r="778" spans="1:44" x14ac:dyDescent="0.25">
      <c r="A778" t="str">
        <f>_xlfn.VALUETOTEXT(Overall!A780)</f>
        <v/>
      </c>
      <c r="B778" s="8" t="str">
        <f>IF(Overall!B780&lt;&gt;"", VALUE(Overall!B780), "")</f>
        <v/>
      </c>
      <c r="C778" s="5" t="str">
        <f>IF(Overall!C780&lt;&gt;"",_xlfn.VALUETOTEXT(Overall!C780),"")</f>
        <v/>
      </c>
      <c r="D778" s="5" t="str">
        <f>_xlfn.VALUETOTEXT(Overall!D780)</f>
        <v/>
      </c>
      <c r="E778" s="5" t="str">
        <f>IF(Overall!Q780&lt;&gt;"",_xlfn.VALUETOTEXT(Overall!Q780),"")</f>
        <v/>
      </c>
      <c r="F778" s="5" t="str">
        <f>IF(Overall!E780&lt;&gt;"",_xlfn.VALUETOTEXT(Overall!E780),"")</f>
        <v/>
      </c>
      <c r="G778" s="5" t="str">
        <f>IF(Overall!R780&lt;&gt;"",_xlfn.VALUETOTEXT(Overall!R780),"")</f>
        <v/>
      </c>
      <c r="H778" s="6" t="str">
        <f>IF(Overall!F780&lt;&gt;"",VALUE(Overall!F780),"")</f>
        <v/>
      </c>
      <c r="I778" s="6" t="str">
        <f>IF(Overall!G780&lt;&gt;"",VALUE(Overall!G780),"")</f>
        <v/>
      </c>
      <c r="J778" s="6" t="str">
        <f>IF(Overall!H780&lt;&gt;"",VALUE(Overall!H780),"")</f>
        <v/>
      </c>
      <c r="K778" s="6" t="str">
        <f>IF(Overall!I780&lt;&gt;"",VALUE(Overall!I780),"")</f>
        <v/>
      </c>
      <c r="L778" s="6" t="str">
        <f>IF(Overall!J780&lt;&gt;"",VALUE(Overall!J780),"")</f>
        <v/>
      </c>
      <c r="M778" s="6" t="str">
        <f>IF(Overall!K780&lt;&gt;"",VALUE(Overall!K780),"")</f>
        <v/>
      </c>
      <c r="N778" s="7" t="str">
        <f>IF(Overall!L780&lt;&gt;"",DATEVALUE(MID(Overall!L780, FIND(",", Overall!L780) + 2, FIND(" ", Overall!L780) - FIND(",", Overall!L780) - 1) &amp; " " &amp; MID(Overall!L780, FIND(" ", Overall!L780) + 1, FIND(",", Overall!L780, FIND(" ", Overall!L780)) - FIND(" ", Overall!L780) - 1) &amp; ", " &amp; MID(Overall!L780, FIND(",", Overall!L780, FIND(",",Overall!L780) + 1) + 2, LEN(Overall!L780))),"")</f>
        <v/>
      </c>
      <c r="O778" s="7" t="str">
        <f>IF(Overall!M780&lt;&gt;"",DATEVALUE(MID(Overall!M780, FIND(",", Overall!M780) + 2, FIND(" ", Overall!M780) - FIND(",", Overall!M780) - 1) &amp; " " &amp; MID(Overall!M780, FIND(" ", Overall!M780) + 1, FIND(",", Overall!M780, FIND(" ", Overall!M780)) - FIND(" ", Overall!M780) - 1) &amp; ", " &amp; MID(Overall!M780, FIND(",", Overall!M780, FIND(",",Overall!M780) + 1) + 2, LEN(Overall!M780))),"")</f>
        <v/>
      </c>
      <c r="P778" s="7" t="str">
        <f>IF(Overall!N780&lt;&gt;"",DATEVALUE(MID(Overall!N780, FIND(",", Overall!N780) + 2, FIND(" ", Overall!N780) - FIND(",", Overall!N780) - 1) &amp; " " &amp; MID(Overall!N780, FIND(" ", Overall!N780) + 1, FIND(",", Overall!N780, FIND(" ", Overall!N780)) - FIND(" ", Overall!N780) - 1) &amp; ", " &amp; MID(Overall!N780, FIND(",", Overall!N780, FIND(",",Overall!N780) + 1) + 2, LEN(Overall!N780))),"")</f>
        <v/>
      </c>
      <c r="Q778" s="7" t="str">
        <f>IF(Overall!O780&lt;&gt;"",DATEVALUE(MID(Overall!O780, FIND(",", Overall!O780) + 2, FIND(" ", Overall!O780) - FIND(",", Overall!O780) - 1) &amp; " " &amp; MID(Overall!O780, FIND(" ", Overall!O780) + 1, FIND(",", Overall!O780, FIND(" ", Overall!O780)) - FIND(" ", Overall!O780) - 1) &amp; ", " &amp; MID(Overall!O780, FIND(",", Overall!O780, FIND(",",Overall!O780) + 1) + 2, LEN(Overall!O780))),"")</f>
        <v/>
      </c>
      <c r="R778" s="5" t="str">
        <f t="shared" si="24"/>
        <v/>
      </c>
      <c r="S778" s="10" t="str">
        <f>IF(Overall!$A780&lt;&gt;"",IF(AND(MONTH($N778) &lt;= 1, MONTH($O778) &gt;= 1), IF($R778 &lt;&gt; "", $H778/$R778, ""), ""),"")</f>
        <v/>
      </c>
      <c r="T778" s="10" t="str">
        <f>IF(Overall!$A780&lt;&gt;"",IF(AND(MONTH($N778) &lt;= 2, MONTH($O778) &gt;= 2), IF($R778 &lt;&gt; "", $H778/$R778, ""), ""),"")</f>
        <v/>
      </c>
      <c r="U778" s="10" t="str">
        <f>IF(Overall!$A780&lt;&gt;"",IF(AND(MONTH($N778) &lt;= 3, MONTH($O778) &gt;= 3), IF($R778 &lt;&gt; "", $H778/$R778, ""), ""),"")</f>
        <v/>
      </c>
      <c r="V778" s="10" t="str">
        <f>IF(Overall!$A780&lt;&gt;"",IF(AND(MONTH($N778) &lt;= 4, MONTH($O778) &gt;= 4), IF($R778 &lt;&gt; "", $H778/$R778, ""), ""),"")</f>
        <v/>
      </c>
      <c r="W778" s="10" t="str">
        <f>IF(Overall!$A780&lt;&gt;"",IF(AND(MONTH($N778) &lt;= 5, MONTH($O778) &gt;= 5), IF($R778 &lt;&gt; "", $H778/$R778, ""), ""),"")</f>
        <v/>
      </c>
      <c r="X778" s="10" t="str">
        <f>IF(Overall!$A780&lt;&gt;"",IF(AND(MONTH($N778) &lt;= 6, MONTH($O778) &gt;= 6), IF($R778 &lt;&gt; "", $H778/$R778, ""), ""),"")</f>
        <v/>
      </c>
      <c r="Y778" s="10" t="str">
        <f>IF(Overall!$A780&lt;&gt;"",IF(AND(MONTH($N778) &lt;= 7, MONTH($O778) &gt;= 7 ), IF($R778 &lt;&gt; "", $H778/$R778, ""), ""),"")</f>
        <v/>
      </c>
      <c r="Z778" s="10" t="str">
        <f>IF(Overall!$A780&lt;&gt;"",IF(AND(MONTH($N778) &lt;= 8, MONTH($O778) &gt;= 8), IF($R778 &lt;&gt; "", $H778/$R778, ""), ""),"")</f>
        <v/>
      </c>
      <c r="AA778" s="10" t="str">
        <f>IF(Overall!$A780&lt;&gt;"",IF(AND(MONTH($N778) &lt;= 9, MONTH($O778) &gt;= 9), IF($R778 &lt;&gt; "", $H778/$R778, ""), ""),"")</f>
        <v/>
      </c>
      <c r="AB778" s="10" t="str">
        <f>IF(Overall!$A780&lt;&gt;"",IF(AND(MONTH($N778) &lt;= 10, MONTH($O778) &gt;= 10), IF($R778 &lt;&gt; "", $H778/$R778, ""), ""),"")</f>
        <v/>
      </c>
      <c r="AC778" s="10" t="str">
        <f>IF(Overall!$A780&lt;&gt;"",IF(AND(MONTH($N778) &lt;= 11, MONTH($O778) &gt;= 11), IF($R778 &lt;&gt; "", $H778/$R778, ""), ""),"")</f>
        <v/>
      </c>
      <c r="AD778" s="10" t="str">
        <f>IF(Overall!$A780&lt;&gt;"",IF(AND(MONTH($N778) &lt;= 12, MONTH($O778) &gt;= 12), IF($R778 &lt;&gt; "", $H778/$R778, ""), ""),"")</f>
        <v/>
      </c>
      <c r="AF778" s="10" t="str">
        <f ca="1">IFERROR(IF(AND(NOW()&lt;= EOMONTH(DATE(YEAR($O778),1, 1), 0), Overall!$A780&lt;&gt;"", MONTH($N778) &lt;= 1, MONTH($O778) &gt;= 1), IF($R778 &lt;&gt; "", $H778/$R778, ""), ""), "")</f>
        <v/>
      </c>
      <c r="AG778" s="10" t="str">
        <f ca="1">IFERROR(IF(AND(NOW()&lt;= EOMONTH(DATE(YEAR($O778),2, 1), 0), Overall!$A780&lt;&gt;"", MONTH($N778) &lt;= 2, MONTH($O778) &gt;= 2), IF($R778 &lt;&gt; "", $H778/$R778, ""), ""), "")</f>
        <v/>
      </c>
      <c r="AH778" s="10" t="str">
        <f ca="1">IFERROR(IF(AND(NOW()&lt;= EOMONTH(DATE(YEAR($O778),3, 1), 0), Overall!$A780&lt;&gt;"", MONTH($N778) &lt;= 3, MONTH($O778) &gt;= 3), IF($R778 &lt;&gt; "", $H778/$R778, ""), ""), "")</f>
        <v/>
      </c>
      <c r="AI778" s="10" t="str">
        <f ca="1">IFERROR(IF(AND(NOW()&lt;= EOMONTH(DATE(YEAR($O778),4, 1), 0), Overall!$A780&lt;&gt;"", MONTH($N778) &lt;= 4, MONTH($O778) &gt;= 4), IF($R778 &lt;&gt; "", $H778/$R778, ""), ""), "")</f>
        <v/>
      </c>
      <c r="AJ778" s="10" t="str">
        <f ca="1">IFERROR(IF(AND(NOW()&lt;= EOMONTH(DATE(YEAR($O778),5, 1), 0), Overall!$A780&lt;&gt;"", MONTH($N778) &lt;= 5, MONTH($O778) &gt;= 5), IF($R778 &lt;&gt; "", $H778/$R778, ""), ""), "")</f>
        <v/>
      </c>
      <c r="AK778" s="10" t="str">
        <f ca="1">IFERROR(IF(AND(NOW()&lt;= EOMONTH(DATE(YEAR($O778),6, 1), 0), Overall!$A780&lt;&gt;"", MONTH($N778) &lt;= 6, MONTH($O778) &gt;= 6), IF($R778 &lt;&gt; "", $H778/$R778, ""), ""), "")</f>
        <v/>
      </c>
      <c r="AL778" s="10" t="str">
        <f ca="1">IFERROR(IF(AND(NOW()&lt;= EOMONTH(DATE(YEAR($O778),7, 1), 0), Overall!$A780&lt;&gt;"", MONTH($N778) &lt;= 7, MONTH($O778) &gt;= 7), IF($R778 &lt;&gt; "", $H778/$R778, ""), ""), "")</f>
        <v/>
      </c>
      <c r="AM778" s="10" t="str">
        <f ca="1">IFERROR(IF(AND(NOW()&lt;= EOMONTH(DATE(YEAR($O778),8, 1), 0), Overall!$A780&lt;&gt;"", MONTH($N778) &lt;= 8, MONTH($O778) &gt;= 8), IF($R778 &lt;&gt; "", $H778/$R778, ""), ""), "")</f>
        <v/>
      </c>
      <c r="AN778" s="10" t="str">
        <f ca="1">IFERROR(IF(AND(NOW()&lt;= EOMONTH(DATE(YEAR($O778),9, 1), 0), Overall!$A780&lt;&gt;"", MONTH($N778) &lt;= 9, MONTH($O778) &gt;= 9), IF($R778 &lt;&gt; "", $H778/$R778, ""), ""), "")</f>
        <v/>
      </c>
      <c r="AO778" s="10" t="str">
        <f ca="1">IFERROR(IF(AND(NOW()&lt;= EOMONTH(DATE(YEAR($O778),10, 1), 0), Overall!$A780&lt;&gt;"", MONTH($N778) &lt;= 10, MONTH($O778) &gt;= 10), IF($R778 &lt;&gt; "", $H778/$R778, ""), ""), "")</f>
        <v/>
      </c>
      <c r="AP778" s="10" t="str">
        <f ca="1">IFERROR(IF(AND(NOW()&lt;= EOMONTH(DATE(YEAR($O778),11, 1), 0), Overall!$A780&lt;&gt;"", MONTH($N778) &lt;=11, MONTH($O778) &gt;= 11), IF($R778 &lt;&gt; "", $H778/$R778, ""), ""), "")</f>
        <v/>
      </c>
      <c r="AQ778" s="10" t="str">
        <f ca="1">IFERROR(IF(AND(NOW()&lt;= EOMONTH(DATE(YEAR($O778),12, 1), 0), Overall!$A780&lt;&gt;"", MONTH($N778) &lt;= 12, MONTH($O778) &gt;= 12), IF($R778 &lt;&gt; "", $H778/$R778, ""), ""), "")</f>
        <v/>
      </c>
      <c r="AR778" s="16">
        <f t="shared" ca="1" si="25"/>
        <v>0</v>
      </c>
    </row>
    <row r="779" spans="1:44" x14ac:dyDescent="0.25">
      <c r="A779" t="str">
        <f>_xlfn.VALUETOTEXT(Overall!A781)</f>
        <v/>
      </c>
      <c r="B779" s="8" t="str">
        <f>IF(Overall!B781&lt;&gt;"", VALUE(Overall!B781), "")</f>
        <v/>
      </c>
      <c r="C779" s="5" t="str">
        <f>IF(Overall!C781&lt;&gt;"",_xlfn.VALUETOTEXT(Overall!C781),"")</f>
        <v/>
      </c>
      <c r="D779" s="5" t="str">
        <f>_xlfn.VALUETOTEXT(Overall!D781)</f>
        <v/>
      </c>
      <c r="E779" s="5" t="str">
        <f>IF(Overall!Q781&lt;&gt;"",_xlfn.VALUETOTEXT(Overall!Q781),"")</f>
        <v/>
      </c>
      <c r="F779" s="5" t="str">
        <f>IF(Overall!E781&lt;&gt;"",_xlfn.VALUETOTEXT(Overall!E781),"")</f>
        <v/>
      </c>
      <c r="G779" s="5" t="str">
        <f>IF(Overall!R781&lt;&gt;"",_xlfn.VALUETOTEXT(Overall!R781),"")</f>
        <v/>
      </c>
      <c r="H779" s="6" t="str">
        <f>IF(Overall!F781&lt;&gt;"",VALUE(Overall!F781),"")</f>
        <v/>
      </c>
      <c r="I779" s="6" t="str">
        <f>IF(Overall!G781&lt;&gt;"",VALUE(Overall!G781),"")</f>
        <v/>
      </c>
      <c r="J779" s="6" t="str">
        <f>IF(Overall!H781&lt;&gt;"",VALUE(Overall!H781),"")</f>
        <v/>
      </c>
      <c r="K779" s="6" t="str">
        <f>IF(Overall!I781&lt;&gt;"",VALUE(Overall!I781),"")</f>
        <v/>
      </c>
      <c r="L779" s="6" t="str">
        <f>IF(Overall!J781&lt;&gt;"",VALUE(Overall!J781),"")</f>
        <v/>
      </c>
      <c r="M779" s="6" t="str">
        <f>IF(Overall!K781&lt;&gt;"",VALUE(Overall!K781),"")</f>
        <v/>
      </c>
      <c r="N779" s="7" t="str">
        <f>IF(Overall!L781&lt;&gt;"",DATEVALUE(MID(Overall!L781, FIND(",", Overall!L781) + 2, FIND(" ", Overall!L781) - FIND(",", Overall!L781) - 1) &amp; " " &amp; MID(Overall!L781, FIND(" ", Overall!L781) + 1, FIND(",", Overall!L781, FIND(" ", Overall!L781)) - FIND(" ", Overall!L781) - 1) &amp; ", " &amp; MID(Overall!L781, FIND(",", Overall!L781, FIND(",",Overall!L781) + 1) + 2, LEN(Overall!L781))),"")</f>
        <v/>
      </c>
      <c r="O779" s="7" t="str">
        <f>IF(Overall!M781&lt;&gt;"",DATEVALUE(MID(Overall!M781, FIND(",", Overall!M781) + 2, FIND(" ", Overall!M781) - FIND(",", Overall!M781) - 1) &amp; " " &amp; MID(Overall!M781, FIND(" ", Overall!M781) + 1, FIND(",", Overall!M781, FIND(" ", Overall!M781)) - FIND(" ", Overall!M781) - 1) &amp; ", " &amp; MID(Overall!M781, FIND(",", Overall!M781, FIND(",",Overall!M781) + 1) + 2, LEN(Overall!M781))),"")</f>
        <v/>
      </c>
      <c r="P779" s="7" t="str">
        <f>IF(Overall!N781&lt;&gt;"",DATEVALUE(MID(Overall!N781, FIND(",", Overall!N781) + 2, FIND(" ", Overall!N781) - FIND(",", Overall!N781) - 1) &amp; " " &amp; MID(Overall!N781, FIND(" ", Overall!N781) + 1, FIND(",", Overall!N781, FIND(" ", Overall!N781)) - FIND(" ", Overall!N781) - 1) &amp; ", " &amp; MID(Overall!N781, FIND(",", Overall!N781, FIND(",",Overall!N781) + 1) + 2, LEN(Overall!N781))),"")</f>
        <v/>
      </c>
      <c r="Q779" s="7" t="str">
        <f>IF(Overall!O781&lt;&gt;"",DATEVALUE(MID(Overall!O781, FIND(",", Overall!O781) + 2, FIND(" ", Overall!O781) - FIND(",", Overall!O781) - 1) &amp; " " &amp; MID(Overall!O781, FIND(" ", Overall!O781) + 1, FIND(",", Overall!O781, FIND(" ", Overall!O781)) - FIND(" ", Overall!O781) - 1) &amp; ", " &amp; MID(Overall!O781, FIND(",", Overall!O781, FIND(",",Overall!O781) + 1) + 2, LEN(Overall!O781))),"")</f>
        <v/>
      </c>
      <c r="R779" s="5" t="str">
        <f t="shared" si="24"/>
        <v/>
      </c>
      <c r="S779" s="10" t="str">
        <f>IF(Overall!$A781&lt;&gt;"",IF(AND(MONTH($N779) &lt;= 1, MONTH($O779) &gt;= 1), IF($R779 &lt;&gt; "", $H779/$R779, ""), ""),"")</f>
        <v/>
      </c>
      <c r="T779" s="10" t="str">
        <f>IF(Overall!$A781&lt;&gt;"",IF(AND(MONTH($N779) &lt;= 2, MONTH($O779) &gt;= 2), IF($R779 &lt;&gt; "", $H779/$R779, ""), ""),"")</f>
        <v/>
      </c>
      <c r="U779" s="10" t="str">
        <f>IF(Overall!$A781&lt;&gt;"",IF(AND(MONTH($N779) &lt;= 3, MONTH($O779) &gt;= 3), IF($R779 &lt;&gt; "", $H779/$R779, ""), ""),"")</f>
        <v/>
      </c>
      <c r="V779" s="10" t="str">
        <f>IF(Overall!$A781&lt;&gt;"",IF(AND(MONTH($N779) &lt;= 4, MONTH($O779) &gt;= 4), IF($R779 &lt;&gt; "", $H779/$R779, ""), ""),"")</f>
        <v/>
      </c>
      <c r="W779" s="10" t="str">
        <f>IF(Overall!$A781&lt;&gt;"",IF(AND(MONTH($N779) &lt;= 5, MONTH($O779) &gt;= 5), IF($R779 &lt;&gt; "", $H779/$R779, ""), ""),"")</f>
        <v/>
      </c>
      <c r="X779" s="10" t="str">
        <f>IF(Overall!$A781&lt;&gt;"",IF(AND(MONTH($N779) &lt;= 6, MONTH($O779) &gt;= 6), IF($R779 &lt;&gt; "", $H779/$R779, ""), ""),"")</f>
        <v/>
      </c>
      <c r="Y779" s="10" t="str">
        <f>IF(Overall!$A781&lt;&gt;"",IF(AND(MONTH($N779) &lt;= 7, MONTH($O779) &gt;= 7 ), IF($R779 &lt;&gt; "", $H779/$R779, ""), ""),"")</f>
        <v/>
      </c>
      <c r="Z779" s="10" t="str">
        <f>IF(Overall!$A781&lt;&gt;"",IF(AND(MONTH($N779) &lt;= 8, MONTH($O779) &gt;= 8), IF($R779 &lt;&gt; "", $H779/$R779, ""), ""),"")</f>
        <v/>
      </c>
      <c r="AA779" s="10" t="str">
        <f>IF(Overall!$A781&lt;&gt;"",IF(AND(MONTH($N779) &lt;= 9, MONTH($O779) &gt;= 9), IF($R779 &lt;&gt; "", $H779/$R779, ""), ""),"")</f>
        <v/>
      </c>
      <c r="AB779" s="10" t="str">
        <f>IF(Overall!$A781&lt;&gt;"",IF(AND(MONTH($N779) &lt;= 10, MONTH($O779) &gt;= 10), IF($R779 &lt;&gt; "", $H779/$R779, ""), ""),"")</f>
        <v/>
      </c>
      <c r="AC779" s="10" t="str">
        <f>IF(Overall!$A781&lt;&gt;"",IF(AND(MONTH($N779) &lt;= 11, MONTH($O779) &gt;= 11), IF($R779 &lt;&gt; "", $H779/$R779, ""), ""),"")</f>
        <v/>
      </c>
      <c r="AD779" s="10" t="str">
        <f>IF(Overall!$A781&lt;&gt;"",IF(AND(MONTH($N779) &lt;= 12, MONTH($O779) &gt;= 12), IF($R779 &lt;&gt; "", $H779/$R779, ""), ""),"")</f>
        <v/>
      </c>
      <c r="AF779" s="10" t="str">
        <f ca="1">IFERROR(IF(AND(NOW()&lt;= EOMONTH(DATE(YEAR($O779),1, 1), 0), Overall!$A781&lt;&gt;"", MONTH($N779) &lt;= 1, MONTH($O779) &gt;= 1), IF($R779 &lt;&gt; "", $H779/$R779, ""), ""), "")</f>
        <v/>
      </c>
      <c r="AG779" s="10" t="str">
        <f ca="1">IFERROR(IF(AND(NOW()&lt;= EOMONTH(DATE(YEAR($O779),2, 1), 0), Overall!$A781&lt;&gt;"", MONTH($N779) &lt;= 2, MONTH($O779) &gt;= 2), IF($R779 &lt;&gt; "", $H779/$R779, ""), ""), "")</f>
        <v/>
      </c>
      <c r="AH779" s="10" t="str">
        <f ca="1">IFERROR(IF(AND(NOW()&lt;= EOMONTH(DATE(YEAR($O779),3, 1), 0), Overall!$A781&lt;&gt;"", MONTH($N779) &lt;= 3, MONTH($O779) &gt;= 3), IF($R779 &lt;&gt; "", $H779/$R779, ""), ""), "")</f>
        <v/>
      </c>
      <c r="AI779" s="10" t="str">
        <f ca="1">IFERROR(IF(AND(NOW()&lt;= EOMONTH(DATE(YEAR($O779),4, 1), 0), Overall!$A781&lt;&gt;"", MONTH($N779) &lt;= 4, MONTH($O779) &gt;= 4), IF($R779 &lt;&gt; "", $H779/$R779, ""), ""), "")</f>
        <v/>
      </c>
      <c r="AJ779" s="10" t="str">
        <f ca="1">IFERROR(IF(AND(NOW()&lt;= EOMONTH(DATE(YEAR($O779),5, 1), 0), Overall!$A781&lt;&gt;"", MONTH($N779) &lt;= 5, MONTH($O779) &gt;= 5), IF($R779 &lt;&gt; "", $H779/$R779, ""), ""), "")</f>
        <v/>
      </c>
      <c r="AK779" s="10" t="str">
        <f ca="1">IFERROR(IF(AND(NOW()&lt;= EOMONTH(DATE(YEAR($O779),6, 1), 0), Overall!$A781&lt;&gt;"", MONTH($N779) &lt;= 6, MONTH($O779) &gt;= 6), IF($R779 &lt;&gt; "", $H779/$R779, ""), ""), "")</f>
        <v/>
      </c>
      <c r="AL779" s="10" t="str">
        <f ca="1">IFERROR(IF(AND(NOW()&lt;= EOMONTH(DATE(YEAR($O779),7, 1), 0), Overall!$A781&lt;&gt;"", MONTH($N779) &lt;= 7, MONTH($O779) &gt;= 7), IF($R779 &lt;&gt; "", $H779/$R779, ""), ""), "")</f>
        <v/>
      </c>
      <c r="AM779" s="10" t="str">
        <f ca="1">IFERROR(IF(AND(NOW()&lt;= EOMONTH(DATE(YEAR($O779),8, 1), 0), Overall!$A781&lt;&gt;"", MONTH($N779) &lt;= 8, MONTH($O779) &gt;= 8), IF($R779 &lt;&gt; "", $H779/$R779, ""), ""), "")</f>
        <v/>
      </c>
      <c r="AN779" s="10" t="str">
        <f ca="1">IFERROR(IF(AND(NOW()&lt;= EOMONTH(DATE(YEAR($O779),9, 1), 0), Overall!$A781&lt;&gt;"", MONTH($N779) &lt;= 9, MONTH($O779) &gt;= 9), IF($R779 &lt;&gt; "", $H779/$R779, ""), ""), "")</f>
        <v/>
      </c>
      <c r="AO779" s="10" t="str">
        <f ca="1">IFERROR(IF(AND(NOW()&lt;= EOMONTH(DATE(YEAR($O779),10, 1), 0), Overall!$A781&lt;&gt;"", MONTH($N779) &lt;= 10, MONTH($O779) &gt;= 10), IF($R779 &lt;&gt; "", $H779/$R779, ""), ""), "")</f>
        <v/>
      </c>
      <c r="AP779" s="10" t="str">
        <f ca="1">IFERROR(IF(AND(NOW()&lt;= EOMONTH(DATE(YEAR($O779),11, 1), 0), Overall!$A781&lt;&gt;"", MONTH($N779) &lt;=11, MONTH($O779) &gt;= 11), IF($R779 &lt;&gt; "", $H779/$R779, ""), ""), "")</f>
        <v/>
      </c>
      <c r="AQ779" s="10" t="str">
        <f ca="1">IFERROR(IF(AND(NOW()&lt;= EOMONTH(DATE(YEAR($O779),12, 1), 0), Overall!$A781&lt;&gt;"", MONTH($N779) &lt;= 12, MONTH($O779) &gt;= 12), IF($R779 &lt;&gt; "", $H779/$R779, ""), ""), "")</f>
        <v/>
      </c>
      <c r="AR779" s="16">
        <f t="shared" ca="1" si="25"/>
        <v>0</v>
      </c>
    </row>
    <row r="780" spans="1:44" x14ac:dyDescent="0.25">
      <c r="A780" t="str">
        <f>_xlfn.VALUETOTEXT(Overall!A782)</f>
        <v/>
      </c>
      <c r="B780" s="8" t="str">
        <f>IF(Overall!B782&lt;&gt;"", VALUE(Overall!B782), "")</f>
        <v/>
      </c>
      <c r="C780" s="5" t="str">
        <f>IF(Overall!C782&lt;&gt;"",_xlfn.VALUETOTEXT(Overall!C782),"")</f>
        <v/>
      </c>
      <c r="D780" s="5" t="str">
        <f>_xlfn.VALUETOTEXT(Overall!D782)</f>
        <v/>
      </c>
      <c r="E780" s="5" t="str">
        <f>IF(Overall!Q782&lt;&gt;"",_xlfn.VALUETOTEXT(Overall!Q782),"")</f>
        <v/>
      </c>
      <c r="F780" s="5" t="str">
        <f>IF(Overall!E782&lt;&gt;"",_xlfn.VALUETOTEXT(Overall!E782),"")</f>
        <v/>
      </c>
      <c r="G780" s="5" t="str">
        <f>IF(Overall!R782&lt;&gt;"",_xlfn.VALUETOTEXT(Overall!R782),"")</f>
        <v/>
      </c>
      <c r="H780" s="6" t="str">
        <f>IF(Overall!F782&lt;&gt;"",VALUE(Overall!F782),"")</f>
        <v/>
      </c>
      <c r="I780" s="6" t="str">
        <f>IF(Overall!G782&lt;&gt;"",VALUE(Overall!G782),"")</f>
        <v/>
      </c>
      <c r="J780" s="6" t="str">
        <f>IF(Overall!H782&lt;&gt;"",VALUE(Overall!H782),"")</f>
        <v/>
      </c>
      <c r="K780" s="6" t="str">
        <f>IF(Overall!I782&lt;&gt;"",VALUE(Overall!I782),"")</f>
        <v/>
      </c>
      <c r="L780" s="6" t="str">
        <f>IF(Overall!J782&lt;&gt;"",VALUE(Overall!J782),"")</f>
        <v/>
      </c>
      <c r="M780" s="6" t="str">
        <f>IF(Overall!K782&lt;&gt;"",VALUE(Overall!K782),"")</f>
        <v/>
      </c>
      <c r="N780" s="7" t="str">
        <f>IF(Overall!L782&lt;&gt;"",DATEVALUE(MID(Overall!L782, FIND(",", Overall!L782) + 2, FIND(" ", Overall!L782) - FIND(",", Overall!L782) - 1) &amp; " " &amp; MID(Overall!L782, FIND(" ", Overall!L782) + 1, FIND(",", Overall!L782, FIND(" ", Overall!L782)) - FIND(" ", Overall!L782) - 1) &amp; ", " &amp; MID(Overall!L782, FIND(",", Overall!L782, FIND(",",Overall!L782) + 1) + 2, LEN(Overall!L782))),"")</f>
        <v/>
      </c>
      <c r="O780" s="7" t="str">
        <f>IF(Overall!M782&lt;&gt;"",DATEVALUE(MID(Overall!M782, FIND(",", Overall!M782) + 2, FIND(" ", Overall!M782) - FIND(",", Overall!M782) - 1) &amp; " " &amp; MID(Overall!M782, FIND(" ", Overall!M782) + 1, FIND(",", Overall!M782, FIND(" ", Overall!M782)) - FIND(" ", Overall!M782) - 1) &amp; ", " &amp; MID(Overall!M782, FIND(",", Overall!M782, FIND(",",Overall!M782) + 1) + 2, LEN(Overall!M782))),"")</f>
        <v/>
      </c>
      <c r="P780" s="7" t="str">
        <f>IF(Overall!N782&lt;&gt;"",DATEVALUE(MID(Overall!N782, FIND(",", Overall!N782) + 2, FIND(" ", Overall!N782) - FIND(",", Overall!N782) - 1) &amp; " " &amp; MID(Overall!N782, FIND(" ", Overall!N782) + 1, FIND(",", Overall!N782, FIND(" ", Overall!N782)) - FIND(" ", Overall!N782) - 1) &amp; ", " &amp; MID(Overall!N782, FIND(",", Overall!N782, FIND(",",Overall!N782) + 1) + 2, LEN(Overall!N782))),"")</f>
        <v/>
      </c>
      <c r="Q780" s="7" t="str">
        <f>IF(Overall!O782&lt;&gt;"",DATEVALUE(MID(Overall!O782, FIND(",", Overall!O782) + 2, FIND(" ", Overall!O782) - FIND(",", Overall!O782) - 1) &amp; " " &amp; MID(Overall!O782, FIND(" ", Overall!O782) + 1, FIND(",", Overall!O782, FIND(" ", Overall!O782)) - FIND(" ", Overall!O782) - 1) &amp; ", " &amp; MID(Overall!O782, FIND(",", Overall!O782, FIND(",",Overall!O782) + 1) + 2, LEN(Overall!O782))),"")</f>
        <v/>
      </c>
      <c r="R780" s="5" t="str">
        <f t="shared" si="24"/>
        <v/>
      </c>
      <c r="S780" s="10" t="str">
        <f>IF(Overall!$A782&lt;&gt;"",IF(AND(MONTH($N780) &lt;= 1, MONTH($O780) &gt;= 1), IF($R780 &lt;&gt; "", $H780/$R780, ""), ""),"")</f>
        <v/>
      </c>
      <c r="T780" s="10" t="str">
        <f>IF(Overall!$A782&lt;&gt;"",IF(AND(MONTH($N780) &lt;= 2, MONTH($O780) &gt;= 2), IF($R780 &lt;&gt; "", $H780/$R780, ""), ""),"")</f>
        <v/>
      </c>
      <c r="U780" s="10" t="str">
        <f>IF(Overall!$A782&lt;&gt;"",IF(AND(MONTH($N780) &lt;= 3, MONTH($O780) &gt;= 3), IF($R780 &lt;&gt; "", $H780/$R780, ""), ""),"")</f>
        <v/>
      </c>
      <c r="V780" s="10" t="str">
        <f>IF(Overall!$A782&lt;&gt;"",IF(AND(MONTH($N780) &lt;= 4, MONTH($O780) &gt;= 4), IF($R780 &lt;&gt; "", $H780/$R780, ""), ""),"")</f>
        <v/>
      </c>
      <c r="W780" s="10" t="str">
        <f>IF(Overall!$A782&lt;&gt;"",IF(AND(MONTH($N780) &lt;= 5, MONTH($O780) &gt;= 5), IF($R780 &lt;&gt; "", $H780/$R780, ""), ""),"")</f>
        <v/>
      </c>
      <c r="X780" s="10" t="str">
        <f>IF(Overall!$A782&lt;&gt;"",IF(AND(MONTH($N780) &lt;= 6, MONTH($O780) &gt;= 6), IF($R780 &lt;&gt; "", $H780/$R780, ""), ""),"")</f>
        <v/>
      </c>
      <c r="Y780" s="10" t="str">
        <f>IF(Overall!$A782&lt;&gt;"",IF(AND(MONTH($N780) &lt;= 7, MONTH($O780) &gt;= 7 ), IF($R780 &lt;&gt; "", $H780/$R780, ""), ""),"")</f>
        <v/>
      </c>
      <c r="Z780" s="10" t="str">
        <f>IF(Overall!$A782&lt;&gt;"",IF(AND(MONTH($N780) &lt;= 8, MONTH($O780) &gt;= 8), IF($R780 &lt;&gt; "", $H780/$R780, ""), ""),"")</f>
        <v/>
      </c>
      <c r="AA780" s="10" t="str">
        <f>IF(Overall!$A782&lt;&gt;"",IF(AND(MONTH($N780) &lt;= 9, MONTH($O780) &gt;= 9), IF($R780 &lt;&gt; "", $H780/$R780, ""), ""),"")</f>
        <v/>
      </c>
      <c r="AB780" s="10" t="str">
        <f>IF(Overall!$A782&lt;&gt;"",IF(AND(MONTH($N780) &lt;= 10, MONTH($O780) &gt;= 10), IF($R780 &lt;&gt; "", $H780/$R780, ""), ""),"")</f>
        <v/>
      </c>
      <c r="AC780" s="10" t="str">
        <f>IF(Overall!$A782&lt;&gt;"",IF(AND(MONTH($N780) &lt;= 11, MONTH($O780) &gt;= 11), IF($R780 &lt;&gt; "", $H780/$R780, ""), ""),"")</f>
        <v/>
      </c>
      <c r="AD780" s="10" t="str">
        <f>IF(Overall!$A782&lt;&gt;"",IF(AND(MONTH($N780) &lt;= 12, MONTH($O780) &gt;= 12), IF($R780 &lt;&gt; "", $H780/$R780, ""), ""),"")</f>
        <v/>
      </c>
      <c r="AF780" s="10" t="str">
        <f ca="1">IFERROR(IF(AND(NOW()&lt;= EOMONTH(DATE(YEAR($O780),1, 1), 0), Overall!$A782&lt;&gt;"", MONTH($N780) &lt;= 1, MONTH($O780) &gt;= 1), IF($R780 &lt;&gt; "", $H780/$R780, ""), ""), "")</f>
        <v/>
      </c>
      <c r="AG780" s="10" t="str">
        <f ca="1">IFERROR(IF(AND(NOW()&lt;= EOMONTH(DATE(YEAR($O780),2, 1), 0), Overall!$A782&lt;&gt;"", MONTH($N780) &lt;= 2, MONTH($O780) &gt;= 2), IF($R780 &lt;&gt; "", $H780/$R780, ""), ""), "")</f>
        <v/>
      </c>
      <c r="AH780" s="10" t="str">
        <f ca="1">IFERROR(IF(AND(NOW()&lt;= EOMONTH(DATE(YEAR($O780),3, 1), 0), Overall!$A782&lt;&gt;"", MONTH($N780) &lt;= 3, MONTH($O780) &gt;= 3), IF($R780 &lt;&gt; "", $H780/$R780, ""), ""), "")</f>
        <v/>
      </c>
      <c r="AI780" s="10" t="str">
        <f ca="1">IFERROR(IF(AND(NOW()&lt;= EOMONTH(DATE(YEAR($O780),4, 1), 0), Overall!$A782&lt;&gt;"", MONTH($N780) &lt;= 4, MONTH($O780) &gt;= 4), IF($R780 &lt;&gt; "", $H780/$R780, ""), ""), "")</f>
        <v/>
      </c>
      <c r="AJ780" s="10" t="str">
        <f ca="1">IFERROR(IF(AND(NOW()&lt;= EOMONTH(DATE(YEAR($O780),5, 1), 0), Overall!$A782&lt;&gt;"", MONTH($N780) &lt;= 5, MONTH($O780) &gt;= 5), IF($R780 &lt;&gt; "", $H780/$R780, ""), ""), "")</f>
        <v/>
      </c>
      <c r="AK780" s="10" t="str">
        <f ca="1">IFERROR(IF(AND(NOW()&lt;= EOMONTH(DATE(YEAR($O780),6, 1), 0), Overall!$A782&lt;&gt;"", MONTH($N780) &lt;= 6, MONTH($O780) &gt;= 6), IF($R780 &lt;&gt; "", $H780/$R780, ""), ""), "")</f>
        <v/>
      </c>
      <c r="AL780" s="10" t="str">
        <f ca="1">IFERROR(IF(AND(NOW()&lt;= EOMONTH(DATE(YEAR($O780),7, 1), 0), Overall!$A782&lt;&gt;"", MONTH($N780) &lt;= 7, MONTH($O780) &gt;= 7), IF($R780 &lt;&gt; "", $H780/$R780, ""), ""), "")</f>
        <v/>
      </c>
      <c r="AM780" s="10" t="str">
        <f ca="1">IFERROR(IF(AND(NOW()&lt;= EOMONTH(DATE(YEAR($O780),8, 1), 0), Overall!$A782&lt;&gt;"", MONTH($N780) &lt;= 8, MONTH($O780) &gt;= 8), IF($R780 &lt;&gt; "", $H780/$R780, ""), ""), "")</f>
        <v/>
      </c>
      <c r="AN780" s="10" t="str">
        <f ca="1">IFERROR(IF(AND(NOW()&lt;= EOMONTH(DATE(YEAR($O780),9, 1), 0), Overall!$A782&lt;&gt;"", MONTH($N780) &lt;= 9, MONTH($O780) &gt;= 9), IF($R780 &lt;&gt; "", $H780/$R780, ""), ""), "")</f>
        <v/>
      </c>
      <c r="AO780" s="10" t="str">
        <f ca="1">IFERROR(IF(AND(NOW()&lt;= EOMONTH(DATE(YEAR($O780),10, 1), 0), Overall!$A782&lt;&gt;"", MONTH($N780) &lt;= 10, MONTH($O780) &gt;= 10), IF($R780 &lt;&gt; "", $H780/$R780, ""), ""), "")</f>
        <v/>
      </c>
      <c r="AP780" s="10" t="str">
        <f ca="1">IFERROR(IF(AND(NOW()&lt;= EOMONTH(DATE(YEAR($O780),11, 1), 0), Overall!$A782&lt;&gt;"", MONTH($N780) &lt;=11, MONTH($O780) &gt;= 11), IF($R780 &lt;&gt; "", $H780/$R780, ""), ""), "")</f>
        <v/>
      </c>
      <c r="AQ780" s="10" t="str">
        <f ca="1">IFERROR(IF(AND(NOW()&lt;= EOMONTH(DATE(YEAR($O780),12, 1), 0), Overall!$A782&lt;&gt;"", MONTH($N780) &lt;= 12, MONTH($O780) &gt;= 12), IF($R780 &lt;&gt; "", $H780/$R780, ""), ""), "")</f>
        <v/>
      </c>
      <c r="AR780" s="16">
        <f t="shared" ca="1" si="25"/>
        <v>0</v>
      </c>
    </row>
    <row r="781" spans="1:44" x14ac:dyDescent="0.25">
      <c r="A781" t="str">
        <f>_xlfn.VALUETOTEXT(Overall!A783)</f>
        <v/>
      </c>
      <c r="B781" s="8" t="str">
        <f>IF(Overall!B783&lt;&gt;"", VALUE(Overall!B783), "")</f>
        <v/>
      </c>
      <c r="C781" s="5" t="str">
        <f>IF(Overall!C783&lt;&gt;"",_xlfn.VALUETOTEXT(Overall!C783),"")</f>
        <v/>
      </c>
      <c r="D781" s="5" t="str">
        <f>_xlfn.VALUETOTEXT(Overall!D783)</f>
        <v/>
      </c>
      <c r="E781" s="5" t="str">
        <f>IF(Overall!Q783&lt;&gt;"",_xlfn.VALUETOTEXT(Overall!Q783),"")</f>
        <v/>
      </c>
      <c r="F781" s="5" t="str">
        <f>IF(Overall!E783&lt;&gt;"",_xlfn.VALUETOTEXT(Overall!E783),"")</f>
        <v/>
      </c>
      <c r="G781" s="5" t="str">
        <f>IF(Overall!R783&lt;&gt;"",_xlfn.VALUETOTEXT(Overall!R783),"")</f>
        <v/>
      </c>
      <c r="H781" s="6" t="str">
        <f>IF(Overall!F783&lt;&gt;"",VALUE(Overall!F783),"")</f>
        <v/>
      </c>
      <c r="I781" s="6" t="str">
        <f>IF(Overall!G783&lt;&gt;"",VALUE(Overall!G783),"")</f>
        <v/>
      </c>
      <c r="J781" s="6" t="str">
        <f>IF(Overall!H783&lt;&gt;"",VALUE(Overall!H783),"")</f>
        <v/>
      </c>
      <c r="K781" s="6" t="str">
        <f>IF(Overall!I783&lt;&gt;"",VALUE(Overall!I783),"")</f>
        <v/>
      </c>
      <c r="L781" s="6" t="str">
        <f>IF(Overall!J783&lt;&gt;"",VALUE(Overall!J783),"")</f>
        <v/>
      </c>
      <c r="M781" s="6" t="str">
        <f>IF(Overall!K783&lt;&gt;"",VALUE(Overall!K783),"")</f>
        <v/>
      </c>
      <c r="N781" s="7" t="str">
        <f>IF(Overall!L783&lt;&gt;"",DATEVALUE(MID(Overall!L783, FIND(",", Overall!L783) + 2, FIND(" ", Overall!L783) - FIND(",", Overall!L783) - 1) &amp; " " &amp; MID(Overall!L783, FIND(" ", Overall!L783) + 1, FIND(",", Overall!L783, FIND(" ", Overall!L783)) - FIND(" ", Overall!L783) - 1) &amp; ", " &amp; MID(Overall!L783, FIND(",", Overall!L783, FIND(",",Overall!L783) + 1) + 2, LEN(Overall!L783))),"")</f>
        <v/>
      </c>
      <c r="O781" s="7" t="str">
        <f>IF(Overall!M783&lt;&gt;"",DATEVALUE(MID(Overall!M783, FIND(",", Overall!M783) + 2, FIND(" ", Overall!M783) - FIND(",", Overall!M783) - 1) &amp; " " &amp; MID(Overall!M783, FIND(" ", Overall!M783) + 1, FIND(",", Overall!M783, FIND(" ", Overall!M783)) - FIND(" ", Overall!M783) - 1) &amp; ", " &amp; MID(Overall!M783, FIND(",", Overall!M783, FIND(",",Overall!M783) + 1) + 2, LEN(Overall!M783))),"")</f>
        <v/>
      </c>
      <c r="P781" s="7" t="str">
        <f>IF(Overall!N783&lt;&gt;"",DATEVALUE(MID(Overall!N783, FIND(",", Overall!N783) + 2, FIND(" ", Overall!N783) - FIND(",", Overall!N783) - 1) &amp; " " &amp; MID(Overall!N783, FIND(" ", Overall!N783) + 1, FIND(",", Overall!N783, FIND(" ", Overall!N783)) - FIND(" ", Overall!N783) - 1) &amp; ", " &amp; MID(Overall!N783, FIND(",", Overall!N783, FIND(",",Overall!N783) + 1) + 2, LEN(Overall!N783))),"")</f>
        <v/>
      </c>
      <c r="Q781" s="7" t="str">
        <f>IF(Overall!O783&lt;&gt;"",DATEVALUE(MID(Overall!O783, FIND(",", Overall!O783) + 2, FIND(" ", Overall!O783) - FIND(",", Overall!O783) - 1) &amp; " " &amp; MID(Overall!O783, FIND(" ", Overall!O783) + 1, FIND(",", Overall!O783, FIND(" ", Overall!O783)) - FIND(" ", Overall!O783) - 1) &amp; ", " &amp; MID(Overall!O783, FIND(",", Overall!O783, FIND(",",Overall!O783) + 1) + 2, LEN(Overall!O783))),"")</f>
        <v/>
      </c>
      <c r="R781" s="5" t="str">
        <f t="shared" si="24"/>
        <v/>
      </c>
      <c r="S781" s="10" t="str">
        <f>IF(Overall!$A783&lt;&gt;"",IF(AND(MONTH($N781) &lt;= 1, MONTH($O781) &gt;= 1), IF($R781 &lt;&gt; "", $H781/$R781, ""), ""),"")</f>
        <v/>
      </c>
      <c r="T781" s="10" t="str">
        <f>IF(Overall!$A783&lt;&gt;"",IF(AND(MONTH($N781) &lt;= 2, MONTH($O781) &gt;= 2), IF($R781 &lt;&gt; "", $H781/$R781, ""), ""),"")</f>
        <v/>
      </c>
      <c r="U781" s="10" t="str">
        <f>IF(Overall!$A783&lt;&gt;"",IF(AND(MONTH($N781) &lt;= 3, MONTH($O781) &gt;= 3), IF($R781 &lt;&gt; "", $H781/$R781, ""), ""),"")</f>
        <v/>
      </c>
      <c r="V781" s="10" t="str">
        <f>IF(Overall!$A783&lt;&gt;"",IF(AND(MONTH($N781) &lt;= 4, MONTH($O781) &gt;= 4), IF($R781 &lt;&gt; "", $H781/$R781, ""), ""),"")</f>
        <v/>
      </c>
      <c r="W781" s="10" t="str">
        <f>IF(Overall!$A783&lt;&gt;"",IF(AND(MONTH($N781) &lt;= 5, MONTH($O781) &gt;= 5), IF($R781 &lt;&gt; "", $H781/$R781, ""), ""),"")</f>
        <v/>
      </c>
      <c r="X781" s="10" t="str">
        <f>IF(Overall!$A783&lt;&gt;"",IF(AND(MONTH($N781) &lt;= 6, MONTH($O781) &gt;= 6), IF($R781 &lt;&gt; "", $H781/$R781, ""), ""),"")</f>
        <v/>
      </c>
      <c r="Y781" s="10" t="str">
        <f>IF(Overall!$A783&lt;&gt;"",IF(AND(MONTH($N781) &lt;= 7, MONTH($O781) &gt;= 7 ), IF($R781 &lt;&gt; "", $H781/$R781, ""), ""),"")</f>
        <v/>
      </c>
      <c r="Z781" s="10" t="str">
        <f>IF(Overall!$A783&lt;&gt;"",IF(AND(MONTH($N781) &lt;= 8, MONTH($O781) &gt;= 8), IF($R781 &lt;&gt; "", $H781/$R781, ""), ""),"")</f>
        <v/>
      </c>
      <c r="AA781" s="10" t="str">
        <f>IF(Overall!$A783&lt;&gt;"",IF(AND(MONTH($N781) &lt;= 9, MONTH($O781) &gt;= 9), IF($R781 &lt;&gt; "", $H781/$R781, ""), ""),"")</f>
        <v/>
      </c>
      <c r="AB781" s="10" t="str">
        <f>IF(Overall!$A783&lt;&gt;"",IF(AND(MONTH($N781) &lt;= 10, MONTH($O781) &gt;= 10), IF($R781 &lt;&gt; "", $H781/$R781, ""), ""),"")</f>
        <v/>
      </c>
      <c r="AC781" s="10" t="str">
        <f>IF(Overall!$A783&lt;&gt;"",IF(AND(MONTH($N781) &lt;= 11, MONTH($O781) &gt;= 11), IF($R781 &lt;&gt; "", $H781/$R781, ""), ""),"")</f>
        <v/>
      </c>
      <c r="AD781" s="10" t="str">
        <f>IF(Overall!$A783&lt;&gt;"",IF(AND(MONTH($N781) &lt;= 12, MONTH($O781) &gt;= 12), IF($R781 &lt;&gt; "", $H781/$R781, ""), ""),"")</f>
        <v/>
      </c>
      <c r="AF781" s="10" t="str">
        <f ca="1">IFERROR(IF(AND(NOW()&lt;= EOMONTH(DATE(YEAR($O781),1, 1), 0), Overall!$A783&lt;&gt;"", MONTH($N781) &lt;= 1, MONTH($O781) &gt;= 1), IF($R781 &lt;&gt; "", $H781/$R781, ""), ""), "")</f>
        <v/>
      </c>
      <c r="AG781" s="10" t="str">
        <f ca="1">IFERROR(IF(AND(NOW()&lt;= EOMONTH(DATE(YEAR($O781),2, 1), 0), Overall!$A783&lt;&gt;"", MONTH($N781) &lt;= 2, MONTH($O781) &gt;= 2), IF($R781 &lt;&gt; "", $H781/$R781, ""), ""), "")</f>
        <v/>
      </c>
      <c r="AH781" s="10" t="str">
        <f ca="1">IFERROR(IF(AND(NOW()&lt;= EOMONTH(DATE(YEAR($O781),3, 1), 0), Overall!$A783&lt;&gt;"", MONTH($N781) &lt;= 3, MONTH($O781) &gt;= 3), IF($R781 &lt;&gt; "", $H781/$R781, ""), ""), "")</f>
        <v/>
      </c>
      <c r="AI781" s="10" t="str">
        <f ca="1">IFERROR(IF(AND(NOW()&lt;= EOMONTH(DATE(YEAR($O781),4, 1), 0), Overall!$A783&lt;&gt;"", MONTH($N781) &lt;= 4, MONTH($O781) &gt;= 4), IF($R781 &lt;&gt; "", $H781/$R781, ""), ""), "")</f>
        <v/>
      </c>
      <c r="AJ781" s="10" t="str">
        <f ca="1">IFERROR(IF(AND(NOW()&lt;= EOMONTH(DATE(YEAR($O781),5, 1), 0), Overall!$A783&lt;&gt;"", MONTH($N781) &lt;= 5, MONTH($O781) &gt;= 5), IF($R781 &lt;&gt; "", $H781/$R781, ""), ""), "")</f>
        <v/>
      </c>
      <c r="AK781" s="10" t="str">
        <f ca="1">IFERROR(IF(AND(NOW()&lt;= EOMONTH(DATE(YEAR($O781),6, 1), 0), Overall!$A783&lt;&gt;"", MONTH($N781) &lt;= 6, MONTH($O781) &gt;= 6), IF($R781 &lt;&gt; "", $H781/$R781, ""), ""), "")</f>
        <v/>
      </c>
      <c r="AL781" s="10" t="str">
        <f ca="1">IFERROR(IF(AND(NOW()&lt;= EOMONTH(DATE(YEAR($O781),7, 1), 0), Overall!$A783&lt;&gt;"", MONTH($N781) &lt;= 7, MONTH($O781) &gt;= 7), IF($R781 &lt;&gt; "", $H781/$R781, ""), ""), "")</f>
        <v/>
      </c>
      <c r="AM781" s="10" t="str">
        <f ca="1">IFERROR(IF(AND(NOW()&lt;= EOMONTH(DATE(YEAR($O781),8, 1), 0), Overall!$A783&lt;&gt;"", MONTH($N781) &lt;= 8, MONTH($O781) &gt;= 8), IF($R781 &lt;&gt; "", $H781/$R781, ""), ""), "")</f>
        <v/>
      </c>
      <c r="AN781" s="10" t="str">
        <f ca="1">IFERROR(IF(AND(NOW()&lt;= EOMONTH(DATE(YEAR($O781),9, 1), 0), Overall!$A783&lt;&gt;"", MONTH($N781) &lt;= 9, MONTH($O781) &gt;= 9), IF($R781 &lt;&gt; "", $H781/$R781, ""), ""), "")</f>
        <v/>
      </c>
      <c r="AO781" s="10" t="str">
        <f ca="1">IFERROR(IF(AND(NOW()&lt;= EOMONTH(DATE(YEAR($O781),10, 1), 0), Overall!$A783&lt;&gt;"", MONTH($N781) &lt;= 10, MONTH($O781) &gt;= 10), IF($R781 &lt;&gt; "", $H781/$R781, ""), ""), "")</f>
        <v/>
      </c>
      <c r="AP781" s="10" t="str">
        <f ca="1">IFERROR(IF(AND(NOW()&lt;= EOMONTH(DATE(YEAR($O781),11, 1), 0), Overall!$A783&lt;&gt;"", MONTH($N781) &lt;=11, MONTH($O781) &gt;= 11), IF($R781 &lt;&gt; "", $H781/$R781, ""), ""), "")</f>
        <v/>
      </c>
      <c r="AQ781" s="10" t="str">
        <f ca="1">IFERROR(IF(AND(NOW()&lt;= EOMONTH(DATE(YEAR($O781),12, 1), 0), Overall!$A783&lt;&gt;"", MONTH($N781) &lt;= 12, MONTH($O781) &gt;= 12), IF($R781 &lt;&gt; "", $H781/$R781, ""), ""), "")</f>
        <v/>
      </c>
      <c r="AR781" s="16">
        <f t="shared" ca="1" si="25"/>
        <v>0</v>
      </c>
    </row>
    <row r="782" spans="1:44" x14ac:dyDescent="0.25">
      <c r="A782" t="str">
        <f>_xlfn.VALUETOTEXT(Overall!A784)</f>
        <v/>
      </c>
      <c r="B782" s="8" t="str">
        <f>IF(Overall!B784&lt;&gt;"", VALUE(Overall!B784), "")</f>
        <v/>
      </c>
      <c r="C782" s="5" t="str">
        <f>IF(Overall!C784&lt;&gt;"",_xlfn.VALUETOTEXT(Overall!C784),"")</f>
        <v/>
      </c>
      <c r="D782" s="5" t="str">
        <f>_xlfn.VALUETOTEXT(Overall!D784)</f>
        <v/>
      </c>
      <c r="E782" s="5" t="str">
        <f>IF(Overall!Q784&lt;&gt;"",_xlfn.VALUETOTEXT(Overall!Q784),"")</f>
        <v/>
      </c>
      <c r="F782" s="5" t="str">
        <f>IF(Overall!E784&lt;&gt;"",_xlfn.VALUETOTEXT(Overall!E784),"")</f>
        <v/>
      </c>
      <c r="G782" s="5" t="str">
        <f>IF(Overall!R784&lt;&gt;"",_xlfn.VALUETOTEXT(Overall!R784),"")</f>
        <v/>
      </c>
      <c r="H782" s="6" t="str">
        <f>IF(Overall!F784&lt;&gt;"",VALUE(Overall!F784),"")</f>
        <v/>
      </c>
      <c r="I782" s="6" t="str">
        <f>IF(Overall!G784&lt;&gt;"",VALUE(Overall!G784),"")</f>
        <v/>
      </c>
      <c r="J782" s="6" t="str">
        <f>IF(Overall!H784&lt;&gt;"",VALUE(Overall!H784),"")</f>
        <v/>
      </c>
      <c r="K782" s="6" t="str">
        <f>IF(Overall!I784&lt;&gt;"",VALUE(Overall!I784),"")</f>
        <v/>
      </c>
      <c r="L782" s="6" t="str">
        <f>IF(Overall!J784&lt;&gt;"",VALUE(Overall!J784),"")</f>
        <v/>
      </c>
      <c r="M782" s="6" t="str">
        <f>IF(Overall!K784&lt;&gt;"",VALUE(Overall!K784),"")</f>
        <v/>
      </c>
      <c r="N782" s="7" t="str">
        <f>IF(Overall!L784&lt;&gt;"",DATEVALUE(MID(Overall!L784, FIND(",", Overall!L784) + 2, FIND(" ", Overall!L784) - FIND(",", Overall!L784) - 1) &amp; " " &amp; MID(Overall!L784, FIND(" ", Overall!L784) + 1, FIND(",", Overall!L784, FIND(" ", Overall!L784)) - FIND(" ", Overall!L784) - 1) &amp; ", " &amp; MID(Overall!L784, FIND(",", Overall!L784, FIND(",",Overall!L784) + 1) + 2, LEN(Overall!L784))),"")</f>
        <v/>
      </c>
      <c r="O782" s="7" t="str">
        <f>IF(Overall!M784&lt;&gt;"",DATEVALUE(MID(Overall!M784, FIND(",", Overall!M784) + 2, FIND(" ", Overall!M784) - FIND(",", Overall!M784) - 1) &amp; " " &amp; MID(Overall!M784, FIND(" ", Overall!M784) + 1, FIND(",", Overall!M784, FIND(" ", Overall!M784)) - FIND(" ", Overall!M784) - 1) &amp; ", " &amp; MID(Overall!M784, FIND(",", Overall!M784, FIND(",",Overall!M784) + 1) + 2, LEN(Overall!M784))),"")</f>
        <v/>
      </c>
      <c r="P782" s="7" t="str">
        <f>IF(Overall!N784&lt;&gt;"",DATEVALUE(MID(Overall!N784, FIND(",", Overall!N784) + 2, FIND(" ", Overall!N784) - FIND(",", Overall!N784) - 1) &amp; " " &amp; MID(Overall!N784, FIND(" ", Overall!N784) + 1, FIND(",", Overall!N784, FIND(" ", Overall!N784)) - FIND(" ", Overall!N784) - 1) &amp; ", " &amp; MID(Overall!N784, FIND(",", Overall!N784, FIND(",",Overall!N784) + 1) + 2, LEN(Overall!N784))),"")</f>
        <v/>
      </c>
      <c r="Q782" s="7" t="str">
        <f>IF(Overall!O784&lt;&gt;"",DATEVALUE(MID(Overall!O784, FIND(",", Overall!O784) + 2, FIND(" ", Overall!O784) - FIND(",", Overall!O784) - 1) &amp; " " &amp; MID(Overall!O784, FIND(" ", Overall!O784) + 1, FIND(",", Overall!O784, FIND(" ", Overall!O784)) - FIND(" ", Overall!O784) - 1) &amp; ", " &amp; MID(Overall!O784, FIND(",", Overall!O784, FIND(",",Overall!O784) + 1) + 2, LEN(Overall!O784))),"")</f>
        <v/>
      </c>
      <c r="R782" s="5" t="str">
        <f t="shared" si="24"/>
        <v/>
      </c>
      <c r="S782" s="10" t="str">
        <f>IF(Overall!$A784&lt;&gt;"",IF(AND(MONTH($N782) &lt;= 1, MONTH($O782) &gt;= 1), IF($R782 &lt;&gt; "", $H782/$R782, ""), ""),"")</f>
        <v/>
      </c>
      <c r="T782" s="10" t="str">
        <f>IF(Overall!$A784&lt;&gt;"",IF(AND(MONTH($N782) &lt;= 2, MONTH($O782) &gt;= 2), IF($R782 &lt;&gt; "", $H782/$R782, ""), ""),"")</f>
        <v/>
      </c>
      <c r="U782" s="10" t="str">
        <f>IF(Overall!$A784&lt;&gt;"",IF(AND(MONTH($N782) &lt;= 3, MONTH($O782) &gt;= 3), IF($R782 &lt;&gt; "", $H782/$R782, ""), ""),"")</f>
        <v/>
      </c>
      <c r="V782" s="10" t="str">
        <f>IF(Overall!$A784&lt;&gt;"",IF(AND(MONTH($N782) &lt;= 4, MONTH($O782) &gt;= 4), IF($R782 &lt;&gt; "", $H782/$R782, ""), ""),"")</f>
        <v/>
      </c>
      <c r="W782" s="10" t="str">
        <f>IF(Overall!$A784&lt;&gt;"",IF(AND(MONTH($N782) &lt;= 5, MONTH($O782) &gt;= 5), IF($R782 &lt;&gt; "", $H782/$R782, ""), ""),"")</f>
        <v/>
      </c>
      <c r="X782" s="10" t="str">
        <f>IF(Overall!$A784&lt;&gt;"",IF(AND(MONTH($N782) &lt;= 6, MONTH($O782) &gt;= 6), IF($R782 &lt;&gt; "", $H782/$R782, ""), ""),"")</f>
        <v/>
      </c>
      <c r="Y782" s="10" t="str">
        <f>IF(Overall!$A784&lt;&gt;"",IF(AND(MONTH($N782) &lt;= 7, MONTH($O782) &gt;= 7 ), IF($R782 &lt;&gt; "", $H782/$R782, ""), ""),"")</f>
        <v/>
      </c>
      <c r="Z782" s="10" t="str">
        <f>IF(Overall!$A784&lt;&gt;"",IF(AND(MONTH($N782) &lt;= 8, MONTH($O782) &gt;= 8), IF($R782 &lt;&gt; "", $H782/$R782, ""), ""),"")</f>
        <v/>
      </c>
      <c r="AA782" s="10" t="str">
        <f>IF(Overall!$A784&lt;&gt;"",IF(AND(MONTH($N782) &lt;= 9, MONTH($O782) &gt;= 9), IF($R782 &lt;&gt; "", $H782/$R782, ""), ""),"")</f>
        <v/>
      </c>
      <c r="AB782" s="10" t="str">
        <f>IF(Overall!$A784&lt;&gt;"",IF(AND(MONTH($N782) &lt;= 10, MONTH($O782) &gt;= 10), IF($R782 &lt;&gt; "", $H782/$R782, ""), ""),"")</f>
        <v/>
      </c>
      <c r="AC782" s="10" t="str">
        <f>IF(Overall!$A784&lt;&gt;"",IF(AND(MONTH($N782) &lt;= 11, MONTH($O782) &gt;= 11), IF($R782 &lt;&gt; "", $H782/$R782, ""), ""),"")</f>
        <v/>
      </c>
      <c r="AD782" s="10" t="str">
        <f>IF(Overall!$A784&lt;&gt;"",IF(AND(MONTH($N782) &lt;= 12, MONTH($O782) &gt;= 12), IF($R782 &lt;&gt; "", $H782/$R782, ""), ""),"")</f>
        <v/>
      </c>
      <c r="AF782" s="10" t="str">
        <f ca="1">IFERROR(IF(AND(NOW()&lt;= EOMONTH(DATE(YEAR($O782),1, 1), 0), Overall!$A784&lt;&gt;"", MONTH($N782) &lt;= 1, MONTH($O782) &gt;= 1), IF($R782 &lt;&gt; "", $H782/$R782, ""), ""), "")</f>
        <v/>
      </c>
      <c r="AG782" s="10" t="str">
        <f ca="1">IFERROR(IF(AND(NOW()&lt;= EOMONTH(DATE(YEAR($O782),2, 1), 0), Overall!$A784&lt;&gt;"", MONTH($N782) &lt;= 2, MONTH($O782) &gt;= 2), IF($R782 &lt;&gt; "", $H782/$R782, ""), ""), "")</f>
        <v/>
      </c>
      <c r="AH782" s="10" t="str">
        <f ca="1">IFERROR(IF(AND(NOW()&lt;= EOMONTH(DATE(YEAR($O782),3, 1), 0), Overall!$A784&lt;&gt;"", MONTH($N782) &lt;= 3, MONTH($O782) &gt;= 3), IF($R782 &lt;&gt; "", $H782/$R782, ""), ""), "")</f>
        <v/>
      </c>
      <c r="AI782" s="10" t="str">
        <f ca="1">IFERROR(IF(AND(NOW()&lt;= EOMONTH(DATE(YEAR($O782),4, 1), 0), Overall!$A784&lt;&gt;"", MONTH($N782) &lt;= 4, MONTH($O782) &gt;= 4), IF($R782 &lt;&gt; "", $H782/$R782, ""), ""), "")</f>
        <v/>
      </c>
      <c r="AJ782" s="10" t="str">
        <f ca="1">IFERROR(IF(AND(NOW()&lt;= EOMONTH(DATE(YEAR($O782),5, 1), 0), Overall!$A784&lt;&gt;"", MONTH($N782) &lt;= 5, MONTH($O782) &gt;= 5), IF($R782 &lt;&gt; "", $H782/$R782, ""), ""), "")</f>
        <v/>
      </c>
      <c r="AK782" s="10" t="str">
        <f ca="1">IFERROR(IF(AND(NOW()&lt;= EOMONTH(DATE(YEAR($O782),6, 1), 0), Overall!$A784&lt;&gt;"", MONTH($N782) &lt;= 6, MONTH($O782) &gt;= 6), IF($R782 &lt;&gt; "", $H782/$R782, ""), ""), "")</f>
        <v/>
      </c>
      <c r="AL782" s="10" t="str">
        <f ca="1">IFERROR(IF(AND(NOW()&lt;= EOMONTH(DATE(YEAR($O782),7, 1), 0), Overall!$A784&lt;&gt;"", MONTH($N782) &lt;= 7, MONTH($O782) &gt;= 7), IF($R782 &lt;&gt; "", $H782/$R782, ""), ""), "")</f>
        <v/>
      </c>
      <c r="AM782" s="10" t="str">
        <f ca="1">IFERROR(IF(AND(NOW()&lt;= EOMONTH(DATE(YEAR($O782),8, 1), 0), Overall!$A784&lt;&gt;"", MONTH($N782) &lt;= 8, MONTH($O782) &gt;= 8), IF($R782 &lt;&gt; "", $H782/$R782, ""), ""), "")</f>
        <v/>
      </c>
      <c r="AN782" s="10" t="str">
        <f ca="1">IFERROR(IF(AND(NOW()&lt;= EOMONTH(DATE(YEAR($O782),9, 1), 0), Overall!$A784&lt;&gt;"", MONTH($N782) &lt;= 9, MONTH($O782) &gt;= 9), IF($R782 &lt;&gt; "", $H782/$R782, ""), ""), "")</f>
        <v/>
      </c>
      <c r="AO782" s="10" t="str">
        <f ca="1">IFERROR(IF(AND(NOW()&lt;= EOMONTH(DATE(YEAR($O782),10, 1), 0), Overall!$A784&lt;&gt;"", MONTH($N782) &lt;= 10, MONTH($O782) &gt;= 10), IF($R782 &lt;&gt; "", $H782/$R782, ""), ""), "")</f>
        <v/>
      </c>
      <c r="AP782" s="10" t="str">
        <f ca="1">IFERROR(IF(AND(NOW()&lt;= EOMONTH(DATE(YEAR($O782),11, 1), 0), Overall!$A784&lt;&gt;"", MONTH($N782) &lt;=11, MONTH($O782) &gt;= 11), IF($R782 &lt;&gt; "", $H782/$R782, ""), ""), "")</f>
        <v/>
      </c>
      <c r="AQ782" s="10" t="str">
        <f ca="1">IFERROR(IF(AND(NOW()&lt;= EOMONTH(DATE(YEAR($O782),12, 1), 0), Overall!$A784&lt;&gt;"", MONTH($N782) &lt;= 12, MONTH($O782) &gt;= 12), IF($R782 &lt;&gt; "", $H782/$R782, ""), ""), "")</f>
        <v/>
      </c>
      <c r="AR782" s="16">
        <f t="shared" ca="1" si="25"/>
        <v>0</v>
      </c>
    </row>
    <row r="783" spans="1:44" x14ac:dyDescent="0.25">
      <c r="A783" t="str">
        <f>_xlfn.VALUETOTEXT(Overall!A785)</f>
        <v/>
      </c>
      <c r="B783" s="8" t="str">
        <f>IF(Overall!B785&lt;&gt;"", VALUE(Overall!B785), "")</f>
        <v/>
      </c>
      <c r="C783" s="5" t="str">
        <f>IF(Overall!C785&lt;&gt;"",_xlfn.VALUETOTEXT(Overall!C785),"")</f>
        <v/>
      </c>
      <c r="D783" s="5" t="str">
        <f>_xlfn.VALUETOTEXT(Overall!D785)</f>
        <v/>
      </c>
      <c r="E783" s="5" t="str">
        <f>IF(Overall!Q785&lt;&gt;"",_xlfn.VALUETOTEXT(Overall!Q785),"")</f>
        <v/>
      </c>
      <c r="F783" s="5" t="str">
        <f>IF(Overall!E785&lt;&gt;"",_xlfn.VALUETOTEXT(Overall!E785),"")</f>
        <v/>
      </c>
      <c r="G783" s="5" t="str">
        <f>IF(Overall!R785&lt;&gt;"",_xlfn.VALUETOTEXT(Overall!R785),"")</f>
        <v/>
      </c>
      <c r="H783" s="6" t="str">
        <f>IF(Overall!F785&lt;&gt;"",VALUE(Overall!F785),"")</f>
        <v/>
      </c>
      <c r="I783" s="6" t="str">
        <f>IF(Overall!G785&lt;&gt;"",VALUE(Overall!G785),"")</f>
        <v/>
      </c>
      <c r="J783" s="6" t="str">
        <f>IF(Overall!H785&lt;&gt;"",VALUE(Overall!H785),"")</f>
        <v/>
      </c>
      <c r="K783" s="6" t="str">
        <f>IF(Overall!I785&lt;&gt;"",VALUE(Overall!I785),"")</f>
        <v/>
      </c>
      <c r="L783" s="6" t="str">
        <f>IF(Overall!J785&lt;&gt;"",VALUE(Overall!J785),"")</f>
        <v/>
      </c>
      <c r="M783" s="6" t="str">
        <f>IF(Overall!K785&lt;&gt;"",VALUE(Overall!K785),"")</f>
        <v/>
      </c>
      <c r="N783" s="7" t="str">
        <f>IF(Overall!L785&lt;&gt;"",DATEVALUE(MID(Overall!L785, FIND(",", Overall!L785) + 2, FIND(" ", Overall!L785) - FIND(",", Overall!L785) - 1) &amp; " " &amp; MID(Overall!L785, FIND(" ", Overall!L785) + 1, FIND(",", Overall!L785, FIND(" ", Overall!L785)) - FIND(" ", Overall!L785) - 1) &amp; ", " &amp; MID(Overall!L785, FIND(",", Overall!L785, FIND(",",Overall!L785) + 1) + 2, LEN(Overall!L785))),"")</f>
        <v/>
      </c>
      <c r="O783" s="7" t="str">
        <f>IF(Overall!M785&lt;&gt;"",DATEVALUE(MID(Overall!M785, FIND(",", Overall!M785) + 2, FIND(" ", Overall!M785) - FIND(",", Overall!M785) - 1) &amp; " " &amp; MID(Overall!M785, FIND(" ", Overall!M785) + 1, FIND(",", Overall!M785, FIND(" ", Overall!M785)) - FIND(" ", Overall!M785) - 1) &amp; ", " &amp; MID(Overall!M785, FIND(",", Overall!M785, FIND(",",Overall!M785) + 1) + 2, LEN(Overall!M785))),"")</f>
        <v/>
      </c>
      <c r="P783" s="7" t="str">
        <f>IF(Overall!N785&lt;&gt;"",DATEVALUE(MID(Overall!N785, FIND(",", Overall!N785) + 2, FIND(" ", Overall!N785) - FIND(",", Overall!N785) - 1) &amp; " " &amp; MID(Overall!N785, FIND(" ", Overall!N785) + 1, FIND(",", Overall!N785, FIND(" ", Overall!N785)) - FIND(" ", Overall!N785) - 1) &amp; ", " &amp; MID(Overall!N785, FIND(",", Overall!N785, FIND(",",Overall!N785) + 1) + 2, LEN(Overall!N785))),"")</f>
        <v/>
      </c>
      <c r="Q783" s="7" t="str">
        <f>IF(Overall!O785&lt;&gt;"",DATEVALUE(MID(Overall!O785, FIND(",", Overall!O785) + 2, FIND(" ", Overall!O785) - FIND(",", Overall!O785) - 1) &amp; " " &amp; MID(Overall!O785, FIND(" ", Overall!O785) + 1, FIND(",", Overall!O785, FIND(" ", Overall!O785)) - FIND(" ", Overall!O785) - 1) &amp; ", " &amp; MID(Overall!O785, FIND(",", Overall!O785, FIND(",",Overall!O785) + 1) + 2, LEN(Overall!O785))),"")</f>
        <v/>
      </c>
      <c r="R783" s="5" t="str">
        <f t="shared" si="24"/>
        <v/>
      </c>
      <c r="S783" s="10" t="str">
        <f>IF(Overall!$A785&lt;&gt;"",IF(AND(MONTH($N783) &lt;= 1, MONTH($O783) &gt;= 1), IF($R783 &lt;&gt; "", $H783/$R783, ""), ""),"")</f>
        <v/>
      </c>
      <c r="T783" s="10" t="str">
        <f>IF(Overall!$A785&lt;&gt;"",IF(AND(MONTH($N783) &lt;= 2, MONTH($O783) &gt;= 2), IF($R783 &lt;&gt; "", $H783/$R783, ""), ""),"")</f>
        <v/>
      </c>
      <c r="U783" s="10" t="str">
        <f>IF(Overall!$A785&lt;&gt;"",IF(AND(MONTH($N783) &lt;= 3, MONTH($O783) &gt;= 3), IF($R783 &lt;&gt; "", $H783/$R783, ""), ""),"")</f>
        <v/>
      </c>
      <c r="V783" s="10" t="str">
        <f>IF(Overall!$A785&lt;&gt;"",IF(AND(MONTH($N783) &lt;= 4, MONTH($O783) &gt;= 4), IF($R783 &lt;&gt; "", $H783/$R783, ""), ""),"")</f>
        <v/>
      </c>
      <c r="W783" s="10" t="str">
        <f>IF(Overall!$A785&lt;&gt;"",IF(AND(MONTH($N783) &lt;= 5, MONTH($O783) &gt;= 5), IF($R783 &lt;&gt; "", $H783/$R783, ""), ""),"")</f>
        <v/>
      </c>
      <c r="X783" s="10" t="str">
        <f>IF(Overall!$A785&lt;&gt;"",IF(AND(MONTH($N783) &lt;= 6, MONTH($O783) &gt;= 6), IF($R783 &lt;&gt; "", $H783/$R783, ""), ""),"")</f>
        <v/>
      </c>
      <c r="Y783" s="10" t="str">
        <f>IF(Overall!$A785&lt;&gt;"",IF(AND(MONTH($N783) &lt;= 7, MONTH($O783) &gt;= 7 ), IF($R783 &lt;&gt; "", $H783/$R783, ""), ""),"")</f>
        <v/>
      </c>
      <c r="Z783" s="10" t="str">
        <f>IF(Overall!$A785&lt;&gt;"",IF(AND(MONTH($N783) &lt;= 8, MONTH($O783) &gt;= 8), IF($R783 &lt;&gt; "", $H783/$R783, ""), ""),"")</f>
        <v/>
      </c>
      <c r="AA783" s="10" t="str">
        <f>IF(Overall!$A785&lt;&gt;"",IF(AND(MONTH($N783) &lt;= 9, MONTH($O783) &gt;= 9), IF($R783 &lt;&gt; "", $H783/$R783, ""), ""),"")</f>
        <v/>
      </c>
      <c r="AB783" s="10" t="str">
        <f>IF(Overall!$A785&lt;&gt;"",IF(AND(MONTH($N783) &lt;= 10, MONTH($O783) &gt;= 10), IF($R783 &lt;&gt; "", $H783/$R783, ""), ""),"")</f>
        <v/>
      </c>
      <c r="AC783" s="10" t="str">
        <f>IF(Overall!$A785&lt;&gt;"",IF(AND(MONTH($N783) &lt;= 11, MONTH($O783) &gt;= 11), IF($R783 &lt;&gt; "", $H783/$R783, ""), ""),"")</f>
        <v/>
      </c>
      <c r="AD783" s="10" t="str">
        <f>IF(Overall!$A785&lt;&gt;"",IF(AND(MONTH($N783) &lt;= 12, MONTH($O783) &gt;= 12), IF($R783 &lt;&gt; "", $H783/$R783, ""), ""),"")</f>
        <v/>
      </c>
      <c r="AF783" s="10" t="str">
        <f ca="1">IFERROR(IF(AND(NOW()&lt;= EOMONTH(DATE(YEAR($O783),1, 1), 0), Overall!$A785&lt;&gt;"", MONTH($N783) &lt;= 1, MONTH($O783) &gt;= 1), IF($R783 &lt;&gt; "", $H783/$R783, ""), ""), "")</f>
        <v/>
      </c>
      <c r="AG783" s="10" t="str">
        <f ca="1">IFERROR(IF(AND(NOW()&lt;= EOMONTH(DATE(YEAR($O783),2, 1), 0), Overall!$A785&lt;&gt;"", MONTH($N783) &lt;= 2, MONTH($O783) &gt;= 2), IF($R783 &lt;&gt; "", $H783/$R783, ""), ""), "")</f>
        <v/>
      </c>
      <c r="AH783" s="10" t="str">
        <f ca="1">IFERROR(IF(AND(NOW()&lt;= EOMONTH(DATE(YEAR($O783),3, 1), 0), Overall!$A785&lt;&gt;"", MONTH($N783) &lt;= 3, MONTH($O783) &gt;= 3), IF($R783 &lt;&gt; "", $H783/$R783, ""), ""), "")</f>
        <v/>
      </c>
      <c r="AI783" s="10" t="str">
        <f ca="1">IFERROR(IF(AND(NOW()&lt;= EOMONTH(DATE(YEAR($O783),4, 1), 0), Overall!$A785&lt;&gt;"", MONTH($N783) &lt;= 4, MONTH($O783) &gt;= 4), IF($R783 &lt;&gt; "", $H783/$R783, ""), ""), "")</f>
        <v/>
      </c>
      <c r="AJ783" s="10" t="str">
        <f ca="1">IFERROR(IF(AND(NOW()&lt;= EOMONTH(DATE(YEAR($O783),5, 1), 0), Overall!$A785&lt;&gt;"", MONTH($N783) &lt;= 5, MONTH($O783) &gt;= 5), IF($R783 &lt;&gt; "", $H783/$R783, ""), ""), "")</f>
        <v/>
      </c>
      <c r="AK783" s="10" t="str">
        <f ca="1">IFERROR(IF(AND(NOW()&lt;= EOMONTH(DATE(YEAR($O783),6, 1), 0), Overall!$A785&lt;&gt;"", MONTH($N783) &lt;= 6, MONTH($O783) &gt;= 6), IF($R783 &lt;&gt; "", $H783/$R783, ""), ""), "")</f>
        <v/>
      </c>
      <c r="AL783" s="10" t="str">
        <f ca="1">IFERROR(IF(AND(NOW()&lt;= EOMONTH(DATE(YEAR($O783),7, 1), 0), Overall!$A785&lt;&gt;"", MONTH($N783) &lt;= 7, MONTH($O783) &gt;= 7), IF($R783 &lt;&gt; "", $H783/$R783, ""), ""), "")</f>
        <v/>
      </c>
      <c r="AM783" s="10" t="str">
        <f ca="1">IFERROR(IF(AND(NOW()&lt;= EOMONTH(DATE(YEAR($O783),8, 1), 0), Overall!$A785&lt;&gt;"", MONTH($N783) &lt;= 8, MONTH($O783) &gt;= 8), IF($R783 &lt;&gt; "", $H783/$R783, ""), ""), "")</f>
        <v/>
      </c>
      <c r="AN783" s="10" t="str">
        <f ca="1">IFERROR(IF(AND(NOW()&lt;= EOMONTH(DATE(YEAR($O783),9, 1), 0), Overall!$A785&lt;&gt;"", MONTH($N783) &lt;= 9, MONTH($O783) &gt;= 9), IF($R783 &lt;&gt; "", $H783/$R783, ""), ""), "")</f>
        <v/>
      </c>
      <c r="AO783" s="10" t="str">
        <f ca="1">IFERROR(IF(AND(NOW()&lt;= EOMONTH(DATE(YEAR($O783),10, 1), 0), Overall!$A785&lt;&gt;"", MONTH($N783) &lt;= 10, MONTH($O783) &gt;= 10), IF($R783 &lt;&gt; "", $H783/$R783, ""), ""), "")</f>
        <v/>
      </c>
      <c r="AP783" s="10" t="str">
        <f ca="1">IFERROR(IF(AND(NOW()&lt;= EOMONTH(DATE(YEAR($O783),11, 1), 0), Overall!$A785&lt;&gt;"", MONTH($N783) &lt;=11, MONTH($O783) &gt;= 11), IF($R783 &lt;&gt; "", $H783/$R783, ""), ""), "")</f>
        <v/>
      </c>
      <c r="AQ783" s="10" t="str">
        <f ca="1">IFERROR(IF(AND(NOW()&lt;= EOMONTH(DATE(YEAR($O783),12, 1), 0), Overall!$A785&lt;&gt;"", MONTH($N783) &lt;= 12, MONTH($O783) &gt;= 12), IF($R783 &lt;&gt; "", $H783/$R783, ""), ""), "")</f>
        <v/>
      </c>
      <c r="AR783" s="16">
        <f t="shared" ca="1" si="25"/>
        <v>0</v>
      </c>
    </row>
    <row r="784" spans="1:44" x14ac:dyDescent="0.25">
      <c r="A784" t="str">
        <f>_xlfn.VALUETOTEXT(Overall!A786)</f>
        <v/>
      </c>
      <c r="B784" s="8" t="str">
        <f>IF(Overall!B786&lt;&gt;"", VALUE(Overall!B786), "")</f>
        <v/>
      </c>
      <c r="C784" s="5" t="str">
        <f>IF(Overall!C786&lt;&gt;"",_xlfn.VALUETOTEXT(Overall!C786),"")</f>
        <v/>
      </c>
      <c r="D784" s="5" t="str">
        <f>_xlfn.VALUETOTEXT(Overall!D786)</f>
        <v/>
      </c>
      <c r="E784" s="5" t="str">
        <f>IF(Overall!Q786&lt;&gt;"",_xlfn.VALUETOTEXT(Overall!Q786),"")</f>
        <v/>
      </c>
      <c r="F784" s="5" t="str">
        <f>IF(Overall!E786&lt;&gt;"",_xlfn.VALUETOTEXT(Overall!E786),"")</f>
        <v/>
      </c>
      <c r="G784" s="5" t="str">
        <f>IF(Overall!R786&lt;&gt;"",_xlfn.VALUETOTEXT(Overall!R786),"")</f>
        <v/>
      </c>
      <c r="H784" s="6" t="str">
        <f>IF(Overall!F786&lt;&gt;"",VALUE(Overall!F786),"")</f>
        <v/>
      </c>
      <c r="I784" s="6" t="str">
        <f>IF(Overall!G786&lt;&gt;"",VALUE(Overall!G786),"")</f>
        <v/>
      </c>
      <c r="J784" s="6" t="str">
        <f>IF(Overall!H786&lt;&gt;"",VALUE(Overall!H786),"")</f>
        <v/>
      </c>
      <c r="K784" s="6" t="str">
        <f>IF(Overall!I786&lt;&gt;"",VALUE(Overall!I786),"")</f>
        <v/>
      </c>
      <c r="L784" s="6" t="str">
        <f>IF(Overall!J786&lt;&gt;"",VALUE(Overall!J786),"")</f>
        <v/>
      </c>
      <c r="M784" s="6" t="str">
        <f>IF(Overall!K786&lt;&gt;"",VALUE(Overall!K786),"")</f>
        <v/>
      </c>
      <c r="N784" s="7" t="str">
        <f>IF(Overall!L786&lt;&gt;"",DATEVALUE(MID(Overall!L786, FIND(",", Overall!L786) + 2, FIND(" ", Overall!L786) - FIND(",", Overall!L786) - 1) &amp; " " &amp; MID(Overall!L786, FIND(" ", Overall!L786) + 1, FIND(",", Overall!L786, FIND(" ", Overall!L786)) - FIND(" ", Overall!L786) - 1) &amp; ", " &amp; MID(Overall!L786, FIND(",", Overall!L786, FIND(",",Overall!L786) + 1) + 2, LEN(Overall!L786))),"")</f>
        <v/>
      </c>
      <c r="O784" s="7" t="str">
        <f>IF(Overall!M786&lt;&gt;"",DATEVALUE(MID(Overall!M786, FIND(",", Overall!M786) + 2, FIND(" ", Overall!M786) - FIND(",", Overall!M786) - 1) &amp; " " &amp; MID(Overall!M786, FIND(" ", Overall!M786) + 1, FIND(",", Overall!M786, FIND(" ", Overall!M786)) - FIND(" ", Overall!M786) - 1) &amp; ", " &amp; MID(Overall!M786, FIND(",", Overall!M786, FIND(",",Overall!M786) + 1) + 2, LEN(Overall!M786))),"")</f>
        <v/>
      </c>
      <c r="P784" s="7" t="str">
        <f>IF(Overall!N786&lt;&gt;"",DATEVALUE(MID(Overall!N786, FIND(",", Overall!N786) + 2, FIND(" ", Overall!N786) - FIND(",", Overall!N786) - 1) &amp; " " &amp; MID(Overall!N786, FIND(" ", Overall!N786) + 1, FIND(",", Overall!N786, FIND(" ", Overall!N786)) - FIND(" ", Overall!N786) - 1) &amp; ", " &amp; MID(Overall!N786, FIND(",", Overall!N786, FIND(",",Overall!N786) + 1) + 2, LEN(Overall!N786))),"")</f>
        <v/>
      </c>
      <c r="Q784" s="7" t="str">
        <f>IF(Overall!O786&lt;&gt;"",DATEVALUE(MID(Overall!O786, FIND(",", Overall!O786) + 2, FIND(" ", Overall!O786) - FIND(",", Overall!O786) - 1) &amp; " " &amp; MID(Overall!O786, FIND(" ", Overall!O786) + 1, FIND(",", Overall!O786, FIND(" ", Overall!O786)) - FIND(" ", Overall!O786) - 1) &amp; ", " &amp; MID(Overall!O786, FIND(",", Overall!O786, FIND(",",Overall!O786) + 1) + 2, LEN(Overall!O786))),"")</f>
        <v/>
      </c>
      <c r="R784" s="5" t="str">
        <f t="shared" si="24"/>
        <v/>
      </c>
      <c r="S784" s="10" t="str">
        <f>IF(Overall!$A786&lt;&gt;"",IF(AND(MONTH($N784) &lt;= 1, MONTH($O784) &gt;= 1), IF($R784 &lt;&gt; "", $H784/$R784, ""), ""),"")</f>
        <v/>
      </c>
      <c r="T784" s="10" t="str">
        <f>IF(Overall!$A786&lt;&gt;"",IF(AND(MONTH($N784) &lt;= 2, MONTH($O784) &gt;= 2), IF($R784 &lt;&gt; "", $H784/$R784, ""), ""),"")</f>
        <v/>
      </c>
      <c r="U784" s="10" t="str">
        <f>IF(Overall!$A786&lt;&gt;"",IF(AND(MONTH($N784) &lt;= 3, MONTH($O784) &gt;= 3), IF($R784 &lt;&gt; "", $H784/$R784, ""), ""),"")</f>
        <v/>
      </c>
      <c r="V784" s="10" t="str">
        <f>IF(Overall!$A786&lt;&gt;"",IF(AND(MONTH($N784) &lt;= 4, MONTH($O784) &gt;= 4), IF($R784 &lt;&gt; "", $H784/$R784, ""), ""),"")</f>
        <v/>
      </c>
      <c r="W784" s="10" t="str">
        <f>IF(Overall!$A786&lt;&gt;"",IF(AND(MONTH($N784) &lt;= 5, MONTH($O784) &gt;= 5), IF($R784 &lt;&gt; "", $H784/$R784, ""), ""),"")</f>
        <v/>
      </c>
      <c r="X784" s="10" t="str">
        <f>IF(Overall!$A786&lt;&gt;"",IF(AND(MONTH($N784) &lt;= 6, MONTH($O784) &gt;= 6), IF($R784 &lt;&gt; "", $H784/$R784, ""), ""),"")</f>
        <v/>
      </c>
      <c r="Y784" s="10" t="str">
        <f>IF(Overall!$A786&lt;&gt;"",IF(AND(MONTH($N784) &lt;= 7, MONTH($O784) &gt;= 7 ), IF($R784 &lt;&gt; "", $H784/$R784, ""), ""),"")</f>
        <v/>
      </c>
      <c r="Z784" s="10" t="str">
        <f>IF(Overall!$A786&lt;&gt;"",IF(AND(MONTH($N784) &lt;= 8, MONTH($O784) &gt;= 8), IF($R784 &lt;&gt; "", $H784/$R784, ""), ""),"")</f>
        <v/>
      </c>
      <c r="AA784" s="10" t="str">
        <f>IF(Overall!$A786&lt;&gt;"",IF(AND(MONTH($N784) &lt;= 9, MONTH($O784) &gt;= 9), IF($R784 &lt;&gt; "", $H784/$R784, ""), ""),"")</f>
        <v/>
      </c>
      <c r="AB784" s="10" t="str">
        <f>IF(Overall!$A786&lt;&gt;"",IF(AND(MONTH($N784) &lt;= 10, MONTH($O784) &gt;= 10), IF($R784 &lt;&gt; "", $H784/$R784, ""), ""),"")</f>
        <v/>
      </c>
      <c r="AC784" s="10" t="str">
        <f>IF(Overall!$A786&lt;&gt;"",IF(AND(MONTH($N784) &lt;= 11, MONTH($O784) &gt;= 11), IF($R784 &lt;&gt; "", $H784/$R784, ""), ""),"")</f>
        <v/>
      </c>
      <c r="AD784" s="10" t="str">
        <f>IF(Overall!$A786&lt;&gt;"",IF(AND(MONTH($N784) &lt;= 12, MONTH($O784) &gt;= 12), IF($R784 &lt;&gt; "", $H784/$R784, ""), ""),"")</f>
        <v/>
      </c>
      <c r="AF784" s="10" t="str">
        <f ca="1">IFERROR(IF(AND(NOW()&lt;= EOMONTH(DATE(YEAR($O784),1, 1), 0), Overall!$A786&lt;&gt;"", MONTH($N784) &lt;= 1, MONTH($O784) &gt;= 1), IF($R784 &lt;&gt; "", $H784/$R784, ""), ""), "")</f>
        <v/>
      </c>
      <c r="AG784" s="10" t="str">
        <f ca="1">IFERROR(IF(AND(NOW()&lt;= EOMONTH(DATE(YEAR($O784),2, 1), 0), Overall!$A786&lt;&gt;"", MONTH($N784) &lt;= 2, MONTH($O784) &gt;= 2), IF($R784 &lt;&gt; "", $H784/$R784, ""), ""), "")</f>
        <v/>
      </c>
      <c r="AH784" s="10" t="str">
        <f ca="1">IFERROR(IF(AND(NOW()&lt;= EOMONTH(DATE(YEAR($O784),3, 1), 0), Overall!$A786&lt;&gt;"", MONTH($N784) &lt;= 3, MONTH($O784) &gt;= 3), IF($R784 &lt;&gt; "", $H784/$R784, ""), ""), "")</f>
        <v/>
      </c>
      <c r="AI784" s="10" t="str">
        <f ca="1">IFERROR(IF(AND(NOW()&lt;= EOMONTH(DATE(YEAR($O784),4, 1), 0), Overall!$A786&lt;&gt;"", MONTH($N784) &lt;= 4, MONTH($O784) &gt;= 4), IF($R784 &lt;&gt; "", $H784/$R784, ""), ""), "")</f>
        <v/>
      </c>
      <c r="AJ784" s="10" t="str">
        <f ca="1">IFERROR(IF(AND(NOW()&lt;= EOMONTH(DATE(YEAR($O784),5, 1), 0), Overall!$A786&lt;&gt;"", MONTH($N784) &lt;= 5, MONTH($O784) &gt;= 5), IF($R784 &lt;&gt; "", $H784/$R784, ""), ""), "")</f>
        <v/>
      </c>
      <c r="AK784" s="10" t="str">
        <f ca="1">IFERROR(IF(AND(NOW()&lt;= EOMONTH(DATE(YEAR($O784),6, 1), 0), Overall!$A786&lt;&gt;"", MONTH($N784) &lt;= 6, MONTH($O784) &gt;= 6), IF($R784 &lt;&gt; "", $H784/$R784, ""), ""), "")</f>
        <v/>
      </c>
      <c r="AL784" s="10" t="str">
        <f ca="1">IFERROR(IF(AND(NOW()&lt;= EOMONTH(DATE(YEAR($O784),7, 1), 0), Overall!$A786&lt;&gt;"", MONTH($N784) &lt;= 7, MONTH($O784) &gt;= 7), IF($R784 &lt;&gt; "", $H784/$R784, ""), ""), "")</f>
        <v/>
      </c>
      <c r="AM784" s="10" t="str">
        <f ca="1">IFERROR(IF(AND(NOW()&lt;= EOMONTH(DATE(YEAR($O784),8, 1), 0), Overall!$A786&lt;&gt;"", MONTH($N784) &lt;= 8, MONTH($O784) &gt;= 8), IF($R784 &lt;&gt; "", $H784/$R784, ""), ""), "")</f>
        <v/>
      </c>
      <c r="AN784" s="10" t="str">
        <f ca="1">IFERROR(IF(AND(NOW()&lt;= EOMONTH(DATE(YEAR($O784),9, 1), 0), Overall!$A786&lt;&gt;"", MONTH($N784) &lt;= 9, MONTH($O784) &gt;= 9), IF($R784 &lt;&gt; "", $H784/$R784, ""), ""), "")</f>
        <v/>
      </c>
      <c r="AO784" s="10" t="str">
        <f ca="1">IFERROR(IF(AND(NOW()&lt;= EOMONTH(DATE(YEAR($O784),10, 1), 0), Overall!$A786&lt;&gt;"", MONTH($N784) &lt;= 10, MONTH($O784) &gt;= 10), IF($R784 &lt;&gt; "", $H784/$R784, ""), ""), "")</f>
        <v/>
      </c>
      <c r="AP784" s="10" t="str">
        <f ca="1">IFERROR(IF(AND(NOW()&lt;= EOMONTH(DATE(YEAR($O784),11, 1), 0), Overall!$A786&lt;&gt;"", MONTH($N784) &lt;=11, MONTH($O784) &gt;= 11), IF($R784 &lt;&gt; "", $H784/$R784, ""), ""), "")</f>
        <v/>
      </c>
      <c r="AQ784" s="10" t="str">
        <f ca="1">IFERROR(IF(AND(NOW()&lt;= EOMONTH(DATE(YEAR($O784),12, 1), 0), Overall!$A786&lt;&gt;"", MONTH($N784) &lt;= 12, MONTH($O784) &gt;= 12), IF($R784 &lt;&gt; "", $H784/$R784, ""), ""), "")</f>
        <v/>
      </c>
      <c r="AR784" s="16">
        <f t="shared" ca="1" si="25"/>
        <v>0</v>
      </c>
    </row>
    <row r="785" spans="1:44" x14ac:dyDescent="0.25">
      <c r="A785" t="str">
        <f>_xlfn.VALUETOTEXT(Overall!A787)</f>
        <v/>
      </c>
      <c r="B785" s="8" t="str">
        <f>IF(Overall!B787&lt;&gt;"", VALUE(Overall!B787), "")</f>
        <v/>
      </c>
      <c r="C785" s="5" t="str">
        <f>IF(Overall!C787&lt;&gt;"",_xlfn.VALUETOTEXT(Overall!C787),"")</f>
        <v/>
      </c>
      <c r="D785" s="5" t="str">
        <f>_xlfn.VALUETOTEXT(Overall!D787)</f>
        <v/>
      </c>
      <c r="E785" s="5" t="str">
        <f>IF(Overall!Q787&lt;&gt;"",_xlfn.VALUETOTEXT(Overall!Q787),"")</f>
        <v/>
      </c>
      <c r="F785" s="5" t="str">
        <f>IF(Overall!E787&lt;&gt;"",_xlfn.VALUETOTEXT(Overall!E787),"")</f>
        <v/>
      </c>
      <c r="G785" s="5" t="str">
        <f>IF(Overall!R787&lt;&gt;"",_xlfn.VALUETOTEXT(Overall!R787),"")</f>
        <v/>
      </c>
      <c r="H785" s="6" t="str">
        <f>IF(Overall!F787&lt;&gt;"",VALUE(Overall!F787),"")</f>
        <v/>
      </c>
      <c r="I785" s="6" t="str">
        <f>IF(Overall!G787&lt;&gt;"",VALUE(Overall!G787),"")</f>
        <v/>
      </c>
      <c r="J785" s="6" t="str">
        <f>IF(Overall!H787&lt;&gt;"",VALUE(Overall!H787),"")</f>
        <v/>
      </c>
      <c r="K785" s="6" t="str">
        <f>IF(Overall!I787&lt;&gt;"",VALUE(Overall!I787),"")</f>
        <v/>
      </c>
      <c r="L785" s="6" t="str">
        <f>IF(Overall!J787&lt;&gt;"",VALUE(Overall!J787),"")</f>
        <v/>
      </c>
      <c r="M785" s="6" t="str">
        <f>IF(Overall!K787&lt;&gt;"",VALUE(Overall!K787),"")</f>
        <v/>
      </c>
      <c r="N785" s="7" t="str">
        <f>IF(Overall!L787&lt;&gt;"",DATEVALUE(MID(Overall!L787, FIND(",", Overall!L787) + 2, FIND(" ", Overall!L787) - FIND(",", Overall!L787) - 1) &amp; " " &amp; MID(Overall!L787, FIND(" ", Overall!L787) + 1, FIND(",", Overall!L787, FIND(" ", Overall!L787)) - FIND(" ", Overall!L787) - 1) &amp; ", " &amp; MID(Overall!L787, FIND(",", Overall!L787, FIND(",",Overall!L787) + 1) + 2, LEN(Overall!L787))),"")</f>
        <v/>
      </c>
      <c r="O785" s="7" t="str">
        <f>IF(Overall!M787&lt;&gt;"",DATEVALUE(MID(Overall!M787, FIND(",", Overall!M787) + 2, FIND(" ", Overall!M787) - FIND(",", Overall!M787) - 1) &amp; " " &amp; MID(Overall!M787, FIND(" ", Overall!M787) + 1, FIND(",", Overall!M787, FIND(" ", Overall!M787)) - FIND(" ", Overall!M787) - 1) &amp; ", " &amp; MID(Overall!M787, FIND(",", Overall!M787, FIND(",",Overall!M787) + 1) + 2, LEN(Overall!M787))),"")</f>
        <v/>
      </c>
      <c r="P785" s="7" t="str">
        <f>IF(Overall!N787&lt;&gt;"",DATEVALUE(MID(Overall!N787, FIND(",", Overall!N787) + 2, FIND(" ", Overall!N787) - FIND(",", Overall!N787) - 1) &amp; " " &amp; MID(Overall!N787, FIND(" ", Overall!N787) + 1, FIND(",", Overall!N787, FIND(" ", Overall!N787)) - FIND(" ", Overall!N787) - 1) &amp; ", " &amp; MID(Overall!N787, FIND(",", Overall!N787, FIND(",",Overall!N787) + 1) + 2, LEN(Overall!N787))),"")</f>
        <v/>
      </c>
      <c r="Q785" s="7" t="str">
        <f>IF(Overall!O787&lt;&gt;"",DATEVALUE(MID(Overall!O787, FIND(",", Overall!O787) + 2, FIND(" ", Overall!O787) - FIND(",", Overall!O787) - 1) &amp; " " &amp; MID(Overall!O787, FIND(" ", Overall!O787) + 1, FIND(",", Overall!O787, FIND(" ", Overall!O787)) - FIND(" ", Overall!O787) - 1) &amp; ", " &amp; MID(Overall!O787, FIND(",", Overall!O787, FIND(",",Overall!O787) + 1) + 2, LEN(Overall!O787))),"")</f>
        <v/>
      </c>
      <c r="R785" s="5" t="str">
        <f t="shared" si="24"/>
        <v/>
      </c>
      <c r="S785" s="10" t="str">
        <f>IF(Overall!$A787&lt;&gt;"",IF(AND(MONTH($N785) &lt;= 1, MONTH($O785) &gt;= 1), IF($R785 &lt;&gt; "", $H785/$R785, ""), ""),"")</f>
        <v/>
      </c>
      <c r="T785" s="10" t="str">
        <f>IF(Overall!$A787&lt;&gt;"",IF(AND(MONTH($N785) &lt;= 2, MONTH($O785) &gt;= 2), IF($R785 &lt;&gt; "", $H785/$R785, ""), ""),"")</f>
        <v/>
      </c>
      <c r="U785" s="10" t="str">
        <f>IF(Overall!$A787&lt;&gt;"",IF(AND(MONTH($N785) &lt;= 3, MONTH($O785) &gt;= 3), IF($R785 &lt;&gt; "", $H785/$R785, ""), ""),"")</f>
        <v/>
      </c>
      <c r="V785" s="10" t="str">
        <f>IF(Overall!$A787&lt;&gt;"",IF(AND(MONTH($N785) &lt;= 4, MONTH($O785) &gt;= 4), IF($R785 &lt;&gt; "", $H785/$R785, ""), ""),"")</f>
        <v/>
      </c>
      <c r="W785" s="10" t="str">
        <f>IF(Overall!$A787&lt;&gt;"",IF(AND(MONTH($N785) &lt;= 5, MONTH($O785) &gt;= 5), IF($R785 &lt;&gt; "", $H785/$R785, ""), ""),"")</f>
        <v/>
      </c>
      <c r="X785" s="10" t="str">
        <f>IF(Overall!$A787&lt;&gt;"",IF(AND(MONTH($N785) &lt;= 6, MONTH($O785) &gt;= 6), IF($R785 &lt;&gt; "", $H785/$R785, ""), ""),"")</f>
        <v/>
      </c>
      <c r="Y785" s="10" t="str">
        <f>IF(Overall!$A787&lt;&gt;"",IF(AND(MONTH($N785) &lt;= 7, MONTH($O785) &gt;= 7 ), IF($R785 &lt;&gt; "", $H785/$R785, ""), ""),"")</f>
        <v/>
      </c>
      <c r="Z785" s="10" t="str">
        <f>IF(Overall!$A787&lt;&gt;"",IF(AND(MONTH($N785) &lt;= 8, MONTH($O785) &gt;= 8), IF($R785 &lt;&gt; "", $H785/$R785, ""), ""),"")</f>
        <v/>
      </c>
      <c r="AA785" s="10" t="str">
        <f>IF(Overall!$A787&lt;&gt;"",IF(AND(MONTH($N785) &lt;= 9, MONTH($O785) &gt;= 9), IF($R785 &lt;&gt; "", $H785/$R785, ""), ""),"")</f>
        <v/>
      </c>
      <c r="AB785" s="10" t="str">
        <f>IF(Overall!$A787&lt;&gt;"",IF(AND(MONTH($N785) &lt;= 10, MONTH($O785) &gt;= 10), IF($R785 &lt;&gt; "", $H785/$R785, ""), ""),"")</f>
        <v/>
      </c>
      <c r="AC785" s="10" t="str">
        <f>IF(Overall!$A787&lt;&gt;"",IF(AND(MONTH($N785) &lt;= 11, MONTH($O785) &gt;= 11), IF($R785 &lt;&gt; "", $H785/$R785, ""), ""),"")</f>
        <v/>
      </c>
      <c r="AD785" s="10" t="str">
        <f>IF(Overall!$A787&lt;&gt;"",IF(AND(MONTH($N785) &lt;= 12, MONTH($O785) &gt;= 12), IF($R785 &lt;&gt; "", $H785/$R785, ""), ""),"")</f>
        <v/>
      </c>
      <c r="AF785" s="10" t="str">
        <f ca="1">IFERROR(IF(AND(NOW()&lt;= EOMONTH(DATE(YEAR($O785),1, 1), 0), Overall!$A787&lt;&gt;"", MONTH($N785) &lt;= 1, MONTH($O785) &gt;= 1), IF($R785 &lt;&gt; "", $H785/$R785, ""), ""), "")</f>
        <v/>
      </c>
      <c r="AG785" s="10" t="str">
        <f ca="1">IFERROR(IF(AND(NOW()&lt;= EOMONTH(DATE(YEAR($O785),2, 1), 0), Overall!$A787&lt;&gt;"", MONTH($N785) &lt;= 2, MONTH($O785) &gt;= 2), IF($R785 &lt;&gt; "", $H785/$R785, ""), ""), "")</f>
        <v/>
      </c>
      <c r="AH785" s="10" t="str">
        <f ca="1">IFERROR(IF(AND(NOW()&lt;= EOMONTH(DATE(YEAR($O785),3, 1), 0), Overall!$A787&lt;&gt;"", MONTH($N785) &lt;= 3, MONTH($O785) &gt;= 3), IF($R785 &lt;&gt; "", $H785/$R785, ""), ""), "")</f>
        <v/>
      </c>
      <c r="AI785" s="10" t="str">
        <f ca="1">IFERROR(IF(AND(NOW()&lt;= EOMONTH(DATE(YEAR($O785),4, 1), 0), Overall!$A787&lt;&gt;"", MONTH($N785) &lt;= 4, MONTH($O785) &gt;= 4), IF($R785 &lt;&gt; "", $H785/$R785, ""), ""), "")</f>
        <v/>
      </c>
      <c r="AJ785" s="10" t="str">
        <f ca="1">IFERROR(IF(AND(NOW()&lt;= EOMONTH(DATE(YEAR($O785),5, 1), 0), Overall!$A787&lt;&gt;"", MONTH($N785) &lt;= 5, MONTH($O785) &gt;= 5), IF($R785 &lt;&gt; "", $H785/$R785, ""), ""), "")</f>
        <v/>
      </c>
      <c r="AK785" s="10" t="str">
        <f ca="1">IFERROR(IF(AND(NOW()&lt;= EOMONTH(DATE(YEAR($O785),6, 1), 0), Overall!$A787&lt;&gt;"", MONTH($N785) &lt;= 6, MONTH($O785) &gt;= 6), IF($R785 &lt;&gt; "", $H785/$R785, ""), ""), "")</f>
        <v/>
      </c>
      <c r="AL785" s="10" t="str">
        <f ca="1">IFERROR(IF(AND(NOW()&lt;= EOMONTH(DATE(YEAR($O785),7, 1), 0), Overall!$A787&lt;&gt;"", MONTH($N785) &lt;= 7, MONTH($O785) &gt;= 7), IF($R785 &lt;&gt; "", $H785/$R785, ""), ""), "")</f>
        <v/>
      </c>
      <c r="AM785" s="10" t="str">
        <f ca="1">IFERROR(IF(AND(NOW()&lt;= EOMONTH(DATE(YEAR($O785),8, 1), 0), Overall!$A787&lt;&gt;"", MONTH($N785) &lt;= 8, MONTH($O785) &gt;= 8), IF($R785 &lt;&gt; "", $H785/$R785, ""), ""), "")</f>
        <v/>
      </c>
      <c r="AN785" s="10" t="str">
        <f ca="1">IFERROR(IF(AND(NOW()&lt;= EOMONTH(DATE(YEAR($O785),9, 1), 0), Overall!$A787&lt;&gt;"", MONTH($N785) &lt;= 9, MONTH($O785) &gt;= 9), IF($R785 &lt;&gt; "", $H785/$R785, ""), ""), "")</f>
        <v/>
      </c>
      <c r="AO785" s="10" t="str">
        <f ca="1">IFERROR(IF(AND(NOW()&lt;= EOMONTH(DATE(YEAR($O785),10, 1), 0), Overall!$A787&lt;&gt;"", MONTH($N785) &lt;= 10, MONTH($O785) &gt;= 10), IF($R785 &lt;&gt; "", $H785/$R785, ""), ""), "")</f>
        <v/>
      </c>
      <c r="AP785" s="10" t="str">
        <f ca="1">IFERROR(IF(AND(NOW()&lt;= EOMONTH(DATE(YEAR($O785),11, 1), 0), Overall!$A787&lt;&gt;"", MONTH($N785) &lt;=11, MONTH($O785) &gt;= 11), IF($R785 &lt;&gt; "", $H785/$R785, ""), ""), "")</f>
        <v/>
      </c>
      <c r="AQ785" s="10" t="str">
        <f ca="1">IFERROR(IF(AND(NOW()&lt;= EOMONTH(DATE(YEAR($O785),12, 1), 0), Overall!$A787&lt;&gt;"", MONTH($N785) &lt;= 12, MONTH($O785) &gt;= 12), IF($R785 &lt;&gt; "", $H785/$R785, ""), ""), "")</f>
        <v/>
      </c>
      <c r="AR785" s="16">
        <f t="shared" ca="1" si="25"/>
        <v>0</v>
      </c>
    </row>
    <row r="786" spans="1:44" x14ac:dyDescent="0.25">
      <c r="A786" t="str">
        <f>_xlfn.VALUETOTEXT(Overall!A788)</f>
        <v/>
      </c>
      <c r="B786" s="8" t="str">
        <f>IF(Overall!B788&lt;&gt;"", VALUE(Overall!B788), "")</f>
        <v/>
      </c>
      <c r="C786" s="5" t="str">
        <f>IF(Overall!C788&lt;&gt;"",_xlfn.VALUETOTEXT(Overall!C788),"")</f>
        <v/>
      </c>
      <c r="D786" s="5" t="str">
        <f>_xlfn.VALUETOTEXT(Overall!D788)</f>
        <v/>
      </c>
      <c r="E786" s="5" t="str">
        <f>IF(Overall!Q788&lt;&gt;"",_xlfn.VALUETOTEXT(Overall!Q788),"")</f>
        <v/>
      </c>
      <c r="F786" s="5" t="str">
        <f>IF(Overall!E788&lt;&gt;"",_xlfn.VALUETOTEXT(Overall!E788),"")</f>
        <v/>
      </c>
      <c r="G786" s="5" t="str">
        <f>IF(Overall!R788&lt;&gt;"",_xlfn.VALUETOTEXT(Overall!R788),"")</f>
        <v/>
      </c>
      <c r="H786" s="6" t="str">
        <f>IF(Overall!F788&lt;&gt;"",VALUE(Overall!F788),"")</f>
        <v/>
      </c>
      <c r="I786" s="6" t="str">
        <f>IF(Overall!G788&lt;&gt;"",VALUE(Overall!G788),"")</f>
        <v/>
      </c>
      <c r="J786" s="6" t="str">
        <f>IF(Overall!H788&lt;&gt;"",VALUE(Overall!H788),"")</f>
        <v/>
      </c>
      <c r="K786" s="6" t="str">
        <f>IF(Overall!I788&lt;&gt;"",VALUE(Overall!I788),"")</f>
        <v/>
      </c>
      <c r="L786" s="6" t="str">
        <f>IF(Overall!J788&lt;&gt;"",VALUE(Overall!J788),"")</f>
        <v/>
      </c>
      <c r="M786" s="6" t="str">
        <f>IF(Overall!K788&lt;&gt;"",VALUE(Overall!K788),"")</f>
        <v/>
      </c>
      <c r="N786" s="7" t="str">
        <f>IF(Overall!L788&lt;&gt;"",DATEVALUE(MID(Overall!L788, FIND(",", Overall!L788) + 2, FIND(" ", Overall!L788) - FIND(",", Overall!L788) - 1) &amp; " " &amp; MID(Overall!L788, FIND(" ", Overall!L788) + 1, FIND(",", Overall!L788, FIND(" ", Overall!L788)) - FIND(" ", Overall!L788) - 1) &amp; ", " &amp; MID(Overall!L788, FIND(",", Overall!L788, FIND(",",Overall!L788) + 1) + 2, LEN(Overall!L788))),"")</f>
        <v/>
      </c>
      <c r="O786" s="7" t="str">
        <f>IF(Overall!M788&lt;&gt;"",DATEVALUE(MID(Overall!M788, FIND(",", Overall!M788) + 2, FIND(" ", Overall!M788) - FIND(",", Overall!M788) - 1) &amp; " " &amp; MID(Overall!M788, FIND(" ", Overall!M788) + 1, FIND(",", Overall!M788, FIND(" ", Overall!M788)) - FIND(" ", Overall!M788) - 1) &amp; ", " &amp; MID(Overall!M788, FIND(",", Overall!M788, FIND(",",Overall!M788) + 1) + 2, LEN(Overall!M788))),"")</f>
        <v/>
      </c>
      <c r="P786" s="7" t="str">
        <f>IF(Overall!N788&lt;&gt;"",DATEVALUE(MID(Overall!N788, FIND(",", Overall!N788) + 2, FIND(" ", Overall!N788) - FIND(",", Overall!N788) - 1) &amp; " " &amp; MID(Overall!N788, FIND(" ", Overall!N788) + 1, FIND(",", Overall!N788, FIND(" ", Overall!N788)) - FIND(" ", Overall!N788) - 1) &amp; ", " &amp; MID(Overall!N788, FIND(",", Overall!N788, FIND(",",Overall!N788) + 1) + 2, LEN(Overall!N788))),"")</f>
        <v/>
      </c>
      <c r="Q786" s="7" t="str">
        <f>IF(Overall!O788&lt;&gt;"",DATEVALUE(MID(Overall!O788, FIND(",", Overall!O788) + 2, FIND(" ", Overall!O788) - FIND(",", Overall!O788) - 1) &amp; " " &amp; MID(Overall!O788, FIND(" ", Overall!O788) + 1, FIND(",", Overall!O788, FIND(" ", Overall!O788)) - FIND(" ", Overall!O788) - 1) &amp; ", " &amp; MID(Overall!O788, FIND(",", Overall!O788, FIND(",",Overall!O788) + 1) + 2, LEN(Overall!O788))),"")</f>
        <v/>
      </c>
      <c r="R786" s="5" t="str">
        <f t="shared" si="24"/>
        <v/>
      </c>
      <c r="S786" s="10" t="str">
        <f>IF(Overall!$A788&lt;&gt;"",IF(AND(MONTH($N786) &lt;= 1, MONTH($O786) &gt;= 1), IF($R786 &lt;&gt; "", $H786/$R786, ""), ""),"")</f>
        <v/>
      </c>
      <c r="T786" s="10" t="str">
        <f>IF(Overall!$A788&lt;&gt;"",IF(AND(MONTH($N786) &lt;= 2, MONTH($O786) &gt;= 2), IF($R786 &lt;&gt; "", $H786/$R786, ""), ""),"")</f>
        <v/>
      </c>
      <c r="U786" s="10" t="str">
        <f>IF(Overall!$A788&lt;&gt;"",IF(AND(MONTH($N786) &lt;= 3, MONTH($O786) &gt;= 3), IF($R786 &lt;&gt; "", $H786/$R786, ""), ""),"")</f>
        <v/>
      </c>
      <c r="V786" s="10" t="str">
        <f>IF(Overall!$A788&lt;&gt;"",IF(AND(MONTH($N786) &lt;= 4, MONTH($O786) &gt;= 4), IF($R786 &lt;&gt; "", $H786/$R786, ""), ""),"")</f>
        <v/>
      </c>
      <c r="W786" s="10" t="str">
        <f>IF(Overall!$A788&lt;&gt;"",IF(AND(MONTH($N786) &lt;= 5, MONTH($O786) &gt;= 5), IF($R786 &lt;&gt; "", $H786/$R786, ""), ""),"")</f>
        <v/>
      </c>
      <c r="X786" s="10" t="str">
        <f>IF(Overall!$A788&lt;&gt;"",IF(AND(MONTH($N786) &lt;= 6, MONTH($O786) &gt;= 6), IF($R786 &lt;&gt; "", $H786/$R786, ""), ""),"")</f>
        <v/>
      </c>
      <c r="Y786" s="10" t="str">
        <f>IF(Overall!$A788&lt;&gt;"",IF(AND(MONTH($N786) &lt;= 7, MONTH($O786) &gt;= 7 ), IF($R786 &lt;&gt; "", $H786/$R786, ""), ""),"")</f>
        <v/>
      </c>
      <c r="Z786" s="10" t="str">
        <f>IF(Overall!$A788&lt;&gt;"",IF(AND(MONTH($N786) &lt;= 8, MONTH($O786) &gt;= 8), IF($R786 &lt;&gt; "", $H786/$R786, ""), ""),"")</f>
        <v/>
      </c>
      <c r="AA786" s="10" t="str">
        <f>IF(Overall!$A788&lt;&gt;"",IF(AND(MONTH($N786) &lt;= 9, MONTH($O786) &gt;= 9), IF($R786 &lt;&gt; "", $H786/$R786, ""), ""),"")</f>
        <v/>
      </c>
      <c r="AB786" s="10" t="str">
        <f>IF(Overall!$A788&lt;&gt;"",IF(AND(MONTH($N786) &lt;= 10, MONTH($O786) &gt;= 10), IF($R786 &lt;&gt; "", $H786/$R786, ""), ""),"")</f>
        <v/>
      </c>
      <c r="AC786" s="10" t="str">
        <f>IF(Overall!$A788&lt;&gt;"",IF(AND(MONTH($N786) &lt;= 11, MONTH($O786) &gt;= 11), IF($R786 &lt;&gt; "", $H786/$R786, ""), ""),"")</f>
        <v/>
      </c>
      <c r="AD786" s="10" t="str">
        <f>IF(Overall!$A788&lt;&gt;"",IF(AND(MONTH($N786) &lt;= 12, MONTH($O786) &gt;= 12), IF($R786 &lt;&gt; "", $H786/$R786, ""), ""),"")</f>
        <v/>
      </c>
      <c r="AF786" s="10" t="str">
        <f ca="1">IFERROR(IF(AND(NOW()&lt;= EOMONTH(DATE(YEAR($O786),1, 1), 0), Overall!$A788&lt;&gt;"", MONTH($N786) &lt;= 1, MONTH($O786) &gt;= 1), IF($R786 &lt;&gt; "", $H786/$R786, ""), ""), "")</f>
        <v/>
      </c>
      <c r="AG786" s="10" t="str">
        <f ca="1">IFERROR(IF(AND(NOW()&lt;= EOMONTH(DATE(YEAR($O786),2, 1), 0), Overall!$A788&lt;&gt;"", MONTH($N786) &lt;= 2, MONTH($O786) &gt;= 2), IF($R786 &lt;&gt; "", $H786/$R786, ""), ""), "")</f>
        <v/>
      </c>
      <c r="AH786" s="10" t="str">
        <f ca="1">IFERROR(IF(AND(NOW()&lt;= EOMONTH(DATE(YEAR($O786),3, 1), 0), Overall!$A788&lt;&gt;"", MONTH($N786) &lt;= 3, MONTH($O786) &gt;= 3), IF($R786 &lt;&gt; "", $H786/$R786, ""), ""), "")</f>
        <v/>
      </c>
      <c r="AI786" s="10" t="str">
        <f ca="1">IFERROR(IF(AND(NOW()&lt;= EOMONTH(DATE(YEAR($O786),4, 1), 0), Overall!$A788&lt;&gt;"", MONTH($N786) &lt;= 4, MONTH($O786) &gt;= 4), IF($R786 &lt;&gt; "", $H786/$R786, ""), ""), "")</f>
        <v/>
      </c>
      <c r="AJ786" s="10" t="str">
        <f ca="1">IFERROR(IF(AND(NOW()&lt;= EOMONTH(DATE(YEAR($O786),5, 1), 0), Overall!$A788&lt;&gt;"", MONTH($N786) &lt;= 5, MONTH($O786) &gt;= 5), IF($R786 &lt;&gt; "", $H786/$R786, ""), ""), "")</f>
        <v/>
      </c>
      <c r="AK786" s="10" t="str">
        <f ca="1">IFERROR(IF(AND(NOW()&lt;= EOMONTH(DATE(YEAR($O786),6, 1), 0), Overall!$A788&lt;&gt;"", MONTH($N786) &lt;= 6, MONTH($O786) &gt;= 6), IF($R786 &lt;&gt; "", $H786/$R786, ""), ""), "")</f>
        <v/>
      </c>
      <c r="AL786" s="10" t="str">
        <f ca="1">IFERROR(IF(AND(NOW()&lt;= EOMONTH(DATE(YEAR($O786),7, 1), 0), Overall!$A788&lt;&gt;"", MONTH($N786) &lt;= 7, MONTH($O786) &gt;= 7), IF($R786 &lt;&gt; "", $H786/$R786, ""), ""), "")</f>
        <v/>
      </c>
      <c r="AM786" s="10" t="str">
        <f ca="1">IFERROR(IF(AND(NOW()&lt;= EOMONTH(DATE(YEAR($O786),8, 1), 0), Overall!$A788&lt;&gt;"", MONTH($N786) &lt;= 8, MONTH($O786) &gt;= 8), IF($R786 &lt;&gt; "", $H786/$R786, ""), ""), "")</f>
        <v/>
      </c>
      <c r="AN786" s="10" t="str">
        <f ca="1">IFERROR(IF(AND(NOW()&lt;= EOMONTH(DATE(YEAR($O786),9, 1), 0), Overall!$A788&lt;&gt;"", MONTH($N786) &lt;= 9, MONTH($O786) &gt;= 9), IF($R786 &lt;&gt; "", $H786/$R786, ""), ""), "")</f>
        <v/>
      </c>
      <c r="AO786" s="10" t="str">
        <f ca="1">IFERROR(IF(AND(NOW()&lt;= EOMONTH(DATE(YEAR($O786),10, 1), 0), Overall!$A788&lt;&gt;"", MONTH($N786) &lt;= 10, MONTH($O786) &gt;= 10), IF($R786 &lt;&gt; "", $H786/$R786, ""), ""), "")</f>
        <v/>
      </c>
      <c r="AP786" s="10" t="str">
        <f ca="1">IFERROR(IF(AND(NOW()&lt;= EOMONTH(DATE(YEAR($O786),11, 1), 0), Overall!$A788&lt;&gt;"", MONTH($N786) &lt;=11, MONTH($O786) &gt;= 11), IF($R786 &lt;&gt; "", $H786/$R786, ""), ""), "")</f>
        <v/>
      </c>
      <c r="AQ786" s="10" t="str">
        <f ca="1">IFERROR(IF(AND(NOW()&lt;= EOMONTH(DATE(YEAR($O786),12, 1), 0), Overall!$A788&lt;&gt;"", MONTH($N786) &lt;= 12, MONTH($O786) &gt;= 12), IF($R786 &lt;&gt; "", $H786/$R786, ""), ""), "")</f>
        <v/>
      </c>
      <c r="AR786" s="16">
        <f t="shared" ca="1" si="25"/>
        <v>0</v>
      </c>
    </row>
    <row r="787" spans="1:44" x14ac:dyDescent="0.25">
      <c r="A787" t="str">
        <f>_xlfn.VALUETOTEXT(Overall!A789)</f>
        <v/>
      </c>
      <c r="B787" s="8" t="str">
        <f>IF(Overall!B789&lt;&gt;"", VALUE(Overall!B789), "")</f>
        <v/>
      </c>
      <c r="C787" s="5" t="str">
        <f>IF(Overall!C789&lt;&gt;"",_xlfn.VALUETOTEXT(Overall!C789),"")</f>
        <v/>
      </c>
      <c r="D787" s="5" t="str">
        <f>_xlfn.VALUETOTEXT(Overall!D789)</f>
        <v/>
      </c>
      <c r="E787" s="5" t="str">
        <f>IF(Overall!Q789&lt;&gt;"",_xlfn.VALUETOTEXT(Overall!Q789),"")</f>
        <v/>
      </c>
      <c r="F787" s="5" t="str">
        <f>IF(Overall!E789&lt;&gt;"",_xlfn.VALUETOTEXT(Overall!E789),"")</f>
        <v/>
      </c>
      <c r="G787" s="5" t="str">
        <f>IF(Overall!R789&lt;&gt;"",_xlfn.VALUETOTEXT(Overall!R789),"")</f>
        <v/>
      </c>
      <c r="H787" s="6" t="str">
        <f>IF(Overall!F789&lt;&gt;"",VALUE(Overall!F789),"")</f>
        <v/>
      </c>
      <c r="I787" s="6" t="str">
        <f>IF(Overall!G789&lt;&gt;"",VALUE(Overall!G789),"")</f>
        <v/>
      </c>
      <c r="J787" s="6" t="str">
        <f>IF(Overall!H789&lt;&gt;"",VALUE(Overall!H789),"")</f>
        <v/>
      </c>
      <c r="K787" s="6" t="str">
        <f>IF(Overall!I789&lt;&gt;"",VALUE(Overall!I789),"")</f>
        <v/>
      </c>
      <c r="L787" s="6" t="str">
        <f>IF(Overall!J789&lt;&gt;"",VALUE(Overall!J789),"")</f>
        <v/>
      </c>
      <c r="M787" s="6" t="str">
        <f>IF(Overall!K789&lt;&gt;"",VALUE(Overall!K789),"")</f>
        <v/>
      </c>
      <c r="N787" s="7" t="str">
        <f>IF(Overall!L789&lt;&gt;"",DATEVALUE(MID(Overall!L789, FIND(",", Overall!L789) + 2, FIND(" ", Overall!L789) - FIND(",", Overall!L789) - 1) &amp; " " &amp; MID(Overall!L789, FIND(" ", Overall!L789) + 1, FIND(",", Overall!L789, FIND(" ", Overall!L789)) - FIND(" ", Overall!L789) - 1) &amp; ", " &amp; MID(Overall!L789, FIND(",", Overall!L789, FIND(",",Overall!L789) + 1) + 2, LEN(Overall!L789))),"")</f>
        <v/>
      </c>
      <c r="O787" s="7" t="str">
        <f>IF(Overall!M789&lt;&gt;"",DATEVALUE(MID(Overall!M789, FIND(",", Overall!M789) + 2, FIND(" ", Overall!M789) - FIND(",", Overall!M789) - 1) &amp; " " &amp; MID(Overall!M789, FIND(" ", Overall!M789) + 1, FIND(",", Overall!M789, FIND(" ", Overall!M789)) - FIND(" ", Overall!M789) - 1) &amp; ", " &amp; MID(Overall!M789, FIND(",", Overall!M789, FIND(",",Overall!M789) + 1) + 2, LEN(Overall!M789))),"")</f>
        <v/>
      </c>
      <c r="P787" s="7" t="str">
        <f>IF(Overall!N789&lt;&gt;"",DATEVALUE(MID(Overall!N789, FIND(",", Overall!N789) + 2, FIND(" ", Overall!N789) - FIND(",", Overall!N789) - 1) &amp; " " &amp; MID(Overall!N789, FIND(" ", Overall!N789) + 1, FIND(",", Overall!N789, FIND(" ", Overall!N789)) - FIND(" ", Overall!N789) - 1) &amp; ", " &amp; MID(Overall!N789, FIND(",", Overall!N789, FIND(",",Overall!N789) + 1) + 2, LEN(Overall!N789))),"")</f>
        <v/>
      </c>
      <c r="Q787" s="7" t="str">
        <f>IF(Overall!O789&lt;&gt;"",DATEVALUE(MID(Overall!O789, FIND(",", Overall!O789) + 2, FIND(" ", Overall!O789) - FIND(",", Overall!O789) - 1) &amp; " " &amp; MID(Overall!O789, FIND(" ", Overall!O789) + 1, FIND(",", Overall!O789, FIND(" ", Overall!O789)) - FIND(" ", Overall!O789) - 1) &amp; ", " &amp; MID(Overall!O789, FIND(",", Overall!O789, FIND(",",Overall!O789) + 1) + 2, LEN(Overall!O789))),"")</f>
        <v/>
      </c>
      <c r="R787" s="5" t="str">
        <f t="shared" si="24"/>
        <v/>
      </c>
      <c r="S787" s="10" t="str">
        <f>IF(Overall!$A789&lt;&gt;"",IF(AND(MONTH($N787) &lt;= 1, MONTH($O787) &gt;= 1), IF($R787 &lt;&gt; "", $H787/$R787, ""), ""),"")</f>
        <v/>
      </c>
      <c r="T787" s="10" t="str">
        <f>IF(Overall!$A789&lt;&gt;"",IF(AND(MONTH($N787) &lt;= 2, MONTH($O787) &gt;= 2), IF($R787 &lt;&gt; "", $H787/$R787, ""), ""),"")</f>
        <v/>
      </c>
      <c r="U787" s="10" t="str">
        <f>IF(Overall!$A789&lt;&gt;"",IF(AND(MONTH($N787) &lt;= 3, MONTH($O787) &gt;= 3), IF($R787 &lt;&gt; "", $H787/$R787, ""), ""),"")</f>
        <v/>
      </c>
      <c r="V787" s="10" t="str">
        <f>IF(Overall!$A789&lt;&gt;"",IF(AND(MONTH($N787) &lt;= 4, MONTH($O787) &gt;= 4), IF($R787 &lt;&gt; "", $H787/$R787, ""), ""),"")</f>
        <v/>
      </c>
      <c r="W787" s="10" t="str">
        <f>IF(Overall!$A789&lt;&gt;"",IF(AND(MONTH($N787) &lt;= 5, MONTH($O787) &gt;= 5), IF($R787 &lt;&gt; "", $H787/$R787, ""), ""),"")</f>
        <v/>
      </c>
      <c r="X787" s="10" t="str">
        <f>IF(Overall!$A789&lt;&gt;"",IF(AND(MONTH($N787) &lt;= 6, MONTH($O787) &gt;= 6), IF($R787 &lt;&gt; "", $H787/$R787, ""), ""),"")</f>
        <v/>
      </c>
      <c r="Y787" s="10" t="str">
        <f>IF(Overall!$A789&lt;&gt;"",IF(AND(MONTH($N787) &lt;= 7, MONTH($O787) &gt;= 7 ), IF($R787 &lt;&gt; "", $H787/$R787, ""), ""),"")</f>
        <v/>
      </c>
      <c r="Z787" s="10" t="str">
        <f>IF(Overall!$A789&lt;&gt;"",IF(AND(MONTH($N787) &lt;= 8, MONTH($O787) &gt;= 8), IF($R787 &lt;&gt; "", $H787/$R787, ""), ""),"")</f>
        <v/>
      </c>
      <c r="AA787" s="10" t="str">
        <f>IF(Overall!$A789&lt;&gt;"",IF(AND(MONTH($N787) &lt;= 9, MONTH($O787) &gt;= 9), IF($R787 &lt;&gt; "", $H787/$R787, ""), ""),"")</f>
        <v/>
      </c>
      <c r="AB787" s="10" t="str">
        <f>IF(Overall!$A789&lt;&gt;"",IF(AND(MONTH($N787) &lt;= 10, MONTH($O787) &gt;= 10), IF($R787 &lt;&gt; "", $H787/$R787, ""), ""),"")</f>
        <v/>
      </c>
      <c r="AC787" s="10" t="str">
        <f>IF(Overall!$A789&lt;&gt;"",IF(AND(MONTH($N787) &lt;= 11, MONTH($O787) &gt;= 11), IF($R787 &lt;&gt; "", $H787/$R787, ""), ""),"")</f>
        <v/>
      </c>
      <c r="AD787" s="10" t="str">
        <f>IF(Overall!$A789&lt;&gt;"",IF(AND(MONTH($N787) &lt;= 12, MONTH($O787) &gt;= 12), IF($R787 &lt;&gt; "", $H787/$R787, ""), ""),"")</f>
        <v/>
      </c>
      <c r="AF787" s="10" t="str">
        <f ca="1">IFERROR(IF(AND(NOW()&lt;= EOMONTH(DATE(YEAR($O787),1, 1), 0), Overall!$A789&lt;&gt;"", MONTH($N787) &lt;= 1, MONTH($O787) &gt;= 1), IF($R787 &lt;&gt; "", $H787/$R787, ""), ""), "")</f>
        <v/>
      </c>
      <c r="AG787" s="10" t="str">
        <f ca="1">IFERROR(IF(AND(NOW()&lt;= EOMONTH(DATE(YEAR($O787),2, 1), 0), Overall!$A789&lt;&gt;"", MONTH($N787) &lt;= 2, MONTH($O787) &gt;= 2), IF($R787 &lt;&gt; "", $H787/$R787, ""), ""), "")</f>
        <v/>
      </c>
      <c r="AH787" s="10" t="str">
        <f ca="1">IFERROR(IF(AND(NOW()&lt;= EOMONTH(DATE(YEAR($O787),3, 1), 0), Overall!$A789&lt;&gt;"", MONTH($N787) &lt;= 3, MONTH($O787) &gt;= 3), IF($R787 &lt;&gt; "", $H787/$R787, ""), ""), "")</f>
        <v/>
      </c>
      <c r="AI787" s="10" t="str">
        <f ca="1">IFERROR(IF(AND(NOW()&lt;= EOMONTH(DATE(YEAR($O787),4, 1), 0), Overall!$A789&lt;&gt;"", MONTH($N787) &lt;= 4, MONTH($O787) &gt;= 4), IF($R787 &lt;&gt; "", $H787/$R787, ""), ""), "")</f>
        <v/>
      </c>
      <c r="AJ787" s="10" t="str">
        <f ca="1">IFERROR(IF(AND(NOW()&lt;= EOMONTH(DATE(YEAR($O787),5, 1), 0), Overall!$A789&lt;&gt;"", MONTH($N787) &lt;= 5, MONTH($O787) &gt;= 5), IF($R787 &lt;&gt; "", $H787/$R787, ""), ""), "")</f>
        <v/>
      </c>
      <c r="AK787" s="10" t="str">
        <f ca="1">IFERROR(IF(AND(NOW()&lt;= EOMONTH(DATE(YEAR($O787),6, 1), 0), Overall!$A789&lt;&gt;"", MONTH($N787) &lt;= 6, MONTH($O787) &gt;= 6), IF($R787 &lt;&gt; "", $H787/$R787, ""), ""), "")</f>
        <v/>
      </c>
      <c r="AL787" s="10" t="str">
        <f ca="1">IFERROR(IF(AND(NOW()&lt;= EOMONTH(DATE(YEAR($O787),7, 1), 0), Overall!$A789&lt;&gt;"", MONTH($N787) &lt;= 7, MONTH($O787) &gt;= 7), IF($R787 &lt;&gt; "", $H787/$R787, ""), ""), "")</f>
        <v/>
      </c>
      <c r="AM787" s="10" t="str">
        <f ca="1">IFERROR(IF(AND(NOW()&lt;= EOMONTH(DATE(YEAR($O787),8, 1), 0), Overall!$A789&lt;&gt;"", MONTH($N787) &lt;= 8, MONTH($O787) &gt;= 8), IF($R787 &lt;&gt; "", $H787/$R787, ""), ""), "")</f>
        <v/>
      </c>
      <c r="AN787" s="10" t="str">
        <f ca="1">IFERROR(IF(AND(NOW()&lt;= EOMONTH(DATE(YEAR($O787),9, 1), 0), Overall!$A789&lt;&gt;"", MONTH($N787) &lt;= 9, MONTH($O787) &gt;= 9), IF($R787 &lt;&gt; "", $H787/$R787, ""), ""), "")</f>
        <v/>
      </c>
      <c r="AO787" s="10" t="str">
        <f ca="1">IFERROR(IF(AND(NOW()&lt;= EOMONTH(DATE(YEAR($O787),10, 1), 0), Overall!$A789&lt;&gt;"", MONTH($N787) &lt;= 10, MONTH($O787) &gt;= 10), IF($R787 &lt;&gt; "", $H787/$R787, ""), ""), "")</f>
        <v/>
      </c>
      <c r="AP787" s="10" t="str">
        <f ca="1">IFERROR(IF(AND(NOW()&lt;= EOMONTH(DATE(YEAR($O787),11, 1), 0), Overall!$A789&lt;&gt;"", MONTH($N787) &lt;=11, MONTH($O787) &gt;= 11), IF($R787 &lt;&gt; "", $H787/$R787, ""), ""), "")</f>
        <v/>
      </c>
      <c r="AQ787" s="10" t="str">
        <f ca="1">IFERROR(IF(AND(NOW()&lt;= EOMONTH(DATE(YEAR($O787),12, 1), 0), Overall!$A789&lt;&gt;"", MONTH($N787) &lt;= 12, MONTH($O787) &gt;= 12), IF($R787 &lt;&gt; "", $H787/$R787, ""), ""), "")</f>
        <v/>
      </c>
      <c r="AR787" s="16">
        <f t="shared" ca="1" si="25"/>
        <v>0</v>
      </c>
    </row>
    <row r="788" spans="1:44" x14ac:dyDescent="0.25">
      <c r="A788" t="str">
        <f>_xlfn.VALUETOTEXT(Overall!A790)</f>
        <v/>
      </c>
      <c r="B788" s="8" t="str">
        <f>IF(Overall!B790&lt;&gt;"", VALUE(Overall!B790), "")</f>
        <v/>
      </c>
      <c r="C788" s="5" t="str">
        <f>IF(Overall!C790&lt;&gt;"",_xlfn.VALUETOTEXT(Overall!C790),"")</f>
        <v/>
      </c>
      <c r="D788" s="5" t="str">
        <f>_xlfn.VALUETOTEXT(Overall!D790)</f>
        <v/>
      </c>
      <c r="E788" s="5" t="str">
        <f>IF(Overall!Q790&lt;&gt;"",_xlfn.VALUETOTEXT(Overall!Q790),"")</f>
        <v/>
      </c>
      <c r="F788" s="5" t="str">
        <f>IF(Overall!E790&lt;&gt;"",_xlfn.VALUETOTEXT(Overall!E790),"")</f>
        <v/>
      </c>
      <c r="G788" s="5" t="str">
        <f>IF(Overall!R790&lt;&gt;"",_xlfn.VALUETOTEXT(Overall!R790),"")</f>
        <v/>
      </c>
      <c r="H788" s="6" t="str">
        <f>IF(Overall!F790&lt;&gt;"",VALUE(Overall!F790),"")</f>
        <v/>
      </c>
      <c r="I788" s="6" t="str">
        <f>IF(Overall!G790&lt;&gt;"",VALUE(Overall!G790),"")</f>
        <v/>
      </c>
      <c r="J788" s="6" t="str">
        <f>IF(Overall!H790&lt;&gt;"",VALUE(Overall!H790),"")</f>
        <v/>
      </c>
      <c r="K788" s="6" t="str">
        <f>IF(Overall!I790&lt;&gt;"",VALUE(Overall!I790),"")</f>
        <v/>
      </c>
      <c r="L788" s="6" t="str">
        <f>IF(Overall!J790&lt;&gt;"",VALUE(Overall!J790),"")</f>
        <v/>
      </c>
      <c r="M788" s="6" t="str">
        <f>IF(Overall!K790&lt;&gt;"",VALUE(Overall!K790),"")</f>
        <v/>
      </c>
      <c r="N788" s="7" t="str">
        <f>IF(Overall!L790&lt;&gt;"",DATEVALUE(MID(Overall!L790, FIND(",", Overall!L790) + 2, FIND(" ", Overall!L790) - FIND(",", Overall!L790) - 1) &amp; " " &amp; MID(Overall!L790, FIND(" ", Overall!L790) + 1, FIND(",", Overall!L790, FIND(" ", Overall!L790)) - FIND(" ", Overall!L790) - 1) &amp; ", " &amp; MID(Overall!L790, FIND(",", Overall!L790, FIND(",",Overall!L790) + 1) + 2, LEN(Overall!L790))),"")</f>
        <v/>
      </c>
      <c r="O788" s="7" t="str">
        <f>IF(Overall!M790&lt;&gt;"",DATEVALUE(MID(Overall!M790, FIND(",", Overall!M790) + 2, FIND(" ", Overall!M790) - FIND(",", Overall!M790) - 1) &amp; " " &amp; MID(Overall!M790, FIND(" ", Overall!M790) + 1, FIND(",", Overall!M790, FIND(" ", Overall!M790)) - FIND(" ", Overall!M790) - 1) &amp; ", " &amp; MID(Overall!M790, FIND(",", Overall!M790, FIND(",",Overall!M790) + 1) + 2, LEN(Overall!M790))),"")</f>
        <v/>
      </c>
      <c r="P788" s="7" t="str">
        <f>IF(Overall!N790&lt;&gt;"",DATEVALUE(MID(Overall!N790, FIND(",", Overall!N790) + 2, FIND(" ", Overall!N790) - FIND(",", Overall!N790) - 1) &amp; " " &amp; MID(Overall!N790, FIND(" ", Overall!N790) + 1, FIND(",", Overall!N790, FIND(" ", Overall!N790)) - FIND(" ", Overall!N790) - 1) &amp; ", " &amp; MID(Overall!N790, FIND(",", Overall!N790, FIND(",",Overall!N790) + 1) + 2, LEN(Overall!N790))),"")</f>
        <v/>
      </c>
      <c r="Q788" s="7" t="str">
        <f>IF(Overall!O790&lt;&gt;"",DATEVALUE(MID(Overall!O790, FIND(",", Overall!O790) + 2, FIND(" ", Overall!O790) - FIND(",", Overall!O790) - 1) &amp; " " &amp; MID(Overall!O790, FIND(" ", Overall!O790) + 1, FIND(",", Overall!O790, FIND(" ", Overall!O790)) - FIND(" ", Overall!O790) - 1) &amp; ", " &amp; MID(Overall!O790, FIND(",", Overall!O790, FIND(",",Overall!O790) + 1) + 2, LEN(Overall!O790))),"")</f>
        <v/>
      </c>
      <c r="R788" s="5" t="str">
        <f t="shared" si="24"/>
        <v/>
      </c>
      <c r="S788" s="10" t="str">
        <f>IF(Overall!$A790&lt;&gt;"",IF(AND(MONTH($N788) &lt;= 1, MONTH($O788) &gt;= 1), IF($R788 &lt;&gt; "", $H788/$R788, ""), ""),"")</f>
        <v/>
      </c>
      <c r="T788" s="10" t="str">
        <f>IF(Overall!$A790&lt;&gt;"",IF(AND(MONTH($N788) &lt;= 2, MONTH($O788) &gt;= 2), IF($R788 &lt;&gt; "", $H788/$R788, ""), ""),"")</f>
        <v/>
      </c>
      <c r="U788" s="10" t="str">
        <f>IF(Overall!$A790&lt;&gt;"",IF(AND(MONTH($N788) &lt;= 3, MONTH($O788) &gt;= 3), IF($R788 &lt;&gt; "", $H788/$R788, ""), ""),"")</f>
        <v/>
      </c>
      <c r="V788" s="10" t="str">
        <f>IF(Overall!$A790&lt;&gt;"",IF(AND(MONTH($N788) &lt;= 4, MONTH($O788) &gt;= 4), IF($R788 &lt;&gt; "", $H788/$R788, ""), ""),"")</f>
        <v/>
      </c>
      <c r="W788" s="10" t="str">
        <f>IF(Overall!$A790&lt;&gt;"",IF(AND(MONTH($N788) &lt;= 5, MONTH($O788) &gt;= 5), IF($R788 &lt;&gt; "", $H788/$R788, ""), ""),"")</f>
        <v/>
      </c>
      <c r="X788" s="10" t="str">
        <f>IF(Overall!$A790&lt;&gt;"",IF(AND(MONTH($N788) &lt;= 6, MONTH($O788) &gt;= 6), IF($R788 &lt;&gt; "", $H788/$R788, ""), ""),"")</f>
        <v/>
      </c>
      <c r="Y788" s="10" t="str">
        <f>IF(Overall!$A790&lt;&gt;"",IF(AND(MONTH($N788) &lt;= 7, MONTH($O788) &gt;= 7 ), IF($R788 &lt;&gt; "", $H788/$R788, ""), ""),"")</f>
        <v/>
      </c>
      <c r="Z788" s="10" t="str">
        <f>IF(Overall!$A790&lt;&gt;"",IF(AND(MONTH($N788) &lt;= 8, MONTH($O788) &gt;= 8), IF($R788 &lt;&gt; "", $H788/$R788, ""), ""),"")</f>
        <v/>
      </c>
      <c r="AA788" s="10" t="str">
        <f>IF(Overall!$A790&lt;&gt;"",IF(AND(MONTH($N788) &lt;= 9, MONTH($O788) &gt;= 9), IF($R788 &lt;&gt; "", $H788/$R788, ""), ""),"")</f>
        <v/>
      </c>
      <c r="AB788" s="10" t="str">
        <f>IF(Overall!$A790&lt;&gt;"",IF(AND(MONTH($N788) &lt;= 10, MONTH($O788) &gt;= 10), IF($R788 &lt;&gt; "", $H788/$R788, ""), ""),"")</f>
        <v/>
      </c>
      <c r="AC788" s="10" t="str">
        <f>IF(Overall!$A790&lt;&gt;"",IF(AND(MONTH($N788) &lt;= 11, MONTH($O788) &gt;= 11), IF($R788 &lt;&gt; "", $H788/$R788, ""), ""),"")</f>
        <v/>
      </c>
      <c r="AD788" s="10" t="str">
        <f>IF(Overall!$A790&lt;&gt;"",IF(AND(MONTH($N788) &lt;= 12, MONTH($O788) &gt;= 12), IF($R788 &lt;&gt; "", $H788/$R788, ""), ""),"")</f>
        <v/>
      </c>
      <c r="AF788" s="10" t="str">
        <f ca="1">IFERROR(IF(AND(NOW()&lt;= EOMONTH(DATE(YEAR($O788),1, 1), 0), Overall!$A790&lt;&gt;"", MONTH($N788) &lt;= 1, MONTH($O788) &gt;= 1), IF($R788 &lt;&gt; "", $H788/$R788, ""), ""), "")</f>
        <v/>
      </c>
      <c r="AG788" s="10" t="str">
        <f ca="1">IFERROR(IF(AND(NOW()&lt;= EOMONTH(DATE(YEAR($O788),2, 1), 0), Overall!$A790&lt;&gt;"", MONTH($N788) &lt;= 2, MONTH($O788) &gt;= 2), IF($R788 &lt;&gt; "", $H788/$R788, ""), ""), "")</f>
        <v/>
      </c>
      <c r="AH788" s="10" t="str">
        <f ca="1">IFERROR(IF(AND(NOW()&lt;= EOMONTH(DATE(YEAR($O788),3, 1), 0), Overall!$A790&lt;&gt;"", MONTH($N788) &lt;= 3, MONTH($O788) &gt;= 3), IF($R788 &lt;&gt; "", $H788/$R788, ""), ""), "")</f>
        <v/>
      </c>
      <c r="AI788" s="10" t="str">
        <f ca="1">IFERROR(IF(AND(NOW()&lt;= EOMONTH(DATE(YEAR($O788),4, 1), 0), Overall!$A790&lt;&gt;"", MONTH($N788) &lt;= 4, MONTH($O788) &gt;= 4), IF($R788 &lt;&gt; "", $H788/$R788, ""), ""), "")</f>
        <v/>
      </c>
      <c r="AJ788" s="10" t="str">
        <f ca="1">IFERROR(IF(AND(NOW()&lt;= EOMONTH(DATE(YEAR($O788),5, 1), 0), Overall!$A790&lt;&gt;"", MONTH($N788) &lt;= 5, MONTH($O788) &gt;= 5), IF($R788 &lt;&gt; "", $H788/$R788, ""), ""), "")</f>
        <v/>
      </c>
      <c r="AK788" s="10" t="str">
        <f ca="1">IFERROR(IF(AND(NOW()&lt;= EOMONTH(DATE(YEAR($O788),6, 1), 0), Overall!$A790&lt;&gt;"", MONTH($N788) &lt;= 6, MONTH($O788) &gt;= 6), IF($R788 &lt;&gt; "", $H788/$R788, ""), ""), "")</f>
        <v/>
      </c>
      <c r="AL788" s="10" t="str">
        <f ca="1">IFERROR(IF(AND(NOW()&lt;= EOMONTH(DATE(YEAR($O788),7, 1), 0), Overall!$A790&lt;&gt;"", MONTH($N788) &lt;= 7, MONTH($O788) &gt;= 7), IF($R788 &lt;&gt; "", $H788/$R788, ""), ""), "")</f>
        <v/>
      </c>
      <c r="AM788" s="10" t="str">
        <f ca="1">IFERROR(IF(AND(NOW()&lt;= EOMONTH(DATE(YEAR($O788),8, 1), 0), Overall!$A790&lt;&gt;"", MONTH($N788) &lt;= 8, MONTH($O788) &gt;= 8), IF($R788 &lt;&gt; "", $H788/$R788, ""), ""), "")</f>
        <v/>
      </c>
      <c r="AN788" s="10" t="str">
        <f ca="1">IFERROR(IF(AND(NOW()&lt;= EOMONTH(DATE(YEAR($O788),9, 1), 0), Overall!$A790&lt;&gt;"", MONTH($N788) &lt;= 9, MONTH($O788) &gt;= 9), IF($R788 &lt;&gt; "", $H788/$R788, ""), ""), "")</f>
        <v/>
      </c>
      <c r="AO788" s="10" t="str">
        <f ca="1">IFERROR(IF(AND(NOW()&lt;= EOMONTH(DATE(YEAR($O788),10, 1), 0), Overall!$A790&lt;&gt;"", MONTH($N788) &lt;= 10, MONTH($O788) &gt;= 10), IF($R788 &lt;&gt; "", $H788/$R788, ""), ""), "")</f>
        <v/>
      </c>
      <c r="AP788" s="10" t="str">
        <f ca="1">IFERROR(IF(AND(NOW()&lt;= EOMONTH(DATE(YEAR($O788),11, 1), 0), Overall!$A790&lt;&gt;"", MONTH($N788) &lt;=11, MONTH($O788) &gt;= 11), IF($R788 &lt;&gt; "", $H788/$R788, ""), ""), "")</f>
        <v/>
      </c>
      <c r="AQ788" s="10" t="str">
        <f ca="1">IFERROR(IF(AND(NOW()&lt;= EOMONTH(DATE(YEAR($O788),12, 1), 0), Overall!$A790&lt;&gt;"", MONTH($N788) &lt;= 12, MONTH($O788) &gt;= 12), IF($R788 &lt;&gt; "", $H788/$R788, ""), ""), "")</f>
        <v/>
      </c>
      <c r="AR788" s="16">
        <f t="shared" ca="1" si="25"/>
        <v>0</v>
      </c>
    </row>
    <row r="789" spans="1:44" x14ac:dyDescent="0.25">
      <c r="A789" t="str">
        <f>_xlfn.VALUETOTEXT(Overall!A791)</f>
        <v/>
      </c>
      <c r="B789" s="8" t="str">
        <f>IF(Overall!B791&lt;&gt;"", VALUE(Overall!B791), "")</f>
        <v/>
      </c>
      <c r="C789" s="5" t="str">
        <f>IF(Overall!C791&lt;&gt;"",_xlfn.VALUETOTEXT(Overall!C791),"")</f>
        <v/>
      </c>
      <c r="D789" s="5" t="str">
        <f>_xlfn.VALUETOTEXT(Overall!D791)</f>
        <v/>
      </c>
      <c r="E789" s="5" t="str">
        <f>IF(Overall!Q791&lt;&gt;"",_xlfn.VALUETOTEXT(Overall!Q791),"")</f>
        <v/>
      </c>
      <c r="F789" s="5" t="str">
        <f>IF(Overall!E791&lt;&gt;"",_xlfn.VALUETOTEXT(Overall!E791),"")</f>
        <v/>
      </c>
      <c r="G789" s="5" t="str">
        <f>IF(Overall!R791&lt;&gt;"",_xlfn.VALUETOTEXT(Overall!R791),"")</f>
        <v/>
      </c>
      <c r="H789" s="6" t="str">
        <f>IF(Overall!F791&lt;&gt;"",VALUE(Overall!F791),"")</f>
        <v/>
      </c>
      <c r="I789" s="6" t="str">
        <f>IF(Overall!G791&lt;&gt;"",VALUE(Overall!G791),"")</f>
        <v/>
      </c>
      <c r="J789" s="6" t="str">
        <f>IF(Overall!H791&lt;&gt;"",VALUE(Overall!H791),"")</f>
        <v/>
      </c>
      <c r="K789" s="6" t="str">
        <f>IF(Overall!I791&lt;&gt;"",VALUE(Overall!I791),"")</f>
        <v/>
      </c>
      <c r="L789" s="6" t="str">
        <f>IF(Overall!J791&lt;&gt;"",VALUE(Overall!J791),"")</f>
        <v/>
      </c>
      <c r="M789" s="6" t="str">
        <f>IF(Overall!K791&lt;&gt;"",VALUE(Overall!K791),"")</f>
        <v/>
      </c>
      <c r="N789" s="7" t="str">
        <f>IF(Overall!L791&lt;&gt;"",DATEVALUE(MID(Overall!L791, FIND(",", Overall!L791) + 2, FIND(" ", Overall!L791) - FIND(",", Overall!L791) - 1) &amp; " " &amp; MID(Overall!L791, FIND(" ", Overall!L791) + 1, FIND(",", Overall!L791, FIND(" ", Overall!L791)) - FIND(" ", Overall!L791) - 1) &amp; ", " &amp; MID(Overall!L791, FIND(",", Overall!L791, FIND(",",Overall!L791) + 1) + 2, LEN(Overall!L791))),"")</f>
        <v/>
      </c>
      <c r="O789" s="7" t="str">
        <f>IF(Overall!M791&lt;&gt;"",DATEVALUE(MID(Overall!M791, FIND(",", Overall!M791) + 2, FIND(" ", Overall!M791) - FIND(",", Overall!M791) - 1) &amp; " " &amp; MID(Overall!M791, FIND(" ", Overall!M791) + 1, FIND(",", Overall!M791, FIND(" ", Overall!M791)) - FIND(" ", Overall!M791) - 1) &amp; ", " &amp; MID(Overall!M791, FIND(",", Overall!M791, FIND(",",Overall!M791) + 1) + 2, LEN(Overall!M791))),"")</f>
        <v/>
      </c>
      <c r="P789" s="7" t="str">
        <f>IF(Overall!N791&lt;&gt;"",DATEVALUE(MID(Overall!N791, FIND(",", Overall!N791) + 2, FIND(" ", Overall!N791) - FIND(",", Overall!N791) - 1) &amp; " " &amp; MID(Overall!N791, FIND(" ", Overall!N791) + 1, FIND(",", Overall!N791, FIND(" ", Overall!N791)) - FIND(" ", Overall!N791) - 1) &amp; ", " &amp; MID(Overall!N791, FIND(",", Overall!N791, FIND(",",Overall!N791) + 1) + 2, LEN(Overall!N791))),"")</f>
        <v/>
      </c>
      <c r="Q789" s="7" t="str">
        <f>IF(Overall!O791&lt;&gt;"",DATEVALUE(MID(Overall!O791, FIND(",", Overall!O791) + 2, FIND(" ", Overall!O791) - FIND(",", Overall!O791) - 1) &amp; " " &amp; MID(Overall!O791, FIND(" ", Overall!O791) + 1, FIND(",", Overall!O791, FIND(" ", Overall!O791)) - FIND(" ", Overall!O791) - 1) &amp; ", " &amp; MID(Overall!O791, FIND(",", Overall!O791, FIND(",",Overall!O791) + 1) + 2, LEN(Overall!O791))),"")</f>
        <v/>
      </c>
      <c r="R789" s="5" t="str">
        <f t="shared" si="24"/>
        <v/>
      </c>
      <c r="S789" s="10" t="str">
        <f>IF(Overall!$A791&lt;&gt;"",IF(AND(MONTH($N789) &lt;= 1, MONTH($O789) &gt;= 1), IF($R789 &lt;&gt; "", $H789/$R789, ""), ""),"")</f>
        <v/>
      </c>
      <c r="T789" s="10" t="str">
        <f>IF(Overall!$A791&lt;&gt;"",IF(AND(MONTH($N789) &lt;= 2, MONTH($O789) &gt;= 2), IF($R789 &lt;&gt; "", $H789/$R789, ""), ""),"")</f>
        <v/>
      </c>
      <c r="U789" s="10" t="str">
        <f>IF(Overall!$A791&lt;&gt;"",IF(AND(MONTH($N789) &lt;= 3, MONTH($O789) &gt;= 3), IF($R789 &lt;&gt; "", $H789/$R789, ""), ""),"")</f>
        <v/>
      </c>
      <c r="V789" s="10" t="str">
        <f>IF(Overall!$A791&lt;&gt;"",IF(AND(MONTH($N789) &lt;= 4, MONTH($O789) &gt;= 4), IF($R789 &lt;&gt; "", $H789/$R789, ""), ""),"")</f>
        <v/>
      </c>
      <c r="W789" s="10" t="str">
        <f>IF(Overall!$A791&lt;&gt;"",IF(AND(MONTH($N789) &lt;= 5, MONTH($O789) &gt;= 5), IF($R789 &lt;&gt; "", $H789/$R789, ""), ""),"")</f>
        <v/>
      </c>
      <c r="X789" s="10" t="str">
        <f>IF(Overall!$A791&lt;&gt;"",IF(AND(MONTH($N789) &lt;= 6, MONTH($O789) &gt;= 6), IF($R789 &lt;&gt; "", $H789/$R789, ""), ""),"")</f>
        <v/>
      </c>
      <c r="Y789" s="10" t="str">
        <f>IF(Overall!$A791&lt;&gt;"",IF(AND(MONTH($N789) &lt;= 7, MONTH($O789) &gt;= 7 ), IF($R789 &lt;&gt; "", $H789/$R789, ""), ""),"")</f>
        <v/>
      </c>
      <c r="Z789" s="10" t="str">
        <f>IF(Overall!$A791&lt;&gt;"",IF(AND(MONTH($N789) &lt;= 8, MONTH($O789) &gt;= 8), IF($R789 &lt;&gt; "", $H789/$R789, ""), ""),"")</f>
        <v/>
      </c>
      <c r="AA789" s="10" t="str">
        <f>IF(Overall!$A791&lt;&gt;"",IF(AND(MONTH($N789) &lt;= 9, MONTH($O789) &gt;= 9), IF($R789 &lt;&gt; "", $H789/$R789, ""), ""),"")</f>
        <v/>
      </c>
      <c r="AB789" s="10" t="str">
        <f>IF(Overall!$A791&lt;&gt;"",IF(AND(MONTH($N789) &lt;= 10, MONTH($O789) &gt;= 10), IF($R789 &lt;&gt; "", $H789/$R789, ""), ""),"")</f>
        <v/>
      </c>
      <c r="AC789" s="10" t="str">
        <f>IF(Overall!$A791&lt;&gt;"",IF(AND(MONTH($N789) &lt;= 11, MONTH($O789) &gt;= 11), IF($R789 &lt;&gt; "", $H789/$R789, ""), ""),"")</f>
        <v/>
      </c>
      <c r="AD789" s="10" t="str">
        <f>IF(Overall!$A791&lt;&gt;"",IF(AND(MONTH($N789) &lt;= 12, MONTH($O789) &gt;= 12), IF($R789 &lt;&gt; "", $H789/$R789, ""), ""),"")</f>
        <v/>
      </c>
      <c r="AF789" s="10" t="str">
        <f ca="1">IFERROR(IF(AND(NOW()&lt;= EOMONTH(DATE(YEAR($O789),1, 1), 0), Overall!$A791&lt;&gt;"", MONTH($N789) &lt;= 1, MONTH($O789) &gt;= 1), IF($R789 &lt;&gt; "", $H789/$R789, ""), ""), "")</f>
        <v/>
      </c>
      <c r="AG789" s="10" t="str">
        <f ca="1">IFERROR(IF(AND(NOW()&lt;= EOMONTH(DATE(YEAR($O789),2, 1), 0), Overall!$A791&lt;&gt;"", MONTH($N789) &lt;= 2, MONTH($O789) &gt;= 2), IF($R789 &lt;&gt; "", $H789/$R789, ""), ""), "")</f>
        <v/>
      </c>
      <c r="AH789" s="10" t="str">
        <f ca="1">IFERROR(IF(AND(NOW()&lt;= EOMONTH(DATE(YEAR($O789),3, 1), 0), Overall!$A791&lt;&gt;"", MONTH($N789) &lt;= 3, MONTH($O789) &gt;= 3), IF($R789 &lt;&gt; "", $H789/$R789, ""), ""), "")</f>
        <v/>
      </c>
      <c r="AI789" s="10" t="str">
        <f ca="1">IFERROR(IF(AND(NOW()&lt;= EOMONTH(DATE(YEAR($O789),4, 1), 0), Overall!$A791&lt;&gt;"", MONTH($N789) &lt;= 4, MONTH($O789) &gt;= 4), IF($R789 &lt;&gt; "", $H789/$R789, ""), ""), "")</f>
        <v/>
      </c>
      <c r="AJ789" s="10" t="str">
        <f ca="1">IFERROR(IF(AND(NOW()&lt;= EOMONTH(DATE(YEAR($O789),5, 1), 0), Overall!$A791&lt;&gt;"", MONTH($N789) &lt;= 5, MONTH($O789) &gt;= 5), IF($R789 &lt;&gt; "", $H789/$R789, ""), ""), "")</f>
        <v/>
      </c>
      <c r="AK789" s="10" t="str">
        <f ca="1">IFERROR(IF(AND(NOW()&lt;= EOMONTH(DATE(YEAR($O789),6, 1), 0), Overall!$A791&lt;&gt;"", MONTH($N789) &lt;= 6, MONTH($O789) &gt;= 6), IF($R789 &lt;&gt; "", $H789/$R789, ""), ""), "")</f>
        <v/>
      </c>
      <c r="AL789" s="10" t="str">
        <f ca="1">IFERROR(IF(AND(NOW()&lt;= EOMONTH(DATE(YEAR($O789),7, 1), 0), Overall!$A791&lt;&gt;"", MONTH($N789) &lt;= 7, MONTH($O789) &gt;= 7), IF($R789 &lt;&gt; "", $H789/$R789, ""), ""), "")</f>
        <v/>
      </c>
      <c r="AM789" s="10" t="str">
        <f ca="1">IFERROR(IF(AND(NOW()&lt;= EOMONTH(DATE(YEAR($O789),8, 1), 0), Overall!$A791&lt;&gt;"", MONTH($N789) &lt;= 8, MONTH($O789) &gt;= 8), IF($R789 &lt;&gt; "", $H789/$R789, ""), ""), "")</f>
        <v/>
      </c>
      <c r="AN789" s="10" t="str">
        <f ca="1">IFERROR(IF(AND(NOW()&lt;= EOMONTH(DATE(YEAR($O789),9, 1), 0), Overall!$A791&lt;&gt;"", MONTH($N789) &lt;= 9, MONTH($O789) &gt;= 9), IF($R789 &lt;&gt; "", $H789/$R789, ""), ""), "")</f>
        <v/>
      </c>
      <c r="AO789" s="10" t="str">
        <f ca="1">IFERROR(IF(AND(NOW()&lt;= EOMONTH(DATE(YEAR($O789),10, 1), 0), Overall!$A791&lt;&gt;"", MONTH($N789) &lt;= 10, MONTH($O789) &gt;= 10), IF($R789 &lt;&gt; "", $H789/$R789, ""), ""), "")</f>
        <v/>
      </c>
      <c r="AP789" s="10" t="str">
        <f ca="1">IFERROR(IF(AND(NOW()&lt;= EOMONTH(DATE(YEAR($O789),11, 1), 0), Overall!$A791&lt;&gt;"", MONTH($N789) &lt;=11, MONTH($O789) &gt;= 11), IF($R789 &lt;&gt; "", $H789/$R789, ""), ""), "")</f>
        <v/>
      </c>
      <c r="AQ789" s="10" t="str">
        <f ca="1">IFERROR(IF(AND(NOW()&lt;= EOMONTH(DATE(YEAR($O789),12, 1), 0), Overall!$A791&lt;&gt;"", MONTH($N789) &lt;= 12, MONTH($O789) &gt;= 12), IF($R789 &lt;&gt; "", $H789/$R789, ""), ""), "")</f>
        <v/>
      </c>
      <c r="AR789" s="16">
        <f t="shared" ca="1" si="25"/>
        <v>0</v>
      </c>
    </row>
    <row r="790" spans="1:44" x14ac:dyDescent="0.25">
      <c r="A790" t="str">
        <f>_xlfn.VALUETOTEXT(Overall!A792)</f>
        <v/>
      </c>
      <c r="B790" s="8" t="str">
        <f>IF(Overall!B792&lt;&gt;"", VALUE(Overall!B792), "")</f>
        <v/>
      </c>
      <c r="C790" s="5" t="str">
        <f>IF(Overall!C792&lt;&gt;"",_xlfn.VALUETOTEXT(Overall!C792),"")</f>
        <v/>
      </c>
      <c r="D790" s="5" t="str">
        <f>_xlfn.VALUETOTEXT(Overall!D792)</f>
        <v/>
      </c>
      <c r="E790" s="5" t="str">
        <f>IF(Overall!Q792&lt;&gt;"",_xlfn.VALUETOTEXT(Overall!Q792),"")</f>
        <v/>
      </c>
      <c r="F790" s="5" t="str">
        <f>IF(Overall!E792&lt;&gt;"",_xlfn.VALUETOTEXT(Overall!E792),"")</f>
        <v/>
      </c>
      <c r="G790" s="5" t="str">
        <f>IF(Overall!R792&lt;&gt;"",_xlfn.VALUETOTEXT(Overall!R792),"")</f>
        <v/>
      </c>
      <c r="H790" s="6" t="str">
        <f>IF(Overall!F792&lt;&gt;"",VALUE(Overall!F792),"")</f>
        <v/>
      </c>
      <c r="I790" s="6" t="str">
        <f>IF(Overall!G792&lt;&gt;"",VALUE(Overall!G792),"")</f>
        <v/>
      </c>
      <c r="J790" s="6" t="str">
        <f>IF(Overall!H792&lt;&gt;"",VALUE(Overall!H792),"")</f>
        <v/>
      </c>
      <c r="K790" s="6" t="str">
        <f>IF(Overall!I792&lt;&gt;"",VALUE(Overall!I792),"")</f>
        <v/>
      </c>
      <c r="L790" s="6" t="str">
        <f>IF(Overall!J792&lt;&gt;"",VALUE(Overall!J792),"")</f>
        <v/>
      </c>
      <c r="M790" s="6" t="str">
        <f>IF(Overall!K792&lt;&gt;"",VALUE(Overall!K792),"")</f>
        <v/>
      </c>
      <c r="N790" s="7" t="str">
        <f>IF(Overall!L792&lt;&gt;"",DATEVALUE(MID(Overall!L792, FIND(",", Overall!L792) + 2, FIND(" ", Overall!L792) - FIND(",", Overall!L792) - 1) &amp; " " &amp; MID(Overall!L792, FIND(" ", Overall!L792) + 1, FIND(",", Overall!L792, FIND(" ", Overall!L792)) - FIND(" ", Overall!L792) - 1) &amp; ", " &amp; MID(Overall!L792, FIND(",", Overall!L792, FIND(",",Overall!L792) + 1) + 2, LEN(Overall!L792))),"")</f>
        <v/>
      </c>
      <c r="O790" s="7" t="str">
        <f>IF(Overall!M792&lt;&gt;"",DATEVALUE(MID(Overall!M792, FIND(",", Overall!M792) + 2, FIND(" ", Overall!M792) - FIND(",", Overall!M792) - 1) &amp; " " &amp; MID(Overall!M792, FIND(" ", Overall!M792) + 1, FIND(",", Overall!M792, FIND(" ", Overall!M792)) - FIND(" ", Overall!M792) - 1) &amp; ", " &amp; MID(Overall!M792, FIND(",", Overall!M792, FIND(",",Overall!M792) + 1) + 2, LEN(Overall!M792))),"")</f>
        <v/>
      </c>
      <c r="P790" s="7" t="str">
        <f>IF(Overall!N792&lt;&gt;"",DATEVALUE(MID(Overall!N792, FIND(",", Overall!N792) + 2, FIND(" ", Overall!N792) - FIND(",", Overall!N792) - 1) &amp; " " &amp; MID(Overall!N792, FIND(" ", Overall!N792) + 1, FIND(",", Overall!N792, FIND(" ", Overall!N792)) - FIND(" ", Overall!N792) - 1) &amp; ", " &amp; MID(Overall!N792, FIND(",", Overall!N792, FIND(",",Overall!N792) + 1) + 2, LEN(Overall!N792))),"")</f>
        <v/>
      </c>
      <c r="Q790" s="7" t="str">
        <f>IF(Overall!O792&lt;&gt;"",DATEVALUE(MID(Overall!O792, FIND(",", Overall!O792) + 2, FIND(" ", Overall!O792) - FIND(",", Overall!O792) - 1) &amp; " " &amp; MID(Overall!O792, FIND(" ", Overall!O792) + 1, FIND(",", Overall!O792, FIND(" ", Overall!O792)) - FIND(" ", Overall!O792) - 1) &amp; ", " &amp; MID(Overall!O792, FIND(",", Overall!O792, FIND(",",Overall!O792) + 1) + 2, LEN(Overall!O792))),"")</f>
        <v/>
      </c>
      <c r="R790" s="5" t="str">
        <f t="shared" si="24"/>
        <v/>
      </c>
      <c r="S790" s="10" t="str">
        <f>IF(Overall!$A792&lt;&gt;"",IF(AND(MONTH($N790) &lt;= 1, MONTH($O790) &gt;= 1), IF($R790 &lt;&gt; "", $H790/$R790, ""), ""),"")</f>
        <v/>
      </c>
      <c r="T790" s="10" t="str">
        <f>IF(Overall!$A792&lt;&gt;"",IF(AND(MONTH($N790) &lt;= 2, MONTH($O790) &gt;= 2), IF($R790 &lt;&gt; "", $H790/$R790, ""), ""),"")</f>
        <v/>
      </c>
      <c r="U790" s="10" t="str">
        <f>IF(Overall!$A792&lt;&gt;"",IF(AND(MONTH($N790) &lt;= 3, MONTH($O790) &gt;= 3), IF($R790 &lt;&gt; "", $H790/$R790, ""), ""),"")</f>
        <v/>
      </c>
      <c r="V790" s="10" t="str">
        <f>IF(Overall!$A792&lt;&gt;"",IF(AND(MONTH($N790) &lt;= 4, MONTH($O790) &gt;= 4), IF($R790 &lt;&gt; "", $H790/$R790, ""), ""),"")</f>
        <v/>
      </c>
      <c r="W790" s="10" t="str">
        <f>IF(Overall!$A792&lt;&gt;"",IF(AND(MONTH($N790) &lt;= 5, MONTH($O790) &gt;= 5), IF($R790 &lt;&gt; "", $H790/$R790, ""), ""),"")</f>
        <v/>
      </c>
      <c r="X790" s="10" t="str">
        <f>IF(Overall!$A792&lt;&gt;"",IF(AND(MONTH($N790) &lt;= 6, MONTH($O790) &gt;= 6), IF($R790 &lt;&gt; "", $H790/$R790, ""), ""),"")</f>
        <v/>
      </c>
      <c r="Y790" s="10" t="str">
        <f>IF(Overall!$A792&lt;&gt;"",IF(AND(MONTH($N790) &lt;= 7, MONTH($O790) &gt;= 7 ), IF($R790 &lt;&gt; "", $H790/$R790, ""), ""),"")</f>
        <v/>
      </c>
      <c r="Z790" s="10" t="str">
        <f>IF(Overall!$A792&lt;&gt;"",IF(AND(MONTH($N790) &lt;= 8, MONTH($O790) &gt;= 8), IF($R790 &lt;&gt; "", $H790/$R790, ""), ""),"")</f>
        <v/>
      </c>
      <c r="AA790" s="10" t="str">
        <f>IF(Overall!$A792&lt;&gt;"",IF(AND(MONTH($N790) &lt;= 9, MONTH($O790) &gt;= 9), IF($R790 &lt;&gt; "", $H790/$R790, ""), ""),"")</f>
        <v/>
      </c>
      <c r="AB790" s="10" t="str">
        <f>IF(Overall!$A792&lt;&gt;"",IF(AND(MONTH($N790) &lt;= 10, MONTH($O790) &gt;= 10), IF($R790 &lt;&gt; "", $H790/$R790, ""), ""),"")</f>
        <v/>
      </c>
      <c r="AC790" s="10" t="str">
        <f>IF(Overall!$A792&lt;&gt;"",IF(AND(MONTH($N790) &lt;= 11, MONTH($O790) &gt;= 11), IF($R790 &lt;&gt; "", $H790/$R790, ""), ""),"")</f>
        <v/>
      </c>
      <c r="AD790" s="10" t="str">
        <f>IF(Overall!$A792&lt;&gt;"",IF(AND(MONTH($N790) &lt;= 12, MONTH($O790) &gt;= 12), IF($R790 &lt;&gt; "", $H790/$R790, ""), ""),"")</f>
        <v/>
      </c>
      <c r="AF790" s="10" t="str">
        <f ca="1">IFERROR(IF(AND(NOW()&lt;= EOMONTH(DATE(YEAR($O790),1, 1), 0), Overall!$A792&lt;&gt;"", MONTH($N790) &lt;= 1, MONTH($O790) &gt;= 1), IF($R790 &lt;&gt; "", $H790/$R790, ""), ""), "")</f>
        <v/>
      </c>
      <c r="AG790" s="10" t="str">
        <f ca="1">IFERROR(IF(AND(NOW()&lt;= EOMONTH(DATE(YEAR($O790),2, 1), 0), Overall!$A792&lt;&gt;"", MONTH($N790) &lt;= 2, MONTH($O790) &gt;= 2), IF($R790 &lt;&gt; "", $H790/$R790, ""), ""), "")</f>
        <v/>
      </c>
      <c r="AH790" s="10" t="str">
        <f ca="1">IFERROR(IF(AND(NOW()&lt;= EOMONTH(DATE(YEAR($O790),3, 1), 0), Overall!$A792&lt;&gt;"", MONTH($N790) &lt;= 3, MONTH($O790) &gt;= 3), IF($R790 &lt;&gt; "", $H790/$R790, ""), ""), "")</f>
        <v/>
      </c>
      <c r="AI790" s="10" t="str">
        <f ca="1">IFERROR(IF(AND(NOW()&lt;= EOMONTH(DATE(YEAR($O790),4, 1), 0), Overall!$A792&lt;&gt;"", MONTH($N790) &lt;= 4, MONTH($O790) &gt;= 4), IF($R790 &lt;&gt; "", $H790/$R790, ""), ""), "")</f>
        <v/>
      </c>
      <c r="AJ790" s="10" t="str">
        <f ca="1">IFERROR(IF(AND(NOW()&lt;= EOMONTH(DATE(YEAR($O790),5, 1), 0), Overall!$A792&lt;&gt;"", MONTH($N790) &lt;= 5, MONTH($O790) &gt;= 5), IF($R790 &lt;&gt; "", $H790/$R790, ""), ""), "")</f>
        <v/>
      </c>
      <c r="AK790" s="10" t="str">
        <f ca="1">IFERROR(IF(AND(NOW()&lt;= EOMONTH(DATE(YEAR($O790),6, 1), 0), Overall!$A792&lt;&gt;"", MONTH($N790) &lt;= 6, MONTH($O790) &gt;= 6), IF($R790 &lt;&gt; "", $H790/$R790, ""), ""), "")</f>
        <v/>
      </c>
      <c r="AL790" s="10" t="str">
        <f ca="1">IFERROR(IF(AND(NOW()&lt;= EOMONTH(DATE(YEAR($O790),7, 1), 0), Overall!$A792&lt;&gt;"", MONTH($N790) &lt;= 7, MONTH($O790) &gt;= 7), IF($R790 &lt;&gt; "", $H790/$R790, ""), ""), "")</f>
        <v/>
      </c>
      <c r="AM790" s="10" t="str">
        <f ca="1">IFERROR(IF(AND(NOW()&lt;= EOMONTH(DATE(YEAR($O790),8, 1), 0), Overall!$A792&lt;&gt;"", MONTH($N790) &lt;= 8, MONTH($O790) &gt;= 8), IF($R790 &lt;&gt; "", $H790/$R790, ""), ""), "")</f>
        <v/>
      </c>
      <c r="AN790" s="10" t="str">
        <f ca="1">IFERROR(IF(AND(NOW()&lt;= EOMONTH(DATE(YEAR($O790),9, 1), 0), Overall!$A792&lt;&gt;"", MONTH($N790) &lt;= 9, MONTH($O790) &gt;= 9), IF($R790 &lt;&gt; "", $H790/$R790, ""), ""), "")</f>
        <v/>
      </c>
      <c r="AO790" s="10" t="str">
        <f ca="1">IFERROR(IF(AND(NOW()&lt;= EOMONTH(DATE(YEAR($O790),10, 1), 0), Overall!$A792&lt;&gt;"", MONTH($N790) &lt;= 10, MONTH($O790) &gt;= 10), IF($R790 &lt;&gt; "", $H790/$R790, ""), ""), "")</f>
        <v/>
      </c>
      <c r="AP790" s="10" t="str">
        <f ca="1">IFERROR(IF(AND(NOW()&lt;= EOMONTH(DATE(YEAR($O790),11, 1), 0), Overall!$A792&lt;&gt;"", MONTH($N790) &lt;=11, MONTH($O790) &gt;= 11), IF($R790 &lt;&gt; "", $H790/$R790, ""), ""), "")</f>
        <v/>
      </c>
      <c r="AQ790" s="10" t="str">
        <f ca="1">IFERROR(IF(AND(NOW()&lt;= EOMONTH(DATE(YEAR($O790),12, 1), 0), Overall!$A792&lt;&gt;"", MONTH($N790) &lt;= 12, MONTH($O790) &gt;= 12), IF($R790 &lt;&gt; "", $H790/$R790, ""), ""), "")</f>
        <v/>
      </c>
      <c r="AR790" s="16">
        <f t="shared" ca="1" si="25"/>
        <v>0</v>
      </c>
    </row>
    <row r="791" spans="1:44" x14ac:dyDescent="0.25">
      <c r="A791" t="str">
        <f>_xlfn.VALUETOTEXT(Overall!A793)</f>
        <v/>
      </c>
      <c r="B791" s="8" t="str">
        <f>IF(Overall!B793&lt;&gt;"", VALUE(Overall!B793), "")</f>
        <v/>
      </c>
      <c r="C791" s="5" t="str">
        <f>IF(Overall!C793&lt;&gt;"",_xlfn.VALUETOTEXT(Overall!C793),"")</f>
        <v/>
      </c>
      <c r="D791" s="5" t="str">
        <f>_xlfn.VALUETOTEXT(Overall!D793)</f>
        <v/>
      </c>
      <c r="E791" s="5" t="str">
        <f>IF(Overall!Q793&lt;&gt;"",_xlfn.VALUETOTEXT(Overall!Q793),"")</f>
        <v/>
      </c>
      <c r="F791" s="5" t="str">
        <f>IF(Overall!E793&lt;&gt;"",_xlfn.VALUETOTEXT(Overall!E793),"")</f>
        <v/>
      </c>
      <c r="G791" s="5" t="str">
        <f>IF(Overall!R793&lt;&gt;"",_xlfn.VALUETOTEXT(Overall!R793),"")</f>
        <v/>
      </c>
      <c r="H791" s="6" t="str">
        <f>IF(Overall!F793&lt;&gt;"",VALUE(Overall!F793),"")</f>
        <v/>
      </c>
      <c r="I791" s="6" t="str">
        <f>IF(Overall!G793&lt;&gt;"",VALUE(Overall!G793),"")</f>
        <v/>
      </c>
      <c r="J791" s="6" t="str">
        <f>IF(Overall!H793&lt;&gt;"",VALUE(Overall!H793),"")</f>
        <v/>
      </c>
      <c r="K791" s="6" t="str">
        <f>IF(Overall!I793&lt;&gt;"",VALUE(Overall!I793),"")</f>
        <v/>
      </c>
      <c r="L791" s="6" t="str">
        <f>IF(Overall!J793&lt;&gt;"",VALUE(Overall!J793),"")</f>
        <v/>
      </c>
      <c r="M791" s="6" t="str">
        <f>IF(Overall!K793&lt;&gt;"",VALUE(Overall!K793),"")</f>
        <v/>
      </c>
      <c r="N791" s="7" t="str">
        <f>IF(Overall!L793&lt;&gt;"",DATEVALUE(MID(Overall!L793, FIND(",", Overall!L793) + 2, FIND(" ", Overall!L793) - FIND(",", Overall!L793) - 1) &amp; " " &amp; MID(Overall!L793, FIND(" ", Overall!L793) + 1, FIND(",", Overall!L793, FIND(" ", Overall!L793)) - FIND(" ", Overall!L793) - 1) &amp; ", " &amp; MID(Overall!L793, FIND(",", Overall!L793, FIND(",",Overall!L793) + 1) + 2, LEN(Overall!L793))),"")</f>
        <v/>
      </c>
      <c r="O791" s="7" t="str">
        <f>IF(Overall!M793&lt;&gt;"",DATEVALUE(MID(Overall!M793, FIND(",", Overall!M793) + 2, FIND(" ", Overall!M793) - FIND(",", Overall!M793) - 1) &amp; " " &amp; MID(Overall!M793, FIND(" ", Overall!M793) + 1, FIND(",", Overall!M793, FIND(" ", Overall!M793)) - FIND(" ", Overall!M793) - 1) &amp; ", " &amp; MID(Overall!M793, FIND(",", Overall!M793, FIND(",",Overall!M793) + 1) + 2, LEN(Overall!M793))),"")</f>
        <v/>
      </c>
      <c r="P791" s="7" t="str">
        <f>IF(Overall!N793&lt;&gt;"",DATEVALUE(MID(Overall!N793, FIND(",", Overall!N793) + 2, FIND(" ", Overall!N793) - FIND(",", Overall!N793) - 1) &amp; " " &amp; MID(Overall!N793, FIND(" ", Overall!N793) + 1, FIND(",", Overall!N793, FIND(" ", Overall!N793)) - FIND(" ", Overall!N793) - 1) &amp; ", " &amp; MID(Overall!N793, FIND(",", Overall!N793, FIND(",",Overall!N793) + 1) + 2, LEN(Overall!N793))),"")</f>
        <v/>
      </c>
      <c r="Q791" s="7" t="str">
        <f>IF(Overall!O793&lt;&gt;"",DATEVALUE(MID(Overall!O793, FIND(",", Overall!O793) + 2, FIND(" ", Overall!O793) - FIND(",", Overall!O793) - 1) &amp; " " &amp; MID(Overall!O793, FIND(" ", Overall!O793) + 1, FIND(",", Overall!O793, FIND(" ", Overall!O793)) - FIND(" ", Overall!O793) - 1) &amp; ", " &amp; MID(Overall!O793, FIND(",", Overall!O793, FIND(",",Overall!O793) + 1) + 2, LEN(Overall!O793))),"")</f>
        <v/>
      </c>
      <c r="R791" s="5" t="str">
        <f t="shared" si="24"/>
        <v/>
      </c>
      <c r="S791" s="10" t="str">
        <f>IF(Overall!$A793&lt;&gt;"",IF(AND(MONTH($N791) &lt;= 1, MONTH($O791) &gt;= 1), IF($R791 &lt;&gt; "", $H791/$R791, ""), ""),"")</f>
        <v/>
      </c>
      <c r="T791" s="10" t="str">
        <f>IF(Overall!$A793&lt;&gt;"",IF(AND(MONTH($N791) &lt;= 2, MONTH($O791) &gt;= 2), IF($R791 &lt;&gt; "", $H791/$R791, ""), ""),"")</f>
        <v/>
      </c>
      <c r="U791" s="10" t="str">
        <f>IF(Overall!$A793&lt;&gt;"",IF(AND(MONTH($N791) &lt;= 3, MONTH($O791) &gt;= 3), IF($R791 &lt;&gt; "", $H791/$R791, ""), ""),"")</f>
        <v/>
      </c>
      <c r="V791" s="10" t="str">
        <f>IF(Overall!$A793&lt;&gt;"",IF(AND(MONTH($N791) &lt;= 4, MONTH($O791) &gt;= 4), IF($R791 &lt;&gt; "", $H791/$R791, ""), ""),"")</f>
        <v/>
      </c>
      <c r="W791" s="10" t="str">
        <f>IF(Overall!$A793&lt;&gt;"",IF(AND(MONTH($N791) &lt;= 5, MONTH($O791) &gt;= 5), IF($R791 &lt;&gt; "", $H791/$R791, ""), ""),"")</f>
        <v/>
      </c>
      <c r="X791" s="10" t="str">
        <f>IF(Overall!$A793&lt;&gt;"",IF(AND(MONTH($N791) &lt;= 6, MONTH($O791) &gt;= 6), IF($R791 &lt;&gt; "", $H791/$R791, ""), ""),"")</f>
        <v/>
      </c>
      <c r="Y791" s="10" t="str">
        <f>IF(Overall!$A793&lt;&gt;"",IF(AND(MONTH($N791) &lt;= 7, MONTH($O791) &gt;= 7 ), IF($R791 &lt;&gt; "", $H791/$R791, ""), ""),"")</f>
        <v/>
      </c>
      <c r="Z791" s="10" t="str">
        <f>IF(Overall!$A793&lt;&gt;"",IF(AND(MONTH($N791) &lt;= 8, MONTH($O791) &gt;= 8), IF($R791 &lt;&gt; "", $H791/$R791, ""), ""),"")</f>
        <v/>
      </c>
      <c r="AA791" s="10" t="str">
        <f>IF(Overall!$A793&lt;&gt;"",IF(AND(MONTH($N791) &lt;= 9, MONTH($O791) &gt;= 9), IF($R791 &lt;&gt; "", $H791/$R791, ""), ""),"")</f>
        <v/>
      </c>
      <c r="AB791" s="10" t="str">
        <f>IF(Overall!$A793&lt;&gt;"",IF(AND(MONTH($N791) &lt;= 10, MONTH($O791) &gt;= 10), IF($R791 &lt;&gt; "", $H791/$R791, ""), ""),"")</f>
        <v/>
      </c>
      <c r="AC791" s="10" t="str">
        <f>IF(Overall!$A793&lt;&gt;"",IF(AND(MONTH($N791) &lt;= 11, MONTH($O791) &gt;= 11), IF($R791 &lt;&gt; "", $H791/$R791, ""), ""),"")</f>
        <v/>
      </c>
      <c r="AD791" s="10" t="str">
        <f>IF(Overall!$A793&lt;&gt;"",IF(AND(MONTH($N791) &lt;= 12, MONTH($O791) &gt;= 12), IF($R791 &lt;&gt; "", $H791/$R791, ""), ""),"")</f>
        <v/>
      </c>
      <c r="AF791" s="10" t="str">
        <f ca="1">IFERROR(IF(AND(NOW()&lt;= EOMONTH(DATE(YEAR($O791),1, 1), 0), Overall!$A793&lt;&gt;"", MONTH($N791) &lt;= 1, MONTH($O791) &gt;= 1), IF($R791 &lt;&gt; "", $H791/$R791, ""), ""), "")</f>
        <v/>
      </c>
      <c r="AG791" s="10" t="str">
        <f ca="1">IFERROR(IF(AND(NOW()&lt;= EOMONTH(DATE(YEAR($O791),2, 1), 0), Overall!$A793&lt;&gt;"", MONTH($N791) &lt;= 2, MONTH($O791) &gt;= 2), IF($R791 &lt;&gt; "", $H791/$R791, ""), ""), "")</f>
        <v/>
      </c>
      <c r="AH791" s="10" t="str">
        <f ca="1">IFERROR(IF(AND(NOW()&lt;= EOMONTH(DATE(YEAR($O791),3, 1), 0), Overall!$A793&lt;&gt;"", MONTH($N791) &lt;= 3, MONTH($O791) &gt;= 3), IF($R791 &lt;&gt; "", $H791/$R791, ""), ""), "")</f>
        <v/>
      </c>
      <c r="AI791" s="10" t="str">
        <f ca="1">IFERROR(IF(AND(NOW()&lt;= EOMONTH(DATE(YEAR($O791),4, 1), 0), Overall!$A793&lt;&gt;"", MONTH($N791) &lt;= 4, MONTH($O791) &gt;= 4), IF($R791 &lt;&gt; "", $H791/$R791, ""), ""), "")</f>
        <v/>
      </c>
      <c r="AJ791" s="10" t="str">
        <f ca="1">IFERROR(IF(AND(NOW()&lt;= EOMONTH(DATE(YEAR($O791),5, 1), 0), Overall!$A793&lt;&gt;"", MONTH($N791) &lt;= 5, MONTH($O791) &gt;= 5), IF($R791 &lt;&gt; "", $H791/$R791, ""), ""), "")</f>
        <v/>
      </c>
      <c r="AK791" s="10" t="str">
        <f ca="1">IFERROR(IF(AND(NOW()&lt;= EOMONTH(DATE(YEAR($O791),6, 1), 0), Overall!$A793&lt;&gt;"", MONTH($N791) &lt;= 6, MONTH($O791) &gt;= 6), IF($R791 &lt;&gt; "", $H791/$R791, ""), ""), "")</f>
        <v/>
      </c>
      <c r="AL791" s="10" t="str">
        <f ca="1">IFERROR(IF(AND(NOW()&lt;= EOMONTH(DATE(YEAR($O791),7, 1), 0), Overall!$A793&lt;&gt;"", MONTH($N791) &lt;= 7, MONTH($O791) &gt;= 7), IF($R791 &lt;&gt; "", $H791/$R791, ""), ""), "")</f>
        <v/>
      </c>
      <c r="AM791" s="10" t="str">
        <f ca="1">IFERROR(IF(AND(NOW()&lt;= EOMONTH(DATE(YEAR($O791),8, 1), 0), Overall!$A793&lt;&gt;"", MONTH($N791) &lt;= 8, MONTH($O791) &gt;= 8), IF($R791 &lt;&gt; "", $H791/$R791, ""), ""), "")</f>
        <v/>
      </c>
      <c r="AN791" s="10" t="str">
        <f ca="1">IFERROR(IF(AND(NOW()&lt;= EOMONTH(DATE(YEAR($O791),9, 1), 0), Overall!$A793&lt;&gt;"", MONTH($N791) &lt;= 9, MONTH($O791) &gt;= 9), IF($R791 &lt;&gt; "", $H791/$R791, ""), ""), "")</f>
        <v/>
      </c>
      <c r="AO791" s="10" t="str">
        <f ca="1">IFERROR(IF(AND(NOW()&lt;= EOMONTH(DATE(YEAR($O791),10, 1), 0), Overall!$A793&lt;&gt;"", MONTH($N791) &lt;= 10, MONTH($O791) &gt;= 10), IF($R791 &lt;&gt; "", $H791/$R791, ""), ""), "")</f>
        <v/>
      </c>
      <c r="AP791" s="10" t="str">
        <f ca="1">IFERROR(IF(AND(NOW()&lt;= EOMONTH(DATE(YEAR($O791),11, 1), 0), Overall!$A793&lt;&gt;"", MONTH($N791) &lt;=11, MONTH($O791) &gt;= 11), IF($R791 &lt;&gt; "", $H791/$R791, ""), ""), "")</f>
        <v/>
      </c>
      <c r="AQ791" s="10" t="str">
        <f ca="1">IFERROR(IF(AND(NOW()&lt;= EOMONTH(DATE(YEAR($O791),12, 1), 0), Overall!$A793&lt;&gt;"", MONTH($N791) &lt;= 12, MONTH($O791) &gt;= 12), IF($R791 &lt;&gt; "", $H791/$R791, ""), ""), "")</f>
        <v/>
      </c>
      <c r="AR791" s="16">
        <f t="shared" ca="1" si="25"/>
        <v>0</v>
      </c>
    </row>
    <row r="792" spans="1:44" x14ac:dyDescent="0.25">
      <c r="A792" t="str">
        <f>_xlfn.VALUETOTEXT(Overall!A794)</f>
        <v/>
      </c>
      <c r="B792" s="8" t="str">
        <f>IF(Overall!B794&lt;&gt;"", VALUE(Overall!B794), "")</f>
        <v/>
      </c>
      <c r="C792" s="5" t="str">
        <f>IF(Overall!C794&lt;&gt;"",_xlfn.VALUETOTEXT(Overall!C794),"")</f>
        <v/>
      </c>
      <c r="D792" s="5" t="str">
        <f>_xlfn.VALUETOTEXT(Overall!D794)</f>
        <v/>
      </c>
      <c r="E792" s="5" t="str">
        <f>IF(Overall!Q794&lt;&gt;"",_xlfn.VALUETOTEXT(Overall!Q794),"")</f>
        <v/>
      </c>
      <c r="F792" s="5" t="str">
        <f>IF(Overall!E794&lt;&gt;"",_xlfn.VALUETOTEXT(Overall!E794),"")</f>
        <v/>
      </c>
      <c r="G792" s="5" t="str">
        <f>IF(Overall!R794&lt;&gt;"",_xlfn.VALUETOTEXT(Overall!R794),"")</f>
        <v/>
      </c>
      <c r="H792" s="6" t="str">
        <f>IF(Overall!F794&lt;&gt;"",VALUE(Overall!F794),"")</f>
        <v/>
      </c>
      <c r="I792" s="6" t="str">
        <f>IF(Overall!G794&lt;&gt;"",VALUE(Overall!G794),"")</f>
        <v/>
      </c>
      <c r="J792" s="6" t="str">
        <f>IF(Overall!H794&lt;&gt;"",VALUE(Overall!H794),"")</f>
        <v/>
      </c>
      <c r="K792" s="6" t="str">
        <f>IF(Overall!I794&lt;&gt;"",VALUE(Overall!I794),"")</f>
        <v/>
      </c>
      <c r="L792" s="6" t="str">
        <f>IF(Overall!J794&lt;&gt;"",VALUE(Overall!J794),"")</f>
        <v/>
      </c>
      <c r="M792" s="6" t="str">
        <f>IF(Overall!K794&lt;&gt;"",VALUE(Overall!K794),"")</f>
        <v/>
      </c>
      <c r="N792" s="7" t="str">
        <f>IF(Overall!L794&lt;&gt;"",DATEVALUE(MID(Overall!L794, FIND(",", Overall!L794) + 2, FIND(" ", Overall!L794) - FIND(",", Overall!L794) - 1) &amp; " " &amp; MID(Overall!L794, FIND(" ", Overall!L794) + 1, FIND(",", Overall!L794, FIND(" ", Overall!L794)) - FIND(" ", Overall!L794) - 1) &amp; ", " &amp; MID(Overall!L794, FIND(",", Overall!L794, FIND(",",Overall!L794) + 1) + 2, LEN(Overall!L794))),"")</f>
        <v/>
      </c>
      <c r="O792" s="7" t="str">
        <f>IF(Overall!M794&lt;&gt;"",DATEVALUE(MID(Overall!M794, FIND(",", Overall!M794) + 2, FIND(" ", Overall!M794) - FIND(",", Overall!M794) - 1) &amp; " " &amp; MID(Overall!M794, FIND(" ", Overall!M794) + 1, FIND(",", Overall!M794, FIND(" ", Overall!M794)) - FIND(" ", Overall!M794) - 1) &amp; ", " &amp; MID(Overall!M794, FIND(",", Overall!M794, FIND(",",Overall!M794) + 1) + 2, LEN(Overall!M794))),"")</f>
        <v/>
      </c>
      <c r="P792" s="7" t="str">
        <f>IF(Overall!N794&lt;&gt;"",DATEVALUE(MID(Overall!N794, FIND(",", Overall!N794) + 2, FIND(" ", Overall!N794) - FIND(",", Overall!N794) - 1) &amp; " " &amp; MID(Overall!N794, FIND(" ", Overall!N794) + 1, FIND(",", Overall!N794, FIND(" ", Overall!N794)) - FIND(" ", Overall!N794) - 1) &amp; ", " &amp; MID(Overall!N794, FIND(",", Overall!N794, FIND(",",Overall!N794) + 1) + 2, LEN(Overall!N794))),"")</f>
        <v/>
      </c>
      <c r="Q792" s="7" t="str">
        <f>IF(Overall!O794&lt;&gt;"",DATEVALUE(MID(Overall!O794, FIND(",", Overall!O794) + 2, FIND(" ", Overall!O794) - FIND(",", Overall!O794) - 1) &amp; " " &amp; MID(Overall!O794, FIND(" ", Overall!O794) + 1, FIND(",", Overall!O794, FIND(" ", Overall!O794)) - FIND(" ", Overall!O794) - 1) &amp; ", " &amp; MID(Overall!O794, FIND(",", Overall!O794, FIND(",",Overall!O794) + 1) + 2, LEN(Overall!O794))),"")</f>
        <v/>
      </c>
      <c r="R792" s="5" t="str">
        <f t="shared" si="24"/>
        <v/>
      </c>
      <c r="S792" s="10" t="str">
        <f>IF(Overall!$A794&lt;&gt;"",IF(AND(MONTH($N792) &lt;= 1, MONTH($O792) &gt;= 1), IF($R792 &lt;&gt; "", $H792/$R792, ""), ""),"")</f>
        <v/>
      </c>
      <c r="T792" s="10" t="str">
        <f>IF(Overall!$A794&lt;&gt;"",IF(AND(MONTH($N792) &lt;= 2, MONTH($O792) &gt;= 2), IF($R792 &lt;&gt; "", $H792/$R792, ""), ""),"")</f>
        <v/>
      </c>
      <c r="U792" s="10" t="str">
        <f>IF(Overall!$A794&lt;&gt;"",IF(AND(MONTH($N792) &lt;= 3, MONTH($O792) &gt;= 3), IF($R792 &lt;&gt; "", $H792/$R792, ""), ""),"")</f>
        <v/>
      </c>
      <c r="V792" s="10" t="str">
        <f>IF(Overall!$A794&lt;&gt;"",IF(AND(MONTH($N792) &lt;= 4, MONTH($O792) &gt;= 4), IF($R792 &lt;&gt; "", $H792/$R792, ""), ""),"")</f>
        <v/>
      </c>
      <c r="W792" s="10" t="str">
        <f>IF(Overall!$A794&lt;&gt;"",IF(AND(MONTH($N792) &lt;= 5, MONTH($O792) &gt;= 5), IF($R792 &lt;&gt; "", $H792/$R792, ""), ""),"")</f>
        <v/>
      </c>
      <c r="X792" s="10" t="str">
        <f>IF(Overall!$A794&lt;&gt;"",IF(AND(MONTH($N792) &lt;= 6, MONTH($O792) &gt;= 6), IF($R792 &lt;&gt; "", $H792/$R792, ""), ""),"")</f>
        <v/>
      </c>
      <c r="Y792" s="10" t="str">
        <f>IF(Overall!$A794&lt;&gt;"",IF(AND(MONTH($N792) &lt;= 7, MONTH($O792) &gt;= 7 ), IF($R792 &lt;&gt; "", $H792/$R792, ""), ""),"")</f>
        <v/>
      </c>
      <c r="Z792" s="10" t="str">
        <f>IF(Overall!$A794&lt;&gt;"",IF(AND(MONTH($N792) &lt;= 8, MONTH($O792) &gt;= 8), IF($R792 &lt;&gt; "", $H792/$R792, ""), ""),"")</f>
        <v/>
      </c>
      <c r="AA792" s="10" t="str">
        <f>IF(Overall!$A794&lt;&gt;"",IF(AND(MONTH($N792) &lt;= 9, MONTH($O792) &gt;= 9), IF($R792 &lt;&gt; "", $H792/$R792, ""), ""),"")</f>
        <v/>
      </c>
      <c r="AB792" s="10" t="str">
        <f>IF(Overall!$A794&lt;&gt;"",IF(AND(MONTH($N792) &lt;= 10, MONTH($O792) &gt;= 10), IF($R792 &lt;&gt; "", $H792/$R792, ""), ""),"")</f>
        <v/>
      </c>
      <c r="AC792" s="10" t="str">
        <f>IF(Overall!$A794&lt;&gt;"",IF(AND(MONTH($N792) &lt;= 11, MONTH($O792) &gt;= 11), IF($R792 &lt;&gt; "", $H792/$R792, ""), ""),"")</f>
        <v/>
      </c>
      <c r="AD792" s="10" t="str">
        <f>IF(Overall!$A794&lt;&gt;"",IF(AND(MONTH($N792) &lt;= 12, MONTH($O792) &gt;= 12), IF($R792 &lt;&gt; "", $H792/$R792, ""), ""),"")</f>
        <v/>
      </c>
      <c r="AF792" s="10" t="str">
        <f ca="1">IFERROR(IF(AND(NOW()&lt;= EOMONTH(DATE(YEAR($O792),1, 1), 0), Overall!$A794&lt;&gt;"", MONTH($N792) &lt;= 1, MONTH($O792) &gt;= 1), IF($R792 &lt;&gt; "", $H792/$R792, ""), ""), "")</f>
        <v/>
      </c>
      <c r="AG792" s="10" t="str">
        <f ca="1">IFERROR(IF(AND(NOW()&lt;= EOMONTH(DATE(YEAR($O792),2, 1), 0), Overall!$A794&lt;&gt;"", MONTH($N792) &lt;= 2, MONTH($O792) &gt;= 2), IF($R792 &lt;&gt; "", $H792/$R792, ""), ""), "")</f>
        <v/>
      </c>
      <c r="AH792" s="10" t="str">
        <f ca="1">IFERROR(IF(AND(NOW()&lt;= EOMONTH(DATE(YEAR($O792),3, 1), 0), Overall!$A794&lt;&gt;"", MONTH($N792) &lt;= 3, MONTH($O792) &gt;= 3), IF($R792 &lt;&gt; "", $H792/$R792, ""), ""), "")</f>
        <v/>
      </c>
      <c r="AI792" s="10" t="str">
        <f ca="1">IFERROR(IF(AND(NOW()&lt;= EOMONTH(DATE(YEAR($O792),4, 1), 0), Overall!$A794&lt;&gt;"", MONTH($N792) &lt;= 4, MONTH($O792) &gt;= 4), IF($R792 &lt;&gt; "", $H792/$R792, ""), ""), "")</f>
        <v/>
      </c>
      <c r="AJ792" s="10" t="str">
        <f ca="1">IFERROR(IF(AND(NOW()&lt;= EOMONTH(DATE(YEAR($O792),5, 1), 0), Overall!$A794&lt;&gt;"", MONTH($N792) &lt;= 5, MONTH($O792) &gt;= 5), IF($R792 &lt;&gt; "", $H792/$R792, ""), ""), "")</f>
        <v/>
      </c>
      <c r="AK792" s="10" t="str">
        <f ca="1">IFERROR(IF(AND(NOW()&lt;= EOMONTH(DATE(YEAR($O792),6, 1), 0), Overall!$A794&lt;&gt;"", MONTH($N792) &lt;= 6, MONTH($O792) &gt;= 6), IF($R792 &lt;&gt; "", $H792/$R792, ""), ""), "")</f>
        <v/>
      </c>
      <c r="AL792" s="10" t="str">
        <f ca="1">IFERROR(IF(AND(NOW()&lt;= EOMONTH(DATE(YEAR($O792),7, 1), 0), Overall!$A794&lt;&gt;"", MONTH($N792) &lt;= 7, MONTH($O792) &gt;= 7), IF($R792 &lt;&gt; "", $H792/$R792, ""), ""), "")</f>
        <v/>
      </c>
      <c r="AM792" s="10" t="str">
        <f ca="1">IFERROR(IF(AND(NOW()&lt;= EOMONTH(DATE(YEAR($O792),8, 1), 0), Overall!$A794&lt;&gt;"", MONTH($N792) &lt;= 8, MONTH($O792) &gt;= 8), IF($R792 &lt;&gt; "", $H792/$R792, ""), ""), "")</f>
        <v/>
      </c>
      <c r="AN792" s="10" t="str">
        <f ca="1">IFERROR(IF(AND(NOW()&lt;= EOMONTH(DATE(YEAR($O792),9, 1), 0), Overall!$A794&lt;&gt;"", MONTH($N792) &lt;= 9, MONTH($O792) &gt;= 9), IF($R792 &lt;&gt; "", $H792/$R792, ""), ""), "")</f>
        <v/>
      </c>
      <c r="AO792" s="10" t="str">
        <f ca="1">IFERROR(IF(AND(NOW()&lt;= EOMONTH(DATE(YEAR($O792),10, 1), 0), Overall!$A794&lt;&gt;"", MONTH($N792) &lt;= 10, MONTH($O792) &gt;= 10), IF($R792 &lt;&gt; "", $H792/$R792, ""), ""), "")</f>
        <v/>
      </c>
      <c r="AP792" s="10" t="str">
        <f ca="1">IFERROR(IF(AND(NOW()&lt;= EOMONTH(DATE(YEAR($O792),11, 1), 0), Overall!$A794&lt;&gt;"", MONTH($N792) &lt;=11, MONTH($O792) &gt;= 11), IF($R792 &lt;&gt; "", $H792/$R792, ""), ""), "")</f>
        <v/>
      </c>
      <c r="AQ792" s="10" t="str">
        <f ca="1">IFERROR(IF(AND(NOW()&lt;= EOMONTH(DATE(YEAR($O792),12, 1), 0), Overall!$A794&lt;&gt;"", MONTH($N792) &lt;= 12, MONTH($O792) &gt;= 12), IF($R792 &lt;&gt; "", $H792/$R792, ""), ""), "")</f>
        <v/>
      </c>
      <c r="AR792" s="16">
        <f t="shared" ca="1" si="25"/>
        <v>0</v>
      </c>
    </row>
    <row r="793" spans="1:44" x14ac:dyDescent="0.25">
      <c r="A793" t="str">
        <f>_xlfn.VALUETOTEXT(Overall!A795)</f>
        <v/>
      </c>
      <c r="B793" s="8" t="str">
        <f>IF(Overall!B795&lt;&gt;"", VALUE(Overall!B795), "")</f>
        <v/>
      </c>
      <c r="C793" s="5" t="str">
        <f>IF(Overall!C795&lt;&gt;"",_xlfn.VALUETOTEXT(Overall!C795),"")</f>
        <v/>
      </c>
      <c r="D793" s="5" t="str">
        <f>_xlfn.VALUETOTEXT(Overall!D795)</f>
        <v/>
      </c>
      <c r="E793" s="5" t="str">
        <f>IF(Overall!Q795&lt;&gt;"",_xlfn.VALUETOTEXT(Overall!Q795),"")</f>
        <v/>
      </c>
      <c r="F793" s="5" t="str">
        <f>IF(Overall!E795&lt;&gt;"",_xlfn.VALUETOTEXT(Overall!E795),"")</f>
        <v/>
      </c>
      <c r="G793" s="5" t="str">
        <f>IF(Overall!R795&lt;&gt;"",_xlfn.VALUETOTEXT(Overall!R795),"")</f>
        <v/>
      </c>
      <c r="H793" s="6" t="str">
        <f>IF(Overall!F795&lt;&gt;"",VALUE(Overall!F795),"")</f>
        <v/>
      </c>
      <c r="I793" s="6" t="str">
        <f>IF(Overall!G795&lt;&gt;"",VALUE(Overall!G795),"")</f>
        <v/>
      </c>
      <c r="J793" s="6" t="str">
        <f>IF(Overall!H795&lt;&gt;"",VALUE(Overall!H795),"")</f>
        <v/>
      </c>
      <c r="K793" s="6" t="str">
        <f>IF(Overall!I795&lt;&gt;"",VALUE(Overall!I795),"")</f>
        <v/>
      </c>
      <c r="L793" s="6" t="str">
        <f>IF(Overall!J795&lt;&gt;"",VALUE(Overall!J795),"")</f>
        <v/>
      </c>
      <c r="M793" s="6" t="str">
        <f>IF(Overall!K795&lt;&gt;"",VALUE(Overall!K795),"")</f>
        <v/>
      </c>
      <c r="N793" s="7" t="str">
        <f>IF(Overall!L795&lt;&gt;"",DATEVALUE(MID(Overall!L795, FIND(",", Overall!L795) + 2, FIND(" ", Overall!L795) - FIND(",", Overall!L795) - 1) &amp; " " &amp; MID(Overall!L795, FIND(" ", Overall!L795) + 1, FIND(",", Overall!L795, FIND(" ", Overall!L795)) - FIND(" ", Overall!L795) - 1) &amp; ", " &amp; MID(Overall!L795, FIND(",", Overall!L795, FIND(",",Overall!L795) + 1) + 2, LEN(Overall!L795))),"")</f>
        <v/>
      </c>
      <c r="O793" s="7" t="str">
        <f>IF(Overall!M795&lt;&gt;"",DATEVALUE(MID(Overall!M795, FIND(",", Overall!M795) + 2, FIND(" ", Overall!M795) - FIND(",", Overall!M795) - 1) &amp; " " &amp; MID(Overall!M795, FIND(" ", Overall!M795) + 1, FIND(",", Overall!M795, FIND(" ", Overall!M795)) - FIND(" ", Overall!M795) - 1) &amp; ", " &amp; MID(Overall!M795, FIND(",", Overall!M795, FIND(",",Overall!M795) + 1) + 2, LEN(Overall!M795))),"")</f>
        <v/>
      </c>
      <c r="P793" s="7" t="str">
        <f>IF(Overall!N795&lt;&gt;"",DATEVALUE(MID(Overall!N795, FIND(",", Overall!N795) + 2, FIND(" ", Overall!N795) - FIND(",", Overall!N795) - 1) &amp; " " &amp; MID(Overall!N795, FIND(" ", Overall!N795) + 1, FIND(",", Overall!N795, FIND(" ", Overall!N795)) - FIND(" ", Overall!N795) - 1) &amp; ", " &amp; MID(Overall!N795, FIND(",", Overall!N795, FIND(",",Overall!N795) + 1) + 2, LEN(Overall!N795))),"")</f>
        <v/>
      </c>
      <c r="Q793" s="7" t="str">
        <f>IF(Overall!O795&lt;&gt;"",DATEVALUE(MID(Overall!O795, FIND(",", Overall!O795) + 2, FIND(" ", Overall!O795) - FIND(",", Overall!O795) - 1) &amp; " " &amp; MID(Overall!O795, FIND(" ", Overall!O795) + 1, FIND(",", Overall!O795, FIND(" ", Overall!O795)) - FIND(" ", Overall!O795) - 1) &amp; ", " &amp; MID(Overall!O795, FIND(",", Overall!O795, FIND(",",Overall!O795) + 1) + 2, LEN(Overall!O795))),"")</f>
        <v/>
      </c>
      <c r="R793" s="5" t="str">
        <f t="shared" si="24"/>
        <v/>
      </c>
      <c r="S793" s="10" t="str">
        <f>IF(Overall!$A795&lt;&gt;"",IF(AND(MONTH($N793) &lt;= 1, MONTH($O793) &gt;= 1), IF($R793 &lt;&gt; "", $H793/$R793, ""), ""),"")</f>
        <v/>
      </c>
      <c r="T793" s="10" t="str">
        <f>IF(Overall!$A795&lt;&gt;"",IF(AND(MONTH($N793) &lt;= 2, MONTH($O793) &gt;= 2), IF($R793 &lt;&gt; "", $H793/$R793, ""), ""),"")</f>
        <v/>
      </c>
      <c r="U793" s="10" t="str">
        <f>IF(Overall!$A795&lt;&gt;"",IF(AND(MONTH($N793) &lt;= 3, MONTH($O793) &gt;= 3), IF($R793 &lt;&gt; "", $H793/$R793, ""), ""),"")</f>
        <v/>
      </c>
      <c r="V793" s="10" t="str">
        <f>IF(Overall!$A795&lt;&gt;"",IF(AND(MONTH($N793) &lt;= 4, MONTH($O793) &gt;= 4), IF($R793 &lt;&gt; "", $H793/$R793, ""), ""),"")</f>
        <v/>
      </c>
      <c r="W793" s="10" t="str">
        <f>IF(Overall!$A795&lt;&gt;"",IF(AND(MONTH($N793) &lt;= 5, MONTH($O793) &gt;= 5), IF($R793 &lt;&gt; "", $H793/$R793, ""), ""),"")</f>
        <v/>
      </c>
      <c r="X793" s="10" t="str">
        <f>IF(Overall!$A795&lt;&gt;"",IF(AND(MONTH($N793) &lt;= 6, MONTH($O793) &gt;= 6), IF($R793 &lt;&gt; "", $H793/$R793, ""), ""),"")</f>
        <v/>
      </c>
      <c r="Y793" s="10" t="str">
        <f>IF(Overall!$A795&lt;&gt;"",IF(AND(MONTH($N793) &lt;= 7, MONTH($O793) &gt;= 7 ), IF($R793 &lt;&gt; "", $H793/$R793, ""), ""),"")</f>
        <v/>
      </c>
      <c r="Z793" s="10" t="str">
        <f>IF(Overall!$A795&lt;&gt;"",IF(AND(MONTH($N793) &lt;= 8, MONTH($O793) &gt;= 8), IF($R793 &lt;&gt; "", $H793/$R793, ""), ""),"")</f>
        <v/>
      </c>
      <c r="AA793" s="10" t="str">
        <f>IF(Overall!$A795&lt;&gt;"",IF(AND(MONTH($N793) &lt;= 9, MONTH($O793) &gt;= 9), IF($R793 &lt;&gt; "", $H793/$R793, ""), ""),"")</f>
        <v/>
      </c>
      <c r="AB793" s="10" t="str">
        <f>IF(Overall!$A795&lt;&gt;"",IF(AND(MONTH($N793) &lt;= 10, MONTH($O793) &gt;= 10), IF($R793 &lt;&gt; "", $H793/$R793, ""), ""),"")</f>
        <v/>
      </c>
      <c r="AC793" s="10" t="str">
        <f>IF(Overall!$A795&lt;&gt;"",IF(AND(MONTH($N793) &lt;= 11, MONTH($O793) &gt;= 11), IF($R793 &lt;&gt; "", $H793/$R793, ""), ""),"")</f>
        <v/>
      </c>
      <c r="AD793" s="10" t="str">
        <f>IF(Overall!$A795&lt;&gt;"",IF(AND(MONTH($N793) &lt;= 12, MONTH($O793) &gt;= 12), IF($R793 &lt;&gt; "", $H793/$R793, ""), ""),"")</f>
        <v/>
      </c>
      <c r="AF793" s="10" t="str">
        <f ca="1">IFERROR(IF(AND(NOW()&lt;= EOMONTH(DATE(YEAR($O793),1, 1), 0), Overall!$A795&lt;&gt;"", MONTH($N793) &lt;= 1, MONTH($O793) &gt;= 1), IF($R793 &lt;&gt; "", $H793/$R793, ""), ""), "")</f>
        <v/>
      </c>
      <c r="AG793" s="10" t="str">
        <f ca="1">IFERROR(IF(AND(NOW()&lt;= EOMONTH(DATE(YEAR($O793),2, 1), 0), Overall!$A795&lt;&gt;"", MONTH($N793) &lt;= 2, MONTH($O793) &gt;= 2), IF($R793 &lt;&gt; "", $H793/$R793, ""), ""), "")</f>
        <v/>
      </c>
      <c r="AH793" s="10" t="str">
        <f ca="1">IFERROR(IF(AND(NOW()&lt;= EOMONTH(DATE(YEAR($O793),3, 1), 0), Overall!$A795&lt;&gt;"", MONTH($N793) &lt;= 3, MONTH($O793) &gt;= 3), IF($R793 &lt;&gt; "", $H793/$R793, ""), ""), "")</f>
        <v/>
      </c>
      <c r="AI793" s="10" t="str">
        <f ca="1">IFERROR(IF(AND(NOW()&lt;= EOMONTH(DATE(YEAR($O793),4, 1), 0), Overall!$A795&lt;&gt;"", MONTH($N793) &lt;= 4, MONTH($O793) &gt;= 4), IF($R793 &lt;&gt; "", $H793/$R793, ""), ""), "")</f>
        <v/>
      </c>
      <c r="AJ793" s="10" t="str">
        <f ca="1">IFERROR(IF(AND(NOW()&lt;= EOMONTH(DATE(YEAR($O793),5, 1), 0), Overall!$A795&lt;&gt;"", MONTH($N793) &lt;= 5, MONTH($O793) &gt;= 5), IF($R793 &lt;&gt; "", $H793/$R793, ""), ""), "")</f>
        <v/>
      </c>
      <c r="AK793" s="10" t="str">
        <f ca="1">IFERROR(IF(AND(NOW()&lt;= EOMONTH(DATE(YEAR($O793),6, 1), 0), Overall!$A795&lt;&gt;"", MONTH($N793) &lt;= 6, MONTH($O793) &gt;= 6), IF($R793 &lt;&gt; "", $H793/$R793, ""), ""), "")</f>
        <v/>
      </c>
      <c r="AL793" s="10" t="str">
        <f ca="1">IFERROR(IF(AND(NOW()&lt;= EOMONTH(DATE(YEAR($O793),7, 1), 0), Overall!$A795&lt;&gt;"", MONTH($N793) &lt;= 7, MONTH($O793) &gt;= 7), IF($R793 &lt;&gt; "", $H793/$R793, ""), ""), "")</f>
        <v/>
      </c>
      <c r="AM793" s="10" t="str">
        <f ca="1">IFERROR(IF(AND(NOW()&lt;= EOMONTH(DATE(YEAR($O793),8, 1), 0), Overall!$A795&lt;&gt;"", MONTH($N793) &lt;= 8, MONTH($O793) &gt;= 8), IF($R793 &lt;&gt; "", $H793/$R793, ""), ""), "")</f>
        <v/>
      </c>
      <c r="AN793" s="10" t="str">
        <f ca="1">IFERROR(IF(AND(NOW()&lt;= EOMONTH(DATE(YEAR($O793),9, 1), 0), Overall!$A795&lt;&gt;"", MONTH($N793) &lt;= 9, MONTH($O793) &gt;= 9), IF($R793 &lt;&gt; "", $H793/$R793, ""), ""), "")</f>
        <v/>
      </c>
      <c r="AO793" s="10" t="str">
        <f ca="1">IFERROR(IF(AND(NOW()&lt;= EOMONTH(DATE(YEAR($O793),10, 1), 0), Overall!$A795&lt;&gt;"", MONTH($N793) &lt;= 10, MONTH($O793) &gt;= 10), IF($R793 &lt;&gt; "", $H793/$R793, ""), ""), "")</f>
        <v/>
      </c>
      <c r="AP793" s="10" t="str">
        <f ca="1">IFERROR(IF(AND(NOW()&lt;= EOMONTH(DATE(YEAR($O793),11, 1), 0), Overall!$A795&lt;&gt;"", MONTH($N793) &lt;=11, MONTH($O793) &gt;= 11), IF($R793 &lt;&gt; "", $H793/$R793, ""), ""), "")</f>
        <v/>
      </c>
      <c r="AQ793" s="10" t="str">
        <f ca="1">IFERROR(IF(AND(NOW()&lt;= EOMONTH(DATE(YEAR($O793),12, 1), 0), Overall!$A795&lt;&gt;"", MONTH($N793) &lt;= 12, MONTH($O793) &gt;= 12), IF($R793 &lt;&gt; "", $H793/$R793, ""), ""), "")</f>
        <v/>
      </c>
      <c r="AR793" s="16">
        <f t="shared" ca="1" si="25"/>
        <v>0</v>
      </c>
    </row>
    <row r="794" spans="1:44" x14ac:dyDescent="0.25">
      <c r="A794" t="str">
        <f>_xlfn.VALUETOTEXT(Overall!A796)</f>
        <v/>
      </c>
      <c r="B794" s="8" t="str">
        <f>IF(Overall!B796&lt;&gt;"", VALUE(Overall!B796), "")</f>
        <v/>
      </c>
      <c r="C794" s="5" t="str">
        <f>IF(Overall!C796&lt;&gt;"",_xlfn.VALUETOTEXT(Overall!C796),"")</f>
        <v/>
      </c>
      <c r="D794" s="5" t="str">
        <f>_xlfn.VALUETOTEXT(Overall!D796)</f>
        <v/>
      </c>
      <c r="E794" s="5" t="str">
        <f>IF(Overall!Q796&lt;&gt;"",_xlfn.VALUETOTEXT(Overall!Q796),"")</f>
        <v/>
      </c>
      <c r="F794" s="5" t="str">
        <f>IF(Overall!E796&lt;&gt;"",_xlfn.VALUETOTEXT(Overall!E796),"")</f>
        <v/>
      </c>
      <c r="G794" s="5" t="str">
        <f>IF(Overall!R796&lt;&gt;"",_xlfn.VALUETOTEXT(Overall!R796),"")</f>
        <v/>
      </c>
      <c r="H794" s="6" t="str">
        <f>IF(Overall!F796&lt;&gt;"",VALUE(Overall!F796),"")</f>
        <v/>
      </c>
      <c r="I794" s="6" t="str">
        <f>IF(Overall!G796&lt;&gt;"",VALUE(Overall!G796),"")</f>
        <v/>
      </c>
      <c r="J794" s="6" t="str">
        <f>IF(Overall!H796&lt;&gt;"",VALUE(Overall!H796),"")</f>
        <v/>
      </c>
      <c r="K794" s="6" t="str">
        <f>IF(Overall!I796&lt;&gt;"",VALUE(Overall!I796),"")</f>
        <v/>
      </c>
      <c r="L794" s="6" t="str">
        <f>IF(Overall!J796&lt;&gt;"",VALUE(Overall!J796),"")</f>
        <v/>
      </c>
      <c r="M794" s="6" t="str">
        <f>IF(Overall!K796&lt;&gt;"",VALUE(Overall!K796),"")</f>
        <v/>
      </c>
      <c r="N794" s="7" t="str">
        <f>IF(Overall!L796&lt;&gt;"",DATEVALUE(MID(Overall!L796, FIND(",", Overall!L796) + 2, FIND(" ", Overall!L796) - FIND(",", Overall!L796) - 1) &amp; " " &amp; MID(Overall!L796, FIND(" ", Overall!L796) + 1, FIND(",", Overall!L796, FIND(" ", Overall!L796)) - FIND(" ", Overall!L796) - 1) &amp; ", " &amp; MID(Overall!L796, FIND(",", Overall!L796, FIND(",",Overall!L796) + 1) + 2, LEN(Overall!L796))),"")</f>
        <v/>
      </c>
      <c r="O794" s="7" t="str">
        <f>IF(Overall!M796&lt;&gt;"",DATEVALUE(MID(Overall!M796, FIND(",", Overall!M796) + 2, FIND(" ", Overall!M796) - FIND(",", Overall!M796) - 1) &amp; " " &amp; MID(Overall!M796, FIND(" ", Overall!M796) + 1, FIND(",", Overall!M796, FIND(" ", Overall!M796)) - FIND(" ", Overall!M796) - 1) &amp; ", " &amp; MID(Overall!M796, FIND(",", Overall!M796, FIND(",",Overall!M796) + 1) + 2, LEN(Overall!M796))),"")</f>
        <v/>
      </c>
      <c r="P794" s="7" t="str">
        <f>IF(Overall!N796&lt;&gt;"",DATEVALUE(MID(Overall!N796, FIND(",", Overall!N796) + 2, FIND(" ", Overall!N796) - FIND(",", Overall!N796) - 1) &amp; " " &amp; MID(Overall!N796, FIND(" ", Overall!N796) + 1, FIND(",", Overall!N796, FIND(" ", Overall!N796)) - FIND(" ", Overall!N796) - 1) &amp; ", " &amp; MID(Overall!N796, FIND(",", Overall!N796, FIND(",",Overall!N796) + 1) + 2, LEN(Overall!N796))),"")</f>
        <v/>
      </c>
      <c r="Q794" s="7" t="str">
        <f>IF(Overall!O796&lt;&gt;"",DATEVALUE(MID(Overall!O796, FIND(",", Overall!O796) + 2, FIND(" ", Overall!O796) - FIND(",", Overall!O796) - 1) &amp; " " &amp; MID(Overall!O796, FIND(" ", Overall!O796) + 1, FIND(",", Overall!O796, FIND(" ", Overall!O796)) - FIND(" ", Overall!O796) - 1) &amp; ", " &amp; MID(Overall!O796, FIND(",", Overall!O796, FIND(",",Overall!O796) + 1) + 2, LEN(Overall!O796))),"")</f>
        <v/>
      </c>
      <c r="R794" s="5" t="str">
        <f t="shared" si="24"/>
        <v/>
      </c>
      <c r="S794" s="10" t="str">
        <f>IF(Overall!$A796&lt;&gt;"",IF(AND(MONTH($N794) &lt;= 1, MONTH($O794) &gt;= 1), IF($R794 &lt;&gt; "", $H794/$R794, ""), ""),"")</f>
        <v/>
      </c>
      <c r="T794" s="10" t="str">
        <f>IF(Overall!$A796&lt;&gt;"",IF(AND(MONTH($N794) &lt;= 2, MONTH($O794) &gt;= 2), IF($R794 &lt;&gt; "", $H794/$R794, ""), ""),"")</f>
        <v/>
      </c>
      <c r="U794" s="10" t="str">
        <f>IF(Overall!$A796&lt;&gt;"",IF(AND(MONTH($N794) &lt;= 3, MONTH($O794) &gt;= 3), IF($R794 &lt;&gt; "", $H794/$R794, ""), ""),"")</f>
        <v/>
      </c>
      <c r="V794" s="10" t="str">
        <f>IF(Overall!$A796&lt;&gt;"",IF(AND(MONTH($N794) &lt;= 4, MONTH($O794) &gt;= 4), IF($R794 &lt;&gt; "", $H794/$R794, ""), ""),"")</f>
        <v/>
      </c>
      <c r="W794" s="10" t="str">
        <f>IF(Overall!$A796&lt;&gt;"",IF(AND(MONTH($N794) &lt;= 5, MONTH($O794) &gt;= 5), IF($R794 &lt;&gt; "", $H794/$R794, ""), ""),"")</f>
        <v/>
      </c>
      <c r="X794" s="10" t="str">
        <f>IF(Overall!$A796&lt;&gt;"",IF(AND(MONTH($N794) &lt;= 6, MONTH($O794) &gt;= 6), IF($R794 &lt;&gt; "", $H794/$R794, ""), ""),"")</f>
        <v/>
      </c>
      <c r="Y794" s="10" t="str">
        <f>IF(Overall!$A796&lt;&gt;"",IF(AND(MONTH($N794) &lt;= 7, MONTH($O794) &gt;= 7 ), IF($R794 &lt;&gt; "", $H794/$R794, ""), ""),"")</f>
        <v/>
      </c>
      <c r="Z794" s="10" t="str">
        <f>IF(Overall!$A796&lt;&gt;"",IF(AND(MONTH($N794) &lt;= 8, MONTH($O794) &gt;= 8), IF($R794 &lt;&gt; "", $H794/$R794, ""), ""),"")</f>
        <v/>
      </c>
      <c r="AA794" s="10" t="str">
        <f>IF(Overall!$A796&lt;&gt;"",IF(AND(MONTH($N794) &lt;= 9, MONTH($O794) &gt;= 9), IF($R794 &lt;&gt; "", $H794/$R794, ""), ""),"")</f>
        <v/>
      </c>
      <c r="AB794" s="10" t="str">
        <f>IF(Overall!$A796&lt;&gt;"",IF(AND(MONTH($N794) &lt;= 10, MONTH($O794) &gt;= 10), IF($R794 &lt;&gt; "", $H794/$R794, ""), ""),"")</f>
        <v/>
      </c>
      <c r="AC794" s="10" t="str">
        <f>IF(Overall!$A796&lt;&gt;"",IF(AND(MONTH($N794) &lt;= 11, MONTH($O794) &gt;= 11), IF($R794 &lt;&gt; "", $H794/$R794, ""), ""),"")</f>
        <v/>
      </c>
      <c r="AD794" s="10" t="str">
        <f>IF(Overall!$A796&lt;&gt;"",IF(AND(MONTH($N794) &lt;= 12, MONTH($O794) &gt;= 12), IF($R794 &lt;&gt; "", $H794/$R794, ""), ""),"")</f>
        <v/>
      </c>
      <c r="AF794" s="10" t="str">
        <f ca="1">IFERROR(IF(AND(NOW()&lt;= EOMONTH(DATE(YEAR($O794),1, 1), 0), Overall!$A796&lt;&gt;"", MONTH($N794) &lt;= 1, MONTH($O794) &gt;= 1), IF($R794 &lt;&gt; "", $H794/$R794, ""), ""), "")</f>
        <v/>
      </c>
      <c r="AG794" s="10" t="str">
        <f ca="1">IFERROR(IF(AND(NOW()&lt;= EOMONTH(DATE(YEAR($O794),2, 1), 0), Overall!$A796&lt;&gt;"", MONTH($N794) &lt;= 2, MONTH($O794) &gt;= 2), IF($R794 &lt;&gt; "", $H794/$R794, ""), ""), "")</f>
        <v/>
      </c>
      <c r="AH794" s="10" t="str">
        <f ca="1">IFERROR(IF(AND(NOW()&lt;= EOMONTH(DATE(YEAR($O794),3, 1), 0), Overall!$A796&lt;&gt;"", MONTH($N794) &lt;= 3, MONTH($O794) &gt;= 3), IF($R794 &lt;&gt; "", $H794/$R794, ""), ""), "")</f>
        <v/>
      </c>
      <c r="AI794" s="10" t="str">
        <f ca="1">IFERROR(IF(AND(NOW()&lt;= EOMONTH(DATE(YEAR($O794),4, 1), 0), Overall!$A796&lt;&gt;"", MONTH($N794) &lt;= 4, MONTH($O794) &gt;= 4), IF($R794 &lt;&gt; "", $H794/$R794, ""), ""), "")</f>
        <v/>
      </c>
      <c r="AJ794" s="10" t="str">
        <f ca="1">IFERROR(IF(AND(NOW()&lt;= EOMONTH(DATE(YEAR($O794),5, 1), 0), Overall!$A796&lt;&gt;"", MONTH($N794) &lt;= 5, MONTH($O794) &gt;= 5), IF($R794 &lt;&gt; "", $H794/$R794, ""), ""), "")</f>
        <v/>
      </c>
      <c r="AK794" s="10" t="str">
        <f ca="1">IFERROR(IF(AND(NOW()&lt;= EOMONTH(DATE(YEAR($O794),6, 1), 0), Overall!$A796&lt;&gt;"", MONTH($N794) &lt;= 6, MONTH($O794) &gt;= 6), IF($R794 &lt;&gt; "", $H794/$R794, ""), ""), "")</f>
        <v/>
      </c>
      <c r="AL794" s="10" t="str">
        <f ca="1">IFERROR(IF(AND(NOW()&lt;= EOMONTH(DATE(YEAR($O794),7, 1), 0), Overall!$A796&lt;&gt;"", MONTH($N794) &lt;= 7, MONTH($O794) &gt;= 7), IF($R794 &lt;&gt; "", $H794/$R794, ""), ""), "")</f>
        <v/>
      </c>
      <c r="AM794" s="10" t="str">
        <f ca="1">IFERROR(IF(AND(NOW()&lt;= EOMONTH(DATE(YEAR($O794),8, 1), 0), Overall!$A796&lt;&gt;"", MONTH($N794) &lt;= 8, MONTH($O794) &gt;= 8), IF($R794 &lt;&gt; "", $H794/$R794, ""), ""), "")</f>
        <v/>
      </c>
      <c r="AN794" s="10" t="str">
        <f ca="1">IFERROR(IF(AND(NOW()&lt;= EOMONTH(DATE(YEAR($O794),9, 1), 0), Overall!$A796&lt;&gt;"", MONTH($N794) &lt;= 9, MONTH($O794) &gt;= 9), IF($R794 &lt;&gt; "", $H794/$R794, ""), ""), "")</f>
        <v/>
      </c>
      <c r="AO794" s="10" t="str">
        <f ca="1">IFERROR(IF(AND(NOW()&lt;= EOMONTH(DATE(YEAR($O794),10, 1), 0), Overall!$A796&lt;&gt;"", MONTH($N794) &lt;= 10, MONTH($O794) &gt;= 10), IF($R794 &lt;&gt; "", $H794/$R794, ""), ""), "")</f>
        <v/>
      </c>
      <c r="AP794" s="10" t="str">
        <f ca="1">IFERROR(IF(AND(NOW()&lt;= EOMONTH(DATE(YEAR($O794),11, 1), 0), Overall!$A796&lt;&gt;"", MONTH($N794) &lt;=11, MONTH($O794) &gt;= 11), IF($R794 &lt;&gt; "", $H794/$R794, ""), ""), "")</f>
        <v/>
      </c>
      <c r="AQ794" s="10" t="str">
        <f ca="1">IFERROR(IF(AND(NOW()&lt;= EOMONTH(DATE(YEAR($O794),12, 1), 0), Overall!$A796&lt;&gt;"", MONTH($N794) &lt;= 12, MONTH($O794) &gt;= 12), IF($R794 &lt;&gt; "", $H794/$R794, ""), ""), "")</f>
        <v/>
      </c>
      <c r="AR794" s="16">
        <f t="shared" ca="1" si="25"/>
        <v>0</v>
      </c>
    </row>
    <row r="795" spans="1:44" x14ac:dyDescent="0.25">
      <c r="A795" t="str">
        <f>_xlfn.VALUETOTEXT(Overall!A797)</f>
        <v/>
      </c>
      <c r="B795" s="8" t="str">
        <f>IF(Overall!B797&lt;&gt;"", VALUE(Overall!B797), "")</f>
        <v/>
      </c>
      <c r="C795" s="5" t="str">
        <f>IF(Overall!C797&lt;&gt;"",_xlfn.VALUETOTEXT(Overall!C797),"")</f>
        <v/>
      </c>
      <c r="D795" s="5" t="str">
        <f>_xlfn.VALUETOTEXT(Overall!D797)</f>
        <v/>
      </c>
      <c r="E795" s="5" t="str">
        <f>IF(Overall!Q797&lt;&gt;"",_xlfn.VALUETOTEXT(Overall!Q797),"")</f>
        <v/>
      </c>
      <c r="F795" s="5" t="str">
        <f>IF(Overall!E797&lt;&gt;"",_xlfn.VALUETOTEXT(Overall!E797),"")</f>
        <v/>
      </c>
      <c r="G795" s="5" t="str">
        <f>IF(Overall!R797&lt;&gt;"",_xlfn.VALUETOTEXT(Overall!R797),"")</f>
        <v/>
      </c>
      <c r="H795" s="6" t="str">
        <f>IF(Overall!F797&lt;&gt;"",VALUE(Overall!F797),"")</f>
        <v/>
      </c>
      <c r="I795" s="6" t="str">
        <f>IF(Overall!G797&lt;&gt;"",VALUE(Overall!G797),"")</f>
        <v/>
      </c>
      <c r="J795" s="6" t="str">
        <f>IF(Overall!H797&lt;&gt;"",VALUE(Overall!H797),"")</f>
        <v/>
      </c>
      <c r="K795" s="6" t="str">
        <f>IF(Overall!I797&lt;&gt;"",VALUE(Overall!I797),"")</f>
        <v/>
      </c>
      <c r="L795" s="6" t="str">
        <f>IF(Overall!J797&lt;&gt;"",VALUE(Overall!J797),"")</f>
        <v/>
      </c>
      <c r="M795" s="6" t="str">
        <f>IF(Overall!K797&lt;&gt;"",VALUE(Overall!K797),"")</f>
        <v/>
      </c>
      <c r="N795" s="7" t="str">
        <f>IF(Overall!L797&lt;&gt;"",DATEVALUE(MID(Overall!L797, FIND(",", Overall!L797) + 2, FIND(" ", Overall!L797) - FIND(",", Overall!L797) - 1) &amp; " " &amp; MID(Overall!L797, FIND(" ", Overall!L797) + 1, FIND(",", Overall!L797, FIND(" ", Overall!L797)) - FIND(" ", Overall!L797) - 1) &amp; ", " &amp; MID(Overall!L797, FIND(",", Overall!L797, FIND(",",Overall!L797) + 1) + 2, LEN(Overall!L797))),"")</f>
        <v/>
      </c>
      <c r="O795" s="7" t="str">
        <f>IF(Overall!M797&lt;&gt;"",DATEVALUE(MID(Overall!M797, FIND(",", Overall!M797) + 2, FIND(" ", Overall!M797) - FIND(",", Overall!M797) - 1) &amp; " " &amp; MID(Overall!M797, FIND(" ", Overall!M797) + 1, FIND(",", Overall!M797, FIND(" ", Overall!M797)) - FIND(" ", Overall!M797) - 1) &amp; ", " &amp; MID(Overall!M797, FIND(",", Overall!M797, FIND(",",Overall!M797) + 1) + 2, LEN(Overall!M797))),"")</f>
        <v/>
      </c>
      <c r="P795" s="7" t="str">
        <f>IF(Overall!N797&lt;&gt;"",DATEVALUE(MID(Overall!N797, FIND(",", Overall!N797) + 2, FIND(" ", Overall!N797) - FIND(",", Overall!N797) - 1) &amp; " " &amp; MID(Overall!N797, FIND(" ", Overall!N797) + 1, FIND(",", Overall!N797, FIND(" ", Overall!N797)) - FIND(" ", Overall!N797) - 1) &amp; ", " &amp; MID(Overall!N797, FIND(",", Overall!N797, FIND(",",Overall!N797) + 1) + 2, LEN(Overall!N797))),"")</f>
        <v/>
      </c>
      <c r="Q795" s="7" t="str">
        <f>IF(Overall!O797&lt;&gt;"",DATEVALUE(MID(Overall!O797, FIND(",", Overall!O797) + 2, FIND(" ", Overall!O797) - FIND(",", Overall!O797) - 1) &amp; " " &amp; MID(Overall!O797, FIND(" ", Overall!O797) + 1, FIND(",", Overall!O797, FIND(" ", Overall!O797)) - FIND(" ", Overall!O797) - 1) &amp; ", " &amp; MID(Overall!O797, FIND(",", Overall!O797, FIND(",",Overall!O797) + 1) + 2, LEN(Overall!O797))),"")</f>
        <v/>
      </c>
      <c r="R795" s="5" t="str">
        <f t="shared" si="24"/>
        <v/>
      </c>
      <c r="S795" s="10" t="str">
        <f>IF(Overall!$A797&lt;&gt;"",IF(AND(MONTH($N795) &lt;= 1, MONTH($O795) &gt;= 1), IF($R795 &lt;&gt; "", $H795/$R795, ""), ""),"")</f>
        <v/>
      </c>
      <c r="T795" s="10" t="str">
        <f>IF(Overall!$A797&lt;&gt;"",IF(AND(MONTH($N795) &lt;= 2, MONTH($O795) &gt;= 2), IF($R795 &lt;&gt; "", $H795/$R795, ""), ""),"")</f>
        <v/>
      </c>
      <c r="U795" s="10" t="str">
        <f>IF(Overall!$A797&lt;&gt;"",IF(AND(MONTH($N795) &lt;= 3, MONTH($O795) &gt;= 3), IF($R795 &lt;&gt; "", $H795/$R795, ""), ""),"")</f>
        <v/>
      </c>
      <c r="V795" s="10" t="str">
        <f>IF(Overall!$A797&lt;&gt;"",IF(AND(MONTH($N795) &lt;= 4, MONTH($O795) &gt;= 4), IF($R795 &lt;&gt; "", $H795/$R795, ""), ""),"")</f>
        <v/>
      </c>
      <c r="W795" s="10" t="str">
        <f>IF(Overall!$A797&lt;&gt;"",IF(AND(MONTH($N795) &lt;= 5, MONTH($O795) &gt;= 5), IF($R795 &lt;&gt; "", $H795/$R795, ""), ""),"")</f>
        <v/>
      </c>
      <c r="X795" s="10" t="str">
        <f>IF(Overall!$A797&lt;&gt;"",IF(AND(MONTH($N795) &lt;= 6, MONTH($O795) &gt;= 6), IF($R795 &lt;&gt; "", $H795/$R795, ""), ""),"")</f>
        <v/>
      </c>
      <c r="Y795" s="10" t="str">
        <f>IF(Overall!$A797&lt;&gt;"",IF(AND(MONTH($N795) &lt;= 7, MONTH($O795) &gt;= 7 ), IF($R795 &lt;&gt; "", $H795/$R795, ""), ""),"")</f>
        <v/>
      </c>
      <c r="Z795" s="10" t="str">
        <f>IF(Overall!$A797&lt;&gt;"",IF(AND(MONTH($N795) &lt;= 8, MONTH($O795) &gt;= 8), IF($R795 &lt;&gt; "", $H795/$R795, ""), ""),"")</f>
        <v/>
      </c>
      <c r="AA795" s="10" t="str">
        <f>IF(Overall!$A797&lt;&gt;"",IF(AND(MONTH($N795) &lt;= 9, MONTH($O795) &gt;= 9), IF($R795 &lt;&gt; "", $H795/$R795, ""), ""),"")</f>
        <v/>
      </c>
      <c r="AB795" s="10" t="str">
        <f>IF(Overall!$A797&lt;&gt;"",IF(AND(MONTH($N795) &lt;= 10, MONTH($O795) &gt;= 10), IF($R795 &lt;&gt; "", $H795/$R795, ""), ""),"")</f>
        <v/>
      </c>
      <c r="AC795" s="10" t="str">
        <f>IF(Overall!$A797&lt;&gt;"",IF(AND(MONTH($N795) &lt;= 11, MONTH($O795) &gt;= 11), IF($R795 &lt;&gt; "", $H795/$R795, ""), ""),"")</f>
        <v/>
      </c>
      <c r="AD795" s="10" t="str">
        <f>IF(Overall!$A797&lt;&gt;"",IF(AND(MONTH($N795) &lt;= 12, MONTH($O795) &gt;= 12), IF($R795 &lt;&gt; "", $H795/$R795, ""), ""),"")</f>
        <v/>
      </c>
      <c r="AF795" s="10" t="str">
        <f ca="1">IFERROR(IF(AND(NOW()&lt;= EOMONTH(DATE(YEAR($O795),1, 1), 0), Overall!$A797&lt;&gt;"", MONTH($N795) &lt;= 1, MONTH($O795) &gt;= 1), IF($R795 &lt;&gt; "", $H795/$R795, ""), ""), "")</f>
        <v/>
      </c>
      <c r="AG795" s="10" t="str">
        <f ca="1">IFERROR(IF(AND(NOW()&lt;= EOMONTH(DATE(YEAR($O795),2, 1), 0), Overall!$A797&lt;&gt;"", MONTH($N795) &lt;= 2, MONTH($O795) &gt;= 2), IF($R795 &lt;&gt; "", $H795/$R795, ""), ""), "")</f>
        <v/>
      </c>
      <c r="AH795" s="10" t="str">
        <f ca="1">IFERROR(IF(AND(NOW()&lt;= EOMONTH(DATE(YEAR($O795),3, 1), 0), Overall!$A797&lt;&gt;"", MONTH($N795) &lt;= 3, MONTH($O795) &gt;= 3), IF($R795 &lt;&gt; "", $H795/$R795, ""), ""), "")</f>
        <v/>
      </c>
      <c r="AI795" s="10" t="str">
        <f ca="1">IFERROR(IF(AND(NOW()&lt;= EOMONTH(DATE(YEAR($O795),4, 1), 0), Overall!$A797&lt;&gt;"", MONTH($N795) &lt;= 4, MONTH($O795) &gt;= 4), IF($R795 &lt;&gt; "", $H795/$R795, ""), ""), "")</f>
        <v/>
      </c>
      <c r="AJ795" s="10" t="str">
        <f ca="1">IFERROR(IF(AND(NOW()&lt;= EOMONTH(DATE(YEAR($O795),5, 1), 0), Overall!$A797&lt;&gt;"", MONTH($N795) &lt;= 5, MONTH($O795) &gt;= 5), IF($R795 &lt;&gt; "", $H795/$R795, ""), ""), "")</f>
        <v/>
      </c>
      <c r="AK795" s="10" t="str">
        <f ca="1">IFERROR(IF(AND(NOW()&lt;= EOMONTH(DATE(YEAR($O795),6, 1), 0), Overall!$A797&lt;&gt;"", MONTH($N795) &lt;= 6, MONTH($O795) &gt;= 6), IF($R795 &lt;&gt; "", $H795/$R795, ""), ""), "")</f>
        <v/>
      </c>
      <c r="AL795" s="10" t="str">
        <f ca="1">IFERROR(IF(AND(NOW()&lt;= EOMONTH(DATE(YEAR($O795),7, 1), 0), Overall!$A797&lt;&gt;"", MONTH($N795) &lt;= 7, MONTH($O795) &gt;= 7), IF($R795 &lt;&gt; "", $H795/$R795, ""), ""), "")</f>
        <v/>
      </c>
      <c r="AM795" s="10" t="str">
        <f ca="1">IFERROR(IF(AND(NOW()&lt;= EOMONTH(DATE(YEAR($O795),8, 1), 0), Overall!$A797&lt;&gt;"", MONTH($N795) &lt;= 8, MONTH($O795) &gt;= 8), IF($R795 &lt;&gt; "", $H795/$R795, ""), ""), "")</f>
        <v/>
      </c>
      <c r="AN795" s="10" t="str">
        <f ca="1">IFERROR(IF(AND(NOW()&lt;= EOMONTH(DATE(YEAR($O795),9, 1), 0), Overall!$A797&lt;&gt;"", MONTH($N795) &lt;= 9, MONTH($O795) &gt;= 9), IF($R795 &lt;&gt; "", $H795/$R795, ""), ""), "")</f>
        <v/>
      </c>
      <c r="AO795" s="10" t="str">
        <f ca="1">IFERROR(IF(AND(NOW()&lt;= EOMONTH(DATE(YEAR($O795),10, 1), 0), Overall!$A797&lt;&gt;"", MONTH($N795) &lt;= 10, MONTH($O795) &gt;= 10), IF($R795 &lt;&gt; "", $H795/$R795, ""), ""), "")</f>
        <v/>
      </c>
      <c r="AP795" s="10" t="str">
        <f ca="1">IFERROR(IF(AND(NOW()&lt;= EOMONTH(DATE(YEAR($O795),11, 1), 0), Overall!$A797&lt;&gt;"", MONTH($N795) &lt;=11, MONTH($O795) &gt;= 11), IF($R795 &lt;&gt; "", $H795/$R795, ""), ""), "")</f>
        <v/>
      </c>
      <c r="AQ795" s="10" t="str">
        <f ca="1">IFERROR(IF(AND(NOW()&lt;= EOMONTH(DATE(YEAR($O795),12, 1), 0), Overall!$A797&lt;&gt;"", MONTH($N795) &lt;= 12, MONTH($O795) &gt;= 12), IF($R795 &lt;&gt; "", $H795/$R795, ""), ""), "")</f>
        <v/>
      </c>
      <c r="AR795" s="16">
        <f t="shared" ca="1" si="25"/>
        <v>0</v>
      </c>
    </row>
    <row r="796" spans="1:44" x14ac:dyDescent="0.25">
      <c r="A796" t="str">
        <f>_xlfn.VALUETOTEXT(Overall!A798)</f>
        <v/>
      </c>
      <c r="B796" s="8" t="str">
        <f>IF(Overall!B798&lt;&gt;"", VALUE(Overall!B798), "")</f>
        <v/>
      </c>
      <c r="C796" s="5" t="str">
        <f>IF(Overall!C798&lt;&gt;"",_xlfn.VALUETOTEXT(Overall!C798),"")</f>
        <v/>
      </c>
      <c r="D796" s="5" t="str">
        <f>_xlfn.VALUETOTEXT(Overall!D798)</f>
        <v/>
      </c>
      <c r="E796" s="5" t="str">
        <f>IF(Overall!Q798&lt;&gt;"",_xlfn.VALUETOTEXT(Overall!Q798),"")</f>
        <v/>
      </c>
      <c r="F796" s="5" t="str">
        <f>IF(Overall!E798&lt;&gt;"",_xlfn.VALUETOTEXT(Overall!E798),"")</f>
        <v/>
      </c>
      <c r="G796" s="5" t="str">
        <f>IF(Overall!R798&lt;&gt;"",_xlfn.VALUETOTEXT(Overall!R798),"")</f>
        <v/>
      </c>
      <c r="H796" s="6" t="str">
        <f>IF(Overall!F798&lt;&gt;"",VALUE(Overall!F798),"")</f>
        <v/>
      </c>
      <c r="I796" s="6" t="str">
        <f>IF(Overall!G798&lt;&gt;"",VALUE(Overall!G798),"")</f>
        <v/>
      </c>
      <c r="J796" s="6" t="str">
        <f>IF(Overall!H798&lt;&gt;"",VALUE(Overall!H798),"")</f>
        <v/>
      </c>
      <c r="K796" s="6" t="str">
        <f>IF(Overall!I798&lt;&gt;"",VALUE(Overall!I798),"")</f>
        <v/>
      </c>
      <c r="L796" s="6" t="str">
        <f>IF(Overall!J798&lt;&gt;"",VALUE(Overall!J798),"")</f>
        <v/>
      </c>
      <c r="M796" s="6" t="str">
        <f>IF(Overall!K798&lt;&gt;"",VALUE(Overall!K798),"")</f>
        <v/>
      </c>
      <c r="N796" s="7" t="str">
        <f>IF(Overall!L798&lt;&gt;"",DATEVALUE(MID(Overall!L798, FIND(",", Overall!L798) + 2, FIND(" ", Overall!L798) - FIND(",", Overall!L798) - 1) &amp; " " &amp; MID(Overall!L798, FIND(" ", Overall!L798) + 1, FIND(",", Overall!L798, FIND(" ", Overall!L798)) - FIND(" ", Overall!L798) - 1) &amp; ", " &amp; MID(Overall!L798, FIND(",", Overall!L798, FIND(",",Overall!L798) + 1) + 2, LEN(Overall!L798))),"")</f>
        <v/>
      </c>
      <c r="O796" s="7" t="str">
        <f>IF(Overall!M798&lt;&gt;"",DATEVALUE(MID(Overall!M798, FIND(",", Overall!M798) + 2, FIND(" ", Overall!M798) - FIND(",", Overall!M798) - 1) &amp; " " &amp; MID(Overall!M798, FIND(" ", Overall!M798) + 1, FIND(",", Overall!M798, FIND(" ", Overall!M798)) - FIND(" ", Overall!M798) - 1) &amp; ", " &amp; MID(Overall!M798, FIND(",", Overall!M798, FIND(",",Overall!M798) + 1) + 2, LEN(Overall!M798))),"")</f>
        <v/>
      </c>
      <c r="P796" s="7" t="str">
        <f>IF(Overall!N798&lt;&gt;"",DATEVALUE(MID(Overall!N798, FIND(",", Overall!N798) + 2, FIND(" ", Overall!N798) - FIND(",", Overall!N798) - 1) &amp; " " &amp; MID(Overall!N798, FIND(" ", Overall!N798) + 1, FIND(",", Overall!N798, FIND(" ", Overall!N798)) - FIND(" ", Overall!N798) - 1) &amp; ", " &amp; MID(Overall!N798, FIND(",", Overall!N798, FIND(",",Overall!N798) + 1) + 2, LEN(Overall!N798))),"")</f>
        <v/>
      </c>
      <c r="Q796" s="7" t="str">
        <f>IF(Overall!O798&lt;&gt;"",DATEVALUE(MID(Overall!O798, FIND(",", Overall!O798) + 2, FIND(" ", Overall!O798) - FIND(",", Overall!O798) - 1) &amp; " " &amp; MID(Overall!O798, FIND(" ", Overall!O798) + 1, FIND(",", Overall!O798, FIND(" ", Overall!O798)) - FIND(" ", Overall!O798) - 1) &amp; ", " &amp; MID(Overall!O798, FIND(",", Overall!O798, FIND(",",Overall!O798) + 1) + 2, LEN(Overall!O798))),"")</f>
        <v/>
      </c>
      <c r="R796" s="5" t="str">
        <f t="shared" si="24"/>
        <v/>
      </c>
      <c r="S796" s="10" t="str">
        <f>IF(Overall!$A798&lt;&gt;"",IF(AND(MONTH($N796) &lt;= 1, MONTH($O796) &gt;= 1), IF($R796 &lt;&gt; "", $H796/$R796, ""), ""),"")</f>
        <v/>
      </c>
      <c r="T796" s="10" t="str">
        <f>IF(Overall!$A798&lt;&gt;"",IF(AND(MONTH($N796) &lt;= 2, MONTH($O796) &gt;= 2), IF($R796 &lt;&gt; "", $H796/$R796, ""), ""),"")</f>
        <v/>
      </c>
      <c r="U796" s="10" t="str">
        <f>IF(Overall!$A798&lt;&gt;"",IF(AND(MONTH($N796) &lt;= 3, MONTH($O796) &gt;= 3), IF($R796 &lt;&gt; "", $H796/$R796, ""), ""),"")</f>
        <v/>
      </c>
      <c r="V796" s="10" t="str">
        <f>IF(Overall!$A798&lt;&gt;"",IF(AND(MONTH($N796) &lt;= 4, MONTH($O796) &gt;= 4), IF($R796 &lt;&gt; "", $H796/$R796, ""), ""),"")</f>
        <v/>
      </c>
      <c r="W796" s="10" t="str">
        <f>IF(Overall!$A798&lt;&gt;"",IF(AND(MONTH($N796) &lt;= 5, MONTH($O796) &gt;= 5), IF($R796 &lt;&gt; "", $H796/$R796, ""), ""),"")</f>
        <v/>
      </c>
      <c r="X796" s="10" t="str">
        <f>IF(Overall!$A798&lt;&gt;"",IF(AND(MONTH($N796) &lt;= 6, MONTH($O796) &gt;= 6), IF($R796 &lt;&gt; "", $H796/$R796, ""), ""),"")</f>
        <v/>
      </c>
      <c r="Y796" s="10" t="str">
        <f>IF(Overall!$A798&lt;&gt;"",IF(AND(MONTH($N796) &lt;= 7, MONTH($O796) &gt;= 7 ), IF($R796 &lt;&gt; "", $H796/$R796, ""), ""),"")</f>
        <v/>
      </c>
      <c r="Z796" s="10" t="str">
        <f>IF(Overall!$A798&lt;&gt;"",IF(AND(MONTH($N796) &lt;= 8, MONTH($O796) &gt;= 8), IF($R796 &lt;&gt; "", $H796/$R796, ""), ""),"")</f>
        <v/>
      </c>
      <c r="AA796" s="10" t="str">
        <f>IF(Overall!$A798&lt;&gt;"",IF(AND(MONTH($N796) &lt;= 9, MONTH($O796) &gt;= 9), IF($R796 &lt;&gt; "", $H796/$R796, ""), ""),"")</f>
        <v/>
      </c>
      <c r="AB796" s="10" t="str">
        <f>IF(Overall!$A798&lt;&gt;"",IF(AND(MONTH($N796) &lt;= 10, MONTH($O796) &gt;= 10), IF($R796 &lt;&gt; "", $H796/$R796, ""), ""),"")</f>
        <v/>
      </c>
      <c r="AC796" s="10" t="str">
        <f>IF(Overall!$A798&lt;&gt;"",IF(AND(MONTH($N796) &lt;= 11, MONTH($O796) &gt;= 11), IF($R796 &lt;&gt; "", $H796/$R796, ""), ""),"")</f>
        <v/>
      </c>
      <c r="AD796" s="10" t="str">
        <f>IF(Overall!$A798&lt;&gt;"",IF(AND(MONTH($N796) &lt;= 12, MONTH($O796) &gt;= 12), IF($R796 &lt;&gt; "", $H796/$R796, ""), ""),"")</f>
        <v/>
      </c>
      <c r="AF796" s="10" t="str">
        <f ca="1">IFERROR(IF(AND(NOW()&lt;= EOMONTH(DATE(YEAR($O796),1, 1), 0), Overall!$A798&lt;&gt;"", MONTH($N796) &lt;= 1, MONTH($O796) &gt;= 1), IF($R796 &lt;&gt; "", $H796/$R796, ""), ""), "")</f>
        <v/>
      </c>
      <c r="AG796" s="10" t="str">
        <f ca="1">IFERROR(IF(AND(NOW()&lt;= EOMONTH(DATE(YEAR($O796),2, 1), 0), Overall!$A798&lt;&gt;"", MONTH($N796) &lt;= 2, MONTH($O796) &gt;= 2), IF($R796 &lt;&gt; "", $H796/$R796, ""), ""), "")</f>
        <v/>
      </c>
      <c r="AH796" s="10" t="str">
        <f ca="1">IFERROR(IF(AND(NOW()&lt;= EOMONTH(DATE(YEAR($O796),3, 1), 0), Overall!$A798&lt;&gt;"", MONTH($N796) &lt;= 3, MONTH($O796) &gt;= 3), IF($R796 &lt;&gt; "", $H796/$R796, ""), ""), "")</f>
        <v/>
      </c>
      <c r="AI796" s="10" t="str">
        <f ca="1">IFERROR(IF(AND(NOW()&lt;= EOMONTH(DATE(YEAR($O796),4, 1), 0), Overall!$A798&lt;&gt;"", MONTH($N796) &lt;= 4, MONTH($O796) &gt;= 4), IF($R796 &lt;&gt; "", $H796/$R796, ""), ""), "")</f>
        <v/>
      </c>
      <c r="AJ796" s="10" t="str">
        <f ca="1">IFERROR(IF(AND(NOW()&lt;= EOMONTH(DATE(YEAR($O796),5, 1), 0), Overall!$A798&lt;&gt;"", MONTH($N796) &lt;= 5, MONTH($O796) &gt;= 5), IF($R796 &lt;&gt; "", $H796/$R796, ""), ""), "")</f>
        <v/>
      </c>
      <c r="AK796" s="10" t="str">
        <f ca="1">IFERROR(IF(AND(NOW()&lt;= EOMONTH(DATE(YEAR($O796),6, 1), 0), Overall!$A798&lt;&gt;"", MONTH($N796) &lt;= 6, MONTH($O796) &gt;= 6), IF($R796 &lt;&gt; "", $H796/$R796, ""), ""), "")</f>
        <v/>
      </c>
      <c r="AL796" s="10" t="str">
        <f ca="1">IFERROR(IF(AND(NOW()&lt;= EOMONTH(DATE(YEAR($O796),7, 1), 0), Overall!$A798&lt;&gt;"", MONTH($N796) &lt;= 7, MONTH($O796) &gt;= 7), IF($R796 &lt;&gt; "", $H796/$R796, ""), ""), "")</f>
        <v/>
      </c>
      <c r="AM796" s="10" t="str">
        <f ca="1">IFERROR(IF(AND(NOW()&lt;= EOMONTH(DATE(YEAR($O796),8, 1), 0), Overall!$A798&lt;&gt;"", MONTH($N796) &lt;= 8, MONTH($O796) &gt;= 8), IF($R796 &lt;&gt; "", $H796/$R796, ""), ""), "")</f>
        <v/>
      </c>
      <c r="AN796" s="10" t="str">
        <f ca="1">IFERROR(IF(AND(NOW()&lt;= EOMONTH(DATE(YEAR($O796),9, 1), 0), Overall!$A798&lt;&gt;"", MONTH($N796) &lt;= 9, MONTH($O796) &gt;= 9), IF($R796 &lt;&gt; "", $H796/$R796, ""), ""), "")</f>
        <v/>
      </c>
      <c r="AO796" s="10" t="str">
        <f ca="1">IFERROR(IF(AND(NOW()&lt;= EOMONTH(DATE(YEAR($O796),10, 1), 0), Overall!$A798&lt;&gt;"", MONTH($N796) &lt;= 10, MONTH($O796) &gt;= 10), IF($R796 &lt;&gt; "", $H796/$R796, ""), ""), "")</f>
        <v/>
      </c>
      <c r="AP796" s="10" t="str">
        <f ca="1">IFERROR(IF(AND(NOW()&lt;= EOMONTH(DATE(YEAR($O796),11, 1), 0), Overall!$A798&lt;&gt;"", MONTH($N796) &lt;=11, MONTH($O796) &gt;= 11), IF($R796 &lt;&gt; "", $H796/$R796, ""), ""), "")</f>
        <v/>
      </c>
      <c r="AQ796" s="10" t="str">
        <f ca="1">IFERROR(IF(AND(NOW()&lt;= EOMONTH(DATE(YEAR($O796),12, 1), 0), Overall!$A798&lt;&gt;"", MONTH($N796) &lt;= 12, MONTH($O796) &gt;= 12), IF($R796 &lt;&gt; "", $H796/$R796, ""), ""), "")</f>
        <v/>
      </c>
      <c r="AR796" s="16">
        <f t="shared" ca="1" si="25"/>
        <v>0</v>
      </c>
    </row>
    <row r="797" spans="1:44" x14ac:dyDescent="0.25">
      <c r="A797" t="str">
        <f>_xlfn.VALUETOTEXT(Overall!A799)</f>
        <v/>
      </c>
      <c r="B797" s="8" t="str">
        <f>IF(Overall!B799&lt;&gt;"", VALUE(Overall!B799), "")</f>
        <v/>
      </c>
      <c r="C797" s="5" t="str">
        <f>IF(Overall!C799&lt;&gt;"",_xlfn.VALUETOTEXT(Overall!C799),"")</f>
        <v/>
      </c>
      <c r="D797" s="5" t="str">
        <f>_xlfn.VALUETOTEXT(Overall!D799)</f>
        <v/>
      </c>
      <c r="E797" s="5" t="str">
        <f>IF(Overall!Q799&lt;&gt;"",_xlfn.VALUETOTEXT(Overall!Q799),"")</f>
        <v/>
      </c>
      <c r="F797" s="5" t="str">
        <f>IF(Overall!E799&lt;&gt;"",_xlfn.VALUETOTEXT(Overall!E799),"")</f>
        <v/>
      </c>
      <c r="G797" s="5" t="str">
        <f>IF(Overall!R799&lt;&gt;"",_xlfn.VALUETOTEXT(Overall!R799),"")</f>
        <v/>
      </c>
      <c r="H797" s="6" t="str">
        <f>IF(Overall!F799&lt;&gt;"",VALUE(Overall!F799),"")</f>
        <v/>
      </c>
      <c r="I797" s="6" t="str">
        <f>IF(Overall!G799&lt;&gt;"",VALUE(Overall!G799),"")</f>
        <v/>
      </c>
      <c r="J797" s="6" t="str">
        <f>IF(Overall!H799&lt;&gt;"",VALUE(Overall!H799),"")</f>
        <v/>
      </c>
      <c r="K797" s="6" t="str">
        <f>IF(Overall!I799&lt;&gt;"",VALUE(Overall!I799),"")</f>
        <v/>
      </c>
      <c r="L797" s="6" t="str">
        <f>IF(Overall!J799&lt;&gt;"",VALUE(Overall!J799),"")</f>
        <v/>
      </c>
      <c r="M797" s="6" t="str">
        <f>IF(Overall!K799&lt;&gt;"",VALUE(Overall!K799),"")</f>
        <v/>
      </c>
      <c r="N797" s="7" t="str">
        <f>IF(Overall!L799&lt;&gt;"",DATEVALUE(MID(Overall!L799, FIND(",", Overall!L799) + 2, FIND(" ", Overall!L799) - FIND(",", Overall!L799) - 1) &amp; " " &amp; MID(Overall!L799, FIND(" ", Overall!L799) + 1, FIND(",", Overall!L799, FIND(" ", Overall!L799)) - FIND(" ", Overall!L799) - 1) &amp; ", " &amp; MID(Overall!L799, FIND(",", Overall!L799, FIND(",",Overall!L799) + 1) + 2, LEN(Overall!L799))),"")</f>
        <v/>
      </c>
      <c r="O797" s="7" t="str">
        <f>IF(Overall!M799&lt;&gt;"",DATEVALUE(MID(Overall!M799, FIND(",", Overall!M799) + 2, FIND(" ", Overall!M799) - FIND(",", Overall!M799) - 1) &amp; " " &amp; MID(Overall!M799, FIND(" ", Overall!M799) + 1, FIND(",", Overall!M799, FIND(" ", Overall!M799)) - FIND(" ", Overall!M799) - 1) &amp; ", " &amp; MID(Overall!M799, FIND(",", Overall!M799, FIND(",",Overall!M799) + 1) + 2, LEN(Overall!M799))),"")</f>
        <v/>
      </c>
      <c r="P797" s="7" t="str">
        <f>IF(Overall!N799&lt;&gt;"",DATEVALUE(MID(Overall!N799, FIND(",", Overall!N799) + 2, FIND(" ", Overall!N799) - FIND(",", Overall!N799) - 1) &amp; " " &amp; MID(Overall!N799, FIND(" ", Overall!N799) + 1, FIND(",", Overall!N799, FIND(" ", Overall!N799)) - FIND(" ", Overall!N799) - 1) &amp; ", " &amp; MID(Overall!N799, FIND(",", Overall!N799, FIND(",",Overall!N799) + 1) + 2, LEN(Overall!N799))),"")</f>
        <v/>
      </c>
      <c r="Q797" s="7" t="str">
        <f>IF(Overall!O799&lt;&gt;"",DATEVALUE(MID(Overall!O799, FIND(",", Overall!O799) + 2, FIND(" ", Overall!O799) - FIND(",", Overall!O799) - 1) &amp; " " &amp; MID(Overall!O799, FIND(" ", Overall!O799) + 1, FIND(",", Overall!O799, FIND(" ", Overall!O799)) - FIND(" ", Overall!O799) - 1) &amp; ", " &amp; MID(Overall!O799, FIND(",", Overall!O799, FIND(",",Overall!O799) + 1) + 2, LEN(Overall!O799))),"")</f>
        <v/>
      </c>
      <c r="R797" s="5" t="str">
        <f t="shared" si="24"/>
        <v/>
      </c>
      <c r="S797" s="10" t="str">
        <f>IF(Overall!$A799&lt;&gt;"",IF(AND(MONTH($N797) &lt;= 1, MONTH($O797) &gt;= 1), IF($R797 &lt;&gt; "", $H797/$R797, ""), ""),"")</f>
        <v/>
      </c>
      <c r="T797" s="10" t="str">
        <f>IF(Overall!$A799&lt;&gt;"",IF(AND(MONTH($N797) &lt;= 2, MONTH($O797) &gt;= 2), IF($R797 &lt;&gt; "", $H797/$R797, ""), ""),"")</f>
        <v/>
      </c>
      <c r="U797" s="10" t="str">
        <f>IF(Overall!$A799&lt;&gt;"",IF(AND(MONTH($N797) &lt;= 3, MONTH($O797) &gt;= 3), IF($R797 &lt;&gt; "", $H797/$R797, ""), ""),"")</f>
        <v/>
      </c>
      <c r="V797" s="10" t="str">
        <f>IF(Overall!$A799&lt;&gt;"",IF(AND(MONTH($N797) &lt;= 4, MONTH($O797) &gt;= 4), IF($R797 &lt;&gt; "", $H797/$R797, ""), ""),"")</f>
        <v/>
      </c>
      <c r="W797" s="10" t="str">
        <f>IF(Overall!$A799&lt;&gt;"",IF(AND(MONTH($N797) &lt;= 5, MONTH($O797) &gt;= 5), IF($R797 &lt;&gt; "", $H797/$R797, ""), ""),"")</f>
        <v/>
      </c>
      <c r="X797" s="10" t="str">
        <f>IF(Overall!$A799&lt;&gt;"",IF(AND(MONTH($N797) &lt;= 6, MONTH($O797) &gt;= 6), IF($R797 &lt;&gt; "", $H797/$R797, ""), ""),"")</f>
        <v/>
      </c>
      <c r="Y797" s="10" t="str">
        <f>IF(Overall!$A799&lt;&gt;"",IF(AND(MONTH($N797) &lt;= 7, MONTH($O797) &gt;= 7 ), IF($R797 &lt;&gt; "", $H797/$R797, ""), ""),"")</f>
        <v/>
      </c>
      <c r="Z797" s="10" t="str">
        <f>IF(Overall!$A799&lt;&gt;"",IF(AND(MONTH($N797) &lt;= 8, MONTH($O797) &gt;= 8), IF($R797 &lt;&gt; "", $H797/$R797, ""), ""),"")</f>
        <v/>
      </c>
      <c r="AA797" s="10" t="str">
        <f>IF(Overall!$A799&lt;&gt;"",IF(AND(MONTH($N797) &lt;= 9, MONTH($O797) &gt;= 9), IF($R797 &lt;&gt; "", $H797/$R797, ""), ""),"")</f>
        <v/>
      </c>
      <c r="AB797" s="10" t="str">
        <f>IF(Overall!$A799&lt;&gt;"",IF(AND(MONTH($N797) &lt;= 10, MONTH($O797) &gt;= 10), IF($R797 &lt;&gt; "", $H797/$R797, ""), ""),"")</f>
        <v/>
      </c>
      <c r="AC797" s="10" t="str">
        <f>IF(Overall!$A799&lt;&gt;"",IF(AND(MONTH($N797) &lt;= 11, MONTH($O797) &gt;= 11), IF($R797 &lt;&gt; "", $H797/$R797, ""), ""),"")</f>
        <v/>
      </c>
      <c r="AD797" s="10" t="str">
        <f>IF(Overall!$A799&lt;&gt;"",IF(AND(MONTH($N797) &lt;= 12, MONTH($O797) &gt;= 12), IF($R797 &lt;&gt; "", $H797/$R797, ""), ""),"")</f>
        <v/>
      </c>
      <c r="AF797" s="10" t="str">
        <f ca="1">IFERROR(IF(AND(NOW()&lt;= EOMONTH(DATE(YEAR($O797),1, 1), 0), Overall!$A799&lt;&gt;"", MONTH($N797) &lt;= 1, MONTH($O797) &gt;= 1), IF($R797 &lt;&gt; "", $H797/$R797, ""), ""), "")</f>
        <v/>
      </c>
      <c r="AG797" s="10" t="str">
        <f ca="1">IFERROR(IF(AND(NOW()&lt;= EOMONTH(DATE(YEAR($O797),2, 1), 0), Overall!$A799&lt;&gt;"", MONTH($N797) &lt;= 2, MONTH($O797) &gt;= 2), IF($R797 &lt;&gt; "", $H797/$R797, ""), ""), "")</f>
        <v/>
      </c>
      <c r="AH797" s="10" t="str">
        <f ca="1">IFERROR(IF(AND(NOW()&lt;= EOMONTH(DATE(YEAR($O797),3, 1), 0), Overall!$A799&lt;&gt;"", MONTH($N797) &lt;= 3, MONTH($O797) &gt;= 3), IF($R797 &lt;&gt; "", $H797/$R797, ""), ""), "")</f>
        <v/>
      </c>
      <c r="AI797" s="10" t="str">
        <f ca="1">IFERROR(IF(AND(NOW()&lt;= EOMONTH(DATE(YEAR($O797),4, 1), 0), Overall!$A799&lt;&gt;"", MONTH($N797) &lt;= 4, MONTH($O797) &gt;= 4), IF($R797 &lt;&gt; "", $H797/$R797, ""), ""), "")</f>
        <v/>
      </c>
      <c r="AJ797" s="10" t="str">
        <f ca="1">IFERROR(IF(AND(NOW()&lt;= EOMONTH(DATE(YEAR($O797),5, 1), 0), Overall!$A799&lt;&gt;"", MONTH($N797) &lt;= 5, MONTH($O797) &gt;= 5), IF($R797 &lt;&gt; "", $H797/$R797, ""), ""), "")</f>
        <v/>
      </c>
      <c r="AK797" s="10" t="str">
        <f ca="1">IFERROR(IF(AND(NOW()&lt;= EOMONTH(DATE(YEAR($O797),6, 1), 0), Overall!$A799&lt;&gt;"", MONTH($N797) &lt;= 6, MONTH($O797) &gt;= 6), IF($R797 &lt;&gt; "", $H797/$R797, ""), ""), "")</f>
        <v/>
      </c>
      <c r="AL797" s="10" t="str">
        <f ca="1">IFERROR(IF(AND(NOW()&lt;= EOMONTH(DATE(YEAR($O797),7, 1), 0), Overall!$A799&lt;&gt;"", MONTH($N797) &lt;= 7, MONTH($O797) &gt;= 7), IF($R797 &lt;&gt; "", $H797/$R797, ""), ""), "")</f>
        <v/>
      </c>
      <c r="AM797" s="10" t="str">
        <f ca="1">IFERROR(IF(AND(NOW()&lt;= EOMONTH(DATE(YEAR($O797),8, 1), 0), Overall!$A799&lt;&gt;"", MONTH($N797) &lt;= 8, MONTH($O797) &gt;= 8), IF($R797 &lt;&gt; "", $H797/$R797, ""), ""), "")</f>
        <v/>
      </c>
      <c r="AN797" s="10" t="str">
        <f ca="1">IFERROR(IF(AND(NOW()&lt;= EOMONTH(DATE(YEAR($O797),9, 1), 0), Overall!$A799&lt;&gt;"", MONTH($N797) &lt;= 9, MONTH($O797) &gt;= 9), IF($R797 &lt;&gt; "", $H797/$R797, ""), ""), "")</f>
        <v/>
      </c>
      <c r="AO797" s="10" t="str">
        <f ca="1">IFERROR(IF(AND(NOW()&lt;= EOMONTH(DATE(YEAR($O797),10, 1), 0), Overall!$A799&lt;&gt;"", MONTH($N797) &lt;= 10, MONTH($O797) &gt;= 10), IF($R797 &lt;&gt; "", $H797/$R797, ""), ""), "")</f>
        <v/>
      </c>
      <c r="AP797" s="10" t="str">
        <f ca="1">IFERROR(IF(AND(NOW()&lt;= EOMONTH(DATE(YEAR($O797),11, 1), 0), Overall!$A799&lt;&gt;"", MONTH($N797) &lt;=11, MONTH($O797) &gt;= 11), IF($R797 &lt;&gt; "", $H797/$R797, ""), ""), "")</f>
        <v/>
      </c>
      <c r="AQ797" s="10" t="str">
        <f ca="1">IFERROR(IF(AND(NOW()&lt;= EOMONTH(DATE(YEAR($O797),12, 1), 0), Overall!$A799&lt;&gt;"", MONTH($N797) &lt;= 12, MONTH($O797) &gt;= 12), IF($R797 &lt;&gt; "", $H797/$R797, ""), ""), "")</f>
        <v/>
      </c>
      <c r="AR797" s="16">
        <f t="shared" ca="1" si="25"/>
        <v>0</v>
      </c>
    </row>
    <row r="798" spans="1:44" x14ac:dyDescent="0.25">
      <c r="A798" t="str">
        <f>_xlfn.VALUETOTEXT(Overall!A800)</f>
        <v/>
      </c>
      <c r="B798" s="8" t="str">
        <f>IF(Overall!B800&lt;&gt;"", VALUE(Overall!B800), "")</f>
        <v/>
      </c>
      <c r="C798" s="5" t="str">
        <f>IF(Overall!C800&lt;&gt;"",_xlfn.VALUETOTEXT(Overall!C800),"")</f>
        <v/>
      </c>
      <c r="D798" s="5" t="str">
        <f>_xlfn.VALUETOTEXT(Overall!D800)</f>
        <v/>
      </c>
      <c r="E798" s="5" t="str">
        <f>IF(Overall!Q800&lt;&gt;"",_xlfn.VALUETOTEXT(Overall!Q800),"")</f>
        <v/>
      </c>
      <c r="F798" s="5" t="str">
        <f>IF(Overall!E800&lt;&gt;"",_xlfn.VALUETOTEXT(Overall!E800),"")</f>
        <v/>
      </c>
      <c r="G798" s="5" t="str">
        <f>IF(Overall!R800&lt;&gt;"",_xlfn.VALUETOTEXT(Overall!R800),"")</f>
        <v/>
      </c>
      <c r="H798" s="6" t="str">
        <f>IF(Overall!F800&lt;&gt;"",VALUE(Overall!F800),"")</f>
        <v/>
      </c>
      <c r="I798" s="6" t="str">
        <f>IF(Overall!G800&lt;&gt;"",VALUE(Overall!G800),"")</f>
        <v/>
      </c>
      <c r="J798" s="6" t="str">
        <f>IF(Overall!H800&lt;&gt;"",VALUE(Overall!H800),"")</f>
        <v/>
      </c>
      <c r="K798" s="6" t="str">
        <f>IF(Overall!I800&lt;&gt;"",VALUE(Overall!I800),"")</f>
        <v/>
      </c>
      <c r="L798" s="6" t="str">
        <f>IF(Overall!J800&lt;&gt;"",VALUE(Overall!J800),"")</f>
        <v/>
      </c>
      <c r="M798" s="6" t="str">
        <f>IF(Overall!K800&lt;&gt;"",VALUE(Overall!K800),"")</f>
        <v/>
      </c>
      <c r="N798" s="7" t="str">
        <f>IF(Overall!L800&lt;&gt;"",DATEVALUE(MID(Overall!L800, FIND(",", Overall!L800) + 2, FIND(" ", Overall!L800) - FIND(",", Overall!L800) - 1) &amp; " " &amp; MID(Overall!L800, FIND(" ", Overall!L800) + 1, FIND(",", Overall!L800, FIND(" ", Overall!L800)) - FIND(" ", Overall!L800) - 1) &amp; ", " &amp; MID(Overall!L800, FIND(",", Overall!L800, FIND(",",Overall!L800) + 1) + 2, LEN(Overall!L800))),"")</f>
        <v/>
      </c>
      <c r="O798" s="7" t="str">
        <f>IF(Overall!M800&lt;&gt;"",DATEVALUE(MID(Overall!M800, FIND(",", Overall!M800) + 2, FIND(" ", Overall!M800) - FIND(",", Overall!M800) - 1) &amp; " " &amp; MID(Overall!M800, FIND(" ", Overall!M800) + 1, FIND(",", Overall!M800, FIND(" ", Overall!M800)) - FIND(" ", Overall!M800) - 1) &amp; ", " &amp; MID(Overall!M800, FIND(",", Overall!M800, FIND(",",Overall!M800) + 1) + 2, LEN(Overall!M800))),"")</f>
        <v/>
      </c>
      <c r="P798" s="7" t="str">
        <f>IF(Overall!N800&lt;&gt;"",DATEVALUE(MID(Overall!N800, FIND(",", Overall!N800) + 2, FIND(" ", Overall!N800) - FIND(",", Overall!N800) - 1) &amp; " " &amp; MID(Overall!N800, FIND(" ", Overall!N800) + 1, FIND(",", Overall!N800, FIND(" ", Overall!N800)) - FIND(" ", Overall!N800) - 1) &amp; ", " &amp; MID(Overall!N800, FIND(",", Overall!N800, FIND(",",Overall!N800) + 1) + 2, LEN(Overall!N800))),"")</f>
        <v/>
      </c>
      <c r="Q798" s="7" t="str">
        <f>IF(Overall!O800&lt;&gt;"",DATEVALUE(MID(Overall!O800, FIND(",", Overall!O800) + 2, FIND(" ", Overall!O800) - FIND(",", Overall!O800) - 1) &amp; " " &amp; MID(Overall!O800, FIND(" ", Overall!O800) + 1, FIND(",", Overall!O800, FIND(" ", Overall!O800)) - FIND(" ", Overall!O800) - 1) &amp; ", " &amp; MID(Overall!O800, FIND(",", Overall!O800, FIND(",",Overall!O800) + 1) + 2, LEN(Overall!O800))),"")</f>
        <v/>
      </c>
      <c r="R798" s="5" t="str">
        <f t="shared" si="24"/>
        <v/>
      </c>
      <c r="S798" s="10" t="str">
        <f>IF(Overall!$A800&lt;&gt;"",IF(AND(MONTH($N798) &lt;= 1, MONTH($O798) &gt;= 1), IF($R798 &lt;&gt; "", $H798/$R798, ""), ""),"")</f>
        <v/>
      </c>
      <c r="T798" s="10" t="str">
        <f>IF(Overall!$A800&lt;&gt;"",IF(AND(MONTH($N798) &lt;= 2, MONTH($O798) &gt;= 2), IF($R798 &lt;&gt; "", $H798/$R798, ""), ""),"")</f>
        <v/>
      </c>
      <c r="U798" s="10" t="str">
        <f>IF(Overall!$A800&lt;&gt;"",IF(AND(MONTH($N798) &lt;= 3, MONTH($O798) &gt;= 3), IF($R798 &lt;&gt; "", $H798/$R798, ""), ""),"")</f>
        <v/>
      </c>
      <c r="V798" s="10" t="str">
        <f>IF(Overall!$A800&lt;&gt;"",IF(AND(MONTH($N798) &lt;= 4, MONTH($O798) &gt;= 4), IF($R798 &lt;&gt; "", $H798/$R798, ""), ""),"")</f>
        <v/>
      </c>
      <c r="W798" s="10" t="str">
        <f>IF(Overall!$A800&lt;&gt;"",IF(AND(MONTH($N798) &lt;= 5, MONTH($O798) &gt;= 5), IF($R798 &lt;&gt; "", $H798/$R798, ""), ""),"")</f>
        <v/>
      </c>
      <c r="X798" s="10" t="str">
        <f>IF(Overall!$A800&lt;&gt;"",IF(AND(MONTH($N798) &lt;= 6, MONTH($O798) &gt;= 6), IF($R798 &lt;&gt; "", $H798/$R798, ""), ""),"")</f>
        <v/>
      </c>
      <c r="Y798" s="10" t="str">
        <f>IF(Overall!$A800&lt;&gt;"",IF(AND(MONTH($N798) &lt;= 7, MONTH($O798) &gt;= 7 ), IF($R798 &lt;&gt; "", $H798/$R798, ""), ""),"")</f>
        <v/>
      </c>
      <c r="Z798" s="10" t="str">
        <f>IF(Overall!$A800&lt;&gt;"",IF(AND(MONTH($N798) &lt;= 8, MONTH($O798) &gt;= 8), IF($R798 &lt;&gt; "", $H798/$R798, ""), ""),"")</f>
        <v/>
      </c>
      <c r="AA798" s="10" t="str">
        <f>IF(Overall!$A800&lt;&gt;"",IF(AND(MONTH($N798) &lt;= 9, MONTH($O798) &gt;= 9), IF($R798 &lt;&gt; "", $H798/$R798, ""), ""),"")</f>
        <v/>
      </c>
      <c r="AB798" s="10" t="str">
        <f>IF(Overall!$A800&lt;&gt;"",IF(AND(MONTH($N798) &lt;= 10, MONTH($O798) &gt;= 10), IF($R798 &lt;&gt; "", $H798/$R798, ""), ""),"")</f>
        <v/>
      </c>
      <c r="AC798" s="10" t="str">
        <f>IF(Overall!$A800&lt;&gt;"",IF(AND(MONTH($N798) &lt;= 11, MONTH($O798) &gt;= 11), IF($R798 &lt;&gt; "", $H798/$R798, ""), ""),"")</f>
        <v/>
      </c>
      <c r="AD798" s="10" t="str">
        <f>IF(Overall!$A800&lt;&gt;"",IF(AND(MONTH($N798) &lt;= 12, MONTH($O798) &gt;= 12), IF($R798 &lt;&gt; "", $H798/$R798, ""), ""),"")</f>
        <v/>
      </c>
      <c r="AF798" s="10" t="str">
        <f ca="1">IFERROR(IF(AND(NOW()&lt;= EOMONTH(DATE(YEAR($O798),1, 1), 0), Overall!$A800&lt;&gt;"", MONTH($N798) &lt;= 1, MONTH($O798) &gt;= 1), IF($R798 &lt;&gt; "", $H798/$R798, ""), ""), "")</f>
        <v/>
      </c>
      <c r="AG798" s="10" t="str">
        <f ca="1">IFERROR(IF(AND(NOW()&lt;= EOMONTH(DATE(YEAR($O798),2, 1), 0), Overall!$A800&lt;&gt;"", MONTH($N798) &lt;= 2, MONTH($O798) &gt;= 2), IF($R798 &lt;&gt; "", $H798/$R798, ""), ""), "")</f>
        <v/>
      </c>
      <c r="AH798" s="10" t="str">
        <f ca="1">IFERROR(IF(AND(NOW()&lt;= EOMONTH(DATE(YEAR($O798),3, 1), 0), Overall!$A800&lt;&gt;"", MONTH($N798) &lt;= 3, MONTH($O798) &gt;= 3), IF($R798 &lt;&gt; "", $H798/$R798, ""), ""), "")</f>
        <v/>
      </c>
      <c r="AI798" s="10" t="str">
        <f ca="1">IFERROR(IF(AND(NOW()&lt;= EOMONTH(DATE(YEAR($O798),4, 1), 0), Overall!$A800&lt;&gt;"", MONTH($N798) &lt;= 4, MONTH($O798) &gt;= 4), IF($R798 &lt;&gt; "", $H798/$R798, ""), ""), "")</f>
        <v/>
      </c>
      <c r="AJ798" s="10" t="str">
        <f ca="1">IFERROR(IF(AND(NOW()&lt;= EOMONTH(DATE(YEAR($O798),5, 1), 0), Overall!$A800&lt;&gt;"", MONTH($N798) &lt;= 5, MONTH($O798) &gt;= 5), IF($R798 &lt;&gt; "", $H798/$R798, ""), ""), "")</f>
        <v/>
      </c>
      <c r="AK798" s="10" t="str">
        <f ca="1">IFERROR(IF(AND(NOW()&lt;= EOMONTH(DATE(YEAR($O798),6, 1), 0), Overall!$A800&lt;&gt;"", MONTH($N798) &lt;= 6, MONTH($O798) &gt;= 6), IF($R798 &lt;&gt; "", $H798/$R798, ""), ""), "")</f>
        <v/>
      </c>
      <c r="AL798" s="10" t="str">
        <f ca="1">IFERROR(IF(AND(NOW()&lt;= EOMONTH(DATE(YEAR($O798),7, 1), 0), Overall!$A800&lt;&gt;"", MONTH($N798) &lt;= 7, MONTH($O798) &gt;= 7), IF($R798 &lt;&gt; "", $H798/$R798, ""), ""), "")</f>
        <v/>
      </c>
      <c r="AM798" s="10" t="str">
        <f ca="1">IFERROR(IF(AND(NOW()&lt;= EOMONTH(DATE(YEAR($O798),8, 1), 0), Overall!$A800&lt;&gt;"", MONTH($N798) &lt;= 8, MONTH($O798) &gt;= 8), IF($R798 &lt;&gt; "", $H798/$R798, ""), ""), "")</f>
        <v/>
      </c>
      <c r="AN798" s="10" t="str">
        <f ca="1">IFERROR(IF(AND(NOW()&lt;= EOMONTH(DATE(YEAR($O798),9, 1), 0), Overall!$A800&lt;&gt;"", MONTH($N798) &lt;= 9, MONTH($O798) &gt;= 9), IF($R798 &lt;&gt; "", $H798/$R798, ""), ""), "")</f>
        <v/>
      </c>
      <c r="AO798" s="10" t="str">
        <f ca="1">IFERROR(IF(AND(NOW()&lt;= EOMONTH(DATE(YEAR($O798),10, 1), 0), Overall!$A800&lt;&gt;"", MONTH($N798) &lt;= 10, MONTH($O798) &gt;= 10), IF($R798 &lt;&gt; "", $H798/$R798, ""), ""), "")</f>
        <v/>
      </c>
      <c r="AP798" s="10" t="str">
        <f ca="1">IFERROR(IF(AND(NOW()&lt;= EOMONTH(DATE(YEAR($O798),11, 1), 0), Overall!$A800&lt;&gt;"", MONTH($N798) &lt;=11, MONTH($O798) &gt;= 11), IF($R798 &lt;&gt; "", $H798/$R798, ""), ""), "")</f>
        <v/>
      </c>
      <c r="AQ798" s="10" t="str">
        <f ca="1">IFERROR(IF(AND(NOW()&lt;= EOMONTH(DATE(YEAR($O798),12, 1), 0), Overall!$A800&lt;&gt;"", MONTH($N798) &lt;= 12, MONTH($O798) &gt;= 12), IF($R798 &lt;&gt; "", $H798/$R798, ""), ""), "")</f>
        <v/>
      </c>
      <c r="AR798" s="16">
        <f t="shared" ca="1" si="25"/>
        <v>0</v>
      </c>
    </row>
    <row r="799" spans="1:44" x14ac:dyDescent="0.25">
      <c r="A799" t="str">
        <f>_xlfn.VALUETOTEXT(Overall!A801)</f>
        <v/>
      </c>
      <c r="B799" s="8" t="str">
        <f>IF(Overall!B801&lt;&gt;"", VALUE(Overall!B801), "")</f>
        <v/>
      </c>
      <c r="C799" s="5" t="str">
        <f>IF(Overall!C801&lt;&gt;"",_xlfn.VALUETOTEXT(Overall!C801),"")</f>
        <v/>
      </c>
      <c r="D799" s="5" t="str">
        <f>_xlfn.VALUETOTEXT(Overall!D801)</f>
        <v/>
      </c>
      <c r="E799" s="5" t="str">
        <f>IF(Overall!Q801&lt;&gt;"",_xlfn.VALUETOTEXT(Overall!Q801),"")</f>
        <v/>
      </c>
      <c r="F799" s="5" t="str">
        <f>IF(Overall!E801&lt;&gt;"",_xlfn.VALUETOTEXT(Overall!E801),"")</f>
        <v/>
      </c>
      <c r="G799" s="5" t="str">
        <f>IF(Overall!R801&lt;&gt;"",_xlfn.VALUETOTEXT(Overall!R801),"")</f>
        <v/>
      </c>
      <c r="H799" s="6" t="str">
        <f>IF(Overall!F801&lt;&gt;"",VALUE(Overall!F801),"")</f>
        <v/>
      </c>
      <c r="I799" s="6" t="str">
        <f>IF(Overall!G801&lt;&gt;"",VALUE(Overall!G801),"")</f>
        <v/>
      </c>
      <c r="J799" s="6" t="str">
        <f>IF(Overall!H801&lt;&gt;"",VALUE(Overall!H801),"")</f>
        <v/>
      </c>
      <c r="K799" s="6" t="str">
        <f>IF(Overall!I801&lt;&gt;"",VALUE(Overall!I801),"")</f>
        <v/>
      </c>
      <c r="L799" s="6" t="str">
        <f>IF(Overall!J801&lt;&gt;"",VALUE(Overall!J801),"")</f>
        <v/>
      </c>
      <c r="M799" s="6" t="str">
        <f>IF(Overall!K801&lt;&gt;"",VALUE(Overall!K801),"")</f>
        <v/>
      </c>
      <c r="N799" s="7" t="str">
        <f>IF(Overall!L801&lt;&gt;"",DATEVALUE(MID(Overall!L801, FIND(",", Overall!L801) + 2, FIND(" ", Overall!L801) - FIND(",", Overall!L801) - 1) &amp; " " &amp; MID(Overall!L801, FIND(" ", Overall!L801) + 1, FIND(",", Overall!L801, FIND(" ", Overall!L801)) - FIND(" ", Overall!L801) - 1) &amp; ", " &amp; MID(Overall!L801, FIND(",", Overall!L801, FIND(",",Overall!L801) + 1) + 2, LEN(Overall!L801))),"")</f>
        <v/>
      </c>
      <c r="O799" s="7" t="str">
        <f>IF(Overall!M801&lt;&gt;"",DATEVALUE(MID(Overall!M801, FIND(",", Overall!M801) + 2, FIND(" ", Overall!M801) - FIND(",", Overall!M801) - 1) &amp; " " &amp; MID(Overall!M801, FIND(" ", Overall!M801) + 1, FIND(",", Overall!M801, FIND(" ", Overall!M801)) - FIND(" ", Overall!M801) - 1) &amp; ", " &amp; MID(Overall!M801, FIND(",", Overall!M801, FIND(",",Overall!M801) + 1) + 2, LEN(Overall!M801))),"")</f>
        <v/>
      </c>
      <c r="P799" s="7" t="str">
        <f>IF(Overall!N801&lt;&gt;"",DATEVALUE(MID(Overall!N801, FIND(",", Overall!N801) + 2, FIND(" ", Overall!N801) - FIND(",", Overall!N801) - 1) &amp; " " &amp; MID(Overall!N801, FIND(" ", Overall!N801) + 1, FIND(",", Overall!N801, FIND(" ", Overall!N801)) - FIND(" ", Overall!N801) - 1) &amp; ", " &amp; MID(Overall!N801, FIND(",", Overall!N801, FIND(",",Overall!N801) + 1) + 2, LEN(Overall!N801))),"")</f>
        <v/>
      </c>
      <c r="Q799" s="7" t="str">
        <f>IF(Overall!O801&lt;&gt;"",DATEVALUE(MID(Overall!O801, FIND(",", Overall!O801) + 2, FIND(" ", Overall!O801) - FIND(",", Overall!O801) - 1) &amp; " " &amp; MID(Overall!O801, FIND(" ", Overall!O801) + 1, FIND(",", Overall!O801, FIND(" ", Overall!O801)) - FIND(" ", Overall!O801) - 1) &amp; ", " &amp; MID(Overall!O801, FIND(",", Overall!O801, FIND(",",Overall!O801) + 1) + 2, LEN(Overall!O801))),"")</f>
        <v/>
      </c>
      <c r="R799" s="5" t="str">
        <f t="shared" si="24"/>
        <v/>
      </c>
      <c r="S799" s="10" t="str">
        <f>IF(Overall!$A801&lt;&gt;"",IF(AND(MONTH($N799) &lt;= 1, MONTH($O799) &gt;= 1), IF($R799 &lt;&gt; "", $H799/$R799, ""), ""),"")</f>
        <v/>
      </c>
      <c r="T799" s="10" t="str">
        <f>IF(Overall!$A801&lt;&gt;"",IF(AND(MONTH($N799) &lt;= 2, MONTH($O799) &gt;= 2), IF($R799 &lt;&gt; "", $H799/$R799, ""), ""),"")</f>
        <v/>
      </c>
      <c r="U799" s="10" t="str">
        <f>IF(Overall!$A801&lt;&gt;"",IF(AND(MONTH($N799) &lt;= 3, MONTH($O799) &gt;= 3), IF($R799 &lt;&gt; "", $H799/$R799, ""), ""),"")</f>
        <v/>
      </c>
      <c r="V799" s="10" t="str">
        <f>IF(Overall!$A801&lt;&gt;"",IF(AND(MONTH($N799) &lt;= 4, MONTH($O799) &gt;= 4), IF($R799 &lt;&gt; "", $H799/$R799, ""), ""),"")</f>
        <v/>
      </c>
      <c r="W799" s="10" t="str">
        <f>IF(Overall!$A801&lt;&gt;"",IF(AND(MONTH($N799) &lt;= 5, MONTH($O799) &gt;= 5), IF($R799 &lt;&gt; "", $H799/$R799, ""), ""),"")</f>
        <v/>
      </c>
      <c r="X799" s="10" t="str">
        <f>IF(Overall!$A801&lt;&gt;"",IF(AND(MONTH($N799) &lt;= 6, MONTH($O799) &gt;= 6), IF($R799 &lt;&gt; "", $H799/$R799, ""), ""),"")</f>
        <v/>
      </c>
      <c r="Y799" s="10" t="str">
        <f>IF(Overall!$A801&lt;&gt;"",IF(AND(MONTH($N799) &lt;= 7, MONTH($O799) &gt;= 7 ), IF($R799 &lt;&gt; "", $H799/$R799, ""), ""),"")</f>
        <v/>
      </c>
      <c r="Z799" s="10" t="str">
        <f>IF(Overall!$A801&lt;&gt;"",IF(AND(MONTH($N799) &lt;= 8, MONTH($O799) &gt;= 8), IF($R799 &lt;&gt; "", $H799/$R799, ""), ""),"")</f>
        <v/>
      </c>
      <c r="AA799" s="10" t="str">
        <f>IF(Overall!$A801&lt;&gt;"",IF(AND(MONTH($N799) &lt;= 9, MONTH($O799) &gt;= 9), IF($R799 &lt;&gt; "", $H799/$R799, ""), ""),"")</f>
        <v/>
      </c>
      <c r="AB799" s="10" t="str">
        <f>IF(Overall!$A801&lt;&gt;"",IF(AND(MONTH($N799) &lt;= 10, MONTH($O799) &gt;= 10), IF($R799 &lt;&gt; "", $H799/$R799, ""), ""),"")</f>
        <v/>
      </c>
      <c r="AC799" s="10" t="str">
        <f>IF(Overall!$A801&lt;&gt;"",IF(AND(MONTH($N799) &lt;= 11, MONTH($O799) &gt;= 11), IF($R799 &lt;&gt; "", $H799/$R799, ""), ""),"")</f>
        <v/>
      </c>
      <c r="AD799" s="10" t="str">
        <f>IF(Overall!$A801&lt;&gt;"",IF(AND(MONTH($N799) &lt;= 12, MONTH($O799) &gt;= 12), IF($R799 &lt;&gt; "", $H799/$R799, ""), ""),"")</f>
        <v/>
      </c>
      <c r="AF799" s="10" t="str">
        <f ca="1">IFERROR(IF(AND(NOW()&lt;= EOMONTH(DATE(YEAR($O799),1, 1), 0), Overall!$A801&lt;&gt;"", MONTH($N799) &lt;= 1, MONTH($O799) &gt;= 1), IF($R799 &lt;&gt; "", $H799/$R799, ""), ""), "")</f>
        <v/>
      </c>
      <c r="AG799" s="10" t="str">
        <f ca="1">IFERROR(IF(AND(NOW()&lt;= EOMONTH(DATE(YEAR($O799),2, 1), 0), Overall!$A801&lt;&gt;"", MONTH($N799) &lt;= 2, MONTH($O799) &gt;= 2), IF($R799 &lt;&gt; "", $H799/$R799, ""), ""), "")</f>
        <v/>
      </c>
      <c r="AH799" s="10" t="str">
        <f ca="1">IFERROR(IF(AND(NOW()&lt;= EOMONTH(DATE(YEAR($O799),3, 1), 0), Overall!$A801&lt;&gt;"", MONTH($N799) &lt;= 3, MONTH($O799) &gt;= 3), IF($R799 &lt;&gt; "", $H799/$R799, ""), ""), "")</f>
        <v/>
      </c>
      <c r="AI799" s="10" t="str">
        <f ca="1">IFERROR(IF(AND(NOW()&lt;= EOMONTH(DATE(YEAR($O799),4, 1), 0), Overall!$A801&lt;&gt;"", MONTH($N799) &lt;= 4, MONTH($O799) &gt;= 4), IF($R799 &lt;&gt; "", $H799/$R799, ""), ""), "")</f>
        <v/>
      </c>
      <c r="AJ799" s="10" t="str">
        <f ca="1">IFERROR(IF(AND(NOW()&lt;= EOMONTH(DATE(YEAR($O799),5, 1), 0), Overall!$A801&lt;&gt;"", MONTH($N799) &lt;= 5, MONTH($O799) &gt;= 5), IF($R799 &lt;&gt; "", $H799/$R799, ""), ""), "")</f>
        <v/>
      </c>
      <c r="AK799" s="10" t="str">
        <f ca="1">IFERROR(IF(AND(NOW()&lt;= EOMONTH(DATE(YEAR($O799),6, 1), 0), Overall!$A801&lt;&gt;"", MONTH($N799) &lt;= 6, MONTH($O799) &gt;= 6), IF($R799 &lt;&gt; "", $H799/$R799, ""), ""), "")</f>
        <v/>
      </c>
      <c r="AL799" s="10" t="str">
        <f ca="1">IFERROR(IF(AND(NOW()&lt;= EOMONTH(DATE(YEAR($O799),7, 1), 0), Overall!$A801&lt;&gt;"", MONTH($N799) &lt;= 7, MONTH($O799) &gt;= 7), IF($R799 &lt;&gt; "", $H799/$R799, ""), ""), "")</f>
        <v/>
      </c>
      <c r="AM799" s="10" t="str">
        <f ca="1">IFERROR(IF(AND(NOW()&lt;= EOMONTH(DATE(YEAR($O799),8, 1), 0), Overall!$A801&lt;&gt;"", MONTH($N799) &lt;= 8, MONTH($O799) &gt;= 8), IF($R799 &lt;&gt; "", $H799/$R799, ""), ""), "")</f>
        <v/>
      </c>
      <c r="AN799" s="10" t="str">
        <f ca="1">IFERROR(IF(AND(NOW()&lt;= EOMONTH(DATE(YEAR($O799),9, 1), 0), Overall!$A801&lt;&gt;"", MONTH($N799) &lt;= 9, MONTH($O799) &gt;= 9), IF($R799 &lt;&gt; "", $H799/$R799, ""), ""), "")</f>
        <v/>
      </c>
      <c r="AO799" s="10" t="str">
        <f ca="1">IFERROR(IF(AND(NOW()&lt;= EOMONTH(DATE(YEAR($O799),10, 1), 0), Overall!$A801&lt;&gt;"", MONTH($N799) &lt;= 10, MONTH($O799) &gt;= 10), IF($R799 &lt;&gt; "", $H799/$R799, ""), ""), "")</f>
        <v/>
      </c>
      <c r="AP799" s="10" t="str">
        <f ca="1">IFERROR(IF(AND(NOW()&lt;= EOMONTH(DATE(YEAR($O799),11, 1), 0), Overall!$A801&lt;&gt;"", MONTH($N799) &lt;=11, MONTH($O799) &gt;= 11), IF($R799 &lt;&gt; "", $H799/$R799, ""), ""), "")</f>
        <v/>
      </c>
      <c r="AQ799" s="10" t="str">
        <f ca="1">IFERROR(IF(AND(NOW()&lt;= EOMONTH(DATE(YEAR($O799),12, 1), 0), Overall!$A801&lt;&gt;"", MONTH($N799) &lt;= 12, MONTH($O799) &gt;= 12), IF($R799 &lt;&gt; "", $H799/$R799, ""), ""), "")</f>
        <v/>
      </c>
      <c r="AR799" s="16">
        <f t="shared" ca="1" si="25"/>
        <v>0</v>
      </c>
    </row>
    <row r="800" spans="1:44" x14ac:dyDescent="0.25">
      <c r="A800" t="str">
        <f>_xlfn.VALUETOTEXT(Overall!A802)</f>
        <v/>
      </c>
      <c r="B800" s="8" t="str">
        <f>IF(Overall!B802&lt;&gt;"", VALUE(Overall!B802), "")</f>
        <v/>
      </c>
      <c r="C800" s="5" t="str">
        <f>IF(Overall!C802&lt;&gt;"",_xlfn.VALUETOTEXT(Overall!C802),"")</f>
        <v/>
      </c>
      <c r="D800" s="5" t="str">
        <f>_xlfn.VALUETOTEXT(Overall!D802)</f>
        <v/>
      </c>
      <c r="E800" s="5" t="str">
        <f>IF(Overall!Q802&lt;&gt;"",_xlfn.VALUETOTEXT(Overall!Q802),"")</f>
        <v/>
      </c>
      <c r="F800" s="5" t="str">
        <f>IF(Overall!E802&lt;&gt;"",_xlfn.VALUETOTEXT(Overall!E802),"")</f>
        <v/>
      </c>
      <c r="G800" s="5" t="str">
        <f>IF(Overall!R802&lt;&gt;"",_xlfn.VALUETOTEXT(Overall!R802),"")</f>
        <v/>
      </c>
      <c r="H800" s="6" t="str">
        <f>IF(Overall!F802&lt;&gt;"",VALUE(Overall!F802),"")</f>
        <v/>
      </c>
      <c r="I800" s="6" t="str">
        <f>IF(Overall!G802&lt;&gt;"",VALUE(Overall!G802),"")</f>
        <v/>
      </c>
      <c r="J800" s="6" t="str">
        <f>IF(Overall!H802&lt;&gt;"",VALUE(Overall!H802),"")</f>
        <v/>
      </c>
      <c r="K800" s="6" t="str">
        <f>IF(Overall!I802&lt;&gt;"",VALUE(Overall!I802),"")</f>
        <v/>
      </c>
      <c r="L800" s="6" t="str">
        <f>IF(Overall!J802&lt;&gt;"",VALUE(Overall!J802),"")</f>
        <v/>
      </c>
      <c r="M800" s="6" t="str">
        <f>IF(Overall!K802&lt;&gt;"",VALUE(Overall!K802),"")</f>
        <v/>
      </c>
      <c r="N800" s="7" t="str">
        <f>IF(Overall!L802&lt;&gt;"",DATEVALUE(MID(Overall!L802, FIND(",", Overall!L802) + 2, FIND(" ", Overall!L802) - FIND(",", Overall!L802) - 1) &amp; " " &amp; MID(Overall!L802, FIND(" ", Overall!L802) + 1, FIND(",", Overall!L802, FIND(" ", Overall!L802)) - FIND(" ", Overall!L802) - 1) &amp; ", " &amp; MID(Overall!L802, FIND(",", Overall!L802, FIND(",",Overall!L802) + 1) + 2, LEN(Overall!L802))),"")</f>
        <v/>
      </c>
      <c r="O800" s="7" t="str">
        <f>IF(Overall!M802&lt;&gt;"",DATEVALUE(MID(Overall!M802, FIND(",", Overall!M802) + 2, FIND(" ", Overall!M802) - FIND(",", Overall!M802) - 1) &amp; " " &amp; MID(Overall!M802, FIND(" ", Overall!M802) + 1, FIND(",", Overall!M802, FIND(" ", Overall!M802)) - FIND(" ", Overall!M802) - 1) &amp; ", " &amp; MID(Overall!M802, FIND(",", Overall!M802, FIND(",",Overall!M802) + 1) + 2, LEN(Overall!M802))),"")</f>
        <v/>
      </c>
      <c r="P800" s="7" t="str">
        <f>IF(Overall!N802&lt;&gt;"",DATEVALUE(MID(Overall!N802, FIND(",", Overall!N802) + 2, FIND(" ", Overall!N802) - FIND(",", Overall!N802) - 1) &amp; " " &amp; MID(Overall!N802, FIND(" ", Overall!N802) + 1, FIND(",", Overall!N802, FIND(" ", Overall!N802)) - FIND(" ", Overall!N802) - 1) &amp; ", " &amp; MID(Overall!N802, FIND(",", Overall!N802, FIND(",",Overall!N802) + 1) + 2, LEN(Overall!N802))),"")</f>
        <v/>
      </c>
      <c r="Q800" s="7" t="str">
        <f>IF(Overall!O802&lt;&gt;"",DATEVALUE(MID(Overall!O802, FIND(",", Overall!O802) + 2, FIND(" ", Overall!O802) - FIND(",", Overall!O802) - 1) &amp; " " &amp; MID(Overall!O802, FIND(" ", Overall!O802) + 1, FIND(",", Overall!O802, FIND(" ", Overall!O802)) - FIND(" ", Overall!O802) - 1) &amp; ", " &amp; MID(Overall!O802, FIND(",", Overall!O802, FIND(",",Overall!O802) + 1) + 2, LEN(Overall!O802))),"")</f>
        <v/>
      </c>
      <c r="R800" s="5" t="str">
        <f t="shared" si="24"/>
        <v/>
      </c>
      <c r="S800" s="10" t="str">
        <f>IF(Overall!$A802&lt;&gt;"",IF(AND(MONTH($N800) &lt;= 1, MONTH($O800) &gt;= 1), IF($R800 &lt;&gt; "", $H800/$R800, ""), ""),"")</f>
        <v/>
      </c>
      <c r="T800" s="10" t="str">
        <f>IF(Overall!$A802&lt;&gt;"",IF(AND(MONTH($N800) &lt;= 2, MONTH($O800) &gt;= 2), IF($R800 &lt;&gt; "", $H800/$R800, ""), ""),"")</f>
        <v/>
      </c>
      <c r="U800" s="10" t="str">
        <f>IF(Overall!$A802&lt;&gt;"",IF(AND(MONTH($N800) &lt;= 3, MONTH($O800) &gt;= 3), IF($R800 &lt;&gt; "", $H800/$R800, ""), ""),"")</f>
        <v/>
      </c>
      <c r="V800" s="10" t="str">
        <f>IF(Overall!$A802&lt;&gt;"",IF(AND(MONTH($N800) &lt;= 4, MONTH($O800) &gt;= 4), IF($R800 &lt;&gt; "", $H800/$R800, ""), ""),"")</f>
        <v/>
      </c>
      <c r="W800" s="10" t="str">
        <f>IF(Overall!$A802&lt;&gt;"",IF(AND(MONTH($N800) &lt;= 5, MONTH($O800) &gt;= 5), IF($R800 &lt;&gt; "", $H800/$R800, ""), ""),"")</f>
        <v/>
      </c>
      <c r="X800" s="10" t="str">
        <f>IF(Overall!$A802&lt;&gt;"",IF(AND(MONTH($N800) &lt;= 6, MONTH($O800) &gt;= 6), IF($R800 &lt;&gt; "", $H800/$R800, ""), ""),"")</f>
        <v/>
      </c>
      <c r="Y800" s="10" t="str">
        <f>IF(Overall!$A802&lt;&gt;"",IF(AND(MONTH($N800) &lt;= 7, MONTH($O800) &gt;= 7 ), IF($R800 &lt;&gt; "", $H800/$R800, ""), ""),"")</f>
        <v/>
      </c>
      <c r="Z800" s="10" t="str">
        <f>IF(Overall!$A802&lt;&gt;"",IF(AND(MONTH($N800) &lt;= 8, MONTH($O800) &gt;= 8), IF($R800 &lt;&gt; "", $H800/$R800, ""), ""),"")</f>
        <v/>
      </c>
      <c r="AA800" s="10" t="str">
        <f>IF(Overall!$A802&lt;&gt;"",IF(AND(MONTH($N800) &lt;= 9, MONTH($O800) &gt;= 9), IF($R800 &lt;&gt; "", $H800/$R800, ""), ""),"")</f>
        <v/>
      </c>
      <c r="AB800" s="10" t="str">
        <f>IF(Overall!$A802&lt;&gt;"",IF(AND(MONTH($N800) &lt;= 10, MONTH($O800) &gt;= 10), IF($R800 &lt;&gt; "", $H800/$R800, ""), ""),"")</f>
        <v/>
      </c>
      <c r="AC800" s="10" t="str">
        <f>IF(Overall!$A802&lt;&gt;"",IF(AND(MONTH($N800) &lt;= 11, MONTH($O800) &gt;= 11), IF($R800 &lt;&gt; "", $H800/$R800, ""), ""),"")</f>
        <v/>
      </c>
      <c r="AD800" s="10" t="str">
        <f>IF(Overall!$A802&lt;&gt;"",IF(AND(MONTH($N800) &lt;= 12, MONTH($O800) &gt;= 12), IF($R800 &lt;&gt; "", $H800/$R800, ""), ""),"")</f>
        <v/>
      </c>
      <c r="AF800" s="10" t="str">
        <f ca="1">IFERROR(IF(AND(NOW()&lt;= EOMONTH(DATE(YEAR($O800),1, 1), 0), Overall!$A802&lt;&gt;"", MONTH($N800) &lt;= 1, MONTH($O800) &gt;= 1), IF($R800 &lt;&gt; "", $H800/$R800, ""), ""), "")</f>
        <v/>
      </c>
      <c r="AG800" s="10" t="str">
        <f ca="1">IFERROR(IF(AND(NOW()&lt;= EOMONTH(DATE(YEAR($O800),2, 1), 0), Overall!$A802&lt;&gt;"", MONTH($N800) &lt;= 2, MONTH($O800) &gt;= 2), IF($R800 &lt;&gt; "", $H800/$R800, ""), ""), "")</f>
        <v/>
      </c>
      <c r="AH800" s="10" t="str">
        <f ca="1">IFERROR(IF(AND(NOW()&lt;= EOMONTH(DATE(YEAR($O800),3, 1), 0), Overall!$A802&lt;&gt;"", MONTH($N800) &lt;= 3, MONTH($O800) &gt;= 3), IF($R800 &lt;&gt; "", $H800/$R800, ""), ""), "")</f>
        <v/>
      </c>
      <c r="AI800" s="10" t="str">
        <f ca="1">IFERROR(IF(AND(NOW()&lt;= EOMONTH(DATE(YEAR($O800),4, 1), 0), Overall!$A802&lt;&gt;"", MONTH($N800) &lt;= 4, MONTH($O800) &gt;= 4), IF($R800 &lt;&gt; "", $H800/$R800, ""), ""), "")</f>
        <v/>
      </c>
      <c r="AJ800" s="10" t="str">
        <f ca="1">IFERROR(IF(AND(NOW()&lt;= EOMONTH(DATE(YEAR($O800),5, 1), 0), Overall!$A802&lt;&gt;"", MONTH($N800) &lt;= 5, MONTH($O800) &gt;= 5), IF($R800 &lt;&gt; "", $H800/$R800, ""), ""), "")</f>
        <v/>
      </c>
      <c r="AK800" s="10" t="str">
        <f ca="1">IFERROR(IF(AND(NOW()&lt;= EOMONTH(DATE(YEAR($O800),6, 1), 0), Overall!$A802&lt;&gt;"", MONTH($N800) &lt;= 6, MONTH($O800) &gt;= 6), IF($R800 &lt;&gt; "", $H800/$R800, ""), ""), "")</f>
        <v/>
      </c>
      <c r="AL800" s="10" t="str">
        <f ca="1">IFERROR(IF(AND(NOW()&lt;= EOMONTH(DATE(YEAR($O800),7, 1), 0), Overall!$A802&lt;&gt;"", MONTH($N800) &lt;= 7, MONTH($O800) &gt;= 7), IF($R800 &lt;&gt; "", $H800/$R800, ""), ""), "")</f>
        <v/>
      </c>
      <c r="AM800" s="10" t="str">
        <f ca="1">IFERROR(IF(AND(NOW()&lt;= EOMONTH(DATE(YEAR($O800),8, 1), 0), Overall!$A802&lt;&gt;"", MONTH($N800) &lt;= 8, MONTH($O800) &gt;= 8), IF($R800 &lt;&gt; "", $H800/$R800, ""), ""), "")</f>
        <v/>
      </c>
      <c r="AN800" s="10" t="str">
        <f ca="1">IFERROR(IF(AND(NOW()&lt;= EOMONTH(DATE(YEAR($O800),9, 1), 0), Overall!$A802&lt;&gt;"", MONTH($N800) &lt;= 9, MONTH($O800) &gt;= 9), IF($R800 &lt;&gt; "", $H800/$R800, ""), ""), "")</f>
        <v/>
      </c>
      <c r="AO800" s="10" t="str">
        <f ca="1">IFERROR(IF(AND(NOW()&lt;= EOMONTH(DATE(YEAR($O800),10, 1), 0), Overall!$A802&lt;&gt;"", MONTH($N800) &lt;= 10, MONTH($O800) &gt;= 10), IF($R800 &lt;&gt; "", $H800/$R800, ""), ""), "")</f>
        <v/>
      </c>
      <c r="AP800" s="10" t="str">
        <f ca="1">IFERROR(IF(AND(NOW()&lt;= EOMONTH(DATE(YEAR($O800),11, 1), 0), Overall!$A802&lt;&gt;"", MONTH($N800) &lt;=11, MONTH($O800) &gt;= 11), IF($R800 &lt;&gt; "", $H800/$R800, ""), ""), "")</f>
        <v/>
      </c>
      <c r="AQ800" s="10" t="str">
        <f ca="1">IFERROR(IF(AND(NOW()&lt;= EOMONTH(DATE(YEAR($O800),12, 1), 0), Overall!$A802&lt;&gt;"", MONTH($N800) &lt;= 12, MONTH($O800) &gt;= 12), IF($R800 &lt;&gt; "", $H800/$R800, ""), ""), "")</f>
        <v/>
      </c>
      <c r="AR800" s="16">
        <f t="shared" ca="1" si="25"/>
        <v>0</v>
      </c>
    </row>
    <row r="801" spans="1:44" x14ac:dyDescent="0.25">
      <c r="A801" t="str">
        <f>_xlfn.VALUETOTEXT(Overall!A803)</f>
        <v/>
      </c>
      <c r="B801" s="8" t="str">
        <f>IF(Overall!B803&lt;&gt;"", VALUE(Overall!B803), "")</f>
        <v/>
      </c>
      <c r="C801" s="5" t="str">
        <f>IF(Overall!C803&lt;&gt;"",_xlfn.VALUETOTEXT(Overall!C803),"")</f>
        <v/>
      </c>
      <c r="D801" s="5" t="str">
        <f>_xlfn.VALUETOTEXT(Overall!D803)</f>
        <v/>
      </c>
      <c r="E801" s="5" t="str">
        <f>IF(Overall!Q803&lt;&gt;"",_xlfn.VALUETOTEXT(Overall!Q803),"")</f>
        <v/>
      </c>
      <c r="F801" s="5" t="str">
        <f>IF(Overall!E803&lt;&gt;"",_xlfn.VALUETOTEXT(Overall!E803),"")</f>
        <v/>
      </c>
      <c r="G801" s="5" t="str">
        <f>IF(Overall!R803&lt;&gt;"",_xlfn.VALUETOTEXT(Overall!R803),"")</f>
        <v/>
      </c>
      <c r="H801" s="6" t="str">
        <f>IF(Overall!F803&lt;&gt;"",VALUE(Overall!F803),"")</f>
        <v/>
      </c>
      <c r="I801" s="6" t="str">
        <f>IF(Overall!G803&lt;&gt;"",VALUE(Overall!G803),"")</f>
        <v/>
      </c>
      <c r="J801" s="6" t="str">
        <f>IF(Overall!H803&lt;&gt;"",VALUE(Overall!H803),"")</f>
        <v/>
      </c>
      <c r="K801" s="6" t="str">
        <f>IF(Overall!I803&lt;&gt;"",VALUE(Overall!I803),"")</f>
        <v/>
      </c>
      <c r="L801" s="6" t="str">
        <f>IF(Overall!J803&lt;&gt;"",VALUE(Overall!J803),"")</f>
        <v/>
      </c>
      <c r="M801" s="6" t="str">
        <f>IF(Overall!K803&lt;&gt;"",VALUE(Overall!K803),"")</f>
        <v/>
      </c>
      <c r="N801" s="7" t="str">
        <f>IF(Overall!L803&lt;&gt;"",DATEVALUE(MID(Overall!L803, FIND(",", Overall!L803) + 2, FIND(" ", Overall!L803) - FIND(",", Overall!L803) - 1) &amp; " " &amp; MID(Overall!L803, FIND(" ", Overall!L803) + 1, FIND(",", Overall!L803, FIND(" ", Overall!L803)) - FIND(" ", Overall!L803) - 1) &amp; ", " &amp; MID(Overall!L803, FIND(",", Overall!L803, FIND(",",Overall!L803) + 1) + 2, LEN(Overall!L803))),"")</f>
        <v/>
      </c>
      <c r="O801" s="7" t="str">
        <f>IF(Overall!M803&lt;&gt;"",DATEVALUE(MID(Overall!M803, FIND(",", Overall!M803) + 2, FIND(" ", Overall!M803) - FIND(",", Overall!M803) - 1) &amp; " " &amp; MID(Overall!M803, FIND(" ", Overall!M803) + 1, FIND(",", Overall!M803, FIND(" ", Overall!M803)) - FIND(" ", Overall!M803) - 1) &amp; ", " &amp; MID(Overall!M803, FIND(",", Overall!M803, FIND(",",Overall!M803) + 1) + 2, LEN(Overall!M803))),"")</f>
        <v/>
      </c>
      <c r="P801" s="7" t="str">
        <f>IF(Overall!N803&lt;&gt;"",DATEVALUE(MID(Overall!N803, FIND(",", Overall!N803) + 2, FIND(" ", Overall!N803) - FIND(",", Overall!N803) - 1) &amp; " " &amp; MID(Overall!N803, FIND(" ", Overall!N803) + 1, FIND(",", Overall!N803, FIND(" ", Overall!N803)) - FIND(" ", Overall!N803) - 1) &amp; ", " &amp; MID(Overall!N803, FIND(",", Overall!N803, FIND(",",Overall!N803) + 1) + 2, LEN(Overall!N803))),"")</f>
        <v/>
      </c>
      <c r="Q801" s="7" t="str">
        <f>IF(Overall!O803&lt;&gt;"",DATEVALUE(MID(Overall!O803, FIND(",", Overall!O803) + 2, FIND(" ", Overall!O803) - FIND(",", Overall!O803) - 1) &amp; " " &amp; MID(Overall!O803, FIND(" ", Overall!O803) + 1, FIND(",", Overall!O803, FIND(" ", Overall!O803)) - FIND(" ", Overall!O803) - 1) &amp; ", " &amp; MID(Overall!O803, FIND(",", Overall!O803, FIND(",",Overall!O803) + 1) + 2, LEN(Overall!O803))),"")</f>
        <v/>
      </c>
      <c r="R801" s="5" t="str">
        <f t="shared" si="24"/>
        <v/>
      </c>
      <c r="S801" s="10" t="str">
        <f>IF(Overall!$A803&lt;&gt;"",IF(AND(MONTH($N801) &lt;= 1, MONTH($O801) &gt;= 1), IF($R801 &lt;&gt; "", $H801/$R801, ""), ""),"")</f>
        <v/>
      </c>
      <c r="T801" s="10" t="str">
        <f>IF(Overall!$A803&lt;&gt;"",IF(AND(MONTH($N801) &lt;= 2, MONTH($O801) &gt;= 2), IF($R801 &lt;&gt; "", $H801/$R801, ""), ""),"")</f>
        <v/>
      </c>
      <c r="U801" s="10" t="str">
        <f>IF(Overall!$A803&lt;&gt;"",IF(AND(MONTH($N801) &lt;= 3, MONTH($O801) &gt;= 3), IF($R801 &lt;&gt; "", $H801/$R801, ""), ""),"")</f>
        <v/>
      </c>
      <c r="V801" s="10" t="str">
        <f>IF(Overall!$A803&lt;&gt;"",IF(AND(MONTH($N801) &lt;= 4, MONTH($O801) &gt;= 4), IF($R801 &lt;&gt; "", $H801/$R801, ""), ""),"")</f>
        <v/>
      </c>
      <c r="W801" s="10" t="str">
        <f>IF(Overall!$A803&lt;&gt;"",IF(AND(MONTH($N801) &lt;= 5, MONTH($O801) &gt;= 5), IF($R801 &lt;&gt; "", $H801/$R801, ""), ""),"")</f>
        <v/>
      </c>
      <c r="X801" s="10" t="str">
        <f>IF(Overall!$A803&lt;&gt;"",IF(AND(MONTH($N801) &lt;= 6, MONTH($O801) &gt;= 6), IF($R801 &lt;&gt; "", $H801/$R801, ""), ""),"")</f>
        <v/>
      </c>
      <c r="Y801" s="10" t="str">
        <f>IF(Overall!$A803&lt;&gt;"",IF(AND(MONTH($N801) &lt;= 7, MONTH($O801) &gt;= 7 ), IF($R801 &lt;&gt; "", $H801/$R801, ""), ""),"")</f>
        <v/>
      </c>
      <c r="Z801" s="10" t="str">
        <f>IF(Overall!$A803&lt;&gt;"",IF(AND(MONTH($N801) &lt;= 8, MONTH($O801) &gt;= 8), IF($R801 &lt;&gt; "", $H801/$R801, ""), ""),"")</f>
        <v/>
      </c>
      <c r="AA801" s="10" t="str">
        <f>IF(Overall!$A803&lt;&gt;"",IF(AND(MONTH($N801) &lt;= 9, MONTH($O801) &gt;= 9), IF($R801 &lt;&gt; "", $H801/$R801, ""), ""),"")</f>
        <v/>
      </c>
      <c r="AB801" s="10" t="str">
        <f>IF(Overall!$A803&lt;&gt;"",IF(AND(MONTH($N801) &lt;= 10, MONTH($O801) &gt;= 10), IF($R801 &lt;&gt; "", $H801/$R801, ""), ""),"")</f>
        <v/>
      </c>
      <c r="AC801" s="10" t="str">
        <f>IF(Overall!$A803&lt;&gt;"",IF(AND(MONTH($N801) &lt;= 11, MONTH($O801) &gt;= 11), IF($R801 &lt;&gt; "", $H801/$R801, ""), ""),"")</f>
        <v/>
      </c>
      <c r="AD801" s="10" t="str">
        <f>IF(Overall!$A803&lt;&gt;"",IF(AND(MONTH($N801) &lt;= 12, MONTH($O801) &gt;= 12), IF($R801 &lt;&gt; "", $H801/$R801, ""), ""),"")</f>
        <v/>
      </c>
      <c r="AF801" s="10" t="str">
        <f ca="1">IFERROR(IF(AND(NOW()&lt;= EOMONTH(DATE(YEAR($O801),1, 1), 0), Overall!$A803&lt;&gt;"", MONTH($N801) &lt;= 1, MONTH($O801) &gt;= 1), IF($R801 &lt;&gt; "", $H801/$R801, ""), ""), "")</f>
        <v/>
      </c>
      <c r="AG801" s="10" t="str">
        <f ca="1">IFERROR(IF(AND(NOW()&lt;= EOMONTH(DATE(YEAR($O801),2, 1), 0), Overall!$A803&lt;&gt;"", MONTH($N801) &lt;= 2, MONTH($O801) &gt;= 2), IF($R801 &lt;&gt; "", $H801/$R801, ""), ""), "")</f>
        <v/>
      </c>
      <c r="AH801" s="10" t="str">
        <f ca="1">IFERROR(IF(AND(NOW()&lt;= EOMONTH(DATE(YEAR($O801),3, 1), 0), Overall!$A803&lt;&gt;"", MONTH($N801) &lt;= 3, MONTH($O801) &gt;= 3), IF($R801 &lt;&gt; "", $H801/$R801, ""), ""), "")</f>
        <v/>
      </c>
      <c r="AI801" s="10" t="str">
        <f ca="1">IFERROR(IF(AND(NOW()&lt;= EOMONTH(DATE(YEAR($O801),4, 1), 0), Overall!$A803&lt;&gt;"", MONTH($N801) &lt;= 4, MONTH($O801) &gt;= 4), IF($R801 &lt;&gt; "", $H801/$R801, ""), ""), "")</f>
        <v/>
      </c>
      <c r="AJ801" s="10" t="str">
        <f ca="1">IFERROR(IF(AND(NOW()&lt;= EOMONTH(DATE(YEAR($O801),5, 1), 0), Overall!$A803&lt;&gt;"", MONTH($N801) &lt;= 5, MONTH($O801) &gt;= 5), IF($R801 &lt;&gt; "", $H801/$R801, ""), ""), "")</f>
        <v/>
      </c>
      <c r="AK801" s="10" t="str">
        <f ca="1">IFERROR(IF(AND(NOW()&lt;= EOMONTH(DATE(YEAR($O801),6, 1), 0), Overall!$A803&lt;&gt;"", MONTH($N801) &lt;= 6, MONTH($O801) &gt;= 6), IF($R801 &lt;&gt; "", $H801/$R801, ""), ""), "")</f>
        <v/>
      </c>
      <c r="AL801" s="10" t="str">
        <f ca="1">IFERROR(IF(AND(NOW()&lt;= EOMONTH(DATE(YEAR($O801),7, 1), 0), Overall!$A803&lt;&gt;"", MONTH($N801) &lt;= 7, MONTH($O801) &gt;= 7), IF($R801 &lt;&gt; "", $H801/$R801, ""), ""), "")</f>
        <v/>
      </c>
      <c r="AM801" s="10" t="str">
        <f ca="1">IFERROR(IF(AND(NOW()&lt;= EOMONTH(DATE(YEAR($O801),8, 1), 0), Overall!$A803&lt;&gt;"", MONTH($N801) &lt;= 8, MONTH($O801) &gt;= 8), IF($R801 &lt;&gt; "", $H801/$R801, ""), ""), "")</f>
        <v/>
      </c>
      <c r="AN801" s="10" t="str">
        <f ca="1">IFERROR(IF(AND(NOW()&lt;= EOMONTH(DATE(YEAR($O801),9, 1), 0), Overall!$A803&lt;&gt;"", MONTH($N801) &lt;= 9, MONTH($O801) &gt;= 9), IF($R801 &lt;&gt; "", $H801/$R801, ""), ""), "")</f>
        <v/>
      </c>
      <c r="AO801" s="10" t="str">
        <f ca="1">IFERROR(IF(AND(NOW()&lt;= EOMONTH(DATE(YEAR($O801),10, 1), 0), Overall!$A803&lt;&gt;"", MONTH($N801) &lt;= 10, MONTH($O801) &gt;= 10), IF($R801 &lt;&gt; "", $H801/$R801, ""), ""), "")</f>
        <v/>
      </c>
      <c r="AP801" s="10" t="str">
        <f ca="1">IFERROR(IF(AND(NOW()&lt;= EOMONTH(DATE(YEAR($O801),11, 1), 0), Overall!$A803&lt;&gt;"", MONTH($N801) &lt;=11, MONTH($O801) &gt;= 11), IF($R801 &lt;&gt; "", $H801/$R801, ""), ""), "")</f>
        <v/>
      </c>
      <c r="AQ801" s="10" t="str">
        <f ca="1">IFERROR(IF(AND(NOW()&lt;= EOMONTH(DATE(YEAR($O801),12, 1), 0), Overall!$A803&lt;&gt;"", MONTH($N801) &lt;= 12, MONTH($O801) &gt;= 12), IF($R801 &lt;&gt; "", $H801/$R801, ""), ""), "")</f>
        <v/>
      </c>
      <c r="AR801" s="16">
        <f t="shared" ca="1" si="25"/>
        <v>0</v>
      </c>
    </row>
    <row r="802" spans="1:44" x14ac:dyDescent="0.25">
      <c r="A802" t="str">
        <f>_xlfn.VALUETOTEXT(Overall!A804)</f>
        <v/>
      </c>
      <c r="B802" s="8" t="str">
        <f>IF(Overall!B804&lt;&gt;"", VALUE(Overall!B804), "")</f>
        <v/>
      </c>
      <c r="C802" s="5" t="str">
        <f>IF(Overall!C804&lt;&gt;"",_xlfn.VALUETOTEXT(Overall!C804),"")</f>
        <v/>
      </c>
      <c r="D802" s="5" t="str">
        <f>_xlfn.VALUETOTEXT(Overall!D804)</f>
        <v/>
      </c>
      <c r="E802" s="5" t="str">
        <f>IF(Overall!Q804&lt;&gt;"",_xlfn.VALUETOTEXT(Overall!Q804),"")</f>
        <v/>
      </c>
      <c r="F802" s="5" t="str">
        <f>IF(Overall!E804&lt;&gt;"",_xlfn.VALUETOTEXT(Overall!E804),"")</f>
        <v/>
      </c>
      <c r="G802" s="5" t="str">
        <f>IF(Overall!R804&lt;&gt;"",_xlfn.VALUETOTEXT(Overall!R804),"")</f>
        <v/>
      </c>
      <c r="H802" s="6" t="str">
        <f>IF(Overall!F804&lt;&gt;"",VALUE(Overall!F804),"")</f>
        <v/>
      </c>
      <c r="I802" s="6" t="str">
        <f>IF(Overall!G804&lt;&gt;"",VALUE(Overall!G804),"")</f>
        <v/>
      </c>
      <c r="J802" s="6" t="str">
        <f>IF(Overall!H804&lt;&gt;"",VALUE(Overall!H804),"")</f>
        <v/>
      </c>
      <c r="K802" s="6" t="str">
        <f>IF(Overall!I804&lt;&gt;"",VALUE(Overall!I804),"")</f>
        <v/>
      </c>
      <c r="L802" s="6" t="str">
        <f>IF(Overall!J804&lt;&gt;"",VALUE(Overall!J804),"")</f>
        <v/>
      </c>
      <c r="M802" s="6" t="str">
        <f>IF(Overall!K804&lt;&gt;"",VALUE(Overall!K804),"")</f>
        <v/>
      </c>
      <c r="N802" s="7" t="str">
        <f>IF(Overall!L804&lt;&gt;"",DATEVALUE(MID(Overall!L804, FIND(",", Overall!L804) + 2, FIND(" ", Overall!L804) - FIND(",", Overall!L804) - 1) &amp; " " &amp; MID(Overall!L804, FIND(" ", Overall!L804) + 1, FIND(",", Overall!L804, FIND(" ", Overall!L804)) - FIND(" ", Overall!L804) - 1) &amp; ", " &amp; MID(Overall!L804, FIND(",", Overall!L804, FIND(",",Overall!L804) + 1) + 2, LEN(Overall!L804))),"")</f>
        <v/>
      </c>
      <c r="O802" s="7" t="str">
        <f>IF(Overall!M804&lt;&gt;"",DATEVALUE(MID(Overall!M804, FIND(",", Overall!M804) + 2, FIND(" ", Overall!M804) - FIND(",", Overall!M804) - 1) &amp; " " &amp; MID(Overall!M804, FIND(" ", Overall!M804) + 1, FIND(",", Overall!M804, FIND(" ", Overall!M804)) - FIND(" ", Overall!M804) - 1) &amp; ", " &amp; MID(Overall!M804, FIND(",", Overall!M804, FIND(",",Overall!M804) + 1) + 2, LEN(Overall!M804))),"")</f>
        <v/>
      </c>
      <c r="P802" s="7" t="str">
        <f>IF(Overall!N804&lt;&gt;"",DATEVALUE(MID(Overall!N804, FIND(",", Overall!N804) + 2, FIND(" ", Overall!N804) - FIND(",", Overall!N804) - 1) &amp; " " &amp; MID(Overall!N804, FIND(" ", Overall!N804) + 1, FIND(",", Overall!N804, FIND(" ", Overall!N804)) - FIND(" ", Overall!N804) - 1) &amp; ", " &amp; MID(Overall!N804, FIND(",", Overall!N804, FIND(",",Overall!N804) + 1) + 2, LEN(Overall!N804))),"")</f>
        <v/>
      </c>
      <c r="Q802" s="7" t="str">
        <f>IF(Overall!O804&lt;&gt;"",DATEVALUE(MID(Overall!O804, FIND(",", Overall!O804) + 2, FIND(" ", Overall!O804) - FIND(",", Overall!O804) - 1) &amp; " " &amp; MID(Overall!O804, FIND(" ", Overall!O804) + 1, FIND(",", Overall!O804, FIND(" ", Overall!O804)) - FIND(" ", Overall!O804) - 1) &amp; ", " &amp; MID(Overall!O804, FIND(",", Overall!O804, FIND(",",Overall!O804) + 1) + 2, LEN(Overall!O804))),"")</f>
        <v/>
      </c>
      <c r="R802" s="5" t="str">
        <f t="shared" si="24"/>
        <v/>
      </c>
      <c r="S802" s="10" t="str">
        <f>IF(Overall!$A804&lt;&gt;"",IF(AND(MONTH($N802) &lt;= 1, MONTH($O802) &gt;= 1), IF($R802 &lt;&gt; "", $H802/$R802, ""), ""),"")</f>
        <v/>
      </c>
      <c r="T802" s="10" t="str">
        <f>IF(Overall!$A804&lt;&gt;"",IF(AND(MONTH($N802) &lt;= 2, MONTH($O802) &gt;= 2), IF($R802 &lt;&gt; "", $H802/$R802, ""), ""),"")</f>
        <v/>
      </c>
      <c r="U802" s="10" t="str">
        <f>IF(Overall!$A804&lt;&gt;"",IF(AND(MONTH($N802) &lt;= 3, MONTH($O802) &gt;= 3), IF($R802 &lt;&gt; "", $H802/$R802, ""), ""),"")</f>
        <v/>
      </c>
      <c r="V802" s="10" t="str">
        <f>IF(Overall!$A804&lt;&gt;"",IF(AND(MONTH($N802) &lt;= 4, MONTH($O802) &gt;= 4), IF($R802 &lt;&gt; "", $H802/$R802, ""), ""),"")</f>
        <v/>
      </c>
      <c r="W802" s="10" t="str">
        <f>IF(Overall!$A804&lt;&gt;"",IF(AND(MONTH($N802) &lt;= 5, MONTH($O802) &gt;= 5), IF($R802 &lt;&gt; "", $H802/$R802, ""), ""),"")</f>
        <v/>
      </c>
      <c r="X802" s="10" t="str">
        <f>IF(Overall!$A804&lt;&gt;"",IF(AND(MONTH($N802) &lt;= 6, MONTH($O802) &gt;= 6), IF($R802 &lt;&gt; "", $H802/$R802, ""), ""),"")</f>
        <v/>
      </c>
      <c r="Y802" s="10" t="str">
        <f>IF(Overall!$A804&lt;&gt;"",IF(AND(MONTH($N802) &lt;= 7, MONTH($O802) &gt;= 7 ), IF($R802 &lt;&gt; "", $H802/$R802, ""), ""),"")</f>
        <v/>
      </c>
      <c r="Z802" s="10" t="str">
        <f>IF(Overall!$A804&lt;&gt;"",IF(AND(MONTH($N802) &lt;= 8, MONTH($O802) &gt;= 8), IF($R802 &lt;&gt; "", $H802/$R802, ""), ""),"")</f>
        <v/>
      </c>
      <c r="AA802" s="10" t="str">
        <f>IF(Overall!$A804&lt;&gt;"",IF(AND(MONTH($N802) &lt;= 9, MONTH($O802) &gt;= 9), IF($R802 &lt;&gt; "", $H802/$R802, ""), ""),"")</f>
        <v/>
      </c>
      <c r="AB802" s="10" t="str">
        <f>IF(Overall!$A804&lt;&gt;"",IF(AND(MONTH($N802) &lt;= 10, MONTH($O802) &gt;= 10), IF($R802 &lt;&gt; "", $H802/$R802, ""), ""),"")</f>
        <v/>
      </c>
      <c r="AC802" s="10" t="str">
        <f>IF(Overall!$A804&lt;&gt;"",IF(AND(MONTH($N802) &lt;= 11, MONTH($O802) &gt;= 11), IF($R802 &lt;&gt; "", $H802/$R802, ""), ""),"")</f>
        <v/>
      </c>
      <c r="AD802" s="10" t="str">
        <f>IF(Overall!$A804&lt;&gt;"",IF(AND(MONTH($N802) &lt;= 12, MONTH($O802) &gt;= 12), IF($R802 &lt;&gt; "", $H802/$R802, ""), ""),"")</f>
        <v/>
      </c>
      <c r="AF802" s="10" t="str">
        <f ca="1">IFERROR(IF(AND(NOW()&lt;= EOMONTH(DATE(YEAR($O802),1, 1), 0), Overall!$A804&lt;&gt;"", MONTH($N802) &lt;= 1, MONTH($O802) &gt;= 1), IF($R802 &lt;&gt; "", $H802/$R802, ""), ""), "")</f>
        <v/>
      </c>
      <c r="AG802" s="10" t="str">
        <f ca="1">IFERROR(IF(AND(NOW()&lt;= EOMONTH(DATE(YEAR($O802),2, 1), 0), Overall!$A804&lt;&gt;"", MONTH($N802) &lt;= 2, MONTH($O802) &gt;= 2), IF($R802 &lt;&gt; "", $H802/$R802, ""), ""), "")</f>
        <v/>
      </c>
      <c r="AH802" s="10" t="str">
        <f ca="1">IFERROR(IF(AND(NOW()&lt;= EOMONTH(DATE(YEAR($O802),3, 1), 0), Overall!$A804&lt;&gt;"", MONTH($N802) &lt;= 3, MONTH($O802) &gt;= 3), IF($R802 &lt;&gt; "", $H802/$R802, ""), ""), "")</f>
        <v/>
      </c>
      <c r="AI802" s="10" t="str">
        <f ca="1">IFERROR(IF(AND(NOW()&lt;= EOMONTH(DATE(YEAR($O802),4, 1), 0), Overall!$A804&lt;&gt;"", MONTH($N802) &lt;= 4, MONTH($O802) &gt;= 4), IF($R802 &lt;&gt; "", $H802/$R802, ""), ""), "")</f>
        <v/>
      </c>
      <c r="AJ802" s="10" t="str">
        <f ca="1">IFERROR(IF(AND(NOW()&lt;= EOMONTH(DATE(YEAR($O802),5, 1), 0), Overall!$A804&lt;&gt;"", MONTH($N802) &lt;= 5, MONTH($O802) &gt;= 5), IF($R802 &lt;&gt; "", $H802/$R802, ""), ""), "")</f>
        <v/>
      </c>
      <c r="AK802" s="10" t="str">
        <f ca="1">IFERROR(IF(AND(NOW()&lt;= EOMONTH(DATE(YEAR($O802),6, 1), 0), Overall!$A804&lt;&gt;"", MONTH($N802) &lt;= 6, MONTH($O802) &gt;= 6), IF($R802 &lt;&gt; "", $H802/$R802, ""), ""), "")</f>
        <v/>
      </c>
      <c r="AL802" s="10" t="str">
        <f ca="1">IFERROR(IF(AND(NOW()&lt;= EOMONTH(DATE(YEAR($O802),7, 1), 0), Overall!$A804&lt;&gt;"", MONTH($N802) &lt;= 7, MONTH($O802) &gt;= 7), IF($R802 &lt;&gt; "", $H802/$R802, ""), ""), "")</f>
        <v/>
      </c>
      <c r="AM802" s="10" t="str">
        <f ca="1">IFERROR(IF(AND(NOW()&lt;= EOMONTH(DATE(YEAR($O802),8, 1), 0), Overall!$A804&lt;&gt;"", MONTH($N802) &lt;= 8, MONTH($O802) &gt;= 8), IF($R802 &lt;&gt; "", $H802/$R802, ""), ""), "")</f>
        <v/>
      </c>
      <c r="AN802" s="10" t="str">
        <f ca="1">IFERROR(IF(AND(NOW()&lt;= EOMONTH(DATE(YEAR($O802),9, 1), 0), Overall!$A804&lt;&gt;"", MONTH($N802) &lt;= 9, MONTH($O802) &gt;= 9), IF($R802 &lt;&gt; "", $H802/$R802, ""), ""), "")</f>
        <v/>
      </c>
      <c r="AO802" s="10" t="str">
        <f ca="1">IFERROR(IF(AND(NOW()&lt;= EOMONTH(DATE(YEAR($O802),10, 1), 0), Overall!$A804&lt;&gt;"", MONTH($N802) &lt;= 10, MONTH($O802) &gt;= 10), IF($R802 &lt;&gt; "", $H802/$R802, ""), ""), "")</f>
        <v/>
      </c>
      <c r="AP802" s="10" t="str">
        <f ca="1">IFERROR(IF(AND(NOW()&lt;= EOMONTH(DATE(YEAR($O802),11, 1), 0), Overall!$A804&lt;&gt;"", MONTH($N802) &lt;=11, MONTH($O802) &gt;= 11), IF($R802 &lt;&gt; "", $H802/$R802, ""), ""), "")</f>
        <v/>
      </c>
      <c r="AQ802" s="10" t="str">
        <f ca="1">IFERROR(IF(AND(NOW()&lt;= EOMONTH(DATE(YEAR($O802),12, 1), 0), Overall!$A804&lt;&gt;"", MONTH($N802) &lt;= 12, MONTH($O802) &gt;= 12), IF($R802 &lt;&gt; "", $H802/$R802, ""), ""), "")</f>
        <v/>
      </c>
      <c r="AR802" s="16">
        <f t="shared" ca="1" si="25"/>
        <v>0</v>
      </c>
    </row>
    <row r="803" spans="1:44" x14ac:dyDescent="0.25">
      <c r="A803" t="str">
        <f>_xlfn.VALUETOTEXT(Overall!A805)</f>
        <v/>
      </c>
      <c r="B803" s="8" t="str">
        <f>IF(Overall!B805&lt;&gt;"", VALUE(Overall!B805), "")</f>
        <v/>
      </c>
      <c r="C803" s="5" t="str">
        <f>IF(Overall!C805&lt;&gt;"",_xlfn.VALUETOTEXT(Overall!C805),"")</f>
        <v/>
      </c>
      <c r="D803" s="5" t="str">
        <f>_xlfn.VALUETOTEXT(Overall!D805)</f>
        <v/>
      </c>
      <c r="E803" s="5" t="str">
        <f>IF(Overall!Q805&lt;&gt;"",_xlfn.VALUETOTEXT(Overall!Q805),"")</f>
        <v/>
      </c>
      <c r="F803" s="5" t="str">
        <f>IF(Overall!E805&lt;&gt;"",_xlfn.VALUETOTEXT(Overall!E805),"")</f>
        <v/>
      </c>
      <c r="G803" s="5" t="str">
        <f>IF(Overall!R805&lt;&gt;"",_xlfn.VALUETOTEXT(Overall!R805),"")</f>
        <v/>
      </c>
      <c r="H803" s="6" t="str">
        <f>IF(Overall!F805&lt;&gt;"",VALUE(Overall!F805),"")</f>
        <v/>
      </c>
      <c r="I803" s="6" t="str">
        <f>IF(Overall!G805&lt;&gt;"",VALUE(Overall!G805),"")</f>
        <v/>
      </c>
      <c r="J803" s="6" t="str">
        <f>IF(Overall!H805&lt;&gt;"",VALUE(Overall!H805),"")</f>
        <v/>
      </c>
      <c r="K803" s="6" t="str">
        <f>IF(Overall!I805&lt;&gt;"",VALUE(Overall!I805),"")</f>
        <v/>
      </c>
      <c r="L803" s="6" t="str">
        <f>IF(Overall!J805&lt;&gt;"",VALUE(Overall!J805),"")</f>
        <v/>
      </c>
      <c r="M803" s="6" t="str">
        <f>IF(Overall!K805&lt;&gt;"",VALUE(Overall!K805),"")</f>
        <v/>
      </c>
      <c r="N803" s="7" t="str">
        <f>IF(Overall!L805&lt;&gt;"",DATEVALUE(MID(Overall!L805, FIND(",", Overall!L805) + 2, FIND(" ", Overall!L805) - FIND(",", Overall!L805) - 1) &amp; " " &amp; MID(Overall!L805, FIND(" ", Overall!L805) + 1, FIND(",", Overall!L805, FIND(" ", Overall!L805)) - FIND(" ", Overall!L805) - 1) &amp; ", " &amp; MID(Overall!L805, FIND(",", Overall!L805, FIND(",",Overall!L805) + 1) + 2, LEN(Overall!L805))),"")</f>
        <v/>
      </c>
      <c r="O803" s="7" t="str">
        <f>IF(Overall!M805&lt;&gt;"",DATEVALUE(MID(Overall!M805, FIND(",", Overall!M805) + 2, FIND(" ", Overall!M805) - FIND(",", Overall!M805) - 1) &amp; " " &amp; MID(Overall!M805, FIND(" ", Overall!M805) + 1, FIND(",", Overall!M805, FIND(" ", Overall!M805)) - FIND(" ", Overall!M805) - 1) &amp; ", " &amp; MID(Overall!M805, FIND(",", Overall!M805, FIND(",",Overall!M805) + 1) + 2, LEN(Overall!M805))),"")</f>
        <v/>
      </c>
      <c r="P803" s="7" t="str">
        <f>IF(Overall!N805&lt;&gt;"",DATEVALUE(MID(Overall!N805, FIND(",", Overall!N805) + 2, FIND(" ", Overall!N805) - FIND(",", Overall!N805) - 1) &amp; " " &amp; MID(Overall!N805, FIND(" ", Overall!N805) + 1, FIND(",", Overall!N805, FIND(" ", Overall!N805)) - FIND(" ", Overall!N805) - 1) &amp; ", " &amp; MID(Overall!N805, FIND(",", Overall!N805, FIND(",",Overall!N805) + 1) + 2, LEN(Overall!N805))),"")</f>
        <v/>
      </c>
      <c r="Q803" s="7" t="str">
        <f>IF(Overall!O805&lt;&gt;"",DATEVALUE(MID(Overall!O805, FIND(",", Overall!O805) + 2, FIND(" ", Overall!O805) - FIND(",", Overall!O805) - 1) &amp; " " &amp; MID(Overall!O805, FIND(" ", Overall!O805) + 1, FIND(",", Overall!O805, FIND(" ", Overall!O805)) - FIND(" ", Overall!O805) - 1) &amp; ", " &amp; MID(Overall!O805, FIND(",", Overall!O805, FIND(",",Overall!O805) + 1) + 2, LEN(Overall!O805))),"")</f>
        <v/>
      </c>
      <c r="R803" s="5" t="str">
        <f t="shared" si="24"/>
        <v/>
      </c>
      <c r="S803" s="10" t="str">
        <f>IF(Overall!$A805&lt;&gt;"",IF(AND(MONTH($N803) &lt;= 1, MONTH($O803) &gt;= 1), IF($R803 &lt;&gt; "", $H803/$R803, ""), ""),"")</f>
        <v/>
      </c>
      <c r="T803" s="10" t="str">
        <f>IF(Overall!$A805&lt;&gt;"",IF(AND(MONTH($N803) &lt;= 2, MONTH($O803) &gt;= 2), IF($R803 &lt;&gt; "", $H803/$R803, ""), ""),"")</f>
        <v/>
      </c>
      <c r="U803" s="10" t="str">
        <f>IF(Overall!$A805&lt;&gt;"",IF(AND(MONTH($N803) &lt;= 3, MONTH($O803) &gt;= 3), IF($R803 &lt;&gt; "", $H803/$R803, ""), ""),"")</f>
        <v/>
      </c>
      <c r="V803" s="10" t="str">
        <f>IF(Overall!$A805&lt;&gt;"",IF(AND(MONTH($N803) &lt;= 4, MONTH($O803) &gt;= 4), IF($R803 &lt;&gt; "", $H803/$R803, ""), ""),"")</f>
        <v/>
      </c>
      <c r="W803" s="10" t="str">
        <f>IF(Overall!$A805&lt;&gt;"",IF(AND(MONTH($N803) &lt;= 5, MONTH($O803) &gt;= 5), IF($R803 &lt;&gt; "", $H803/$R803, ""), ""),"")</f>
        <v/>
      </c>
      <c r="X803" s="10" t="str">
        <f>IF(Overall!$A805&lt;&gt;"",IF(AND(MONTH($N803) &lt;= 6, MONTH($O803) &gt;= 6), IF($R803 &lt;&gt; "", $H803/$R803, ""), ""),"")</f>
        <v/>
      </c>
      <c r="Y803" s="10" t="str">
        <f>IF(Overall!$A805&lt;&gt;"",IF(AND(MONTH($N803) &lt;= 7, MONTH($O803) &gt;= 7 ), IF($R803 &lt;&gt; "", $H803/$R803, ""), ""),"")</f>
        <v/>
      </c>
      <c r="Z803" s="10" t="str">
        <f>IF(Overall!$A805&lt;&gt;"",IF(AND(MONTH($N803) &lt;= 8, MONTH($O803) &gt;= 8), IF($R803 &lt;&gt; "", $H803/$R803, ""), ""),"")</f>
        <v/>
      </c>
      <c r="AA803" s="10" t="str">
        <f>IF(Overall!$A805&lt;&gt;"",IF(AND(MONTH($N803) &lt;= 9, MONTH($O803) &gt;= 9), IF($R803 &lt;&gt; "", $H803/$R803, ""), ""),"")</f>
        <v/>
      </c>
      <c r="AB803" s="10" t="str">
        <f>IF(Overall!$A805&lt;&gt;"",IF(AND(MONTH($N803) &lt;= 10, MONTH($O803) &gt;= 10), IF($R803 &lt;&gt; "", $H803/$R803, ""), ""),"")</f>
        <v/>
      </c>
      <c r="AC803" s="10" t="str">
        <f>IF(Overall!$A805&lt;&gt;"",IF(AND(MONTH($N803) &lt;= 11, MONTH($O803) &gt;= 11), IF($R803 &lt;&gt; "", $H803/$R803, ""), ""),"")</f>
        <v/>
      </c>
      <c r="AD803" s="10" t="str">
        <f>IF(Overall!$A805&lt;&gt;"",IF(AND(MONTH($N803) &lt;= 12, MONTH($O803) &gt;= 12), IF($R803 &lt;&gt; "", $H803/$R803, ""), ""),"")</f>
        <v/>
      </c>
      <c r="AF803" s="10" t="str">
        <f ca="1">IFERROR(IF(AND(NOW()&lt;= EOMONTH(DATE(YEAR($O803),1, 1), 0), Overall!$A805&lt;&gt;"", MONTH($N803) &lt;= 1, MONTH($O803) &gt;= 1), IF($R803 &lt;&gt; "", $H803/$R803, ""), ""), "")</f>
        <v/>
      </c>
      <c r="AG803" s="10" t="str">
        <f ca="1">IFERROR(IF(AND(NOW()&lt;= EOMONTH(DATE(YEAR($O803),2, 1), 0), Overall!$A805&lt;&gt;"", MONTH($N803) &lt;= 2, MONTH($O803) &gt;= 2), IF($R803 &lt;&gt; "", $H803/$R803, ""), ""), "")</f>
        <v/>
      </c>
      <c r="AH803" s="10" t="str">
        <f ca="1">IFERROR(IF(AND(NOW()&lt;= EOMONTH(DATE(YEAR($O803),3, 1), 0), Overall!$A805&lt;&gt;"", MONTH($N803) &lt;= 3, MONTH($O803) &gt;= 3), IF($R803 &lt;&gt; "", $H803/$R803, ""), ""), "")</f>
        <v/>
      </c>
      <c r="AI803" s="10" t="str">
        <f ca="1">IFERROR(IF(AND(NOW()&lt;= EOMONTH(DATE(YEAR($O803),4, 1), 0), Overall!$A805&lt;&gt;"", MONTH($N803) &lt;= 4, MONTH($O803) &gt;= 4), IF($R803 &lt;&gt; "", $H803/$R803, ""), ""), "")</f>
        <v/>
      </c>
      <c r="AJ803" s="10" t="str">
        <f ca="1">IFERROR(IF(AND(NOW()&lt;= EOMONTH(DATE(YEAR($O803),5, 1), 0), Overall!$A805&lt;&gt;"", MONTH($N803) &lt;= 5, MONTH($O803) &gt;= 5), IF($R803 &lt;&gt; "", $H803/$R803, ""), ""), "")</f>
        <v/>
      </c>
      <c r="AK803" s="10" t="str">
        <f ca="1">IFERROR(IF(AND(NOW()&lt;= EOMONTH(DATE(YEAR($O803),6, 1), 0), Overall!$A805&lt;&gt;"", MONTH($N803) &lt;= 6, MONTH($O803) &gt;= 6), IF($R803 &lt;&gt; "", $H803/$R803, ""), ""), "")</f>
        <v/>
      </c>
      <c r="AL803" s="10" t="str">
        <f ca="1">IFERROR(IF(AND(NOW()&lt;= EOMONTH(DATE(YEAR($O803),7, 1), 0), Overall!$A805&lt;&gt;"", MONTH($N803) &lt;= 7, MONTH($O803) &gt;= 7), IF($R803 &lt;&gt; "", $H803/$R803, ""), ""), "")</f>
        <v/>
      </c>
      <c r="AM803" s="10" t="str">
        <f ca="1">IFERROR(IF(AND(NOW()&lt;= EOMONTH(DATE(YEAR($O803),8, 1), 0), Overall!$A805&lt;&gt;"", MONTH($N803) &lt;= 8, MONTH($O803) &gt;= 8), IF($R803 &lt;&gt; "", $H803/$R803, ""), ""), "")</f>
        <v/>
      </c>
      <c r="AN803" s="10" t="str">
        <f ca="1">IFERROR(IF(AND(NOW()&lt;= EOMONTH(DATE(YEAR($O803),9, 1), 0), Overall!$A805&lt;&gt;"", MONTH($N803) &lt;= 9, MONTH($O803) &gt;= 9), IF($R803 &lt;&gt; "", $H803/$R803, ""), ""), "")</f>
        <v/>
      </c>
      <c r="AO803" s="10" t="str">
        <f ca="1">IFERROR(IF(AND(NOW()&lt;= EOMONTH(DATE(YEAR($O803),10, 1), 0), Overall!$A805&lt;&gt;"", MONTH($N803) &lt;= 10, MONTH($O803) &gt;= 10), IF($R803 &lt;&gt; "", $H803/$R803, ""), ""), "")</f>
        <v/>
      </c>
      <c r="AP803" s="10" t="str">
        <f ca="1">IFERROR(IF(AND(NOW()&lt;= EOMONTH(DATE(YEAR($O803),11, 1), 0), Overall!$A805&lt;&gt;"", MONTH($N803) &lt;=11, MONTH($O803) &gt;= 11), IF($R803 &lt;&gt; "", $H803/$R803, ""), ""), "")</f>
        <v/>
      </c>
      <c r="AQ803" s="10" t="str">
        <f ca="1">IFERROR(IF(AND(NOW()&lt;= EOMONTH(DATE(YEAR($O803),12, 1), 0), Overall!$A805&lt;&gt;"", MONTH($N803) &lt;= 12, MONTH($O803) &gt;= 12), IF($R803 &lt;&gt; "", $H803/$R803, ""), ""), "")</f>
        <v/>
      </c>
      <c r="AR803" s="16">
        <f t="shared" ca="1" si="25"/>
        <v>0</v>
      </c>
    </row>
    <row r="804" spans="1:44" x14ac:dyDescent="0.25">
      <c r="A804" t="str">
        <f>_xlfn.VALUETOTEXT(Overall!A806)</f>
        <v/>
      </c>
      <c r="B804" s="8" t="str">
        <f>IF(Overall!B806&lt;&gt;"", VALUE(Overall!B806), "")</f>
        <v/>
      </c>
      <c r="C804" s="5" t="str">
        <f>IF(Overall!C806&lt;&gt;"",_xlfn.VALUETOTEXT(Overall!C806),"")</f>
        <v/>
      </c>
      <c r="D804" s="5" t="str">
        <f>_xlfn.VALUETOTEXT(Overall!D806)</f>
        <v/>
      </c>
      <c r="E804" s="5" t="str">
        <f>IF(Overall!Q806&lt;&gt;"",_xlfn.VALUETOTEXT(Overall!Q806),"")</f>
        <v/>
      </c>
      <c r="F804" s="5" t="str">
        <f>IF(Overall!E806&lt;&gt;"",_xlfn.VALUETOTEXT(Overall!E806),"")</f>
        <v/>
      </c>
      <c r="G804" s="5" t="str">
        <f>IF(Overall!R806&lt;&gt;"",_xlfn.VALUETOTEXT(Overall!R806),"")</f>
        <v/>
      </c>
      <c r="H804" s="6" t="str">
        <f>IF(Overall!F806&lt;&gt;"",VALUE(Overall!F806),"")</f>
        <v/>
      </c>
      <c r="I804" s="6" t="str">
        <f>IF(Overall!G806&lt;&gt;"",VALUE(Overall!G806),"")</f>
        <v/>
      </c>
      <c r="J804" s="6" t="str">
        <f>IF(Overall!H806&lt;&gt;"",VALUE(Overall!H806),"")</f>
        <v/>
      </c>
      <c r="K804" s="6" t="str">
        <f>IF(Overall!I806&lt;&gt;"",VALUE(Overall!I806),"")</f>
        <v/>
      </c>
      <c r="L804" s="6" t="str">
        <f>IF(Overall!J806&lt;&gt;"",VALUE(Overall!J806),"")</f>
        <v/>
      </c>
      <c r="M804" s="6" t="str">
        <f>IF(Overall!K806&lt;&gt;"",VALUE(Overall!K806),"")</f>
        <v/>
      </c>
      <c r="N804" s="7" t="str">
        <f>IF(Overall!L806&lt;&gt;"",DATEVALUE(MID(Overall!L806, FIND(",", Overall!L806) + 2, FIND(" ", Overall!L806) - FIND(",", Overall!L806) - 1) &amp; " " &amp; MID(Overall!L806, FIND(" ", Overall!L806) + 1, FIND(",", Overall!L806, FIND(" ", Overall!L806)) - FIND(" ", Overall!L806) - 1) &amp; ", " &amp; MID(Overall!L806, FIND(",", Overall!L806, FIND(",",Overall!L806) + 1) + 2, LEN(Overall!L806))),"")</f>
        <v/>
      </c>
      <c r="O804" s="7" t="str">
        <f>IF(Overall!M806&lt;&gt;"",DATEVALUE(MID(Overall!M806, FIND(",", Overall!M806) + 2, FIND(" ", Overall!M806) - FIND(",", Overall!M806) - 1) &amp; " " &amp; MID(Overall!M806, FIND(" ", Overall!M806) + 1, FIND(",", Overall!M806, FIND(" ", Overall!M806)) - FIND(" ", Overall!M806) - 1) &amp; ", " &amp; MID(Overall!M806, FIND(",", Overall!M806, FIND(",",Overall!M806) + 1) + 2, LEN(Overall!M806))),"")</f>
        <v/>
      </c>
      <c r="P804" s="7" t="str">
        <f>IF(Overall!N806&lt;&gt;"",DATEVALUE(MID(Overall!N806, FIND(",", Overall!N806) + 2, FIND(" ", Overall!N806) - FIND(",", Overall!N806) - 1) &amp; " " &amp; MID(Overall!N806, FIND(" ", Overall!N806) + 1, FIND(",", Overall!N806, FIND(" ", Overall!N806)) - FIND(" ", Overall!N806) - 1) &amp; ", " &amp; MID(Overall!N806, FIND(",", Overall!N806, FIND(",",Overall!N806) + 1) + 2, LEN(Overall!N806))),"")</f>
        <v/>
      </c>
      <c r="Q804" s="7" t="str">
        <f>IF(Overall!O806&lt;&gt;"",DATEVALUE(MID(Overall!O806, FIND(",", Overall!O806) + 2, FIND(" ", Overall!O806) - FIND(",", Overall!O806) - 1) &amp; " " &amp; MID(Overall!O806, FIND(" ", Overall!O806) + 1, FIND(",", Overall!O806, FIND(" ", Overall!O806)) - FIND(" ", Overall!O806) - 1) &amp; ", " &amp; MID(Overall!O806, FIND(",", Overall!O806, FIND(",",Overall!O806) + 1) + 2, LEN(Overall!O806))),"")</f>
        <v/>
      </c>
      <c r="R804" s="5" t="str">
        <f t="shared" si="24"/>
        <v/>
      </c>
      <c r="S804" s="10" t="str">
        <f>IF(Overall!$A806&lt;&gt;"",IF(AND(MONTH($N804) &lt;= 1, MONTH($O804) &gt;= 1), IF($R804 &lt;&gt; "", $H804/$R804, ""), ""),"")</f>
        <v/>
      </c>
      <c r="T804" s="10" t="str">
        <f>IF(Overall!$A806&lt;&gt;"",IF(AND(MONTH($N804) &lt;= 2, MONTH($O804) &gt;= 2), IF($R804 &lt;&gt; "", $H804/$R804, ""), ""),"")</f>
        <v/>
      </c>
      <c r="U804" s="10" t="str">
        <f>IF(Overall!$A806&lt;&gt;"",IF(AND(MONTH($N804) &lt;= 3, MONTH($O804) &gt;= 3), IF($R804 &lt;&gt; "", $H804/$R804, ""), ""),"")</f>
        <v/>
      </c>
      <c r="V804" s="10" t="str">
        <f>IF(Overall!$A806&lt;&gt;"",IF(AND(MONTH($N804) &lt;= 4, MONTH($O804) &gt;= 4), IF($R804 &lt;&gt; "", $H804/$R804, ""), ""),"")</f>
        <v/>
      </c>
      <c r="W804" s="10" t="str">
        <f>IF(Overall!$A806&lt;&gt;"",IF(AND(MONTH($N804) &lt;= 5, MONTH($O804) &gt;= 5), IF($R804 &lt;&gt; "", $H804/$R804, ""), ""),"")</f>
        <v/>
      </c>
      <c r="X804" s="10" t="str">
        <f>IF(Overall!$A806&lt;&gt;"",IF(AND(MONTH($N804) &lt;= 6, MONTH($O804) &gt;= 6), IF($R804 &lt;&gt; "", $H804/$R804, ""), ""),"")</f>
        <v/>
      </c>
      <c r="Y804" s="10" t="str">
        <f>IF(Overall!$A806&lt;&gt;"",IF(AND(MONTH($N804) &lt;= 7, MONTH($O804) &gt;= 7 ), IF($R804 &lt;&gt; "", $H804/$R804, ""), ""),"")</f>
        <v/>
      </c>
      <c r="Z804" s="10" t="str">
        <f>IF(Overall!$A806&lt;&gt;"",IF(AND(MONTH($N804) &lt;= 8, MONTH($O804) &gt;= 8), IF($R804 &lt;&gt; "", $H804/$R804, ""), ""),"")</f>
        <v/>
      </c>
      <c r="AA804" s="10" t="str">
        <f>IF(Overall!$A806&lt;&gt;"",IF(AND(MONTH($N804) &lt;= 9, MONTH($O804) &gt;= 9), IF($R804 &lt;&gt; "", $H804/$R804, ""), ""),"")</f>
        <v/>
      </c>
      <c r="AB804" s="10" t="str">
        <f>IF(Overall!$A806&lt;&gt;"",IF(AND(MONTH($N804) &lt;= 10, MONTH($O804) &gt;= 10), IF($R804 &lt;&gt; "", $H804/$R804, ""), ""),"")</f>
        <v/>
      </c>
      <c r="AC804" s="10" t="str">
        <f>IF(Overall!$A806&lt;&gt;"",IF(AND(MONTH($N804) &lt;= 11, MONTH($O804) &gt;= 11), IF($R804 &lt;&gt; "", $H804/$R804, ""), ""),"")</f>
        <v/>
      </c>
      <c r="AD804" s="10" t="str">
        <f>IF(Overall!$A806&lt;&gt;"",IF(AND(MONTH($N804) &lt;= 12, MONTH($O804) &gt;= 12), IF($R804 &lt;&gt; "", $H804/$R804, ""), ""),"")</f>
        <v/>
      </c>
      <c r="AF804" s="10" t="str">
        <f ca="1">IFERROR(IF(AND(NOW()&lt;= EOMONTH(DATE(YEAR($O804),1, 1), 0), Overall!$A806&lt;&gt;"", MONTH($N804) &lt;= 1, MONTH($O804) &gt;= 1), IF($R804 &lt;&gt; "", $H804/$R804, ""), ""), "")</f>
        <v/>
      </c>
      <c r="AG804" s="10" t="str">
        <f ca="1">IFERROR(IF(AND(NOW()&lt;= EOMONTH(DATE(YEAR($O804),2, 1), 0), Overall!$A806&lt;&gt;"", MONTH($N804) &lt;= 2, MONTH($O804) &gt;= 2), IF($R804 &lt;&gt; "", $H804/$R804, ""), ""), "")</f>
        <v/>
      </c>
      <c r="AH804" s="10" t="str">
        <f ca="1">IFERROR(IF(AND(NOW()&lt;= EOMONTH(DATE(YEAR($O804),3, 1), 0), Overall!$A806&lt;&gt;"", MONTH($N804) &lt;= 3, MONTH($O804) &gt;= 3), IF($R804 &lt;&gt; "", $H804/$R804, ""), ""), "")</f>
        <v/>
      </c>
      <c r="AI804" s="10" t="str">
        <f ca="1">IFERROR(IF(AND(NOW()&lt;= EOMONTH(DATE(YEAR($O804),4, 1), 0), Overall!$A806&lt;&gt;"", MONTH($N804) &lt;= 4, MONTH($O804) &gt;= 4), IF($R804 &lt;&gt; "", $H804/$R804, ""), ""), "")</f>
        <v/>
      </c>
      <c r="AJ804" s="10" t="str">
        <f ca="1">IFERROR(IF(AND(NOW()&lt;= EOMONTH(DATE(YEAR($O804),5, 1), 0), Overall!$A806&lt;&gt;"", MONTH($N804) &lt;= 5, MONTH($O804) &gt;= 5), IF($R804 &lt;&gt; "", $H804/$R804, ""), ""), "")</f>
        <v/>
      </c>
      <c r="AK804" s="10" t="str">
        <f ca="1">IFERROR(IF(AND(NOW()&lt;= EOMONTH(DATE(YEAR($O804),6, 1), 0), Overall!$A806&lt;&gt;"", MONTH($N804) &lt;= 6, MONTH($O804) &gt;= 6), IF($R804 &lt;&gt; "", $H804/$R804, ""), ""), "")</f>
        <v/>
      </c>
      <c r="AL804" s="10" t="str">
        <f ca="1">IFERROR(IF(AND(NOW()&lt;= EOMONTH(DATE(YEAR($O804),7, 1), 0), Overall!$A806&lt;&gt;"", MONTH($N804) &lt;= 7, MONTH($O804) &gt;= 7), IF($R804 &lt;&gt; "", $H804/$R804, ""), ""), "")</f>
        <v/>
      </c>
      <c r="AM804" s="10" t="str">
        <f ca="1">IFERROR(IF(AND(NOW()&lt;= EOMONTH(DATE(YEAR($O804),8, 1), 0), Overall!$A806&lt;&gt;"", MONTH($N804) &lt;= 8, MONTH($O804) &gt;= 8), IF($R804 &lt;&gt; "", $H804/$R804, ""), ""), "")</f>
        <v/>
      </c>
      <c r="AN804" s="10" t="str">
        <f ca="1">IFERROR(IF(AND(NOW()&lt;= EOMONTH(DATE(YEAR($O804),9, 1), 0), Overall!$A806&lt;&gt;"", MONTH($N804) &lt;= 9, MONTH($O804) &gt;= 9), IF($R804 &lt;&gt; "", $H804/$R804, ""), ""), "")</f>
        <v/>
      </c>
      <c r="AO804" s="10" t="str">
        <f ca="1">IFERROR(IF(AND(NOW()&lt;= EOMONTH(DATE(YEAR($O804),10, 1), 0), Overall!$A806&lt;&gt;"", MONTH($N804) &lt;= 10, MONTH($O804) &gt;= 10), IF($R804 &lt;&gt; "", $H804/$R804, ""), ""), "")</f>
        <v/>
      </c>
      <c r="AP804" s="10" t="str">
        <f ca="1">IFERROR(IF(AND(NOW()&lt;= EOMONTH(DATE(YEAR($O804),11, 1), 0), Overall!$A806&lt;&gt;"", MONTH($N804) &lt;=11, MONTH($O804) &gt;= 11), IF($R804 &lt;&gt; "", $H804/$R804, ""), ""), "")</f>
        <v/>
      </c>
      <c r="AQ804" s="10" t="str">
        <f ca="1">IFERROR(IF(AND(NOW()&lt;= EOMONTH(DATE(YEAR($O804),12, 1), 0), Overall!$A806&lt;&gt;"", MONTH($N804) &lt;= 12, MONTH($O804) &gt;= 12), IF($R804 &lt;&gt; "", $H804/$R804, ""), ""), "")</f>
        <v/>
      </c>
      <c r="AR804" s="16">
        <f t="shared" ca="1" si="25"/>
        <v>0</v>
      </c>
    </row>
    <row r="805" spans="1:44" x14ac:dyDescent="0.25">
      <c r="A805" t="str">
        <f>_xlfn.VALUETOTEXT(Overall!A807)</f>
        <v/>
      </c>
      <c r="B805" s="8" t="str">
        <f>IF(Overall!B807&lt;&gt;"", VALUE(Overall!B807), "")</f>
        <v/>
      </c>
      <c r="C805" s="5" t="str">
        <f>IF(Overall!C807&lt;&gt;"",_xlfn.VALUETOTEXT(Overall!C807),"")</f>
        <v/>
      </c>
      <c r="D805" s="5" t="str">
        <f>_xlfn.VALUETOTEXT(Overall!D807)</f>
        <v/>
      </c>
      <c r="E805" s="5" t="str">
        <f>IF(Overall!Q807&lt;&gt;"",_xlfn.VALUETOTEXT(Overall!Q807),"")</f>
        <v/>
      </c>
      <c r="F805" s="5" t="str">
        <f>IF(Overall!E807&lt;&gt;"",_xlfn.VALUETOTEXT(Overall!E807),"")</f>
        <v/>
      </c>
      <c r="G805" s="5" t="str">
        <f>IF(Overall!R807&lt;&gt;"",_xlfn.VALUETOTEXT(Overall!R807),"")</f>
        <v/>
      </c>
      <c r="H805" s="6" t="str">
        <f>IF(Overall!F807&lt;&gt;"",VALUE(Overall!F807),"")</f>
        <v/>
      </c>
      <c r="I805" s="6" t="str">
        <f>IF(Overall!G807&lt;&gt;"",VALUE(Overall!G807),"")</f>
        <v/>
      </c>
      <c r="J805" s="6" t="str">
        <f>IF(Overall!H807&lt;&gt;"",VALUE(Overall!H807),"")</f>
        <v/>
      </c>
      <c r="K805" s="6" t="str">
        <f>IF(Overall!I807&lt;&gt;"",VALUE(Overall!I807),"")</f>
        <v/>
      </c>
      <c r="L805" s="6" t="str">
        <f>IF(Overall!J807&lt;&gt;"",VALUE(Overall!J807),"")</f>
        <v/>
      </c>
      <c r="M805" s="6" t="str">
        <f>IF(Overall!K807&lt;&gt;"",VALUE(Overall!K807),"")</f>
        <v/>
      </c>
      <c r="N805" s="7" t="str">
        <f>IF(Overall!L807&lt;&gt;"",DATEVALUE(MID(Overall!L807, FIND(",", Overall!L807) + 2, FIND(" ", Overall!L807) - FIND(",", Overall!L807) - 1) &amp; " " &amp; MID(Overall!L807, FIND(" ", Overall!L807) + 1, FIND(",", Overall!L807, FIND(" ", Overall!L807)) - FIND(" ", Overall!L807) - 1) &amp; ", " &amp; MID(Overall!L807, FIND(",", Overall!L807, FIND(",",Overall!L807) + 1) + 2, LEN(Overall!L807))),"")</f>
        <v/>
      </c>
      <c r="O805" s="7" t="str">
        <f>IF(Overall!M807&lt;&gt;"",DATEVALUE(MID(Overall!M807, FIND(",", Overall!M807) + 2, FIND(" ", Overall!M807) - FIND(",", Overall!M807) - 1) &amp; " " &amp; MID(Overall!M807, FIND(" ", Overall!M807) + 1, FIND(",", Overall!M807, FIND(" ", Overall!M807)) - FIND(" ", Overall!M807) - 1) &amp; ", " &amp; MID(Overall!M807, FIND(",", Overall!M807, FIND(",",Overall!M807) + 1) + 2, LEN(Overall!M807))),"")</f>
        <v/>
      </c>
      <c r="P805" s="7" t="str">
        <f>IF(Overall!N807&lt;&gt;"",DATEVALUE(MID(Overall!N807, FIND(",", Overall!N807) + 2, FIND(" ", Overall!N807) - FIND(",", Overall!N807) - 1) &amp; " " &amp; MID(Overall!N807, FIND(" ", Overall!N807) + 1, FIND(",", Overall!N807, FIND(" ", Overall!N807)) - FIND(" ", Overall!N807) - 1) &amp; ", " &amp; MID(Overall!N807, FIND(",", Overall!N807, FIND(",",Overall!N807) + 1) + 2, LEN(Overall!N807))),"")</f>
        <v/>
      </c>
      <c r="Q805" s="7" t="str">
        <f>IF(Overall!O807&lt;&gt;"",DATEVALUE(MID(Overall!O807, FIND(",", Overall!O807) + 2, FIND(" ", Overall!O807) - FIND(",", Overall!O807) - 1) &amp; " " &amp; MID(Overall!O807, FIND(" ", Overall!O807) + 1, FIND(",", Overall!O807, FIND(" ", Overall!O807)) - FIND(" ", Overall!O807) - 1) &amp; ", " &amp; MID(Overall!O807, FIND(",", Overall!O807, FIND(",",Overall!O807) + 1) + 2, LEN(Overall!O807))),"")</f>
        <v/>
      </c>
      <c r="R805" s="5" t="str">
        <f t="shared" si="24"/>
        <v/>
      </c>
      <c r="S805" s="10" t="str">
        <f>IF(Overall!$A807&lt;&gt;"",IF(AND(MONTH($N805) &lt;= 1, MONTH($O805) &gt;= 1), IF($R805 &lt;&gt; "", $H805/$R805, ""), ""),"")</f>
        <v/>
      </c>
      <c r="T805" s="10" t="str">
        <f>IF(Overall!$A807&lt;&gt;"",IF(AND(MONTH($N805) &lt;= 2, MONTH($O805) &gt;= 2), IF($R805 &lt;&gt; "", $H805/$R805, ""), ""),"")</f>
        <v/>
      </c>
      <c r="U805" s="10" t="str">
        <f>IF(Overall!$A807&lt;&gt;"",IF(AND(MONTH($N805) &lt;= 3, MONTH($O805) &gt;= 3), IF($R805 &lt;&gt; "", $H805/$R805, ""), ""),"")</f>
        <v/>
      </c>
      <c r="V805" s="10" t="str">
        <f>IF(Overall!$A807&lt;&gt;"",IF(AND(MONTH($N805) &lt;= 4, MONTH($O805) &gt;= 4), IF($R805 &lt;&gt; "", $H805/$R805, ""), ""),"")</f>
        <v/>
      </c>
      <c r="W805" s="10" t="str">
        <f>IF(Overall!$A807&lt;&gt;"",IF(AND(MONTH($N805) &lt;= 5, MONTH($O805) &gt;= 5), IF($R805 &lt;&gt; "", $H805/$R805, ""), ""),"")</f>
        <v/>
      </c>
      <c r="X805" s="10" t="str">
        <f>IF(Overall!$A807&lt;&gt;"",IF(AND(MONTH($N805) &lt;= 6, MONTH($O805) &gt;= 6), IF($R805 &lt;&gt; "", $H805/$R805, ""), ""),"")</f>
        <v/>
      </c>
      <c r="Y805" s="10" t="str">
        <f>IF(Overall!$A807&lt;&gt;"",IF(AND(MONTH($N805) &lt;= 7, MONTH($O805) &gt;= 7 ), IF($R805 &lt;&gt; "", $H805/$R805, ""), ""),"")</f>
        <v/>
      </c>
      <c r="Z805" s="10" t="str">
        <f>IF(Overall!$A807&lt;&gt;"",IF(AND(MONTH($N805) &lt;= 8, MONTH($O805) &gt;= 8), IF($R805 &lt;&gt; "", $H805/$R805, ""), ""),"")</f>
        <v/>
      </c>
      <c r="AA805" s="10" t="str">
        <f>IF(Overall!$A807&lt;&gt;"",IF(AND(MONTH($N805) &lt;= 9, MONTH($O805) &gt;= 9), IF($R805 &lt;&gt; "", $H805/$R805, ""), ""),"")</f>
        <v/>
      </c>
      <c r="AB805" s="10" t="str">
        <f>IF(Overall!$A807&lt;&gt;"",IF(AND(MONTH($N805) &lt;= 10, MONTH($O805) &gt;= 10), IF($R805 &lt;&gt; "", $H805/$R805, ""), ""),"")</f>
        <v/>
      </c>
      <c r="AC805" s="10" t="str">
        <f>IF(Overall!$A807&lt;&gt;"",IF(AND(MONTH($N805) &lt;= 11, MONTH($O805) &gt;= 11), IF($R805 &lt;&gt; "", $H805/$R805, ""), ""),"")</f>
        <v/>
      </c>
      <c r="AD805" s="10" t="str">
        <f>IF(Overall!$A807&lt;&gt;"",IF(AND(MONTH($N805) &lt;= 12, MONTH($O805) &gt;= 12), IF($R805 &lt;&gt; "", $H805/$R805, ""), ""),"")</f>
        <v/>
      </c>
      <c r="AF805" s="10" t="str">
        <f ca="1">IFERROR(IF(AND(NOW()&lt;= EOMONTH(DATE(YEAR($O805),1, 1), 0), Overall!$A807&lt;&gt;"", MONTH($N805) &lt;= 1, MONTH($O805) &gt;= 1), IF($R805 &lt;&gt; "", $H805/$R805, ""), ""), "")</f>
        <v/>
      </c>
      <c r="AG805" s="10" t="str">
        <f ca="1">IFERROR(IF(AND(NOW()&lt;= EOMONTH(DATE(YEAR($O805),2, 1), 0), Overall!$A807&lt;&gt;"", MONTH($N805) &lt;= 2, MONTH($O805) &gt;= 2), IF($R805 &lt;&gt; "", $H805/$R805, ""), ""), "")</f>
        <v/>
      </c>
      <c r="AH805" s="10" t="str">
        <f ca="1">IFERROR(IF(AND(NOW()&lt;= EOMONTH(DATE(YEAR($O805),3, 1), 0), Overall!$A807&lt;&gt;"", MONTH($N805) &lt;= 3, MONTH($O805) &gt;= 3), IF($R805 &lt;&gt; "", $H805/$R805, ""), ""), "")</f>
        <v/>
      </c>
      <c r="AI805" s="10" t="str">
        <f ca="1">IFERROR(IF(AND(NOW()&lt;= EOMONTH(DATE(YEAR($O805),4, 1), 0), Overall!$A807&lt;&gt;"", MONTH($N805) &lt;= 4, MONTH($O805) &gt;= 4), IF($R805 &lt;&gt; "", $H805/$R805, ""), ""), "")</f>
        <v/>
      </c>
      <c r="AJ805" s="10" t="str">
        <f ca="1">IFERROR(IF(AND(NOW()&lt;= EOMONTH(DATE(YEAR($O805),5, 1), 0), Overall!$A807&lt;&gt;"", MONTH($N805) &lt;= 5, MONTH($O805) &gt;= 5), IF($R805 &lt;&gt; "", $H805/$R805, ""), ""), "")</f>
        <v/>
      </c>
      <c r="AK805" s="10" t="str">
        <f ca="1">IFERROR(IF(AND(NOW()&lt;= EOMONTH(DATE(YEAR($O805),6, 1), 0), Overall!$A807&lt;&gt;"", MONTH($N805) &lt;= 6, MONTH($O805) &gt;= 6), IF($R805 &lt;&gt; "", $H805/$R805, ""), ""), "")</f>
        <v/>
      </c>
      <c r="AL805" s="10" t="str">
        <f ca="1">IFERROR(IF(AND(NOW()&lt;= EOMONTH(DATE(YEAR($O805),7, 1), 0), Overall!$A807&lt;&gt;"", MONTH($N805) &lt;= 7, MONTH($O805) &gt;= 7), IF($R805 &lt;&gt; "", $H805/$R805, ""), ""), "")</f>
        <v/>
      </c>
      <c r="AM805" s="10" t="str">
        <f ca="1">IFERROR(IF(AND(NOW()&lt;= EOMONTH(DATE(YEAR($O805),8, 1), 0), Overall!$A807&lt;&gt;"", MONTH($N805) &lt;= 8, MONTH($O805) &gt;= 8), IF($R805 &lt;&gt; "", $H805/$R805, ""), ""), "")</f>
        <v/>
      </c>
      <c r="AN805" s="10" t="str">
        <f ca="1">IFERROR(IF(AND(NOW()&lt;= EOMONTH(DATE(YEAR($O805),9, 1), 0), Overall!$A807&lt;&gt;"", MONTH($N805) &lt;= 9, MONTH($O805) &gt;= 9), IF($R805 &lt;&gt; "", $H805/$R805, ""), ""), "")</f>
        <v/>
      </c>
      <c r="AO805" s="10" t="str">
        <f ca="1">IFERROR(IF(AND(NOW()&lt;= EOMONTH(DATE(YEAR($O805),10, 1), 0), Overall!$A807&lt;&gt;"", MONTH($N805) &lt;= 10, MONTH($O805) &gt;= 10), IF($R805 &lt;&gt; "", $H805/$R805, ""), ""), "")</f>
        <v/>
      </c>
      <c r="AP805" s="10" t="str">
        <f ca="1">IFERROR(IF(AND(NOW()&lt;= EOMONTH(DATE(YEAR($O805),11, 1), 0), Overall!$A807&lt;&gt;"", MONTH($N805) &lt;=11, MONTH($O805) &gt;= 11), IF($R805 &lt;&gt; "", $H805/$R805, ""), ""), "")</f>
        <v/>
      </c>
      <c r="AQ805" s="10" t="str">
        <f ca="1">IFERROR(IF(AND(NOW()&lt;= EOMONTH(DATE(YEAR($O805),12, 1), 0), Overall!$A807&lt;&gt;"", MONTH($N805) &lt;= 12, MONTH($O805) &gt;= 12), IF($R805 &lt;&gt; "", $H805/$R805, ""), ""), "")</f>
        <v/>
      </c>
      <c r="AR805" s="16">
        <f t="shared" ca="1" si="25"/>
        <v>0</v>
      </c>
    </row>
    <row r="806" spans="1:44" x14ac:dyDescent="0.25">
      <c r="A806" t="str">
        <f>_xlfn.VALUETOTEXT(Overall!A808)</f>
        <v/>
      </c>
      <c r="B806" s="8" t="str">
        <f>IF(Overall!B808&lt;&gt;"", VALUE(Overall!B808), "")</f>
        <v/>
      </c>
      <c r="C806" s="5" t="str">
        <f>IF(Overall!C808&lt;&gt;"",_xlfn.VALUETOTEXT(Overall!C808),"")</f>
        <v/>
      </c>
      <c r="D806" s="5" t="str">
        <f>_xlfn.VALUETOTEXT(Overall!D808)</f>
        <v/>
      </c>
      <c r="E806" s="5" t="str">
        <f>IF(Overall!Q808&lt;&gt;"",_xlfn.VALUETOTEXT(Overall!Q808),"")</f>
        <v/>
      </c>
      <c r="F806" s="5" t="str">
        <f>IF(Overall!E808&lt;&gt;"",_xlfn.VALUETOTEXT(Overall!E808),"")</f>
        <v/>
      </c>
      <c r="G806" s="5" t="str">
        <f>IF(Overall!R808&lt;&gt;"",_xlfn.VALUETOTEXT(Overall!R808),"")</f>
        <v/>
      </c>
      <c r="H806" s="6" t="str">
        <f>IF(Overall!F808&lt;&gt;"",VALUE(Overall!F808),"")</f>
        <v/>
      </c>
      <c r="I806" s="6" t="str">
        <f>IF(Overall!G808&lt;&gt;"",VALUE(Overall!G808),"")</f>
        <v/>
      </c>
      <c r="J806" s="6" t="str">
        <f>IF(Overall!H808&lt;&gt;"",VALUE(Overall!H808),"")</f>
        <v/>
      </c>
      <c r="K806" s="6" t="str">
        <f>IF(Overall!I808&lt;&gt;"",VALUE(Overall!I808),"")</f>
        <v/>
      </c>
      <c r="L806" s="6" t="str">
        <f>IF(Overall!J808&lt;&gt;"",VALUE(Overall!J808),"")</f>
        <v/>
      </c>
      <c r="M806" s="6" t="str">
        <f>IF(Overall!K808&lt;&gt;"",VALUE(Overall!K808),"")</f>
        <v/>
      </c>
      <c r="N806" s="7" t="str">
        <f>IF(Overall!L808&lt;&gt;"",DATEVALUE(MID(Overall!L808, FIND(",", Overall!L808) + 2, FIND(" ", Overall!L808) - FIND(",", Overall!L808) - 1) &amp; " " &amp; MID(Overall!L808, FIND(" ", Overall!L808) + 1, FIND(",", Overall!L808, FIND(" ", Overall!L808)) - FIND(" ", Overall!L808) - 1) &amp; ", " &amp; MID(Overall!L808, FIND(",", Overall!L808, FIND(",",Overall!L808) + 1) + 2, LEN(Overall!L808))),"")</f>
        <v/>
      </c>
      <c r="O806" s="7" t="str">
        <f>IF(Overall!M808&lt;&gt;"",DATEVALUE(MID(Overall!M808, FIND(",", Overall!M808) + 2, FIND(" ", Overall!M808) - FIND(",", Overall!M808) - 1) &amp; " " &amp; MID(Overall!M808, FIND(" ", Overall!M808) + 1, FIND(",", Overall!M808, FIND(" ", Overall!M808)) - FIND(" ", Overall!M808) - 1) &amp; ", " &amp; MID(Overall!M808, FIND(",", Overall!M808, FIND(",",Overall!M808) + 1) + 2, LEN(Overall!M808))),"")</f>
        <v/>
      </c>
      <c r="P806" s="7" t="str">
        <f>IF(Overall!N808&lt;&gt;"",DATEVALUE(MID(Overall!N808, FIND(",", Overall!N808) + 2, FIND(" ", Overall!N808) - FIND(",", Overall!N808) - 1) &amp; " " &amp; MID(Overall!N808, FIND(" ", Overall!N808) + 1, FIND(",", Overall!N808, FIND(" ", Overall!N808)) - FIND(" ", Overall!N808) - 1) &amp; ", " &amp; MID(Overall!N808, FIND(",", Overall!N808, FIND(",",Overall!N808) + 1) + 2, LEN(Overall!N808))),"")</f>
        <v/>
      </c>
      <c r="Q806" s="7" t="str">
        <f>IF(Overall!O808&lt;&gt;"",DATEVALUE(MID(Overall!O808, FIND(",", Overall!O808) + 2, FIND(" ", Overall!O808) - FIND(",", Overall!O808) - 1) &amp; " " &amp; MID(Overall!O808, FIND(" ", Overall!O808) + 1, FIND(",", Overall!O808, FIND(" ", Overall!O808)) - FIND(" ", Overall!O808) - 1) &amp; ", " &amp; MID(Overall!O808, FIND(",", Overall!O808, FIND(",",Overall!O808) + 1) + 2, LEN(Overall!O808))),"")</f>
        <v/>
      </c>
      <c r="R806" s="5" t="str">
        <f t="shared" ref="R806:R869" si="26">IF(AND(N806&lt;&gt;"", O806&lt;&gt;""), DATEDIF(N806, O806, "M") + 1, "")</f>
        <v/>
      </c>
      <c r="S806" s="10" t="str">
        <f>IF(Overall!$A808&lt;&gt;"",IF(AND(MONTH($N806) &lt;= 1, MONTH($O806) &gt;= 1), IF($R806 &lt;&gt; "", $H806/$R806, ""), ""),"")</f>
        <v/>
      </c>
      <c r="T806" s="10" t="str">
        <f>IF(Overall!$A808&lt;&gt;"",IF(AND(MONTH($N806) &lt;= 2, MONTH($O806) &gt;= 2), IF($R806 &lt;&gt; "", $H806/$R806, ""), ""),"")</f>
        <v/>
      </c>
      <c r="U806" s="10" t="str">
        <f>IF(Overall!$A808&lt;&gt;"",IF(AND(MONTH($N806) &lt;= 3, MONTH($O806) &gt;= 3), IF($R806 &lt;&gt; "", $H806/$R806, ""), ""),"")</f>
        <v/>
      </c>
      <c r="V806" s="10" t="str">
        <f>IF(Overall!$A808&lt;&gt;"",IF(AND(MONTH($N806) &lt;= 4, MONTH($O806) &gt;= 4), IF($R806 &lt;&gt; "", $H806/$R806, ""), ""),"")</f>
        <v/>
      </c>
      <c r="W806" s="10" t="str">
        <f>IF(Overall!$A808&lt;&gt;"",IF(AND(MONTH($N806) &lt;= 5, MONTH($O806) &gt;= 5), IF($R806 &lt;&gt; "", $H806/$R806, ""), ""),"")</f>
        <v/>
      </c>
      <c r="X806" s="10" t="str">
        <f>IF(Overall!$A808&lt;&gt;"",IF(AND(MONTH($N806) &lt;= 6, MONTH($O806) &gt;= 6), IF($R806 &lt;&gt; "", $H806/$R806, ""), ""),"")</f>
        <v/>
      </c>
      <c r="Y806" s="10" t="str">
        <f>IF(Overall!$A808&lt;&gt;"",IF(AND(MONTH($N806) &lt;= 7, MONTH($O806) &gt;= 7 ), IF($R806 &lt;&gt; "", $H806/$R806, ""), ""),"")</f>
        <v/>
      </c>
      <c r="Z806" s="10" t="str">
        <f>IF(Overall!$A808&lt;&gt;"",IF(AND(MONTH($N806) &lt;= 8, MONTH($O806) &gt;= 8), IF($R806 &lt;&gt; "", $H806/$R806, ""), ""),"")</f>
        <v/>
      </c>
      <c r="AA806" s="10" t="str">
        <f>IF(Overall!$A808&lt;&gt;"",IF(AND(MONTH($N806) &lt;= 9, MONTH($O806) &gt;= 9), IF($R806 &lt;&gt; "", $H806/$R806, ""), ""),"")</f>
        <v/>
      </c>
      <c r="AB806" s="10" t="str">
        <f>IF(Overall!$A808&lt;&gt;"",IF(AND(MONTH($N806) &lt;= 10, MONTH($O806) &gt;= 10), IF($R806 &lt;&gt; "", $H806/$R806, ""), ""),"")</f>
        <v/>
      </c>
      <c r="AC806" s="10" t="str">
        <f>IF(Overall!$A808&lt;&gt;"",IF(AND(MONTH($N806) &lt;= 11, MONTH($O806) &gt;= 11), IF($R806 &lt;&gt; "", $H806/$R806, ""), ""),"")</f>
        <v/>
      </c>
      <c r="AD806" s="10" t="str">
        <f>IF(Overall!$A808&lt;&gt;"",IF(AND(MONTH($N806) &lt;= 12, MONTH($O806) &gt;= 12), IF($R806 &lt;&gt; "", $H806/$R806, ""), ""),"")</f>
        <v/>
      </c>
      <c r="AF806" s="10" t="str">
        <f ca="1">IFERROR(IF(AND(NOW()&lt;= EOMONTH(DATE(YEAR($O806),1, 1), 0), Overall!$A808&lt;&gt;"", MONTH($N806) &lt;= 1, MONTH($O806) &gt;= 1), IF($R806 &lt;&gt; "", $H806/$R806, ""), ""), "")</f>
        <v/>
      </c>
      <c r="AG806" s="10" t="str">
        <f ca="1">IFERROR(IF(AND(NOW()&lt;= EOMONTH(DATE(YEAR($O806),2, 1), 0), Overall!$A808&lt;&gt;"", MONTH($N806) &lt;= 2, MONTH($O806) &gt;= 2), IF($R806 &lt;&gt; "", $H806/$R806, ""), ""), "")</f>
        <v/>
      </c>
      <c r="AH806" s="10" t="str">
        <f ca="1">IFERROR(IF(AND(NOW()&lt;= EOMONTH(DATE(YEAR($O806),3, 1), 0), Overall!$A808&lt;&gt;"", MONTH($N806) &lt;= 3, MONTH($O806) &gt;= 3), IF($R806 &lt;&gt; "", $H806/$R806, ""), ""), "")</f>
        <v/>
      </c>
      <c r="AI806" s="10" t="str">
        <f ca="1">IFERROR(IF(AND(NOW()&lt;= EOMONTH(DATE(YEAR($O806),4, 1), 0), Overall!$A808&lt;&gt;"", MONTH($N806) &lt;= 4, MONTH($O806) &gt;= 4), IF($R806 &lt;&gt; "", $H806/$R806, ""), ""), "")</f>
        <v/>
      </c>
      <c r="AJ806" s="10" t="str">
        <f ca="1">IFERROR(IF(AND(NOW()&lt;= EOMONTH(DATE(YEAR($O806),5, 1), 0), Overall!$A808&lt;&gt;"", MONTH($N806) &lt;= 5, MONTH($O806) &gt;= 5), IF($R806 &lt;&gt; "", $H806/$R806, ""), ""), "")</f>
        <v/>
      </c>
      <c r="AK806" s="10" t="str">
        <f ca="1">IFERROR(IF(AND(NOW()&lt;= EOMONTH(DATE(YEAR($O806),6, 1), 0), Overall!$A808&lt;&gt;"", MONTH($N806) &lt;= 6, MONTH($O806) &gt;= 6), IF($R806 &lt;&gt; "", $H806/$R806, ""), ""), "")</f>
        <v/>
      </c>
      <c r="AL806" s="10" t="str">
        <f ca="1">IFERROR(IF(AND(NOW()&lt;= EOMONTH(DATE(YEAR($O806),7, 1), 0), Overall!$A808&lt;&gt;"", MONTH($N806) &lt;= 7, MONTH($O806) &gt;= 7), IF($R806 &lt;&gt; "", $H806/$R806, ""), ""), "")</f>
        <v/>
      </c>
      <c r="AM806" s="10" t="str">
        <f ca="1">IFERROR(IF(AND(NOW()&lt;= EOMONTH(DATE(YEAR($O806),8, 1), 0), Overall!$A808&lt;&gt;"", MONTH($N806) &lt;= 8, MONTH($O806) &gt;= 8), IF($R806 &lt;&gt; "", $H806/$R806, ""), ""), "")</f>
        <v/>
      </c>
      <c r="AN806" s="10" t="str">
        <f ca="1">IFERROR(IF(AND(NOW()&lt;= EOMONTH(DATE(YEAR($O806),9, 1), 0), Overall!$A808&lt;&gt;"", MONTH($N806) &lt;= 9, MONTH($O806) &gt;= 9), IF($R806 &lt;&gt; "", $H806/$R806, ""), ""), "")</f>
        <v/>
      </c>
      <c r="AO806" s="10" t="str">
        <f ca="1">IFERROR(IF(AND(NOW()&lt;= EOMONTH(DATE(YEAR($O806),10, 1), 0), Overall!$A808&lt;&gt;"", MONTH($N806) &lt;= 10, MONTH($O806) &gt;= 10), IF($R806 &lt;&gt; "", $H806/$R806, ""), ""), "")</f>
        <v/>
      </c>
      <c r="AP806" s="10" t="str">
        <f ca="1">IFERROR(IF(AND(NOW()&lt;= EOMONTH(DATE(YEAR($O806),11, 1), 0), Overall!$A808&lt;&gt;"", MONTH($N806) &lt;=11, MONTH($O806) &gt;= 11), IF($R806 &lt;&gt; "", $H806/$R806, ""), ""), "")</f>
        <v/>
      </c>
      <c r="AQ806" s="10" t="str">
        <f ca="1">IFERROR(IF(AND(NOW()&lt;= EOMONTH(DATE(YEAR($O806),12, 1), 0), Overall!$A808&lt;&gt;"", MONTH($N806) &lt;= 12, MONTH($O806) &gt;= 12), IF($R806 &lt;&gt; "", $H806/$R806, ""), ""), "")</f>
        <v/>
      </c>
      <c r="AR806" s="16">
        <f t="shared" ref="AR806:AR869" ca="1" si="27">SUM(AF806:AQ806)</f>
        <v>0</v>
      </c>
    </row>
    <row r="807" spans="1:44" x14ac:dyDescent="0.25">
      <c r="A807" t="str">
        <f>_xlfn.VALUETOTEXT(Overall!A809)</f>
        <v/>
      </c>
      <c r="B807" s="8" t="str">
        <f>IF(Overall!B809&lt;&gt;"", VALUE(Overall!B809), "")</f>
        <v/>
      </c>
      <c r="C807" s="5" t="str">
        <f>IF(Overall!C809&lt;&gt;"",_xlfn.VALUETOTEXT(Overall!C809),"")</f>
        <v/>
      </c>
      <c r="D807" s="5" t="str">
        <f>_xlfn.VALUETOTEXT(Overall!D809)</f>
        <v/>
      </c>
      <c r="E807" s="5" t="str">
        <f>IF(Overall!Q809&lt;&gt;"",_xlfn.VALUETOTEXT(Overall!Q809),"")</f>
        <v/>
      </c>
      <c r="F807" s="5" t="str">
        <f>IF(Overall!E809&lt;&gt;"",_xlfn.VALUETOTEXT(Overall!E809),"")</f>
        <v/>
      </c>
      <c r="G807" s="5" t="str">
        <f>IF(Overall!R809&lt;&gt;"",_xlfn.VALUETOTEXT(Overall!R809),"")</f>
        <v/>
      </c>
      <c r="H807" s="6" t="str">
        <f>IF(Overall!F809&lt;&gt;"",VALUE(Overall!F809),"")</f>
        <v/>
      </c>
      <c r="I807" s="6" t="str">
        <f>IF(Overall!G809&lt;&gt;"",VALUE(Overall!G809),"")</f>
        <v/>
      </c>
      <c r="J807" s="6" t="str">
        <f>IF(Overall!H809&lt;&gt;"",VALUE(Overall!H809),"")</f>
        <v/>
      </c>
      <c r="K807" s="6" t="str">
        <f>IF(Overall!I809&lt;&gt;"",VALUE(Overall!I809),"")</f>
        <v/>
      </c>
      <c r="L807" s="6" t="str">
        <f>IF(Overall!J809&lt;&gt;"",VALUE(Overall!J809),"")</f>
        <v/>
      </c>
      <c r="M807" s="6" t="str">
        <f>IF(Overall!K809&lt;&gt;"",VALUE(Overall!K809),"")</f>
        <v/>
      </c>
      <c r="N807" s="7" t="str">
        <f>IF(Overall!L809&lt;&gt;"",DATEVALUE(MID(Overall!L809, FIND(",", Overall!L809) + 2, FIND(" ", Overall!L809) - FIND(",", Overall!L809) - 1) &amp; " " &amp; MID(Overall!L809, FIND(" ", Overall!L809) + 1, FIND(",", Overall!L809, FIND(" ", Overall!L809)) - FIND(" ", Overall!L809) - 1) &amp; ", " &amp; MID(Overall!L809, FIND(",", Overall!L809, FIND(",",Overall!L809) + 1) + 2, LEN(Overall!L809))),"")</f>
        <v/>
      </c>
      <c r="O807" s="7" t="str">
        <f>IF(Overall!M809&lt;&gt;"",DATEVALUE(MID(Overall!M809, FIND(",", Overall!M809) + 2, FIND(" ", Overall!M809) - FIND(",", Overall!M809) - 1) &amp; " " &amp; MID(Overall!M809, FIND(" ", Overall!M809) + 1, FIND(",", Overall!M809, FIND(" ", Overall!M809)) - FIND(" ", Overall!M809) - 1) &amp; ", " &amp; MID(Overall!M809, FIND(",", Overall!M809, FIND(",",Overall!M809) + 1) + 2, LEN(Overall!M809))),"")</f>
        <v/>
      </c>
      <c r="P807" s="7" t="str">
        <f>IF(Overall!N809&lt;&gt;"",DATEVALUE(MID(Overall!N809, FIND(",", Overall!N809) + 2, FIND(" ", Overall!N809) - FIND(",", Overall!N809) - 1) &amp; " " &amp; MID(Overall!N809, FIND(" ", Overall!N809) + 1, FIND(",", Overall!N809, FIND(" ", Overall!N809)) - FIND(" ", Overall!N809) - 1) &amp; ", " &amp; MID(Overall!N809, FIND(",", Overall!N809, FIND(",",Overall!N809) + 1) + 2, LEN(Overall!N809))),"")</f>
        <v/>
      </c>
      <c r="Q807" s="7" t="str">
        <f>IF(Overall!O809&lt;&gt;"",DATEVALUE(MID(Overall!O809, FIND(",", Overall!O809) + 2, FIND(" ", Overall!O809) - FIND(",", Overall!O809) - 1) &amp; " " &amp; MID(Overall!O809, FIND(" ", Overall!O809) + 1, FIND(",", Overall!O809, FIND(" ", Overall!O809)) - FIND(" ", Overall!O809) - 1) &amp; ", " &amp; MID(Overall!O809, FIND(",", Overall!O809, FIND(",",Overall!O809) + 1) + 2, LEN(Overall!O809))),"")</f>
        <v/>
      </c>
      <c r="R807" s="5" t="str">
        <f t="shared" si="26"/>
        <v/>
      </c>
      <c r="S807" s="10" t="str">
        <f>IF(Overall!$A809&lt;&gt;"",IF(AND(MONTH($N807) &lt;= 1, MONTH($O807) &gt;= 1), IF($R807 &lt;&gt; "", $H807/$R807, ""), ""),"")</f>
        <v/>
      </c>
      <c r="T807" s="10" t="str">
        <f>IF(Overall!$A809&lt;&gt;"",IF(AND(MONTH($N807) &lt;= 2, MONTH($O807) &gt;= 2), IF($R807 &lt;&gt; "", $H807/$R807, ""), ""),"")</f>
        <v/>
      </c>
      <c r="U807" s="10" t="str">
        <f>IF(Overall!$A809&lt;&gt;"",IF(AND(MONTH($N807) &lt;= 3, MONTH($O807) &gt;= 3), IF($R807 &lt;&gt; "", $H807/$R807, ""), ""),"")</f>
        <v/>
      </c>
      <c r="V807" s="10" t="str">
        <f>IF(Overall!$A809&lt;&gt;"",IF(AND(MONTH($N807) &lt;= 4, MONTH($O807) &gt;= 4), IF($R807 &lt;&gt; "", $H807/$R807, ""), ""),"")</f>
        <v/>
      </c>
      <c r="W807" s="10" t="str">
        <f>IF(Overall!$A809&lt;&gt;"",IF(AND(MONTH($N807) &lt;= 5, MONTH($O807) &gt;= 5), IF($R807 &lt;&gt; "", $H807/$R807, ""), ""),"")</f>
        <v/>
      </c>
      <c r="X807" s="10" t="str">
        <f>IF(Overall!$A809&lt;&gt;"",IF(AND(MONTH($N807) &lt;= 6, MONTH($O807) &gt;= 6), IF($R807 &lt;&gt; "", $H807/$R807, ""), ""),"")</f>
        <v/>
      </c>
      <c r="Y807" s="10" t="str">
        <f>IF(Overall!$A809&lt;&gt;"",IF(AND(MONTH($N807) &lt;= 7, MONTH($O807) &gt;= 7 ), IF($R807 &lt;&gt; "", $H807/$R807, ""), ""),"")</f>
        <v/>
      </c>
      <c r="Z807" s="10" t="str">
        <f>IF(Overall!$A809&lt;&gt;"",IF(AND(MONTH($N807) &lt;= 8, MONTH($O807) &gt;= 8), IF($R807 &lt;&gt; "", $H807/$R807, ""), ""),"")</f>
        <v/>
      </c>
      <c r="AA807" s="10" t="str">
        <f>IF(Overall!$A809&lt;&gt;"",IF(AND(MONTH($N807) &lt;= 9, MONTH($O807) &gt;= 9), IF($R807 &lt;&gt; "", $H807/$R807, ""), ""),"")</f>
        <v/>
      </c>
      <c r="AB807" s="10" t="str">
        <f>IF(Overall!$A809&lt;&gt;"",IF(AND(MONTH($N807) &lt;= 10, MONTH($O807) &gt;= 10), IF($R807 &lt;&gt; "", $H807/$R807, ""), ""),"")</f>
        <v/>
      </c>
      <c r="AC807" s="10" t="str">
        <f>IF(Overall!$A809&lt;&gt;"",IF(AND(MONTH($N807) &lt;= 11, MONTH($O807) &gt;= 11), IF($R807 &lt;&gt; "", $H807/$R807, ""), ""),"")</f>
        <v/>
      </c>
      <c r="AD807" s="10" t="str">
        <f>IF(Overall!$A809&lt;&gt;"",IF(AND(MONTH($N807) &lt;= 12, MONTH($O807) &gt;= 12), IF($R807 &lt;&gt; "", $H807/$R807, ""), ""),"")</f>
        <v/>
      </c>
      <c r="AF807" s="10" t="str">
        <f ca="1">IFERROR(IF(AND(NOW()&lt;= EOMONTH(DATE(YEAR($O807),1, 1), 0), Overall!$A809&lt;&gt;"", MONTH($N807) &lt;= 1, MONTH($O807) &gt;= 1), IF($R807 &lt;&gt; "", $H807/$R807, ""), ""), "")</f>
        <v/>
      </c>
      <c r="AG807" s="10" t="str">
        <f ca="1">IFERROR(IF(AND(NOW()&lt;= EOMONTH(DATE(YEAR($O807),2, 1), 0), Overall!$A809&lt;&gt;"", MONTH($N807) &lt;= 2, MONTH($O807) &gt;= 2), IF($R807 &lt;&gt; "", $H807/$R807, ""), ""), "")</f>
        <v/>
      </c>
      <c r="AH807" s="10" t="str">
        <f ca="1">IFERROR(IF(AND(NOW()&lt;= EOMONTH(DATE(YEAR($O807),3, 1), 0), Overall!$A809&lt;&gt;"", MONTH($N807) &lt;= 3, MONTH($O807) &gt;= 3), IF($R807 &lt;&gt; "", $H807/$R807, ""), ""), "")</f>
        <v/>
      </c>
      <c r="AI807" s="10" t="str">
        <f ca="1">IFERROR(IF(AND(NOW()&lt;= EOMONTH(DATE(YEAR($O807),4, 1), 0), Overall!$A809&lt;&gt;"", MONTH($N807) &lt;= 4, MONTH($O807) &gt;= 4), IF($R807 &lt;&gt; "", $H807/$R807, ""), ""), "")</f>
        <v/>
      </c>
      <c r="AJ807" s="10" t="str">
        <f ca="1">IFERROR(IF(AND(NOW()&lt;= EOMONTH(DATE(YEAR($O807),5, 1), 0), Overall!$A809&lt;&gt;"", MONTH($N807) &lt;= 5, MONTH($O807) &gt;= 5), IF($R807 &lt;&gt; "", $H807/$R807, ""), ""), "")</f>
        <v/>
      </c>
      <c r="AK807" s="10" t="str">
        <f ca="1">IFERROR(IF(AND(NOW()&lt;= EOMONTH(DATE(YEAR($O807),6, 1), 0), Overall!$A809&lt;&gt;"", MONTH($N807) &lt;= 6, MONTH($O807) &gt;= 6), IF($R807 &lt;&gt; "", $H807/$R807, ""), ""), "")</f>
        <v/>
      </c>
      <c r="AL807" s="10" t="str">
        <f ca="1">IFERROR(IF(AND(NOW()&lt;= EOMONTH(DATE(YEAR($O807),7, 1), 0), Overall!$A809&lt;&gt;"", MONTH($N807) &lt;= 7, MONTH($O807) &gt;= 7), IF($R807 &lt;&gt; "", $H807/$R807, ""), ""), "")</f>
        <v/>
      </c>
      <c r="AM807" s="10" t="str">
        <f ca="1">IFERROR(IF(AND(NOW()&lt;= EOMONTH(DATE(YEAR($O807),8, 1), 0), Overall!$A809&lt;&gt;"", MONTH($N807) &lt;= 8, MONTH($O807) &gt;= 8), IF($R807 &lt;&gt; "", $H807/$R807, ""), ""), "")</f>
        <v/>
      </c>
      <c r="AN807" s="10" t="str">
        <f ca="1">IFERROR(IF(AND(NOW()&lt;= EOMONTH(DATE(YEAR($O807),9, 1), 0), Overall!$A809&lt;&gt;"", MONTH($N807) &lt;= 9, MONTH($O807) &gt;= 9), IF($R807 &lt;&gt; "", $H807/$R807, ""), ""), "")</f>
        <v/>
      </c>
      <c r="AO807" s="10" t="str">
        <f ca="1">IFERROR(IF(AND(NOW()&lt;= EOMONTH(DATE(YEAR($O807),10, 1), 0), Overall!$A809&lt;&gt;"", MONTH($N807) &lt;= 10, MONTH($O807) &gt;= 10), IF($R807 &lt;&gt; "", $H807/$R807, ""), ""), "")</f>
        <v/>
      </c>
      <c r="AP807" s="10" t="str">
        <f ca="1">IFERROR(IF(AND(NOW()&lt;= EOMONTH(DATE(YEAR($O807),11, 1), 0), Overall!$A809&lt;&gt;"", MONTH($N807) &lt;=11, MONTH($O807) &gt;= 11), IF($R807 &lt;&gt; "", $H807/$R807, ""), ""), "")</f>
        <v/>
      </c>
      <c r="AQ807" s="10" t="str">
        <f ca="1">IFERROR(IF(AND(NOW()&lt;= EOMONTH(DATE(YEAR($O807),12, 1), 0), Overall!$A809&lt;&gt;"", MONTH($N807) &lt;= 12, MONTH($O807) &gt;= 12), IF($R807 &lt;&gt; "", $H807/$R807, ""), ""), "")</f>
        <v/>
      </c>
      <c r="AR807" s="16">
        <f t="shared" ca="1" si="27"/>
        <v>0</v>
      </c>
    </row>
    <row r="808" spans="1:44" x14ac:dyDescent="0.25">
      <c r="A808" t="str">
        <f>_xlfn.VALUETOTEXT(Overall!A810)</f>
        <v/>
      </c>
      <c r="B808" s="8" t="str">
        <f>IF(Overall!B810&lt;&gt;"", VALUE(Overall!B810), "")</f>
        <v/>
      </c>
      <c r="C808" s="5" t="str">
        <f>IF(Overall!C810&lt;&gt;"",_xlfn.VALUETOTEXT(Overall!C810),"")</f>
        <v/>
      </c>
      <c r="D808" s="5" t="str">
        <f>_xlfn.VALUETOTEXT(Overall!D810)</f>
        <v/>
      </c>
      <c r="E808" s="5" t="str">
        <f>IF(Overall!Q810&lt;&gt;"",_xlfn.VALUETOTEXT(Overall!Q810),"")</f>
        <v/>
      </c>
      <c r="F808" s="5" t="str">
        <f>IF(Overall!E810&lt;&gt;"",_xlfn.VALUETOTEXT(Overall!E810),"")</f>
        <v/>
      </c>
      <c r="G808" s="5" t="str">
        <f>IF(Overall!R810&lt;&gt;"",_xlfn.VALUETOTEXT(Overall!R810),"")</f>
        <v/>
      </c>
      <c r="H808" s="6" t="str">
        <f>IF(Overall!F810&lt;&gt;"",VALUE(Overall!F810),"")</f>
        <v/>
      </c>
      <c r="I808" s="6" t="str">
        <f>IF(Overall!G810&lt;&gt;"",VALUE(Overall!G810),"")</f>
        <v/>
      </c>
      <c r="J808" s="6" t="str">
        <f>IF(Overall!H810&lt;&gt;"",VALUE(Overall!H810),"")</f>
        <v/>
      </c>
      <c r="K808" s="6" t="str">
        <f>IF(Overall!I810&lt;&gt;"",VALUE(Overall!I810),"")</f>
        <v/>
      </c>
      <c r="L808" s="6" t="str">
        <f>IF(Overall!J810&lt;&gt;"",VALUE(Overall!J810),"")</f>
        <v/>
      </c>
      <c r="M808" s="6" t="str">
        <f>IF(Overall!K810&lt;&gt;"",VALUE(Overall!K810),"")</f>
        <v/>
      </c>
      <c r="N808" s="7" t="str">
        <f>IF(Overall!L810&lt;&gt;"",DATEVALUE(MID(Overall!L810, FIND(",", Overall!L810) + 2, FIND(" ", Overall!L810) - FIND(",", Overall!L810) - 1) &amp; " " &amp; MID(Overall!L810, FIND(" ", Overall!L810) + 1, FIND(",", Overall!L810, FIND(" ", Overall!L810)) - FIND(" ", Overall!L810) - 1) &amp; ", " &amp; MID(Overall!L810, FIND(",", Overall!L810, FIND(",",Overall!L810) + 1) + 2, LEN(Overall!L810))),"")</f>
        <v/>
      </c>
      <c r="O808" s="7" t="str">
        <f>IF(Overall!M810&lt;&gt;"",DATEVALUE(MID(Overall!M810, FIND(",", Overall!M810) + 2, FIND(" ", Overall!M810) - FIND(",", Overall!M810) - 1) &amp; " " &amp; MID(Overall!M810, FIND(" ", Overall!M810) + 1, FIND(",", Overall!M810, FIND(" ", Overall!M810)) - FIND(" ", Overall!M810) - 1) &amp; ", " &amp; MID(Overall!M810, FIND(",", Overall!M810, FIND(",",Overall!M810) + 1) + 2, LEN(Overall!M810))),"")</f>
        <v/>
      </c>
      <c r="P808" s="7" t="str">
        <f>IF(Overall!N810&lt;&gt;"",DATEVALUE(MID(Overall!N810, FIND(",", Overall!N810) + 2, FIND(" ", Overall!N810) - FIND(",", Overall!N810) - 1) &amp; " " &amp; MID(Overall!N810, FIND(" ", Overall!N810) + 1, FIND(",", Overall!N810, FIND(" ", Overall!N810)) - FIND(" ", Overall!N810) - 1) &amp; ", " &amp; MID(Overall!N810, FIND(",", Overall!N810, FIND(",",Overall!N810) + 1) + 2, LEN(Overall!N810))),"")</f>
        <v/>
      </c>
      <c r="Q808" s="7" t="str">
        <f>IF(Overall!O810&lt;&gt;"",DATEVALUE(MID(Overall!O810, FIND(",", Overall!O810) + 2, FIND(" ", Overall!O810) - FIND(",", Overall!O810) - 1) &amp; " " &amp; MID(Overall!O810, FIND(" ", Overall!O810) + 1, FIND(",", Overall!O810, FIND(" ", Overall!O810)) - FIND(" ", Overall!O810) - 1) &amp; ", " &amp; MID(Overall!O810, FIND(",", Overall!O810, FIND(",",Overall!O810) + 1) + 2, LEN(Overall!O810))),"")</f>
        <v/>
      </c>
      <c r="R808" s="5" t="str">
        <f t="shared" si="26"/>
        <v/>
      </c>
      <c r="S808" s="10" t="str">
        <f>IF(Overall!$A810&lt;&gt;"",IF(AND(MONTH($N808) &lt;= 1, MONTH($O808) &gt;= 1), IF($R808 &lt;&gt; "", $H808/$R808, ""), ""),"")</f>
        <v/>
      </c>
      <c r="T808" s="10" t="str">
        <f>IF(Overall!$A810&lt;&gt;"",IF(AND(MONTH($N808) &lt;= 2, MONTH($O808) &gt;= 2), IF($R808 &lt;&gt; "", $H808/$R808, ""), ""),"")</f>
        <v/>
      </c>
      <c r="U808" s="10" t="str">
        <f>IF(Overall!$A810&lt;&gt;"",IF(AND(MONTH($N808) &lt;= 3, MONTH($O808) &gt;= 3), IF($R808 &lt;&gt; "", $H808/$R808, ""), ""),"")</f>
        <v/>
      </c>
      <c r="V808" s="10" t="str">
        <f>IF(Overall!$A810&lt;&gt;"",IF(AND(MONTH($N808) &lt;= 4, MONTH($O808) &gt;= 4), IF($R808 &lt;&gt; "", $H808/$R808, ""), ""),"")</f>
        <v/>
      </c>
      <c r="W808" s="10" t="str">
        <f>IF(Overall!$A810&lt;&gt;"",IF(AND(MONTH($N808) &lt;= 5, MONTH($O808) &gt;= 5), IF($R808 &lt;&gt; "", $H808/$R808, ""), ""),"")</f>
        <v/>
      </c>
      <c r="X808" s="10" t="str">
        <f>IF(Overall!$A810&lt;&gt;"",IF(AND(MONTH($N808) &lt;= 6, MONTH($O808) &gt;= 6), IF($R808 &lt;&gt; "", $H808/$R808, ""), ""),"")</f>
        <v/>
      </c>
      <c r="Y808" s="10" t="str">
        <f>IF(Overall!$A810&lt;&gt;"",IF(AND(MONTH($N808) &lt;= 7, MONTH($O808) &gt;= 7 ), IF($R808 &lt;&gt; "", $H808/$R808, ""), ""),"")</f>
        <v/>
      </c>
      <c r="Z808" s="10" t="str">
        <f>IF(Overall!$A810&lt;&gt;"",IF(AND(MONTH($N808) &lt;= 8, MONTH($O808) &gt;= 8), IF($R808 &lt;&gt; "", $H808/$R808, ""), ""),"")</f>
        <v/>
      </c>
      <c r="AA808" s="10" t="str">
        <f>IF(Overall!$A810&lt;&gt;"",IF(AND(MONTH($N808) &lt;= 9, MONTH($O808) &gt;= 9), IF($R808 &lt;&gt; "", $H808/$R808, ""), ""),"")</f>
        <v/>
      </c>
      <c r="AB808" s="10" t="str">
        <f>IF(Overall!$A810&lt;&gt;"",IF(AND(MONTH($N808) &lt;= 10, MONTH($O808) &gt;= 10), IF($R808 &lt;&gt; "", $H808/$R808, ""), ""),"")</f>
        <v/>
      </c>
      <c r="AC808" s="10" t="str">
        <f>IF(Overall!$A810&lt;&gt;"",IF(AND(MONTH($N808) &lt;= 11, MONTH($O808) &gt;= 11), IF($R808 &lt;&gt; "", $H808/$R808, ""), ""),"")</f>
        <v/>
      </c>
      <c r="AD808" s="10" t="str">
        <f>IF(Overall!$A810&lt;&gt;"",IF(AND(MONTH($N808) &lt;= 12, MONTH($O808) &gt;= 12), IF($R808 &lt;&gt; "", $H808/$R808, ""), ""),"")</f>
        <v/>
      </c>
      <c r="AF808" s="10" t="str">
        <f ca="1">IFERROR(IF(AND(NOW()&lt;= EOMONTH(DATE(YEAR($O808),1, 1), 0), Overall!$A810&lt;&gt;"", MONTH($N808) &lt;= 1, MONTH($O808) &gt;= 1), IF($R808 &lt;&gt; "", $H808/$R808, ""), ""), "")</f>
        <v/>
      </c>
      <c r="AG808" s="10" t="str">
        <f ca="1">IFERROR(IF(AND(NOW()&lt;= EOMONTH(DATE(YEAR($O808),2, 1), 0), Overall!$A810&lt;&gt;"", MONTH($N808) &lt;= 2, MONTH($O808) &gt;= 2), IF($R808 &lt;&gt; "", $H808/$R808, ""), ""), "")</f>
        <v/>
      </c>
      <c r="AH808" s="10" t="str">
        <f ca="1">IFERROR(IF(AND(NOW()&lt;= EOMONTH(DATE(YEAR($O808),3, 1), 0), Overall!$A810&lt;&gt;"", MONTH($N808) &lt;= 3, MONTH($O808) &gt;= 3), IF($R808 &lt;&gt; "", $H808/$R808, ""), ""), "")</f>
        <v/>
      </c>
      <c r="AI808" s="10" t="str">
        <f ca="1">IFERROR(IF(AND(NOW()&lt;= EOMONTH(DATE(YEAR($O808),4, 1), 0), Overall!$A810&lt;&gt;"", MONTH($N808) &lt;= 4, MONTH($O808) &gt;= 4), IF($R808 &lt;&gt; "", $H808/$R808, ""), ""), "")</f>
        <v/>
      </c>
      <c r="AJ808" s="10" t="str">
        <f ca="1">IFERROR(IF(AND(NOW()&lt;= EOMONTH(DATE(YEAR($O808),5, 1), 0), Overall!$A810&lt;&gt;"", MONTH($N808) &lt;= 5, MONTH($O808) &gt;= 5), IF($R808 &lt;&gt; "", $H808/$R808, ""), ""), "")</f>
        <v/>
      </c>
      <c r="AK808" s="10" t="str">
        <f ca="1">IFERROR(IF(AND(NOW()&lt;= EOMONTH(DATE(YEAR($O808),6, 1), 0), Overall!$A810&lt;&gt;"", MONTH($N808) &lt;= 6, MONTH($O808) &gt;= 6), IF($R808 &lt;&gt; "", $H808/$R808, ""), ""), "")</f>
        <v/>
      </c>
      <c r="AL808" s="10" t="str">
        <f ca="1">IFERROR(IF(AND(NOW()&lt;= EOMONTH(DATE(YEAR($O808),7, 1), 0), Overall!$A810&lt;&gt;"", MONTH($N808) &lt;= 7, MONTH($O808) &gt;= 7), IF($R808 &lt;&gt; "", $H808/$R808, ""), ""), "")</f>
        <v/>
      </c>
      <c r="AM808" s="10" t="str">
        <f ca="1">IFERROR(IF(AND(NOW()&lt;= EOMONTH(DATE(YEAR($O808),8, 1), 0), Overall!$A810&lt;&gt;"", MONTH($N808) &lt;= 8, MONTH($O808) &gt;= 8), IF($R808 &lt;&gt; "", $H808/$R808, ""), ""), "")</f>
        <v/>
      </c>
      <c r="AN808" s="10" t="str">
        <f ca="1">IFERROR(IF(AND(NOW()&lt;= EOMONTH(DATE(YEAR($O808),9, 1), 0), Overall!$A810&lt;&gt;"", MONTH($N808) &lt;= 9, MONTH($O808) &gt;= 9), IF($R808 &lt;&gt; "", $H808/$R808, ""), ""), "")</f>
        <v/>
      </c>
      <c r="AO808" s="10" t="str">
        <f ca="1">IFERROR(IF(AND(NOW()&lt;= EOMONTH(DATE(YEAR($O808),10, 1), 0), Overall!$A810&lt;&gt;"", MONTH($N808) &lt;= 10, MONTH($O808) &gt;= 10), IF($R808 &lt;&gt; "", $H808/$R808, ""), ""), "")</f>
        <v/>
      </c>
      <c r="AP808" s="10" t="str">
        <f ca="1">IFERROR(IF(AND(NOW()&lt;= EOMONTH(DATE(YEAR($O808),11, 1), 0), Overall!$A810&lt;&gt;"", MONTH($N808) &lt;=11, MONTH($O808) &gt;= 11), IF($R808 &lt;&gt; "", $H808/$R808, ""), ""), "")</f>
        <v/>
      </c>
      <c r="AQ808" s="10" t="str">
        <f ca="1">IFERROR(IF(AND(NOW()&lt;= EOMONTH(DATE(YEAR($O808),12, 1), 0), Overall!$A810&lt;&gt;"", MONTH($N808) &lt;= 12, MONTH($O808) &gt;= 12), IF($R808 &lt;&gt; "", $H808/$R808, ""), ""), "")</f>
        <v/>
      </c>
      <c r="AR808" s="16">
        <f t="shared" ca="1" si="27"/>
        <v>0</v>
      </c>
    </row>
    <row r="809" spans="1:44" x14ac:dyDescent="0.25">
      <c r="A809" t="str">
        <f>_xlfn.VALUETOTEXT(Overall!A811)</f>
        <v/>
      </c>
      <c r="B809" s="8" t="str">
        <f>IF(Overall!B811&lt;&gt;"", VALUE(Overall!B811), "")</f>
        <v/>
      </c>
      <c r="C809" s="5" t="str">
        <f>IF(Overall!C811&lt;&gt;"",_xlfn.VALUETOTEXT(Overall!C811),"")</f>
        <v/>
      </c>
      <c r="D809" s="5" t="str">
        <f>_xlfn.VALUETOTEXT(Overall!D811)</f>
        <v/>
      </c>
      <c r="E809" s="5" t="str">
        <f>IF(Overall!Q811&lt;&gt;"",_xlfn.VALUETOTEXT(Overall!Q811),"")</f>
        <v/>
      </c>
      <c r="F809" s="5" t="str">
        <f>IF(Overall!E811&lt;&gt;"",_xlfn.VALUETOTEXT(Overall!E811),"")</f>
        <v/>
      </c>
      <c r="G809" s="5" t="str">
        <f>IF(Overall!R811&lt;&gt;"",_xlfn.VALUETOTEXT(Overall!R811),"")</f>
        <v/>
      </c>
      <c r="H809" s="6" t="str">
        <f>IF(Overall!F811&lt;&gt;"",VALUE(Overall!F811),"")</f>
        <v/>
      </c>
      <c r="I809" s="6" t="str">
        <f>IF(Overall!G811&lt;&gt;"",VALUE(Overall!G811),"")</f>
        <v/>
      </c>
      <c r="J809" s="6" t="str">
        <f>IF(Overall!H811&lt;&gt;"",VALUE(Overall!H811),"")</f>
        <v/>
      </c>
      <c r="K809" s="6" t="str">
        <f>IF(Overall!I811&lt;&gt;"",VALUE(Overall!I811),"")</f>
        <v/>
      </c>
      <c r="L809" s="6" t="str">
        <f>IF(Overall!J811&lt;&gt;"",VALUE(Overall!J811),"")</f>
        <v/>
      </c>
      <c r="M809" s="6" t="str">
        <f>IF(Overall!K811&lt;&gt;"",VALUE(Overall!K811),"")</f>
        <v/>
      </c>
      <c r="N809" s="7" t="str">
        <f>IF(Overall!L811&lt;&gt;"",DATEVALUE(MID(Overall!L811, FIND(",", Overall!L811) + 2, FIND(" ", Overall!L811) - FIND(",", Overall!L811) - 1) &amp; " " &amp; MID(Overall!L811, FIND(" ", Overall!L811) + 1, FIND(",", Overall!L811, FIND(" ", Overall!L811)) - FIND(" ", Overall!L811) - 1) &amp; ", " &amp; MID(Overall!L811, FIND(",", Overall!L811, FIND(",",Overall!L811) + 1) + 2, LEN(Overall!L811))),"")</f>
        <v/>
      </c>
      <c r="O809" s="7" t="str">
        <f>IF(Overall!M811&lt;&gt;"",DATEVALUE(MID(Overall!M811, FIND(",", Overall!M811) + 2, FIND(" ", Overall!M811) - FIND(",", Overall!M811) - 1) &amp; " " &amp; MID(Overall!M811, FIND(" ", Overall!M811) + 1, FIND(",", Overall!M811, FIND(" ", Overall!M811)) - FIND(" ", Overall!M811) - 1) &amp; ", " &amp; MID(Overall!M811, FIND(",", Overall!M811, FIND(",",Overall!M811) + 1) + 2, LEN(Overall!M811))),"")</f>
        <v/>
      </c>
      <c r="P809" s="7" t="str">
        <f>IF(Overall!N811&lt;&gt;"",DATEVALUE(MID(Overall!N811, FIND(",", Overall!N811) + 2, FIND(" ", Overall!N811) - FIND(",", Overall!N811) - 1) &amp; " " &amp; MID(Overall!N811, FIND(" ", Overall!N811) + 1, FIND(",", Overall!N811, FIND(" ", Overall!N811)) - FIND(" ", Overall!N811) - 1) &amp; ", " &amp; MID(Overall!N811, FIND(",", Overall!N811, FIND(",",Overall!N811) + 1) + 2, LEN(Overall!N811))),"")</f>
        <v/>
      </c>
      <c r="Q809" s="7" t="str">
        <f>IF(Overall!O811&lt;&gt;"",DATEVALUE(MID(Overall!O811, FIND(",", Overall!O811) + 2, FIND(" ", Overall!O811) - FIND(",", Overall!O811) - 1) &amp; " " &amp; MID(Overall!O811, FIND(" ", Overall!O811) + 1, FIND(",", Overall!O811, FIND(" ", Overall!O811)) - FIND(" ", Overall!O811) - 1) &amp; ", " &amp; MID(Overall!O811, FIND(",", Overall!O811, FIND(",",Overall!O811) + 1) + 2, LEN(Overall!O811))),"")</f>
        <v/>
      </c>
      <c r="R809" s="5" t="str">
        <f t="shared" si="26"/>
        <v/>
      </c>
      <c r="S809" s="10" t="str">
        <f>IF(Overall!$A811&lt;&gt;"",IF(AND(MONTH($N809) &lt;= 1, MONTH($O809) &gt;= 1), IF($R809 &lt;&gt; "", $H809/$R809, ""), ""),"")</f>
        <v/>
      </c>
      <c r="T809" s="10" t="str">
        <f>IF(Overall!$A811&lt;&gt;"",IF(AND(MONTH($N809) &lt;= 2, MONTH($O809) &gt;= 2), IF($R809 &lt;&gt; "", $H809/$R809, ""), ""),"")</f>
        <v/>
      </c>
      <c r="U809" s="10" t="str">
        <f>IF(Overall!$A811&lt;&gt;"",IF(AND(MONTH($N809) &lt;= 3, MONTH($O809) &gt;= 3), IF($R809 &lt;&gt; "", $H809/$R809, ""), ""),"")</f>
        <v/>
      </c>
      <c r="V809" s="10" t="str">
        <f>IF(Overall!$A811&lt;&gt;"",IF(AND(MONTH($N809) &lt;= 4, MONTH($O809) &gt;= 4), IF($R809 &lt;&gt; "", $H809/$R809, ""), ""),"")</f>
        <v/>
      </c>
      <c r="W809" s="10" t="str">
        <f>IF(Overall!$A811&lt;&gt;"",IF(AND(MONTH($N809) &lt;= 5, MONTH($O809) &gt;= 5), IF($R809 &lt;&gt; "", $H809/$R809, ""), ""),"")</f>
        <v/>
      </c>
      <c r="X809" s="10" t="str">
        <f>IF(Overall!$A811&lt;&gt;"",IF(AND(MONTH($N809) &lt;= 6, MONTH($O809) &gt;= 6), IF($R809 &lt;&gt; "", $H809/$R809, ""), ""),"")</f>
        <v/>
      </c>
      <c r="Y809" s="10" t="str">
        <f>IF(Overall!$A811&lt;&gt;"",IF(AND(MONTH($N809) &lt;= 7, MONTH($O809) &gt;= 7 ), IF($R809 &lt;&gt; "", $H809/$R809, ""), ""),"")</f>
        <v/>
      </c>
      <c r="Z809" s="10" t="str">
        <f>IF(Overall!$A811&lt;&gt;"",IF(AND(MONTH($N809) &lt;= 8, MONTH($O809) &gt;= 8), IF($R809 &lt;&gt; "", $H809/$R809, ""), ""),"")</f>
        <v/>
      </c>
      <c r="AA809" s="10" t="str">
        <f>IF(Overall!$A811&lt;&gt;"",IF(AND(MONTH($N809) &lt;= 9, MONTH($O809) &gt;= 9), IF($R809 &lt;&gt; "", $H809/$R809, ""), ""),"")</f>
        <v/>
      </c>
      <c r="AB809" s="10" t="str">
        <f>IF(Overall!$A811&lt;&gt;"",IF(AND(MONTH($N809) &lt;= 10, MONTH($O809) &gt;= 10), IF($R809 &lt;&gt; "", $H809/$R809, ""), ""),"")</f>
        <v/>
      </c>
      <c r="AC809" s="10" t="str">
        <f>IF(Overall!$A811&lt;&gt;"",IF(AND(MONTH($N809) &lt;= 11, MONTH($O809) &gt;= 11), IF($R809 &lt;&gt; "", $H809/$R809, ""), ""),"")</f>
        <v/>
      </c>
      <c r="AD809" s="10" t="str">
        <f>IF(Overall!$A811&lt;&gt;"",IF(AND(MONTH($N809) &lt;= 12, MONTH($O809) &gt;= 12), IF($R809 &lt;&gt; "", $H809/$R809, ""), ""),"")</f>
        <v/>
      </c>
      <c r="AF809" s="10" t="str">
        <f ca="1">IFERROR(IF(AND(NOW()&lt;= EOMONTH(DATE(YEAR($O809),1, 1), 0), Overall!$A811&lt;&gt;"", MONTH($N809) &lt;= 1, MONTH($O809) &gt;= 1), IF($R809 &lt;&gt; "", $H809/$R809, ""), ""), "")</f>
        <v/>
      </c>
      <c r="AG809" s="10" t="str">
        <f ca="1">IFERROR(IF(AND(NOW()&lt;= EOMONTH(DATE(YEAR($O809),2, 1), 0), Overall!$A811&lt;&gt;"", MONTH($N809) &lt;= 2, MONTH($O809) &gt;= 2), IF($R809 &lt;&gt; "", $H809/$R809, ""), ""), "")</f>
        <v/>
      </c>
      <c r="AH809" s="10" t="str">
        <f ca="1">IFERROR(IF(AND(NOW()&lt;= EOMONTH(DATE(YEAR($O809),3, 1), 0), Overall!$A811&lt;&gt;"", MONTH($N809) &lt;= 3, MONTH($O809) &gt;= 3), IF($R809 &lt;&gt; "", $H809/$R809, ""), ""), "")</f>
        <v/>
      </c>
      <c r="AI809" s="10" t="str">
        <f ca="1">IFERROR(IF(AND(NOW()&lt;= EOMONTH(DATE(YEAR($O809),4, 1), 0), Overall!$A811&lt;&gt;"", MONTH($N809) &lt;= 4, MONTH($O809) &gt;= 4), IF($R809 &lt;&gt; "", $H809/$R809, ""), ""), "")</f>
        <v/>
      </c>
      <c r="AJ809" s="10" t="str">
        <f ca="1">IFERROR(IF(AND(NOW()&lt;= EOMONTH(DATE(YEAR($O809),5, 1), 0), Overall!$A811&lt;&gt;"", MONTH($N809) &lt;= 5, MONTH($O809) &gt;= 5), IF($R809 &lt;&gt; "", $H809/$R809, ""), ""), "")</f>
        <v/>
      </c>
      <c r="AK809" s="10" t="str">
        <f ca="1">IFERROR(IF(AND(NOW()&lt;= EOMONTH(DATE(YEAR($O809),6, 1), 0), Overall!$A811&lt;&gt;"", MONTH($N809) &lt;= 6, MONTH($O809) &gt;= 6), IF($R809 &lt;&gt; "", $H809/$R809, ""), ""), "")</f>
        <v/>
      </c>
      <c r="AL809" s="10" t="str">
        <f ca="1">IFERROR(IF(AND(NOW()&lt;= EOMONTH(DATE(YEAR($O809),7, 1), 0), Overall!$A811&lt;&gt;"", MONTH($N809) &lt;= 7, MONTH($O809) &gt;= 7), IF($R809 &lt;&gt; "", $H809/$R809, ""), ""), "")</f>
        <v/>
      </c>
      <c r="AM809" s="10" t="str">
        <f ca="1">IFERROR(IF(AND(NOW()&lt;= EOMONTH(DATE(YEAR($O809),8, 1), 0), Overall!$A811&lt;&gt;"", MONTH($N809) &lt;= 8, MONTH($O809) &gt;= 8), IF($R809 &lt;&gt; "", $H809/$R809, ""), ""), "")</f>
        <v/>
      </c>
      <c r="AN809" s="10" t="str">
        <f ca="1">IFERROR(IF(AND(NOW()&lt;= EOMONTH(DATE(YEAR($O809),9, 1), 0), Overall!$A811&lt;&gt;"", MONTH($N809) &lt;= 9, MONTH($O809) &gt;= 9), IF($R809 &lt;&gt; "", $H809/$R809, ""), ""), "")</f>
        <v/>
      </c>
      <c r="AO809" s="10" t="str">
        <f ca="1">IFERROR(IF(AND(NOW()&lt;= EOMONTH(DATE(YEAR($O809),10, 1), 0), Overall!$A811&lt;&gt;"", MONTH($N809) &lt;= 10, MONTH($O809) &gt;= 10), IF($R809 &lt;&gt; "", $H809/$R809, ""), ""), "")</f>
        <v/>
      </c>
      <c r="AP809" s="10" t="str">
        <f ca="1">IFERROR(IF(AND(NOW()&lt;= EOMONTH(DATE(YEAR($O809),11, 1), 0), Overall!$A811&lt;&gt;"", MONTH($N809) &lt;=11, MONTH($O809) &gt;= 11), IF($R809 &lt;&gt; "", $H809/$R809, ""), ""), "")</f>
        <v/>
      </c>
      <c r="AQ809" s="10" t="str">
        <f ca="1">IFERROR(IF(AND(NOW()&lt;= EOMONTH(DATE(YEAR($O809),12, 1), 0), Overall!$A811&lt;&gt;"", MONTH($N809) &lt;= 12, MONTH($O809) &gt;= 12), IF($R809 &lt;&gt; "", $H809/$R809, ""), ""), "")</f>
        <v/>
      </c>
      <c r="AR809" s="16">
        <f t="shared" ca="1" si="27"/>
        <v>0</v>
      </c>
    </row>
    <row r="810" spans="1:44" x14ac:dyDescent="0.25">
      <c r="A810" t="str">
        <f>_xlfn.VALUETOTEXT(Overall!A812)</f>
        <v/>
      </c>
      <c r="B810" s="8" t="str">
        <f>IF(Overall!B812&lt;&gt;"", VALUE(Overall!B812), "")</f>
        <v/>
      </c>
      <c r="C810" s="5" t="str">
        <f>IF(Overall!C812&lt;&gt;"",_xlfn.VALUETOTEXT(Overall!C812),"")</f>
        <v/>
      </c>
      <c r="D810" s="5" t="str">
        <f>_xlfn.VALUETOTEXT(Overall!D812)</f>
        <v/>
      </c>
      <c r="E810" s="5" t="str">
        <f>IF(Overall!Q812&lt;&gt;"",_xlfn.VALUETOTEXT(Overall!Q812),"")</f>
        <v/>
      </c>
      <c r="F810" s="5" t="str">
        <f>IF(Overall!E812&lt;&gt;"",_xlfn.VALUETOTEXT(Overall!E812),"")</f>
        <v/>
      </c>
      <c r="G810" s="5" t="str">
        <f>IF(Overall!R812&lt;&gt;"",_xlfn.VALUETOTEXT(Overall!R812),"")</f>
        <v/>
      </c>
      <c r="H810" s="6" t="str">
        <f>IF(Overall!F812&lt;&gt;"",VALUE(Overall!F812),"")</f>
        <v/>
      </c>
      <c r="I810" s="6" t="str">
        <f>IF(Overall!G812&lt;&gt;"",VALUE(Overall!G812),"")</f>
        <v/>
      </c>
      <c r="J810" s="6" t="str">
        <f>IF(Overall!H812&lt;&gt;"",VALUE(Overall!H812),"")</f>
        <v/>
      </c>
      <c r="K810" s="6" t="str">
        <f>IF(Overall!I812&lt;&gt;"",VALUE(Overall!I812),"")</f>
        <v/>
      </c>
      <c r="L810" s="6" t="str">
        <f>IF(Overall!J812&lt;&gt;"",VALUE(Overall!J812),"")</f>
        <v/>
      </c>
      <c r="M810" s="6" t="str">
        <f>IF(Overall!K812&lt;&gt;"",VALUE(Overall!K812),"")</f>
        <v/>
      </c>
      <c r="N810" s="7" t="str">
        <f>IF(Overall!L812&lt;&gt;"",DATEVALUE(MID(Overall!L812, FIND(",", Overall!L812) + 2, FIND(" ", Overall!L812) - FIND(",", Overall!L812) - 1) &amp; " " &amp; MID(Overall!L812, FIND(" ", Overall!L812) + 1, FIND(",", Overall!L812, FIND(" ", Overall!L812)) - FIND(" ", Overall!L812) - 1) &amp; ", " &amp; MID(Overall!L812, FIND(",", Overall!L812, FIND(",",Overall!L812) + 1) + 2, LEN(Overall!L812))),"")</f>
        <v/>
      </c>
      <c r="O810" s="7" t="str">
        <f>IF(Overall!M812&lt;&gt;"",DATEVALUE(MID(Overall!M812, FIND(",", Overall!M812) + 2, FIND(" ", Overall!M812) - FIND(",", Overall!M812) - 1) &amp; " " &amp; MID(Overall!M812, FIND(" ", Overall!M812) + 1, FIND(",", Overall!M812, FIND(" ", Overall!M812)) - FIND(" ", Overall!M812) - 1) &amp; ", " &amp; MID(Overall!M812, FIND(",", Overall!M812, FIND(",",Overall!M812) + 1) + 2, LEN(Overall!M812))),"")</f>
        <v/>
      </c>
      <c r="P810" s="7" t="str">
        <f>IF(Overall!N812&lt;&gt;"",DATEVALUE(MID(Overall!N812, FIND(",", Overall!N812) + 2, FIND(" ", Overall!N812) - FIND(",", Overall!N812) - 1) &amp; " " &amp; MID(Overall!N812, FIND(" ", Overall!N812) + 1, FIND(",", Overall!N812, FIND(" ", Overall!N812)) - FIND(" ", Overall!N812) - 1) &amp; ", " &amp; MID(Overall!N812, FIND(",", Overall!N812, FIND(",",Overall!N812) + 1) + 2, LEN(Overall!N812))),"")</f>
        <v/>
      </c>
      <c r="Q810" s="7" t="str">
        <f>IF(Overall!O812&lt;&gt;"",DATEVALUE(MID(Overall!O812, FIND(",", Overall!O812) + 2, FIND(" ", Overall!O812) - FIND(",", Overall!O812) - 1) &amp; " " &amp; MID(Overall!O812, FIND(" ", Overall!O812) + 1, FIND(",", Overall!O812, FIND(" ", Overall!O812)) - FIND(" ", Overall!O812) - 1) &amp; ", " &amp; MID(Overall!O812, FIND(",", Overall!O812, FIND(",",Overall!O812) + 1) + 2, LEN(Overall!O812))),"")</f>
        <v/>
      </c>
      <c r="R810" s="5" t="str">
        <f t="shared" si="26"/>
        <v/>
      </c>
      <c r="S810" s="10" t="str">
        <f>IF(Overall!$A812&lt;&gt;"",IF(AND(MONTH($N810) &lt;= 1, MONTH($O810) &gt;= 1), IF($R810 &lt;&gt; "", $H810/$R810, ""), ""),"")</f>
        <v/>
      </c>
      <c r="T810" s="10" t="str">
        <f>IF(Overall!$A812&lt;&gt;"",IF(AND(MONTH($N810) &lt;= 2, MONTH($O810) &gt;= 2), IF($R810 &lt;&gt; "", $H810/$R810, ""), ""),"")</f>
        <v/>
      </c>
      <c r="U810" s="10" t="str">
        <f>IF(Overall!$A812&lt;&gt;"",IF(AND(MONTH($N810) &lt;= 3, MONTH($O810) &gt;= 3), IF($R810 &lt;&gt; "", $H810/$R810, ""), ""),"")</f>
        <v/>
      </c>
      <c r="V810" s="10" t="str">
        <f>IF(Overall!$A812&lt;&gt;"",IF(AND(MONTH($N810) &lt;= 4, MONTH($O810) &gt;= 4), IF($R810 &lt;&gt; "", $H810/$R810, ""), ""),"")</f>
        <v/>
      </c>
      <c r="W810" s="10" t="str">
        <f>IF(Overall!$A812&lt;&gt;"",IF(AND(MONTH($N810) &lt;= 5, MONTH($O810) &gt;= 5), IF($R810 &lt;&gt; "", $H810/$R810, ""), ""),"")</f>
        <v/>
      </c>
      <c r="X810" s="10" t="str">
        <f>IF(Overall!$A812&lt;&gt;"",IF(AND(MONTH($N810) &lt;= 6, MONTH($O810) &gt;= 6), IF($R810 &lt;&gt; "", $H810/$R810, ""), ""),"")</f>
        <v/>
      </c>
      <c r="Y810" s="10" t="str">
        <f>IF(Overall!$A812&lt;&gt;"",IF(AND(MONTH($N810) &lt;= 7, MONTH($O810) &gt;= 7 ), IF($R810 &lt;&gt; "", $H810/$R810, ""), ""),"")</f>
        <v/>
      </c>
      <c r="Z810" s="10" t="str">
        <f>IF(Overall!$A812&lt;&gt;"",IF(AND(MONTH($N810) &lt;= 8, MONTH($O810) &gt;= 8), IF($R810 &lt;&gt; "", $H810/$R810, ""), ""),"")</f>
        <v/>
      </c>
      <c r="AA810" s="10" t="str">
        <f>IF(Overall!$A812&lt;&gt;"",IF(AND(MONTH($N810) &lt;= 9, MONTH($O810) &gt;= 9), IF($R810 &lt;&gt; "", $H810/$R810, ""), ""),"")</f>
        <v/>
      </c>
      <c r="AB810" s="10" t="str">
        <f>IF(Overall!$A812&lt;&gt;"",IF(AND(MONTH($N810) &lt;= 10, MONTH($O810) &gt;= 10), IF($R810 &lt;&gt; "", $H810/$R810, ""), ""),"")</f>
        <v/>
      </c>
      <c r="AC810" s="10" t="str">
        <f>IF(Overall!$A812&lt;&gt;"",IF(AND(MONTH($N810) &lt;= 11, MONTH($O810) &gt;= 11), IF($R810 &lt;&gt; "", $H810/$R810, ""), ""),"")</f>
        <v/>
      </c>
      <c r="AD810" s="10" t="str">
        <f>IF(Overall!$A812&lt;&gt;"",IF(AND(MONTH($N810) &lt;= 12, MONTH($O810) &gt;= 12), IF($R810 &lt;&gt; "", $H810/$R810, ""), ""),"")</f>
        <v/>
      </c>
      <c r="AF810" s="10" t="str">
        <f ca="1">IFERROR(IF(AND(NOW()&lt;= EOMONTH(DATE(YEAR($O810),1, 1), 0), Overall!$A812&lt;&gt;"", MONTH($N810) &lt;= 1, MONTH($O810) &gt;= 1), IF($R810 &lt;&gt; "", $H810/$R810, ""), ""), "")</f>
        <v/>
      </c>
      <c r="AG810" s="10" t="str">
        <f ca="1">IFERROR(IF(AND(NOW()&lt;= EOMONTH(DATE(YEAR($O810),2, 1), 0), Overall!$A812&lt;&gt;"", MONTH($N810) &lt;= 2, MONTH($O810) &gt;= 2), IF($R810 &lt;&gt; "", $H810/$R810, ""), ""), "")</f>
        <v/>
      </c>
      <c r="AH810" s="10" t="str">
        <f ca="1">IFERROR(IF(AND(NOW()&lt;= EOMONTH(DATE(YEAR($O810),3, 1), 0), Overall!$A812&lt;&gt;"", MONTH($N810) &lt;= 3, MONTH($O810) &gt;= 3), IF($R810 &lt;&gt; "", $H810/$R810, ""), ""), "")</f>
        <v/>
      </c>
      <c r="AI810" s="10" t="str">
        <f ca="1">IFERROR(IF(AND(NOW()&lt;= EOMONTH(DATE(YEAR($O810),4, 1), 0), Overall!$A812&lt;&gt;"", MONTH($N810) &lt;= 4, MONTH($O810) &gt;= 4), IF($R810 &lt;&gt; "", $H810/$R810, ""), ""), "")</f>
        <v/>
      </c>
      <c r="AJ810" s="10" t="str">
        <f ca="1">IFERROR(IF(AND(NOW()&lt;= EOMONTH(DATE(YEAR($O810),5, 1), 0), Overall!$A812&lt;&gt;"", MONTH($N810) &lt;= 5, MONTH($O810) &gt;= 5), IF($R810 &lt;&gt; "", $H810/$R810, ""), ""), "")</f>
        <v/>
      </c>
      <c r="AK810" s="10" t="str">
        <f ca="1">IFERROR(IF(AND(NOW()&lt;= EOMONTH(DATE(YEAR($O810),6, 1), 0), Overall!$A812&lt;&gt;"", MONTH($N810) &lt;= 6, MONTH($O810) &gt;= 6), IF($R810 &lt;&gt; "", $H810/$R810, ""), ""), "")</f>
        <v/>
      </c>
      <c r="AL810" s="10" t="str">
        <f ca="1">IFERROR(IF(AND(NOW()&lt;= EOMONTH(DATE(YEAR($O810),7, 1), 0), Overall!$A812&lt;&gt;"", MONTH($N810) &lt;= 7, MONTH($O810) &gt;= 7), IF($R810 &lt;&gt; "", $H810/$R810, ""), ""), "")</f>
        <v/>
      </c>
      <c r="AM810" s="10" t="str">
        <f ca="1">IFERROR(IF(AND(NOW()&lt;= EOMONTH(DATE(YEAR($O810),8, 1), 0), Overall!$A812&lt;&gt;"", MONTH($N810) &lt;= 8, MONTH($O810) &gt;= 8), IF($R810 &lt;&gt; "", $H810/$R810, ""), ""), "")</f>
        <v/>
      </c>
      <c r="AN810" s="10" t="str">
        <f ca="1">IFERROR(IF(AND(NOW()&lt;= EOMONTH(DATE(YEAR($O810),9, 1), 0), Overall!$A812&lt;&gt;"", MONTH($N810) &lt;= 9, MONTH($O810) &gt;= 9), IF($R810 &lt;&gt; "", $H810/$R810, ""), ""), "")</f>
        <v/>
      </c>
      <c r="AO810" s="10" t="str">
        <f ca="1">IFERROR(IF(AND(NOW()&lt;= EOMONTH(DATE(YEAR($O810),10, 1), 0), Overall!$A812&lt;&gt;"", MONTH($N810) &lt;= 10, MONTH($O810) &gt;= 10), IF($R810 &lt;&gt; "", $H810/$R810, ""), ""), "")</f>
        <v/>
      </c>
      <c r="AP810" s="10" t="str">
        <f ca="1">IFERROR(IF(AND(NOW()&lt;= EOMONTH(DATE(YEAR($O810),11, 1), 0), Overall!$A812&lt;&gt;"", MONTH($N810) &lt;=11, MONTH($O810) &gt;= 11), IF($R810 &lt;&gt; "", $H810/$R810, ""), ""), "")</f>
        <v/>
      </c>
      <c r="AQ810" s="10" t="str">
        <f ca="1">IFERROR(IF(AND(NOW()&lt;= EOMONTH(DATE(YEAR($O810),12, 1), 0), Overall!$A812&lt;&gt;"", MONTH($N810) &lt;= 12, MONTH($O810) &gt;= 12), IF($R810 &lt;&gt; "", $H810/$R810, ""), ""), "")</f>
        <v/>
      </c>
      <c r="AR810" s="16">
        <f t="shared" ca="1" si="27"/>
        <v>0</v>
      </c>
    </row>
    <row r="811" spans="1:44" x14ac:dyDescent="0.25">
      <c r="A811" t="str">
        <f>_xlfn.VALUETOTEXT(Overall!A813)</f>
        <v/>
      </c>
      <c r="B811" s="8" t="str">
        <f>IF(Overall!B813&lt;&gt;"", VALUE(Overall!B813), "")</f>
        <v/>
      </c>
      <c r="C811" s="5" t="str">
        <f>IF(Overall!C813&lt;&gt;"",_xlfn.VALUETOTEXT(Overall!C813),"")</f>
        <v/>
      </c>
      <c r="D811" s="5" t="str">
        <f>_xlfn.VALUETOTEXT(Overall!D813)</f>
        <v/>
      </c>
      <c r="E811" s="5" t="str">
        <f>IF(Overall!Q813&lt;&gt;"",_xlfn.VALUETOTEXT(Overall!Q813),"")</f>
        <v/>
      </c>
      <c r="F811" s="5" t="str">
        <f>IF(Overall!E813&lt;&gt;"",_xlfn.VALUETOTEXT(Overall!E813),"")</f>
        <v/>
      </c>
      <c r="G811" s="5" t="str">
        <f>IF(Overall!R813&lt;&gt;"",_xlfn.VALUETOTEXT(Overall!R813),"")</f>
        <v/>
      </c>
      <c r="H811" s="6" t="str">
        <f>IF(Overall!F813&lt;&gt;"",VALUE(Overall!F813),"")</f>
        <v/>
      </c>
      <c r="I811" s="6" t="str">
        <f>IF(Overall!G813&lt;&gt;"",VALUE(Overall!G813),"")</f>
        <v/>
      </c>
      <c r="J811" s="6" t="str">
        <f>IF(Overall!H813&lt;&gt;"",VALUE(Overall!H813),"")</f>
        <v/>
      </c>
      <c r="K811" s="6" t="str">
        <f>IF(Overall!I813&lt;&gt;"",VALUE(Overall!I813),"")</f>
        <v/>
      </c>
      <c r="L811" s="6" t="str">
        <f>IF(Overall!J813&lt;&gt;"",VALUE(Overall!J813),"")</f>
        <v/>
      </c>
      <c r="M811" s="6" t="str">
        <f>IF(Overall!K813&lt;&gt;"",VALUE(Overall!K813),"")</f>
        <v/>
      </c>
      <c r="N811" s="7" t="str">
        <f>IF(Overall!L813&lt;&gt;"",DATEVALUE(MID(Overall!L813, FIND(",", Overall!L813) + 2, FIND(" ", Overall!L813) - FIND(",", Overall!L813) - 1) &amp; " " &amp; MID(Overall!L813, FIND(" ", Overall!L813) + 1, FIND(",", Overall!L813, FIND(" ", Overall!L813)) - FIND(" ", Overall!L813) - 1) &amp; ", " &amp; MID(Overall!L813, FIND(",", Overall!L813, FIND(",",Overall!L813) + 1) + 2, LEN(Overall!L813))),"")</f>
        <v/>
      </c>
      <c r="O811" s="7" t="str">
        <f>IF(Overall!M813&lt;&gt;"",DATEVALUE(MID(Overall!M813, FIND(",", Overall!M813) + 2, FIND(" ", Overall!M813) - FIND(",", Overall!M813) - 1) &amp; " " &amp; MID(Overall!M813, FIND(" ", Overall!M813) + 1, FIND(",", Overall!M813, FIND(" ", Overall!M813)) - FIND(" ", Overall!M813) - 1) &amp; ", " &amp; MID(Overall!M813, FIND(",", Overall!M813, FIND(",",Overall!M813) + 1) + 2, LEN(Overall!M813))),"")</f>
        <v/>
      </c>
      <c r="P811" s="7" t="str">
        <f>IF(Overall!N813&lt;&gt;"",DATEVALUE(MID(Overall!N813, FIND(",", Overall!N813) + 2, FIND(" ", Overall!N813) - FIND(",", Overall!N813) - 1) &amp; " " &amp; MID(Overall!N813, FIND(" ", Overall!N813) + 1, FIND(",", Overall!N813, FIND(" ", Overall!N813)) - FIND(" ", Overall!N813) - 1) &amp; ", " &amp; MID(Overall!N813, FIND(",", Overall!N813, FIND(",",Overall!N813) + 1) + 2, LEN(Overall!N813))),"")</f>
        <v/>
      </c>
      <c r="Q811" s="7" t="str">
        <f>IF(Overall!O813&lt;&gt;"",DATEVALUE(MID(Overall!O813, FIND(",", Overall!O813) + 2, FIND(" ", Overall!O813) - FIND(",", Overall!O813) - 1) &amp; " " &amp; MID(Overall!O813, FIND(" ", Overall!O813) + 1, FIND(",", Overall!O813, FIND(" ", Overall!O813)) - FIND(" ", Overall!O813) - 1) &amp; ", " &amp; MID(Overall!O813, FIND(",", Overall!O813, FIND(",",Overall!O813) + 1) + 2, LEN(Overall!O813))),"")</f>
        <v/>
      </c>
      <c r="R811" s="5" t="str">
        <f t="shared" si="26"/>
        <v/>
      </c>
      <c r="S811" s="10" t="str">
        <f>IF(Overall!$A813&lt;&gt;"",IF(AND(MONTH($N811) &lt;= 1, MONTH($O811) &gt;= 1), IF($R811 &lt;&gt; "", $H811/$R811, ""), ""),"")</f>
        <v/>
      </c>
      <c r="T811" s="10" t="str">
        <f>IF(Overall!$A813&lt;&gt;"",IF(AND(MONTH($N811) &lt;= 2, MONTH($O811) &gt;= 2), IF($R811 &lt;&gt; "", $H811/$R811, ""), ""),"")</f>
        <v/>
      </c>
      <c r="U811" s="10" t="str">
        <f>IF(Overall!$A813&lt;&gt;"",IF(AND(MONTH($N811) &lt;= 3, MONTH($O811) &gt;= 3), IF($R811 &lt;&gt; "", $H811/$R811, ""), ""),"")</f>
        <v/>
      </c>
      <c r="V811" s="10" t="str">
        <f>IF(Overall!$A813&lt;&gt;"",IF(AND(MONTH($N811) &lt;= 4, MONTH($O811) &gt;= 4), IF($R811 &lt;&gt; "", $H811/$R811, ""), ""),"")</f>
        <v/>
      </c>
      <c r="W811" s="10" t="str">
        <f>IF(Overall!$A813&lt;&gt;"",IF(AND(MONTH($N811) &lt;= 5, MONTH($O811) &gt;= 5), IF($R811 &lt;&gt; "", $H811/$R811, ""), ""),"")</f>
        <v/>
      </c>
      <c r="X811" s="10" t="str">
        <f>IF(Overall!$A813&lt;&gt;"",IF(AND(MONTH($N811) &lt;= 6, MONTH($O811) &gt;= 6), IF($R811 &lt;&gt; "", $H811/$R811, ""), ""),"")</f>
        <v/>
      </c>
      <c r="Y811" s="10" t="str">
        <f>IF(Overall!$A813&lt;&gt;"",IF(AND(MONTH($N811) &lt;= 7, MONTH($O811) &gt;= 7 ), IF($R811 &lt;&gt; "", $H811/$R811, ""), ""),"")</f>
        <v/>
      </c>
      <c r="Z811" s="10" t="str">
        <f>IF(Overall!$A813&lt;&gt;"",IF(AND(MONTH($N811) &lt;= 8, MONTH($O811) &gt;= 8), IF($R811 &lt;&gt; "", $H811/$R811, ""), ""),"")</f>
        <v/>
      </c>
      <c r="AA811" s="10" t="str">
        <f>IF(Overall!$A813&lt;&gt;"",IF(AND(MONTH($N811) &lt;= 9, MONTH($O811) &gt;= 9), IF($R811 &lt;&gt; "", $H811/$R811, ""), ""),"")</f>
        <v/>
      </c>
      <c r="AB811" s="10" t="str">
        <f>IF(Overall!$A813&lt;&gt;"",IF(AND(MONTH($N811) &lt;= 10, MONTH($O811) &gt;= 10), IF($R811 &lt;&gt; "", $H811/$R811, ""), ""),"")</f>
        <v/>
      </c>
      <c r="AC811" s="10" t="str">
        <f>IF(Overall!$A813&lt;&gt;"",IF(AND(MONTH($N811) &lt;= 11, MONTH($O811) &gt;= 11), IF($R811 &lt;&gt; "", $H811/$R811, ""), ""),"")</f>
        <v/>
      </c>
      <c r="AD811" s="10" t="str">
        <f>IF(Overall!$A813&lt;&gt;"",IF(AND(MONTH($N811) &lt;= 12, MONTH($O811) &gt;= 12), IF($R811 &lt;&gt; "", $H811/$R811, ""), ""),"")</f>
        <v/>
      </c>
      <c r="AF811" s="10" t="str">
        <f ca="1">IFERROR(IF(AND(NOW()&lt;= EOMONTH(DATE(YEAR($O811),1, 1), 0), Overall!$A813&lt;&gt;"", MONTH($N811) &lt;= 1, MONTH($O811) &gt;= 1), IF($R811 &lt;&gt; "", $H811/$R811, ""), ""), "")</f>
        <v/>
      </c>
      <c r="AG811" s="10" t="str">
        <f ca="1">IFERROR(IF(AND(NOW()&lt;= EOMONTH(DATE(YEAR($O811),2, 1), 0), Overall!$A813&lt;&gt;"", MONTH($N811) &lt;= 2, MONTH($O811) &gt;= 2), IF($R811 &lt;&gt; "", $H811/$R811, ""), ""), "")</f>
        <v/>
      </c>
      <c r="AH811" s="10" t="str">
        <f ca="1">IFERROR(IF(AND(NOW()&lt;= EOMONTH(DATE(YEAR($O811),3, 1), 0), Overall!$A813&lt;&gt;"", MONTH($N811) &lt;= 3, MONTH($O811) &gt;= 3), IF($R811 &lt;&gt; "", $H811/$R811, ""), ""), "")</f>
        <v/>
      </c>
      <c r="AI811" s="10" t="str">
        <f ca="1">IFERROR(IF(AND(NOW()&lt;= EOMONTH(DATE(YEAR($O811),4, 1), 0), Overall!$A813&lt;&gt;"", MONTH($N811) &lt;= 4, MONTH($O811) &gt;= 4), IF($R811 &lt;&gt; "", $H811/$R811, ""), ""), "")</f>
        <v/>
      </c>
      <c r="AJ811" s="10" t="str">
        <f ca="1">IFERROR(IF(AND(NOW()&lt;= EOMONTH(DATE(YEAR($O811),5, 1), 0), Overall!$A813&lt;&gt;"", MONTH($N811) &lt;= 5, MONTH($O811) &gt;= 5), IF($R811 &lt;&gt; "", $H811/$R811, ""), ""), "")</f>
        <v/>
      </c>
      <c r="AK811" s="10" t="str">
        <f ca="1">IFERROR(IF(AND(NOW()&lt;= EOMONTH(DATE(YEAR($O811),6, 1), 0), Overall!$A813&lt;&gt;"", MONTH($N811) &lt;= 6, MONTH($O811) &gt;= 6), IF($R811 &lt;&gt; "", $H811/$R811, ""), ""), "")</f>
        <v/>
      </c>
      <c r="AL811" s="10" t="str">
        <f ca="1">IFERROR(IF(AND(NOW()&lt;= EOMONTH(DATE(YEAR($O811),7, 1), 0), Overall!$A813&lt;&gt;"", MONTH($N811) &lt;= 7, MONTH($O811) &gt;= 7), IF($R811 &lt;&gt; "", $H811/$R811, ""), ""), "")</f>
        <v/>
      </c>
      <c r="AM811" s="10" t="str">
        <f ca="1">IFERROR(IF(AND(NOW()&lt;= EOMONTH(DATE(YEAR($O811),8, 1), 0), Overall!$A813&lt;&gt;"", MONTH($N811) &lt;= 8, MONTH($O811) &gt;= 8), IF($R811 &lt;&gt; "", $H811/$R811, ""), ""), "")</f>
        <v/>
      </c>
      <c r="AN811" s="10" t="str">
        <f ca="1">IFERROR(IF(AND(NOW()&lt;= EOMONTH(DATE(YEAR($O811),9, 1), 0), Overall!$A813&lt;&gt;"", MONTH($N811) &lt;= 9, MONTH($O811) &gt;= 9), IF($R811 &lt;&gt; "", $H811/$R811, ""), ""), "")</f>
        <v/>
      </c>
      <c r="AO811" s="10" t="str">
        <f ca="1">IFERROR(IF(AND(NOW()&lt;= EOMONTH(DATE(YEAR($O811),10, 1), 0), Overall!$A813&lt;&gt;"", MONTH($N811) &lt;= 10, MONTH($O811) &gt;= 10), IF($R811 &lt;&gt; "", $H811/$R811, ""), ""), "")</f>
        <v/>
      </c>
      <c r="AP811" s="10" t="str">
        <f ca="1">IFERROR(IF(AND(NOW()&lt;= EOMONTH(DATE(YEAR($O811),11, 1), 0), Overall!$A813&lt;&gt;"", MONTH($N811) &lt;=11, MONTH($O811) &gt;= 11), IF($R811 &lt;&gt; "", $H811/$R811, ""), ""), "")</f>
        <v/>
      </c>
      <c r="AQ811" s="10" t="str">
        <f ca="1">IFERROR(IF(AND(NOW()&lt;= EOMONTH(DATE(YEAR($O811),12, 1), 0), Overall!$A813&lt;&gt;"", MONTH($N811) &lt;= 12, MONTH($O811) &gt;= 12), IF($R811 &lt;&gt; "", $H811/$R811, ""), ""), "")</f>
        <v/>
      </c>
      <c r="AR811" s="16">
        <f t="shared" ca="1" si="27"/>
        <v>0</v>
      </c>
    </row>
    <row r="812" spans="1:44" x14ac:dyDescent="0.25">
      <c r="A812" t="str">
        <f>_xlfn.VALUETOTEXT(Overall!A814)</f>
        <v/>
      </c>
      <c r="B812" s="8" t="str">
        <f>IF(Overall!B814&lt;&gt;"", VALUE(Overall!B814), "")</f>
        <v/>
      </c>
      <c r="C812" s="5" t="str">
        <f>IF(Overall!C814&lt;&gt;"",_xlfn.VALUETOTEXT(Overall!C814),"")</f>
        <v/>
      </c>
      <c r="D812" s="5" t="str">
        <f>_xlfn.VALUETOTEXT(Overall!D814)</f>
        <v/>
      </c>
      <c r="E812" s="5" t="str">
        <f>IF(Overall!Q814&lt;&gt;"",_xlfn.VALUETOTEXT(Overall!Q814),"")</f>
        <v/>
      </c>
      <c r="F812" s="5" t="str">
        <f>IF(Overall!E814&lt;&gt;"",_xlfn.VALUETOTEXT(Overall!E814),"")</f>
        <v/>
      </c>
      <c r="G812" s="5" t="str">
        <f>IF(Overall!R814&lt;&gt;"",_xlfn.VALUETOTEXT(Overall!R814),"")</f>
        <v/>
      </c>
      <c r="H812" s="6" t="str">
        <f>IF(Overall!F814&lt;&gt;"",VALUE(Overall!F814),"")</f>
        <v/>
      </c>
      <c r="I812" s="6" t="str">
        <f>IF(Overall!G814&lt;&gt;"",VALUE(Overall!G814),"")</f>
        <v/>
      </c>
      <c r="J812" s="6" t="str">
        <f>IF(Overall!H814&lt;&gt;"",VALUE(Overall!H814),"")</f>
        <v/>
      </c>
      <c r="K812" s="6" t="str">
        <f>IF(Overall!I814&lt;&gt;"",VALUE(Overall!I814),"")</f>
        <v/>
      </c>
      <c r="L812" s="6" t="str">
        <f>IF(Overall!J814&lt;&gt;"",VALUE(Overall!J814),"")</f>
        <v/>
      </c>
      <c r="M812" s="6" t="str">
        <f>IF(Overall!K814&lt;&gt;"",VALUE(Overall!K814),"")</f>
        <v/>
      </c>
      <c r="N812" s="7" t="str">
        <f>IF(Overall!L814&lt;&gt;"",DATEVALUE(MID(Overall!L814, FIND(",", Overall!L814) + 2, FIND(" ", Overall!L814) - FIND(",", Overall!L814) - 1) &amp; " " &amp; MID(Overall!L814, FIND(" ", Overall!L814) + 1, FIND(",", Overall!L814, FIND(" ", Overall!L814)) - FIND(" ", Overall!L814) - 1) &amp; ", " &amp; MID(Overall!L814, FIND(",", Overall!L814, FIND(",",Overall!L814) + 1) + 2, LEN(Overall!L814))),"")</f>
        <v/>
      </c>
      <c r="O812" s="7" t="str">
        <f>IF(Overall!M814&lt;&gt;"",DATEVALUE(MID(Overall!M814, FIND(",", Overall!M814) + 2, FIND(" ", Overall!M814) - FIND(",", Overall!M814) - 1) &amp; " " &amp; MID(Overall!M814, FIND(" ", Overall!M814) + 1, FIND(",", Overall!M814, FIND(" ", Overall!M814)) - FIND(" ", Overall!M814) - 1) &amp; ", " &amp; MID(Overall!M814, FIND(",", Overall!M814, FIND(",",Overall!M814) + 1) + 2, LEN(Overall!M814))),"")</f>
        <v/>
      </c>
      <c r="P812" s="7" t="str">
        <f>IF(Overall!N814&lt;&gt;"",DATEVALUE(MID(Overall!N814, FIND(",", Overall!N814) + 2, FIND(" ", Overall!N814) - FIND(",", Overall!N814) - 1) &amp; " " &amp; MID(Overall!N814, FIND(" ", Overall!N814) + 1, FIND(",", Overall!N814, FIND(" ", Overall!N814)) - FIND(" ", Overall!N814) - 1) &amp; ", " &amp; MID(Overall!N814, FIND(",", Overall!N814, FIND(",",Overall!N814) + 1) + 2, LEN(Overall!N814))),"")</f>
        <v/>
      </c>
      <c r="Q812" s="7" t="str">
        <f>IF(Overall!O814&lt;&gt;"",DATEVALUE(MID(Overall!O814, FIND(",", Overall!O814) + 2, FIND(" ", Overall!O814) - FIND(",", Overall!O814) - 1) &amp; " " &amp; MID(Overall!O814, FIND(" ", Overall!O814) + 1, FIND(",", Overall!O814, FIND(" ", Overall!O814)) - FIND(" ", Overall!O814) - 1) &amp; ", " &amp; MID(Overall!O814, FIND(",", Overall!O814, FIND(",",Overall!O814) + 1) + 2, LEN(Overall!O814))),"")</f>
        <v/>
      </c>
      <c r="R812" s="5" t="str">
        <f t="shared" si="26"/>
        <v/>
      </c>
      <c r="S812" s="10" t="str">
        <f>IF(Overall!$A814&lt;&gt;"",IF(AND(MONTH($N812) &lt;= 1, MONTH($O812) &gt;= 1), IF($R812 &lt;&gt; "", $H812/$R812, ""), ""),"")</f>
        <v/>
      </c>
      <c r="T812" s="10" t="str">
        <f>IF(Overall!$A814&lt;&gt;"",IF(AND(MONTH($N812) &lt;= 2, MONTH($O812) &gt;= 2), IF($R812 &lt;&gt; "", $H812/$R812, ""), ""),"")</f>
        <v/>
      </c>
      <c r="U812" s="10" t="str">
        <f>IF(Overall!$A814&lt;&gt;"",IF(AND(MONTH($N812) &lt;= 3, MONTH($O812) &gt;= 3), IF($R812 &lt;&gt; "", $H812/$R812, ""), ""),"")</f>
        <v/>
      </c>
      <c r="V812" s="10" t="str">
        <f>IF(Overall!$A814&lt;&gt;"",IF(AND(MONTH($N812) &lt;= 4, MONTH($O812) &gt;= 4), IF($R812 &lt;&gt; "", $H812/$R812, ""), ""),"")</f>
        <v/>
      </c>
      <c r="W812" s="10" t="str">
        <f>IF(Overall!$A814&lt;&gt;"",IF(AND(MONTH($N812) &lt;= 5, MONTH($O812) &gt;= 5), IF($R812 &lt;&gt; "", $H812/$R812, ""), ""),"")</f>
        <v/>
      </c>
      <c r="X812" s="10" t="str">
        <f>IF(Overall!$A814&lt;&gt;"",IF(AND(MONTH($N812) &lt;= 6, MONTH($O812) &gt;= 6), IF($R812 &lt;&gt; "", $H812/$R812, ""), ""),"")</f>
        <v/>
      </c>
      <c r="Y812" s="10" t="str">
        <f>IF(Overall!$A814&lt;&gt;"",IF(AND(MONTH($N812) &lt;= 7, MONTH($O812) &gt;= 7 ), IF($R812 &lt;&gt; "", $H812/$R812, ""), ""),"")</f>
        <v/>
      </c>
      <c r="Z812" s="10" t="str">
        <f>IF(Overall!$A814&lt;&gt;"",IF(AND(MONTH($N812) &lt;= 8, MONTH($O812) &gt;= 8), IF($R812 &lt;&gt; "", $H812/$R812, ""), ""),"")</f>
        <v/>
      </c>
      <c r="AA812" s="10" t="str">
        <f>IF(Overall!$A814&lt;&gt;"",IF(AND(MONTH($N812) &lt;= 9, MONTH($O812) &gt;= 9), IF($R812 &lt;&gt; "", $H812/$R812, ""), ""),"")</f>
        <v/>
      </c>
      <c r="AB812" s="10" t="str">
        <f>IF(Overall!$A814&lt;&gt;"",IF(AND(MONTH($N812) &lt;= 10, MONTH($O812) &gt;= 10), IF($R812 &lt;&gt; "", $H812/$R812, ""), ""),"")</f>
        <v/>
      </c>
      <c r="AC812" s="10" t="str">
        <f>IF(Overall!$A814&lt;&gt;"",IF(AND(MONTH($N812) &lt;= 11, MONTH($O812) &gt;= 11), IF($R812 &lt;&gt; "", $H812/$R812, ""), ""),"")</f>
        <v/>
      </c>
      <c r="AD812" s="10" t="str">
        <f>IF(Overall!$A814&lt;&gt;"",IF(AND(MONTH($N812) &lt;= 12, MONTH($O812) &gt;= 12), IF($R812 &lt;&gt; "", $H812/$R812, ""), ""),"")</f>
        <v/>
      </c>
      <c r="AF812" s="10" t="str">
        <f ca="1">IFERROR(IF(AND(NOW()&lt;= EOMONTH(DATE(YEAR($O812),1, 1), 0), Overall!$A814&lt;&gt;"", MONTH($N812) &lt;= 1, MONTH($O812) &gt;= 1), IF($R812 &lt;&gt; "", $H812/$R812, ""), ""), "")</f>
        <v/>
      </c>
      <c r="AG812" s="10" t="str">
        <f ca="1">IFERROR(IF(AND(NOW()&lt;= EOMONTH(DATE(YEAR($O812),2, 1), 0), Overall!$A814&lt;&gt;"", MONTH($N812) &lt;= 2, MONTH($O812) &gt;= 2), IF($R812 &lt;&gt; "", $H812/$R812, ""), ""), "")</f>
        <v/>
      </c>
      <c r="AH812" s="10" t="str">
        <f ca="1">IFERROR(IF(AND(NOW()&lt;= EOMONTH(DATE(YEAR($O812),3, 1), 0), Overall!$A814&lt;&gt;"", MONTH($N812) &lt;= 3, MONTH($O812) &gt;= 3), IF($R812 &lt;&gt; "", $H812/$R812, ""), ""), "")</f>
        <v/>
      </c>
      <c r="AI812" s="10" t="str">
        <f ca="1">IFERROR(IF(AND(NOW()&lt;= EOMONTH(DATE(YEAR($O812),4, 1), 0), Overall!$A814&lt;&gt;"", MONTH($N812) &lt;= 4, MONTH($O812) &gt;= 4), IF($R812 &lt;&gt; "", $H812/$R812, ""), ""), "")</f>
        <v/>
      </c>
      <c r="AJ812" s="10" t="str">
        <f ca="1">IFERROR(IF(AND(NOW()&lt;= EOMONTH(DATE(YEAR($O812),5, 1), 0), Overall!$A814&lt;&gt;"", MONTH($N812) &lt;= 5, MONTH($O812) &gt;= 5), IF($R812 &lt;&gt; "", $H812/$R812, ""), ""), "")</f>
        <v/>
      </c>
      <c r="AK812" s="10" t="str">
        <f ca="1">IFERROR(IF(AND(NOW()&lt;= EOMONTH(DATE(YEAR($O812),6, 1), 0), Overall!$A814&lt;&gt;"", MONTH($N812) &lt;= 6, MONTH($O812) &gt;= 6), IF($R812 &lt;&gt; "", $H812/$R812, ""), ""), "")</f>
        <v/>
      </c>
      <c r="AL812" s="10" t="str">
        <f ca="1">IFERROR(IF(AND(NOW()&lt;= EOMONTH(DATE(YEAR($O812),7, 1), 0), Overall!$A814&lt;&gt;"", MONTH($N812) &lt;= 7, MONTH($O812) &gt;= 7), IF($R812 &lt;&gt; "", $H812/$R812, ""), ""), "")</f>
        <v/>
      </c>
      <c r="AM812" s="10" t="str">
        <f ca="1">IFERROR(IF(AND(NOW()&lt;= EOMONTH(DATE(YEAR($O812),8, 1), 0), Overall!$A814&lt;&gt;"", MONTH($N812) &lt;= 8, MONTH($O812) &gt;= 8), IF($R812 &lt;&gt; "", $H812/$R812, ""), ""), "")</f>
        <v/>
      </c>
      <c r="AN812" s="10" t="str">
        <f ca="1">IFERROR(IF(AND(NOW()&lt;= EOMONTH(DATE(YEAR($O812),9, 1), 0), Overall!$A814&lt;&gt;"", MONTH($N812) &lt;= 9, MONTH($O812) &gt;= 9), IF($R812 &lt;&gt; "", $H812/$R812, ""), ""), "")</f>
        <v/>
      </c>
      <c r="AO812" s="10" t="str">
        <f ca="1">IFERROR(IF(AND(NOW()&lt;= EOMONTH(DATE(YEAR($O812),10, 1), 0), Overall!$A814&lt;&gt;"", MONTH($N812) &lt;= 10, MONTH($O812) &gt;= 10), IF($R812 &lt;&gt; "", $H812/$R812, ""), ""), "")</f>
        <v/>
      </c>
      <c r="AP812" s="10" t="str">
        <f ca="1">IFERROR(IF(AND(NOW()&lt;= EOMONTH(DATE(YEAR($O812),11, 1), 0), Overall!$A814&lt;&gt;"", MONTH($N812) &lt;=11, MONTH($O812) &gt;= 11), IF($R812 &lt;&gt; "", $H812/$R812, ""), ""), "")</f>
        <v/>
      </c>
      <c r="AQ812" s="10" t="str">
        <f ca="1">IFERROR(IF(AND(NOW()&lt;= EOMONTH(DATE(YEAR($O812),12, 1), 0), Overall!$A814&lt;&gt;"", MONTH($N812) &lt;= 12, MONTH($O812) &gt;= 12), IF($R812 &lt;&gt; "", $H812/$R812, ""), ""), "")</f>
        <v/>
      </c>
      <c r="AR812" s="16">
        <f t="shared" ca="1" si="27"/>
        <v>0</v>
      </c>
    </row>
    <row r="813" spans="1:44" x14ac:dyDescent="0.25">
      <c r="A813" t="str">
        <f>_xlfn.VALUETOTEXT(Overall!A815)</f>
        <v/>
      </c>
      <c r="B813" s="8" t="str">
        <f>IF(Overall!B815&lt;&gt;"", VALUE(Overall!B815), "")</f>
        <v/>
      </c>
      <c r="C813" s="5" t="str">
        <f>IF(Overall!C815&lt;&gt;"",_xlfn.VALUETOTEXT(Overall!C815),"")</f>
        <v/>
      </c>
      <c r="D813" s="5" t="str">
        <f>_xlfn.VALUETOTEXT(Overall!D815)</f>
        <v/>
      </c>
      <c r="E813" s="5" t="str">
        <f>IF(Overall!Q815&lt;&gt;"",_xlfn.VALUETOTEXT(Overall!Q815),"")</f>
        <v/>
      </c>
      <c r="F813" s="5" t="str">
        <f>IF(Overall!E815&lt;&gt;"",_xlfn.VALUETOTEXT(Overall!E815),"")</f>
        <v/>
      </c>
      <c r="G813" s="5" t="str">
        <f>IF(Overall!R815&lt;&gt;"",_xlfn.VALUETOTEXT(Overall!R815),"")</f>
        <v/>
      </c>
      <c r="H813" s="6" t="str">
        <f>IF(Overall!F815&lt;&gt;"",VALUE(Overall!F815),"")</f>
        <v/>
      </c>
      <c r="I813" s="6" t="str">
        <f>IF(Overall!G815&lt;&gt;"",VALUE(Overall!G815),"")</f>
        <v/>
      </c>
      <c r="J813" s="6" t="str">
        <f>IF(Overall!H815&lt;&gt;"",VALUE(Overall!H815),"")</f>
        <v/>
      </c>
      <c r="K813" s="6" t="str">
        <f>IF(Overall!I815&lt;&gt;"",VALUE(Overall!I815),"")</f>
        <v/>
      </c>
      <c r="L813" s="6" t="str">
        <f>IF(Overall!J815&lt;&gt;"",VALUE(Overall!J815),"")</f>
        <v/>
      </c>
      <c r="M813" s="6" t="str">
        <f>IF(Overall!K815&lt;&gt;"",VALUE(Overall!K815),"")</f>
        <v/>
      </c>
      <c r="N813" s="7" t="str">
        <f>IF(Overall!L815&lt;&gt;"",DATEVALUE(MID(Overall!L815, FIND(",", Overall!L815) + 2, FIND(" ", Overall!L815) - FIND(",", Overall!L815) - 1) &amp; " " &amp; MID(Overall!L815, FIND(" ", Overall!L815) + 1, FIND(",", Overall!L815, FIND(" ", Overall!L815)) - FIND(" ", Overall!L815) - 1) &amp; ", " &amp; MID(Overall!L815, FIND(",", Overall!L815, FIND(",",Overall!L815) + 1) + 2, LEN(Overall!L815))),"")</f>
        <v/>
      </c>
      <c r="O813" s="7" t="str">
        <f>IF(Overall!M815&lt;&gt;"",DATEVALUE(MID(Overall!M815, FIND(",", Overall!M815) + 2, FIND(" ", Overall!M815) - FIND(",", Overall!M815) - 1) &amp; " " &amp; MID(Overall!M815, FIND(" ", Overall!M815) + 1, FIND(",", Overall!M815, FIND(" ", Overall!M815)) - FIND(" ", Overall!M815) - 1) &amp; ", " &amp; MID(Overall!M815, FIND(",", Overall!M815, FIND(",",Overall!M815) + 1) + 2, LEN(Overall!M815))),"")</f>
        <v/>
      </c>
      <c r="P813" s="7" t="str">
        <f>IF(Overall!N815&lt;&gt;"",DATEVALUE(MID(Overall!N815, FIND(",", Overall!N815) + 2, FIND(" ", Overall!N815) - FIND(",", Overall!N815) - 1) &amp; " " &amp; MID(Overall!N815, FIND(" ", Overall!N815) + 1, FIND(",", Overall!N815, FIND(" ", Overall!N815)) - FIND(" ", Overall!N815) - 1) &amp; ", " &amp; MID(Overall!N815, FIND(",", Overall!N815, FIND(",",Overall!N815) + 1) + 2, LEN(Overall!N815))),"")</f>
        <v/>
      </c>
      <c r="Q813" s="7" t="str">
        <f>IF(Overall!O815&lt;&gt;"",DATEVALUE(MID(Overall!O815, FIND(",", Overall!O815) + 2, FIND(" ", Overall!O815) - FIND(",", Overall!O815) - 1) &amp; " " &amp; MID(Overall!O815, FIND(" ", Overall!O815) + 1, FIND(",", Overall!O815, FIND(" ", Overall!O815)) - FIND(" ", Overall!O815) - 1) &amp; ", " &amp; MID(Overall!O815, FIND(",", Overall!O815, FIND(",",Overall!O815) + 1) + 2, LEN(Overall!O815))),"")</f>
        <v/>
      </c>
      <c r="R813" s="5" t="str">
        <f t="shared" si="26"/>
        <v/>
      </c>
      <c r="S813" s="10" t="str">
        <f>IF(Overall!$A815&lt;&gt;"",IF(AND(MONTH($N813) &lt;= 1, MONTH($O813) &gt;= 1), IF($R813 &lt;&gt; "", $H813/$R813, ""), ""),"")</f>
        <v/>
      </c>
      <c r="T813" s="10" t="str">
        <f>IF(Overall!$A815&lt;&gt;"",IF(AND(MONTH($N813) &lt;= 2, MONTH($O813) &gt;= 2), IF($R813 &lt;&gt; "", $H813/$R813, ""), ""),"")</f>
        <v/>
      </c>
      <c r="U813" s="10" t="str">
        <f>IF(Overall!$A815&lt;&gt;"",IF(AND(MONTH($N813) &lt;= 3, MONTH($O813) &gt;= 3), IF($R813 &lt;&gt; "", $H813/$R813, ""), ""),"")</f>
        <v/>
      </c>
      <c r="V813" s="10" t="str">
        <f>IF(Overall!$A815&lt;&gt;"",IF(AND(MONTH($N813) &lt;= 4, MONTH($O813) &gt;= 4), IF($R813 &lt;&gt; "", $H813/$R813, ""), ""),"")</f>
        <v/>
      </c>
      <c r="W813" s="10" t="str">
        <f>IF(Overall!$A815&lt;&gt;"",IF(AND(MONTH($N813) &lt;= 5, MONTH($O813) &gt;= 5), IF($R813 &lt;&gt; "", $H813/$R813, ""), ""),"")</f>
        <v/>
      </c>
      <c r="X813" s="10" t="str">
        <f>IF(Overall!$A815&lt;&gt;"",IF(AND(MONTH($N813) &lt;= 6, MONTH($O813) &gt;= 6), IF($R813 &lt;&gt; "", $H813/$R813, ""), ""),"")</f>
        <v/>
      </c>
      <c r="Y813" s="10" t="str">
        <f>IF(Overall!$A815&lt;&gt;"",IF(AND(MONTH($N813) &lt;= 7, MONTH($O813) &gt;= 7 ), IF($R813 &lt;&gt; "", $H813/$R813, ""), ""),"")</f>
        <v/>
      </c>
      <c r="Z813" s="10" t="str">
        <f>IF(Overall!$A815&lt;&gt;"",IF(AND(MONTH($N813) &lt;= 8, MONTH($O813) &gt;= 8), IF($R813 &lt;&gt; "", $H813/$R813, ""), ""),"")</f>
        <v/>
      </c>
      <c r="AA813" s="10" t="str">
        <f>IF(Overall!$A815&lt;&gt;"",IF(AND(MONTH($N813) &lt;= 9, MONTH($O813) &gt;= 9), IF($R813 &lt;&gt; "", $H813/$R813, ""), ""),"")</f>
        <v/>
      </c>
      <c r="AB813" s="10" t="str">
        <f>IF(Overall!$A815&lt;&gt;"",IF(AND(MONTH($N813) &lt;= 10, MONTH($O813) &gt;= 10), IF($R813 &lt;&gt; "", $H813/$R813, ""), ""),"")</f>
        <v/>
      </c>
      <c r="AC813" s="10" t="str">
        <f>IF(Overall!$A815&lt;&gt;"",IF(AND(MONTH($N813) &lt;= 11, MONTH($O813) &gt;= 11), IF($R813 &lt;&gt; "", $H813/$R813, ""), ""),"")</f>
        <v/>
      </c>
      <c r="AD813" s="10" t="str">
        <f>IF(Overall!$A815&lt;&gt;"",IF(AND(MONTH($N813) &lt;= 12, MONTH($O813) &gt;= 12), IF($R813 &lt;&gt; "", $H813/$R813, ""), ""),"")</f>
        <v/>
      </c>
      <c r="AF813" s="10" t="str">
        <f ca="1">IFERROR(IF(AND(NOW()&lt;= EOMONTH(DATE(YEAR($O813),1, 1), 0), Overall!$A815&lt;&gt;"", MONTH($N813) &lt;= 1, MONTH($O813) &gt;= 1), IF($R813 &lt;&gt; "", $H813/$R813, ""), ""), "")</f>
        <v/>
      </c>
      <c r="AG813" s="10" t="str">
        <f ca="1">IFERROR(IF(AND(NOW()&lt;= EOMONTH(DATE(YEAR($O813),2, 1), 0), Overall!$A815&lt;&gt;"", MONTH($N813) &lt;= 2, MONTH($O813) &gt;= 2), IF($R813 &lt;&gt; "", $H813/$R813, ""), ""), "")</f>
        <v/>
      </c>
      <c r="AH813" s="10" t="str">
        <f ca="1">IFERROR(IF(AND(NOW()&lt;= EOMONTH(DATE(YEAR($O813),3, 1), 0), Overall!$A815&lt;&gt;"", MONTH($N813) &lt;= 3, MONTH($O813) &gt;= 3), IF($R813 &lt;&gt; "", $H813/$R813, ""), ""), "")</f>
        <v/>
      </c>
      <c r="AI813" s="10" t="str">
        <f ca="1">IFERROR(IF(AND(NOW()&lt;= EOMONTH(DATE(YEAR($O813),4, 1), 0), Overall!$A815&lt;&gt;"", MONTH($N813) &lt;= 4, MONTH($O813) &gt;= 4), IF($R813 &lt;&gt; "", $H813/$R813, ""), ""), "")</f>
        <v/>
      </c>
      <c r="AJ813" s="10" t="str">
        <f ca="1">IFERROR(IF(AND(NOW()&lt;= EOMONTH(DATE(YEAR($O813),5, 1), 0), Overall!$A815&lt;&gt;"", MONTH($N813) &lt;= 5, MONTH($O813) &gt;= 5), IF($R813 &lt;&gt; "", $H813/$R813, ""), ""), "")</f>
        <v/>
      </c>
      <c r="AK813" s="10" t="str">
        <f ca="1">IFERROR(IF(AND(NOW()&lt;= EOMONTH(DATE(YEAR($O813),6, 1), 0), Overall!$A815&lt;&gt;"", MONTH($N813) &lt;= 6, MONTH($O813) &gt;= 6), IF($R813 &lt;&gt; "", $H813/$R813, ""), ""), "")</f>
        <v/>
      </c>
      <c r="AL813" s="10" t="str">
        <f ca="1">IFERROR(IF(AND(NOW()&lt;= EOMONTH(DATE(YEAR($O813),7, 1), 0), Overall!$A815&lt;&gt;"", MONTH($N813) &lt;= 7, MONTH($O813) &gt;= 7), IF($R813 &lt;&gt; "", $H813/$R813, ""), ""), "")</f>
        <v/>
      </c>
      <c r="AM813" s="10" t="str">
        <f ca="1">IFERROR(IF(AND(NOW()&lt;= EOMONTH(DATE(YEAR($O813),8, 1), 0), Overall!$A815&lt;&gt;"", MONTH($N813) &lt;= 8, MONTH($O813) &gt;= 8), IF($R813 &lt;&gt; "", $H813/$R813, ""), ""), "")</f>
        <v/>
      </c>
      <c r="AN813" s="10" t="str">
        <f ca="1">IFERROR(IF(AND(NOW()&lt;= EOMONTH(DATE(YEAR($O813),9, 1), 0), Overall!$A815&lt;&gt;"", MONTH($N813) &lt;= 9, MONTH($O813) &gt;= 9), IF($R813 &lt;&gt; "", $H813/$R813, ""), ""), "")</f>
        <v/>
      </c>
      <c r="AO813" s="10" t="str">
        <f ca="1">IFERROR(IF(AND(NOW()&lt;= EOMONTH(DATE(YEAR($O813),10, 1), 0), Overall!$A815&lt;&gt;"", MONTH($N813) &lt;= 10, MONTH($O813) &gt;= 10), IF($R813 &lt;&gt; "", $H813/$R813, ""), ""), "")</f>
        <v/>
      </c>
      <c r="AP813" s="10" t="str">
        <f ca="1">IFERROR(IF(AND(NOW()&lt;= EOMONTH(DATE(YEAR($O813),11, 1), 0), Overall!$A815&lt;&gt;"", MONTH($N813) &lt;=11, MONTH($O813) &gt;= 11), IF($R813 &lt;&gt; "", $H813/$R813, ""), ""), "")</f>
        <v/>
      </c>
      <c r="AQ813" s="10" t="str">
        <f ca="1">IFERROR(IF(AND(NOW()&lt;= EOMONTH(DATE(YEAR($O813),12, 1), 0), Overall!$A815&lt;&gt;"", MONTH($N813) &lt;= 12, MONTH($O813) &gt;= 12), IF($R813 &lt;&gt; "", $H813/$R813, ""), ""), "")</f>
        <v/>
      </c>
      <c r="AR813" s="16">
        <f t="shared" ca="1" si="27"/>
        <v>0</v>
      </c>
    </row>
    <row r="814" spans="1:44" x14ac:dyDescent="0.25">
      <c r="A814" t="str">
        <f>_xlfn.VALUETOTEXT(Overall!A816)</f>
        <v/>
      </c>
      <c r="B814" s="8" t="str">
        <f>IF(Overall!B816&lt;&gt;"", VALUE(Overall!B816), "")</f>
        <v/>
      </c>
      <c r="C814" s="5" t="str">
        <f>IF(Overall!C816&lt;&gt;"",_xlfn.VALUETOTEXT(Overall!C816),"")</f>
        <v/>
      </c>
      <c r="D814" s="5" t="str">
        <f>_xlfn.VALUETOTEXT(Overall!D816)</f>
        <v/>
      </c>
      <c r="E814" s="5" t="str">
        <f>IF(Overall!Q816&lt;&gt;"",_xlfn.VALUETOTEXT(Overall!Q816),"")</f>
        <v/>
      </c>
      <c r="F814" s="5" t="str">
        <f>IF(Overall!E816&lt;&gt;"",_xlfn.VALUETOTEXT(Overall!E816),"")</f>
        <v/>
      </c>
      <c r="G814" s="5" t="str">
        <f>IF(Overall!R816&lt;&gt;"",_xlfn.VALUETOTEXT(Overall!R816),"")</f>
        <v/>
      </c>
      <c r="H814" s="6" t="str">
        <f>IF(Overall!F816&lt;&gt;"",VALUE(Overall!F816),"")</f>
        <v/>
      </c>
      <c r="I814" s="6" t="str">
        <f>IF(Overall!G816&lt;&gt;"",VALUE(Overall!G816),"")</f>
        <v/>
      </c>
      <c r="J814" s="6" t="str">
        <f>IF(Overall!H816&lt;&gt;"",VALUE(Overall!H816),"")</f>
        <v/>
      </c>
      <c r="K814" s="6" t="str">
        <f>IF(Overall!I816&lt;&gt;"",VALUE(Overall!I816),"")</f>
        <v/>
      </c>
      <c r="L814" s="6" t="str">
        <f>IF(Overall!J816&lt;&gt;"",VALUE(Overall!J816),"")</f>
        <v/>
      </c>
      <c r="M814" s="6" t="str">
        <f>IF(Overall!K816&lt;&gt;"",VALUE(Overall!K816),"")</f>
        <v/>
      </c>
      <c r="N814" s="7" t="str">
        <f>IF(Overall!L816&lt;&gt;"",DATEVALUE(MID(Overall!L816, FIND(",", Overall!L816) + 2, FIND(" ", Overall!L816) - FIND(",", Overall!L816) - 1) &amp; " " &amp; MID(Overall!L816, FIND(" ", Overall!L816) + 1, FIND(",", Overall!L816, FIND(" ", Overall!L816)) - FIND(" ", Overall!L816) - 1) &amp; ", " &amp; MID(Overall!L816, FIND(",", Overall!L816, FIND(",",Overall!L816) + 1) + 2, LEN(Overall!L816))),"")</f>
        <v/>
      </c>
      <c r="O814" s="7" t="str">
        <f>IF(Overall!M816&lt;&gt;"",DATEVALUE(MID(Overall!M816, FIND(",", Overall!M816) + 2, FIND(" ", Overall!M816) - FIND(",", Overall!M816) - 1) &amp; " " &amp; MID(Overall!M816, FIND(" ", Overall!M816) + 1, FIND(",", Overall!M816, FIND(" ", Overall!M816)) - FIND(" ", Overall!M816) - 1) &amp; ", " &amp; MID(Overall!M816, FIND(",", Overall!M816, FIND(",",Overall!M816) + 1) + 2, LEN(Overall!M816))),"")</f>
        <v/>
      </c>
      <c r="P814" s="7" t="str">
        <f>IF(Overall!N816&lt;&gt;"",DATEVALUE(MID(Overall!N816, FIND(",", Overall!N816) + 2, FIND(" ", Overall!N816) - FIND(",", Overall!N816) - 1) &amp; " " &amp; MID(Overall!N816, FIND(" ", Overall!N816) + 1, FIND(",", Overall!N816, FIND(" ", Overall!N816)) - FIND(" ", Overall!N816) - 1) &amp; ", " &amp; MID(Overall!N816, FIND(",", Overall!N816, FIND(",",Overall!N816) + 1) + 2, LEN(Overall!N816))),"")</f>
        <v/>
      </c>
      <c r="Q814" s="7" t="str">
        <f>IF(Overall!O816&lt;&gt;"",DATEVALUE(MID(Overall!O816, FIND(",", Overall!O816) + 2, FIND(" ", Overall!O816) - FIND(",", Overall!O816) - 1) &amp; " " &amp; MID(Overall!O816, FIND(" ", Overall!O816) + 1, FIND(",", Overall!O816, FIND(" ", Overall!O816)) - FIND(" ", Overall!O816) - 1) &amp; ", " &amp; MID(Overall!O816, FIND(",", Overall!O816, FIND(",",Overall!O816) + 1) + 2, LEN(Overall!O816))),"")</f>
        <v/>
      </c>
      <c r="R814" s="5" t="str">
        <f t="shared" si="26"/>
        <v/>
      </c>
      <c r="S814" s="10" t="str">
        <f>IF(Overall!$A816&lt;&gt;"",IF(AND(MONTH($N814) &lt;= 1, MONTH($O814) &gt;= 1), IF($R814 &lt;&gt; "", $H814/$R814, ""), ""),"")</f>
        <v/>
      </c>
      <c r="T814" s="10" t="str">
        <f>IF(Overall!$A816&lt;&gt;"",IF(AND(MONTH($N814) &lt;= 2, MONTH($O814) &gt;= 2), IF($R814 &lt;&gt; "", $H814/$R814, ""), ""),"")</f>
        <v/>
      </c>
      <c r="U814" s="10" t="str">
        <f>IF(Overall!$A816&lt;&gt;"",IF(AND(MONTH($N814) &lt;= 3, MONTH($O814) &gt;= 3), IF($R814 &lt;&gt; "", $H814/$R814, ""), ""),"")</f>
        <v/>
      </c>
      <c r="V814" s="10" t="str">
        <f>IF(Overall!$A816&lt;&gt;"",IF(AND(MONTH($N814) &lt;= 4, MONTH($O814) &gt;= 4), IF($R814 &lt;&gt; "", $H814/$R814, ""), ""),"")</f>
        <v/>
      </c>
      <c r="W814" s="10" t="str">
        <f>IF(Overall!$A816&lt;&gt;"",IF(AND(MONTH($N814) &lt;= 5, MONTH($O814) &gt;= 5), IF($R814 &lt;&gt; "", $H814/$R814, ""), ""),"")</f>
        <v/>
      </c>
      <c r="X814" s="10" t="str">
        <f>IF(Overall!$A816&lt;&gt;"",IF(AND(MONTH($N814) &lt;= 6, MONTH($O814) &gt;= 6), IF($R814 &lt;&gt; "", $H814/$R814, ""), ""),"")</f>
        <v/>
      </c>
      <c r="Y814" s="10" t="str">
        <f>IF(Overall!$A816&lt;&gt;"",IF(AND(MONTH($N814) &lt;= 7, MONTH($O814) &gt;= 7 ), IF($R814 &lt;&gt; "", $H814/$R814, ""), ""),"")</f>
        <v/>
      </c>
      <c r="Z814" s="10" t="str">
        <f>IF(Overall!$A816&lt;&gt;"",IF(AND(MONTH($N814) &lt;= 8, MONTH($O814) &gt;= 8), IF($R814 &lt;&gt; "", $H814/$R814, ""), ""),"")</f>
        <v/>
      </c>
      <c r="AA814" s="10" t="str">
        <f>IF(Overall!$A816&lt;&gt;"",IF(AND(MONTH($N814) &lt;= 9, MONTH($O814) &gt;= 9), IF($R814 &lt;&gt; "", $H814/$R814, ""), ""),"")</f>
        <v/>
      </c>
      <c r="AB814" s="10" t="str">
        <f>IF(Overall!$A816&lt;&gt;"",IF(AND(MONTH($N814) &lt;= 10, MONTH($O814) &gt;= 10), IF($R814 &lt;&gt; "", $H814/$R814, ""), ""),"")</f>
        <v/>
      </c>
      <c r="AC814" s="10" t="str">
        <f>IF(Overall!$A816&lt;&gt;"",IF(AND(MONTH($N814) &lt;= 11, MONTH($O814) &gt;= 11), IF($R814 &lt;&gt; "", $H814/$R814, ""), ""),"")</f>
        <v/>
      </c>
      <c r="AD814" s="10" t="str">
        <f>IF(Overall!$A816&lt;&gt;"",IF(AND(MONTH($N814) &lt;= 12, MONTH($O814) &gt;= 12), IF($R814 &lt;&gt; "", $H814/$R814, ""), ""),"")</f>
        <v/>
      </c>
      <c r="AF814" s="10" t="str">
        <f ca="1">IFERROR(IF(AND(NOW()&lt;= EOMONTH(DATE(YEAR($O814),1, 1), 0), Overall!$A816&lt;&gt;"", MONTH($N814) &lt;= 1, MONTH($O814) &gt;= 1), IF($R814 &lt;&gt; "", $H814/$R814, ""), ""), "")</f>
        <v/>
      </c>
      <c r="AG814" s="10" t="str">
        <f ca="1">IFERROR(IF(AND(NOW()&lt;= EOMONTH(DATE(YEAR($O814),2, 1), 0), Overall!$A816&lt;&gt;"", MONTH($N814) &lt;= 2, MONTH($O814) &gt;= 2), IF($R814 &lt;&gt; "", $H814/$R814, ""), ""), "")</f>
        <v/>
      </c>
      <c r="AH814" s="10" t="str">
        <f ca="1">IFERROR(IF(AND(NOW()&lt;= EOMONTH(DATE(YEAR($O814),3, 1), 0), Overall!$A816&lt;&gt;"", MONTH($N814) &lt;= 3, MONTH($O814) &gt;= 3), IF($R814 &lt;&gt; "", $H814/$R814, ""), ""), "")</f>
        <v/>
      </c>
      <c r="AI814" s="10" t="str">
        <f ca="1">IFERROR(IF(AND(NOW()&lt;= EOMONTH(DATE(YEAR($O814),4, 1), 0), Overall!$A816&lt;&gt;"", MONTH($N814) &lt;= 4, MONTH($O814) &gt;= 4), IF($R814 &lt;&gt; "", $H814/$R814, ""), ""), "")</f>
        <v/>
      </c>
      <c r="AJ814" s="10" t="str">
        <f ca="1">IFERROR(IF(AND(NOW()&lt;= EOMONTH(DATE(YEAR($O814),5, 1), 0), Overall!$A816&lt;&gt;"", MONTH($N814) &lt;= 5, MONTH($O814) &gt;= 5), IF($R814 &lt;&gt; "", $H814/$R814, ""), ""), "")</f>
        <v/>
      </c>
      <c r="AK814" s="10" t="str">
        <f ca="1">IFERROR(IF(AND(NOW()&lt;= EOMONTH(DATE(YEAR($O814),6, 1), 0), Overall!$A816&lt;&gt;"", MONTH($N814) &lt;= 6, MONTH($O814) &gt;= 6), IF($R814 &lt;&gt; "", $H814/$R814, ""), ""), "")</f>
        <v/>
      </c>
      <c r="AL814" s="10" t="str">
        <f ca="1">IFERROR(IF(AND(NOW()&lt;= EOMONTH(DATE(YEAR($O814),7, 1), 0), Overall!$A816&lt;&gt;"", MONTH($N814) &lt;= 7, MONTH($O814) &gt;= 7), IF($R814 &lt;&gt; "", $H814/$R814, ""), ""), "")</f>
        <v/>
      </c>
      <c r="AM814" s="10" t="str">
        <f ca="1">IFERROR(IF(AND(NOW()&lt;= EOMONTH(DATE(YEAR($O814),8, 1), 0), Overall!$A816&lt;&gt;"", MONTH($N814) &lt;= 8, MONTH($O814) &gt;= 8), IF($R814 &lt;&gt; "", $H814/$R814, ""), ""), "")</f>
        <v/>
      </c>
      <c r="AN814" s="10" t="str">
        <f ca="1">IFERROR(IF(AND(NOW()&lt;= EOMONTH(DATE(YEAR($O814),9, 1), 0), Overall!$A816&lt;&gt;"", MONTH($N814) &lt;= 9, MONTH($O814) &gt;= 9), IF($R814 &lt;&gt; "", $H814/$R814, ""), ""), "")</f>
        <v/>
      </c>
      <c r="AO814" s="10" t="str">
        <f ca="1">IFERROR(IF(AND(NOW()&lt;= EOMONTH(DATE(YEAR($O814),10, 1), 0), Overall!$A816&lt;&gt;"", MONTH($N814) &lt;= 10, MONTH($O814) &gt;= 10), IF($R814 &lt;&gt; "", $H814/$R814, ""), ""), "")</f>
        <v/>
      </c>
      <c r="AP814" s="10" t="str">
        <f ca="1">IFERROR(IF(AND(NOW()&lt;= EOMONTH(DATE(YEAR($O814),11, 1), 0), Overall!$A816&lt;&gt;"", MONTH($N814) &lt;=11, MONTH($O814) &gt;= 11), IF($R814 &lt;&gt; "", $H814/$R814, ""), ""), "")</f>
        <v/>
      </c>
      <c r="AQ814" s="10" t="str">
        <f ca="1">IFERROR(IF(AND(NOW()&lt;= EOMONTH(DATE(YEAR($O814),12, 1), 0), Overall!$A816&lt;&gt;"", MONTH($N814) &lt;= 12, MONTH($O814) &gt;= 12), IF($R814 &lt;&gt; "", $H814/$R814, ""), ""), "")</f>
        <v/>
      </c>
      <c r="AR814" s="16">
        <f t="shared" ca="1" si="27"/>
        <v>0</v>
      </c>
    </row>
    <row r="815" spans="1:44" x14ac:dyDescent="0.25">
      <c r="A815" t="str">
        <f>_xlfn.VALUETOTEXT(Overall!A817)</f>
        <v/>
      </c>
      <c r="B815" s="8" t="str">
        <f>IF(Overall!B817&lt;&gt;"", VALUE(Overall!B817), "")</f>
        <v/>
      </c>
      <c r="C815" s="5" t="str">
        <f>IF(Overall!C817&lt;&gt;"",_xlfn.VALUETOTEXT(Overall!C817),"")</f>
        <v/>
      </c>
      <c r="D815" s="5" t="str">
        <f>_xlfn.VALUETOTEXT(Overall!D817)</f>
        <v/>
      </c>
      <c r="E815" s="5" t="str">
        <f>IF(Overall!Q817&lt;&gt;"",_xlfn.VALUETOTEXT(Overall!Q817),"")</f>
        <v/>
      </c>
      <c r="F815" s="5" t="str">
        <f>IF(Overall!E817&lt;&gt;"",_xlfn.VALUETOTEXT(Overall!E817),"")</f>
        <v/>
      </c>
      <c r="G815" s="5" t="str">
        <f>IF(Overall!R817&lt;&gt;"",_xlfn.VALUETOTEXT(Overall!R817),"")</f>
        <v/>
      </c>
      <c r="H815" s="6" t="str">
        <f>IF(Overall!F817&lt;&gt;"",VALUE(Overall!F817),"")</f>
        <v/>
      </c>
      <c r="I815" s="6" t="str">
        <f>IF(Overall!G817&lt;&gt;"",VALUE(Overall!G817),"")</f>
        <v/>
      </c>
      <c r="J815" s="6" t="str">
        <f>IF(Overall!H817&lt;&gt;"",VALUE(Overall!H817),"")</f>
        <v/>
      </c>
      <c r="K815" s="6" t="str">
        <f>IF(Overall!I817&lt;&gt;"",VALUE(Overall!I817),"")</f>
        <v/>
      </c>
      <c r="L815" s="6" t="str">
        <f>IF(Overall!J817&lt;&gt;"",VALUE(Overall!J817),"")</f>
        <v/>
      </c>
      <c r="M815" s="6" t="str">
        <f>IF(Overall!K817&lt;&gt;"",VALUE(Overall!K817),"")</f>
        <v/>
      </c>
      <c r="N815" s="7" t="str">
        <f>IF(Overall!L817&lt;&gt;"",DATEVALUE(MID(Overall!L817, FIND(",", Overall!L817) + 2, FIND(" ", Overall!L817) - FIND(",", Overall!L817) - 1) &amp; " " &amp; MID(Overall!L817, FIND(" ", Overall!L817) + 1, FIND(",", Overall!L817, FIND(" ", Overall!L817)) - FIND(" ", Overall!L817) - 1) &amp; ", " &amp; MID(Overall!L817, FIND(",", Overall!L817, FIND(",",Overall!L817) + 1) + 2, LEN(Overall!L817))),"")</f>
        <v/>
      </c>
      <c r="O815" s="7" t="str">
        <f>IF(Overall!M817&lt;&gt;"",DATEVALUE(MID(Overall!M817, FIND(",", Overall!M817) + 2, FIND(" ", Overall!M817) - FIND(",", Overall!M817) - 1) &amp; " " &amp; MID(Overall!M817, FIND(" ", Overall!M817) + 1, FIND(",", Overall!M817, FIND(" ", Overall!M817)) - FIND(" ", Overall!M817) - 1) &amp; ", " &amp; MID(Overall!M817, FIND(",", Overall!M817, FIND(",",Overall!M817) + 1) + 2, LEN(Overall!M817))),"")</f>
        <v/>
      </c>
      <c r="P815" s="7" t="str">
        <f>IF(Overall!N817&lt;&gt;"",DATEVALUE(MID(Overall!N817, FIND(",", Overall!N817) + 2, FIND(" ", Overall!N817) - FIND(",", Overall!N817) - 1) &amp; " " &amp; MID(Overall!N817, FIND(" ", Overall!N817) + 1, FIND(",", Overall!N817, FIND(" ", Overall!N817)) - FIND(" ", Overall!N817) - 1) &amp; ", " &amp; MID(Overall!N817, FIND(",", Overall!N817, FIND(",",Overall!N817) + 1) + 2, LEN(Overall!N817))),"")</f>
        <v/>
      </c>
      <c r="Q815" s="7" t="str">
        <f>IF(Overall!O817&lt;&gt;"",DATEVALUE(MID(Overall!O817, FIND(",", Overall!O817) + 2, FIND(" ", Overall!O817) - FIND(",", Overall!O817) - 1) &amp; " " &amp; MID(Overall!O817, FIND(" ", Overall!O817) + 1, FIND(",", Overall!O817, FIND(" ", Overall!O817)) - FIND(" ", Overall!O817) - 1) &amp; ", " &amp; MID(Overall!O817, FIND(",", Overall!O817, FIND(",",Overall!O817) + 1) + 2, LEN(Overall!O817))),"")</f>
        <v/>
      </c>
      <c r="R815" s="5" t="str">
        <f t="shared" si="26"/>
        <v/>
      </c>
      <c r="S815" s="10" t="str">
        <f>IF(Overall!$A817&lt;&gt;"",IF(AND(MONTH($N815) &lt;= 1, MONTH($O815) &gt;= 1), IF($R815 &lt;&gt; "", $H815/$R815, ""), ""),"")</f>
        <v/>
      </c>
      <c r="T815" s="10" t="str">
        <f>IF(Overall!$A817&lt;&gt;"",IF(AND(MONTH($N815) &lt;= 2, MONTH($O815) &gt;= 2), IF($R815 &lt;&gt; "", $H815/$R815, ""), ""),"")</f>
        <v/>
      </c>
      <c r="U815" s="10" t="str">
        <f>IF(Overall!$A817&lt;&gt;"",IF(AND(MONTH($N815) &lt;= 3, MONTH($O815) &gt;= 3), IF($R815 &lt;&gt; "", $H815/$R815, ""), ""),"")</f>
        <v/>
      </c>
      <c r="V815" s="10" t="str">
        <f>IF(Overall!$A817&lt;&gt;"",IF(AND(MONTH($N815) &lt;= 4, MONTH($O815) &gt;= 4), IF($R815 &lt;&gt; "", $H815/$R815, ""), ""),"")</f>
        <v/>
      </c>
      <c r="W815" s="10" t="str">
        <f>IF(Overall!$A817&lt;&gt;"",IF(AND(MONTH($N815) &lt;= 5, MONTH($O815) &gt;= 5), IF($R815 &lt;&gt; "", $H815/$R815, ""), ""),"")</f>
        <v/>
      </c>
      <c r="X815" s="10" t="str">
        <f>IF(Overall!$A817&lt;&gt;"",IF(AND(MONTH($N815) &lt;= 6, MONTH($O815) &gt;= 6), IF($R815 &lt;&gt; "", $H815/$R815, ""), ""),"")</f>
        <v/>
      </c>
      <c r="Y815" s="10" t="str">
        <f>IF(Overall!$A817&lt;&gt;"",IF(AND(MONTH($N815) &lt;= 7, MONTH($O815) &gt;= 7 ), IF($R815 &lt;&gt; "", $H815/$R815, ""), ""),"")</f>
        <v/>
      </c>
      <c r="Z815" s="10" t="str">
        <f>IF(Overall!$A817&lt;&gt;"",IF(AND(MONTH($N815) &lt;= 8, MONTH($O815) &gt;= 8), IF($R815 &lt;&gt; "", $H815/$R815, ""), ""),"")</f>
        <v/>
      </c>
      <c r="AA815" s="10" t="str">
        <f>IF(Overall!$A817&lt;&gt;"",IF(AND(MONTH($N815) &lt;= 9, MONTH($O815) &gt;= 9), IF($R815 &lt;&gt; "", $H815/$R815, ""), ""),"")</f>
        <v/>
      </c>
      <c r="AB815" s="10" t="str">
        <f>IF(Overall!$A817&lt;&gt;"",IF(AND(MONTH($N815) &lt;= 10, MONTH($O815) &gt;= 10), IF($R815 &lt;&gt; "", $H815/$R815, ""), ""),"")</f>
        <v/>
      </c>
      <c r="AC815" s="10" t="str">
        <f>IF(Overall!$A817&lt;&gt;"",IF(AND(MONTH($N815) &lt;= 11, MONTH($O815) &gt;= 11), IF($R815 &lt;&gt; "", $H815/$R815, ""), ""),"")</f>
        <v/>
      </c>
      <c r="AD815" s="10" t="str">
        <f>IF(Overall!$A817&lt;&gt;"",IF(AND(MONTH($N815) &lt;= 12, MONTH($O815) &gt;= 12), IF($R815 &lt;&gt; "", $H815/$R815, ""), ""),"")</f>
        <v/>
      </c>
      <c r="AF815" s="10" t="str">
        <f ca="1">IFERROR(IF(AND(NOW()&lt;= EOMONTH(DATE(YEAR($O815),1, 1), 0), Overall!$A817&lt;&gt;"", MONTH($N815) &lt;= 1, MONTH($O815) &gt;= 1), IF($R815 &lt;&gt; "", $H815/$R815, ""), ""), "")</f>
        <v/>
      </c>
      <c r="AG815" s="10" t="str">
        <f ca="1">IFERROR(IF(AND(NOW()&lt;= EOMONTH(DATE(YEAR($O815),2, 1), 0), Overall!$A817&lt;&gt;"", MONTH($N815) &lt;= 2, MONTH($O815) &gt;= 2), IF($R815 &lt;&gt; "", $H815/$R815, ""), ""), "")</f>
        <v/>
      </c>
      <c r="AH815" s="10" t="str">
        <f ca="1">IFERROR(IF(AND(NOW()&lt;= EOMONTH(DATE(YEAR($O815),3, 1), 0), Overall!$A817&lt;&gt;"", MONTH($N815) &lt;= 3, MONTH($O815) &gt;= 3), IF($R815 &lt;&gt; "", $H815/$R815, ""), ""), "")</f>
        <v/>
      </c>
      <c r="AI815" s="10" t="str">
        <f ca="1">IFERROR(IF(AND(NOW()&lt;= EOMONTH(DATE(YEAR($O815),4, 1), 0), Overall!$A817&lt;&gt;"", MONTH($N815) &lt;= 4, MONTH($O815) &gt;= 4), IF($R815 &lt;&gt; "", $H815/$R815, ""), ""), "")</f>
        <v/>
      </c>
      <c r="AJ815" s="10" t="str">
        <f ca="1">IFERROR(IF(AND(NOW()&lt;= EOMONTH(DATE(YEAR($O815),5, 1), 0), Overall!$A817&lt;&gt;"", MONTH($N815) &lt;= 5, MONTH($O815) &gt;= 5), IF($R815 &lt;&gt; "", $H815/$R815, ""), ""), "")</f>
        <v/>
      </c>
      <c r="AK815" s="10" t="str">
        <f ca="1">IFERROR(IF(AND(NOW()&lt;= EOMONTH(DATE(YEAR($O815),6, 1), 0), Overall!$A817&lt;&gt;"", MONTH($N815) &lt;= 6, MONTH($O815) &gt;= 6), IF($R815 &lt;&gt; "", $H815/$R815, ""), ""), "")</f>
        <v/>
      </c>
      <c r="AL815" s="10" t="str">
        <f ca="1">IFERROR(IF(AND(NOW()&lt;= EOMONTH(DATE(YEAR($O815),7, 1), 0), Overall!$A817&lt;&gt;"", MONTH($N815) &lt;= 7, MONTH($O815) &gt;= 7), IF($R815 &lt;&gt; "", $H815/$R815, ""), ""), "")</f>
        <v/>
      </c>
      <c r="AM815" s="10" t="str">
        <f ca="1">IFERROR(IF(AND(NOW()&lt;= EOMONTH(DATE(YEAR($O815),8, 1), 0), Overall!$A817&lt;&gt;"", MONTH($N815) &lt;= 8, MONTH($O815) &gt;= 8), IF($R815 &lt;&gt; "", $H815/$R815, ""), ""), "")</f>
        <v/>
      </c>
      <c r="AN815" s="10" t="str">
        <f ca="1">IFERROR(IF(AND(NOW()&lt;= EOMONTH(DATE(YEAR($O815),9, 1), 0), Overall!$A817&lt;&gt;"", MONTH($N815) &lt;= 9, MONTH($O815) &gt;= 9), IF($R815 &lt;&gt; "", $H815/$R815, ""), ""), "")</f>
        <v/>
      </c>
      <c r="AO815" s="10" t="str">
        <f ca="1">IFERROR(IF(AND(NOW()&lt;= EOMONTH(DATE(YEAR($O815),10, 1), 0), Overall!$A817&lt;&gt;"", MONTH($N815) &lt;= 10, MONTH($O815) &gt;= 10), IF($R815 &lt;&gt; "", $H815/$R815, ""), ""), "")</f>
        <v/>
      </c>
      <c r="AP815" s="10" t="str">
        <f ca="1">IFERROR(IF(AND(NOW()&lt;= EOMONTH(DATE(YEAR($O815),11, 1), 0), Overall!$A817&lt;&gt;"", MONTH($N815) &lt;=11, MONTH($O815) &gt;= 11), IF($R815 &lt;&gt; "", $H815/$R815, ""), ""), "")</f>
        <v/>
      </c>
      <c r="AQ815" s="10" t="str">
        <f ca="1">IFERROR(IF(AND(NOW()&lt;= EOMONTH(DATE(YEAR($O815),12, 1), 0), Overall!$A817&lt;&gt;"", MONTH($N815) &lt;= 12, MONTH($O815) &gt;= 12), IF($R815 &lt;&gt; "", $H815/$R815, ""), ""), "")</f>
        <v/>
      </c>
      <c r="AR815" s="16">
        <f t="shared" ca="1" si="27"/>
        <v>0</v>
      </c>
    </row>
    <row r="816" spans="1:44" x14ac:dyDescent="0.25">
      <c r="A816" t="str">
        <f>_xlfn.VALUETOTEXT(Overall!A818)</f>
        <v/>
      </c>
      <c r="B816" s="8" t="str">
        <f>IF(Overall!B818&lt;&gt;"", VALUE(Overall!B818), "")</f>
        <v/>
      </c>
      <c r="C816" s="5" t="str">
        <f>IF(Overall!C818&lt;&gt;"",_xlfn.VALUETOTEXT(Overall!C818),"")</f>
        <v/>
      </c>
      <c r="D816" s="5" t="str">
        <f>_xlfn.VALUETOTEXT(Overall!D818)</f>
        <v/>
      </c>
      <c r="E816" s="5" t="str">
        <f>IF(Overall!Q818&lt;&gt;"",_xlfn.VALUETOTEXT(Overall!Q818),"")</f>
        <v/>
      </c>
      <c r="F816" s="5" t="str">
        <f>IF(Overall!E818&lt;&gt;"",_xlfn.VALUETOTEXT(Overall!E818),"")</f>
        <v/>
      </c>
      <c r="G816" s="5" t="str">
        <f>IF(Overall!R818&lt;&gt;"",_xlfn.VALUETOTEXT(Overall!R818),"")</f>
        <v/>
      </c>
      <c r="H816" s="6" t="str">
        <f>IF(Overall!F818&lt;&gt;"",VALUE(Overall!F818),"")</f>
        <v/>
      </c>
      <c r="I816" s="6" t="str">
        <f>IF(Overall!G818&lt;&gt;"",VALUE(Overall!G818),"")</f>
        <v/>
      </c>
      <c r="J816" s="6" t="str">
        <f>IF(Overall!H818&lt;&gt;"",VALUE(Overall!H818),"")</f>
        <v/>
      </c>
      <c r="K816" s="6" t="str">
        <f>IF(Overall!I818&lt;&gt;"",VALUE(Overall!I818),"")</f>
        <v/>
      </c>
      <c r="L816" s="6" t="str">
        <f>IF(Overall!J818&lt;&gt;"",VALUE(Overall!J818),"")</f>
        <v/>
      </c>
      <c r="M816" s="6" t="str">
        <f>IF(Overall!K818&lt;&gt;"",VALUE(Overall!K818),"")</f>
        <v/>
      </c>
      <c r="N816" s="7" t="str">
        <f>IF(Overall!L818&lt;&gt;"",DATEVALUE(MID(Overall!L818, FIND(",", Overall!L818) + 2, FIND(" ", Overall!L818) - FIND(",", Overall!L818) - 1) &amp; " " &amp; MID(Overall!L818, FIND(" ", Overall!L818) + 1, FIND(",", Overall!L818, FIND(" ", Overall!L818)) - FIND(" ", Overall!L818) - 1) &amp; ", " &amp; MID(Overall!L818, FIND(",", Overall!L818, FIND(",",Overall!L818) + 1) + 2, LEN(Overall!L818))),"")</f>
        <v/>
      </c>
      <c r="O816" s="7" t="str">
        <f>IF(Overall!M818&lt;&gt;"",DATEVALUE(MID(Overall!M818, FIND(",", Overall!M818) + 2, FIND(" ", Overall!M818) - FIND(",", Overall!M818) - 1) &amp; " " &amp; MID(Overall!M818, FIND(" ", Overall!M818) + 1, FIND(",", Overall!M818, FIND(" ", Overall!M818)) - FIND(" ", Overall!M818) - 1) &amp; ", " &amp; MID(Overall!M818, FIND(",", Overall!M818, FIND(",",Overall!M818) + 1) + 2, LEN(Overall!M818))),"")</f>
        <v/>
      </c>
      <c r="P816" s="7" t="str">
        <f>IF(Overall!N818&lt;&gt;"",DATEVALUE(MID(Overall!N818, FIND(",", Overall!N818) + 2, FIND(" ", Overall!N818) - FIND(",", Overall!N818) - 1) &amp; " " &amp; MID(Overall!N818, FIND(" ", Overall!N818) + 1, FIND(",", Overall!N818, FIND(" ", Overall!N818)) - FIND(" ", Overall!N818) - 1) &amp; ", " &amp; MID(Overall!N818, FIND(",", Overall!N818, FIND(",",Overall!N818) + 1) + 2, LEN(Overall!N818))),"")</f>
        <v/>
      </c>
      <c r="Q816" s="7" t="str">
        <f>IF(Overall!O818&lt;&gt;"",DATEVALUE(MID(Overall!O818, FIND(",", Overall!O818) + 2, FIND(" ", Overall!O818) - FIND(",", Overall!O818) - 1) &amp; " " &amp; MID(Overall!O818, FIND(" ", Overall!O818) + 1, FIND(",", Overall!O818, FIND(" ", Overall!O818)) - FIND(" ", Overall!O818) - 1) &amp; ", " &amp; MID(Overall!O818, FIND(",", Overall!O818, FIND(",",Overall!O818) + 1) + 2, LEN(Overall!O818))),"")</f>
        <v/>
      </c>
      <c r="R816" s="5" t="str">
        <f t="shared" si="26"/>
        <v/>
      </c>
      <c r="S816" s="10" t="str">
        <f>IF(Overall!$A818&lt;&gt;"",IF(AND(MONTH($N816) &lt;= 1, MONTH($O816) &gt;= 1), IF($R816 &lt;&gt; "", $H816/$R816, ""), ""),"")</f>
        <v/>
      </c>
      <c r="T816" s="10" t="str">
        <f>IF(Overall!$A818&lt;&gt;"",IF(AND(MONTH($N816) &lt;= 2, MONTH($O816) &gt;= 2), IF($R816 &lt;&gt; "", $H816/$R816, ""), ""),"")</f>
        <v/>
      </c>
      <c r="U816" s="10" t="str">
        <f>IF(Overall!$A818&lt;&gt;"",IF(AND(MONTH($N816) &lt;= 3, MONTH($O816) &gt;= 3), IF($R816 &lt;&gt; "", $H816/$R816, ""), ""),"")</f>
        <v/>
      </c>
      <c r="V816" s="10" t="str">
        <f>IF(Overall!$A818&lt;&gt;"",IF(AND(MONTH($N816) &lt;= 4, MONTH($O816) &gt;= 4), IF($R816 &lt;&gt; "", $H816/$R816, ""), ""),"")</f>
        <v/>
      </c>
      <c r="W816" s="10" t="str">
        <f>IF(Overall!$A818&lt;&gt;"",IF(AND(MONTH($N816) &lt;= 5, MONTH($O816) &gt;= 5), IF($R816 &lt;&gt; "", $H816/$R816, ""), ""),"")</f>
        <v/>
      </c>
      <c r="X816" s="10" t="str">
        <f>IF(Overall!$A818&lt;&gt;"",IF(AND(MONTH($N816) &lt;= 6, MONTH($O816) &gt;= 6), IF($R816 &lt;&gt; "", $H816/$R816, ""), ""),"")</f>
        <v/>
      </c>
      <c r="Y816" s="10" t="str">
        <f>IF(Overall!$A818&lt;&gt;"",IF(AND(MONTH($N816) &lt;= 7, MONTH($O816) &gt;= 7 ), IF($R816 &lt;&gt; "", $H816/$R816, ""), ""),"")</f>
        <v/>
      </c>
      <c r="Z816" s="10" t="str">
        <f>IF(Overall!$A818&lt;&gt;"",IF(AND(MONTH($N816) &lt;= 8, MONTH($O816) &gt;= 8), IF($R816 &lt;&gt; "", $H816/$R816, ""), ""),"")</f>
        <v/>
      </c>
      <c r="AA816" s="10" t="str">
        <f>IF(Overall!$A818&lt;&gt;"",IF(AND(MONTH($N816) &lt;= 9, MONTH($O816) &gt;= 9), IF($R816 &lt;&gt; "", $H816/$R816, ""), ""),"")</f>
        <v/>
      </c>
      <c r="AB816" s="10" t="str">
        <f>IF(Overall!$A818&lt;&gt;"",IF(AND(MONTH($N816) &lt;= 10, MONTH($O816) &gt;= 10), IF($R816 &lt;&gt; "", $H816/$R816, ""), ""),"")</f>
        <v/>
      </c>
      <c r="AC816" s="10" t="str">
        <f>IF(Overall!$A818&lt;&gt;"",IF(AND(MONTH($N816) &lt;= 11, MONTH($O816) &gt;= 11), IF($R816 &lt;&gt; "", $H816/$R816, ""), ""),"")</f>
        <v/>
      </c>
      <c r="AD816" s="10" t="str">
        <f>IF(Overall!$A818&lt;&gt;"",IF(AND(MONTH($N816) &lt;= 12, MONTH($O816) &gt;= 12), IF($R816 &lt;&gt; "", $H816/$R816, ""), ""),"")</f>
        <v/>
      </c>
      <c r="AF816" s="10" t="str">
        <f ca="1">IFERROR(IF(AND(NOW()&lt;= EOMONTH(DATE(YEAR($O816),1, 1), 0), Overall!$A818&lt;&gt;"", MONTH($N816) &lt;= 1, MONTH($O816) &gt;= 1), IF($R816 &lt;&gt; "", $H816/$R816, ""), ""), "")</f>
        <v/>
      </c>
      <c r="AG816" s="10" t="str">
        <f ca="1">IFERROR(IF(AND(NOW()&lt;= EOMONTH(DATE(YEAR($O816),2, 1), 0), Overall!$A818&lt;&gt;"", MONTH($N816) &lt;= 2, MONTH($O816) &gt;= 2), IF($R816 &lt;&gt; "", $H816/$R816, ""), ""), "")</f>
        <v/>
      </c>
      <c r="AH816" s="10" t="str">
        <f ca="1">IFERROR(IF(AND(NOW()&lt;= EOMONTH(DATE(YEAR($O816),3, 1), 0), Overall!$A818&lt;&gt;"", MONTH($N816) &lt;= 3, MONTH($O816) &gt;= 3), IF($R816 &lt;&gt; "", $H816/$R816, ""), ""), "")</f>
        <v/>
      </c>
      <c r="AI816" s="10" t="str">
        <f ca="1">IFERROR(IF(AND(NOW()&lt;= EOMONTH(DATE(YEAR($O816),4, 1), 0), Overall!$A818&lt;&gt;"", MONTH($N816) &lt;= 4, MONTH($O816) &gt;= 4), IF($R816 &lt;&gt; "", $H816/$R816, ""), ""), "")</f>
        <v/>
      </c>
      <c r="AJ816" s="10" t="str">
        <f ca="1">IFERROR(IF(AND(NOW()&lt;= EOMONTH(DATE(YEAR($O816),5, 1), 0), Overall!$A818&lt;&gt;"", MONTH($N816) &lt;= 5, MONTH($O816) &gt;= 5), IF($R816 &lt;&gt; "", $H816/$R816, ""), ""), "")</f>
        <v/>
      </c>
      <c r="AK816" s="10" t="str">
        <f ca="1">IFERROR(IF(AND(NOW()&lt;= EOMONTH(DATE(YEAR($O816),6, 1), 0), Overall!$A818&lt;&gt;"", MONTH($N816) &lt;= 6, MONTH($O816) &gt;= 6), IF($R816 &lt;&gt; "", $H816/$R816, ""), ""), "")</f>
        <v/>
      </c>
      <c r="AL816" s="10" t="str">
        <f ca="1">IFERROR(IF(AND(NOW()&lt;= EOMONTH(DATE(YEAR($O816),7, 1), 0), Overall!$A818&lt;&gt;"", MONTH($N816) &lt;= 7, MONTH($O816) &gt;= 7), IF($R816 &lt;&gt; "", $H816/$R816, ""), ""), "")</f>
        <v/>
      </c>
      <c r="AM816" s="10" t="str">
        <f ca="1">IFERROR(IF(AND(NOW()&lt;= EOMONTH(DATE(YEAR($O816),8, 1), 0), Overall!$A818&lt;&gt;"", MONTH($N816) &lt;= 8, MONTH($O816) &gt;= 8), IF($R816 &lt;&gt; "", $H816/$R816, ""), ""), "")</f>
        <v/>
      </c>
      <c r="AN816" s="10" t="str">
        <f ca="1">IFERROR(IF(AND(NOW()&lt;= EOMONTH(DATE(YEAR($O816),9, 1), 0), Overall!$A818&lt;&gt;"", MONTH($N816) &lt;= 9, MONTH($O816) &gt;= 9), IF($R816 &lt;&gt; "", $H816/$R816, ""), ""), "")</f>
        <v/>
      </c>
      <c r="AO816" s="10" t="str">
        <f ca="1">IFERROR(IF(AND(NOW()&lt;= EOMONTH(DATE(YEAR($O816),10, 1), 0), Overall!$A818&lt;&gt;"", MONTH($N816) &lt;= 10, MONTH($O816) &gt;= 10), IF($R816 &lt;&gt; "", $H816/$R816, ""), ""), "")</f>
        <v/>
      </c>
      <c r="AP816" s="10" t="str">
        <f ca="1">IFERROR(IF(AND(NOW()&lt;= EOMONTH(DATE(YEAR($O816),11, 1), 0), Overall!$A818&lt;&gt;"", MONTH($N816) &lt;=11, MONTH($O816) &gt;= 11), IF($R816 &lt;&gt; "", $H816/$R816, ""), ""), "")</f>
        <v/>
      </c>
      <c r="AQ816" s="10" t="str">
        <f ca="1">IFERROR(IF(AND(NOW()&lt;= EOMONTH(DATE(YEAR($O816),12, 1), 0), Overall!$A818&lt;&gt;"", MONTH($N816) &lt;= 12, MONTH($O816) &gt;= 12), IF($R816 &lt;&gt; "", $H816/$R816, ""), ""), "")</f>
        <v/>
      </c>
      <c r="AR816" s="16">
        <f t="shared" ca="1" si="27"/>
        <v>0</v>
      </c>
    </row>
    <row r="817" spans="1:44" x14ac:dyDescent="0.25">
      <c r="A817" t="str">
        <f>_xlfn.VALUETOTEXT(Overall!A819)</f>
        <v/>
      </c>
      <c r="B817" s="8" t="str">
        <f>IF(Overall!B819&lt;&gt;"", VALUE(Overall!B819), "")</f>
        <v/>
      </c>
      <c r="C817" s="5" t="str">
        <f>IF(Overall!C819&lt;&gt;"",_xlfn.VALUETOTEXT(Overall!C819),"")</f>
        <v/>
      </c>
      <c r="D817" s="5" t="str">
        <f>_xlfn.VALUETOTEXT(Overall!D819)</f>
        <v/>
      </c>
      <c r="E817" s="5" t="str">
        <f>IF(Overall!Q819&lt;&gt;"",_xlfn.VALUETOTEXT(Overall!Q819),"")</f>
        <v/>
      </c>
      <c r="F817" s="5" t="str">
        <f>IF(Overall!E819&lt;&gt;"",_xlfn.VALUETOTEXT(Overall!E819),"")</f>
        <v/>
      </c>
      <c r="G817" s="5" t="str">
        <f>IF(Overall!R819&lt;&gt;"",_xlfn.VALUETOTEXT(Overall!R819),"")</f>
        <v/>
      </c>
      <c r="H817" s="6" t="str">
        <f>IF(Overall!F819&lt;&gt;"",VALUE(Overall!F819),"")</f>
        <v/>
      </c>
      <c r="I817" s="6" t="str">
        <f>IF(Overall!G819&lt;&gt;"",VALUE(Overall!G819),"")</f>
        <v/>
      </c>
      <c r="J817" s="6" t="str">
        <f>IF(Overall!H819&lt;&gt;"",VALUE(Overall!H819),"")</f>
        <v/>
      </c>
      <c r="K817" s="6" t="str">
        <f>IF(Overall!I819&lt;&gt;"",VALUE(Overall!I819),"")</f>
        <v/>
      </c>
      <c r="L817" s="6" t="str">
        <f>IF(Overall!J819&lt;&gt;"",VALUE(Overall!J819),"")</f>
        <v/>
      </c>
      <c r="M817" s="6" t="str">
        <f>IF(Overall!K819&lt;&gt;"",VALUE(Overall!K819),"")</f>
        <v/>
      </c>
      <c r="N817" s="7" t="str">
        <f>IF(Overall!L819&lt;&gt;"",DATEVALUE(MID(Overall!L819, FIND(",", Overall!L819) + 2, FIND(" ", Overall!L819) - FIND(",", Overall!L819) - 1) &amp; " " &amp; MID(Overall!L819, FIND(" ", Overall!L819) + 1, FIND(",", Overall!L819, FIND(" ", Overall!L819)) - FIND(" ", Overall!L819) - 1) &amp; ", " &amp; MID(Overall!L819, FIND(",", Overall!L819, FIND(",",Overall!L819) + 1) + 2, LEN(Overall!L819))),"")</f>
        <v/>
      </c>
      <c r="O817" s="7" t="str">
        <f>IF(Overall!M819&lt;&gt;"",DATEVALUE(MID(Overall!M819, FIND(",", Overall!M819) + 2, FIND(" ", Overall!M819) - FIND(",", Overall!M819) - 1) &amp; " " &amp; MID(Overall!M819, FIND(" ", Overall!M819) + 1, FIND(",", Overall!M819, FIND(" ", Overall!M819)) - FIND(" ", Overall!M819) - 1) &amp; ", " &amp; MID(Overall!M819, FIND(",", Overall!M819, FIND(",",Overall!M819) + 1) + 2, LEN(Overall!M819))),"")</f>
        <v/>
      </c>
      <c r="P817" s="7" t="str">
        <f>IF(Overall!N819&lt;&gt;"",DATEVALUE(MID(Overall!N819, FIND(",", Overall!N819) + 2, FIND(" ", Overall!N819) - FIND(",", Overall!N819) - 1) &amp; " " &amp; MID(Overall!N819, FIND(" ", Overall!N819) + 1, FIND(",", Overall!N819, FIND(" ", Overall!N819)) - FIND(" ", Overall!N819) - 1) &amp; ", " &amp; MID(Overall!N819, FIND(",", Overall!N819, FIND(",",Overall!N819) + 1) + 2, LEN(Overall!N819))),"")</f>
        <v/>
      </c>
      <c r="Q817" s="7" t="str">
        <f>IF(Overall!O819&lt;&gt;"",DATEVALUE(MID(Overall!O819, FIND(",", Overall!O819) + 2, FIND(" ", Overall!O819) - FIND(",", Overall!O819) - 1) &amp; " " &amp; MID(Overall!O819, FIND(" ", Overall!O819) + 1, FIND(",", Overall!O819, FIND(" ", Overall!O819)) - FIND(" ", Overall!O819) - 1) &amp; ", " &amp; MID(Overall!O819, FIND(",", Overall!O819, FIND(",",Overall!O819) + 1) + 2, LEN(Overall!O819))),"")</f>
        <v/>
      </c>
      <c r="R817" s="5" t="str">
        <f t="shared" si="26"/>
        <v/>
      </c>
      <c r="S817" s="10" t="str">
        <f>IF(Overall!$A819&lt;&gt;"",IF(AND(MONTH($N817) &lt;= 1, MONTH($O817) &gt;= 1), IF($R817 &lt;&gt; "", $H817/$R817, ""), ""),"")</f>
        <v/>
      </c>
      <c r="T817" s="10" t="str">
        <f>IF(Overall!$A819&lt;&gt;"",IF(AND(MONTH($N817) &lt;= 2, MONTH($O817) &gt;= 2), IF($R817 &lt;&gt; "", $H817/$R817, ""), ""),"")</f>
        <v/>
      </c>
      <c r="U817" s="10" t="str">
        <f>IF(Overall!$A819&lt;&gt;"",IF(AND(MONTH($N817) &lt;= 3, MONTH($O817) &gt;= 3), IF($R817 &lt;&gt; "", $H817/$R817, ""), ""),"")</f>
        <v/>
      </c>
      <c r="V817" s="10" t="str">
        <f>IF(Overall!$A819&lt;&gt;"",IF(AND(MONTH($N817) &lt;= 4, MONTH($O817) &gt;= 4), IF($R817 &lt;&gt; "", $H817/$R817, ""), ""),"")</f>
        <v/>
      </c>
      <c r="W817" s="10" t="str">
        <f>IF(Overall!$A819&lt;&gt;"",IF(AND(MONTH($N817) &lt;= 5, MONTH($O817) &gt;= 5), IF($R817 &lt;&gt; "", $H817/$R817, ""), ""),"")</f>
        <v/>
      </c>
      <c r="X817" s="10" t="str">
        <f>IF(Overall!$A819&lt;&gt;"",IF(AND(MONTH($N817) &lt;= 6, MONTH($O817) &gt;= 6), IF($R817 &lt;&gt; "", $H817/$R817, ""), ""),"")</f>
        <v/>
      </c>
      <c r="Y817" s="10" t="str">
        <f>IF(Overall!$A819&lt;&gt;"",IF(AND(MONTH($N817) &lt;= 7, MONTH($O817) &gt;= 7 ), IF($R817 &lt;&gt; "", $H817/$R817, ""), ""),"")</f>
        <v/>
      </c>
      <c r="Z817" s="10" t="str">
        <f>IF(Overall!$A819&lt;&gt;"",IF(AND(MONTH($N817) &lt;= 8, MONTH($O817) &gt;= 8), IF($R817 &lt;&gt; "", $H817/$R817, ""), ""),"")</f>
        <v/>
      </c>
      <c r="AA817" s="10" t="str">
        <f>IF(Overall!$A819&lt;&gt;"",IF(AND(MONTH($N817) &lt;= 9, MONTH($O817) &gt;= 9), IF($R817 &lt;&gt; "", $H817/$R817, ""), ""),"")</f>
        <v/>
      </c>
      <c r="AB817" s="10" t="str">
        <f>IF(Overall!$A819&lt;&gt;"",IF(AND(MONTH($N817) &lt;= 10, MONTH($O817) &gt;= 10), IF($R817 &lt;&gt; "", $H817/$R817, ""), ""),"")</f>
        <v/>
      </c>
      <c r="AC817" s="10" t="str">
        <f>IF(Overall!$A819&lt;&gt;"",IF(AND(MONTH($N817) &lt;= 11, MONTH($O817) &gt;= 11), IF($R817 &lt;&gt; "", $H817/$R817, ""), ""),"")</f>
        <v/>
      </c>
      <c r="AD817" s="10" t="str">
        <f>IF(Overall!$A819&lt;&gt;"",IF(AND(MONTH($N817) &lt;= 12, MONTH($O817) &gt;= 12), IF($R817 &lt;&gt; "", $H817/$R817, ""), ""),"")</f>
        <v/>
      </c>
      <c r="AF817" s="10" t="str">
        <f ca="1">IFERROR(IF(AND(NOW()&lt;= EOMONTH(DATE(YEAR($O817),1, 1), 0), Overall!$A819&lt;&gt;"", MONTH($N817) &lt;= 1, MONTH($O817) &gt;= 1), IF($R817 &lt;&gt; "", $H817/$R817, ""), ""), "")</f>
        <v/>
      </c>
      <c r="AG817" s="10" t="str">
        <f ca="1">IFERROR(IF(AND(NOW()&lt;= EOMONTH(DATE(YEAR($O817),2, 1), 0), Overall!$A819&lt;&gt;"", MONTH($N817) &lt;= 2, MONTH($O817) &gt;= 2), IF($R817 &lt;&gt; "", $H817/$R817, ""), ""), "")</f>
        <v/>
      </c>
      <c r="AH817" s="10" t="str">
        <f ca="1">IFERROR(IF(AND(NOW()&lt;= EOMONTH(DATE(YEAR($O817),3, 1), 0), Overall!$A819&lt;&gt;"", MONTH($N817) &lt;= 3, MONTH($O817) &gt;= 3), IF($R817 &lt;&gt; "", $H817/$R817, ""), ""), "")</f>
        <v/>
      </c>
      <c r="AI817" s="10" t="str">
        <f ca="1">IFERROR(IF(AND(NOW()&lt;= EOMONTH(DATE(YEAR($O817),4, 1), 0), Overall!$A819&lt;&gt;"", MONTH($N817) &lt;= 4, MONTH($O817) &gt;= 4), IF($R817 &lt;&gt; "", $H817/$R817, ""), ""), "")</f>
        <v/>
      </c>
      <c r="AJ817" s="10" t="str">
        <f ca="1">IFERROR(IF(AND(NOW()&lt;= EOMONTH(DATE(YEAR($O817),5, 1), 0), Overall!$A819&lt;&gt;"", MONTH($N817) &lt;= 5, MONTH($O817) &gt;= 5), IF($R817 &lt;&gt; "", $H817/$R817, ""), ""), "")</f>
        <v/>
      </c>
      <c r="AK817" s="10" t="str">
        <f ca="1">IFERROR(IF(AND(NOW()&lt;= EOMONTH(DATE(YEAR($O817),6, 1), 0), Overall!$A819&lt;&gt;"", MONTH($N817) &lt;= 6, MONTH($O817) &gt;= 6), IF($R817 &lt;&gt; "", $H817/$R817, ""), ""), "")</f>
        <v/>
      </c>
      <c r="AL817" s="10" t="str">
        <f ca="1">IFERROR(IF(AND(NOW()&lt;= EOMONTH(DATE(YEAR($O817),7, 1), 0), Overall!$A819&lt;&gt;"", MONTH($N817) &lt;= 7, MONTH($O817) &gt;= 7), IF($R817 &lt;&gt; "", $H817/$R817, ""), ""), "")</f>
        <v/>
      </c>
      <c r="AM817" s="10" t="str">
        <f ca="1">IFERROR(IF(AND(NOW()&lt;= EOMONTH(DATE(YEAR($O817),8, 1), 0), Overall!$A819&lt;&gt;"", MONTH($N817) &lt;= 8, MONTH($O817) &gt;= 8), IF($R817 &lt;&gt; "", $H817/$R817, ""), ""), "")</f>
        <v/>
      </c>
      <c r="AN817" s="10" t="str">
        <f ca="1">IFERROR(IF(AND(NOW()&lt;= EOMONTH(DATE(YEAR($O817),9, 1), 0), Overall!$A819&lt;&gt;"", MONTH($N817) &lt;= 9, MONTH($O817) &gt;= 9), IF($R817 &lt;&gt; "", $H817/$R817, ""), ""), "")</f>
        <v/>
      </c>
      <c r="AO817" s="10" t="str">
        <f ca="1">IFERROR(IF(AND(NOW()&lt;= EOMONTH(DATE(YEAR($O817),10, 1), 0), Overall!$A819&lt;&gt;"", MONTH($N817) &lt;= 10, MONTH($O817) &gt;= 10), IF($R817 &lt;&gt; "", $H817/$R817, ""), ""), "")</f>
        <v/>
      </c>
      <c r="AP817" s="10" t="str">
        <f ca="1">IFERROR(IF(AND(NOW()&lt;= EOMONTH(DATE(YEAR($O817),11, 1), 0), Overall!$A819&lt;&gt;"", MONTH($N817) &lt;=11, MONTH($O817) &gt;= 11), IF($R817 &lt;&gt; "", $H817/$R817, ""), ""), "")</f>
        <v/>
      </c>
      <c r="AQ817" s="10" t="str">
        <f ca="1">IFERROR(IF(AND(NOW()&lt;= EOMONTH(DATE(YEAR($O817),12, 1), 0), Overall!$A819&lt;&gt;"", MONTH($N817) &lt;= 12, MONTH($O817) &gt;= 12), IF($R817 &lt;&gt; "", $H817/$R817, ""), ""), "")</f>
        <v/>
      </c>
      <c r="AR817" s="16">
        <f t="shared" ca="1" si="27"/>
        <v>0</v>
      </c>
    </row>
    <row r="818" spans="1:44" x14ac:dyDescent="0.25">
      <c r="A818" t="str">
        <f>_xlfn.VALUETOTEXT(Overall!A820)</f>
        <v/>
      </c>
      <c r="B818" s="8" t="str">
        <f>IF(Overall!B820&lt;&gt;"", VALUE(Overall!B820), "")</f>
        <v/>
      </c>
      <c r="C818" s="5" t="str">
        <f>IF(Overall!C820&lt;&gt;"",_xlfn.VALUETOTEXT(Overall!C820),"")</f>
        <v/>
      </c>
      <c r="D818" s="5" t="str">
        <f>_xlfn.VALUETOTEXT(Overall!D820)</f>
        <v/>
      </c>
      <c r="E818" s="5" t="str">
        <f>IF(Overall!Q820&lt;&gt;"",_xlfn.VALUETOTEXT(Overall!Q820),"")</f>
        <v/>
      </c>
      <c r="F818" s="5" t="str">
        <f>IF(Overall!E820&lt;&gt;"",_xlfn.VALUETOTEXT(Overall!E820),"")</f>
        <v/>
      </c>
      <c r="G818" s="5" t="str">
        <f>IF(Overall!R820&lt;&gt;"",_xlfn.VALUETOTEXT(Overall!R820),"")</f>
        <v/>
      </c>
      <c r="H818" s="6" t="str">
        <f>IF(Overall!F820&lt;&gt;"",VALUE(Overall!F820),"")</f>
        <v/>
      </c>
      <c r="I818" s="6" t="str">
        <f>IF(Overall!G820&lt;&gt;"",VALUE(Overall!G820),"")</f>
        <v/>
      </c>
      <c r="J818" s="6" t="str">
        <f>IF(Overall!H820&lt;&gt;"",VALUE(Overall!H820),"")</f>
        <v/>
      </c>
      <c r="K818" s="6" t="str">
        <f>IF(Overall!I820&lt;&gt;"",VALUE(Overall!I820),"")</f>
        <v/>
      </c>
      <c r="L818" s="6" t="str">
        <f>IF(Overall!J820&lt;&gt;"",VALUE(Overall!J820),"")</f>
        <v/>
      </c>
      <c r="M818" s="6" t="str">
        <f>IF(Overall!K820&lt;&gt;"",VALUE(Overall!K820),"")</f>
        <v/>
      </c>
      <c r="N818" s="7" t="str">
        <f>IF(Overall!L820&lt;&gt;"",DATEVALUE(MID(Overall!L820, FIND(",", Overall!L820) + 2, FIND(" ", Overall!L820) - FIND(",", Overall!L820) - 1) &amp; " " &amp; MID(Overall!L820, FIND(" ", Overall!L820) + 1, FIND(",", Overall!L820, FIND(" ", Overall!L820)) - FIND(" ", Overall!L820) - 1) &amp; ", " &amp; MID(Overall!L820, FIND(",", Overall!L820, FIND(",",Overall!L820) + 1) + 2, LEN(Overall!L820))),"")</f>
        <v/>
      </c>
      <c r="O818" s="7" t="str">
        <f>IF(Overall!M820&lt;&gt;"",DATEVALUE(MID(Overall!M820, FIND(",", Overall!M820) + 2, FIND(" ", Overall!M820) - FIND(",", Overall!M820) - 1) &amp; " " &amp; MID(Overall!M820, FIND(" ", Overall!M820) + 1, FIND(",", Overall!M820, FIND(" ", Overall!M820)) - FIND(" ", Overall!M820) - 1) &amp; ", " &amp; MID(Overall!M820, FIND(",", Overall!M820, FIND(",",Overall!M820) + 1) + 2, LEN(Overall!M820))),"")</f>
        <v/>
      </c>
      <c r="P818" s="7" t="str">
        <f>IF(Overall!N820&lt;&gt;"",DATEVALUE(MID(Overall!N820, FIND(",", Overall!N820) + 2, FIND(" ", Overall!N820) - FIND(",", Overall!N820) - 1) &amp; " " &amp; MID(Overall!N820, FIND(" ", Overall!N820) + 1, FIND(",", Overall!N820, FIND(" ", Overall!N820)) - FIND(" ", Overall!N820) - 1) &amp; ", " &amp; MID(Overall!N820, FIND(",", Overall!N820, FIND(",",Overall!N820) + 1) + 2, LEN(Overall!N820))),"")</f>
        <v/>
      </c>
      <c r="Q818" s="7" t="str">
        <f>IF(Overall!O820&lt;&gt;"",DATEVALUE(MID(Overall!O820, FIND(",", Overall!O820) + 2, FIND(" ", Overall!O820) - FIND(",", Overall!O820) - 1) &amp; " " &amp; MID(Overall!O820, FIND(" ", Overall!O820) + 1, FIND(",", Overall!O820, FIND(" ", Overall!O820)) - FIND(" ", Overall!O820) - 1) &amp; ", " &amp; MID(Overall!O820, FIND(",", Overall!O820, FIND(",",Overall!O820) + 1) + 2, LEN(Overall!O820))),"")</f>
        <v/>
      </c>
      <c r="R818" s="5" t="str">
        <f t="shared" si="26"/>
        <v/>
      </c>
      <c r="S818" s="10" t="str">
        <f>IF(Overall!$A820&lt;&gt;"",IF(AND(MONTH($N818) &lt;= 1, MONTH($O818) &gt;= 1), IF($R818 &lt;&gt; "", $H818/$R818, ""), ""),"")</f>
        <v/>
      </c>
      <c r="T818" s="10" t="str">
        <f>IF(Overall!$A820&lt;&gt;"",IF(AND(MONTH($N818) &lt;= 2, MONTH($O818) &gt;= 2), IF($R818 &lt;&gt; "", $H818/$R818, ""), ""),"")</f>
        <v/>
      </c>
      <c r="U818" s="10" t="str">
        <f>IF(Overall!$A820&lt;&gt;"",IF(AND(MONTH($N818) &lt;= 3, MONTH($O818) &gt;= 3), IF($R818 &lt;&gt; "", $H818/$R818, ""), ""),"")</f>
        <v/>
      </c>
      <c r="V818" s="10" t="str">
        <f>IF(Overall!$A820&lt;&gt;"",IF(AND(MONTH($N818) &lt;= 4, MONTH($O818) &gt;= 4), IF($R818 &lt;&gt; "", $H818/$R818, ""), ""),"")</f>
        <v/>
      </c>
      <c r="W818" s="10" t="str">
        <f>IF(Overall!$A820&lt;&gt;"",IF(AND(MONTH($N818) &lt;= 5, MONTH($O818) &gt;= 5), IF($R818 &lt;&gt; "", $H818/$R818, ""), ""),"")</f>
        <v/>
      </c>
      <c r="X818" s="10" t="str">
        <f>IF(Overall!$A820&lt;&gt;"",IF(AND(MONTH($N818) &lt;= 6, MONTH($O818) &gt;= 6), IF($R818 &lt;&gt; "", $H818/$R818, ""), ""),"")</f>
        <v/>
      </c>
      <c r="Y818" s="10" t="str">
        <f>IF(Overall!$A820&lt;&gt;"",IF(AND(MONTH($N818) &lt;= 7, MONTH($O818) &gt;= 7 ), IF($R818 &lt;&gt; "", $H818/$R818, ""), ""),"")</f>
        <v/>
      </c>
      <c r="Z818" s="10" t="str">
        <f>IF(Overall!$A820&lt;&gt;"",IF(AND(MONTH($N818) &lt;= 8, MONTH($O818) &gt;= 8), IF($R818 &lt;&gt; "", $H818/$R818, ""), ""),"")</f>
        <v/>
      </c>
      <c r="AA818" s="10" t="str">
        <f>IF(Overall!$A820&lt;&gt;"",IF(AND(MONTH($N818) &lt;= 9, MONTH($O818) &gt;= 9), IF($R818 &lt;&gt; "", $H818/$R818, ""), ""),"")</f>
        <v/>
      </c>
      <c r="AB818" s="10" t="str">
        <f>IF(Overall!$A820&lt;&gt;"",IF(AND(MONTH($N818) &lt;= 10, MONTH($O818) &gt;= 10), IF($R818 &lt;&gt; "", $H818/$R818, ""), ""),"")</f>
        <v/>
      </c>
      <c r="AC818" s="10" t="str">
        <f>IF(Overall!$A820&lt;&gt;"",IF(AND(MONTH($N818) &lt;= 11, MONTH($O818) &gt;= 11), IF($R818 &lt;&gt; "", $H818/$R818, ""), ""),"")</f>
        <v/>
      </c>
      <c r="AD818" s="10" t="str">
        <f>IF(Overall!$A820&lt;&gt;"",IF(AND(MONTH($N818) &lt;= 12, MONTH($O818) &gt;= 12), IF($R818 &lt;&gt; "", $H818/$R818, ""), ""),"")</f>
        <v/>
      </c>
      <c r="AF818" s="10" t="str">
        <f ca="1">IFERROR(IF(AND(NOW()&lt;= EOMONTH(DATE(YEAR($O818),1, 1), 0), Overall!$A820&lt;&gt;"", MONTH($N818) &lt;= 1, MONTH($O818) &gt;= 1), IF($R818 &lt;&gt; "", $H818/$R818, ""), ""), "")</f>
        <v/>
      </c>
      <c r="AG818" s="10" t="str">
        <f ca="1">IFERROR(IF(AND(NOW()&lt;= EOMONTH(DATE(YEAR($O818),2, 1), 0), Overall!$A820&lt;&gt;"", MONTH($N818) &lt;= 2, MONTH($O818) &gt;= 2), IF($R818 &lt;&gt; "", $H818/$R818, ""), ""), "")</f>
        <v/>
      </c>
      <c r="AH818" s="10" t="str">
        <f ca="1">IFERROR(IF(AND(NOW()&lt;= EOMONTH(DATE(YEAR($O818),3, 1), 0), Overall!$A820&lt;&gt;"", MONTH($N818) &lt;= 3, MONTH($O818) &gt;= 3), IF($R818 &lt;&gt; "", $H818/$R818, ""), ""), "")</f>
        <v/>
      </c>
      <c r="AI818" s="10" t="str">
        <f ca="1">IFERROR(IF(AND(NOW()&lt;= EOMONTH(DATE(YEAR($O818),4, 1), 0), Overall!$A820&lt;&gt;"", MONTH($N818) &lt;= 4, MONTH($O818) &gt;= 4), IF($R818 &lt;&gt; "", $H818/$R818, ""), ""), "")</f>
        <v/>
      </c>
      <c r="AJ818" s="10" t="str">
        <f ca="1">IFERROR(IF(AND(NOW()&lt;= EOMONTH(DATE(YEAR($O818),5, 1), 0), Overall!$A820&lt;&gt;"", MONTH($N818) &lt;= 5, MONTH($O818) &gt;= 5), IF($R818 &lt;&gt; "", $H818/$R818, ""), ""), "")</f>
        <v/>
      </c>
      <c r="AK818" s="10" t="str">
        <f ca="1">IFERROR(IF(AND(NOW()&lt;= EOMONTH(DATE(YEAR($O818),6, 1), 0), Overall!$A820&lt;&gt;"", MONTH($N818) &lt;= 6, MONTH($O818) &gt;= 6), IF($R818 &lt;&gt; "", $H818/$R818, ""), ""), "")</f>
        <v/>
      </c>
      <c r="AL818" s="10" t="str">
        <f ca="1">IFERROR(IF(AND(NOW()&lt;= EOMONTH(DATE(YEAR($O818),7, 1), 0), Overall!$A820&lt;&gt;"", MONTH($N818) &lt;= 7, MONTH($O818) &gt;= 7), IF($R818 &lt;&gt; "", $H818/$R818, ""), ""), "")</f>
        <v/>
      </c>
      <c r="AM818" s="10" t="str">
        <f ca="1">IFERROR(IF(AND(NOW()&lt;= EOMONTH(DATE(YEAR($O818),8, 1), 0), Overall!$A820&lt;&gt;"", MONTH($N818) &lt;= 8, MONTH($O818) &gt;= 8), IF($R818 &lt;&gt; "", $H818/$R818, ""), ""), "")</f>
        <v/>
      </c>
      <c r="AN818" s="10" t="str">
        <f ca="1">IFERROR(IF(AND(NOW()&lt;= EOMONTH(DATE(YEAR($O818),9, 1), 0), Overall!$A820&lt;&gt;"", MONTH($N818) &lt;= 9, MONTH($O818) &gt;= 9), IF($R818 &lt;&gt; "", $H818/$R818, ""), ""), "")</f>
        <v/>
      </c>
      <c r="AO818" s="10" t="str">
        <f ca="1">IFERROR(IF(AND(NOW()&lt;= EOMONTH(DATE(YEAR($O818),10, 1), 0), Overall!$A820&lt;&gt;"", MONTH($N818) &lt;= 10, MONTH($O818) &gt;= 10), IF($R818 &lt;&gt; "", $H818/$R818, ""), ""), "")</f>
        <v/>
      </c>
      <c r="AP818" s="10" t="str">
        <f ca="1">IFERROR(IF(AND(NOW()&lt;= EOMONTH(DATE(YEAR($O818),11, 1), 0), Overall!$A820&lt;&gt;"", MONTH($N818) &lt;=11, MONTH($O818) &gt;= 11), IF($R818 &lt;&gt; "", $H818/$R818, ""), ""), "")</f>
        <v/>
      </c>
      <c r="AQ818" s="10" t="str">
        <f ca="1">IFERROR(IF(AND(NOW()&lt;= EOMONTH(DATE(YEAR($O818),12, 1), 0), Overall!$A820&lt;&gt;"", MONTH($N818) &lt;= 12, MONTH($O818) &gt;= 12), IF($R818 &lt;&gt; "", $H818/$R818, ""), ""), "")</f>
        <v/>
      </c>
      <c r="AR818" s="16">
        <f t="shared" ca="1" si="27"/>
        <v>0</v>
      </c>
    </row>
    <row r="819" spans="1:44" x14ac:dyDescent="0.25">
      <c r="A819" t="str">
        <f>_xlfn.VALUETOTEXT(Overall!A821)</f>
        <v/>
      </c>
      <c r="B819" s="8" t="str">
        <f>IF(Overall!B821&lt;&gt;"", VALUE(Overall!B821), "")</f>
        <v/>
      </c>
      <c r="C819" s="5" t="str">
        <f>IF(Overall!C821&lt;&gt;"",_xlfn.VALUETOTEXT(Overall!C821),"")</f>
        <v/>
      </c>
      <c r="D819" s="5" t="str">
        <f>_xlfn.VALUETOTEXT(Overall!D821)</f>
        <v/>
      </c>
      <c r="E819" s="5" t="str">
        <f>IF(Overall!Q821&lt;&gt;"",_xlfn.VALUETOTEXT(Overall!Q821),"")</f>
        <v/>
      </c>
      <c r="F819" s="5" t="str">
        <f>IF(Overall!E821&lt;&gt;"",_xlfn.VALUETOTEXT(Overall!E821),"")</f>
        <v/>
      </c>
      <c r="G819" s="5" t="str">
        <f>IF(Overall!R821&lt;&gt;"",_xlfn.VALUETOTEXT(Overall!R821),"")</f>
        <v/>
      </c>
      <c r="H819" s="6" t="str">
        <f>IF(Overall!F821&lt;&gt;"",VALUE(Overall!F821),"")</f>
        <v/>
      </c>
      <c r="I819" s="6" t="str">
        <f>IF(Overall!G821&lt;&gt;"",VALUE(Overall!G821),"")</f>
        <v/>
      </c>
      <c r="J819" s="6" t="str">
        <f>IF(Overall!H821&lt;&gt;"",VALUE(Overall!H821),"")</f>
        <v/>
      </c>
      <c r="K819" s="6" t="str">
        <f>IF(Overall!I821&lt;&gt;"",VALUE(Overall!I821),"")</f>
        <v/>
      </c>
      <c r="L819" s="6" t="str">
        <f>IF(Overall!J821&lt;&gt;"",VALUE(Overall!J821),"")</f>
        <v/>
      </c>
      <c r="M819" s="6" t="str">
        <f>IF(Overall!K821&lt;&gt;"",VALUE(Overall!K821),"")</f>
        <v/>
      </c>
      <c r="N819" s="7" t="str">
        <f>IF(Overall!L821&lt;&gt;"",DATEVALUE(MID(Overall!L821, FIND(",", Overall!L821) + 2, FIND(" ", Overall!L821) - FIND(",", Overall!L821) - 1) &amp; " " &amp; MID(Overall!L821, FIND(" ", Overall!L821) + 1, FIND(",", Overall!L821, FIND(" ", Overall!L821)) - FIND(" ", Overall!L821) - 1) &amp; ", " &amp; MID(Overall!L821, FIND(",", Overall!L821, FIND(",",Overall!L821) + 1) + 2, LEN(Overall!L821))),"")</f>
        <v/>
      </c>
      <c r="O819" s="7" t="str">
        <f>IF(Overall!M821&lt;&gt;"",DATEVALUE(MID(Overall!M821, FIND(",", Overall!M821) + 2, FIND(" ", Overall!M821) - FIND(",", Overall!M821) - 1) &amp; " " &amp; MID(Overall!M821, FIND(" ", Overall!M821) + 1, FIND(",", Overall!M821, FIND(" ", Overall!M821)) - FIND(" ", Overall!M821) - 1) &amp; ", " &amp; MID(Overall!M821, FIND(",", Overall!M821, FIND(",",Overall!M821) + 1) + 2, LEN(Overall!M821))),"")</f>
        <v/>
      </c>
      <c r="P819" s="7" t="str">
        <f>IF(Overall!N821&lt;&gt;"",DATEVALUE(MID(Overall!N821, FIND(",", Overall!N821) + 2, FIND(" ", Overall!N821) - FIND(",", Overall!N821) - 1) &amp; " " &amp; MID(Overall!N821, FIND(" ", Overall!N821) + 1, FIND(",", Overall!N821, FIND(" ", Overall!N821)) - FIND(" ", Overall!N821) - 1) &amp; ", " &amp; MID(Overall!N821, FIND(",", Overall!N821, FIND(",",Overall!N821) + 1) + 2, LEN(Overall!N821))),"")</f>
        <v/>
      </c>
      <c r="Q819" s="7" t="str">
        <f>IF(Overall!O821&lt;&gt;"",DATEVALUE(MID(Overall!O821, FIND(",", Overall!O821) + 2, FIND(" ", Overall!O821) - FIND(",", Overall!O821) - 1) &amp; " " &amp; MID(Overall!O821, FIND(" ", Overall!O821) + 1, FIND(",", Overall!O821, FIND(" ", Overall!O821)) - FIND(" ", Overall!O821) - 1) &amp; ", " &amp; MID(Overall!O821, FIND(",", Overall!O821, FIND(",",Overall!O821) + 1) + 2, LEN(Overall!O821))),"")</f>
        <v/>
      </c>
      <c r="R819" s="5" t="str">
        <f t="shared" si="26"/>
        <v/>
      </c>
      <c r="S819" s="10" t="str">
        <f>IF(Overall!$A821&lt;&gt;"",IF(AND(MONTH($N819) &lt;= 1, MONTH($O819) &gt;= 1), IF($R819 &lt;&gt; "", $H819/$R819, ""), ""),"")</f>
        <v/>
      </c>
      <c r="T819" s="10" t="str">
        <f>IF(Overall!$A821&lt;&gt;"",IF(AND(MONTH($N819) &lt;= 2, MONTH($O819) &gt;= 2), IF($R819 &lt;&gt; "", $H819/$R819, ""), ""),"")</f>
        <v/>
      </c>
      <c r="U819" s="10" t="str">
        <f>IF(Overall!$A821&lt;&gt;"",IF(AND(MONTH($N819) &lt;= 3, MONTH($O819) &gt;= 3), IF($R819 &lt;&gt; "", $H819/$R819, ""), ""),"")</f>
        <v/>
      </c>
      <c r="V819" s="10" t="str">
        <f>IF(Overall!$A821&lt;&gt;"",IF(AND(MONTH($N819) &lt;= 4, MONTH($O819) &gt;= 4), IF($R819 &lt;&gt; "", $H819/$R819, ""), ""),"")</f>
        <v/>
      </c>
      <c r="W819" s="10" t="str">
        <f>IF(Overall!$A821&lt;&gt;"",IF(AND(MONTH($N819) &lt;= 5, MONTH($O819) &gt;= 5), IF($R819 &lt;&gt; "", $H819/$R819, ""), ""),"")</f>
        <v/>
      </c>
      <c r="X819" s="10" t="str">
        <f>IF(Overall!$A821&lt;&gt;"",IF(AND(MONTH($N819) &lt;= 6, MONTH($O819) &gt;= 6), IF($R819 &lt;&gt; "", $H819/$R819, ""), ""),"")</f>
        <v/>
      </c>
      <c r="Y819" s="10" t="str">
        <f>IF(Overall!$A821&lt;&gt;"",IF(AND(MONTH($N819) &lt;= 7, MONTH($O819) &gt;= 7 ), IF($R819 &lt;&gt; "", $H819/$R819, ""), ""),"")</f>
        <v/>
      </c>
      <c r="Z819" s="10" t="str">
        <f>IF(Overall!$A821&lt;&gt;"",IF(AND(MONTH($N819) &lt;= 8, MONTH($O819) &gt;= 8), IF($R819 &lt;&gt; "", $H819/$R819, ""), ""),"")</f>
        <v/>
      </c>
      <c r="AA819" s="10" t="str">
        <f>IF(Overall!$A821&lt;&gt;"",IF(AND(MONTH($N819) &lt;= 9, MONTH($O819) &gt;= 9), IF($R819 &lt;&gt; "", $H819/$R819, ""), ""),"")</f>
        <v/>
      </c>
      <c r="AB819" s="10" t="str">
        <f>IF(Overall!$A821&lt;&gt;"",IF(AND(MONTH($N819) &lt;= 10, MONTH($O819) &gt;= 10), IF($R819 &lt;&gt; "", $H819/$R819, ""), ""),"")</f>
        <v/>
      </c>
      <c r="AC819" s="10" t="str">
        <f>IF(Overall!$A821&lt;&gt;"",IF(AND(MONTH($N819) &lt;= 11, MONTH($O819) &gt;= 11), IF($R819 &lt;&gt; "", $H819/$R819, ""), ""),"")</f>
        <v/>
      </c>
      <c r="AD819" s="10" t="str">
        <f>IF(Overall!$A821&lt;&gt;"",IF(AND(MONTH($N819) &lt;= 12, MONTH($O819) &gt;= 12), IF($R819 &lt;&gt; "", $H819/$R819, ""), ""),"")</f>
        <v/>
      </c>
      <c r="AF819" s="10" t="str">
        <f ca="1">IFERROR(IF(AND(NOW()&lt;= EOMONTH(DATE(YEAR($O819),1, 1), 0), Overall!$A821&lt;&gt;"", MONTH($N819) &lt;= 1, MONTH($O819) &gt;= 1), IF($R819 &lt;&gt; "", $H819/$R819, ""), ""), "")</f>
        <v/>
      </c>
      <c r="AG819" s="10" t="str">
        <f ca="1">IFERROR(IF(AND(NOW()&lt;= EOMONTH(DATE(YEAR($O819),2, 1), 0), Overall!$A821&lt;&gt;"", MONTH($N819) &lt;= 2, MONTH($O819) &gt;= 2), IF($R819 &lt;&gt; "", $H819/$R819, ""), ""), "")</f>
        <v/>
      </c>
      <c r="AH819" s="10" t="str">
        <f ca="1">IFERROR(IF(AND(NOW()&lt;= EOMONTH(DATE(YEAR($O819),3, 1), 0), Overall!$A821&lt;&gt;"", MONTH($N819) &lt;= 3, MONTH($O819) &gt;= 3), IF($R819 &lt;&gt; "", $H819/$R819, ""), ""), "")</f>
        <v/>
      </c>
      <c r="AI819" s="10" t="str">
        <f ca="1">IFERROR(IF(AND(NOW()&lt;= EOMONTH(DATE(YEAR($O819),4, 1), 0), Overall!$A821&lt;&gt;"", MONTH($N819) &lt;= 4, MONTH($O819) &gt;= 4), IF($R819 &lt;&gt; "", $H819/$R819, ""), ""), "")</f>
        <v/>
      </c>
      <c r="AJ819" s="10" t="str">
        <f ca="1">IFERROR(IF(AND(NOW()&lt;= EOMONTH(DATE(YEAR($O819),5, 1), 0), Overall!$A821&lt;&gt;"", MONTH($N819) &lt;= 5, MONTH($O819) &gt;= 5), IF($R819 &lt;&gt; "", $H819/$R819, ""), ""), "")</f>
        <v/>
      </c>
      <c r="AK819" s="10" t="str">
        <f ca="1">IFERROR(IF(AND(NOW()&lt;= EOMONTH(DATE(YEAR($O819),6, 1), 0), Overall!$A821&lt;&gt;"", MONTH($N819) &lt;= 6, MONTH($O819) &gt;= 6), IF($R819 &lt;&gt; "", $H819/$R819, ""), ""), "")</f>
        <v/>
      </c>
      <c r="AL819" s="10" t="str">
        <f ca="1">IFERROR(IF(AND(NOW()&lt;= EOMONTH(DATE(YEAR($O819),7, 1), 0), Overall!$A821&lt;&gt;"", MONTH($N819) &lt;= 7, MONTH($O819) &gt;= 7), IF($R819 &lt;&gt; "", $H819/$R819, ""), ""), "")</f>
        <v/>
      </c>
      <c r="AM819" s="10" t="str">
        <f ca="1">IFERROR(IF(AND(NOW()&lt;= EOMONTH(DATE(YEAR($O819),8, 1), 0), Overall!$A821&lt;&gt;"", MONTH($N819) &lt;= 8, MONTH($O819) &gt;= 8), IF($R819 &lt;&gt; "", $H819/$R819, ""), ""), "")</f>
        <v/>
      </c>
      <c r="AN819" s="10" t="str">
        <f ca="1">IFERROR(IF(AND(NOW()&lt;= EOMONTH(DATE(YEAR($O819),9, 1), 0), Overall!$A821&lt;&gt;"", MONTH($N819) &lt;= 9, MONTH($O819) &gt;= 9), IF($R819 &lt;&gt; "", $H819/$R819, ""), ""), "")</f>
        <v/>
      </c>
      <c r="AO819" s="10" t="str">
        <f ca="1">IFERROR(IF(AND(NOW()&lt;= EOMONTH(DATE(YEAR($O819),10, 1), 0), Overall!$A821&lt;&gt;"", MONTH($N819) &lt;= 10, MONTH($O819) &gt;= 10), IF($R819 &lt;&gt; "", $H819/$R819, ""), ""), "")</f>
        <v/>
      </c>
      <c r="AP819" s="10" t="str">
        <f ca="1">IFERROR(IF(AND(NOW()&lt;= EOMONTH(DATE(YEAR($O819),11, 1), 0), Overall!$A821&lt;&gt;"", MONTH($N819) &lt;=11, MONTH($O819) &gt;= 11), IF($R819 &lt;&gt; "", $H819/$R819, ""), ""), "")</f>
        <v/>
      </c>
      <c r="AQ819" s="10" t="str">
        <f ca="1">IFERROR(IF(AND(NOW()&lt;= EOMONTH(DATE(YEAR($O819),12, 1), 0), Overall!$A821&lt;&gt;"", MONTH($N819) &lt;= 12, MONTH($O819) &gt;= 12), IF($R819 &lt;&gt; "", $H819/$R819, ""), ""), "")</f>
        <v/>
      </c>
      <c r="AR819" s="16">
        <f t="shared" ca="1" si="27"/>
        <v>0</v>
      </c>
    </row>
    <row r="820" spans="1:44" x14ac:dyDescent="0.25">
      <c r="A820" t="str">
        <f>_xlfn.VALUETOTEXT(Overall!A822)</f>
        <v/>
      </c>
      <c r="B820" s="8" t="str">
        <f>IF(Overall!B822&lt;&gt;"", VALUE(Overall!B822), "")</f>
        <v/>
      </c>
      <c r="C820" s="5" t="str">
        <f>IF(Overall!C822&lt;&gt;"",_xlfn.VALUETOTEXT(Overall!C822),"")</f>
        <v/>
      </c>
      <c r="D820" s="5" t="str">
        <f>_xlfn.VALUETOTEXT(Overall!D822)</f>
        <v/>
      </c>
      <c r="E820" s="5" t="str">
        <f>IF(Overall!Q822&lt;&gt;"",_xlfn.VALUETOTEXT(Overall!Q822),"")</f>
        <v/>
      </c>
      <c r="F820" s="5" t="str">
        <f>IF(Overall!E822&lt;&gt;"",_xlfn.VALUETOTEXT(Overall!E822),"")</f>
        <v/>
      </c>
      <c r="G820" s="5" t="str">
        <f>IF(Overall!R822&lt;&gt;"",_xlfn.VALUETOTEXT(Overall!R822),"")</f>
        <v/>
      </c>
      <c r="H820" s="6" t="str">
        <f>IF(Overall!F822&lt;&gt;"",VALUE(Overall!F822),"")</f>
        <v/>
      </c>
      <c r="I820" s="6" t="str">
        <f>IF(Overall!G822&lt;&gt;"",VALUE(Overall!G822),"")</f>
        <v/>
      </c>
      <c r="J820" s="6" t="str">
        <f>IF(Overall!H822&lt;&gt;"",VALUE(Overall!H822),"")</f>
        <v/>
      </c>
      <c r="K820" s="6" t="str">
        <f>IF(Overall!I822&lt;&gt;"",VALUE(Overall!I822),"")</f>
        <v/>
      </c>
      <c r="L820" s="6" t="str">
        <f>IF(Overall!J822&lt;&gt;"",VALUE(Overall!J822),"")</f>
        <v/>
      </c>
      <c r="M820" s="6" t="str">
        <f>IF(Overall!K822&lt;&gt;"",VALUE(Overall!K822),"")</f>
        <v/>
      </c>
      <c r="N820" s="7" t="str">
        <f>IF(Overall!L822&lt;&gt;"",DATEVALUE(MID(Overall!L822, FIND(",", Overall!L822) + 2, FIND(" ", Overall!L822) - FIND(",", Overall!L822) - 1) &amp; " " &amp; MID(Overall!L822, FIND(" ", Overall!L822) + 1, FIND(",", Overall!L822, FIND(" ", Overall!L822)) - FIND(" ", Overall!L822) - 1) &amp; ", " &amp; MID(Overall!L822, FIND(",", Overall!L822, FIND(",",Overall!L822) + 1) + 2, LEN(Overall!L822))),"")</f>
        <v/>
      </c>
      <c r="O820" s="7" t="str">
        <f>IF(Overall!M822&lt;&gt;"",DATEVALUE(MID(Overall!M822, FIND(",", Overall!M822) + 2, FIND(" ", Overall!M822) - FIND(",", Overall!M822) - 1) &amp; " " &amp; MID(Overall!M822, FIND(" ", Overall!M822) + 1, FIND(",", Overall!M822, FIND(" ", Overall!M822)) - FIND(" ", Overall!M822) - 1) &amp; ", " &amp; MID(Overall!M822, FIND(",", Overall!M822, FIND(",",Overall!M822) + 1) + 2, LEN(Overall!M822))),"")</f>
        <v/>
      </c>
      <c r="P820" s="7" t="str">
        <f>IF(Overall!N822&lt;&gt;"",DATEVALUE(MID(Overall!N822, FIND(",", Overall!N822) + 2, FIND(" ", Overall!N822) - FIND(",", Overall!N822) - 1) &amp; " " &amp; MID(Overall!N822, FIND(" ", Overall!N822) + 1, FIND(",", Overall!N822, FIND(" ", Overall!N822)) - FIND(" ", Overall!N822) - 1) &amp; ", " &amp; MID(Overall!N822, FIND(",", Overall!N822, FIND(",",Overall!N822) + 1) + 2, LEN(Overall!N822))),"")</f>
        <v/>
      </c>
      <c r="Q820" s="7" t="str">
        <f>IF(Overall!O822&lt;&gt;"",DATEVALUE(MID(Overall!O822, FIND(",", Overall!O822) + 2, FIND(" ", Overall!O822) - FIND(",", Overall!O822) - 1) &amp; " " &amp; MID(Overall!O822, FIND(" ", Overall!O822) + 1, FIND(",", Overall!O822, FIND(" ", Overall!O822)) - FIND(" ", Overall!O822) - 1) &amp; ", " &amp; MID(Overall!O822, FIND(",", Overall!O822, FIND(",",Overall!O822) + 1) + 2, LEN(Overall!O822))),"")</f>
        <v/>
      </c>
      <c r="R820" s="5" t="str">
        <f t="shared" si="26"/>
        <v/>
      </c>
      <c r="S820" s="10" t="str">
        <f>IF(Overall!$A822&lt;&gt;"",IF(AND(MONTH($N820) &lt;= 1, MONTH($O820) &gt;= 1), IF($R820 &lt;&gt; "", $H820/$R820, ""), ""),"")</f>
        <v/>
      </c>
      <c r="T820" s="10" t="str">
        <f>IF(Overall!$A822&lt;&gt;"",IF(AND(MONTH($N820) &lt;= 2, MONTH($O820) &gt;= 2), IF($R820 &lt;&gt; "", $H820/$R820, ""), ""),"")</f>
        <v/>
      </c>
      <c r="U820" s="10" t="str">
        <f>IF(Overall!$A822&lt;&gt;"",IF(AND(MONTH($N820) &lt;= 3, MONTH($O820) &gt;= 3), IF($R820 &lt;&gt; "", $H820/$R820, ""), ""),"")</f>
        <v/>
      </c>
      <c r="V820" s="10" t="str">
        <f>IF(Overall!$A822&lt;&gt;"",IF(AND(MONTH($N820) &lt;= 4, MONTH($O820) &gt;= 4), IF($R820 &lt;&gt; "", $H820/$R820, ""), ""),"")</f>
        <v/>
      </c>
      <c r="W820" s="10" t="str">
        <f>IF(Overall!$A822&lt;&gt;"",IF(AND(MONTH($N820) &lt;= 5, MONTH($O820) &gt;= 5), IF($R820 &lt;&gt; "", $H820/$R820, ""), ""),"")</f>
        <v/>
      </c>
      <c r="X820" s="10" t="str">
        <f>IF(Overall!$A822&lt;&gt;"",IF(AND(MONTH($N820) &lt;= 6, MONTH($O820) &gt;= 6), IF($R820 &lt;&gt; "", $H820/$R820, ""), ""),"")</f>
        <v/>
      </c>
      <c r="Y820" s="10" t="str">
        <f>IF(Overall!$A822&lt;&gt;"",IF(AND(MONTH($N820) &lt;= 7, MONTH($O820) &gt;= 7 ), IF($R820 &lt;&gt; "", $H820/$R820, ""), ""),"")</f>
        <v/>
      </c>
      <c r="Z820" s="10" t="str">
        <f>IF(Overall!$A822&lt;&gt;"",IF(AND(MONTH($N820) &lt;= 8, MONTH($O820) &gt;= 8), IF($R820 &lt;&gt; "", $H820/$R820, ""), ""),"")</f>
        <v/>
      </c>
      <c r="AA820" s="10" t="str">
        <f>IF(Overall!$A822&lt;&gt;"",IF(AND(MONTH($N820) &lt;= 9, MONTH($O820) &gt;= 9), IF($R820 &lt;&gt; "", $H820/$R820, ""), ""),"")</f>
        <v/>
      </c>
      <c r="AB820" s="10" t="str">
        <f>IF(Overall!$A822&lt;&gt;"",IF(AND(MONTH($N820) &lt;= 10, MONTH($O820) &gt;= 10), IF($R820 &lt;&gt; "", $H820/$R820, ""), ""),"")</f>
        <v/>
      </c>
      <c r="AC820" s="10" t="str">
        <f>IF(Overall!$A822&lt;&gt;"",IF(AND(MONTH($N820) &lt;= 11, MONTH($O820) &gt;= 11), IF($R820 &lt;&gt; "", $H820/$R820, ""), ""),"")</f>
        <v/>
      </c>
      <c r="AD820" s="10" t="str">
        <f>IF(Overall!$A822&lt;&gt;"",IF(AND(MONTH($N820) &lt;= 12, MONTH($O820) &gt;= 12), IF($R820 &lt;&gt; "", $H820/$R820, ""), ""),"")</f>
        <v/>
      </c>
      <c r="AF820" s="10" t="str">
        <f ca="1">IFERROR(IF(AND(NOW()&lt;= EOMONTH(DATE(YEAR($O820),1, 1), 0), Overall!$A822&lt;&gt;"", MONTH($N820) &lt;= 1, MONTH($O820) &gt;= 1), IF($R820 &lt;&gt; "", $H820/$R820, ""), ""), "")</f>
        <v/>
      </c>
      <c r="AG820" s="10" t="str">
        <f ca="1">IFERROR(IF(AND(NOW()&lt;= EOMONTH(DATE(YEAR($O820),2, 1), 0), Overall!$A822&lt;&gt;"", MONTH($N820) &lt;= 2, MONTH($O820) &gt;= 2), IF($R820 &lt;&gt; "", $H820/$R820, ""), ""), "")</f>
        <v/>
      </c>
      <c r="AH820" s="10" t="str">
        <f ca="1">IFERROR(IF(AND(NOW()&lt;= EOMONTH(DATE(YEAR($O820),3, 1), 0), Overall!$A822&lt;&gt;"", MONTH($N820) &lt;= 3, MONTH($O820) &gt;= 3), IF($R820 &lt;&gt; "", $H820/$R820, ""), ""), "")</f>
        <v/>
      </c>
      <c r="AI820" s="10" t="str">
        <f ca="1">IFERROR(IF(AND(NOW()&lt;= EOMONTH(DATE(YEAR($O820),4, 1), 0), Overall!$A822&lt;&gt;"", MONTH($N820) &lt;= 4, MONTH($O820) &gt;= 4), IF($R820 &lt;&gt; "", $H820/$R820, ""), ""), "")</f>
        <v/>
      </c>
      <c r="AJ820" s="10" t="str">
        <f ca="1">IFERROR(IF(AND(NOW()&lt;= EOMONTH(DATE(YEAR($O820),5, 1), 0), Overall!$A822&lt;&gt;"", MONTH($N820) &lt;= 5, MONTH($O820) &gt;= 5), IF($R820 &lt;&gt; "", $H820/$R820, ""), ""), "")</f>
        <v/>
      </c>
      <c r="AK820" s="10" t="str">
        <f ca="1">IFERROR(IF(AND(NOW()&lt;= EOMONTH(DATE(YEAR($O820),6, 1), 0), Overall!$A822&lt;&gt;"", MONTH($N820) &lt;= 6, MONTH($O820) &gt;= 6), IF($R820 &lt;&gt; "", $H820/$R820, ""), ""), "")</f>
        <v/>
      </c>
      <c r="AL820" s="10" t="str">
        <f ca="1">IFERROR(IF(AND(NOW()&lt;= EOMONTH(DATE(YEAR($O820),7, 1), 0), Overall!$A822&lt;&gt;"", MONTH($N820) &lt;= 7, MONTH($O820) &gt;= 7), IF($R820 &lt;&gt; "", $H820/$R820, ""), ""), "")</f>
        <v/>
      </c>
      <c r="AM820" s="10" t="str">
        <f ca="1">IFERROR(IF(AND(NOW()&lt;= EOMONTH(DATE(YEAR($O820),8, 1), 0), Overall!$A822&lt;&gt;"", MONTH($N820) &lt;= 8, MONTH($O820) &gt;= 8), IF($R820 &lt;&gt; "", $H820/$R820, ""), ""), "")</f>
        <v/>
      </c>
      <c r="AN820" s="10" t="str">
        <f ca="1">IFERROR(IF(AND(NOW()&lt;= EOMONTH(DATE(YEAR($O820),9, 1), 0), Overall!$A822&lt;&gt;"", MONTH($N820) &lt;= 9, MONTH($O820) &gt;= 9), IF($R820 &lt;&gt; "", $H820/$R820, ""), ""), "")</f>
        <v/>
      </c>
      <c r="AO820" s="10" t="str">
        <f ca="1">IFERROR(IF(AND(NOW()&lt;= EOMONTH(DATE(YEAR($O820),10, 1), 0), Overall!$A822&lt;&gt;"", MONTH($N820) &lt;= 10, MONTH($O820) &gt;= 10), IF($R820 &lt;&gt; "", $H820/$R820, ""), ""), "")</f>
        <v/>
      </c>
      <c r="AP820" s="10" t="str">
        <f ca="1">IFERROR(IF(AND(NOW()&lt;= EOMONTH(DATE(YEAR($O820),11, 1), 0), Overall!$A822&lt;&gt;"", MONTH($N820) &lt;=11, MONTH($O820) &gt;= 11), IF($R820 &lt;&gt; "", $H820/$R820, ""), ""), "")</f>
        <v/>
      </c>
      <c r="AQ820" s="10" t="str">
        <f ca="1">IFERROR(IF(AND(NOW()&lt;= EOMONTH(DATE(YEAR($O820),12, 1), 0), Overall!$A822&lt;&gt;"", MONTH($N820) &lt;= 12, MONTH($O820) &gt;= 12), IF($R820 &lt;&gt; "", $H820/$R820, ""), ""), "")</f>
        <v/>
      </c>
      <c r="AR820" s="16">
        <f t="shared" ca="1" si="27"/>
        <v>0</v>
      </c>
    </row>
    <row r="821" spans="1:44" x14ac:dyDescent="0.25">
      <c r="A821" t="str">
        <f>_xlfn.VALUETOTEXT(Overall!A823)</f>
        <v/>
      </c>
      <c r="B821" s="8" t="str">
        <f>IF(Overall!B823&lt;&gt;"", VALUE(Overall!B823), "")</f>
        <v/>
      </c>
      <c r="C821" s="5" t="str">
        <f>IF(Overall!C823&lt;&gt;"",_xlfn.VALUETOTEXT(Overall!C823),"")</f>
        <v/>
      </c>
      <c r="D821" s="5" t="str">
        <f>_xlfn.VALUETOTEXT(Overall!D823)</f>
        <v/>
      </c>
      <c r="E821" s="5" t="str">
        <f>IF(Overall!Q823&lt;&gt;"",_xlfn.VALUETOTEXT(Overall!Q823),"")</f>
        <v/>
      </c>
      <c r="F821" s="5" t="str">
        <f>IF(Overall!E823&lt;&gt;"",_xlfn.VALUETOTEXT(Overall!E823),"")</f>
        <v/>
      </c>
      <c r="G821" s="5" t="str">
        <f>IF(Overall!R823&lt;&gt;"",_xlfn.VALUETOTEXT(Overall!R823),"")</f>
        <v/>
      </c>
      <c r="H821" s="6" t="str">
        <f>IF(Overall!F823&lt;&gt;"",VALUE(Overall!F823),"")</f>
        <v/>
      </c>
      <c r="I821" s="6" t="str">
        <f>IF(Overall!G823&lt;&gt;"",VALUE(Overall!G823),"")</f>
        <v/>
      </c>
      <c r="J821" s="6" t="str">
        <f>IF(Overall!H823&lt;&gt;"",VALUE(Overall!H823),"")</f>
        <v/>
      </c>
      <c r="K821" s="6" t="str">
        <f>IF(Overall!I823&lt;&gt;"",VALUE(Overall!I823),"")</f>
        <v/>
      </c>
      <c r="L821" s="6" t="str">
        <f>IF(Overall!J823&lt;&gt;"",VALUE(Overall!J823),"")</f>
        <v/>
      </c>
      <c r="M821" s="6" t="str">
        <f>IF(Overall!K823&lt;&gt;"",VALUE(Overall!K823),"")</f>
        <v/>
      </c>
      <c r="N821" s="7" t="str">
        <f>IF(Overall!L823&lt;&gt;"",DATEVALUE(MID(Overall!L823, FIND(",", Overall!L823) + 2, FIND(" ", Overall!L823) - FIND(",", Overall!L823) - 1) &amp; " " &amp; MID(Overall!L823, FIND(" ", Overall!L823) + 1, FIND(",", Overall!L823, FIND(" ", Overall!L823)) - FIND(" ", Overall!L823) - 1) &amp; ", " &amp; MID(Overall!L823, FIND(",", Overall!L823, FIND(",",Overall!L823) + 1) + 2, LEN(Overall!L823))),"")</f>
        <v/>
      </c>
      <c r="O821" s="7" t="str">
        <f>IF(Overall!M823&lt;&gt;"",DATEVALUE(MID(Overall!M823, FIND(",", Overall!M823) + 2, FIND(" ", Overall!M823) - FIND(",", Overall!M823) - 1) &amp; " " &amp; MID(Overall!M823, FIND(" ", Overall!M823) + 1, FIND(",", Overall!M823, FIND(" ", Overall!M823)) - FIND(" ", Overall!M823) - 1) &amp; ", " &amp; MID(Overall!M823, FIND(",", Overall!M823, FIND(",",Overall!M823) + 1) + 2, LEN(Overall!M823))),"")</f>
        <v/>
      </c>
      <c r="P821" s="7" t="str">
        <f>IF(Overall!N823&lt;&gt;"",DATEVALUE(MID(Overall!N823, FIND(",", Overall!N823) + 2, FIND(" ", Overall!N823) - FIND(",", Overall!N823) - 1) &amp; " " &amp; MID(Overall!N823, FIND(" ", Overall!N823) + 1, FIND(",", Overall!N823, FIND(" ", Overall!N823)) - FIND(" ", Overall!N823) - 1) &amp; ", " &amp; MID(Overall!N823, FIND(",", Overall!N823, FIND(",",Overall!N823) + 1) + 2, LEN(Overall!N823))),"")</f>
        <v/>
      </c>
      <c r="Q821" s="7" t="str">
        <f>IF(Overall!O823&lt;&gt;"",DATEVALUE(MID(Overall!O823, FIND(",", Overall!O823) + 2, FIND(" ", Overall!O823) - FIND(",", Overall!O823) - 1) &amp; " " &amp; MID(Overall!O823, FIND(" ", Overall!O823) + 1, FIND(",", Overall!O823, FIND(" ", Overall!O823)) - FIND(" ", Overall!O823) - 1) &amp; ", " &amp; MID(Overall!O823, FIND(",", Overall!O823, FIND(",",Overall!O823) + 1) + 2, LEN(Overall!O823))),"")</f>
        <v/>
      </c>
      <c r="R821" s="5" t="str">
        <f t="shared" si="26"/>
        <v/>
      </c>
      <c r="S821" s="10" t="str">
        <f>IF(Overall!$A823&lt;&gt;"",IF(AND(MONTH($N821) &lt;= 1, MONTH($O821) &gt;= 1), IF($R821 &lt;&gt; "", $H821/$R821, ""), ""),"")</f>
        <v/>
      </c>
      <c r="T821" s="10" t="str">
        <f>IF(Overall!$A823&lt;&gt;"",IF(AND(MONTH($N821) &lt;= 2, MONTH($O821) &gt;= 2), IF($R821 &lt;&gt; "", $H821/$R821, ""), ""),"")</f>
        <v/>
      </c>
      <c r="U821" s="10" t="str">
        <f>IF(Overall!$A823&lt;&gt;"",IF(AND(MONTH($N821) &lt;= 3, MONTH($O821) &gt;= 3), IF($R821 &lt;&gt; "", $H821/$R821, ""), ""),"")</f>
        <v/>
      </c>
      <c r="V821" s="10" t="str">
        <f>IF(Overall!$A823&lt;&gt;"",IF(AND(MONTH($N821) &lt;= 4, MONTH($O821) &gt;= 4), IF($R821 &lt;&gt; "", $H821/$R821, ""), ""),"")</f>
        <v/>
      </c>
      <c r="W821" s="10" t="str">
        <f>IF(Overall!$A823&lt;&gt;"",IF(AND(MONTH($N821) &lt;= 5, MONTH($O821) &gt;= 5), IF($R821 &lt;&gt; "", $H821/$R821, ""), ""),"")</f>
        <v/>
      </c>
      <c r="X821" s="10" t="str">
        <f>IF(Overall!$A823&lt;&gt;"",IF(AND(MONTH($N821) &lt;= 6, MONTH($O821) &gt;= 6), IF($R821 &lt;&gt; "", $H821/$R821, ""), ""),"")</f>
        <v/>
      </c>
      <c r="Y821" s="10" t="str">
        <f>IF(Overall!$A823&lt;&gt;"",IF(AND(MONTH($N821) &lt;= 7, MONTH($O821) &gt;= 7 ), IF($R821 &lt;&gt; "", $H821/$R821, ""), ""),"")</f>
        <v/>
      </c>
      <c r="Z821" s="10" t="str">
        <f>IF(Overall!$A823&lt;&gt;"",IF(AND(MONTH($N821) &lt;= 8, MONTH($O821) &gt;= 8), IF($R821 &lt;&gt; "", $H821/$R821, ""), ""),"")</f>
        <v/>
      </c>
      <c r="AA821" s="10" t="str">
        <f>IF(Overall!$A823&lt;&gt;"",IF(AND(MONTH($N821) &lt;= 9, MONTH($O821) &gt;= 9), IF($R821 &lt;&gt; "", $H821/$R821, ""), ""),"")</f>
        <v/>
      </c>
      <c r="AB821" s="10" t="str">
        <f>IF(Overall!$A823&lt;&gt;"",IF(AND(MONTH($N821) &lt;= 10, MONTH($O821) &gt;= 10), IF($R821 &lt;&gt; "", $H821/$R821, ""), ""),"")</f>
        <v/>
      </c>
      <c r="AC821" s="10" t="str">
        <f>IF(Overall!$A823&lt;&gt;"",IF(AND(MONTH($N821) &lt;= 11, MONTH($O821) &gt;= 11), IF($R821 &lt;&gt; "", $H821/$R821, ""), ""),"")</f>
        <v/>
      </c>
      <c r="AD821" s="10" t="str">
        <f>IF(Overall!$A823&lt;&gt;"",IF(AND(MONTH($N821) &lt;= 12, MONTH($O821) &gt;= 12), IF($R821 &lt;&gt; "", $H821/$R821, ""), ""),"")</f>
        <v/>
      </c>
      <c r="AF821" s="10" t="str">
        <f ca="1">IFERROR(IF(AND(NOW()&lt;= EOMONTH(DATE(YEAR($O821),1, 1), 0), Overall!$A823&lt;&gt;"", MONTH($N821) &lt;= 1, MONTH($O821) &gt;= 1), IF($R821 &lt;&gt; "", $H821/$R821, ""), ""), "")</f>
        <v/>
      </c>
      <c r="AG821" s="10" t="str">
        <f ca="1">IFERROR(IF(AND(NOW()&lt;= EOMONTH(DATE(YEAR($O821),2, 1), 0), Overall!$A823&lt;&gt;"", MONTH($N821) &lt;= 2, MONTH($O821) &gt;= 2), IF($R821 &lt;&gt; "", $H821/$R821, ""), ""), "")</f>
        <v/>
      </c>
      <c r="AH821" s="10" t="str">
        <f ca="1">IFERROR(IF(AND(NOW()&lt;= EOMONTH(DATE(YEAR($O821),3, 1), 0), Overall!$A823&lt;&gt;"", MONTH($N821) &lt;= 3, MONTH($O821) &gt;= 3), IF($R821 &lt;&gt; "", $H821/$R821, ""), ""), "")</f>
        <v/>
      </c>
      <c r="AI821" s="10" t="str">
        <f ca="1">IFERROR(IF(AND(NOW()&lt;= EOMONTH(DATE(YEAR($O821),4, 1), 0), Overall!$A823&lt;&gt;"", MONTH($N821) &lt;= 4, MONTH($O821) &gt;= 4), IF($R821 &lt;&gt; "", $H821/$R821, ""), ""), "")</f>
        <v/>
      </c>
      <c r="AJ821" s="10" t="str">
        <f ca="1">IFERROR(IF(AND(NOW()&lt;= EOMONTH(DATE(YEAR($O821),5, 1), 0), Overall!$A823&lt;&gt;"", MONTH($N821) &lt;= 5, MONTH($O821) &gt;= 5), IF($R821 &lt;&gt; "", $H821/$R821, ""), ""), "")</f>
        <v/>
      </c>
      <c r="AK821" s="10" t="str">
        <f ca="1">IFERROR(IF(AND(NOW()&lt;= EOMONTH(DATE(YEAR($O821),6, 1), 0), Overall!$A823&lt;&gt;"", MONTH($N821) &lt;= 6, MONTH($O821) &gt;= 6), IF($R821 &lt;&gt; "", $H821/$R821, ""), ""), "")</f>
        <v/>
      </c>
      <c r="AL821" s="10" t="str">
        <f ca="1">IFERROR(IF(AND(NOW()&lt;= EOMONTH(DATE(YEAR($O821),7, 1), 0), Overall!$A823&lt;&gt;"", MONTH($N821) &lt;= 7, MONTH($O821) &gt;= 7), IF($R821 &lt;&gt; "", $H821/$R821, ""), ""), "")</f>
        <v/>
      </c>
      <c r="AM821" s="10" t="str">
        <f ca="1">IFERROR(IF(AND(NOW()&lt;= EOMONTH(DATE(YEAR($O821),8, 1), 0), Overall!$A823&lt;&gt;"", MONTH($N821) &lt;= 8, MONTH($O821) &gt;= 8), IF($R821 &lt;&gt; "", $H821/$R821, ""), ""), "")</f>
        <v/>
      </c>
      <c r="AN821" s="10" t="str">
        <f ca="1">IFERROR(IF(AND(NOW()&lt;= EOMONTH(DATE(YEAR($O821),9, 1), 0), Overall!$A823&lt;&gt;"", MONTH($N821) &lt;= 9, MONTH($O821) &gt;= 9), IF($R821 &lt;&gt; "", $H821/$R821, ""), ""), "")</f>
        <v/>
      </c>
      <c r="AO821" s="10" t="str">
        <f ca="1">IFERROR(IF(AND(NOW()&lt;= EOMONTH(DATE(YEAR($O821),10, 1), 0), Overall!$A823&lt;&gt;"", MONTH($N821) &lt;= 10, MONTH($O821) &gt;= 10), IF($R821 &lt;&gt; "", $H821/$R821, ""), ""), "")</f>
        <v/>
      </c>
      <c r="AP821" s="10" t="str">
        <f ca="1">IFERROR(IF(AND(NOW()&lt;= EOMONTH(DATE(YEAR($O821),11, 1), 0), Overall!$A823&lt;&gt;"", MONTH($N821) &lt;=11, MONTH($O821) &gt;= 11), IF($R821 &lt;&gt; "", $H821/$R821, ""), ""), "")</f>
        <v/>
      </c>
      <c r="AQ821" s="10" t="str">
        <f ca="1">IFERROR(IF(AND(NOW()&lt;= EOMONTH(DATE(YEAR($O821),12, 1), 0), Overall!$A823&lt;&gt;"", MONTH($N821) &lt;= 12, MONTH($O821) &gt;= 12), IF($R821 &lt;&gt; "", $H821/$R821, ""), ""), "")</f>
        <v/>
      </c>
      <c r="AR821" s="16">
        <f t="shared" ca="1" si="27"/>
        <v>0</v>
      </c>
    </row>
    <row r="822" spans="1:44" x14ac:dyDescent="0.25">
      <c r="A822" t="str">
        <f>_xlfn.VALUETOTEXT(Overall!A824)</f>
        <v/>
      </c>
      <c r="B822" s="8" t="str">
        <f>IF(Overall!B824&lt;&gt;"", VALUE(Overall!B824), "")</f>
        <v/>
      </c>
      <c r="C822" s="5" t="str">
        <f>IF(Overall!C824&lt;&gt;"",_xlfn.VALUETOTEXT(Overall!C824),"")</f>
        <v/>
      </c>
      <c r="D822" s="5" t="str">
        <f>_xlfn.VALUETOTEXT(Overall!D824)</f>
        <v/>
      </c>
      <c r="E822" s="5" t="str">
        <f>IF(Overall!Q824&lt;&gt;"",_xlfn.VALUETOTEXT(Overall!Q824),"")</f>
        <v/>
      </c>
      <c r="F822" s="5" t="str">
        <f>IF(Overall!E824&lt;&gt;"",_xlfn.VALUETOTEXT(Overall!E824),"")</f>
        <v/>
      </c>
      <c r="G822" s="5" t="str">
        <f>IF(Overall!R824&lt;&gt;"",_xlfn.VALUETOTEXT(Overall!R824),"")</f>
        <v/>
      </c>
      <c r="H822" s="6" t="str">
        <f>IF(Overall!F824&lt;&gt;"",VALUE(Overall!F824),"")</f>
        <v/>
      </c>
      <c r="I822" s="6" t="str">
        <f>IF(Overall!G824&lt;&gt;"",VALUE(Overall!G824),"")</f>
        <v/>
      </c>
      <c r="J822" s="6" t="str">
        <f>IF(Overall!H824&lt;&gt;"",VALUE(Overall!H824),"")</f>
        <v/>
      </c>
      <c r="K822" s="6" t="str">
        <f>IF(Overall!I824&lt;&gt;"",VALUE(Overall!I824),"")</f>
        <v/>
      </c>
      <c r="L822" s="6" t="str">
        <f>IF(Overall!J824&lt;&gt;"",VALUE(Overall!J824),"")</f>
        <v/>
      </c>
      <c r="M822" s="6" t="str">
        <f>IF(Overall!K824&lt;&gt;"",VALUE(Overall!K824),"")</f>
        <v/>
      </c>
      <c r="N822" s="7" t="str">
        <f>IF(Overall!L824&lt;&gt;"",DATEVALUE(MID(Overall!L824, FIND(",", Overall!L824) + 2, FIND(" ", Overall!L824) - FIND(",", Overall!L824) - 1) &amp; " " &amp; MID(Overall!L824, FIND(" ", Overall!L824) + 1, FIND(",", Overall!L824, FIND(" ", Overall!L824)) - FIND(" ", Overall!L824) - 1) &amp; ", " &amp; MID(Overall!L824, FIND(",", Overall!L824, FIND(",",Overall!L824) + 1) + 2, LEN(Overall!L824))),"")</f>
        <v/>
      </c>
      <c r="O822" s="7" t="str">
        <f>IF(Overall!M824&lt;&gt;"",DATEVALUE(MID(Overall!M824, FIND(",", Overall!M824) + 2, FIND(" ", Overall!M824) - FIND(",", Overall!M824) - 1) &amp; " " &amp; MID(Overall!M824, FIND(" ", Overall!M824) + 1, FIND(",", Overall!M824, FIND(" ", Overall!M824)) - FIND(" ", Overall!M824) - 1) &amp; ", " &amp; MID(Overall!M824, FIND(",", Overall!M824, FIND(",",Overall!M824) + 1) + 2, LEN(Overall!M824))),"")</f>
        <v/>
      </c>
      <c r="P822" s="7" t="str">
        <f>IF(Overall!N824&lt;&gt;"",DATEVALUE(MID(Overall!N824, FIND(",", Overall!N824) + 2, FIND(" ", Overall!N824) - FIND(",", Overall!N824) - 1) &amp; " " &amp; MID(Overall!N824, FIND(" ", Overall!N824) + 1, FIND(",", Overall!N824, FIND(" ", Overall!N824)) - FIND(" ", Overall!N824) - 1) &amp; ", " &amp; MID(Overall!N824, FIND(",", Overall!N824, FIND(",",Overall!N824) + 1) + 2, LEN(Overall!N824))),"")</f>
        <v/>
      </c>
      <c r="Q822" s="7" t="str">
        <f>IF(Overall!O824&lt;&gt;"",DATEVALUE(MID(Overall!O824, FIND(",", Overall!O824) + 2, FIND(" ", Overall!O824) - FIND(",", Overall!O824) - 1) &amp; " " &amp; MID(Overall!O824, FIND(" ", Overall!O824) + 1, FIND(",", Overall!O824, FIND(" ", Overall!O824)) - FIND(" ", Overall!O824) - 1) &amp; ", " &amp; MID(Overall!O824, FIND(",", Overall!O824, FIND(",",Overall!O824) + 1) + 2, LEN(Overall!O824))),"")</f>
        <v/>
      </c>
      <c r="R822" s="5" t="str">
        <f t="shared" si="26"/>
        <v/>
      </c>
      <c r="S822" s="10" t="str">
        <f>IF(Overall!$A824&lt;&gt;"",IF(AND(MONTH($N822) &lt;= 1, MONTH($O822) &gt;= 1), IF($R822 &lt;&gt; "", $H822/$R822, ""), ""),"")</f>
        <v/>
      </c>
      <c r="T822" s="10" t="str">
        <f>IF(Overall!$A824&lt;&gt;"",IF(AND(MONTH($N822) &lt;= 2, MONTH($O822) &gt;= 2), IF($R822 &lt;&gt; "", $H822/$R822, ""), ""),"")</f>
        <v/>
      </c>
      <c r="U822" s="10" t="str">
        <f>IF(Overall!$A824&lt;&gt;"",IF(AND(MONTH($N822) &lt;= 3, MONTH($O822) &gt;= 3), IF($R822 &lt;&gt; "", $H822/$R822, ""), ""),"")</f>
        <v/>
      </c>
      <c r="V822" s="10" t="str">
        <f>IF(Overall!$A824&lt;&gt;"",IF(AND(MONTH($N822) &lt;= 4, MONTH($O822) &gt;= 4), IF($R822 &lt;&gt; "", $H822/$R822, ""), ""),"")</f>
        <v/>
      </c>
      <c r="W822" s="10" t="str">
        <f>IF(Overall!$A824&lt;&gt;"",IF(AND(MONTH($N822) &lt;= 5, MONTH($O822) &gt;= 5), IF($R822 &lt;&gt; "", $H822/$R822, ""), ""),"")</f>
        <v/>
      </c>
      <c r="X822" s="10" t="str">
        <f>IF(Overall!$A824&lt;&gt;"",IF(AND(MONTH($N822) &lt;= 6, MONTH($O822) &gt;= 6), IF($R822 &lt;&gt; "", $H822/$R822, ""), ""),"")</f>
        <v/>
      </c>
      <c r="Y822" s="10" t="str">
        <f>IF(Overall!$A824&lt;&gt;"",IF(AND(MONTH($N822) &lt;= 7, MONTH($O822) &gt;= 7 ), IF($R822 &lt;&gt; "", $H822/$R822, ""), ""),"")</f>
        <v/>
      </c>
      <c r="Z822" s="10" t="str">
        <f>IF(Overall!$A824&lt;&gt;"",IF(AND(MONTH($N822) &lt;= 8, MONTH($O822) &gt;= 8), IF($R822 &lt;&gt; "", $H822/$R822, ""), ""),"")</f>
        <v/>
      </c>
      <c r="AA822" s="10" t="str">
        <f>IF(Overall!$A824&lt;&gt;"",IF(AND(MONTH($N822) &lt;= 9, MONTH($O822) &gt;= 9), IF($R822 &lt;&gt; "", $H822/$R822, ""), ""),"")</f>
        <v/>
      </c>
      <c r="AB822" s="10" t="str">
        <f>IF(Overall!$A824&lt;&gt;"",IF(AND(MONTH($N822) &lt;= 10, MONTH($O822) &gt;= 10), IF($R822 &lt;&gt; "", $H822/$R822, ""), ""),"")</f>
        <v/>
      </c>
      <c r="AC822" s="10" t="str">
        <f>IF(Overall!$A824&lt;&gt;"",IF(AND(MONTH($N822) &lt;= 11, MONTH($O822) &gt;= 11), IF($R822 &lt;&gt; "", $H822/$R822, ""), ""),"")</f>
        <v/>
      </c>
      <c r="AD822" s="10" t="str">
        <f>IF(Overall!$A824&lt;&gt;"",IF(AND(MONTH($N822) &lt;= 12, MONTH($O822) &gt;= 12), IF($R822 &lt;&gt; "", $H822/$R822, ""), ""),"")</f>
        <v/>
      </c>
      <c r="AF822" s="10" t="str">
        <f ca="1">IFERROR(IF(AND(NOW()&lt;= EOMONTH(DATE(YEAR($O822),1, 1), 0), Overall!$A824&lt;&gt;"", MONTH($N822) &lt;= 1, MONTH($O822) &gt;= 1), IF($R822 &lt;&gt; "", $H822/$R822, ""), ""), "")</f>
        <v/>
      </c>
      <c r="AG822" s="10" t="str">
        <f ca="1">IFERROR(IF(AND(NOW()&lt;= EOMONTH(DATE(YEAR($O822),2, 1), 0), Overall!$A824&lt;&gt;"", MONTH($N822) &lt;= 2, MONTH($O822) &gt;= 2), IF($R822 &lt;&gt; "", $H822/$R822, ""), ""), "")</f>
        <v/>
      </c>
      <c r="AH822" s="10" t="str">
        <f ca="1">IFERROR(IF(AND(NOW()&lt;= EOMONTH(DATE(YEAR($O822),3, 1), 0), Overall!$A824&lt;&gt;"", MONTH($N822) &lt;= 3, MONTH($O822) &gt;= 3), IF($R822 &lt;&gt; "", $H822/$R822, ""), ""), "")</f>
        <v/>
      </c>
      <c r="AI822" s="10" t="str">
        <f ca="1">IFERROR(IF(AND(NOW()&lt;= EOMONTH(DATE(YEAR($O822),4, 1), 0), Overall!$A824&lt;&gt;"", MONTH($N822) &lt;= 4, MONTH($O822) &gt;= 4), IF($R822 &lt;&gt; "", $H822/$R822, ""), ""), "")</f>
        <v/>
      </c>
      <c r="AJ822" s="10" t="str">
        <f ca="1">IFERROR(IF(AND(NOW()&lt;= EOMONTH(DATE(YEAR($O822),5, 1), 0), Overall!$A824&lt;&gt;"", MONTH($N822) &lt;= 5, MONTH($O822) &gt;= 5), IF($R822 &lt;&gt; "", $H822/$R822, ""), ""), "")</f>
        <v/>
      </c>
      <c r="AK822" s="10" t="str">
        <f ca="1">IFERROR(IF(AND(NOW()&lt;= EOMONTH(DATE(YEAR($O822),6, 1), 0), Overall!$A824&lt;&gt;"", MONTH($N822) &lt;= 6, MONTH($O822) &gt;= 6), IF($R822 &lt;&gt; "", $H822/$R822, ""), ""), "")</f>
        <v/>
      </c>
      <c r="AL822" s="10" t="str">
        <f ca="1">IFERROR(IF(AND(NOW()&lt;= EOMONTH(DATE(YEAR($O822),7, 1), 0), Overall!$A824&lt;&gt;"", MONTH($N822) &lt;= 7, MONTH($O822) &gt;= 7), IF($R822 &lt;&gt; "", $H822/$R822, ""), ""), "")</f>
        <v/>
      </c>
      <c r="AM822" s="10" t="str">
        <f ca="1">IFERROR(IF(AND(NOW()&lt;= EOMONTH(DATE(YEAR($O822),8, 1), 0), Overall!$A824&lt;&gt;"", MONTH($N822) &lt;= 8, MONTH($O822) &gt;= 8), IF($R822 &lt;&gt; "", $H822/$R822, ""), ""), "")</f>
        <v/>
      </c>
      <c r="AN822" s="10" t="str">
        <f ca="1">IFERROR(IF(AND(NOW()&lt;= EOMONTH(DATE(YEAR($O822),9, 1), 0), Overall!$A824&lt;&gt;"", MONTH($N822) &lt;= 9, MONTH($O822) &gt;= 9), IF($R822 &lt;&gt; "", $H822/$R822, ""), ""), "")</f>
        <v/>
      </c>
      <c r="AO822" s="10" t="str">
        <f ca="1">IFERROR(IF(AND(NOW()&lt;= EOMONTH(DATE(YEAR($O822),10, 1), 0), Overall!$A824&lt;&gt;"", MONTH($N822) &lt;= 10, MONTH($O822) &gt;= 10), IF($R822 &lt;&gt; "", $H822/$R822, ""), ""), "")</f>
        <v/>
      </c>
      <c r="AP822" s="10" t="str">
        <f ca="1">IFERROR(IF(AND(NOW()&lt;= EOMONTH(DATE(YEAR($O822),11, 1), 0), Overall!$A824&lt;&gt;"", MONTH($N822) &lt;=11, MONTH($O822) &gt;= 11), IF($R822 &lt;&gt; "", $H822/$R822, ""), ""), "")</f>
        <v/>
      </c>
      <c r="AQ822" s="10" t="str">
        <f ca="1">IFERROR(IF(AND(NOW()&lt;= EOMONTH(DATE(YEAR($O822),12, 1), 0), Overall!$A824&lt;&gt;"", MONTH($N822) &lt;= 12, MONTH($O822) &gt;= 12), IF($R822 &lt;&gt; "", $H822/$R822, ""), ""), "")</f>
        <v/>
      </c>
      <c r="AR822" s="16">
        <f t="shared" ca="1" si="27"/>
        <v>0</v>
      </c>
    </row>
    <row r="823" spans="1:44" x14ac:dyDescent="0.25">
      <c r="A823" t="str">
        <f>_xlfn.VALUETOTEXT(Overall!A825)</f>
        <v/>
      </c>
      <c r="B823" s="8" t="str">
        <f>IF(Overall!B825&lt;&gt;"", VALUE(Overall!B825), "")</f>
        <v/>
      </c>
      <c r="C823" s="5" t="str">
        <f>IF(Overall!C825&lt;&gt;"",_xlfn.VALUETOTEXT(Overall!C825),"")</f>
        <v/>
      </c>
      <c r="D823" s="5" t="str">
        <f>_xlfn.VALUETOTEXT(Overall!D825)</f>
        <v/>
      </c>
      <c r="E823" s="5" t="str">
        <f>IF(Overall!Q825&lt;&gt;"",_xlfn.VALUETOTEXT(Overall!Q825),"")</f>
        <v/>
      </c>
      <c r="F823" s="5" t="str">
        <f>IF(Overall!E825&lt;&gt;"",_xlfn.VALUETOTEXT(Overall!E825),"")</f>
        <v/>
      </c>
      <c r="G823" s="5" t="str">
        <f>IF(Overall!R825&lt;&gt;"",_xlfn.VALUETOTEXT(Overall!R825),"")</f>
        <v/>
      </c>
      <c r="H823" s="6" t="str">
        <f>IF(Overall!F825&lt;&gt;"",VALUE(Overall!F825),"")</f>
        <v/>
      </c>
      <c r="I823" s="6" t="str">
        <f>IF(Overall!G825&lt;&gt;"",VALUE(Overall!G825),"")</f>
        <v/>
      </c>
      <c r="J823" s="6" t="str">
        <f>IF(Overall!H825&lt;&gt;"",VALUE(Overall!H825),"")</f>
        <v/>
      </c>
      <c r="K823" s="6" t="str">
        <f>IF(Overall!I825&lt;&gt;"",VALUE(Overall!I825),"")</f>
        <v/>
      </c>
      <c r="L823" s="6" t="str">
        <f>IF(Overall!J825&lt;&gt;"",VALUE(Overall!J825),"")</f>
        <v/>
      </c>
      <c r="M823" s="6" t="str">
        <f>IF(Overall!K825&lt;&gt;"",VALUE(Overall!K825),"")</f>
        <v/>
      </c>
      <c r="N823" s="7" t="str">
        <f>IF(Overall!L825&lt;&gt;"",DATEVALUE(MID(Overall!L825, FIND(",", Overall!L825) + 2, FIND(" ", Overall!L825) - FIND(",", Overall!L825) - 1) &amp; " " &amp; MID(Overall!L825, FIND(" ", Overall!L825) + 1, FIND(",", Overall!L825, FIND(" ", Overall!L825)) - FIND(" ", Overall!L825) - 1) &amp; ", " &amp; MID(Overall!L825, FIND(",", Overall!L825, FIND(",",Overall!L825) + 1) + 2, LEN(Overall!L825))),"")</f>
        <v/>
      </c>
      <c r="O823" s="7" t="str">
        <f>IF(Overall!M825&lt;&gt;"",DATEVALUE(MID(Overall!M825, FIND(",", Overall!M825) + 2, FIND(" ", Overall!M825) - FIND(",", Overall!M825) - 1) &amp; " " &amp; MID(Overall!M825, FIND(" ", Overall!M825) + 1, FIND(",", Overall!M825, FIND(" ", Overall!M825)) - FIND(" ", Overall!M825) - 1) &amp; ", " &amp; MID(Overall!M825, FIND(",", Overall!M825, FIND(",",Overall!M825) + 1) + 2, LEN(Overall!M825))),"")</f>
        <v/>
      </c>
      <c r="P823" s="7" t="str">
        <f>IF(Overall!N825&lt;&gt;"",DATEVALUE(MID(Overall!N825, FIND(",", Overall!N825) + 2, FIND(" ", Overall!N825) - FIND(",", Overall!N825) - 1) &amp; " " &amp; MID(Overall!N825, FIND(" ", Overall!N825) + 1, FIND(",", Overall!N825, FIND(" ", Overall!N825)) - FIND(" ", Overall!N825) - 1) &amp; ", " &amp; MID(Overall!N825, FIND(",", Overall!N825, FIND(",",Overall!N825) + 1) + 2, LEN(Overall!N825))),"")</f>
        <v/>
      </c>
      <c r="Q823" s="7" t="str">
        <f>IF(Overall!O825&lt;&gt;"",DATEVALUE(MID(Overall!O825, FIND(",", Overall!O825) + 2, FIND(" ", Overall!O825) - FIND(",", Overall!O825) - 1) &amp; " " &amp; MID(Overall!O825, FIND(" ", Overall!O825) + 1, FIND(",", Overall!O825, FIND(" ", Overall!O825)) - FIND(" ", Overall!O825) - 1) &amp; ", " &amp; MID(Overall!O825, FIND(",", Overall!O825, FIND(",",Overall!O825) + 1) + 2, LEN(Overall!O825))),"")</f>
        <v/>
      </c>
      <c r="R823" s="5" t="str">
        <f t="shared" si="26"/>
        <v/>
      </c>
      <c r="S823" s="10" t="str">
        <f>IF(Overall!$A825&lt;&gt;"",IF(AND(MONTH($N823) &lt;= 1, MONTH($O823) &gt;= 1), IF($R823 &lt;&gt; "", $H823/$R823, ""), ""),"")</f>
        <v/>
      </c>
      <c r="T823" s="10" t="str">
        <f>IF(Overall!$A825&lt;&gt;"",IF(AND(MONTH($N823) &lt;= 2, MONTH($O823) &gt;= 2), IF($R823 &lt;&gt; "", $H823/$R823, ""), ""),"")</f>
        <v/>
      </c>
      <c r="U823" s="10" t="str">
        <f>IF(Overall!$A825&lt;&gt;"",IF(AND(MONTH($N823) &lt;= 3, MONTH($O823) &gt;= 3), IF($R823 &lt;&gt; "", $H823/$R823, ""), ""),"")</f>
        <v/>
      </c>
      <c r="V823" s="10" t="str">
        <f>IF(Overall!$A825&lt;&gt;"",IF(AND(MONTH($N823) &lt;= 4, MONTH($O823) &gt;= 4), IF($R823 &lt;&gt; "", $H823/$R823, ""), ""),"")</f>
        <v/>
      </c>
      <c r="W823" s="10" t="str">
        <f>IF(Overall!$A825&lt;&gt;"",IF(AND(MONTH($N823) &lt;= 5, MONTH($O823) &gt;= 5), IF($R823 &lt;&gt; "", $H823/$R823, ""), ""),"")</f>
        <v/>
      </c>
      <c r="X823" s="10" t="str">
        <f>IF(Overall!$A825&lt;&gt;"",IF(AND(MONTH($N823) &lt;= 6, MONTH($O823) &gt;= 6), IF($R823 &lt;&gt; "", $H823/$R823, ""), ""),"")</f>
        <v/>
      </c>
      <c r="Y823" s="10" t="str">
        <f>IF(Overall!$A825&lt;&gt;"",IF(AND(MONTH($N823) &lt;= 7, MONTH($O823) &gt;= 7 ), IF($R823 &lt;&gt; "", $H823/$R823, ""), ""),"")</f>
        <v/>
      </c>
      <c r="Z823" s="10" t="str">
        <f>IF(Overall!$A825&lt;&gt;"",IF(AND(MONTH($N823) &lt;= 8, MONTH($O823) &gt;= 8), IF($R823 &lt;&gt; "", $H823/$R823, ""), ""),"")</f>
        <v/>
      </c>
      <c r="AA823" s="10" t="str">
        <f>IF(Overall!$A825&lt;&gt;"",IF(AND(MONTH($N823) &lt;= 9, MONTH($O823) &gt;= 9), IF($R823 &lt;&gt; "", $H823/$R823, ""), ""),"")</f>
        <v/>
      </c>
      <c r="AB823" s="10" t="str">
        <f>IF(Overall!$A825&lt;&gt;"",IF(AND(MONTH($N823) &lt;= 10, MONTH($O823) &gt;= 10), IF($R823 &lt;&gt; "", $H823/$R823, ""), ""),"")</f>
        <v/>
      </c>
      <c r="AC823" s="10" t="str">
        <f>IF(Overall!$A825&lt;&gt;"",IF(AND(MONTH($N823) &lt;= 11, MONTH($O823) &gt;= 11), IF($R823 &lt;&gt; "", $H823/$R823, ""), ""),"")</f>
        <v/>
      </c>
      <c r="AD823" s="10" t="str">
        <f>IF(Overall!$A825&lt;&gt;"",IF(AND(MONTH($N823) &lt;= 12, MONTH($O823) &gt;= 12), IF($R823 &lt;&gt; "", $H823/$R823, ""), ""),"")</f>
        <v/>
      </c>
      <c r="AF823" s="10" t="str">
        <f ca="1">IFERROR(IF(AND(NOW()&lt;= EOMONTH(DATE(YEAR($O823),1, 1), 0), Overall!$A825&lt;&gt;"", MONTH($N823) &lt;= 1, MONTH($O823) &gt;= 1), IF($R823 &lt;&gt; "", $H823/$R823, ""), ""), "")</f>
        <v/>
      </c>
      <c r="AG823" s="10" t="str">
        <f ca="1">IFERROR(IF(AND(NOW()&lt;= EOMONTH(DATE(YEAR($O823),2, 1), 0), Overall!$A825&lt;&gt;"", MONTH($N823) &lt;= 2, MONTH($O823) &gt;= 2), IF($R823 &lt;&gt; "", $H823/$R823, ""), ""), "")</f>
        <v/>
      </c>
      <c r="AH823" s="10" t="str">
        <f ca="1">IFERROR(IF(AND(NOW()&lt;= EOMONTH(DATE(YEAR($O823),3, 1), 0), Overall!$A825&lt;&gt;"", MONTH($N823) &lt;= 3, MONTH($O823) &gt;= 3), IF($R823 &lt;&gt; "", $H823/$R823, ""), ""), "")</f>
        <v/>
      </c>
      <c r="AI823" s="10" t="str">
        <f ca="1">IFERROR(IF(AND(NOW()&lt;= EOMONTH(DATE(YEAR($O823),4, 1), 0), Overall!$A825&lt;&gt;"", MONTH($N823) &lt;= 4, MONTH($O823) &gt;= 4), IF($R823 &lt;&gt; "", $H823/$R823, ""), ""), "")</f>
        <v/>
      </c>
      <c r="AJ823" s="10" t="str">
        <f ca="1">IFERROR(IF(AND(NOW()&lt;= EOMONTH(DATE(YEAR($O823),5, 1), 0), Overall!$A825&lt;&gt;"", MONTH($N823) &lt;= 5, MONTH($O823) &gt;= 5), IF($R823 &lt;&gt; "", $H823/$R823, ""), ""), "")</f>
        <v/>
      </c>
      <c r="AK823" s="10" t="str">
        <f ca="1">IFERROR(IF(AND(NOW()&lt;= EOMONTH(DATE(YEAR($O823),6, 1), 0), Overall!$A825&lt;&gt;"", MONTH($N823) &lt;= 6, MONTH($O823) &gt;= 6), IF($R823 &lt;&gt; "", $H823/$R823, ""), ""), "")</f>
        <v/>
      </c>
      <c r="AL823" s="10" t="str">
        <f ca="1">IFERROR(IF(AND(NOW()&lt;= EOMONTH(DATE(YEAR($O823),7, 1), 0), Overall!$A825&lt;&gt;"", MONTH($N823) &lt;= 7, MONTH($O823) &gt;= 7), IF($R823 &lt;&gt; "", $H823/$R823, ""), ""), "")</f>
        <v/>
      </c>
      <c r="AM823" s="10" t="str">
        <f ca="1">IFERROR(IF(AND(NOW()&lt;= EOMONTH(DATE(YEAR($O823),8, 1), 0), Overall!$A825&lt;&gt;"", MONTH($N823) &lt;= 8, MONTH($O823) &gt;= 8), IF($R823 &lt;&gt; "", $H823/$R823, ""), ""), "")</f>
        <v/>
      </c>
      <c r="AN823" s="10" t="str">
        <f ca="1">IFERROR(IF(AND(NOW()&lt;= EOMONTH(DATE(YEAR($O823),9, 1), 0), Overall!$A825&lt;&gt;"", MONTH($N823) &lt;= 9, MONTH($O823) &gt;= 9), IF($R823 &lt;&gt; "", $H823/$R823, ""), ""), "")</f>
        <v/>
      </c>
      <c r="AO823" s="10" t="str">
        <f ca="1">IFERROR(IF(AND(NOW()&lt;= EOMONTH(DATE(YEAR($O823),10, 1), 0), Overall!$A825&lt;&gt;"", MONTH($N823) &lt;= 10, MONTH($O823) &gt;= 10), IF($R823 &lt;&gt; "", $H823/$R823, ""), ""), "")</f>
        <v/>
      </c>
      <c r="AP823" s="10" t="str">
        <f ca="1">IFERROR(IF(AND(NOW()&lt;= EOMONTH(DATE(YEAR($O823),11, 1), 0), Overall!$A825&lt;&gt;"", MONTH($N823) &lt;=11, MONTH($O823) &gt;= 11), IF($R823 &lt;&gt; "", $H823/$R823, ""), ""), "")</f>
        <v/>
      </c>
      <c r="AQ823" s="10" t="str">
        <f ca="1">IFERROR(IF(AND(NOW()&lt;= EOMONTH(DATE(YEAR($O823),12, 1), 0), Overall!$A825&lt;&gt;"", MONTH($N823) &lt;= 12, MONTH($O823) &gt;= 12), IF($R823 &lt;&gt; "", $H823/$R823, ""), ""), "")</f>
        <v/>
      </c>
      <c r="AR823" s="16">
        <f t="shared" ca="1" si="27"/>
        <v>0</v>
      </c>
    </row>
    <row r="824" spans="1:44" x14ac:dyDescent="0.25">
      <c r="A824" t="str">
        <f>_xlfn.VALUETOTEXT(Overall!A826)</f>
        <v/>
      </c>
      <c r="B824" s="8" t="str">
        <f>IF(Overall!B826&lt;&gt;"", VALUE(Overall!B826), "")</f>
        <v/>
      </c>
      <c r="C824" s="5" t="str">
        <f>IF(Overall!C826&lt;&gt;"",_xlfn.VALUETOTEXT(Overall!C826),"")</f>
        <v/>
      </c>
      <c r="D824" s="5" t="str">
        <f>_xlfn.VALUETOTEXT(Overall!D826)</f>
        <v/>
      </c>
      <c r="E824" s="5" t="str">
        <f>IF(Overall!Q826&lt;&gt;"",_xlfn.VALUETOTEXT(Overall!Q826),"")</f>
        <v/>
      </c>
      <c r="F824" s="5" t="str">
        <f>IF(Overall!E826&lt;&gt;"",_xlfn.VALUETOTEXT(Overall!E826),"")</f>
        <v/>
      </c>
      <c r="G824" s="5" t="str">
        <f>IF(Overall!R826&lt;&gt;"",_xlfn.VALUETOTEXT(Overall!R826),"")</f>
        <v/>
      </c>
      <c r="H824" s="6" t="str">
        <f>IF(Overall!F826&lt;&gt;"",VALUE(Overall!F826),"")</f>
        <v/>
      </c>
      <c r="I824" s="6" t="str">
        <f>IF(Overall!G826&lt;&gt;"",VALUE(Overall!G826),"")</f>
        <v/>
      </c>
      <c r="J824" s="6" t="str">
        <f>IF(Overall!H826&lt;&gt;"",VALUE(Overall!H826),"")</f>
        <v/>
      </c>
      <c r="K824" s="6" t="str">
        <f>IF(Overall!I826&lt;&gt;"",VALUE(Overall!I826),"")</f>
        <v/>
      </c>
      <c r="L824" s="6" t="str">
        <f>IF(Overall!J826&lt;&gt;"",VALUE(Overall!J826),"")</f>
        <v/>
      </c>
      <c r="M824" s="6" t="str">
        <f>IF(Overall!K826&lt;&gt;"",VALUE(Overall!K826),"")</f>
        <v/>
      </c>
      <c r="N824" s="7" t="str">
        <f>IF(Overall!L826&lt;&gt;"",DATEVALUE(MID(Overall!L826, FIND(",", Overall!L826) + 2, FIND(" ", Overall!L826) - FIND(",", Overall!L826) - 1) &amp; " " &amp; MID(Overall!L826, FIND(" ", Overall!L826) + 1, FIND(",", Overall!L826, FIND(" ", Overall!L826)) - FIND(" ", Overall!L826) - 1) &amp; ", " &amp; MID(Overall!L826, FIND(",", Overall!L826, FIND(",",Overall!L826) + 1) + 2, LEN(Overall!L826))),"")</f>
        <v/>
      </c>
      <c r="O824" s="7" t="str">
        <f>IF(Overall!M826&lt;&gt;"",DATEVALUE(MID(Overall!M826, FIND(",", Overall!M826) + 2, FIND(" ", Overall!M826) - FIND(",", Overall!M826) - 1) &amp; " " &amp; MID(Overall!M826, FIND(" ", Overall!M826) + 1, FIND(",", Overall!M826, FIND(" ", Overall!M826)) - FIND(" ", Overall!M826) - 1) &amp; ", " &amp; MID(Overall!M826, FIND(",", Overall!M826, FIND(",",Overall!M826) + 1) + 2, LEN(Overall!M826))),"")</f>
        <v/>
      </c>
      <c r="P824" s="7" t="str">
        <f>IF(Overall!N826&lt;&gt;"",DATEVALUE(MID(Overall!N826, FIND(",", Overall!N826) + 2, FIND(" ", Overall!N826) - FIND(",", Overall!N826) - 1) &amp; " " &amp; MID(Overall!N826, FIND(" ", Overall!N826) + 1, FIND(",", Overall!N826, FIND(" ", Overall!N826)) - FIND(" ", Overall!N826) - 1) &amp; ", " &amp; MID(Overall!N826, FIND(",", Overall!N826, FIND(",",Overall!N826) + 1) + 2, LEN(Overall!N826))),"")</f>
        <v/>
      </c>
      <c r="Q824" s="7" t="str">
        <f>IF(Overall!O826&lt;&gt;"",DATEVALUE(MID(Overall!O826, FIND(",", Overall!O826) + 2, FIND(" ", Overall!O826) - FIND(",", Overall!O826) - 1) &amp; " " &amp; MID(Overall!O826, FIND(" ", Overall!O826) + 1, FIND(",", Overall!O826, FIND(" ", Overall!O826)) - FIND(" ", Overall!O826) - 1) &amp; ", " &amp; MID(Overall!O826, FIND(",", Overall!O826, FIND(",",Overall!O826) + 1) + 2, LEN(Overall!O826))),"")</f>
        <v/>
      </c>
      <c r="R824" s="5" t="str">
        <f t="shared" si="26"/>
        <v/>
      </c>
      <c r="S824" s="10" t="str">
        <f>IF(Overall!$A826&lt;&gt;"",IF(AND(MONTH($N824) &lt;= 1, MONTH($O824) &gt;= 1), IF($R824 &lt;&gt; "", $H824/$R824, ""), ""),"")</f>
        <v/>
      </c>
      <c r="T824" s="10" t="str">
        <f>IF(Overall!$A826&lt;&gt;"",IF(AND(MONTH($N824) &lt;= 2, MONTH($O824) &gt;= 2), IF($R824 &lt;&gt; "", $H824/$R824, ""), ""),"")</f>
        <v/>
      </c>
      <c r="U824" s="10" t="str">
        <f>IF(Overall!$A826&lt;&gt;"",IF(AND(MONTH($N824) &lt;= 3, MONTH($O824) &gt;= 3), IF($R824 &lt;&gt; "", $H824/$R824, ""), ""),"")</f>
        <v/>
      </c>
      <c r="V824" s="10" t="str">
        <f>IF(Overall!$A826&lt;&gt;"",IF(AND(MONTH($N824) &lt;= 4, MONTH($O824) &gt;= 4), IF($R824 &lt;&gt; "", $H824/$R824, ""), ""),"")</f>
        <v/>
      </c>
      <c r="W824" s="10" t="str">
        <f>IF(Overall!$A826&lt;&gt;"",IF(AND(MONTH($N824) &lt;= 5, MONTH($O824) &gt;= 5), IF($R824 &lt;&gt; "", $H824/$R824, ""), ""),"")</f>
        <v/>
      </c>
      <c r="X824" s="10" t="str">
        <f>IF(Overall!$A826&lt;&gt;"",IF(AND(MONTH($N824) &lt;= 6, MONTH($O824) &gt;= 6), IF($R824 &lt;&gt; "", $H824/$R824, ""), ""),"")</f>
        <v/>
      </c>
      <c r="Y824" s="10" t="str">
        <f>IF(Overall!$A826&lt;&gt;"",IF(AND(MONTH($N824) &lt;= 7, MONTH($O824) &gt;= 7 ), IF($R824 &lt;&gt; "", $H824/$R824, ""), ""),"")</f>
        <v/>
      </c>
      <c r="Z824" s="10" t="str">
        <f>IF(Overall!$A826&lt;&gt;"",IF(AND(MONTH($N824) &lt;= 8, MONTH($O824) &gt;= 8), IF($R824 &lt;&gt; "", $H824/$R824, ""), ""),"")</f>
        <v/>
      </c>
      <c r="AA824" s="10" t="str">
        <f>IF(Overall!$A826&lt;&gt;"",IF(AND(MONTH($N824) &lt;= 9, MONTH($O824) &gt;= 9), IF($R824 &lt;&gt; "", $H824/$R824, ""), ""),"")</f>
        <v/>
      </c>
      <c r="AB824" s="10" t="str">
        <f>IF(Overall!$A826&lt;&gt;"",IF(AND(MONTH($N824) &lt;= 10, MONTH($O824) &gt;= 10), IF($R824 &lt;&gt; "", $H824/$R824, ""), ""),"")</f>
        <v/>
      </c>
      <c r="AC824" s="10" t="str">
        <f>IF(Overall!$A826&lt;&gt;"",IF(AND(MONTH($N824) &lt;= 11, MONTH($O824) &gt;= 11), IF($R824 &lt;&gt; "", $H824/$R824, ""), ""),"")</f>
        <v/>
      </c>
      <c r="AD824" s="10" t="str">
        <f>IF(Overall!$A826&lt;&gt;"",IF(AND(MONTH($N824) &lt;= 12, MONTH($O824) &gt;= 12), IF($R824 &lt;&gt; "", $H824/$R824, ""), ""),"")</f>
        <v/>
      </c>
      <c r="AF824" s="10" t="str">
        <f ca="1">IFERROR(IF(AND(NOW()&lt;= EOMONTH(DATE(YEAR($O824),1, 1), 0), Overall!$A826&lt;&gt;"", MONTH($N824) &lt;= 1, MONTH($O824) &gt;= 1), IF($R824 &lt;&gt; "", $H824/$R824, ""), ""), "")</f>
        <v/>
      </c>
      <c r="AG824" s="10" t="str">
        <f ca="1">IFERROR(IF(AND(NOW()&lt;= EOMONTH(DATE(YEAR($O824),2, 1), 0), Overall!$A826&lt;&gt;"", MONTH($N824) &lt;= 2, MONTH($O824) &gt;= 2), IF($R824 &lt;&gt; "", $H824/$R824, ""), ""), "")</f>
        <v/>
      </c>
      <c r="AH824" s="10" t="str">
        <f ca="1">IFERROR(IF(AND(NOW()&lt;= EOMONTH(DATE(YEAR($O824),3, 1), 0), Overall!$A826&lt;&gt;"", MONTH($N824) &lt;= 3, MONTH($O824) &gt;= 3), IF($R824 &lt;&gt; "", $H824/$R824, ""), ""), "")</f>
        <v/>
      </c>
      <c r="AI824" s="10" t="str">
        <f ca="1">IFERROR(IF(AND(NOW()&lt;= EOMONTH(DATE(YEAR($O824),4, 1), 0), Overall!$A826&lt;&gt;"", MONTH($N824) &lt;= 4, MONTH($O824) &gt;= 4), IF($R824 &lt;&gt; "", $H824/$R824, ""), ""), "")</f>
        <v/>
      </c>
      <c r="AJ824" s="10" t="str">
        <f ca="1">IFERROR(IF(AND(NOW()&lt;= EOMONTH(DATE(YEAR($O824),5, 1), 0), Overall!$A826&lt;&gt;"", MONTH($N824) &lt;= 5, MONTH($O824) &gt;= 5), IF($R824 &lt;&gt; "", $H824/$R824, ""), ""), "")</f>
        <v/>
      </c>
      <c r="AK824" s="10" t="str">
        <f ca="1">IFERROR(IF(AND(NOW()&lt;= EOMONTH(DATE(YEAR($O824),6, 1), 0), Overall!$A826&lt;&gt;"", MONTH($N824) &lt;= 6, MONTH($O824) &gt;= 6), IF($R824 &lt;&gt; "", $H824/$R824, ""), ""), "")</f>
        <v/>
      </c>
      <c r="AL824" s="10" t="str">
        <f ca="1">IFERROR(IF(AND(NOW()&lt;= EOMONTH(DATE(YEAR($O824),7, 1), 0), Overall!$A826&lt;&gt;"", MONTH($N824) &lt;= 7, MONTH($O824) &gt;= 7), IF($R824 &lt;&gt; "", $H824/$R824, ""), ""), "")</f>
        <v/>
      </c>
      <c r="AM824" s="10" t="str">
        <f ca="1">IFERROR(IF(AND(NOW()&lt;= EOMONTH(DATE(YEAR($O824),8, 1), 0), Overall!$A826&lt;&gt;"", MONTH($N824) &lt;= 8, MONTH($O824) &gt;= 8), IF($R824 &lt;&gt; "", $H824/$R824, ""), ""), "")</f>
        <v/>
      </c>
      <c r="AN824" s="10" t="str">
        <f ca="1">IFERROR(IF(AND(NOW()&lt;= EOMONTH(DATE(YEAR($O824),9, 1), 0), Overall!$A826&lt;&gt;"", MONTH($N824) &lt;= 9, MONTH($O824) &gt;= 9), IF($R824 &lt;&gt; "", $H824/$R824, ""), ""), "")</f>
        <v/>
      </c>
      <c r="AO824" s="10" t="str">
        <f ca="1">IFERROR(IF(AND(NOW()&lt;= EOMONTH(DATE(YEAR($O824),10, 1), 0), Overall!$A826&lt;&gt;"", MONTH($N824) &lt;= 10, MONTH($O824) &gt;= 10), IF($R824 &lt;&gt; "", $H824/$R824, ""), ""), "")</f>
        <v/>
      </c>
      <c r="AP824" s="10" t="str">
        <f ca="1">IFERROR(IF(AND(NOW()&lt;= EOMONTH(DATE(YEAR($O824),11, 1), 0), Overall!$A826&lt;&gt;"", MONTH($N824) &lt;=11, MONTH($O824) &gt;= 11), IF($R824 &lt;&gt; "", $H824/$R824, ""), ""), "")</f>
        <v/>
      </c>
      <c r="AQ824" s="10" t="str">
        <f ca="1">IFERROR(IF(AND(NOW()&lt;= EOMONTH(DATE(YEAR($O824),12, 1), 0), Overall!$A826&lt;&gt;"", MONTH($N824) &lt;= 12, MONTH($O824) &gt;= 12), IF($R824 &lt;&gt; "", $H824/$R824, ""), ""), "")</f>
        <v/>
      </c>
      <c r="AR824" s="16">
        <f t="shared" ca="1" si="27"/>
        <v>0</v>
      </c>
    </row>
    <row r="825" spans="1:44" x14ac:dyDescent="0.25">
      <c r="A825" t="str">
        <f>_xlfn.VALUETOTEXT(Overall!A827)</f>
        <v/>
      </c>
      <c r="B825" s="8" t="str">
        <f>IF(Overall!B827&lt;&gt;"", VALUE(Overall!B827), "")</f>
        <v/>
      </c>
      <c r="C825" s="5" t="str">
        <f>IF(Overall!C827&lt;&gt;"",_xlfn.VALUETOTEXT(Overall!C827),"")</f>
        <v/>
      </c>
      <c r="D825" s="5" t="str">
        <f>_xlfn.VALUETOTEXT(Overall!D827)</f>
        <v/>
      </c>
      <c r="E825" s="5" t="str">
        <f>IF(Overall!Q827&lt;&gt;"",_xlfn.VALUETOTEXT(Overall!Q827),"")</f>
        <v/>
      </c>
      <c r="F825" s="5" t="str">
        <f>IF(Overall!E827&lt;&gt;"",_xlfn.VALUETOTEXT(Overall!E827),"")</f>
        <v/>
      </c>
      <c r="G825" s="5" t="str">
        <f>IF(Overall!R827&lt;&gt;"",_xlfn.VALUETOTEXT(Overall!R827),"")</f>
        <v/>
      </c>
      <c r="H825" s="6" t="str">
        <f>IF(Overall!F827&lt;&gt;"",VALUE(Overall!F827),"")</f>
        <v/>
      </c>
      <c r="I825" s="6" t="str">
        <f>IF(Overall!G827&lt;&gt;"",VALUE(Overall!G827),"")</f>
        <v/>
      </c>
      <c r="J825" s="6" t="str">
        <f>IF(Overall!H827&lt;&gt;"",VALUE(Overall!H827),"")</f>
        <v/>
      </c>
      <c r="K825" s="6" t="str">
        <f>IF(Overall!I827&lt;&gt;"",VALUE(Overall!I827),"")</f>
        <v/>
      </c>
      <c r="L825" s="6" t="str">
        <f>IF(Overall!J827&lt;&gt;"",VALUE(Overall!J827),"")</f>
        <v/>
      </c>
      <c r="M825" s="6" t="str">
        <f>IF(Overall!K827&lt;&gt;"",VALUE(Overall!K827),"")</f>
        <v/>
      </c>
      <c r="N825" s="7" t="str">
        <f>IF(Overall!L827&lt;&gt;"",DATEVALUE(MID(Overall!L827, FIND(",", Overall!L827) + 2, FIND(" ", Overall!L827) - FIND(",", Overall!L827) - 1) &amp; " " &amp; MID(Overall!L827, FIND(" ", Overall!L827) + 1, FIND(",", Overall!L827, FIND(" ", Overall!L827)) - FIND(" ", Overall!L827) - 1) &amp; ", " &amp; MID(Overall!L827, FIND(",", Overall!L827, FIND(",",Overall!L827) + 1) + 2, LEN(Overall!L827))),"")</f>
        <v/>
      </c>
      <c r="O825" s="7" t="str">
        <f>IF(Overall!M827&lt;&gt;"",DATEVALUE(MID(Overall!M827, FIND(",", Overall!M827) + 2, FIND(" ", Overall!M827) - FIND(",", Overall!M827) - 1) &amp; " " &amp; MID(Overall!M827, FIND(" ", Overall!M827) + 1, FIND(",", Overall!M827, FIND(" ", Overall!M827)) - FIND(" ", Overall!M827) - 1) &amp; ", " &amp; MID(Overall!M827, FIND(",", Overall!M827, FIND(",",Overall!M827) + 1) + 2, LEN(Overall!M827))),"")</f>
        <v/>
      </c>
      <c r="P825" s="7" t="str">
        <f>IF(Overall!N827&lt;&gt;"",DATEVALUE(MID(Overall!N827, FIND(",", Overall!N827) + 2, FIND(" ", Overall!N827) - FIND(",", Overall!N827) - 1) &amp; " " &amp; MID(Overall!N827, FIND(" ", Overall!N827) + 1, FIND(",", Overall!N827, FIND(" ", Overall!N827)) - FIND(" ", Overall!N827) - 1) &amp; ", " &amp; MID(Overall!N827, FIND(",", Overall!N827, FIND(",",Overall!N827) + 1) + 2, LEN(Overall!N827))),"")</f>
        <v/>
      </c>
      <c r="Q825" s="7" t="str">
        <f>IF(Overall!O827&lt;&gt;"",DATEVALUE(MID(Overall!O827, FIND(",", Overall!O827) + 2, FIND(" ", Overall!O827) - FIND(",", Overall!O827) - 1) &amp; " " &amp; MID(Overall!O827, FIND(" ", Overall!O827) + 1, FIND(",", Overall!O827, FIND(" ", Overall!O827)) - FIND(" ", Overall!O827) - 1) &amp; ", " &amp; MID(Overall!O827, FIND(",", Overall!O827, FIND(",",Overall!O827) + 1) + 2, LEN(Overall!O827))),"")</f>
        <v/>
      </c>
      <c r="R825" s="5" t="str">
        <f t="shared" si="26"/>
        <v/>
      </c>
      <c r="S825" s="10" t="str">
        <f>IF(Overall!$A827&lt;&gt;"",IF(AND(MONTH($N825) &lt;= 1, MONTH($O825) &gt;= 1), IF($R825 &lt;&gt; "", $H825/$R825, ""), ""),"")</f>
        <v/>
      </c>
      <c r="T825" s="10" t="str">
        <f>IF(Overall!$A827&lt;&gt;"",IF(AND(MONTH($N825) &lt;= 2, MONTH($O825) &gt;= 2), IF($R825 &lt;&gt; "", $H825/$R825, ""), ""),"")</f>
        <v/>
      </c>
      <c r="U825" s="10" t="str">
        <f>IF(Overall!$A827&lt;&gt;"",IF(AND(MONTH($N825) &lt;= 3, MONTH($O825) &gt;= 3), IF($R825 &lt;&gt; "", $H825/$R825, ""), ""),"")</f>
        <v/>
      </c>
      <c r="V825" s="10" t="str">
        <f>IF(Overall!$A827&lt;&gt;"",IF(AND(MONTH($N825) &lt;= 4, MONTH($O825) &gt;= 4), IF($R825 &lt;&gt; "", $H825/$R825, ""), ""),"")</f>
        <v/>
      </c>
      <c r="W825" s="10" t="str">
        <f>IF(Overall!$A827&lt;&gt;"",IF(AND(MONTH($N825) &lt;= 5, MONTH($O825) &gt;= 5), IF($R825 &lt;&gt; "", $H825/$R825, ""), ""),"")</f>
        <v/>
      </c>
      <c r="X825" s="10" t="str">
        <f>IF(Overall!$A827&lt;&gt;"",IF(AND(MONTH($N825) &lt;= 6, MONTH($O825) &gt;= 6), IF($R825 &lt;&gt; "", $H825/$R825, ""), ""),"")</f>
        <v/>
      </c>
      <c r="Y825" s="10" t="str">
        <f>IF(Overall!$A827&lt;&gt;"",IF(AND(MONTH($N825) &lt;= 7, MONTH($O825) &gt;= 7 ), IF($R825 &lt;&gt; "", $H825/$R825, ""), ""),"")</f>
        <v/>
      </c>
      <c r="Z825" s="10" t="str">
        <f>IF(Overall!$A827&lt;&gt;"",IF(AND(MONTH($N825) &lt;= 8, MONTH($O825) &gt;= 8), IF($R825 &lt;&gt; "", $H825/$R825, ""), ""),"")</f>
        <v/>
      </c>
      <c r="AA825" s="10" t="str">
        <f>IF(Overall!$A827&lt;&gt;"",IF(AND(MONTH($N825) &lt;= 9, MONTH($O825) &gt;= 9), IF($R825 &lt;&gt; "", $H825/$R825, ""), ""),"")</f>
        <v/>
      </c>
      <c r="AB825" s="10" t="str">
        <f>IF(Overall!$A827&lt;&gt;"",IF(AND(MONTH($N825) &lt;= 10, MONTH($O825) &gt;= 10), IF($R825 &lt;&gt; "", $H825/$R825, ""), ""),"")</f>
        <v/>
      </c>
      <c r="AC825" s="10" t="str">
        <f>IF(Overall!$A827&lt;&gt;"",IF(AND(MONTH($N825) &lt;= 11, MONTH($O825) &gt;= 11), IF($R825 &lt;&gt; "", $H825/$R825, ""), ""),"")</f>
        <v/>
      </c>
      <c r="AD825" s="10" t="str">
        <f>IF(Overall!$A827&lt;&gt;"",IF(AND(MONTH($N825) &lt;= 12, MONTH($O825) &gt;= 12), IF($R825 &lt;&gt; "", $H825/$R825, ""), ""),"")</f>
        <v/>
      </c>
      <c r="AF825" s="10" t="str">
        <f ca="1">IFERROR(IF(AND(NOW()&lt;= EOMONTH(DATE(YEAR($O825),1, 1), 0), Overall!$A827&lt;&gt;"", MONTH($N825) &lt;= 1, MONTH($O825) &gt;= 1), IF($R825 &lt;&gt; "", $H825/$R825, ""), ""), "")</f>
        <v/>
      </c>
      <c r="AG825" s="10" t="str">
        <f ca="1">IFERROR(IF(AND(NOW()&lt;= EOMONTH(DATE(YEAR($O825),2, 1), 0), Overall!$A827&lt;&gt;"", MONTH($N825) &lt;= 2, MONTH($O825) &gt;= 2), IF($R825 &lt;&gt; "", $H825/$R825, ""), ""), "")</f>
        <v/>
      </c>
      <c r="AH825" s="10" t="str">
        <f ca="1">IFERROR(IF(AND(NOW()&lt;= EOMONTH(DATE(YEAR($O825),3, 1), 0), Overall!$A827&lt;&gt;"", MONTH($N825) &lt;= 3, MONTH($O825) &gt;= 3), IF($R825 &lt;&gt; "", $H825/$R825, ""), ""), "")</f>
        <v/>
      </c>
      <c r="AI825" s="10" t="str">
        <f ca="1">IFERROR(IF(AND(NOW()&lt;= EOMONTH(DATE(YEAR($O825),4, 1), 0), Overall!$A827&lt;&gt;"", MONTH($N825) &lt;= 4, MONTH($O825) &gt;= 4), IF($R825 &lt;&gt; "", $H825/$R825, ""), ""), "")</f>
        <v/>
      </c>
      <c r="AJ825" s="10" t="str">
        <f ca="1">IFERROR(IF(AND(NOW()&lt;= EOMONTH(DATE(YEAR($O825),5, 1), 0), Overall!$A827&lt;&gt;"", MONTH($N825) &lt;= 5, MONTH($O825) &gt;= 5), IF($R825 &lt;&gt; "", $H825/$R825, ""), ""), "")</f>
        <v/>
      </c>
      <c r="AK825" s="10" t="str">
        <f ca="1">IFERROR(IF(AND(NOW()&lt;= EOMONTH(DATE(YEAR($O825),6, 1), 0), Overall!$A827&lt;&gt;"", MONTH($N825) &lt;= 6, MONTH($O825) &gt;= 6), IF($R825 &lt;&gt; "", $H825/$R825, ""), ""), "")</f>
        <v/>
      </c>
      <c r="AL825" s="10" t="str">
        <f ca="1">IFERROR(IF(AND(NOW()&lt;= EOMONTH(DATE(YEAR($O825),7, 1), 0), Overall!$A827&lt;&gt;"", MONTH($N825) &lt;= 7, MONTH($O825) &gt;= 7), IF($R825 &lt;&gt; "", $H825/$R825, ""), ""), "")</f>
        <v/>
      </c>
      <c r="AM825" s="10" t="str">
        <f ca="1">IFERROR(IF(AND(NOW()&lt;= EOMONTH(DATE(YEAR($O825),8, 1), 0), Overall!$A827&lt;&gt;"", MONTH($N825) &lt;= 8, MONTH($O825) &gt;= 8), IF($R825 &lt;&gt; "", $H825/$R825, ""), ""), "")</f>
        <v/>
      </c>
      <c r="AN825" s="10" t="str">
        <f ca="1">IFERROR(IF(AND(NOW()&lt;= EOMONTH(DATE(YEAR($O825),9, 1), 0), Overall!$A827&lt;&gt;"", MONTH($N825) &lt;= 9, MONTH($O825) &gt;= 9), IF($R825 &lt;&gt; "", $H825/$R825, ""), ""), "")</f>
        <v/>
      </c>
      <c r="AO825" s="10" t="str">
        <f ca="1">IFERROR(IF(AND(NOW()&lt;= EOMONTH(DATE(YEAR($O825),10, 1), 0), Overall!$A827&lt;&gt;"", MONTH($N825) &lt;= 10, MONTH($O825) &gt;= 10), IF($R825 &lt;&gt; "", $H825/$R825, ""), ""), "")</f>
        <v/>
      </c>
      <c r="AP825" s="10" t="str">
        <f ca="1">IFERROR(IF(AND(NOW()&lt;= EOMONTH(DATE(YEAR($O825),11, 1), 0), Overall!$A827&lt;&gt;"", MONTH($N825) &lt;=11, MONTH($O825) &gt;= 11), IF($R825 &lt;&gt; "", $H825/$R825, ""), ""), "")</f>
        <v/>
      </c>
      <c r="AQ825" s="10" t="str">
        <f ca="1">IFERROR(IF(AND(NOW()&lt;= EOMONTH(DATE(YEAR($O825),12, 1), 0), Overall!$A827&lt;&gt;"", MONTH($N825) &lt;= 12, MONTH($O825) &gt;= 12), IF($R825 &lt;&gt; "", $H825/$R825, ""), ""), "")</f>
        <v/>
      </c>
      <c r="AR825" s="16">
        <f t="shared" ca="1" si="27"/>
        <v>0</v>
      </c>
    </row>
    <row r="826" spans="1:44" x14ac:dyDescent="0.25">
      <c r="A826" t="str">
        <f>_xlfn.VALUETOTEXT(Overall!A828)</f>
        <v/>
      </c>
      <c r="B826" s="8" t="str">
        <f>IF(Overall!B828&lt;&gt;"", VALUE(Overall!B828), "")</f>
        <v/>
      </c>
      <c r="C826" s="5" t="str">
        <f>IF(Overall!C828&lt;&gt;"",_xlfn.VALUETOTEXT(Overall!C828),"")</f>
        <v/>
      </c>
      <c r="D826" s="5" t="str">
        <f>_xlfn.VALUETOTEXT(Overall!D828)</f>
        <v/>
      </c>
      <c r="E826" s="5" t="str">
        <f>IF(Overall!Q828&lt;&gt;"",_xlfn.VALUETOTEXT(Overall!Q828),"")</f>
        <v/>
      </c>
      <c r="F826" s="5" t="str">
        <f>IF(Overall!E828&lt;&gt;"",_xlfn.VALUETOTEXT(Overall!E828),"")</f>
        <v/>
      </c>
      <c r="G826" s="5" t="str">
        <f>IF(Overall!R828&lt;&gt;"",_xlfn.VALUETOTEXT(Overall!R828),"")</f>
        <v/>
      </c>
      <c r="H826" s="6" t="str">
        <f>IF(Overall!F828&lt;&gt;"",VALUE(Overall!F828),"")</f>
        <v/>
      </c>
      <c r="I826" s="6" t="str">
        <f>IF(Overall!G828&lt;&gt;"",VALUE(Overall!G828),"")</f>
        <v/>
      </c>
      <c r="J826" s="6" t="str">
        <f>IF(Overall!H828&lt;&gt;"",VALUE(Overall!H828),"")</f>
        <v/>
      </c>
      <c r="K826" s="6" t="str">
        <f>IF(Overall!I828&lt;&gt;"",VALUE(Overall!I828),"")</f>
        <v/>
      </c>
      <c r="L826" s="6" t="str">
        <f>IF(Overall!J828&lt;&gt;"",VALUE(Overall!J828),"")</f>
        <v/>
      </c>
      <c r="M826" s="6" t="str">
        <f>IF(Overall!K828&lt;&gt;"",VALUE(Overall!K828),"")</f>
        <v/>
      </c>
      <c r="N826" s="7" t="str">
        <f>IF(Overall!L828&lt;&gt;"",DATEVALUE(MID(Overall!L828, FIND(",", Overall!L828) + 2, FIND(" ", Overall!L828) - FIND(",", Overall!L828) - 1) &amp; " " &amp; MID(Overall!L828, FIND(" ", Overall!L828) + 1, FIND(",", Overall!L828, FIND(" ", Overall!L828)) - FIND(" ", Overall!L828) - 1) &amp; ", " &amp; MID(Overall!L828, FIND(",", Overall!L828, FIND(",",Overall!L828) + 1) + 2, LEN(Overall!L828))),"")</f>
        <v/>
      </c>
      <c r="O826" s="7" t="str">
        <f>IF(Overall!M828&lt;&gt;"",DATEVALUE(MID(Overall!M828, FIND(",", Overall!M828) + 2, FIND(" ", Overall!M828) - FIND(",", Overall!M828) - 1) &amp; " " &amp; MID(Overall!M828, FIND(" ", Overall!M828) + 1, FIND(",", Overall!M828, FIND(" ", Overall!M828)) - FIND(" ", Overall!M828) - 1) &amp; ", " &amp; MID(Overall!M828, FIND(",", Overall!M828, FIND(",",Overall!M828) + 1) + 2, LEN(Overall!M828))),"")</f>
        <v/>
      </c>
      <c r="P826" s="7" t="str">
        <f>IF(Overall!N828&lt;&gt;"",DATEVALUE(MID(Overall!N828, FIND(",", Overall!N828) + 2, FIND(" ", Overall!N828) - FIND(",", Overall!N828) - 1) &amp; " " &amp; MID(Overall!N828, FIND(" ", Overall!N828) + 1, FIND(",", Overall!N828, FIND(" ", Overall!N828)) - FIND(" ", Overall!N828) - 1) &amp; ", " &amp; MID(Overall!N828, FIND(",", Overall!N828, FIND(",",Overall!N828) + 1) + 2, LEN(Overall!N828))),"")</f>
        <v/>
      </c>
      <c r="Q826" s="7" t="str">
        <f>IF(Overall!O828&lt;&gt;"",DATEVALUE(MID(Overall!O828, FIND(",", Overall!O828) + 2, FIND(" ", Overall!O828) - FIND(",", Overall!O828) - 1) &amp; " " &amp; MID(Overall!O828, FIND(" ", Overall!O828) + 1, FIND(",", Overall!O828, FIND(" ", Overall!O828)) - FIND(" ", Overall!O828) - 1) &amp; ", " &amp; MID(Overall!O828, FIND(",", Overall!O828, FIND(",",Overall!O828) + 1) + 2, LEN(Overall!O828))),"")</f>
        <v/>
      </c>
      <c r="R826" s="5" t="str">
        <f t="shared" si="26"/>
        <v/>
      </c>
      <c r="S826" s="10" t="str">
        <f>IF(Overall!$A828&lt;&gt;"",IF(AND(MONTH($N826) &lt;= 1, MONTH($O826) &gt;= 1), IF($R826 &lt;&gt; "", $H826/$R826, ""), ""),"")</f>
        <v/>
      </c>
      <c r="T826" s="10" t="str">
        <f>IF(Overall!$A828&lt;&gt;"",IF(AND(MONTH($N826) &lt;= 2, MONTH($O826) &gt;= 2), IF($R826 &lt;&gt; "", $H826/$R826, ""), ""),"")</f>
        <v/>
      </c>
      <c r="U826" s="10" t="str">
        <f>IF(Overall!$A828&lt;&gt;"",IF(AND(MONTH($N826) &lt;= 3, MONTH($O826) &gt;= 3), IF($R826 &lt;&gt; "", $H826/$R826, ""), ""),"")</f>
        <v/>
      </c>
      <c r="V826" s="10" t="str">
        <f>IF(Overall!$A828&lt;&gt;"",IF(AND(MONTH($N826) &lt;= 4, MONTH($O826) &gt;= 4), IF($R826 &lt;&gt; "", $H826/$R826, ""), ""),"")</f>
        <v/>
      </c>
      <c r="W826" s="10" t="str">
        <f>IF(Overall!$A828&lt;&gt;"",IF(AND(MONTH($N826) &lt;= 5, MONTH($O826) &gt;= 5), IF($R826 &lt;&gt; "", $H826/$R826, ""), ""),"")</f>
        <v/>
      </c>
      <c r="X826" s="10" t="str">
        <f>IF(Overall!$A828&lt;&gt;"",IF(AND(MONTH($N826) &lt;= 6, MONTH($O826) &gt;= 6), IF($R826 &lt;&gt; "", $H826/$R826, ""), ""),"")</f>
        <v/>
      </c>
      <c r="Y826" s="10" t="str">
        <f>IF(Overall!$A828&lt;&gt;"",IF(AND(MONTH($N826) &lt;= 7, MONTH($O826) &gt;= 7 ), IF($R826 &lt;&gt; "", $H826/$R826, ""), ""),"")</f>
        <v/>
      </c>
      <c r="Z826" s="10" t="str">
        <f>IF(Overall!$A828&lt;&gt;"",IF(AND(MONTH($N826) &lt;= 8, MONTH($O826) &gt;= 8), IF($R826 &lt;&gt; "", $H826/$R826, ""), ""),"")</f>
        <v/>
      </c>
      <c r="AA826" s="10" t="str">
        <f>IF(Overall!$A828&lt;&gt;"",IF(AND(MONTH($N826) &lt;= 9, MONTH($O826) &gt;= 9), IF($R826 &lt;&gt; "", $H826/$R826, ""), ""),"")</f>
        <v/>
      </c>
      <c r="AB826" s="10" t="str">
        <f>IF(Overall!$A828&lt;&gt;"",IF(AND(MONTH($N826) &lt;= 10, MONTH($O826) &gt;= 10), IF($R826 &lt;&gt; "", $H826/$R826, ""), ""),"")</f>
        <v/>
      </c>
      <c r="AC826" s="10" t="str">
        <f>IF(Overall!$A828&lt;&gt;"",IF(AND(MONTH($N826) &lt;= 11, MONTH($O826) &gt;= 11), IF($R826 &lt;&gt; "", $H826/$R826, ""), ""),"")</f>
        <v/>
      </c>
      <c r="AD826" s="10" t="str">
        <f>IF(Overall!$A828&lt;&gt;"",IF(AND(MONTH($N826) &lt;= 12, MONTH($O826) &gt;= 12), IF($R826 &lt;&gt; "", $H826/$R826, ""), ""),"")</f>
        <v/>
      </c>
      <c r="AF826" s="10" t="str">
        <f ca="1">IFERROR(IF(AND(NOW()&lt;= EOMONTH(DATE(YEAR($O826),1, 1), 0), Overall!$A828&lt;&gt;"", MONTH($N826) &lt;= 1, MONTH($O826) &gt;= 1), IF($R826 &lt;&gt; "", $H826/$R826, ""), ""), "")</f>
        <v/>
      </c>
      <c r="AG826" s="10" t="str">
        <f ca="1">IFERROR(IF(AND(NOW()&lt;= EOMONTH(DATE(YEAR($O826),2, 1), 0), Overall!$A828&lt;&gt;"", MONTH($N826) &lt;= 2, MONTH($O826) &gt;= 2), IF($R826 &lt;&gt; "", $H826/$R826, ""), ""), "")</f>
        <v/>
      </c>
      <c r="AH826" s="10" t="str">
        <f ca="1">IFERROR(IF(AND(NOW()&lt;= EOMONTH(DATE(YEAR($O826),3, 1), 0), Overall!$A828&lt;&gt;"", MONTH($N826) &lt;= 3, MONTH($O826) &gt;= 3), IF($R826 &lt;&gt; "", $H826/$R826, ""), ""), "")</f>
        <v/>
      </c>
      <c r="AI826" s="10" t="str">
        <f ca="1">IFERROR(IF(AND(NOW()&lt;= EOMONTH(DATE(YEAR($O826),4, 1), 0), Overall!$A828&lt;&gt;"", MONTH($N826) &lt;= 4, MONTH($O826) &gt;= 4), IF($R826 &lt;&gt; "", $H826/$R826, ""), ""), "")</f>
        <v/>
      </c>
      <c r="AJ826" s="10" t="str">
        <f ca="1">IFERROR(IF(AND(NOW()&lt;= EOMONTH(DATE(YEAR($O826),5, 1), 0), Overall!$A828&lt;&gt;"", MONTH($N826) &lt;= 5, MONTH($O826) &gt;= 5), IF($R826 &lt;&gt; "", $H826/$R826, ""), ""), "")</f>
        <v/>
      </c>
      <c r="AK826" s="10" t="str">
        <f ca="1">IFERROR(IF(AND(NOW()&lt;= EOMONTH(DATE(YEAR($O826),6, 1), 0), Overall!$A828&lt;&gt;"", MONTH($N826) &lt;= 6, MONTH($O826) &gt;= 6), IF($R826 &lt;&gt; "", $H826/$R826, ""), ""), "")</f>
        <v/>
      </c>
      <c r="AL826" s="10" t="str">
        <f ca="1">IFERROR(IF(AND(NOW()&lt;= EOMONTH(DATE(YEAR($O826),7, 1), 0), Overall!$A828&lt;&gt;"", MONTH($N826) &lt;= 7, MONTH($O826) &gt;= 7), IF($R826 &lt;&gt; "", $H826/$R826, ""), ""), "")</f>
        <v/>
      </c>
      <c r="AM826" s="10" t="str">
        <f ca="1">IFERROR(IF(AND(NOW()&lt;= EOMONTH(DATE(YEAR($O826),8, 1), 0), Overall!$A828&lt;&gt;"", MONTH($N826) &lt;= 8, MONTH($O826) &gt;= 8), IF($R826 &lt;&gt; "", $H826/$R826, ""), ""), "")</f>
        <v/>
      </c>
      <c r="AN826" s="10" t="str">
        <f ca="1">IFERROR(IF(AND(NOW()&lt;= EOMONTH(DATE(YEAR($O826),9, 1), 0), Overall!$A828&lt;&gt;"", MONTH($N826) &lt;= 9, MONTH($O826) &gt;= 9), IF($R826 &lt;&gt; "", $H826/$R826, ""), ""), "")</f>
        <v/>
      </c>
      <c r="AO826" s="10" t="str">
        <f ca="1">IFERROR(IF(AND(NOW()&lt;= EOMONTH(DATE(YEAR($O826),10, 1), 0), Overall!$A828&lt;&gt;"", MONTH($N826) &lt;= 10, MONTH($O826) &gt;= 10), IF($R826 &lt;&gt; "", $H826/$R826, ""), ""), "")</f>
        <v/>
      </c>
      <c r="AP826" s="10" t="str">
        <f ca="1">IFERROR(IF(AND(NOW()&lt;= EOMONTH(DATE(YEAR($O826),11, 1), 0), Overall!$A828&lt;&gt;"", MONTH($N826) &lt;=11, MONTH($O826) &gt;= 11), IF($R826 &lt;&gt; "", $H826/$R826, ""), ""), "")</f>
        <v/>
      </c>
      <c r="AQ826" s="10" t="str">
        <f ca="1">IFERROR(IF(AND(NOW()&lt;= EOMONTH(DATE(YEAR($O826),12, 1), 0), Overall!$A828&lt;&gt;"", MONTH($N826) &lt;= 12, MONTH($O826) &gt;= 12), IF($R826 &lt;&gt; "", $H826/$R826, ""), ""), "")</f>
        <v/>
      </c>
      <c r="AR826" s="16">
        <f t="shared" ca="1" si="27"/>
        <v>0</v>
      </c>
    </row>
    <row r="827" spans="1:44" x14ac:dyDescent="0.25">
      <c r="A827" t="str">
        <f>_xlfn.VALUETOTEXT(Overall!A829)</f>
        <v/>
      </c>
      <c r="B827" s="8" t="str">
        <f>IF(Overall!B829&lt;&gt;"", VALUE(Overall!B829), "")</f>
        <v/>
      </c>
      <c r="C827" s="5" t="str">
        <f>IF(Overall!C829&lt;&gt;"",_xlfn.VALUETOTEXT(Overall!C829),"")</f>
        <v/>
      </c>
      <c r="D827" s="5" t="str">
        <f>_xlfn.VALUETOTEXT(Overall!D829)</f>
        <v/>
      </c>
      <c r="E827" s="5" t="str">
        <f>IF(Overall!Q829&lt;&gt;"",_xlfn.VALUETOTEXT(Overall!Q829),"")</f>
        <v/>
      </c>
      <c r="F827" s="5" t="str">
        <f>IF(Overall!E829&lt;&gt;"",_xlfn.VALUETOTEXT(Overall!E829),"")</f>
        <v/>
      </c>
      <c r="G827" s="5" t="str">
        <f>IF(Overall!R829&lt;&gt;"",_xlfn.VALUETOTEXT(Overall!R829),"")</f>
        <v/>
      </c>
      <c r="H827" s="6" t="str">
        <f>IF(Overall!F829&lt;&gt;"",VALUE(Overall!F829),"")</f>
        <v/>
      </c>
      <c r="I827" s="6" t="str">
        <f>IF(Overall!G829&lt;&gt;"",VALUE(Overall!G829),"")</f>
        <v/>
      </c>
      <c r="J827" s="6" t="str">
        <f>IF(Overall!H829&lt;&gt;"",VALUE(Overall!H829),"")</f>
        <v/>
      </c>
      <c r="K827" s="6" t="str">
        <f>IF(Overall!I829&lt;&gt;"",VALUE(Overall!I829),"")</f>
        <v/>
      </c>
      <c r="L827" s="6" t="str">
        <f>IF(Overall!J829&lt;&gt;"",VALUE(Overall!J829),"")</f>
        <v/>
      </c>
      <c r="M827" s="6" t="str">
        <f>IF(Overall!K829&lt;&gt;"",VALUE(Overall!K829),"")</f>
        <v/>
      </c>
      <c r="N827" s="7" t="str">
        <f>IF(Overall!L829&lt;&gt;"",DATEVALUE(MID(Overall!L829, FIND(",", Overall!L829) + 2, FIND(" ", Overall!L829) - FIND(",", Overall!L829) - 1) &amp; " " &amp; MID(Overall!L829, FIND(" ", Overall!L829) + 1, FIND(",", Overall!L829, FIND(" ", Overall!L829)) - FIND(" ", Overall!L829) - 1) &amp; ", " &amp; MID(Overall!L829, FIND(",", Overall!L829, FIND(",",Overall!L829) + 1) + 2, LEN(Overall!L829))),"")</f>
        <v/>
      </c>
      <c r="O827" s="7" t="str">
        <f>IF(Overall!M829&lt;&gt;"",DATEVALUE(MID(Overall!M829, FIND(",", Overall!M829) + 2, FIND(" ", Overall!M829) - FIND(",", Overall!M829) - 1) &amp; " " &amp; MID(Overall!M829, FIND(" ", Overall!M829) + 1, FIND(",", Overall!M829, FIND(" ", Overall!M829)) - FIND(" ", Overall!M829) - 1) &amp; ", " &amp; MID(Overall!M829, FIND(",", Overall!M829, FIND(",",Overall!M829) + 1) + 2, LEN(Overall!M829))),"")</f>
        <v/>
      </c>
      <c r="P827" s="7" t="str">
        <f>IF(Overall!N829&lt;&gt;"",DATEVALUE(MID(Overall!N829, FIND(",", Overall!N829) + 2, FIND(" ", Overall!N829) - FIND(",", Overall!N829) - 1) &amp; " " &amp; MID(Overall!N829, FIND(" ", Overall!N829) + 1, FIND(",", Overall!N829, FIND(" ", Overall!N829)) - FIND(" ", Overall!N829) - 1) &amp; ", " &amp; MID(Overall!N829, FIND(",", Overall!N829, FIND(",",Overall!N829) + 1) + 2, LEN(Overall!N829))),"")</f>
        <v/>
      </c>
      <c r="Q827" s="7" t="str">
        <f>IF(Overall!O829&lt;&gt;"",DATEVALUE(MID(Overall!O829, FIND(",", Overall!O829) + 2, FIND(" ", Overall!O829) - FIND(",", Overall!O829) - 1) &amp; " " &amp; MID(Overall!O829, FIND(" ", Overall!O829) + 1, FIND(",", Overall!O829, FIND(" ", Overall!O829)) - FIND(" ", Overall!O829) - 1) &amp; ", " &amp; MID(Overall!O829, FIND(",", Overall!O829, FIND(",",Overall!O829) + 1) + 2, LEN(Overall!O829))),"")</f>
        <v/>
      </c>
      <c r="R827" s="5" t="str">
        <f t="shared" si="26"/>
        <v/>
      </c>
      <c r="S827" s="10" t="str">
        <f>IF(Overall!$A829&lt;&gt;"",IF(AND(MONTH($N827) &lt;= 1, MONTH($O827) &gt;= 1), IF($R827 &lt;&gt; "", $H827/$R827, ""), ""),"")</f>
        <v/>
      </c>
      <c r="T827" s="10" t="str">
        <f>IF(Overall!$A829&lt;&gt;"",IF(AND(MONTH($N827) &lt;= 2, MONTH($O827) &gt;= 2), IF($R827 &lt;&gt; "", $H827/$R827, ""), ""),"")</f>
        <v/>
      </c>
      <c r="U827" s="10" t="str">
        <f>IF(Overall!$A829&lt;&gt;"",IF(AND(MONTH($N827) &lt;= 3, MONTH($O827) &gt;= 3), IF($R827 &lt;&gt; "", $H827/$R827, ""), ""),"")</f>
        <v/>
      </c>
      <c r="V827" s="10" t="str">
        <f>IF(Overall!$A829&lt;&gt;"",IF(AND(MONTH($N827) &lt;= 4, MONTH($O827) &gt;= 4), IF($R827 &lt;&gt; "", $H827/$R827, ""), ""),"")</f>
        <v/>
      </c>
      <c r="W827" s="10" t="str">
        <f>IF(Overall!$A829&lt;&gt;"",IF(AND(MONTH($N827) &lt;= 5, MONTH($O827) &gt;= 5), IF($R827 &lt;&gt; "", $H827/$R827, ""), ""),"")</f>
        <v/>
      </c>
      <c r="X827" s="10" t="str">
        <f>IF(Overall!$A829&lt;&gt;"",IF(AND(MONTH($N827) &lt;= 6, MONTH($O827) &gt;= 6), IF($R827 &lt;&gt; "", $H827/$R827, ""), ""),"")</f>
        <v/>
      </c>
      <c r="Y827" s="10" t="str">
        <f>IF(Overall!$A829&lt;&gt;"",IF(AND(MONTH($N827) &lt;= 7, MONTH($O827) &gt;= 7 ), IF($R827 &lt;&gt; "", $H827/$R827, ""), ""),"")</f>
        <v/>
      </c>
      <c r="Z827" s="10" t="str">
        <f>IF(Overall!$A829&lt;&gt;"",IF(AND(MONTH($N827) &lt;= 8, MONTH($O827) &gt;= 8), IF($R827 &lt;&gt; "", $H827/$R827, ""), ""),"")</f>
        <v/>
      </c>
      <c r="AA827" s="10" t="str">
        <f>IF(Overall!$A829&lt;&gt;"",IF(AND(MONTH($N827) &lt;= 9, MONTH($O827) &gt;= 9), IF($R827 &lt;&gt; "", $H827/$R827, ""), ""),"")</f>
        <v/>
      </c>
      <c r="AB827" s="10" t="str">
        <f>IF(Overall!$A829&lt;&gt;"",IF(AND(MONTH($N827) &lt;= 10, MONTH($O827) &gt;= 10), IF($R827 &lt;&gt; "", $H827/$R827, ""), ""),"")</f>
        <v/>
      </c>
      <c r="AC827" s="10" t="str">
        <f>IF(Overall!$A829&lt;&gt;"",IF(AND(MONTH($N827) &lt;= 11, MONTH($O827) &gt;= 11), IF($R827 &lt;&gt; "", $H827/$R827, ""), ""),"")</f>
        <v/>
      </c>
      <c r="AD827" s="10" t="str">
        <f>IF(Overall!$A829&lt;&gt;"",IF(AND(MONTH($N827) &lt;= 12, MONTH($O827) &gt;= 12), IF($R827 &lt;&gt; "", $H827/$R827, ""), ""),"")</f>
        <v/>
      </c>
      <c r="AF827" s="10" t="str">
        <f ca="1">IFERROR(IF(AND(NOW()&lt;= EOMONTH(DATE(YEAR($O827),1, 1), 0), Overall!$A829&lt;&gt;"", MONTH($N827) &lt;= 1, MONTH($O827) &gt;= 1), IF($R827 &lt;&gt; "", $H827/$R827, ""), ""), "")</f>
        <v/>
      </c>
      <c r="AG827" s="10" t="str">
        <f ca="1">IFERROR(IF(AND(NOW()&lt;= EOMONTH(DATE(YEAR($O827),2, 1), 0), Overall!$A829&lt;&gt;"", MONTH($N827) &lt;= 2, MONTH($O827) &gt;= 2), IF($R827 &lt;&gt; "", $H827/$R827, ""), ""), "")</f>
        <v/>
      </c>
      <c r="AH827" s="10" t="str">
        <f ca="1">IFERROR(IF(AND(NOW()&lt;= EOMONTH(DATE(YEAR($O827),3, 1), 0), Overall!$A829&lt;&gt;"", MONTH($N827) &lt;= 3, MONTH($O827) &gt;= 3), IF($R827 &lt;&gt; "", $H827/$R827, ""), ""), "")</f>
        <v/>
      </c>
      <c r="AI827" s="10" t="str">
        <f ca="1">IFERROR(IF(AND(NOW()&lt;= EOMONTH(DATE(YEAR($O827),4, 1), 0), Overall!$A829&lt;&gt;"", MONTH($N827) &lt;= 4, MONTH($O827) &gt;= 4), IF($R827 &lt;&gt; "", $H827/$R827, ""), ""), "")</f>
        <v/>
      </c>
      <c r="AJ827" s="10" t="str">
        <f ca="1">IFERROR(IF(AND(NOW()&lt;= EOMONTH(DATE(YEAR($O827),5, 1), 0), Overall!$A829&lt;&gt;"", MONTH($N827) &lt;= 5, MONTH($O827) &gt;= 5), IF($R827 &lt;&gt; "", $H827/$R827, ""), ""), "")</f>
        <v/>
      </c>
      <c r="AK827" s="10" t="str">
        <f ca="1">IFERROR(IF(AND(NOW()&lt;= EOMONTH(DATE(YEAR($O827),6, 1), 0), Overall!$A829&lt;&gt;"", MONTH($N827) &lt;= 6, MONTH($O827) &gt;= 6), IF($R827 &lt;&gt; "", $H827/$R827, ""), ""), "")</f>
        <v/>
      </c>
      <c r="AL827" s="10" t="str">
        <f ca="1">IFERROR(IF(AND(NOW()&lt;= EOMONTH(DATE(YEAR($O827),7, 1), 0), Overall!$A829&lt;&gt;"", MONTH($N827) &lt;= 7, MONTH($O827) &gt;= 7), IF($R827 &lt;&gt; "", $H827/$R827, ""), ""), "")</f>
        <v/>
      </c>
      <c r="AM827" s="10" t="str">
        <f ca="1">IFERROR(IF(AND(NOW()&lt;= EOMONTH(DATE(YEAR($O827),8, 1), 0), Overall!$A829&lt;&gt;"", MONTH($N827) &lt;= 8, MONTH($O827) &gt;= 8), IF($R827 &lt;&gt; "", $H827/$R827, ""), ""), "")</f>
        <v/>
      </c>
      <c r="AN827" s="10" t="str">
        <f ca="1">IFERROR(IF(AND(NOW()&lt;= EOMONTH(DATE(YEAR($O827),9, 1), 0), Overall!$A829&lt;&gt;"", MONTH($N827) &lt;= 9, MONTH($O827) &gt;= 9), IF($R827 &lt;&gt; "", $H827/$R827, ""), ""), "")</f>
        <v/>
      </c>
      <c r="AO827" s="10" t="str">
        <f ca="1">IFERROR(IF(AND(NOW()&lt;= EOMONTH(DATE(YEAR($O827),10, 1), 0), Overall!$A829&lt;&gt;"", MONTH($N827) &lt;= 10, MONTH($O827) &gt;= 10), IF($R827 &lt;&gt; "", $H827/$R827, ""), ""), "")</f>
        <v/>
      </c>
      <c r="AP827" s="10" t="str">
        <f ca="1">IFERROR(IF(AND(NOW()&lt;= EOMONTH(DATE(YEAR($O827),11, 1), 0), Overall!$A829&lt;&gt;"", MONTH($N827) &lt;=11, MONTH($O827) &gt;= 11), IF($R827 &lt;&gt; "", $H827/$R827, ""), ""), "")</f>
        <v/>
      </c>
      <c r="AQ827" s="10" t="str">
        <f ca="1">IFERROR(IF(AND(NOW()&lt;= EOMONTH(DATE(YEAR($O827),12, 1), 0), Overall!$A829&lt;&gt;"", MONTH($N827) &lt;= 12, MONTH($O827) &gt;= 12), IF($R827 &lt;&gt; "", $H827/$R827, ""), ""), "")</f>
        <v/>
      </c>
      <c r="AR827" s="16">
        <f t="shared" ca="1" si="27"/>
        <v>0</v>
      </c>
    </row>
    <row r="828" spans="1:44" x14ac:dyDescent="0.25">
      <c r="A828" t="str">
        <f>_xlfn.VALUETOTEXT(Overall!A830)</f>
        <v/>
      </c>
      <c r="B828" s="8" t="str">
        <f>IF(Overall!B830&lt;&gt;"", VALUE(Overall!B830), "")</f>
        <v/>
      </c>
      <c r="C828" s="5" t="str">
        <f>IF(Overall!C830&lt;&gt;"",_xlfn.VALUETOTEXT(Overall!C830),"")</f>
        <v/>
      </c>
      <c r="D828" s="5" t="str">
        <f>_xlfn.VALUETOTEXT(Overall!D830)</f>
        <v/>
      </c>
      <c r="E828" s="5" t="str">
        <f>IF(Overall!Q830&lt;&gt;"",_xlfn.VALUETOTEXT(Overall!Q830),"")</f>
        <v/>
      </c>
      <c r="F828" s="5" t="str">
        <f>IF(Overall!E830&lt;&gt;"",_xlfn.VALUETOTEXT(Overall!E830),"")</f>
        <v/>
      </c>
      <c r="G828" s="5" t="str">
        <f>IF(Overall!R830&lt;&gt;"",_xlfn.VALUETOTEXT(Overall!R830),"")</f>
        <v/>
      </c>
      <c r="H828" s="6" t="str">
        <f>IF(Overall!F830&lt;&gt;"",VALUE(Overall!F830),"")</f>
        <v/>
      </c>
      <c r="I828" s="6" t="str">
        <f>IF(Overall!G830&lt;&gt;"",VALUE(Overall!G830),"")</f>
        <v/>
      </c>
      <c r="J828" s="6" t="str">
        <f>IF(Overall!H830&lt;&gt;"",VALUE(Overall!H830),"")</f>
        <v/>
      </c>
      <c r="K828" s="6" t="str">
        <f>IF(Overall!I830&lt;&gt;"",VALUE(Overall!I830),"")</f>
        <v/>
      </c>
      <c r="L828" s="6" t="str">
        <f>IF(Overall!J830&lt;&gt;"",VALUE(Overall!J830),"")</f>
        <v/>
      </c>
      <c r="M828" s="6" t="str">
        <f>IF(Overall!K830&lt;&gt;"",VALUE(Overall!K830),"")</f>
        <v/>
      </c>
      <c r="N828" s="7" t="str">
        <f>IF(Overall!L830&lt;&gt;"",DATEVALUE(MID(Overall!L830, FIND(",", Overall!L830) + 2, FIND(" ", Overall!L830) - FIND(",", Overall!L830) - 1) &amp; " " &amp; MID(Overall!L830, FIND(" ", Overall!L830) + 1, FIND(",", Overall!L830, FIND(" ", Overall!L830)) - FIND(" ", Overall!L830) - 1) &amp; ", " &amp; MID(Overall!L830, FIND(",", Overall!L830, FIND(",",Overall!L830) + 1) + 2, LEN(Overall!L830))),"")</f>
        <v/>
      </c>
      <c r="O828" s="7" t="str">
        <f>IF(Overall!M830&lt;&gt;"",DATEVALUE(MID(Overall!M830, FIND(",", Overall!M830) + 2, FIND(" ", Overall!M830) - FIND(",", Overall!M830) - 1) &amp; " " &amp; MID(Overall!M830, FIND(" ", Overall!M830) + 1, FIND(",", Overall!M830, FIND(" ", Overall!M830)) - FIND(" ", Overall!M830) - 1) &amp; ", " &amp; MID(Overall!M830, FIND(",", Overall!M830, FIND(",",Overall!M830) + 1) + 2, LEN(Overall!M830))),"")</f>
        <v/>
      </c>
      <c r="P828" s="7" t="str">
        <f>IF(Overall!N830&lt;&gt;"",DATEVALUE(MID(Overall!N830, FIND(",", Overall!N830) + 2, FIND(" ", Overall!N830) - FIND(",", Overall!N830) - 1) &amp; " " &amp; MID(Overall!N830, FIND(" ", Overall!N830) + 1, FIND(",", Overall!N830, FIND(" ", Overall!N830)) - FIND(" ", Overall!N830) - 1) &amp; ", " &amp; MID(Overall!N830, FIND(",", Overall!N830, FIND(",",Overall!N830) + 1) + 2, LEN(Overall!N830))),"")</f>
        <v/>
      </c>
      <c r="Q828" s="7" t="str">
        <f>IF(Overall!O830&lt;&gt;"",DATEVALUE(MID(Overall!O830, FIND(",", Overall!O830) + 2, FIND(" ", Overall!O830) - FIND(",", Overall!O830) - 1) &amp; " " &amp; MID(Overall!O830, FIND(" ", Overall!O830) + 1, FIND(",", Overall!O830, FIND(" ", Overall!O830)) - FIND(" ", Overall!O830) - 1) &amp; ", " &amp; MID(Overall!O830, FIND(",", Overall!O830, FIND(",",Overall!O830) + 1) + 2, LEN(Overall!O830))),"")</f>
        <v/>
      </c>
      <c r="R828" s="5" t="str">
        <f t="shared" si="26"/>
        <v/>
      </c>
      <c r="S828" s="10" t="str">
        <f>IF(Overall!$A830&lt;&gt;"",IF(AND(MONTH($N828) &lt;= 1, MONTH($O828) &gt;= 1), IF($R828 &lt;&gt; "", $H828/$R828, ""), ""),"")</f>
        <v/>
      </c>
      <c r="T828" s="10" t="str">
        <f>IF(Overall!$A830&lt;&gt;"",IF(AND(MONTH($N828) &lt;= 2, MONTH($O828) &gt;= 2), IF($R828 &lt;&gt; "", $H828/$R828, ""), ""),"")</f>
        <v/>
      </c>
      <c r="U828" s="10" t="str">
        <f>IF(Overall!$A830&lt;&gt;"",IF(AND(MONTH($N828) &lt;= 3, MONTH($O828) &gt;= 3), IF($R828 &lt;&gt; "", $H828/$R828, ""), ""),"")</f>
        <v/>
      </c>
      <c r="V828" s="10" t="str">
        <f>IF(Overall!$A830&lt;&gt;"",IF(AND(MONTH($N828) &lt;= 4, MONTH($O828) &gt;= 4), IF($R828 &lt;&gt; "", $H828/$R828, ""), ""),"")</f>
        <v/>
      </c>
      <c r="W828" s="10" t="str">
        <f>IF(Overall!$A830&lt;&gt;"",IF(AND(MONTH($N828) &lt;= 5, MONTH($O828) &gt;= 5), IF($R828 &lt;&gt; "", $H828/$R828, ""), ""),"")</f>
        <v/>
      </c>
      <c r="X828" s="10" t="str">
        <f>IF(Overall!$A830&lt;&gt;"",IF(AND(MONTH($N828) &lt;= 6, MONTH($O828) &gt;= 6), IF($R828 &lt;&gt; "", $H828/$R828, ""), ""),"")</f>
        <v/>
      </c>
      <c r="Y828" s="10" t="str">
        <f>IF(Overall!$A830&lt;&gt;"",IF(AND(MONTH($N828) &lt;= 7, MONTH($O828) &gt;= 7 ), IF($R828 &lt;&gt; "", $H828/$R828, ""), ""),"")</f>
        <v/>
      </c>
      <c r="Z828" s="10" t="str">
        <f>IF(Overall!$A830&lt;&gt;"",IF(AND(MONTH($N828) &lt;= 8, MONTH($O828) &gt;= 8), IF($R828 &lt;&gt; "", $H828/$R828, ""), ""),"")</f>
        <v/>
      </c>
      <c r="AA828" s="10" t="str">
        <f>IF(Overall!$A830&lt;&gt;"",IF(AND(MONTH($N828) &lt;= 9, MONTH($O828) &gt;= 9), IF($R828 &lt;&gt; "", $H828/$R828, ""), ""),"")</f>
        <v/>
      </c>
      <c r="AB828" s="10" t="str">
        <f>IF(Overall!$A830&lt;&gt;"",IF(AND(MONTH($N828) &lt;= 10, MONTH($O828) &gt;= 10), IF($R828 &lt;&gt; "", $H828/$R828, ""), ""),"")</f>
        <v/>
      </c>
      <c r="AC828" s="10" t="str">
        <f>IF(Overall!$A830&lt;&gt;"",IF(AND(MONTH($N828) &lt;= 11, MONTH($O828) &gt;= 11), IF($R828 &lt;&gt; "", $H828/$R828, ""), ""),"")</f>
        <v/>
      </c>
      <c r="AD828" s="10" t="str">
        <f>IF(Overall!$A830&lt;&gt;"",IF(AND(MONTH($N828) &lt;= 12, MONTH($O828) &gt;= 12), IF($R828 &lt;&gt; "", $H828/$R828, ""), ""),"")</f>
        <v/>
      </c>
      <c r="AF828" s="10" t="str">
        <f ca="1">IFERROR(IF(AND(NOW()&lt;= EOMONTH(DATE(YEAR($O828),1, 1), 0), Overall!$A830&lt;&gt;"", MONTH($N828) &lt;= 1, MONTH($O828) &gt;= 1), IF($R828 &lt;&gt; "", $H828/$R828, ""), ""), "")</f>
        <v/>
      </c>
      <c r="AG828" s="10" t="str">
        <f ca="1">IFERROR(IF(AND(NOW()&lt;= EOMONTH(DATE(YEAR($O828),2, 1), 0), Overall!$A830&lt;&gt;"", MONTH($N828) &lt;= 2, MONTH($O828) &gt;= 2), IF($R828 &lt;&gt; "", $H828/$R828, ""), ""), "")</f>
        <v/>
      </c>
      <c r="AH828" s="10" t="str">
        <f ca="1">IFERROR(IF(AND(NOW()&lt;= EOMONTH(DATE(YEAR($O828),3, 1), 0), Overall!$A830&lt;&gt;"", MONTH($N828) &lt;= 3, MONTH($O828) &gt;= 3), IF($R828 &lt;&gt; "", $H828/$R828, ""), ""), "")</f>
        <v/>
      </c>
      <c r="AI828" s="10" t="str">
        <f ca="1">IFERROR(IF(AND(NOW()&lt;= EOMONTH(DATE(YEAR($O828),4, 1), 0), Overall!$A830&lt;&gt;"", MONTH($N828) &lt;= 4, MONTH($O828) &gt;= 4), IF($R828 &lt;&gt; "", $H828/$R828, ""), ""), "")</f>
        <v/>
      </c>
      <c r="AJ828" s="10" t="str">
        <f ca="1">IFERROR(IF(AND(NOW()&lt;= EOMONTH(DATE(YEAR($O828),5, 1), 0), Overall!$A830&lt;&gt;"", MONTH($N828) &lt;= 5, MONTH($O828) &gt;= 5), IF($R828 &lt;&gt; "", $H828/$R828, ""), ""), "")</f>
        <v/>
      </c>
      <c r="AK828" s="10" t="str">
        <f ca="1">IFERROR(IF(AND(NOW()&lt;= EOMONTH(DATE(YEAR($O828),6, 1), 0), Overall!$A830&lt;&gt;"", MONTH($N828) &lt;= 6, MONTH($O828) &gt;= 6), IF($R828 &lt;&gt; "", $H828/$R828, ""), ""), "")</f>
        <v/>
      </c>
      <c r="AL828" s="10" t="str">
        <f ca="1">IFERROR(IF(AND(NOW()&lt;= EOMONTH(DATE(YEAR($O828),7, 1), 0), Overall!$A830&lt;&gt;"", MONTH($N828) &lt;= 7, MONTH($O828) &gt;= 7), IF($R828 &lt;&gt; "", $H828/$R828, ""), ""), "")</f>
        <v/>
      </c>
      <c r="AM828" s="10" t="str">
        <f ca="1">IFERROR(IF(AND(NOW()&lt;= EOMONTH(DATE(YEAR($O828),8, 1), 0), Overall!$A830&lt;&gt;"", MONTH($N828) &lt;= 8, MONTH($O828) &gt;= 8), IF($R828 &lt;&gt; "", $H828/$R828, ""), ""), "")</f>
        <v/>
      </c>
      <c r="AN828" s="10" t="str">
        <f ca="1">IFERROR(IF(AND(NOW()&lt;= EOMONTH(DATE(YEAR($O828),9, 1), 0), Overall!$A830&lt;&gt;"", MONTH($N828) &lt;= 9, MONTH($O828) &gt;= 9), IF($R828 &lt;&gt; "", $H828/$R828, ""), ""), "")</f>
        <v/>
      </c>
      <c r="AO828" s="10" t="str">
        <f ca="1">IFERROR(IF(AND(NOW()&lt;= EOMONTH(DATE(YEAR($O828),10, 1), 0), Overall!$A830&lt;&gt;"", MONTH($N828) &lt;= 10, MONTH($O828) &gt;= 10), IF($R828 &lt;&gt; "", $H828/$R828, ""), ""), "")</f>
        <v/>
      </c>
      <c r="AP828" s="10" t="str">
        <f ca="1">IFERROR(IF(AND(NOW()&lt;= EOMONTH(DATE(YEAR($O828),11, 1), 0), Overall!$A830&lt;&gt;"", MONTH($N828) &lt;=11, MONTH($O828) &gt;= 11), IF($R828 &lt;&gt; "", $H828/$R828, ""), ""), "")</f>
        <v/>
      </c>
      <c r="AQ828" s="10" t="str">
        <f ca="1">IFERROR(IF(AND(NOW()&lt;= EOMONTH(DATE(YEAR($O828),12, 1), 0), Overall!$A830&lt;&gt;"", MONTH($N828) &lt;= 12, MONTH($O828) &gt;= 12), IF($R828 &lt;&gt; "", $H828/$R828, ""), ""), "")</f>
        <v/>
      </c>
      <c r="AR828" s="16">
        <f t="shared" ca="1" si="27"/>
        <v>0</v>
      </c>
    </row>
    <row r="829" spans="1:44" x14ac:dyDescent="0.25">
      <c r="A829" t="str">
        <f>_xlfn.VALUETOTEXT(Overall!A831)</f>
        <v/>
      </c>
      <c r="B829" s="8" t="str">
        <f>IF(Overall!B831&lt;&gt;"", VALUE(Overall!B831), "")</f>
        <v/>
      </c>
      <c r="C829" s="5" t="str">
        <f>IF(Overall!C831&lt;&gt;"",_xlfn.VALUETOTEXT(Overall!C831),"")</f>
        <v/>
      </c>
      <c r="D829" s="5" t="str">
        <f>_xlfn.VALUETOTEXT(Overall!D831)</f>
        <v/>
      </c>
      <c r="E829" s="5" t="str">
        <f>IF(Overall!Q831&lt;&gt;"",_xlfn.VALUETOTEXT(Overall!Q831),"")</f>
        <v/>
      </c>
      <c r="F829" s="5" t="str">
        <f>IF(Overall!E831&lt;&gt;"",_xlfn.VALUETOTEXT(Overall!E831),"")</f>
        <v/>
      </c>
      <c r="G829" s="5" t="str">
        <f>IF(Overall!R831&lt;&gt;"",_xlfn.VALUETOTEXT(Overall!R831),"")</f>
        <v/>
      </c>
      <c r="H829" s="6" t="str">
        <f>IF(Overall!F831&lt;&gt;"",VALUE(Overall!F831),"")</f>
        <v/>
      </c>
      <c r="I829" s="6" t="str">
        <f>IF(Overall!G831&lt;&gt;"",VALUE(Overall!G831),"")</f>
        <v/>
      </c>
      <c r="J829" s="6" t="str">
        <f>IF(Overall!H831&lt;&gt;"",VALUE(Overall!H831),"")</f>
        <v/>
      </c>
      <c r="K829" s="6" t="str">
        <f>IF(Overall!I831&lt;&gt;"",VALUE(Overall!I831),"")</f>
        <v/>
      </c>
      <c r="L829" s="6" t="str">
        <f>IF(Overall!J831&lt;&gt;"",VALUE(Overall!J831),"")</f>
        <v/>
      </c>
      <c r="M829" s="6" t="str">
        <f>IF(Overall!K831&lt;&gt;"",VALUE(Overall!K831),"")</f>
        <v/>
      </c>
      <c r="N829" s="7" t="str">
        <f>IF(Overall!L831&lt;&gt;"",DATEVALUE(MID(Overall!L831, FIND(",", Overall!L831) + 2, FIND(" ", Overall!L831) - FIND(",", Overall!L831) - 1) &amp; " " &amp; MID(Overall!L831, FIND(" ", Overall!L831) + 1, FIND(",", Overall!L831, FIND(" ", Overall!L831)) - FIND(" ", Overall!L831) - 1) &amp; ", " &amp; MID(Overall!L831, FIND(",", Overall!L831, FIND(",",Overall!L831) + 1) + 2, LEN(Overall!L831))),"")</f>
        <v/>
      </c>
      <c r="O829" s="7" t="str">
        <f>IF(Overall!M831&lt;&gt;"",DATEVALUE(MID(Overall!M831, FIND(",", Overall!M831) + 2, FIND(" ", Overall!M831) - FIND(",", Overall!M831) - 1) &amp; " " &amp; MID(Overall!M831, FIND(" ", Overall!M831) + 1, FIND(",", Overall!M831, FIND(" ", Overall!M831)) - FIND(" ", Overall!M831) - 1) &amp; ", " &amp; MID(Overall!M831, FIND(",", Overall!M831, FIND(",",Overall!M831) + 1) + 2, LEN(Overall!M831))),"")</f>
        <v/>
      </c>
      <c r="P829" s="7" t="str">
        <f>IF(Overall!N831&lt;&gt;"",DATEVALUE(MID(Overall!N831, FIND(",", Overall!N831) + 2, FIND(" ", Overall!N831) - FIND(",", Overall!N831) - 1) &amp; " " &amp; MID(Overall!N831, FIND(" ", Overall!N831) + 1, FIND(",", Overall!N831, FIND(" ", Overall!N831)) - FIND(" ", Overall!N831) - 1) &amp; ", " &amp; MID(Overall!N831, FIND(",", Overall!N831, FIND(",",Overall!N831) + 1) + 2, LEN(Overall!N831))),"")</f>
        <v/>
      </c>
      <c r="Q829" s="7" t="str">
        <f>IF(Overall!O831&lt;&gt;"",DATEVALUE(MID(Overall!O831, FIND(",", Overall!O831) + 2, FIND(" ", Overall!O831) - FIND(",", Overall!O831) - 1) &amp; " " &amp; MID(Overall!O831, FIND(" ", Overall!O831) + 1, FIND(",", Overall!O831, FIND(" ", Overall!O831)) - FIND(" ", Overall!O831) - 1) &amp; ", " &amp; MID(Overall!O831, FIND(",", Overall!O831, FIND(",",Overall!O831) + 1) + 2, LEN(Overall!O831))),"")</f>
        <v/>
      </c>
      <c r="R829" s="5" t="str">
        <f t="shared" si="26"/>
        <v/>
      </c>
      <c r="S829" s="10" t="str">
        <f>IF(Overall!$A831&lt;&gt;"",IF(AND(MONTH($N829) &lt;= 1, MONTH($O829) &gt;= 1), IF($R829 &lt;&gt; "", $H829/$R829, ""), ""),"")</f>
        <v/>
      </c>
      <c r="T829" s="10" t="str">
        <f>IF(Overall!$A831&lt;&gt;"",IF(AND(MONTH($N829) &lt;= 2, MONTH($O829) &gt;= 2), IF($R829 &lt;&gt; "", $H829/$R829, ""), ""),"")</f>
        <v/>
      </c>
      <c r="U829" s="10" t="str">
        <f>IF(Overall!$A831&lt;&gt;"",IF(AND(MONTH($N829) &lt;= 3, MONTH($O829) &gt;= 3), IF($R829 &lt;&gt; "", $H829/$R829, ""), ""),"")</f>
        <v/>
      </c>
      <c r="V829" s="10" t="str">
        <f>IF(Overall!$A831&lt;&gt;"",IF(AND(MONTH($N829) &lt;= 4, MONTH($O829) &gt;= 4), IF($R829 &lt;&gt; "", $H829/$R829, ""), ""),"")</f>
        <v/>
      </c>
      <c r="W829" s="10" t="str">
        <f>IF(Overall!$A831&lt;&gt;"",IF(AND(MONTH($N829) &lt;= 5, MONTH($O829) &gt;= 5), IF($R829 &lt;&gt; "", $H829/$R829, ""), ""),"")</f>
        <v/>
      </c>
      <c r="X829" s="10" t="str">
        <f>IF(Overall!$A831&lt;&gt;"",IF(AND(MONTH($N829) &lt;= 6, MONTH($O829) &gt;= 6), IF($R829 &lt;&gt; "", $H829/$R829, ""), ""),"")</f>
        <v/>
      </c>
      <c r="Y829" s="10" t="str">
        <f>IF(Overall!$A831&lt;&gt;"",IF(AND(MONTH($N829) &lt;= 7, MONTH($O829) &gt;= 7 ), IF($R829 &lt;&gt; "", $H829/$R829, ""), ""),"")</f>
        <v/>
      </c>
      <c r="Z829" s="10" t="str">
        <f>IF(Overall!$A831&lt;&gt;"",IF(AND(MONTH($N829) &lt;= 8, MONTH($O829) &gt;= 8), IF($R829 &lt;&gt; "", $H829/$R829, ""), ""),"")</f>
        <v/>
      </c>
      <c r="AA829" s="10" t="str">
        <f>IF(Overall!$A831&lt;&gt;"",IF(AND(MONTH($N829) &lt;= 9, MONTH($O829) &gt;= 9), IF($R829 &lt;&gt; "", $H829/$R829, ""), ""),"")</f>
        <v/>
      </c>
      <c r="AB829" s="10" t="str">
        <f>IF(Overall!$A831&lt;&gt;"",IF(AND(MONTH($N829) &lt;= 10, MONTH($O829) &gt;= 10), IF($R829 &lt;&gt; "", $H829/$R829, ""), ""),"")</f>
        <v/>
      </c>
      <c r="AC829" s="10" t="str">
        <f>IF(Overall!$A831&lt;&gt;"",IF(AND(MONTH($N829) &lt;= 11, MONTH($O829) &gt;= 11), IF($R829 &lt;&gt; "", $H829/$R829, ""), ""),"")</f>
        <v/>
      </c>
      <c r="AD829" s="10" t="str">
        <f>IF(Overall!$A831&lt;&gt;"",IF(AND(MONTH($N829) &lt;= 12, MONTH($O829) &gt;= 12), IF($R829 &lt;&gt; "", $H829/$R829, ""), ""),"")</f>
        <v/>
      </c>
      <c r="AF829" s="10" t="str">
        <f ca="1">IFERROR(IF(AND(NOW()&lt;= EOMONTH(DATE(YEAR($O829),1, 1), 0), Overall!$A831&lt;&gt;"", MONTH($N829) &lt;= 1, MONTH($O829) &gt;= 1), IF($R829 &lt;&gt; "", $H829/$R829, ""), ""), "")</f>
        <v/>
      </c>
      <c r="AG829" s="10" t="str">
        <f ca="1">IFERROR(IF(AND(NOW()&lt;= EOMONTH(DATE(YEAR($O829),2, 1), 0), Overall!$A831&lt;&gt;"", MONTH($N829) &lt;= 2, MONTH($O829) &gt;= 2), IF($R829 &lt;&gt; "", $H829/$R829, ""), ""), "")</f>
        <v/>
      </c>
      <c r="AH829" s="10" t="str">
        <f ca="1">IFERROR(IF(AND(NOW()&lt;= EOMONTH(DATE(YEAR($O829),3, 1), 0), Overall!$A831&lt;&gt;"", MONTH($N829) &lt;= 3, MONTH($O829) &gt;= 3), IF($R829 &lt;&gt; "", $H829/$R829, ""), ""), "")</f>
        <v/>
      </c>
      <c r="AI829" s="10" t="str">
        <f ca="1">IFERROR(IF(AND(NOW()&lt;= EOMONTH(DATE(YEAR($O829),4, 1), 0), Overall!$A831&lt;&gt;"", MONTH($N829) &lt;= 4, MONTH($O829) &gt;= 4), IF($R829 &lt;&gt; "", $H829/$R829, ""), ""), "")</f>
        <v/>
      </c>
      <c r="AJ829" s="10" t="str">
        <f ca="1">IFERROR(IF(AND(NOW()&lt;= EOMONTH(DATE(YEAR($O829),5, 1), 0), Overall!$A831&lt;&gt;"", MONTH($N829) &lt;= 5, MONTH($O829) &gt;= 5), IF($R829 &lt;&gt; "", $H829/$R829, ""), ""), "")</f>
        <v/>
      </c>
      <c r="AK829" s="10" t="str">
        <f ca="1">IFERROR(IF(AND(NOW()&lt;= EOMONTH(DATE(YEAR($O829),6, 1), 0), Overall!$A831&lt;&gt;"", MONTH($N829) &lt;= 6, MONTH($O829) &gt;= 6), IF($R829 &lt;&gt; "", $H829/$R829, ""), ""), "")</f>
        <v/>
      </c>
      <c r="AL829" s="10" t="str">
        <f ca="1">IFERROR(IF(AND(NOW()&lt;= EOMONTH(DATE(YEAR($O829),7, 1), 0), Overall!$A831&lt;&gt;"", MONTH($N829) &lt;= 7, MONTH($O829) &gt;= 7), IF($R829 &lt;&gt; "", $H829/$R829, ""), ""), "")</f>
        <v/>
      </c>
      <c r="AM829" s="10" t="str">
        <f ca="1">IFERROR(IF(AND(NOW()&lt;= EOMONTH(DATE(YEAR($O829),8, 1), 0), Overall!$A831&lt;&gt;"", MONTH($N829) &lt;= 8, MONTH($O829) &gt;= 8), IF($R829 &lt;&gt; "", $H829/$R829, ""), ""), "")</f>
        <v/>
      </c>
      <c r="AN829" s="10" t="str">
        <f ca="1">IFERROR(IF(AND(NOW()&lt;= EOMONTH(DATE(YEAR($O829),9, 1), 0), Overall!$A831&lt;&gt;"", MONTH($N829) &lt;= 9, MONTH($O829) &gt;= 9), IF($R829 &lt;&gt; "", $H829/$R829, ""), ""), "")</f>
        <v/>
      </c>
      <c r="AO829" s="10" t="str">
        <f ca="1">IFERROR(IF(AND(NOW()&lt;= EOMONTH(DATE(YEAR($O829),10, 1), 0), Overall!$A831&lt;&gt;"", MONTH($N829) &lt;= 10, MONTH($O829) &gt;= 10), IF($R829 &lt;&gt; "", $H829/$R829, ""), ""), "")</f>
        <v/>
      </c>
      <c r="AP829" s="10" t="str">
        <f ca="1">IFERROR(IF(AND(NOW()&lt;= EOMONTH(DATE(YEAR($O829),11, 1), 0), Overall!$A831&lt;&gt;"", MONTH($N829) &lt;=11, MONTH($O829) &gt;= 11), IF($R829 &lt;&gt; "", $H829/$R829, ""), ""), "")</f>
        <v/>
      </c>
      <c r="AQ829" s="10" t="str">
        <f ca="1">IFERROR(IF(AND(NOW()&lt;= EOMONTH(DATE(YEAR($O829),12, 1), 0), Overall!$A831&lt;&gt;"", MONTH($N829) &lt;= 12, MONTH($O829) &gt;= 12), IF($R829 &lt;&gt; "", $H829/$R829, ""), ""), "")</f>
        <v/>
      </c>
      <c r="AR829" s="16">
        <f t="shared" ca="1" si="27"/>
        <v>0</v>
      </c>
    </row>
    <row r="830" spans="1:44" x14ac:dyDescent="0.25">
      <c r="A830" t="str">
        <f>_xlfn.VALUETOTEXT(Overall!A832)</f>
        <v/>
      </c>
      <c r="B830" s="8" t="str">
        <f>IF(Overall!B832&lt;&gt;"", VALUE(Overall!B832), "")</f>
        <v/>
      </c>
      <c r="C830" s="5" t="str">
        <f>IF(Overall!C832&lt;&gt;"",_xlfn.VALUETOTEXT(Overall!C832),"")</f>
        <v/>
      </c>
      <c r="D830" s="5" t="str">
        <f>_xlfn.VALUETOTEXT(Overall!D832)</f>
        <v/>
      </c>
      <c r="E830" s="5" t="str">
        <f>IF(Overall!Q832&lt;&gt;"",_xlfn.VALUETOTEXT(Overall!Q832),"")</f>
        <v/>
      </c>
      <c r="F830" s="5" t="str">
        <f>IF(Overall!E832&lt;&gt;"",_xlfn.VALUETOTEXT(Overall!E832),"")</f>
        <v/>
      </c>
      <c r="G830" s="5" t="str">
        <f>IF(Overall!R832&lt;&gt;"",_xlfn.VALUETOTEXT(Overall!R832),"")</f>
        <v/>
      </c>
      <c r="H830" s="6" t="str">
        <f>IF(Overall!F832&lt;&gt;"",VALUE(Overall!F832),"")</f>
        <v/>
      </c>
      <c r="I830" s="6" t="str">
        <f>IF(Overall!G832&lt;&gt;"",VALUE(Overall!G832),"")</f>
        <v/>
      </c>
      <c r="J830" s="6" t="str">
        <f>IF(Overall!H832&lt;&gt;"",VALUE(Overall!H832),"")</f>
        <v/>
      </c>
      <c r="K830" s="6" t="str">
        <f>IF(Overall!I832&lt;&gt;"",VALUE(Overall!I832),"")</f>
        <v/>
      </c>
      <c r="L830" s="6" t="str">
        <f>IF(Overall!J832&lt;&gt;"",VALUE(Overall!J832),"")</f>
        <v/>
      </c>
      <c r="M830" s="6" t="str">
        <f>IF(Overall!K832&lt;&gt;"",VALUE(Overall!K832),"")</f>
        <v/>
      </c>
      <c r="N830" s="7" t="str">
        <f>IF(Overall!L832&lt;&gt;"",DATEVALUE(MID(Overall!L832, FIND(",", Overall!L832) + 2, FIND(" ", Overall!L832) - FIND(",", Overall!L832) - 1) &amp; " " &amp; MID(Overall!L832, FIND(" ", Overall!L832) + 1, FIND(",", Overall!L832, FIND(" ", Overall!L832)) - FIND(" ", Overall!L832) - 1) &amp; ", " &amp; MID(Overall!L832, FIND(",", Overall!L832, FIND(",",Overall!L832) + 1) + 2, LEN(Overall!L832))),"")</f>
        <v/>
      </c>
      <c r="O830" s="7" t="str">
        <f>IF(Overall!M832&lt;&gt;"",DATEVALUE(MID(Overall!M832, FIND(",", Overall!M832) + 2, FIND(" ", Overall!M832) - FIND(",", Overall!M832) - 1) &amp; " " &amp; MID(Overall!M832, FIND(" ", Overall!M832) + 1, FIND(",", Overall!M832, FIND(" ", Overall!M832)) - FIND(" ", Overall!M832) - 1) &amp; ", " &amp; MID(Overall!M832, FIND(",", Overall!M832, FIND(",",Overall!M832) + 1) + 2, LEN(Overall!M832))),"")</f>
        <v/>
      </c>
      <c r="P830" s="7" t="str">
        <f>IF(Overall!N832&lt;&gt;"",DATEVALUE(MID(Overall!N832, FIND(",", Overall!N832) + 2, FIND(" ", Overall!N832) - FIND(",", Overall!N832) - 1) &amp; " " &amp; MID(Overall!N832, FIND(" ", Overall!N832) + 1, FIND(",", Overall!N832, FIND(" ", Overall!N832)) - FIND(" ", Overall!N832) - 1) &amp; ", " &amp; MID(Overall!N832, FIND(",", Overall!N832, FIND(",",Overall!N832) + 1) + 2, LEN(Overall!N832))),"")</f>
        <v/>
      </c>
      <c r="Q830" s="7" t="str">
        <f>IF(Overall!O832&lt;&gt;"",DATEVALUE(MID(Overall!O832, FIND(",", Overall!O832) + 2, FIND(" ", Overall!O832) - FIND(",", Overall!O832) - 1) &amp; " " &amp; MID(Overall!O832, FIND(" ", Overall!O832) + 1, FIND(",", Overall!O832, FIND(" ", Overall!O832)) - FIND(" ", Overall!O832) - 1) &amp; ", " &amp; MID(Overall!O832, FIND(",", Overall!O832, FIND(",",Overall!O832) + 1) + 2, LEN(Overall!O832))),"")</f>
        <v/>
      </c>
      <c r="R830" s="5" t="str">
        <f t="shared" si="26"/>
        <v/>
      </c>
      <c r="S830" s="10" t="str">
        <f>IF(Overall!$A832&lt;&gt;"",IF(AND(MONTH($N830) &lt;= 1, MONTH($O830) &gt;= 1), IF($R830 &lt;&gt; "", $H830/$R830, ""), ""),"")</f>
        <v/>
      </c>
      <c r="T830" s="10" t="str">
        <f>IF(Overall!$A832&lt;&gt;"",IF(AND(MONTH($N830) &lt;= 2, MONTH($O830) &gt;= 2), IF($R830 &lt;&gt; "", $H830/$R830, ""), ""),"")</f>
        <v/>
      </c>
      <c r="U830" s="10" t="str">
        <f>IF(Overall!$A832&lt;&gt;"",IF(AND(MONTH($N830) &lt;= 3, MONTH($O830) &gt;= 3), IF($R830 &lt;&gt; "", $H830/$R830, ""), ""),"")</f>
        <v/>
      </c>
      <c r="V830" s="10" t="str">
        <f>IF(Overall!$A832&lt;&gt;"",IF(AND(MONTH($N830) &lt;= 4, MONTH($O830) &gt;= 4), IF($R830 &lt;&gt; "", $H830/$R830, ""), ""),"")</f>
        <v/>
      </c>
      <c r="W830" s="10" t="str">
        <f>IF(Overall!$A832&lt;&gt;"",IF(AND(MONTH($N830) &lt;= 5, MONTH($O830) &gt;= 5), IF($R830 &lt;&gt; "", $H830/$R830, ""), ""),"")</f>
        <v/>
      </c>
      <c r="X830" s="10" t="str">
        <f>IF(Overall!$A832&lt;&gt;"",IF(AND(MONTH($N830) &lt;= 6, MONTH($O830) &gt;= 6), IF($R830 &lt;&gt; "", $H830/$R830, ""), ""),"")</f>
        <v/>
      </c>
      <c r="Y830" s="10" t="str">
        <f>IF(Overall!$A832&lt;&gt;"",IF(AND(MONTH($N830) &lt;= 7, MONTH($O830) &gt;= 7 ), IF($R830 &lt;&gt; "", $H830/$R830, ""), ""),"")</f>
        <v/>
      </c>
      <c r="Z830" s="10" t="str">
        <f>IF(Overall!$A832&lt;&gt;"",IF(AND(MONTH($N830) &lt;= 8, MONTH($O830) &gt;= 8), IF($R830 &lt;&gt; "", $H830/$R830, ""), ""),"")</f>
        <v/>
      </c>
      <c r="AA830" s="10" t="str">
        <f>IF(Overall!$A832&lt;&gt;"",IF(AND(MONTH($N830) &lt;= 9, MONTH($O830) &gt;= 9), IF($R830 &lt;&gt; "", $H830/$R830, ""), ""),"")</f>
        <v/>
      </c>
      <c r="AB830" s="10" t="str">
        <f>IF(Overall!$A832&lt;&gt;"",IF(AND(MONTH($N830) &lt;= 10, MONTH($O830) &gt;= 10), IF($R830 &lt;&gt; "", $H830/$R830, ""), ""),"")</f>
        <v/>
      </c>
      <c r="AC830" s="10" t="str">
        <f>IF(Overall!$A832&lt;&gt;"",IF(AND(MONTH($N830) &lt;= 11, MONTH($O830) &gt;= 11), IF($R830 &lt;&gt; "", $H830/$R830, ""), ""),"")</f>
        <v/>
      </c>
      <c r="AD830" s="10" t="str">
        <f>IF(Overall!$A832&lt;&gt;"",IF(AND(MONTH($N830) &lt;= 12, MONTH($O830) &gt;= 12), IF($R830 &lt;&gt; "", $H830/$R830, ""), ""),"")</f>
        <v/>
      </c>
      <c r="AF830" s="10" t="str">
        <f ca="1">IFERROR(IF(AND(NOW()&lt;= EOMONTH(DATE(YEAR($O830),1, 1), 0), Overall!$A832&lt;&gt;"", MONTH($N830) &lt;= 1, MONTH($O830) &gt;= 1), IF($R830 &lt;&gt; "", $H830/$R830, ""), ""), "")</f>
        <v/>
      </c>
      <c r="AG830" s="10" t="str">
        <f ca="1">IFERROR(IF(AND(NOW()&lt;= EOMONTH(DATE(YEAR($O830),2, 1), 0), Overall!$A832&lt;&gt;"", MONTH($N830) &lt;= 2, MONTH($O830) &gt;= 2), IF($R830 &lt;&gt; "", $H830/$R830, ""), ""), "")</f>
        <v/>
      </c>
      <c r="AH830" s="10" t="str">
        <f ca="1">IFERROR(IF(AND(NOW()&lt;= EOMONTH(DATE(YEAR($O830),3, 1), 0), Overall!$A832&lt;&gt;"", MONTH($N830) &lt;= 3, MONTH($O830) &gt;= 3), IF($R830 &lt;&gt; "", $H830/$R830, ""), ""), "")</f>
        <v/>
      </c>
      <c r="AI830" s="10" t="str">
        <f ca="1">IFERROR(IF(AND(NOW()&lt;= EOMONTH(DATE(YEAR($O830),4, 1), 0), Overall!$A832&lt;&gt;"", MONTH($N830) &lt;= 4, MONTH($O830) &gt;= 4), IF($R830 &lt;&gt; "", $H830/$R830, ""), ""), "")</f>
        <v/>
      </c>
      <c r="AJ830" s="10" t="str">
        <f ca="1">IFERROR(IF(AND(NOW()&lt;= EOMONTH(DATE(YEAR($O830),5, 1), 0), Overall!$A832&lt;&gt;"", MONTH($N830) &lt;= 5, MONTH($O830) &gt;= 5), IF($R830 &lt;&gt; "", $H830/$R830, ""), ""), "")</f>
        <v/>
      </c>
      <c r="AK830" s="10" t="str">
        <f ca="1">IFERROR(IF(AND(NOW()&lt;= EOMONTH(DATE(YEAR($O830),6, 1), 0), Overall!$A832&lt;&gt;"", MONTH($N830) &lt;= 6, MONTH($O830) &gt;= 6), IF($R830 &lt;&gt; "", $H830/$R830, ""), ""), "")</f>
        <v/>
      </c>
      <c r="AL830" s="10" t="str">
        <f ca="1">IFERROR(IF(AND(NOW()&lt;= EOMONTH(DATE(YEAR($O830),7, 1), 0), Overall!$A832&lt;&gt;"", MONTH($N830) &lt;= 7, MONTH($O830) &gt;= 7), IF($R830 &lt;&gt; "", $H830/$R830, ""), ""), "")</f>
        <v/>
      </c>
      <c r="AM830" s="10" t="str">
        <f ca="1">IFERROR(IF(AND(NOW()&lt;= EOMONTH(DATE(YEAR($O830),8, 1), 0), Overall!$A832&lt;&gt;"", MONTH($N830) &lt;= 8, MONTH($O830) &gt;= 8), IF($R830 &lt;&gt; "", $H830/$R830, ""), ""), "")</f>
        <v/>
      </c>
      <c r="AN830" s="10" t="str">
        <f ca="1">IFERROR(IF(AND(NOW()&lt;= EOMONTH(DATE(YEAR($O830),9, 1), 0), Overall!$A832&lt;&gt;"", MONTH($N830) &lt;= 9, MONTH($O830) &gt;= 9), IF($R830 &lt;&gt; "", $H830/$R830, ""), ""), "")</f>
        <v/>
      </c>
      <c r="AO830" s="10" t="str">
        <f ca="1">IFERROR(IF(AND(NOW()&lt;= EOMONTH(DATE(YEAR($O830),10, 1), 0), Overall!$A832&lt;&gt;"", MONTH($N830) &lt;= 10, MONTH($O830) &gt;= 10), IF($R830 &lt;&gt; "", $H830/$R830, ""), ""), "")</f>
        <v/>
      </c>
      <c r="AP830" s="10" t="str">
        <f ca="1">IFERROR(IF(AND(NOW()&lt;= EOMONTH(DATE(YEAR($O830),11, 1), 0), Overall!$A832&lt;&gt;"", MONTH($N830) &lt;=11, MONTH($O830) &gt;= 11), IF($R830 &lt;&gt; "", $H830/$R830, ""), ""), "")</f>
        <v/>
      </c>
      <c r="AQ830" s="10" t="str">
        <f ca="1">IFERROR(IF(AND(NOW()&lt;= EOMONTH(DATE(YEAR($O830),12, 1), 0), Overall!$A832&lt;&gt;"", MONTH($N830) &lt;= 12, MONTH($O830) &gt;= 12), IF($R830 &lt;&gt; "", $H830/$R830, ""), ""), "")</f>
        <v/>
      </c>
      <c r="AR830" s="16">
        <f t="shared" ca="1" si="27"/>
        <v>0</v>
      </c>
    </row>
    <row r="831" spans="1:44" x14ac:dyDescent="0.25">
      <c r="A831" t="str">
        <f>_xlfn.VALUETOTEXT(Overall!A833)</f>
        <v/>
      </c>
      <c r="B831" s="8" t="str">
        <f>IF(Overall!B833&lt;&gt;"", VALUE(Overall!B833), "")</f>
        <v/>
      </c>
      <c r="C831" s="5" t="str">
        <f>IF(Overall!C833&lt;&gt;"",_xlfn.VALUETOTEXT(Overall!C833),"")</f>
        <v/>
      </c>
      <c r="D831" s="5" t="str">
        <f>_xlfn.VALUETOTEXT(Overall!D833)</f>
        <v/>
      </c>
      <c r="E831" s="5" t="str">
        <f>IF(Overall!Q833&lt;&gt;"",_xlfn.VALUETOTEXT(Overall!Q833),"")</f>
        <v/>
      </c>
      <c r="F831" s="5" t="str">
        <f>IF(Overall!E833&lt;&gt;"",_xlfn.VALUETOTEXT(Overall!E833),"")</f>
        <v/>
      </c>
      <c r="G831" s="5" t="str">
        <f>IF(Overall!R833&lt;&gt;"",_xlfn.VALUETOTEXT(Overall!R833),"")</f>
        <v/>
      </c>
      <c r="H831" s="6" t="str">
        <f>IF(Overall!F833&lt;&gt;"",VALUE(Overall!F833),"")</f>
        <v/>
      </c>
      <c r="I831" s="6" t="str">
        <f>IF(Overall!G833&lt;&gt;"",VALUE(Overall!G833),"")</f>
        <v/>
      </c>
      <c r="J831" s="6" t="str">
        <f>IF(Overall!H833&lt;&gt;"",VALUE(Overall!H833),"")</f>
        <v/>
      </c>
      <c r="K831" s="6" t="str">
        <f>IF(Overall!I833&lt;&gt;"",VALUE(Overall!I833),"")</f>
        <v/>
      </c>
      <c r="L831" s="6" t="str">
        <f>IF(Overall!J833&lt;&gt;"",VALUE(Overall!J833),"")</f>
        <v/>
      </c>
      <c r="M831" s="6" t="str">
        <f>IF(Overall!K833&lt;&gt;"",VALUE(Overall!K833),"")</f>
        <v/>
      </c>
      <c r="N831" s="7" t="str">
        <f>IF(Overall!L833&lt;&gt;"",DATEVALUE(MID(Overall!L833, FIND(",", Overall!L833) + 2, FIND(" ", Overall!L833) - FIND(",", Overall!L833) - 1) &amp; " " &amp; MID(Overall!L833, FIND(" ", Overall!L833) + 1, FIND(",", Overall!L833, FIND(" ", Overall!L833)) - FIND(" ", Overall!L833) - 1) &amp; ", " &amp; MID(Overall!L833, FIND(",", Overall!L833, FIND(",",Overall!L833) + 1) + 2, LEN(Overall!L833))),"")</f>
        <v/>
      </c>
      <c r="O831" s="7" t="str">
        <f>IF(Overall!M833&lt;&gt;"",DATEVALUE(MID(Overall!M833, FIND(",", Overall!M833) + 2, FIND(" ", Overall!M833) - FIND(",", Overall!M833) - 1) &amp; " " &amp; MID(Overall!M833, FIND(" ", Overall!M833) + 1, FIND(",", Overall!M833, FIND(" ", Overall!M833)) - FIND(" ", Overall!M833) - 1) &amp; ", " &amp; MID(Overall!M833, FIND(",", Overall!M833, FIND(",",Overall!M833) + 1) + 2, LEN(Overall!M833))),"")</f>
        <v/>
      </c>
      <c r="P831" s="7" t="str">
        <f>IF(Overall!N833&lt;&gt;"",DATEVALUE(MID(Overall!N833, FIND(",", Overall!N833) + 2, FIND(" ", Overall!N833) - FIND(",", Overall!N833) - 1) &amp; " " &amp; MID(Overall!N833, FIND(" ", Overall!N833) + 1, FIND(",", Overall!N833, FIND(" ", Overall!N833)) - FIND(" ", Overall!N833) - 1) &amp; ", " &amp; MID(Overall!N833, FIND(",", Overall!N833, FIND(",",Overall!N833) + 1) + 2, LEN(Overall!N833))),"")</f>
        <v/>
      </c>
      <c r="Q831" s="7" t="str">
        <f>IF(Overall!O833&lt;&gt;"",DATEVALUE(MID(Overall!O833, FIND(",", Overall!O833) + 2, FIND(" ", Overall!O833) - FIND(",", Overall!O833) - 1) &amp; " " &amp; MID(Overall!O833, FIND(" ", Overall!O833) + 1, FIND(",", Overall!O833, FIND(" ", Overall!O833)) - FIND(" ", Overall!O833) - 1) &amp; ", " &amp; MID(Overall!O833, FIND(",", Overall!O833, FIND(",",Overall!O833) + 1) + 2, LEN(Overall!O833))),"")</f>
        <v/>
      </c>
      <c r="R831" s="5" t="str">
        <f t="shared" si="26"/>
        <v/>
      </c>
      <c r="S831" s="10" t="str">
        <f>IF(Overall!$A833&lt;&gt;"",IF(AND(MONTH($N831) &lt;= 1, MONTH($O831) &gt;= 1), IF($R831 &lt;&gt; "", $H831/$R831, ""), ""),"")</f>
        <v/>
      </c>
      <c r="T831" s="10" t="str">
        <f>IF(Overall!$A833&lt;&gt;"",IF(AND(MONTH($N831) &lt;= 2, MONTH($O831) &gt;= 2), IF($R831 &lt;&gt; "", $H831/$R831, ""), ""),"")</f>
        <v/>
      </c>
      <c r="U831" s="10" t="str">
        <f>IF(Overall!$A833&lt;&gt;"",IF(AND(MONTH($N831) &lt;= 3, MONTH($O831) &gt;= 3), IF($R831 &lt;&gt; "", $H831/$R831, ""), ""),"")</f>
        <v/>
      </c>
      <c r="V831" s="10" t="str">
        <f>IF(Overall!$A833&lt;&gt;"",IF(AND(MONTH($N831) &lt;= 4, MONTH($O831) &gt;= 4), IF($R831 &lt;&gt; "", $H831/$R831, ""), ""),"")</f>
        <v/>
      </c>
      <c r="W831" s="10" t="str">
        <f>IF(Overall!$A833&lt;&gt;"",IF(AND(MONTH($N831) &lt;= 5, MONTH($O831) &gt;= 5), IF($R831 &lt;&gt; "", $H831/$R831, ""), ""),"")</f>
        <v/>
      </c>
      <c r="X831" s="10" t="str">
        <f>IF(Overall!$A833&lt;&gt;"",IF(AND(MONTH($N831) &lt;= 6, MONTH($O831) &gt;= 6), IF($R831 &lt;&gt; "", $H831/$R831, ""), ""),"")</f>
        <v/>
      </c>
      <c r="Y831" s="10" t="str">
        <f>IF(Overall!$A833&lt;&gt;"",IF(AND(MONTH($N831) &lt;= 7, MONTH($O831) &gt;= 7 ), IF($R831 &lt;&gt; "", $H831/$R831, ""), ""),"")</f>
        <v/>
      </c>
      <c r="Z831" s="10" t="str">
        <f>IF(Overall!$A833&lt;&gt;"",IF(AND(MONTH($N831) &lt;= 8, MONTH($O831) &gt;= 8), IF($R831 &lt;&gt; "", $H831/$R831, ""), ""),"")</f>
        <v/>
      </c>
      <c r="AA831" s="10" t="str">
        <f>IF(Overall!$A833&lt;&gt;"",IF(AND(MONTH($N831) &lt;= 9, MONTH($O831) &gt;= 9), IF($R831 &lt;&gt; "", $H831/$R831, ""), ""),"")</f>
        <v/>
      </c>
      <c r="AB831" s="10" t="str">
        <f>IF(Overall!$A833&lt;&gt;"",IF(AND(MONTH($N831) &lt;= 10, MONTH($O831) &gt;= 10), IF($R831 &lt;&gt; "", $H831/$R831, ""), ""),"")</f>
        <v/>
      </c>
      <c r="AC831" s="10" t="str">
        <f>IF(Overall!$A833&lt;&gt;"",IF(AND(MONTH($N831) &lt;= 11, MONTH($O831) &gt;= 11), IF($R831 &lt;&gt; "", $H831/$R831, ""), ""),"")</f>
        <v/>
      </c>
      <c r="AD831" s="10" t="str">
        <f>IF(Overall!$A833&lt;&gt;"",IF(AND(MONTH($N831) &lt;= 12, MONTH($O831) &gt;= 12), IF($R831 &lt;&gt; "", $H831/$R831, ""), ""),"")</f>
        <v/>
      </c>
      <c r="AF831" s="10" t="str">
        <f ca="1">IFERROR(IF(AND(NOW()&lt;= EOMONTH(DATE(YEAR($O831),1, 1), 0), Overall!$A833&lt;&gt;"", MONTH($N831) &lt;= 1, MONTH($O831) &gt;= 1), IF($R831 &lt;&gt; "", $H831/$R831, ""), ""), "")</f>
        <v/>
      </c>
      <c r="AG831" s="10" t="str">
        <f ca="1">IFERROR(IF(AND(NOW()&lt;= EOMONTH(DATE(YEAR($O831),2, 1), 0), Overall!$A833&lt;&gt;"", MONTH($N831) &lt;= 2, MONTH($O831) &gt;= 2), IF($R831 &lt;&gt; "", $H831/$R831, ""), ""), "")</f>
        <v/>
      </c>
      <c r="AH831" s="10" t="str">
        <f ca="1">IFERROR(IF(AND(NOW()&lt;= EOMONTH(DATE(YEAR($O831),3, 1), 0), Overall!$A833&lt;&gt;"", MONTH($N831) &lt;= 3, MONTH($O831) &gt;= 3), IF($R831 &lt;&gt; "", $H831/$R831, ""), ""), "")</f>
        <v/>
      </c>
      <c r="AI831" s="10" t="str">
        <f ca="1">IFERROR(IF(AND(NOW()&lt;= EOMONTH(DATE(YEAR($O831),4, 1), 0), Overall!$A833&lt;&gt;"", MONTH($N831) &lt;= 4, MONTH($O831) &gt;= 4), IF($R831 &lt;&gt; "", $H831/$R831, ""), ""), "")</f>
        <v/>
      </c>
      <c r="AJ831" s="10" t="str">
        <f ca="1">IFERROR(IF(AND(NOW()&lt;= EOMONTH(DATE(YEAR($O831),5, 1), 0), Overall!$A833&lt;&gt;"", MONTH($N831) &lt;= 5, MONTH($O831) &gt;= 5), IF($R831 &lt;&gt; "", $H831/$R831, ""), ""), "")</f>
        <v/>
      </c>
      <c r="AK831" s="10" t="str">
        <f ca="1">IFERROR(IF(AND(NOW()&lt;= EOMONTH(DATE(YEAR($O831),6, 1), 0), Overall!$A833&lt;&gt;"", MONTH($N831) &lt;= 6, MONTH($O831) &gt;= 6), IF($R831 &lt;&gt; "", $H831/$R831, ""), ""), "")</f>
        <v/>
      </c>
      <c r="AL831" s="10" t="str">
        <f ca="1">IFERROR(IF(AND(NOW()&lt;= EOMONTH(DATE(YEAR($O831),7, 1), 0), Overall!$A833&lt;&gt;"", MONTH($N831) &lt;= 7, MONTH($O831) &gt;= 7), IF($R831 &lt;&gt; "", $H831/$R831, ""), ""), "")</f>
        <v/>
      </c>
      <c r="AM831" s="10" t="str">
        <f ca="1">IFERROR(IF(AND(NOW()&lt;= EOMONTH(DATE(YEAR($O831),8, 1), 0), Overall!$A833&lt;&gt;"", MONTH($N831) &lt;= 8, MONTH($O831) &gt;= 8), IF($R831 &lt;&gt; "", $H831/$R831, ""), ""), "")</f>
        <v/>
      </c>
      <c r="AN831" s="10" t="str">
        <f ca="1">IFERROR(IF(AND(NOW()&lt;= EOMONTH(DATE(YEAR($O831),9, 1), 0), Overall!$A833&lt;&gt;"", MONTH($N831) &lt;= 9, MONTH($O831) &gt;= 9), IF($R831 &lt;&gt; "", $H831/$R831, ""), ""), "")</f>
        <v/>
      </c>
      <c r="AO831" s="10" t="str">
        <f ca="1">IFERROR(IF(AND(NOW()&lt;= EOMONTH(DATE(YEAR($O831),10, 1), 0), Overall!$A833&lt;&gt;"", MONTH($N831) &lt;= 10, MONTH($O831) &gt;= 10), IF($R831 &lt;&gt; "", $H831/$R831, ""), ""), "")</f>
        <v/>
      </c>
      <c r="AP831" s="10" t="str">
        <f ca="1">IFERROR(IF(AND(NOW()&lt;= EOMONTH(DATE(YEAR($O831),11, 1), 0), Overall!$A833&lt;&gt;"", MONTH($N831) &lt;=11, MONTH($O831) &gt;= 11), IF($R831 &lt;&gt; "", $H831/$R831, ""), ""), "")</f>
        <v/>
      </c>
      <c r="AQ831" s="10" t="str">
        <f ca="1">IFERROR(IF(AND(NOW()&lt;= EOMONTH(DATE(YEAR($O831),12, 1), 0), Overall!$A833&lt;&gt;"", MONTH($N831) &lt;= 12, MONTH($O831) &gt;= 12), IF($R831 &lt;&gt; "", $H831/$R831, ""), ""), "")</f>
        <v/>
      </c>
      <c r="AR831" s="16">
        <f t="shared" ca="1" si="27"/>
        <v>0</v>
      </c>
    </row>
    <row r="832" spans="1:44" x14ac:dyDescent="0.25">
      <c r="A832" t="str">
        <f>_xlfn.VALUETOTEXT(Overall!A834)</f>
        <v/>
      </c>
      <c r="B832" s="8" t="str">
        <f>IF(Overall!B834&lt;&gt;"", VALUE(Overall!B834), "")</f>
        <v/>
      </c>
      <c r="C832" s="5" t="str">
        <f>IF(Overall!C834&lt;&gt;"",_xlfn.VALUETOTEXT(Overall!C834),"")</f>
        <v/>
      </c>
      <c r="D832" s="5" t="str">
        <f>_xlfn.VALUETOTEXT(Overall!D834)</f>
        <v/>
      </c>
      <c r="E832" s="5" t="str">
        <f>IF(Overall!Q834&lt;&gt;"",_xlfn.VALUETOTEXT(Overall!Q834),"")</f>
        <v/>
      </c>
      <c r="F832" s="5" t="str">
        <f>IF(Overall!E834&lt;&gt;"",_xlfn.VALUETOTEXT(Overall!E834),"")</f>
        <v/>
      </c>
      <c r="G832" s="5" t="str">
        <f>IF(Overall!R834&lt;&gt;"",_xlfn.VALUETOTEXT(Overall!R834),"")</f>
        <v/>
      </c>
      <c r="H832" s="6" t="str">
        <f>IF(Overall!F834&lt;&gt;"",VALUE(Overall!F834),"")</f>
        <v/>
      </c>
      <c r="I832" s="6" t="str">
        <f>IF(Overall!G834&lt;&gt;"",VALUE(Overall!G834),"")</f>
        <v/>
      </c>
      <c r="J832" s="6" t="str">
        <f>IF(Overall!H834&lt;&gt;"",VALUE(Overall!H834),"")</f>
        <v/>
      </c>
      <c r="K832" s="6" t="str">
        <f>IF(Overall!I834&lt;&gt;"",VALUE(Overall!I834),"")</f>
        <v/>
      </c>
      <c r="L832" s="6" t="str">
        <f>IF(Overall!J834&lt;&gt;"",VALUE(Overall!J834),"")</f>
        <v/>
      </c>
      <c r="M832" s="6" t="str">
        <f>IF(Overall!K834&lt;&gt;"",VALUE(Overall!K834),"")</f>
        <v/>
      </c>
      <c r="N832" s="7" t="str">
        <f>IF(Overall!L834&lt;&gt;"",DATEVALUE(MID(Overall!L834, FIND(",", Overall!L834) + 2, FIND(" ", Overall!L834) - FIND(",", Overall!L834) - 1) &amp; " " &amp; MID(Overall!L834, FIND(" ", Overall!L834) + 1, FIND(",", Overall!L834, FIND(" ", Overall!L834)) - FIND(" ", Overall!L834) - 1) &amp; ", " &amp; MID(Overall!L834, FIND(",", Overall!L834, FIND(",",Overall!L834) + 1) + 2, LEN(Overall!L834))),"")</f>
        <v/>
      </c>
      <c r="O832" s="7" t="str">
        <f>IF(Overall!M834&lt;&gt;"",DATEVALUE(MID(Overall!M834, FIND(",", Overall!M834) + 2, FIND(" ", Overall!M834) - FIND(",", Overall!M834) - 1) &amp; " " &amp; MID(Overall!M834, FIND(" ", Overall!M834) + 1, FIND(",", Overall!M834, FIND(" ", Overall!M834)) - FIND(" ", Overall!M834) - 1) &amp; ", " &amp; MID(Overall!M834, FIND(",", Overall!M834, FIND(",",Overall!M834) + 1) + 2, LEN(Overall!M834))),"")</f>
        <v/>
      </c>
      <c r="P832" s="7" t="str">
        <f>IF(Overall!N834&lt;&gt;"",DATEVALUE(MID(Overall!N834, FIND(",", Overall!N834) + 2, FIND(" ", Overall!N834) - FIND(",", Overall!N834) - 1) &amp; " " &amp; MID(Overall!N834, FIND(" ", Overall!N834) + 1, FIND(",", Overall!N834, FIND(" ", Overall!N834)) - FIND(" ", Overall!N834) - 1) &amp; ", " &amp; MID(Overall!N834, FIND(",", Overall!N834, FIND(",",Overall!N834) + 1) + 2, LEN(Overall!N834))),"")</f>
        <v/>
      </c>
      <c r="Q832" s="7" t="str">
        <f>IF(Overall!O834&lt;&gt;"",DATEVALUE(MID(Overall!O834, FIND(",", Overall!O834) + 2, FIND(" ", Overall!O834) - FIND(",", Overall!O834) - 1) &amp; " " &amp; MID(Overall!O834, FIND(" ", Overall!O834) + 1, FIND(",", Overall!O834, FIND(" ", Overall!O834)) - FIND(" ", Overall!O834) - 1) &amp; ", " &amp; MID(Overall!O834, FIND(",", Overall!O834, FIND(",",Overall!O834) + 1) + 2, LEN(Overall!O834))),"")</f>
        <v/>
      </c>
      <c r="R832" s="5" t="str">
        <f t="shared" si="26"/>
        <v/>
      </c>
      <c r="S832" s="10" t="str">
        <f>IF(Overall!$A834&lt;&gt;"",IF(AND(MONTH($N832) &lt;= 1, MONTH($O832) &gt;= 1), IF($R832 &lt;&gt; "", $H832/$R832, ""), ""),"")</f>
        <v/>
      </c>
      <c r="T832" s="10" t="str">
        <f>IF(Overall!$A834&lt;&gt;"",IF(AND(MONTH($N832) &lt;= 2, MONTH($O832) &gt;= 2), IF($R832 &lt;&gt; "", $H832/$R832, ""), ""),"")</f>
        <v/>
      </c>
      <c r="U832" s="10" t="str">
        <f>IF(Overall!$A834&lt;&gt;"",IF(AND(MONTH($N832) &lt;= 3, MONTH($O832) &gt;= 3), IF($R832 &lt;&gt; "", $H832/$R832, ""), ""),"")</f>
        <v/>
      </c>
      <c r="V832" s="10" t="str">
        <f>IF(Overall!$A834&lt;&gt;"",IF(AND(MONTH($N832) &lt;= 4, MONTH($O832) &gt;= 4), IF($R832 &lt;&gt; "", $H832/$R832, ""), ""),"")</f>
        <v/>
      </c>
      <c r="W832" s="10" t="str">
        <f>IF(Overall!$A834&lt;&gt;"",IF(AND(MONTH($N832) &lt;= 5, MONTH($O832) &gt;= 5), IF($R832 &lt;&gt; "", $H832/$R832, ""), ""),"")</f>
        <v/>
      </c>
      <c r="X832" s="10" t="str">
        <f>IF(Overall!$A834&lt;&gt;"",IF(AND(MONTH($N832) &lt;= 6, MONTH($O832) &gt;= 6), IF($R832 &lt;&gt; "", $H832/$R832, ""), ""),"")</f>
        <v/>
      </c>
      <c r="Y832" s="10" t="str">
        <f>IF(Overall!$A834&lt;&gt;"",IF(AND(MONTH($N832) &lt;= 7, MONTH($O832) &gt;= 7 ), IF($R832 &lt;&gt; "", $H832/$R832, ""), ""),"")</f>
        <v/>
      </c>
      <c r="Z832" s="10" t="str">
        <f>IF(Overall!$A834&lt;&gt;"",IF(AND(MONTH($N832) &lt;= 8, MONTH($O832) &gt;= 8), IF($R832 &lt;&gt; "", $H832/$R832, ""), ""),"")</f>
        <v/>
      </c>
      <c r="AA832" s="10" t="str">
        <f>IF(Overall!$A834&lt;&gt;"",IF(AND(MONTH($N832) &lt;= 9, MONTH($O832) &gt;= 9), IF($R832 &lt;&gt; "", $H832/$R832, ""), ""),"")</f>
        <v/>
      </c>
      <c r="AB832" s="10" t="str">
        <f>IF(Overall!$A834&lt;&gt;"",IF(AND(MONTH($N832) &lt;= 10, MONTH($O832) &gt;= 10), IF($R832 &lt;&gt; "", $H832/$R832, ""), ""),"")</f>
        <v/>
      </c>
      <c r="AC832" s="10" t="str">
        <f>IF(Overall!$A834&lt;&gt;"",IF(AND(MONTH($N832) &lt;= 11, MONTH($O832) &gt;= 11), IF($R832 &lt;&gt; "", $H832/$R832, ""), ""),"")</f>
        <v/>
      </c>
      <c r="AD832" s="10" t="str">
        <f>IF(Overall!$A834&lt;&gt;"",IF(AND(MONTH($N832) &lt;= 12, MONTH($O832) &gt;= 12), IF($R832 &lt;&gt; "", $H832/$R832, ""), ""),"")</f>
        <v/>
      </c>
      <c r="AF832" s="10" t="str">
        <f ca="1">IFERROR(IF(AND(NOW()&lt;= EOMONTH(DATE(YEAR($O832),1, 1), 0), Overall!$A834&lt;&gt;"", MONTH($N832) &lt;= 1, MONTH($O832) &gt;= 1), IF($R832 &lt;&gt; "", $H832/$R832, ""), ""), "")</f>
        <v/>
      </c>
      <c r="AG832" s="10" t="str">
        <f ca="1">IFERROR(IF(AND(NOW()&lt;= EOMONTH(DATE(YEAR($O832),2, 1), 0), Overall!$A834&lt;&gt;"", MONTH($N832) &lt;= 2, MONTH($O832) &gt;= 2), IF($R832 &lt;&gt; "", $H832/$R832, ""), ""), "")</f>
        <v/>
      </c>
      <c r="AH832" s="10" t="str">
        <f ca="1">IFERROR(IF(AND(NOW()&lt;= EOMONTH(DATE(YEAR($O832),3, 1), 0), Overall!$A834&lt;&gt;"", MONTH($N832) &lt;= 3, MONTH($O832) &gt;= 3), IF($R832 &lt;&gt; "", $H832/$R832, ""), ""), "")</f>
        <v/>
      </c>
      <c r="AI832" s="10" t="str">
        <f ca="1">IFERROR(IF(AND(NOW()&lt;= EOMONTH(DATE(YEAR($O832),4, 1), 0), Overall!$A834&lt;&gt;"", MONTH($N832) &lt;= 4, MONTH($O832) &gt;= 4), IF($R832 &lt;&gt; "", $H832/$R832, ""), ""), "")</f>
        <v/>
      </c>
      <c r="AJ832" s="10" t="str">
        <f ca="1">IFERROR(IF(AND(NOW()&lt;= EOMONTH(DATE(YEAR($O832),5, 1), 0), Overall!$A834&lt;&gt;"", MONTH($N832) &lt;= 5, MONTH($O832) &gt;= 5), IF($R832 &lt;&gt; "", $H832/$R832, ""), ""), "")</f>
        <v/>
      </c>
      <c r="AK832" s="10" t="str">
        <f ca="1">IFERROR(IF(AND(NOW()&lt;= EOMONTH(DATE(YEAR($O832),6, 1), 0), Overall!$A834&lt;&gt;"", MONTH($N832) &lt;= 6, MONTH($O832) &gt;= 6), IF($R832 &lt;&gt; "", $H832/$R832, ""), ""), "")</f>
        <v/>
      </c>
      <c r="AL832" s="10" t="str">
        <f ca="1">IFERROR(IF(AND(NOW()&lt;= EOMONTH(DATE(YEAR($O832),7, 1), 0), Overall!$A834&lt;&gt;"", MONTH($N832) &lt;= 7, MONTH($O832) &gt;= 7), IF($R832 &lt;&gt; "", $H832/$R832, ""), ""), "")</f>
        <v/>
      </c>
      <c r="AM832" s="10" t="str">
        <f ca="1">IFERROR(IF(AND(NOW()&lt;= EOMONTH(DATE(YEAR($O832),8, 1), 0), Overall!$A834&lt;&gt;"", MONTH($N832) &lt;= 8, MONTH($O832) &gt;= 8), IF($R832 &lt;&gt; "", $H832/$R832, ""), ""), "")</f>
        <v/>
      </c>
      <c r="AN832" s="10" t="str">
        <f ca="1">IFERROR(IF(AND(NOW()&lt;= EOMONTH(DATE(YEAR($O832),9, 1), 0), Overall!$A834&lt;&gt;"", MONTH($N832) &lt;= 9, MONTH($O832) &gt;= 9), IF($R832 &lt;&gt; "", $H832/$R832, ""), ""), "")</f>
        <v/>
      </c>
      <c r="AO832" s="10" t="str">
        <f ca="1">IFERROR(IF(AND(NOW()&lt;= EOMONTH(DATE(YEAR($O832),10, 1), 0), Overall!$A834&lt;&gt;"", MONTH($N832) &lt;= 10, MONTH($O832) &gt;= 10), IF($R832 &lt;&gt; "", $H832/$R832, ""), ""), "")</f>
        <v/>
      </c>
      <c r="AP832" s="10" t="str">
        <f ca="1">IFERROR(IF(AND(NOW()&lt;= EOMONTH(DATE(YEAR($O832),11, 1), 0), Overall!$A834&lt;&gt;"", MONTH($N832) &lt;=11, MONTH($O832) &gt;= 11), IF($R832 &lt;&gt; "", $H832/$R832, ""), ""), "")</f>
        <v/>
      </c>
      <c r="AQ832" s="10" t="str">
        <f ca="1">IFERROR(IF(AND(NOW()&lt;= EOMONTH(DATE(YEAR($O832),12, 1), 0), Overall!$A834&lt;&gt;"", MONTH($N832) &lt;= 12, MONTH($O832) &gt;= 12), IF($R832 &lt;&gt; "", $H832/$R832, ""), ""), "")</f>
        <v/>
      </c>
      <c r="AR832" s="16">
        <f t="shared" ca="1" si="27"/>
        <v>0</v>
      </c>
    </row>
    <row r="833" spans="1:44" x14ac:dyDescent="0.25">
      <c r="A833" t="str">
        <f>_xlfn.VALUETOTEXT(Overall!A835)</f>
        <v/>
      </c>
      <c r="B833" s="8" t="str">
        <f>IF(Overall!B835&lt;&gt;"", VALUE(Overall!B835), "")</f>
        <v/>
      </c>
      <c r="C833" s="5" t="str">
        <f>IF(Overall!C835&lt;&gt;"",_xlfn.VALUETOTEXT(Overall!C835),"")</f>
        <v/>
      </c>
      <c r="D833" s="5" t="str">
        <f>_xlfn.VALUETOTEXT(Overall!D835)</f>
        <v/>
      </c>
      <c r="E833" s="5" t="str">
        <f>IF(Overall!Q835&lt;&gt;"",_xlfn.VALUETOTEXT(Overall!Q835),"")</f>
        <v/>
      </c>
      <c r="F833" s="5" t="str">
        <f>IF(Overall!E835&lt;&gt;"",_xlfn.VALUETOTEXT(Overall!E835),"")</f>
        <v/>
      </c>
      <c r="G833" s="5" t="str">
        <f>IF(Overall!R835&lt;&gt;"",_xlfn.VALUETOTEXT(Overall!R835),"")</f>
        <v/>
      </c>
      <c r="H833" s="6" t="str">
        <f>IF(Overall!F835&lt;&gt;"",VALUE(Overall!F835),"")</f>
        <v/>
      </c>
      <c r="I833" s="6" t="str">
        <f>IF(Overall!G835&lt;&gt;"",VALUE(Overall!G835),"")</f>
        <v/>
      </c>
      <c r="J833" s="6" t="str">
        <f>IF(Overall!H835&lt;&gt;"",VALUE(Overall!H835),"")</f>
        <v/>
      </c>
      <c r="K833" s="6" t="str">
        <f>IF(Overall!I835&lt;&gt;"",VALUE(Overall!I835),"")</f>
        <v/>
      </c>
      <c r="L833" s="6" t="str">
        <f>IF(Overall!J835&lt;&gt;"",VALUE(Overall!J835),"")</f>
        <v/>
      </c>
      <c r="M833" s="6" t="str">
        <f>IF(Overall!K835&lt;&gt;"",VALUE(Overall!K835),"")</f>
        <v/>
      </c>
      <c r="N833" s="7" t="str">
        <f>IF(Overall!L835&lt;&gt;"",DATEVALUE(MID(Overall!L835, FIND(",", Overall!L835) + 2, FIND(" ", Overall!L835) - FIND(",", Overall!L835) - 1) &amp; " " &amp; MID(Overall!L835, FIND(" ", Overall!L835) + 1, FIND(",", Overall!L835, FIND(" ", Overall!L835)) - FIND(" ", Overall!L835) - 1) &amp; ", " &amp; MID(Overall!L835, FIND(",", Overall!L835, FIND(",",Overall!L835) + 1) + 2, LEN(Overall!L835))),"")</f>
        <v/>
      </c>
      <c r="O833" s="7" t="str">
        <f>IF(Overall!M835&lt;&gt;"",DATEVALUE(MID(Overall!M835, FIND(",", Overall!M835) + 2, FIND(" ", Overall!M835) - FIND(",", Overall!M835) - 1) &amp; " " &amp; MID(Overall!M835, FIND(" ", Overall!M835) + 1, FIND(",", Overall!M835, FIND(" ", Overall!M835)) - FIND(" ", Overall!M835) - 1) &amp; ", " &amp; MID(Overall!M835, FIND(",", Overall!M835, FIND(",",Overall!M835) + 1) + 2, LEN(Overall!M835))),"")</f>
        <v/>
      </c>
      <c r="P833" s="7" t="str">
        <f>IF(Overall!N835&lt;&gt;"",DATEVALUE(MID(Overall!N835, FIND(",", Overall!N835) + 2, FIND(" ", Overall!N835) - FIND(",", Overall!N835) - 1) &amp; " " &amp; MID(Overall!N835, FIND(" ", Overall!N835) + 1, FIND(",", Overall!N835, FIND(" ", Overall!N835)) - FIND(" ", Overall!N835) - 1) &amp; ", " &amp; MID(Overall!N835, FIND(",", Overall!N835, FIND(",",Overall!N835) + 1) + 2, LEN(Overall!N835))),"")</f>
        <v/>
      </c>
      <c r="Q833" s="7" t="str">
        <f>IF(Overall!O835&lt;&gt;"",DATEVALUE(MID(Overall!O835, FIND(",", Overall!O835) + 2, FIND(" ", Overall!O835) - FIND(",", Overall!O835) - 1) &amp; " " &amp; MID(Overall!O835, FIND(" ", Overall!O835) + 1, FIND(",", Overall!O835, FIND(" ", Overall!O835)) - FIND(" ", Overall!O835) - 1) &amp; ", " &amp; MID(Overall!O835, FIND(",", Overall!O835, FIND(",",Overall!O835) + 1) + 2, LEN(Overall!O835))),"")</f>
        <v/>
      </c>
      <c r="R833" s="5" t="str">
        <f t="shared" si="26"/>
        <v/>
      </c>
      <c r="S833" s="10" t="str">
        <f>IF(Overall!$A835&lt;&gt;"",IF(AND(MONTH($N833) &lt;= 1, MONTH($O833) &gt;= 1), IF($R833 &lt;&gt; "", $H833/$R833, ""), ""),"")</f>
        <v/>
      </c>
      <c r="T833" s="10" t="str">
        <f>IF(Overall!$A835&lt;&gt;"",IF(AND(MONTH($N833) &lt;= 2, MONTH($O833) &gt;= 2), IF($R833 &lt;&gt; "", $H833/$R833, ""), ""),"")</f>
        <v/>
      </c>
      <c r="U833" s="10" t="str">
        <f>IF(Overall!$A835&lt;&gt;"",IF(AND(MONTH($N833) &lt;= 3, MONTH($O833) &gt;= 3), IF($R833 &lt;&gt; "", $H833/$R833, ""), ""),"")</f>
        <v/>
      </c>
      <c r="V833" s="10" t="str">
        <f>IF(Overall!$A835&lt;&gt;"",IF(AND(MONTH($N833) &lt;= 4, MONTH($O833) &gt;= 4), IF($R833 &lt;&gt; "", $H833/$R833, ""), ""),"")</f>
        <v/>
      </c>
      <c r="W833" s="10" t="str">
        <f>IF(Overall!$A835&lt;&gt;"",IF(AND(MONTH($N833) &lt;= 5, MONTH($O833) &gt;= 5), IF($R833 &lt;&gt; "", $H833/$R833, ""), ""),"")</f>
        <v/>
      </c>
      <c r="X833" s="10" t="str">
        <f>IF(Overall!$A835&lt;&gt;"",IF(AND(MONTH($N833) &lt;= 6, MONTH($O833) &gt;= 6), IF($R833 &lt;&gt; "", $H833/$R833, ""), ""),"")</f>
        <v/>
      </c>
      <c r="Y833" s="10" t="str">
        <f>IF(Overall!$A835&lt;&gt;"",IF(AND(MONTH($N833) &lt;= 7, MONTH($O833) &gt;= 7 ), IF($R833 &lt;&gt; "", $H833/$R833, ""), ""),"")</f>
        <v/>
      </c>
      <c r="Z833" s="10" t="str">
        <f>IF(Overall!$A835&lt;&gt;"",IF(AND(MONTH($N833) &lt;= 8, MONTH($O833) &gt;= 8), IF($R833 &lt;&gt; "", $H833/$R833, ""), ""),"")</f>
        <v/>
      </c>
      <c r="AA833" s="10" t="str">
        <f>IF(Overall!$A835&lt;&gt;"",IF(AND(MONTH($N833) &lt;= 9, MONTH($O833) &gt;= 9), IF($R833 &lt;&gt; "", $H833/$R833, ""), ""),"")</f>
        <v/>
      </c>
      <c r="AB833" s="10" t="str">
        <f>IF(Overall!$A835&lt;&gt;"",IF(AND(MONTH($N833) &lt;= 10, MONTH($O833) &gt;= 10), IF($R833 &lt;&gt; "", $H833/$R833, ""), ""),"")</f>
        <v/>
      </c>
      <c r="AC833" s="10" t="str">
        <f>IF(Overall!$A835&lt;&gt;"",IF(AND(MONTH($N833) &lt;= 11, MONTH($O833) &gt;= 11), IF($R833 &lt;&gt; "", $H833/$R833, ""), ""),"")</f>
        <v/>
      </c>
      <c r="AD833" s="10" t="str">
        <f>IF(Overall!$A835&lt;&gt;"",IF(AND(MONTH($N833) &lt;= 12, MONTH($O833) &gt;= 12), IF($R833 &lt;&gt; "", $H833/$R833, ""), ""),"")</f>
        <v/>
      </c>
      <c r="AF833" s="10" t="str">
        <f ca="1">IFERROR(IF(AND(NOW()&lt;= EOMONTH(DATE(YEAR($O833),1, 1), 0), Overall!$A835&lt;&gt;"", MONTH($N833) &lt;= 1, MONTH($O833) &gt;= 1), IF($R833 &lt;&gt; "", $H833/$R833, ""), ""), "")</f>
        <v/>
      </c>
      <c r="AG833" s="10" t="str">
        <f ca="1">IFERROR(IF(AND(NOW()&lt;= EOMONTH(DATE(YEAR($O833),2, 1), 0), Overall!$A835&lt;&gt;"", MONTH($N833) &lt;= 2, MONTH($O833) &gt;= 2), IF($R833 &lt;&gt; "", $H833/$R833, ""), ""), "")</f>
        <v/>
      </c>
      <c r="AH833" s="10" t="str">
        <f ca="1">IFERROR(IF(AND(NOW()&lt;= EOMONTH(DATE(YEAR($O833),3, 1), 0), Overall!$A835&lt;&gt;"", MONTH($N833) &lt;= 3, MONTH($O833) &gt;= 3), IF($R833 &lt;&gt; "", $H833/$R833, ""), ""), "")</f>
        <v/>
      </c>
      <c r="AI833" s="10" t="str">
        <f ca="1">IFERROR(IF(AND(NOW()&lt;= EOMONTH(DATE(YEAR($O833),4, 1), 0), Overall!$A835&lt;&gt;"", MONTH($N833) &lt;= 4, MONTH($O833) &gt;= 4), IF($R833 &lt;&gt; "", $H833/$R833, ""), ""), "")</f>
        <v/>
      </c>
      <c r="AJ833" s="10" t="str">
        <f ca="1">IFERROR(IF(AND(NOW()&lt;= EOMONTH(DATE(YEAR($O833),5, 1), 0), Overall!$A835&lt;&gt;"", MONTH($N833) &lt;= 5, MONTH($O833) &gt;= 5), IF($R833 &lt;&gt; "", $H833/$R833, ""), ""), "")</f>
        <v/>
      </c>
      <c r="AK833" s="10" t="str">
        <f ca="1">IFERROR(IF(AND(NOW()&lt;= EOMONTH(DATE(YEAR($O833),6, 1), 0), Overall!$A835&lt;&gt;"", MONTH($N833) &lt;= 6, MONTH($O833) &gt;= 6), IF($R833 &lt;&gt; "", $H833/$R833, ""), ""), "")</f>
        <v/>
      </c>
      <c r="AL833" s="10" t="str">
        <f ca="1">IFERROR(IF(AND(NOW()&lt;= EOMONTH(DATE(YEAR($O833),7, 1), 0), Overall!$A835&lt;&gt;"", MONTH($N833) &lt;= 7, MONTH($O833) &gt;= 7), IF($R833 &lt;&gt; "", $H833/$R833, ""), ""), "")</f>
        <v/>
      </c>
      <c r="AM833" s="10" t="str">
        <f ca="1">IFERROR(IF(AND(NOW()&lt;= EOMONTH(DATE(YEAR($O833),8, 1), 0), Overall!$A835&lt;&gt;"", MONTH($N833) &lt;= 8, MONTH($O833) &gt;= 8), IF($R833 &lt;&gt; "", $H833/$R833, ""), ""), "")</f>
        <v/>
      </c>
      <c r="AN833" s="10" t="str">
        <f ca="1">IFERROR(IF(AND(NOW()&lt;= EOMONTH(DATE(YEAR($O833),9, 1), 0), Overall!$A835&lt;&gt;"", MONTH($N833) &lt;= 9, MONTH($O833) &gt;= 9), IF($R833 &lt;&gt; "", $H833/$R833, ""), ""), "")</f>
        <v/>
      </c>
      <c r="AO833" s="10" t="str">
        <f ca="1">IFERROR(IF(AND(NOW()&lt;= EOMONTH(DATE(YEAR($O833),10, 1), 0), Overall!$A835&lt;&gt;"", MONTH($N833) &lt;= 10, MONTH($O833) &gt;= 10), IF($R833 &lt;&gt; "", $H833/$R833, ""), ""), "")</f>
        <v/>
      </c>
      <c r="AP833" s="10" t="str">
        <f ca="1">IFERROR(IF(AND(NOW()&lt;= EOMONTH(DATE(YEAR($O833),11, 1), 0), Overall!$A835&lt;&gt;"", MONTH($N833) &lt;=11, MONTH($O833) &gt;= 11), IF($R833 &lt;&gt; "", $H833/$R833, ""), ""), "")</f>
        <v/>
      </c>
      <c r="AQ833" s="10" t="str">
        <f ca="1">IFERROR(IF(AND(NOW()&lt;= EOMONTH(DATE(YEAR($O833),12, 1), 0), Overall!$A835&lt;&gt;"", MONTH($N833) &lt;= 12, MONTH($O833) &gt;= 12), IF($R833 &lt;&gt; "", $H833/$R833, ""), ""), "")</f>
        <v/>
      </c>
      <c r="AR833" s="16">
        <f t="shared" ca="1" si="27"/>
        <v>0</v>
      </c>
    </row>
    <row r="834" spans="1:44" x14ac:dyDescent="0.25">
      <c r="A834" t="str">
        <f>_xlfn.VALUETOTEXT(Overall!A836)</f>
        <v/>
      </c>
      <c r="B834" s="8" t="str">
        <f>IF(Overall!B836&lt;&gt;"", VALUE(Overall!B836), "")</f>
        <v/>
      </c>
      <c r="C834" s="5" t="str">
        <f>IF(Overall!C836&lt;&gt;"",_xlfn.VALUETOTEXT(Overall!C836),"")</f>
        <v/>
      </c>
      <c r="D834" s="5" t="str">
        <f>_xlfn.VALUETOTEXT(Overall!D836)</f>
        <v/>
      </c>
      <c r="E834" s="5" t="str">
        <f>IF(Overall!Q836&lt;&gt;"",_xlfn.VALUETOTEXT(Overall!Q836),"")</f>
        <v/>
      </c>
      <c r="F834" s="5" t="str">
        <f>IF(Overall!E836&lt;&gt;"",_xlfn.VALUETOTEXT(Overall!E836),"")</f>
        <v/>
      </c>
      <c r="G834" s="5" t="str">
        <f>IF(Overall!R836&lt;&gt;"",_xlfn.VALUETOTEXT(Overall!R836),"")</f>
        <v/>
      </c>
      <c r="H834" s="6" t="str">
        <f>IF(Overall!F836&lt;&gt;"",VALUE(Overall!F836),"")</f>
        <v/>
      </c>
      <c r="I834" s="6" t="str">
        <f>IF(Overall!G836&lt;&gt;"",VALUE(Overall!G836),"")</f>
        <v/>
      </c>
      <c r="J834" s="6" t="str">
        <f>IF(Overall!H836&lt;&gt;"",VALUE(Overall!H836),"")</f>
        <v/>
      </c>
      <c r="K834" s="6" t="str">
        <f>IF(Overall!I836&lt;&gt;"",VALUE(Overall!I836),"")</f>
        <v/>
      </c>
      <c r="L834" s="6" t="str">
        <f>IF(Overall!J836&lt;&gt;"",VALUE(Overall!J836),"")</f>
        <v/>
      </c>
      <c r="M834" s="6" t="str">
        <f>IF(Overall!K836&lt;&gt;"",VALUE(Overall!K836),"")</f>
        <v/>
      </c>
      <c r="N834" s="7" t="str">
        <f>IF(Overall!L836&lt;&gt;"",DATEVALUE(MID(Overall!L836, FIND(",", Overall!L836) + 2, FIND(" ", Overall!L836) - FIND(",", Overall!L836) - 1) &amp; " " &amp; MID(Overall!L836, FIND(" ", Overall!L836) + 1, FIND(",", Overall!L836, FIND(" ", Overall!L836)) - FIND(" ", Overall!L836) - 1) &amp; ", " &amp; MID(Overall!L836, FIND(",", Overall!L836, FIND(",",Overall!L836) + 1) + 2, LEN(Overall!L836))),"")</f>
        <v/>
      </c>
      <c r="O834" s="7" t="str">
        <f>IF(Overall!M836&lt;&gt;"",DATEVALUE(MID(Overall!M836, FIND(",", Overall!M836) + 2, FIND(" ", Overall!M836) - FIND(",", Overall!M836) - 1) &amp; " " &amp; MID(Overall!M836, FIND(" ", Overall!M836) + 1, FIND(",", Overall!M836, FIND(" ", Overall!M836)) - FIND(" ", Overall!M836) - 1) &amp; ", " &amp; MID(Overall!M836, FIND(",", Overall!M836, FIND(",",Overall!M836) + 1) + 2, LEN(Overall!M836))),"")</f>
        <v/>
      </c>
      <c r="P834" s="7" t="str">
        <f>IF(Overall!N836&lt;&gt;"",DATEVALUE(MID(Overall!N836, FIND(",", Overall!N836) + 2, FIND(" ", Overall!N836) - FIND(",", Overall!N836) - 1) &amp; " " &amp; MID(Overall!N836, FIND(" ", Overall!N836) + 1, FIND(",", Overall!N836, FIND(" ", Overall!N836)) - FIND(" ", Overall!N836) - 1) &amp; ", " &amp; MID(Overall!N836, FIND(",", Overall!N836, FIND(",",Overall!N836) + 1) + 2, LEN(Overall!N836))),"")</f>
        <v/>
      </c>
      <c r="Q834" s="7" t="str">
        <f>IF(Overall!O836&lt;&gt;"",DATEVALUE(MID(Overall!O836, FIND(",", Overall!O836) + 2, FIND(" ", Overall!O836) - FIND(",", Overall!O836) - 1) &amp; " " &amp; MID(Overall!O836, FIND(" ", Overall!O836) + 1, FIND(",", Overall!O836, FIND(" ", Overall!O836)) - FIND(" ", Overall!O836) - 1) &amp; ", " &amp; MID(Overall!O836, FIND(",", Overall!O836, FIND(",",Overall!O836) + 1) + 2, LEN(Overall!O836))),"")</f>
        <v/>
      </c>
      <c r="R834" s="5" t="str">
        <f t="shared" si="26"/>
        <v/>
      </c>
      <c r="S834" s="10" t="str">
        <f>IF(Overall!$A836&lt;&gt;"",IF(AND(MONTH($N834) &lt;= 1, MONTH($O834) &gt;= 1), IF($R834 &lt;&gt; "", $H834/$R834, ""), ""),"")</f>
        <v/>
      </c>
      <c r="T834" s="10" t="str">
        <f>IF(Overall!$A836&lt;&gt;"",IF(AND(MONTH($N834) &lt;= 2, MONTH($O834) &gt;= 2), IF($R834 &lt;&gt; "", $H834/$R834, ""), ""),"")</f>
        <v/>
      </c>
      <c r="U834" s="10" t="str">
        <f>IF(Overall!$A836&lt;&gt;"",IF(AND(MONTH($N834) &lt;= 3, MONTH($O834) &gt;= 3), IF($R834 &lt;&gt; "", $H834/$R834, ""), ""),"")</f>
        <v/>
      </c>
      <c r="V834" s="10" t="str">
        <f>IF(Overall!$A836&lt;&gt;"",IF(AND(MONTH($N834) &lt;= 4, MONTH($O834) &gt;= 4), IF($R834 &lt;&gt; "", $H834/$R834, ""), ""),"")</f>
        <v/>
      </c>
      <c r="W834" s="10" t="str">
        <f>IF(Overall!$A836&lt;&gt;"",IF(AND(MONTH($N834) &lt;= 5, MONTH($O834) &gt;= 5), IF($R834 &lt;&gt; "", $H834/$R834, ""), ""),"")</f>
        <v/>
      </c>
      <c r="X834" s="10" t="str">
        <f>IF(Overall!$A836&lt;&gt;"",IF(AND(MONTH($N834) &lt;= 6, MONTH($O834) &gt;= 6), IF($R834 &lt;&gt; "", $H834/$R834, ""), ""),"")</f>
        <v/>
      </c>
      <c r="Y834" s="10" t="str">
        <f>IF(Overall!$A836&lt;&gt;"",IF(AND(MONTH($N834) &lt;= 7, MONTH($O834) &gt;= 7 ), IF($R834 &lt;&gt; "", $H834/$R834, ""), ""),"")</f>
        <v/>
      </c>
      <c r="Z834" s="10" t="str">
        <f>IF(Overall!$A836&lt;&gt;"",IF(AND(MONTH($N834) &lt;= 8, MONTH($O834) &gt;= 8), IF($R834 &lt;&gt; "", $H834/$R834, ""), ""),"")</f>
        <v/>
      </c>
      <c r="AA834" s="10" t="str">
        <f>IF(Overall!$A836&lt;&gt;"",IF(AND(MONTH($N834) &lt;= 9, MONTH($O834) &gt;= 9), IF($R834 &lt;&gt; "", $H834/$R834, ""), ""),"")</f>
        <v/>
      </c>
      <c r="AB834" s="10" t="str">
        <f>IF(Overall!$A836&lt;&gt;"",IF(AND(MONTH($N834) &lt;= 10, MONTH($O834) &gt;= 10), IF($R834 &lt;&gt; "", $H834/$R834, ""), ""),"")</f>
        <v/>
      </c>
      <c r="AC834" s="10" t="str">
        <f>IF(Overall!$A836&lt;&gt;"",IF(AND(MONTH($N834) &lt;= 11, MONTH($O834) &gt;= 11), IF($R834 &lt;&gt; "", $H834/$R834, ""), ""),"")</f>
        <v/>
      </c>
      <c r="AD834" s="10" t="str">
        <f>IF(Overall!$A836&lt;&gt;"",IF(AND(MONTH($N834) &lt;= 12, MONTH($O834) &gt;= 12), IF($R834 &lt;&gt; "", $H834/$R834, ""), ""),"")</f>
        <v/>
      </c>
      <c r="AF834" s="10" t="str">
        <f ca="1">IFERROR(IF(AND(NOW()&lt;= EOMONTH(DATE(YEAR($O834),1, 1), 0), Overall!$A836&lt;&gt;"", MONTH($N834) &lt;= 1, MONTH($O834) &gt;= 1), IF($R834 &lt;&gt; "", $H834/$R834, ""), ""), "")</f>
        <v/>
      </c>
      <c r="AG834" s="10" t="str">
        <f ca="1">IFERROR(IF(AND(NOW()&lt;= EOMONTH(DATE(YEAR($O834),2, 1), 0), Overall!$A836&lt;&gt;"", MONTH($N834) &lt;= 2, MONTH($O834) &gt;= 2), IF($R834 &lt;&gt; "", $H834/$R834, ""), ""), "")</f>
        <v/>
      </c>
      <c r="AH834" s="10" t="str">
        <f ca="1">IFERROR(IF(AND(NOW()&lt;= EOMONTH(DATE(YEAR($O834),3, 1), 0), Overall!$A836&lt;&gt;"", MONTH($N834) &lt;= 3, MONTH($O834) &gt;= 3), IF($R834 &lt;&gt; "", $H834/$R834, ""), ""), "")</f>
        <v/>
      </c>
      <c r="AI834" s="10" t="str">
        <f ca="1">IFERROR(IF(AND(NOW()&lt;= EOMONTH(DATE(YEAR($O834),4, 1), 0), Overall!$A836&lt;&gt;"", MONTH($N834) &lt;= 4, MONTH($O834) &gt;= 4), IF($R834 &lt;&gt; "", $H834/$R834, ""), ""), "")</f>
        <v/>
      </c>
      <c r="AJ834" s="10" t="str">
        <f ca="1">IFERROR(IF(AND(NOW()&lt;= EOMONTH(DATE(YEAR($O834),5, 1), 0), Overall!$A836&lt;&gt;"", MONTH($N834) &lt;= 5, MONTH($O834) &gt;= 5), IF($R834 &lt;&gt; "", $H834/$R834, ""), ""), "")</f>
        <v/>
      </c>
      <c r="AK834" s="10" t="str">
        <f ca="1">IFERROR(IF(AND(NOW()&lt;= EOMONTH(DATE(YEAR($O834),6, 1), 0), Overall!$A836&lt;&gt;"", MONTH($N834) &lt;= 6, MONTH($O834) &gt;= 6), IF($R834 &lt;&gt; "", $H834/$R834, ""), ""), "")</f>
        <v/>
      </c>
      <c r="AL834" s="10" t="str">
        <f ca="1">IFERROR(IF(AND(NOW()&lt;= EOMONTH(DATE(YEAR($O834),7, 1), 0), Overall!$A836&lt;&gt;"", MONTH($N834) &lt;= 7, MONTH($O834) &gt;= 7), IF($R834 &lt;&gt; "", $H834/$R834, ""), ""), "")</f>
        <v/>
      </c>
      <c r="AM834" s="10" t="str">
        <f ca="1">IFERROR(IF(AND(NOW()&lt;= EOMONTH(DATE(YEAR($O834),8, 1), 0), Overall!$A836&lt;&gt;"", MONTH($N834) &lt;= 8, MONTH($O834) &gt;= 8), IF($R834 &lt;&gt; "", $H834/$R834, ""), ""), "")</f>
        <v/>
      </c>
      <c r="AN834" s="10" t="str">
        <f ca="1">IFERROR(IF(AND(NOW()&lt;= EOMONTH(DATE(YEAR($O834),9, 1), 0), Overall!$A836&lt;&gt;"", MONTH($N834) &lt;= 9, MONTH($O834) &gt;= 9), IF($R834 &lt;&gt; "", $H834/$R834, ""), ""), "")</f>
        <v/>
      </c>
      <c r="AO834" s="10" t="str">
        <f ca="1">IFERROR(IF(AND(NOW()&lt;= EOMONTH(DATE(YEAR($O834),10, 1), 0), Overall!$A836&lt;&gt;"", MONTH($N834) &lt;= 10, MONTH($O834) &gt;= 10), IF($R834 &lt;&gt; "", $H834/$R834, ""), ""), "")</f>
        <v/>
      </c>
      <c r="AP834" s="10" t="str">
        <f ca="1">IFERROR(IF(AND(NOW()&lt;= EOMONTH(DATE(YEAR($O834),11, 1), 0), Overall!$A836&lt;&gt;"", MONTH($N834) &lt;=11, MONTH($O834) &gt;= 11), IF($R834 &lt;&gt; "", $H834/$R834, ""), ""), "")</f>
        <v/>
      </c>
      <c r="AQ834" s="10" t="str">
        <f ca="1">IFERROR(IF(AND(NOW()&lt;= EOMONTH(DATE(YEAR($O834),12, 1), 0), Overall!$A836&lt;&gt;"", MONTH($N834) &lt;= 12, MONTH($O834) &gt;= 12), IF($R834 &lt;&gt; "", $H834/$R834, ""), ""), "")</f>
        <v/>
      </c>
      <c r="AR834" s="16">
        <f t="shared" ca="1" si="27"/>
        <v>0</v>
      </c>
    </row>
    <row r="835" spans="1:44" x14ac:dyDescent="0.25">
      <c r="A835" t="str">
        <f>_xlfn.VALUETOTEXT(Overall!A837)</f>
        <v/>
      </c>
      <c r="B835" s="8" t="str">
        <f>IF(Overall!B837&lt;&gt;"", VALUE(Overall!B837), "")</f>
        <v/>
      </c>
      <c r="C835" s="5" t="str">
        <f>IF(Overall!C837&lt;&gt;"",_xlfn.VALUETOTEXT(Overall!C837),"")</f>
        <v/>
      </c>
      <c r="D835" s="5" t="str">
        <f>_xlfn.VALUETOTEXT(Overall!D837)</f>
        <v/>
      </c>
      <c r="E835" s="5" t="str">
        <f>IF(Overall!Q837&lt;&gt;"",_xlfn.VALUETOTEXT(Overall!Q837),"")</f>
        <v/>
      </c>
      <c r="F835" s="5" t="str">
        <f>IF(Overall!E837&lt;&gt;"",_xlfn.VALUETOTEXT(Overall!E837),"")</f>
        <v/>
      </c>
      <c r="G835" s="5" t="str">
        <f>IF(Overall!R837&lt;&gt;"",_xlfn.VALUETOTEXT(Overall!R837),"")</f>
        <v/>
      </c>
      <c r="H835" s="6" t="str">
        <f>IF(Overall!F837&lt;&gt;"",VALUE(Overall!F837),"")</f>
        <v/>
      </c>
      <c r="I835" s="6" t="str">
        <f>IF(Overall!G837&lt;&gt;"",VALUE(Overall!G837),"")</f>
        <v/>
      </c>
      <c r="J835" s="6" t="str">
        <f>IF(Overall!H837&lt;&gt;"",VALUE(Overall!H837),"")</f>
        <v/>
      </c>
      <c r="K835" s="6" t="str">
        <f>IF(Overall!I837&lt;&gt;"",VALUE(Overall!I837),"")</f>
        <v/>
      </c>
      <c r="L835" s="6" t="str">
        <f>IF(Overall!J837&lt;&gt;"",VALUE(Overall!J837),"")</f>
        <v/>
      </c>
      <c r="M835" s="6" t="str">
        <f>IF(Overall!K837&lt;&gt;"",VALUE(Overall!K837),"")</f>
        <v/>
      </c>
      <c r="N835" s="7" t="str">
        <f>IF(Overall!L837&lt;&gt;"",DATEVALUE(MID(Overall!L837, FIND(",", Overall!L837) + 2, FIND(" ", Overall!L837) - FIND(",", Overall!L837) - 1) &amp; " " &amp; MID(Overall!L837, FIND(" ", Overall!L837) + 1, FIND(",", Overall!L837, FIND(" ", Overall!L837)) - FIND(" ", Overall!L837) - 1) &amp; ", " &amp; MID(Overall!L837, FIND(",", Overall!L837, FIND(",",Overall!L837) + 1) + 2, LEN(Overall!L837))),"")</f>
        <v/>
      </c>
      <c r="O835" s="7" t="str">
        <f>IF(Overall!M837&lt;&gt;"",DATEVALUE(MID(Overall!M837, FIND(",", Overall!M837) + 2, FIND(" ", Overall!M837) - FIND(",", Overall!M837) - 1) &amp; " " &amp; MID(Overall!M837, FIND(" ", Overall!M837) + 1, FIND(",", Overall!M837, FIND(" ", Overall!M837)) - FIND(" ", Overall!M837) - 1) &amp; ", " &amp; MID(Overall!M837, FIND(",", Overall!M837, FIND(",",Overall!M837) + 1) + 2, LEN(Overall!M837))),"")</f>
        <v/>
      </c>
      <c r="P835" s="7" t="str">
        <f>IF(Overall!N837&lt;&gt;"",DATEVALUE(MID(Overall!N837, FIND(",", Overall!N837) + 2, FIND(" ", Overall!N837) - FIND(",", Overall!N837) - 1) &amp; " " &amp; MID(Overall!N837, FIND(" ", Overall!N837) + 1, FIND(",", Overall!N837, FIND(" ", Overall!N837)) - FIND(" ", Overall!N837) - 1) &amp; ", " &amp; MID(Overall!N837, FIND(",", Overall!N837, FIND(",",Overall!N837) + 1) + 2, LEN(Overall!N837))),"")</f>
        <v/>
      </c>
      <c r="Q835" s="7" t="str">
        <f>IF(Overall!O837&lt;&gt;"",DATEVALUE(MID(Overall!O837, FIND(",", Overall!O837) + 2, FIND(" ", Overall!O837) - FIND(",", Overall!O837) - 1) &amp; " " &amp; MID(Overall!O837, FIND(" ", Overall!O837) + 1, FIND(",", Overall!O837, FIND(" ", Overall!O837)) - FIND(" ", Overall!O837) - 1) &amp; ", " &amp; MID(Overall!O837, FIND(",", Overall!O837, FIND(",",Overall!O837) + 1) + 2, LEN(Overall!O837))),"")</f>
        <v/>
      </c>
      <c r="R835" s="5" t="str">
        <f t="shared" si="26"/>
        <v/>
      </c>
      <c r="S835" s="10" t="str">
        <f>IF(Overall!$A837&lt;&gt;"",IF(AND(MONTH($N835) &lt;= 1, MONTH($O835) &gt;= 1), IF($R835 &lt;&gt; "", $H835/$R835, ""), ""),"")</f>
        <v/>
      </c>
      <c r="T835" s="10" t="str">
        <f>IF(Overall!$A837&lt;&gt;"",IF(AND(MONTH($N835) &lt;= 2, MONTH($O835) &gt;= 2), IF($R835 &lt;&gt; "", $H835/$R835, ""), ""),"")</f>
        <v/>
      </c>
      <c r="U835" s="10" t="str">
        <f>IF(Overall!$A837&lt;&gt;"",IF(AND(MONTH($N835) &lt;= 3, MONTH($O835) &gt;= 3), IF($R835 &lt;&gt; "", $H835/$R835, ""), ""),"")</f>
        <v/>
      </c>
      <c r="V835" s="10" t="str">
        <f>IF(Overall!$A837&lt;&gt;"",IF(AND(MONTH($N835) &lt;= 4, MONTH($O835) &gt;= 4), IF($R835 &lt;&gt; "", $H835/$R835, ""), ""),"")</f>
        <v/>
      </c>
      <c r="W835" s="10" t="str">
        <f>IF(Overall!$A837&lt;&gt;"",IF(AND(MONTH($N835) &lt;= 5, MONTH($O835) &gt;= 5), IF($R835 &lt;&gt; "", $H835/$R835, ""), ""),"")</f>
        <v/>
      </c>
      <c r="X835" s="10" t="str">
        <f>IF(Overall!$A837&lt;&gt;"",IF(AND(MONTH($N835) &lt;= 6, MONTH($O835) &gt;= 6), IF($R835 &lt;&gt; "", $H835/$R835, ""), ""),"")</f>
        <v/>
      </c>
      <c r="Y835" s="10" t="str">
        <f>IF(Overall!$A837&lt;&gt;"",IF(AND(MONTH($N835) &lt;= 7, MONTH($O835) &gt;= 7 ), IF($R835 &lt;&gt; "", $H835/$R835, ""), ""),"")</f>
        <v/>
      </c>
      <c r="Z835" s="10" t="str">
        <f>IF(Overall!$A837&lt;&gt;"",IF(AND(MONTH($N835) &lt;= 8, MONTH($O835) &gt;= 8), IF($R835 &lt;&gt; "", $H835/$R835, ""), ""),"")</f>
        <v/>
      </c>
      <c r="AA835" s="10" t="str">
        <f>IF(Overall!$A837&lt;&gt;"",IF(AND(MONTH($N835) &lt;= 9, MONTH($O835) &gt;= 9), IF($R835 &lt;&gt; "", $H835/$R835, ""), ""),"")</f>
        <v/>
      </c>
      <c r="AB835" s="10" t="str">
        <f>IF(Overall!$A837&lt;&gt;"",IF(AND(MONTH($N835) &lt;= 10, MONTH($O835) &gt;= 10), IF($R835 &lt;&gt; "", $H835/$R835, ""), ""),"")</f>
        <v/>
      </c>
      <c r="AC835" s="10" t="str">
        <f>IF(Overall!$A837&lt;&gt;"",IF(AND(MONTH($N835) &lt;= 11, MONTH($O835) &gt;= 11), IF($R835 &lt;&gt; "", $H835/$R835, ""), ""),"")</f>
        <v/>
      </c>
      <c r="AD835" s="10" t="str">
        <f>IF(Overall!$A837&lt;&gt;"",IF(AND(MONTH($N835) &lt;= 12, MONTH($O835) &gt;= 12), IF($R835 &lt;&gt; "", $H835/$R835, ""), ""),"")</f>
        <v/>
      </c>
      <c r="AF835" s="10" t="str">
        <f ca="1">IFERROR(IF(AND(NOW()&lt;= EOMONTH(DATE(YEAR($O835),1, 1), 0), Overall!$A837&lt;&gt;"", MONTH($N835) &lt;= 1, MONTH($O835) &gt;= 1), IF($R835 &lt;&gt; "", $H835/$R835, ""), ""), "")</f>
        <v/>
      </c>
      <c r="AG835" s="10" t="str">
        <f ca="1">IFERROR(IF(AND(NOW()&lt;= EOMONTH(DATE(YEAR($O835),2, 1), 0), Overall!$A837&lt;&gt;"", MONTH($N835) &lt;= 2, MONTH($O835) &gt;= 2), IF($R835 &lt;&gt; "", $H835/$R835, ""), ""), "")</f>
        <v/>
      </c>
      <c r="AH835" s="10" t="str">
        <f ca="1">IFERROR(IF(AND(NOW()&lt;= EOMONTH(DATE(YEAR($O835),3, 1), 0), Overall!$A837&lt;&gt;"", MONTH($N835) &lt;= 3, MONTH($O835) &gt;= 3), IF($R835 &lt;&gt; "", $H835/$R835, ""), ""), "")</f>
        <v/>
      </c>
      <c r="AI835" s="10" t="str">
        <f ca="1">IFERROR(IF(AND(NOW()&lt;= EOMONTH(DATE(YEAR($O835),4, 1), 0), Overall!$A837&lt;&gt;"", MONTH($N835) &lt;= 4, MONTH($O835) &gt;= 4), IF($R835 &lt;&gt; "", $H835/$R835, ""), ""), "")</f>
        <v/>
      </c>
      <c r="AJ835" s="10" t="str">
        <f ca="1">IFERROR(IF(AND(NOW()&lt;= EOMONTH(DATE(YEAR($O835),5, 1), 0), Overall!$A837&lt;&gt;"", MONTH($N835) &lt;= 5, MONTH($O835) &gt;= 5), IF($R835 &lt;&gt; "", $H835/$R835, ""), ""), "")</f>
        <v/>
      </c>
      <c r="AK835" s="10" t="str">
        <f ca="1">IFERROR(IF(AND(NOW()&lt;= EOMONTH(DATE(YEAR($O835),6, 1), 0), Overall!$A837&lt;&gt;"", MONTH($N835) &lt;= 6, MONTH($O835) &gt;= 6), IF($R835 &lt;&gt; "", $H835/$R835, ""), ""), "")</f>
        <v/>
      </c>
      <c r="AL835" s="10" t="str">
        <f ca="1">IFERROR(IF(AND(NOW()&lt;= EOMONTH(DATE(YEAR($O835),7, 1), 0), Overall!$A837&lt;&gt;"", MONTH($N835) &lt;= 7, MONTH($O835) &gt;= 7), IF($R835 &lt;&gt; "", $H835/$R835, ""), ""), "")</f>
        <v/>
      </c>
      <c r="AM835" s="10" t="str">
        <f ca="1">IFERROR(IF(AND(NOW()&lt;= EOMONTH(DATE(YEAR($O835),8, 1), 0), Overall!$A837&lt;&gt;"", MONTH($N835) &lt;= 8, MONTH($O835) &gt;= 8), IF($R835 &lt;&gt; "", $H835/$R835, ""), ""), "")</f>
        <v/>
      </c>
      <c r="AN835" s="10" t="str">
        <f ca="1">IFERROR(IF(AND(NOW()&lt;= EOMONTH(DATE(YEAR($O835),9, 1), 0), Overall!$A837&lt;&gt;"", MONTH($N835) &lt;= 9, MONTH($O835) &gt;= 9), IF($R835 &lt;&gt; "", $H835/$R835, ""), ""), "")</f>
        <v/>
      </c>
      <c r="AO835" s="10" t="str">
        <f ca="1">IFERROR(IF(AND(NOW()&lt;= EOMONTH(DATE(YEAR($O835),10, 1), 0), Overall!$A837&lt;&gt;"", MONTH($N835) &lt;= 10, MONTH($O835) &gt;= 10), IF($R835 &lt;&gt; "", $H835/$R835, ""), ""), "")</f>
        <v/>
      </c>
      <c r="AP835" s="10" t="str">
        <f ca="1">IFERROR(IF(AND(NOW()&lt;= EOMONTH(DATE(YEAR($O835),11, 1), 0), Overall!$A837&lt;&gt;"", MONTH($N835) &lt;=11, MONTH($O835) &gt;= 11), IF($R835 &lt;&gt; "", $H835/$R835, ""), ""), "")</f>
        <v/>
      </c>
      <c r="AQ835" s="10" t="str">
        <f ca="1">IFERROR(IF(AND(NOW()&lt;= EOMONTH(DATE(YEAR($O835),12, 1), 0), Overall!$A837&lt;&gt;"", MONTH($N835) &lt;= 12, MONTH($O835) &gt;= 12), IF($R835 &lt;&gt; "", $H835/$R835, ""), ""), "")</f>
        <v/>
      </c>
      <c r="AR835" s="16">
        <f t="shared" ca="1" si="27"/>
        <v>0</v>
      </c>
    </row>
    <row r="836" spans="1:44" x14ac:dyDescent="0.25">
      <c r="A836" t="str">
        <f>_xlfn.VALUETOTEXT(Overall!A838)</f>
        <v/>
      </c>
      <c r="B836" s="8" t="str">
        <f>IF(Overall!B838&lt;&gt;"", VALUE(Overall!B838), "")</f>
        <v/>
      </c>
      <c r="C836" s="5" t="str">
        <f>IF(Overall!C838&lt;&gt;"",_xlfn.VALUETOTEXT(Overall!C838),"")</f>
        <v/>
      </c>
      <c r="D836" s="5" t="str">
        <f>_xlfn.VALUETOTEXT(Overall!D838)</f>
        <v/>
      </c>
      <c r="E836" s="5" t="str">
        <f>IF(Overall!Q838&lt;&gt;"",_xlfn.VALUETOTEXT(Overall!Q838),"")</f>
        <v/>
      </c>
      <c r="F836" s="5" t="str">
        <f>IF(Overall!E838&lt;&gt;"",_xlfn.VALUETOTEXT(Overall!E838),"")</f>
        <v/>
      </c>
      <c r="G836" s="5" t="str">
        <f>IF(Overall!R838&lt;&gt;"",_xlfn.VALUETOTEXT(Overall!R838),"")</f>
        <v/>
      </c>
      <c r="H836" s="6" t="str">
        <f>IF(Overall!F838&lt;&gt;"",VALUE(Overall!F838),"")</f>
        <v/>
      </c>
      <c r="I836" s="6" t="str">
        <f>IF(Overall!G838&lt;&gt;"",VALUE(Overall!G838),"")</f>
        <v/>
      </c>
      <c r="J836" s="6" t="str">
        <f>IF(Overall!H838&lt;&gt;"",VALUE(Overall!H838),"")</f>
        <v/>
      </c>
      <c r="K836" s="6" t="str">
        <f>IF(Overall!I838&lt;&gt;"",VALUE(Overall!I838),"")</f>
        <v/>
      </c>
      <c r="L836" s="6" t="str">
        <f>IF(Overall!J838&lt;&gt;"",VALUE(Overall!J838),"")</f>
        <v/>
      </c>
      <c r="M836" s="6" t="str">
        <f>IF(Overall!K838&lt;&gt;"",VALUE(Overall!K838),"")</f>
        <v/>
      </c>
      <c r="N836" s="7" t="str">
        <f>IF(Overall!L838&lt;&gt;"",DATEVALUE(MID(Overall!L838, FIND(",", Overall!L838) + 2, FIND(" ", Overall!L838) - FIND(",", Overall!L838) - 1) &amp; " " &amp; MID(Overall!L838, FIND(" ", Overall!L838) + 1, FIND(",", Overall!L838, FIND(" ", Overall!L838)) - FIND(" ", Overall!L838) - 1) &amp; ", " &amp; MID(Overall!L838, FIND(",", Overall!L838, FIND(",",Overall!L838) + 1) + 2, LEN(Overall!L838))),"")</f>
        <v/>
      </c>
      <c r="O836" s="7" t="str">
        <f>IF(Overall!M838&lt;&gt;"",DATEVALUE(MID(Overall!M838, FIND(",", Overall!M838) + 2, FIND(" ", Overall!M838) - FIND(",", Overall!M838) - 1) &amp; " " &amp; MID(Overall!M838, FIND(" ", Overall!M838) + 1, FIND(",", Overall!M838, FIND(" ", Overall!M838)) - FIND(" ", Overall!M838) - 1) &amp; ", " &amp; MID(Overall!M838, FIND(",", Overall!M838, FIND(",",Overall!M838) + 1) + 2, LEN(Overall!M838))),"")</f>
        <v/>
      </c>
      <c r="P836" s="7" t="str">
        <f>IF(Overall!N838&lt;&gt;"",DATEVALUE(MID(Overall!N838, FIND(",", Overall!N838) + 2, FIND(" ", Overall!N838) - FIND(",", Overall!N838) - 1) &amp; " " &amp; MID(Overall!N838, FIND(" ", Overall!N838) + 1, FIND(",", Overall!N838, FIND(" ", Overall!N838)) - FIND(" ", Overall!N838) - 1) &amp; ", " &amp; MID(Overall!N838, FIND(",", Overall!N838, FIND(",",Overall!N838) + 1) + 2, LEN(Overall!N838))),"")</f>
        <v/>
      </c>
      <c r="Q836" s="7" t="str">
        <f>IF(Overall!O838&lt;&gt;"",DATEVALUE(MID(Overall!O838, FIND(",", Overall!O838) + 2, FIND(" ", Overall!O838) - FIND(",", Overall!O838) - 1) &amp; " " &amp; MID(Overall!O838, FIND(" ", Overall!O838) + 1, FIND(",", Overall!O838, FIND(" ", Overall!O838)) - FIND(" ", Overall!O838) - 1) &amp; ", " &amp; MID(Overall!O838, FIND(",", Overall!O838, FIND(",",Overall!O838) + 1) + 2, LEN(Overall!O838))),"")</f>
        <v/>
      </c>
      <c r="R836" s="5" t="str">
        <f t="shared" si="26"/>
        <v/>
      </c>
      <c r="S836" s="10" t="str">
        <f>IF(Overall!$A838&lt;&gt;"",IF(AND(MONTH($N836) &lt;= 1, MONTH($O836) &gt;= 1), IF($R836 &lt;&gt; "", $H836/$R836, ""), ""),"")</f>
        <v/>
      </c>
      <c r="T836" s="10" t="str">
        <f>IF(Overall!$A838&lt;&gt;"",IF(AND(MONTH($N836) &lt;= 2, MONTH($O836) &gt;= 2), IF($R836 &lt;&gt; "", $H836/$R836, ""), ""),"")</f>
        <v/>
      </c>
      <c r="U836" s="10" t="str">
        <f>IF(Overall!$A838&lt;&gt;"",IF(AND(MONTH($N836) &lt;= 3, MONTH($O836) &gt;= 3), IF($R836 &lt;&gt; "", $H836/$R836, ""), ""),"")</f>
        <v/>
      </c>
      <c r="V836" s="10" t="str">
        <f>IF(Overall!$A838&lt;&gt;"",IF(AND(MONTH($N836) &lt;= 4, MONTH($O836) &gt;= 4), IF($R836 &lt;&gt; "", $H836/$R836, ""), ""),"")</f>
        <v/>
      </c>
      <c r="W836" s="10" t="str">
        <f>IF(Overall!$A838&lt;&gt;"",IF(AND(MONTH($N836) &lt;= 5, MONTH($O836) &gt;= 5), IF($R836 &lt;&gt; "", $H836/$R836, ""), ""),"")</f>
        <v/>
      </c>
      <c r="X836" s="10" t="str">
        <f>IF(Overall!$A838&lt;&gt;"",IF(AND(MONTH($N836) &lt;= 6, MONTH($O836) &gt;= 6), IF($R836 &lt;&gt; "", $H836/$R836, ""), ""),"")</f>
        <v/>
      </c>
      <c r="Y836" s="10" t="str">
        <f>IF(Overall!$A838&lt;&gt;"",IF(AND(MONTH($N836) &lt;= 7, MONTH($O836) &gt;= 7 ), IF($R836 &lt;&gt; "", $H836/$R836, ""), ""),"")</f>
        <v/>
      </c>
      <c r="Z836" s="10" t="str">
        <f>IF(Overall!$A838&lt;&gt;"",IF(AND(MONTH($N836) &lt;= 8, MONTH($O836) &gt;= 8), IF($R836 &lt;&gt; "", $H836/$R836, ""), ""),"")</f>
        <v/>
      </c>
      <c r="AA836" s="10" t="str">
        <f>IF(Overall!$A838&lt;&gt;"",IF(AND(MONTH($N836) &lt;= 9, MONTH($O836) &gt;= 9), IF($R836 &lt;&gt; "", $H836/$R836, ""), ""),"")</f>
        <v/>
      </c>
      <c r="AB836" s="10" t="str">
        <f>IF(Overall!$A838&lt;&gt;"",IF(AND(MONTH($N836) &lt;= 10, MONTH($O836) &gt;= 10), IF($R836 &lt;&gt; "", $H836/$R836, ""), ""),"")</f>
        <v/>
      </c>
      <c r="AC836" s="10" t="str">
        <f>IF(Overall!$A838&lt;&gt;"",IF(AND(MONTH($N836) &lt;= 11, MONTH($O836) &gt;= 11), IF($R836 &lt;&gt; "", $H836/$R836, ""), ""),"")</f>
        <v/>
      </c>
      <c r="AD836" s="10" t="str">
        <f>IF(Overall!$A838&lt;&gt;"",IF(AND(MONTH($N836) &lt;= 12, MONTH($O836) &gt;= 12), IF($R836 &lt;&gt; "", $H836/$R836, ""), ""),"")</f>
        <v/>
      </c>
      <c r="AF836" s="10" t="str">
        <f ca="1">IFERROR(IF(AND(NOW()&lt;= EOMONTH(DATE(YEAR($O836),1, 1), 0), Overall!$A838&lt;&gt;"", MONTH($N836) &lt;= 1, MONTH($O836) &gt;= 1), IF($R836 &lt;&gt; "", $H836/$R836, ""), ""), "")</f>
        <v/>
      </c>
      <c r="AG836" s="10" t="str">
        <f ca="1">IFERROR(IF(AND(NOW()&lt;= EOMONTH(DATE(YEAR($O836),2, 1), 0), Overall!$A838&lt;&gt;"", MONTH($N836) &lt;= 2, MONTH($O836) &gt;= 2), IF($R836 &lt;&gt; "", $H836/$R836, ""), ""), "")</f>
        <v/>
      </c>
      <c r="AH836" s="10" t="str">
        <f ca="1">IFERROR(IF(AND(NOW()&lt;= EOMONTH(DATE(YEAR($O836),3, 1), 0), Overall!$A838&lt;&gt;"", MONTH($N836) &lt;= 3, MONTH($O836) &gt;= 3), IF($R836 &lt;&gt; "", $H836/$R836, ""), ""), "")</f>
        <v/>
      </c>
      <c r="AI836" s="10" t="str">
        <f ca="1">IFERROR(IF(AND(NOW()&lt;= EOMONTH(DATE(YEAR($O836),4, 1), 0), Overall!$A838&lt;&gt;"", MONTH($N836) &lt;= 4, MONTH($O836) &gt;= 4), IF($R836 &lt;&gt; "", $H836/$R836, ""), ""), "")</f>
        <v/>
      </c>
      <c r="AJ836" s="10" t="str">
        <f ca="1">IFERROR(IF(AND(NOW()&lt;= EOMONTH(DATE(YEAR($O836),5, 1), 0), Overall!$A838&lt;&gt;"", MONTH($N836) &lt;= 5, MONTH($O836) &gt;= 5), IF($R836 &lt;&gt; "", $H836/$R836, ""), ""), "")</f>
        <v/>
      </c>
      <c r="AK836" s="10" t="str">
        <f ca="1">IFERROR(IF(AND(NOW()&lt;= EOMONTH(DATE(YEAR($O836),6, 1), 0), Overall!$A838&lt;&gt;"", MONTH($N836) &lt;= 6, MONTH($O836) &gt;= 6), IF($R836 &lt;&gt; "", $H836/$R836, ""), ""), "")</f>
        <v/>
      </c>
      <c r="AL836" s="10" t="str">
        <f ca="1">IFERROR(IF(AND(NOW()&lt;= EOMONTH(DATE(YEAR($O836),7, 1), 0), Overall!$A838&lt;&gt;"", MONTH($N836) &lt;= 7, MONTH($O836) &gt;= 7), IF($R836 &lt;&gt; "", $H836/$R836, ""), ""), "")</f>
        <v/>
      </c>
      <c r="AM836" s="10" t="str">
        <f ca="1">IFERROR(IF(AND(NOW()&lt;= EOMONTH(DATE(YEAR($O836),8, 1), 0), Overall!$A838&lt;&gt;"", MONTH($N836) &lt;= 8, MONTH($O836) &gt;= 8), IF($R836 &lt;&gt; "", $H836/$R836, ""), ""), "")</f>
        <v/>
      </c>
      <c r="AN836" s="10" t="str">
        <f ca="1">IFERROR(IF(AND(NOW()&lt;= EOMONTH(DATE(YEAR($O836),9, 1), 0), Overall!$A838&lt;&gt;"", MONTH($N836) &lt;= 9, MONTH($O836) &gt;= 9), IF($R836 &lt;&gt; "", $H836/$R836, ""), ""), "")</f>
        <v/>
      </c>
      <c r="AO836" s="10" t="str">
        <f ca="1">IFERROR(IF(AND(NOW()&lt;= EOMONTH(DATE(YEAR($O836),10, 1), 0), Overall!$A838&lt;&gt;"", MONTH($N836) &lt;= 10, MONTH($O836) &gt;= 10), IF($R836 &lt;&gt; "", $H836/$R836, ""), ""), "")</f>
        <v/>
      </c>
      <c r="AP836" s="10" t="str">
        <f ca="1">IFERROR(IF(AND(NOW()&lt;= EOMONTH(DATE(YEAR($O836),11, 1), 0), Overall!$A838&lt;&gt;"", MONTH($N836) &lt;=11, MONTH($O836) &gt;= 11), IF($R836 &lt;&gt; "", $H836/$R836, ""), ""), "")</f>
        <v/>
      </c>
      <c r="AQ836" s="10" t="str">
        <f ca="1">IFERROR(IF(AND(NOW()&lt;= EOMONTH(DATE(YEAR($O836),12, 1), 0), Overall!$A838&lt;&gt;"", MONTH($N836) &lt;= 12, MONTH($O836) &gt;= 12), IF($R836 &lt;&gt; "", $H836/$R836, ""), ""), "")</f>
        <v/>
      </c>
      <c r="AR836" s="16">
        <f t="shared" ca="1" si="27"/>
        <v>0</v>
      </c>
    </row>
    <row r="837" spans="1:44" x14ac:dyDescent="0.25">
      <c r="A837" t="str">
        <f>_xlfn.VALUETOTEXT(Overall!A839)</f>
        <v/>
      </c>
      <c r="B837" s="8" t="str">
        <f>IF(Overall!B839&lt;&gt;"", VALUE(Overall!B839), "")</f>
        <v/>
      </c>
      <c r="C837" s="5" t="str">
        <f>IF(Overall!C839&lt;&gt;"",_xlfn.VALUETOTEXT(Overall!C839),"")</f>
        <v/>
      </c>
      <c r="D837" s="5" t="str">
        <f>_xlfn.VALUETOTEXT(Overall!D839)</f>
        <v/>
      </c>
      <c r="E837" s="5" t="str">
        <f>IF(Overall!Q839&lt;&gt;"",_xlfn.VALUETOTEXT(Overall!Q839),"")</f>
        <v/>
      </c>
      <c r="F837" s="5" t="str">
        <f>IF(Overall!E839&lt;&gt;"",_xlfn.VALUETOTEXT(Overall!E839),"")</f>
        <v/>
      </c>
      <c r="G837" s="5" t="str">
        <f>IF(Overall!R839&lt;&gt;"",_xlfn.VALUETOTEXT(Overall!R839),"")</f>
        <v/>
      </c>
      <c r="H837" s="6" t="str">
        <f>IF(Overall!F839&lt;&gt;"",VALUE(Overall!F839),"")</f>
        <v/>
      </c>
      <c r="I837" s="6" t="str">
        <f>IF(Overall!G839&lt;&gt;"",VALUE(Overall!G839),"")</f>
        <v/>
      </c>
      <c r="J837" s="6" t="str">
        <f>IF(Overall!H839&lt;&gt;"",VALUE(Overall!H839),"")</f>
        <v/>
      </c>
      <c r="K837" s="6" t="str">
        <f>IF(Overall!I839&lt;&gt;"",VALUE(Overall!I839),"")</f>
        <v/>
      </c>
      <c r="L837" s="6" t="str">
        <f>IF(Overall!J839&lt;&gt;"",VALUE(Overall!J839),"")</f>
        <v/>
      </c>
      <c r="M837" s="6" t="str">
        <f>IF(Overall!K839&lt;&gt;"",VALUE(Overall!K839),"")</f>
        <v/>
      </c>
      <c r="N837" s="7" t="str">
        <f>IF(Overall!L839&lt;&gt;"",DATEVALUE(MID(Overall!L839, FIND(",", Overall!L839) + 2, FIND(" ", Overall!L839) - FIND(",", Overall!L839) - 1) &amp; " " &amp; MID(Overall!L839, FIND(" ", Overall!L839) + 1, FIND(",", Overall!L839, FIND(" ", Overall!L839)) - FIND(" ", Overall!L839) - 1) &amp; ", " &amp; MID(Overall!L839, FIND(",", Overall!L839, FIND(",",Overall!L839) + 1) + 2, LEN(Overall!L839))),"")</f>
        <v/>
      </c>
      <c r="O837" s="7" t="str">
        <f>IF(Overall!M839&lt;&gt;"",DATEVALUE(MID(Overall!M839, FIND(",", Overall!M839) + 2, FIND(" ", Overall!M839) - FIND(",", Overall!M839) - 1) &amp; " " &amp; MID(Overall!M839, FIND(" ", Overall!M839) + 1, FIND(",", Overall!M839, FIND(" ", Overall!M839)) - FIND(" ", Overall!M839) - 1) &amp; ", " &amp; MID(Overall!M839, FIND(",", Overall!M839, FIND(",",Overall!M839) + 1) + 2, LEN(Overall!M839))),"")</f>
        <v/>
      </c>
      <c r="P837" s="7" t="str">
        <f>IF(Overall!N839&lt;&gt;"",DATEVALUE(MID(Overall!N839, FIND(",", Overall!N839) + 2, FIND(" ", Overall!N839) - FIND(",", Overall!N839) - 1) &amp; " " &amp; MID(Overall!N839, FIND(" ", Overall!N839) + 1, FIND(",", Overall!N839, FIND(" ", Overall!N839)) - FIND(" ", Overall!N839) - 1) &amp; ", " &amp; MID(Overall!N839, FIND(",", Overall!N839, FIND(",",Overall!N839) + 1) + 2, LEN(Overall!N839))),"")</f>
        <v/>
      </c>
      <c r="Q837" s="7" t="str">
        <f>IF(Overall!O839&lt;&gt;"",DATEVALUE(MID(Overall!O839, FIND(",", Overall!O839) + 2, FIND(" ", Overall!O839) - FIND(",", Overall!O839) - 1) &amp; " " &amp; MID(Overall!O839, FIND(" ", Overall!O839) + 1, FIND(",", Overall!O839, FIND(" ", Overall!O839)) - FIND(" ", Overall!O839) - 1) &amp; ", " &amp; MID(Overall!O839, FIND(",", Overall!O839, FIND(",",Overall!O839) + 1) + 2, LEN(Overall!O839))),"")</f>
        <v/>
      </c>
      <c r="R837" s="5" t="str">
        <f t="shared" si="26"/>
        <v/>
      </c>
      <c r="S837" s="10" t="str">
        <f>IF(Overall!$A839&lt;&gt;"",IF(AND(MONTH($N837) &lt;= 1, MONTH($O837) &gt;= 1), IF($R837 &lt;&gt; "", $H837/$R837, ""), ""),"")</f>
        <v/>
      </c>
      <c r="T837" s="10" t="str">
        <f>IF(Overall!$A839&lt;&gt;"",IF(AND(MONTH($N837) &lt;= 2, MONTH($O837) &gt;= 2), IF($R837 &lt;&gt; "", $H837/$R837, ""), ""),"")</f>
        <v/>
      </c>
      <c r="U837" s="10" t="str">
        <f>IF(Overall!$A839&lt;&gt;"",IF(AND(MONTH($N837) &lt;= 3, MONTH($O837) &gt;= 3), IF($R837 &lt;&gt; "", $H837/$R837, ""), ""),"")</f>
        <v/>
      </c>
      <c r="V837" s="10" t="str">
        <f>IF(Overall!$A839&lt;&gt;"",IF(AND(MONTH($N837) &lt;= 4, MONTH($O837) &gt;= 4), IF($R837 &lt;&gt; "", $H837/$R837, ""), ""),"")</f>
        <v/>
      </c>
      <c r="W837" s="10" t="str">
        <f>IF(Overall!$A839&lt;&gt;"",IF(AND(MONTH($N837) &lt;= 5, MONTH($O837) &gt;= 5), IF($R837 &lt;&gt; "", $H837/$R837, ""), ""),"")</f>
        <v/>
      </c>
      <c r="X837" s="10" t="str">
        <f>IF(Overall!$A839&lt;&gt;"",IF(AND(MONTH($N837) &lt;= 6, MONTH($O837) &gt;= 6), IF($R837 &lt;&gt; "", $H837/$R837, ""), ""),"")</f>
        <v/>
      </c>
      <c r="Y837" s="10" t="str">
        <f>IF(Overall!$A839&lt;&gt;"",IF(AND(MONTH($N837) &lt;= 7, MONTH($O837) &gt;= 7 ), IF($R837 &lt;&gt; "", $H837/$R837, ""), ""),"")</f>
        <v/>
      </c>
      <c r="Z837" s="10" t="str">
        <f>IF(Overall!$A839&lt;&gt;"",IF(AND(MONTH($N837) &lt;= 8, MONTH($O837) &gt;= 8), IF($R837 &lt;&gt; "", $H837/$R837, ""), ""),"")</f>
        <v/>
      </c>
      <c r="AA837" s="10" t="str">
        <f>IF(Overall!$A839&lt;&gt;"",IF(AND(MONTH($N837) &lt;= 9, MONTH($O837) &gt;= 9), IF($R837 &lt;&gt; "", $H837/$R837, ""), ""),"")</f>
        <v/>
      </c>
      <c r="AB837" s="10" t="str">
        <f>IF(Overall!$A839&lt;&gt;"",IF(AND(MONTH($N837) &lt;= 10, MONTH($O837) &gt;= 10), IF($R837 &lt;&gt; "", $H837/$R837, ""), ""),"")</f>
        <v/>
      </c>
      <c r="AC837" s="10" t="str">
        <f>IF(Overall!$A839&lt;&gt;"",IF(AND(MONTH($N837) &lt;= 11, MONTH($O837) &gt;= 11), IF($R837 &lt;&gt; "", $H837/$R837, ""), ""),"")</f>
        <v/>
      </c>
      <c r="AD837" s="10" t="str">
        <f>IF(Overall!$A839&lt;&gt;"",IF(AND(MONTH($N837) &lt;= 12, MONTH($O837) &gt;= 12), IF($R837 &lt;&gt; "", $H837/$R837, ""), ""),"")</f>
        <v/>
      </c>
      <c r="AF837" s="10" t="str">
        <f ca="1">IFERROR(IF(AND(NOW()&lt;= EOMONTH(DATE(YEAR($O837),1, 1), 0), Overall!$A839&lt;&gt;"", MONTH($N837) &lt;= 1, MONTH($O837) &gt;= 1), IF($R837 &lt;&gt; "", $H837/$R837, ""), ""), "")</f>
        <v/>
      </c>
      <c r="AG837" s="10" t="str">
        <f ca="1">IFERROR(IF(AND(NOW()&lt;= EOMONTH(DATE(YEAR($O837),2, 1), 0), Overall!$A839&lt;&gt;"", MONTH($N837) &lt;= 2, MONTH($O837) &gt;= 2), IF($R837 &lt;&gt; "", $H837/$R837, ""), ""), "")</f>
        <v/>
      </c>
      <c r="AH837" s="10" t="str">
        <f ca="1">IFERROR(IF(AND(NOW()&lt;= EOMONTH(DATE(YEAR($O837),3, 1), 0), Overall!$A839&lt;&gt;"", MONTH($N837) &lt;= 3, MONTH($O837) &gt;= 3), IF($R837 &lt;&gt; "", $H837/$R837, ""), ""), "")</f>
        <v/>
      </c>
      <c r="AI837" s="10" t="str">
        <f ca="1">IFERROR(IF(AND(NOW()&lt;= EOMONTH(DATE(YEAR($O837),4, 1), 0), Overall!$A839&lt;&gt;"", MONTH($N837) &lt;= 4, MONTH($O837) &gt;= 4), IF($R837 &lt;&gt; "", $H837/$R837, ""), ""), "")</f>
        <v/>
      </c>
      <c r="AJ837" s="10" t="str">
        <f ca="1">IFERROR(IF(AND(NOW()&lt;= EOMONTH(DATE(YEAR($O837),5, 1), 0), Overall!$A839&lt;&gt;"", MONTH($N837) &lt;= 5, MONTH($O837) &gt;= 5), IF($R837 &lt;&gt; "", $H837/$R837, ""), ""), "")</f>
        <v/>
      </c>
      <c r="AK837" s="10" t="str">
        <f ca="1">IFERROR(IF(AND(NOW()&lt;= EOMONTH(DATE(YEAR($O837),6, 1), 0), Overall!$A839&lt;&gt;"", MONTH($N837) &lt;= 6, MONTH($O837) &gt;= 6), IF($R837 &lt;&gt; "", $H837/$R837, ""), ""), "")</f>
        <v/>
      </c>
      <c r="AL837" s="10" t="str">
        <f ca="1">IFERROR(IF(AND(NOW()&lt;= EOMONTH(DATE(YEAR($O837),7, 1), 0), Overall!$A839&lt;&gt;"", MONTH($N837) &lt;= 7, MONTH($O837) &gt;= 7), IF($R837 &lt;&gt; "", $H837/$R837, ""), ""), "")</f>
        <v/>
      </c>
      <c r="AM837" s="10" t="str">
        <f ca="1">IFERROR(IF(AND(NOW()&lt;= EOMONTH(DATE(YEAR($O837),8, 1), 0), Overall!$A839&lt;&gt;"", MONTH($N837) &lt;= 8, MONTH($O837) &gt;= 8), IF($R837 &lt;&gt; "", $H837/$R837, ""), ""), "")</f>
        <v/>
      </c>
      <c r="AN837" s="10" t="str">
        <f ca="1">IFERROR(IF(AND(NOW()&lt;= EOMONTH(DATE(YEAR($O837),9, 1), 0), Overall!$A839&lt;&gt;"", MONTH($N837) &lt;= 9, MONTH($O837) &gt;= 9), IF($R837 &lt;&gt; "", $H837/$R837, ""), ""), "")</f>
        <v/>
      </c>
      <c r="AO837" s="10" t="str">
        <f ca="1">IFERROR(IF(AND(NOW()&lt;= EOMONTH(DATE(YEAR($O837),10, 1), 0), Overall!$A839&lt;&gt;"", MONTH($N837) &lt;= 10, MONTH($O837) &gt;= 10), IF($R837 &lt;&gt; "", $H837/$R837, ""), ""), "")</f>
        <v/>
      </c>
      <c r="AP837" s="10" t="str">
        <f ca="1">IFERROR(IF(AND(NOW()&lt;= EOMONTH(DATE(YEAR($O837),11, 1), 0), Overall!$A839&lt;&gt;"", MONTH($N837) &lt;=11, MONTH($O837) &gt;= 11), IF($R837 &lt;&gt; "", $H837/$R837, ""), ""), "")</f>
        <v/>
      </c>
      <c r="AQ837" s="10" t="str">
        <f ca="1">IFERROR(IF(AND(NOW()&lt;= EOMONTH(DATE(YEAR($O837),12, 1), 0), Overall!$A839&lt;&gt;"", MONTH($N837) &lt;= 12, MONTH($O837) &gt;= 12), IF($R837 &lt;&gt; "", $H837/$R837, ""), ""), "")</f>
        <v/>
      </c>
      <c r="AR837" s="16">
        <f t="shared" ca="1" si="27"/>
        <v>0</v>
      </c>
    </row>
    <row r="838" spans="1:44" x14ac:dyDescent="0.25">
      <c r="A838" t="str">
        <f>_xlfn.VALUETOTEXT(Overall!A840)</f>
        <v/>
      </c>
      <c r="B838" s="8" t="str">
        <f>IF(Overall!B840&lt;&gt;"", VALUE(Overall!B840), "")</f>
        <v/>
      </c>
      <c r="C838" s="5" t="str">
        <f>IF(Overall!C840&lt;&gt;"",_xlfn.VALUETOTEXT(Overall!C840),"")</f>
        <v/>
      </c>
      <c r="D838" s="5" t="str">
        <f>_xlfn.VALUETOTEXT(Overall!D840)</f>
        <v/>
      </c>
      <c r="E838" s="5" t="str">
        <f>IF(Overall!Q840&lt;&gt;"",_xlfn.VALUETOTEXT(Overall!Q840),"")</f>
        <v/>
      </c>
      <c r="F838" s="5" t="str">
        <f>IF(Overall!E840&lt;&gt;"",_xlfn.VALUETOTEXT(Overall!E840),"")</f>
        <v/>
      </c>
      <c r="G838" s="5" t="str">
        <f>IF(Overall!R840&lt;&gt;"",_xlfn.VALUETOTEXT(Overall!R840),"")</f>
        <v/>
      </c>
      <c r="H838" s="6" t="str">
        <f>IF(Overall!F840&lt;&gt;"",VALUE(Overall!F840),"")</f>
        <v/>
      </c>
      <c r="I838" s="6" t="str">
        <f>IF(Overall!G840&lt;&gt;"",VALUE(Overall!G840),"")</f>
        <v/>
      </c>
      <c r="J838" s="6" t="str">
        <f>IF(Overall!H840&lt;&gt;"",VALUE(Overall!H840),"")</f>
        <v/>
      </c>
      <c r="K838" s="6" t="str">
        <f>IF(Overall!I840&lt;&gt;"",VALUE(Overall!I840),"")</f>
        <v/>
      </c>
      <c r="L838" s="6" t="str">
        <f>IF(Overall!J840&lt;&gt;"",VALUE(Overall!J840),"")</f>
        <v/>
      </c>
      <c r="M838" s="6" t="str">
        <f>IF(Overall!K840&lt;&gt;"",VALUE(Overall!K840),"")</f>
        <v/>
      </c>
      <c r="N838" s="7" t="str">
        <f>IF(Overall!L840&lt;&gt;"",DATEVALUE(MID(Overall!L840, FIND(",", Overall!L840) + 2, FIND(" ", Overall!L840) - FIND(",", Overall!L840) - 1) &amp; " " &amp; MID(Overall!L840, FIND(" ", Overall!L840) + 1, FIND(",", Overall!L840, FIND(" ", Overall!L840)) - FIND(" ", Overall!L840) - 1) &amp; ", " &amp; MID(Overall!L840, FIND(",", Overall!L840, FIND(",",Overall!L840) + 1) + 2, LEN(Overall!L840))),"")</f>
        <v/>
      </c>
      <c r="O838" s="7" t="str">
        <f>IF(Overall!M840&lt;&gt;"",DATEVALUE(MID(Overall!M840, FIND(",", Overall!M840) + 2, FIND(" ", Overall!M840) - FIND(",", Overall!M840) - 1) &amp; " " &amp; MID(Overall!M840, FIND(" ", Overall!M840) + 1, FIND(",", Overall!M840, FIND(" ", Overall!M840)) - FIND(" ", Overall!M840) - 1) &amp; ", " &amp; MID(Overall!M840, FIND(",", Overall!M840, FIND(",",Overall!M840) + 1) + 2, LEN(Overall!M840))),"")</f>
        <v/>
      </c>
      <c r="P838" s="7" t="str">
        <f>IF(Overall!N840&lt;&gt;"",DATEVALUE(MID(Overall!N840, FIND(",", Overall!N840) + 2, FIND(" ", Overall!N840) - FIND(",", Overall!N840) - 1) &amp; " " &amp; MID(Overall!N840, FIND(" ", Overall!N840) + 1, FIND(",", Overall!N840, FIND(" ", Overall!N840)) - FIND(" ", Overall!N840) - 1) &amp; ", " &amp; MID(Overall!N840, FIND(",", Overall!N840, FIND(",",Overall!N840) + 1) + 2, LEN(Overall!N840))),"")</f>
        <v/>
      </c>
      <c r="Q838" s="7" t="str">
        <f>IF(Overall!O840&lt;&gt;"",DATEVALUE(MID(Overall!O840, FIND(",", Overall!O840) + 2, FIND(" ", Overall!O840) - FIND(",", Overall!O840) - 1) &amp; " " &amp; MID(Overall!O840, FIND(" ", Overall!O840) + 1, FIND(",", Overall!O840, FIND(" ", Overall!O840)) - FIND(" ", Overall!O840) - 1) &amp; ", " &amp; MID(Overall!O840, FIND(",", Overall!O840, FIND(",",Overall!O840) + 1) + 2, LEN(Overall!O840))),"")</f>
        <v/>
      </c>
      <c r="R838" s="5" t="str">
        <f t="shared" si="26"/>
        <v/>
      </c>
      <c r="S838" s="10" t="str">
        <f>IF(Overall!$A840&lt;&gt;"",IF(AND(MONTH($N838) &lt;= 1, MONTH($O838) &gt;= 1), IF($R838 &lt;&gt; "", $H838/$R838, ""), ""),"")</f>
        <v/>
      </c>
      <c r="T838" s="10" t="str">
        <f>IF(Overall!$A840&lt;&gt;"",IF(AND(MONTH($N838) &lt;= 2, MONTH($O838) &gt;= 2), IF($R838 &lt;&gt; "", $H838/$R838, ""), ""),"")</f>
        <v/>
      </c>
      <c r="U838" s="10" t="str">
        <f>IF(Overall!$A840&lt;&gt;"",IF(AND(MONTH($N838) &lt;= 3, MONTH($O838) &gt;= 3), IF($R838 &lt;&gt; "", $H838/$R838, ""), ""),"")</f>
        <v/>
      </c>
      <c r="V838" s="10" t="str">
        <f>IF(Overall!$A840&lt;&gt;"",IF(AND(MONTH($N838) &lt;= 4, MONTH($O838) &gt;= 4), IF($R838 &lt;&gt; "", $H838/$R838, ""), ""),"")</f>
        <v/>
      </c>
      <c r="W838" s="10" t="str">
        <f>IF(Overall!$A840&lt;&gt;"",IF(AND(MONTH($N838) &lt;= 5, MONTH($O838) &gt;= 5), IF($R838 &lt;&gt; "", $H838/$R838, ""), ""),"")</f>
        <v/>
      </c>
      <c r="X838" s="10" t="str">
        <f>IF(Overall!$A840&lt;&gt;"",IF(AND(MONTH($N838) &lt;= 6, MONTH($O838) &gt;= 6), IF($R838 &lt;&gt; "", $H838/$R838, ""), ""),"")</f>
        <v/>
      </c>
      <c r="Y838" s="10" t="str">
        <f>IF(Overall!$A840&lt;&gt;"",IF(AND(MONTH($N838) &lt;= 7, MONTH($O838) &gt;= 7 ), IF($R838 &lt;&gt; "", $H838/$R838, ""), ""),"")</f>
        <v/>
      </c>
      <c r="Z838" s="10" t="str">
        <f>IF(Overall!$A840&lt;&gt;"",IF(AND(MONTH($N838) &lt;= 8, MONTH($O838) &gt;= 8), IF($R838 &lt;&gt; "", $H838/$R838, ""), ""),"")</f>
        <v/>
      </c>
      <c r="AA838" s="10" t="str">
        <f>IF(Overall!$A840&lt;&gt;"",IF(AND(MONTH($N838) &lt;= 9, MONTH($O838) &gt;= 9), IF($R838 &lt;&gt; "", $H838/$R838, ""), ""),"")</f>
        <v/>
      </c>
      <c r="AB838" s="10" t="str">
        <f>IF(Overall!$A840&lt;&gt;"",IF(AND(MONTH($N838) &lt;= 10, MONTH($O838) &gt;= 10), IF($R838 &lt;&gt; "", $H838/$R838, ""), ""),"")</f>
        <v/>
      </c>
      <c r="AC838" s="10" t="str">
        <f>IF(Overall!$A840&lt;&gt;"",IF(AND(MONTH($N838) &lt;= 11, MONTH($O838) &gt;= 11), IF($R838 &lt;&gt; "", $H838/$R838, ""), ""),"")</f>
        <v/>
      </c>
      <c r="AD838" s="10" t="str">
        <f>IF(Overall!$A840&lt;&gt;"",IF(AND(MONTH($N838) &lt;= 12, MONTH($O838) &gt;= 12), IF($R838 &lt;&gt; "", $H838/$R838, ""), ""),"")</f>
        <v/>
      </c>
      <c r="AF838" s="10" t="str">
        <f ca="1">IFERROR(IF(AND(NOW()&lt;= EOMONTH(DATE(YEAR($O838),1, 1), 0), Overall!$A840&lt;&gt;"", MONTH($N838) &lt;= 1, MONTH($O838) &gt;= 1), IF($R838 &lt;&gt; "", $H838/$R838, ""), ""), "")</f>
        <v/>
      </c>
      <c r="AG838" s="10" t="str">
        <f ca="1">IFERROR(IF(AND(NOW()&lt;= EOMONTH(DATE(YEAR($O838),2, 1), 0), Overall!$A840&lt;&gt;"", MONTH($N838) &lt;= 2, MONTH($O838) &gt;= 2), IF($R838 &lt;&gt; "", $H838/$R838, ""), ""), "")</f>
        <v/>
      </c>
      <c r="AH838" s="10" t="str">
        <f ca="1">IFERROR(IF(AND(NOW()&lt;= EOMONTH(DATE(YEAR($O838),3, 1), 0), Overall!$A840&lt;&gt;"", MONTH($N838) &lt;= 3, MONTH($O838) &gt;= 3), IF($R838 &lt;&gt; "", $H838/$R838, ""), ""), "")</f>
        <v/>
      </c>
      <c r="AI838" s="10" t="str">
        <f ca="1">IFERROR(IF(AND(NOW()&lt;= EOMONTH(DATE(YEAR($O838),4, 1), 0), Overall!$A840&lt;&gt;"", MONTH($N838) &lt;= 4, MONTH($O838) &gt;= 4), IF($R838 &lt;&gt; "", $H838/$R838, ""), ""), "")</f>
        <v/>
      </c>
      <c r="AJ838" s="10" t="str">
        <f ca="1">IFERROR(IF(AND(NOW()&lt;= EOMONTH(DATE(YEAR($O838),5, 1), 0), Overall!$A840&lt;&gt;"", MONTH($N838) &lt;= 5, MONTH($O838) &gt;= 5), IF($R838 &lt;&gt; "", $H838/$R838, ""), ""), "")</f>
        <v/>
      </c>
      <c r="AK838" s="10" t="str">
        <f ca="1">IFERROR(IF(AND(NOW()&lt;= EOMONTH(DATE(YEAR($O838),6, 1), 0), Overall!$A840&lt;&gt;"", MONTH($N838) &lt;= 6, MONTH($O838) &gt;= 6), IF($R838 &lt;&gt; "", $H838/$R838, ""), ""), "")</f>
        <v/>
      </c>
      <c r="AL838" s="10" t="str">
        <f ca="1">IFERROR(IF(AND(NOW()&lt;= EOMONTH(DATE(YEAR($O838),7, 1), 0), Overall!$A840&lt;&gt;"", MONTH($N838) &lt;= 7, MONTH($O838) &gt;= 7), IF($R838 &lt;&gt; "", $H838/$R838, ""), ""), "")</f>
        <v/>
      </c>
      <c r="AM838" s="10" t="str">
        <f ca="1">IFERROR(IF(AND(NOW()&lt;= EOMONTH(DATE(YEAR($O838),8, 1), 0), Overall!$A840&lt;&gt;"", MONTH($N838) &lt;= 8, MONTH($O838) &gt;= 8), IF($R838 &lt;&gt; "", $H838/$R838, ""), ""), "")</f>
        <v/>
      </c>
      <c r="AN838" s="10" t="str">
        <f ca="1">IFERROR(IF(AND(NOW()&lt;= EOMONTH(DATE(YEAR($O838),9, 1), 0), Overall!$A840&lt;&gt;"", MONTH($N838) &lt;= 9, MONTH($O838) &gt;= 9), IF($R838 &lt;&gt; "", $H838/$R838, ""), ""), "")</f>
        <v/>
      </c>
      <c r="AO838" s="10" t="str">
        <f ca="1">IFERROR(IF(AND(NOW()&lt;= EOMONTH(DATE(YEAR($O838),10, 1), 0), Overall!$A840&lt;&gt;"", MONTH($N838) &lt;= 10, MONTH($O838) &gt;= 10), IF($R838 &lt;&gt; "", $H838/$R838, ""), ""), "")</f>
        <v/>
      </c>
      <c r="AP838" s="10" t="str">
        <f ca="1">IFERROR(IF(AND(NOW()&lt;= EOMONTH(DATE(YEAR($O838),11, 1), 0), Overall!$A840&lt;&gt;"", MONTH($N838) &lt;=11, MONTH($O838) &gt;= 11), IF($R838 &lt;&gt; "", $H838/$R838, ""), ""), "")</f>
        <v/>
      </c>
      <c r="AQ838" s="10" t="str">
        <f ca="1">IFERROR(IF(AND(NOW()&lt;= EOMONTH(DATE(YEAR($O838),12, 1), 0), Overall!$A840&lt;&gt;"", MONTH($N838) &lt;= 12, MONTH($O838) &gt;= 12), IF($R838 &lt;&gt; "", $H838/$R838, ""), ""), "")</f>
        <v/>
      </c>
      <c r="AR838" s="16">
        <f t="shared" ca="1" si="27"/>
        <v>0</v>
      </c>
    </row>
    <row r="839" spans="1:44" x14ac:dyDescent="0.25">
      <c r="A839" t="str">
        <f>_xlfn.VALUETOTEXT(Overall!A841)</f>
        <v/>
      </c>
      <c r="B839" s="8" t="str">
        <f>IF(Overall!B841&lt;&gt;"", VALUE(Overall!B841), "")</f>
        <v/>
      </c>
      <c r="C839" s="5" t="str">
        <f>IF(Overall!C841&lt;&gt;"",_xlfn.VALUETOTEXT(Overall!C841),"")</f>
        <v/>
      </c>
      <c r="D839" s="5" t="str">
        <f>_xlfn.VALUETOTEXT(Overall!D841)</f>
        <v/>
      </c>
      <c r="E839" s="5" t="str">
        <f>IF(Overall!Q841&lt;&gt;"",_xlfn.VALUETOTEXT(Overall!Q841),"")</f>
        <v/>
      </c>
      <c r="F839" s="5" t="str">
        <f>IF(Overall!E841&lt;&gt;"",_xlfn.VALUETOTEXT(Overall!E841),"")</f>
        <v/>
      </c>
      <c r="G839" s="5" t="str">
        <f>IF(Overall!R841&lt;&gt;"",_xlfn.VALUETOTEXT(Overall!R841),"")</f>
        <v/>
      </c>
      <c r="H839" s="6" t="str">
        <f>IF(Overall!F841&lt;&gt;"",VALUE(Overall!F841),"")</f>
        <v/>
      </c>
      <c r="I839" s="6" t="str">
        <f>IF(Overall!G841&lt;&gt;"",VALUE(Overall!G841),"")</f>
        <v/>
      </c>
      <c r="J839" s="6" t="str">
        <f>IF(Overall!H841&lt;&gt;"",VALUE(Overall!H841),"")</f>
        <v/>
      </c>
      <c r="K839" s="6" t="str">
        <f>IF(Overall!I841&lt;&gt;"",VALUE(Overall!I841),"")</f>
        <v/>
      </c>
      <c r="L839" s="6" t="str">
        <f>IF(Overall!J841&lt;&gt;"",VALUE(Overall!J841),"")</f>
        <v/>
      </c>
      <c r="M839" s="6" t="str">
        <f>IF(Overall!K841&lt;&gt;"",VALUE(Overall!K841),"")</f>
        <v/>
      </c>
      <c r="N839" s="7" t="str">
        <f>IF(Overall!L841&lt;&gt;"",DATEVALUE(MID(Overall!L841, FIND(",", Overall!L841) + 2, FIND(" ", Overall!L841) - FIND(",", Overall!L841) - 1) &amp; " " &amp; MID(Overall!L841, FIND(" ", Overall!L841) + 1, FIND(",", Overall!L841, FIND(" ", Overall!L841)) - FIND(" ", Overall!L841) - 1) &amp; ", " &amp; MID(Overall!L841, FIND(",", Overall!L841, FIND(",",Overall!L841) + 1) + 2, LEN(Overall!L841))),"")</f>
        <v/>
      </c>
      <c r="O839" s="7" t="str">
        <f>IF(Overall!M841&lt;&gt;"",DATEVALUE(MID(Overall!M841, FIND(",", Overall!M841) + 2, FIND(" ", Overall!M841) - FIND(",", Overall!M841) - 1) &amp; " " &amp; MID(Overall!M841, FIND(" ", Overall!M841) + 1, FIND(",", Overall!M841, FIND(" ", Overall!M841)) - FIND(" ", Overall!M841) - 1) &amp; ", " &amp; MID(Overall!M841, FIND(",", Overall!M841, FIND(",",Overall!M841) + 1) + 2, LEN(Overall!M841))),"")</f>
        <v/>
      </c>
      <c r="P839" s="7" t="str">
        <f>IF(Overall!N841&lt;&gt;"",DATEVALUE(MID(Overall!N841, FIND(",", Overall!N841) + 2, FIND(" ", Overall!N841) - FIND(",", Overall!N841) - 1) &amp; " " &amp; MID(Overall!N841, FIND(" ", Overall!N841) + 1, FIND(",", Overall!N841, FIND(" ", Overall!N841)) - FIND(" ", Overall!N841) - 1) &amp; ", " &amp; MID(Overall!N841, FIND(",", Overall!N841, FIND(",",Overall!N841) + 1) + 2, LEN(Overall!N841))),"")</f>
        <v/>
      </c>
      <c r="Q839" s="7" t="str">
        <f>IF(Overall!O841&lt;&gt;"",DATEVALUE(MID(Overall!O841, FIND(",", Overall!O841) + 2, FIND(" ", Overall!O841) - FIND(",", Overall!O841) - 1) &amp; " " &amp; MID(Overall!O841, FIND(" ", Overall!O841) + 1, FIND(",", Overall!O841, FIND(" ", Overall!O841)) - FIND(" ", Overall!O841) - 1) &amp; ", " &amp; MID(Overall!O841, FIND(",", Overall!O841, FIND(",",Overall!O841) + 1) + 2, LEN(Overall!O841))),"")</f>
        <v/>
      </c>
      <c r="R839" s="5" t="str">
        <f t="shared" si="26"/>
        <v/>
      </c>
      <c r="S839" s="10" t="str">
        <f>IF(Overall!$A841&lt;&gt;"",IF(AND(MONTH($N839) &lt;= 1, MONTH($O839) &gt;= 1), IF($R839 &lt;&gt; "", $H839/$R839, ""), ""),"")</f>
        <v/>
      </c>
      <c r="T839" s="10" t="str">
        <f>IF(Overall!$A841&lt;&gt;"",IF(AND(MONTH($N839) &lt;= 2, MONTH($O839) &gt;= 2), IF($R839 &lt;&gt; "", $H839/$R839, ""), ""),"")</f>
        <v/>
      </c>
      <c r="U839" s="10" t="str">
        <f>IF(Overall!$A841&lt;&gt;"",IF(AND(MONTH($N839) &lt;= 3, MONTH($O839) &gt;= 3), IF($R839 &lt;&gt; "", $H839/$R839, ""), ""),"")</f>
        <v/>
      </c>
      <c r="V839" s="10" t="str">
        <f>IF(Overall!$A841&lt;&gt;"",IF(AND(MONTH($N839) &lt;= 4, MONTH($O839) &gt;= 4), IF($R839 &lt;&gt; "", $H839/$R839, ""), ""),"")</f>
        <v/>
      </c>
      <c r="W839" s="10" t="str">
        <f>IF(Overall!$A841&lt;&gt;"",IF(AND(MONTH($N839) &lt;= 5, MONTH($O839) &gt;= 5), IF($R839 &lt;&gt; "", $H839/$R839, ""), ""),"")</f>
        <v/>
      </c>
      <c r="X839" s="10" t="str">
        <f>IF(Overall!$A841&lt;&gt;"",IF(AND(MONTH($N839) &lt;= 6, MONTH($O839) &gt;= 6), IF($R839 &lt;&gt; "", $H839/$R839, ""), ""),"")</f>
        <v/>
      </c>
      <c r="Y839" s="10" t="str">
        <f>IF(Overall!$A841&lt;&gt;"",IF(AND(MONTH($N839) &lt;= 7, MONTH($O839) &gt;= 7 ), IF($R839 &lt;&gt; "", $H839/$R839, ""), ""),"")</f>
        <v/>
      </c>
      <c r="Z839" s="10" t="str">
        <f>IF(Overall!$A841&lt;&gt;"",IF(AND(MONTH($N839) &lt;= 8, MONTH($O839) &gt;= 8), IF($R839 &lt;&gt; "", $H839/$R839, ""), ""),"")</f>
        <v/>
      </c>
      <c r="AA839" s="10" t="str">
        <f>IF(Overall!$A841&lt;&gt;"",IF(AND(MONTH($N839) &lt;= 9, MONTH($O839) &gt;= 9), IF($R839 &lt;&gt; "", $H839/$R839, ""), ""),"")</f>
        <v/>
      </c>
      <c r="AB839" s="10" t="str">
        <f>IF(Overall!$A841&lt;&gt;"",IF(AND(MONTH($N839) &lt;= 10, MONTH($O839) &gt;= 10), IF($R839 &lt;&gt; "", $H839/$R839, ""), ""),"")</f>
        <v/>
      </c>
      <c r="AC839" s="10" t="str">
        <f>IF(Overall!$A841&lt;&gt;"",IF(AND(MONTH($N839) &lt;= 11, MONTH($O839) &gt;= 11), IF($R839 &lt;&gt; "", $H839/$R839, ""), ""),"")</f>
        <v/>
      </c>
      <c r="AD839" s="10" t="str">
        <f>IF(Overall!$A841&lt;&gt;"",IF(AND(MONTH($N839) &lt;= 12, MONTH($O839) &gt;= 12), IF($R839 &lt;&gt; "", $H839/$R839, ""), ""),"")</f>
        <v/>
      </c>
      <c r="AF839" s="10" t="str">
        <f ca="1">IFERROR(IF(AND(NOW()&lt;= EOMONTH(DATE(YEAR($O839),1, 1), 0), Overall!$A841&lt;&gt;"", MONTH($N839) &lt;= 1, MONTH($O839) &gt;= 1), IF($R839 &lt;&gt; "", $H839/$R839, ""), ""), "")</f>
        <v/>
      </c>
      <c r="AG839" s="10" t="str">
        <f ca="1">IFERROR(IF(AND(NOW()&lt;= EOMONTH(DATE(YEAR($O839),2, 1), 0), Overall!$A841&lt;&gt;"", MONTH($N839) &lt;= 2, MONTH($O839) &gt;= 2), IF($R839 &lt;&gt; "", $H839/$R839, ""), ""), "")</f>
        <v/>
      </c>
      <c r="AH839" s="10" t="str">
        <f ca="1">IFERROR(IF(AND(NOW()&lt;= EOMONTH(DATE(YEAR($O839),3, 1), 0), Overall!$A841&lt;&gt;"", MONTH($N839) &lt;= 3, MONTH($O839) &gt;= 3), IF($R839 &lt;&gt; "", $H839/$R839, ""), ""), "")</f>
        <v/>
      </c>
      <c r="AI839" s="10" t="str">
        <f ca="1">IFERROR(IF(AND(NOW()&lt;= EOMONTH(DATE(YEAR($O839),4, 1), 0), Overall!$A841&lt;&gt;"", MONTH($N839) &lt;= 4, MONTH($O839) &gt;= 4), IF($R839 &lt;&gt; "", $H839/$R839, ""), ""), "")</f>
        <v/>
      </c>
      <c r="AJ839" s="10" t="str">
        <f ca="1">IFERROR(IF(AND(NOW()&lt;= EOMONTH(DATE(YEAR($O839),5, 1), 0), Overall!$A841&lt;&gt;"", MONTH($N839) &lt;= 5, MONTH($O839) &gt;= 5), IF($R839 &lt;&gt; "", $H839/$R839, ""), ""), "")</f>
        <v/>
      </c>
      <c r="AK839" s="10" t="str">
        <f ca="1">IFERROR(IF(AND(NOW()&lt;= EOMONTH(DATE(YEAR($O839),6, 1), 0), Overall!$A841&lt;&gt;"", MONTH($N839) &lt;= 6, MONTH($O839) &gt;= 6), IF($R839 &lt;&gt; "", $H839/$R839, ""), ""), "")</f>
        <v/>
      </c>
      <c r="AL839" s="10" t="str">
        <f ca="1">IFERROR(IF(AND(NOW()&lt;= EOMONTH(DATE(YEAR($O839),7, 1), 0), Overall!$A841&lt;&gt;"", MONTH($N839) &lt;= 7, MONTH($O839) &gt;= 7), IF($R839 &lt;&gt; "", $H839/$R839, ""), ""), "")</f>
        <v/>
      </c>
      <c r="AM839" s="10" t="str">
        <f ca="1">IFERROR(IF(AND(NOW()&lt;= EOMONTH(DATE(YEAR($O839),8, 1), 0), Overall!$A841&lt;&gt;"", MONTH($N839) &lt;= 8, MONTH($O839) &gt;= 8), IF($R839 &lt;&gt; "", $H839/$R839, ""), ""), "")</f>
        <v/>
      </c>
      <c r="AN839" s="10" t="str">
        <f ca="1">IFERROR(IF(AND(NOW()&lt;= EOMONTH(DATE(YEAR($O839),9, 1), 0), Overall!$A841&lt;&gt;"", MONTH($N839) &lt;= 9, MONTH($O839) &gt;= 9), IF($R839 &lt;&gt; "", $H839/$R839, ""), ""), "")</f>
        <v/>
      </c>
      <c r="AO839" s="10" t="str">
        <f ca="1">IFERROR(IF(AND(NOW()&lt;= EOMONTH(DATE(YEAR($O839),10, 1), 0), Overall!$A841&lt;&gt;"", MONTH($N839) &lt;= 10, MONTH($O839) &gt;= 10), IF($R839 &lt;&gt; "", $H839/$R839, ""), ""), "")</f>
        <v/>
      </c>
      <c r="AP839" s="10" t="str">
        <f ca="1">IFERROR(IF(AND(NOW()&lt;= EOMONTH(DATE(YEAR($O839),11, 1), 0), Overall!$A841&lt;&gt;"", MONTH($N839) &lt;=11, MONTH($O839) &gt;= 11), IF($R839 &lt;&gt; "", $H839/$R839, ""), ""), "")</f>
        <v/>
      </c>
      <c r="AQ839" s="10" t="str">
        <f ca="1">IFERROR(IF(AND(NOW()&lt;= EOMONTH(DATE(YEAR($O839),12, 1), 0), Overall!$A841&lt;&gt;"", MONTH($N839) &lt;= 12, MONTH($O839) &gt;= 12), IF($R839 &lt;&gt; "", $H839/$R839, ""), ""), "")</f>
        <v/>
      </c>
      <c r="AR839" s="16">
        <f t="shared" ca="1" si="27"/>
        <v>0</v>
      </c>
    </row>
    <row r="840" spans="1:44" x14ac:dyDescent="0.25">
      <c r="A840" t="str">
        <f>_xlfn.VALUETOTEXT(Overall!A842)</f>
        <v/>
      </c>
      <c r="B840" s="8" t="str">
        <f>IF(Overall!B842&lt;&gt;"", VALUE(Overall!B842), "")</f>
        <v/>
      </c>
      <c r="C840" s="5" t="str">
        <f>IF(Overall!C842&lt;&gt;"",_xlfn.VALUETOTEXT(Overall!C842),"")</f>
        <v/>
      </c>
      <c r="D840" s="5" t="str">
        <f>_xlfn.VALUETOTEXT(Overall!D842)</f>
        <v/>
      </c>
      <c r="E840" s="5" t="str">
        <f>IF(Overall!Q842&lt;&gt;"",_xlfn.VALUETOTEXT(Overall!Q842),"")</f>
        <v/>
      </c>
      <c r="F840" s="5" t="str">
        <f>IF(Overall!E842&lt;&gt;"",_xlfn.VALUETOTEXT(Overall!E842),"")</f>
        <v/>
      </c>
      <c r="G840" s="5" t="str">
        <f>IF(Overall!R842&lt;&gt;"",_xlfn.VALUETOTEXT(Overall!R842),"")</f>
        <v/>
      </c>
      <c r="H840" s="6" t="str">
        <f>IF(Overall!F842&lt;&gt;"",VALUE(Overall!F842),"")</f>
        <v/>
      </c>
      <c r="I840" s="6" t="str">
        <f>IF(Overall!G842&lt;&gt;"",VALUE(Overall!G842),"")</f>
        <v/>
      </c>
      <c r="J840" s="6" t="str">
        <f>IF(Overall!H842&lt;&gt;"",VALUE(Overall!H842),"")</f>
        <v/>
      </c>
      <c r="K840" s="6" t="str">
        <f>IF(Overall!I842&lt;&gt;"",VALUE(Overall!I842),"")</f>
        <v/>
      </c>
      <c r="L840" s="6" t="str">
        <f>IF(Overall!J842&lt;&gt;"",VALUE(Overall!J842),"")</f>
        <v/>
      </c>
      <c r="M840" s="6" t="str">
        <f>IF(Overall!K842&lt;&gt;"",VALUE(Overall!K842),"")</f>
        <v/>
      </c>
      <c r="N840" s="7" t="str">
        <f>IF(Overall!L842&lt;&gt;"",DATEVALUE(MID(Overall!L842, FIND(",", Overall!L842) + 2, FIND(" ", Overall!L842) - FIND(",", Overall!L842) - 1) &amp; " " &amp; MID(Overall!L842, FIND(" ", Overall!L842) + 1, FIND(",", Overall!L842, FIND(" ", Overall!L842)) - FIND(" ", Overall!L842) - 1) &amp; ", " &amp; MID(Overall!L842, FIND(",", Overall!L842, FIND(",",Overall!L842) + 1) + 2, LEN(Overall!L842))),"")</f>
        <v/>
      </c>
      <c r="O840" s="7" t="str">
        <f>IF(Overall!M842&lt;&gt;"",DATEVALUE(MID(Overall!M842, FIND(",", Overall!M842) + 2, FIND(" ", Overall!M842) - FIND(",", Overall!M842) - 1) &amp; " " &amp; MID(Overall!M842, FIND(" ", Overall!M842) + 1, FIND(",", Overall!M842, FIND(" ", Overall!M842)) - FIND(" ", Overall!M842) - 1) &amp; ", " &amp; MID(Overall!M842, FIND(",", Overall!M842, FIND(",",Overall!M842) + 1) + 2, LEN(Overall!M842))),"")</f>
        <v/>
      </c>
      <c r="P840" s="7" t="str">
        <f>IF(Overall!N842&lt;&gt;"",DATEVALUE(MID(Overall!N842, FIND(",", Overall!N842) + 2, FIND(" ", Overall!N842) - FIND(",", Overall!N842) - 1) &amp; " " &amp; MID(Overall!N842, FIND(" ", Overall!N842) + 1, FIND(",", Overall!N842, FIND(" ", Overall!N842)) - FIND(" ", Overall!N842) - 1) &amp; ", " &amp; MID(Overall!N842, FIND(",", Overall!N842, FIND(",",Overall!N842) + 1) + 2, LEN(Overall!N842))),"")</f>
        <v/>
      </c>
      <c r="Q840" s="7" t="str">
        <f>IF(Overall!O842&lt;&gt;"",DATEVALUE(MID(Overall!O842, FIND(",", Overall!O842) + 2, FIND(" ", Overall!O842) - FIND(",", Overall!O842) - 1) &amp; " " &amp; MID(Overall!O842, FIND(" ", Overall!O842) + 1, FIND(",", Overall!O842, FIND(" ", Overall!O842)) - FIND(" ", Overall!O842) - 1) &amp; ", " &amp; MID(Overall!O842, FIND(",", Overall!O842, FIND(",",Overall!O842) + 1) + 2, LEN(Overall!O842))),"")</f>
        <v/>
      </c>
      <c r="R840" s="5" t="str">
        <f t="shared" si="26"/>
        <v/>
      </c>
      <c r="S840" s="10" t="str">
        <f>IF(Overall!$A842&lt;&gt;"",IF(AND(MONTH($N840) &lt;= 1, MONTH($O840) &gt;= 1), IF($R840 &lt;&gt; "", $H840/$R840, ""), ""),"")</f>
        <v/>
      </c>
      <c r="T840" s="10" t="str">
        <f>IF(Overall!$A842&lt;&gt;"",IF(AND(MONTH($N840) &lt;= 2, MONTH($O840) &gt;= 2), IF($R840 &lt;&gt; "", $H840/$R840, ""), ""),"")</f>
        <v/>
      </c>
      <c r="U840" s="10" t="str">
        <f>IF(Overall!$A842&lt;&gt;"",IF(AND(MONTH($N840) &lt;= 3, MONTH($O840) &gt;= 3), IF($R840 &lt;&gt; "", $H840/$R840, ""), ""),"")</f>
        <v/>
      </c>
      <c r="V840" s="10" t="str">
        <f>IF(Overall!$A842&lt;&gt;"",IF(AND(MONTH($N840) &lt;= 4, MONTH($O840) &gt;= 4), IF($R840 &lt;&gt; "", $H840/$R840, ""), ""),"")</f>
        <v/>
      </c>
      <c r="W840" s="10" t="str">
        <f>IF(Overall!$A842&lt;&gt;"",IF(AND(MONTH($N840) &lt;= 5, MONTH($O840) &gt;= 5), IF($R840 &lt;&gt; "", $H840/$R840, ""), ""),"")</f>
        <v/>
      </c>
      <c r="X840" s="10" t="str">
        <f>IF(Overall!$A842&lt;&gt;"",IF(AND(MONTH($N840) &lt;= 6, MONTH($O840) &gt;= 6), IF($R840 &lt;&gt; "", $H840/$R840, ""), ""),"")</f>
        <v/>
      </c>
      <c r="Y840" s="10" t="str">
        <f>IF(Overall!$A842&lt;&gt;"",IF(AND(MONTH($N840) &lt;= 7, MONTH($O840) &gt;= 7 ), IF($R840 &lt;&gt; "", $H840/$R840, ""), ""),"")</f>
        <v/>
      </c>
      <c r="Z840" s="10" t="str">
        <f>IF(Overall!$A842&lt;&gt;"",IF(AND(MONTH($N840) &lt;= 8, MONTH($O840) &gt;= 8), IF($R840 &lt;&gt; "", $H840/$R840, ""), ""),"")</f>
        <v/>
      </c>
      <c r="AA840" s="10" t="str">
        <f>IF(Overall!$A842&lt;&gt;"",IF(AND(MONTH($N840) &lt;= 9, MONTH($O840) &gt;= 9), IF($R840 &lt;&gt; "", $H840/$R840, ""), ""),"")</f>
        <v/>
      </c>
      <c r="AB840" s="10" t="str">
        <f>IF(Overall!$A842&lt;&gt;"",IF(AND(MONTH($N840) &lt;= 10, MONTH($O840) &gt;= 10), IF($R840 &lt;&gt; "", $H840/$R840, ""), ""),"")</f>
        <v/>
      </c>
      <c r="AC840" s="10" t="str">
        <f>IF(Overall!$A842&lt;&gt;"",IF(AND(MONTH($N840) &lt;= 11, MONTH($O840) &gt;= 11), IF($R840 &lt;&gt; "", $H840/$R840, ""), ""),"")</f>
        <v/>
      </c>
      <c r="AD840" s="10" t="str">
        <f>IF(Overall!$A842&lt;&gt;"",IF(AND(MONTH($N840) &lt;= 12, MONTH($O840) &gt;= 12), IF($R840 &lt;&gt; "", $H840/$R840, ""), ""),"")</f>
        <v/>
      </c>
      <c r="AF840" s="10" t="str">
        <f ca="1">IFERROR(IF(AND(NOW()&lt;= EOMONTH(DATE(YEAR($O840),1, 1), 0), Overall!$A842&lt;&gt;"", MONTH($N840) &lt;= 1, MONTH($O840) &gt;= 1), IF($R840 &lt;&gt; "", $H840/$R840, ""), ""), "")</f>
        <v/>
      </c>
      <c r="AG840" s="10" t="str">
        <f ca="1">IFERROR(IF(AND(NOW()&lt;= EOMONTH(DATE(YEAR($O840),2, 1), 0), Overall!$A842&lt;&gt;"", MONTH($N840) &lt;= 2, MONTH($O840) &gt;= 2), IF($R840 &lt;&gt; "", $H840/$R840, ""), ""), "")</f>
        <v/>
      </c>
      <c r="AH840" s="10" t="str">
        <f ca="1">IFERROR(IF(AND(NOW()&lt;= EOMONTH(DATE(YEAR($O840),3, 1), 0), Overall!$A842&lt;&gt;"", MONTH($N840) &lt;= 3, MONTH($O840) &gt;= 3), IF($R840 &lt;&gt; "", $H840/$R840, ""), ""), "")</f>
        <v/>
      </c>
      <c r="AI840" s="10" t="str">
        <f ca="1">IFERROR(IF(AND(NOW()&lt;= EOMONTH(DATE(YEAR($O840),4, 1), 0), Overall!$A842&lt;&gt;"", MONTH($N840) &lt;= 4, MONTH($O840) &gt;= 4), IF($R840 &lt;&gt; "", $H840/$R840, ""), ""), "")</f>
        <v/>
      </c>
      <c r="AJ840" s="10" t="str">
        <f ca="1">IFERROR(IF(AND(NOW()&lt;= EOMONTH(DATE(YEAR($O840),5, 1), 0), Overall!$A842&lt;&gt;"", MONTH($N840) &lt;= 5, MONTH($O840) &gt;= 5), IF($R840 &lt;&gt; "", $H840/$R840, ""), ""), "")</f>
        <v/>
      </c>
      <c r="AK840" s="10" t="str">
        <f ca="1">IFERROR(IF(AND(NOW()&lt;= EOMONTH(DATE(YEAR($O840),6, 1), 0), Overall!$A842&lt;&gt;"", MONTH($N840) &lt;= 6, MONTH($O840) &gt;= 6), IF($R840 &lt;&gt; "", $H840/$R840, ""), ""), "")</f>
        <v/>
      </c>
      <c r="AL840" s="10" t="str">
        <f ca="1">IFERROR(IF(AND(NOW()&lt;= EOMONTH(DATE(YEAR($O840),7, 1), 0), Overall!$A842&lt;&gt;"", MONTH($N840) &lt;= 7, MONTH($O840) &gt;= 7), IF($R840 &lt;&gt; "", $H840/$R840, ""), ""), "")</f>
        <v/>
      </c>
      <c r="AM840" s="10" t="str">
        <f ca="1">IFERROR(IF(AND(NOW()&lt;= EOMONTH(DATE(YEAR($O840),8, 1), 0), Overall!$A842&lt;&gt;"", MONTH($N840) &lt;= 8, MONTH($O840) &gt;= 8), IF($R840 &lt;&gt; "", $H840/$R840, ""), ""), "")</f>
        <v/>
      </c>
      <c r="AN840" s="10" t="str">
        <f ca="1">IFERROR(IF(AND(NOW()&lt;= EOMONTH(DATE(YEAR($O840),9, 1), 0), Overall!$A842&lt;&gt;"", MONTH($N840) &lt;= 9, MONTH($O840) &gt;= 9), IF($R840 &lt;&gt; "", $H840/$R840, ""), ""), "")</f>
        <v/>
      </c>
      <c r="AO840" s="10" t="str">
        <f ca="1">IFERROR(IF(AND(NOW()&lt;= EOMONTH(DATE(YEAR($O840),10, 1), 0), Overall!$A842&lt;&gt;"", MONTH($N840) &lt;= 10, MONTH($O840) &gt;= 10), IF($R840 &lt;&gt; "", $H840/$R840, ""), ""), "")</f>
        <v/>
      </c>
      <c r="AP840" s="10" t="str">
        <f ca="1">IFERROR(IF(AND(NOW()&lt;= EOMONTH(DATE(YEAR($O840),11, 1), 0), Overall!$A842&lt;&gt;"", MONTH($N840) &lt;=11, MONTH($O840) &gt;= 11), IF($R840 &lt;&gt; "", $H840/$R840, ""), ""), "")</f>
        <v/>
      </c>
      <c r="AQ840" s="10" t="str">
        <f ca="1">IFERROR(IF(AND(NOW()&lt;= EOMONTH(DATE(YEAR($O840),12, 1), 0), Overall!$A842&lt;&gt;"", MONTH($N840) &lt;= 12, MONTH($O840) &gt;= 12), IF($R840 &lt;&gt; "", $H840/$R840, ""), ""), "")</f>
        <v/>
      </c>
      <c r="AR840" s="16">
        <f t="shared" ca="1" si="27"/>
        <v>0</v>
      </c>
    </row>
    <row r="841" spans="1:44" x14ac:dyDescent="0.25">
      <c r="A841" t="str">
        <f>_xlfn.VALUETOTEXT(Overall!A843)</f>
        <v/>
      </c>
      <c r="B841" s="8" t="str">
        <f>IF(Overall!B843&lt;&gt;"", VALUE(Overall!B843), "")</f>
        <v/>
      </c>
      <c r="C841" s="5" t="str">
        <f>IF(Overall!C843&lt;&gt;"",_xlfn.VALUETOTEXT(Overall!C843),"")</f>
        <v/>
      </c>
      <c r="D841" s="5" t="str">
        <f>_xlfn.VALUETOTEXT(Overall!D843)</f>
        <v/>
      </c>
      <c r="E841" s="5" t="str">
        <f>IF(Overall!Q843&lt;&gt;"",_xlfn.VALUETOTEXT(Overall!Q843),"")</f>
        <v/>
      </c>
      <c r="F841" s="5" t="str">
        <f>IF(Overall!E843&lt;&gt;"",_xlfn.VALUETOTEXT(Overall!E843),"")</f>
        <v/>
      </c>
      <c r="G841" s="5" t="str">
        <f>IF(Overall!R843&lt;&gt;"",_xlfn.VALUETOTEXT(Overall!R843),"")</f>
        <v/>
      </c>
      <c r="H841" s="6" t="str">
        <f>IF(Overall!F843&lt;&gt;"",VALUE(Overall!F843),"")</f>
        <v/>
      </c>
      <c r="I841" s="6" t="str">
        <f>IF(Overall!G843&lt;&gt;"",VALUE(Overall!G843),"")</f>
        <v/>
      </c>
      <c r="J841" s="6" t="str">
        <f>IF(Overall!H843&lt;&gt;"",VALUE(Overall!H843),"")</f>
        <v/>
      </c>
      <c r="K841" s="6" t="str">
        <f>IF(Overall!I843&lt;&gt;"",VALUE(Overall!I843),"")</f>
        <v/>
      </c>
      <c r="L841" s="6" t="str">
        <f>IF(Overall!J843&lt;&gt;"",VALUE(Overall!J843),"")</f>
        <v/>
      </c>
      <c r="M841" s="6" t="str">
        <f>IF(Overall!K843&lt;&gt;"",VALUE(Overall!K843),"")</f>
        <v/>
      </c>
      <c r="N841" s="7" t="str">
        <f>IF(Overall!L843&lt;&gt;"",DATEVALUE(MID(Overall!L843, FIND(",", Overall!L843) + 2, FIND(" ", Overall!L843) - FIND(",", Overall!L843) - 1) &amp; " " &amp; MID(Overall!L843, FIND(" ", Overall!L843) + 1, FIND(",", Overall!L843, FIND(" ", Overall!L843)) - FIND(" ", Overall!L843) - 1) &amp; ", " &amp; MID(Overall!L843, FIND(",", Overall!L843, FIND(",",Overall!L843) + 1) + 2, LEN(Overall!L843))),"")</f>
        <v/>
      </c>
      <c r="O841" s="7" t="str">
        <f>IF(Overall!M843&lt;&gt;"",DATEVALUE(MID(Overall!M843, FIND(",", Overall!M843) + 2, FIND(" ", Overall!M843) - FIND(",", Overall!M843) - 1) &amp; " " &amp; MID(Overall!M843, FIND(" ", Overall!M843) + 1, FIND(",", Overall!M843, FIND(" ", Overall!M843)) - FIND(" ", Overall!M843) - 1) &amp; ", " &amp; MID(Overall!M843, FIND(",", Overall!M843, FIND(",",Overall!M843) + 1) + 2, LEN(Overall!M843))),"")</f>
        <v/>
      </c>
      <c r="P841" s="7" t="str">
        <f>IF(Overall!N843&lt;&gt;"",DATEVALUE(MID(Overall!N843, FIND(",", Overall!N843) + 2, FIND(" ", Overall!N843) - FIND(",", Overall!N843) - 1) &amp; " " &amp; MID(Overall!N843, FIND(" ", Overall!N843) + 1, FIND(",", Overall!N843, FIND(" ", Overall!N843)) - FIND(" ", Overall!N843) - 1) &amp; ", " &amp; MID(Overall!N843, FIND(",", Overall!N843, FIND(",",Overall!N843) + 1) + 2, LEN(Overall!N843))),"")</f>
        <v/>
      </c>
      <c r="Q841" s="7" t="str">
        <f>IF(Overall!O843&lt;&gt;"",DATEVALUE(MID(Overall!O843, FIND(",", Overall!O843) + 2, FIND(" ", Overall!O843) - FIND(",", Overall!O843) - 1) &amp; " " &amp; MID(Overall!O843, FIND(" ", Overall!O843) + 1, FIND(",", Overall!O843, FIND(" ", Overall!O843)) - FIND(" ", Overall!O843) - 1) &amp; ", " &amp; MID(Overall!O843, FIND(",", Overall!O843, FIND(",",Overall!O843) + 1) + 2, LEN(Overall!O843))),"")</f>
        <v/>
      </c>
      <c r="R841" s="5" t="str">
        <f t="shared" si="26"/>
        <v/>
      </c>
      <c r="S841" s="10" t="str">
        <f>IF(Overall!$A843&lt;&gt;"",IF(AND(MONTH($N841) &lt;= 1, MONTH($O841) &gt;= 1), IF($R841 &lt;&gt; "", $H841/$R841, ""), ""),"")</f>
        <v/>
      </c>
      <c r="T841" s="10" t="str">
        <f>IF(Overall!$A843&lt;&gt;"",IF(AND(MONTH($N841) &lt;= 2, MONTH($O841) &gt;= 2), IF($R841 &lt;&gt; "", $H841/$R841, ""), ""),"")</f>
        <v/>
      </c>
      <c r="U841" s="10" t="str">
        <f>IF(Overall!$A843&lt;&gt;"",IF(AND(MONTH($N841) &lt;= 3, MONTH($O841) &gt;= 3), IF($R841 &lt;&gt; "", $H841/$R841, ""), ""),"")</f>
        <v/>
      </c>
      <c r="V841" s="10" t="str">
        <f>IF(Overall!$A843&lt;&gt;"",IF(AND(MONTH($N841) &lt;= 4, MONTH($O841) &gt;= 4), IF($R841 &lt;&gt; "", $H841/$R841, ""), ""),"")</f>
        <v/>
      </c>
      <c r="W841" s="10" t="str">
        <f>IF(Overall!$A843&lt;&gt;"",IF(AND(MONTH($N841) &lt;= 5, MONTH($O841) &gt;= 5), IF($R841 &lt;&gt; "", $H841/$R841, ""), ""),"")</f>
        <v/>
      </c>
      <c r="X841" s="10" t="str">
        <f>IF(Overall!$A843&lt;&gt;"",IF(AND(MONTH($N841) &lt;= 6, MONTH($O841) &gt;= 6), IF($R841 &lt;&gt; "", $H841/$R841, ""), ""),"")</f>
        <v/>
      </c>
      <c r="Y841" s="10" t="str">
        <f>IF(Overall!$A843&lt;&gt;"",IF(AND(MONTH($N841) &lt;= 7, MONTH($O841) &gt;= 7 ), IF($R841 &lt;&gt; "", $H841/$R841, ""), ""),"")</f>
        <v/>
      </c>
      <c r="Z841" s="10" t="str">
        <f>IF(Overall!$A843&lt;&gt;"",IF(AND(MONTH($N841) &lt;= 8, MONTH($O841) &gt;= 8), IF($R841 &lt;&gt; "", $H841/$R841, ""), ""),"")</f>
        <v/>
      </c>
      <c r="AA841" s="10" t="str">
        <f>IF(Overall!$A843&lt;&gt;"",IF(AND(MONTH($N841) &lt;= 9, MONTH($O841) &gt;= 9), IF($R841 &lt;&gt; "", $H841/$R841, ""), ""),"")</f>
        <v/>
      </c>
      <c r="AB841" s="10" t="str">
        <f>IF(Overall!$A843&lt;&gt;"",IF(AND(MONTH($N841) &lt;= 10, MONTH($O841) &gt;= 10), IF($R841 &lt;&gt; "", $H841/$R841, ""), ""),"")</f>
        <v/>
      </c>
      <c r="AC841" s="10" t="str">
        <f>IF(Overall!$A843&lt;&gt;"",IF(AND(MONTH($N841) &lt;= 11, MONTH($O841) &gt;= 11), IF($R841 &lt;&gt; "", $H841/$R841, ""), ""),"")</f>
        <v/>
      </c>
      <c r="AD841" s="10" t="str">
        <f>IF(Overall!$A843&lt;&gt;"",IF(AND(MONTH($N841) &lt;= 12, MONTH($O841) &gt;= 12), IF($R841 &lt;&gt; "", $H841/$R841, ""), ""),"")</f>
        <v/>
      </c>
      <c r="AF841" s="10" t="str">
        <f ca="1">IFERROR(IF(AND(NOW()&lt;= EOMONTH(DATE(YEAR($O841),1, 1), 0), Overall!$A843&lt;&gt;"", MONTH($N841) &lt;= 1, MONTH($O841) &gt;= 1), IF($R841 &lt;&gt; "", $H841/$R841, ""), ""), "")</f>
        <v/>
      </c>
      <c r="AG841" s="10" t="str">
        <f ca="1">IFERROR(IF(AND(NOW()&lt;= EOMONTH(DATE(YEAR($O841),2, 1), 0), Overall!$A843&lt;&gt;"", MONTH($N841) &lt;= 2, MONTH($O841) &gt;= 2), IF($R841 &lt;&gt; "", $H841/$R841, ""), ""), "")</f>
        <v/>
      </c>
      <c r="AH841" s="10" t="str">
        <f ca="1">IFERROR(IF(AND(NOW()&lt;= EOMONTH(DATE(YEAR($O841),3, 1), 0), Overall!$A843&lt;&gt;"", MONTH($N841) &lt;= 3, MONTH($O841) &gt;= 3), IF($R841 &lt;&gt; "", $H841/$R841, ""), ""), "")</f>
        <v/>
      </c>
      <c r="AI841" s="10" t="str">
        <f ca="1">IFERROR(IF(AND(NOW()&lt;= EOMONTH(DATE(YEAR($O841),4, 1), 0), Overall!$A843&lt;&gt;"", MONTH($N841) &lt;= 4, MONTH($O841) &gt;= 4), IF($R841 &lt;&gt; "", $H841/$R841, ""), ""), "")</f>
        <v/>
      </c>
      <c r="AJ841" s="10" t="str">
        <f ca="1">IFERROR(IF(AND(NOW()&lt;= EOMONTH(DATE(YEAR($O841),5, 1), 0), Overall!$A843&lt;&gt;"", MONTH($N841) &lt;= 5, MONTH($O841) &gt;= 5), IF($R841 &lt;&gt; "", $H841/$R841, ""), ""), "")</f>
        <v/>
      </c>
      <c r="AK841" s="10" t="str">
        <f ca="1">IFERROR(IF(AND(NOW()&lt;= EOMONTH(DATE(YEAR($O841),6, 1), 0), Overall!$A843&lt;&gt;"", MONTH($N841) &lt;= 6, MONTH($O841) &gt;= 6), IF($R841 &lt;&gt; "", $H841/$R841, ""), ""), "")</f>
        <v/>
      </c>
      <c r="AL841" s="10" t="str">
        <f ca="1">IFERROR(IF(AND(NOW()&lt;= EOMONTH(DATE(YEAR($O841),7, 1), 0), Overall!$A843&lt;&gt;"", MONTH($N841) &lt;= 7, MONTH($O841) &gt;= 7), IF($R841 &lt;&gt; "", $H841/$R841, ""), ""), "")</f>
        <v/>
      </c>
      <c r="AM841" s="10" t="str">
        <f ca="1">IFERROR(IF(AND(NOW()&lt;= EOMONTH(DATE(YEAR($O841),8, 1), 0), Overall!$A843&lt;&gt;"", MONTH($N841) &lt;= 8, MONTH($O841) &gt;= 8), IF($R841 &lt;&gt; "", $H841/$R841, ""), ""), "")</f>
        <v/>
      </c>
      <c r="AN841" s="10" t="str">
        <f ca="1">IFERROR(IF(AND(NOW()&lt;= EOMONTH(DATE(YEAR($O841),9, 1), 0), Overall!$A843&lt;&gt;"", MONTH($N841) &lt;= 9, MONTH($O841) &gt;= 9), IF($R841 &lt;&gt; "", $H841/$R841, ""), ""), "")</f>
        <v/>
      </c>
      <c r="AO841" s="10" t="str">
        <f ca="1">IFERROR(IF(AND(NOW()&lt;= EOMONTH(DATE(YEAR($O841),10, 1), 0), Overall!$A843&lt;&gt;"", MONTH($N841) &lt;= 10, MONTH($O841) &gt;= 10), IF($R841 &lt;&gt; "", $H841/$R841, ""), ""), "")</f>
        <v/>
      </c>
      <c r="AP841" s="10" t="str">
        <f ca="1">IFERROR(IF(AND(NOW()&lt;= EOMONTH(DATE(YEAR($O841),11, 1), 0), Overall!$A843&lt;&gt;"", MONTH($N841) &lt;=11, MONTH($O841) &gt;= 11), IF($R841 &lt;&gt; "", $H841/$R841, ""), ""), "")</f>
        <v/>
      </c>
      <c r="AQ841" s="10" t="str">
        <f ca="1">IFERROR(IF(AND(NOW()&lt;= EOMONTH(DATE(YEAR($O841),12, 1), 0), Overall!$A843&lt;&gt;"", MONTH($N841) &lt;= 12, MONTH($O841) &gt;= 12), IF($R841 &lt;&gt; "", $H841/$R841, ""), ""), "")</f>
        <v/>
      </c>
      <c r="AR841" s="16">
        <f t="shared" ca="1" si="27"/>
        <v>0</v>
      </c>
    </row>
    <row r="842" spans="1:44" x14ac:dyDescent="0.25">
      <c r="A842" t="str">
        <f>_xlfn.VALUETOTEXT(Overall!A844)</f>
        <v/>
      </c>
      <c r="B842" s="8" t="str">
        <f>IF(Overall!B844&lt;&gt;"", VALUE(Overall!B844), "")</f>
        <v/>
      </c>
      <c r="C842" s="5" t="str">
        <f>IF(Overall!C844&lt;&gt;"",_xlfn.VALUETOTEXT(Overall!C844),"")</f>
        <v/>
      </c>
      <c r="D842" s="5" t="str">
        <f>_xlfn.VALUETOTEXT(Overall!D844)</f>
        <v/>
      </c>
      <c r="E842" s="5" t="str">
        <f>IF(Overall!Q844&lt;&gt;"",_xlfn.VALUETOTEXT(Overall!Q844),"")</f>
        <v/>
      </c>
      <c r="F842" s="5" t="str">
        <f>IF(Overall!E844&lt;&gt;"",_xlfn.VALUETOTEXT(Overall!E844),"")</f>
        <v/>
      </c>
      <c r="G842" s="5" t="str">
        <f>IF(Overall!R844&lt;&gt;"",_xlfn.VALUETOTEXT(Overall!R844),"")</f>
        <v/>
      </c>
      <c r="H842" s="6" t="str">
        <f>IF(Overall!F844&lt;&gt;"",VALUE(Overall!F844),"")</f>
        <v/>
      </c>
      <c r="I842" s="6" t="str">
        <f>IF(Overall!G844&lt;&gt;"",VALUE(Overall!G844),"")</f>
        <v/>
      </c>
      <c r="J842" s="6" t="str">
        <f>IF(Overall!H844&lt;&gt;"",VALUE(Overall!H844),"")</f>
        <v/>
      </c>
      <c r="K842" s="6" t="str">
        <f>IF(Overall!I844&lt;&gt;"",VALUE(Overall!I844),"")</f>
        <v/>
      </c>
      <c r="L842" s="6" t="str">
        <f>IF(Overall!J844&lt;&gt;"",VALUE(Overall!J844),"")</f>
        <v/>
      </c>
      <c r="M842" s="6" t="str">
        <f>IF(Overall!K844&lt;&gt;"",VALUE(Overall!K844),"")</f>
        <v/>
      </c>
      <c r="N842" s="7" t="str">
        <f>IF(Overall!L844&lt;&gt;"",DATEVALUE(MID(Overall!L844, FIND(",", Overall!L844) + 2, FIND(" ", Overall!L844) - FIND(",", Overall!L844) - 1) &amp; " " &amp; MID(Overall!L844, FIND(" ", Overall!L844) + 1, FIND(",", Overall!L844, FIND(" ", Overall!L844)) - FIND(" ", Overall!L844) - 1) &amp; ", " &amp; MID(Overall!L844, FIND(",", Overall!L844, FIND(",",Overall!L844) + 1) + 2, LEN(Overall!L844))),"")</f>
        <v/>
      </c>
      <c r="O842" s="7" t="str">
        <f>IF(Overall!M844&lt;&gt;"",DATEVALUE(MID(Overall!M844, FIND(",", Overall!M844) + 2, FIND(" ", Overall!M844) - FIND(",", Overall!M844) - 1) &amp; " " &amp; MID(Overall!M844, FIND(" ", Overall!M844) + 1, FIND(",", Overall!M844, FIND(" ", Overall!M844)) - FIND(" ", Overall!M844) - 1) &amp; ", " &amp; MID(Overall!M844, FIND(",", Overall!M844, FIND(",",Overall!M844) + 1) + 2, LEN(Overall!M844))),"")</f>
        <v/>
      </c>
      <c r="P842" s="7" t="str">
        <f>IF(Overall!N844&lt;&gt;"",DATEVALUE(MID(Overall!N844, FIND(",", Overall!N844) + 2, FIND(" ", Overall!N844) - FIND(",", Overall!N844) - 1) &amp; " " &amp; MID(Overall!N844, FIND(" ", Overall!N844) + 1, FIND(",", Overall!N844, FIND(" ", Overall!N844)) - FIND(" ", Overall!N844) - 1) &amp; ", " &amp; MID(Overall!N844, FIND(",", Overall!N844, FIND(",",Overall!N844) + 1) + 2, LEN(Overall!N844))),"")</f>
        <v/>
      </c>
      <c r="Q842" s="7" t="str">
        <f>IF(Overall!O844&lt;&gt;"",DATEVALUE(MID(Overall!O844, FIND(",", Overall!O844) + 2, FIND(" ", Overall!O844) - FIND(",", Overall!O844) - 1) &amp; " " &amp; MID(Overall!O844, FIND(" ", Overall!O844) + 1, FIND(",", Overall!O844, FIND(" ", Overall!O844)) - FIND(" ", Overall!O844) - 1) &amp; ", " &amp; MID(Overall!O844, FIND(",", Overall!O844, FIND(",",Overall!O844) + 1) + 2, LEN(Overall!O844))),"")</f>
        <v/>
      </c>
      <c r="R842" s="5" t="str">
        <f t="shared" si="26"/>
        <v/>
      </c>
      <c r="S842" s="10" t="str">
        <f>IF(Overall!$A844&lt;&gt;"",IF(AND(MONTH($N842) &lt;= 1, MONTH($O842) &gt;= 1), IF($R842 &lt;&gt; "", $H842/$R842, ""), ""),"")</f>
        <v/>
      </c>
      <c r="T842" s="10" t="str">
        <f>IF(Overall!$A844&lt;&gt;"",IF(AND(MONTH($N842) &lt;= 2, MONTH($O842) &gt;= 2), IF($R842 &lt;&gt; "", $H842/$R842, ""), ""),"")</f>
        <v/>
      </c>
      <c r="U842" s="10" t="str">
        <f>IF(Overall!$A844&lt;&gt;"",IF(AND(MONTH($N842) &lt;= 3, MONTH($O842) &gt;= 3), IF($R842 &lt;&gt; "", $H842/$R842, ""), ""),"")</f>
        <v/>
      </c>
      <c r="V842" s="10" t="str">
        <f>IF(Overall!$A844&lt;&gt;"",IF(AND(MONTH($N842) &lt;= 4, MONTH($O842) &gt;= 4), IF($R842 &lt;&gt; "", $H842/$R842, ""), ""),"")</f>
        <v/>
      </c>
      <c r="W842" s="10" t="str">
        <f>IF(Overall!$A844&lt;&gt;"",IF(AND(MONTH($N842) &lt;= 5, MONTH($O842) &gt;= 5), IF($R842 &lt;&gt; "", $H842/$R842, ""), ""),"")</f>
        <v/>
      </c>
      <c r="X842" s="10" t="str">
        <f>IF(Overall!$A844&lt;&gt;"",IF(AND(MONTH($N842) &lt;= 6, MONTH($O842) &gt;= 6), IF($R842 &lt;&gt; "", $H842/$R842, ""), ""),"")</f>
        <v/>
      </c>
      <c r="Y842" s="10" t="str">
        <f>IF(Overall!$A844&lt;&gt;"",IF(AND(MONTH($N842) &lt;= 7, MONTH($O842) &gt;= 7 ), IF($R842 &lt;&gt; "", $H842/$R842, ""), ""),"")</f>
        <v/>
      </c>
      <c r="Z842" s="10" t="str">
        <f>IF(Overall!$A844&lt;&gt;"",IF(AND(MONTH($N842) &lt;= 8, MONTH($O842) &gt;= 8), IF($R842 &lt;&gt; "", $H842/$R842, ""), ""),"")</f>
        <v/>
      </c>
      <c r="AA842" s="10" t="str">
        <f>IF(Overall!$A844&lt;&gt;"",IF(AND(MONTH($N842) &lt;= 9, MONTH($O842) &gt;= 9), IF($R842 &lt;&gt; "", $H842/$R842, ""), ""),"")</f>
        <v/>
      </c>
      <c r="AB842" s="10" t="str">
        <f>IF(Overall!$A844&lt;&gt;"",IF(AND(MONTH($N842) &lt;= 10, MONTH($O842) &gt;= 10), IF($R842 &lt;&gt; "", $H842/$R842, ""), ""),"")</f>
        <v/>
      </c>
      <c r="AC842" s="10" t="str">
        <f>IF(Overall!$A844&lt;&gt;"",IF(AND(MONTH($N842) &lt;= 11, MONTH($O842) &gt;= 11), IF($R842 &lt;&gt; "", $H842/$R842, ""), ""),"")</f>
        <v/>
      </c>
      <c r="AD842" s="10" t="str">
        <f>IF(Overall!$A844&lt;&gt;"",IF(AND(MONTH($N842) &lt;= 12, MONTH($O842) &gt;= 12), IF($R842 &lt;&gt; "", $H842/$R842, ""), ""),"")</f>
        <v/>
      </c>
      <c r="AF842" s="10" t="str">
        <f ca="1">IFERROR(IF(AND(NOW()&lt;= EOMONTH(DATE(YEAR($O842),1, 1), 0), Overall!$A844&lt;&gt;"", MONTH($N842) &lt;= 1, MONTH($O842) &gt;= 1), IF($R842 &lt;&gt; "", $H842/$R842, ""), ""), "")</f>
        <v/>
      </c>
      <c r="AG842" s="10" t="str">
        <f ca="1">IFERROR(IF(AND(NOW()&lt;= EOMONTH(DATE(YEAR($O842),2, 1), 0), Overall!$A844&lt;&gt;"", MONTH($N842) &lt;= 2, MONTH($O842) &gt;= 2), IF($R842 &lt;&gt; "", $H842/$R842, ""), ""), "")</f>
        <v/>
      </c>
      <c r="AH842" s="10" t="str">
        <f ca="1">IFERROR(IF(AND(NOW()&lt;= EOMONTH(DATE(YEAR($O842),3, 1), 0), Overall!$A844&lt;&gt;"", MONTH($N842) &lt;= 3, MONTH($O842) &gt;= 3), IF($R842 &lt;&gt; "", $H842/$R842, ""), ""), "")</f>
        <v/>
      </c>
      <c r="AI842" s="10" t="str">
        <f ca="1">IFERROR(IF(AND(NOW()&lt;= EOMONTH(DATE(YEAR($O842),4, 1), 0), Overall!$A844&lt;&gt;"", MONTH($N842) &lt;= 4, MONTH($O842) &gt;= 4), IF($R842 &lt;&gt; "", $H842/$R842, ""), ""), "")</f>
        <v/>
      </c>
      <c r="AJ842" s="10" t="str">
        <f ca="1">IFERROR(IF(AND(NOW()&lt;= EOMONTH(DATE(YEAR($O842),5, 1), 0), Overall!$A844&lt;&gt;"", MONTH($N842) &lt;= 5, MONTH($O842) &gt;= 5), IF($R842 &lt;&gt; "", $H842/$R842, ""), ""), "")</f>
        <v/>
      </c>
      <c r="AK842" s="10" t="str">
        <f ca="1">IFERROR(IF(AND(NOW()&lt;= EOMONTH(DATE(YEAR($O842),6, 1), 0), Overall!$A844&lt;&gt;"", MONTH($N842) &lt;= 6, MONTH($O842) &gt;= 6), IF($R842 &lt;&gt; "", $H842/$R842, ""), ""), "")</f>
        <v/>
      </c>
      <c r="AL842" s="10" t="str">
        <f ca="1">IFERROR(IF(AND(NOW()&lt;= EOMONTH(DATE(YEAR($O842),7, 1), 0), Overall!$A844&lt;&gt;"", MONTH($N842) &lt;= 7, MONTH($O842) &gt;= 7), IF($R842 &lt;&gt; "", $H842/$R842, ""), ""), "")</f>
        <v/>
      </c>
      <c r="AM842" s="10" t="str">
        <f ca="1">IFERROR(IF(AND(NOW()&lt;= EOMONTH(DATE(YEAR($O842),8, 1), 0), Overall!$A844&lt;&gt;"", MONTH($N842) &lt;= 8, MONTH($O842) &gt;= 8), IF($R842 &lt;&gt; "", $H842/$R842, ""), ""), "")</f>
        <v/>
      </c>
      <c r="AN842" s="10" t="str">
        <f ca="1">IFERROR(IF(AND(NOW()&lt;= EOMONTH(DATE(YEAR($O842),9, 1), 0), Overall!$A844&lt;&gt;"", MONTH($N842) &lt;= 9, MONTH($O842) &gt;= 9), IF($R842 &lt;&gt; "", $H842/$R842, ""), ""), "")</f>
        <v/>
      </c>
      <c r="AO842" s="10" t="str">
        <f ca="1">IFERROR(IF(AND(NOW()&lt;= EOMONTH(DATE(YEAR($O842),10, 1), 0), Overall!$A844&lt;&gt;"", MONTH($N842) &lt;= 10, MONTH($O842) &gt;= 10), IF($R842 &lt;&gt; "", $H842/$R842, ""), ""), "")</f>
        <v/>
      </c>
      <c r="AP842" s="10" t="str">
        <f ca="1">IFERROR(IF(AND(NOW()&lt;= EOMONTH(DATE(YEAR($O842),11, 1), 0), Overall!$A844&lt;&gt;"", MONTH($N842) &lt;=11, MONTH($O842) &gt;= 11), IF($R842 &lt;&gt; "", $H842/$R842, ""), ""), "")</f>
        <v/>
      </c>
      <c r="AQ842" s="10" t="str">
        <f ca="1">IFERROR(IF(AND(NOW()&lt;= EOMONTH(DATE(YEAR($O842),12, 1), 0), Overall!$A844&lt;&gt;"", MONTH($N842) &lt;= 12, MONTH($O842) &gt;= 12), IF($R842 &lt;&gt; "", $H842/$R842, ""), ""), "")</f>
        <v/>
      </c>
      <c r="AR842" s="16">
        <f t="shared" ca="1" si="27"/>
        <v>0</v>
      </c>
    </row>
    <row r="843" spans="1:44" x14ac:dyDescent="0.25">
      <c r="A843" t="str">
        <f>_xlfn.VALUETOTEXT(Overall!A845)</f>
        <v/>
      </c>
      <c r="B843" s="8" t="str">
        <f>IF(Overall!B845&lt;&gt;"", VALUE(Overall!B845), "")</f>
        <v/>
      </c>
      <c r="C843" s="5" t="str">
        <f>IF(Overall!C845&lt;&gt;"",_xlfn.VALUETOTEXT(Overall!C845),"")</f>
        <v/>
      </c>
      <c r="D843" s="5" t="str">
        <f>_xlfn.VALUETOTEXT(Overall!D845)</f>
        <v/>
      </c>
      <c r="E843" s="5" t="str">
        <f>IF(Overall!Q845&lt;&gt;"",_xlfn.VALUETOTEXT(Overall!Q845),"")</f>
        <v/>
      </c>
      <c r="F843" s="5" t="str">
        <f>IF(Overall!E845&lt;&gt;"",_xlfn.VALUETOTEXT(Overall!E845),"")</f>
        <v/>
      </c>
      <c r="G843" s="5" t="str">
        <f>IF(Overall!R845&lt;&gt;"",_xlfn.VALUETOTEXT(Overall!R845),"")</f>
        <v/>
      </c>
      <c r="H843" s="6" t="str">
        <f>IF(Overall!F845&lt;&gt;"",VALUE(Overall!F845),"")</f>
        <v/>
      </c>
      <c r="I843" s="6" t="str">
        <f>IF(Overall!G845&lt;&gt;"",VALUE(Overall!G845),"")</f>
        <v/>
      </c>
      <c r="J843" s="6" t="str">
        <f>IF(Overall!H845&lt;&gt;"",VALUE(Overall!H845),"")</f>
        <v/>
      </c>
      <c r="K843" s="6" t="str">
        <f>IF(Overall!I845&lt;&gt;"",VALUE(Overall!I845),"")</f>
        <v/>
      </c>
      <c r="L843" s="6" t="str">
        <f>IF(Overall!J845&lt;&gt;"",VALUE(Overall!J845),"")</f>
        <v/>
      </c>
      <c r="M843" s="6" t="str">
        <f>IF(Overall!K845&lt;&gt;"",VALUE(Overall!K845),"")</f>
        <v/>
      </c>
      <c r="N843" s="7" t="str">
        <f>IF(Overall!L845&lt;&gt;"",DATEVALUE(MID(Overall!L845, FIND(",", Overall!L845) + 2, FIND(" ", Overall!L845) - FIND(",", Overall!L845) - 1) &amp; " " &amp; MID(Overall!L845, FIND(" ", Overall!L845) + 1, FIND(",", Overall!L845, FIND(" ", Overall!L845)) - FIND(" ", Overall!L845) - 1) &amp; ", " &amp; MID(Overall!L845, FIND(",", Overall!L845, FIND(",",Overall!L845) + 1) + 2, LEN(Overall!L845))),"")</f>
        <v/>
      </c>
      <c r="O843" s="7" t="str">
        <f>IF(Overall!M845&lt;&gt;"",DATEVALUE(MID(Overall!M845, FIND(",", Overall!M845) + 2, FIND(" ", Overall!M845) - FIND(",", Overall!M845) - 1) &amp; " " &amp; MID(Overall!M845, FIND(" ", Overall!M845) + 1, FIND(",", Overall!M845, FIND(" ", Overall!M845)) - FIND(" ", Overall!M845) - 1) &amp; ", " &amp; MID(Overall!M845, FIND(",", Overall!M845, FIND(",",Overall!M845) + 1) + 2, LEN(Overall!M845))),"")</f>
        <v/>
      </c>
      <c r="P843" s="7" t="str">
        <f>IF(Overall!N845&lt;&gt;"",DATEVALUE(MID(Overall!N845, FIND(",", Overall!N845) + 2, FIND(" ", Overall!N845) - FIND(",", Overall!N845) - 1) &amp; " " &amp; MID(Overall!N845, FIND(" ", Overall!N845) + 1, FIND(",", Overall!N845, FIND(" ", Overall!N845)) - FIND(" ", Overall!N845) - 1) &amp; ", " &amp; MID(Overall!N845, FIND(",", Overall!N845, FIND(",",Overall!N845) + 1) + 2, LEN(Overall!N845))),"")</f>
        <v/>
      </c>
      <c r="Q843" s="7" t="str">
        <f>IF(Overall!O845&lt;&gt;"",DATEVALUE(MID(Overall!O845, FIND(",", Overall!O845) + 2, FIND(" ", Overall!O845) - FIND(",", Overall!O845) - 1) &amp; " " &amp; MID(Overall!O845, FIND(" ", Overall!O845) + 1, FIND(",", Overall!O845, FIND(" ", Overall!O845)) - FIND(" ", Overall!O845) - 1) &amp; ", " &amp; MID(Overall!O845, FIND(",", Overall!O845, FIND(",",Overall!O845) + 1) + 2, LEN(Overall!O845))),"")</f>
        <v/>
      </c>
      <c r="R843" s="5" t="str">
        <f t="shared" si="26"/>
        <v/>
      </c>
      <c r="S843" s="10" t="str">
        <f>IF(Overall!$A845&lt;&gt;"",IF(AND(MONTH($N843) &lt;= 1, MONTH($O843) &gt;= 1), IF($R843 &lt;&gt; "", $H843/$R843, ""), ""),"")</f>
        <v/>
      </c>
      <c r="T843" s="10" t="str">
        <f>IF(Overall!$A845&lt;&gt;"",IF(AND(MONTH($N843) &lt;= 2, MONTH($O843) &gt;= 2), IF($R843 &lt;&gt; "", $H843/$R843, ""), ""),"")</f>
        <v/>
      </c>
      <c r="U843" s="10" t="str">
        <f>IF(Overall!$A845&lt;&gt;"",IF(AND(MONTH($N843) &lt;= 3, MONTH($O843) &gt;= 3), IF($R843 &lt;&gt; "", $H843/$R843, ""), ""),"")</f>
        <v/>
      </c>
      <c r="V843" s="10" t="str">
        <f>IF(Overall!$A845&lt;&gt;"",IF(AND(MONTH($N843) &lt;= 4, MONTH($O843) &gt;= 4), IF($R843 &lt;&gt; "", $H843/$R843, ""), ""),"")</f>
        <v/>
      </c>
      <c r="W843" s="10" t="str">
        <f>IF(Overall!$A845&lt;&gt;"",IF(AND(MONTH($N843) &lt;= 5, MONTH($O843) &gt;= 5), IF($R843 &lt;&gt; "", $H843/$R843, ""), ""),"")</f>
        <v/>
      </c>
      <c r="X843" s="10" t="str">
        <f>IF(Overall!$A845&lt;&gt;"",IF(AND(MONTH($N843) &lt;= 6, MONTH($O843) &gt;= 6), IF($R843 &lt;&gt; "", $H843/$R843, ""), ""),"")</f>
        <v/>
      </c>
      <c r="Y843" s="10" t="str">
        <f>IF(Overall!$A845&lt;&gt;"",IF(AND(MONTH($N843) &lt;= 7, MONTH($O843) &gt;= 7 ), IF($R843 &lt;&gt; "", $H843/$R843, ""), ""),"")</f>
        <v/>
      </c>
      <c r="Z843" s="10" t="str">
        <f>IF(Overall!$A845&lt;&gt;"",IF(AND(MONTH($N843) &lt;= 8, MONTH($O843) &gt;= 8), IF($R843 &lt;&gt; "", $H843/$R843, ""), ""),"")</f>
        <v/>
      </c>
      <c r="AA843" s="10" t="str">
        <f>IF(Overall!$A845&lt;&gt;"",IF(AND(MONTH($N843) &lt;= 9, MONTH($O843) &gt;= 9), IF($R843 &lt;&gt; "", $H843/$R843, ""), ""),"")</f>
        <v/>
      </c>
      <c r="AB843" s="10" t="str">
        <f>IF(Overall!$A845&lt;&gt;"",IF(AND(MONTH($N843) &lt;= 10, MONTH($O843) &gt;= 10), IF($R843 &lt;&gt; "", $H843/$R843, ""), ""),"")</f>
        <v/>
      </c>
      <c r="AC843" s="10" t="str">
        <f>IF(Overall!$A845&lt;&gt;"",IF(AND(MONTH($N843) &lt;= 11, MONTH($O843) &gt;= 11), IF($R843 &lt;&gt; "", $H843/$R843, ""), ""),"")</f>
        <v/>
      </c>
      <c r="AD843" s="10" t="str">
        <f>IF(Overall!$A845&lt;&gt;"",IF(AND(MONTH($N843) &lt;= 12, MONTH($O843) &gt;= 12), IF($R843 &lt;&gt; "", $H843/$R843, ""), ""),"")</f>
        <v/>
      </c>
      <c r="AF843" s="10" t="str">
        <f ca="1">IFERROR(IF(AND(NOW()&lt;= EOMONTH(DATE(YEAR($O843),1, 1), 0), Overall!$A845&lt;&gt;"", MONTH($N843) &lt;= 1, MONTH($O843) &gt;= 1), IF($R843 &lt;&gt; "", $H843/$R843, ""), ""), "")</f>
        <v/>
      </c>
      <c r="AG843" s="10" t="str">
        <f ca="1">IFERROR(IF(AND(NOW()&lt;= EOMONTH(DATE(YEAR($O843),2, 1), 0), Overall!$A845&lt;&gt;"", MONTH($N843) &lt;= 2, MONTH($O843) &gt;= 2), IF($R843 &lt;&gt; "", $H843/$R843, ""), ""), "")</f>
        <v/>
      </c>
      <c r="AH843" s="10" t="str">
        <f ca="1">IFERROR(IF(AND(NOW()&lt;= EOMONTH(DATE(YEAR($O843),3, 1), 0), Overall!$A845&lt;&gt;"", MONTH($N843) &lt;= 3, MONTH($O843) &gt;= 3), IF($R843 &lt;&gt; "", $H843/$R843, ""), ""), "")</f>
        <v/>
      </c>
      <c r="AI843" s="10" t="str">
        <f ca="1">IFERROR(IF(AND(NOW()&lt;= EOMONTH(DATE(YEAR($O843),4, 1), 0), Overall!$A845&lt;&gt;"", MONTH($N843) &lt;= 4, MONTH($O843) &gt;= 4), IF($R843 &lt;&gt; "", $H843/$R843, ""), ""), "")</f>
        <v/>
      </c>
      <c r="AJ843" s="10" t="str">
        <f ca="1">IFERROR(IF(AND(NOW()&lt;= EOMONTH(DATE(YEAR($O843),5, 1), 0), Overall!$A845&lt;&gt;"", MONTH($N843) &lt;= 5, MONTH($O843) &gt;= 5), IF($R843 &lt;&gt; "", $H843/$R843, ""), ""), "")</f>
        <v/>
      </c>
      <c r="AK843" s="10" t="str">
        <f ca="1">IFERROR(IF(AND(NOW()&lt;= EOMONTH(DATE(YEAR($O843),6, 1), 0), Overall!$A845&lt;&gt;"", MONTH($N843) &lt;= 6, MONTH($O843) &gt;= 6), IF($R843 &lt;&gt; "", $H843/$R843, ""), ""), "")</f>
        <v/>
      </c>
      <c r="AL843" s="10" t="str">
        <f ca="1">IFERROR(IF(AND(NOW()&lt;= EOMONTH(DATE(YEAR($O843),7, 1), 0), Overall!$A845&lt;&gt;"", MONTH($N843) &lt;= 7, MONTH($O843) &gt;= 7), IF($R843 &lt;&gt; "", $H843/$R843, ""), ""), "")</f>
        <v/>
      </c>
      <c r="AM843" s="10" t="str">
        <f ca="1">IFERROR(IF(AND(NOW()&lt;= EOMONTH(DATE(YEAR($O843),8, 1), 0), Overall!$A845&lt;&gt;"", MONTH($N843) &lt;= 8, MONTH($O843) &gt;= 8), IF($R843 &lt;&gt; "", $H843/$R843, ""), ""), "")</f>
        <v/>
      </c>
      <c r="AN843" s="10" t="str">
        <f ca="1">IFERROR(IF(AND(NOW()&lt;= EOMONTH(DATE(YEAR($O843),9, 1), 0), Overall!$A845&lt;&gt;"", MONTH($N843) &lt;= 9, MONTH($O843) &gt;= 9), IF($R843 &lt;&gt; "", $H843/$R843, ""), ""), "")</f>
        <v/>
      </c>
      <c r="AO843" s="10" t="str">
        <f ca="1">IFERROR(IF(AND(NOW()&lt;= EOMONTH(DATE(YEAR($O843),10, 1), 0), Overall!$A845&lt;&gt;"", MONTH($N843) &lt;= 10, MONTH($O843) &gt;= 10), IF($R843 &lt;&gt; "", $H843/$R843, ""), ""), "")</f>
        <v/>
      </c>
      <c r="AP843" s="10" t="str">
        <f ca="1">IFERROR(IF(AND(NOW()&lt;= EOMONTH(DATE(YEAR($O843),11, 1), 0), Overall!$A845&lt;&gt;"", MONTH($N843) &lt;=11, MONTH($O843) &gt;= 11), IF($R843 &lt;&gt; "", $H843/$R843, ""), ""), "")</f>
        <v/>
      </c>
      <c r="AQ843" s="10" t="str">
        <f ca="1">IFERROR(IF(AND(NOW()&lt;= EOMONTH(DATE(YEAR($O843),12, 1), 0), Overall!$A845&lt;&gt;"", MONTH($N843) &lt;= 12, MONTH($O843) &gt;= 12), IF($R843 &lt;&gt; "", $H843/$R843, ""), ""), "")</f>
        <v/>
      </c>
      <c r="AR843" s="16">
        <f t="shared" ca="1" si="27"/>
        <v>0</v>
      </c>
    </row>
    <row r="844" spans="1:44" x14ac:dyDescent="0.25">
      <c r="A844" t="str">
        <f>_xlfn.VALUETOTEXT(Overall!A846)</f>
        <v/>
      </c>
      <c r="B844" s="8" t="str">
        <f>IF(Overall!B846&lt;&gt;"", VALUE(Overall!B846), "")</f>
        <v/>
      </c>
      <c r="C844" s="5" t="str">
        <f>IF(Overall!C846&lt;&gt;"",_xlfn.VALUETOTEXT(Overall!C846),"")</f>
        <v/>
      </c>
      <c r="D844" s="5" t="str">
        <f>_xlfn.VALUETOTEXT(Overall!D846)</f>
        <v/>
      </c>
      <c r="E844" s="5" t="str">
        <f>IF(Overall!Q846&lt;&gt;"",_xlfn.VALUETOTEXT(Overall!Q846),"")</f>
        <v/>
      </c>
      <c r="F844" s="5" t="str">
        <f>IF(Overall!E846&lt;&gt;"",_xlfn.VALUETOTEXT(Overall!E846),"")</f>
        <v/>
      </c>
      <c r="G844" s="5" t="str">
        <f>IF(Overall!R846&lt;&gt;"",_xlfn.VALUETOTEXT(Overall!R846),"")</f>
        <v/>
      </c>
      <c r="H844" s="6" t="str">
        <f>IF(Overall!F846&lt;&gt;"",VALUE(Overall!F846),"")</f>
        <v/>
      </c>
      <c r="I844" s="6" t="str">
        <f>IF(Overall!G846&lt;&gt;"",VALUE(Overall!G846),"")</f>
        <v/>
      </c>
      <c r="J844" s="6" t="str">
        <f>IF(Overall!H846&lt;&gt;"",VALUE(Overall!H846),"")</f>
        <v/>
      </c>
      <c r="K844" s="6" t="str">
        <f>IF(Overall!I846&lt;&gt;"",VALUE(Overall!I846),"")</f>
        <v/>
      </c>
      <c r="L844" s="6" t="str">
        <f>IF(Overall!J846&lt;&gt;"",VALUE(Overall!J846),"")</f>
        <v/>
      </c>
      <c r="M844" s="6" t="str">
        <f>IF(Overall!K846&lt;&gt;"",VALUE(Overall!K846),"")</f>
        <v/>
      </c>
      <c r="N844" s="7" t="str">
        <f>IF(Overall!L846&lt;&gt;"",DATEVALUE(MID(Overall!L846, FIND(",", Overall!L846) + 2, FIND(" ", Overall!L846) - FIND(",", Overall!L846) - 1) &amp; " " &amp; MID(Overall!L846, FIND(" ", Overall!L846) + 1, FIND(",", Overall!L846, FIND(" ", Overall!L846)) - FIND(" ", Overall!L846) - 1) &amp; ", " &amp; MID(Overall!L846, FIND(",", Overall!L846, FIND(",",Overall!L846) + 1) + 2, LEN(Overall!L846))),"")</f>
        <v/>
      </c>
      <c r="O844" s="7" t="str">
        <f>IF(Overall!M846&lt;&gt;"",DATEVALUE(MID(Overall!M846, FIND(",", Overall!M846) + 2, FIND(" ", Overall!M846) - FIND(",", Overall!M846) - 1) &amp; " " &amp; MID(Overall!M846, FIND(" ", Overall!M846) + 1, FIND(",", Overall!M846, FIND(" ", Overall!M846)) - FIND(" ", Overall!M846) - 1) &amp; ", " &amp; MID(Overall!M846, FIND(",", Overall!M846, FIND(",",Overall!M846) + 1) + 2, LEN(Overall!M846))),"")</f>
        <v/>
      </c>
      <c r="P844" s="7" t="str">
        <f>IF(Overall!N846&lt;&gt;"",DATEVALUE(MID(Overall!N846, FIND(",", Overall!N846) + 2, FIND(" ", Overall!N846) - FIND(",", Overall!N846) - 1) &amp; " " &amp; MID(Overall!N846, FIND(" ", Overall!N846) + 1, FIND(",", Overall!N846, FIND(" ", Overall!N846)) - FIND(" ", Overall!N846) - 1) &amp; ", " &amp; MID(Overall!N846, FIND(",", Overall!N846, FIND(",",Overall!N846) + 1) + 2, LEN(Overall!N846))),"")</f>
        <v/>
      </c>
      <c r="Q844" s="7" t="str">
        <f>IF(Overall!O846&lt;&gt;"",DATEVALUE(MID(Overall!O846, FIND(",", Overall!O846) + 2, FIND(" ", Overall!O846) - FIND(",", Overall!O846) - 1) &amp; " " &amp; MID(Overall!O846, FIND(" ", Overall!O846) + 1, FIND(",", Overall!O846, FIND(" ", Overall!O846)) - FIND(" ", Overall!O846) - 1) &amp; ", " &amp; MID(Overall!O846, FIND(",", Overall!O846, FIND(",",Overall!O846) + 1) + 2, LEN(Overall!O846))),"")</f>
        <v/>
      </c>
      <c r="R844" s="5" t="str">
        <f t="shared" si="26"/>
        <v/>
      </c>
      <c r="S844" s="10" t="str">
        <f>IF(Overall!$A846&lt;&gt;"",IF(AND(MONTH($N844) &lt;= 1, MONTH($O844) &gt;= 1), IF($R844 &lt;&gt; "", $H844/$R844, ""), ""),"")</f>
        <v/>
      </c>
      <c r="T844" s="10" t="str">
        <f>IF(Overall!$A846&lt;&gt;"",IF(AND(MONTH($N844) &lt;= 2, MONTH($O844) &gt;= 2), IF($R844 &lt;&gt; "", $H844/$R844, ""), ""),"")</f>
        <v/>
      </c>
      <c r="U844" s="10" t="str">
        <f>IF(Overall!$A846&lt;&gt;"",IF(AND(MONTH($N844) &lt;= 3, MONTH($O844) &gt;= 3), IF($R844 &lt;&gt; "", $H844/$R844, ""), ""),"")</f>
        <v/>
      </c>
      <c r="V844" s="10" t="str">
        <f>IF(Overall!$A846&lt;&gt;"",IF(AND(MONTH($N844) &lt;= 4, MONTH($O844) &gt;= 4), IF($R844 &lt;&gt; "", $H844/$R844, ""), ""),"")</f>
        <v/>
      </c>
      <c r="W844" s="10" t="str">
        <f>IF(Overall!$A846&lt;&gt;"",IF(AND(MONTH($N844) &lt;= 5, MONTH($O844) &gt;= 5), IF($R844 &lt;&gt; "", $H844/$R844, ""), ""),"")</f>
        <v/>
      </c>
      <c r="X844" s="10" t="str">
        <f>IF(Overall!$A846&lt;&gt;"",IF(AND(MONTH($N844) &lt;= 6, MONTH($O844) &gt;= 6), IF($R844 &lt;&gt; "", $H844/$R844, ""), ""),"")</f>
        <v/>
      </c>
      <c r="Y844" s="10" t="str">
        <f>IF(Overall!$A846&lt;&gt;"",IF(AND(MONTH($N844) &lt;= 7, MONTH($O844) &gt;= 7 ), IF($R844 &lt;&gt; "", $H844/$R844, ""), ""),"")</f>
        <v/>
      </c>
      <c r="Z844" s="10" t="str">
        <f>IF(Overall!$A846&lt;&gt;"",IF(AND(MONTH($N844) &lt;= 8, MONTH($O844) &gt;= 8), IF($R844 &lt;&gt; "", $H844/$R844, ""), ""),"")</f>
        <v/>
      </c>
      <c r="AA844" s="10" t="str">
        <f>IF(Overall!$A846&lt;&gt;"",IF(AND(MONTH($N844) &lt;= 9, MONTH($O844) &gt;= 9), IF($R844 &lt;&gt; "", $H844/$R844, ""), ""),"")</f>
        <v/>
      </c>
      <c r="AB844" s="10" t="str">
        <f>IF(Overall!$A846&lt;&gt;"",IF(AND(MONTH($N844) &lt;= 10, MONTH($O844) &gt;= 10), IF($R844 &lt;&gt; "", $H844/$R844, ""), ""),"")</f>
        <v/>
      </c>
      <c r="AC844" s="10" t="str">
        <f>IF(Overall!$A846&lt;&gt;"",IF(AND(MONTH($N844) &lt;= 11, MONTH($O844) &gt;= 11), IF($R844 &lt;&gt; "", $H844/$R844, ""), ""),"")</f>
        <v/>
      </c>
      <c r="AD844" s="10" t="str">
        <f>IF(Overall!$A846&lt;&gt;"",IF(AND(MONTH($N844) &lt;= 12, MONTH($O844) &gt;= 12), IF($R844 &lt;&gt; "", $H844/$R844, ""), ""),"")</f>
        <v/>
      </c>
      <c r="AF844" s="10" t="str">
        <f ca="1">IFERROR(IF(AND(NOW()&lt;= EOMONTH(DATE(YEAR($O844),1, 1), 0), Overall!$A846&lt;&gt;"", MONTH($N844) &lt;= 1, MONTH($O844) &gt;= 1), IF($R844 &lt;&gt; "", $H844/$R844, ""), ""), "")</f>
        <v/>
      </c>
      <c r="AG844" s="10" t="str">
        <f ca="1">IFERROR(IF(AND(NOW()&lt;= EOMONTH(DATE(YEAR($O844),2, 1), 0), Overall!$A846&lt;&gt;"", MONTH($N844) &lt;= 2, MONTH($O844) &gt;= 2), IF($R844 &lt;&gt; "", $H844/$R844, ""), ""), "")</f>
        <v/>
      </c>
      <c r="AH844" s="10" t="str">
        <f ca="1">IFERROR(IF(AND(NOW()&lt;= EOMONTH(DATE(YEAR($O844),3, 1), 0), Overall!$A846&lt;&gt;"", MONTH($N844) &lt;= 3, MONTH($O844) &gt;= 3), IF($R844 &lt;&gt; "", $H844/$R844, ""), ""), "")</f>
        <v/>
      </c>
      <c r="AI844" s="10" t="str">
        <f ca="1">IFERROR(IF(AND(NOW()&lt;= EOMONTH(DATE(YEAR($O844),4, 1), 0), Overall!$A846&lt;&gt;"", MONTH($N844) &lt;= 4, MONTH($O844) &gt;= 4), IF($R844 &lt;&gt; "", $H844/$R844, ""), ""), "")</f>
        <v/>
      </c>
      <c r="AJ844" s="10" t="str">
        <f ca="1">IFERROR(IF(AND(NOW()&lt;= EOMONTH(DATE(YEAR($O844),5, 1), 0), Overall!$A846&lt;&gt;"", MONTH($N844) &lt;= 5, MONTH($O844) &gt;= 5), IF($R844 &lt;&gt; "", $H844/$R844, ""), ""), "")</f>
        <v/>
      </c>
      <c r="AK844" s="10" t="str">
        <f ca="1">IFERROR(IF(AND(NOW()&lt;= EOMONTH(DATE(YEAR($O844),6, 1), 0), Overall!$A846&lt;&gt;"", MONTH($N844) &lt;= 6, MONTH($O844) &gt;= 6), IF($R844 &lt;&gt; "", $H844/$R844, ""), ""), "")</f>
        <v/>
      </c>
      <c r="AL844" s="10" t="str">
        <f ca="1">IFERROR(IF(AND(NOW()&lt;= EOMONTH(DATE(YEAR($O844),7, 1), 0), Overall!$A846&lt;&gt;"", MONTH($N844) &lt;= 7, MONTH($O844) &gt;= 7), IF($R844 &lt;&gt; "", $H844/$R844, ""), ""), "")</f>
        <v/>
      </c>
      <c r="AM844" s="10" t="str">
        <f ca="1">IFERROR(IF(AND(NOW()&lt;= EOMONTH(DATE(YEAR($O844),8, 1), 0), Overall!$A846&lt;&gt;"", MONTH($N844) &lt;= 8, MONTH($O844) &gt;= 8), IF($R844 &lt;&gt; "", $H844/$R844, ""), ""), "")</f>
        <v/>
      </c>
      <c r="AN844" s="10" t="str">
        <f ca="1">IFERROR(IF(AND(NOW()&lt;= EOMONTH(DATE(YEAR($O844),9, 1), 0), Overall!$A846&lt;&gt;"", MONTH($N844) &lt;= 9, MONTH($O844) &gt;= 9), IF($R844 &lt;&gt; "", $H844/$R844, ""), ""), "")</f>
        <v/>
      </c>
      <c r="AO844" s="10" t="str">
        <f ca="1">IFERROR(IF(AND(NOW()&lt;= EOMONTH(DATE(YEAR($O844),10, 1), 0), Overall!$A846&lt;&gt;"", MONTH($N844) &lt;= 10, MONTH($O844) &gt;= 10), IF($R844 &lt;&gt; "", $H844/$R844, ""), ""), "")</f>
        <v/>
      </c>
      <c r="AP844" s="10" t="str">
        <f ca="1">IFERROR(IF(AND(NOW()&lt;= EOMONTH(DATE(YEAR($O844),11, 1), 0), Overall!$A846&lt;&gt;"", MONTH($N844) &lt;=11, MONTH($O844) &gt;= 11), IF($R844 &lt;&gt; "", $H844/$R844, ""), ""), "")</f>
        <v/>
      </c>
      <c r="AQ844" s="10" t="str">
        <f ca="1">IFERROR(IF(AND(NOW()&lt;= EOMONTH(DATE(YEAR($O844),12, 1), 0), Overall!$A846&lt;&gt;"", MONTH($N844) &lt;= 12, MONTH($O844) &gt;= 12), IF($R844 &lt;&gt; "", $H844/$R844, ""), ""), "")</f>
        <v/>
      </c>
      <c r="AR844" s="16">
        <f t="shared" ca="1" si="27"/>
        <v>0</v>
      </c>
    </row>
    <row r="845" spans="1:44" x14ac:dyDescent="0.25">
      <c r="A845" t="str">
        <f>_xlfn.VALUETOTEXT(Overall!A847)</f>
        <v/>
      </c>
      <c r="B845" s="8" t="str">
        <f>IF(Overall!B847&lt;&gt;"", VALUE(Overall!B847), "")</f>
        <v/>
      </c>
      <c r="C845" s="5" t="str">
        <f>IF(Overall!C847&lt;&gt;"",_xlfn.VALUETOTEXT(Overall!C847),"")</f>
        <v/>
      </c>
      <c r="D845" s="5" t="str">
        <f>_xlfn.VALUETOTEXT(Overall!D847)</f>
        <v/>
      </c>
      <c r="E845" s="5" t="str">
        <f>IF(Overall!Q847&lt;&gt;"",_xlfn.VALUETOTEXT(Overall!Q847),"")</f>
        <v/>
      </c>
      <c r="F845" s="5" t="str">
        <f>IF(Overall!E847&lt;&gt;"",_xlfn.VALUETOTEXT(Overall!E847),"")</f>
        <v/>
      </c>
      <c r="G845" s="5" t="str">
        <f>IF(Overall!R847&lt;&gt;"",_xlfn.VALUETOTEXT(Overall!R847),"")</f>
        <v/>
      </c>
      <c r="H845" s="6" t="str">
        <f>IF(Overall!F847&lt;&gt;"",VALUE(Overall!F847),"")</f>
        <v/>
      </c>
      <c r="I845" s="6" t="str">
        <f>IF(Overall!G847&lt;&gt;"",VALUE(Overall!G847),"")</f>
        <v/>
      </c>
      <c r="J845" s="6" t="str">
        <f>IF(Overall!H847&lt;&gt;"",VALUE(Overall!H847),"")</f>
        <v/>
      </c>
      <c r="K845" s="6" t="str">
        <f>IF(Overall!I847&lt;&gt;"",VALUE(Overall!I847),"")</f>
        <v/>
      </c>
      <c r="L845" s="6" t="str">
        <f>IF(Overall!J847&lt;&gt;"",VALUE(Overall!J847),"")</f>
        <v/>
      </c>
      <c r="M845" s="6" t="str">
        <f>IF(Overall!K847&lt;&gt;"",VALUE(Overall!K847),"")</f>
        <v/>
      </c>
      <c r="N845" s="7" t="str">
        <f>IF(Overall!L847&lt;&gt;"",DATEVALUE(MID(Overall!L847, FIND(",", Overall!L847) + 2, FIND(" ", Overall!L847) - FIND(",", Overall!L847) - 1) &amp; " " &amp; MID(Overall!L847, FIND(" ", Overall!L847) + 1, FIND(",", Overall!L847, FIND(" ", Overall!L847)) - FIND(" ", Overall!L847) - 1) &amp; ", " &amp; MID(Overall!L847, FIND(",", Overall!L847, FIND(",",Overall!L847) + 1) + 2, LEN(Overall!L847))),"")</f>
        <v/>
      </c>
      <c r="O845" s="7" t="str">
        <f>IF(Overall!M847&lt;&gt;"",DATEVALUE(MID(Overall!M847, FIND(",", Overall!M847) + 2, FIND(" ", Overall!M847) - FIND(",", Overall!M847) - 1) &amp; " " &amp; MID(Overall!M847, FIND(" ", Overall!M847) + 1, FIND(",", Overall!M847, FIND(" ", Overall!M847)) - FIND(" ", Overall!M847) - 1) &amp; ", " &amp; MID(Overall!M847, FIND(",", Overall!M847, FIND(",",Overall!M847) + 1) + 2, LEN(Overall!M847))),"")</f>
        <v/>
      </c>
      <c r="P845" s="7" t="str">
        <f>IF(Overall!N847&lt;&gt;"",DATEVALUE(MID(Overall!N847, FIND(",", Overall!N847) + 2, FIND(" ", Overall!N847) - FIND(",", Overall!N847) - 1) &amp; " " &amp; MID(Overall!N847, FIND(" ", Overall!N847) + 1, FIND(",", Overall!N847, FIND(" ", Overall!N847)) - FIND(" ", Overall!N847) - 1) &amp; ", " &amp; MID(Overall!N847, FIND(",", Overall!N847, FIND(",",Overall!N847) + 1) + 2, LEN(Overall!N847))),"")</f>
        <v/>
      </c>
      <c r="Q845" s="7" t="str">
        <f>IF(Overall!O847&lt;&gt;"",DATEVALUE(MID(Overall!O847, FIND(",", Overall!O847) + 2, FIND(" ", Overall!O847) - FIND(",", Overall!O847) - 1) &amp; " " &amp; MID(Overall!O847, FIND(" ", Overall!O847) + 1, FIND(",", Overall!O847, FIND(" ", Overall!O847)) - FIND(" ", Overall!O847) - 1) &amp; ", " &amp; MID(Overall!O847, FIND(",", Overall!O847, FIND(",",Overall!O847) + 1) + 2, LEN(Overall!O847))),"")</f>
        <v/>
      </c>
      <c r="R845" s="5" t="str">
        <f t="shared" si="26"/>
        <v/>
      </c>
      <c r="S845" s="10" t="str">
        <f>IF(Overall!$A847&lt;&gt;"",IF(AND(MONTH($N845) &lt;= 1, MONTH($O845) &gt;= 1), IF($R845 &lt;&gt; "", $H845/$R845, ""), ""),"")</f>
        <v/>
      </c>
      <c r="T845" s="10" t="str">
        <f>IF(Overall!$A847&lt;&gt;"",IF(AND(MONTH($N845) &lt;= 2, MONTH($O845) &gt;= 2), IF($R845 &lt;&gt; "", $H845/$R845, ""), ""),"")</f>
        <v/>
      </c>
      <c r="U845" s="10" t="str">
        <f>IF(Overall!$A847&lt;&gt;"",IF(AND(MONTH($N845) &lt;= 3, MONTH($O845) &gt;= 3), IF($R845 &lt;&gt; "", $H845/$R845, ""), ""),"")</f>
        <v/>
      </c>
      <c r="V845" s="10" t="str">
        <f>IF(Overall!$A847&lt;&gt;"",IF(AND(MONTH($N845) &lt;= 4, MONTH($O845) &gt;= 4), IF($R845 &lt;&gt; "", $H845/$R845, ""), ""),"")</f>
        <v/>
      </c>
      <c r="W845" s="10" t="str">
        <f>IF(Overall!$A847&lt;&gt;"",IF(AND(MONTH($N845) &lt;= 5, MONTH($O845) &gt;= 5), IF($R845 &lt;&gt; "", $H845/$R845, ""), ""),"")</f>
        <v/>
      </c>
      <c r="X845" s="10" t="str">
        <f>IF(Overall!$A847&lt;&gt;"",IF(AND(MONTH($N845) &lt;= 6, MONTH($O845) &gt;= 6), IF($R845 &lt;&gt; "", $H845/$R845, ""), ""),"")</f>
        <v/>
      </c>
      <c r="Y845" s="10" t="str">
        <f>IF(Overall!$A847&lt;&gt;"",IF(AND(MONTH($N845) &lt;= 7, MONTH($O845) &gt;= 7 ), IF($R845 &lt;&gt; "", $H845/$R845, ""), ""),"")</f>
        <v/>
      </c>
      <c r="Z845" s="10" t="str">
        <f>IF(Overall!$A847&lt;&gt;"",IF(AND(MONTH($N845) &lt;= 8, MONTH($O845) &gt;= 8), IF($R845 &lt;&gt; "", $H845/$R845, ""), ""),"")</f>
        <v/>
      </c>
      <c r="AA845" s="10" t="str">
        <f>IF(Overall!$A847&lt;&gt;"",IF(AND(MONTH($N845) &lt;= 9, MONTH($O845) &gt;= 9), IF($R845 &lt;&gt; "", $H845/$R845, ""), ""),"")</f>
        <v/>
      </c>
      <c r="AB845" s="10" t="str">
        <f>IF(Overall!$A847&lt;&gt;"",IF(AND(MONTH($N845) &lt;= 10, MONTH($O845) &gt;= 10), IF($R845 &lt;&gt; "", $H845/$R845, ""), ""),"")</f>
        <v/>
      </c>
      <c r="AC845" s="10" t="str">
        <f>IF(Overall!$A847&lt;&gt;"",IF(AND(MONTH($N845) &lt;= 11, MONTH($O845) &gt;= 11), IF($R845 &lt;&gt; "", $H845/$R845, ""), ""),"")</f>
        <v/>
      </c>
      <c r="AD845" s="10" t="str">
        <f>IF(Overall!$A847&lt;&gt;"",IF(AND(MONTH($N845) &lt;= 12, MONTH($O845) &gt;= 12), IF($R845 &lt;&gt; "", $H845/$R845, ""), ""),"")</f>
        <v/>
      </c>
      <c r="AF845" s="10" t="str">
        <f ca="1">IFERROR(IF(AND(NOW()&lt;= EOMONTH(DATE(YEAR($O845),1, 1), 0), Overall!$A847&lt;&gt;"", MONTH($N845) &lt;= 1, MONTH($O845) &gt;= 1), IF($R845 &lt;&gt; "", $H845/$R845, ""), ""), "")</f>
        <v/>
      </c>
      <c r="AG845" s="10" t="str">
        <f ca="1">IFERROR(IF(AND(NOW()&lt;= EOMONTH(DATE(YEAR($O845),2, 1), 0), Overall!$A847&lt;&gt;"", MONTH($N845) &lt;= 2, MONTH($O845) &gt;= 2), IF($R845 &lt;&gt; "", $H845/$R845, ""), ""), "")</f>
        <v/>
      </c>
      <c r="AH845" s="10" t="str">
        <f ca="1">IFERROR(IF(AND(NOW()&lt;= EOMONTH(DATE(YEAR($O845),3, 1), 0), Overall!$A847&lt;&gt;"", MONTH($N845) &lt;= 3, MONTH($O845) &gt;= 3), IF($R845 &lt;&gt; "", $H845/$R845, ""), ""), "")</f>
        <v/>
      </c>
      <c r="AI845" s="10" t="str">
        <f ca="1">IFERROR(IF(AND(NOW()&lt;= EOMONTH(DATE(YEAR($O845),4, 1), 0), Overall!$A847&lt;&gt;"", MONTH($N845) &lt;= 4, MONTH($O845) &gt;= 4), IF($R845 &lt;&gt; "", $H845/$R845, ""), ""), "")</f>
        <v/>
      </c>
      <c r="AJ845" s="10" t="str">
        <f ca="1">IFERROR(IF(AND(NOW()&lt;= EOMONTH(DATE(YEAR($O845),5, 1), 0), Overall!$A847&lt;&gt;"", MONTH($N845) &lt;= 5, MONTH($O845) &gt;= 5), IF($R845 &lt;&gt; "", $H845/$R845, ""), ""), "")</f>
        <v/>
      </c>
      <c r="AK845" s="10" t="str">
        <f ca="1">IFERROR(IF(AND(NOW()&lt;= EOMONTH(DATE(YEAR($O845),6, 1), 0), Overall!$A847&lt;&gt;"", MONTH($N845) &lt;= 6, MONTH($O845) &gt;= 6), IF($R845 &lt;&gt; "", $H845/$R845, ""), ""), "")</f>
        <v/>
      </c>
      <c r="AL845" s="10" t="str">
        <f ca="1">IFERROR(IF(AND(NOW()&lt;= EOMONTH(DATE(YEAR($O845),7, 1), 0), Overall!$A847&lt;&gt;"", MONTH($N845) &lt;= 7, MONTH($O845) &gt;= 7), IF($R845 &lt;&gt; "", $H845/$R845, ""), ""), "")</f>
        <v/>
      </c>
      <c r="AM845" s="10" t="str">
        <f ca="1">IFERROR(IF(AND(NOW()&lt;= EOMONTH(DATE(YEAR($O845),8, 1), 0), Overall!$A847&lt;&gt;"", MONTH($N845) &lt;= 8, MONTH($O845) &gt;= 8), IF($R845 &lt;&gt; "", $H845/$R845, ""), ""), "")</f>
        <v/>
      </c>
      <c r="AN845" s="10" t="str">
        <f ca="1">IFERROR(IF(AND(NOW()&lt;= EOMONTH(DATE(YEAR($O845),9, 1), 0), Overall!$A847&lt;&gt;"", MONTH($N845) &lt;= 9, MONTH($O845) &gt;= 9), IF($R845 &lt;&gt; "", $H845/$R845, ""), ""), "")</f>
        <v/>
      </c>
      <c r="AO845" s="10" t="str">
        <f ca="1">IFERROR(IF(AND(NOW()&lt;= EOMONTH(DATE(YEAR($O845),10, 1), 0), Overall!$A847&lt;&gt;"", MONTH($N845) &lt;= 10, MONTH($O845) &gt;= 10), IF($R845 &lt;&gt; "", $H845/$R845, ""), ""), "")</f>
        <v/>
      </c>
      <c r="AP845" s="10" t="str">
        <f ca="1">IFERROR(IF(AND(NOW()&lt;= EOMONTH(DATE(YEAR($O845),11, 1), 0), Overall!$A847&lt;&gt;"", MONTH($N845) &lt;=11, MONTH($O845) &gt;= 11), IF($R845 &lt;&gt; "", $H845/$R845, ""), ""), "")</f>
        <v/>
      </c>
      <c r="AQ845" s="10" t="str">
        <f ca="1">IFERROR(IF(AND(NOW()&lt;= EOMONTH(DATE(YEAR($O845),12, 1), 0), Overall!$A847&lt;&gt;"", MONTH($N845) &lt;= 12, MONTH($O845) &gt;= 12), IF($R845 &lt;&gt; "", $H845/$R845, ""), ""), "")</f>
        <v/>
      </c>
      <c r="AR845" s="16">
        <f t="shared" ca="1" si="27"/>
        <v>0</v>
      </c>
    </row>
    <row r="846" spans="1:44" x14ac:dyDescent="0.25">
      <c r="A846" t="str">
        <f>_xlfn.VALUETOTEXT(Overall!A848)</f>
        <v/>
      </c>
      <c r="B846" s="8" t="str">
        <f>IF(Overall!B848&lt;&gt;"", VALUE(Overall!B848), "")</f>
        <v/>
      </c>
      <c r="C846" s="5" t="str">
        <f>IF(Overall!C848&lt;&gt;"",_xlfn.VALUETOTEXT(Overall!C848),"")</f>
        <v/>
      </c>
      <c r="D846" s="5" t="str">
        <f>_xlfn.VALUETOTEXT(Overall!D848)</f>
        <v/>
      </c>
      <c r="E846" s="5" t="str">
        <f>IF(Overall!Q848&lt;&gt;"",_xlfn.VALUETOTEXT(Overall!Q848),"")</f>
        <v/>
      </c>
      <c r="F846" s="5" t="str">
        <f>IF(Overall!E848&lt;&gt;"",_xlfn.VALUETOTEXT(Overall!E848),"")</f>
        <v/>
      </c>
      <c r="G846" s="5" t="str">
        <f>IF(Overall!R848&lt;&gt;"",_xlfn.VALUETOTEXT(Overall!R848),"")</f>
        <v/>
      </c>
      <c r="H846" s="6" t="str">
        <f>IF(Overall!F848&lt;&gt;"",VALUE(Overall!F848),"")</f>
        <v/>
      </c>
      <c r="I846" s="6" t="str">
        <f>IF(Overall!G848&lt;&gt;"",VALUE(Overall!G848),"")</f>
        <v/>
      </c>
      <c r="J846" s="6" t="str">
        <f>IF(Overall!H848&lt;&gt;"",VALUE(Overall!H848),"")</f>
        <v/>
      </c>
      <c r="K846" s="6" t="str">
        <f>IF(Overall!I848&lt;&gt;"",VALUE(Overall!I848),"")</f>
        <v/>
      </c>
      <c r="L846" s="6" t="str">
        <f>IF(Overall!J848&lt;&gt;"",VALUE(Overall!J848),"")</f>
        <v/>
      </c>
      <c r="M846" s="6" t="str">
        <f>IF(Overall!K848&lt;&gt;"",VALUE(Overall!K848),"")</f>
        <v/>
      </c>
      <c r="N846" s="7" t="str">
        <f>IF(Overall!L848&lt;&gt;"",DATEVALUE(MID(Overall!L848, FIND(",", Overall!L848) + 2, FIND(" ", Overall!L848) - FIND(",", Overall!L848) - 1) &amp; " " &amp; MID(Overall!L848, FIND(" ", Overall!L848) + 1, FIND(",", Overall!L848, FIND(" ", Overall!L848)) - FIND(" ", Overall!L848) - 1) &amp; ", " &amp; MID(Overall!L848, FIND(",", Overall!L848, FIND(",",Overall!L848) + 1) + 2, LEN(Overall!L848))),"")</f>
        <v/>
      </c>
      <c r="O846" s="7" t="str">
        <f>IF(Overall!M848&lt;&gt;"",DATEVALUE(MID(Overall!M848, FIND(",", Overall!M848) + 2, FIND(" ", Overall!M848) - FIND(",", Overall!M848) - 1) &amp; " " &amp; MID(Overall!M848, FIND(" ", Overall!M848) + 1, FIND(",", Overall!M848, FIND(" ", Overall!M848)) - FIND(" ", Overall!M848) - 1) &amp; ", " &amp; MID(Overall!M848, FIND(",", Overall!M848, FIND(",",Overall!M848) + 1) + 2, LEN(Overall!M848))),"")</f>
        <v/>
      </c>
      <c r="P846" s="7" t="str">
        <f>IF(Overall!N848&lt;&gt;"",DATEVALUE(MID(Overall!N848, FIND(",", Overall!N848) + 2, FIND(" ", Overall!N848) - FIND(",", Overall!N848) - 1) &amp; " " &amp; MID(Overall!N848, FIND(" ", Overall!N848) + 1, FIND(",", Overall!N848, FIND(" ", Overall!N848)) - FIND(" ", Overall!N848) - 1) &amp; ", " &amp; MID(Overall!N848, FIND(",", Overall!N848, FIND(",",Overall!N848) + 1) + 2, LEN(Overall!N848))),"")</f>
        <v/>
      </c>
      <c r="Q846" s="7" t="str">
        <f>IF(Overall!O848&lt;&gt;"",DATEVALUE(MID(Overall!O848, FIND(",", Overall!O848) + 2, FIND(" ", Overall!O848) - FIND(",", Overall!O848) - 1) &amp; " " &amp; MID(Overall!O848, FIND(" ", Overall!O848) + 1, FIND(",", Overall!O848, FIND(" ", Overall!O848)) - FIND(" ", Overall!O848) - 1) &amp; ", " &amp; MID(Overall!O848, FIND(",", Overall!O848, FIND(",",Overall!O848) + 1) + 2, LEN(Overall!O848))),"")</f>
        <v/>
      </c>
      <c r="R846" s="5" t="str">
        <f t="shared" si="26"/>
        <v/>
      </c>
      <c r="S846" s="10" t="str">
        <f>IF(Overall!$A848&lt;&gt;"",IF(AND(MONTH($N846) &lt;= 1, MONTH($O846) &gt;= 1), IF($R846 &lt;&gt; "", $H846/$R846, ""), ""),"")</f>
        <v/>
      </c>
      <c r="T846" s="10" t="str">
        <f>IF(Overall!$A848&lt;&gt;"",IF(AND(MONTH($N846) &lt;= 2, MONTH($O846) &gt;= 2), IF($R846 &lt;&gt; "", $H846/$R846, ""), ""),"")</f>
        <v/>
      </c>
      <c r="U846" s="10" t="str">
        <f>IF(Overall!$A848&lt;&gt;"",IF(AND(MONTH($N846) &lt;= 3, MONTH($O846) &gt;= 3), IF($R846 &lt;&gt; "", $H846/$R846, ""), ""),"")</f>
        <v/>
      </c>
      <c r="V846" s="10" t="str">
        <f>IF(Overall!$A848&lt;&gt;"",IF(AND(MONTH($N846) &lt;= 4, MONTH($O846) &gt;= 4), IF($R846 &lt;&gt; "", $H846/$R846, ""), ""),"")</f>
        <v/>
      </c>
      <c r="W846" s="10" t="str">
        <f>IF(Overall!$A848&lt;&gt;"",IF(AND(MONTH($N846) &lt;= 5, MONTH($O846) &gt;= 5), IF($R846 &lt;&gt; "", $H846/$R846, ""), ""),"")</f>
        <v/>
      </c>
      <c r="X846" s="10" t="str">
        <f>IF(Overall!$A848&lt;&gt;"",IF(AND(MONTH($N846) &lt;= 6, MONTH($O846) &gt;= 6), IF($R846 &lt;&gt; "", $H846/$R846, ""), ""),"")</f>
        <v/>
      </c>
      <c r="Y846" s="10" t="str">
        <f>IF(Overall!$A848&lt;&gt;"",IF(AND(MONTH($N846) &lt;= 7, MONTH($O846) &gt;= 7 ), IF($R846 &lt;&gt; "", $H846/$R846, ""), ""),"")</f>
        <v/>
      </c>
      <c r="Z846" s="10" t="str">
        <f>IF(Overall!$A848&lt;&gt;"",IF(AND(MONTH($N846) &lt;= 8, MONTH($O846) &gt;= 8), IF($R846 &lt;&gt; "", $H846/$R846, ""), ""),"")</f>
        <v/>
      </c>
      <c r="AA846" s="10" t="str">
        <f>IF(Overall!$A848&lt;&gt;"",IF(AND(MONTH($N846) &lt;= 9, MONTH($O846) &gt;= 9), IF($R846 &lt;&gt; "", $H846/$R846, ""), ""),"")</f>
        <v/>
      </c>
      <c r="AB846" s="10" t="str">
        <f>IF(Overall!$A848&lt;&gt;"",IF(AND(MONTH($N846) &lt;= 10, MONTH($O846) &gt;= 10), IF($R846 &lt;&gt; "", $H846/$R846, ""), ""),"")</f>
        <v/>
      </c>
      <c r="AC846" s="10" t="str">
        <f>IF(Overall!$A848&lt;&gt;"",IF(AND(MONTH($N846) &lt;= 11, MONTH($O846) &gt;= 11), IF($R846 &lt;&gt; "", $H846/$R846, ""), ""),"")</f>
        <v/>
      </c>
      <c r="AD846" s="10" t="str">
        <f>IF(Overall!$A848&lt;&gt;"",IF(AND(MONTH($N846) &lt;= 12, MONTH($O846) &gt;= 12), IF($R846 &lt;&gt; "", $H846/$R846, ""), ""),"")</f>
        <v/>
      </c>
      <c r="AF846" s="10" t="str">
        <f ca="1">IFERROR(IF(AND(NOW()&lt;= EOMONTH(DATE(YEAR($O846),1, 1), 0), Overall!$A848&lt;&gt;"", MONTH($N846) &lt;= 1, MONTH($O846) &gt;= 1), IF($R846 &lt;&gt; "", $H846/$R846, ""), ""), "")</f>
        <v/>
      </c>
      <c r="AG846" s="10" t="str">
        <f ca="1">IFERROR(IF(AND(NOW()&lt;= EOMONTH(DATE(YEAR($O846),2, 1), 0), Overall!$A848&lt;&gt;"", MONTH($N846) &lt;= 2, MONTH($O846) &gt;= 2), IF($R846 &lt;&gt; "", $H846/$R846, ""), ""), "")</f>
        <v/>
      </c>
      <c r="AH846" s="10" t="str">
        <f ca="1">IFERROR(IF(AND(NOW()&lt;= EOMONTH(DATE(YEAR($O846),3, 1), 0), Overall!$A848&lt;&gt;"", MONTH($N846) &lt;= 3, MONTH($O846) &gt;= 3), IF($R846 &lt;&gt; "", $H846/$R846, ""), ""), "")</f>
        <v/>
      </c>
      <c r="AI846" s="10" t="str">
        <f ca="1">IFERROR(IF(AND(NOW()&lt;= EOMONTH(DATE(YEAR($O846),4, 1), 0), Overall!$A848&lt;&gt;"", MONTH($N846) &lt;= 4, MONTH($O846) &gt;= 4), IF($R846 &lt;&gt; "", $H846/$R846, ""), ""), "")</f>
        <v/>
      </c>
      <c r="AJ846" s="10" t="str">
        <f ca="1">IFERROR(IF(AND(NOW()&lt;= EOMONTH(DATE(YEAR($O846),5, 1), 0), Overall!$A848&lt;&gt;"", MONTH($N846) &lt;= 5, MONTH($O846) &gt;= 5), IF($R846 &lt;&gt; "", $H846/$R846, ""), ""), "")</f>
        <v/>
      </c>
      <c r="AK846" s="10" t="str">
        <f ca="1">IFERROR(IF(AND(NOW()&lt;= EOMONTH(DATE(YEAR($O846),6, 1), 0), Overall!$A848&lt;&gt;"", MONTH($N846) &lt;= 6, MONTH($O846) &gt;= 6), IF($R846 &lt;&gt; "", $H846/$R846, ""), ""), "")</f>
        <v/>
      </c>
      <c r="AL846" s="10" t="str">
        <f ca="1">IFERROR(IF(AND(NOW()&lt;= EOMONTH(DATE(YEAR($O846),7, 1), 0), Overall!$A848&lt;&gt;"", MONTH($N846) &lt;= 7, MONTH($O846) &gt;= 7), IF($R846 &lt;&gt; "", $H846/$R846, ""), ""), "")</f>
        <v/>
      </c>
      <c r="AM846" s="10" t="str">
        <f ca="1">IFERROR(IF(AND(NOW()&lt;= EOMONTH(DATE(YEAR($O846),8, 1), 0), Overall!$A848&lt;&gt;"", MONTH($N846) &lt;= 8, MONTH($O846) &gt;= 8), IF($R846 &lt;&gt; "", $H846/$R846, ""), ""), "")</f>
        <v/>
      </c>
      <c r="AN846" s="10" t="str">
        <f ca="1">IFERROR(IF(AND(NOW()&lt;= EOMONTH(DATE(YEAR($O846),9, 1), 0), Overall!$A848&lt;&gt;"", MONTH($N846) &lt;= 9, MONTH($O846) &gt;= 9), IF($R846 &lt;&gt; "", $H846/$R846, ""), ""), "")</f>
        <v/>
      </c>
      <c r="AO846" s="10" t="str">
        <f ca="1">IFERROR(IF(AND(NOW()&lt;= EOMONTH(DATE(YEAR($O846),10, 1), 0), Overall!$A848&lt;&gt;"", MONTH($N846) &lt;= 10, MONTH($O846) &gt;= 10), IF($R846 &lt;&gt; "", $H846/$R846, ""), ""), "")</f>
        <v/>
      </c>
      <c r="AP846" s="10" t="str">
        <f ca="1">IFERROR(IF(AND(NOW()&lt;= EOMONTH(DATE(YEAR($O846),11, 1), 0), Overall!$A848&lt;&gt;"", MONTH($N846) &lt;=11, MONTH($O846) &gt;= 11), IF($R846 &lt;&gt; "", $H846/$R846, ""), ""), "")</f>
        <v/>
      </c>
      <c r="AQ846" s="10" t="str">
        <f ca="1">IFERROR(IF(AND(NOW()&lt;= EOMONTH(DATE(YEAR($O846),12, 1), 0), Overall!$A848&lt;&gt;"", MONTH($N846) &lt;= 12, MONTH($O846) &gt;= 12), IF($R846 &lt;&gt; "", $H846/$R846, ""), ""), "")</f>
        <v/>
      </c>
      <c r="AR846" s="16">
        <f t="shared" ca="1" si="27"/>
        <v>0</v>
      </c>
    </row>
    <row r="847" spans="1:44" x14ac:dyDescent="0.25">
      <c r="A847" t="str">
        <f>_xlfn.VALUETOTEXT(Overall!A849)</f>
        <v/>
      </c>
      <c r="B847" s="8" t="str">
        <f>IF(Overall!B849&lt;&gt;"", VALUE(Overall!B849), "")</f>
        <v/>
      </c>
      <c r="C847" s="5" t="str">
        <f>IF(Overall!C849&lt;&gt;"",_xlfn.VALUETOTEXT(Overall!C849),"")</f>
        <v/>
      </c>
      <c r="D847" s="5" t="str">
        <f>_xlfn.VALUETOTEXT(Overall!D849)</f>
        <v/>
      </c>
      <c r="E847" s="5" t="str">
        <f>IF(Overall!Q849&lt;&gt;"",_xlfn.VALUETOTEXT(Overall!Q849),"")</f>
        <v/>
      </c>
      <c r="F847" s="5" t="str">
        <f>IF(Overall!E849&lt;&gt;"",_xlfn.VALUETOTEXT(Overall!E849),"")</f>
        <v/>
      </c>
      <c r="G847" s="5" t="str">
        <f>IF(Overall!R849&lt;&gt;"",_xlfn.VALUETOTEXT(Overall!R849),"")</f>
        <v/>
      </c>
      <c r="H847" s="6" t="str">
        <f>IF(Overall!F849&lt;&gt;"",VALUE(Overall!F849),"")</f>
        <v/>
      </c>
      <c r="I847" s="6" t="str">
        <f>IF(Overall!G849&lt;&gt;"",VALUE(Overall!G849),"")</f>
        <v/>
      </c>
      <c r="J847" s="6" t="str">
        <f>IF(Overall!H849&lt;&gt;"",VALUE(Overall!H849),"")</f>
        <v/>
      </c>
      <c r="K847" s="6" t="str">
        <f>IF(Overall!I849&lt;&gt;"",VALUE(Overall!I849),"")</f>
        <v/>
      </c>
      <c r="L847" s="6" t="str">
        <f>IF(Overall!J849&lt;&gt;"",VALUE(Overall!J849),"")</f>
        <v/>
      </c>
      <c r="M847" s="6" t="str">
        <f>IF(Overall!K849&lt;&gt;"",VALUE(Overall!K849),"")</f>
        <v/>
      </c>
      <c r="N847" s="7" t="str">
        <f>IF(Overall!L849&lt;&gt;"",DATEVALUE(MID(Overall!L849, FIND(",", Overall!L849) + 2, FIND(" ", Overall!L849) - FIND(",", Overall!L849) - 1) &amp; " " &amp; MID(Overall!L849, FIND(" ", Overall!L849) + 1, FIND(",", Overall!L849, FIND(" ", Overall!L849)) - FIND(" ", Overall!L849) - 1) &amp; ", " &amp; MID(Overall!L849, FIND(",", Overall!L849, FIND(",",Overall!L849) + 1) + 2, LEN(Overall!L849))),"")</f>
        <v/>
      </c>
      <c r="O847" s="7" t="str">
        <f>IF(Overall!M849&lt;&gt;"",DATEVALUE(MID(Overall!M849, FIND(",", Overall!M849) + 2, FIND(" ", Overall!M849) - FIND(",", Overall!M849) - 1) &amp; " " &amp; MID(Overall!M849, FIND(" ", Overall!M849) + 1, FIND(",", Overall!M849, FIND(" ", Overall!M849)) - FIND(" ", Overall!M849) - 1) &amp; ", " &amp; MID(Overall!M849, FIND(",", Overall!M849, FIND(",",Overall!M849) + 1) + 2, LEN(Overall!M849))),"")</f>
        <v/>
      </c>
      <c r="P847" s="7" t="str">
        <f>IF(Overall!N849&lt;&gt;"",DATEVALUE(MID(Overall!N849, FIND(",", Overall!N849) + 2, FIND(" ", Overall!N849) - FIND(",", Overall!N849) - 1) &amp; " " &amp; MID(Overall!N849, FIND(" ", Overall!N849) + 1, FIND(",", Overall!N849, FIND(" ", Overall!N849)) - FIND(" ", Overall!N849) - 1) &amp; ", " &amp; MID(Overall!N849, FIND(",", Overall!N849, FIND(",",Overall!N849) + 1) + 2, LEN(Overall!N849))),"")</f>
        <v/>
      </c>
      <c r="Q847" s="7" t="str">
        <f>IF(Overall!O849&lt;&gt;"",DATEVALUE(MID(Overall!O849, FIND(",", Overall!O849) + 2, FIND(" ", Overall!O849) - FIND(",", Overall!O849) - 1) &amp; " " &amp; MID(Overall!O849, FIND(" ", Overall!O849) + 1, FIND(",", Overall!O849, FIND(" ", Overall!O849)) - FIND(" ", Overall!O849) - 1) &amp; ", " &amp; MID(Overall!O849, FIND(",", Overall!O849, FIND(",",Overall!O849) + 1) + 2, LEN(Overall!O849))),"")</f>
        <v/>
      </c>
      <c r="R847" s="5" t="str">
        <f t="shared" si="26"/>
        <v/>
      </c>
      <c r="S847" s="10" t="str">
        <f>IF(Overall!$A849&lt;&gt;"",IF(AND(MONTH($N847) &lt;= 1, MONTH($O847) &gt;= 1), IF($R847 &lt;&gt; "", $H847/$R847, ""), ""),"")</f>
        <v/>
      </c>
      <c r="T847" s="10" t="str">
        <f>IF(Overall!$A849&lt;&gt;"",IF(AND(MONTH($N847) &lt;= 2, MONTH($O847) &gt;= 2), IF($R847 &lt;&gt; "", $H847/$R847, ""), ""),"")</f>
        <v/>
      </c>
      <c r="U847" s="10" t="str">
        <f>IF(Overall!$A849&lt;&gt;"",IF(AND(MONTH($N847) &lt;= 3, MONTH($O847) &gt;= 3), IF($R847 &lt;&gt; "", $H847/$R847, ""), ""),"")</f>
        <v/>
      </c>
      <c r="V847" s="10" t="str">
        <f>IF(Overall!$A849&lt;&gt;"",IF(AND(MONTH($N847) &lt;= 4, MONTH($O847) &gt;= 4), IF($R847 &lt;&gt; "", $H847/$R847, ""), ""),"")</f>
        <v/>
      </c>
      <c r="W847" s="10" t="str">
        <f>IF(Overall!$A849&lt;&gt;"",IF(AND(MONTH($N847) &lt;= 5, MONTH($O847) &gt;= 5), IF($R847 &lt;&gt; "", $H847/$R847, ""), ""),"")</f>
        <v/>
      </c>
      <c r="X847" s="10" t="str">
        <f>IF(Overall!$A849&lt;&gt;"",IF(AND(MONTH($N847) &lt;= 6, MONTH($O847) &gt;= 6), IF($R847 &lt;&gt; "", $H847/$R847, ""), ""),"")</f>
        <v/>
      </c>
      <c r="Y847" s="10" t="str">
        <f>IF(Overall!$A849&lt;&gt;"",IF(AND(MONTH($N847) &lt;= 7, MONTH($O847) &gt;= 7 ), IF($R847 &lt;&gt; "", $H847/$R847, ""), ""),"")</f>
        <v/>
      </c>
      <c r="Z847" s="10" t="str">
        <f>IF(Overall!$A849&lt;&gt;"",IF(AND(MONTH($N847) &lt;= 8, MONTH($O847) &gt;= 8), IF($R847 &lt;&gt; "", $H847/$R847, ""), ""),"")</f>
        <v/>
      </c>
      <c r="AA847" s="10" t="str">
        <f>IF(Overall!$A849&lt;&gt;"",IF(AND(MONTH($N847) &lt;= 9, MONTH($O847) &gt;= 9), IF($R847 &lt;&gt; "", $H847/$R847, ""), ""),"")</f>
        <v/>
      </c>
      <c r="AB847" s="10" t="str">
        <f>IF(Overall!$A849&lt;&gt;"",IF(AND(MONTH($N847) &lt;= 10, MONTH($O847) &gt;= 10), IF($R847 &lt;&gt; "", $H847/$R847, ""), ""),"")</f>
        <v/>
      </c>
      <c r="AC847" s="10" t="str">
        <f>IF(Overall!$A849&lt;&gt;"",IF(AND(MONTH($N847) &lt;= 11, MONTH($O847) &gt;= 11), IF($R847 &lt;&gt; "", $H847/$R847, ""), ""),"")</f>
        <v/>
      </c>
      <c r="AD847" s="10" t="str">
        <f>IF(Overall!$A849&lt;&gt;"",IF(AND(MONTH($N847) &lt;= 12, MONTH($O847) &gt;= 12), IF($R847 &lt;&gt; "", $H847/$R847, ""), ""),"")</f>
        <v/>
      </c>
      <c r="AF847" s="10" t="str">
        <f ca="1">IFERROR(IF(AND(NOW()&lt;= EOMONTH(DATE(YEAR($O847),1, 1), 0), Overall!$A849&lt;&gt;"", MONTH($N847) &lt;= 1, MONTH($O847) &gt;= 1), IF($R847 &lt;&gt; "", $H847/$R847, ""), ""), "")</f>
        <v/>
      </c>
      <c r="AG847" s="10" t="str">
        <f ca="1">IFERROR(IF(AND(NOW()&lt;= EOMONTH(DATE(YEAR($O847),2, 1), 0), Overall!$A849&lt;&gt;"", MONTH($N847) &lt;= 2, MONTH($O847) &gt;= 2), IF($R847 &lt;&gt; "", $H847/$R847, ""), ""), "")</f>
        <v/>
      </c>
      <c r="AH847" s="10" t="str">
        <f ca="1">IFERROR(IF(AND(NOW()&lt;= EOMONTH(DATE(YEAR($O847),3, 1), 0), Overall!$A849&lt;&gt;"", MONTH($N847) &lt;= 3, MONTH($O847) &gt;= 3), IF($R847 &lt;&gt; "", $H847/$R847, ""), ""), "")</f>
        <v/>
      </c>
      <c r="AI847" s="10" t="str">
        <f ca="1">IFERROR(IF(AND(NOW()&lt;= EOMONTH(DATE(YEAR($O847),4, 1), 0), Overall!$A849&lt;&gt;"", MONTH($N847) &lt;= 4, MONTH($O847) &gt;= 4), IF($R847 &lt;&gt; "", $H847/$R847, ""), ""), "")</f>
        <v/>
      </c>
      <c r="AJ847" s="10" t="str">
        <f ca="1">IFERROR(IF(AND(NOW()&lt;= EOMONTH(DATE(YEAR($O847),5, 1), 0), Overall!$A849&lt;&gt;"", MONTH($N847) &lt;= 5, MONTH($O847) &gt;= 5), IF($R847 &lt;&gt; "", $H847/$R847, ""), ""), "")</f>
        <v/>
      </c>
      <c r="AK847" s="10" t="str">
        <f ca="1">IFERROR(IF(AND(NOW()&lt;= EOMONTH(DATE(YEAR($O847),6, 1), 0), Overall!$A849&lt;&gt;"", MONTH($N847) &lt;= 6, MONTH($O847) &gt;= 6), IF($R847 &lt;&gt; "", $H847/$R847, ""), ""), "")</f>
        <v/>
      </c>
      <c r="AL847" s="10" t="str">
        <f ca="1">IFERROR(IF(AND(NOW()&lt;= EOMONTH(DATE(YEAR($O847),7, 1), 0), Overall!$A849&lt;&gt;"", MONTH($N847) &lt;= 7, MONTH($O847) &gt;= 7), IF($R847 &lt;&gt; "", $H847/$R847, ""), ""), "")</f>
        <v/>
      </c>
      <c r="AM847" s="10" t="str">
        <f ca="1">IFERROR(IF(AND(NOW()&lt;= EOMONTH(DATE(YEAR($O847),8, 1), 0), Overall!$A849&lt;&gt;"", MONTH($N847) &lt;= 8, MONTH($O847) &gt;= 8), IF($R847 &lt;&gt; "", $H847/$R847, ""), ""), "")</f>
        <v/>
      </c>
      <c r="AN847" s="10" t="str">
        <f ca="1">IFERROR(IF(AND(NOW()&lt;= EOMONTH(DATE(YEAR($O847),9, 1), 0), Overall!$A849&lt;&gt;"", MONTH($N847) &lt;= 9, MONTH($O847) &gt;= 9), IF($R847 &lt;&gt; "", $H847/$R847, ""), ""), "")</f>
        <v/>
      </c>
      <c r="AO847" s="10" t="str">
        <f ca="1">IFERROR(IF(AND(NOW()&lt;= EOMONTH(DATE(YEAR($O847),10, 1), 0), Overall!$A849&lt;&gt;"", MONTH($N847) &lt;= 10, MONTH($O847) &gt;= 10), IF($R847 &lt;&gt; "", $H847/$R847, ""), ""), "")</f>
        <v/>
      </c>
      <c r="AP847" s="10" t="str">
        <f ca="1">IFERROR(IF(AND(NOW()&lt;= EOMONTH(DATE(YEAR($O847),11, 1), 0), Overall!$A849&lt;&gt;"", MONTH($N847) &lt;=11, MONTH($O847) &gt;= 11), IF($R847 &lt;&gt; "", $H847/$R847, ""), ""), "")</f>
        <v/>
      </c>
      <c r="AQ847" s="10" t="str">
        <f ca="1">IFERROR(IF(AND(NOW()&lt;= EOMONTH(DATE(YEAR($O847),12, 1), 0), Overall!$A849&lt;&gt;"", MONTH($N847) &lt;= 12, MONTH($O847) &gt;= 12), IF($R847 &lt;&gt; "", $H847/$R847, ""), ""), "")</f>
        <v/>
      </c>
      <c r="AR847" s="16">
        <f t="shared" ca="1" si="27"/>
        <v>0</v>
      </c>
    </row>
    <row r="848" spans="1:44" x14ac:dyDescent="0.25">
      <c r="A848" t="str">
        <f>_xlfn.VALUETOTEXT(Overall!A850)</f>
        <v/>
      </c>
      <c r="B848" s="8" t="str">
        <f>IF(Overall!B850&lt;&gt;"", VALUE(Overall!B850), "")</f>
        <v/>
      </c>
      <c r="C848" s="5" t="str">
        <f>IF(Overall!C850&lt;&gt;"",_xlfn.VALUETOTEXT(Overall!C850),"")</f>
        <v/>
      </c>
      <c r="D848" s="5" t="str">
        <f>_xlfn.VALUETOTEXT(Overall!D850)</f>
        <v/>
      </c>
      <c r="E848" s="5" t="str">
        <f>IF(Overall!Q850&lt;&gt;"",_xlfn.VALUETOTEXT(Overall!Q850),"")</f>
        <v/>
      </c>
      <c r="F848" s="5" t="str">
        <f>IF(Overall!E850&lt;&gt;"",_xlfn.VALUETOTEXT(Overall!E850),"")</f>
        <v/>
      </c>
      <c r="G848" s="5" t="str">
        <f>IF(Overall!R850&lt;&gt;"",_xlfn.VALUETOTEXT(Overall!R850),"")</f>
        <v/>
      </c>
      <c r="H848" s="6" t="str">
        <f>IF(Overall!F850&lt;&gt;"",VALUE(Overall!F850),"")</f>
        <v/>
      </c>
      <c r="I848" s="6" t="str">
        <f>IF(Overall!G850&lt;&gt;"",VALUE(Overall!G850),"")</f>
        <v/>
      </c>
      <c r="J848" s="6" t="str">
        <f>IF(Overall!H850&lt;&gt;"",VALUE(Overall!H850),"")</f>
        <v/>
      </c>
      <c r="K848" s="6" t="str">
        <f>IF(Overall!I850&lt;&gt;"",VALUE(Overall!I850),"")</f>
        <v/>
      </c>
      <c r="L848" s="6" t="str">
        <f>IF(Overall!J850&lt;&gt;"",VALUE(Overall!J850),"")</f>
        <v/>
      </c>
      <c r="M848" s="6" t="str">
        <f>IF(Overall!K850&lt;&gt;"",VALUE(Overall!K850),"")</f>
        <v/>
      </c>
      <c r="N848" s="7" t="str">
        <f>IF(Overall!L850&lt;&gt;"",DATEVALUE(MID(Overall!L850, FIND(",", Overall!L850) + 2, FIND(" ", Overall!L850) - FIND(",", Overall!L850) - 1) &amp; " " &amp; MID(Overall!L850, FIND(" ", Overall!L850) + 1, FIND(",", Overall!L850, FIND(" ", Overall!L850)) - FIND(" ", Overall!L850) - 1) &amp; ", " &amp; MID(Overall!L850, FIND(",", Overall!L850, FIND(",",Overall!L850) + 1) + 2, LEN(Overall!L850))),"")</f>
        <v/>
      </c>
      <c r="O848" s="7" t="str">
        <f>IF(Overall!M850&lt;&gt;"",DATEVALUE(MID(Overall!M850, FIND(",", Overall!M850) + 2, FIND(" ", Overall!M850) - FIND(",", Overall!M850) - 1) &amp; " " &amp; MID(Overall!M850, FIND(" ", Overall!M850) + 1, FIND(",", Overall!M850, FIND(" ", Overall!M850)) - FIND(" ", Overall!M850) - 1) &amp; ", " &amp; MID(Overall!M850, FIND(",", Overall!M850, FIND(",",Overall!M850) + 1) + 2, LEN(Overall!M850))),"")</f>
        <v/>
      </c>
      <c r="P848" s="7" t="str">
        <f>IF(Overall!N850&lt;&gt;"",DATEVALUE(MID(Overall!N850, FIND(",", Overall!N850) + 2, FIND(" ", Overall!N850) - FIND(",", Overall!N850) - 1) &amp; " " &amp; MID(Overall!N850, FIND(" ", Overall!N850) + 1, FIND(",", Overall!N850, FIND(" ", Overall!N850)) - FIND(" ", Overall!N850) - 1) &amp; ", " &amp; MID(Overall!N850, FIND(",", Overall!N850, FIND(",",Overall!N850) + 1) + 2, LEN(Overall!N850))),"")</f>
        <v/>
      </c>
      <c r="Q848" s="7" t="str">
        <f>IF(Overall!O850&lt;&gt;"",DATEVALUE(MID(Overall!O850, FIND(",", Overall!O850) + 2, FIND(" ", Overall!O850) - FIND(",", Overall!O850) - 1) &amp; " " &amp; MID(Overall!O850, FIND(" ", Overall!O850) + 1, FIND(",", Overall!O850, FIND(" ", Overall!O850)) - FIND(" ", Overall!O850) - 1) &amp; ", " &amp; MID(Overall!O850, FIND(",", Overall!O850, FIND(",",Overall!O850) + 1) + 2, LEN(Overall!O850))),"")</f>
        <v/>
      </c>
      <c r="R848" s="5" t="str">
        <f t="shared" si="26"/>
        <v/>
      </c>
      <c r="S848" s="10" t="str">
        <f>IF(Overall!$A850&lt;&gt;"",IF(AND(MONTH($N848) &lt;= 1, MONTH($O848) &gt;= 1), IF($R848 &lt;&gt; "", $H848/$R848, ""), ""),"")</f>
        <v/>
      </c>
      <c r="T848" s="10" t="str">
        <f>IF(Overall!$A850&lt;&gt;"",IF(AND(MONTH($N848) &lt;= 2, MONTH($O848) &gt;= 2), IF($R848 &lt;&gt; "", $H848/$R848, ""), ""),"")</f>
        <v/>
      </c>
      <c r="U848" s="10" t="str">
        <f>IF(Overall!$A850&lt;&gt;"",IF(AND(MONTH($N848) &lt;= 3, MONTH($O848) &gt;= 3), IF($R848 &lt;&gt; "", $H848/$R848, ""), ""),"")</f>
        <v/>
      </c>
      <c r="V848" s="10" t="str">
        <f>IF(Overall!$A850&lt;&gt;"",IF(AND(MONTH($N848) &lt;= 4, MONTH($O848) &gt;= 4), IF($R848 &lt;&gt; "", $H848/$R848, ""), ""),"")</f>
        <v/>
      </c>
      <c r="W848" s="10" t="str">
        <f>IF(Overall!$A850&lt;&gt;"",IF(AND(MONTH($N848) &lt;= 5, MONTH($O848) &gt;= 5), IF($R848 &lt;&gt; "", $H848/$R848, ""), ""),"")</f>
        <v/>
      </c>
      <c r="X848" s="10" t="str">
        <f>IF(Overall!$A850&lt;&gt;"",IF(AND(MONTH($N848) &lt;= 6, MONTH($O848) &gt;= 6), IF($R848 &lt;&gt; "", $H848/$R848, ""), ""),"")</f>
        <v/>
      </c>
      <c r="Y848" s="10" t="str">
        <f>IF(Overall!$A850&lt;&gt;"",IF(AND(MONTH($N848) &lt;= 7, MONTH($O848) &gt;= 7 ), IF($R848 &lt;&gt; "", $H848/$R848, ""), ""),"")</f>
        <v/>
      </c>
      <c r="Z848" s="10" t="str">
        <f>IF(Overall!$A850&lt;&gt;"",IF(AND(MONTH($N848) &lt;= 8, MONTH($O848) &gt;= 8), IF($R848 &lt;&gt; "", $H848/$R848, ""), ""),"")</f>
        <v/>
      </c>
      <c r="AA848" s="10" t="str">
        <f>IF(Overall!$A850&lt;&gt;"",IF(AND(MONTH($N848) &lt;= 9, MONTH($O848) &gt;= 9), IF($R848 &lt;&gt; "", $H848/$R848, ""), ""),"")</f>
        <v/>
      </c>
      <c r="AB848" s="10" t="str">
        <f>IF(Overall!$A850&lt;&gt;"",IF(AND(MONTH($N848) &lt;= 10, MONTH($O848) &gt;= 10), IF($R848 &lt;&gt; "", $H848/$R848, ""), ""),"")</f>
        <v/>
      </c>
      <c r="AC848" s="10" t="str">
        <f>IF(Overall!$A850&lt;&gt;"",IF(AND(MONTH($N848) &lt;= 11, MONTH($O848) &gt;= 11), IF($R848 &lt;&gt; "", $H848/$R848, ""), ""),"")</f>
        <v/>
      </c>
      <c r="AD848" s="10" t="str">
        <f>IF(Overall!$A850&lt;&gt;"",IF(AND(MONTH($N848) &lt;= 12, MONTH($O848) &gt;= 12), IF($R848 &lt;&gt; "", $H848/$R848, ""), ""),"")</f>
        <v/>
      </c>
      <c r="AF848" s="10" t="str">
        <f ca="1">IFERROR(IF(AND(NOW()&lt;= EOMONTH(DATE(YEAR($O848),1, 1), 0), Overall!$A850&lt;&gt;"", MONTH($N848) &lt;= 1, MONTH($O848) &gt;= 1), IF($R848 &lt;&gt; "", $H848/$R848, ""), ""), "")</f>
        <v/>
      </c>
      <c r="AG848" s="10" t="str">
        <f ca="1">IFERROR(IF(AND(NOW()&lt;= EOMONTH(DATE(YEAR($O848),2, 1), 0), Overall!$A850&lt;&gt;"", MONTH($N848) &lt;= 2, MONTH($O848) &gt;= 2), IF($R848 &lt;&gt; "", $H848/$R848, ""), ""), "")</f>
        <v/>
      </c>
      <c r="AH848" s="10" t="str">
        <f ca="1">IFERROR(IF(AND(NOW()&lt;= EOMONTH(DATE(YEAR($O848),3, 1), 0), Overall!$A850&lt;&gt;"", MONTH($N848) &lt;= 3, MONTH($O848) &gt;= 3), IF($R848 &lt;&gt; "", $H848/$R848, ""), ""), "")</f>
        <v/>
      </c>
      <c r="AI848" s="10" t="str">
        <f ca="1">IFERROR(IF(AND(NOW()&lt;= EOMONTH(DATE(YEAR($O848),4, 1), 0), Overall!$A850&lt;&gt;"", MONTH($N848) &lt;= 4, MONTH($O848) &gt;= 4), IF($R848 &lt;&gt; "", $H848/$R848, ""), ""), "")</f>
        <v/>
      </c>
      <c r="AJ848" s="10" t="str">
        <f ca="1">IFERROR(IF(AND(NOW()&lt;= EOMONTH(DATE(YEAR($O848),5, 1), 0), Overall!$A850&lt;&gt;"", MONTH($N848) &lt;= 5, MONTH($O848) &gt;= 5), IF($R848 &lt;&gt; "", $H848/$R848, ""), ""), "")</f>
        <v/>
      </c>
      <c r="AK848" s="10" t="str">
        <f ca="1">IFERROR(IF(AND(NOW()&lt;= EOMONTH(DATE(YEAR($O848),6, 1), 0), Overall!$A850&lt;&gt;"", MONTH($N848) &lt;= 6, MONTH($O848) &gt;= 6), IF($R848 &lt;&gt; "", $H848/$R848, ""), ""), "")</f>
        <v/>
      </c>
      <c r="AL848" s="10" t="str">
        <f ca="1">IFERROR(IF(AND(NOW()&lt;= EOMONTH(DATE(YEAR($O848),7, 1), 0), Overall!$A850&lt;&gt;"", MONTH($N848) &lt;= 7, MONTH($O848) &gt;= 7), IF($R848 &lt;&gt; "", $H848/$R848, ""), ""), "")</f>
        <v/>
      </c>
      <c r="AM848" s="10" t="str">
        <f ca="1">IFERROR(IF(AND(NOW()&lt;= EOMONTH(DATE(YEAR($O848),8, 1), 0), Overall!$A850&lt;&gt;"", MONTH($N848) &lt;= 8, MONTH($O848) &gt;= 8), IF($R848 &lt;&gt; "", $H848/$R848, ""), ""), "")</f>
        <v/>
      </c>
      <c r="AN848" s="10" t="str">
        <f ca="1">IFERROR(IF(AND(NOW()&lt;= EOMONTH(DATE(YEAR($O848),9, 1), 0), Overall!$A850&lt;&gt;"", MONTH($N848) &lt;= 9, MONTH($O848) &gt;= 9), IF($R848 &lt;&gt; "", $H848/$R848, ""), ""), "")</f>
        <v/>
      </c>
      <c r="AO848" s="10" t="str">
        <f ca="1">IFERROR(IF(AND(NOW()&lt;= EOMONTH(DATE(YEAR($O848),10, 1), 0), Overall!$A850&lt;&gt;"", MONTH($N848) &lt;= 10, MONTH($O848) &gt;= 10), IF($R848 &lt;&gt; "", $H848/$R848, ""), ""), "")</f>
        <v/>
      </c>
      <c r="AP848" s="10" t="str">
        <f ca="1">IFERROR(IF(AND(NOW()&lt;= EOMONTH(DATE(YEAR($O848),11, 1), 0), Overall!$A850&lt;&gt;"", MONTH($N848) &lt;=11, MONTH($O848) &gt;= 11), IF($R848 &lt;&gt; "", $H848/$R848, ""), ""), "")</f>
        <v/>
      </c>
      <c r="AQ848" s="10" t="str">
        <f ca="1">IFERROR(IF(AND(NOW()&lt;= EOMONTH(DATE(YEAR($O848),12, 1), 0), Overall!$A850&lt;&gt;"", MONTH($N848) &lt;= 12, MONTH($O848) &gt;= 12), IF($R848 &lt;&gt; "", $H848/$R848, ""), ""), "")</f>
        <v/>
      </c>
      <c r="AR848" s="16">
        <f t="shared" ca="1" si="27"/>
        <v>0</v>
      </c>
    </row>
    <row r="849" spans="1:44" x14ac:dyDescent="0.25">
      <c r="A849" t="str">
        <f>_xlfn.VALUETOTEXT(Overall!A851)</f>
        <v/>
      </c>
      <c r="B849" s="8" t="str">
        <f>IF(Overall!B851&lt;&gt;"", VALUE(Overall!B851), "")</f>
        <v/>
      </c>
      <c r="C849" s="5" t="str">
        <f>IF(Overall!C851&lt;&gt;"",_xlfn.VALUETOTEXT(Overall!C851),"")</f>
        <v/>
      </c>
      <c r="D849" s="5" t="str">
        <f>_xlfn.VALUETOTEXT(Overall!D851)</f>
        <v/>
      </c>
      <c r="E849" s="5" t="str">
        <f>IF(Overall!Q851&lt;&gt;"",_xlfn.VALUETOTEXT(Overall!Q851),"")</f>
        <v/>
      </c>
      <c r="F849" s="5" t="str">
        <f>IF(Overall!E851&lt;&gt;"",_xlfn.VALUETOTEXT(Overall!E851),"")</f>
        <v/>
      </c>
      <c r="G849" s="5" t="str">
        <f>IF(Overall!R851&lt;&gt;"",_xlfn.VALUETOTEXT(Overall!R851),"")</f>
        <v/>
      </c>
      <c r="H849" s="6" t="str">
        <f>IF(Overall!F851&lt;&gt;"",VALUE(Overall!F851),"")</f>
        <v/>
      </c>
      <c r="I849" s="6" t="str">
        <f>IF(Overall!G851&lt;&gt;"",VALUE(Overall!G851),"")</f>
        <v/>
      </c>
      <c r="J849" s="6" t="str">
        <f>IF(Overall!H851&lt;&gt;"",VALUE(Overall!H851),"")</f>
        <v/>
      </c>
      <c r="K849" s="6" t="str">
        <f>IF(Overall!I851&lt;&gt;"",VALUE(Overall!I851),"")</f>
        <v/>
      </c>
      <c r="L849" s="6" t="str">
        <f>IF(Overall!J851&lt;&gt;"",VALUE(Overall!J851),"")</f>
        <v/>
      </c>
      <c r="M849" s="6" t="str">
        <f>IF(Overall!K851&lt;&gt;"",VALUE(Overall!K851),"")</f>
        <v/>
      </c>
      <c r="N849" s="7" t="str">
        <f>IF(Overall!L851&lt;&gt;"",DATEVALUE(MID(Overall!L851, FIND(",", Overall!L851) + 2, FIND(" ", Overall!L851) - FIND(",", Overall!L851) - 1) &amp; " " &amp; MID(Overall!L851, FIND(" ", Overall!L851) + 1, FIND(",", Overall!L851, FIND(" ", Overall!L851)) - FIND(" ", Overall!L851) - 1) &amp; ", " &amp; MID(Overall!L851, FIND(",", Overall!L851, FIND(",",Overall!L851) + 1) + 2, LEN(Overall!L851))),"")</f>
        <v/>
      </c>
      <c r="O849" s="7" t="str">
        <f>IF(Overall!M851&lt;&gt;"",DATEVALUE(MID(Overall!M851, FIND(",", Overall!M851) + 2, FIND(" ", Overall!M851) - FIND(",", Overall!M851) - 1) &amp; " " &amp; MID(Overall!M851, FIND(" ", Overall!M851) + 1, FIND(",", Overall!M851, FIND(" ", Overall!M851)) - FIND(" ", Overall!M851) - 1) &amp; ", " &amp; MID(Overall!M851, FIND(",", Overall!M851, FIND(",",Overall!M851) + 1) + 2, LEN(Overall!M851))),"")</f>
        <v/>
      </c>
      <c r="P849" s="7" t="str">
        <f>IF(Overall!N851&lt;&gt;"",DATEVALUE(MID(Overall!N851, FIND(",", Overall!N851) + 2, FIND(" ", Overall!N851) - FIND(",", Overall!N851) - 1) &amp; " " &amp; MID(Overall!N851, FIND(" ", Overall!N851) + 1, FIND(",", Overall!N851, FIND(" ", Overall!N851)) - FIND(" ", Overall!N851) - 1) &amp; ", " &amp; MID(Overall!N851, FIND(",", Overall!N851, FIND(",",Overall!N851) + 1) + 2, LEN(Overall!N851))),"")</f>
        <v/>
      </c>
      <c r="Q849" s="7" t="str">
        <f>IF(Overall!O851&lt;&gt;"",DATEVALUE(MID(Overall!O851, FIND(",", Overall!O851) + 2, FIND(" ", Overall!O851) - FIND(",", Overall!O851) - 1) &amp; " " &amp; MID(Overall!O851, FIND(" ", Overall!O851) + 1, FIND(",", Overall!O851, FIND(" ", Overall!O851)) - FIND(" ", Overall!O851) - 1) &amp; ", " &amp; MID(Overall!O851, FIND(",", Overall!O851, FIND(",",Overall!O851) + 1) + 2, LEN(Overall!O851))),"")</f>
        <v/>
      </c>
      <c r="R849" s="5" t="str">
        <f t="shared" si="26"/>
        <v/>
      </c>
      <c r="S849" s="10" t="str">
        <f>IF(Overall!$A851&lt;&gt;"",IF(AND(MONTH($N849) &lt;= 1, MONTH($O849) &gt;= 1), IF($R849 &lt;&gt; "", $H849/$R849, ""), ""),"")</f>
        <v/>
      </c>
      <c r="T849" s="10" t="str">
        <f>IF(Overall!$A851&lt;&gt;"",IF(AND(MONTH($N849) &lt;= 2, MONTH($O849) &gt;= 2), IF($R849 &lt;&gt; "", $H849/$R849, ""), ""),"")</f>
        <v/>
      </c>
      <c r="U849" s="10" t="str">
        <f>IF(Overall!$A851&lt;&gt;"",IF(AND(MONTH($N849) &lt;= 3, MONTH($O849) &gt;= 3), IF($R849 &lt;&gt; "", $H849/$R849, ""), ""),"")</f>
        <v/>
      </c>
      <c r="V849" s="10" t="str">
        <f>IF(Overall!$A851&lt;&gt;"",IF(AND(MONTH($N849) &lt;= 4, MONTH($O849) &gt;= 4), IF($R849 &lt;&gt; "", $H849/$R849, ""), ""),"")</f>
        <v/>
      </c>
      <c r="W849" s="10" t="str">
        <f>IF(Overall!$A851&lt;&gt;"",IF(AND(MONTH($N849) &lt;= 5, MONTH($O849) &gt;= 5), IF($R849 &lt;&gt; "", $H849/$R849, ""), ""),"")</f>
        <v/>
      </c>
      <c r="X849" s="10" t="str">
        <f>IF(Overall!$A851&lt;&gt;"",IF(AND(MONTH($N849) &lt;= 6, MONTH($O849) &gt;= 6), IF($R849 &lt;&gt; "", $H849/$R849, ""), ""),"")</f>
        <v/>
      </c>
      <c r="Y849" s="10" t="str">
        <f>IF(Overall!$A851&lt;&gt;"",IF(AND(MONTH($N849) &lt;= 7, MONTH($O849) &gt;= 7 ), IF($R849 &lt;&gt; "", $H849/$R849, ""), ""),"")</f>
        <v/>
      </c>
      <c r="Z849" s="10" t="str">
        <f>IF(Overall!$A851&lt;&gt;"",IF(AND(MONTH($N849) &lt;= 8, MONTH($O849) &gt;= 8), IF($R849 &lt;&gt; "", $H849/$R849, ""), ""),"")</f>
        <v/>
      </c>
      <c r="AA849" s="10" t="str">
        <f>IF(Overall!$A851&lt;&gt;"",IF(AND(MONTH($N849) &lt;= 9, MONTH($O849) &gt;= 9), IF($R849 &lt;&gt; "", $H849/$R849, ""), ""),"")</f>
        <v/>
      </c>
      <c r="AB849" s="10" t="str">
        <f>IF(Overall!$A851&lt;&gt;"",IF(AND(MONTH($N849) &lt;= 10, MONTH($O849) &gt;= 10), IF($R849 &lt;&gt; "", $H849/$R849, ""), ""),"")</f>
        <v/>
      </c>
      <c r="AC849" s="10" t="str">
        <f>IF(Overall!$A851&lt;&gt;"",IF(AND(MONTH($N849) &lt;= 11, MONTH($O849) &gt;= 11), IF($R849 &lt;&gt; "", $H849/$R849, ""), ""),"")</f>
        <v/>
      </c>
      <c r="AD849" s="10" t="str">
        <f>IF(Overall!$A851&lt;&gt;"",IF(AND(MONTH($N849) &lt;= 12, MONTH($O849) &gt;= 12), IF($R849 &lt;&gt; "", $H849/$R849, ""), ""),"")</f>
        <v/>
      </c>
      <c r="AF849" s="10" t="str">
        <f ca="1">IFERROR(IF(AND(NOW()&lt;= EOMONTH(DATE(YEAR($O849),1, 1), 0), Overall!$A851&lt;&gt;"", MONTH($N849) &lt;= 1, MONTH($O849) &gt;= 1), IF($R849 &lt;&gt; "", $H849/$R849, ""), ""), "")</f>
        <v/>
      </c>
      <c r="AG849" s="10" t="str">
        <f ca="1">IFERROR(IF(AND(NOW()&lt;= EOMONTH(DATE(YEAR($O849),2, 1), 0), Overall!$A851&lt;&gt;"", MONTH($N849) &lt;= 2, MONTH($O849) &gt;= 2), IF($R849 &lt;&gt; "", $H849/$R849, ""), ""), "")</f>
        <v/>
      </c>
      <c r="AH849" s="10" t="str">
        <f ca="1">IFERROR(IF(AND(NOW()&lt;= EOMONTH(DATE(YEAR($O849),3, 1), 0), Overall!$A851&lt;&gt;"", MONTH($N849) &lt;= 3, MONTH($O849) &gt;= 3), IF($R849 &lt;&gt; "", $H849/$R849, ""), ""), "")</f>
        <v/>
      </c>
      <c r="AI849" s="10" t="str">
        <f ca="1">IFERROR(IF(AND(NOW()&lt;= EOMONTH(DATE(YEAR($O849),4, 1), 0), Overall!$A851&lt;&gt;"", MONTH($N849) &lt;= 4, MONTH($O849) &gt;= 4), IF($R849 &lt;&gt; "", $H849/$R849, ""), ""), "")</f>
        <v/>
      </c>
      <c r="AJ849" s="10" t="str">
        <f ca="1">IFERROR(IF(AND(NOW()&lt;= EOMONTH(DATE(YEAR($O849),5, 1), 0), Overall!$A851&lt;&gt;"", MONTH($N849) &lt;= 5, MONTH($O849) &gt;= 5), IF($R849 &lt;&gt; "", $H849/$R849, ""), ""), "")</f>
        <v/>
      </c>
      <c r="AK849" s="10" t="str">
        <f ca="1">IFERROR(IF(AND(NOW()&lt;= EOMONTH(DATE(YEAR($O849),6, 1), 0), Overall!$A851&lt;&gt;"", MONTH($N849) &lt;= 6, MONTH($O849) &gt;= 6), IF($R849 &lt;&gt; "", $H849/$R849, ""), ""), "")</f>
        <v/>
      </c>
      <c r="AL849" s="10" t="str">
        <f ca="1">IFERROR(IF(AND(NOW()&lt;= EOMONTH(DATE(YEAR($O849),7, 1), 0), Overall!$A851&lt;&gt;"", MONTH($N849) &lt;= 7, MONTH($O849) &gt;= 7), IF($R849 &lt;&gt; "", $H849/$R849, ""), ""), "")</f>
        <v/>
      </c>
      <c r="AM849" s="10" t="str">
        <f ca="1">IFERROR(IF(AND(NOW()&lt;= EOMONTH(DATE(YEAR($O849),8, 1), 0), Overall!$A851&lt;&gt;"", MONTH($N849) &lt;= 8, MONTH($O849) &gt;= 8), IF($R849 &lt;&gt; "", $H849/$R849, ""), ""), "")</f>
        <v/>
      </c>
      <c r="AN849" s="10" t="str">
        <f ca="1">IFERROR(IF(AND(NOW()&lt;= EOMONTH(DATE(YEAR($O849),9, 1), 0), Overall!$A851&lt;&gt;"", MONTH($N849) &lt;= 9, MONTH($O849) &gt;= 9), IF($R849 &lt;&gt; "", $H849/$R849, ""), ""), "")</f>
        <v/>
      </c>
      <c r="AO849" s="10" t="str">
        <f ca="1">IFERROR(IF(AND(NOW()&lt;= EOMONTH(DATE(YEAR($O849),10, 1), 0), Overall!$A851&lt;&gt;"", MONTH($N849) &lt;= 10, MONTH($O849) &gt;= 10), IF($R849 &lt;&gt; "", $H849/$R849, ""), ""), "")</f>
        <v/>
      </c>
      <c r="AP849" s="10" t="str">
        <f ca="1">IFERROR(IF(AND(NOW()&lt;= EOMONTH(DATE(YEAR($O849),11, 1), 0), Overall!$A851&lt;&gt;"", MONTH($N849) &lt;=11, MONTH($O849) &gt;= 11), IF($R849 &lt;&gt; "", $H849/$R849, ""), ""), "")</f>
        <v/>
      </c>
      <c r="AQ849" s="10" t="str">
        <f ca="1">IFERROR(IF(AND(NOW()&lt;= EOMONTH(DATE(YEAR($O849),12, 1), 0), Overall!$A851&lt;&gt;"", MONTH($N849) &lt;= 12, MONTH($O849) &gt;= 12), IF($R849 &lt;&gt; "", $H849/$R849, ""), ""), "")</f>
        <v/>
      </c>
      <c r="AR849" s="16">
        <f t="shared" ca="1" si="27"/>
        <v>0</v>
      </c>
    </row>
    <row r="850" spans="1:44" x14ac:dyDescent="0.25">
      <c r="A850" t="str">
        <f>_xlfn.VALUETOTEXT(Overall!A852)</f>
        <v/>
      </c>
      <c r="B850" s="8" t="str">
        <f>IF(Overall!B852&lt;&gt;"", VALUE(Overall!B852), "")</f>
        <v/>
      </c>
      <c r="C850" s="5" t="str">
        <f>IF(Overall!C852&lt;&gt;"",_xlfn.VALUETOTEXT(Overall!C852),"")</f>
        <v/>
      </c>
      <c r="D850" s="5" t="str">
        <f>_xlfn.VALUETOTEXT(Overall!D852)</f>
        <v/>
      </c>
      <c r="E850" s="5" t="str">
        <f>IF(Overall!Q852&lt;&gt;"",_xlfn.VALUETOTEXT(Overall!Q852),"")</f>
        <v/>
      </c>
      <c r="F850" s="5" t="str">
        <f>IF(Overall!E852&lt;&gt;"",_xlfn.VALUETOTEXT(Overall!E852),"")</f>
        <v/>
      </c>
      <c r="G850" s="5" t="str">
        <f>IF(Overall!R852&lt;&gt;"",_xlfn.VALUETOTEXT(Overall!R852),"")</f>
        <v/>
      </c>
      <c r="H850" s="6" t="str">
        <f>IF(Overall!F852&lt;&gt;"",VALUE(Overall!F852),"")</f>
        <v/>
      </c>
      <c r="I850" s="6" t="str">
        <f>IF(Overall!G852&lt;&gt;"",VALUE(Overall!G852),"")</f>
        <v/>
      </c>
      <c r="J850" s="6" t="str">
        <f>IF(Overall!H852&lt;&gt;"",VALUE(Overall!H852),"")</f>
        <v/>
      </c>
      <c r="K850" s="6" t="str">
        <f>IF(Overall!I852&lt;&gt;"",VALUE(Overall!I852),"")</f>
        <v/>
      </c>
      <c r="L850" s="6" t="str">
        <f>IF(Overall!J852&lt;&gt;"",VALUE(Overall!J852),"")</f>
        <v/>
      </c>
      <c r="M850" s="6" t="str">
        <f>IF(Overall!K852&lt;&gt;"",VALUE(Overall!K852),"")</f>
        <v/>
      </c>
      <c r="N850" s="7" t="str">
        <f>IF(Overall!L852&lt;&gt;"",DATEVALUE(MID(Overall!L852, FIND(",", Overall!L852) + 2, FIND(" ", Overall!L852) - FIND(",", Overall!L852) - 1) &amp; " " &amp; MID(Overall!L852, FIND(" ", Overall!L852) + 1, FIND(",", Overall!L852, FIND(" ", Overall!L852)) - FIND(" ", Overall!L852) - 1) &amp; ", " &amp; MID(Overall!L852, FIND(",", Overall!L852, FIND(",",Overall!L852) + 1) + 2, LEN(Overall!L852))),"")</f>
        <v/>
      </c>
      <c r="O850" s="7" t="str">
        <f>IF(Overall!M852&lt;&gt;"",DATEVALUE(MID(Overall!M852, FIND(",", Overall!M852) + 2, FIND(" ", Overall!M852) - FIND(",", Overall!M852) - 1) &amp; " " &amp; MID(Overall!M852, FIND(" ", Overall!M852) + 1, FIND(",", Overall!M852, FIND(" ", Overall!M852)) - FIND(" ", Overall!M852) - 1) &amp; ", " &amp; MID(Overall!M852, FIND(",", Overall!M852, FIND(",",Overall!M852) + 1) + 2, LEN(Overall!M852))),"")</f>
        <v/>
      </c>
      <c r="P850" s="7" t="str">
        <f>IF(Overall!N852&lt;&gt;"",DATEVALUE(MID(Overall!N852, FIND(",", Overall!N852) + 2, FIND(" ", Overall!N852) - FIND(",", Overall!N852) - 1) &amp; " " &amp; MID(Overall!N852, FIND(" ", Overall!N852) + 1, FIND(",", Overall!N852, FIND(" ", Overall!N852)) - FIND(" ", Overall!N852) - 1) &amp; ", " &amp; MID(Overall!N852, FIND(",", Overall!N852, FIND(",",Overall!N852) + 1) + 2, LEN(Overall!N852))),"")</f>
        <v/>
      </c>
      <c r="Q850" s="7" t="str">
        <f>IF(Overall!O852&lt;&gt;"",DATEVALUE(MID(Overall!O852, FIND(",", Overall!O852) + 2, FIND(" ", Overall!O852) - FIND(",", Overall!O852) - 1) &amp; " " &amp; MID(Overall!O852, FIND(" ", Overall!O852) + 1, FIND(",", Overall!O852, FIND(" ", Overall!O852)) - FIND(" ", Overall!O852) - 1) &amp; ", " &amp; MID(Overall!O852, FIND(",", Overall!O852, FIND(",",Overall!O852) + 1) + 2, LEN(Overall!O852))),"")</f>
        <v/>
      </c>
      <c r="R850" s="5" t="str">
        <f t="shared" si="26"/>
        <v/>
      </c>
      <c r="S850" s="10" t="str">
        <f>IF(Overall!$A852&lt;&gt;"",IF(AND(MONTH($N850) &lt;= 1, MONTH($O850) &gt;= 1), IF($R850 &lt;&gt; "", $H850/$R850, ""), ""),"")</f>
        <v/>
      </c>
      <c r="T850" s="10" t="str">
        <f>IF(Overall!$A852&lt;&gt;"",IF(AND(MONTH($N850) &lt;= 2, MONTH($O850) &gt;= 2), IF($R850 &lt;&gt; "", $H850/$R850, ""), ""),"")</f>
        <v/>
      </c>
      <c r="U850" s="10" t="str">
        <f>IF(Overall!$A852&lt;&gt;"",IF(AND(MONTH($N850) &lt;= 3, MONTH($O850) &gt;= 3), IF($R850 &lt;&gt; "", $H850/$R850, ""), ""),"")</f>
        <v/>
      </c>
      <c r="V850" s="10" t="str">
        <f>IF(Overall!$A852&lt;&gt;"",IF(AND(MONTH($N850) &lt;= 4, MONTH($O850) &gt;= 4), IF($R850 &lt;&gt; "", $H850/$R850, ""), ""),"")</f>
        <v/>
      </c>
      <c r="W850" s="10" t="str">
        <f>IF(Overall!$A852&lt;&gt;"",IF(AND(MONTH($N850) &lt;= 5, MONTH($O850) &gt;= 5), IF($R850 &lt;&gt; "", $H850/$R850, ""), ""),"")</f>
        <v/>
      </c>
      <c r="X850" s="10" t="str">
        <f>IF(Overall!$A852&lt;&gt;"",IF(AND(MONTH($N850) &lt;= 6, MONTH($O850) &gt;= 6), IF($R850 &lt;&gt; "", $H850/$R850, ""), ""),"")</f>
        <v/>
      </c>
      <c r="Y850" s="10" t="str">
        <f>IF(Overall!$A852&lt;&gt;"",IF(AND(MONTH($N850) &lt;= 7, MONTH($O850) &gt;= 7 ), IF($R850 &lt;&gt; "", $H850/$R850, ""), ""),"")</f>
        <v/>
      </c>
      <c r="Z850" s="10" t="str">
        <f>IF(Overall!$A852&lt;&gt;"",IF(AND(MONTH($N850) &lt;= 8, MONTH($O850) &gt;= 8), IF($R850 &lt;&gt; "", $H850/$R850, ""), ""),"")</f>
        <v/>
      </c>
      <c r="AA850" s="10" t="str">
        <f>IF(Overall!$A852&lt;&gt;"",IF(AND(MONTH($N850) &lt;= 9, MONTH($O850) &gt;= 9), IF($R850 &lt;&gt; "", $H850/$R850, ""), ""),"")</f>
        <v/>
      </c>
      <c r="AB850" s="10" t="str">
        <f>IF(Overall!$A852&lt;&gt;"",IF(AND(MONTH($N850) &lt;= 10, MONTH($O850) &gt;= 10), IF($R850 &lt;&gt; "", $H850/$R850, ""), ""),"")</f>
        <v/>
      </c>
      <c r="AC850" s="10" t="str">
        <f>IF(Overall!$A852&lt;&gt;"",IF(AND(MONTH($N850) &lt;= 11, MONTH($O850) &gt;= 11), IF($R850 &lt;&gt; "", $H850/$R850, ""), ""),"")</f>
        <v/>
      </c>
      <c r="AD850" s="10" t="str">
        <f>IF(Overall!$A852&lt;&gt;"",IF(AND(MONTH($N850) &lt;= 12, MONTH($O850) &gt;= 12), IF($R850 &lt;&gt; "", $H850/$R850, ""), ""),"")</f>
        <v/>
      </c>
      <c r="AF850" s="10" t="str">
        <f ca="1">IFERROR(IF(AND(NOW()&lt;= EOMONTH(DATE(YEAR($O850),1, 1), 0), Overall!$A852&lt;&gt;"", MONTH($N850) &lt;= 1, MONTH($O850) &gt;= 1), IF($R850 &lt;&gt; "", $H850/$R850, ""), ""), "")</f>
        <v/>
      </c>
      <c r="AG850" s="10" t="str">
        <f ca="1">IFERROR(IF(AND(NOW()&lt;= EOMONTH(DATE(YEAR($O850),2, 1), 0), Overall!$A852&lt;&gt;"", MONTH($N850) &lt;= 2, MONTH($O850) &gt;= 2), IF($R850 &lt;&gt; "", $H850/$R850, ""), ""), "")</f>
        <v/>
      </c>
      <c r="AH850" s="10" t="str">
        <f ca="1">IFERROR(IF(AND(NOW()&lt;= EOMONTH(DATE(YEAR($O850),3, 1), 0), Overall!$A852&lt;&gt;"", MONTH($N850) &lt;= 3, MONTH($O850) &gt;= 3), IF($R850 &lt;&gt; "", $H850/$R850, ""), ""), "")</f>
        <v/>
      </c>
      <c r="AI850" s="10" t="str">
        <f ca="1">IFERROR(IF(AND(NOW()&lt;= EOMONTH(DATE(YEAR($O850),4, 1), 0), Overall!$A852&lt;&gt;"", MONTH($N850) &lt;= 4, MONTH($O850) &gt;= 4), IF($R850 &lt;&gt; "", $H850/$R850, ""), ""), "")</f>
        <v/>
      </c>
      <c r="AJ850" s="10" t="str">
        <f ca="1">IFERROR(IF(AND(NOW()&lt;= EOMONTH(DATE(YEAR($O850),5, 1), 0), Overall!$A852&lt;&gt;"", MONTH($N850) &lt;= 5, MONTH($O850) &gt;= 5), IF($R850 &lt;&gt; "", $H850/$R850, ""), ""), "")</f>
        <v/>
      </c>
      <c r="AK850" s="10" t="str">
        <f ca="1">IFERROR(IF(AND(NOW()&lt;= EOMONTH(DATE(YEAR($O850),6, 1), 0), Overall!$A852&lt;&gt;"", MONTH($N850) &lt;= 6, MONTH($O850) &gt;= 6), IF($R850 &lt;&gt; "", $H850/$R850, ""), ""), "")</f>
        <v/>
      </c>
      <c r="AL850" s="10" t="str">
        <f ca="1">IFERROR(IF(AND(NOW()&lt;= EOMONTH(DATE(YEAR($O850),7, 1), 0), Overall!$A852&lt;&gt;"", MONTH($N850) &lt;= 7, MONTH($O850) &gt;= 7), IF($R850 &lt;&gt; "", $H850/$R850, ""), ""), "")</f>
        <v/>
      </c>
      <c r="AM850" s="10" t="str">
        <f ca="1">IFERROR(IF(AND(NOW()&lt;= EOMONTH(DATE(YEAR($O850),8, 1), 0), Overall!$A852&lt;&gt;"", MONTH($N850) &lt;= 8, MONTH($O850) &gt;= 8), IF($R850 &lt;&gt; "", $H850/$R850, ""), ""), "")</f>
        <v/>
      </c>
      <c r="AN850" s="10" t="str">
        <f ca="1">IFERROR(IF(AND(NOW()&lt;= EOMONTH(DATE(YEAR($O850),9, 1), 0), Overall!$A852&lt;&gt;"", MONTH($N850) &lt;= 9, MONTH($O850) &gt;= 9), IF($R850 &lt;&gt; "", $H850/$R850, ""), ""), "")</f>
        <v/>
      </c>
      <c r="AO850" s="10" t="str">
        <f ca="1">IFERROR(IF(AND(NOW()&lt;= EOMONTH(DATE(YEAR($O850),10, 1), 0), Overall!$A852&lt;&gt;"", MONTH($N850) &lt;= 10, MONTH($O850) &gt;= 10), IF($R850 &lt;&gt; "", $H850/$R850, ""), ""), "")</f>
        <v/>
      </c>
      <c r="AP850" s="10" t="str">
        <f ca="1">IFERROR(IF(AND(NOW()&lt;= EOMONTH(DATE(YEAR($O850),11, 1), 0), Overall!$A852&lt;&gt;"", MONTH($N850) &lt;=11, MONTH($O850) &gt;= 11), IF($R850 &lt;&gt; "", $H850/$R850, ""), ""), "")</f>
        <v/>
      </c>
      <c r="AQ850" s="10" t="str">
        <f ca="1">IFERROR(IF(AND(NOW()&lt;= EOMONTH(DATE(YEAR($O850),12, 1), 0), Overall!$A852&lt;&gt;"", MONTH($N850) &lt;= 12, MONTH($O850) &gt;= 12), IF($R850 &lt;&gt; "", $H850/$R850, ""), ""), "")</f>
        <v/>
      </c>
      <c r="AR850" s="16">
        <f t="shared" ca="1" si="27"/>
        <v>0</v>
      </c>
    </row>
    <row r="851" spans="1:44" x14ac:dyDescent="0.25">
      <c r="A851" t="str">
        <f>_xlfn.VALUETOTEXT(Overall!A853)</f>
        <v/>
      </c>
      <c r="B851" s="8" t="str">
        <f>IF(Overall!B853&lt;&gt;"", VALUE(Overall!B853), "")</f>
        <v/>
      </c>
      <c r="C851" s="5" t="str">
        <f>IF(Overall!C853&lt;&gt;"",_xlfn.VALUETOTEXT(Overall!C853),"")</f>
        <v/>
      </c>
      <c r="D851" s="5" t="str">
        <f>_xlfn.VALUETOTEXT(Overall!D853)</f>
        <v/>
      </c>
      <c r="E851" s="5" t="str">
        <f>IF(Overall!Q853&lt;&gt;"",_xlfn.VALUETOTEXT(Overall!Q853),"")</f>
        <v/>
      </c>
      <c r="F851" s="5" t="str">
        <f>IF(Overall!E853&lt;&gt;"",_xlfn.VALUETOTEXT(Overall!E853),"")</f>
        <v/>
      </c>
      <c r="G851" s="5" t="str">
        <f>IF(Overall!R853&lt;&gt;"",_xlfn.VALUETOTEXT(Overall!R853),"")</f>
        <v/>
      </c>
      <c r="H851" s="6" t="str">
        <f>IF(Overall!F853&lt;&gt;"",VALUE(Overall!F853),"")</f>
        <v/>
      </c>
      <c r="I851" s="6" t="str">
        <f>IF(Overall!G853&lt;&gt;"",VALUE(Overall!G853),"")</f>
        <v/>
      </c>
      <c r="J851" s="6" t="str">
        <f>IF(Overall!H853&lt;&gt;"",VALUE(Overall!H853),"")</f>
        <v/>
      </c>
      <c r="K851" s="6" t="str">
        <f>IF(Overall!I853&lt;&gt;"",VALUE(Overall!I853),"")</f>
        <v/>
      </c>
      <c r="L851" s="6" t="str">
        <f>IF(Overall!J853&lt;&gt;"",VALUE(Overall!J853),"")</f>
        <v/>
      </c>
      <c r="M851" s="6" t="str">
        <f>IF(Overall!K853&lt;&gt;"",VALUE(Overall!K853),"")</f>
        <v/>
      </c>
      <c r="N851" s="7" t="str">
        <f>IF(Overall!L853&lt;&gt;"",DATEVALUE(MID(Overall!L853, FIND(",", Overall!L853) + 2, FIND(" ", Overall!L853) - FIND(",", Overall!L853) - 1) &amp; " " &amp; MID(Overall!L853, FIND(" ", Overall!L853) + 1, FIND(",", Overall!L853, FIND(" ", Overall!L853)) - FIND(" ", Overall!L853) - 1) &amp; ", " &amp; MID(Overall!L853, FIND(",", Overall!L853, FIND(",",Overall!L853) + 1) + 2, LEN(Overall!L853))),"")</f>
        <v/>
      </c>
      <c r="O851" s="7" t="str">
        <f>IF(Overall!M853&lt;&gt;"",DATEVALUE(MID(Overall!M853, FIND(",", Overall!M853) + 2, FIND(" ", Overall!M853) - FIND(",", Overall!M853) - 1) &amp; " " &amp; MID(Overall!M853, FIND(" ", Overall!M853) + 1, FIND(",", Overall!M853, FIND(" ", Overall!M853)) - FIND(" ", Overall!M853) - 1) &amp; ", " &amp; MID(Overall!M853, FIND(",", Overall!M853, FIND(",",Overall!M853) + 1) + 2, LEN(Overall!M853))),"")</f>
        <v/>
      </c>
      <c r="P851" s="7" t="str">
        <f>IF(Overall!N853&lt;&gt;"",DATEVALUE(MID(Overall!N853, FIND(",", Overall!N853) + 2, FIND(" ", Overall!N853) - FIND(",", Overall!N853) - 1) &amp; " " &amp; MID(Overall!N853, FIND(" ", Overall!N853) + 1, FIND(",", Overall!N853, FIND(" ", Overall!N853)) - FIND(" ", Overall!N853) - 1) &amp; ", " &amp; MID(Overall!N853, FIND(",", Overall!N853, FIND(",",Overall!N853) + 1) + 2, LEN(Overall!N853))),"")</f>
        <v/>
      </c>
      <c r="Q851" s="7" t="str">
        <f>IF(Overall!O853&lt;&gt;"",DATEVALUE(MID(Overall!O853, FIND(",", Overall!O853) + 2, FIND(" ", Overall!O853) - FIND(",", Overall!O853) - 1) &amp; " " &amp; MID(Overall!O853, FIND(" ", Overall!O853) + 1, FIND(",", Overall!O853, FIND(" ", Overall!O853)) - FIND(" ", Overall!O853) - 1) &amp; ", " &amp; MID(Overall!O853, FIND(",", Overall!O853, FIND(",",Overall!O853) + 1) + 2, LEN(Overall!O853))),"")</f>
        <v/>
      </c>
      <c r="R851" s="5" t="str">
        <f t="shared" si="26"/>
        <v/>
      </c>
      <c r="S851" s="10" t="str">
        <f>IF(Overall!$A853&lt;&gt;"",IF(AND(MONTH($N851) &lt;= 1, MONTH($O851) &gt;= 1), IF($R851 &lt;&gt; "", $H851/$R851, ""), ""),"")</f>
        <v/>
      </c>
      <c r="T851" s="10" t="str">
        <f>IF(Overall!$A853&lt;&gt;"",IF(AND(MONTH($N851) &lt;= 2, MONTH($O851) &gt;= 2), IF($R851 &lt;&gt; "", $H851/$R851, ""), ""),"")</f>
        <v/>
      </c>
      <c r="U851" s="10" t="str">
        <f>IF(Overall!$A853&lt;&gt;"",IF(AND(MONTH($N851) &lt;= 3, MONTH($O851) &gt;= 3), IF($R851 &lt;&gt; "", $H851/$R851, ""), ""),"")</f>
        <v/>
      </c>
      <c r="V851" s="10" t="str">
        <f>IF(Overall!$A853&lt;&gt;"",IF(AND(MONTH($N851) &lt;= 4, MONTH($O851) &gt;= 4), IF($R851 &lt;&gt; "", $H851/$R851, ""), ""),"")</f>
        <v/>
      </c>
      <c r="W851" s="10" t="str">
        <f>IF(Overall!$A853&lt;&gt;"",IF(AND(MONTH($N851) &lt;= 5, MONTH($O851) &gt;= 5), IF($R851 &lt;&gt; "", $H851/$R851, ""), ""),"")</f>
        <v/>
      </c>
      <c r="X851" s="10" t="str">
        <f>IF(Overall!$A853&lt;&gt;"",IF(AND(MONTH($N851) &lt;= 6, MONTH($O851) &gt;= 6), IF($R851 &lt;&gt; "", $H851/$R851, ""), ""),"")</f>
        <v/>
      </c>
      <c r="Y851" s="10" t="str">
        <f>IF(Overall!$A853&lt;&gt;"",IF(AND(MONTH($N851) &lt;= 7, MONTH($O851) &gt;= 7 ), IF($R851 &lt;&gt; "", $H851/$R851, ""), ""),"")</f>
        <v/>
      </c>
      <c r="Z851" s="10" t="str">
        <f>IF(Overall!$A853&lt;&gt;"",IF(AND(MONTH($N851) &lt;= 8, MONTH($O851) &gt;= 8), IF($R851 &lt;&gt; "", $H851/$R851, ""), ""),"")</f>
        <v/>
      </c>
      <c r="AA851" s="10" t="str">
        <f>IF(Overall!$A853&lt;&gt;"",IF(AND(MONTH($N851) &lt;= 9, MONTH($O851) &gt;= 9), IF($R851 &lt;&gt; "", $H851/$R851, ""), ""),"")</f>
        <v/>
      </c>
      <c r="AB851" s="10" t="str">
        <f>IF(Overall!$A853&lt;&gt;"",IF(AND(MONTH($N851) &lt;= 10, MONTH($O851) &gt;= 10), IF($R851 &lt;&gt; "", $H851/$R851, ""), ""),"")</f>
        <v/>
      </c>
      <c r="AC851" s="10" t="str">
        <f>IF(Overall!$A853&lt;&gt;"",IF(AND(MONTH($N851) &lt;= 11, MONTH($O851) &gt;= 11), IF($R851 &lt;&gt; "", $H851/$R851, ""), ""),"")</f>
        <v/>
      </c>
      <c r="AD851" s="10" t="str">
        <f>IF(Overall!$A853&lt;&gt;"",IF(AND(MONTH($N851) &lt;= 12, MONTH($O851) &gt;= 12), IF($R851 &lt;&gt; "", $H851/$R851, ""), ""),"")</f>
        <v/>
      </c>
      <c r="AF851" s="10" t="str">
        <f ca="1">IFERROR(IF(AND(NOW()&lt;= EOMONTH(DATE(YEAR($O851),1, 1), 0), Overall!$A853&lt;&gt;"", MONTH($N851) &lt;= 1, MONTH($O851) &gt;= 1), IF($R851 &lt;&gt; "", $H851/$R851, ""), ""), "")</f>
        <v/>
      </c>
      <c r="AG851" s="10" t="str">
        <f ca="1">IFERROR(IF(AND(NOW()&lt;= EOMONTH(DATE(YEAR($O851),2, 1), 0), Overall!$A853&lt;&gt;"", MONTH($N851) &lt;= 2, MONTH($O851) &gt;= 2), IF($R851 &lt;&gt; "", $H851/$R851, ""), ""), "")</f>
        <v/>
      </c>
      <c r="AH851" s="10" t="str">
        <f ca="1">IFERROR(IF(AND(NOW()&lt;= EOMONTH(DATE(YEAR($O851),3, 1), 0), Overall!$A853&lt;&gt;"", MONTH($N851) &lt;= 3, MONTH($O851) &gt;= 3), IF($R851 &lt;&gt; "", $H851/$R851, ""), ""), "")</f>
        <v/>
      </c>
      <c r="AI851" s="10" t="str">
        <f ca="1">IFERROR(IF(AND(NOW()&lt;= EOMONTH(DATE(YEAR($O851),4, 1), 0), Overall!$A853&lt;&gt;"", MONTH($N851) &lt;= 4, MONTH($O851) &gt;= 4), IF($R851 &lt;&gt; "", $H851/$R851, ""), ""), "")</f>
        <v/>
      </c>
      <c r="AJ851" s="10" t="str">
        <f ca="1">IFERROR(IF(AND(NOW()&lt;= EOMONTH(DATE(YEAR($O851),5, 1), 0), Overall!$A853&lt;&gt;"", MONTH($N851) &lt;= 5, MONTH($O851) &gt;= 5), IF($R851 &lt;&gt; "", $H851/$R851, ""), ""), "")</f>
        <v/>
      </c>
      <c r="AK851" s="10" t="str">
        <f ca="1">IFERROR(IF(AND(NOW()&lt;= EOMONTH(DATE(YEAR($O851),6, 1), 0), Overall!$A853&lt;&gt;"", MONTH($N851) &lt;= 6, MONTH($O851) &gt;= 6), IF($R851 &lt;&gt; "", $H851/$R851, ""), ""), "")</f>
        <v/>
      </c>
      <c r="AL851" s="10" t="str">
        <f ca="1">IFERROR(IF(AND(NOW()&lt;= EOMONTH(DATE(YEAR($O851),7, 1), 0), Overall!$A853&lt;&gt;"", MONTH($N851) &lt;= 7, MONTH($O851) &gt;= 7), IF($R851 &lt;&gt; "", $H851/$R851, ""), ""), "")</f>
        <v/>
      </c>
      <c r="AM851" s="10" t="str">
        <f ca="1">IFERROR(IF(AND(NOW()&lt;= EOMONTH(DATE(YEAR($O851),8, 1), 0), Overall!$A853&lt;&gt;"", MONTH($N851) &lt;= 8, MONTH($O851) &gt;= 8), IF($R851 &lt;&gt; "", $H851/$R851, ""), ""), "")</f>
        <v/>
      </c>
      <c r="AN851" s="10" t="str">
        <f ca="1">IFERROR(IF(AND(NOW()&lt;= EOMONTH(DATE(YEAR($O851),9, 1), 0), Overall!$A853&lt;&gt;"", MONTH($N851) &lt;= 9, MONTH($O851) &gt;= 9), IF($R851 &lt;&gt; "", $H851/$R851, ""), ""), "")</f>
        <v/>
      </c>
      <c r="AO851" s="10" t="str">
        <f ca="1">IFERROR(IF(AND(NOW()&lt;= EOMONTH(DATE(YEAR($O851),10, 1), 0), Overall!$A853&lt;&gt;"", MONTH($N851) &lt;= 10, MONTH($O851) &gt;= 10), IF($R851 &lt;&gt; "", $H851/$R851, ""), ""), "")</f>
        <v/>
      </c>
      <c r="AP851" s="10" t="str">
        <f ca="1">IFERROR(IF(AND(NOW()&lt;= EOMONTH(DATE(YEAR($O851),11, 1), 0), Overall!$A853&lt;&gt;"", MONTH($N851) &lt;=11, MONTH($O851) &gt;= 11), IF($R851 &lt;&gt; "", $H851/$R851, ""), ""), "")</f>
        <v/>
      </c>
      <c r="AQ851" s="10" t="str">
        <f ca="1">IFERROR(IF(AND(NOW()&lt;= EOMONTH(DATE(YEAR($O851),12, 1), 0), Overall!$A853&lt;&gt;"", MONTH($N851) &lt;= 12, MONTH($O851) &gt;= 12), IF($R851 &lt;&gt; "", $H851/$R851, ""), ""), "")</f>
        <v/>
      </c>
      <c r="AR851" s="16">
        <f t="shared" ca="1" si="27"/>
        <v>0</v>
      </c>
    </row>
    <row r="852" spans="1:44" x14ac:dyDescent="0.25">
      <c r="A852" t="str">
        <f>_xlfn.VALUETOTEXT(Overall!A854)</f>
        <v/>
      </c>
      <c r="B852" s="8" t="str">
        <f>IF(Overall!B854&lt;&gt;"", VALUE(Overall!B854), "")</f>
        <v/>
      </c>
      <c r="C852" s="5" t="str">
        <f>IF(Overall!C854&lt;&gt;"",_xlfn.VALUETOTEXT(Overall!C854),"")</f>
        <v/>
      </c>
      <c r="D852" s="5" t="str">
        <f>_xlfn.VALUETOTEXT(Overall!D854)</f>
        <v/>
      </c>
      <c r="E852" s="5" t="str">
        <f>IF(Overall!Q854&lt;&gt;"",_xlfn.VALUETOTEXT(Overall!Q854),"")</f>
        <v/>
      </c>
      <c r="F852" s="5" t="str">
        <f>IF(Overall!E854&lt;&gt;"",_xlfn.VALUETOTEXT(Overall!E854),"")</f>
        <v/>
      </c>
      <c r="G852" s="5" t="str">
        <f>IF(Overall!R854&lt;&gt;"",_xlfn.VALUETOTEXT(Overall!R854),"")</f>
        <v/>
      </c>
      <c r="H852" s="6" t="str">
        <f>IF(Overall!F854&lt;&gt;"",VALUE(Overall!F854),"")</f>
        <v/>
      </c>
      <c r="I852" s="6" t="str">
        <f>IF(Overall!G854&lt;&gt;"",VALUE(Overall!G854),"")</f>
        <v/>
      </c>
      <c r="J852" s="6" t="str">
        <f>IF(Overall!H854&lt;&gt;"",VALUE(Overall!H854),"")</f>
        <v/>
      </c>
      <c r="K852" s="6" t="str">
        <f>IF(Overall!I854&lt;&gt;"",VALUE(Overall!I854),"")</f>
        <v/>
      </c>
      <c r="L852" s="6" t="str">
        <f>IF(Overall!J854&lt;&gt;"",VALUE(Overall!J854),"")</f>
        <v/>
      </c>
      <c r="M852" s="6" t="str">
        <f>IF(Overall!K854&lt;&gt;"",VALUE(Overall!K854),"")</f>
        <v/>
      </c>
      <c r="N852" s="7" t="str">
        <f>IF(Overall!L854&lt;&gt;"",DATEVALUE(MID(Overall!L854, FIND(",", Overall!L854) + 2, FIND(" ", Overall!L854) - FIND(",", Overall!L854) - 1) &amp; " " &amp; MID(Overall!L854, FIND(" ", Overall!L854) + 1, FIND(",", Overall!L854, FIND(" ", Overall!L854)) - FIND(" ", Overall!L854) - 1) &amp; ", " &amp; MID(Overall!L854, FIND(",", Overall!L854, FIND(",",Overall!L854) + 1) + 2, LEN(Overall!L854))),"")</f>
        <v/>
      </c>
      <c r="O852" s="7" t="str">
        <f>IF(Overall!M854&lt;&gt;"",DATEVALUE(MID(Overall!M854, FIND(",", Overall!M854) + 2, FIND(" ", Overall!M854) - FIND(",", Overall!M854) - 1) &amp; " " &amp; MID(Overall!M854, FIND(" ", Overall!M854) + 1, FIND(",", Overall!M854, FIND(" ", Overall!M854)) - FIND(" ", Overall!M854) - 1) &amp; ", " &amp; MID(Overall!M854, FIND(",", Overall!M854, FIND(",",Overall!M854) + 1) + 2, LEN(Overall!M854))),"")</f>
        <v/>
      </c>
      <c r="P852" s="7" t="str">
        <f>IF(Overall!N854&lt;&gt;"",DATEVALUE(MID(Overall!N854, FIND(",", Overall!N854) + 2, FIND(" ", Overall!N854) - FIND(",", Overall!N854) - 1) &amp; " " &amp; MID(Overall!N854, FIND(" ", Overall!N854) + 1, FIND(",", Overall!N854, FIND(" ", Overall!N854)) - FIND(" ", Overall!N854) - 1) &amp; ", " &amp; MID(Overall!N854, FIND(",", Overall!N854, FIND(",",Overall!N854) + 1) + 2, LEN(Overall!N854))),"")</f>
        <v/>
      </c>
      <c r="Q852" s="7" t="str">
        <f>IF(Overall!O854&lt;&gt;"",DATEVALUE(MID(Overall!O854, FIND(",", Overall!O854) + 2, FIND(" ", Overall!O854) - FIND(",", Overall!O854) - 1) &amp; " " &amp; MID(Overall!O854, FIND(" ", Overall!O854) + 1, FIND(",", Overall!O854, FIND(" ", Overall!O854)) - FIND(" ", Overall!O854) - 1) &amp; ", " &amp; MID(Overall!O854, FIND(",", Overall!O854, FIND(",",Overall!O854) + 1) + 2, LEN(Overall!O854))),"")</f>
        <v/>
      </c>
      <c r="R852" s="5" t="str">
        <f t="shared" si="26"/>
        <v/>
      </c>
      <c r="S852" s="10" t="str">
        <f>IF(Overall!$A854&lt;&gt;"",IF(AND(MONTH($N852) &lt;= 1, MONTH($O852) &gt;= 1), IF($R852 &lt;&gt; "", $H852/$R852, ""), ""),"")</f>
        <v/>
      </c>
      <c r="T852" s="10" t="str">
        <f>IF(Overall!$A854&lt;&gt;"",IF(AND(MONTH($N852) &lt;= 2, MONTH($O852) &gt;= 2), IF($R852 &lt;&gt; "", $H852/$R852, ""), ""),"")</f>
        <v/>
      </c>
      <c r="U852" s="10" t="str">
        <f>IF(Overall!$A854&lt;&gt;"",IF(AND(MONTH($N852) &lt;= 3, MONTH($O852) &gt;= 3), IF($R852 &lt;&gt; "", $H852/$R852, ""), ""),"")</f>
        <v/>
      </c>
      <c r="V852" s="10" t="str">
        <f>IF(Overall!$A854&lt;&gt;"",IF(AND(MONTH($N852) &lt;= 4, MONTH($O852) &gt;= 4), IF($R852 &lt;&gt; "", $H852/$R852, ""), ""),"")</f>
        <v/>
      </c>
      <c r="W852" s="10" t="str">
        <f>IF(Overall!$A854&lt;&gt;"",IF(AND(MONTH($N852) &lt;= 5, MONTH($O852) &gt;= 5), IF($R852 &lt;&gt; "", $H852/$R852, ""), ""),"")</f>
        <v/>
      </c>
      <c r="X852" s="10" t="str">
        <f>IF(Overall!$A854&lt;&gt;"",IF(AND(MONTH($N852) &lt;= 6, MONTH($O852) &gt;= 6), IF($R852 &lt;&gt; "", $H852/$R852, ""), ""),"")</f>
        <v/>
      </c>
      <c r="Y852" s="10" t="str">
        <f>IF(Overall!$A854&lt;&gt;"",IF(AND(MONTH($N852) &lt;= 7, MONTH($O852) &gt;= 7 ), IF($R852 &lt;&gt; "", $H852/$R852, ""), ""),"")</f>
        <v/>
      </c>
      <c r="Z852" s="10" t="str">
        <f>IF(Overall!$A854&lt;&gt;"",IF(AND(MONTH($N852) &lt;= 8, MONTH($O852) &gt;= 8), IF($R852 &lt;&gt; "", $H852/$R852, ""), ""),"")</f>
        <v/>
      </c>
      <c r="AA852" s="10" t="str">
        <f>IF(Overall!$A854&lt;&gt;"",IF(AND(MONTH($N852) &lt;= 9, MONTH($O852) &gt;= 9), IF($R852 &lt;&gt; "", $H852/$R852, ""), ""),"")</f>
        <v/>
      </c>
      <c r="AB852" s="10" t="str">
        <f>IF(Overall!$A854&lt;&gt;"",IF(AND(MONTH($N852) &lt;= 10, MONTH($O852) &gt;= 10), IF($R852 &lt;&gt; "", $H852/$R852, ""), ""),"")</f>
        <v/>
      </c>
      <c r="AC852" s="10" t="str">
        <f>IF(Overall!$A854&lt;&gt;"",IF(AND(MONTH($N852) &lt;= 11, MONTH($O852) &gt;= 11), IF($R852 &lt;&gt; "", $H852/$R852, ""), ""),"")</f>
        <v/>
      </c>
      <c r="AD852" s="10" t="str">
        <f>IF(Overall!$A854&lt;&gt;"",IF(AND(MONTH($N852) &lt;= 12, MONTH($O852) &gt;= 12), IF($R852 &lt;&gt; "", $H852/$R852, ""), ""),"")</f>
        <v/>
      </c>
      <c r="AF852" s="10" t="str">
        <f ca="1">IFERROR(IF(AND(NOW()&lt;= EOMONTH(DATE(YEAR($O852),1, 1), 0), Overall!$A854&lt;&gt;"", MONTH($N852) &lt;= 1, MONTH($O852) &gt;= 1), IF($R852 &lt;&gt; "", $H852/$R852, ""), ""), "")</f>
        <v/>
      </c>
      <c r="AG852" s="10" t="str">
        <f ca="1">IFERROR(IF(AND(NOW()&lt;= EOMONTH(DATE(YEAR($O852),2, 1), 0), Overall!$A854&lt;&gt;"", MONTH($N852) &lt;= 2, MONTH($O852) &gt;= 2), IF($R852 &lt;&gt; "", $H852/$R852, ""), ""), "")</f>
        <v/>
      </c>
      <c r="AH852" s="10" t="str">
        <f ca="1">IFERROR(IF(AND(NOW()&lt;= EOMONTH(DATE(YEAR($O852),3, 1), 0), Overall!$A854&lt;&gt;"", MONTH($N852) &lt;= 3, MONTH($O852) &gt;= 3), IF($R852 &lt;&gt; "", $H852/$R852, ""), ""), "")</f>
        <v/>
      </c>
      <c r="AI852" s="10" t="str">
        <f ca="1">IFERROR(IF(AND(NOW()&lt;= EOMONTH(DATE(YEAR($O852),4, 1), 0), Overall!$A854&lt;&gt;"", MONTH($N852) &lt;= 4, MONTH($O852) &gt;= 4), IF($R852 &lt;&gt; "", $H852/$R852, ""), ""), "")</f>
        <v/>
      </c>
      <c r="AJ852" s="10" t="str">
        <f ca="1">IFERROR(IF(AND(NOW()&lt;= EOMONTH(DATE(YEAR($O852),5, 1), 0), Overall!$A854&lt;&gt;"", MONTH($N852) &lt;= 5, MONTH($O852) &gt;= 5), IF($R852 &lt;&gt; "", $H852/$R852, ""), ""), "")</f>
        <v/>
      </c>
      <c r="AK852" s="10" t="str">
        <f ca="1">IFERROR(IF(AND(NOW()&lt;= EOMONTH(DATE(YEAR($O852),6, 1), 0), Overall!$A854&lt;&gt;"", MONTH($N852) &lt;= 6, MONTH($O852) &gt;= 6), IF($R852 &lt;&gt; "", $H852/$R852, ""), ""), "")</f>
        <v/>
      </c>
      <c r="AL852" s="10" t="str">
        <f ca="1">IFERROR(IF(AND(NOW()&lt;= EOMONTH(DATE(YEAR($O852),7, 1), 0), Overall!$A854&lt;&gt;"", MONTH($N852) &lt;= 7, MONTH($O852) &gt;= 7), IF($R852 &lt;&gt; "", $H852/$R852, ""), ""), "")</f>
        <v/>
      </c>
      <c r="AM852" s="10" t="str">
        <f ca="1">IFERROR(IF(AND(NOW()&lt;= EOMONTH(DATE(YEAR($O852),8, 1), 0), Overall!$A854&lt;&gt;"", MONTH($N852) &lt;= 8, MONTH($O852) &gt;= 8), IF($R852 &lt;&gt; "", $H852/$R852, ""), ""), "")</f>
        <v/>
      </c>
      <c r="AN852" s="10" t="str">
        <f ca="1">IFERROR(IF(AND(NOW()&lt;= EOMONTH(DATE(YEAR($O852),9, 1), 0), Overall!$A854&lt;&gt;"", MONTH($N852) &lt;= 9, MONTH($O852) &gt;= 9), IF($R852 &lt;&gt; "", $H852/$R852, ""), ""), "")</f>
        <v/>
      </c>
      <c r="AO852" s="10" t="str">
        <f ca="1">IFERROR(IF(AND(NOW()&lt;= EOMONTH(DATE(YEAR($O852),10, 1), 0), Overall!$A854&lt;&gt;"", MONTH($N852) &lt;= 10, MONTH($O852) &gt;= 10), IF($R852 &lt;&gt; "", $H852/$R852, ""), ""), "")</f>
        <v/>
      </c>
      <c r="AP852" s="10" t="str">
        <f ca="1">IFERROR(IF(AND(NOW()&lt;= EOMONTH(DATE(YEAR($O852),11, 1), 0), Overall!$A854&lt;&gt;"", MONTH($N852) &lt;=11, MONTH($O852) &gt;= 11), IF($R852 &lt;&gt; "", $H852/$R852, ""), ""), "")</f>
        <v/>
      </c>
      <c r="AQ852" s="10" t="str">
        <f ca="1">IFERROR(IF(AND(NOW()&lt;= EOMONTH(DATE(YEAR($O852),12, 1), 0), Overall!$A854&lt;&gt;"", MONTH($N852) &lt;= 12, MONTH($O852) &gt;= 12), IF($R852 &lt;&gt; "", $H852/$R852, ""), ""), "")</f>
        <v/>
      </c>
      <c r="AR852" s="16">
        <f t="shared" ca="1" si="27"/>
        <v>0</v>
      </c>
    </row>
    <row r="853" spans="1:44" x14ac:dyDescent="0.25">
      <c r="A853" t="str">
        <f>_xlfn.VALUETOTEXT(Overall!A855)</f>
        <v/>
      </c>
      <c r="B853" s="8" t="str">
        <f>IF(Overall!B855&lt;&gt;"", VALUE(Overall!B855), "")</f>
        <v/>
      </c>
      <c r="C853" s="5" t="str">
        <f>IF(Overall!C855&lt;&gt;"",_xlfn.VALUETOTEXT(Overall!C855),"")</f>
        <v/>
      </c>
      <c r="D853" s="5" t="str">
        <f>_xlfn.VALUETOTEXT(Overall!D855)</f>
        <v/>
      </c>
      <c r="E853" s="5" t="str">
        <f>IF(Overall!Q855&lt;&gt;"",_xlfn.VALUETOTEXT(Overall!Q855),"")</f>
        <v/>
      </c>
      <c r="F853" s="5" t="str">
        <f>IF(Overall!E855&lt;&gt;"",_xlfn.VALUETOTEXT(Overall!E855),"")</f>
        <v/>
      </c>
      <c r="G853" s="5" t="str">
        <f>IF(Overall!R855&lt;&gt;"",_xlfn.VALUETOTEXT(Overall!R855),"")</f>
        <v/>
      </c>
      <c r="H853" s="6" t="str">
        <f>IF(Overall!F855&lt;&gt;"",VALUE(Overall!F855),"")</f>
        <v/>
      </c>
      <c r="I853" s="6" t="str">
        <f>IF(Overall!G855&lt;&gt;"",VALUE(Overall!G855),"")</f>
        <v/>
      </c>
      <c r="J853" s="6" t="str">
        <f>IF(Overall!H855&lt;&gt;"",VALUE(Overall!H855),"")</f>
        <v/>
      </c>
      <c r="K853" s="6" t="str">
        <f>IF(Overall!I855&lt;&gt;"",VALUE(Overall!I855),"")</f>
        <v/>
      </c>
      <c r="L853" s="6" t="str">
        <f>IF(Overall!J855&lt;&gt;"",VALUE(Overall!J855),"")</f>
        <v/>
      </c>
      <c r="M853" s="6" t="str">
        <f>IF(Overall!K855&lt;&gt;"",VALUE(Overall!K855),"")</f>
        <v/>
      </c>
      <c r="N853" s="7" t="str">
        <f>IF(Overall!L855&lt;&gt;"",DATEVALUE(MID(Overall!L855, FIND(",", Overall!L855) + 2, FIND(" ", Overall!L855) - FIND(",", Overall!L855) - 1) &amp; " " &amp; MID(Overall!L855, FIND(" ", Overall!L855) + 1, FIND(",", Overall!L855, FIND(" ", Overall!L855)) - FIND(" ", Overall!L855) - 1) &amp; ", " &amp; MID(Overall!L855, FIND(",", Overall!L855, FIND(",",Overall!L855) + 1) + 2, LEN(Overall!L855))),"")</f>
        <v/>
      </c>
      <c r="O853" s="7" t="str">
        <f>IF(Overall!M855&lt;&gt;"",DATEVALUE(MID(Overall!M855, FIND(",", Overall!M855) + 2, FIND(" ", Overall!M855) - FIND(",", Overall!M855) - 1) &amp; " " &amp; MID(Overall!M855, FIND(" ", Overall!M855) + 1, FIND(",", Overall!M855, FIND(" ", Overall!M855)) - FIND(" ", Overall!M855) - 1) &amp; ", " &amp; MID(Overall!M855, FIND(",", Overall!M855, FIND(",",Overall!M855) + 1) + 2, LEN(Overall!M855))),"")</f>
        <v/>
      </c>
      <c r="P853" s="7" t="str">
        <f>IF(Overall!N855&lt;&gt;"",DATEVALUE(MID(Overall!N855, FIND(",", Overall!N855) + 2, FIND(" ", Overall!N855) - FIND(",", Overall!N855) - 1) &amp; " " &amp; MID(Overall!N855, FIND(" ", Overall!N855) + 1, FIND(",", Overall!N855, FIND(" ", Overall!N855)) - FIND(" ", Overall!N855) - 1) &amp; ", " &amp; MID(Overall!N855, FIND(",", Overall!N855, FIND(",",Overall!N855) + 1) + 2, LEN(Overall!N855))),"")</f>
        <v/>
      </c>
      <c r="Q853" s="7" t="str">
        <f>IF(Overall!O855&lt;&gt;"",DATEVALUE(MID(Overall!O855, FIND(",", Overall!O855) + 2, FIND(" ", Overall!O855) - FIND(",", Overall!O855) - 1) &amp; " " &amp; MID(Overall!O855, FIND(" ", Overall!O855) + 1, FIND(",", Overall!O855, FIND(" ", Overall!O855)) - FIND(" ", Overall!O855) - 1) &amp; ", " &amp; MID(Overall!O855, FIND(",", Overall!O855, FIND(",",Overall!O855) + 1) + 2, LEN(Overall!O855))),"")</f>
        <v/>
      </c>
      <c r="R853" s="5" t="str">
        <f t="shared" si="26"/>
        <v/>
      </c>
      <c r="S853" s="10" t="str">
        <f>IF(Overall!$A855&lt;&gt;"",IF(AND(MONTH($N853) &lt;= 1, MONTH($O853) &gt;= 1), IF($R853 &lt;&gt; "", $H853/$R853, ""), ""),"")</f>
        <v/>
      </c>
      <c r="T853" s="10" t="str">
        <f>IF(Overall!$A855&lt;&gt;"",IF(AND(MONTH($N853) &lt;= 2, MONTH($O853) &gt;= 2), IF($R853 &lt;&gt; "", $H853/$R853, ""), ""),"")</f>
        <v/>
      </c>
      <c r="U853" s="10" t="str">
        <f>IF(Overall!$A855&lt;&gt;"",IF(AND(MONTH($N853) &lt;= 3, MONTH($O853) &gt;= 3), IF($R853 &lt;&gt; "", $H853/$R853, ""), ""),"")</f>
        <v/>
      </c>
      <c r="V853" s="10" t="str">
        <f>IF(Overall!$A855&lt;&gt;"",IF(AND(MONTH($N853) &lt;= 4, MONTH($O853) &gt;= 4), IF($R853 &lt;&gt; "", $H853/$R853, ""), ""),"")</f>
        <v/>
      </c>
      <c r="W853" s="10" t="str">
        <f>IF(Overall!$A855&lt;&gt;"",IF(AND(MONTH($N853) &lt;= 5, MONTH($O853) &gt;= 5), IF($R853 &lt;&gt; "", $H853/$R853, ""), ""),"")</f>
        <v/>
      </c>
      <c r="X853" s="10" t="str">
        <f>IF(Overall!$A855&lt;&gt;"",IF(AND(MONTH($N853) &lt;= 6, MONTH($O853) &gt;= 6), IF($R853 &lt;&gt; "", $H853/$R853, ""), ""),"")</f>
        <v/>
      </c>
      <c r="Y853" s="10" t="str">
        <f>IF(Overall!$A855&lt;&gt;"",IF(AND(MONTH($N853) &lt;= 7, MONTH($O853) &gt;= 7 ), IF($R853 &lt;&gt; "", $H853/$R853, ""), ""),"")</f>
        <v/>
      </c>
      <c r="Z853" s="10" t="str">
        <f>IF(Overall!$A855&lt;&gt;"",IF(AND(MONTH($N853) &lt;= 8, MONTH($O853) &gt;= 8), IF($R853 &lt;&gt; "", $H853/$R853, ""), ""),"")</f>
        <v/>
      </c>
      <c r="AA853" s="10" t="str">
        <f>IF(Overall!$A855&lt;&gt;"",IF(AND(MONTH($N853) &lt;= 9, MONTH($O853) &gt;= 9), IF($R853 &lt;&gt; "", $H853/$R853, ""), ""),"")</f>
        <v/>
      </c>
      <c r="AB853" s="10" t="str">
        <f>IF(Overall!$A855&lt;&gt;"",IF(AND(MONTH($N853) &lt;= 10, MONTH($O853) &gt;= 10), IF($R853 &lt;&gt; "", $H853/$R853, ""), ""),"")</f>
        <v/>
      </c>
      <c r="AC853" s="10" t="str">
        <f>IF(Overall!$A855&lt;&gt;"",IF(AND(MONTH($N853) &lt;= 11, MONTH($O853) &gt;= 11), IF($R853 &lt;&gt; "", $H853/$R853, ""), ""),"")</f>
        <v/>
      </c>
      <c r="AD853" s="10" t="str">
        <f>IF(Overall!$A855&lt;&gt;"",IF(AND(MONTH($N853) &lt;= 12, MONTH($O853) &gt;= 12), IF($R853 &lt;&gt; "", $H853/$R853, ""), ""),"")</f>
        <v/>
      </c>
      <c r="AF853" s="10" t="str">
        <f ca="1">IFERROR(IF(AND(NOW()&lt;= EOMONTH(DATE(YEAR($O853),1, 1), 0), Overall!$A855&lt;&gt;"", MONTH($N853) &lt;= 1, MONTH($O853) &gt;= 1), IF($R853 &lt;&gt; "", $H853/$R853, ""), ""), "")</f>
        <v/>
      </c>
      <c r="AG853" s="10" t="str">
        <f ca="1">IFERROR(IF(AND(NOW()&lt;= EOMONTH(DATE(YEAR($O853),2, 1), 0), Overall!$A855&lt;&gt;"", MONTH($N853) &lt;= 2, MONTH($O853) &gt;= 2), IF($R853 &lt;&gt; "", $H853/$R853, ""), ""), "")</f>
        <v/>
      </c>
      <c r="AH853" s="10" t="str">
        <f ca="1">IFERROR(IF(AND(NOW()&lt;= EOMONTH(DATE(YEAR($O853),3, 1), 0), Overall!$A855&lt;&gt;"", MONTH($N853) &lt;= 3, MONTH($O853) &gt;= 3), IF($R853 &lt;&gt; "", $H853/$R853, ""), ""), "")</f>
        <v/>
      </c>
      <c r="AI853" s="10" t="str">
        <f ca="1">IFERROR(IF(AND(NOW()&lt;= EOMONTH(DATE(YEAR($O853),4, 1), 0), Overall!$A855&lt;&gt;"", MONTH($N853) &lt;= 4, MONTH($O853) &gt;= 4), IF($R853 &lt;&gt; "", $H853/$R853, ""), ""), "")</f>
        <v/>
      </c>
      <c r="AJ853" s="10" t="str">
        <f ca="1">IFERROR(IF(AND(NOW()&lt;= EOMONTH(DATE(YEAR($O853),5, 1), 0), Overall!$A855&lt;&gt;"", MONTH($N853) &lt;= 5, MONTH($O853) &gt;= 5), IF($R853 &lt;&gt; "", $H853/$R853, ""), ""), "")</f>
        <v/>
      </c>
      <c r="AK853" s="10" t="str">
        <f ca="1">IFERROR(IF(AND(NOW()&lt;= EOMONTH(DATE(YEAR($O853),6, 1), 0), Overall!$A855&lt;&gt;"", MONTH($N853) &lt;= 6, MONTH($O853) &gt;= 6), IF($R853 &lt;&gt; "", $H853/$R853, ""), ""), "")</f>
        <v/>
      </c>
      <c r="AL853" s="10" t="str">
        <f ca="1">IFERROR(IF(AND(NOW()&lt;= EOMONTH(DATE(YEAR($O853),7, 1), 0), Overall!$A855&lt;&gt;"", MONTH($N853) &lt;= 7, MONTH($O853) &gt;= 7), IF($R853 &lt;&gt; "", $H853/$R853, ""), ""), "")</f>
        <v/>
      </c>
      <c r="AM853" s="10" t="str">
        <f ca="1">IFERROR(IF(AND(NOW()&lt;= EOMONTH(DATE(YEAR($O853),8, 1), 0), Overall!$A855&lt;&gt;"", MONTH($N853) &lt;= 8, MONTH($O853) &gt;= 8), IF($R853 &lt;&gt; "", $H853/$R853, ""), ""), "")</f>
        <v/>
      </c>
      <c r="AN853" s="10" t="str">
        <f ca="1">IFERROR(IF(AND(NOW()&lt;= EOMONTH(DATE(YEAR($O853),9, 1), 0), Overall!$A855&lt;&gt;"", MONTH($N853) &lt;= 9, MONTH($O853) &gt;= 9), IF($R853 &lt;&gt; "", $H853/$R853, ""), ""), "")</f>
        <v/>
      </c>
      <c r="AO853" s="10" t="str">
        <f ca="1">IFERROR(IF(AND(NOW()&lt;= EOMONTH(DATE(YEAR($O853),10, 1), 0), Overall!$A855&lt;&gt;"", MONTH($N853) &lt;= 10, MONTH($O853) &gt;= 10), IF($R853 &lt;&gt; "", $H853/$R853, ""), ""), "")</f>
        <v/>
      </c>
      <c r="AP853" s="10" t="str">
        <f ca="1">IFERROR(IF(AND(NOW()&lt;= EOMONTH(DATE(YEAR($O853),11, 1), 0), Overall!$A855&lt;&gt;"", MONTH($N853) &lt;=11, MONTH($O853) &gt;= 11), IF($R853 &lt;&gt; "", $H853/$R853, ""), ""), "")</f>
        <v/>
      </c>
      <c r="AQ853" s="10" t="str">
        <f ca="1">IFERROR(IF(AND(NOW()&lt;= EOMONTH(DATE(YEAR($O853),12, 1), 0), Overall!$A855&lt;&gt;"", MONTH($N853) &lt;= 12, MONTH($O853) &gt;= 12), IF($R853 &lt;&gt; "", $H853/$R853, ""), ""), "")</f>
        <v/>
      </c>
      <c r="AR853" s="16">
        <f t="shared" ca="1" si="27"/>
        <v>0</v>
      </c>
    </row>
    <row r="854" spans="1:44" x14ac:dyDescent="0.25">
      <c r="A854" t="str">
        <f>_xlfn.VALUETOTEXT(Overall!A856)</f>
        <v/>
      </c>
      <c r="B854" s="8" t="str">
        <f>IF(Overall!B856&lt;&gt;"", VALUE(Overall!B856), "")</f>
        <v/>
      </c>
      <c r="C854" s="5" t="str">
        <f>IF(Overall!C856&lt;&gt;"",_xlfn.VALUETOTEXT(Overall!C856),"")</f>
        <v/>
      </c>
      <c r="D854" s="5" t="str">
        <f>_xlfn.VALUETOTEXT(Overall!D856)</f>
        <v/>
      </c>
      <c r="E854" s="5" t="str">
        <f>IF(Overall!Q856&lt;&gt;"",_xlfn.VALUETOTEXT(Overall!Q856),"")</f>
        <v/>
      </c>
      <c r="F854" s="5" t="str">
        <f>IF(Overall!E856&lt;&gt;"",_xlfn.VALUETOTEXT(Overall!E856),"")</f>
        <v/>
      </c>
      <c r="G854" s="5" t="str">
        <f>IF(Overall!R856&lt;&gt;"",_xlfn.VALUETOTEXT(Overall!R856),"")</f>
        <v/>
      </c>
      <c r="H854" s="6" t="str">
        <f>IF(Overall!F856&lt;&gt;"",VALUE(Overall!F856),"")</f>
        <v/>
      </c>
      <c r="I854" s="6" t="str">
        <f>IF(Overall!G856&lt;&gt;"",VALUE(Overall!G856),"")</f>
        <v/>
      </c>
      <c r="J854" s="6" t="str">
        <f>IF(Overall!H856&lt;&gt;"",VALUE(Overall!H856),"")</f>
        <v/>
      </c>
      <c r="K854" s="6" t="str">
        <f>IF(Overall!I856&lt;&gt;"",VALUE(Overall!I856),"")</f>
        <v/>
      </c>
      <c r="L854" s="6" t="str">
        <f>IF(Overall!J856&lt;&gt;"",VALUE(Overall!J856),"")</f>
        <v/>
      </c>
      <c r="M854" s="6" t="str">
        <f>IF(Overall!K856&lt;&gt;"",VALUE(Overall!K856),"")</f>
        <v/>
      </c>
      <c r="N854" s="7" t="str">
        <f>IF(Overall!L856&lt;&gt;"",DATEVALUE(MID(Overall!L856, FIND(",", Overall!L856) + 2, FIND(" ", Overall!L856) - FIND(",", Overall!L856) - 1) &amp; " " &amp; MID(Overall!L856, FIND(" ", Overall!L856) + 1, FIND(",", Overall!L856, FIND(" ", Overall!L856)) - FIND(" ", Overall!L856) - 1) &amp; ", " &amp; MID(Overall!L856, FIND(",", Overall!L856, FIND(",",Overall!L856) + 1) + 2, LEN(Overall!L856))),"")</f>
        <v/>
      </c>
      <c r="O854" s="7" t="str">
        <f>IF(Overall!M856&lt;&gt;"",DATEVALUE(MID(Overall!M856, FIND(",", Overall!M856) + 2, FIND(" ", Overall!M856) - FIND(",", Overall!M856) - 1) &amp; " " &amp; MID(Overall!M856, FIND(" ", Overall!M856) + 1, FIND(",", Overall!M856, FIND(" ", Overall!M856)) - FIND(" ", Overall!M856) - 1) &amp; ", " &amp; MID(Overall!M856, FIND(",", Overall!M856, FIND(",",Overall!M856) + 1) + 2, LEN(Overall!M856))),"")</f>
        <v/>
      </c>
      <c r="P854" s="7" t="str">
        <f>IF(Overall!N856&lt;&gt;"",DATEVALUE(MID(Overall!N856, FIND(",", Overall!N856) + 2, FIND(" ", Overall!N856) - FIND(",", Overall!N856) - 1) &amp; " " &amp; MID(Overall!N856, FIND(" ", Overall!N856) + 1, FIND(",", Overall!N856, FIND(" ", Overall!N856)) - FIND(" ", Overall!N856) - 1) &amp; ", " &amp; MID(Overall!N856, FIND(",", Overall!N856, FIND(",",Overall!N856) + 1) + 2, LEN(Overall!N856))),"")</f>
        <v/>
      </c>
      <c r="Q854" s="7" t="str">
        <f>IF(Overall!O856&lt;&gt;"",DATEVALUE(MID(Overall!O856, FIND(",", Overall!O856) + 2, FIND(" ", Overall!O856) - FIND(",", Overall!O856) - 1) &amp; " " &amp; MID(Overall!O856, FIND(" ", Overall!O856) + 1, FIND(",", Overall!O856, FIND(" ", Overall!O856)) - FIND(" ", Overall!O856) - 1) &amp; ", " &amp; MID(Overall!O856, FIND(",", Overall!O856, FIND(",",Overall!O856) + 1) + 2, LEN(Overall!O856))),"")</f>
        <v/>
      </c>
      <c r="R854" s="5" t="str">
        <f t="shared" si="26"/>
        <v/>
      </c>
      <c r="S854" s="10" t="str">
        <f>IF(Overall!$A856&lt;&gt;"",IF(AND(MONTH($N854) &lt;= 1, MONTH($O854) &gt;= 1), IF($R854 &lt;&gt; "", $H854/$R854, ""), ""),"")</f>
        <v/>
      </c>
      <c r="T854" s="10" t="str">
        <f>IF(Overall!$A856&lt;&gt;"",IF(AND(MONTH($N854) &lt;= 2, MONTH($O854) &gt;= 2), IF($R854 &lt;&gt; "", $H854/$R854, ""), ""),"")</f>
        <v/>
      </c>
      <c r="U854" s="10" t="str">
        <f>IF(Overall!$A856&lt;&gt;"",IF(AND(MONTH($N854) &lt;= 3, MONTH($O854) &gt;= 3), IF($R854 &lt;&gt; "", $H854/$R854, ""), ""),"")</f>
        <v/>
      </c>
      <c r="V854" s="10" t="str">
        <f>IF(Overall!$A856&lt;&gt;"",IF(AND(MONTH($N854) &lt;= 4, MONTH($O854) &gt;= 4), IF($R854 &lt;&gt; "", $H854/$R854, ""), ""),"")</f>
        <v/>
      </c>
      <c r="W854" s="10" t="str">
        <f>IF(Overall!$A856&lt;&gt;"",IF(AND(MONTH($N854) &lt;= 5, MONTH($O854) &gt;= 5), IF($R854 &lt;&gt; "", $H854/$R854, ""), ""),"")</f>
        <v/>
      </c>
      <c r="X854" s="10" t="str">
        <f>IF(Overall!$A856&lt;&gt;"",IF(AND(MONTH($N854) &lt;= 6, MONTH($O854) &gt;= 6), IF($R854 &lt;&gt; "", $H854/$R854, ""), ""),"")</f>
        <v/>
      </c>
      <c r="Y854" s="10" t="str">
        <f>IF(Overall!$A856&lt;&gt;"",IF(AND(MONTH($N854) &lt;= 7, MONTH($O854) &gt;= 7 ), IF($R854 &lt;&gt; "", $H854/$R854, ""), ""),"")</f>
        <v/>
      </c>
      <c r="Z854" s="10" t="str">
        <f>IF(Overall!$A856&lt;&gt;"",IF(AND(MONTH($N854) &lt;= 8, MONTH($O854) &gt;= 8), IF($R854 &lt;&gt; "", $H854/$R854, ""), ""),"")</f>
        <v/>
      </c>
      <c r="AA854" s="10" t="str">
        <f>IF(Overall!$A856&lt;&gt;"",IF(AND(MONTH($N854) &lt;= 9, MONTH($O854) &gt;= 9), IF($R854 &lt;&gt; "", $H854/$R854, ""), ""),"")</f>
        <v/>
      </c>
      <c r="AB854" s="10" t="str">
        <f>IF(Overall!$A856&lt;&gt;"",IF(AND(MONTH($N854) &lt;= 10, MONTH($O854) &gt;= 10), IF($R854 &lt;&gt; "", $H854/$R854, ""), ""),"")</f>
        <v/>
      </c>
      <c r="AC854" s="10" t="str">
        <f>IF(Overall!$A856&lt;&gt;"",IF(AND(MONTH($N854) &lt;= 11, MONTH($O854) &gt;= 11), IF($R854 &lt;&gt; "", $H854/$R854, ""), ""),"")</f>
        <v/>
      </c>
      <c r="AD854" s="10" t="str">
        <f>IF(Overall!$A856&lt;&gt;"",IF(AND(MONTH($N854) &lt;= 12, MONTH($O854) &gt;= 12), IF($R854 &lt;&gt; "", $H854/$R854, ""), ""),"")</f>
        <v/>
      </c>
      <c r="AF854" s="10" t="str">
        <f ca="1">IFERROR(IF(AND(NOW()&lt;= EOMONTH(DATE(YEAR($O854),1, 1), 0), Overall!$A856&lt;&gt;"", MONTH($N854) &lt;= 1, MONTH($O854) &gt;= 1), IF($R854 &lt;&gt; "", $H854/$R854, ""), ""), "")</f>
        <v/>
      </c>
      <c r="AG854" s="10" t="str">
        <f ca="1">IFERROR(IF(AND(NOW()&lt;= EOMONTH(DATE(YEAR($O854),2, 1), 0), Overall!$A856&lt;&gt;"", MONTH($N854) &lt;= 2, MONTH($O854) &gt;= 2), IF($R854 &lt;&gt; "", $H854/$R854, ""), ""), "")</f>
        <v/>
      </c>
      <c r="AH854" s="10" t="str">
        <f ca="1">IFERROR(IF(AND(NOW()&lt;= EOMONTH(DATE(YEAR($O854),3, 1), 0), Overall!$A856&lt;&gt;"", MONTH($N854) &lt;= 3, MONTH($O854) &gt;= 3), IF($R854 &lt;&gt; "", $H854/$R854, ""), ""), "")</f>
        <v/>
      </c>
      <c r="AI854" s="10" t="str">
        <f ca="1">IFERROR(IF(AND(NOW()&lt;= EOMONTH(DATE(YEAR($O854),4, 1), 0), Overall!$A856&lt;&gt;"", MONTH($N854) &lt;= 4, MONTH($O854) &gt;= 4), IF($R854 &lt;&gt; "", $H854/$R854, ""), ""), "")</f>
        <v/>
      </c>
      <c r="AJ854" s="10" t="str">
        <f ca="1">IFERROR(IF(AND(NOW()&lt;= EOMONTH(DATE(YEAR($O854),5, 1), 0), Overall!$A856&lt;&gt;"", MONTH($N854) &lt;= 5, MONTH($O854) &gt;= 5), IF($R854 &lt;&gt; "", $H854/$R854, ""), ""), "")</f>
        <v/>
      </c>
      <c r="AK854" s="10" t="str">
        <f ca="1">IFERROR(IF(AND(NOW()&lt;= EOMONTH(DATE(YEAR($O854),6, 1), 0), Overall!$A856&lt;&gt;"", MONTH($N854) &lt;= 6, MONTH($O854) &gt;= 6), IF($R854 &lt;&gt; "", $H854/$R854, ""), ""), "")</f>
        <v/>
      </c>
      <c r="AL854" s="10" t="str">
        <f ca="1">IFERROR(IF(AND(NOW()&lt;= EOMONTH(DATE(YEAR($O854),7, 1), 0), Overall!$A856&lt;&gt;"", MONTH($N854) &lt;= 7, MONTH($O854) &gt;= 7), IF($R854 &lt;&gt; "", $H854/$R854, ""), ""), "")</f>
        <v/>
      </c>
      <c r="AM854" s="10" t="str">
        <f ca="1">IFERROR(IF(AND(NOW()&lt;= EOMONTH(DATE(YEAR($O854),8, 1), 0), Overall!$A856&lt;&gt;"", MONTH($N854) &lt;= 8, MONTH($O854) &gt;= 8), IF($R854 &lt;&gt; "", $H854/$R854, ""), ""), "")</f>
        <v/>
      </c>
      <c r="AN854" s="10" t="str">
        <f ca="1">IFERROR(IF(AND(NOW()&lt;= EOMONTH(DATE(YEAR($O854),9, 1), 0), Overall!$A856&lt;&gt;"", MONTH($N854) &lt;= 9, MONTH($O854) &gt;= 9), IF($R854 &lt;&gt; "", $H854/$R854, ""), ""), "")</f>
        <v/>
      </c>
      <c r="AO854" s="10" t="str">
        <f ca="1">IFERROR(IF(AND(NOW()&lt;= EOMONTH(DATE(YEAR($O854),10, 1), 0), Overall!$A856&lt;&gt;"", MONTH($N854) &lt;= 10, MONTH($O854) &gt;= 10), IF($R854 &lt;&gt; "", $H854/$R854, ""), ""), "")</f>
        <v/>
      </c>
      <c r="AP854" s="10" t="str">
        <f ca="1">IFERROR(IF(AND(NOW()&lt;= EOMONTH(DATE(YEAR($O854),11, 1), 0), Overall!$A856&lt;&gt;"", MONTH($N854) &lt;=11, MONTH($O854) &gt;= 11), IF($R854 &lt;&gt; "", $H854/$R854, ""), ""), "")</f>
        <v/>
      </c>
      <c r="AQ854" s="10" t="str">
        <f ca="1">IFERROR(IF(AND(NOW()&lt;= EOMONTH(DATE(YEAR($O854),12, 1), 0), Overall!$A856&lt;&gt;"", MONTH($N854) &lt;= 12, MONTH($O854) &gt;= 12), IF($R854 &lt;&gt; "", $H854/$R854, ""), ""), "")</f>
        <v/>
      </c>
      <c r="AR854" s="16">
        <f t="shared" ca="1" si="27"/>
        <v>0</v>
      </c>
    </row>
    <row r="855" spans="1:44" x14ac:dyDescent="0.25">
      <c r="A855" t="str">
        <f>_xlfn.VALUETOTEXT(Overall!A857)</f>
        <v/>
      </c>
      <c r="B855" s="8" t="str">
        <f>IF(Overall!B857&lt;&gt;"", VALUE(Overall!B857), "")</f>
        <v/>
      </c>
      <c r="C855" s="5" t="str">
        <f>IF(Overall!C857&lt;&gt;"",_xlfn.VALUETOTEXT(Overall!C857),"")</f>
        <v/>
      </c>
      <c r="D855" s="5" t="str">
        <f>_xlfn.VALUETOTEXT(Overall!D857)</f>
        <v/>
      </c>
      <c r="E855" s="5" t="str">
        <f>IF(Overall!Q857&lt;&gt;"",_xlfn.VALUETOTEXT(Overall!Q857),"")</f>
        <v/>
      </c>
      <c r="F855" s="5" t="str">
        <f>IF(Overall!E857&lt;&gt;"",_xlfn.VALUETOTEXT(Overall!E857),"")</f>
        <v/>
      </c>
      <c r="G855" s="5" t="str">
        <f>IF(Overall!R857&lt;&gt;"",_xlfn.VALUETOTEXT(Overall!R857),"")</f>
        <v/>
      </c>
      <c r="H855" s="6" t="str">
        <f>IF(Overall!F857&lt;&gt;"",VALUE(Overall!F857),"")</f>
        <v/>
      </c>
      <c r="I855" s="6" t="str">
        <f>IF(Overall!G857&lt;&gt;"",VALUE(Overall!G857),"")</f>
        <v/>
      </c>
      <c r="J855" s="6" t="str">
        <f>IF(Overall!H857&lt;&gt;"",VALUE(Overall!H857),"")</f>
        <v/>
      </c>
      <c r="K855" s="6" t="str">
        <f>IF(Overall!I857&lt;&gt;"",VALUE(Overall!I857),"")</f>
        <v/>
      </c>
      <c r="L855" s="6" t="str">
        <f>IF(Overall!J857&lt;&gt;"",VALUE(Overall!J857),"")</f>
        <v/>
      </c>
      <c r="M855" s="6" t="str">
        <f>IF(Overall!K857&lt;&gt;"",VALUE(Overall!K857),"")</f>
        <v/>
      </c>
      <c r="N855" s="7" t="str">
        <f>IF(Overall!L857&lt;&gt;"",DATEVALUE(MID(Overall!L857, FIND(",", Overall!L857) + 2, FIND(" ", Overall!L857) - FIND(",", Overall!L857) - 1) &amp; " " &amp; MID(Overall!L857, FIND(" ", Overall!L857) + 1, FIND(",", Overall!L857, FIND(" ", Overall!L857)) - FIND(" ", Overall!L857) - 1) &amp; ", " &amp; MID(Overall!L857, FIND(",", Overall!L857, FIND(",",Overall!L857) + 1) + 2, LEN(Overall!L857))),"")</f>
        <v/>
      </c>
      <c r="O855" s="7" t="str">
        <f>IF(Overall!M857&lt;&gt;"",DATEVALUE(MID(Overall!M857, FIND(",", Overall!M857) + 2, FIND(" ", Overall!M857) - FIND(",", Overall!M857) - 1) &amp; " " &amp; MID(Overall!M857, FIND(" ", Overall!M857) + 1, FIND(",", Overall!M857, FIND(" ", Overall!M857)) - FIND(" ", Overall!M857) - 1) &amp; ", " &amp; MID(Overall!M857, FIND(",", Overall!M857, FIND(",",Overall!M857) + 1) + 2, LEN(Overall!M857))),"")</f>
        <v/>
      </c>
      <c r="P855" s="7" t="str">
        <f>IF(Overall!N857&lt;&gt;"",DATEVALUE(MID(Overall!N857, FIND(",", Overall!N857) + 2, FIND(" ", Overall!N857) - FIND(",", Overall!N857) - 1) &amp; " " &amp; MID(Overall!N857, FIND(" ", Overall!N857) + 1, FIND(",", Overall!N857, FIND(" ", Overall!N857)) - FIND(" ", Overall!N857) - 1) &amp; ", " &amp; MID(Overall!N857, FIND(",", Overall!N857, FIND(",",Overall!N857) + 1) + 2, LEN(Overall!N857))),"")</f>
        <v/>
      </c>
      <c r="Q855" s="7" t="str">
        <f>IF(Overall!O857&lt;&gt;"",DATEVALUE(MID(Overall!O857, FIND(",", Overall!O857) + 2, FIND(" ", Overall!O857) - FIND(",", Overall!O857) - 1) &amp; " " &amp; MID(Overall!O857, FIND(" ", Overall!O857) + 1, FIND(",", Overall!O857, FIND(" ", Overall!O857)) - FIND(" ", Overall!O857) - 1) &amp; ", " &amp; MID(Overall!O857, FIND(",", Overall!O857, FIND(",",Overall!O857) + 1) + 2, LEN(Overall!O857))),"")</f>
        <v/>
      </c>
      <c r="R855" s="5" t="str">
        <f t="shared" si="26"/>
        <v/>
      </c>
      <c r="S855" s="10" t="str">
        <f>IF(Overall!$A857&lt;&gt;"",IF(AND(MONTH($N855) &lt;= 1, MONTH($O855) &gt;= 1), IF($R855 &lt;&gt; "", $H855/$R855, ""), ""),"")</f>
        <v/>
      </c>
      <c r="T855" s="10" t="str">
        <f>IF(Overall!$A857&lt;&gt;"",IF(AND(MONTH($N855) &lt;= 2, MONTH($O855) &gt;= 2), IF($R855 &lt;&gt; "", $H855/$R855, ""), ""),"")</f>
        <v/>
      </c>
      <c r="U855" s="10" t="str">
        <f>IF(Overall!$A857&lt;&gt;"",IF(AND(MONTH($N855) &lt;= 3, MONTH($O855) &gt;= 3), IF($R855 &lt;&gt; "", $H855/$R855, ""), ""),"")</f>
        <v/>
      </c>
      <c r="V855" s="10" t="str">
        <f>IF(Overall!$A857&lt;&gt;"",IF(AND(MONTH($N855) &lt;= 4, MONTH($O855) &gt;= 4), IF($R855 &lt;&gt; "", $H855/$R855, ""), ""),"")</f>
        <v/>
      </c>
      <c r="W855" s="10" t="str">
        <f>IF(Overall!$A857&lt;&gt;"",IF(AND(MONTH($N855) &lt;= 5, MONTH($O855) &gt;= 5), IF($R855 &lt;&gt; "", $H855/$R855, ""), ""),"")</f>
        <v/>
      </c>
      <c r="X855" s="10" t="str">
        <f>IF(Overall!$A857&lt;&gt;"",IF(AND(MONTH($N855) &lt;= 6, MONTH($O855) &gt;= 6), IF($R855 &lt;&gt; "", $H855/$R855, ""), ""),"")</f>
        <v/>
      </c>
      <c r="Y855" s="10" t="str">
        <f>IF(Overall!$A857&lt;&gt;"",IF(AND(MONTH($N855) &lt;= 7, MONTH($O855) &gt;= 7 ), IF($R855 &lt;&gt; "", $H855/$R855, ""), ""),"")</f>
        <v/>
      </c>
      <c r="Z855" s="10" t="str">
        <f>IF(Overall!$A857&lt;&gt;"",IF(AND(MONTH($N855) &lt;= 8, MONTH($O855) &gt;= 8), IF($R855 &lt;&gt; "", $H855/$R855, ""), ""),"")</f>
        <v/>
      </c>
      <c r="AA855" s="10" t="str">
        <f>IF(Overall!$A857&lt;&gt;"",IF(AND(MONTH($N855) &lt;= 9, MONTH($O855) &gt;= 9), IF($R855 &lt;&gt; "", $H855/$R855, ""), ""),"")</f>
        <v/>
      </c>
      <c r="AB855" s="10" t="str">
        <f>IF(Overall!$A857&lt;&gt;"",IF(AND(MONTH($N855) &lt;= 10, MONTH($O855) &gt;= 10), IF($R855 &lt;&gt; "", $H855/$R855, ""), ""),"")</f>
        <v/>
      </c>
      <c r="AC855" s="10" t="str">
        <f>IF(Overall!$A857&lt;&gt;"",IF(AND(MONTH($N855) &lt;= 11, MONTH($O855) &gt;= 11), IF($R855 &lt;&gt; "", $H855/$R855, ""), ""),"")</f>
        <v/>
      </c>
      <c r="AD855" s="10" t="str">
        <f>IF(Overall!$A857&lt;&gt;"",IF(AND(MONTH($N855) &lt;= 12, MONTH($O855) &gt;= 12), IF($R855 &lt;&gt; "", $H855/$R855, ""), ""),"")</f>
        <v/>
      </c>
      <c r="AF855" s="10" t="str">
        <f ca="1">IFERROR(IF(AND(NOW()&lt;= EOMONTH(DATE(YEAR($O855),1, 1), 0), Overall!$A857&lt;&gt;"", MONTH($N855) &lt;= 1, MONTH($O855) &gt;= 1), IF($R855 &lt;&gt; "", $H855/$R855, ""), ""), "")</f>
        <v/>
      </c>
      <c r="AG855" s="10" t="str">
        <f ca="1">IFERROR(IF(AND(NOW()&lt;= EOMONTH(DATE(YEAR($O855),2, 1), 0), Overall!$A857&lt;&gt;"", MONTH($N855) &lt;= 2, MONTH($O855) &gt;= 2), IF($R855 &lt;&gt; "", $H855/$R855, ""), ""), "")</f>
        <v/>
      </c>
      <c r="AH855" s="10" t="str">
        <f ca="1">IFERROR(IF(AND(NOW()&lt;= EOMONTH(DATE(YEAR($O855),3, 1), 0), Overall!$A857&lt;&gt;"", MONTH($N855) &lt;= 3, MONTH($O855) &gt;= 3), IF($R855 &lt;&gt; "", $H855/$R855, ""), ""), "")</f>
        <v/>
      </c>
      <c r="AI855" s="10" t="str">
        <f ca="1">IFERROR(IF(AND(NOW()&lt;= EOMONTH(DATE(YEAR($O855),4, 1), 0), Overall!$A857&lt;&gt;"", MONTH($N855) &lt;= 4, MONTH($O855) &gt;= 4), IF($R855 &lt;&gt; "", $H855/$R855, ""), ""), "")</f>
        <v/>
      </c>
      <c r="AJ855" s="10" t="str">
        <f ca="1">IFERROR(IF(AND(NOW()&lt;= EOMONTH(DATE(YEAR($O855),5, 1), 0), Overall!$A857&lt;&gt;"", MONTH($N855) &lt;= 5, MONTH($O855) &gt;= 5), IF($R855 &lt;&gt; "", $H855/$R855, ""), ""), "")</f>
        <v/>
      </c>
      <c r="AK855" s="10" t="str">
        <f ca="1">IFERROR(IF(AND(NOW()&lt;= EOMONTH(DATE(YEAR($O855),6, 1), 0), Overall!$A857&lt;&gt;"", MONTH($N855) &lt;= 6, MONTH($O855) &gt;= 6), IF($R855 &lt;&gt; "", $H855/$R855, ""), ""), "")</f>
        <v/>
      </c>
      <c r="AL855" s="10" t="str">
        <f ca="1">IFERROR(IF(AND(NOW()&lt;= EOMONTH(DATE(YEAR($O855),7, 1), 0), Overall!$A857&lt;&gt;"", MONTH($N855) &lt;= 7, MONTH($O855) &gt;= 7), IF($R855 &lt;&gt; "", $H855/$R855, ""), ""), "")</f>
        <v/>
      </c>
      <c r="AM855" s="10" t="str">
        <f ca="1">IFERROR(IF(AND(NOW()&lt;= EOMONTH(DATE(YEAR($O855),8, 1), 0), Overall!$A857&lt;&gt;"", MONTH($N855) &lt;= 8, MONTH($O855) &gt;= 8), IF($R855 &lt;&gt; "", $H855/$R855, ""), ""), "")</f>
        <v/>
      </c>
      <c r="AN855" s="10" t="str">
        <f ca="1">IFERROR(IF(AND(NOW()&lt;= EOMONTH(DATE(YEAR($O855),9, 1), 0), Overall!$A857&lt;&gt;"", MONTH($N855) &lt;= 9, MONTH($O855) &gt;= 9), IF($R855 &lt;&gt; "", $H855/$R855, ""), ""), "")</f>
        <v/>
      </c>
      <c r="AO855" s="10" t="str">
        <f ca="1">IFERROR(IF(AND(NOW()&lt;= EOMONTH(DATE(YEAR($O855),10, 1), 0), Overall!$A857&lt;&gt;"", MONTH($N855) &lt;= 10, MONTH($O855) &gt;= 10), IF($R855 &lt;&gt; "", $H855/$R855, ""), ""), "")</f>
        <v/>
      </c>
      <c r="AP855" s="10" t="str">
        <f ca="1">IFERROR(IF(AND(NOW()&lt;= EOMONTH(DATE(YEAR($O855),11, 1), 0), Overall!$A857&lt;&gt;"", MONTH($N855) &lt;=11, MONTH($O855) &gt;= 11), IF($R855 &lt;&gt; "", $H855/$R855, ""), ""), "")</f>
        <v/>
      </c>
      <c r="AQ855" s="10" t="str">
        <f ca="1">IFERROR(IF(AND(NOW()&lt;= EOMONTH(DATE(YEAR($O855),12, 1), 0), Overall!$A857&lt;&gt;"", MONTH($N855) &lt;= 12, MONTH($O855) &gt;= 12), IF($R855 &lt;&gt; "", $H855/$R855, ""), ""), "")</f>
        <v/>
      </c>
      <c r="AR855" s="16">
        <f t="shared" ca="1" si="27"/>
        <v>0</v>
      </c>
    </row>
    <row r="856" spans="1:44" x14ac:dyDescent="0.25">
      <c r="A856" t="str">
        <f>_xlfn.VALUETOTEXT(Overall!A858)</f>
        <v/>
      </c>
      <c r="B856" s="8" t="str">
        <f>IF(Overall!B858&lt;&gt;"", VALUE(Overall!B858), "")</f>
        <v/>
      </c>
      <c r="C856" s="5" t="str">
        <f>IF(Overall!C858&lt;&gt;"",_xlfn.VALUETOTEXT(Overall!C858),"")</f>
        <v/>
      </c>
      <c r="D856" s="5" t="str">
        <f>_xlfn.VALUETOTEXT(Overall!D858)</f>
        <v/>
      </c>
      <c r="E856" s="5" t="str">
        <f>IF(Overall!Q858&lt;&gt;"",_xlfn.VALUETOTEXT(Overall!Q858),"")</f>
        <v/>
      </c>
      <c r="F856" s="5" t="str">
        <f>IF(Overall!E858&lt;&gt;"",_xlfn.VALUETOTEXT(Overall!E858),"")</f>
        <v/>
      </c>
      <c r="G856" s="5" t="str">
        <f>IF(Overall!R858&lt;&gt;"",_xlfn.VALUETOTEXT(Overall!R858),"")</f>
        <v/>
      </c>
      <c r="H856" s="6" t="str">
        <f>IF(Overall!F858&lt;&gt;"",VALUE(Overall!F858),"")</f>
        <v/>
      </c>
      <c r="I856" s="6" t="str">
        <f>IF(Overall!G858&lt;&gt;"",VALUE(Overall!G858),"")</f>
        <v/>
      </c>
      <c r="J856" s="6" t="str">
        <f>IF(Overall!H858&lt;&gt;"",VALUE(Overall!H858),"")</f>
        <v/>
      </c>
      <c r="K856" s="6" t="str">
        <f>IF(Overall!I858&lt;&gt;"",VALUE(Overall!I858),"")</f>
        <v/>
      </c>
      <c r="L856" s="6" t="str">
        <f>IF(Overall!J858&lt;&gt;"",VALUE(Overall!J858),"")</f>
        <v/>
      </c>
      <c r="M856" s="6" t="str">
        <f>IF(Overall!K858&lt;&gt;"",VALUE(Overall!K858),"")</f>
        <v/>
      </c>
      <c r="N856" s="7" t="str">
        <f>IF(Overall!L858&lt;&gt;"",DATEVALUE(MID(Overall!L858, FIND(",", Overall!L858) + 2, FIND(" ", Overall!L858) - FIND(",", Overall!L858) - 1) &amp; " " &amp; MID(Overall!L858, FIND(" ", Overall!L858) + 1, FIND(",", Overall!L858, FIND(" ", Overall!L858)) - FIND(" ", Overall!L858) - 1) &amp; ", " &amp; MID(Overall!L858, FIND(",", Overall!L858, FIND(",",Overall!L858) + 1) + 2, LEN(Overall!L858))),"")</f>
        <v/>
      </c>
      <c r="O856" s="7" t="str">
        <f>IF(Overall!M858&lt;&gt;"",DATEVALUE(MID(Overall!M858, FIND(",", Overall!M858) + 2, FIND(" ", Overall!M858) - FIND(",", Overall!M858) - 1) &amp; " " &amp; MID(Overall!M858, FIND(" ", Overall!M858) + 1, FIND(",", Overall!M858, FIND(" ", Overall!M858)) - FIND(" ", Overall!M858) - 1) &amp; ", " &amp; MID(Overall!M858, FIND(",", Overall!M858, FIND(",",Overall!M858) + 1) + 2, LEN(Overall!M858))),"")</f>
        <v/>
      </c>
      <c r="P856" s="7" t="str">
        <f>IF(Overall!N858&lt;&gt;"",DATEVALUE(MID(Overall!N858, FIND(",", Overall!N858) + 2, FIND(" ", Overall!N858) - FIND(",", Overall!N858) - 1) &amp; " " &amp; MID(Overall!N858, FIND(" ", Overall!N858) + 1, FIND(",", Overall!N858, FIND(" ", Overall!N858)) - FIND(" ", Overall!N858) - 1) &amp; ", " &amp; MID(Overall!N858, FIND(",", Overall!N858, FIND(",",Overall!N858) + 1) + 2, LEN(Overall!N858))),"")</f>
        <v/>
      </c>
      <c r="Q856" s="7" t="str">
        <f>IF(Overall!O858&lt;&gt;"",DATEVALUE(MID(Overall!O858, FIND(",", Overall!O858) + 2, FIND(" ", Overall!O858) - FIND(",", Overall!O858) - 1) &amp; " " &amp; MID(Overall!O858, FIND(" ", Overall!O858) + 1, FIND(",", Overall!O858, FIND(" ", Overall!O858)) - FIND(" ", Overall!O858) - 1) &amp; ", " &amp; MID(Overall!O858, FIND(",", Overall!O858, FIND(",",Overall!O858) + 1) + 2, LEN(Overall!O858))),"")</f>
        <v/>
      </c>
      <c r="R856" s="5" t="str">
        <f t="shared" si="26"/>
        <v/>
      </c>
      <c r="S856" s="10" t="str">
        <f>IF(Overall!$A858&lt;&gt;"",IF(AND(MONTH($N856) &lt;= 1, MONTH($O856) &gt;= 1), IF($R856 &lt;&gt; "", $H856/$R856, ""), ""),"")</f>
        <v/>
      </c>
      <c r="T856" s="10" t="str">
        <f>IF(Overall!$A858&lt;&gt;"",IF(AND(MONTH($N856) &lt;= 2, MONTH($O856) &gt;= 2), IF($R856 &lt;&gt; "", $H856/$R856, ""), ""),"")</f>
        <v/>
      </c>
      <c r="U856" s="10" t="str">
        <f>IF(Overall!$A858&lt;&gt;"",IF(AND(MONTH($N856) &lt;= 3, MONTH($O856) &gt;= 3), IF($R856 &lt;&gt; "", $H856/$R856, ""), ""),"")</f>
        <v/>
      </c>
      <c r="V856" s="10" t="str">
        <f>IF(Overall!$A858&lt;&gt;"",IF(AND(MONTH($N856) &lt;= 4, MONTH($O856) &gt;= 4), IF($R856 &lt;&gt; "", $H856/$R856, ""), ""),"")</f>
        <v/>
      </c>
      <c r="W856" s="10" t="str">
        <f>IF(Overall!$A858&lt;&gt;"",IF(AND(MONTH($N856) &lt;= 5, MONTH($O856) &gt;= 5), IF($R856 &lt;&gt; "", $H856/$R856, ""), ""),"")</f>
        <v/>
      </c>
      <c r="X856" s="10" t="str">
        <f>IF(Overall!$A858&lt;&gt;"",IF(AND(MONTH($N856) &lt;= 6, MONTH($O856) &gt;= 6), IF($R856 &lt;&gt; "", $H856/$R856, ""), ""),"")</f>
        <v/>
      </c>
      <c r="Y856" s="10" t="str">
        <f>IF(Overall!$A858&lt;&gt;"",IF(AND(MONTH($N856) &lt;= 7, MONTH($O856) &gt;= 7 ), IF($R856 &lt;&gt; "", $H856/$R856, ""), ""),"")</f>
        <v/>
      </c>
      <c r="Z856" s="10" t="str">
        <f>IF(Overall!$A858&lt;&gt;"",IF(AND(MONTH($N856) &lt;= 8, MONTH($O856) &gt;= 8), IF($R856 &lt;&gt; "", $H856/$R856, ""), ""),"")</f>
        <v/>
      </c>
      <c r="AA856" s="10" t="str">
        <f>IF(Overall!$A858&lt;&gt;"",IF(AND(MONTH($N856) &lt;= 9, MONTH($O856) &gt;= 9), IF($R856 &lt;&gt; "", $H856/$R856, ""), ""),"")</f>
        <v/>
      </c>
      <c r="AB856" s="10" t="str">
        <f>IF(Overall!$A858&lt;&gt;"",IF(AND(MONTH($N856) &lt;= 10, MONTH($O856) &gt;= 10), IF($R856 &lt;&gt; "", $H856/$R856, ""), ""),"")</f>
        <v/>
      </c>
      <c r="AC856" s="10" t="str">
        <f>IF(Overall!$A858&lt;&gt;"",IF(AND(MONTH($N856) &lt;= 11, MONTH($O856) &gt;= 11), IF($R856 &lt;&gt; "", $H856/$R856, ""), ""),"")</f>
        <v/>
      </c>
      <c r="AD856" s="10" t="str">
        <f>IF(Overall!$A858&lt;&gt;"",IF(AND(MONTH($N856) &lt;= 12, MONTH($O856) &gt;= 12), IF($R856 &lt;&gt; "", $H856/$R856, ""), ""),"")</f>
        <v/>
      </c>
      <c r="AF856" s="10" t="str">
        <f ca="1">IFERROR(IF(AND(NOW()&lt;= EOMONTH(DATE(YEAR($O856),1, 1), 0), Overall!$A858&lt;&gt;"", MONTH($N856) &lt;= 1, MONTH($O856) &gt;= 1), IF($R856 &lt;&gt; "", $H856/$R856, ""), ""), "")</f>
        <v/>
      </c>
      <c r="AG856" s="10" t="str">
        <f ca="1">IFERROR(IF(AND(NOW()&lt;= EOMONTH(DATE(YEAR($O856),2, 1), 0), Overall!$A858&lt;&gt;"", MONTH($N856) &lt;= 2, MONTH($O856) &gt;= 2), IF($R856 &lt;&gt; "", $H856/$R856, ""), ""), "")</f>
        <v/>
      </c>
      <c r="AH856" s="10" t="str">
        <f ca="1">IFERROR(IF(AND(NOW()&lt;= EOMONTH(DATE(YEAR($O856),3, 1), 0), Overall!$A858&lt;&gt;"", MONTH($N856) &lt;= 3, MONTH($O856) &gt;= 3), IF($R856 &lt;&gt; "", $H856/$R856, ""), ""), "")</f>
        <v/>
      </c>
      <c r="AI856" s="10" t="str">
        <f ca="1">IFERROR(IF(AND(NOW()&lt;= EOMONTH(DATE(YEAR($O856),4, 1), 0), Overall!$A858&lt;&gt;"", MONTH($N856) &lt;= 4, MONTH($O856) &gt;= 4), IF($R856 &lt;&gt; "", $H856/$R856, ""), ""), "")</f>
        <v/>
      </c>
      <c r="AJ856" s="10" t="str">
        <f ca="1">IFERROR(IF(AND(NOW()&lt;= EOMONTH(DATE(YEAR($O856),5, 1), 0), Overall!$A858&lt;&gt;"", MONTH($N856) &lt;= 5, MONTH($O856) &gt;= 5), IF($R856 &lt;&gt; "", $H856/$R856, ""), ""), "")</f>
        <v/>
      </c>
      <c r="AK856" s="10" t="str">
        <f ca="1">IFERROR(IF(AND(NOW()&lt;= EOMONTH(DATE(YEAR($O856),6, 1), 0), Overall!$A858&lt;&gt;"", MONTH($N856) &lt;= 6, MONTH($O856) &gt;= 6), IF($R856 &lt;&gt; "", $H856/$R856, ""), ""), "")</f>
        <v/>
      </c>
      <c r="AL856" s="10" t="str">
        <f ca="1">IFERROR(IF(AND(NOW()&lt;= EOMONTH(DATE(YEAR($O856),7, 1), 0), Overall!$A858&lt;&gt;"", MONTH($N856) &lt;= 7, MONTH($O856) &gt;= 7), IF($R856 &lt;&gt; "", $H856/$R856, ""), ""), "")</f>
        <v/>
      </c>
      <c r="AM856" s="10" t="str">
        <f ca="1">IFERROR(IF(AND(NOW()&lt;= EOMONTH(DATE(YEAR($O856),8, 1), 0), Overall!$A858&lt;&gt;"", MONTH($N856) &lt;= 8, MONTH($O856) &gt;= 8), IF($R856 &lt;&gt; "", $H856/$R856, ""), ""), "")</f>
        <v/>
      </c>
      <c r="AN856" s="10" t="str">
        <f ca="1">IFERROR(IF(AND(NOW()&lt;= EOMONTH(DATE(YEAR($O856),9, 1), 0), Overall!$A858&lt;&gt;"", MONTH($N856) &lt;= 9, MONTH($O856) &gt;= 9), IF($R856 &lt;&gt; "", $H856/$R856, ""), ""), "")</f>
        <v/>
      </c>
      <c r="AO856" s="10" t="str">
        <f ca="1">IFERROR(IF(AND(NOW()&lt;= EOMONTH(DATE(YEAR($O856),10, 1), 0), Overall!$A858&lt;&gt;"", MONTH($N856) &lt;= 10, MONTH($O856) &gt;= 10), IF($R856 &lt;&gt; "", $H856/$R856, ""), ""), "")</f>
        <v/>
      </c>
      <c r="AP856" s="10" t="str">
        <f ca="1">IFERROR(IF(AND(NOW()&lt;= EOMONTH(DATE(YEAR($O856),11, 1), 0), Overall!$A858&lt;&gt;"", MONTH($N856) &lt;=11, MONTH($O856) &gt;= 11), IF($R856 &lt;&gt; "", $H856/$R856, ""), ""), "")</f>
        <v/>
      </c>
      <c r="AQ856" s="10" t="str">
        <f ca="1">IFERROR(IF(AND(NOW()&lt;= EOMONTH(DATE(YEAR($O856),12, 1), 0), Overall!$A858&lt;&gt;"", MONTH($N856) &lt;= 12, MONTH($O856) &gt;= 12), IF($R856 &lt;&gt; "", $H856/$R856, ""), ""), "")</f>
        <v/>
      </c>
      <c r="AR856" s="16">
        <f t="shared" ca="1" si="27"/>
        <v>0</v>
      </c>
    </row>
    <row r="857" spans="1:44" x14ac:dyDescent="0.25">
      <c r="A857" t="str">
        <f>_xlfn.VALUETOTEXT(Overall!A859)</f>
        <v/>
      </c>
      <c r="B857" s="8" t="str">
        <f>IF(Overall!B859&lt;&gt;"", VALUE(Overall!B859), "")</f>
        <v/>
      </c>
      <c r="C857" s="5" t="str">
        <f>IF(Overall!C859&lt;&gt;"",_xlfn.VALUETOTEXT(Overall!C859),"")</f>
        <v/>
      </c>
      <c r="D857" s="5" t="str">
        <f>_xlfn.VALUETOTEXT(Overall!D859)</f>
        <v/>
      </c>
      <c r="E857" s="5" t="str">
        <f>IF(Overall!Q859&lt;&gt;"",_xlfn.VALUETOTEXT(Overall!Q859),"")</f>
        <v/>
      </c>
      <c r="F857" s="5" t="str">
        <f>IF(Overall!E859&lt;&gt;"",_xlfn.VALUETOTEXT(Overall!E859),"")</f>
        <v/>
      </c>
      <c r="G857" s="5" t="str">
        <f>IF(Overall!R859&lt;&gt;"",_xlfn.VALUETOTEXT(Overall!R859),"")</f>
        <v/>
      </c>
      <c r="H857" s="6" t="str">
        <f>IF(Overall!F859&lt;&gt;"",VALUE(Overall!F859),"")</f>
        <v/>
      </c>
      <c r="I857" s="6" t="str">
        <f>IF(Overall!G859&lt;&gt;"",VALUE(Overall!G859),"")</f>
        <v/>
      </c>
      <c r="J857" s="6" t="str">
        <f>IF(Overall!H859&lt;&gt;"",VALUE(Overall!H859),"")</f>
        <v/>
      </c>
      <c r="K857" s="6" t="str">
        <f>IF(Overall!I859&lt;&gt;"",VALUE(Overall!I859),"")</f>
        <v/>
      </c>
      <c r="L857" s="6" t="str">
        <f>IF(Overall!J859&lt;&gt;"",VALUE(Overall!J859),"")</f>
        <v/>
      </c>
      <c r="M857" s="6" t="str">
        <f>IF(Overall!K859&lt;&gt;"",VALUE(Overall!K859),"")</f>
        <v/>
      </c>
      <c r="N857" s="7" t="str">
        <f>IF(Overall!L859&lt;&gt;"",DATEVALUE(MID(Overall!L859, FIND(",", Overall!L859) + 2, FIND(" ", Overall!L859) - FIND(",", Overall!L859) - 1) &amp; " " &amp; MID(Overall!L859, FIND(" ", Overall!L859) + 1, FIND(",", Overall!L859, FIND(" ", Overall!L859)) - FIND(" ", Overall!L859) - 1) &amp; ", " &amp; MID(Overall!L859, FIND(",", Overall!L859, FIND(",",Overall!L859) + 1) + 2, LEN(Overall!L859))),"")</f>
        <v/>
      </c>
      <c r="O857" s="7" t="str">
        <f>IF(Overall!M859&lt;&gt;"",DATEVALUE(MID(Overall!M859, FIND(",", Overall!M859) + 2, FIND(" ", Overall!M859) - FIND(",", Overall!M859) - 1) &amp; " " &amp; MID(Overall!M859, FIND(" ", Overall!M859) + 1, FIND(",", Overall!M859, FIND(" ", Overall!M859)) - FIND(" ", Overall!M859) - 1) &amp; ", " &amp; MID(Overall!M859, FIND(",", Overall!M859, FIND(",",Overall!M859) + 1) + 2, LEN(Overall!M859))),"")</f>
        <v/>
      </c>
      <c r="P857" s="7" t="str">
        <f>IF(Overall!N859&lt;&gt;"",DATEVALUE(MID(Overall!N859, FIND(",", Overall!N859) + 2, FIND(" ", Overall!N859) - FIND(",", Overall!N859) - 1) &amp; " " &amp; MID(Overall!N859, FIND(" ", Overall!N859) + 1, FIND(",", Overall!N859, FIND(" ", Overall!N859)) - FIND(" ", Overall!N859) - 1) &amp; ", " &amp; MID(Overall!N859, FIND(",", Overall!N859, FIND(",",Overall!N859) + 1) + 2, LEN(Overall!N859))),"")</f>
        <v/>
      </c>
      <c r="Q857" s="7" t="str">
        <f>IF(Overall!O859&lt;&gt;"",DATEVALUE(MID(Overall!O859, FIND(",", Overall!O859) + 2, FIND(" ", Overall!O859) - FIND(",", Overall!O859) - 1) &amp; " " &amp; MID(Overall!O859, FIND(" ", Overall!O859) + 1, FIND(",", Overall!O859, FIND(" ", Overall!O859)) - FIND(" ", Overall!O859) - 1) &amp; ", " &amp; MID(Overall!O859, FIND(",", Overall!O859, FIND(",",Overall!O859) + 1) + 2, LEN(Overall!O859))),"")</f>
        <v/>
      </c>
      <c r="R857" s="5" t="str">
        <f t="shared" si="26"/>
        <v/>
      </c>
      <c r="S857" s="10" t="str">
        <f>IF(Overall!$A859&lt;&gt;"",IF(AND(MONTH($N857) &lt;= 1, MONTH($O857) &gt;= 1), IF($R857 &lt;&gt; "", $H857/$R857, ""), ""),"")</f>
        <v/>
      </c>
      <c r="T857" s="10" t="str">
        <f>IF(Overall!$A859&lt;&gt;"",IF(AND(MONTH($N857) &lt;= 2, MONTH($O857) &gt;= 2), IF($R857 &lt;&gt; "", $H857/$R857, ""), ""),"")</f>
        <v/>
      </c>
      <c r="U857" s="10" t="str">
        <f>IF(Overall!$A859&lt;&gt;"",IF(AND(MONTH($N857) &lt;= 3, MONTH($O857) &gt;= 3), IF($R857 &lt;&gt; "", $H857/$R857, ""), ""),"")</f>
        <v/>
      </c>
      <c r="V857" s="10" t="str">
        <f>IF(Overall!$A859&lt;&gt;"",IF(AND(MONTH($N857) &lt;= 4, MONTH($O857) &gt;= 4), IF($R857 &lt;&gt; "", $H857/$R857, ""), ""),"")</f>
        <v/>
      </c>
      <c r="W857" s="10" t="str">
        <f>IF(Overall!$A859&lt;&gt;"",IF(AND(MONTH($N857) &lt;= 5, MONTH($O857) &gt;= 5), IF($R857 &lt;&gt; "", $H857/$R857, ""), ""),"")</f>
        <v/>
      </c>
      <c r="X857" s="10" t="str">
        <f>IF(Overall!$A859&lt;&gt;"",IF(AND(MONTH($N857) &lt;= 6, MONTH($O857) &gt;= 6), IF($R857 &lt;&gt; "", $H857/$R857, ""), ""),"")</f>
        <v/>
      </c>
      <c r="Y857" s="10" t="str">
        <f>IF(Overall!$A859&lt;&gt;"",IF(AND(MONTH($N857) &lt;= 7, MONTH($O857) &gt;= 7 ), IF($R857 &lt;&gt; "", $H857/$R857, ""), ""),"")</f>
        <v/>
      </c>
      <c r="Z857" s="10" t="str">
        <f>IF(Overall!$A859&lt;&gt;"",IF(AND(MONTH($N857) &lt;= 8, MONTH($O857) &gt;= 8), IF($R857 &lt;&gt; "", $H857/$R857, ""), ""),"")</f>
        <v/>
      </c>
      <c r="AA857" s="10" t="str">
        <f>IF(Overall!$A859&lt;&gt;"",IF(AND(MONTH($N857) &lt;= 9, MONTH($O857) &gt;= 9), IF($R857 &lt;&gt; "", $H857/$R857, ""), ""),"")</f>
        <v/>
      </c>
      <c r="AB857" s="10" t="str">
        <f>IF(Overall!$A859&lt;&gt;"",IF(AND(MONTH($N857) &lt;= 10, MONTH($O857) &gt;= 10), IF($R857 &lt;&gt; "", $H857/$R857, ""), ""),"")</f>
        <v/>
      </c>
      <c r="AC857" s="10" t="str">
        <f>IF(Overall!$A859&lt;&gt;"",IF(AND(MONTH($N857) &lt;= 11, MONTH($O857) &gt;= 11), IF($R857 &lt;&gt; "", $H857/$R857, ""), ""),"")</f>
        <v/>
      </c>
      <c r="AD857" s="10" t="str">
        <f>IF(Overall!$A859&lt;&gt;"",IF(AND(MONTH($N857) &lt;= 12, MONTH($O857) &gt;= 12), IF($R857 &lt;&gt; "", $H857/$R857, ""), ""),"")</f>
        <v/>
      </c>
      <c r="AF857" s="10" t="str">
        <f ca="1">IFERROR(IF(AND(NOW()&lt;= EOMONTH(DATE(YEAR($O857),1, 1), 0), Overall!$A859&lt;&gt;"", MONTH($N857) &lt;= 1, MONTH($O857) &gt;= 1), IF($R857 &lt;&gt; "", $H857/$R857, ""), ""), "")</f>
        <v/>
      </c>
      <c r="AG857" s="10" t="str">
        <f ca="1">IFERROR(IF(AND(NOW()&lt;= EOMONTH(DATE(YEAR($O857),2, 1), 0), Overall!$A859&lt;&gt;"", MONTH($N857) &lt;= 2, MONTH($O857) &gt;= 2), IF($R857 &lt;&gt; "", $H857/$R857, ""), ""), "")</f>
        <v/>
      </c>
      <c r="AH857" s="10" t="str">
        <f ca="1">IFERROR(IF(AND(NOW()&lt;= EOMONTH(DATE(YEAR($O857),3, 1), 0), Overall!$A859&lt;&gt;"", MONTH($N857) &lt;= 3, MONTH($O857) &gt;= 3), IF($R857 &lt;&gt; "", $H857/$R857, ""), ""), "")</f>
        <v/>
      </c>
      <c r="AI857" s="10" t="str">
        <f ca="1">IFERROR(IF(AND(NOW()&lt;= EOMONTH(DATE(YEAR($O857),4, 1), 0), Overall!$A859&lt;&gt;"", MONTH($N857) &lt;= 4, MONTH($O857) &gt;= 4), IF($R857 &lt;&gt; "", $H857/$R857, ""), ""), "")</f>
        <v/>
      </c>
      <c r="AJ857" s="10" t="str">
        <f ca="1">IFERROR(IF(AND(NOW()&lt;= EOMONTH(DATE(YEAR($O857),5, 1), 0), Overall!$A859&lt;&gt;"", MONTH($N857) &lt;= 5, MONTH($O857) &gt;= 5), IF($R857 &lt;&gt; "", $H857/$R857, ""), ""), "")</f>
        <v/>
      </c>
      <c r="AK857" s="10" t="str">
        <f ca="1">IFERROR(IF(AND(NOW()&lt;= EOMONTH(DATE(YEAR($O857),6, 1), 0), Overall!$A859&lt;&gt;"", MONTH($N857) &lt;= 6, MONTH($O857) &gt;= 6), IF($R857 &lt;&gt; "", $H857/$R857, ""), ""), "")</f>
        <v/>
      </c>
      <c r="AL857" s="10" t="str">
        <f ca="1">IFERROR(IF(AND(NOW()&lt;= EOMONTH(DATE(YEAR($O857),7, 1), 0), Overall!$A859&lt;&gt;"", MONTH($N857) &lt;= 7, MONTH($O857) &gt;= 7), IF($R857 &lt;&gt; "", $H857/$R857, ""), ""), "")</f>
        <v/>
      </c>
      <c r="AM857" s="10" t="str">
        <f ca="1">IFERROR(IF(AND(NOW()&lt;= EOMONTH(DATE(YEAR($O857),8, 1), 0), Overall!$A859&lt;&gt;"", MONTH($N857) &lt;= 8, MONTH($O857) &gt;= 8), IF($R857 &lt;&gt; "", $H857/$R857, ""), ""), "")</f>
        <v/>
      </c>
      <c r="AN857" s="10" t="str">
        <f ca="1">IFERROR(IF(AND(NOW()&lt;= EOMONTH(DATE(YEAR($O857),9, 1), 0), Overall!$A859&lt;&gt;"", MONTH($N857) &lt;= 9, MONTH($O857) &gt;= 9), IF($R857 &lt;&gt; "", $H857/$R857, ""), ""), "")</f>
        <v/>
      </c>
      <c r="AO857" s="10" t="str">
        <f ca="1">IFERROR(IF(AND(NOW()&lt;= EOMONTH(DATE(YEAR($O857),10, 1), 0), Overall!$A859&lt;&gt;"", MONTH($N857) &lt;= 10, MONTH($O857) &gt;= 10), IF($R857 &lt;&gt; "", $H857/$R857, ""), ""), "")</f>
        <v/>
      </c>
      <c r="AP857" s="10" t="str">
        <f ca="1">IFERROR(IF(AND(NOW()&lt;= EOMONTH(DATE(YEAR($O857),11, 1), 0), Overall!$A859&lt;&gt;"", MONTH($N857) &lt;=11, MONTH($O857) &gt;= 11), IF($R857 &lt;&gt; "", $H857/$R857, ""), ""), "")</f>
        <v/>
      </c>
      <c r="AQ857" s="10" t="str">
        <f ca="1">IFERROR(IF(AND(NOW()&lt;= EOMONTH(DATE(YEAR($O857),12, 1), 0), Overall!$A859&lt;&gt;"", MONTH($N857) &lt;= 12, MONTH($O857) &gt;= 12), IF($R857 &lt;&gt; "", $H857/$R857, ""), ""), "")</f>
        <v/>
      </c>
      <c r="AR857" s="16">
        <f t="shared" ca="1" si="27"/>
        <v>0</v>
      </c>
    </row>
    <row r="858" spans="1:44" x14ac:dyDescent="0.25">
      <c r="A858" t="str">
        <f>_xlfn.VALUETOTEXT(Overall!A860)</f>
        <v/>
      </c>
      <c r="B858" s="8" t="str">
        <f>IF(Overall!B860&lt;&gt;"", VALUE(Overall!B860), "")</f>
        <v/>
      </c>
      <c r="C858" s="5" t="str">
        <f>IF(Overall!C860&lt;&gt;"",_xlfn.VALUETOTEXT(Overall!C860),"")</f>
        <v/>
      </c>
      <c r="D858" s="5" t="str">
        <f>_xlfn.VALUETOTEXT(Overall!D860)</f>
        <v/>
      </c>
      <c r="E858" s="5" t="str">
        <f>IF(Overall!Q860&lt;&gt;"",_xlfn.VALUETOTEXT(Overall!Q860),"")</f>
        <v/>
      </c>
      <c r="F858" s="5" t="str">
        <f>IF(Overall!E860&lt;&gt;"",_xlfn.VALUETOTEXT(Overall!E860),"")</f>
        <v/>
      </c>
      <c r="G858" s="5" t="str">
        <f>IF(Overall!R860&lt;&gt;"",_xlfn.VALUETOTEXT(Overall!R860),"")</f>
        <v/>
      </c>
      <c r="H858" s="6" t="str">
        <f>IF(Overall!F860&lt;&gt;"",VALUE(Overall!F860),"")</f>
        <v/>
      </c>
      <c r="I858" s="6" t="str">
        <f>IF(Overall!G860&lt;&gt;"",VALUE(Overall!G860),"")</f>
        <v/>
      </c>
      <c r="J858" s="6" t="str">
        <f>IF(Overall!H860&lt;&gt;"",VALUE(Overall!H860),"")</f>
        <v/>
      </c>
      <c r="K858" s="6" t="str">
        <f>IF(Overall!I860&lt;&gt;"",VALUE(Overall!I860),"")</f>
        <v/>
      </c>
      <c r="L858" s="6" t="str">
        <f>IF(Overall!J860&lt;&gt;"",VALUE(Overall!J860),"")</f>
        <v/>
      </c>
      <c r="M858" s="6" t="str">
        <f>IF(Overall!K860&lt;&gt;"",VALUE(Overall!K860),"")</f>
        <v/>
      </c>
      <c r="N858" s="7" t="str">
        <f>IF(Overall!L860&lt;&gt;"",DATEVALUE(MID(Overall!L860, FIND(",", Overall!L860) + 2, FIND(" ", Overall!L860) - FIND(",", Overall!L860) - 1) &amp; " " &amp; MID(Overall!L860, FIND(" ", Overall!L860) + 1, FIND(",", Overall!L860, FIND(" ", Overall!L860)) - FIND(" ", Overall!L860) - 1) &amp; ", " &amp; MID(Overall!L860, FIND(",", Overall!L860, FIND(",",Overall!L860) + 1) + 2, LEN(Overall!L860))),"")</f>
        <v/>
      </c>
      <c r="O858" s="7" t="str">
        <f>IF(Overall!M860&lt;&gt;"",DATEVALUE(MID(Overall!M860, FIND(",", Overall!M860) + 2, FIND(" ", Overall!M860) - FIND(",", Overall!M860) - 1) &amp; " " &amp; MID(Overall!M860, FIND(" ", Overall!M860) + 1, FIND(",", Overall!M860, FIND(" ", Overall!M860)) - FIND(" ", Overall!M860) - 1) &amp; ", " &amp; MID(Overall!M860, FIND(",", Overall!M860, FIND(",",Overall!M860) + 1) + 2, LEN(Overall!M860))),"")</f>
        <v/>
      </c>
      <c r="P858" s="7" t="str">
        <f>IF(Overall!N860&lt;&gt;"",DATEVALUE(MID(Overall!N860, FIND(",", Overall!N860) + 2, FIND(" ", Overall!N860) - FIND(",", Overall!N860) - 1) &amp; " " &amp; MID(Overall!N860, FIND(" ", Overall!N860) + 1, FIND(",", Overall!N860, FIND(" ", Overall!N860)) - FIND(" ", Overall!N860) - 1) &amp; ", " &amp; MID(Overall!N860, FIND(",", Overall!N860, FIND(",",Overall!N860) + 1) + 2, LEN(Overall!N860))),"")</f>
        <v/>
      </c>
      <c r="Q858" s="7" t="str">
        <f>IF(Overall!O860&lt;&gt;"",DATEVALUE(MID(Overall!O860, FIND(",", Overall!O860) + 2, FIND(" ", Overall!O860) - FIND(",", Overall!O860) - 1) &amp; " " &amp; MID(Overall!O860, FIND(" ", Overall!O860) + 1, FIND(",", Overall!O860, FIND(" ", Overall!O860)) - FIND(" ", Overall!O860) - 1) &amp; ", " &amp; MID(Overall!O860, FIND(",", Overall!O860, FIND(",",Overall!O860) + 1) + 2, LEN(Overall!O860))),"")</f>
        <v/>
      </c>
      <c r="R858" s="5" t="str">
        <f t="shared" si="26"/>
        <v/>
      </c>
      <c r="S858" s="10" t="str">
        <f>IF(Overall!$A860&lt;&gt;"",IF(AND(MONTH($N858) &lt;= 1, MONTH($O858) &gt;= 1), IF($R858 &lt;&gt; "", $H858/$R858, ""), ""),"")</f>
        <v/>
      </c>
      <c r="T858" s="10" t="str">
        <f>IF(Overall!$A860&lt;&gt;"",IF(AND(MONTH($N858) &lt;= 2, MONTH($O858) &gt;= 2), IF($R858 &lt;&gt; "", $H858/$R858, ""), ""),"")</f>
        <v/>
      </c>
      <c r="U858" s="10" t="str">
        <f>IF(Overall!$A860&lt;&gt;"",IF(AND(MONTH($N858) &lt;= 3, MONTH($O858) &gt;= 3), IF($R858 &lt;&gt; "", $H858/$R858, ""), ""),"")</f>
        <v/>
      </c>
      <c r="V858" s="10" t="str">
        <f>IF(Overall!$A860&lt;&gt;"",IF(AND(MONTH($N858) &lt;= 4, MONTH($O858) &gt;= 4), IF($R858 &lt;&gt; "", $H858/$R858, ""), ""),"")</f>
        <v/>
      </c>
      <c r="W858" s="10" t="str">
        <f>IF(Overall!$A860&lt;&gt;"",IF(AND(MONTH($N858) &lt;= 5, MONTH($O858) &gt;= 5), IF($R858 &lt;&gt; "", $H858/$R858, ""), ""),"")</f>
        <v/>
      </c>
      <c r="X858" s="10" t="str">
        <f>IF(Overall!$A860&lt;&gt;"",IF(AND(MONTH($N858) &lt;= 6, MONTH($O858) &gt;= 6), IF($R858 &lt;&gt; "", $H858/$R858, ""), ""),"")</f>
        <v/>
      </c>
      <c r="Y858" s="10" t="str">
        <f>IF(Overall!$A860&lt;&gt;"",IF(AND(MONTH($N858) &lt;= 7, MONTH($O858) &gt;= 7 ), IF($R858 &lt;&gt; "", $H858/$R858, ""), ""),"")</f>
        <v/>
      </c>
      <c r="Z858" s="10" t="str">
        <f>IF(Overall!$A860&lt;&gt;"",IF(AND(MONTH($N858) &lt;= 8, MONTH($O858) &gt;= 8), IF($R858 &lt;&gt; "", $H858/$R858, ""), ""),"")</f>
        <v/>
      </c>
      <c r="AA858" s="10" t="str">
        <f>IF(Overall!$A860&lt;&gt;"",IF(AND(MONTH($N858) &lt;= 9, MONTH($O858) &gt;= 9), IF($R858 &lt;&gt; "", $H858/$R858, ""), ""),"")</f>
        <v/>
      </c>
      <c r="AB858" s="10" t="str">
        <f>IF(Overall!$A860&lt;&gt;"",IF(AND(MONTH($N858) &lt;= 10, MONTH($O858) &gt;= 10), IF($R858 &lt;&gt; "", $H858/$R858, ""), ""),"")</f>
        <v/>
      </c>
      <c r="AC858" s="10" t="str">
        <f>IF(Overall!$A860&lt;&gt;"",IF(AND(MONTH($N858) &lt;= 11, MONTH($O858) &gt;= 11), IF($R858 &lt;&gt; "", $H858/$R858, ""), ""),"")</f>
        <v/>
      </c>
      <c r="AD858" s="10" t="str">
        <f>IF(Overall!$A860&lt;&gt;"",IF(AND(MONTH($N858) &lt;= 12, MONTH($O858) &gt;= 12), IF($R858 &lt;&gt; "", $H858/$R858, ""), ""),"")</f>
        <v/>
      </c>
      <c r="AF858" s="10" t="str">
        <f ca="1">IFERROR(IF(AND(NOW()&lt;= EOMONTH(DATE(YEAR($O858),1, 1), 0), Overall!$A860&lt;&gt;"", MONTH($N858) &lt;= 1, MONTH($O858) &gt;= 1), IF($R858 &lt;&gt; "", $H858/$R858, ""), ""), "")</f>
        <v/>
      </c>
      <c r="AG858" s="10" t="str">
        <f ca="1">IFERROR(IF(AND(NOW()&lt;= EOMONTH(DATE(YEAR($O858),2, 1), 0), Overall!$A860&lt;&gt;"", MONTH($N858) &lt;= 2, MONTH($O858) &gt;= 2), IF($R858 &lt;&gt; "", $H858/$R858, ""), ""), "")</f>
        <v/>
      </c>
      <c r="AH858" s="10" t="str">
        <f ca="1">IFERROR(IF(AND(NOW()&lt;= EOMONTH(DATE(YEAR($O858),3, 1), 0), Overall!$A860&lt;&gt;"", MONTH($N858) &lt;= 3, MONTH($O858) &gt;= 3), IF($R858 &lt;&gt; "", $H858/$R858, ""), ""), "")</f>
        <v/>
      </c>
      <c r="AI858" s="10" t="str">
        <f ca="1">IFERROR(IF(AND(NOW()&lt;= EOMONTH(DATE(YEAR($O858),4, 1), 0), Overall!$A860&lt;&gt;"", MONTH($N858) &lt;= 4, MONTH($O858) &gt;= 4), IF($R858 &lt;&gt; "", $H858/$R858, ""), ""), "")</f>
        <v/>
      </c>
      <c r="AJ858" s="10" t="str">
        <f ca="1">IFERROR(IF(AND(NOW()&lt;= EOMONTH(DATE(YEAR($O858),5, 1), 0), Overall!$A860&lt;&gt;"", MONTH($N858) &lt;= 5, MONTH($O858) &gt;= 5), IF($R858 &lt;&gt; "", $H858/$R858, ""), ""), "")</f>
        <v/>
      </c>
      <c r="AK858" s="10" t="str">
        <f ca="1">IFERROR(IF(AND(NOW()&lt;= EOMONTH(DATE(YEAR($O858),6, 1), 0), Overall!$A860&lt;&gt;"", MONTH($N858) &lt;= 6, MONTH($O858) &gt;= 6), IF($R858 &lt;&gt; "", $H858/$R858, ""), ""), "")</f>
        <v/>
      </c>
      <c r="AL858" s="10" t="str">
        <f ca="1">IFERROR(IF(AND(NOW()&lt;= EOMONTH(DATE(YEAR($O858),7, 1), 0), Overall!$A860&lt;&gt;"", MONTH($N858) &lt;= 7, MONTH($O858) &gt;= 7), IF($R858 &lt;&gt; "", $H858/$R858, ""), ""), "")</f>
        <v/>
      </c>
      <c r="AM858" s="10" t="str">
        <f ca="1">IFERROR(IF(AND(NOW()&lt;= EOMONTH(DATE(YEAR($O858),8, 1), 0), Overall!$A860&lt;&gt;"", MONTH($N858) &lt;= 8, MONTH($O858) &gt;= 8), IF($R858 &lt;&gt; "", $H858/$R858, ""), ""), "")</f>
        <v/>
      </c>
      <c r="AN858" s="10" t="str">
        <f ca="1">IFERROR(IF(AND(NOW()&lt;= EOMONTH(DATE(YEAR($O858),9, 1), 0), Overall!$A860&lt;&gt;"", MONTH($N858) &lt;= 9, MONTH($O858) &gt;= 9), IF($R858 &lt;&gt; "", $H858/$R858, ""), ""), "")</f>
        <v/>
      </c>
      <c r="AO858" s="10" t="str">
        <f ca="1">IFERROR(IF(AND(NOW()&lt;= EOMONTH(DATE(YEAR($O858),10, 1), 0), Overall!$A860&lt;&gt;"", MONTH($N858) &lt;= 10, MONTH($O858) &gt;= 10), IF($R858 &lt;&gt; "", $H858/$R858, ""), ""), "")</f>
        <v/>
      </c>
      <c r="AP858" s="10" t="str">
        <f ca="1">IFERROR(IF(AND(NOW()&lt;= EOMONTH(DATE(YEAR($O858),11, 1), 0), Overall!$A860&lt;&gt;"", MONTH($N858) &lt;=11, MONTH($O858) &gt;= 11), IF($R858 &lt;&gt; "", $H858/$R858, ""), ""), "")</f>
        <v/>
      </c>
      <c r="AQ858" s="10" t="str">
        <f ca="1">IFERROR(IF(AND(NOW()&lt;= EOMONTH(DATE(YEAR($O858),12, 1), 0), Overall!$A860&lt;&gt;"", MONTH($N858) &lt;= 12, MONTH($O858) &gt;= 12), IF($R858 &lt;&gt; "", $H858/$R858, ""), ""), "")</f>
        <v/>
      </c>
      <c r="AR858" s="16">
        <f t="shared" ca="1" si="27"/>
        <v>0</v>
      </c>
    </row>
    <row r="859" spans="1:44" x14ac:dyDescent="0.25">
      <c r="A859" t="str">
        <f>_xlfn.VALUETOTEXT(Overall!A861)</f>
        <v/>
      </c>
      <c r="B859" s="8" t="str">
        <f>IF(Overall!B861&lt;&gt;"", VALUE(Overall!B861), "")</f>
        <v/>
      </c>
      <c r="C859" s="5" t="str">
        <f>IF(Overall!C861&lt;&gt;"",_xlfn.VALUETOTEXT(Overall!C861),"")</f>
        <v/>
      </c>
      <c r="D859" s="5" t="str">
        <f>_xlfn.VALUETOTEXT(Overall!D861)</f>
        <v/>
      </c>
      <c r="E859" s="5" t="str">
        <f>IF(Overall!Q861&lt;&gt;"",_xlfn.VALUETOTEXT(Overall!Q861),"")</f>
        <v/>
      </c>
      <c r="F859" s="5" t="str">
        <f>IF(Overall!E861&lt;&gt;"",_xlfn.VALUETOTEXT(Overall!E861),"")</f>
        <v/>
      </c>
      <c r="G859" s="5" t="str">
        <f>IF(Overall!R861&lt;&gt;"",_xlfn.VALUETOTEXT(Overall!R861),"")</f>
        <v/>
      </c>
      <c r="H859" s="6" t="str">
        <f>IF(Overall!F861&lt;&gt;"",VALUE(Overall!F861),"")</f>
        <v/>
      </c>
      <c r="I859" s="6" t="str">
        <f>IF(Overall!G861&lt;&gt;"",VALUE(Overall!G861),"")</f>
        <v/>
      </c>
      <c r="J859" s="6" t="str">
        <f>IF(Overall!H861&lt;&gt;"",VALUE(Overall!H861),"")</f>
        <v/>
      </c>
      <c r="K859" s="6" t="str">
        <f>IF(Overall!I861&lt;&gt;"",VALUE(Overall!I861),"")</f>
        <v/>
      </c>
      <c r="L859" s="6" t="str">
        <f>IF(Overall!J861&lt;&gt;"",VALUE(Overall!J861),"")</f>
        <v/>
      </c>
      <c r="M859" s="6" t="str">
        <f>IF(Overall!K861&lt;&gt;"",VALUE(Overall!K861),"")</f>
        <v/>
      </c>
      <c r="N859" s="7" t="str">
        <f>IF(Overall!L861&lt;&gt;"",DATEVALUE(MID(Overall!L861, FIND(",", Overall!L861) + 2, FIND(" ", Overall!L861) - FIND(",", Overall!L861) - 1) &amp; " " &amp; MID(Overall!L861, FIND(" ", Overall!L861) + 1, FIND(",", Overall!L861, FIND(" ", Overall!L861)) - FIND(" ", Overall!L861) - 1) &amp; ", " &amp; MID(Overall!L861, FIND(",", Overall!L861, FIND(",",Overall!L861) + 1) + 2, LEN(Overall!L861))),"")</f>
        <v/>
      </c>
      <c r="O859" s="7" t="str">
        <f>IF(Overall!M861&lt;&gt;"",DATEVALUE(MID(Overall!M861, FIND(",", Overall!M861) + 2, FIND(" ", Overall!M861) - FIND(",", Overall!M861) - 1) &amp; " " &amp; MID(Overall!M861, FIND(" ", Overall!M861) + 1, FIND(",", Overall!M861, FIND(" ", Overall!M861)) - FIND(" ", Overall!M861) - 1) &amp; ", " &amp; MID(Overall!M861, FIND(",", Overall!M861, FIND(",",Overall!M861) + 1) + 2, LEN(Overall!M861))),"")</f>
        <v/>
      </c>
      <c r="P859" s="7" t="str">
        <f>IF(Overall!N861&lt;&gt;"",DATEVALUE(MID(Overall!N861, FIND(",", Overall!N861) + 2, FIND(" ", Overall!N861) - FIND(",", Overall!N861) - 1) &amp; " " &amp; MID(Overall!N861, FIND(" ", Overall!N861) + 1, FIND(",", Overall!N861, FIND(" ", Overall!N861)) - FIND(" ", Overall!N861) - 1) &amp; ", " &amp; MID(Overall!N861, FIND(",", Overall!N861, FIND(",",Overall!N861) + 1) + 2, LEN(Overall!N861))),"")</f>
        <v/>
      </c>
      <c r="Q859" s="7" t="str">
        <f>IF(Overall!O861&lt;&gt;"",DATEVALUE(MID(Overall!O861, FIND(",", Overall!O861) + 2, FIND(" ", Overall!O861) - FIND(",", Overall!O861) - 1) &amp; " " &amp; MID(Overall!O861, FIND(" ", Overall!O861) + 1, FIND(",", Overall!O861, FIND(" ", Overall!O861)) - FIND(" ", Overall!O861) - 1) &amp; ", " &amp; MID(Overall!O861, FIND(",", Overall!O861, FIND(",",Overall!O861) + 1) + 2, LEN(Overall!O861))),"")</f>
        <v/>
      </c>
      <c r="R859" s="5" t="str">
        <f t="shared" si="26"/>
        <v/>
      </c>
      <c r="S859" s="10" t="str">
        <f>IF(Overall!$A861&lt;&gt;"",IF(AND(MONTH($N859) &lt;= 1, MONTH($O859) &gt;= 1), IF($R859 &lt;&gt; "", $H859/$R859, ""), ""),"")</f>
        <v/>
      </c>
      <c r="T859" s="10" t="str">
        <f>IF(Overall!$A861&lt;&gt;"",IF(AND(MONTH($N859) &lt;= 2, MONTH($O859) &gt;= 2), IF($R859 &lt;&gt; "", $H859/$R859, ""), ""),"")</f>
        <v/>
      </c>
      <c r="U859" s="10" t="str">
        <f>IF(Overall!$A861&lt;&gt;"",IF(AND(MONTH($N859) &lt;= 3, MONTH($O859) &gt;= 3), IF($R859 &lt;&gt; "", $H859/$R859, ""), ""),"")</f>
        <v/>
      </c>
      <c r="V859" s="10" t="str">
        <f>IF(Overall!$A861&lt;&gt;"",IF(AND(MONTH($N859) &lt;= 4, MONTH($O859) &gt;= 4), IF($R859 &lt;&gt; "", $H859/$R859, ""), ""),"")</f>
        <v/>
      </c>
      <c r="W859" s="10" t="str">
        <f>IF(Overall!$A861&lt;&gt;"",IF(AND(MONTH($N859) &lt;= 5, MONTH($O859) &gt;= 5), IF($R859 &lt;&gt; "", $H859/$R859, ""), ""),"")</f>
        <v/>
      </c>
      <c r="X859" s="10" t="str">
        <f>IF(Overall!$A861&lt;&gt;"",IF(AND(MONTH($N859) &lt;= 6, MONTH($O859) &gt;= 6), IF($R859 &lt;&gt; "", $H859/$R859, ""), ""),"")</f>
        <v/>
      </c>
      <c r="Y859" s="10" t="str">
        <f>IF(Overall!$A861&lt;&gt;"",IF(AND(MONTH($N859) &lt;= 7, MONTH($O859) &gt;= 7 ), IF($R859 &lt;&gt; "", $H859/$R859, ""), ""),"")</f>
        <v/>
      </c>
      <c r="Z859" s="10" t="str">
        <f>IF(Overall!$A861&lt;&gt;"",IF(AND(MONTH($N859) &lt;= 8, MONTH($O859) &gt;= 8), IF($R859 &lt;&gt; "", $H859/$R859, ""), ""),"")</f>
        <v/>
      </c>
      <c r="AA859" s="10" t="str">
        <f>IF(Overall!$A861&lt;&gt;"",IF(AND(MONTH($N859) &lt;= 9, MONTH($O859) &gt;= 9), IF($R859 &lt;&gt; "", $H859/$R859, ""), ""),"")</f>
        <v/>
      </c>
      <c r="AB859" s="10" t="str">
        <f>IF(Overall!$A861&lt;&gt;"",IF(AND(MONTH($N859) &lt;= 10, MONTH($O859) &gt;= 10), IF($R859 &lt;&gt; "", $H859/$R859, ""), ""),"")</f>
        <v/>
      </c>
      <c r="AC859" s="10" t="str">
        <f>IF(Overall!$A861&lt;&gt;"",IF(AND(MONTH($N859) &lt;= 11, MONTH($O859) &gt;= 11), IF($R859 &lt;&gt; "", $H859/$R859, ""), ""),"")</f>
        <v/>
      </c>
      <c r="AD859" s="10" t="str">
        <f>IF(Overall!$A861&lt;&gt;"",IF(AND(MONTH($N859) &lt;= 12, MONTH($O859) &gt;= 12), IF($R859 &lt;&gt; "", $H859/$R859, ""), ""),"")</f>
        <v/>
      </c>
      <c r="AF859" s="10" t="str">
        <f ca="1">IFERROR(IF(AND(NOW()&lt;= EOMONTH(DATE(YEAR($O859),1, 1), 0), Overall!$A861&lt;&gt;"", MONTH($N859) &lt;= 1, MONTH($O859) &gt;= 1), IF($R859 &lt;&gt; "", $H859/$R859, ""), ""), "")</f>
        <v/>
      </c>
      <c r="AG859" s="10" t="str">
        <f ca="1">IFERROR(IF(AND(NOW()&lt;= EOMONTH(DATE(YEAR($O859),2, 1), 0), Overall!$A861&lt;&gt;"", MONTH($N859) &lt;= 2, MONTH($O859) &gt;= 2), IF($R859 &lt;&gt; "", $H859/$R859, ""), ""), "")</f>
        <v/>
      </c>
      <c r="AH859" s="10" t="str">
        <f ca="1">IFERROR(IF(AND(NOW()&lt;= EOMONTH(DATE(YEAR($O859),3, 1), 0), Overall!$A861&lt;&gt;"", MONTH($N859) &lt;= 3, MONTH($O859) &gt;= 3), IF($R859 &lt;&gt; "", $H859/$R859, ""), ""), "")</f>
        <v/>
      </c>
      <c r="AI859" s="10" t="str">
        <f ca="1">IFERROR(IF(AND(NOW()&lt;= EOMONTH(DATE(YEAR($O859),4, 1), 0), Overall!$A861&lt;&gt;"", MONTH($N859) &lt;= 4, MONTH($O859) &gt;= 4), IF($R859 &lt;&gt; "", $H859/$R859, ""), ""), "")</f>
        <v/>
      </c>
      <c r="AJ859" s="10" t="str">
        <f ca="1">IFERROR(IF(AND(NOW()&lt;= EOMONTH(DATE(YEAR($O859),5, 1), 0), Overall!$A861&lt;&gt;"", MONTH($N859) &lt;= 5, MONTH($O859) &gt;= 5), IF($R859 &lt;&gt; "", $H859/$R859, ""), ""), "")</f>
        <v/>
      </c>
      <c r="AK859" s="10" t="str">
        <f ca="1">IFERROR(IF(AND(NOW()&lt;= EOMONTH(DATE(YEAR($O859),6, 1), 0), Overall!$A861&lt;&gt;"", MONTH($N859) &lt;= 6, MONTH($O859) &gt;= 6), IF($R859 &lt;&gt; "", $H859/$R859, ""), ""), "")</f>
        <v/>
      </c>
      <c r="AL859" s="10" t="str">
        <f ca="1">IFERROR(IF(AND(NOW()&lt;= EOMONTH(DATE(YEAR($O859),7, 1), 0), Overall!$A861&lt;&gt;"", MONTH($N859) &lt;= 7, MONTH($O859) &gt;= 7), IF($R859 &lt;&gt; "", $H859/$R859, ""), ""), "")</f>
        <v/>
      </c>
      <c r="AM859" s="10" t="str">
        <f ca="1">IFERROR(IF(AND(NOW()&lt;= EOMONTH(DATE(YEAR($O859),8, 1), 0), Overall!$A861&lt;&gt;"", MONTH($N859) &lt;= 8, MONTH($O859) &gt;= 8), IF($R859 &lt;&gt; "", $H859/$R859, ""), ""), "")</f>
        <v/>
      </c>
      <c r="AN859" s="10" t="str">
        <f ca="1">IFERROR(IF(AND(NOW()&lt;= EOMONTH(DATE(YEAR($O859),9, 1), 0), Overall!$A861&lt;&gt;"", MONTH($N859) &lt;= 9, MONTH($O859) &gt;= 9), IF($R859 &lt;&gt; "", $H859/$R859, ""), ""), "")</f>
        <v/>
      </c>
      <c r="AO859" s="10" t="str">
        <f ca="1">IFERROR(IF(AND(NOW()&lt;= EOMONTH(DATE(YEAR($O859),10, 1), 0), Overall!$A861&lt;&gt;"", MONTH($N859) &lt;= 10, MONTH($O859) &gt;= 10), IF($R859 &lt;&gt; "", $H859/$R859, ""), ""), "")</f>
        <v/>
      </c>
      <c r="AP859" s="10" t="str">
        <f ca="1">IFERROR(IF(AND(NOW()&lt;= EOMONTH(DATE(YEAR($O859),11, 1), 0), Overall!$A861&lt;&gt;"", MONTH($N859) &lt;=11, MONTH($O859) &gt;= 11), IF($R859 &lt;&gt; "", $H859/$R859, ""), ""), "")</f>
        <v/>
      </c>
      <c r="AQ859" s="10" t="str">
        <f ca="1">IFERROR(IF(AND(NOW()&lt;= EOMONTH(DATE(YEAR($O859),12, 1), 0), Overall!$A861&lt;&gt;"", MONTH($N859) &lt;= 12, MONTH($O859) &gt;= 12), IF($R859 &lt;&gt; "", $H859/$R859, ""), ""), "")</f>
        <v/>
      </c>
      <c r="AR859" s="16">
        <f t="shared" ca="1" si="27"/>
        <v>0</v>
      </c>
    </row>
    <row r="860" spans="1:44" x14ac:dyDescent="0.25">
      <c r="A860" t="str">
        <f>_xlfn.VALUETOTEXT(Overall!A862)</f>
        <v/>
      </c>
      <c r="B860" s="8" t="str">
        <f>IF(Overall!B862&lt;&gt;"", VALUE(Overall!B862), "")</f>
        <v/>
      </c>
      <c r="C860" s="5" t="str">
        <f>IF(Overall!C862&lt;&gt;"",_xlfn.VALUETOTEXT(Overall!C862),"")</f>
        <v/>
      </c>
      <c r="D860" s="5" t="str">
        <f>_xlfn.VALUETOTEXT(Overall!D862)</f>
        <v/>
      </c>
      <c r="E860" s="5" t="str">
        <f>IF(Overall!Q862&lt;&gt;"",_xlfn.VALUETOTEXT(Overall!Q862),"")</f>
        <v/>
      </c>
      <c r="F860" s="5" t="str">
        <f>IF(Overall!E862&lt;&gt;"",_xlfn.VALUETOTEXT(Overall!E862),"")</f>
        <v/>
      </c>
      <c r="G860" s="5" t="str">
        <f>IF(Overall!R862&lt;&gt;"",_xlfn.VALUETOTEXT(Overall!R862),"")</f>
        <v/>
      </c>
      <c r="H860" s="6" t="str">
        <f>IF(Overall!F862&lt;&gt;"",VALUE(Overall!F862),"")</f>
        <v/>
      </c>
      <c r="I860" s="6" t="str">
        <f>IF(Overall!G862&lt;&gt;"",VALUE(Overall!G862),"")</f>
        <v/>
      </c>
      <c r="J860" s="6" t="str">
        <f>IF(Overall!H862&lt;&gt;"",VALUE(Overall!H862),"")</f>
        <v/>
      </c>
      <c r="K860" s="6" t="str">
        <f>IF(Overall!I862&lt;&gt;"",VALUE(Overall!I862),"")</f>
        <v/>
      </c>
      <c r="L860" s="6" t="str">
        <f>IF(Overall!J862&lt;&gt;"",VALUE(Overall!J862),"")</f>
        <v/>
      </c>
      <c r="M860" s="6" t="str">
        <f>IF(Overall!K862&lt;&gt;"",VALUE(Overall!K862),"")</f>
        <v/>
      </c>
      <c r="N860" s="7" t="str">
        <f>IF(Overall!L862&lt;&gt;"",DATEVALUE(MID(Overall!L862, FIND(",", Overall!L862) + 2, FIND(" ", Overall!L862) - FIND(",", Overall!L862) - 1) &amp; " " &amp; MID(Overall!L862, FIND(" ", Overall!L862) + 1, FIND(",", Overall!L862, FIND(" ", Overall!L862)) - FIND(" ", Overall!L862) - 1) &amp; ", " &amp; MID(Overall!L862, FIND(",", Overall!L862, FIND(",",Overall!L862) + 1) + 2, LEN(Overall!L862))),"")</f>
        <v/>
      </c>
      <c r="O860" s="7" t="str">
        <f>IF(Overall!M862&lt;&gt;"",DATEVALUE(MID(Overall!M862, FIND(",", Overall!M862) + 2, FIND(" ", Overall!M862) - FIND(",", Overall!M862) - 1) &amp; " " &amp; MID(Overall!M862, FIND(" ", Overall!M862) + 1, FIND(",", Overall!M862, FIND(" ", Overall!M862)) - FIND(" ", Overall!M862) - 1) &amp; ", " &amp; MID(Overall!M862, FIND(",", Overall!M862, FIND(",",Overall!M862) + 1) + 2, LEN(Overall!M862))),"")</f>
        <v/>
      </c>
      <c r="P860" s="7" t="str">
        <f>IF(Overall!N862&lt;&gt;"",DATEVALUE(MID(Overall!N862, FIND(",", Overall!N862) + 2, FIND(" ", Overall!N862) - FIND(",", Overall!N862) - 1) &amp; " " &amp; MID(Overall!N862, FIND(" ", Overall!N862) + 1, FIND(",", Overall!N862, FIND(" ", Overall!N862)) - FIND(" ", Overall!N862) - 1) &amp; ", " &amp; MID(Overall!N862, FIND(",", Overall!N862, FIND(",",Overall!N862) + 1) + 2, LEN(Overall!N862))),"")</f>
        <v/>
      </c>
      <c r="Q860" s="7" t="str">
        <f>IF(Overall!O862&lt;&gt;"",DATEVALUE(MID(Overall!O862, FIND(",", Overall!O862) + 2, FIND(" ", Overall!O862) - FIND(",", Overall!O862) - 1) &amp; " " &amp; MID(Overall!O862, FIND(" ", Overall!O862) + 1, FIND(",", Overall!O862, FIND(" ", Overall!O862)) - FIND(" ", Overall!O862) - 1) &amp; ", " &amp; MID(Overall!O862, FIND(",", Overall!O862, FIND(",",Overall!O862) + 1) + 2, LEN(Overall!O862))),"")</f>
        <v/>
      </c>
      <c r="R860" s="5" t="str">
        <f t="shared" si="26"/>
        <v/>
      </c>
      <c r="S860" s="10" t="str">
        <f>IF(Overall!$A862&lt;&gt;"",IF(AND(MONTH($N860) &lt;= 1, MONTH($O860) &gt;= 1), IF($R860 &lt;&gt; "", $H860/$R860, ""), ""),"")</f>
        <v/>
      </c>
      <c r="T860" s="10" t="str">
        <f>IF(Overall!$A862&lt;&gt;"",IF(AND(MONTH($N860) &lt;= 2, MONTH($O860) &gt;= 2), IF($R860 &lt;&gt; "", $H860/$R860, ""), ""),"")</f>
        <v/>
      </c>
      <c r="U860" s="10" t="str">
        <f>IF(Overall!$A862&lt;&gt;"",IF(AND(MONTH($N860) &lt;= 3, MONTH($O860) &gt;= 3), IF($R860 &lt;&gt; "", $H860/$R860, ""), ""),"")</f>
        <v/>
      </c>
      <c r="V860" s="10" t="str">
        <f>IF(Overall!$A862&lt;&gt;"",IF(AND(MONTH($N860) &lt;= 4, MONTH($O860) &gt;= 4), IF($R860 &lt;&gt; "", $H860/$R860, ""), ""),"")</f>
        <v/>
      </c>
      <c r="W860" s="10" t="str">
        <f>IF(Overall!$A862&lt;&gt;"",IF(AND(MONTH($N860) &lt;= 5, MONTH($O860) &gt;= 5), IF($R860 &lt;&gt; "", $H860/$R860, ""), ""),"")</f>
        <v/>
      </c>
      <c r="X860" s="10" t="str">
        <f>IF(Overall!$A862&lt;&gt;"",IF(AND(MONTH($N860) &lt;= 6, MONTH($O860) &gt;= 6), IF($R860 &lt;&gt; "", $H860/$R860, ""), ""),"")</f>
        <v/>
      </c>
      <c r="Y860" s="10" t="str">
        <f>IF(Overall!$A862&lt;&gt;"",IF(AND(MONTH($N860) &lt;= 7, MONTH($O860) &gt;= 7 ), IF($R860 &lt;&gt; "", $H860/$R860, ""), ""),"")</f>
        <v/>
      </c>
      <c r="Z860" s="10" t="str">
        <f>IF(Overall!$A862&lt;&gt;"",IF(AND(MONTH($N860) &lt;= 8, MONTH($O860) &gt;= 8), IF($R860 &lt;&gt; "", $H860/$R860, ""), ""),"")</f>
        <v/>
      </c>
      <c r="AA860" s="10" t="str">
        <f>IF(Overall!$A862&lt;&gt;"",IF(AND(MONTH($N860) &lt;= 9, MONTH($O860) &gt;= 9), IF($R860 &lt;&gt; "", $H860/$R860, ""), ""),"")</f>
        <v/>
      </c>
      <c r="AB860" s="10" t="str">
        <f>IF(Overall!$A862&lt;&gt;"",IF(AND(MONTH($N860) &lt;= 10, MONTH($O860) &gt;= 10), IF($R860 &lt;&gt; "", $H860/$R860, ""), ""),"")</f>
        <v/>
      </c>
      <c r="AC860" s="10" t="str">
        <f>IF(Overall!$A862&lt;&gt;"",IF(AND(MONTH($N860) &lt;= 11, MONTH($O860) &gt;= 11), IF($R860 &lt;&gt; "", $H860/$R860, ""), ""),"")</f>
        <v/>
      </c>
      <c r="AD860" s="10" t="str">
        <f>IF(Overall!$A862&lt;&gt;"",IF(AND(MONTH($N860) &lt;= 12, MONTH($O860) &gt;= 12), IF($R860 &lt;&gt; "", $H860/$R860, ""), ""),"")</f>
        <v/>
      </c>
      <c r="AF860" s="10" t="str">
        <f ca="1">IFERROR(IF(AND(NOW()&lt;= EOMONTH(DATE(YEAR($O860),1, 1), 0), Overall!$A862&lt;&gt;"", MONTH($N860) &lt;= 1, MONTH($O860) &gt;= 1), IF($R860 &lt;&gt; "", $H860/$R860, ""), ""), "")</f>
        <v/>
      </c>
      <c r="AG860" s="10" t="str">
        <f ca="1">IFERROR(IF(AND(NOW()&lt;= EOMONTH(DATE(YEAR($O860),2, 1), 0), Overall!$A862&lt;&gt;"", MONTH($N860) &lt;= 2, MONTH($O860) &gt;= 2), IF($R860 &lt;&gt; "", $H860/$R860, ""), ""), "")</f>
        <v/>
      </c>
      <c r="AH860" s="10" t="str">
        <f ca="1">IFERROR(IF(AND(NOW()&lt;= EOMONTH(DATE(YEAR($O860),3, 1), 0), Overall!$A862&lt;&gt;"", MONTH($N860) &lt;= 3, MONTH($O860) &gt;= 3), IF($R860 &lt;&gt; "", $H860/$R860, ""), ""), "")</f>
        <v/>
      </c>
      <c r="AI860" s="10" t="str">
        <f ca="1">IFERROR(IF(AND(NOW()&lt;= EOMONTH(DATE(YEAR($O860),4, 1), 0), Overall!$A862&lt;&gt;"", MONTH($N860) &lt;= 4, MONTH($O860) &gt;= 4), IF($R860 &lt;&gt; "", $H860/$R860, ""), ""), "")</f>
        <v/>
      </c>
      <c r="AJ860" s="10" t="str">
        <f ca="1">IFERROR(IF(AND(NOW()&lt;= EOMONTH(DATE(YEAR($O860),5, 1), 0), Overall!$A862&lt;&gt;"", MONTH($N860) &lt;= 5, MONTH($O860) &gt;= 5), IF($R860 &lt;&gt; "", $H860/$R860, ""), ""), "")</f>
        <v/>
      </c>
      <c r="AK860" s="10" t="str">
        <f ca="1">IFERROR(IF(AND(NOW()&lt;= EOMONTH(DATE(YEAR($O860),6, 1), 0), Overall!$A862&lt;&gt;"", MONTH($N860) &lt;= 6, MONTH($O860) &gt;= 6), IF($R860 &lt;&gt; "", $H860/$R860, ""), ""), "")</f>
        <v/>
      </c>
      <c r="AL860" s="10" t="str">
        <f ca="1">IFERROR(IF(AND(NOW()&lt;= EOMONTH(DATE(YEAR($O860),7, 1), 0), Overall!$A862&lt;&gt;"", MONTH($N860) &lt;= 7, MONTH($O860) &gt;= 7), IF($R860 &lt;&gt; "", $H860/$R860, ""), ""), "")</f>
        <v/>
      </c>
      <c r="AM860" s="10" t="str">
        <f ca="1">IFERROR(IF(AND(NOW()&lt;= EOMONTH(DATE(YEAR($O860),8, 1), 0), Overall!$A862&lt;&gt;"", MONTH($N860) &lt;= 8, MONTH($O860) &gt;= 8), IF($R860 &lt;&gt; "", $H860/$R860, ""), ""), "")</f>
        <v/>
      </c>
      <c r="AN860" s="10" t="str">
        <f ca="1">IFERROR(IF(AND(NOW()&lt;= EOMONTH(DATE(YEAR($O860),9, 1), 0), Overall!$A862&lt;&gt;"", MONTH($N860) &lt;= 9, MONTH($O860) &gt;= 9), IF($R860 &lt;&gt; "", $H860/$R860, ""), ""), "")</f>
        <v/>
      </c>
      <c r="AO860" s="10" t="str">
        <f ca="1">IFERROR(IF(AND(NOW()&lt;= EOMONTH(DATE(YEAR($O860),10, 1), 0), Overall!$A862&lt;&gt;"", MONTH($N860) &lt;= 10, MONTH($O860) &gt;= 10), IF($R860 &lt;&gt; "", $H860/$R860, ""), ""), "")</f>
        <v/>
      </c>
      <c r="AP860" s="10" t="str">
        <f ca="1">IFERROR(IF(AND(NOW()&lt;= EOMONTH(DATE(YEAR($O860),11, 1), 0), Overall!$A862&lt;&gt;"", MONTH($N860) &lt;=11, MONTH($O860) &gt;= 11), IF($R860 &lt;&gt; "", $H860/$R860, ""), ""), "")</f>
        <v/>
      </c>
      <c r="AQ860" s="10" t="str">
        <f ca="1">IFERROR(IF(AND(NOW()&lt;= EOMONTH(DATE(YEAR($O860),12, 1), 0), Overall!$A862&lt;&gt;"", MONTH($N860) &lt;= 12, MONTH($O860) &gt;= 12), IF($R860 &lt;&gt; "", $H860/$R860, ""), ""), "")</f>
        <v/>
      </c>
      <c r="AR860" s="16">
        <f t="shared" ca="1" si="27"/>
        <v>0</v>
      </c>
    </row>
    <row r="861" spans="1:44" x14ac:dyDescent="0.25">
      <c r="A861" t="str">
        <f>_xlfn.VALUETOTEXT(Overall!A863)</f>
        <v/>
      </c>
      <c r="B861" s="8" t="str">
        <f>IF(Overall!B863&lt;&gt;"", VALUE(Overall!B863), "")</f>
        <v/>
      </c>
      <c r="C861" s="5" t="str">
        <f>IF(Overall!C863&lt;&gt;"",_xlfn.VALUETOTEXT(Overall!C863),"")</f>
        <v/>
      </c>
      <c r="D861" s="5" t="str">
        <f>_xlfn.VALUETOTEXT(Overall!D863)</f>
        <v/>
      </c>
      <c r="E861" s="5" t="str">
        <f>IF(Overall!Q863&lt;&gt;"",_xlfn.VALUETOTEXT(Overall!Q863),"")</f>
        <v/>
      </c>
      <c r="F861" s="5" t="str">
        <f>IF(Overall!E863&lt;&gt;"",_xlfn.VALUETOTEXT(Overall!E863),"")</f>
        <v/>
      </c>
      <c r="G861" s="5" t="str">
        <f>IF(Overall!R863&lt;&gt;"",_xlfn.VALUETOTEXT(Overall!R863),"")</f>
        <v/>
      </c>
      <c r="H861" s="6" t="str">
        <f>IF(Overall!F863&lt;&gt;"",VALUE(Overall!F863),"")</f>
        <v/>
      </c>
      <c r="I861" s="6" t="str">
        <f>IF(Overall!G863&lt;&gt;"",VALUE(Overall!G863),"")</f>
        <v/>
      </c>
      <c r="J861" s="6" t="str">
        <f>IF(Overall!H863&lt;&gt;"",VALUE(Overall!H863),"")</f>
        <v/>
      </c>
      <c r="K861" s="6" t="str">
        <f>IF(Overall!I863&lt;&gt;"",VALUE(Overall!I863),"")</f>
        <v/>
      </c>
      <c r="L861" s="6" t="str">
        <f>IF(Overall!J863&lt;&gt;"",VALUE(Overall!J863),"")</f>
        <v/>
      </c>
      <c r="M861" s="6" t="str">
        <f>IF(Overall!K863&lt;&gt;"",VALUE(Overall!K863),"")</f>
        <v/>
      </c>
      <c r="N861" s="7" t="str">
        <f>IF(Overall!L863&lt;&gt;"",DATEVALUE(MID(Overall!L863, FIND(",", Overall!L863) + 2, FIND(" ", Overall!L863) - FIND(",", Overall!L863) - 1) &amp; " " &amp; MID(Overall!L863, FIND(" ", Overall!L863) + 1, FIND(",", Overall!L863, FIND(" ", Overall!L863)) - FIND(" ", Overall!L863) - 1) &amp; ", " &amp; MID(Overall!L863, FIND(",", Overall!L863, FIND(",",Overall!L863) + 1) + 2, LEN(Overall!L863))),"")</f>
        <v/>
      </c>
      <c r="O861" s="7" t="str">
        <f>IF(Overall!M863&lt;&gt;"",DATEVALUE(MID(Overall!M863, FIND(",", Overall!M863) + 2, FIND(" ", Overall!M863) - FIND(",", Overall!M863) - 1) &amp; " " &amp; MID(Overall!M863, FIND(" ", Overall!M863) + 1, FIND(",", Overall!M863, FIND(" ", Overall!M863)) - FIND(" ", Overall!M863) - 1) &amp; ", " &amp; MID(Overall!M863, FIND(",", Overall!M863, FIND(",",Overall!M863) + 1) + 2, LEN(Overall!M863))),"")</f>
        <v/>
      </c>
      <c r="P861" s="7" t="str">
        <f>IF(Overall!N863&lt;&gt;"",DATEVALUE(MID(Overall!N863, FIND(",", Overall!N863) + 2, FIND(" ", Overall!N863) - FIND(",", Overall!N863) - 1) &amp; " " &amp; MID(Overall!N863, FIND(" ", Overall!N863) + 1, FIND(",", Overall!N863, FIND(" ", Overall!N863)) - FIND(" ", Overall!N863) - 1) &amp; ", " &amp; MID(Overall!N863, FIND(",", Overall!N863, FIND(",",Overall!N863) + 1) + 2, LEN(Overall!N863))),"")</f>
        <v/>
      </c>
      <c r="Q861" s="7" t="str">
        <f>IF(Overall!O863&lt;&gt;"",DATEVALUE(MID(Overall!O863, FIND(",", Overall!O863) + 2, FIND(" ", Overall!O863) - FIND(",", Overall!O863) - 1) &amp; " " &amp; MID(Overall!O863, FIND(" ", Overall!O863) + 1, FIND(",", Overall!O863, FIND(" ", Overall!O863)) - FIND(" ", Overall!O863) - 1) &amp; ", " &amp; MID(Overall!O863, FIND(",", Overall!O863, FIND(",",Overall!O863) + 1) + 2, LEN(Overall!O863))),"")</f>
        <v/>
      </c>
      <c r="R861" s="5" t="str">
        <f t="shared" si="26"/>
        <v/>
      </c>
      <c r="S861" s="10" t="str">
        <f>IF(Overall!$A863&lt;&gt;"",IF(AND(MONTH($N861) &lt;= 1, MONTH($O861) &gt;= 1), IF($R861 &lt;&gt; "", $H861/$R861, ""), ""),"")</f>
        <v/>
      </c>
      <c r="T861" s="10" t="str">
        <f>IF(Overall!$A863&lt;&gt;"",IF(AND(MONTH($N861) &lt;= 2, MONTH($O861) &gt;= 2), IF($R861 &lt;&gt; "", $H861/$R861, ""), ""),"")</f>
        <v/>
      </c>
      <c r="U861" s="10" t="str">
        <f>IF(Overall!$A863&lt;&gt;"",IF(AND(MONTH($N861) &lt;= 3, MONTH($O861) &gt;= 3), IF($R861 &lt;&gt; "", $H861/$R861, ""), ""),"")</f>
        <v/>
      </c>
      <c r="V861" s="10" t="str">
        <f>IF(Overall!$A863&lt;&gt;"",IF(AND(MONTH($N861) &lt;= 4, MONTH($O861) &gt;= 4), IF($R861 &lt;&gt; "", $H861/$R861, ""), ""),"")</f>
        <v/>
      </c>
      <c r="W861" s="10" t="str">
        <f>IF(Overall!$A863&lt;&gt;"",IF(AND(MONTH($N861) &lt;= 5, MONTH($O861) &gt;= 5), IF($R861 &lt;&gt; "", $H861/$R861, ""), ""),"")</f>
        <v/>
      </c>
      <c r="X861" s="10" t="str">
        <f>IF(Overall!$A863&lt;&gt;"",IF(AND(MONTH($N861) &lt;= 6, MONTH($O861) &gt;= 6), IF($R861 &lt;&gt; "", $H861/$R861, ""), ""),"")</f>
        <v/>
      </c>
      <c r="Y861" s="10" t="str">
        <f>IF(Overall!$A863&lt;&gt;"",IF(AND(MONTH($N861) &lt;= 7, MONTH($O861) &gt;= 7 ), IF($R861 &lt;&gt; "", $H861/$R861, ""), ""),"")</f>
        <v/>
      </c>
      <c r="Z861" s="10" t="str">
        <f>IF(Overall!$A863&lt;&gt;"",IF(AND(MONTH($N861) &lt;= 8, MONTH($O861) &gt;= 8), IF($R861 &lt;&gt; "", $H861/$R861, ""), ""),"")</f>
        <v/>
      </c>
      <c r="AA861" s="10" t="str">
        <f>IF(Overall!$A863&lt;&gt;"",IF(AND(MONTH($N861) &lt;= 9, MONTH($O861) &gt;= 9), IF($R861 &lt;&gt; "", $H861/$R861, ""), ""),"")</f>
        <v/>
      </c>
      <c r="AB861" s="10" t="str">
        <f>IF(Overall!$A863&lt;&gt;"",IF(AND(MONTH($N861) &lt;= 10, MONTH($O861) &gt;= 10), IF($R861 &lt;&gt; "", $H861/$R861, ""), ""),"")</f>
        <v/>
      </c>
      <c r="AC861" s="10" t="str">
        <f>IF(Overall!$A863&lt;&gt;"",IF(AND(MONTH($N861) &lt;= 11, MONTH($O861) &gt;= 11), IF($R861 &lt;&gt; "", $H861/$R861, ""), ""),"")</f>
        <v/>
      </c>
      <c r="AD861" s="10" t="str">
        <f>IF(Overall!$A863&lt;&gt;"",IF(AND(MONTH($N861) &lt;= 12, MONTH($O861) &gt;= 12), IF($R861 &lt;&gt; "", $H861/$R861, ""), ""),"")</f>
        <v/>
      </c>
      <c r="AF861" s="10" t="str">
        <f ca="1">IFERROR(IF(AND(NOW()&lt;= EOMONTH(DATE(YEAR($O861),1, 1), 0), Overall!$A863&lt;&gt;"", MONTH($N861) &lt;= 1, MONTH($O861) &gt;= 1), IF($R861 &lt;&gt; "", $H861/$R861, ""), ""), "")</f>
        <v/>
      </c>
      <c r="AG861" s="10" t="str">
        <f ca="1">IFERROR(IF(AND(NOW()&lt;= EOMONTH(DATE(YEAR($O861),2, 1), 0), Overall!$A863&lt;&gt;"", MONTH($N861) &lt;= 2, MONTH($O861) &gt;= 2), IF($R861 &lt;&gt; "", $H861/$R861, ""), ""), "")</f>
        <v/>
      </c>
      <c r="AH861" s="10" t="str">
        <f ca="1">IFERROR(IF(AND(NOW()&lt;= EOMONTH(DATE(YEAR($O861),3, 1), 0), Overall!$A863&lt;&gt;"", MONTH($N861) &lt;= 3, MONTH($O861) &gt;= 3), IF($R861 &lt;&gt; "", $H861/$R861, ""), ""), "")</f>
        <v/>
      </c>
      <c r="AI861" s="10" t="str">
        <f ca="1">IFERROR(IF(AND(NOW()&lt;= EOMONTH(DATE(YEAR($O861),4, 1), 0), Overall!$A863&lt;&gt;"", MONTH($N861) &lt;= 4, MONTH($O861) &gt;= 4), IF($R861 &lt;&gt; "", $H861/$R861, ""), ""), "")</f>
        <v/>
      </c>
      <c r="AJ861" s="10" t="str">
        <f ca="1">IFERROR(IF(AND(NOW()&lt;= EOMONTH(DATE(YEAR($O861),5, 1), 0), Overall!$A863&lt;&gt;"", MONTH($N861) &lt;= 5, MONTH($O861) &gt;= 5), IF($R861 &lt;&gt; "", $H861/$R861, ""), ""), "")</f>
        <v/>
      </c>
      <c r="AK861" s="10" t="str">
        <f ca="1">IFERROR(IF(AND(NOW()&lt;= EOMONTH(DATE(YEAR($O861),6, 1), 0), Overall!$A863&lt;&gt;"", MONTH($N861) &lt;= 6, MONTH($O861) &gt;= 6), IF($R861 &lt;&gt; "", $H861/$R861, ""), ""), "")</f>
        <v/>
      </c>
      <c r="AL861" s="10" t="str">
        <f ca="1">IFERROR(IF(AND(NOW()&lt;= EOMONTH(DATE(YEAR($O861),7, 1), 0), Overall!$A863&lt;&gt;"", MONTH($N861) &lt;= 7, MONTH($O861) &gt;= 7), IF($R861 &lt;&gt; "", $H861/$R861, ""), ""), "")</f>
        <v/>
      </c>
      <c r="AM861" s="10" t="str">
        <f ca="1">IFERROR(IF(AND(NOW()&lt;= EOMONTH(DATE(YEAR($O861),8, 1), 0), Overall!$A863&lt;&gt;"", MONTH($N861) &lt;= 8, MONTH($O861) &gt;= 8), IF($R861 &lt;&gt; "", $H861/$R861, ""), ""), "")</f>
        <v/>
      </c>
      <c r="AN861" s="10" t="str">
        <f ca="1">IFERROR(IF(AND(NOW()&lt;= EOMONTH(DATE(YEAR($O861),9, 1), 0), Overall!$A863&lt;&gt;"", MONTH($N861) &lt;= 9, MONTH($O861) &gt;= 9), IF($R861 &lt;&gt; "", $H861/$R861, ""), ""), "")</f>
        <v/>
      </c>
      <c r="AO861" s="10" t="str">
        <f ca="1">IFERROR(IF(AND(NOW()&lt;= EOMONTH(DATE(YEAR($O861),10, 1), 0), Overall!$A863&lt;&gt;"", MONTH($N861) &lt;= 10, MONTH($O861) &gt;= 10), IF($R861 &lt;&gt; "", $H861/$R861, ""), ""), "")</f>
        <v/>
      </c>
      <c r="AP861" s="10" t="str">
        <f ca="1">IFERROR(IF(AND(NOW()&lt;= EOMONTH(DATE(YEAR($O861),11, 1), 0), Overall!$A863&lt;&gt;"", MONTH($N861) &lt;=11, MONTH($O861) &gt;= 11), IF($R861 &lt;&gt; "", $H861/$R861, ""), ""), "")</f>
        <v/>
      </c>
      <c r="AQ861" s="10" t="str">
        <f ca="1">IFERROR(IF(AND(NOW()&lt;= EOMONTH(DATE(YEAR($O861),12, 1), 0), Overall!$A863&lt;&gt;"", MONTH($N861) &lt;= 12, MONTH($O861) &gt;= 12), IF($R861 &lt;&gt; "", $H861/$R861, ""), ""), "")</f>
        <v/>
      </c>
      <c r="AR861" s="16">
        <f t="shared" ca="1" si="27"/>
        <v>0</v>
      </c>
    </row>
    <row r="862" spans="1:44" x14ac:dyDescent="0.25">
      <c r="A862" t="str">
        <f>_xlfn.VALUETOTEXT(Overall!A864)</f>
        <v/>
      </c>
      <c r="B862" s="8" t="str">
        <f>IF(Overall!B864&lt;&gt;"", VALUE(Overall!B864), "")</f>
        <v/>
      </c>
      <c r="C862" s="5" t="str">
        <f>IF(Overall!C864&lt;&gt;"",_xlfn.VALUETOTEXT(Overall!C864),"")</f>
        <v/>
      </c>
      <c r="D862" s="5" t="str">
        <f>_xlfn.VALUETOTEXT(Overall!D864)</f>
        <v/>
      </c>
      <c r="E862" s="5" t="str">
        <f>IF(Overall!Q864&lt;&gt;"",_xlfn.VALUETOTEXT(Overall!Q864),"")</f>
        <v/>
      </c>
      <c r="F862" s="5" t="str">
        <f>IF(Overall!E864&lt;&gt;"",_xlfn.VALUETOTEXT(Overall!E864),"")</f>
        <v/>
      </c>
      <c r="G862" s="5" t="str">
        <f>IF(Overall!R864&lt;&gt;"",_xlfn.VALUETOTEXT(Overall!R864),"")</f>
        <v/>
      </c>
      <c r="H862" s="6" t="str">
        <f>IF(Overall!F864&lt;&gt;"",VALUE(Overall!F864),"")</f>
        <v/>
      </c>
      <c r="I862" s="6" t="str">
        <f>IF(Overall!G864&lt;&gt;"",VALUE(Overall!G864),"")</f>
        <v/>
      </c>
      <c r="J862" s="6" t="str">
        <f>IF(Overall!H864&lt;&gt;"",VALUE(Overall!H864),"")</f>
        <v/>
      </c>
      <c r="K862" s="6" t="str">
        <f>IF(Overall!I864&lt;&gt;"",VALUE(Overall!I864),"")</f>
        <v/>
      </c>
      <c r="L862" s="6" t="str">
        <f>IF(Overall!J864&lt;&gt;"",VALUE(Overall!J864),"")</f>
        <v/>
      </c>
      <c r="M862" s="6" t="str">
        <f>IF(Overall!K864&lt;&gt;"",VALUE(Overall!K864),"")</f>
        <v/>
      </c>
      <c r="N862" s="7" t="str">
        <f>IF(Overall!L864&lt;&gt;"",DATEVALUE(MID(Overall!L864, FIND(",", Overall!L864) + 2, FIND(" ", Overall!L864) - FIND(",", Overall!L864) - 1) &amp; " " &amp; MID(Overall!L864, FIND(" ", Overall!L864) + 1, FIND(",", Overall!L864, FIND(" ", Overall!L864)) - FIND(" ", Overall!L864) - 1) &amp; ", " &amp; MID(Overall!L864, FIND(",", Overall!L864, FIND(",",Overall!L864) + 1) + 2, LEN(Overall!L864))),"")</f>
        <v/>
      </c>
      <c r="O862" s="7" t="str">
        <f>IF(Overall!M864&lt;&gt;"",DATEVALUE(MID(Overall!M864, FIND(",", Overall!M864) + 2, FIND(" ", Overall!M864) - FIND(",", Overall!M864) - 1) &amp; " " &amp; MID(Overall!M864, FIND(" ", Overall!M864) + 1, FIND(",", Overall!M864, FIND(" ", Overall!M864)) - FIND(" ", Overall!M864) - 1) &amp; ", " &amp; MID(Overall!M864, FIND(",", Overall!M864, FIND(",",Overall!M864) + 1) + 2, LEN(Overall!M864))),"")</f>
        <v/>
      </c>
      <c r="P862" s="7" t="str">
        <f>IF(Overall!N864&lt;&gt;"",DATEVALUE(MID(Overall!N864, FIND(",", Overall!N864) + 2, FIND(" ", Overall!N864) - FIND(",", Overall!N864) - 1) &amp; " " &amp; MID(Overall!N864, FIND(" ", Overall!N864) + 1, FIND(",", Overall!N864, FIND(" ", Overall!N864)) - FIND(" ", Overall!N864) - 1) &amp; ", " &amp; MID(Overall!N864, FIND(",", Overall!N864, FIND(",",Overall!N864) + 1) + 2, LEN(Overall!N864))),"")</f>
        <v/>
      </c>
      <c r="Q862" s="7" t="str">
        <f>IF(Overall!O864&lt;&gt;"",DATEVALUE(MID(Overall!O864, FIND(",", Overall!O864) + 2, FIND(" ", Overall!O864) - FIND(",", Overall!O864) - 1) &amp; " " &amp; MID(Overall!O864, FIND(" ", Overall!O864) + 1, FIND(",", Overall!O864, FIND(" ", Overall!O864)) - FIND(" ", Overall!O864) - 1) &amp; ", " &amp; MID(Overall!O864, FIND(",", Overall!O864, FIND(",",Overall!O864) + 1) + 2, LEN(Overall!O864))),"")</f>
        <v/>
      </c>
      <c r="R862" s="5" t="str">
        <f t="shared" si="26"/>
        <v/>
      </c>
      <c r="S862" s="10" t="str">
        <f>IF(Overall!$A864&lt;&gt;"",IF(AND(MONTH($N862) &lt;= 1, MONTH($O862) &gt;= 1), IF($R862 &lt;&gt; "", $H862/$R862, ""), ""),"")</f>
        <v/>
      </c>
      <c r="T862" s="10" t="str">
        <f>IF(Overall!$A864&lt;&gt;"",IF(AND(MONTH($N862) &lt;= 2, MONTH($O862) &gt;= 2), IF($R862 &lt;&gt; "", $H862/$R862, ""), ""),"")</f>
        <v/>
      </c>
      <c r="U862" s="10" t="str">
        <f>IF(Overall!$A864&lt;&gt;"",IF(AND(MONTH($N862) &lt;= 3, MONTH($O862) &gt;= 3), IF($R862 &lt;&gt; "", $H862/$R862, ""), ""),"")</f>
        <v/>
      </c>
      <c r="V862" s="10" t="str">
        <f>IF(Overall!$A864&lt;&gt;"",IF(AND(MONTH($N862) &lt;= 4, MONTH($O862) &gt;= 4), IF($R862 &lt;&gt; "", $H862/$R862, ""), ""),"")</f>
        <v/>
      </c>
      <c r="W862" s="10" t="str">
        <f>IF(Overall!$A864&lt;&gt;"",IF(AND(MONTH($N862) &lt;= 5, MONTH($O862) &gt;= 5), IF($R862 &lt;&gt; "", $H862/$R862, ""), ""),"")</f>
        <v/>
      </c>
      <c r="X862" s="10" t="str">
        <f>IF(Overall!$A864&lt;&gt;"",IF(AND(MONTH($N862) &lt;= 6, MONTH($O862) &gt;= 6), IF($R862 &lt;&gt; "", $H862/$R862, ""), ""),"")</f>
        <v/>
      </c>
      <c r="Y862" s="10" t="str">
        <f>IF(Overall!$A864&lt;&gt;"",IF(AND(MONTH($N862) &lt;= 7, MONTH($O862) &gt;= 7 ), IF($R862 &lt;&gt; "", $H862/$R862, ""), ""),"")</f>
        <v/>
      </c>
      <c r="Z862" s="10" t="str">
        <f>IF(Overall!$A864&lt;&gt;"",IF(AND(MONTH($N862) &lt;= 8, MONTH($O862) &gt;= 8), IF($R862 &lt;&gt; "", $H862/$R862, ""), ""),"")</f>
        <v/>
      </c>
      <c r="AA862" s="10" t="str">
        <f>IF(Overall!$A864&lt;&gt;"",IF(AND(MONTH($N862) &lt;= 9, MONTH($O862) &gt;= 9), IF($R862 &lt;&gt; "", $H862/$R862, ""), ""),"")</f>
        <v/>
      </c>
      <c r="AB862" s="10" t="str">
        <f>IF(Overall!$A864&lt;&gt;"",IF(AND(MONTH($N862) &lt;= 10, MONTH($O862) &gt;= 10), IF($R862 &lt;&gt; "", $H862/$R862, ""), ""),"")</f>
        <v/>
      </c>
      <c r="AC862" s="10" t="str">
        <f>IF(Overall!$A864&lt;&gt;"",IF(AND(MONTH($N862) &lt;= 11, MONTH($O862) &gt;= 11), IF($R862 &lt;&gt; "", $H862/$R862, ""), ""),"")</f>
        <v/>
      </c>
      <c r="AD862" s="10" t="str">
        <f>IF(Overall!$A864&lt;&gt;"",IF(AND(MONTH($N862) &lt;= 12, MONTH($O862) &gt;= 12), IF($R862 &lt;&gt; "", $H862/$R862, ""), ""),"")</f>
        <v/>
      </c>
      <c r="AF862" s="10" t="str">
        <f ca="1">IFERROR(IF(AND(NOW()&lt;= EOMONTH(DATE(YEAR($O862),1, 1), 0), Overall!$A864&lt;&gt;"", MONTH($N862) &lt;= 1, MONTH($O862) &gt;= 1), IF($R862 &lt;&gt; "", $H862/$R862, ""), ""), "")</f>
        <v/>
      </c>
      <c r="AG862" s="10" t="str">
        <f ca="1">IFERROR(IF(AND(NOW()&lt;= EOMONTH(DATE(YEAR($O862),2, 1), 0), Overall!$A864&lt;&gt;"", MONTH($N862) &lt;= 2, MONTH($O862) &gt;= 2), IF($R862 &lt;&gt; "", $H862/$R862, ""), ""), "")</f>
        <v/>
      </c>
      <c r="AH862" s="10" t="str">
        <f ca="1">IFERROR(IF(AND(NOW()&lt;= EOMONTH(DATE(YEAR($O862),3, 1), 0), Overall!$A864&lt;&gt;"", MONTH($N862) &lt;= 3, MONTH($O862) &gt;= 3), IF($R862 &lt;&gt; "", $H862/$R862, ""), ""), "")</f>
        <v/>
      </c>
      <c r="AI862" s="10" t="str">
        <f ca="1">IFERROR(IF(AND(NOW()&lt;= EOMONTH(DATE(YEAR($O862),4, 1), 0), Overall!$A864&lt;&gt;"", MONTH($N862) &lt;= 4, MONTH($O862) &gt;= 4), IF($R862 &lt;&gt; "", $H862/$R862, ""), ""), "")</f>
        <v/>
      </c>
      <c r="AJ862" s="10" t="str">
        <f ca="1">IFERROR(IF(AND(NOW()&lt;= EOMONTH(DATE(YEAR($O862),5, 1), 0), Overall!$A864&lt;&gt;"", MONTH($N862) &lt;= 5, MONTH($O862) &gt;= 5), IF($R862 &lt;&gt; "", $H862/$R862, ""), ""), "")</f>
        <v/>
      </c>
      <c r="AK862" s="10" t="str">
        <f ca="1">IFERROR(IF(AND(NOW()&lt;= EOMONTH(DATE(YEAR($O862),6, 1), 0), Overall!$A864&lt;&gt;"", MONTH($N862) &lt;= 6, MONTH($O862) &gt;= 6), IF($R862 &lt;&gt; "", $H862/$R862, ""), ""), "")</f>
        <v/>
      </c>
      <c r="AL862" s="10" t="str">
        <f ca="1">IFERROR(IF(AND(NOW()&lt;= EOMONTH(DATE(YEAR($O862),7, 1), 0), Overall!$A864&lt;&gt;"", MONTH($N862) &lt;= 7, MONTH($O862) &gt;= 7), IF($R862 &lt;&gt; "", $H862/$R862, ""), ""), "")</f>
        <v/>
      </c>
      <c r="AM862" s="10" t="str">
        <f ca="1">IFERROR(IF(AND(NOW()&lt;= EOMONTH(DATE(YEAR($O862),8, 1), 0), Overall!$A864&lt;&gt;"", MONTH($N862) &lt;= 8, MONTH($O862) &gt;= 8), IF($R862 &lt;&gt; "", $H862/$R862, ""), ""), "")</f>
        <v/>
      </c>
      <c r="AN862" s="10" t="str">
        <f ca="1">IFERROR(IF(AND(NOW()&lt;= EOMONTH(DATE(YEAR($O862),9, 1), 0), Overall!$A864&lt;&gt;"", MONTH($N862) &lt;= 9, MONTH($O862) &gt;= 9), IF($R862 &lt;&gt; "", $H862/$R862, ""), ""), "")</f>
        <v/>
      </c>
      <c r="AO862" s="10" t="str">
        <f ca="1">IFERROR(IF(AND(NOW()&lt;= EOMONTH(DATE(YEAR($O862),10, 1), 0), Overall!$A864&lt;&gt;"", MONTH($N862) &lt;= 10, MONTH($O862) &gt;= 10), IF($R862 &lt;&gt; "", $H862/$R862, ""), ""), "")</f>
        <v/>
      </c>
      <c r="AP862" s="10" t="str">
        <f ca="1">IFERROR(IF(AND(NOW()&lt;= EOMONTH(DATE(YEAR($O862),11, 1), 0), Overall!$A864&lt;&gt;"", MONTH($N862) &lt;=11, MONTH($O862) &gt;= 11), IF($R862 &lt;&gt; "", $H862/$R862, ""), ""), "")</f>
        <v/>
      </c>
      <c r="AQ862" s="10" t="str">
        <f ca="1">IFERROR(IF(AND(NOW()&lt;= EOMONTH(DATE(YEAR($O862),12, 1), 0), Overall!$A864&lt;&gt;"", MONTH($N862) &lt;= 12, MONTH($O862) &gt;= 12), IF($R862 &lt;&gt; "", $H862/$R862, ""), ""), "")</f>
        <v/>
      </c>
      <c r="AR862" s="16">
        <f t="shared" ca="1" si="27"/>
        <v>0</v>
      </c>
    </row>
    <row r="863" spans="1:44" x14ac:dyDescent="0.25">
      <c r="A863" t="str">
        <f>_xlfn.VALUETOTEXT(Overall!A865)</f>
        <v/>
      </c>
      <c r="B863" s="8" t="str">
        <f>IF(Overall!B865&lt;&gt;"", VALUE(Overall!B865), "")</f>
        <v/>
      </c>
      <c r="C863" s="5" t="str">
        <f>IF(Overall!C865&lt;&gt;"",_xlfn.VALUETOTEXT(Overall!C865),"")</f>
        <v/>
      </c>
      <c r="D863" s="5" t="str">
        <f>_xlfn.VALUETOTEXT(Overall!D865)</f>
        <v/>
      </c>
      <c r="E863" s="5" t="str">
        <f>IF(Overall!Q865&lt;&gt;"",_xlfn.VALUETOTEXT(Overall!Q865),"")</f>
        <v/>
      </c>
      <c r="F863" s="5" t="str">
        <f>IF(Overall!E865&lt;&gt;"",_xlfn.VALUETOTEXT(Overall!E865),"")</f>
        <v/>
      </c>
      <c r="G863" s="5" t="str">
        <f>IF(Overall!R865&lt;&gt;"",_xlfn.VALUETOTEXT(Overall!R865),"")</f>
        <v/>
      </c>
      <c r="H863" s="6" t="str">
        <f>IF(Overall!F865&lt;&gt;"",VALUE(Overall!F865),"")</f>
        <v/>
      </c>
      <c r="I863" s="6" t="str">
        <f>IF(Overall!G865&lt;&gt;"",VALUE(Overall!G865),"")</f>
        <v/>
      </c>
      <c r="J863" s="6" t="str">
        <f>IF(Overall!H865&lt;&gt;"",VALUE(Overall!H865),"")</f>
        <v/>
      </c>
      <c r="K863" s="6" t="str">
        <f>IF(Overall!I865&lt;&gt;"",VALUE(Overall!I865),"")</f>
        <v/>
      </c>
      <c r="L863" s="6" t="str">
        <f>IF(Overall!J865&lt;&gt;"",VALUE(Overall!J865),"")</f>
        <v/>
      </c>
      <c r="M863" s="6" t="str">
        <f>IF(Overall!K865&lt;&gt;"",VALUE(Overall!K865),"")</f>
        <v/>
      </c>
      <c r="N863" s="7" t="str">
        <f>IF(Overall!L865&lt;&gt;"",DATEVALUE(MID(Overall!L865, FIND(",", Overall!L865) + 2, FIND(" ", Overall!L865) - FIND(",", Overall!L865) - 1) &amp; " " &amp; MID(Overall!L865, FIND(" ", Overall!L865) + 1, FIND(",", Overall!L865, FIND(" ", Overall!L865)) - FIND(" ", Overall!L865) - 1) &amp; ", " &amp; MID(Overall!L865, FIND(",", Overall!L865, FIND(",",Overall!L865) + 1) + 2, LEN(Overall!L865))),"")</f>
        <v/>
      </c>
      <c r="O863" s="7" t="str">
        <f>IF(Overall!M865&lt;&gt;"",DATEVALUE(MID(Overall!M865, FIND(",", Overall!M865) + 2, FIND(" ", Overall!M865) - FIND(",", Overall!M865) - 1) &amp; " " &amp; MID(Overall!M865, FIND(" ", Overall!M865) + 1, FIND(",", Overall!M865, FIND(" ", Overall!M865)) - FIND(" ", Overall!M865) - 1) &amp; ", " &amp; MID(Overall!M865, FIND(",", Overall!M865, FIND(",",Overall!M865) + 1) + 2, LEN(Overall!M865))),"")</f>
        <v/>
      </c>
      <c r="P863" s="7" t="str">
        <f>IF(Overall!N865&lt;&gt;"",DATEVALUE(MID(Overall!N865, FIND(",", Overall!N865) + 2, FIND(" ", Overall!N865) - FIND(",", Overall!N865) - 1) &amp; " " &amp; MID(Overall!N865, FIND(" ", Overall!N865) + 1, FIND(",", Overall!N865, FIND(" ", Overall!N865)) - FIND(" ", Overall!N865) - 1) &amp; ", " &amp; MID(Overall!N865, FIND(",", Overall!N865, FIND(",",Overall!N865) + 1) + 2, LEN(Overall!N865))),"")</f>
        <v/>
      </c>
      <c r="Q863" s="7" t="str">
        <f>IF(Overall!O865&lt;&gt;"",DATEVALUE(MID(Overall!O865, FIND(",", Overall!O865) + 2, FIND(" ", Overall!O865) - FIND(",", Overall!O865) - 1) &amp; " " &amp; MID(Overall!O865, FIND(" ", Overall!O865) + 1, FIND(",", Overall!O865, FIND(" ", Overall!O865)) - FIND(" ", Overall!O865) - 1) &amp; ", " &amp; MID(Overall!O865, FIND(",", Overall!O865, FIND(",",Overall!O865) + 1) + 2, LEN(Overall!O865))),"")</f>
        <v/>
      </c>
      <c r="R863" s="5" t="str">
        <f t="shared" si="26"/>
        <v/>
      </c>
      <c r="S863" s="10" t="str">
        <f>IF(Overall!$A865&lt;&gt;"",IF(AND(MONTH($N863) &lt;= 1, MONTH($O863) &gt;= 1), IF($R863 &lt;&gt; "", $H863/$R863, ""), ""),"")</f>
        <v/>
      </c>
      <c r="T863" s="10" t="str">
        <f>IF(Overall!$A865&lt;&gt;"",IF(AND(MONTH($N863) &lt;= 2, MONTH($O863) &gt;= 2), IF($R863 &lt;&gt; "", $H863/$R863, ""), ""),"")</f>
        <v/>
      </c>
      <c r="U863" s="10" t="str">
        <f>IF(Overall!$A865&lt;&gt;"",IF(AND(MONTH($N863) &lt;= 3, MONTH($O863) &gt;= 3), IF($R863 &lt;&gt; "", $H863/$R863, ""), ""),"")</f>
        <v/>
      </c>
      <c r="V863" s="10" t="str">
        <f>IF(Overall!$A865&lt;&gt;"",IF(AND(MONTH($N863) &lt;= 4, MONTH($O863) &gt;= 4), IF($R863 &lt;&gt; "", $H863/$R863, ""), ""),"")</f>
        <v/>
      </c>
      <c r="W863" s="10" t="str">
        <f>IF(Overall!$A865&lt;&gt;"",IF(AND(MONTH($N863) &lt;= 5, MONTH($O863) &gt;= 5), IF($R863 &lt;&gt; "", $H863/$R863, ""), ""),"")</f>
        <v/>
      </c>
      <c r="X863" s="10" t="str">
        <f>IF(Overall!$A865&lt;&gt;"",IF(AND(MONTH($N863) &lt;= 6, MONTH($O863) &gt;= 6), IF($R863 &lt;&gt; "", $H863/$R863, ""), ""),"")</f>
        <v/>
      </c>
      <c r="Y863" s="10" t="str">
        <f>IF(Overall!$A865&lt;&gt;"",IF(AND(MONTH($N863) &lt;= 7, MONTH($O863) &gt;= 7 ), IF($R863 &lt;&gt; "", $H863/$R863, ""), ""),"")</f>
        <v/>
      </c>
      <c r="Z863" s="10" t="str">
        <f>IF(Overall!$A865&lt;&gt;"",IF(AND(MONTH($N863) &lt;= 8, MONTH($O863) &gt;= 8), IF($R863 &lt;&gt; "", $H863/$R863, ""), ""),"")</f>
        <v/>
      </c>
      <c r="AA863" s="10" t="str">
        <f>IF(Overall!$A865&lt;&gt;"",IF(AND(MONTH($N863) &lt;= 9, MONTH($O863) &gt;= 9), IF($R863 &lt;&gt; "", $H863/$R863, ""), ""),"")</f>
        <v/>
      </c>
      <c r="AB863" s="10" t="str">
        <f>IF(Overall!$A865&lt;&gt;"",IF(AND(MONTH($N863) &lt;= 10, MONTH($O863) &gt;= 10), IF($R863 &lt;&gt; "", $H863/$R863, ""), ""),"")</f>
        <v/>
      </c>
      <c r="AC863" s="10" t="str">
        <f>IF(Overall!$A865&lt;&gt;"",IF(AND(MONTH($N863) &lt;= 11, MONTH($O863) &gt;= 11), IF($R863 &lt;&gt; "", $H863/$R863, ""), ""),"")</f>
        <v/>
      </c>
      <c r="AD863" s="10" t="str">
        <f>IF(Overall!$A865&lt;&gt;"",IF(AND(MONTH($N863) &lt;= 12, MONTH($O863) &gt;= 12), IF($R863 &lt;&gt; "", $H863/$R863, ""), ""),"")</f>
        <v/>
      </c>
      <c r="AF863" s="10" t="str">
        <f ca="1">IFERROR(IF(AND(NOW()&lt;= EOMONTH(DATE(YEAR($O863),1, 1), 0), Overall!$A865&lt;&gt;"", MONTH($N863) &lt;= 1, MONTH($O863) &gt;= 1), IF($R863 &lt;&gt; "", $H863/$R863, ""), ""), "")</f>
        <v/>
      </c>
      <c r="AG863" s="10" t="str">
        <f ca="1">IFERROR(IF(AND(NOW()&lt;= EOMONTH(DATE(YEAR($O863),2, 1), 0), Overall!$A865&lt;&gt;"", MONTH($N863) &lt;= 2, MONTH($O863) &gt;= 2), IF($R863 &lt;&gt; "", $H863/$R863, ""), ""), "")</f>
        <v/>
      </c>
      <c r="AH863" s="10" t="str">
        <f ca="1">IFERROR(IF(AND(NOW()&lt;= EOMONTH(DATE(YEAR($O863),3, 1), 0), Overall!$A865&lt;&gt;"", MONTH($N863) &lt;= 3, MONTH($O863) &gt;= 3), IF($R863 &lt;&gt; "", $H863/$R863, ""), ""), "")</f>
        <v/>
      </c>
      <c r="AI863" s="10" t="str">
        <f ca="1">IFERROR(IF(AND(NOW()&lt;= EOMONTH(DATE(YEAR($O863),4, 1), 0), Overall!$A865&lt;&gt;"", MONTH($N863) &lt;= 4, MONTH($O863) &gt;= 4), IF($R863 &lt;&gt; "", $H863/$R863, ""), ""), "")</f>
        <v/>
      </c>
      <c r="AJ863" s="10" t="str">
        <f ca="1">IFERROR(IF(AND(NOW()&lt;= EOMONTH(DATE(YEAR($O863),5, 1), 0), Overall!$A865&lt;&gt;"", MONTH($N863) &lt;= 5, MONTH($O863) &gt;= 5), IF($R863 &lt;&gt; "", $H863/$R863, ""), ""), "")</f>
        <v/>
      </c>
      <c r="AK863" s="10" t="str">
        <f ca="1">IFERROR(IF(AND(NOW()&lt;= EOMONTH(DATE(YEAR($O863),6, 1), 0), Overall!$A865&lt;&gt;"", MONTH($N863) &lt;= 6, MONTH($O863) &gt;= 6), IF($R863 &lt;&gt; "", $H863/$R863, ""), ""), "")</f>
        <v/>
      </c>
      <c r="AL863" s="10" t="str">
        <f ca="1">IFERROR(IF(AND(NOW()&lt;= EOMONTH(DATE(YEAR($O863),7, 1), 0), Overall!$A865&lt;&gt;"", MONTH($N863) &lt;= 7, MONTH($O863) &gt;= 7), IF($R863 &lt;&gt; "", $H863/$R863, ""), ""), "")</f>
        <v/>
      </c>
      <c r="AM863" s="10" t="str">
        <f ca="1">IFERROR(IF(AND(NOW()&lt;= EOMONTH(DATE(YEAR($O863),8, 1), 0), Overall!$A865&lt;&gt;"", MONTH($N863) &lt;= 8, MONTH($O863) &gt;= 8), IF($R863 &lt;&gt; "", $H863/$R863, ""), ""), "")</f>
        <v/>
      </c>
      <c r="AN863" s="10" t="str">
        <f ca="1">IFERROR(IF(AND(NOW()&lt;= EOMONTH(DATE(YEAR($O863),9, 1), 0), Overall!$A865&lt;&gt;"", MONTH($N863) &lt;= 9, MONTH($O863) &gt;= 9), IF($R863 &lt;&gt; "", $H863/$R863, ""), ""), "")</f>
        <v/>
      </c>
      <c r="AO863" s="10" t="str">
        <f ca="1">IFERROR(IF(AND(NOW()&lt;= EOMONTH(DATE(YEAR($O863),10, 1), 0), Overall!$A865&lt;&gt;"", MONTH($N863) &lt;= 10, MONTH($O863) &gt;= 10), IF($R863 &lt;&gt; "", $H863/$R863, ""), ""), "")</f>
        <v/>
      </c>
      <c r="AP863" s="10" t="str">
        <f ca="1">IFERROR(IF(AND(NOW()&lt;= EOMONTH(DATE(YEAR($O863),11, 1), 0), Overall!$A865&lt;&gt;"", MONTH($N863) &lt;=11, MONTH($O863) &gt;= 11), IF($R863 &lt;&gt; "", $H863/$R863, ""), ""), "")</f>
        <v/>
      </c>
      <c r="AQ863" s="10" t="str">
        <f ca="1">IFERROR(IF(AND(NOW()&lt;= EOMONTH(DATE(YEAR($O863),12, 1), 0), Overall!$A865&lt;&gt;"", MONTH($N863) &lt;= 12, MONTH($O863) &gt;= 12), IF($R863 &lt;&gt; "", $H863/$R863, ""), ""), "")</f>
        <v/>
      </c>
      <c r="AR863" s="16">
        <f t="shared" ca="1" si="27"/>
        <v>0</v>
      </c>
    </row>
    <row r="864" spans="1:44" x14ac:dyDescent="0.25">
      <c r="A864" t="str">
        <f>_xlfn.VALUETOTEXT(Overall!A866)</f>
        <v/>
      </c>
      <c r="B864" s="8" t="str">
        <f>IF(Overall!B866&lt;&gt;"", VALUE(Overall!B866), "")</f>
        <v/>
      </c>
      <c r="C864" s="5" t="str">
        <f>IF(Overall!C866&lt;&gt;"",_xlfn.VALUETOTEXT(Overall!C866),"")</f>
        <v/>
      </c>
      <c r="D864" s="5" t="str">
        <f>_xlfn.VALUETOTEXT(Overall!D866)</f>
        <v/>
      </c>
      <c r="E864" s="5" t="str">
        <f>IF(Overall!Q866&lt;&gt;"",_xlfn.VALUETOTEXT(Overall!Q866),"")</f>
        <v/>
      </c>
      <c r="F864" s="5" t="str">
        <f>IF(Overall!E866&lt;&gt;"",_xlfn.VALUETOTEXT(Overall!E866),"")</f>
        <v/>
      </c>
      <c r="G864" s="5" t="str">
        <f>IF(Overall!R866&lt;&gt;"",_xlfn.VALUETOTEXT(Overall!R866),"")</f>
        <v/>
      </c>
      <c r="H864" s="6" t="str">
        <f>IF(Overall!F866&lt;&gt;"",VALUE(Overall!F866),"")</f>
        <v/>
      </c>
      <c r="I864" s="6" t="str">
        <f>IF(Overall!G866&lt;&gt;"",VALUE(Overall!G866),"")</f>
        <v/>
      </c>
      <c r="J864" s="6" t="str">
        <f>IF(Overall!H866&lt;&gt;"",VALUE(Overall!H866),"")</f>
        <v/>
      </c>
      <c r="K864" s="6" t="str">
        <f>IF(Overall!I866&lt;&gt;"",VALUE(Overall!I866),"")</f>
        <v/>
      </c>
      <c r="L864" s="6" t="str">
        <f>IF(Overall!J866&lt;&gt;"",VALUE(Overall!J866),"")</f>
        <v/>
      </c>
      <c r="M864" s="6" t="str">
        <f>IF(Overall!K866&lt;&gt;"",VALUE(Overall!K866),"")</f>
        <v/>
      </c>
      <c r="N864" s="7" t="str">
        <f>IF(Overall!L866&lt;&gt;"",DATEVALUE(MID(Overall!L866, FIND(",", Overall!L866) + 2, FIND(" ", Overall!L866) - FIND(",", Overall!L866) - 1) &amp; " " &amp; MID(Overall!L866, FIND(" ", Overall!L866) + 1, FIND(",", Overall!L866, FIND(" ", Overall!L866)) - FIND(" ", Overall!L866) - 1) &amp; ", " &amp; MID(Overall!L866, FIND(",", Overall!L866, FIND(",",Overall!L866) + 1) + 2, LEN(Overall!L866))),"")</f>
        <v/>
      </c>
      <c r="O864" s="7" t="str">
        <f>IF(Overall!M866&lt;&gt;"",DATEVALUE(MID(Overall!M866, FIND(",", Overall!M866) + 2, FIND(" ", Overall!M866) - FIND(",", Overall!M866) - 1) &amp; " " &amp; MID(Overall!M866, FIND(" ", Overall!M866) + 1, FIND(",", Overall!M866, FIND(" ", Overall!M866)) - FIND(" ", Overall!M866) - 1) &amp; ", " &amp; MID(Overall!M866, FIND(",", Overall!M866, FIND(",",Overall!M866) + 1) + 2, LEN(Overall!M866))),"")</f>
        <v/>
      </c>
      <c r="P864" s="7" t="str">
        <f>IF(Overall!N866&lt;&gt;"",DATEVALUE(MID(Overall!N866, FIND(",", Overall!N866) + 2, FIND(" ", Overall!N866) - FIND(",", Overall!N866) - 1) &amp; " " &amp; MID(Overall!N866, FIND(" ", Overall!N866) + 1, FIND(",", Overall!N866, FIND(" ", Overall!N866)) - FIND(" ", Overall!N866) - 1) &amp; ", " &amp; MID(Overall!N866, FIND(",", Overall!N866, FIND(",",Overall!N866) + 1) + 2, LEN(Overall!N866))),"")</f>
        <v/>
      </c>
      <c r="Q864" s="7" t="str">
        <f>IF(Overall!O866&lt;&gt;"",DATEVALUE(MID(Overall!O866, FIND(",", Overall!O866) + 2, FIND(" ", Overall!O866) - FIND(",", Overall!O866) - 1) &amp; " " &amp; MID(Overall!O866, FIND(" ", Overall!O866) + 1, FIND(",", Overall!O866, FIND(" ", Overall!O866)) - FIND(" ", Overall!O866) - 1) &amp; ", " &amp; MID(Overall!O866, FIND(",", Overall!O866, FIND(",",Overall!O866) + 1) + 2, LEN(Overall!O866))),"")</f>
        <v/>
      </c>
      <c r="R864" s="5" t="str">
        <f t="shared" si="26"/>
        <v/>
      </c>
      <c r="S864" s="10" t="str">
        <f>IF(Overall!$A866&lt;&gt;"",IF(AND(MONTH($N864) &lt;= 1, MONTH($O864) &gt;= 1), IF($R864 &lt;&gt; "", $H864/$R864, ""), ""),"")</f>
        <v/>
      </c>
      <c r="T864" s="10" t="str">
        <f>IF(Overall!$A866&lt;&gt;"",IF(AND(MONTH($N864) &lt;= 2, MONTH($O864) &gt;= 2), IF($R864 &lt;&gt; "", $H864/$R864, ""), ""),"")</f>
        <v/>
      </c>
      <c r="U864" s="10" t="str">
        <f>IF(Overall!$A866&lt;&gt;"",IF(AND(MONTH($N864) &lt;= 3, MONTH($O864) &gt;= 3), IF($R864 &lt;&gt; "", $H864/$R864, ""), ""),"")</f>
        <v/>
      </c>
      <c r="V864" s="10" t="str">
        <f>IF(Overall!$A866&lt;&gt;"",IF(AND(MONTH($N864) &lt;= 4, MONTH($O864) &gt;= 4), IF($R864 &lt;&gt; "", $H864/$R864, ""), ""),"")</f>
        <v/>
      </c>
      <c r="W864" s="10" t="str">
        <f>IF(Overall!$A866&lt;&gt;"",IF(AND(MONTH($N864) &lt;= 5, MONTH($O864) &gt;= 5), IF($R864 &lt;&gt; "", $H864/$R864, ""), ""),"")</f>
        <v/>
      </c>
      <c r="X864" s="10" t="str">
        <f>IF(Overall!$A866&lt;&gt;"",IF(AND(MONTH($N864) &lt;= 6, MONTH($O864) &gt;= 6), IF($R864 &lt;&gt; "", $H864/$R864, ""), ""),"")</f>
        <v/>
      </c>
      <c r="Y864" s="10" t="str">
        <f>IF(Overall!$A866&lt;&gt;"",IF(AND(MONTH($N864) &lt;= 7, MONTH($O864) &gt;= 7 ), IF($R864 &lt;&gt; "", $H864/$R864, ""), ""),"")</f>
        <v/>
      </c>
      <c r="Z864" s="10" t="str">
        <f>IF(Overall!$A866&lt;&gt;"",IF(AND(MONTH($N864) &lt;= 8, MONTH($O864) &gt;= 8), IF($R864 &lt;&gt; "", $H864/$R864, ""), ""),"")</f>
        <v/>
      </c>
      <c r="AA864" s="10" t="str">
        <f>IF(Overall!$A866&lt;&gt;"",IF(AND(MONTH($N864) &lt;= 9, MONTH($O864) &gt;= 9), IF($R864 &lt;&gt; "", $H864/$R864, ""), ""),"")</f>
        <v/>
      </c>
      <c r="AB864" s="10" t="str">
        <f>IF(Overall!$A866&lt;&gt;"",IF(AND(MONTH($N864) &lt;= 10, MONTH($O864) &gt;= 10), IF($R864 &lt;&gt; "", $H864/$R864, ""), ""),"")</f>
        <v/>
      </c>
      <c r="AC864" s="10" t="str">
        <f>IF(Overall!$A866&lt;&gt;"",IF(AND(MONTH($N864) &lt;= 11, MONTH($O864) &gt;= 11), IF($R864 &lt;&gt; "", $H864/$R864, ""), ""),"")</f>
        <v/>
      </c>
      <c r="AD864" s="10" t="str">
        <f>IF(Overall!$A866&lt;&gt;"",IF(AND(MONTH($N864) &lt;= 12, MONTH($O864) &gt;= 12), IF($R864 &lt;&gt; "", $H864/$R864, ""), ""),"")</f>
        <v/>
      </c>
      <c r="AF864" s="10" t="str">
        <f ca="1">IFERROR(IF(AND(NOW()&lt;= EOMONTH(DATE(YEAR($O864),1, 1), 0), Overall!$A866&lt;&gt;"", MONTH($N864) &lt;= 1, MONTH($O864) &gt;= 1), IF($R864 &lt;&gt; "", $H864/$R864, ""), ""), "")</f>
        <v/>
      </c>
      <c r="AG864" s="10" t="str">
        <f ca="1">IFERROR(IF(AND(NOW()&lt;= EOMONTH(DATE(YEAR($O864),2, 1), 0), Overall!$A866&lt;&gt;"", MONTH($N864) &lt;= 2, MONTH($O864) &gt;= 2), IF($R864 &lt;&gt; "", $H864/$R864, ""), ""), "")</f>
        <v/>
      </c>
      <c r="AH864" s="10" t="str">
        <f ca="1">IFERROR(IF(AND(NOW()&lt;= EOMONTH(DATE(YEAR($O864),3, 1), 0), Overall!$A866&lt;&gt;"", MONTH($N864) &lt;= 3, MONTH($O864) &gt;= 3), IF($R864 &lt;&gt; "", $H864/$R864, ""), ""), "")</f>
        <v/>
      </c>
      <c r="AI864" s="10" t="str">
        <f ca="1">IFERROR(IF(AND(NOW()&lt;= EOMONTH(DATE(YEAR($O864),4, 1), 0), Overall!$A866&lt;&gt;"", MONTH($N864) &lt;= 4, MONTH($O864) &gt;= 4), IF($R864 &lt;&gt; "", $H864/$R864, ""), ""), "")</f>
        <v/>
      </c>
      <c r="AJ864" s="10" t="str">
        <f ca="1">IFERROR(IF(AND(NOW()&lt;= EOMONTH(DATE(YEAR($O864),5, 1), 0), Overall!$A866&lt;&gt;"", MONTH($N864) &lt;= 5, MONTH($O864) &gt;= 5), IF($R864 &lt;&gt; "", $H864/$R864, ""), ""), "")</f>
        <v/>
      </c>
      <c r="AK864" s="10" t="str">
        <f ca="1">IFERROR(IF(AND(NOW()&lt;= EOMONTH(DATE(YEAR($O864),6, 1), 0), Overall!$A866&lt;&gt;"", MONTH($N864) &lt;= 6, MONTH($O864) &gt;= 6), IF($R864 &lt;&gt; "", $H864/$R864, ""), ""), "")</f>
        <v/>
      </c>
      <c r="AL864" s="10" t="str">
        <f ca="1">IFERROR(IF(AND(NOW()&lt;= EOMONTH(DATE(YEAR($O864),7, 1), 0), Overall!$A866&lt;&gt;"", MONTH($N864) &lt;= 7, MONTH($O864) &gt;= 7), IF($R864 &lt;&gt; "", $H864/$R864, ""), ""), "")</f>
        <v/>
      </c>
      <c r="AM864" s="10" t="str">
        <f ca="1">IFERROR(IF(AND(NOW()&lt;= EOMONTH(DATE(YEAR($O864),8, 1), 0), Overall!$A866&lt;&gt;"", MONTH($N864) &lt;= 8, MONTH($O864) &gt;= 8), IF($R864 &lt;&gt; "", $H864/$R864, ""), ""), "")</f>
        <v/>
      </c>
      <c r="AN864" s="10" t="str">
        <f ca="1">IFERROR(IF(AND(NOW()&lt;= EOMONTH(DATE(YEAR($O864),9, 1), 0), Overall!$A866&lt;&gt;"", MONTH($N864) &lt;= 9, MONTH($O864) &gt;= 9), IF($R864 &lt;&gt; "", $H864/$R864, ""), ""), "")</f>
        <v/>
      </c>
      <c r="AO864" s="10" t="str">
        <f ca="1">IFERROR(IF(AND(NOW()&lt;= EOMONTH(DATE(YEAR($O864),10, 1), 0), Overall!$A866&lt;&gt;"", MONTH($N864) &lt;= 10, MONTH($O864) &gt;= 10), IF($R864 &lt;&gt; "", $H864/$R864, ""), ""), "")</f>
        <v/>
      </c>
      <c r="AP864" s="10" t="str">
        <f ca="1">IFERROR(IF(AND(NOW()&lt;= EOMONTH(DATE(YEAR($O864),11, 1), 0), Overall!$A866&lt;&gt;"", MONTH($N864) &lt;=11, MONTH($O864) &gt;= 11), IF($R864 &lt;&gt; "", $H864/$R864, ""), ""), "")</f>
        <v/>
      </c>
      <c r="AQ864" s="10" t="str">
        <f ca="1">IFERROR(IF(AND(NOW()&lt;= EOMONTH(DATE(YEAR($O864),12, 1), 0), Overall!$A866&lt;&gt;"", MONTH($N864) &lt;= 12, MONTH($O864) &gt;= 12), IF($R864 &lt;&gt; "", $H864/$R864, ""), ""), "")</f>
        <v/>
      </c>
      <c r="AR864" s="16">
        <f t="shared" ca="1" si="27"/>
        <v>0</v>
      </c>
    </row>
    <row r="865" spans="1:44" x14ac:dyDescent="0.25">
      <c r="A865" t="str">
        <f>_xlfn.VALUETOTEXT(Overall!A867)</f>
        <v/>
      </c>
      <c r="B865" s="8" t="str">
        <f>IF(Overall!B867&lt;&gt;"", VALUE(Overall!B867), "")</f>
        <v/>
      </c>
      <c r="C865" s="5" t="str">
        <f>IF(Overall!C867&lt;&gt;"",_xlfn.VALUETOTEXT(Overall!C867),"")</f>
        <v/>
      </c>
      <c r="D865" s="5" t="str">
        <f>_xlfn.VALUETOTEXT(Overall!D867)</f>
        <v/>
      </c>
      <c r="E865" s="5" t="str">
        <f>IF(Overall!Q867&lt;&gt;"",_xlfn.VALUETOTEXT(Overall!Q867),"")</f>
        <v/>
      </c>
      <c r="F865" s="5" t="str">
        <f>IF(Overall!E867&lt;&gt;"",_xlfn.VALUETOTEXT(Overall!E867),"")</f>
        <v/>
      </c>
      <c r="G865" s="5" t="str">
        <f>IF(Overall!R867&lt;&gt;"",_xlfn.VALUETOTEXT(Overall!R867),"")</f>
        <v/>
      </c>
      <c r="H865" s="6" t="str">
        <f>IF(Overall!F867&lt;&gt;"",VALUE(Overall!F867),"")</f>
        <v/>
      </c>
      <c r="I865" s="6" t="str">
        <f>IF(Overall!G867&lt;&gt;"",VALUE(Overall!G867),"")</f>
        <v/>
      </c>
      <c r="J865" s="6" t="str">
        <f>IF(Overall!H867&lt;&gt;"",VALUE(Overall!H867),"")</f>
        <v/>
      </c>
      <c r="K865" s="6" t="str">
        <f>IF(Overall!I867&lt;&gt;"",VALUE(Overall!I867),"")</f>
        <v/>
      </c>
      <c r="L865" s="6" t="str">
        <f>IF(Overall!J867&lt;&gt;"",VALUE(Overall!J867),"")</f>
        <v/>
      </c>
      <c r="M865" s="6" t="str">
        <f>IF(Overall!K867&lt;&gt;"",VALUE(Overall!K867),"")</f>
        <v/>
      </c>
      <c r="N865" s="7" t="str">
        <f>IF(Overall!L867&lt;&gt;"",DATEVALUE(MID(Overall!L867, FIND(",", Overall!L867) + 2, FIND(" ", Overall!L867) - FIND(",", Overall!L867) - 1) &amp; " " &amp; MID(Overall!L867, FIND(" ", Overall!L867) + 1, FIND(",", Overall!L867, FIND(" ", Overall!L867)) - FIND(" ", Overall!L867) - 1) &amp; ", " &amp; MID(Overall!L867, FIND(",", Overall!L867, FIND(",",Overall!L867) + 1) + 2, LEN(Overall!L867))),"")</f>
        <v/>
      </c>
      <c r="O865" s="7" t="str">
        <f>IF(Overall!M867&lt;&gt;"",DATEVALUE(MID(Overall!M867, FIND(",", Overall!M867) + 2, FIND(" ", Overall!M867) - FIND(",", Overall!M867) - 1) &amp; " " &amp; MID(Overall!M867, FIND(" ", Overall!M867) + 1, FIND(",", Overall!M867, FIND(" ", Overall!M867)) - FIND(" ", Overall!M867) - 1) &amp; ", " &amp; MID(Overall!M867, FIND(",", Overall!M867, FIND(",",Overall!M867) + 1) + 2, LEN(Overall!M867))),"")</f>
        <v/>
      </c>
      <c r="P865" s="7" t="str">
        <f>IF(Overall!N867&lt;&gt;"",DATEVALUE(MID(Overall!N867, FIND(",", Overall!N867) + 2, FIND(" ", Overall!N867) - FIND(",", Overall!N867) - 1) &amp; " " &amp; MID(Overall!N867, FIND(" ", Overall!N867) + 1, FIND(",", Overall!N867, FIND(" ", Overall!N867)) - FIND(" ", Overall!N867) - 1) &amp; ", " &amp; MID(Overall!N867, FIND(",", Overall!N867, FIND(",",Overall!N867) + 1) + 2, LEN(Overall!N867))),"")</f>
        <v/>
      </c>
      <c r="Q865" s="7" t="str">
        <f>IF(Overall!O867&lt;&gt;"",DATEVALUE(MID(Overall!O867, FIND(",", Overall!O867) + 2, FIND(" ", Overall!O867) - FIND(",", Overall!O867) - 1) &amp; " " &amp; MID(Overall!O867, FIND(" ", Overall!O867) + 1, FIND(",", Overall!O867, FIND(" ", Overall!O867)) - FIND(" ", Overall!O867) - 1) &amp; ", " &amp; MID(Overall!O867, FIND(",", Overall!O867, FIND(",",Overall!O867) + 1) + 2, LEN(Overall!O867))),"")</f>
        <v/>
      </c>
      <c r="R865" s="5" t="str">
        <f t="shared" si="26"/>
        <v/>
      </c>
      <c r="S865" s="10" t="str">
        <f>IF(Overall!$A867&lt;&gt;"",IF(AND(MONTH($N865) &lt;= 1, MONTH($O865) &gt;= 1), IF($R865 &lt;&gt; "", $H865/$R865, ""), ""),"")</f>
        <v/>
      </c>
      <c r="T865" s="10" t="str">
        <f>IF(Overall!$A867&lt;&gt;"",IF(AND(MONTH($N865) &lt;= 2, MONTH($O865) &gt;= 2), IF($R865 &lt;&gt; "", $H865/$R865, ""), ""),"")</f>
        <v/>
      </c>
      <c r="U865" s="10" t="str">
        <f>IF(Overall!$A867&lt;&gt;"",IF(AND(MONTH($N865) &lt;= 3, MONTH($O865) &gt;= 3), IF($R865 &lt;&gt; "", $H865/$R865, ""), ""),"")</f>
        <v/>
      </c>
      <c r="V865" s="10" t="str">
        <f>IF(Overall!$A867&lt;&gt;"",IF(AND(MONTH($N865) &lt;= 4, MONTH($O865) &gt;= 4), IF($R865 &lt;&gt; "", $H865/$R865, ""), ""),"")</f>
        <v/>
      </c>
      <c r="W865" s="10" t="str">
        <f>IF(Overall!$A867&lt;&gt;"",IF(AND(MONTH($N865) &lt;= 5, MONTH($O865) &gt;= 5), IF($R865 &lt;&gt; "", $H865/$R865, ""), ""),"")</f>
        <v/>
      </c>
      <c r="X865" s="10" t="str">
        <f>IF(Overall!$A867&lt;&gt;"",IF(AND(MONTH($N865) &lt;= 6, MONTH($O865) &gt;= 6), IF($R865 &lt;&gt; "", $H865/$R865, ""), ""),"")</f>
        <v/>
      </c>
      <c r="Y865" s="10" t="str">
        <f>IF(Overall!$A867&lt;&gt;"",IF(AND(MONTH($N865) &lt;= 7, MONTH($O865) &gt;= 7 ), IF($R865 &lt;&gt; "", $H865/$R865, ""), ""),"")</f>
        <v/>
      </c>
      <c r="Z865" s="10" t="str">
        <f>IF(Overall!$A867&lt;&gt;"",IF(AND(MONTH($N865) &lt;= 8, MONTH($O865) &gt;= 8), IF($R865 &lt;&gt; "", $H865/$R865, ""), ""),"")</f>
        <v/>
      </c>
      <c r="AA865" s="10" t="str">
        <f>IF(Overall!$A867&lt;&gt;"",IF(AND(MONTH($N865) &lt;= 9, MONTH($O865) &gt;= 9), IF($R865 &lt;&gt; "", $H865/$R865, ""), ""),"")</f>
        <v/>
      </c>
      <c r="AB865" s="10" t="str">
        <f>IF(Overall!$A867&lt;&gt;"",IF(AND(MONTH($N865) &lt;= 10, MONTH($O865) &gt;= 10), IF($R865 &lt;&gt; "", $H865/$R865, ""), ""),"")</f>
        <v/>
      </c>
      <c r="AC865" s="10" t="str">
        <f>IF(Overall!$A867&lt;&gt;"",IF(AND(MONTH($N865) &lt;= 11, MONTH($O865) &gt;= 11), IF($R865 &lt;&gt; "", $H865/$R865, ""), ""),"")</f>
        <v/>
      </c>
      <c r="AD865" s="10" t="str">
        <f>IF(Overall!$A867&lt;&gt;"",IF(AND(MONTH($N865) &lt;= 12, MONTH($O865) &gt;= 12), IF($R865 &lt;&gt; "", $H865/$R865, ""), ""),"")</f>
        <v/>
      </c>
      <c r="AF865" s="10" t="str">
        <f ca="1">IFERROR(IF(AND(NOW()&lt;= EOMONTH(DATE(YEAR($O865),1, 1), 0), Overall!$A867&lt;&gt;"", MONTH($N865) &lt;= 1, MONTH($O865) &gt;= 1), IF($R865 &lt;&gt; "", $H865/$R865, ""), ""), "")</f>
        <v/>
      </c>
      <c r="AG865" s="10" t="str">
        <f ca="1">IFERROR(IF(AND(NOW()&lt;= EOMONTH(DATE(YEAR($O865),2, 1), 0), Overall!$A867&lt;&gt;"", MONTH($N865) &lt;= 2, MONTH($O865) &gt;= 2), IF($R865 &lt;&gt; "", $H865/$R865, ""), ""), "")</f>
        <v/>
      </c>
      <c r="AH865" s="10" t="str">
        <f ca="1">IFERROR(IF(AND(NOW()&lt;= EOMONTH(DATE(YEAR($O865),3, 1), 0), Overall!$A867&lt;&gt;"", MONTH($N865) &lt;= 3, MONTH($O865) &gt;= 3), IF($R865 &lt;&gt; "", $H865/$R865, ""), ""), "")</f>
        <v/>
      </c>
      <c r="AI865" s="10" t="str">
        <f ca="1">IFERROR(IF(AND(NOW()&lt;= EOMONTH(DATE(YEAR($O865),4, 1), 0), Overall!$A867&lt;&gt;"", MONTH($N865) &lt;= 4, MONTH($O865) &gt;= 4), IF($R865 &lt;&gt; "", $H865/$R865, ""), ""), "")</f>
        <v/>
      </c>
      <c r="AJ865" s="10" t="str">
        <f ca="1">IFERROR(IF(AND(NOW()&lt;= EOMONTH(DATE(YEAR($O865),5, 1), 0), Overall!$A867&lt;&gt;"", MONTH($N865) &lt;= 5, MONTH($O865) &gt;= 5), IF($R865 &lt;&gt; "", $H865/$R865, ""), ""), "")</f>
        <v/>
      </c>
      <c r="AK865" s="10" t="str">
        <f ca="1">IFERROR(IF(AND(NOW()&lt;= EOMONTH(DATE(YEAR($O865),6, 1), 0), Overall!$A867&lt;&gt;"", MONTH($N865) &lt;= 6, MONTH($O865) &gt;= 6), IF($R865 &lt;&gt; "", $H865/$R865, ""), ""), "")</f>
        <v/>
      </c>
      <c r="AL865" s="10" t="str">
        <f ca="1">IFERROR(IF(AND(NOW()&lt;= EOMONTH(DATE(YEAR($O865),7, 1), 0), Overall!$A867&lt;&gt;"", MONTH($N865) &lt;= 7, MONTH($O865) &gt;= 7), IF($R865 &lt;&gt; "", $H865/$R865, ""), ""), "")</f>
        <v/>
      </c>
      <c r="AM865" s="10" t="str">
        <f ca="1">IFERROR(IF(AND(NOW()&lt;= EOMONTH(DATE(YEAR($O865),8, 1), 0), Overall!$A867&lt;&gt;"", MONTH($N865) &lt;= 8, MONTH($O865) &gt;= 8), IF($R865 &lt;&gt; "", $H865/$R865, ""), ""), "")</f>
        <v/>
      </c>
      <c r="AN865" s="10" t="str">
        <f ca="1">IFERROR(IF(AND(NOW()&lt;= EOMONTH(DATE(YEAR($O865),9, 1), 0), Overall!$A867&lt;&gt;"", MONTH($N865) &lt;= 9, MONTH($O865) &gt;= 9), IF($R865 &lt;&gt; "", $H865/$R865, ""), ""), "")</f>
        <v/>
      </c>
      <c r="AO865" s="10" t="str">
        <f ca="1">IFERROR(IF(AND(NOW()&lt;= EOMONTH(DATE(YEAR($O865),10, 1), 0), Overall!$A867&lt;&gt;"", MONTH($N865) &lt;= 10, MONTH($O865) &gt;= 10), IF($R865 &lt;&gt; "", $H865/$R865, ""), ""), "")</f>
        <v/>
      </c>
      <c r="AP865" s="10" t="str">
        <f ca="1">IFERROR(IF(AND(NOW()&lt;= EOMONTH(DATE(YEAR($O865),11, 1), 0), Overall!$A867&lt;&gt;"", MONTH($N865) &lt;=11, MONTH($O865) &gt;= 11), IF($R865 &lt;&gt; "", $H865/$R865, ""), ""), "")</f>
        <v/>
      </c>
      <c r="AQ865" s="10" t="str">
        <f ca="1">IFERROR(IF(AND(NOW()&lt;= EOMONTH(DATE(YEAR($O865),12, 1), 0), Overall!$A867&lt;&gt;"", MONTH($N865) &lt;= 12, MONTH($O865) &gt;= 12), IF($R865 &lt;&gt; "", $H865/$R865, ""), ""), "")</f>
        <v/>
      </c>
      <c r="AR865" s="16">
        <f t="shared" ca="1" si="27"/>
        <v>0</v>
      </c>
    </row>
    <row r="866" spans="1:44" x14ac:dyDescent="0.25">
      <c r="A866" t="str">
        <f>_xlfn.VALUETOTEXT(Overall!A868)</f>
        <v/>
      </c>
      <c r="B866" s="8" t="str">
        <f>IF(Overall!B868&lt;&gt;"", VALUE(Overall!B868), "")</f>
        <v/>
      </c>
      <c r="C866" s="5" t="str">
        <f>IF(Overall!C868&lt;&gt;"",_xlfn.VALUETOTEXT(Overall!C868),"")</f>
        <v/>
      </c>
      <c r="D866" s="5" t="str">
        <f>_xlfn.VALUETOTEXT(Overall!D868)</f>
        <v/>
      </c>
      <c r="E866" s="5" t="str">
        <f>IF(Overall!Q868&lt;&gt;"",_xlfn.VALUETOTEXT(Overall!Q868),"")</f>
        <v/>
      </c>
      <c r="F866" s="5" t="str">
        <f>IF(Overall!E868&lt;&gt;"",_xlfn.VALUETOTEXT(Overall!E868),"")</f>
        <v/>
      </c>
      <c r="G866" s="5" t="str">
        <f>IF(Overall!R868&lt;&gt;"",_xlfn.VALUETOTEXT(Overall!R868),"")</f>
        <v/>
      </c>
      <c r="H866" s="6" t="str">
        <f>IF(Overall!F868&lt;&gt;"",VALUE(Overall!F868),"")</f>
        <v/>
      </c>
      <c r="I866" s="6" t="str">
        <f>IF(Overall!G868&lt;&gt;"",VALUE(Overall!G868),"")</f>
        <v/>
      </c>
      <c r="J866" s="6" t="str">
        <f>IF(Overall!H868&lt;&gt;"",VALUE(Overall!H868),"")</f>
        <v/>
      </c>
      <c r="K866" s="6" t="str">
        <f>IF(Overall!I868&lt;&gt;"",VALUE(Overall!I868),"")</f>
        <v/>
      </c>
      <c r="L866" s="6" t="str">
        <f>IF(Overall!J868&lt;&gt;"",VALUE(Overall!J868),"")</f>
        <v/>
      </c>
      <c r="M866" s="6" t="str">
        <f>IF(Overall!K868&lt;&gt;"",VALUE(Overall!K868),"")</f>
        <v/>
      </c>
      <c r="N866" s="7" t="str">
        <f>IF(Overall!L868&lt;&gt;"",DATEVALUE(MID(Overall!L868, FIND(",", Overall!L868) + 2, FIND(" ", Overall!L868) - FIND(",", Overall!L868) - 1) &amp; " " &amp; MID(Overall!L868, FIND(" ", Overall!L868) + 1, FIND(",", Overall!L868, FIND(" ", Overall!L868)) - FIND(" ", Overall!L868) - 1) &amp; ", " &amp; MID(Overall!L868, FIND(",", Overall!L868, FIND(",",Overall!L868) + 1) + 2, LEN(Overall!L868))),"")</f>
        <v/>
      </c>
      <c r="O866" s="7" t="str">
        <f>IF(Overall!M868&lt;&gt;"",DATEVALUE(MID(Overall!M868, FIND(",", Overall!M868) + 2, FIND(" ", Overall!M868) - FIND(",", Overall!M868) - 1) &amp; " " &amp; MID(Overall!M868, FIND(" ", Overall!M868) + 1, FIND(",", Overall!M868, FIND(" ", Overall!M868)) - FIND(" ", Overall!M868) - 1) &amp; ", " &amp; MID(Overall!M868, FIND(",", Overall!M868, FIND(",",Overall!M868) + 1) + 2, LEN(Overall!M868))),"")</f>
        <v/>
      </c>
      <c r="P866" s="7" t="str">
        <f>IF(Overall!N868&lt;&gt;"",DATEVALUE(MID(Overall!N868, FIND(",", Overall!N868) + 2, FIND(" ", Overall!N868) - FIND(",", Overall!N868) - 1) &amp; " " &amp; MID(Overall!N868, FIND(" ", Overall!N868) + 1, FIND(",", Overall!N868, FIND(" ", Overall!N868)) - FIND(" ", Overall!N868) - 1) &amp; ", " &amp; MID(Overall!N868, FIND(",", Overall!N868, FIND(",",Overall!N868) + 1) + 2, LEN(Overall!N868))),"")</f>
        <v/>
      </c>
      <c r="Q866" s="7" t="str">
        <f>IF(Overall!O868&lt;&gt;"",DATEVALUE(MID(Overall!O868, FIND(",", Overall!O868) + 2, FIND(" ", Overall!O868) - FIND(",", Overall!O868) - 1) &amp; " " &amp; MID(Overall!O868, FIND(" ", Overall!O868) + 1, FIND(",", Overall!O868, FIND(" ", Overall!O868)) - FIND(" ", Overall!O868) - 1) &amp; ", " &amp; MID(Overall!O868, FIND(",", Overall!O868, FIND(",",Overall!O868) + 1) + 2, LEN(Overall!O868))),"")</f>
        <v/>
      </c>
      <c r="R866" s="5" t="str">
        <f t="shared" si="26"/>
        <v/>
      </c>
      <c r="S866" s="10" t="str">
        <f>IF(Overall!$A868&lt;&gt;"",IF(AND(MONTH($N866) &lt;= 1, MONTH($O866) &gt;= 1), IF($R866 &lt;&gt; "", $H866/$R866, ""), ""),"")</f>
        <v/>
      </c>
      <c r="T866" s="10" t="str">
        <f>IF(Overall!$A868&lt;&gt;"",IF(AND(MONTH($N866) &lt;= 2, MONTH($O866) &gt;= 2), IF($R866 &lt;&gt; "", $H866/$R866, ""), ""),"")</f>
        <v/>
      </c>
      <c r="U866" s="10" t="str">
        <f>IF(Overall!$A868&lt;&gt;"",IF(AND(MONTH($N866) &lt;= 3, MONTH($O866) &gt;= 3), IF($R866 &lt;&gt; "", $H866/$R866, ""), ""),"")</f>
        <v/>
      </c>
      <c r="V866" s="10" t="str">
        <f>IF(Overall!$A868&lt;&gt;"",IF(AND(MONTH($N866) &lt;= 4, MONTH($O866) &gt;= 4), IF($R866 &lt;&gt; "", $H866/$R866, ""), ""),"")</f>
        <v/>
      </c>
      <c r="W866" s="10" t="str">
        <f>IF(Overall!$A868&lt;&gt;"",IF(AND(MONTH($N866) &lt;= 5, MONTH($O866) &gt;= 5), IF($R866 &lt;&gt; "", $H866/$R866, ""), ""),"")</f>
        <v/>
      </c>
      <c r="X866" s="10" t="str">
        <f>IF(Overall!$A868&lt;&gt;"",IF(AND(MONTH($N866) &lt;= 6, MONTH($O866) &gt;= 6), IF($R866 &lt;&gt; "", $H866/$R866, ""), ""),"")</f>
        <v/>
      </c>
      <c r="Y866" s="10" t="str">
        <f>IF(Overall!$A868&lt;&gt;"",IF(AND(MONTH($N866) &lt;= 7, MONTH($O866) &gt;= 7 ), IF($R866 &lt;&gt; "", $H866/$R866, ""), ""),"")</f>
        <v/>
      </c>
      <c r="Z866" s="10" t="str">
        <f>IF(Overall!$A868&lt;&gt;"",IF(AND(MONTH($N866) &lt;= 8, MONTH($O866) &gt;= 8), IF($R866 &lt;&gt; "", $H866/$R866, ""), ""),"")</f>
        <v/>
      </c>
      <c r="AA866" s="10" t="str">
        <f>IF(Overall!$A868&lt;&gt;"",IF(AND(MONTH($N866) &lt;= 9, MONTH($O866) &gt;= 9), IF($R866 &lt;&gt; "", $H866/$R866, ""), ""),"")</f>
        <v/>
      </c>
      <c r="AB866" s="10" t="str">
        <f>IF(Overall!$A868&lt;&gt;"",IF(AND(MONTH($N866) &lt;= 10, MONTH($O866) &gt;= 10), IF($R866 &lt;&gt; "", $H866/$R866, ""), ""),"")</f>
        <v/>
      </c>
      <c r="AC866" s="10" t="str">
        <f>IF(Overall!$A868&lt;&gt;"",IF(AND(MONTH($N866) &lt;= 11, MONTH($O866) &gt;= 11), IF($R866 &lt;&gt; "", $H866/$R866, ""), ""),"")</f>
        <v/>
      </c>
      <c r="AD866" s="10" t="str">
        <f>IF(Overall!$A868&lt;&gt;"",IF(AND(MONTH($N866) &lt;= 12, MONTH($O866) &gt;= 12), IF($R866 &lt;&gt; "", $H866/$R866, ""), ""),"")</f>
        <v/>
      </c>
      <c r="AF866" s="10" t="str">
        <f ca="1">IFERROR(IF(AND(NOW()&lt;= EOMONTH(DATE(YEAR($O866),1, 1), 0), Overall!$A868&lt;&gt;"", MONTH($N866) &lt;= 1, MONTH($O866) &gt;= 1), IF($R866 &lt;&gt; "", $H866/$R866, ""), ""), "")</f>
        <v/>
      </c>
      <c r="AG866" s="10" t="str">
        <f ca="1">IFERROR(IF(AND(NOW()&lt;= EOMONTH(DATE(YEAR($O866),2, 1), 0), Overall!$A868&lt;&gt;"", MONTH($N866) &lt;= 2, MONTH($O866) &gt;= 2), IF($R866 &lt;&gt; "", $H866/$R866, ""), ""), "")</f>
        <v/>
      </c>
      <c r="AH866" s="10" t="str">
        <f ca="1">IFERROR(IF(AND(NOW()&lt;= EOMONTH(DATE(YEAR($O866),3, 1), 0), Overall!$A868&lt;&gt;"", MONTH($N866) &lt;= 3, MONTH($O866) &gt;= 3), IF($R866 &lt;&gt; "", $H866/$R866, ""), ""), "")</f>
        <v/>
      </c>
      <c r="AI866" s="10" t="str">
        <f ca="1">IFERROR(IF(AND(NOW()&lt;= EOMONTH(DATE(YEAR($O866),4, 1), 0), Overall!$A868&lt;&gt;"", MONTH($N866) &lt;= 4, MONTH($O866) &gt;= 4), IF($R866 &lt;&gt; "", $H866/$R866, ""), ""), "")</f>
        <v/>
      </c>
      <c r="AJ866" s="10" t="str">
        <f ca="1">IFERROR(IF(AND(NOW()&lt;= EOMONTH(DATE(YEAR($O866),5, 1), 0), Overall!$A868&lt;&gt;"", MONTH($N866) &lt;= 5, MONTH($O866) &gt;= 5), IF($R866 &lt;&gt; "", $H866/$R866, ""), ""), "")</f>
        <v/>
      </c>
      <c r="AK866" s="10" t="str">
        <f ca="1">IFERROR(IF(AND(NOW()&lt;= EOMONTH(DATE(YEAR($O866),6, 1), 0), Overall!$A868&lt;&gt;"", MONTH($N866) &lt;= 6, MONTH($O866) &gt;= 6), IF($R866 &lt;&gt; "", $H866/$R866, ""), ""), "")</f>
        <v/>
      </c>
      <c r="AL866" s="10" t="str">
        <f ca="1">IFERROR(IF(AND(NOW()&lt;= EOMONTH(DATE(YEAR($O866),7, 1), 0), Overall!$A868&lt;&gt;"", MONTH($N866) &lt;= 7, MONTH($O866) &gt;= 7), IF($R866 &lt;&gt; "", $H866/$R866, ""), ""), "")</f>
        <v/>
      </c>
      <c r="AM866" s="10" t="str">
        <f ca="1">IFERROR(IF(AND(NOW()&lt;= EOMONTH(DATE(YEAR($O866),8, 1), 0), Overall!$A868&lt;&gt;"", MONTH($N866) &lt;= 8, MONTH($O866) &gt;= 8), IF($R866 &lt;&gt; "", $H866/$R866, ""), ""), "")</f>
        <v/>
      </c>
      <c r="AN866" s="10" t="str">
        <f ca="1">IFERROR(IF(AND(NOW()&lt;= EOMONTH(DATE(YEAR($O866),9, 1), 0), Overall!$A868&lt;&gt;"", MONTH($N866) &lt;= 9, MONTH($O866) &gt;= 9), IF($R866 &lt;&gt; "", $H866/$R866, ""), ""), "")</f>
        <v/>
      </c>
      <c r="AO866" s="10" t="str">
        <f ca="1">IFERROR(IF(AND(NOW()&lt;= EOMONTH(DATE(YEAR($O866),10, 1), 0), Overall!$A868&lt;&gt;"", MONTH($N866) &lt;= 10, MONTH($O866) &gt;= 10), IF($R866 &lt;&gt; "", $H866/$R866, ""), ""), "")</f>
        <v/>
      </c>
      <c r="AP866" s="10" t="str">
        <f ca="1">IFERROR(IF(AND(NOW()&lt;= EOMONTH(DATE(YEAR($O866),11, 1), 0), Overall!$A868&lt;&gt;"", MONTH($N866) &lt;=11, MONTH($O866) &gt;= 11), IF($R866 &lt;&gt; "", $H866/$R866, ""), ""), "")</f>
        <v/>
      </c>
      <c r="AQ866" s="10" t="str">
        <f ca="1">IFERROR(IF(AND(NOW()&lt;= EOMONTH(DATE(YEAR($O866),12, 1), 0), Overall!$A868&lt;&gt;"", MONTH($N866) &lt;= 12, MONTH($O866) &gt;= 12), IF($R866 &lt;&gt; "", $H866/$R866, ""), ""), "")</f>
        <v/>
      </c>
      <c r="AR866" s="16">
        <f t="shared" ca="1" si="27"/>
        <v>0</v>
      </c>
    </row>
    <row r="867" spans="1:44" x14ac:dyDescent="0.25">
      <c r="A867" t="str">
        <f>_xlfn.VALUETOTEXT(Overall!A869)</f>
        <v/>
      </c>
      <c r="B867" s="8" t="str">
        <f>IF(Overall!B869&lt;&gt;"", VALUE(Overall!B869), "")</f>
        <v/>
      </c>
      <c r="C867" s="5" t="str">
        <f>IF(Overall!C869&lt;&gt;"",_xlfn.VALUETOTEXT(Overall!C869),"")</f>
        <v/>
      </c>
      <c r="D867" s="5" t="str">
        <f>_xlfn.VALUETOTEXT(Overall!D869)</f>
        <v/>
      </c>
      <c r="E867" s="5" t="str">
        <f>IF(Overall!Q869&lt;&gt;"",_xlfn.VALUETOTEXT(Overall!Q869),"")</f>
        <v/>
      </c>
      <c r="F867" s="5" t="str">
        <f>IF(Overall!E869&lt;&gt;"",_xlfn.VALUETOTEXT(Overall!E869),"")</f>
        <v/>
      </c>
      <c r="G867" s="5" t="str">
        <f>IF(Overall!R869&lt;&gt;"",_xlfn.VALUETOTEXT(Overall!R869),"")</f>
        <v/>
      </c>
      <c r="H867" s="6" t="str">
        <f>IF(Overall!F869&lt;&gt;"",VALUE(Overall!F869),"")</f>
        <v/>
      </c>
      <c r="I867" s="6" t="str">
        <f>IF(Overall!G869&lt;&gt;"",VALUE(Overall!G869),"")</f>
        <v/>
      </c>
      <c r="J867" s="6" t="str">
        <f>IF(Overall!H869&lt;&gt;"",VALUE(Overall!H869),"")</f>
        <v/>
      </c>
      <c r="K867" s="6" t="str">
        <f>IF(Overall!I869&lt;&gt;"",VALUE(Overall!I869),"")</f>
        <v/>
      </c>
      <c r="L867" s="6" t="str">
        <f>IF(Overall!J869&lt;&gt;"",VALUE(Overall!J869),"")</f>
        <v/>
      </c>
      <c r="M867" s="6" t="str">
        <f>IF(Overall!K869&lt;&gt;"",VALUE(Overall!K869),"")</f>
        <v/>
      </c>
      <c r="N867" s="7" t="str">
        <f>IF(Overall!L869&lt;&gt;"",DATEVALUE(MID(Overall!L869, FIND(",", Overall!L869) + 2, FIND(" ", Overall!L869) - FIND(",", Overall!L869) - 1) &amp; " " &amp; MID(Overall!L869, FIND(" ", Overall!L869) + 1, FIND(",", Overall!L869, FIND(" ", Overall!L869)) - FIND(" ", Overall!L869) - 1) &amp; ", " &amp; MID(Overall!L869, FIND(",", Overall!L869, FIND(",",Overall!L869) + 1) + 2, LEN(Overall!L869))),"")</f>
        <v/>
      </c>
      <c r="O867" s="7" t="str">
        <f>IF(Overall!M869&lt;&gt;"",DATEVALUE(MID(Overall!M869, FIND(",", Overall!M869) + 2, FIND(" ", Overall!M869) - FIND(",", Overall!M869) - 1) &amp; " " &amp; MID(Overall!M869, FIND(" ", Overall!M869) + 1, FIND(",", Overall!M869, FIND(" ", Overall!M869)) - FIND(" ", Overall!M869) - 1) &amp; ", " &amp; MID(Overall!M869, FIND(",", Overall!M869, FIND(",",Overall!M869) + 1) + 2, LEN(Overall!M869))),"")</f>
        <v/>
      </c>
      <c r="P867" s="7" t="str">
        <f>IF(Overall!N869&lt;&gt;"",DATEVALUE(MID(Overall!N869, FIND(",", Overall!N869) + 2, FIND(" ", Overall!N869) - FIND(",", Overall!N869) - 1) &amp; " " &amp; MID(Overall!N869, FIND(" ", Overall!N869) + 1, FIND(",", Overall!N869, FIND(" ", Overall!N869)) - FIND(" ", Overall!N869) - 1) &amp; ", " &amp; MID(Overall!N869, FIND(",", Overall!N869, FIND(",",Overall!N869) + 1) + 2, LEN(Overall!N869))),"")</f>
        <v/>
      </c>
      <c r="Q867" s="7" t="str">
        <f>IF(Overall!O869&lt;&gt;"",DATEVALUE(MID(Overall!O869, FIND(",", Overall!O869) + 2, FIND(" ", Overall!O869) - FIND(",", Overall!O869) - 1) &amp; " " &amp; MID(Overall!O869, FIND(" ", Overall!O869) + 1, FIND(",", Overall!O869, FIND(" ", Overall!O869)) - FIND(" ", Overall!O869) - 1) &amp; ", " &amp; MID(Overall!O869, FIND(",", Overall!O869, FIND(",",Overall!O869) + 1) + 2, LEN(Overall!O869))),"")</f>
        <v/>
      </c>
      <c r="R867" s="5" t="str">
        <f t="shared" si="26"/>
        <v/>
      </c>
      <c r="S867" s="10" t="str">
        <f>IF(Overall!$A869&lt;&gt;"",IF(AND(MONTH($N867) &lt;= 1, MONTH($O867) &gt;= 1), IF($R867 &lt;&gt; "", $H867/$R867, ""), ""),"")</f>
        <v/>
      </c>
      <c r="T867" s="10" t="str">
        <f>IF(Overall!$A869&lt;&gt;"",IF(AND(MONTH($N867) &lt;= 2, MONTH($O867) &gt;= 2), IF($R867 &lt;&gt; "", $H867/$R867, ""), ""),"")</f>
        <v/>
      </c>
      <c r="U867" s="10" t="str">
        <f>IF(Overall!$A869&lt;&gt;"",IF(AND(MONTH($N867) &lt;= 3, MONTH($O867) &gt;= 3), IF($R867 &lt;&gt; "", $H867/$R867, ""), ""),"")</f>
        <v/>
      </c>
      <c r="V867" s="10" t="str">
        <f>IF(Overall!$A869&lt;&gt;"",IF(AND(MONTH($N867) &lt;= 4, MONTH($O867) &gt;= 4), IF($R867 &lt;&gt; "", $H867/$R867, ""), ""),"")</f>
        <v/>
      </c>
      <c r="W867" s="10" t="str">
        <f>IF(Overall!$A869&lt;&gt;"",IF(AND(MONTH($N867) &lt;= 5, MONTH($O867) &gt;= 5), IF($R867 &lt;&gt; "", $H867/$R867, ""), ""),"")</f>
        <v/>
      </c>
      <c r="X867" s="10" t="str">
        <f>IF(Overall!$A869&lt;&gt;"",IF(AND(MONTH($N867) &lt;= 6, MONTH($O867) &gt;= 6), IF($R867 &lt;&gt; "", $H867/$R867, ""), ""),"")</f>
        <v/>
      </c>
      <c r="Y867" s="10" t="str">
        <f>IF(Overall!$A869&lt;&gt;"",IF(AND(MONTH($N867) &lt;= 7, MONTH($O867) &gt;= 7 ), IF($R867 &lt;&gt; "", $H867/$R867, ""), ""),"")</f>
        <v/>
      </c>
      <c r="Z867" s="10" t="str">
        <f>IF(Overall!$A869&lt;&gt;"",IF(AND(MONTH($N867) &lt;= 8, MONTH($O867) &gt;= 8), IF($R867 &lt;&gt; "", $H867/$R867, ""), ""),"")</f>
        <v/>
      </c>
      <c r="AA867" s="10" t="str">
        <f>IF(Overall!$A869&lt;&gt;"",IF(AND(MONTH($N867) &lt;= 9, MONTH($O867) &gt;= 9), IF($R867 &lt;&gt; "", $H867/$R867, ""), ""),"")</f>
        <v/>
      </c>
      <c r="AB867" s="10" t="str">
        <f>IF(Overall!$A869&lt;&gt;"",IF(AND(MONTH($N867) &lt;= 10, MONTH($O867) &gt;= 10), IF($R867 &lt;&gt; "", $H867/$R867, ""), ""),"")</f>
        <v/>
      </c>
      <c r="AC867" s="10" t="str">
        <f>IF(Overall!$A869&lt;&gt;"",IF(AND(MONTH($N867) &lt;= 11, MONTH($O867) &gt;= 11), IF($R867 &lt;&gt; "", $H867/$R867, ""), ""),"")</f>
        <v/>
      </c>
      <c r="AD867" s="10" t="str">
        <f>IF(Overall!$A869&lt;&gt;"",IF(AND(MONTH($N867) &lt;= 12, MONTH($O867) &gt;= 12), IF($R867 &lt;&gt; "", $H867/$R867, ""), ""),"")</f>
        <v/>
      </c>
      <c r="AF867" s="10" t="str">
        <f ca="1">IFERROR(IF(AND(NOW()&lt;= EOMONTH(DATE(YEAR($O867),1, 1), 0), Overall!$A869&lt;&gt;"", MONTH($N867) &lt;= 1, MONTH($O867) &gt;= 1), IF($R867 &lt;&gt; "", $H867/$R867, ""), ""), "")</f>
        <v/>
      </c>
      <c r="AG867" s="10" t="str">
        <f ca="1">IFERROR(IF(AND(NOW()&lt;= EOMONTH(DATE(YEAR($O867),2, 1), 0), Overall!$A869&lt;&gt;"", MONTH($N867) &lt;= 2, MONTH($O867) &gt;= 2), IF($R867 &lt;&gt; "", $H867/$R867, ""), ""), "")</f>
        <v/>
      </c>
      <c r="AH867" s="10" t="str">
        <f ca="1">IFERROR(IF(AND(NOW()&lt;= EOMONTH(DATE(YEAR($O867),3, 1), 0), Overall!$A869&lt;&gt;"", MONTH($N867) &lt;= 3, MONTH($O867) &gt;= 3), IF($R867 &lt;&gt; "", $H867/$R867, ""), ""), "")</f>
        <v/>
      </c>
      <c r="AI867" s="10" t="str">
        <f ca="1">IFERROR(IF(AND(NOW()&lt;= EOMONTH(DATE(YEAR($O867),4, 1), 0), Overall!$A869&lt;&gt;"", MONTH($N867) &lt;= 4, MONTH($O867) &gt;= 4), IF($R867 &lt;&gt; "", $H867/$R867, ""), ""), "")</f>
        <v/>
      </c>
      <c r="AJ867" s="10" t="str">
        <f ca="1">IFERROR(IF(AND(NOW()&lt;= EOMONTH(DATE(YEAR($O867),5, 1), 0), Overall!$A869&lt;&gt;"", MONTH($N867) &lt;= 5, MONTH($O867) &gt;= 5), IF($R867 &lt;&gt; "", $H867/$R867, ""), ""), "")</f>
        <v/>
      </c>
      <c r="AK867" s="10" t="str">
        <f ca="1">IFERROR(IF(AND(NOW()&lt;= EOMONTH(DATE(YEAR($O867),6, 1), 0), Overall!$A869&lt;&gt;"", MONTH($N867) &lt;= 6, MONTH($O867) &gt;= 6), IF($R867 &lt;&gt; "", $H867/$R867, ""), ""), "")</f>
        <v/>
      </c>
      <c r="AL867" s="10" t="str">
        <f ca="1">IFERROR(IF(AND(NOW()&lt;= EOMONTH(DATE(YEAR($O867),7, 1), 0), Overall!$A869&lt;&gt;"", MONTH($N867) &lt;= 7, MONTH($O867) &gt;= 7), IF($R867 &lt;&gt; "", $H867/$R867, ""), ""), "")</f>
        <v/>
      </c>
      <c r="AM867" s="10" t="str">
        <f ca="1">IFERROR(IF(AND(NOW()&lt;= EOMONTH(DATE(YEAR($O867),8, 1), 0), Overall!$A869&lt;&gt;"", MONTH($N867) &lt;= 8, MONTH($O867) &gt;= 8), IF($R867 &lt;&gt; "", $H867/$R867, ""), ""), "")</f>
        <v/>
      </c>
      <c r="AN867" s="10" t="str">
        <f ca="1">IFERROR(IF(AND(NOW()&lt;= EOMONTH(DATE(YEAR($O867),9, 1), 0), Overall!$A869&lt;&gt;"", MONTH($N867) &lt;= 9, MONTH($O867) &gt;= 9), IF($R867 &lt;&gt; "", $H867/$R867, ""), ""), "")</f>
        <v/>
      </c>
      <c r="AO867" s="10" t="str">
        <f ca="1">IFERROR(IF(AND(NOW()&lt;= EOMONTH(DATE(YEAR($O867),10, 1), 0), Overall!$A869&lt;&gt;"", MONTH($N867) &lt;= 10, MONTH($O867) &gt;= 10), IF($R867 &lt;&gt; "", $H867/$R867, ""), ""), "")</f>
        <v/>
      </c>
      <c r="AP867" s="10" t="str">
        <f ca="1">IFERROR(IF(AND(NOW()&lt;= EOMONTH(DATE(YEAR($O867),11, 1), 0), Overall!$A869&lt;&gt;"", MONTH($N867) &lt;=11, MONTH($O867) &gt;= 11), IF($R867 &lt;&gt; "", $H867/$R867, ""), ""), "")</f>
        <v/>
      </c>
      <c r="AQ867" s="10" t="str">
        <f ca="1">IFERROR(IF(AND(NOW()&lt;= EOMONTH(DATE(YEAR($O867),12, 1), 0), Overall!$A869&lt;&gt;"", MONTH($N867) &lt;= 12, MONTH($O867) &gt;= 12), IF($R867 &lt;&gt; "", $H867/$R867, ""), ""), "")</f>
        <v/>
      </c>
      <c r="AR867" s="16">
        <f t="shared" ca="1" si="27"/>
        <v>0</v>
      </c>
    </row>
    <row r="868" spans="1:44" x14ac:dyDescent="0.25">
      <c r="A868" t="str">
        <f>_xlfn.VALUETOTEXT(Overall!A870)</f>
        <v/>
      </c>
      <c r="B868" s="8" t="str">
        <f>IF(Overall!B870&lt;&gt;"", VALUE(Overall!B870), "")</f>
        <v/>
      </c>
      <c r="C868" s="5" t="str">
        <f>IF(Overall!C870&lt;&gt;"",_xlfn.VALUETOTEXT(Overall!C870),"")</f>
        <v/>
      </c>
      <c r="D868" s="5" t="str">
        <f>_xlfn.VALUETOTEXT(Overall!D870)</f>
        <v/>
      </c>
      <c r="E868" s="5" t="str">
        <f>IF(Overall!Q870&lt;&gt;"",_xlfn.VALUETOTEXT(Overall!Q870),"")</f>
        <v/>
      </c>
      <c r="F868" s="5" t="str">
        <f>IF(Overall!E870&lt;&gt;"",_xlfn.VALUETOTEXT(Overall!E870),"")</f>
        <v/>
      </c>
      <c r="G868" s="5" t="str">
        <f>IF(Overall!R870&lt;&gt;"",_xlfn.VALUETOTEXT(Overall!R870),"")</f>
        <v/>
      </c>
      <c r="H868" s="6" t="str">
        <f>IF(Overall!F870&lt;&gt;"",VALUE(Overall!F870),"")</f>
        <v/>
      </c>
      <c r="I868" s="6" t="str">
        <f>IF(Overall!G870&lt;&gt;"",VALUE(Overall!G870),"")</f>
        <v/>
      </c>
      <c r="J868" s="6" t="str">
        <f>IF(Overall!H870&lt;&gt;"",VALUE(Overall!H870),"")</f>
        <v/>
      </c>
      <c r="K868" s="6" t="str">
        <f>IF(Overall!I870&lt;&gt;"",VALUE(Overall!I870),"")</f>
        <v/>
      </c>
      <c r="L868" s="6" t="str">
        <f>IF(Overall!J870&lt;&gt;"",VALUE(Overall!J870),"")</f>
        <v/>
      </c>
      <c r="M868" s="6" t="str">
        <f>IF(Overall!K870&lt;&gt;"",VALUE(Overall!K870),"")</f>
        <v/>
      </c>
      <c r="N868" s="7" t="str">
        <f>IF(Overall!L870&lt;&gt;"",DATEVALUE(MID(Overall!L870, FIND(",", Overall!L870) + 2, FIND(" ", Overall!L870) - FIND(",", Overall!L870) - 1) &amp; " " &amp; MID(Overall!L870, FIND(" ", Overall!L870) + 1, FIND(",", Overall!L870, FIND(" ", Overall!L870)) - FIND(" ", Overall!L870) - 1) &amp; ", " &amp; MID(Overall!L870, FIND(",", Overall!L870, FIND(",",Overall!L870) + 1) + 2, LEN(Overall!L870))),"")</f>
        <v/>
      </c>
      <c r="O868" s="7" t="str">
        <f>IF(Overall!M870&lt;&gt;"",DATEVALUE(MID(Overall!M870, FIND(",", Overall!M870) + 2, FIND(" ", Overall!M870) - FIND(",", Overall!M870) - 1) &amp; " " &amp; MID(Overall!M870, FIND(" ", Overall!M870) + 1, FIND(",", Overall!M870, FIND(" ", Overall!M870)) - FIND(" ", Overall!M870) - 1) &amp; ", " &amp; MID(Overall!M870, FIND(",", Overall!M870, FIND(",",Overall!M870) + 1) + 2, LEN(Overall!M870))),"")</f>
        <v/>
      </c>
      <c r="P868" s="7" t="str">
        <f>IF(Overall!N870&lt;&gt;"",DATEVALUE(MID(Overall!N870, FIND(",", Overall!N870) + 2, FIND(" ", Overall!N870) - FIND(",", Overall!N870) - 1) &amp; " " &amp; MID(Overall!N870, FIND(" ", Overall!N870) + 1, FIND(",", Overall!N870, FIND(" ", Overall!N870)) - FIND(" ", Overall!N870) - 1) &amp; ", " &amp; MID(Overall!N870, FIND(",", Overall!N870, FIND(",",Overall!N870) + 1) + 2, LEN(Overall!N870))),"")</f>
        <v/>
      </c>
      <c r="Q868" s="7" t="str">
        <f>IF(Overall!O870&lt;&gt;"",DATEVALUE(MID(Overall!O870, FIND(",", Overall!O870) + 2, FIND(" ", Overall!O870) - FIND(",", Overall!O870) - 1) &amp; " " &amp; MID(Overall!O870, FIND(" ", Overall!O870) + 1, FIND(",", Overall!O870, FIND(" ", Overall!O870)) - FIND(" ", Overall!O870) - 1) &amp; ", " &amp; MID(Overall!O870, FIND(",", Overall!O870, FIND(",",Overall!O870) + 1) + 2, LEN(Overall!O870))),"")</f>
        <v/>
      </c>
      <c r="R868" s="5" t="str">
        <f t="shared" si="26"/>
        <v/>
      </c>
      <c r="S868" s="10" t="str">
        <f>IF(Overall!$A870&lt;&gt;"",IF(AND(MONTH($N868) &lt;= 1, MONTH($O868) &gt;= 1), IF($R868 &lt;&gt; "", $H868/$R868, ""), ""),"")</f>
        <v/>
      </c>
      <c r="T868" s="10" t="str">
        <f>IF(Overall!$A870&lt;&gt;"",IF(AND(MONTH($N868) &lt;= 2, MONTH($O868) &gt;= 2), IF($R868 &lt;&gt; "", $H868/$R868, ""), ""),"")</f>
        <v/>
      </c>
      <c r="U868" s="10" t="str">
        <f>IF(Overall!$A870&lt;&gt;"",IF(AND(MONTH($N868) &lt;= 3, MONTH($O868) &gt;= 3), IF($R868 &lt;&gt; "", $H868/$R868, ""), ""),"")</f>
        <v/>
      </c>
      <c r="V868" s="10" t="str">
        <f>IF(Overall!$A870&lt;&gt;"",IF(AND(MONTH($N868) &lt;= 4, MONTH($O868) &gt;= 4), IF($R868 &lt;&gt; "", $H868/$R868, ""), ""),"")</f>
        <v/>
      </c>
      <c r="W868" s="10" t="str">
        <f>IF(Overall!$A870&lt;&gt;"",IF(AND(MONTH($N868) &lt;= 5, MONTH($O868) &gt;= 5), IF($R868 &lt;&gt; "", $H868/$R868, ""), ""),"")</f>
        <v/>
      </c>
      <c r="X868" s="10" t="str">
        <f>IF(Overall!$A870&lt;&gt;"",IF(AND(MONTH($N868) &lt;= 6, MONTH($O868) &gt;= 6), IF($R868 &lt;&gt; "", $H868/$R868, ""), ""),"")</f>
        <v/>
      </c>
      <c r="Y868" s="10" t="str">
        <f>IF(Overall!$A870&lt;&gt;"",IF(AND(MONTH($N868) &lt;= 7, MONTH($O868) &gt;= 7 ), IF($R868 &lt;&gt; "", $H868/$R868, ""), ""),"")</f>
        <v/>
      </c>
      <c r="Z868" s="10" t="str">
        <f>IF(Overall!$A870&lt;&gt;"",IF(AND(MONTH($N868) &lt;= 8, MONTH($O868) &gt;= 8), IF($R868 &lt;&gt; "", $H868/$R868, ""), ""),"")</f>
        <v/>
      </c>
      <c r="AA868" s="10" t="str">
        <f>IF(Overall!$A870&lt;&gt;"",IF(AND(MONTH($N868) &lt;= 9, MONTH($O868) &gt;= 9), IF($R868 &lt;&gt; "", $H868/$R868, ""), ""),"")</f>
        <v/>
      </c>
      <c r="AB868" s="10" t="str">
        <f>IF(Overall!$A870&lt;&gt;"",IF(AND(MONTH($N868) &lt;= 10, MONTH($O868) &gt;= 10), IF($R868 &lt;&gt; "", $H868/$R868, ""), ""),"")</f>
        <v/>
      </c>
      <c r="AC868" s="10" t="str">
        <f>IF(Overall!$A870&lt;&gt;"",IF(AND(MONTH($N868) &lt;= 11, MONTH($O868) &gt;= 11), IF($R868 &lt;&gt; "", $H868/$R868, ""), ""),"")</f>
        <v/>
      </c>
      <c r="AD868" s="10" t="str">
        <f>IF(Overall!$A870&lt;&gt;"",IF(AND(MONTH($N868) &lt;= 12, MONTH($O868) &gt;= 12), IF($R868 &lt;&gt; "", $H868/$R868, ""), ""),"")</f>
        <v/>
      </c>
      <c r="AF868" s="10" t="str">
        <f ca="1">IFERROR(IF(AND(NOW()&lt;= EOMONTH(DATE(YEAR($O868),1, 1), 0), Overall!$A870&lt;&gt;"", MONTH($N868) &lt;= 1, MONTH($O868) &gt;= 1), IF($R868 &lt;&gt; "", $H868/$R868, ""), ""), "")</f>
        <v/>
      </c>
      <c r="AG868" s="10" t="str">
        <f ca="1">IFERROR(IF(AND(NOW()&lt;= EOMONTH(DATE(YEAR($O868),2, 1), 0), Overall!$A870&lt;&gt;"", MONTH($N868) &lt;= 2, MONTH($O868) &gt;= 2), IF($R868 &lt;&gt; "", $H868/$R868, ""), ""), "")</f>
        <v/>
      </c>
      <c r="AH868" s="10" t="str">
        <f ca="1">IFERROR(IF(AND(NOW()&lt;= EOMONTH(DATE(YEAR($O868),3, 1), 0), Overall!$A870&lt;&gt;"", MONTH($N868) &lt;= 3, MONTH($O868) &gt;= 3), IF($R868 &lt;&gt; "", $H868/$R868, ""), ""), "")</f>
        <v/>
      </c>
      <c r="AI868" s="10" t="str">
        <f ca="1">IFERROR(IF(AND(NOW()&lt;= EOMONTH(DATE(YEAR($O868),4, 1), 0), Overall!$A870&lt;&gt;"", MONTH($N868) &lt;= 4, MONTH($O868) &gt;= 4), IF($R868 &lt;&gt; "", $H868/$R868, ""), ""), "")</f>
        <v/>
      </c>
      <c r="AJ868" s="10" t="str">
        <f ca="1">IFERROR(IF(AND(NOW()&lt;= EOMONTH(DATE(YEAR($O868),5, 1), 0), Overall!$A870&lt;&gt;"", MONTH($N868) &lt;= 5, MONTH($O868) &gt;= 5), IF($R868 &lt;&gt; "", $H868/$R868, ""), ""), "")</f>
        <v/>
      </c>
      <c r="AK868" s="10" t="str">
        <f ca="1">IFERROR(IF(AND(NOW()&lt;= EOMONTH(DATE(YEAR($O868),6, 1), 0), Overall!$A870&lt;&gt;"", MONTH($N868) &lt;= 6, MONTH($O868) &gt;= 6), IF($R868 &lt;&gt; "", $H868/$R868, ""), ""), "")</f>
        <v/>
      </c>
      <c r="AL868" s="10" t="str">
        <f ca="1">IFERROR(IF(AND(NOW()&lt;= EOMONTH(DATE(YEAR($O868),7, 1), 0), Overall!$A870&lt;&gt;"", MONTH($N868) &lt;= 7, MONTH($O868) &gt;= 7), IF($R868 &lt;&gt; "", $H868/$R868, ""), ""), "")</f>
        <v/>
      </c>
      <c r="AM868" s="10" t="str">
        <f ca="1">IFERROR(IF(AND(NOW()&lt;= EOMONTH(DATE(YEAR($O868),8, 1), 0), Overall!$A870&lt;&gt;"", MONTH($N868) &lt;= 8, MONTH($O868) &gt;= 8), IF($R868 &lt;&gt; "", $H868/$R868, ""), ""), "")</f>
        <v/>
      </c>
      <c r="AN868" s="10" t="str">
        <f ca="1">IFERROR(IF(AND(NOW()&lt;= EOMONTH(DATE(YEAR($O868),9, 1), 0), Overall!$A870&lt;&gt;"", MONTH($N868) &lt;= 9, MONTH($O868) &gt;= 9), IF($R868 &lt;&gt; "", $H868/$R868, ""), ""), "")</f>
        <v/>
      </c>
      <c r="AO868" s="10" t="str">
        <f ca="1">IFERROR(IF(AND(NOW()&lt;= EOMONTH(DATE(YEAR($O868),10, 1), 0), Overall!$A870&lt;&gt;"", MONTH($N868) &lt;= 10, MONTH($O868) &gt;= 10), IF($R868 &lt;&gt; "", $H868/$R868, ""), ""), "")</f>
        <v/>
      </c>
      <c r="AP868" s="10" t="str">
        <f ca="1">IFERROR(IF(AND(NOW()&lt;= EOMONTH(DATE(YEAR($O868),11, 1), 0), Overall!$A870&lt;&gt;"", MONTH($N868) &lt;=11, MONTH($O868) &gt;= 11), IF($R868 &lt;&gt; "", $H868/$R868, ""), ""), "")</f>
        <v/>
      </c>
      <c r="AQ868" s="10" t="str">
        <f ca="1">IFERROR(IF(AND(NOW()&lt;= EOMONTH(DATE(YEAR($O868),12, 1), 0), Overall!$A870&lt;&gt;"", MONTH($N868) &lt;= 12, MONTH($O868) &gt;= 12), IF($R868 &lt;&gt; "", $H868/$R868, ""), ""), "")</f>
        <v/>
      </c>
      <c r="AR868" s="16">
        <f t="shared" ca="1" si="27"/>
        <v>0</v>
      </c>
    </row>
    <row r="869" spans="1:44" x14ac:dyDescent="0.25">
      <c r="A869" t="str">
        <f>_xlfn.VALUETOTEXT(Overall!A871)</f>
        <v/>
      </c>
      <c r="B869" s="8" t="str">
        <f>IF(Overall!B871&lt;&gt;"", VALUE(Overall!B871), "")</f>
        <v/>
      </c>
      <c r="C869" s="5" t="str">
        <f>IF(Overall!C871&lt;&gt;"",_xlfn.VALUETOTEXT(Overall!C871),"")</f>
        <v/>
      </c>
      <c r="D869" s="5" t="str">
        <f>_xlfn.VALUETOTEXT(Overall!D871)</f>
        <v/>
      </c>
      <c r="E869" s="5" t="str">
        <f>IF(Overall!Q871&lt;&gt;"",_xlfn.VALUETOTEXT(Overall!Q871),"")</f>
        <v/>
      </c>
      <c r="F869" s="5" t="str">
        <f>IF(Overall!E871&lt;&gt;"",_xlfn.VALUETOTEXT(Overall!E871),"")</f>
        <v/>
      </c>
      <c r="G869" s="5" t="str">
        <f>IF(Overall!R871&lt;&gt;"",_xlfn.VALUETOTEXT(Overall!R871),"")</f>
        <v/>
      </c>
      <c r="H869" s="6" t="str">
        <f>IF(Overall!F871&lt;&gt;"",VALUE(Overall!F871),"")</f>
        <v/>
      </c>
      <c r="I869" s="6" t="str">
        <f>IF(Overall!G871&lt;&gt;"",VALUE(Overall!G871),"")</f>
        <v/>
      </c>
      <c r="J869" s="6" t="str">
        <f>IF(Overall!H871&lt;&gt;"",VALUE(Overall!H871),"")</f>
        <v/>
      </c>
      <c r="K869" s="6" t="str">
        <f>IF(Overall!I871&lt;&gt;"",VALUE(Overall!I871),"")</f>
        <v/>
      </c>
      <c r="L869" s="6" t="str">
        <f>IF(Overall!J871&lt;&gt;"",VALUE(Overall!J871),"")</f>
        <v/>
      </c>
      <c r="M869" s="6" t="str">
        <f>IF(Overall!K871&lt;&gt;"",VALUE(Overall!K871),"")</f>
        <v/>
      </c>
      <c r="N869" s="7" t="str">
        <f>IF(Overall!L871&lt;&gt;"",DATEVALUE(MID(Overall!L871, FIND(",", Overall!L871) + 2, FIND(" ", Overall!L871) - FIND(",", Overall!L871) - 1) &amp; " " &amp; MID(Overall!L871, FIND(" ", Overall!L871) + 1, FIND(",", Overall!L871, FIND(" ", Overall!L871)) - FIND(" ", Overall!L871) - 1) &amp; ", " &amp; MID(Overall!L871, FIND(",", Overall!L871, FIND(",",Overall!L871) + 1) + 2, LEN(Overall!L871))),"")</f>
        <v/>
      </c>
      <c r="O869" s="7" t="str">
        <f>IF(Overall!M871&lt;&gt;"",DATEVALUE(MID(Overall!M871, FIND(",", Overall!M871) + 2, FIND(" ", Overall!M871) - FIND(",", Overall!M871) - 1) &amp; " " &amp; MID(Overall!M871, FIND(" ", Overall!M871) + 1, FIND(",", Overall!M871, FIND(" ", Overall!M871)) - FIND(" ", Overall!M871) - 1) &amp; ", " &amp; MID(Overall!M871, FIND(",", Overall!M871, FIND(",",Overall!M871) + 1) + 2, LEN(Overall!M871))),"")</f>
        <v/>
      </c>
      <c r="P869" s="7" t="str">
        <f>IF(Overall!N871&lt;&gt;"",DATEVALUE(MID(Overall!N871, FIND(",", Overall!N871) + 2, FIND(" ", Overall!N871) - FIND(",", Overall!N871) - 1) &amp; " " &amp; MID(Overall!N871, FIND(" ", Overall!N871) + 1, FIND(",", Overall!N871, FIND(" ", Overall!N871)) - FIND(" ", Overall!N871) - 1) &amp; ", " &amp; MID(Overall!N871, FIND(",", Overall!N871, FIND(",",Overall!N871) + 1) + 2, LEN(Overall!N871))),"")</f>
        <v/>
      </c>
      <c r="Q869" s="7" t="str">
        <f>IF(Overall!O871&lt;&gt;"",DATEVALUE(MID(Overall!O871, FIND(",", Overall!O871) + 2, FIND(" ", Overall!O871) - FIND(",", Overall!O871) - 1) &amp; " " &amp; MID(Overall!O871, FIND(" ", Overall!O871) + 1, FIND(",", Overall!O871, FIND(" ", Overall!O871)) - FIND(" ", Overall!O871) - 1) &amp; ", " &amp; MID(Overall!O871, FIND(",", Overall!O871, FIND(",",Overall!O871) + 1) + 2, LEN(Overall!O871))),"")</f>
        <v/>
      </c>
      <c r="R869" s="5" t="str">
        <f t="shared" si="26"/>
        <v/>
      </c>
      <c r="S869" s="10" t="str">
        <f>IF(Overall!$A871&lt;&gt;"",IF(AND(MONTH($N869) &lt;= 1, MONTH($O869) &gt;= 1), IF($R869 &lt;&gt; "", $H869/$R869, ""), ""),"")</f>
        <v/>
      </c>
      <c r="T869" s="10" t="str">
        <f>IF(Overall!$A871&lt;&gt;"",IF(AND(MONTH($N869) &lt;= 2, MONTH($O869) &gt;= 2), IF($R869 &lt;&gt; "", $H869/$R869, ""), ""),"")</f>
        <v/>
      </c>
      <c r="U869" s="10" t="str">
        <f>IF(Overall!$A871&lt;&gt;"",IF(AND(MONTH($N869) &lt;= 3, MONTH($O869) &gt;= 3), IF($R869 &lt;&gt; "", $H869/$R869, ""), ""),"")</f>
        <v/>
      </c>
      <c r="V869" s="10" t="str">
        <f>IF(Overall!$A871&lt;&gt;"",IF(AND(MONTH($N869) &lt;= 4, MONTH($O869) &gt;= 4), IF($R869 &lt;&gt; "", $H869/$R869, ""), ""),"")</f>
        <v/>
      </c>
      <c r="W869" s="10" t="str">
        <f>IF(Overall!$A871&lt;&gt;"",IF(AND(MONTH($N869) &lt;= 5, MONTH($O869) &gt;= 5), IF($R869 &lt;&gt; "", $H869/$R869, ""), ""),"")</f>
        <v/>
      </c>
      <c r="X869" s="10" t="str">
        <f>IF(Overall!$A871&lt;&gt;"",IF(AND(MONTH($N869) &lt;= 6, MONTH($O869) &gt;= 6), IF($R869 &lt;&gt; "", $H869/$R869, ""), ""),"")</f>
        <v/>
      </c>
      <c r="Y869" s="10" t="str">
        <f>IF(Overall!$A871&lt;&gt;"",IF(AND(MONTH($N869) &lt;= 7, MONTH($O869) &gt;= 7 ), IF($R869 &lt;&gt; "", $H869/$R869, ""), ""),"")</f>
        <v/>
      </c>
      <c r="Z869" s="10" t="str">
        <f>IF(Overall!$A871&lt;&gt;"",IF(AND(MONTH($N869) &lt;= 8, MONTH($O869) &gt;= 8), IF($R869 &lt;&gt; "", $H869/$R869, ""), ""),"")</f>
        <v/>
      </c>
      <c r="AA869" s="10" t="str">
        <f>IF(Overall!$A871&lt;&gt;"",IF(AND(MONTH($N869) &lt;= 9, MONTH($O869) &gt;= 9), IF($R869 &lt;&gt; "", $H869/$R869, ""), ""),"")</f>
        <v/>
      </c>
      <c r="AB869" s="10" t="str">
        <f>IF(Overall!$A871&lt;&gt;"",IF(AND(MONTH($N869) &lt;= 10, MONTH($O869) &gt;= 10), IF($R869 &lt;&gt; "", $H869/$R869, ""), ""),"")</f>
        <v/>
      </c>
      <c r="AC869" s="10" t="str">
        <f>IF(Overall!$A871&lt;&gt;"",IF(AND(MONTH($N869) &lt;= 11, MONTH($O869) &gt;= 11), IF($R869 &lt;&gt; "", $H869/$R869, ""), ""),"")</f>
        <v/>
      </c>
      <c r="AD869" s="10" t="str">
        <f>IF(Overall!$A871&lt;&gt;"",IF(AND(MONTH($N869) &lt;= 12, MONTH($O869) &gt;= 12), IF($R869 &lt;&gt; "", $H869/$R869, ""), ""),"")</f>
        <v/>
      </c>
      <c r="AF869" s="10" t="str">
        <f ca="1">IFERROR(IF(AND(NOW()&lt;= EOMONTH(DATE(YEAR($O869),1, 1), 0), Overall!$A871&lt;&gt;"", MONTH($N869) &lt;= 1, MONTH($O869) &gt;= 1), IF($R869 &lt;&gt; "", $H869/$R869, ""), ""), "")</f>
        <v/>
      </c>
      <c r="AG869" s="10" t="str">
        <f ca="1">IFERROR(IF(AND(NOW()&lt;= EOMONTH(DATE(YEAR($O869),2, 1), 0), Overall!$A871&lt;&gt;"", MONTH($N869) &lt;= 2, MONTH($O869) &gt;= 2), IF($R869 &lt;&gt; "", $H869/$R869, ""), ""), "")</f>
        <v/>
      </c>
      <c r="AH869" s="10" t="str">
        <f ca="1">IFERROR(IF(AND(NOW()&lt;= EOMONTH(DATE(YEAR($O869),3, 1), 0), Overall!$A871&lt;&gt;"", MONTH($N869) &lt;= 3, MONTH($O869) &gt;= 3), IF($R869 &lt;&gt; "", $H869/$R869, ""), ""), "")</f>
        <v/>
      </c>
      <c r="AI869" s="10" t="str">
        <f ca="1">IFERROR(IF(AND(NOW()&lt;= EOMONTH(DATE(YEAR($O869),4, 1), 0), Overall!$A871&lt;&gt;"", MONTH($N869) &lt;= 4, MONTH($O869) &gt;= 4), IF($R869 &lt;&gt; "", $H869/$R869, ""), ""), "")</f>
        <v/>
      </c>
      <c r="AJ869" s="10" t="str">
        <f ca="1">IFERROR(IF(AND(NOW()&lt;= EOMONTH(DATE(YEAR($O869),5, 1), 0), Overall!$A871&lt;&gt;"", MONTH($N869) &lt;= 5, MONTH($O869) &gt;= 5), IF($R869 &lt;&gt; "", $H869/$R869, ""), ""), "")</f>
        <v/>
      </c>
      <c r="AK869" s="10" t="str">
        <f ca="1">IFERROR(IF(AND(NOW()&lt;= EOMONTH(DATE(YEAR($O869),6, 1), 0), Overall!$A871&lt;&gt;"", MONTH($N869) &lt;= 6, MONTH($O869) &gt;= 6), IF($R869 &lt;&gt; "", $H869/$R869, ""), ""), "")</f>
        <v/>
      </c>
      <c r="AL869" s="10" t="str">
        <f ca="1">IFERROR(IF(AND(NOW()&lt;= EOMONTH(DATE(YEAR($O869),7, 1), 0), Overall!$A871&lt;&gt;"", MONTH($N869) &lt;= 7, MONTH($O869) &gt;= 7), IF($R869 &lt;&gt; "", $H869/$R869, ""), ""), "")</f>
        <v/>
      </c>
      <c r="AM869" s="10" t="str">
        <f ca="1">IFERROR(IF(AND(NOW()&lt;= EOMONTH(DATE(YEAR($O869),8, 1), 0), Overall!$A871&lt;&gt;"", MONTH($N869) &lt;= 8, MONTH($O869) &gt;= 8), IF($R869 &lt;&gt; "", $H869/$R869, ""), ""), "")</f>
        <v/>
      </c>
      <c r="AN869" s="10" t="str">
        <f ca="1">IFERROR(IF(AND(NOW()&lt;= EOMONTH(DATE(YEAR($O869),9, 1), 0), Overall!$A871&lt;&gt;"", MONTH($N869) &lt;= 9, MONTH($O869) &gt;= 9), IF($R869 &lt;&gt; "", $H869/$R869, ""), ""), "")</f>
        <v/>
      </c>
      <c r="AO869" s="10" t="str">
        <f ca="1">IFERROR(IF(AND(NOW()&lt;= EOMONTH(DATE(YEAR($O869),10, 1), 0), Overall!$A871&lt;&gt;"", MONTH($N869) &lt;= 10, MONTH($O869) &gt;= 10), IF($R869 &lt;&gt; "", $H869/$R869, ""), ""), "")</f>
        <v/>
      </c>
      <c r="AP869" s="10" t="str">
        <f ca="1">IFERROR(IF(AND(NOW()&lt;= EOMONTH(DATE(YEAR($O869),11, 1), 0), Overall!$A871&lt;&gt;"", MONTH($N869) &lt;=11, MONTH($O869) &gt;= 11), IF($R869 &lt;&gt; "", $H869/$R869, ""), ""), "")</f>
        <v/>
      </c>
      <c r="AQ869" s="10" t="str">
        <f ca="1">IFERROR(IF(AND(NOW()&lt;= EOMONTH(DATE(YEAR($O869),12, 1), 0), Overall!$A871&lt;&gt;"", MONTH($N869) &lt;= 12, MONTH($O869) &gt;= 12), IF($R869 &lt;&gt; "", $H869/$R869, ""), ""), "")</f>
        <v/>
      </c>
      <c r="AR869" s="16">
        <f t="shared" ca="1" si="27"/>
        <v>0</v>
      </c>
    </row>
    <row r="870" spans="1:44" x14ac:dyDescent="0.25">
      <c r="A870" t="str">
        <f>_xlfn.VALUETOTEXT(Overall!A872)</f>
        <v/>
      </c>
      <c r="B870" s="8" t="str">
        <f>IF(Overall!B872&lt;&gt;"", VALUE(Overall!B872), "")</f>
        <v/>
      </c>
      <c r="C870" s="5" t="str">
        <f>IF(Overall!C872&lt;&gt;"",_xlfn.VALUETOTEXT(Overall!C872),"")</f>
        <v/>
      </c>
      <c r="D870" s="5" t="str">
        <f>_xlfn.VALUETOTEXT(Overall!D872)</f>
        <v/>
      </c>
      <c r="E870" s="5" t="str">
        <f>IF(Overall!Q872&lt;&gt;"",_xlfn.VALUETOTEXT(Overall!Q872),"")</f>
        <v/>
      </c>
      <c r="F870" s="5" t="str">
        <f>IF(Overall!E872&lt;&gt;"",_xlfn.VALUETOTEXT(Overall!E872),"")</f>
        <v/>
      </c>
      <c r="G870" s="5" t="str">
        <f>IF(Overall!R872&lt;&gt;"",_xlfn.VALUETOTEXT(Overall!R872),"")</f>
        <v/>
      </c>
      <c r="H870" s="6" t="str">
        <f>IF(Overall!F872&lt;&gt;"",VALUE(Overall!F872),"")</f>
        <v/>
      </c>
      <c r="I870" s="6" t="str">
        <f>IF(Overall!G872&lt;&gt;"",VALUE(Overall!G872),"")</f>
        <v/>
      </c>
      <c r="J870" s="6" t="str">
        <f>IF(Overall!H872&lt;&gt;"",VALUE(Overall!H872),"")</f>
        <v/>
      </c>
      <c r="K870" s="6" t="str">
        <f>IF(Overall!I872&lt;&gt;"",VALUE(Overall!I872),"")</f>
        <v/>
      </c>
      <c r="L870" s="6" t="str">
        <f>IF(Overall!J872&lt;&gt;"",VALUE(Overall!J872),"")</f>
        <v/>
      </c>
      <c r="M870" s="6" t="str">
        <f>IF(Overall!K872&lt;&gt;"",VALUE(Overall!K872),"")</f>
        <v/>
      </c>
      <c r="N870" s="7" t="str">
        <f>IF(Overall!L872&lt;&gt;"",DATEVALUE(MID(Overall!L872, FIND(",", Overall!L872) + 2, FIND(" ", Overall!L872) - FIND(",", Overall!L872) - 1) &amp; " " &amp; MID(Overall!L872, FIND(" ", Overall!L872) + 1, FIND(",", Overall!L872, FIND(" ", Overall!L872)) - FIND(" ", Overall!L872) - 1) &amp; ", " &amp; MID(Overall!L872, FIND(",", Overall!L872, FIND(",",Overall!L872) + 1) + 2, LEN(Overall!L872))),"")</f>
        <v/>
      </c>
      <c r="O870" s="7" t="str">
        <f>IF(Overall!M872&lt;&gt;"",DATEVALUE(MID(Overall!M872, FIND(",", Overall!M872) + 2, FIND(" ", Overall!M872) - FIND(",", Overall!M872) - 1) &amp; " " &amp; MID(Overall!M872, FIND(" ", Overall!M872) + 1, FIND(",", Overall!M872, FIND(" ", Overall!M872)) - FIND(" ", Overall!M872) - 1) &amp; ", " &amp; MID(Overall!M872, FIND(",", Overall!M872, FIND(",",Overall!M872) + 1) + 2, LEN(Overall!M872))),"")</f>
        <v/>
      </c>
      <c r="P870" s="7" t="str">
        <f>IF(Overall!N872&lt;&gt;"",DATEVALUE(MID(Overall!N872, FIND(",", Overall!N872) + 2, FIND(" ", Overall!N872) - FIND(",", Overall!N872) - 1) &amp; " " &amp; MID(Overall!N872, FIND(" ", Overall!N872) + 1, FIND(",", Overall!N872, FIND(" ", Overall!N872)) - FIND(" ", Overall!N872) - 1) &amp; ", " &amp; MID(Overall!N872, FIND(",", Overall!N872, FIND(",",Overall!N872) + 1) + 2, LEN(Overall!N872))),"")</f>
        <v/>
      </c>
      <c r="Q870" s="7" t="str">
        <f>IF(Overall!O872&lt;&gt;"",DATEVALUE(MID(Overall!O872, FIND(",", Overall!O872) + 2, FIND(" ", Overall!O872) - FIND(",", Overall!O872) - 1) &amp; " " &amp; MID(Overall!O872, FIND(" ", Overall!O872) + 1, FIND(",", Overall!O872, FIND(" ", Overall!O872)) - FIND(" ", Overall!O872) - 1) &amp; ", " &amp; MID(Overall!O872, FIND(",", Overall!O872, FIND(",",Overall!O872) + 1) + 2, LEN(Overall!O872))),"")</f>
        <v/>
      </c>
      <c r="R870" s="5" t="str">
        <f t="shared" ref="R870:R933" si="28">IF(AND(N870&lt;&gt;"", O870&lt;&gt;""), DATEDIF(N870, O870, "M") + 1, "")</f>
        <v/>
      </c>
      <c r="S870" s="10" t="str">
        <f>IF(Overall!$A872&lt;&gt;"",IF(AND(MONTH($N870) &lt;= 1, MONTH($O870) &gt;= 1), IF($R870 &lt;&gt; "", $H870/$R870, ""), ""),"")</f>
        <v/>
      </c>
      <c r="T870" s="10" t="str">
        <f>IF(Overall!$A872&lt;&gt;"",IF(AND(MONTH($N870) &lt;= 2, MONTH($O870) &gt;= 2), IF($R870 &lt;&gt; "", $H870/$R870, ""), ""),"")</f>
        <v/>
      </c>
      <c r="U870" s="10" t="str">
        <f>IF(Overall!$A872&lt;&gt;"",IF(AND(MONTH($N870) &lt;= 3, MONTH($O870) &gt;= 3), IF($R870 &lt;&gt; "", $H870/$R870, ""), ""),"")</f>
        <v/>
      </c>
      <c r="V870" s="10" t="str">
        <f>IF(Overall!$A872&lt;&gt;"",IF(AND(MONTH($N870) &lt;= 4, MONTH($O870) &gt;= 4), IF($R870 &lt;&gt; "", $H870/$R870, ""), ""),"")</f>
        <v/>
      </c>
      <c r="W870" s="10" t="str">
        <f>IF(Overall!$A872&lt;&gt;"",IF(AND(MONTH($N870) &lt;= 5, MONTH($O870) &gt;= 5), IF($R870 &lt;&gt; "", $H870/$R870, ""), ""),"")</f>
        <v/>
      </c>
      <c r="X870" s="10" t="str">
        <f>IF(Overall!$A872&lt;&gt;"",IF(AND(MONTH($N870) &lt;= 6, MONTH($O870) &gt;= 6), IF($R870 &lt;&gt; "", $H870/$R870, ""), ""),"")</f>
        <v/>
      </c>
      <c r="Y870" s="10" t="str">
        <f>IF(Overall!$A872&lt;&gt;"",IF(AND(MONTH($N870) &lt;= 7, MONTH($O870) &gt;= 7 ), IF($R870 &lt;&gt; "", $H870/$R870, ""), ""),"")</f>
        <v/>
      </c>
      <c r="Z870" s="10" t="str">
        <f>IF(Overall!$A872&lt;&gt;"",IF(AND(MONTH($N870) &lt;= 8, MONTH($O870) &gt;= 8), IF($R870 &lt;&gt; "", $H870/$R870, ""), ""),"")</f>
        <v/>
      </c>
      <c r="AA870" s="10" t="str">
        <f>IF(Overall!$A872&lt;&gt;"",IF(AND(MONTH($N870) &lt;= 9, MONTH($O870) &gt;= 9), IF($R870 &lt;&gt; "", $H870/$R870, ""), ""),"")</f>
        <v/>
      </c>
      <c r="AB870" s="10" t="str">
        <f>IF(Overall!$A872&lt;&gt;"",IF(AND(MONTH($N870) &lt;= 10, MONTH($O870) &gt;= 10), IF($R870 &lt;&gt; "", $H870/$R870, ""), ""),"")</f>
        <v/>
      </c>
      <c r="AC870" s="10" t="str">
        <f>IF(Overall!$A872&lt;&gt;"",IF(AND(MONTH($N870) &lt;= 11, MONTH($O870) &gt;= 11), IF($R870 &lt;&gt; "", $H870/$R870, ""), ""),"")</f>
        <v/>
      </c>
      <c r="AD870" s="10" t="str">
        <f>IF(Overall!$A872&lt;&gt;"",IF(AND(MONTH($N870) &lt;= 12, MONTH($O870) &gt;= 12), IF($R870 &lt;&gt; "", $H870/$R870, ""), ""),"")</f>
        <v/>
      </c>
      <c r="AF870" s="10" t="str">
        <f ca="1">IFERROR(IF(AND(NOW()&lt;= EOMONTH(DATE(YEAR($O870),1, 1), 0), Overall!$A872&lt;&gt;"", MONTH($N870) &lt;= 1, MONTH($O870) &gt;= 1), IF($R870 &lt;&gt; "", $H870/$R870, ""), ""), "")</f>
        <v/>
      </c>
      <c r="AG870" s="10" t="str">
        <f ca="1">IFERROR(IF(AND(NOW()&lt;= EOMONTH(DATE(YEAR($O870),2, 1), 0), Overall!$A872&lt;&gt;"", MONTH($N870) &lt;= 2, MONTH($O870) &gt;= 2), IF($R870 &lt;&gt; "", $H870/$R870, ""), ""), "")</f>
        <v/>
      </c>
      <c r="AH870" s="10" t="str">
        <f ca="1">IFERROR(IF(AND(NOW()&lt;= EOMONTH(DATE(YEAR($O870),3, 1), 0), Overall!$A872&lt;&gt;"", MONTH($N870) &lt;= 3, MONTH($O870) &gt;= 3), IF($R870 &lt;&gt; "", $H870/$R870, ""), ""), "")</f>
        <v/>
      </c>
      <c r="AI870" s="10" t="str">
        <f ca="1">IFERROR(IF(AND(NOW()&lt;= EOMONTH(DATE(YEAR($O870),4, 1), 0), Overall!$A872&lt;&gt;"", MONTH($N870) &lt;= 4, MONTH($O870) &gt;= 4), IF($R870 &lt;&gt; "", $H870/$R870, ""), ""), "")</f>
        <v/>
      </c>
      <c r="AJ870" s="10" t="str">
        <f ca="1">IFERROR(IF(AND(NOW()&lt;= EOMONTH(DATE(YEAR($O870),5, 1), 0), Overall!$A872&lt;&gt;"", MONTH($N870) &lt;= 5, MONTH($O870) &gt;= 5), IF($R870 &lt;&gt; "", $H870/$R870, ""), ""), "")</f>
        <v/>
      </c>
      <c r="AK870" s="10" t="str">
        <f ca="1">IFERROR(IF(AND(NOW()&lt;= EOMONTH(DATE(YEAR($O870),6, 1), 0), Overall!$A872&lt;&gt;"", MONTH($N870) &lt;= 6, MONTH($O870) &gt;= 6), IF($R870 &lt;&gt; "", $H870/$R870, ""), ""), "")</f>
        <v/>
      </c>
      <c r="AL870" s="10" t="str">
        <f ca="1">IFERROR(IF(AND(NOW()&lt;= EOMONTH(DATE(YEAR($O870),7, 1), 0), Overall!$A872&lt;&gt;"", MONTH($N870) &lt;= 7, MONTH($O870) &gt;= 7), IF($R870 &lt;&gt; "", $H870/$R870, ""), ""), "")</f>
        <v/>
      </c>
      <c r="AM870" s="10" t="str">
        <f ca="1">IFERROR(IF(AND(NOW()&lt;= EOMONTH(DATE(YEAR($O870),8, 1), 0), Overall!$A872&lt;&gt;"", MONTH($N870) &lt;= 8, MONTH($O870) &gt;= 8), IF($R870 &lt;&gt; "", $H870/$R870, ""), ""), "")</f>
        <v/>
      </c>
      <c r="AN870" s="10" t="str">
        <f ca="1">IFERROR(IF(AND(NOW()&lt;= EOMONTH(DATE(YEAR($O870),9, 1), 0), Overall!$A872&lt;&gt;"", MONTH($N870) &lt;= 9, MONTH($O870) &gt;= 9), IF($R870 &lt;&gt; "", $H870/$R870, ""), ""), "")</f>
        <v/>
      </c>
      <c r="AO870" s="10" t="str">
        <f ca="1">IFERROR(IF(AND(NOW()&lt;= EOMONTH(DATE(YEAR($O870),10, 1), 0), Overall!$A872&lt;&gt;"", MONTH($N870) &lt;= 10, MONTH($O870) &gt;= 10), IF($R870 &lt;&gt; "", $H870/$R870, ""), ""), "")</f>
        <v/>
      </c>
      <c r="AP870" s="10" t="str">
        <f ca="1">IFERROR(IF(AND(NOW()&lt;= EOMONTH(DATE(YEAR($O870),11, 1), 0), Overall!$A872&lt;&gt;"", MONTH($N870) &lt;=11, MONTH($O870) &gt;= 11), IF($R870 &lt;&gt; "", $H870/$R870, ""), ""), "")</f>
        <v/>
      </c>
      <c r="AQ870" s="10" t="str">
        <f ca="1">IFERROR(IF(AND(NOW()&lt;= EOMONTH(DATE(YEAR($O870),12, 1), 0), Overall!$A872&lt;&gt;"", MONTH($N870) &lt;= 12, MONTH($O870) &gt;= 12), IF($R870 &lt;&gt; "", $H870/$R870, ""), ""), "")</f>
        <v/>
      </c>
      <c r="AR870" s="16">
        <f t="shared" ref="AR870:AR933" ca="1" si="29">SUM(AF870:AQ870)</f>
        <v>0</v>
      </c>
    </row>
    <row r="871" spans="1:44" x14ac:dyDescent="0.25">
      <c r="A871" t="str">
        <f>_xlfn.VALUETOTEXT(Overall!A873)</f>
        <v/>
      </c>
      <c r="B871" s="8" t="str">
        <f>IF(Overall!B873&lt;&gt;"", VALUE(Overall!B873), "")</f>
        <v/>
      </c>
      <c r="C871" s="5" t="str">
        <f>IF(Overall!C873&lt;&gt;"",_xlfn.VALUETOTEXT(Overall!C873),"")</f>
        <v/>
      </c>
      <c r="D871" s="5" t="str">
        <f>_xlfn.VALUETOTEXT(Overall!D873)</f>
        <v/>
      </c>
      <c r="E871" s="5" t="str">
        <f>IF(Overall!Q873&lt;&gt;"",_xlfn.VALUETOTEXT(Overall!Q873),"")</f>
        <v/>
      </c>
      <c r="F871" s="5" t="str">
        <f>IF(Overall!E873&lt;&gt;"",_xlfn.VALUETOTEXT(Overall!E873),"")</f>
        <v/>
      </c>
      <c r="G871" s="5" t="str">
        <f>IF(Overall!R873&lt;&gt;"",_xlfn.VALUETOTEXT(Overall!R873),"")</f>
        <v/>
      </c>
      <c r="H871" s="6" t="str">
        <f>IF(Overall!F873&lt;&gt;"",VALUE(Overall!F873),"")</f>
        <v/>
      </c>
      <c r="I871" s="6" t="str">
        <f>IF(Overall!G873&lt;&gt;"",VALUE(Overall!G873),"")</f>
        <v/>
      </c>
      <c r="J871" s="6" t="str">
        <f>IF(Overall!H873&lt;&gt;"",VALUE(Overall!H873),"")</f>
        <v/>
      </c>
      <c r="K871" s="6" t="str">
        <f>IF(Overall!I873&lt;&gt;"",VALUE(Overall!I873),"")</f>
        <v/>
      </c>
      <c r="L871" s="6" t="str">
        <f>IF(Overall!J873&lt;&gt;"",VALUE(Overall!J873),"")</f>
        <v/>
      </c>
      <c r="M871" s="6" t="str">
        <f>IF(Overall!K873&lt;&gt;"",VALUE(Overall!K873),"")</f>
        <v/>
      </c>
      <c r="N871" s="7" t="str">
        <f>IF(Overall!L873&lt;&gt;"",DATEVALUE(MID(Overall!L873, FIND(",", Overall!L873) + 2, FIND(" ", Overall!L873) - FIND(",", Overall!L873) - 1) &amp; " " &amp; MID(Overall!L873, FIND(" ", Overall!L873) + 1, FIND(",", Overall!L873, FIND(" ", Overall!L873)) - FIND(" ", Overall!L873) - 1) &amp; ", " &amp; MID(Overall!L873, FIND(",", Overall!L873, FIND(",",Overall!L873) + 1) + 2, LEN(Overall!L873))),"")</f>
        <v/>
      </c>
      <c r="O871" s="7" t="str">
        <f>IF(Overall!M873&lt;&gt;"",DATEVALUE(MID(Overall!M873, FIND(",", Overall!M873) + 2, FIND(" ", Overall!M873) - FIND(",", Overall!M873) - 1) &amp; " " &amp; MID(Overall!M873, FIND(" ", Overall!M873) + 1, FIND(",", Overall!M873, FIND(" ", Overall!M873)) - FIND(" ", Overall!M873) - 1) &amp; ", " &amp; MID(Overall!M873, FIND(",", Overall!M873, FIND(",",Overall!M873) + 1) + 2, LEN(Overall!M873))),"")</f>
        <v/>
      </c>
      <c r="P871" s="7" t="str">
        <f>IF(Overall!N873&lt;&gt;"",DATEVALUE(MID(Overall!N873, FIND(",", Overall!N873) + 2, FIND(" ", Overall!N873) - FIND(",", Overall!N873) - 1) &amp; " " &amp; MID(Overall!N873, FIND(" ", Overall!N873) + 1, FIND(",", Overall!N873, FIND(" ", Overall!N873)) - FIND(" ", Overall!N873) - 1) &amp; ", " &amp; MID(Overall!N873, FIND(",", Overall!N873, FIND(",",Overall!N873) + 1) + 2, LEN(Overall!N873))),"")</f>
        <v/>
      </c>
      <c r="Q871" s="7" t="str">
        <f>IF(Overall!O873&lt;&gt;"",DATEVALUE(MID(Overall!O873, FIND(",", Overall!O873) + 2, FIND(" ", Overall!O873) - FIND(",", Overall!O873) - 1) &amp; " " &amp; MID(Overall!O873, FIND(" ", Overall!O873) + 1, FIND(",", Overall!O873, FIND(" ", Overall!O873)) - FIND(" ", Overall!O873) - 1) &amp; ", " &amp; MID(Overall!O873, FIND(",", Overall!O873, FIND(",",Overall!O873) + 1) + 2, LEN(Overall!O873))),"")</f>
        <v/>
      </c>
      <c r="R871" s="5" t="str">
        <f t="shared" si="28"/>
        <v/>
      </c>
      <c r="S871" s="10" t="str">
        <f>IF(Overall!$A873&lt;&gt;"",IF(AND(MONTH($N871) &lt;= 1, MONTH($O871) &gt;= 1), IF($R871 &lt;&gt; "", $H871/$R871, ""), ""),"")</f>
        <v/>
      </c>
      <c r="T871" s="10" t="str">
        <f>IF(Overall!$A873&lt;&gt;"",IF(AND(MONTH($N871) &lt;= 2, MONTH($O871) &gt;= 2), IF($R871 &lt;&gt; "", $H871/$R871, ""), ""),"")</f>
        <v/>
      </c>
      <c r="U871" s="10" t="str">
        <f>IF(Overall!$A873&lt;&gt;"",IF(AND(MONTH($N871) &lt;= 3, MONTH($O871) &gt;= 3), IF($R871 &lt;&gt; "", $H871/$R871, ""), ""),"")</f>
        <v/>
      </c>
      <c r="V871" s="10" t="str">
        <f>IF(Overall!$A873&lt;&gt;"",IF(AND(MONTH($N871) &lt;= 4, MONTH($O871) &gt;= 4), IF($R871 &lt;&gt; "", $H871/$R871, ""), ""),"")</f>
        <v/>
      </c>
      <c r="W871" s="10" t="str">
        <f>IF(Overall!$A873&lt;&gt;"",IF(AND(MONTH($N871) &lt;= 5, MONTH($O871) &gt;= 5), IF($R871 &lt;&gt; "", $H871/$R871, ""), ""),"")</f>
        <v/>
      </c>
      <c r="X871" s="10" t="str">
        <f>IF(Overall!$A873&lt;&gt;"",IF(AND(MONTH($N871) &lt;= 6, MONTH($O871) &gt;= 6), IF($R871 &lt;&gt; "", $H871/$R871, ""), ""),"")</f>
        <v/>
      </c>
      <c r="Y871" s="10" t="str">
        <f>IF(Overall!$A873&lt;&gt;"",IF(AND(MONTH($N871) &lt;= 7, MONTH($O871) &gt;= 7 ), IF($R871 &lt;&gt; "", $H871/$R871, ""), ""),"")</f>
        <v/>
      </c>
      <c r="Z871" s="10" t="str">
        <f>IF(Overall!$A873&lt;&gt;"",IF(AND(MONTH($N871) &lt;= 8, MONTH($O871) &gt;= 8), IF($R871 &lt;&gt; "", $H871/$R871, ""), ""),"")</f>
        <v/>
      </c>
      <c r="AA871" s="10" t="str">
        <f>IF(Overall!$A873&lt;&gt;"",IF(AND(MONTH($N871) &lt;= 9, MONTH($O871) &gt;= 9), IF($R871 &lt;&gt; "", $H871/$R871, ""), ""),"")</f>
        <v/>
      </c>
      <c r="AB871" s="10" t="str">
        <f>IF(Overall!$A873&lt;&gt;"",IF(AND(MONTH($N871) &lt;= 10, MONTH($O871) &gt;= 10), IF($R871 &lt;&gt; "", $H871/$R871, ""), ""),"")</f>
        <v/>
      </c>
      <c r="AC871" s="10" t="str">
        <f>IF(Overall!$A873&lt;&gt;"",IF(AND(MONTH($N871) &lt;= 11, MONTH($O871) &gt;= 11), IF($R871 &lt;&gt; "", $H871/$R871, ""), ""),"")</f>
        <v/>
      </c>
      <c r="AD871" s="10" t="str">
        <f>IF(Overall!$A873&lt;&gt;"",IF(AND(MONTH($N871) &lt;= 12, MONTH($O871) &gt;= 12), IF($R871 &lt;&gt; "", $H871/$R871, ""), ""),"")</f>
        <v/>
      </c>
      <c r="AF871" s="10" t="str">
        <f ca="1">IFERROR(IF(AND(NOW()&lt;= EOMONTH(DATE(YEAR($O871),1, 1), 0), Overall!$A873&lt;&gt;"", MONTH($N871) &lt;= 1, MONTH($O871) &gt;= 1), IF($R871 &lt;&gt; "", $H871/$R871, ""), ""), "")</f>
        <v/>
      </c>
      <c r="AG871" s="10" t="str">
        <f ca="1">IFERROR(IF(AND(NOW()&lt;= EOMONTH(DATE(YEAR($O871),2, 1), 0), Overall!$A873&lt;&gt;"", MONTH($N871) &lt;= 2, MONTH($O871) &gt;= 2), IF($R871 &lt;&gt; "", $H871/$R871, ""), ""), "")</f>
        <v/>
      </c>
      <c r="AH871" s="10" t="str">
        <f ca="1">IFERROR(IF(AND(NOW()&lt;= EOMONTH(DATE(YEAR($O871),3, 1), 0), Overall!$A873&lt;&gt;"", MONTH($N871) &lt;= 3, MONTH($O871) &gt;= 3), IF($R871 &lt;&gt; "", $H871/$R871, ""), ""), "")</f>
        <v/>
      </c>
      <c r="AI871" s="10" t="str">
        <f ca="1">IFERROR(IF(AND(NOW()&lt;= EOMONTH(DATE(YEAR($O871),4, 1), 0), Overall!$A873&lt;&gt;"", MONTH($N871) &lt;= 4, MONTH($O871) &gt;= 4), IF($R871 &lt;&gt; "", $H871/$R871, ""), ""), "")</f>
        <v/>
      </c>
      <c r="AJ871" s="10" t="str">
        <f ca="1">IFERROR(IF(AND(NOW()&lt;= EOMONTH(DATE(YEAR($O871),5, 1), 0), Overall!$A873&lt;&gt;"", MONTH($N871) &lt;= 5, MONTH($O871) &gt;= 5), IF($R871 &lt;&gt; "", $H871/$R871, ""), ""), "")</f>
        <v/>
      </c>
      <c r="AK871" s="10" t="str">
        <f ca="1">IFERROR(IF(AND(NOW()&lt;= EOMONTH(DATE(YEAR($O871),6, 1), 0), Overall!$A873&lt;&gt;"", MONTH($N871) &lt;= 6, MONTH($O871) &gt;= 6), IF($R871 &lt;&gt; "", $H871/$R871, ""), ""), "")</f>
        <v/>
      </c>
      <c r="AL871" s="10" t="str">
        <f ca="1">IFERROR(IF(AND(NOW()&lt;= EOMONTH(DATE(YEAR($O871),7, 1), 0), Overall!$A873&lt;&gt;"", MONTH($N871) &lt;= 7, MONTH($O871) &gt;= 7), IF($R871 &lt;&gt; "", $H871/$R871, ""), ""), "")</f>
        <v/>
      </c>
      <c r="AM871" s="10" t="str">
        <f ca="1">IFERROR(IF(AND(NOW()&lt;= EOMONTH(DATE(YEAR($O871),8, 1), 0), Overall!$A873&lt;&gt;"", MONTH($N871) &lt;= 8, MONTH($O871) &gt;= 8), IF($R871 &lt;&gt; "", $H871/$R871, ""), ""), "")</f>
        <v/>
      </c>
      <c r="AN871" s="10" t="str">
        <f ca="1">IFERROR(IF(AND(NOW()&lt;= EOMONTH(DATE(YEAR($O871),9, 1), 0), Overall!$A873&lt;&gt;"", MONTH($N871) &lt;= 9, MONTH($O871) &gt;= 9), IF($R871 &lt;&gt; "", $H871/$R871, ""), ""), "")</f>
        <v/>
      </c>
      <c r="AO871" s="10" t="str">
        <f ca="1">IFERROR(IF(AND(NOW()&lt;= EOMONTH(DATE(YEAR($O871),10, 1), 0), Overall!$A873&lt;&gt;"", MONTH($N871) &lt;= 10, MONTH($O871) &gt;= 10), IF($R871 &lt;&gt; "", $H871/$R871, ""), ""), "")</f>
        <v/>
      </c>
      <c r="AP871" s="10" t="str">
        <f ca="1">IFERROR(IF(AND(NOW()&lt;= EOMONTH(DATE(YEAR($O871),11, 1), 0), Overall!$A873&lt;&gt;"", MONTH($N871) &lt;=11, MONTH($O871) &gt;= 11), IF($R871 &lt;&gt; "", $H871/$R871, ""), ""), "")</f>
        <v/>
      </c>
      <c r="AQ871" s="10" t="str">
        <f ca="1">IFERROR(IF(AND(NOW()&lt;= EOMONTH(DATE(YEAR($O871),12, 1), 0), Overall!$A873&lt;&gt;"", MONTH($N871) &lt;= 12, MONTH($O871) &gt;= 12), IF($R871 &lt;&gt; "", $H871/$R871, ""), ""), "")</f>
        <v/>
      </c>
      <c r="AR871" s="16">
        <f t="shared" ca="1" si="29"/>
        <v>0</v>
      </c>
    </row>
    <row r="872" spans="1:44" x14ac:dyDescent="0.25">
      <c r="A872" t="str">
        <f>_xlfn.VALUETOTEXT(Overall!A874)</f>
        <v/>
      </c>
      <c r="B872" s="8" t="str">
        <f>IF(Overall!B874&lt;&gt;"", VALUE(Overall!B874), "")</f>
        <v/>
      </c>
      <c r="C872" s="5" t="str">
        <f>IF(Overall!C874&lt;&gt;"",_xlfn.VALUETOTEXT(Overall!C874),"")</f>
        <v/>
      </c>
      <c r="D872" s="5" t="str">
        <f>_xlfn.VALUETOTEXT(Overall!D874)</f>
        <v/>
      </c>
      <c r="E872" s="5" t="str">
        <f>IF(Overall!Q874&lt;&gt;"",_xlfn.VALUETOTEXT(Overall!Q874),"")</f>
        <v/>
      </c>
      <c r="F872" s="5" t="str">
        <f>IF(Overall!E874&lt;&gt;"",_xlfn.VALUETOTEXT(Overall!E874),"")</f>
        <v/>
      </c>
      <c r="G872" s="5" t="str">
        <f>IF(Overall!R874&lt;&gt;"",_xlfn.VALUETOTEXT(Overall!R874),"")</f>
        <v/>
      </c>
      <c r="H872" s="6" t="str">
        <f>IF(Overall!F874&lt;&gt;"",VALUE(Overall!F874),"")</f>
        <v/>
      </c>
      <c r="I872" s="6" t="str">
        <f>IF(Overall!G874&lt;&gt;"",VALUE(Overall!G874),"")</f>
        <v/>
      </c>
      <c r="J872" s="6" t="str">
        <f>IF(Overall!H874&lt;&gt;"",VALUE(Overall!H874),"")</f>
        <v/>
      </c>
      <c r="K872" s="6" t="str">
        <f>IF(Overall!I874&lt;&gt;"",VALUE(Overall!I874),"")</f>
        <v/>
      </c>
      <c r="L872" s="6" t="str">
        <f>IF(Overall!J874&lt;&gt;"",VALUE(Overall!J874),"")</f>
        <v/>
      </c>
      <c r="M872" s="6" t="str">
        <f>IF(Overall!K874&lt;&gt;"",VALUE(Overall!K874),"")</f>
        <v/>
      </c>
      <c r="N872" s="7" t="str">
        <f>IF(Overall!L874&lt;&gt;"",DATEVALUE(MID(Overall!L874, FIND(",", Overall!L874) + 2, FIND(" ", Overall!L874) - FIND(",", Overall!L874) - 1) &amp; " " &amp; MID(Overall!L874, FIND(" ", Overall!L874) + 1, FIND(",", Overall!L874, FIND(" ", Overall!L874)) - FIND(" ", Overall!L874) - 1) &amp; ", " &amp; MID(Overall!L874, FIND(",", Overall!L874, FIND(",",Overall!L874) + 1) + 2, LEN(Overall!L874))),"")</f>
        <v/>
      </c>
      <c r="O872" s="7" t="str">
        <f>IF(Overall!M874&lt;&gt;"",DATEVALUE(MID(Overall!M874, FIND(",", Overall!M874) + 2, FIND(" ", Overall!M874) - FIND(",", Overall!M874) - 1) &amp; " " &amp; MID(Overall!M874, FIND(" ", Overall!M874) + 1, FIND(",", Overall!M874, FIND(" ", Overall!M874)) - FIND(" ", Overall!M874) - 1) &amp; ", " &amp; MID(Overall!M874, FIND(",", Overall!M874, FIND(",",Overall!M874) + 1) + 2, LEN(Overall!M874))),"")</f>
        <v/>
      </c>
      <c r="P872" s="7" t="str">
        <f>IF(Overall!N874&lt;&gt;"",DATEVALUE(MID(Overall!N874, FIND(",", Overall!N874) + 2, FIND(" ", Overall!N874) - FIND(",", Overall!N874) - 1) &amp; " " &amp; MID(Overall!N874, FIND(" ", Overall!N874) + 1, FIND(",", Overall!N874, FIND(" ", Overall!N874)) - FIND(" ", Overall!N874) - 1) &amp; ", " &amp; MID(Overall!N874, FIND(",", Overall!N874, FIND(",",Overall!N874) + 1) + 2, LEN(Overall!N874))),"")</f>
        <v/>
      </c>
      <c r="Q872" s="7" t="str">
        <f>IF(Overall!O874&lt;&gt;"",DATEVALUE(MID(Overall!O874, FIND(",", Overall!O874) + 2, FIND(" ", Overall!O874) - FIND(",", Overall!O874) - 1) &amp; " " &amp; MID(Overall!O874, FIND(" ", Overall!O874) + 1, FIND(",", Overall!O874, FIND(" ", Overall!O874)) - FIND(" ", Overall!O874) - 1) &amp; ", " &amp; MID(Overall!O874, FIND(",", Overall!O874, FIND(",",Overall!O874) + 1) + 2, LEN(Overall!O874))),"")</f>
        <v/>
      </c>
      <c r="R872" s="5" t="str">
        <f t="shared" si="28"/>
        <v/>
      </c>
      <c r="S872" s="10" t="str">
        <f>IF(Overall!$A874&lt;&gt;"",IF(AND(MONTH($N872) &lt;= 1, MONTH($O872) &gt;= 1), IF($R872 &lt;&gt; "", $H872/$R872, ""), ""),"")</f>
        <v/>
      </c>
      <c r="T872" s="10" t="str">
        <f>IF(Overall!$A874&lt;&gt;"",IF(AND(MONTH($N872) &lt;= 2, MONTH($O872) &gt;= 2), IF($R872 &lt;&gt; "", $H872/$R872, ""), ""),"")</f>
        <v/>
      </c>
      <c r="U872" s="10" t="str">
        <f>IF(Overall!$A874&lt;&gt;"",IF(AND(MONTH($N872) &lt;= 3, MONTH($O872) &gt;= 3), IF($R872 &lt;&gt; "", $H872/$R872, ""), ""),"")</f>
        <v/>
      </c>
      <c r="V872" s="10" t="str">
        <f>IF(Overall!$A874&lt;&gt;"",IF(AND(MONTH($N872) &lt;= 4, MONTH($O872) &gt;= 4), IF($R872 &lt;&gt; "", $H872/$R872, ""), ""),"")</f>
        <v/>
      </c>
      <c r="W872" s="10" t="str">
        <f>IF(Overall!$A874&lt;&gt;"",IF(AND(MONTH($N872) &lt;= 5, MONTH($O872) &gt;= 5), IF($R872 &lt;&gt; "", $H872/$R872, ""), ""),"")</f>
        <v/>
      </c>
      <c r="X872" s="10" t="str">
        <f>IF(Overall!$A874&lt;&gt;"",IF(AND(MONTH($N872) &lt;= 6, MONTH($O872) &gt;= 6), IF($R872 &lt;&gt; "", $H872/$R872, ""), ""),"")</f>
        <v/>
      </c>
      <c r="Y872" s="10" t="str">
        <f>IF(Overall!$A874&lt;&gt;"",IF(AND(MONTH($N872) &lt;= 7, MONTH($O872) &gt;= 7 ), IF($R872 &lt;&gt; "", $H872/$R872, ""), ""),"")</f>
        <v/>
      </c>
      <c r="Z872" s="10" t="str">
        <f>IF(Overall!$A874&lt;&gt;"",IF(AND(MONTH($N872) &lt;= 8, MONTH($O872) &gt;= 8), IF($R872 &lt;&gt; "", $H872/$R872, ""), ""),"")</f>
        <v/>
      </c>
      <c r="AA872" s="10" t="str">
        <f>IF(Overall!$A874&lt;&gt;"",IF(AND(MONTH($N872) &lt;= 9, MONTH($O872) &gt;= 9), IF($R872 &lt;&gt; "", $H872/$R872, ""), ""),"")</f>
        <v/>
      </c>
      <c r="AB872" s="10" t="str">
        <f>IF(Overall!$A874&lt;&gt;"",IF(AND(MONTH($N872) &lt;= 10, MONTH($O872) &gt;= 10), IF($R872 &lt;&gt; "", $H872/$R872, ""), ""),"")</f>
        <v/>
      </c>
      <c r="AC872" s="10" t="str">
        <f>IF(Overall!$A874&lt;&gt;"",IF(AND(MONTH($N872) &lt;= 11, MONTH($O872) &gt;= 11), IF($R872 &lt;&gt; "", $H872/$R872, ""), ""),"")</f>
        <v/>
      </c>
      <c r="AD872" s="10" t="str">
        <f>IF(Overall!$A874&lt;&gt;"",IF(AND(MONTH($N872) &lt;= 12, MONTH($O872) &gt;= 12), IF($R872 &lt;&gt; "", $H872/$R872, ""), ""),"")</f>
        <v/>
      </c>
      <c r="AF872" s="10" t="str">
        <f ca="1">IFERROR(IF(AND(NOW()&lt;= EOMONTH(DATE(YEAR($O872),1, 1), 0), Overall!$A874&lt;&gt;"", MONTH($N872) &lt;= 1, MONTH($O872) &gt;= 1), IF($R872 &lt;&gt; "", $H872/$R872, ""), ""), "")</f>
        <v/>
      </c>
      <c r="AG872" s="10" t="str">
        <f ca="1">IFERROR(IF(AND(NOW()&lt;= EOMONTH(DATE(YEAR($O872),2, 1), 0), Overall!$A874&lt;&gt;"", MONTH($N872) &lt;= 2, MONTH($O872) &gt;= 2), IF($R872 &lt;&gt; "", $H872/$R872, ""), ""), "")</f>
        <v/>
      </c>
      <c r="AH872" s="10" t="str">
        <f ca="1">IFERROR(IF(AND(NOW()&lt;= EOMONTH(DATE(YEAR($O872),3, 1), 0), Overall!$A874&lt;&gt;"", MONTH($N872) &lt;= 3, MONTH($O872) &gt;= 3), IF($R872 &lt;&gt; "", $H872/$R872, ""), ""), "")</f>
        <v/>
      </c>
      <c r="AI872" s="10" t="str">
        <f ca="1">IFERROR(IF(AND(NOW()&lt;= EOMONTH(DATE(YEAR($O872),4, 1), 0), Overall!$A874&lt;&gt;"", MONTH($N872) &lt;= 4, MONTH($O872) &gt;= 4), IF($R872 &lt;&gt; "", $H872/$R872, ""), ""), "")</f>
        <v/>
      </c>
      <c r="AJ872" s="10" t="str">
        <f ca="1">IFERROR(IF(AND(NOW()&lt;= EOMONTH(DATE(YEAR($O872),5, 1), 0), Overall!$A874&lt;&gt;"", MONTH($N872) &lt;= 5, MONTH($O872) &gt;= 5), IF($R872 &lt;&gt; "", $H872/$R872, ""), ""), "")</f>
        <v/>
      </c>
      <c r="AK872" s="10" t="str">
        <f ca="1">IFERROR(IF(AND(NOW()&lt;= EOMONTH(DATE(YEAR($O872),6, 1), 0), Overall!$A874&lt;&gt;"", MONTH($N872) &lt;= 6, MONTH($O872) &gt;= 6), IF($R872 &lt;&gt; "", $H872/$R872, ""), ""), "")</f>
        <v/>
      </c>
      <c r="AL872" s="10" t="str">
        <f ca="1">IFERROR(IF(AND(NOW()&lt;= EOMONTH(DATE(YEAR($O872),7, 1), 0), Overall!$A874&lt;&gt;"", MONTH($N872) &lt;= 7, MONTH($O872) &gt;= 7), IF($R872 &lt;&gt; "", $H872/$R872, ""), ""), "")</f>
        <v/>
      </c>
      <c r="AM872" s="10" t="str">
        <f ca="1">IFERROR(IF(AND(NOW()&lt;= EOMONTH(DATE(YEAR($O872),8, 1), 0), Overall!$A874&lt;&gt;"", MONTH($N872) &lt;= 8, MONTH($O872) &gt;= 8), IF($R872 &lt;&gt; "", $H872/$R872, ""), ""), "")</f>
        <v/>
      </c>
      <c r="AN872" s="10" t="str">
        <f ca="1">IFERROR(IF(AND(NOW()&lt;= EOMONTH(DATE(YEAR($O872),9, 1), 0), Overall!$A874&lt;&gt;"", MONTH($N872) &lt;= 9, MONTH($O872) &gt;= 9), IF($R872 &lt;&gt; "", $H872/$R872, ""), ""), "")</f>
        <v/>
      </c>
      <c r="AO872" s="10" t="str">
        <f ca="1">IFERROR(IF(AND(NOW()&lt;= EOMONTH(DATE(YEAR($O872),10, 1), 0), Overall!$A874&lt;&gt;"", MONTH($N872) &lt;= 10, MONTH($O872) &gt;= 10), IF($R872 &lt;&gt; "", $H872/$R872, ""), ""), "")</f>
        <v/>
      </c>
      <c r="AP872" s="10" t="str">
        <f ca="1">IFERROR(IF(AND(NOW()&lt;= EOMONTH(DATE(YEAR($O872),11, 1), 0), Overall!$A874&lt;&gt;"", MONTH($N872) &lt;=11, MONTH($O872) &gt;= 11), IF($R872 &lt;&gt; "", $H872/$R872, ""), ""), "")</f>
        <v/>
      </c>
      <c r="AQ872" s="10" t="str">
        <f ca="1">IFERROR(IF(AND(NOW()&lt;= EOMONTH(DATE(YEAR($O872),12, 1), 0), Overall!$A874&lt;&gt;"", MONTH($N872) &lt;= 12, MONTH($O872) &gt;= 12), IF($R872 &lt;&gt; "", $H872/$R872, ""), ""), "")</f>
        <v/>
      </c>
      <c r="AR872" s="16">
        <f t="shared" ca="1" si="29"/>
        <v>0</v>
      </c>
    </row>
    <row r="873" spans="1:44" x14ac:dyDescent="0.25">
      <c r="A873" t="str">
        <f>_xlfn.VALUETOTEXT(Overall!A875)</f>
        <v/>
      </c>
      <c r="B873" s="8" t="str">
        <f>IF(Overall!B875&lt;&gt;"", VALUE(Overall!B875), "")</f>
        <v/>
      </c>
      <c r="C873" s="5" t="str">
        <f>IF(Overall!C875&lt;&gt;"",_xlfn.VALUETOTEXT(Overall!C875),"")</f>
        <v/>
      </c>
      <c r="D873" s="5" t="str">
        <f>_xlfn.VALUETOTEXT(Overall!D875)</f>
        <v/>
      </c>
      <c r="E873" s="5" t="str">
        <f>IF(Overall!Q875&lt;&gt;"",_xlfn.VALUETOTEXT(Overall!Q875),"")</f>
        <v/>
      </c>
      <c r="F873" s="5" t="str">
        <f>IF(Overall!E875&lt;&gt;"",_xlfn.VALUETOTEXT(Overall!E875),"")</f>
        <v/>
      </c>
      <c r="G873" s="5" t="str">
        <f>IF(Overall!R875&lt;&gt;"",_xlfn.VALUETOTEXT(Overall!R875),"")</f>
        <v/>
      </c>
      <c r="H873" s="6" t="str">
        <f>IF(Overall!F875&lt;&gt;"",VALUE(Overall!F875),"")</f>
        <v/>
      </c>
      <c r="I873" s="6" t="str">
        <f>IF(Overall!G875&lt;&gt;"",VALUE(Overall!G875),"")</f>
        <v/>
      </c>
      <c r="J873" s="6" t="str">
        <f>IF(Overall!H875&lt;&gt;"",VALUE(Overall!H875),"")</f>
        <v/>
      </c>
      <c r="K873" s="6" t="str">
        <f>IF(Overall!I875&lt;&gt;"",VALUE(Overall!I875),"")</f>
        <v/>
      </c>
      <c r="L873" s="6" t="str">
        <f>IF(Overall!J875&lt;&gt;"",VALUE(Overall!J875),"")</f>
        <v/>
      </c>
      <c r="M873" s="6" t="str">
        <f>IF(Overall!K875&lt;&gt;"",VALUE(Overall!K875),"")</f>
        <v/>
      </c>
      <c r="N873" s="7" t="str">
        <f>IF(Overall!L875&lt;&gt;"",DATEVALUE(MID(Overall!L875, FIND(",", Overall!L875) + 2, FIND(" ", Overall!L875) - FIND(",", Overall!L875) - 1) &amp; " " &amp; MID(Overall!L875, FIND(" ", Overall!L875) + 1, FIND(",", Overall!L875, FIND(" ", Overall!L875)) - FIND(" ", Overall!L875) - 1) &amp; ", " &amp; MID(Overall!L875, FIND(",", Overall!L875, FIND(",",Overall!L875) + 1) + 2, LEN(Overall!L875))),"")</f>
        <v/>
      </c>
      <c r="O873" s="7" t="str">
        <f>IF(Overall!M875&lt;&gt;"",DATEVALUE(MID(Overall!M875, FIND(",", Overall!M875) + 2, FIND(" ", Overall!M875) - FIND(",", Overall!M875) - 1) &amp; " " &amp; MID(Overall!M875, FIND(" ", Overall!M875) + 1, FIND(",", Overall!M875, FIND(" ", Overall!M875)) - FIND(" ", Overall!M875) - 1) &amp; ", " &amp; MID(Overall!M875, FIND(",", Overall!M875, FIND(",",Overall!M875) + 1) + 2, LEN(Overall!M875))),"")</f>
        <v/>
      </c>
      <c r="P873" s="7" t="str">
        <f>IF(Overall!N875&lt;&gt;"",DATEVALUE(MID(Overall!N875, FIND(",", Overall!N875) + 2, FIND(" ", Overall!N875) - FIND(",", Overall!N875) - 1) &amp; " " &amp; MID(Overall!N875, FIND(" ", Overall!N875) + 1, FIND(",", Overall!N875, FIND(" ", Overall!N875)) - FIND(" ", Overall!N875) - 1) &amp; ", " &amp; MID(Overall!N875, FIND(",", Overall!N875, FIND(",",Overall!N875) + 1) + 2, LEN(Overall!N875))),"")</f>
        <v/>
      </c>
      <c r="Q873" s="7" t="str">
        <f>IF(Overall!O875&lt;&gt;"",DATEVALUE(MID(Overall!O875, FIND(",", Overall!O875) + 2, FIND(" ", Overall!O875) - FIND(",", Overall!O875) - 1) &amp; " " &amp; MID(Overall!O875, FIND(" ", Overall!O875) + 1, FIND(",", Overall!O875, FIND(" ", Overall!O875)) - FIND(" ", Overall!O875) - 1) &amp; ", " &amp; MID(Overall!O875, FIND(",", Overall!O875, FIND(",",Overall!O875) + 1) + 2, LEN(Overall!O875))),"")</f>
        <v/>
      </c>
      <c r="R873" s="5" t="str">
        <f t="shared" si="28"/>
        <v/>
      </c>
      <c r="S873" s="10" t="str">
        <f>IF(Overall!$A875&lt;&gt;"",IF(AND(MONTH($N873) &lt;= 1, MONTH($O873) &gt;= 1), IF($R873 &lt;&gt; "", $H873/$R873, ""), ""),"")</f>
        <v/>
      </c>
      <c r="T873" s="10" t="str">
        <f>IF(Overall!$A875&lt;&gt;"",IF(AND(MONTH($N873) &lt;= 2, MONTH($O873) &gt;= 2), IF($R873 &lt;&gt; "", $H873/$R873, ""), ""),"")</f>
        <v/>
      </c>
      <c r="U873" s="10" t="str">
        <f>IF(Overall!$A875&lt;&gt;"",IF(AND(MONTH($N873) &lt;= 3, MONTH($O873) &gt;= 3), IF($R873 &lt;&gt; "", $H873/$R873, ""), ""),"")</f>
        <v/>
      </c>
      <c r="V873" s="10" t="str">
        <f>IF(Overall!$A875&lt;&gt;"",IF(AND(MONTH($N873) &lt;= 4, MONTH($O873) &gt;= 4), IF($R873 &lt;&gt; "", $H873/$R873, ""), ""),"")</f>
        <v/>
      </c>
      <c r="W873" s="10" t="str">
        <f>IF(Overall!$A875&lt;&gt;"",IF(AND(MONTH($N873) &lt;= 5, MONTH($O873) &gt;= 5), IF($R873 &lt;&gt; "", $H873/$R873, ""), ""),"")</f>
        <v/>
      </c>
      <c r="X873" s="10" t="str">
        <f>IF(Overall!$A875&lt;&gt;"",IF(AND(MONTH($N873) &lt;= 6, MONTH($O873) &gt;= 6), IF($R873 &lt;&gt; "", $H873/$R873, ""), ""),"")</f>
        <v/>
      </c>
      <c r="Y873" s="10" t="str">
        <f>IF(Overall!$A875&lt;&gt;"",IF(AND(MONTH($N873) &lt;= 7, MONTH($O873) &gt;= 7 ), IF($R873 &lt;&gt; "", $H873/$R873, ""), ""),"")</f>
        <v/>
      </c>
      <c r="Z873" s="10" t="str">
        <f>IF(Overall!$A875&lt;&gt;"",IF(AND(MONTH($N873) &lt;= 8, MONTH($O873) &gt;= 8), IF($R873 &lt;&gt; "", $H873/$R873, ""), ""),"")</f>
        <v/>
      </c>
      <c r="AA873" s="10" t="str">
        <f>IF(Overall!$A875&lt;&gt;"",IF(AND(MONTH($N873) &lt;= 9, MONTH($O873) &gt;= 9), IF($R873 &lt;&gt; "", $H873/$R873, ""), ""),"")</f>
        <v/>
      </c>
      <c r="AB873" s="10" t="str">
        <f>IF(Overall!$A875&lt;&gt;"",IF(AND(MONTH($N873) &lt;= 10, MONTH($O873) &gt;= 10), IF($R873 &lt;&gt; "", $H873/$R873, ""), ""),"")</f>
        <v/>
      </c>
      <c r="AC873" s="10" t="str">
        <f>IF(Overall!$A875&lt;&gt;"",IF(AND(MONTH($N873) &lt;= 11, MONTH($O873) &gt;= 11), IF($R873 &lt;&gt; "", $H873/$R873, ""), ""),"")</f>
        <v/>
      </c>
      <c r="AD873" s="10" t="str">
        <f>IF(Overall!$A875&lt;&gt;"",IF(AND(MONTH($N873) &lt;= 12, MONTH($O873) &gt;= 12), IF($R873 &lt;&gt; "", $H873/$R873, ""), ""),"")</f>
        <v/>
      </c>
      <c r="AF873" s="10" t="str">
        <f ca="1">IFERROR(IF(AND(NOW()&lt;= EOMONTH(DATE(YEAR($O873),1, 1), 0), Overall!$A875&lt;&gt;"", MONTH($N873) &lt;= 1, MONTH($O873) &gt;= 1), IF($R873 &lt;&gt; "", $H873/$R873, ""), ""), "")</f>
        <v/>
      </c>
      <c r="AG873" s="10" t="str">
        <f ca="1">IFERROR(IF(AND(NOW()&lt;= EOMONTH(DATE(YEAR($O873),2, 1), 0), Overall!$A875&lt;&gt;"", MONTH($N873) &lt;= 2, MONTH($O873) &gt;= 2), IF($R873 &lt;&gt; "", $H873/$R873, ""), ""), "")</f>
        <v/>
      </c>
      <c r="AH873" s="10" t="str">
        <f ca="1">IFERROR(IF(AND(NOW()&lt;= EOMONTH(DATE(YEAR($O873),3, 1), 0), Overall!$A875&lt;&gt;"", MONTH($N873) &lt;= 3, MONTH($O873) &gt;= 3), IF($R873 &lt;&gt; "", $H873/$R873, ""), ""), "")</f>
        <v/>
      </c>
      <c r="AI873" s="10" t="str">
        <f ca="1">IFERROR(IF(AND(NOW()&lt;= EOMONTH(DATE(YEAR($O873),4, 1), 0), Overall!$A875&lt;&gt;"", MONTH($N873) &lt;= 4, MONTH($O873) &gt;= 4), IF($R873 &lt;&gt; "", $H873/$R873, ""), ""), "")</f>
        <v/>
      </c>
      <c r="AJ873" s="10" t="str">
        <f ca="1">IFERROR(IF(AND(NOW()&lt;= EOMONTH(DATE(YEAR($O873),5, 1), 0), Overall!$A875&lt;&gt;"", MONTH($N873) &lt;= 5, MONTH($O873) &gt;= 5), IF($R873 &lt;&gt; "", $H873/$R873, ""), ""), "")</f>
        <v/>
      </c>
      <c r="AK873" s="10" t="str">
        <f ca="1">IFERROR(IF(AND(NOW()&lt;= EOMONTH(DATE(YEAR($O873),6, 1), 0), Overall!$A875&lt;&gt;"", MONTH($N873) &lt;= 6, MONTH($O873) &gt;= 6), IF($R873 &lt;&gt; "", $H873/$R873, ""), ""), "")</f>
        <v/>
      </c>
      <c r="AL873" s="10" t="str">
        <f ca="1">IFERROR(IF(AND(NOW()&lt;= EOMONTH(DATE(YEAR($O873),7, 1), 0), Overall!$A875&lt;&gt;"", MONTH($N873) &lt;= 7, MONTH($O873) &gt;= 7), IF($R873 &lt;&gt; "", $H873/$R873, ""), ""), "")</f>
        <v/>
      </c>
      <c r="AM873" s="10" t="str">
        <f ca="1">IFERROR(IF(AND(NOW()&lt;= EOMONTH(DATE(YEAR($O873),8, 1), 0), Overall!$A875&lt;&gt;"", MONTH($N873) &lt;= 8, MONTH($O873) &gt;= 8), IF($R873 &lt;&gt; "", $H873/$R873, ""), ""), "")</f>
        <v/>
      </c>
      <c r="AN873" s="10" t="str">
        <f ca="1">IFERROR(IF(AND(NOW()&lt;= EOMONTH(DATE(YEAR($O873),9, 1), 0), Overall!$A875&lt;&gt;"", MONTH($N873) &lt;= 9, MONTH($O873) &gt;= 9), IF($R873 &lt;&gt; "", $H873/$R873, ""), ""), "")</f>
        <v/>
      </c>
      <c r="AO873" s="10" t="str">
        <f ca="1">IFERROR(IF(AND(NOW()&lt;= EOMONTH(DATE(YEAR($O873),10, 1), 0), Overall!$A875&lt;&gt;"", MONTH($N873) &lt;= 10, MONTH($O873) &gt;= 10), IF($R873 &lt;&gt; "", $H873/$R873, ""), ""), "")</f>
        <v/>
      </c>
      <c r="AP873" s="10" t="str">
        <f ca="1">IFERROR(IF(AND(NOW()&lt;= EOMONTH(DATE(YEAR($O873),11, 1), 0), Overall!$A875&lt;&gt;"", MONTH($N873) &lt;=11, MONTH($O873) &gt;= 11), IF($R873 &lt;&gt; "", $H873/$R873, ""), ""), "")</f>
        <v/>
      </c>
      <c r="AQ873" s="10" t="str">
        <f ca="1">IFERROR(IF(AND(NOW()&lt;= EOMONTH(DATE(YEAR($O873),12, 1), 0), Overall!$A875&lt;&gt;"", MONTH($N873) &lt;= 12, MONTH($O873) &gt;= 12), IF($R873 &lt;&gt; "", $H873/$R873, ""), ""), "")</f>
        <v/>
      </c>
      <c r="AR873" s="16">
        <f t="shared" ca="1" si="29"/>
        <v>0</v>
      </c>
    </row>
    <row r="874" spans="1:44" x14ac:dyDescent="0.25">
      <c r="A874" t="str">
        <f>_xlfn.VALUETOTEXT(Overall!A876)</f>
        <v/>
      </c>
      <c r="B874" s="8" t="str">
        <f>IF(Overall!B876&lt;&gt;"", VALUE(Overall!B876), "")</f>
        <v/>
      </c>
      <c r="C874" s="5" t="str">
        <f>IF(Overall!C876&lt;&gt;"",_xlfn.VALUETOTEXT(Overall!C876),"")</f>
        <v/>
      </c>
      <c r="D874" s="5" t="str">
        <f>_xlfn.VALUETOTEXT(Overall!D876)</f>
        <v/>
      </c>
      <c r="E874" s="5" t="str">
        <f>IF(Overall!Q876&lt;&gt;"",_xlfn.VALUETOTEXT(Overall!Q876),"")</f>
        <v/>
      </c>
      <c r="F874" s="5" t="str">
        <f>IF(Overall!E876&lt;&gt;"",_xlfn.VALUETOTEXT(Overall!E876),"")</f>
        <v/>
      </c>
      <c r="G874" s="5" t="str">
        <f>IF(Overall!R876&lt;&gt;"",_xlfn.VALUETOTEXT(Overall!R876),"")</f>
        <v/>
      </c>
      <c r="H874" s="6" t="str">
        <f>IF(Overall!F876&lt;&gt;"",VALUE(Overall!F876),"")</f>
        <v/>
      </c>
      <c r="I874" s="6" t="str">
        <f>IF(Overall!G876&lt;&gt;"",VALUE(Overall!G876),"")</f>
        <v/>
      </c>
      <c r="J874" s="6" t="str">
        <f>IF(Overall!H876&lt;&gt;"",VALUE(Overall!H876),"")</f>
        <v/>
      </c>
      <c r="K874" s="6" t="str">
        <f>IF(Overall!I876&lt;&gt;"",VALUE(Overall!I876),"")</f>
        <v/>
      </c>
      <c r="L874" s="6" t="str">
        <f>IF(Overall!J876&lt;&gt;"",VALUE(Overall!J876),"")</f>
        <v/>
      </c>
      <c r="M874" s="6" t="str">
        <f>IF(Overall!K876&lt;&gt;"",VALUE(Overall!K876),"")</f>
        <v/>
      </c>
      <c r="N874" s="7" t="str">
        <f>IF(Overall!L876&lt;&gt;"",DATEVALUE(MID(Overall!L876, FIND(",", Overall!L876) + 2, FIND(" ", Overall!L876) - FIND(",", Overall!L876) - 1) &amp; " " &amp; MID(Overall!L876, FIND(" ", Overall!L876) + 1, FIND(",", Overall!L876, FIND(" ", Overall!L876)) - FIND(" ", Overall!L876) - 1) &amp; ", " &amp; MID(Overall!L876, FIND(",", Overall!L876, FIND(",",Overall!L876) + 1) + 2, LEN(Overall!L876))),"")</f>
        <v/>
      </c>
      <c r="O874" s="7" t="str">
        <f>IF(Overall!M876&lt;&gt;"",DATEVALUE(MID(Overall!M876, FIND(",", Overall!M876) + 2, FIND(" ", Overall!M876) - FIND(",", Overall!M876) - 1) &amp; " " &amp; MID(Overall!M876, FIND(" ", Overall!M876) + 1, FIND(",", Overall!M876, FIND(" ", Overall!M876)) - FIND(" ", Overall!M876) - 1) &amp; ", " &amp; MID(Overall!M876, FIND(",", Overall!M876, FIND(",",Overall!M876) + 1) + 2, LEN(Overall!M876))),"")</f>
        <v/>
      </c>
      <c r="P874" s="7" t="str">
        <f>IF(Overall!N876&lt;&gt;"",DATEVALUE(MID(Overall!N876, FIND(",", Overall!N876) + 2, FIND(" ", Overall!N876) - FIND(",", Overall!N876) - 1) &amp; " " &amp; MID(Overall!N876, FIND(" ", Overall!N876) + 1, FIND(",", Overall!N876, FIND(" ", Overall!N876)) - FIND(" ", Overall!N876) - 1) &amp; ", " &amp; MID(Overall!N876, FIND(",", Overall!N876, FIND(",",Overall!N876) + 1) + 2, LEN(Overall!N876))),"")</f>
        <v/>
      </c>
      <c r="Q874" s="7" t="str">
        <f>IF(Overall!O876&lt;&gt;"",DATEVALUE(MID(Overall!O876, FIND(",", Overall!O876) + 2, FIND(" ", Overall!O876) - FIND(",", Overall!O876) - 1) &amp; " " &amp; MID(Overall!O876, FIND(" ", Overall!O876) + 1, FIND(",", Overall!O876, FIND(" ", Overall!O876)) - FIND(" ", Overall!O876) - 1) &amp; ", " &amp; MID(Overall!O876, FIND(",", Overall!O876, FIND(",",Overall!O876) + 1) + 2, LEN(Overall!O876))),"")</f>
        <v/>
      </c>
      <c r="R874" s="5" t="str">
        <f t="shared" si="28"/>
        <v/>
      </c>
      <c r="S874" s="10" t="str">
        <f>IF(Overall!$A876&lt;&gt;"",IF(AND(MONTH($N874) &lt;= 1, MONTH($O874) &gt;= 1), IF($R874 &lt;&gt; "", $H874/$R874, ""), ""),"")</f>
        <v/>
      </c>
      <c r="T874" s="10" t="str">
        <f>IF(Overall!$A876&lt;&gt;"",IF(AND(MONTH($N874) &lt;= 2, MONTH($O874) &gt;= 2), IF($R874 &lt;&gt; "", $H874/$R874, ""), ""),"")</f>
        <v/>
      </c>
      <c r="U874" s="10" t="str">
        <f>IF(Overall!$A876&lt;&gt;"",IF(AND(MONTH($N874) &lt;= 3, MONTH($O874) &gt;= 3), IF($R874 &lt;&gt; "", $H874/$R874, ""), ""),"")</f>
        <v/>
      </c>
      <c r="V874" s="10" t="str">
        <f>IF(Overall!$A876&lt;&gt;"",IF(AND(MONTH($N874) &lt;= 4, MONTH($O874) &gt;= 4), IF($R874 &lt;&gt; "", $H874/$R874, ""), ""),"")</f>
        <v/>
      </c>
      <c r="W874" s="10" t="str">
        <f>IF(Overall!$A876&lt;&gt;"",IF(AND(MONTH($N874) &lt;= 5, MONTH($O874) &gt;= 5), IF($R874 &lt;&gt; "", $H874/$R874, ""), ""),"")</f>
        <v/>
      </c>
      <c r="X874" s="10" t="str">
        <f>IF(Overall!$A876&lt;&gt;"",IF(AND(MONTH($N874) &lt;= 6, MONTH($O874) &gt;= 6), IF($R874 &lt;&gt; "", $H874/$R874, ""), ""),"")</f>
        <v/>
      </c>
      <c r="Y874" s="10" t="str">
        <f>IF(Overall!$A876&lt;&gt;"",IF(AND(MONTH($N874) &lt;= 7, MONTH($O874) &gt;= 7 ), IF($R874 &lt;&gt; "", $H874/$R874, ""), ""),"")</f>
        <v/>
      </c>
      <c r="Z874" s="10" t="str">
        <f>IF(Overall!$A876&lt;&gt;"",IF(AND(MONTH($N874) &lt;= 8, MONTH($O874) &gt;= 8), IF($R874 &lt;&gt; "", $H874/$R874, ""), ""),"")</f>
        <v/>
      </c>
      <c r="AA874" s="10" t="str">
        <f>IF(Overall!$A876&lt;&gt;"",IF(AND(MONTH($N874) &lt;= 9, MONTH($O874) &gt;= 9), IF($R874 &lt;&gt; "", $H874/$R874, ""), ""),"")</f>
        <v/>
      </c>
      <c r="AB874" s="10" t="str">
        <f>IF(Overall!$A876&lt;&gt;"",IF(AND(MONTH($N874) &lt;= 10, MONTH($O874) &gt;= 10), IF($R874 &lt;&gt; "", $H874/$R874, ""), ""),"")</f>
        <v/>
      </c>
      <c r="AC874" s="10" t="str">
        <f>IF(Overall!$A876&lt;&gt;"",IF(AND(MONTH($N874) &lt;= 11, MONTH($O874) &gt;= 11), IF($R874 &lt;&gt; "", $H874/$R874, ""), ""),"")</f>
        <v/>
      </c>
      <c r="AD874" s="10" t="str">
        <f>IF(Overall!$A876&lt;&gt;"",IF(AND(MONTH($N874) &lt;= 12, MONTH($O874) &gt;= 12), IF($R874 &lt;&gt; "", $H874/$R874, ""), ""),"")</f>
        <v/>
      </c>
      <c r="AF874" s="10" t="str">
        <f ca="1">IFERROR(IF(AND(NOW()&lt;= EOMONTH(DATE(YEAR($O874),1, 1), 0), Overall!$A876&lt;&gt;"", MONTH($N874) &lt;= 1, MONTH($O874) &gt;= 1), IF($R874 &lt;&gt; "", $H874/$R874, ""), ""), "")</f>
        <v/>
      </c>
      <c r="AG874" s="10" t="str">
        <f ca="1">IFERROR(IF(AND(NOW()&lt;= EOMONTH(DATE(YEAR($O874),2, 1), 0), Overall!$A876&lt;&gt;"", MONTH($N874) &lt;= 2, MONTH($O874) &gt;= 2), IF($R874 &lt;&gt; "", $H874/$R874, ""), ""), "")</f>
        <v/>
      </c>
      <c r="AH874" s="10" t="str">
        <f ca="1">IFERROR(IF(AND(NOW()&lt;= EOMONTH(DATE(YEAR($O874),3, 1), 0), Overall!$A876&lt;&gt;"", MONTH($N874) &lt;= 3, MONTH($O874) &gt;= 3), IF($R874 &lt;&gt; "", $H874/$R874, ""), ""), "")</f>
        <v/>
      </c>
      <c r="AI874" s="10" t="str">
        <f ca="1">IFERROR(IF(AND(NOW()&lt;= EOMONTH(DATE(YEAR($O874),4, 1), 0), Overall!$A876&lt;&gt;"", MONTH($N874) &lt;= 4, MONTH($O874) &gt;= 4), IF($R874 &lt;&gt; "", $H874/$R874, ""), ""), "")</f>
        <v/>
      </c>
      <c r="AJ874" s="10" t="str">
        <f ca="1">IFERROR(IF(AND(NOW()&lt;= EOMONTH(DATE(YEAR($O874),5, 1), 0), Overall!$A876&lt;&gt;"", MONTH($N874) &lt;= 5, MONTH($O874) &gt;= 5), IF($R874 &lt;&gt; "", $H874/$R874, ""), ""), "")</f>
        <v/>
      </c>
      <c r="AK874" s="10" t="str">
        <f ca="1">IFERROR(IF(AND(NOW()&lt;= EOMONTH(DATE(YEAR($O874),6, 1), 0), Overall!$A876&lt;&gt;"", MONTH($N874) &lt;= 6, MONTH($O874) &gt;= 6), IF($R874 &lt;&gt; "", $H874/$R874, ""), ""), "")</f>
        <v/>
      </c>
      <c r="AL874" s="10" t="str">
        <f ca="1">IFERROR(IF(AND(NOW()&lt;= EOMONTH(DATE(YEAR($O874),7, 1), 0), Overall!$A876&lt;&gt;"", MONTH($N874) &lt;= 7, MONTH($O874) &gt;= 7), IF($R874 &lt;&gt; "", $H874/$R874, ""), ""), "")</f>
        <v/>
      </c>
      <c r="AM874" s="10" t="str">
        <f ca="1">IFERROR(IF(AND(NOW()&lt;= EOMONTH(DATE(YEAR($O874),8, 1), 0), Overall!$A876&lt;&gt;"", MONTH($N874) &lt;= 8, MONTH($O874) &gt;= 8), IF($R874 &lt;&gt; "", $H874/$R874, ""), ""), "")</f>
        <v/>
      </c>
      <c r="AN874" s="10" t="str">
        <f ca="1">IFERROR(IF(AND(NOW()&lt;= EOMONTH(DATE(YEAR($O874),9, 1), 0), Overall!$A876&lt;&gt;"", MONTH($N874) &lt;= 9, MONTH($O874) &gt;= 9), IF($R874 &lt;&gt; "", $H874/$R874, ""), ""), "")</f>
        <v/>
      </c>
      <c r="AO874" s="10" t="str">
        <f ca="1">IFERROR(IF(AND(NOW()&lt;= EOMONTH(DATE(YEAR($O874),10, 1), 0), Overall!$A876&lt;&gt;"", MONTH($N874) &lt;= 10, MONTH($O874) &gt;= 10), IF($R874 &lt;&gt; "", $H874/$R874, ""), ""), "")</f>
        <v/>
      </c>
      <c r="AP874" s="10" t="str">
        <f ca="1">IFERROR(IF(AND(NOW()&lt;= EOMONTH(DATE(YEAR($O874),11, 1), 0), Overall!$A876&lt;&gt;"", MONTH($N874) &lt;=11, MONTH($O874) &gt;= 11), IF($R874 &lt;&gt; "", $H874/$R874, ""), ""), "")</f>
        <v/>
      </c>
      <c r="AQ874" s="10" t="str">
        <f ca="1">IFERROR(IF(AND(NOW()&lt;= EOMONTH(DATE(YEAR($O874),12, 1), 0), Overall!$A876&lt;&gt;"", MONTH($N874) &lt;= 12, MONTH($O874) &gt;= 12), IF($R874 &lt;&gt; "", $H874/$R874, ""), ""), "")</f>
        <v/>
      </c>
      <c r="AR874" s="16">
        <f t="shared" ca="1" si="29"/>
        <v>0</v>
      </c>
    </row>
    <row r="875" spans="1:44" x14ac:dyDescent="0.25">
      <c r="A875" t="str">
        <f>_xlfn.VALUETOTEXT(Overall!A877)</f>
        <v/>
      </c>
      <c r="B875" s="8" t="str">
        <f>IF(Overall!B877&lt;&gt;"", VALUE(Overall!B877), "")</f>
        <v/>
      </c>
      <c r="C875" s="5" t="str">
        <f>IF(Overall!C877&lt;&gt;"",_xlfn.VALUETOTEXT(Overall!C877),"")</f>
        <v/>
      </c>
      <c r="D875" s="5" t="str">
        <f>_xlfn.VALUETOTEXT(Overall!D877)</f>
        <v/>
      </c>
      <c r="E875" s="5" t="str">
        <f>IF(Overall!Q877&lt;&gt;"",_xlfn.VALUETOTEXT(Overall!Q877),"")</f>
        <v/>
      </c>
      <c r="F875" s="5" t="str">
        <f>IF(Overall!E877&lt;&gt;"",_xlfn.VALUETOTEXT(Overall!E877),"")</f>
        <v/>
      </c>
      <c r="G875" s="5" t="str">
        <f>IF(Overall!R877&lt;&gt;"",_xlfn.VALUETOTEXT(Overall!R877),"")</f>
        <v/>
      </c>
      <c r="H875" s="6" t="str">
        <f>IF(Overall!F877&lt;&gt;"",VALUE(Overall!F877),"")</f>
        <v/>
      </c>
      <c r="I875" s="6" t="str">
        <f>IF(Overall!G877&lt;&gt;"",VALUE(Overall!G877),"")</f>
        <v/>
      </c>
      <c r="J875" s="6" t="str">
        <f>IF(Overall!H877&lt;&gt;"",VALUE(Overall!H877),"")</f>
        <v/>
      </c>
      <c r="K875" s="6" t="str">
        <f>IF(Overall!I877&lt;&gt;"",VALUE(Overall!I877),"")</f>
        <v/>
      </c>
      <c r="L875" s="6" t="str">
        <f>IF(Overall!J877&lt;&gt;"",VALUE(Overall!J877),"")</f>
        <v/>
      </c>
      <c r="M875" s="6" t="str">
        <f>IF(Overall!K877&lt;&gt;"",VALUE(Overall!K877),"")</f>
        <v/>
      </c>
      <c r="N875" s="7" t="str">
        <f>IF(Overall!L877&lt;&gt;"",DATEVALUE(MID(Overall!L877, FIND(",", Overall!L877) + 2, FIND(" ", Overall!L877) - FIND(",", Overall!L877) - 1) &amp; " " &amp; MID(Overall!L877, FIND(" ", Overall!L877) + 1, FIND(",", Overall!L877, FIND(" ", Overall!L877)) - FIND(" ", Overall!L877) - 1) &amp; ", " &amp; MID(Overall!L877, FIND(",", Overall!L877, FIND(",",Overall!L877) + 1) + 2, LEN(Overall!L877))),"")</f>
        <v/>
      </c>
      <c r="O875" s="7" t="str">
        <f>IF(Overall!M877&lt;&gt;"",DATEVALUE(MID(Overall!M877, FIND(",", Overall!M877) + 2, FIND(" ", Overall!M877) - FIND(",", Overall!M877) - 1) &amp; " " &amp; MID(Overall!M877, FIND(" ", Overall!M877) + 1, FIND(",", Overall!M877, FIND(" ", Overall!M877)) - FIND(" ", Overall!M877) - 1) &amp; ", " &amp; MID(Overall!M877, FIND(",", Overall!M877, FIND(",",Overall!M877) + 1) + 2, LEN(Overall!M877))),"")</f>
        <v/>
      </c>
      <c r="P875" s="7" t="str">
        <f>IF(Overall!N877&lt;&gt;"",DATEVALUE(MID(Overall!N877, FIND(",", Overall!N877) + 2, FIND(" ", Overall!N877) - FIND(",", Overall!N877) - 1) &amp; " " &amp; MID(Overall!N877, FIND(" ", Overall!N877) + 1, FIND(",", Overall!N877, FIND(" ", Overall!N877)) - FIND(" ", Overall!N877) - 1) &amp; ", " &amp; MID(Overall!N877, FIND(",", Overall!N877, FIND(",",Overall!N877) + 1) + 2, LEN(Overall!N877))),"")</f>
        <v/>
      </c>
      <c r="Q875" s="7" t="str">
        <f>IF(Overall!O877&lt;&gt;"",DATEVALUE(MID(Overall!O877, FIND(",", Overall!O877) + 2, FIND(" ", Overall!O877) - FIND(",", Overall!O877) - 1) &amp; " " &amp; MID(Overall!O877, FIND(" ", Overall!O877) + 1, FIND(",", Overall!O877, FIND(" ", Overall!O877)) - FIND(" ", Overall!O877) - 1) &amp; ", " &amp; MID(Overall!O877, FIND(",", Overall!O877, FIND(",",Overall!O877) + 1) + 2, LEN(Overall!O877))),"")</f>
        <v/>
      </c>
      <c r="R875" s="5" t="str">
        <f t="shared" si="28"/>
        <v/>
      </c>
      <c r="S875" s="10" t="str">
        <f>IF(Overall!$A877&lt;&gt;"",IF(AND(MONTH($N875) &lt;= 1, MONTH($O875) &gt;= 1), IF($R875 &lt;&gt; "", $H875/$R875, ""), ""),"")</f>
        <v/>
      </c>
      <c r="T875" s="10" t="str">
        <f>IF(Overall!$A877&lt;&gt;"",IF(AND(MONTH($N875) &lt;= 2, MONTH($O875) &gt;= 2), IF($R875 &lt;&gt; "", $H875/$R875, ""), ""),"")</f>
        <v/>
      </c>
      <c r="U875" s="10" t="str">
        <f>IF(Overall!$A877&lt;&gt;"",IF(AND(MONTH($N875) &lt;= 3, MONTH($O875) &gt;= 3), IF($R875 &lt;&gt; "", $H875/$R875, ""), ""),"")</f>
        <v/>
      </c>
      <c r="V875" s="10" t="str">
        <f>IF(Overall!$A877&lt;&gt;"",IF(AND(MONTH($N875) &lt;= 4, MONTH($O875) &gt;= 4), IF($R875 &lt;&gt; "", $H875/$R875, ""), ""),"")</f>
        <v/>
      </c>
      <c r="W875" s="10" t="str">
        <f>IF(Overall!$A877&lt;&gt;"",IF(AND(MONTH($N875) &lt;= 5, MONTH($O875) &gt;= 5), IF($R875 &lt;&gt; "", $H875/$R875, ""), ""),"")</f>
        <v/>
      </c>
      <c r="X875" s="10" t="str">
        <f>IF(Overall!$A877&lt;&gt;"",IF(AND(MONTH($N875) &lt;= 6, MONTH($O875) &gt;= 6), IF($R875 &lt;&gt; "", $H875/$R875, ""), ""),"")</f>
        <v/>
      </c>
      <c r="Y875" s="10" t="str">
        <f>IF(Overall!$A877&lt;&gt;"",IF(AND(MONTH($N875) &lt;= 7, MONTH($O875) &gt;= 7 ), IF($R875 &lt;&gt; "", $H875/$R875, ""), ""),"")</f>
        <v/>
      </c>
      <c r="Z875" s="10" t="str">
        <f>IF(Overall!$A877&lt;&gt;"",IF(AND(MONTH($N875) &lt;= 8, MONTH($O875) &gt;= 8), IF($R875 &lt;&gt; "", $H875/$R875, ""), ""),"")</f>
        <v/>
      </c>
      <c r="AA875" s="10" t="str">
        <f>IF(Overall!$A877&lt;&gt;"",IF(AND(MONTH($N875) &lt;= 9, MONTH($O875) &gt;= 9), IF($R875 &lt;&gt; "", $H875/$R875, ""), ""),"")</f>
        <v/>
      </c>
      <c r="AB875" s="10" t="str">
        <f>IF(Overall!$A877&lt;&gt;"",IF(AND(MONTH($N875) &lt;= 10, MONTH($O875) &gt;= 10), IF($R875 &lt;&gt; "", $H875/$R875, ""), ""),"")</f>
        <v/>
      </c>
      <c r="AC875" s="10" t="str">
        <f>IF(Overall!$A877&lt;&gt;"",IF(AND(MONTH($N875) &lt;= 11, MONTH($O875) &gt;= 11), IF($R875 &lt;&gt; "", $H875/$R875, ""), ""),"")</f>
        <v/>
      </c>
      <c r="AD875" s="10" t="str">
        <f>IF(Overall!$A877&lt;&gt;"",IF(AND(MONTH($N875) &lt;= 12, MONTH($O875) &gt;= 12), IF($R875 &lt;&gt; "", $H875/$R875, ""), ""),"")</f>
        <v/>
      </c>
      <c r="AF875" s="10" t="str">
        <f ca="1">IFERROR(IF(AND(NOW()&lt;= EOMONTH(DATE(YEAR($O875),1, 1), 0), Overall!$A877&lt;&gt;"", MONTH($N875) &lt;= 1, MONTH($O875) &gt;= 1), IF($R875 &lt;&gt; "", $H875/$R875, ""), ""), "")</f>
        <v/>
      </c>
      <c r="AG875" s="10" t="str">
        <f ca="1">IFERROR(IF(AND(NOW()&lt;= EOMONTH(DATE(YEAR($O875),2, 1), 0), Overall!$A877&lt;&gt;"", MONTH($N875) &lt;= 2, MONTH($O875) &gt;= 2), IF($R875 &lt;&gt; "", $H875/$R875, ""), ""), "")</f>
        <v/>
      </c>
      <c r="AH875" s="10" t="str">
        <f ca="1">IFERROR(IF(AND(NOW()&lt;= EOMONTH(DATE(YEAR($O875),3, 1), 0), Overall!$A877&lt;&gt;"", MONTH($N875) &lt;= 3, MONTH($O875) &gt;= 3), IF($R875 &lt;&gt; "", $H875/$R875, ""), ""), "")</f>
        <v/>
      </c>
      <c r="AI875" s="10" t="str">
        <f ca="1">IFERROR(IF(AND(NOW()&lt;= EOMONTH(DATE(YEAR($O875),4, 1), 0), Overall!$A877&lt;&gt;"", MONTH($N875) &lt;= 4, MONTH($O875) &gt;= 4), IF($R875 &lt;&gt; "", $H875/$R875, ""), ""), "")</f>
        <v/>
      </c>
      <c r="AJ875" s="10" t="str">
        <f ca="1">IFERROR(IF(AND(NOW()&lt;= EOMONTH(DATE(YEAR($O875),5, 1), 0), Overall!$A877&lt;&gt;"", MONTH($N875) &lt;= 5, MONTH($O875) &gt;= 5), IF($R875 &lt;&gt; "", $H875/$R875, ""), ""), "")</f>
        <v/>
      </c>
      <c r="AK875" s="10" t="str">
        <f ca="1">IFERROR(IF(AND(NOW()&lt;= EOMONTH(DATE(YEAR($O875),6, 1), 0), Overall!$A877&lt;&gt;"", MONTH($N875) &lt;= 6, MONTH($O875) &gt;= 6), IF($R875 &lt;&gt; "", $H875/$R875, ""), ""), "")</f>
        <v/>
      </c>
      <c r="AL875" s="10" t="str">
        <f ca="1">IFERROR(IF(AND(NOW()&lt;= EOMONTH(DATE(YEAR($O875),7, 1), 0), Overall!$A877&lt;&gt;"", MONTH($N875) &lt;= 7, MONTH($O875) &gt;= 7), IF($R875 &lt;&gt; "", $H875/$R875, ""), ""), "")</f>
        <v/>
      </c>
      <c r="AM875" s="10" t="str">
        <f ca="1">IFERROR(IF(AND(NOW()&lt;= EOMONTH(DATE(YEAR($O875),8, 1), 0), Overall!$A877&lt;&gt;"", MONTH($N875) &lt;= 8, MONTH($O875) &gt;= 8), IF($R875 &lt;&gt; "", $H875/$R875, ""), ""), "")</f>
        <v/>
      </c>
      <c r="AN875" s="10" t="str">
        <f ca="1">IFERROR(IF(AND(NOW()&lt;= EOMONTH(DATE(YEAR($O875),9, 1), 0), Overall!$A877&lt;&gt;"", MONTH($N875) &lt;= 9, MONTH($O875) &gt;= 9), IF($R875 &lt;&gt; "", $H875/$R875, ""), ""), "")</f>
        <v/>
      </c>
      <c r="AO875" s="10" t="str">
        <f ca="1">IFERROR(IF(AND(NOW()&lt;= EOMONTH(DATE(YEAR($O875),10, 1), 0), Overall!$A877&lt;&gt;"", MONTH($N875) &lt;= 10, MONTH($O875) &gt;= 10), IF($R875 &lt;&gt; "", $H875/$R875, ""), ""), "")</f>
        <v/>
      </c>
      <c r="AP875" s="10" t="str">
        <f ca="1">IFERROR(IF(AND(NOW()&lt;= EOMONTH(DATE(YEAR($O875),11, 1), 0), Overall!$A877&lt;&gt;"", MONTH($N875) &lt;=11, MONTH($O875) &gt;= 11), IF($R875 &lt;&gt; "", $H875/$R875, ""), ""), "")</f>
        <v/>
      </c>
      <c r="AQ875" s="10" t="str">
        <f ca="1">IFERROR(IF(AND(NOW()&lt;= EOMONTH(DATE(YEAR($O875),12, 1), 0), Overall!$A877&lt;&gt;"", MONTH($N875) &lt;= 12, MONTH($O875) &gt;= 12), IF($R875 &lt;&gt; "", $H875/$R875, ""), ""), "")</f>
        <v/>
      </c>
      <c r="AR875" s="16">
        <f t="shared" ca="1" si="29"/>
        <v>0</v>
      </c>
    </row>
    <row r="876" spans="1:44" x14ac:dyDescent="0.25">
      <c r="A876" t="str">
        <f>_xlfn.VALUETOTEXT(Overall!A878)</f>
        <v/>
      </c>
      <c r="B876" s="8" t="str">
        <f>IF(Overall!B878&lt;&gt;"", VALUE(Overall!B878), "")</f>
        <v/>
      </c>
      <c r="C876" s="5" t="str">
        <f>IF(Overall!C878&lt;&gt;"",_xlfn.VALUETOTEXT(Overall!C878),"")</f>
        <v/>
      </c>
      <c r="D876" s="5" t="str">
        <f>_xlfn.VALUETOTEXT(Overall!D878)</f>
        <v/>
      </c>
      <c r="E876" s="5" t="str">
        <f>IF(Overall!Q878&lt;&gt;"",_xlfn.VALUETOTEXT(Overall!Q878),"")</f>
        <v/>
      </c>
      <c r="F876" s="5" t="str">
        <f>IF(Overall!E878&lt;&gt;"",_xlfn.VALUETOTEXT(Overall!E878),"")</f>
        <v/>
      </c>
      <c r="G876" s="5" t="str">
        <f>IF(Overall!R878&lt;&gt;"",_xlfn.VALUETOTEXT(Overall!R878),"")</f>
        <v/>
      </c>
      <c r="H876" s="6" t="str">
        <f>IF(Overall!F878&lt;&gt;"",VALUE(Overall!F878),"")</f>
        <v/>
      </c>
      <c r="I876" s="6" t="str">
        <f>IF(Overall!G878&lt;&gt;"",VALUE(Overall!G878),"")</f>
        <v/>
      </c>
      <c r="J876" s="6" t="str">
        <f>IF(Overall!H878&lt;&gt;"",VALUE(Overall!H878),"")</f>
        <v/>
      </c>
      <c r="K876" s="6" t="str">
        <f>IF(Overall!I878&lt;&gt;"",VALUE(Overall!I878),"")</f>
        <v/>
      </c>
      <c r="L876" s="6" t="str">
        <f>IF(Overall!J878&lt;&gt;"",VALUE(Overall!J878),"")</f>
        <v/>
      </c>
      <c r="M876" s="6" t="str">
        <f>IF(Overall!K878&lt;&gt;"",VALUE(Overall!K878),"")</f>
        <v/>
      </c>
      <c r="N876" s="7" t="str">
        <f>IF(Overall!L878&lt;&gt;"",DATEVALUE(MID(Overall!L878, FIND(",", Overall!L878) + 2, FIND(" ", Overall!L878) - FIND(",", Overall!L878) - 1) &amp; " " &amp; MID(Overall!L878, FIND(" ", Overall!L878) + 1, FIND(",", Overall!L878, FIND(" ", Overall!L878)) - FIND(" ", Overall!L878) - 1) &amp; ", " &amp; MID(Overall!L878, FIND(",", Overall!L878, FIND(",",Overall!L878) + 1) + 2, LEN(Overall!L878))),"")</f>
        <v/>
      </c>
      <c r="O876" s="7" t="str">
        <f>IF(Overall!M878&lt;&gt;"",DATEVALUE(MID(Overall!M878, FIND(",", Overall!M878) + 2, FIND(" ", Overall!M878) - FIND(",", Overall!M878) - 1) &amp; " " &amp; MID(Overall!M878, FIND(" ", Overall!M878) + 1, FIND(",", Overall!M878, FIND(" ", Overall!M878)) - FIND(" ", Overall!M878) - 1) &amp; ", " &amp; MID(Overall!M878, FIND(",", Overall!M878, FIND(",",Overall!M878) + 1) + 2, LEN(Overall!M878))),"")</f>
        <v/>
      </c>
      <c r="P876" s="7" t="str">
        <f>IF(Overall!N878&lt;&gt;"",DATEVALUE(MID(Overall!N878, FIND(",", Overall!N878) + 2, FIND(" ", Overall!N878) - FIND(",", Overall!N878) - 1) &amp; " " &amp; MID(Overall!N878, FIND(" ", Overall!N878) + 1, FIND(",", Overall!N878, FIND(" ", Overall!N878)) - FIND(" ", Overall!N878) - 1) &amp; ", " &amp; MID(Overall!N878, FIND(",", Overall!N878, FIND(",",Overall!N878) + 1) + 2, LEN(Overall!N878))),"")</f>
        <v/>
      </c>
      <c r="Q876" s="7" t="str">
        <f>IF(Overall!O878&lt;&gt;"",DATEVALUE(MID(Overall!O878, FIND(",", Overall!O878) + 2, FIND(" ", Overall!O878) - FIND(",", Overall!O878) - 1) &amp; " " &amp; MID(Overall!O878, FIND(" ", Overall!O878) + 1, FIND(",", Overall!O878, FIND(" ", Overall!O878)) - FIND(" ", Overall!O878) - 1) &amp; ", " &amp; MID(Overall!O878, FIND(",", Overall!O878, FIND(",",Overall!O878) + 1) + 2, LEN(Overall!O878))),"")</f>
        <v/>
      </c>
      <c r="R876" s="5" t="str">
        <f t="shared" si="28"/>
        <v/>
      </c>
      <c r="S876" s="10" t="str">
        <f>IF(Overall!$A878&lt;&gt;"",IF(AND(MONTH($N876) &lt;= 1, MONTH($O876) &gt;= 1), IF($R876 &lt;&gt; "", $H876/$R876, ""), ""),"")</f>
        <v/>
      </c>
      <c r="T876" s="10" t="str">
        <f>IF(Overall!$A878&lt;&gt;"",IF(AND(MONTH($N876) &lt;= 2, MONTH($O876) &gt;= 2), IF($R876 &lt;&gt; "", $H876/$R876, ""), ""),"")</f>
        <v/>
      </c>
      <c r="U876" s="10" t="str">
        <f>IF(Overall!$A878&lt;&gt;"",IF(AND(MONTH($N876) &lt;= 3, MONTH($O876) &gt;= 3), IF($R876 &lt;&gt; "", $H876/$R876, ""), ""),"")</f>
        <v/>
      </c>
      <c r="V876" s="10" t="str">
        <f>IF(Overall!$A878&lt;&gt;"",IF(AND(MONTH($N876) &lt;= 4, MONTH($O876) &gt;= 4), IF($R876 &lt;&gt; "", $H876/$R876, ""), ""),"")</f>
        <v/>
      </c>
      <c r="W876" s="10" t="str">
        <f>IF(Overall!$A878&lt;&gt;"",IF(AND(MONTH($N876) &lt;= 5, MONTH($O876) &gt;= 5), IF($R876 &lt;&gt; "", $H876/$R876, ""), ""),"")</f>
        <v/>
      </c>
      <c r="X876" s="10" t="str">
        <f>IF(Overall!$A878&lt;&gt;"",IF(AND(MONTH($N876) &lt;= 6, MONTH($O876) &gt;= 6), IF($R876 &lt;&gt; "", $H876/$R876, ""), ""),"")</f>
        <v/>
      </c>
      <c r="Y876" s="10" t="str">
        <f>IF(Overall!$A878&lt;&gt;"",IF(AND(MONTH($N876) &lt;= 7, MONTH($O876) &gt;= 7 ), IF($R876 &lt;&gt; "", $H876/$R876, ""), ""),"")</f>
        <v/>
      </c>
      <c r="Z876" s="10" t="str">
        <f>IF(Overall!$A878&lt;&gt;"",IF(AND(MONTH($N876) &lt;= 8, MONTH($O876) &gt;= 8), IF($R876 &lt;&gt; "", $H876/$R876, ""), ""),"")</f>
        <v/>
      </c>
      <c r="AA876" s="10" t="str">
        <f>IF(Overall!$A878&lt;&gt;"",IF(AND(MONTH($N876) &lt;= 9, MONTH($O876) &gt;= 9), IF($R876 &lt;&gt; "", $H876/$R876, ""), ""),"")</f>
        <v/>
      </c>
      <c r="AB876" s="10" t="str">
        <f>IF(Overall!$A878&lt;&gt;"",IF(AND(MONTH($N876) &lt;= 10, MONTH($O876) &gt;= 10), IF($R876 &lt;&gt; "", $H876/$R876, ""), ""),"")</f>
        <v/>
      </c>
      <c r="AC876" s="10" t="str">
        <f>IF(Overall!$A878&lt;&gt;"",IF(AND(MONTH($N876) &lt;= 11, MONTH($O876) &gt;= 11), IF($R876 &lt;&gt; "", $H876/$R876, ""), ""),"")</f>
        <v/>
      </c>
      <c r="AD876" s="10" t="str">
        <f>IF(Overall!$A878&lt;&gt;"",IF(AND(MONTH($N876) &lt;= 12, MONTH($O876) &gt;= 12), IF($R876 &lt;&gt; "", $H876/$R876, ""), ""),"")</f>
        <v/>
      </c>
      <c r="AF876" s="10" t="str">
        <f ca="1">IFERROR(IF(AND(NOW()&lt;= EOMONTH(DATE(YEAR($O876),1, 1), 0), Overall!$A878&lt;&gt;"", MONTH($N876) &lt;= 1, MONTH($O876) &gt;= 1), IF($R876 &lt;&gt; "", $H876/$R876, ""), ""), "")</f>
        <v/>
      </c>
      <c r="AG876" s="10" t="str">
        <f ca="1">IFERROR(IF(AND(NOW()&lt;= EOMONTH(DATE(YEAR($O876),2, 1), 0), Overall!$A878&lt;&gt;"", MONTH($N876) &lt;= 2, MONTH($O876) &gt;= 2), IF($R876 &lt;&gt; "", $H876/$R876, ""), ""), "")</f>
        <v/>
      </c>
      <c r="AH876" s="10" t="str">
        <f ca="1">IFERROR(IF(AND(NOW()&lt;= EOMONTH(DATE(YEAR($O876),3, 1), 0), Overall!$A878&lt;&gt;"", MONTH($N876) &lt;= 3, MONTH($O876) &gt;= 3), IF($R876 &lt;&gt; "", $H876/$R876, ""), ""), "")</f>
        <v/>
      </c>
      <c r="AI876" s="10" t="str">
        <f ca="1">IFERROR(IF(AND(NOW()&lt;= EOMONTH(DATE(YEAR($O876),4, 1), 0), Overall!$A878&lt;&gt;"", MONTH($N876) &lt;= 4, MONTH($O876) &gt;= 4), IF($R876 &lt;&gt; "", $H876/$R876, ""), ""), "")</f>
        <v/>
      </c>
      <c r="AJ876" s="10" t="str">
        <f ca="1">IFERROR(IF(AND(NOW()&lt;= EOMONTH(DATE(YEAR($O876),5, 1), 0), Overall!$A878&lt;&gt;"", MONTH($N876) &lt;= 5, MONTH($O876) &gt;= 5), IF($R876 &lt;&gt; "", $H876/$R876, ""), ""), "")</f>
        <v/>
      </c>
      <c r="AK876" s="10" t="str">
        <f ca="1">IFERROR(IF(AND(NOW()&lt;= EOMONTH(DATE(YEAR($O876),6, 1), 0), Overall!$A878&lt;&gt;"", MONTH($N876) &lt;= 6, MONTH($O876) &gt;= 6), IF($R876 &lt;&gt; "", $H876/$R876, ""), ""), "")</f>
        <v/>
      </c>
      <c r="AL876" s="10" t="str">
        <f ca="1">IFERROR(IF(AND(NOW()&lt;= EOMONTH(DATE(YEAR($O876),7, 1), 0), Overall!$A878&lt;&gt;"", MONTH($N876) &lt;= 7, MONTH($O876) &gt;= 7), IF($R876 &lt;&gt; "", $H876/$R876, ""), ""), "")</f>
        <v/>
      </c>
      <c r="AM876" s="10" t="str">
        <f ca="1">IFERROR(IF(AND(NOW()&lt;= EOMONTH(DATE(YEAR($O876),8, 1), 0), Overall!$A878&lt;&gt;"", MONTH($N876) &lt;= 8, MONTH($O876) &gt;= 8), IF($R876 &lt;&gt; "", $H876/$R876, ""), ""), "")</f>
        <v/>
      </c>
      <c r="AN876" s="10" t="str">
        <f ca="1">IFERROR(IF(AND(NOW()&lt;= EOMONTH(DATE(YEAR($O876),9, 1), 0), Overall!$A878&lt;&gt;"", MONTH($N876) &lt;= 9, MONTH($O876) &gt;= 9), IF($R876 &lt;&gt; "", $H876/$R876, ""), ""), "")</f>
        <v/>
      </c>
      <c r="AO876" s="10" t="str">
        <f ca="1">IFERROR(IF(AND(NOW()&lt;= EOMONTH(DATE(YEAR($O876),10, 1), 0), Overall!$A878&lt;&gt;"", MONTH($N876) &lt;= 10, MONTH($O876) &gt;= 10), IF($R876 &lt;&gt; "", $H876/$R876, ""), ""), "")</f>
        <v/>
      </c>
      <c r="AP876" s="10" t="str">
        <f ca="1">IFERROR(IF(AND(NOW()&lt;= EOMONTH(DATE(YEAR($O876),11, 1), 0), Overall!$A878&lt;&gt;"", MONTH($N876) &lt;=11, MONTH($O876) &gt;= 11), IF($R876 &lt;&gt; "", $H876/$R876, ""), ""), "")</f>
        <v/>
      </c>
      <c r="AQ876" s="10" t="str">
        <f ca="1">IFERROR(IF(AND(NOW()&lt;= EOMONTH(DATE(YEAR($O876),12, 1), 0), Overall!$A878&lt;&gt;"", MONTH($N876) &lt;= 12, MONTH($O876) &gt;= 12), IF($R876 &lt;&gt; "", $H876/$R876, ""), ""), "")</f>
        <v/>
      </c>
      <c r="AR876" s="16">
        <f t="shared" ca="1" si="29"/>
        <v>0</v>
      </c>
    </row>
    <row r="877" spans="1:44" x14ac:dyDescent="0.25">
      <c r="A877" t="str">
        <f>_xlfn.VALUETOTEXT(Overall!A879)</f>
        <v/>
      </c>
      <c r="B877" s="8" t="str">
        <f>IF(Overall!B879&lt;&gt;"", VALUE(Overall!B879), "")</f>
        <v/>
      </c>
      <c r="C877" s="5" t="str">
        <f>IF(Overall!C879&lt;&gt;"",_xlfn.VALUETOTEXT(Overall!C879),"")</f>
        <v/>
      </c>
      <c r="D877" s="5" t="str">
        <f>_xlfn.VALUETOTEXT(Overall!D879)</f>
        <v/>
      </c>
      <c r="E877" s="5" t="str">
        <f>IF(Overall!Q879&lt;&gt;"",_xlfn.VALUETOTEXT(Overall!Q879),"")</f>
        <v/>
      </c>
      <c r="F877" s="5" t="str">
        <f>IF(Overall!E879&lt;&gt;"",_xlfn.VALUETOTEXT(Overall!E879),"")</f>
        <v/>
      </c>
      <c r="G877" s="5" t="str">
        <f>IF(Overall!R879&lt;&gt;"",_xlfn.VALUETOTEXT(Overall!R879),"")</f>
        <v/>
      </c>
      <c r="H877" s="6" t="str">
        <f>IF(Overall!F879&lt;&gt;"",VALUE(Overall!F879),"")</f>
        <v/>
      </c>
      <c r="I877" s="6" t="str">
        <f>IF(Overall!G879&lt;&gt;"",VALUE(Overall!G879),"")</f>
        <v/>
      </c>
      <c r="J877" s="6" t="str">
        <f>IF(Overall!H879&lt;&gt;"",VALUE(Overall!H879),"")</f>
        <v/>
      </c>
      <c r="K877" s="6" t="str">
        <f>IF(Overall!I879&lt;&gt;"",VALUE(Overall!I879),"")</f>
        <v/>
      </c>
      <c r="L877" s="6" t="str">
        <f>IF(Overall!J879&lt;&gt;"",VALUE(Overall!J879),"")</f>
        <v/>
      </c>
      <c r="M877" s="6" t="str">
        <f>IF(Overall!K879&lt;&gt;"",VALUE(Overall!K879),"")</f>
        <v/>
      </c>
      <c r="N877" s="7" t="str">
        <f>IF(Overall!L879&lt;&gt;"",DATEVALUE(MID(Overall!L879, FIND(",", Overall!L879) + 2, FIND(" ", Overall!L879) - FIND(",", Overall!L879) - 1) &amp; " " &amp; MID(Overall!L879, FIND(" ", Overall!L879) + 1, FIND(",", Overall!L879, FIND(" ", Overall!L879)) - FIND(" ", Overall!L879) - 1) &amp; ", " &amp; MID(Overall!L879, FIND(",", Overall!L879, FIND(",",Overall!L879) + 1) + 2, LEN(Overall!L879))),"")</f>
        <v/>
      </c>
      <c r="O877" s="7" t="str">
        <f>IF(Overall!M879&lt;&gt;"",DATEVALUE(MID(Overall!M879, FIND(",", Overall!M879) + 2, FIND(" ", Overall!M879) - FIND(",", Overall!M879) - 1) &amp; " " &amp; MID(Overall!M879, FIND(" ", Overall!M879) + 1, FIND(",", Overall!M879, FIND(" ", Overall!M879)) - FIND(" ", Overall!M879) - 1) &amp; ", " &amp; MID(Overall!M879, FIND(",", Overall!M879, FIND(",",Overall!M879) + 1) + 2, LEN(Overall!M879))),"")</f>
        <v/>
      </c>
      <c r="P877" s="7" t="str">
        <f>IF(Overall!N879&lt;&gt;"",DATEVALUE(MID(Overall!N879, FIND(",", Overall!N879) + 2, FIND(" ", Overall!N879) - FIND(",", Overall!N879) - 1) &amp; " " &amp; MID(Overall!N879, FIND(" ", Overall!N879) + 1, FIND(",", Overall!N879, FIND(" ", Overall!N879)) - FIND(" ", Overall!N879) - 1) &amp; ", " &amp; MID(Overall!N879, FIND(",", Overall!N879, FIND(",",Overall!N879) + 1) + 2, LEN(Overall!N879))),"")</f>
        <v/>
      </c>
      <c r="Q877" s="7" t="str">
        <f>IF(Overall!O879&lt;&gt;"",DATEVALUE(MID(Overall!O879, FIND(",", Overall!O879) + 2, FIND(" ", Overall!O879) - FIND(",", Overall!O879) - 1) &amp; " " &amp; MID(Overall!O879, FIND(" ", Overall!O879) + 1, FIND(",", Overall!O879, FIND(" ", Overall!O879)) - FIND(" ", Overall!O879) - 1) &amp; ", " &amp; MID(Overall!O879, FIND(",", Overall!O879, FIND(",",Overall!O879) + 1) + 2, LEN(Overall!O879))),"")</f>
        <v/>
      </c>
      <c r="R877" s="5" t="str">
        <f t="shared" si="28"/>
        <v/>
      </c>
      <c r="S877" s="10" t="str">
        <f>IF(Overall!$A879&lt;&gt;"",IF(AND(MONTH($N877) &lt;= 1, MONTH($O877) &gt;= 1), IF($R877 &lt;&gt; "", $H877/$R877, ""), ""),"")</f>
        <v/>
      </c>
      <c r="T877" s="10" t="str">
        <f>IF(Overall!$A879&lt;&gt;"",IF(AND(MONTH($N877) &lt;= 2, MONTH($O877) &gt;= 2), IF($R877 &lt;&gt; "", $H877/$R877, ""), ""),"")</f>
        <v/>
      </c>
      <c r="U877" s="10" t="str">
        <f>IF(Overall!$A879&lt;&gt;"",IF(AND(MONTH($N877) &lt;= 3, MONTH($O877) &gt;= 3), IF($R877 &lt;&gt; "", $H877/$R877, ""), ""),"")</f>
        <v/>
      </c>
      <c r="V877" s="10" t="str">
        <f>IF(Overall!$A879&lt;&gt;"",IF(AND(MONTH($N877) &lt;= 4, MONTH($O877) &gt;= 4), IF($R877 &lt;&gt; "", $H877/$R877, ""), ""),"")</f>
        <v/>
      </c>
      <c r="W877" s="10" t="str">
        <f>IF(Overall!$A879&lt;&gt;"",IF(AND(MONTH($N877) &lt;= 5, MONTH($O877) &gt;= 5), IF($R877 &lt;&gt; "", $H877/$R877, ""), ""),"")</f>
        <v/>
      </c>
      <c r="X877" s="10" t="str">
        <f>IF(Overall!$A879&lt;&gt;"",IF(AND(MONTH($N877) &lt;= 6, MONTH($O877) &gt;= 6), IF($R877 &lt;&gt; "", $H877/$R877, ""), ""),"")</f>
        <v/>
      </c>
      <c r="Y877" s="10" t="str">
        <f>IF(Overall!$A879&lt;&gt;"",IF(AND(MONTH($N877) &lt;= 7, MONTH($O877) &gt;= 7 ), IF($R877 &lt;&gt; "", $H877/$R877, ""), ""),"")</f>
        <v/>
      </c>
      <c r="Z877" s="10" t="str">
        <f>IF(Overall!$A879&lt;&gt;"",IF(AND(MONTH($N877) &lt;= 8, MONTH($O877) &gt;= 8), IF($R877 &lt;&gt; "", $H877/$R877, ""), ""),"")</f>
        <v/>
      </c>
      <c r="AA877" s="10" t="str">
        <f>IF(Overall!$A879&lt;&gt;"",IF(AND(MONTH($N877) &lt;= 9, MONTH($O877) &gt;= 9), IF($R877 &lt;&gt; "", $H877/$R877, ""), ""),"")</f>
        <v/>
      </c>
      <c r="AB877" s="10" t="str">
        <f>IF(Overall!$A879&lt;&gt;"",IF(AND(MONTH($N877) &lt;= 10, MONTH($O877) &gt;= 10), IF($R877 &lt;&gt; "", $H877/$R877, ""), ""),"")</f>
        <v/>
      </c>
      <c r="AC877" s="10" t="str">
        <f>IF(Overall!$A879&lt;&gt;"",IF(AND(MONTH($N877) &lt;= 11, MONTH($O877) &gt;= 11), IF($R877 &lt;&gt; "", $H877/$R877, ""), ""),"")</f>
        <v/>
      </c>
      <c r="AD877" s="10" t="str">
        <f>IF(Overall!$A879&lt;&gt;"",IF(AND(MONTH($N877) &lt;= 12, MONTH($O877) &gt;= 12), IF($R877 &lt;&gt; "", $H877/$R877, ""), ""),"")</f>
        <v/>
      </c>
      <c r="AF877" s="10" t="str">
        <f ca="1">IFERROR(IF(AND(NOW()&lt;= EOMONTH(DATE(YEAR($O877),1, 1), 0), Overall!$A879&lt;&gt;"", MONTH($N877) &lt;= 1, MONTH($O877) &gt;= 1), IF($R877 &lt;&gt; "", $H877/$R877, ""), ""), "")</f>
        <v/>
      </c>
      <c r="AG877" s="10" t="str">
        <f ca="1">IFERROR(IF(AND(NOW()&lt;= EOMONTH(DATE(YEAR($O877),2, 1), 0), Overall!$A879&lt;&gt;"", MONTH($N877) &lt;= 2, MONTH($O877) &gt;= 2), IF($R877 &lt;&gt; "", $H877/$R877, ""), ""), "")</f>
        <v/>
      </c>
      <c r="AH877" s="10" t="str">
        <f ca="1">IFERROR(IF(AND(NOW()&lt;= EOMONTH(DATE(YEAR($O877),3, 1), 0), Overall!$A879&lt;&gt;"", MONTH($N877) &lt;= 3, MONTH($O877) &gt;= 3), IF($R877 &lt;&gt; "", $H877/$R877, ""), ""), "")</f>
        <v/>
      </c>
      <c r="AI877" s="10" t="str">
        <f ca="1">IFERROR(IF(AND(NOW()&lt;= EOMONTH(DATE(YEAR($O877),4, 1), 0), Overall!$A879&lt;&gt;"", MONTH($N877) &lt;= 4, MONTH($O877) &gt;= 4), IF($R877 &lt;&gt; "", $H877/$R877, ""), ""), "")</f>
        <v/>
      </c>
      <c r="AJ877" s="10" t="str">
        <f ca="1">IFERROR(IF(AND(NOW()&lt;= EOMONTH(DATE(YEAR($O877),5, 1), 0), Overall!$A879&lt;&gt;"", MONTH($N877) &lt;= 5, MONTH($O877) &gt;= 5), IF($R877 &lt;&gt; "", $H877/$R877, ""), ""), "")</f>
        <v/>
      </c>
      <c r="AK877" s="10" t="str">
        <f ca="1">IFERROR(IF(AND(NOW()&lt;= EOMONTH(DATE(YEAR($O877),6, 1), 0), Overall!$A879&lt;&gt;"", MONTH($N877) &lt;= 6, MONTH($O877) &gt;= 6), IF($R877 &lt;&gt; "", $H877/$R877, ""), ""), "")</f>
        <v/>
      </c>
      <c r="AL877" s="10" t="str">
        <f ca="1">IFERROR(IF(AND(NOW()&lt;= EOMONTH(DATE(YEAR($O877),7, 1), 0), Overall!$A879&lt;&gt;"", MONTH($N877) &lt;= 7, MONTH($O877) &gt;= 7), IF($R877 &lt;&gt; "", $H877/$R877, ""), ""), "")</f>
        <v/>
      </c>
      <c r="AM877" s="10" t="str">
        <f ca="1">IFERROR(IF(AND(NOW()&lt;= EOMONTH(DATE(YEAR($O877),8, 1), 0), Overall!$A879&lt;&gt;"", MONTH($N877) &lt;= 8, MONTH($O877) &gt;= 8), IF($R877 &lt;&gt; "", $H877/$R877, ""), ""), "")</f>
        <v/>
      </c>
      <c r="AN877" s="10" t="str">
        <f ca="1">IFERROR(IF(AND(NOW()&lt;= EOMONTH(DATE(YEAR($O877),9, 1), 0), Overall!$A879&lt;&gt;"", MONTH($N877) &lt;= 9, MONTH($O877) &gt;= 9), IF($R877 &lt;&gt; "", $H877/$R877, ""), ""), "")</f>
        <v/>
      </c>
      <c r="AO877" s="10" t="str">
        <f ca="1">IFERROR(IF(AND(NOW()&lt;= EOMONTH(DATE(YEAR($O877),10, 1), 0), Overall!$A879&lt;&gt;"", MONTH($N877) &lt;= 10, MONTH($O877) &gt;= 10), IF($R877 &lt;&gt; "", $H877/$R877, ""), ""), "")</f>
        <v/>
      </c>
      <c r="AP877" s="10" t="str">
        <f ca="1">IFERROR(IF(AND(NOW()&lt;= EOMONTH(DATE(YEAR($O877),11, 1), 0), Overall!$A879&lt;&gt;"", MONTH($N877) &lt;=11, MONTH($O877) &gt;= 11), IF($R877 &lt;&gt; "", $H877/$R877, ""), ""), "")</f>
        <v/>
      </c>
      <c r="AQ877" s="10" t="str">
        <f ca="1">IFERROR(IF(AND(NOW()&lt;= EOMONTH(DATE(YEAR($O877),12, 1), 0), Overall!$A879&lt;&gt;"", MONTH($N877) &lt;= 12, MONTH($O877) &gt;= 12), IF($R877 &lt;&gt; "", $H877/$R877, ""), ""), "")</f>
        <v/>
      </c>
      <c r="AR877" s="16">
        <f t="shared" ca="1" si="29"/>
        <v>0</v>
      </c>
    </row>
    <row r="878" spans="1:44" x14ac:dyDescent="0.25">
      <c r="A878" t="str">
        <f>_xlfn.VALUETOTEXT(Overall!A880)</f>
        <v/>
      </c>
      <c r="B878" s="8" t="str">
        <f>IF(Overall!B880&lt;&gt;"", VALUE(Overall!B880), "")</f>
        <v/>
      </c>
      <c r="C878" s="5" t="str">
        <f>IF(Overall!C880&lt;&gt;"",_xlfn.VALUETOTEXT(Overall!C880),"")</f>
        <v/>
      </c>
      <c r="D878" s="5" t="str">
        <f>_xlfn.VALUETOTEXT(Overall!D880)</f>
        <v/>
      </c>
      <c r="E878" s="5" t="str">
        <f>IF(Overall!Q880&lt;&gt;"",_xlfn.VALUETOTEXT(Overall!Q880),"")</f>
        <v/>
      </c>
      <c r="F878" s="5" t="str">
        <f>IF(Overall!E880&lt;&gt;"",_xlfn.VALUETOTEXT(Overall!E880),"")</f>
        <v/>
      </c>
      <c r="G878" s="5" t="str">
        <f>IF(Overall!R880&lt;&gt;"",_xlfn.VALUETOTEXT(Overall!R880),"")</f>
        <v/>
      </c>
      <c r="H878" s="6" t="str">
        <f>IF(Overall!F880&lt;&gt;"",VALUE(Overall!F880),"")</f>
        <v/>
      </c>
      <c r="I878" s="6" t="str">
        <f>IF(Overall!G880&lt;&gt;"",VALUE(Overall!G880),"")</f>
        <v/>
      </c>
      <c r="J878" s="6" t="str">
        <f>IF(Overall!H880&lt;&gt;"",VALUE(Overall!H880),"")</f>
        <v/>
      </c>
      <c r="K878" s="6" t="str">
        <f>IF(Overall!I880&lt;&gt;"",VALUE(Overall!I880),"")</f>
        <v/>
      </c>
      <c r="L878" s="6" t="str">
        <f>IF(Overall!J880&lt;&gt;"",VALUE(Overall!J880),"")</f>
        <v/>
      </c>
      <c r="M878" s="6" t="str">
        <f>IF(Overall!K880&lt;&gt;"",VALUE(Overall!K880),"")</f>
        <v/>
      </c>
      <c r="N878" s="7" t="str">
        <f>IF(Overall!L880&lt;&gt;"",DATEVALUE(MID(Overall!L880, FIND(",", Overall!L880) + 2, FIND(" ", Overall!L880) - FIND(",", Overall!L880) - 1) &amp; " " &amp; MID(Overall!L880, FIND(" ", Overall!L880) + 1, FIND(",", Overall!L880, FIND(" ", Overall!L880)) - FIND(" ", Overall!L880) - 1) &amp; ", " &amp; MID(Overall!L880, FIND(",", Overall!L880, FIND(",",Overall!L880) + 1) + 2, LEN(Overall!L880))),"")</f>
        <v/>
      </c>
      <c r="O878" s="7" t="str">
        <f>IF(Overall!M880&lt;&gt;"",DATEVALUE(MID(Overall!M880, FIND(",", Overall!M880) + 2, FIND(" ", Overall!M880) - FIND(",", Overall!M880) - 1) &amp; " " &amp; MID(Overall!M880, FIND(" ", Overall!M880) + 1, FIND(",", Overall!M880, FIND(" ", Overall!M880)) - FIND(" ", Overall!M880) - 1) &amp; ", " &amp; MID(Overall!M880, FIND(",", Overall!M880, FIND(",",Overall!M880) + 1) + 2, LEN(Overall!M880))),"")</f>
        <v/>
      </c>
      <c r="P878" s="7" t="str">
        <f>IF(Overall!N880&lt;&gt;"",DATEVALUE(MID(Overall!N880, FIND(",", Overall!N880) + 2, FIND(" ", Overall!N880) - FIND(",", Overall!N880) - 1) &amp; " " &amp; MID(Overall!N880, FIND(" ", Overall!N880) + 1, FIND(",", Overall!N880, FIND(" ", Overall!N880)) - FIND(" ", Overall!N880) - 1) &amp; ", " &amp; MID(Overall!N880, FIND(",", Overall!N880, FIND(",",Overall!N880) + 1) + 2, LEN(Overall!N880))),"")</f>
        <v/>
      </c>
      <c r="Q878" s="7" t="str">
        <f>IF(Overall!O880&lt;&gt;"",DATEVALUE(MID(Overall!O880, FIND(",", Overall!O880) + 2, FIND(" ", Overall!O880) - FIND(",", Overall!O880) - 1) &amp; " " &amp; MID(Overall!O880, FIND(" ", Overall!O880) + 1, FIND(",", Overall!O880, FIND(" ", Overall!O880)) - FIND(" ", Overall!O880) - 1) &amp; ", " &amp; MID(Overall!O880, FIND(",", Overall!O880, FIND(",",Overall!O880) + 1) + 2, LEN(Overall!O880))),"")</f>
        <v/>
      </c>
      <c r="R878" s="5" t="str">
        <f t="shared" si="28"/>
        <v/>
      </c>
      <c r="S878" s="10" t="str">
        <f>IF(Overall!$A880&lt;&gt;"",IF(AND(MONTH($N878) &lt;= 1, MONTH($O878) &gt;= 1), IF($R878 &lt;&gt; "", $H878/$R878, ""), ""),"")</f>
        <v/>
      </c>
      <c r="T878" s="10" t="str">
        <f>IF(Overall!$A880&lt;&gt;"",IF(AND(MONTH($N878) &lt;= 2, MONTH($O878) &gt;= 2), IF($R878 &lt;&gt; "", $H878/$R878, ""), ""),"")</f>
        <v/>
      </c>
      <c r="U878" s="10" t="str">
        <f>IF(Overall!$A880&lt;&gt;"",IF(AND(MONTH($N878) &lt;= 3, MONTH($O878) &gt;= 3), IF($R878 &lt;&gt; "", $H878/$R878, ""), ""),"")</f>
        <v/>
      </c>
      <c r="V878" s="10" t="str">
        <f>IF(Overall!$A880&lt;&gt;"",IF(AND(MONTH($N878) &lt;= 4, MONTH($O878) &gt;= 4), IF($R878 &lt;&gt; "", $H878/$R878, ""), ""),"")</f>
        <v/>
      </c>
      <c r="W878" s="10" t="str">
        <f>IF(Overall!$A880&lt;&gt;"",IF(AND(MONTH($N878) &lt;= 5, MONTH($O878) &gt;= 5), IF($R878 &lt;&gt; "", $H878/$R878, ""), ""),"")</f>
        <v/>
      </c>
      <c r="X878" s="10" t="str">
        <f>IF(Overall!$A880&lt;&gt;"",IF(AND(MONTH($N878) &lt;= 6, MONTH($O878) &gt;= 6), IF($R878 &lt;&gt; "", $H878/$R878, ""), ""),"")</f>
        <v/>
      </c>
      <c r="Y878" s="10" t="str">
        <f>IF(Overall!$A880&lt;&gt;"",IF(AND(MONTH($N878) &lt;= 7, MONTH($O878) &gt;= 7 ), IF($R878 &lt;&gt; "", $H878/$R878, ""), ""),"")</f>
        <v/>
      </c>
      <c r="Z878" s="10" t="str">
        <f>IF(Overall!$A880&lt;&gt;"",IF(AND(MONTH($N878) &lt;= 8, MONTH($O878) &gt;= 8), IF($R878 &lt;&gt; "", $H878/$R878, ""), ""),"")</f>
        <v/>
      </c>
      <c r="AA878" s="10" t="str">
        <f>IF(Overall!$A880&lt;&gt;"",IF(AND(MONTH($N878) &lt;= 9, MONTH($O878) &gt;= 9), IF($R878 &lt;&gt; "", $H878/$R878, ""), ""),"")</f>
        <v/>
      </c>
      <c r="AB878" s="10" t="str">
        <f>IF(Overall!$A880&lt;&gt;"",IF(AND(MONTH($N878) &lt;= 10, MONTH($O878) &gt;= 10), IF($R878 &lt;&gt; "", $H878/$R878, ""), ""),"")</f>
        <v/>
      </c>
      <c r="AC878" s="10" t="str">
        <f>IF(Overall!$A880&lt;&gt;"",IF(AND(MONTH($N878) &lt;= 11, MONTH($O878) &gt;= 11), IF($R878 &lt;&gt; "", $H878/$R878, ""), ""),"")</f>
        <v/>
      </c>
      <c r="AD878" s="10" t="str">
        <f>IF(Overall!$A880&lt;&gt;"",IF(AND(MONTH($N878) &lt;= 12, MONTH($O878) &gt;= 12), IF($R878 &lt;&gt; "", $H878/$R878, ""), ""),"")</f>
        <v/>
      </c>
      <c r="AF878" s="10" t="str">
        <f ca="1">IFERROR(IF(AND(NOW()&lt;= EOMONTH(DATE(YEAR($O878),1, 1), 0), Overall!$A880&lt;&gt;"", MONTH($N878) &lt;= 1, MONTH($O878) &gt;= 1), IF($R878 &lt;&gt; "", $H878/$R878, ""), ""), "")</f>
        <v/>
      </c>
      <c r="AG878" s="10" t="str">
        <f ca="1">IFERROR(IF(AND(NOW()&lt;= EOMONTH(DATE(YEAR($O878),2, 1), 0), Overall!$A880&lt;&gt;"", MONTH($N878) &lt;= 2, MONTH($O878) &gt;= 2), IF($R878 &lt;&gt; "", $H878/$R878, ""), ""), "")</f>
        <v/>
      </c>
      <c r="AH878" s="10" t="str">
        <f ca="1">IFERROR(IF(AND(NOW()&lt;= EOMONTH(DATE(YEAR($O878),3, 1), 0), Overall!$A880&lt;&gt;"", MONTH($N878) &lt;= 3, MONTH($O878) &gt;= 3), IF($R878 &lt;&gt; "", $H878/$R878, ""), ""), "")</f>
        <v/>
      </c>
      <c r="AI878" s="10" t="str">
        <f ca="1">IFERROR(IF(AND(NOW()&lt;= EOMONTH(DATE(YEAR($O878),4, 1), 0), Overall!$A880&lt;&gt;"", MONTH($N878) &lt;= 4, MONTH($O878) &gt;= 4), IF($R878 &lt;&gt; "", $H878/$R878, ""), ""), "")</f>
        <v/>
      </c>
      <c r="AJ878" s="10" t="str">
        <f ca="1">IFERROR(IF(AND(NOW()&lt;= EOMONTH(DATE(YEAR($O878),5, 1), 0), Overall!$A880&lt;&gt;"", MONTH($N878) &lt;= 5, MONTH($O878) &gt;= 5), IF($R878 &lt;&gt; "", $H878/$R878, ""), ""), "")</f>
        <v/>
      </c>
      <c r="AK878" s="10" t="str">
        <f ca="1">IFERROR(IF(AND(NOW()&lt;= EOMONTH(DATE(YEAR($O878),6, 1), 0), Overall!$A880&lt;&gt;"", MONTH($N878) &lt;= 6, MONTH($O878) &gt;= 6), IF($R878 &lt;&gt; "", $H878/$R878, ""), ""), "")</f>
        <v/>
      </c>
      <c r="AL878" s="10" t="str">
        <f ca="1">IFERROR(IF(AND(NOW()&lt;= EOMONTH(DATE(YEAR($O878),7, 1), 0), Overall!$A880&lt;&gt;"", MONTH($N878) &lt;= 7, MONTH($O878) &gt;= 7), IF($R878 &lt;&gt; "", $H878/$R878, ""), ""), "")</f>
        <v/>
      </c>
      <c r="AM878" s="10" t="str">
        <f ca="1">IFERROR(IF(AND(NOW()&lt;= EOMONTH(DATE(YEAR($O878),8, 1), 0), Overall!$A880&lt;&gt;"", MONTH($N878) &lt;= 8, MONTH($O878) &gt;= 8), IF($R878 &lt;&gt; "", $H878/$R878, ""), ""), "")</f>
        <v/>
      </c>
      <c r="AN878" s="10" t="str">
        <f ca="1">IFERROR(IF(AND(NOW()&lt;= EOMONTH(DATE(YEAR($O878),9, 1), 0), Overall!$A880&lt;&gt;"", MONTH($N878) &lt;= 9, MONTH($O878) &gt;= 9), IF($R878 &lt;&gt; "", $H878/$R878, ""), ""), "")</f>
        <v/>
      </c>
      <c r="AO878" s="10" t="str">
        <f ca="1">IFERROR(IF(AND(NOW()&lt;= EOMONTH(DATE(YEAR($O878),10, 1), 0), Overall!$A880&lt;&gt;"", MONTH($N878) &lt;= 10, MONTH($O878) &gt;= 10), IF($R878 &lt;&gt; "", $H878/$R878, ""), ""), "")</f>
        <v/>
      </c>
      <c r="AP878" s="10" t="str">
        <f ca="1">IFERROR(IF(AND(NOW()&lt;= EOMONTH(DATE(YEAR($O878),11, 1), 0), Overall!$A880&lt;&gt;"", MONTH($N878) &lt;=11, MONTH($O878) &gt;= 11), IF($R878 &lt;&gt; "", $H878/$R878, ""), ""), "")</f>
        <v/>
      </c>
      <c r="AQ878" s="10" t="str">
        <f ca="1">IFERROR(IF(AND(NOW()&lt;= EOMONTH(DATE(YEAR($O878),12, 1), 0), Overall!$A880&lt;&gt;"", MONTH($N878) &lt;= 12, MONTH($O878) &gt;= 12), IF($R878 &lt;&gt; "", $H878/$R878, ""), ""), "")</f>
        <v/>
      </c>
      <c r="AR878" s="16">
        <f t="shared" ca="1" si="29"/>
        <v>0</v>
      </c>
    </row>
    <row r="879" spans="1:44" x14ac:dyDescent="0.25">
      <c r="A879" t="str">
        <f>_xlfn.VALUETOTEXT(Overall!A881)</f>
        <v/>
      </c>
      <c r="B879" s="8" t="str">
        <f>IF(Overall!B881&lt;&gt;"", VALUE(Overall!B881), "")</f>
        <v/>
      </c>
      <c r="C879" s="5" t="str">
        <f>IF(Overall!C881&lt;&gt;"",_xlfn.VALUETOTEXT(Overall!C881),"")</f>
        <v/>
      </c>
      <c r="D879" s="5" t="str">
        <f>_xlfn.VALUETOTEXT(Overall!D881)</f>
        <v/>
      </c>
      <c r="E879" s="5" t="str">
        <f>IF(Overall!Q881&lt;&gt;"",_xlfn.VALUETOTEXT(Overall!Q881),"")</f>
        <v/>
      </c>
      <c r="F879" s="5" t="str">
        <f>IF(Overall!E881&lt;&gt;"",_xlfn.VALUETOTEXT(Overall!E881),"")</f>
        <v/>
      </c>
      <c r="G879" s="5" t="str">
        <f>IF(Overall!R881&lt;&gt;"",_xlfn.VALUETOTEXT(Overall!R881),"")</f>
        <v/>
      </c>
      <c r="H879" s="6" t="str">
        <f>IF(Overall!F881&lt;&gt;"",VALUE(Overall!F881),"")</f>
        <v/>
      </c>
      <c r="I879" s="6" t="str">
        <f>IF(Overall!G881&lt;&gt;"",VALUE(Overall!G881),"")</f>
        <v/>
      </c>
      <c r="J879" s="6" t="str">
        <f>IF(Overall!H881&lt;&gt;"",VALUE(Overall!H881),"")</f>
        <v/>
      </c>
      <c r="K879" s="6" t="str">
        <f>IF(Overall!I881&lt;&gt;"",VALUE(Overall!I881),"")</f>
        <v/>
      </c>
      <c r="L879" s="6" t="str">
        <f>IF(Overall!J881&lt;&gt;"",VALUE(Overall!J881),"")</f>
        <v/>
      </c>
      <c r="M879" s="6" t="str">
        <f>IF(Overall!K881&lt;&gt;"",VALUE(Overall!K881),"")</f>
        <v/>
      </c>
      <c r="N879" s="7" t="str">
        <f>IF(Overall!L881&lt;&gt;"",DATEVALUE(MID(Overall!L881, FIND(",", Overall!L881) + 2, FIND(" ", Overall!L881) - FIND(",", Overall!L881) - 1) &amp; " " &amp; MID(Overall!L881, FIND(" ", Overall!L881) + 1, FIND(",", Overall!L881, FIND(" ", Overall!L881)) - FIND(" ", Overall!L881) - 1) &amp; ", " &amp; MID(Overall!L881, FIND(",", Overall!L881, FIND(",",Overall!L881) + 1) + 2, LEN(Overall!L881))),"")</f>
        <v/>
      </c>
      <c r="O879" s="7" t="str">
        <f>IF(Overall!M881&lt;&gt;"",DATEVALUE(MID(Overall!M881, FIND(",", Overall!M881) + 2, FIND(" ", Overall!M881) - FIND(",", Overall!M881) - 1) &amp; " " &amp; MID(Overall!M881, FIND(" ", Overall!M881) + 1, FIND(",", Overall!M881, FIND(" ", Overall!M881)) - FIND(" ", Overall!M881) - 1) &amp; ", " &amp; MID(Overall!M881, FIND(",", Overall!M881, FIND(",",Overall!M881) + 1) + 2, LEN(Overall!M881))),"")</f>
        <v/>
      </c>
      <c r="P879" s="7" t="str">
        <f>IF(Overall!N881&lt;&gt;"",DATEVALUE(MID(Overall!N881, FIND(",", Overall!N881) + 2, FIND(" ", Overall!N881) - FIND(",", Overall!N881) - 1) &amp; " " &amp; MID(Overall!N881, FIND(" ", Overall!N881) + 1, FIND(",", Overall!N881, FIND(" ", Overall!N881)) - FIND(" ", Overall!N881) - 1) &amp; ", " &amp; MID(Overall!N881, FIND(",", Overall!N881, FIND(",",Overall!N881) + 1) + 2, LEN(Overall!N881))),"")</f>
        <v/>
      </c>
      <c r="Q879" s="7" t="str">
        <f>IF(Overall!O881&lt;&gt;"",DATEVALUE(MID(Overall!O881, FIND(",", Overall!O881) + 2, FIND(" ", Overall!O881) - FIND(",", Overall!O881) - 1) &amp; " " &amp; MID(Overall!O881, FIND(" ", Overall!O881) + 1, FIND(",", Overall!O881, FIND(" ", Overall!O881)) - FIND(" ", Overall!O881) - 1) &amp; ", " &amp; MID(Overall!O881, FIND(",", Overall!O881, FIND(",",Overall!O881) + 1) + 2, LEN(Overall!O881))),"")</f>
        <v/>
      </c>
      <c r="R879" s="5" t="str">
        <f t="shared" si="28"/>
        <v/>
      </c>
      <c r="S879" s="10" t="str">
        <f>IF(Overall!$A881&lt;&gt;"",IF(AND(MONTH($N879) &lt;= 1, MONTH($O879) &gt;= 1), IF($R879 &lt;&gt; "", $H879/$R879, ""), ""),"")</f>
        <v/>
      </c>
      <c r="T879" s="10" t="str">
        <f>IF(Overall!$A881&lt;&gt;"",IF(AND(MONTH($N879) &lt;= 2, MONTH($O879) &gt;= 2), IF($R879 &lt;&gt; "", $H879/$R879, ""), ""),"")</f>
        <v/>
      </c>
      <c r="U879" s="10" t="str">
        <f>IF(Overall!$A881&lt;&gt;"",IF(AND(MONTH($N879) &lt;= 3, MONTH($O879) &gt;= 3), IF($R879 &lt;&gt; "", $H879/$R879, ""), ""),"")</f>
        <v/>
      </c>
      <c r="V879" s="10" t="str">
        <f>IF(Overall!$A881&lt;&gt;"",IF(AND(MONTH($N879) &lt;= 4, MONTH($O879) &gt;= 4), IF($R879 &lt;&gt; "", $H879/$R879, ""), ""),"")</f>
        <v/>
      </c>
      <c r="W879" s="10" t="str">
        <f>IF(Overall!$A881&lt;&gt;"",IF(AND(MONTH($N879) &lt;= 5, MONTH($O879) &gt;= 5), IF($R879 &lt;&gt; "", $H879/$R879, ""), ""),"")</f>
        <v/>
      </c>
      <c r="X879" s="10" t="str">
        <f>IF(Overall!$A881&lt;&gt;"",IF(AND(MONTH($N879) &lt;= 6, MONTH($O879) &gt;= 6), IF($R879 &lt;&gt; "", $H879/$R879, ""), ""),"")</f>
        <v/>
      </c>
      <c r="Y879" s="10" t="str">
        <f>IF(Overall!$A881&lt;&gt;"",IF(AND(MONTH($N879) &lt;= 7, MONTH($O879) &gt;= 7 ), IF($R879 &lt;&gt; "", $H879/$R879, ""), ""),"")</f>
        <v/>
      </c>
      <c r="Z879" s="10" t="str">
        <f>IF(Overall!$A881&lt;&gt;"",IF(AND(MONTH($N879) &lt;= 8, MONTH($O879) &gt;= 8), IF($R879 &lt;&gt; "", $H879/$R879, ""), ""),"")</f>
        <v/>
      </c>
      <c r="AA879" s="10" t="str">
        <f>IF(Overall!$A881&lt;&gt;"",IF(AND(MONTH($N879) &lt;= 9, MONTH($O879) &gt;= 9), IF($R879 &lt;&gt; "", $H879/$R879, ""), ""),"")</f>
        <v/>
      </c>
      <c r="AB879" s="10" t="str">
        <f>IF(Overall!$A881&lt;&gt;"",IF(AND(MONTH($N879) &lt;= 10, MONTH($O879) &gt;= 10), IF($R879 &lt;&gt; "", $H879/$R879, ""), ""),"")</f>
        <v/>
      </c>
      <c r="AC879" s="10" t="str">
        <f>IF(Overall!$A881&lt;&gt;"",IF(AND(MONTH($N879) &lt;= 11, MONTH($O879) &gt;= 11), IF($R879 &lt;&gt; "", $H879/$R879, ""), ""),"")</f>
        <v/>
      </c>
      <c r="AD879" s="10" t="str">
        <f>IF(Overall!$A881&lt;&gt;"",IF(AND(MONTH($N879) &lt;= 12, MONTH($O879) &gt;= 12), IF($R879 &lt;&gt; "", $H879/$R879, ""), ""),"")</f>
        <v/>
      </c>
      <c r="AF879" s="10" t="str">
        <f ca="1">IFERROR(IF(AND(NOW()&lt;= EOMONTH(DATE(YEAR($O879),1, 1), 0), Overall!$A881&lt;&gt;"", MONTH($N879) &lt;= 1, MONTH($O879) &gt;= 1), IF($R879 &lt;&gt; "", $H879/$R879, ""), ""), "")</f>
        <v/>
      </c>
      <c r="AG879" s="10" t="str">
        <f ca="1">IFERROR(IF(AND(NOW()&lt;= EOMONTH(DATE(YEAR($O879),2, 1), 0), Overall!$A881&lt;&gt;"", MONTH($N879) &lt;= 2, MONTH($O879) &gt;= 2), IF($R879 &lt;&gt; "", $H879/$R879, ""), ""), "")</f>
        <v/>
      </c>
      <c r="AH879" s="10" t="str">
        <f ca="1">IFERROR(IF(AND(NOW()&lt;= EOMONTH(DATE(YEAR($O879),3, 1), 0), Overall!$A881&lt;&gt;"", MONTH($N879) &lt;= 3, MONTH($O879) &gt;= 3), IF($R879 &lt;&gt; "", $H879/$R879, ""), ""), "")</f>
        <v/>
      </c>
      <c r="AI879" s="10" t="str">
        <f ca="1">IFERROR(IF(AND(NOW()&lt;= EOMONTH(DATE(YEAR($O879),4, 1), 0), Overall!$A881&lt;&gt;"", MONTH($N879) &lt;= 4, MONTH($O879) &gt;= 4), IF($R879 &lt;&gt; "", $H879/$R879, ""), ""), "")</f>
        <v/>
      </c>
      <c r="AJ879" s="10" t="str">
        <f ca="1">IFERROR(IF(AND(NOW()&lt;= EOMONTH(DATE(YEAR($O879),5, 1), 0), Overall!$A881&lt;&gt;"", MONTH($N879) &lt;= 5, MONTH($O879) &gt;= 5), IF($R879 &lt;&gt; "", $H879/$R879, ""), ""), "")</f>
        <v/>
      </c>
      <c r="AK879" s="10" t="str">
        <f ca="1">IFERROR(IF(AND(NOW()&lt;= EOMONTH(DATE(YEAR($O879),6, 1), 0), Overall!$A881&lt;&gt;"", MONTH($N879) &lt;= 6, MONTH($O879) &gt;= 6), IF($R879 &lt;&gt; "", $H879/$R879, ""), ""), "")</f>
        <v/>
      </c>
      <c r="AL879" s="10" t="str">
        <f ca="1">IFERROR(IF(AND(NOW()&lt;= EOMONTH(DATE(YEAR($O879),7, 1), 0), Overall!$A881&lt;&gt;"", MONTH($N879) &lt;= 7, MONTH($O879) &gt;= 7), IF($R879 &lt;&gt; "", $H879/$R879, ""), ""), "")</f>
        <v/>
      </c>
      <c r="AM879" s="10" t="str">
        <f ca="1">IFERROR(IF(AND(NOW()&lt;= EOMONTH(DATE(YEAR($O879),8, 1), 0), Overall!$A881&lt;&gt;"", MONTH($N879) &lt;= 8, MONTH($O879) &gt;= 8), IF($R879 &lt;&gt; "", $H879/$R879, ""), ""), "")</f>
        <v/>
      </c>
      <c r="AN879" s="10" t="str">
        <f ca="1">IFERROR(IF(AND(NOW()&lt;= EOMONTH(DATE(YEAR($O879),9, 1), 0), Overall!$A881&lt;&gt;"", MONTH($N879) &lt;= 9, MONTH($O879) &gt;= 9), IF($R879 &lt;&gt; "", $H879/$R879, ""), ""), "")</f>
        <v/>
      </c>
      <c r="AO879" s="10" t="str">
        <f ca="1">IFERROR(IF(AND(NOW()&lt;= EOMONTH(DATE(YEAR($O879),10, 1), 0), Overall!$A881&lt;&gt;"", MONTH($N879) &lt;= 10, MONTH($O879) &gt;= 10), IF($R879 &lt;&gt; "", $H879/$R879, ""), ""), "")</f>
        <v/>
      </c>
      <c r="AP879" s="10" t="str">
        <f ca="1">IFERROR(IF(AND(NOW()&lt;= EOMONTH(DATE(YEAR($O879),11, 1), 0), Overall!$A881&lt;&gt;"", MONTH($N879) &lt;=11, MONTH($O879) &gt;= 11), IF($R879 &lt;&gt; "", $H879/$R879, ""), ""), "")</f>
        <v/>
      </c>
      <c r="AQ879" s="10" t="str">
        <f ca="1">IFERROR(IF(AND(NOW()&lt;= EOMONTH(DATE(YEAR($O879),12, 1), 0), Overall!$A881&lt;&gt;"", MONTH($N879) &lt;= 12, MONTH($O879) &gt;= 12), IF($R879 &lt;&gt; "", $H879/$R879, ""), ""), "")</f>
        <v/>
      </c>
      <c r="AR879" s="16">
        <f t="shared" ca="1" si="29"/>
        <v>0</v>
      </c>
    </row>
    <row r="880" spans="1:44" x14ac:dyDescent="0.25">
      <c r="A880" t="str">
        <f>_xlfn.VALUETOTEXT(Overall!A882)</f>
        <v/>
      </c>
      <c r="B880" s="8" t="str">
        <f>IF(Overall!B882&lt;&gt;"", VALUE(Overall!B882), "")</f>
        <v/>
      </c>
      <c r="C880" s="5" t="str">
        <f>IF(Overall!C882&lt;&gt;"",_xlfn.VALUETOTEXT(Overall!C882),"")</f>
        <v/>
      </c>
      <c r="D880" s="5" t="str">
        <f>_xlfn.VALUETOTEXT(Overall!D882)</f>
        <v/>
      </c>
      <c r="E880" s="5" t="str">
        <f>IF(Overall!Q882&lt;&gt;"",_xlfn.VALUETOTEXT(Overall!Q882),"")</f>
        <v/>
      </c>
      <c r="F880" s="5" t="str">
        <f>IF(Overall!E882&lt;&gt;"",_xlfn.VALUETOTEXT(Overall!E882),"")</f>
        <v/>
      </c>
      <c r="G880" s="5" t="str">
        <f>IF(Overall!R882&lt;&gt;"",_xlfn.VALUETOTEXT(Overall!R882),"")</f>
        <v/>
      </c>
      <c r="H880" s="6" t="str">
        <f>IF(Overall!F882&lt;&gt;"",VALUE(Overall!F882),"")</f>
        <v/>
      </c>
      <c r="I880" s="6" t="str">
        <f>IF(Overall!G882&lt;&gt;"",VALUE(Overall!G882),"")</f>
        <v/>
      </c>
      <c r="J880" s="6" t="str">
        <f>IF(Overall!H882&lt;&gt;"",VALUE(Overall!H882),"")</f>
        <v/>
      </c>
      <c r="K880" s="6" t="str">
        <f>IF(Overall!I882&lt;&gt;"",VALUE(Overall!I882),"")</f>
        <v/>
      </c>
      <c r="L880" s="6" t="str">
        <f>IF(Overall!J882&lt;&gt;"",VALUE(Overall!J882),"")</f>
        <v/>
      </c>
      <c r="M880" s="6" t="str">
        <f>IF(Overall!K882&lt;&gt;"",VALUE(Overall!K882),"")</f>
        <v/>
      </c>
      <c r="N880" s="7" t="str">
        <f>IF(Overall!L882&lt;&gt;"",DATEVALUE(MID(Overall!L882, FIND(",", Overall!L882) + 2, FIND(" ", Overall!L882) - FIND(",", Overall!L882) - 1) &amp; " " &amp; MID(Overall!L882, FIND(" ", Overall!L882) + 1, FIND(",", Overall!L882, FIND(" ", Overall!L882)) - FIND(" ", Overall!L882) - 1) &amp; ", " &amp; MID(Overall!L882, FIND(",", Overall!L882, FIND(",",Overall!L882) + 1) + 2, LEN(Overall!L882))),"")</f>
        <v/>
      </c>
      <c r="O880" s="7" t="str">
        <f>IF(Overall!M882&lt;&gt;"",DATEVALUE(MID(Overall!M882, FIND(",", Overall!M882) + 2, FIND(" ", Overall!M882) - FIND(",", Overall!M882) - 1) &amp; " " &amp; MID(Overall!M882, FIND(" ", Overall!M882) + 1, FIND(",", Overall!M882, FIND(" ", Overall!M882)) - FIND(" ", Overall!M882) - 1) &amp; ", " &amp; MID(Overall!M882, FIND(",", Overall!M882, FIND(",",Overall!M882) + 1) + 2, LEN(Overall!M882))),"")</f>
        <v/>
      </c>
      <c r="P880" s="7" t="str">
        <f>IF(Overall!N882&lt;&gt;"",DATEVALUE(MID(Overall!N882, FIND(",", Overall!N882) + 2, FIND(" ", Overall!N882) - FIND(",", Overall!N882) - 1) &amp; " " &amp; MID(Overall!N882, FIND(" ", Overall!N882) + 1, FIND(",", Overall!N882, FIND(" ", Overall!N882)) - FIND(" ", Overall!N882) - 1) &amp; ", " &amp; MID(Overall!N882, FIND(",", Overall!N882, FIND(",",Overall!N882) + 1) + 2, LEN(Overall!N882))),"")</f>
        <v/>
      </c>
      <c r="Q880" s="7" t="str">
        <f>IF(Overall!O882&lt;&gt;"",DATEVALUE(MID(Overall!O882, FIND(",", Overall!O882) + 2, FIND(" ", Overall!O882) - FIND(",", Overall!O882) - 1) &amp; " " &amp; MID(Overall!O882, FIND(" ", Overall!O882) + 1, FIND(",", Overall!O882, FIND(" ", Overall!O882)) - FIND(" ", Overall!O882) - 1) &amp; ", " &amp; MID(Overall!O882, FIND(",", Overall!O882, FIND(",",Overall!O882) + 1) + 2, LEN(Overall!O882))),"")</f>
        <v/>
      </c>
      <c r="R880" s="5" t="str">
        <f t="shared" si="28"/>
        <v/>
      </c>
      <c r="S880" s="10" t="str">
        <f>IF(Overall!$A882&lt;&gt;"",IF(AND(MONTH($N880) &lt;= 1, MONTH($O880) &gt;= 1), IF($R880 &lt;&gt; "", $H880/$R880, ""), ""),"")</f>
        <v/>
      </c>
      <c r="T880" s="10" t="str">
        <f>IF(Overall!$A882&lt;&gt;"",IF(AND(MONTH($N880) &lt;= 2, MONTH($O880) &gt;= 2), IF($R880 &lt;&gt; "", $H880/$R880, ""), ""),"")</f>
        <v/>
      </c>
      <c r="U880" s="10" t="str">
        <f>IF(Overall!$A882&lt;&gt;"",IF(AND(MONTH($N880) &lt;= 3, MONTH($O880) &gt;= 3), IF($R880 &lt;&gt; "", $H880/$R880, ""), ""),"")</f>
        <v/>
      </c>
      <c r="V880" s="10" t="str">
        <f>IF(Overall!$A882&lt;&gt;"",IF(AND(MONTH($N880) &lt;= 4, MONTH($O880) &gt;= 4), IF($R880 &lt;&gt; "", $H880/$R880, ""), ""),"")</f>
        <v/>
      </c>
      <c r="W880" s="10" t="str">
        <f>IF(Overall!$A882&lt;&gt;"",IF(AND(MONTH($N880) &lt;= 5, MONTH($O880) &gt;= 5), IF($R880 &lt;&gt; "", $H880/$R880, ""), ""),"")</f>
        <v/>
      </c>
      <c r="X880" s="10" t="str">
        <f>IF(Overall!$A882&lt;&gt;"",IF(AND(MONTH($N880) &lt;= 6, MONTH($O880) &gt;= 6), IF($R880 &lt;&gt; "", $H880/$R880, ""), ""),"")</f>
        <v/>
      </c>
      <c r="Y880" s="10" t="str">
        <f>IF(Overall!$A882&lt;&gt;"",IF(AND(MONTH($N880) &lt;= 7, MONTH($O880) &gt;= 7 ), IF($R880 &lt;&gt; "", $H880/$R880, ""), ""),"")</f>
        <v/>
      </c>
      <c r="Z880" s="10" t="str">
        <f>IF(Overall!$A882&lt;&gt;"",IF(AND(MONTH($N880) &lt;= 8, MONTH($O880) &gt;= 8), IF($R880 &lt;&gt; "", $H880/$R880, ""), ""),"")</f>
        <v/>
      </c>
      <c r="AA880" s="10" t="str">
        <f>IF(Overall!$A882&lt;&gt;"",IF(AND(MONTH($N880) &lt;= 9, MONTH($O880) &gt;= 9), IF($R880 &lt;&gt; "", $H880/$R880, ""), ""),"")</f>
        <v/>
      </c>
      <c r="AB880" s="10" t="str">
        <f>IF(Overall!$A882&lt;&gt;"",IF(AND(MONTH($N880) &lt;= 10, MONTH($O880) &gt;= 10), IF($R880 &lt;&gt; "", $H880/$R880, ""), ""),"")</f>
        <v/>
      </c>
      <c r="AC880" s="10" t="str">
        <f>IF(Overall!$A882&lt;&gt;"",IF(AND(MONTH($N880) &lt;= 11, MONTH($O880) &gt;= 11), IF($R880 &lt;&gt; "", $H880/$R880, ""), ""),"")</f>
        <v/>
      </c>
      <c r="AD880" s="10" t="str">
        <f>IF(Overall!$A882&lt;&gt;"",IF(AND(MONTH($N880) &lt;= 12, MONTH($O880) &gt;= 12), IF($R880 &lt;&gt; "", $H880/$R880, ""), ""),"")</f>
        <v/>
      </c>
      <c r="AF880" s="10" t="str">
        <f ca="1">IFERROR(IF(AND(NOW()&lt;= EOMONTH(DATE(YEAR($O880),1, 1), 0), Overall!$A882&lt;&gt;"", MONTH($N880) &lt;= 1, MONTH($O880) &gt;= 1), IF($R880 &lt;&gt; "", $H880/$R880, ""), ""), "")</f>
        <v/>
      </c>
      <c r="AG880" s="10" t="str">
        <f ca="1">IFERROR(IF(AND(NOW()&lt;= EOMONTH(DATE(YEAR($O880),2, 1), 0), Overall!$A882&lt;&gt;"", MONTH($N880) &lt;= 2, MONTH($O880) &gt;= 2), IF($R880 &lt;&gt; "", $H880/$R880, ""), ""), "")</f>
        <v/>
      </c>
      <c r="AH880" s="10" t="str">
        <f ca="1">IFERROR(IF(AND(NOW()&lt;= EOMONTH(DATE(YEAR($O880),3, 1), 0), Overall!$A882&lt;&gt;"", MONTH($N880) &lt;= 3, MONTH($O880) &gt;= 3), IF($R880 &lt;&gt; "", $H880/$R880, ""), ""), "")</f>
        <v/>
      </c>
      <c r="AI880" s="10" t="str">
        <f ca="1">IFERROR(IF(AND(NOW()&lt;= EOMONTH(DATE(YEAR($O880),4, 1), 0), Overall!$A882&lt;&gt;"", MONTH($N880) &lt;= 4, MONTH($O880) &gt;= 4), IF($R880 &lt;&gt; "", $H880/$R880, ""), ""), "")</f>
        <v/>
      </c>
      <c r="AJ880" s="10" t="str">
        <f ca="1">IFERROR(IF(AND(NOW()&lt;= EOMONTH(DATE(YEAR($O880),5, 1), 0), Overall!$A882&lt;&gt;"", MONTH($N880) &lt;= 5, MONTH($O880) &gt;= 5), IF($R880 &lt;&gt; "", $H880/$R880, ""), ""), "")</f>
        <v/>
      </c>
      <c r="AK880" s="10" t="str">
        <f ca="1">IFERROR(IF(AND(NOW()&lt;= EOMONTH(DATE(YEAR($O880),6, 1), 0), Overall!$A882&lt;&gt;"", MONTH($N880) &lt;= 6, MONTH($O880) &gt;= 6), IF($R880 &lt;&gt; "", $H880/$R880, ""), ""), "")</f>
        <v/>
      </c>
      <c r="AL880" s="10" t="str">
        <f ca="1">IFERROR(IF(AND(NOW()&lt;= EOMONTH(DATE(YEAR($O880),7, 1), 0), Overall!$A882&lt;&gt;"", MONTH($N880) &lt;= 7, MONTH($O880) &gt;= 7), IF($R880 &lt;&gt; "", $H880/$R880, ""), ""), "")</f>
        <v/>
      </c>
      <c r="AM880" s="10" t="str">
        <f ca="1">IFERROR(IF(AND(NOW()&lt;= EOMONTH(DATE(YEAR($O880),8, 1), 0), Overall!$A882&lt;&gt;"", MONTH($N880) &lt;= 8, MONTH($O880) &gt;= 8), IF($R880 &lt;&gt; "", $H880/$R880, ""), ""), "")</f>
        <v/>
      </c>
      <c r="AN880" s="10" t="str">
        <f ca="1">IFERROR(IF(AND(NOW()&lt;= EOMONTH(DATE(YEAR($O880),9, 1), 0), Overall!$A882&lt;&gt;"", MONTH($N880) &lt;= 9, MONTH($O880) &gt;= 9), IF($R880 &lt;&gt; "", $H880/$R880, ""), ""), "")</f>
        <v/>
      </c>
      <c r="AO880" s="10" t="str">
        <f ca="1">IFERROR(IF(AND(NOW()&lt;= EOMONTH(DATE(YEAR($O880),10, 1), 0), Overall!$A882&lt;&gt;"", MONTH($N880) &lt;= 10, MONTH($O880) &gt;= 10), IF($R880 &lt;&gt; "", $H880/$R880, ""), ""), "")</f>
        <v/>
      </c>
      <c r="AP880" s="10" t="str">
        <f ca="1">IFERROR(IF(AND(NOW()&lt;= EOMONTH(DATE(YEAR($O880),11, 1), 0), Overall!$A882&lt;&gt;"", MONTH($N880) &lt;=11, MONTH($O880) &gt;= 11), IF($R880 &lt;&gt; "", $H880/$R880, ""), ""), "")</f>
        <v/>
      </c>
      <c r="AQ880" s="10" t="str">
        <f ca="1">IFERROR(IF(AND(NOW()&lt;= EOMONTH(DATE(YEAR($O880),12, 1), 0), Overall!$A882&lt;&gt;"", MONTH($N880) &lt;= 12, MONTH($O880) &gt;= 12), IF($R880 &lt;&gt; "", $H880/$R880, ""), ""), "")</f>
        <v/>
      </c>
      <c r="AR880" s="16">
        <f t="shared" ca="1" si="29"/>
        <v>0</v>
      </c>
    </row>
    <row r="881" spans="1:44" x14ac:dyDescent="0.25">
      <c r="A881" t="str">
        <f>_xlfn.VALUETOTEXT(Overall!A883)</f>
        <v/>
      </c>
      <c r="B881" s="8" t="str">
        <f>IF(Overall!B883&lt;&gt;"", VALUE(Overall!B883), "")</f>
        <v/>
      </c>
      <c r="C881" s="5" t="str">
        <f>IF(Overall!C883&lt;&gt;"",_xlfn.VALUETOTEXT(Overall!C883),"")</f>
        <v/>
      </c>
      <c r="D881" s="5" t="str">
        <f>_xlfn.VALUETOTEXT(Overall!D883)</f>
        <v/>
      </c>
      <c r="E881" s="5" t="str">
        <f>IF(Overall!Q883&lt;&gt;"",_xlfn.VALUETOTEXT(Overall!Q883),"")</f>
        <v/>
      </c>
      <c r="F881" s="5" t="str">
        <f>IF(Overall!E883&lt;&gt;"",_xlfn.VALUETOTEXT(Overall!E883),"")</f>
        <v/>
      </c>
      <c r="G881" s="5" t="str">
        <f>IF(Overall!R883&lt;&gt;"",_xlfn.VALUETOTEXT(Overall!R883),"")</f>
        <v/>
      </c>
      <c r="H881" s="6" t="str">
        <f>IF(Overall!F883&lt;&gt;"",VALUE(Overall!F883),"")</f>
        <v/>
      </c>
      <c r="I881" s="6" t="str">
        <f>IF(Overall!G883&lt;&gt;"",VALUE(Overall!G883),"")</f>
        <v/>
      </c>
      <c r="J881" s="6" t="str">
        <f>IF(Overall!H883&lt;&gt;"",VALUE(Overall!H883),"")</f>
        <v/>
      </c>
      <c r="K881" s="6" t="str">
        <f>IF(Overall!I883&lt;&gt;"",VALUE(Overall!I883),"")</f>
        <v/>
      </c>
      <c r="L881" s="6" t="str">
        <f>IF(Overall!J883&lt;&gt;"",VALUE(Overall!J883),"")</f>
        <v/>
      </c>
      <c r="M881" s="6" t="str">
        <f>IF(Overall!K883&lt;&gt;"",VALUE(Overall!K883),"")</f>
        <v/>
      </c>
      <c r="N881" s="7" t="str">
        <f>IF(Overall!L883&lt;&gt;"",DATEVALUE(MID(Overall!L883, FIND(",", Overall!L883) + 2, FIND(" ", Overall!L883) - FIND(",", Overall!L883) - 1) &amp; " " &amp; MID(Overall!L883, FIND(" ", Overall!L883) + 1, FIND(",", Overall!L883, FIND(" ", Overall!L883)) - FIND(" ", Overall!L883) - 1) &amp; ", " &amp; MID(Overall!L883, FIND(",", Overall!L883, FIND(",",Overall!L883) + 1) + 2, LEN(Overall!L883))),"")</f>
        <v/>
      </c>
      <c r="O881" s="7" t="str">
        <f>IF(Overall!M883&lt;&gt;"",DATEVALUE(MID(Overall!M883, FIND(",", Overall!M883) + 2, FIND(" ", Overall!M883) - FIND(",", Overall!M883) - 1) &amp; " " &amp; MID(Overall!M883, FIND(" ", Overall!M883) + 1, FIND(",", Overall!M883, FIND(" ", Overall!M883)) - FIND(" ", Overall!M883) - 1) &amp; ", " &amp; MID(Overall!M883, FIND(",", Overall!M883, FIND(",",Overall!M883) + 1) + 2, LEN(Overall!M883))),"")</f>
        <v/>
      </c>
      <c r="P881" s="7" t="str">
        <f>IF(Overall!N883&lt;&gt;"",DATEVALUE(MID(Overall!N883, FIND(",", Overall!N883) + 2, FIND(" ", Overall!N883) - FIND(",", Overall!N883) - 1) &amp; " " &amp; MID(Overall!N883, FIND(" ", Overall!N883) + 1, FIND(",", Overall!N883, FIND(" ", Overall!N883)) - FIND(" ", Overall!N883) - 1) &amp; ", " &amp; MID(Overall!N883, FIND(",", Overall!N883, FIND(",",Overall!N883) + 1) + 2, LEN(Overall!N883))),"")</f>
        <v/>
      </c>
      <c r="Q881" s="7" t="str">
        <f>IF(Overall!O883&lt;&gt;"",DATEVALUE(MID(Overall!O883, FIND(",", Overall!O883) + 2, FIND(" ", Overall!O883) - FIND(",", Overall!O883) - 1) &amp; " " &amp; MID(Overall!O883, FIND(" ", Overall!O883) + 1, FIND(",", Overall!O883, FIND(" ", Overall!O883)) - FIND(" ", Overall!O883) - 1) &amp; ", " &amp; MID(Overall!O883, FIND(",", Overall!O883, FIND(",",Overall!O883) + 1) + 2, LEN(Overall!O883))),"")</f>
        <v/>
      </c>
      <c r="R881" s="5" t="str">
        <f t="shared" si="28"/>
        <v/>
      </c>
      <c r="S881" s="10" t="str">
        <f>IF(Overall!$A883&lt;&gt;"",IF(AND(MONTH($N881) &lt;= 1, MONTH($O881) &gt;= 1), IF($R881 &lt;&gt; "", $H881/$R881, ""), ""),"")</f>
        <v/>
      </c>
      <c r="T881" s="10" t="str">
        <f>IF(Overall!$A883&lt;&gt;"",IF(AND(MONTH($N881) &lt;= 2, MONTH($O881) &gt;= 2), IF($R881 &lt;&gt; "", $H881/$R881, ""), ""),"")</f>
        <v/>
      </c>
      <c r="U881" s="10" t="str">
        <f>IF(Overall!$A883&lt;&gt;"",IF(AND(MONTH($N881) &lt;= 3, MONTH($O881) &gt;= 3), IF($R881 &lt;&gt; "", $H881/$R881, ""), ""),"")</f>
        <v/>
      </c>
      <c r="V881" s="10" t="str">
        <f>IF(Overall!$A883&lt;&gt;"",IF(AND(MONTH($N881) &lt;= 4, MONTH($O881) &gt;= 4), IF($R881 &lt;&gt; "", $H881/$R881, ""), ""),"")</f>
        <v/>
      </c>
      <c r="W881" s="10" t="str">
        <f>IF(Overall!$A883&lt;&gt;"",IF(AND(MONTH($N881) &lt;= 5, MONTH($O881) &gt;= 5), IF($R881 &lt;&gt; "", $H881/$R881, ""), ""),"")</f>
        <v/>
      </c>
      <c r="X881" s="10" t="str">
        <f>IF(Overall!$A883&lt;&gt;"",IF(AND(MONTH($N881) &lt;= 6, MONTH($O881) &gt;= 6), IF($R881 &lt;&gt; "", $H881/$R881, ""), ""),"")</f>
        <v/>
      </c>
      <c r="Y881" s="10" t="str">
        <f>IF(Overall!$A883&lt;&gt;"",IF(AND(MONTH($N881) &lt;= 7, MONTH($O881) &gt;= 7 ), IF($R881 &lt;&gt; "", $H881/$R881, ""), ""),"")</f>
        <v/>
      </c>
      <c r="Z881" s="10" t="str">
        <f>IF(Overall!$A883&lt;&gt;"",IF(AND(MONTH($N881) &lt;= 8, MONTH($O881) &gt;= 8), IF($R881 &lt;&gt; "", $H881/$R881, ""), ""),"")</f>
        <v/>
      </c>
      <c r="AA881" s="10" t="str">
        <f>IF(Overall!$A883&lt;&gt;"",IF(AND(MONTH($N881) &lt;= 9, MONTH($O881) &gt;= 9), IF($R881 &lt;&gt; "", $H881/$R881, ""), ""),"")</f>
        <v/>
      </c>
      <c r="AB881" s="10" t="str">
        <f>IF(Overall!$A883&lt;&gt;"",IF(AND(MONTH($N881) &lt;= 10, MONTH($O881) &gt;= 10), IF($R881 &lt;&gt; "", $H881/$R881, ""), ""),"")</f>
        <v/>
      </c>
      <c r="AC881" s="10" t="str">
        <f>IF(Overall!$A883&lt;&gt;"",IF(AND(MONTH($N881) &lt;= 11, MONTH($O881) &gt;= 11), IF($R881 &lt;&gt; "", $H881/$R881, ""), ""),"")</f>
        <v/>
      </c>
      <c r="AD881" s="10" t="str">
        <f>IF(Overall!$A883&lt;&gt;"",IF(AND(MONTH($N881) &lt;= 12, MONTH($O881) &gt;= 12), IF($R881 &lt;&gt; "", $H881/$R881, ""), ""),"")</f>
        <v/>
      </c>
      <c r="AF881" s="10" t="str">
        <f ca="1">IFERROR(IF(AND(NOW()&lt;= EOMONTH(DATE(YEAR($O881),1, 1), 0), Overall!$A883&lt;&gt;"", MONTH($N881) &lt;= 1, MONTH($O881) &gt;= 1), IF($R881 &lt;&gt; "", $H881/$R881, ""), ""), "")</f>
        <v/>
      </c>
      <c r="AG881" s="10" t="str">
        <f ca="1">IFERROR(IF(AND(NOW()&lt;= EOMONTH(DATE(YEAR($O881),2, 1), 0), Overall!$A883&lt;&gt;"", MONTH($N881) &lt;= 2, MONTH($O881) &gt;= 2), IF($R881 &lt;&gt; "", $H881/$R881, ""), ""), "")</f>
        <v/>
      </c>
      <c r="AH881" s="10" t="str">
        <f ca="1">IFERROR(IF(AND(NOW()&lt;= EOMONTH(DATE(YEAR($O881),3, 1), 0), Overall!$A883&lt;&gt;"", MONTH($N881) &lt;= 3, MONTH($O881) &gt;= 3), IF($R881 &lt;&gt; "", $H881/$R881, ""), ""), "")</f>
        <v/>
      </c>
      <c r="AI881" s="10" t="str">
        <f ca="1">IFERROR(IF(AND(NOW()&lt;= EOMONTH(DATE(YEAR($O881),4, 1), 0), Overall!$A883&lt;&gt;"", MONTH($N881) &lt;= 4, MONTH($O881) &gt;= 4), IF($R881 &lt;&gt; "", $H881/$R881, ""), ""), "")</f>
        <v/>
      </c>
      <c r="AJ881" s="10" t="str">
        <f ca="1">IFERROR(IF(AND(NOW()&lt;= EOMONTH(DATE(YEAR($O881),5, 1), 0), Overall!$A883&lt;&gt;"", MONTH($N881) &lt;= 5, MONTH($O881) &gt;= 5), IF($R881 &lt;&gt; "", $H881/$R881, ""), ""), "")</f>
        <v/>
      </c>
      <c r="AK881" s="10" t="str">
        <f ca="1">IFERROR(IF(AND(NOW()&lt;= EOMONTH(DATE(YEAR($O881),6, 1), 0), Overall!$A883&lt;&gt;"", MONTH($N881) &lt;= 6, MONTH($O881) &gt;= 6), IF($R881 &lt;&gt; "", $H881/$R881, ""), ""), "")</f>
        <v/>
      </c>
      <c r="AL881" s="10" t="str">
        <f ca="1">IFERROR(IF(AND(NOW()&lt;= EOMONTH(DATE(YEAR($O881),7, 1), 0), Overall!$A883&lt;&gt;"", MONTH($N881) &lt;= 7, MONTH($O881) &gt;= 7), IF($R881 &lt;&gt; "", $H881/$R881, ""), ""), "")</f>
        <v/>
      </c>
      <c r="AM881" s="10" t="str">
        <f ca="1">IFERROR(IF(AND(NOW()&lt;= EOMONTH(DATE(YEAR($O881),8, 1), 0), Overall!$A883&lt;&gt;"", MONTH($N881) &lt;= 8, MONTH($O881) &gt;= 8), IF($R881 &lt;&gt; "", $H881/$R881, ""), ""), "")</f>
        <v/>
      </c>
      <c r="AN881" s="10" t="str">
        <f ca="1">IFERROR(IF(AND(NOW()&lt;= EOMONTH(DATE(YEAR($O881),9, 1), 0), Overall!$A883&lt;&gt;"", MONTH($N881) &lt;= 9, MONTH($O881) &gt;= 9), IF($R881 &lt;&gt; "", $H881/$R881, ""), ""), "")</f>
        <v/>
      </c>
      <c r="AO881" s="10" t="str">
        <f ca="1">IFERROR(IF(AND(NOW()&lt;= EOMONTH(DATE(YEAR($O881),10, 1), 0), Overall!$A883&lt;&gt;"", MONTH($N881) &lt;= 10, MONTH($O881) &gt;= 10), IF($R881 &lt;&gt; "", $H881/$R881, ""), ""), "")</f>
        <v/>
      </c>
      <c r="AP881" s="10" t="str">
        <f ca="1">IFERROR(IF(AND(NOW()&lt;= EOMONTH(DATE(YEAR($O881),11, 1), 0), Overall!$A883&lt;&gt;"", MONTH($N881) &lt;=11, MONTH($O881) &gt;= 11), IF($R881 &lt;&gt; "", $H881/$R881, ""), ""), "")</f>
        <v/>
      </c>
      <c r="AQ881" s="10" t="str">
        <f ca="1">IFERROR(IF(AND(NOW()&lt;= EOMONTH(DATE(YEAR($O881),12, 1), 0), Overall!$A883&lt;&gt;"", MONTH($N881) &lt;= 12, MONTH($O881) &gt;= 12), IF($R881 &lt;&gt; "", $H881/$R881, ""), ""), "")</f>
        <v/>
      </c>
      <c r="AR881" s="16">
        <f t="shared" ca="1" si="29"/>
        <v>0</v>
      </c>
    </row>
    <row r="882" spans="1:44" x14ac:dyDescent="0.25">
      <c r="A882" t="str">
        <f>_xlfn.VALUETOTEXT(Overall!A884)</f>
        <v/>
      </c>
      <c r="B882" s="8" t="str">
        <f>IF(Overall!B884&lt;&gt;"", VALUE(Overall!B884), "")</f>
        <v/>
      </c>
      <c r="C882" s="5" t="str">
        <f>IF(Overall!C884&lt;&gt;"",_xlfn.VALUETOTEXT(Overall!C884),"")</f>
        <v/>
      </c>
      <c r="D882" s="5" t="str">
        <f>_xlfn.VALUETOTEXT(Overall!D884)</f>
        <v/>
      </c>
      <c r="E882" s="5" t="str">
        <f>IF(Overall!Q884&lt;&gt;"",_xlfn.VALUETOTEXT(Overall!Q884),"")</f>
        <v/>
      </c>
      <c r="F882" s="5" t="str">
        <f>IF(Overall!E884&lt;&gt;"",_xlfn.VALUETOTEXT(Overall!E884),"")</f>
        <v/>
      </c>
      <c r="G882" s="5" t="str">
        <f>IF(Overall!R884&lt;&gt;"",_xlfn.VALUETOTEXT(Overall!R884),"")</f>
        <v/>
      </c>
      <c r="H882" s="6" t="str">
        <f>IF(Overall!F884&lt;&gt;"",VALUE(Overall!F884),"")</f>
        <v/>
      </c>
      <c r="I882" s="6" t="str">
        <f>IF(Overall!G884&lt;&gt;"",VALUE(Overall!G884),"")</f>
        <v/>
      </c>
      <c r="J882" s="6" t="str">
        <f>IF(Overall!H884&lt;&gt;"",VALUE(Overall!H884),"")</f>
        <v/>
      </c>
      <c r="K882" s="6" t="str">
        <f>IF(Overall!I884&lt;&gt;"",VALUE(Overall!I884),"")</f>
        <v/>
      </c>
      <c r="L882" s="6" t="str">
        <f>IF(Overall!J884&lt;&gt;"",VALUE(Overall!J884),"")</f>
        <v/>
      </c>
      <c r="M882" s="6" t="str">
        <f>IF(Overall!K884&lt;&gt;"",VALUE(Overall!K884),"")</f>
        <v/>
      </c>
      <c r="N882" s="7" t="str">
        <f>IF(Overall!L884&lt;&gt;"",DATEVALUE(MID(Overall!L884, FIND(",", Overall!L884) + 2, FIND(" ", Overall!L884) - FIND(",", Overall!L884) - 1) &amp; " " &amp; MID(Overall!L884, FIND(" ", Overall!L884) + 1, FIND(",", Overall!L884, FIND(" ", Overall!L884)) - FIND(" ", Overall!L884) - 1) &amp; ", " &amp; MID(Overall!L884, FIND(",", Overall!L884, FIND(",",Overall!L884) + 1) + 2, LEN(Overall!L884))),"")</f>
        <v/>
      </c>
      <c r="O882" s="7" t="str">
        <f>IF(Overall!M884&lt;&gt;"",DATEVALUE(MID(Overall!M884, FIND(",", Overall!M884) + 2, FIND(" ", Overall!M884) - FIND(",", Overall!M884) - 1) &amp; " " &amp; MID(Overall!M884, FIND(" ", Overall!M884) + 1, FIND(",", Overall!M884, FIND(" ", Overall!M884)) - FIND(" ", Overall!M884) - 1) &amp; ", " &amp; MID(Overall!M884, FIND(",", Overall!M884, FIND(",",Overall!M884) + 1) + 2, LEN(Overall!M884))),"")</f>
        <v/>
      </c>
      <c r="P882" s="7" t="str">
        <f>IF(Overall!N884&lt;&gt;"",DATEVALUE(MID(Overall!N884, FIND(",", Overall!N884) + 2, FIND(" ", Overall!N884) - FIND(",", Overall!N884) - 1) &amp; " " &amp; MID(Overall!N884, FIND(" ", Overall!N884) + 1, FIND(",", Overall!N884, FIND(" ", Overall!N884)) - FIND(" ", Overall!N884) - 1) &amp; ", " &amp; MID(Overall!N884, FIND(",", Overall!N884, FIND(",",Overall!N884) + 1) + 2, LEN(Overall!N884))),"")</f>
        <v/>
      </c>
      <c r="Q882" s="7" t="str">
        <f>IF(Overall!O884&lt;&gt;"",DATEVALUE(MID(Overall!O884, FIND(",", Overall!O884) + 2, FIND(" ", Overall!O884) - FIND(",", Overall!O884) - 1) &amp; " " &amp; MID(Overall!O884, FIND(" ", Overall!O884) + 1, FIND(",", Overall!O884, FIND(" ", Overall!O884)) - FIND(" ", Overall!O884) - 1) &amp; ", " &amp; MID(Overall!O884, FIND(",", Overall!O884, FIND(",",Overall!O884) + 1) + 2, LEN(Overall!O884))),"")</f>
        <v/>
      </c>
      <c r="R882" s="5" t="str">
        <f t="shared" si="28"/>
        <v/>
      </c>
      <c r="S882" s="10" t="str">
        <f>IF(Overall!$A884&lt;&gt;"",IF(AND(MONTH($N882) &lt;= 1, MONTH($O882) &gt;= 1), IF($R882 &lt;&gt; "", $H882/$R882, ""), ""),"")</f>
        <v/>
      </c>
      <c r="T882" s="10" t="str">
        <f>IF(Overall!$A884&lt;&gt;"",IF(AND(MONTH($N882) &lt;= 2, MONTH($O882) &gt;= 2), IF($R882 &lt;&gt; "", $H882/$R882, ""), ""),"")</f>
        <v/>
      </c>
      <c r="U882" s="10" t="str">
        <f>IF(Overall!$A884&lt;&gt;"",IF(AND(MONTH($N882) &lt;= 3, MONTH($O882) &gt;= 3), IF($R882 &lt;&gt; "", $H882/$R882, ""), ""),"")</f>
        <v/>
      </c>
      <c r="V882" s="10" t="str">
        <f>IF(Overall!$A884&lt;&gt;"",IF(AND(MONTH($N882) &lt;= 4, MONTH($O882) &gt;= 4), IF($R882 &lt;&gt; "", $H882/$R882, ""), ""),"")</f>
        <v/>
      </c>
      <c r="W882" s="10" t="str">
        <f>IF(Overall!$A884&lt;&gt;"",IF(AND(MONTH($N882) &lt;= 5, MONTH($O882) &gt;= 5), IF($R882 &lt;&gt; "", $H882/$R882, ""), ""),"")</f>
        <v/>
      </c>
      <c r="X882" s="10" t="str">
        <f>IF(Overall!$A884&lt;&gt;"",IF(AND(MONTH($N882) &lt;= 6, MONTH($O882) &gt;= 6), IF($R882 &lt;&gt; "", $H882/$R882, ""), ""),"")</f>
        <v/>
      </c>
      <c r="Y882" s="10" t="str">
        <f>IF(Overall!$A884&lt;&gt;"",IF(AND(MONTH($N882) &lt;= 7, MONTH($O882) &gt;= 7 ), IF($R882 &lt;&gt; "", $H882/$R882, ""), ""),"")</f>
        <v/>
      </c>
      <c r="Z882" s="10" t="str">
        <f>IF(Overall!$A884&lt;&gt;"",IF(AND(MONTH($N882) &lt;= 8, MONTH($O882) &gt;= 8), IF($R882 &lt;&gt; "", $H882/$R882, ""), ""),"")</f>
        <v/>
      </c>
      <c r="AA882" s="10" t="str">
        <f>IF(Overall!$A884&lt;&gt;"",IF(AND(MONTH($N882) &lt;= 9, MONTH($O882) &gt;= 9), IF($R882 &lt;&gt; "", $H882/$R882, ""), ""),"")</f>
        <v/>
      </c>
      <c r="AB882" s="10" t="str">
        <f>IF(Overall!$A884&lt;&gt;"",IF(AND(MONTH($N882) &lt;= 10, MONTH($O882) &gt;= 10), IF($R882 &lt;&gt; "", $H882/$R882, ""), ""),"")</f>
        <v/>
      </c>
      <c r="AC882" s="10" t="str">
        <f>IF(Overall!$A884&lt;&gt;"",IF(AND(MONTH($N882) &lt;= 11, MONTH($O882) &gt;= 11), IF($R882 &lt;&gt; "", $H882/$R882, ""), ""),"")</f>
        <v/>
      </c>
      <c r="AD882" s="10" t="str">
        <f>IF(Overall!$A884&lt;&gt;"",IF(AND(MONTH($N882) &lt;= 12, MONTH($O882) &gt;= 12), IF($R882 &lt;&gt; "", $H882/$R882, ""), ""),"")</f>
        <v/>
      </c>
      <c r="AF882" s="10" t="str">
        <f ca="1">IFERROR(IF(AND(NOW()&lt;= EOMONTH(DATE(YEAR($O882),1, 1), 0), Overall!$A884&lt;&gt;"", MONTH($N882) &lt;= 1, MONTH($O882) &gt;= 1), IF($R882 &lt;&gt; "", $H882/$R882, ""), ""), "")</f>
        <v/>
      </c>
      <c r="AG882" s="10" t="str">
        <f ca="1">IFERROR(IF(AND(NOW()&lt;= EOMONTH(DATE(YEAR($O882),2, 1), 0), Overall!$A884&lt;&gt;"", MONTH($N882) &lt;= 2, MONTH($O882) &gt;= 2), IF($R882 &lt;&gt; "", $H882/$R882, ""), ""), "")</f>
        <v/>
      </c>
      <c r="AH882" s="10" t="str">
        <f ca="1">IFERROR(IF(AND(NOW()&lt;= EOMONTH(DATE(YEAR($O882),3, 1), 0), Overall!$A884&lt;&gt;"", MONTH($N882) &lt;= 3, MONTH($O882) &gt;= 3), IF($R882 &lt;&gt; "", $H882/$R882, ""), ""), "")</f>
        <v/>
      </c>
      <c r="AI882" s="10" t="str">
        <f ca="1">IFERROR(IF(AND(NOW()&lt;= EOMONTH(DATE(YEAR($O882),4, 1), 0), Overall!$A884&lt;&gt;"", MONTH($N882) &lt;= 4, MONTH($O882) &gt;= 4), IF($R882 &lt;&gt; "", $H882/$R882, ""), ""), "")</f>
        <v/>
      </c>
      <c r="AJ882" s="10" t="str">
        <f ca="1">IFERROR(IF(AND(NOW()&lt;= EOMONTH(DATE(YEAR($O882),5, 1), 0), Overall!$A884&lt;&gt;"", MONTH($N882) &lt;= 5, MONTH($O882) &gt;= 5), IF($R882 &lt;&gt; "", $H882/$R882, ""), ""), "")</f>
        <v/>
      </c>
      <c r="AK882" s="10" t="str">
        <f ca="1">IFERROR(IF(AND(NOW()&lt;= EOMONTH(DATE(YEAR($O882),6, 1), 0), Overall!$A884&lt;&gt;"", MONTH($N882) &lt;= 6, MONTH($O882) &gt;= 6), IF($R882 &lt;&gt; "", $H882/$R882, ""), ""), "")</f>
        <v/>
      </c>
      <c r="AL882" s="10" t="str">
        <f ca="1">IFERROR(IF(AND(NOW()&lt;= EOMONTH(DATE(YEAR($O882),7, 1), 0), Overall!$A884&lt;&gt;"", MONTH($N882) &lt;= 7, MONTH($O882) &gt;= 7), IF($R882 &lt;&gt; "", $H882/$R882, ""), ""), "")</f>
        <v/>
      </c>
      <c r="AM882" s="10" t="str">
        <f ca="1">IFERROR(IF(AND(NOW()&lt;= EOMONTH(DATE(YEAR($O882),8, 1), 0), Overall!$A884&lt;&gt;"", MONTH($N882) &lt;= 8, MONTH($O882) &gt;= 8), IF($R882 &lt;&gt; "", $H882/$R882, ""), ""), "")</f>
        <v/>
      </c>
      <c r="AN882" s="10" t="str">
        <f ca="1">IFERROR(IF(AND(NOW()&lt;= EOMONTH(DATE(YEAR($O882),9, 1), 0), Overall!$A884&lt;&gt;"", MONTH($N882) &lt;= 9, MONTH($O882) &gt;= 9), IF($R882 &lt;&gt; "", $H882/$R882, ""), ""), "")</f>
        <v/>
      </c>
      <c r="AO882" s="10" t="str">
        <f ca="1">IFERROR(IF(AND(NOW()&lt;= EOMONTH(DATE(YEAR($O882),10, 1), 0), Overall!$A884&lt;&gt;"", MONTH($N882) &lt;= 10, MONTH($O882) &gt;= 10), IF($R882 &lt;&gt; "", $H882/$R882, ""), ""), "")</f>
        <v/>
      </c>
      <c r="AP882" s="10" t="str">
        <f ca="1">IFERROR(IF(AND(NOW()&lt;= EOMONTH(DATE(YEAR($O882),11, 1), 0), Overall!$A884&lt;&gt;"", MONTH($N882) &lt;=11, MONTH($O882) &gt;= 11), IF($R882 &lt;&gt; "", $H882/$R882, ""), ""), "")</f>
        <v/>
      </c>
      <c r="AQ882" s="10" t="str">
        <f ca="1">IFERROR(IF(AND(NOW()&lt;= EOMONTH(DATE(YEAR($O882),12, 1), 0), Overall!$A884&lt;&gt;"", MONTH($N882) &lt;= 12, MONTH($O882) &gt;= 12), IF($R882 &lt;&gt; "", $H882/$R882, ""), ""), "")</f>
        <v/>
      </c>
      <c r="AR882" s="16">
        <f t="shared" ca="1" si="29"/>
        <v>0</v>
      </c>
    </row>
    <row r="883" spans="1:44" x14ac:dyDescent="0.25">
      <c r="A883" t="str">
        <f>_xlfn.VALUETOTEXT(Overall!A885)</f>
        <v/>
      </c>
      <c r="B883" s="8" t="str">
        <f>IF(Overall!B885&lt;&gt;"", VALUE(Overall!B885), "")</f>
        <v/>
      </c>
      <c r="C883" s="5" t="str">
        <f>IF(Overall!C885&lt;&gt;"",_xlfn.VALUETOTEXT(Overall!C885),"")</f>
        <v/>
      </c>
      <c r="D883" s="5" t="str">
        <f>_xlfn.VALUETOTEXT(Overall!D885)</f>
        <v/>
      </c>
      <c r="E883" s="5" t="str">
        <f>IF(Overall!Q885&lt;&gt;"",_xlfn.VALUETOTEXT(Overall!Q885),"")</f>
        <v/>
      </c>
      <c r="F883" s="5" t="str">
        <f>IF(Overall!E885&lt;&gt;"",_xlfn.VALUETOTEXT(Overall!E885),"")</f>
        <v/>
      </c>
      <c r="G883" s="5" t="str">
        <f>IF(Overall!R885&lt;&gt;"",_xlfn.VALUETOTEXT(Overall!R885),"")</f>
        <v/>
      </c>
      <c r="H883" s="6" t="str">
        <f>IF(Overall!F885&lt;&gt;"",VALUE(Overall!F885),"")</f>
        <v/>
      </c>
      <c r="I883" s="6" t="str">
        <f>IF(Overall!G885&lt;&gt;"",VALUE(Overall!G885),"")</f>
        <v/>
      </c>
      <c r="J883" s="6" t="str">
        <f>IF(Overall!H885&lt;&gt;"",VALUE(Overall!H885),"")</f>
        <v/>
      </c>
      <c r="K883" s="6" t="str">
        <f>IF(Overall!I885&lt;&gt;"",VALUE(Overall!I885),"")</f>
        <v/>
      </c>
      <c r="L883" s="6" t="str">
        <f>IF(Overall!J885&lt;&gt;"",VALUE(Overall!J885),"")</f>
        <v/>
      </c>
      <c r="M883" s="6" t="str">
        <f>IF(Overall!K885&lt;&gt;"",VALUE(Overall!K885),"")</f>
        <v/>
      </c>
      <c r="N883" s="7" t="str">
        <f>IF(Overall!L885&lt;&gt;"",DATEVALUE(MID(Overall!L885, FIND(",", Overall!L885) + 2, FIND(" ", Overall!L885) - FIND(",", Overall!L885) - 1) &amp; " " &amp; MID(Overall!L885, FIND(" ", Overall!L885) + 1, FIND(",", Overall!L885, FIND(" ", Overall!L885)) - FIND(" ", Overall!L885) - 1) &amp; ", " &amp; MID(Overall!L885, FIND(",", Overall!L885, FIND(",",Overall!L885) + 1) + 2, LEN(Overall!L885))),"")</f>
        <v/>
      </c>
      <c r="O883" s="7" t="str">
        <f>IF(Overall!M885&lt;&gt;"",DATEVALUE(MID(Overall!M885, FIND(",", Overall!M885) + 2, FIND(" ", Overall!M885) - FIND(",", Overall!M885) - 1) &amp; " " &amp; MID(Overall!M885, FIND(" ", Overall!M885) + 1, FIND(",", Overall!M885, FIND(" ", Overall!M885)) - FIND(" ", Overall!M885) - 1) &amp; ", " &amp; MID(Overall!M885, FIND(",", Overall!M885, FIND(",",Overall!M885) + 1) + 2, LEN(Overall!M885))),"")</f>
        <v/>
      </c>
      <c r="P883" s="7" t="str">
        <f>IF(Overall!N885&lt;&gt;"",DATEVALUE(MID(Overall!N885, FIND(",", Overall!N885) + 2, FIND(" ", Overall!N885) - FIND(",", Overall!N885) - 1) &amp; " " &amp; MID(Overall!N885, FIND(" ", Overall!N885) + 1, FIND(",", Overall!N885, FIND(" ", Overall!N885)) - FIND(" ", Overall!N885) - 1) &amp; ", " &amp; MID(Overall!N885, FIND(",", Overall!N885, FIND(",",Overall!N885) + 1) + 2, LEN(Overall!N885))),"")</f>
        <v/>
      </c>
      <c r="Q883" s="7" t="str">
        <f>IF(Overall!O885&lt;&gt;"",DATEVALUE(MID(Overall!O885, FIND(",", Overall!O885) + 2, FIND(" ", Overall!O885) - FIND(",", Overall!O885) - 1) &amp; " " &amp; MID(Overall!O885, FIND(" ", Overall!O885) + 1, FIND(",", Overall!O885, FIND(" ", Overall!O885)) - FIND(" ", Overall!O885) - 1) &amp; ", " &amp; MID(Overall!O885, FIND(",", Overall!O885, FIND(",",Overall!O885) + 1) + 2, LEN(Overall!O885))),"")</f>
        <v/>
      </c>
      <c r="R883" s="5" t="str">
        <f t="shared" si="28"/>
        <v/>
      </c>
      <c r="S883" s="10" t="str">
        <f>IF(Overall!$A885&lt;&gt;"",IF(AND(MONTH($N883) &lt;= 1, MONTH($O883) &gt;= 1), IF($R883 &lt;&gt; "", $H883/$R883, ""), ""),"")</f>
        <v/>
      </c>
      <c r="T883" s="10" t="str">
        <f>IF(Overall!$A885&lt;&gt;"",IF(AND(MONTH($N883) &lt;= 2, MONTH($O883) &gt;= 2), IF($R883 &lt;&gt; "", $H883/$R883, ""), ""),"")</f>
        <v/>
      </c>
      <c r="U883" s="10" t="str">
        <f>IF(Overall!$A885&lt;&gt;"",IF(AND(MONTH($N883) &lt;= 3, MONTH($O883) &gt;= 3), IF($R883 &lt;&gt; "", $H883/$R883, ""), ""),"")</f>
        <v/>
      </c>
      <c r="V883" s="10" t="str">
        <f>IF(Overall!$A885&lt;&gt;"",IF(AND(MONTH($N883) &lt;= 4, MONTH($O883) &gt;= 4), IF($R883 &lt;&gt; "", $H883/$R883, ""), ""),"")</f>
        <v/>
      </c>
      <c r="W883" s="10" t="str">
        <f>IF(Overall!$A885&lt;&gt;"",IF(AND(MONTH($N883) &lt;= 5, MONTH($O883) &gt;= 5), IF($R883 &lt;&gt; "", $H883/$R883, ""), ""),"")</f>
        <v/>
      </c>
      <c r="X883" s="10" t="str">
        <f>IF(Overall!$A885&lt;&gt;"",IF(AND(MONTH($N883) &lt;= 6, MONTH($O883) &gt;= 6), IF($R883 &lt;&gt; "", $H883/$R883, ""), ""),"")</f>
        <v/>
      </c>
      <c r="Y883" s="10" t="str">
        <f>IF(Overall!$A885&lt;&gt;"",IF(AND(MONTH($N883) &lt;= 7, MONTH($O883) &gt;= 7 ), IF($R883 &lt;&gt; "", $H883/$R883, ""), ""),"")</f>
        <v/>
      </c>
      <c r="Z883" s="10" t="str">
        <f>IF(Overall!$A885&lt;&gt;"",IF(AND(MONTH($N883) &lt;= 8, MONTH($O883) &gt;= 8), IF($R883 &lt;&gt; "", $H883/$R883, ""), ""),"")</f>
        <v/>
      </c>
      <c r="AA883" s="10" t="str">
        <f>IF(Overall!$A885&lt;&gt;"",IF(AND(MONTH($N883) &lt;= 9, MONTH($O883) &gt;= 9), IF($R883 &lt;&gt; "", $H883/$R883, ""), ""),"")</f>
        <v/>
      </c>
      <c r="AB883" s="10" t="str">
        <f>IF(Overall!$A885&lt;&gt;"",IF(AND(MONTH($N883) &lt;= 10, MONTH($O883) &gt;= 10), IF($R883 &lt;&gt; "", $H883/$R883, ""), ""),"")</f>
        <v/>
      </c>
      <c r="AC883" s="10" t="str">
        <f>IF(Overall!$A885&lt;&gt;"",IF(AND(MONTH($N883) &lt;= 11, MONTH($O883) &gt;= 11), IF($R883 &lt;&gt; "", $H883/$R883, ""), ""),"")</f>
        <v/>
      </c>
      <c r="AD883" s="10" t="str">
        <f>IF(Overall!$A885&lt;&gt;"",IF(AND(MONTH($N883) &lt;= 12, MONTH($O883) &gt;= 12), IF($R883 &lt;&gt; "", $H883/$R883, ""), ""),"")</f>
        <v/>
      </c>
      <c r="AF883" s="10" t="str">
        <f ca="1">IFERROR(IF(AND(NOW()&lt;= EOMONTH(DATE(YEAR($O883),1, 1), 0), Overall!$A885&lt;&gt;"", MONTH($N883) &lt;= 1, MONTH($O883) &gt;= 1), IF($R883 &lt;&gt; "", $H883/$R883, ""), ""), "")</f>
        <v/>
      </c>
      <c r="AG883" s="10" t="str">
        <f ca="1">IFERROR(IF(AND(NOW()&lt;= EOMONTH(DATE(YEAR($O883),2, 1), 0), Overall!$A885&lt;&gt;"", MONTH($N883) &lt;= 2, MONTH($O883) &gt;= 2), IF($R883 &lt;&gt; "", $H883/$R883, ""), ""), "")</f>
        <v/>
      </c>
      <c r="AH883" s="10" t="str">
        <f ca="1">IFERROR(IF(AND(NOW()&lt;= EOMONTH(DATE(YEAR($O883),3, 1), 0), Overall!$A885&lt;&gt;"", MONTH($N883) &lt;= 3, MONTH($O883) &gt;= 3), IF($R883 &lt;&gt; "", $H883/$R883, ""), ""), "")</f>
        <v/>
      </c>
      <c r="AI883" s="10" t="str">
        <f ca="1">IFERROR(IF(AND(NOW()&lt;= EOMONTH(DATE(YEAR($O883),4, 1), 0), Overall!$A885&lt;&gt;"", MONTH($N883) &lt;= 4, MONTH($O883) &gt;= 4), IF($R883 &lt;&gt; "", $H883/$R883, ""), ""), "")</f>
        <v/>
      </c>
      <c r="AJ883" s="10" t="str">
        <f ca="1">IFERROR(IF(AND(NOW()&lt;= EOMONTH(DATE(YEAR($O883),5, 1), 0), Overall!$A885&lt;&gt;"", MONTH($N883) &lt;= 5, MONTH($O883) &gt;= 5), IF($R883 &lt;&gt; "", $H883/$R883, ""), ""), "")</f>
        <v/>
      </c>
      <c r="AK883" s="10" t="str">
        <f ca="1">IFERROR(IF(AND(NOW()&lt;= EOMONTH(DATE(YEAR($O883),6, 1), 0), Overall!$A885&lt;&gt;"", MONTH($N883) &lt;= 6, MONTH($O883) &gt;= 6), IF($R883 &lt;&gt; "", $H883/$R883, ""), ""), "")</f>
        <v/>
      </c>
      <c r="AL883" s="10" t="str">
        <f ca="1">IFERROR(IF(AND(NOW()&lt;= EOMONTH(DATE(YEAR($O883),7, 1), 0), Overall!$A885&lt;&gt;"", MONTH($N883) &lt;= 7, MONTH($O883) &gt;= 7), IF($R883 &lt;&gt; "", $H883/$R883, ""), ""), "")</f>
        <v/>
      </c>
      <c r="AM883" s="10" t="str">
        <f ca="1">IFERROR(IF(AND(NOW()&lt;= EOMONTH(DATE(YEAR($O883),8, 1), 0), Overall!$A885&lt;&gt;"", MONTH($N883) &lt;= 8, MONTH($O883) &gt;= 8), IF($R883 &lt;&gt; "", $H883/$R883, ""), ""), "")</f>
        <v/>
      </c>
      <c r="AN883" s="10" t="str">
        <f ca="1">IFERROR(IF(AND(NOW()&lt;= EOMONTH(DATE(YEAR($O883),9, 1), 0), Overall!$A885&lt;&gt;"", MONTH($N883) &lt;= 9, MONTH($O883) &gt;= 9), IF($R883 &lt;&gt; "", $H883/$R883, ""), ""), "")</f>
        <v/>
      </c>
      <c r="AO883" s="10" t="str">
        <f ca="1">IFERROR(IF(AND(NOW()&lt;= EOMONTH(DATE(YEAR($O883),10, 1), 0), Overall!$A885&lt;&gt;"", MONTH($N883) &lt;= 10, MONTH($O883) &gt;= 10), IF($R883 &lt;&gt; "", $H883/$R883, ""), ""), "")</f>
        <v/>
      </c>
      <c r="AP883" s="10" t="str">
        <f ca="1">IFERROR(IF(AND(NOW()&lt;= EOMONTH(DATE(YEAR($O883),11, 1), 0), Overall!$A885&lt;&gt;"", MONTH($N883) &lt;=11, MONTH($O883) &gt;= 11), IF($R883 &lt;&gt; "", $H883/$R883, ""), ""), "")</f>
        <v/>
      </c>
      <c r="AQ883" s="10" t="str">
        <f ca="1">IFERROR(IF(AND(NOW()&lt;= EOMONTH(DATE(YEAR($O883),12, 1), 0), Overall!$A885&lt;&gt;"", MONTH($N883) &lt;= 12, MONTH($O883) &gt;= 12), IF($R883 &lt;&gt; "", $H883/$R883, ""), ""), "")</f>
        <v/>
      </c>
      <c r="AR883" s="16">
        <f t="shared" ca="1" si="29"/>
        <v>0</v>
      </c>
    </row>
    <row r="884" spans="1:44" x14ac:dyDescent="0.25">
      <c r="A884" t="str">
        <f>_xlfn.VALUETOTEXT(Overall!A886)</f>
        <v/>
      </c>
      <c r="B884" s="8" t="str">
        <f>IF(Overall!B886&lt;&gt;"", VALUE(Overall!B886), "")</f>
        <v/>
      </c>
      <c r="C884" s="5" t="str">
        <f>IF(Overall!C886&lt;&gt;"",_xlfn.VALUETOTEXT(Overall!C886),"")</f>
        <v/>
      </c>
      <c r="D884" s="5" t="str">
        <f>_xlfn.VALUETOTEXT(Overall!D886)</f>
        <v/>
      </c>
      <c r="E884" s="5" t="str">
        <f>IF(Overall!Q886&lt;&gt;"",_xlfn.VALUETOTEXT(Overall!Q886),"")</f>
        <v/>
      </c>
      <c r="F884" s="5" t="str">
        <f>IF(Overall!E886&lt;&gt;"",_xlfn.VALUETOTEXT(Overall!E886),"")</f>
        <v/>
      </c>
      <c r="G884" s="5" t="str">
        <f>IF(Overall!R886&lt;&gt;"",_xlfn.VALUETOTEXT(Overall!R886),"")</f>
        <v/>
      </c>
      <c r="H884" s="6" t="str">
        <f>IF(Overall!F886&lt;&gt;"",VALUE(Overall!F886),"")</f>
        <v/>
      </c>
      <c r="I884" s="6" t="str">
        <f>IF(Overall!G886&lt;&gt;"",VALUE(Overall!G886),"")</f>
        <v/>
      </c>
      <c r="J884" s="6" t="str">
        <f>IF(Overall!H886&lt;&gt;"",VALUE(Overall!H886),"")</f>
        <v/>
      </c>
      <c r="K884" s="6" t="str">
        <f>IF(Overall!I886&lt;&gt;"",VALUE(Overall!I886),"")</f>
        <v/>
      </c>
      <c r="L884" s="6" t="str">
        <f>IF(Overall!J886&lt;&gt;"",VALUE(Overall!J886),"")</f>
        <v/>
      </c>
      <c r="M884" s="6" t="str">
        <f>IF(Overall!K886&lt;&gt;"",VALUE(Overall!K886),"")</f>
        <v/>
      </c>
      <c r="N884" s="7" t="str">
        <f>IF(Overall!L886&lt;&gt;"",DATEVALUE(MID(Overall!L886, FIND(",", Overall!L886) + 2, FIND(" ", Overall!L886) - FIND(",", Overall!L886) - 1) &amp; " " &amp; MID(Overall!L886, FIND(" ", Overall!L886) + 1, FIND(",", Overall!L886, FIND(" ", Overall!L886)) - FIND(" ", Overall!L886) - 1) &amp; ", " &amp; MID(Overall!L886, FIND(",", Overall!L886, FIND(",",Overall!L886) + 1) + 2, LEN(Overall!L886))),"")</f>
        <v/>
      </c>
      <c r="O884" s="7" t="str">
        <f>IF(Overall!M886&lt;&gt;"",DATEVALUE(MID(Overall!M886, FIND(",", Overall!M886) + 2, FIND(" ", Overall!M886) - FIND(",", Overall!M886) - 1) &amp; " " &amp; MID(Overall!M886, FIND(" ", Overall!M886) + 1, FIND(",", Overall!M886, FIND(" ", Overall!M886)) - FIND(" ", Overall!M886) - 1) &amp; ", " &amp; MID(Overall!M886, FIND(",", Overall!M886, FIND(",",Overall!M886) + 1) + 2, LEN(Overall!M886))),"")</f>
        <v/>
      </c>
      <c r="P884" s="7" t="str">
        <f>IF(Overall!N886&lt;&gt;"",DATEVALUE(MID(Overall!N886, FIND(",", Overall!N886) + 2, FIND(" ", Overall!N886) - FIND(",", Overall!N886) - 1) &amp; " " &amp; MID(Overall!N886, FIND(" ", Overall!N886) + 1, FIND(",", Overall!N886, FIND(" ", Overall!N886)) - FIND(" ", Overall!N886) - 1) &amp; ", " &amp; MID(Overall!N886, FIND(",", Overall!N886, FIND(",",Overall!N886) + 1) + 2, LEN(Overall!N886))),"")</f>
        <v/>
      </c>
      <c r="Q884" s="7" t="str">
        <f>IF(Overall!O886&lt;&gt;"",DATEVALUE(MID(Overall!O886, FIND(",", Overall!O886) + 2, FIND(" ", Overall!O886) - FIND(",", Overall!O886) - 1) &amp; " " &amp; MID(Overall!O886, FIND(" ", Overall!O886) + 1, FIND(",", Overall!O886, FIND(" ", Overall!O886)) - FIND(" ", Overall!O886) - 1) &amp; ", " &amp; MID(Overall!O886, FIND(",", Overall!O886, FIND(",",Overall!O886) + 1) + 2, LEN(Overall!O886))),"")</f>
        <v/>
      </c>
      <c r="R884" s="5" t="str">
        <f t="shared" si="28"/>
        <v/>
      </c>
      <c r="S884" s="10" t="str">
        <f>IF(Overall!$A886&lt;&gt;"",IF(AND(MONTH($N884) &lt;= 1, MONTH($O884) &gt;= 1), IF($R884 &lt;&gt; "", $H884/$R884, ""), ""),"")</f>
        <v/>
      </c>
      <c r="T884" s="10" t="str">
        <f>IF(Overall!$A886&lt;&gt;"",IF(AND(MONTH($N884) &lt;= 2, MONTH($O884) &gt;= 2), IF($R884 &lt;&gt; "", $H884/$R884, ""), ""),"")</f>
        <v/>
      </c>
      <c r="U884" s="10" t="str">
        <f>IF(Overall!$A886&lt;&gt;"",IF(AND(MONTH($N884) &lt;= 3, MONTH($O884) &gt;= 3), IF($R884 &lt;&gt; "", $H884/$R884, ""), ""),"")</f>
        <v/>
      </c>
      <c r="V884" s="10" t="str">
        <f>IF(Overall!$A886&lt;&gt;"",IF(AND(MONTH($N884) &lt;= 4, MONTH($O884) &gt;= 4), IF($R884 &lt;&gt; "", $H884/$R884, ""), ""),"")</f>
        <v/>
      </c>
      <c r="W884" s="10" t="str">
        <f>IF(Overall!$A886&lt;&gt;"",IF(AND(MONTH($N884) &lt;= 5, MONTH($O884) &gt;= 5), IF($R884 &lt;&gt; "", $H884/$R884, ""), ""),"")</f>
        <v/>
      </c>
      <c r="X884" s="10" t="str">
        <f>IF(Overall!$A886&lt;&gt;"",IF(AND(MONTH($N884) &lt;= 6, MONTH($O884) &gt;= 6), IF($R884 &lt;&gt; "", $H884/$R884, ""), ""),"")</f>
        <v/>
      </c>
      <c r="Y884" s="10" t="str">
        <f>IF(Overall!$A886&lt;&gt;"",IF(AND(MONTH($N884) &lt;= 7, MONTH($O884) &gt;= 7 ), IF($R884 &lt;&gt; "", $H884/$R884, ""), ""),"")</f>
        <v/>
      </c>
      <c r="Z884" s="10" t="str">
        <f>IF(Overall!$A886&lt;&gt;"",IF(AND(MONTH($N884) &lt;= 8, MONTH($O884) &gt;= 8), IF($R884 &lt;&gt; "", $H884/$R884, ""), ""),"")</f>
        <v/>
      </c>
      <c r="AA884" s="10" t="str">
        <f>IF(Overall!$A886&lt;&gt;"",IF(AND(MONTH($N884) &lt;= 9, MONTH($O884) &gt;= 9), IF($R884 &lt;&gt; "", $H884/$R884, ""), ""),"")</f>
        <v/>
      </c>
      <c r="AB884" s="10" t="str">
        <f>IF(Overall!$A886&lt;&gt;"",IF(AND(MONTH($N884) &lt;= 10, MONTH($O884) &gt;= 10), IF($R884 &lt;&gt; "", $H884/$R884, ""), ""),"")</f>
        <v/>
      </c>
      <c r="AC884" s="10" t="str">
        <f>IF(Overall!$A886&lt;&gt;"",IF(AND(MONTH($N884) &lt;= 11, MONTH($O884) &gt;= 11), IF($R884 &lt;&gt; "", $H884/$R884, ""), ""),"")</f>
        <v/>
      </c>
      <c r="AD884" s="10" t="str">
        <f>IF(Overall!$A886&lt;&gt;"",IF(AND(MONTH($N884) &lt;= 12, MONTH($O884) &gt;= 12), IF($R884 &lt;&gt; "", $H884/$R884, ""), ""),"")</f>
        <v/>
      </c>
      <c r="AF884" s="10" t="str">
        <f ca="1">IFERROR(IF(AND(NOW()&lt;= EOMONTH(DATE(YEAR($O884),1, 1), 0), Overall!$A886&lt;&gt;"", MONTH($N884) &lt;= 1, MONTH($O884) &gt;= 1), IF($R884 &lt;&gt; "", $H884/$R884, ""), ""), "")</f>
        <v/>
      </c>
      <c r="AG884" s="10" t="str">
        <f ca="1">IFERROR(IF(AND(NOW()&lt;= EOMONTH(DATE(YEAR($O884),2, 1), 0), Overall!$A886&lt;&gt;"", MONTH($N884) &lt;= 2, MONTH($O884) &gt;= 2), IF($R884 &lt;&gt; "", $H884/$R884, ""), ""), "")</f>
        <v/>
      </c>
      <c r="AH884" s="10" t="str">
        <f ca="1">IFERROR(IF(AND(NOW()&lt;= EOMONTH(DATE(YEAR($O884),3, 1), 0), Overall!$A886&lt;&gt;"", MONTH($N884) &lt;= 3, MONTH($O884) &gt;= 3), IF($R884 &lt;&gt; "", $H884/$R884, ""), ""), "")</f>
        <v/>
      </c>
      <c r="AI884" s="10" t="str">
        <f ca="1">IFERROR(IF(AND(NOW()&lt;= EOMONTH(DATE(YEAR($O884),4, 1), 0), Overall!$A886&lt;&gt;"", MONTH($N884) &lt;= 4, MONTH($O884) &gt;= 4), IF($R884 &lt;&gt; "", $H884/$R884, ""), ""), "")</f>
        <v/>
      </c>
      <c r="AJ884" s="10" t="str">
        <f ca="1">IFERROR(IF(AND(NOW()&lt;= EOMONTH(DATE(YEAR($O884),5, 1), 0), Overall!$A886&lt;&gt;"", MONTH($N884) &lt;= 5, MONTH($O884) &gt;= 5), IF($R884 &lt;&gt; "", $H884/$R884, ""), ""), "")</f>
        <v/>
      </c>
      <c r="AK884" s="10" t="str">
        <f ca="1">IFERROR(IF(AND(NOW()&lt;= EOMONTH(DATE(YEAR($O884),6, 1), 0), Overall!$A886&lt;&gt;"", MONTH($N884) &lt;= 6, MONTH($O884) &gt;= 6), IF($R884 &lt;&gt; "", $H884/$R884, ""), ""), "")</f>
        <v/>
      </c>
      <c r="AL884" s="10" t="str">
        <f ca="1">IFERROR(IF(AND(NOW()&lt;= EOMONTH(DATE(YEAR($O884),7, 1), 0), Overall!$A886&lt;&gt;"", MONTH($N884) &lt;= 7, MONTH($O884) &gt;= 7), IF($R884 &lt;&gt; "", $H884/$R884, ""), ""), "")</f>
        <v/>
      </c>
      <c r="AM884" s="10" t="str">
        <f ca="1">IFERROR(IF(AND(NOW()&lt;= EOMONTH(DATE(YEAR($O884),8, 1), 0), Overall!$A886&lt;&gt;"", MONTH($N884) &lt;= 8, MONTH($O884) &gt;= 8), IF($R884 &lt;&gt; "", $H884/$R884, ""), ""), "")</f>
        <v/>
      </c>
      <c r="AN884" s="10" t="str">
        <f ca="1">IFERROR(IF(AND(NOW()&lt;= EOMONTH(DATE(YEAR($O884),9, 1), 0), Overall!$A886&lt;&gt;"", MONTH($N884) &lt;= 9, MONTH($O884) &gt;= 9), IF($R884 &lt;&gt; "", $H884/$R884, ""), ""), "")</f>
        <v/>
      </c>
      <c r="AO884" s="10" t="str">
        <f ca="1">IFERROR(IF(AND(NOW()&lt;= EOMONTH(DATE(YEAR($O884),10, 1), 0), Overall!$A886&lt;&gt;"", MONTH($N884) &lt;= 10, MONTH($O884) &gt;= 10), IF($R884 &lt;&gt; "", $H884/$R884, ""), ""), "")</f>
        <v/>
      </c>
      <c r="AP884" s="10" t="str">
        <f ca="1">IFERROR(IF(AND(NOW()&lt;= EOMONTH(DATE(YEAR($O884),11, 1), 0), Overall!$A886&lt;&gt;"", MONTH($N884) &lt;=11, MONTH($O884) &gt;= 11), IF($R884 &lt;&gt; "", $H884/$R884, ""), ""), "")</f>
        <v/>
      </c>
      <c r="AQ884" s="10" t="str">
        <f ca="1">IFERROR(IF(AND(NOW()&lt;= EOMONTH(DATE(YEAR($O884),12, 1), 0), Overall!$A886&lt;&gt;"", MONTH($N884) &lt;= 12, MONTH($O884) &gt;= 12), IF($R884 &lt;&gt; "", $H884/$R884, ""), ""), "")</f>
        <v/>
      </c>
      <c r="AR884" s="16">
        <f t="shared" ca="1" si="29"/>
        <v>0</v>
      </c>
    </row>
    <row r="885" spans="1:44" x14ac:dyDescent="0.25">
      <c r="A885" t="str">
        <f>_xlfn.VALUETOTEXT(Overall!A887)</f>
        <v/>
      </c>
      <c r="B885" s="8" t="str">
        <f>IF(Overall!B887&lt;&gt;"", VALUE(Overall!B887), "")</f>
        <v/>
      </c>
      <c r="C885" s="5" t="str">
        <f>IF(Overall!C887&lt;&gt;"",_xlfn.VALUETOTEXT(Overall!C887),"")</f>
        <v/>
      </c>
      <c r="D885" s="5" t="str">
        <f>_xlfn.VALUETOTEXT(Overall!D887)</f>
        <v/>
      </c>
      <c r="E885" s="5" t="str">
        <f>IF(Overall!Q887&lt;&gt;"",_xlfn.VALUETOTEXT(Overall!Q887),"")</f>
        <v/>
      </c>
      <c r="F885" s="5" t="str">
        <f>IF(Overall!E887&lt;&gt;"",_xlfn.VALUETOTEXT(Overall!E887),"")</f>
        <v/>
      </c>
      <c r="G885" s="5" t="str">
        <f>IF(Overall!R887&lt;&gt;"",_xlfn.VALUETOTEXT(Overall!R887),"")</f>
        <v/>
      </c>
      <c r="H885" s="6" t="str">
        <f>IF(Overall!F887&lt;&gt;"",VALUE(Overall!F887),"")</f>
        <v/>
      </c>
      <c r="I885" s="6" t="str">
        <f>IF(Overall!G887&lt;&gt;"",VALUE(Overall!G887),"")</f>
        <v/>
      </c>
      <c r="J885" s="6" t="str">
        <f>IF(Overall!H887&lt;&gt;"",VALUE(Overall!H887),"")</f>
        <v/>
      </c>
      <c r="K885" s="6" t="str">
        <f>IF(Overall!I887&lt;&gt;"",VALUE(Overall!I887),"")</f>
        <v/>
      </c>
      <c r="L885" s="6" t="str">
        <f>IF(Overall!J887&lt;&gt;"",VALUE(Overall!J887),"")</f>
        <v/>
      </c>
      <c r="M885" s="6" t="str">
        <f>IF(Overall!K887&lt;&gt;"",VALUE(Overall!K887),"")</f>
        <v/>
      </c>
      <c r="N885" s="7" t="str">
        <f>IF(Overall!L887&lt;&gt;"",DATEVALUE(MID(Overall!L887, FIND(",", Overall!L887) + 2, FIND(" ", Overall!L887) - FIND(",", Overall!L887) - 1) &amp; " " &amp; MID(Overall!L887, FIND(" ", Overall!L887) + 1, FIND(",", Overall!L887, FIND(" ", Overall!L887)) - FIND(" ", Overall!L887) - 1) &amp; ", " &amp; MID(Overall!L887, FIND(",", Overall!L887, FIND(",",Overall!L887) + 1) + 2, LEN(Overall!L887))),"")</f>
        <v/>
      </c>
      <c r="O885" s="7" t="str">
        <f>IF(Overall!M887&lt;&gt;"",DATEVALUE(MID(Overall!M887, FIND(",", Overall!M887) + 2, FIND(" ", Overall!M887) - FIND(",", Overall!M887) - 1) &amp; " " &amp; MID(Overall!M887, FIND(" ", Overall!M887) + 1, FIND(",", Overall!M887, FIND(" ", Overall!M887)) - FIND(" ", Overall!M887) - 1) &amp; ", " &amp; MID(Overall!M887, FIND(",", Overall!M887, FIND(",",Overall!M887) + 1) + 2, LEN(Overall!M887))),"")</f>
        <v/>
      </c>
      <c r="P885" s="7" t="str">
        <f>IF(Overall!N887&lt;&gt;"",DATEVALUE(MID(Overall!N887, FIND(",", Overall!N887) + 2, FIND(" ", Overall!N887) - FIND(",", Overall!N887) - 1) &amp; " " &amp; MID(Overall!N887, FIND(" ", Overall!N887) + 1, FIND(",", Overall!N887, FIND(" ", Overall!N887)) - FIND(" ", Overall!N887) - 1) &amp; ", " &amp; MID(Overall!N887, FIND(",", Overall!N887, FIND(",",Overall!N887) + 1) + 2, LEN(Overall!N887))),"")</f>
        <v/>
      </c>
      <c r="Q885" s="7" t="str">
        <f>IF(Overall!O887&lt;&gt;"",DATEVALUE(MID(Overall!O887, FIND(",", Overall!O887) + 2, FIND(" ", Overall!O887) - FIND(",", Overall!O887) - 1) &amp; " " &amp; MID(Overall!O887, FIND(" ", Overall!O887) + 1, FIND(",", Overall!O887, FIND(" ", Overall!O887)) - FIND(" ", Overall!O887) - 1) &amp; ", " &amp; MID(Overall!O887, FIND(",", Overall!O887, FIND(",",Overall!O887) + 1) + 2, LEN(Overall!O887))),"")</f>
        <v/>
      </c>
      <c r="R885" s="5" t="str">
        <f t="shared" si="28"/>
        <v/>
      </c>
      <c r="S885" s="10" t="str">
        <f>IF(Overall!$A887&lt;&gt;"",IF(AND(MONTH($N885) &lt;= 1, MONTH($O885) &gt;= 1), IF($R885 &lt;&gt; "", $H885/$R885, ""), ""),"")</f>
        <v/>
      </c>
      <c r="T885" s="10" t="str">
        <f>IF(Overall!$A887&lt;&gt;"",IF(AND(MONTH($N885) &lt;= 2, MONTH($O885) &gt;= 2), IF($R885 &lt;&gt; "", $H885/$R885, ""), ""),"")</f>
        <v/>
      </c>
      <c r="U885" s="10" t="str">
        <f>IF(Overall!$A887&lt;&gt;"",IF(AND(MONTH($N885) &lt;= 3, MONTH($O885) &gt;= 3), IF($R885 &lt;&gt; "", $H885/$R885, ""), ""),"")</f>
        <v/>
      </c>
      <c r="V885" s="10" t="str">
        <f>IF(Overall!$A887&lt;&gt;"",IF(AND(MONTH($N885) &lt;= 4, MONTH($O885) &gt;= 4), IF($R885 &lt;&gt; "", $H885/$R885, ""), ""),"")</f>
        <v/>
      </c>
      <c r="W885" s="10" t="str">
        <f>IF(Overall!$A887&lt;&gt;"",IF(AND(MONTH($N885) &lt;= 5, MONTH($O885) &gt;= 5), IF($R885 &lt;&gt; "", $H885/$R885, ""), ""),"")</f>
        <v/>
      </c>
      <c r="X885" s="10" t="str">
        <f>IF(Overall!$A887&lt;&gt;"",IF(AND(MONTH($N885) &lt;= 6, MONTH($O885) &gt;= 6), IF($R885 &lt;&gt; "", $H885/$R885, ""), ""),"")</f>
        <v/>
      </c>
      <c r="Y885" s="10" t="str">
        <f>IF(Overall!$A887&lt;&gt;"",IF(AND(MONTH($N885) &lt;= 7, MONTH($O885) &gt;= 7 ), IF($R885 &lt;&gt; "", $H885/$R885, ""), ""),"")</f>
        <v/>
      </c>
      <c r="Z885" s="10" t="str">
        <f>IF(Overall!$A887&lt;&gt;"",IF(AND(MONTH($N885) &lt;= 8, MONTH($O885) &gt;= 8), IF($R885 &lt;&gt; "", $H885/$R885, ""), ""),"")</f>
        <v/>
      </c>
      <c r="AA885" s="10" t="str">
        <f>IF(Overall!$A887&lt;&gt;"",IF(AND(MONTH($N885) &lt;= 9, MONTH($O885) &gt;= 9), IF($R885 &lt;&gt; "", $H885/$R885, ""), ""),"")</f>
        <v/>
      </c>
      <c r="AB885" s="10" t="str">
        <f>IF(Overall!$A887&lt;&gt;"",IF(AND(MONTH($N885) &lt;= 10, MONTH($O885) &gt;= 10), IF($R885 &lt;&gt; "", $H885/$R885, ""), ""),"")</f>
        <v/>
      </c>
      <c r="AC885" s="10" t="str">
        <f>IF(Overall!$A887&lt;&gt;"",IF(AND(MONTH($N885) &lt;= 11, MONTH($O885) &gt;= 11), IF($R885 &lt;&gt; "", $H885/$R885, ""), ""),"")</f>
        <v/>
      </c>
      <c r="AD885" s="10" t="str">
        <f>IF(Overall!$A887&lt;&gt;"",IF(AND(MONTH($N885) &lt;= 12, MONTH($O885) &gt;= 12), IF($R885 &lt;&gt; "", $H885/$R885, ""), ""),"")</f>
        <v/>
      </c>
      <c r="AF885" s="10" t="str">
        <f ca="1">IFERROR(IF(AND(NOW()&lt;= EOMONTH(DATE(YEAR($O885),1, 1), 0), Overall!$A887&lt;&gt;"", MONTH($N885) &lt;= 1, MONTH($O885) &gt;= 1), IF($R885 &lt;&gt; "", $H885/$R885, ""), ""), "")</f>
        <v/>
      </c>
      <c r="AG885" s="10" t="str">
        <f ca="1">IFERROR(IF(AND(NOW()&lt;= EOMONTH(DATE(YEAR($O885),2, 1), 0), Overall!$A887&lt;&gt;"", MONTH($N885) &lt;= 2, MONTH($O885) &gt;= 2), IF($R885 &lt;&gt; "", $H885/$R885, ""), ""), "")</f>
        <v/>
      </c>
      <c r="AH885" s="10" t="str">
        <f ca="1">IFERROR(IF(AND(NOW()&lt;= EOMONTH(DATE(YEAR($O885),3, 1), 0), Overall!$A887&lt;&gt;"", MONTH($N885) &lt;= 3, MONTH($O885) &gt;= 3), IF($R885 &lt;&gt; "", $H885/$R885, ""), ""), "")</f>
        <v/>
      </c>
      <c r="AI885" s="10" t="str">
        <f ca="1">IFERROR(IF(AND(NOW()&lt;= EOMONTH(DATE(YEAR($O885),4, 1), 0), Overall!$A887&lt;&gt;"", MONTH($N885) &lt;= 4, MONTH($O885) &gt;= 4), IF($R885 &lt;&gt; "", $H885/$R885, ""), ""), "")</f>
        <v/>
      </c>
      <c r="AJ885" s="10" t="str">
        <f ca="1">IFERROR(IF(AND(NOW()&lt;= EOMONTH(DATE(YEAR($O885),5, 1), 0), Overall!$A887&lt;&gt;"", MONTH($N885) &lt;= 5, MONTH($O885) &gt;= 5), IF($R885 &lt;&gt; "", $H885/$R885, ""), ""), "")</f>
        <v/>
      </c>
      <c r="AK885" s="10" t="str">
        <f ca="1">IFERROR(IF(AND(NOW()&lt;= EOMONTH(DATE(YEAR($O885),6, 1), 0), Overall!$A887&lt;&gt;"", MONTH($N885) &lt;= 6, MONTH($O885) &gt;= 6), IF($R885 &lt;&gt; "", $H885/$R885, ""), ""), "")</f>
        <v/>
      </c>
      <c r="AL885" s="10" t="str">
        <f ca="1">IFERROR(IF(AND(NOW()&lt;= EOMONTH(DATE(YEAR($O885),7, 1), 0), Overall!$A887&lt;&gt;"", MONTH($N885) &lt;= 7, MONTH($O885) &gt;= 7), IF($R885 &lt;&gt; "", $H885/$R885, ""), ""), "")</f>
        <v/>
      </c>
      <c r="AM885" s="10" t="str">
        <f ca="1">IFERROR(IF(AND(NOW()&lt;= EOMONTH(DATE(YEAR($O885),8, 1), 0), Overall!$A887&lt;&gt;"", MONTH($N885) &lt;= 8, MONTH($O885) &gt;= 8), IF($R885 &lt;&gt; "", $H885/$R885, ""), ""), "")</f>
        <v/>
      </c>
      <c r="AN885" s="10" t="str">
        <f ca="1">IFERROR(IF(AND(NOW()&lt;= EOMONTH(DATE(YEAR($O885),9, 1), 0), Overall!$A887&lt;&gt;"", MONTH($N885) &lt;= 9, MONTH($O885) &gt;= 9), IF($R885 &lt;&gt; "", $H885/$R885, ""), ""), "")</f>
        <v/>
      </c>
      <c r="AO885" s="10" t="str">
        <f ca="1">IFERROR(IF(AND(NOW()&lt;= EOMONTH(DATE(YEAR($O885),10, 1), 0), Overall!$A887&lt;&gt;"", MONTH($N885) &lt;= 10, MONTH($O885) &gt;= 10), IF($R885 &lt;&gt; "", $H885/$R885, ""), ""), "")</f>
        <v/>
      </c>
      <c r="AP885" s="10" t="str">
        <f ca="1">IFERROR(IF(AND(NOW()&lt;= EOMONTH(DATE(YEAR($O885),11, 1), 0), Overall!$A887&lt;&gt;"", MONTH($N885) &lt;=11, MONTH($O885) &gt;= 11), IF($R885 &lt;&gt; "", $H885/$R885, ""), ""), "")</f>
        <v/>
      </c>
      <c r="AQ885" s="10" t="str">
        <f ca="1">IFERROR(IF(AND(NOW()&lt;= EOMONTH(DATE(YEAR($O885),12, 1), 0), Overall!$A887&lt;&gt;"", MONTH($N885) &lt;= 12, MONTH($O885) &gt;= 12), IF($R885 &lt;&gt; "", $H885/$R885, ""), ""), "")</f>
        <v/>
      </c>
      <c r="AR885" s="16">
        <f t="shared" ca="1" si="29"/>
        <v>0</v>
      </c>
    </row>
    <row r="886" spans="1:44" x14ac:dyDescent="0.25">
      <c r="A886" t="str">
        <f>_xlfn.VALUETOTEXT(Overall!A888)</f>
        <v/>
      </c>
      <c r="B886" s="8" t="str">
        <f>IF(Overall!B888&lt;&gt;"", VALUE(Overall!B888), "")</f>
        <v/>
      </c>
      <c r="C886" s="5" t="str">
        <f>IF(Overall!C888&lt;&gt;"",_xlfn.VALUETOTEXT(Overall!C888),"")</f>
        <v/>
      </c>
      <c r="D886" s="5" t="str">
        <f>_xlfn.VALUETOTEXT(Overall!D888)</f>
        <v/>
      </c>
      <c r="E886" s="5" t="str">
        <f>IF(Overall!Q888&lt;&gt;"",_xlfn.VALUETOTEXT(Overall!Q888),"")</f>
        <v/>
      </c>
      <c r="F886" s="5" t="str">
        <f>IF(Overall!E888&lt;&gt;"",_xlfn.VALUETOTEXT(Overall!E888),"")</f>
        <v/>
      </c>
      <c r="G886" s="5" t="str">
        <f>IF(Overall!R888&lt;&gt;"",_xlfn.VALUETOTEXT(Overall!R888),"")</f>
        <v/>
      </c>
      <c r="H886" s="6" t="str">
        <f>IF(Overall!F888&lt;&gt;"",VALUE(Overall!F888),"")</f>
        <v/>
      </c>
      <c r="I886" s="6" t="str">
        <f>IF(Overall!G888&lt;&gt;"",VALUE(Overall!G888),"")</f>
        <v/>
      </c>
      <c r="J886" s="6" t="str">
        <f>IF(Overall!H888&lt;&gt;"",VALUE(Overall!H888),"")</f>
        <v/>
      </c>
      <c r="K886" s="6" t="str">
        <f>IF(Overall!I888&lt;&gt;"",VALUE(Overall!I888),"")</f>
        <v/>
      </c>
      <c r="L886" s="6" t="str">
        <f>IF(Overall!J888&lt;&gt;"",VALUE(Overall!J888),"")</f>
        <v/>
      </c>
      <c r="M886" s="6" t="str">
        <f>IF(Overall!K888&lt;&gt;"",VALUE(Overall!K888),"")</f>
        <v/>
      </c>
      <c r="N886" s="7" t="str">
        <f>IF(Overall!L888&lt;&gt;"",DATEVALUE(MID(Overall!L888, FIND(",", Overall!L888) + 2, FIND(" ", Overall!L888) - FIND(",", Overall!L888) - 1) &amp; " " &amp; MID(Overall!L888, FIND(" ", Overall!L888) + 1, FIND(",", Overall!L888, FIND(" ", Overall!L888)) - FIND(" ", Overall!L888) - 1) &amp; ", " &amp; MID(Overall!L888, FIND(",", Overall!L888, FIND(",",Overall!L888) + 1) + 2, LEN(Overall!L888))),"")</f>
        <v/>
      </c>
      <c r="O886" s="7" t="str">
        <f>IF(Overall!M888&lt;&gt;"",DATEVALUE(MID(Overall!M888, FIND(",", Overall!M888) + 2, FIND(" ", Overall!M888) - FIND(",", Overall!M888) - 1) &amp; " " &amp; MID(Overall!M888, FIND(" ", Overall!M888) + 1, FIND(",", Overall!M888, FIND(" ", Overall!M888)) - FIND(" ", Overall!M888) - 1) &amp; ", " &amp; MID(Overall!M888, FIND(",", Overall!M888, FIND(",",Overall!M888) + 1) + 2, LEN(Overall!M888))),"")</f>
        <v/>
      </c>
      <c r="P886" s="7" t="str">
        <f>IF(Overall!N888&lt;&gt;"",DATEVALUE(MID(Overall!N888, FIND(",", Overall!N888) + 2, FIND(" ", Overall!N888) - FIND(",", Overall!N888) - 1) &amp; " " &amp; MID(Overall!N888, FIND(" ", Overall!N888) + 1, FIND(",", Overall!N888, FIND(" ", Overall!N888)) - FIND(" ", Overall!N888) - 1) &amp; ", " &amp; MID(Overall!N888, FIND(",", Overall!N888, FIND(",",Overall!N888) + 1) + 2, LEN(Overall!N888))),"")</f>
        <v/>
      </c>
      <c r="Q886" s="7" t="str">
        <f>IF(Overall!O888&lt;&gt;"",DATEVALUE(MID(Overall!O888, FIND(",", Overall!O888) + 2, FIND(" ", Overall!O888) - FIND(",", Overall!O888) - 1) &amp; " " &amp; MID(Overall!O888, FIND(" ", Overall!O888) + 1, FIND(",", Overall!O888, FIND(" ", Overall!O888)) - FIND(" ", Overall!O888) - 1) &amp; ", " &amp; MID(Overall!O888, FIND(",", Overall!O888, FIND(",",Overall!O888) + 1) + 2, LEN(Overall!O888))),"")</f>
        <v/>
      </c>
      <c r="R886" s="5" t="str">
        <f t="shared" si="28"/>
        <v/>
      </c>
      <c r="S886" s="10" t="str">
        <f>IF(Overall!$A888&lt;&gt;"",IF(AND(MONTH($N886) &lt;= 1, MONTH($O886) &gt;= 1), IF($R886 &lt;&gt; "", $H886/$R886, ""), ""),"")</f>
        <v/>
      </c>
      <c r="T886" s="10" t="str">
        <f>IF(Overall!$A888&lt;&gt;"",IF(AND(MONTH($N886) &lt;= 2, MONTH($O886) &gt;= 2), IF($R886 &lt;&gt; "", $H886/$R886, ""), ""),"")</f>
        <v/>
      </c>
      <c r="U886" s="10" t="str">
        <f>IF(Overall!$A888&lt;&gt;"",IF(AND(MONTH($N886) &lt;= 3, MONTH($O886) &gt;= 3), IF($R886 &lt;&gt; "", $H886/$R886, ""), ""),"")</f>
        <v/>
      </c>
      <c r="V886" s="10" t="str">
        <f>IF(Overall!$A888&lt;&gt;"",IF(AND(MONTH($N886) &lt;= 4, MONTH($O886) &gt;= 4), IF($R886 &lt;&gt; "", $H886/$R886, ""), ""),"")</f>
        <v/>
      </c>
      <c r="W886" s="10" t="str">
        <f>IF(Overall!$A888&lt;&gt;"",IF(AND(MONTH($N886) &lt;= 5, MONTH($O886) &gt;= 5), IF($R886 &lt;&gt; "", $H886/$R886, ""), ""),"")</f>
        <v/>
      </c>
      <c r="X886" s="10" t="str">
        <f>IF(Overall!$A888&lt;&gt;"",IF(AND(MONTH($N886) &lt;= 6, MONTH($O886) &gt;= 6), IF($R886 &lt;&gt; "", $H886/$R886, ""), ""),"")</f>
        <v/>
      </c>
      <c r="Y886" s="10" t="str">
        <f>IF(Overall!$A888&lt;&gt;"",IF(AND(MONTH($N886) &lt;= 7, MONTH($O886) &gt;= 7 ), IF($R886 &lt;&gt; "", $H886/$R886, ""), ""),"")</f>
        <v/>
      </c>
      <c r="Z886" s="10" t="str">
        <f>IF(Overall!$A888&lt;&gt;"",IF(AND(MONTH($N886) &lt;= 8, MONTH($O886) &gt;= 8), IF($R886 &lt;&gt; "", $H886/$R886, ""), ""),"")</f>
        <v/>
      </c>
      <c r="AA886" s="10" t="str">
        <f>IF(Overall!$A888&lt;&gt;"",IF(AND(MONTH($N886) &lt;= 9, MONTH($O886) &gt;= 9), IF($R886 &lt;&gt; "", $H886/$R886, ""), ""),"")</f>
        <v/>
      </c>
      <c r="AB886" s="10" t="str">
        <f>IF(Overall!$A888&lt;&gt;"",IF(AND(MONTH($N886) &lt;= 10, MONTH($O886) &gt;= 10), IF($R886 &lt;&gt; "", $H886/$R886, ""), ""),"")</f>
        <v/>
      </c>
      <c r="AC886" s="10" t="str">
        <f>IF(Overall!$A888&lt;&gt;"",IF(AND(MONTH($N886) &lt;= 11, MONTH($O886) &gt;= 11), IF($R886 &lt;&gt; "", $H886/$R886, ""), ""),"")</f>
        <v/>
      </c>
      <c r="AD886" s="10" t="str">
        <f>IF(Overall!$A888&lt;&gt;"",IF(AND(MONTH($N886) &lt;= 12, MONTH($O886) &gt;= 12), IF($R886 &lt;&gt; "", $H886/$R886, ""), ""),"")</f>
        <v/>
      </c>
      <c r="AF886" s="10" t="str">
        <f ca="1">IFERROR(IF(AND(NOW()&lt;= EOMONTH(DATE(YEAR($O886),1, 1), 0), Overall!$A888&lt;&gt;"", MONTH($N886) &lt;= 1, MONTH($O886) &gt;= 1), IF($R886 &lt;&gt; "", $H886/$R886, ""), ""), "")</f>
        <v/>
      </c>
      <c r="AG886" s="10" t="str">
        <f ca="1">IFERROR(IF(AND(NOW()&lt;= EOMONTH(DATE(YEAR($O886),2, 1), 0), Overall!$A888&lt;&gt;"", MONTH($N886) &lt;= 2, MONTH($O886) &gt;= 2), IF($R886 &lt;&gt; "", $H886/$R886, ""), ""), "")</f>
        <v/>
      </c>
      <c r="AH886" s="10" t="str">
        <f ca="1">IFERROR(IF(AND(NOW()&lt;= EOMONTH(DATE(YEAR($O886),3, 1), 0), Overall!$A888&lt;&gt;"", MONTH($N886) &lt;= 3, MONTH($O886) &gt;= 3), IF($R886 &lt;&gt; "", $H886/$R886, ""), ""), "")</f>
        <v/>
      </c>
      <c r="AI886" s="10" t="str">
        <f ca="1">IFERROR(IF(AND(NOW()&lt;= EOMONTH(DATE(YEAR($O886),4, 1), 0), Overall!$A888&lt;&gt;"", MONTH($N886) &lt;= 4, MONTH($O886) &gt;= 4), IF($R886 &lt;&gt; "", $H886/$R886, ""), ""), "")</f>
        <v/>
      </c>
      <c r="AJ886" s="10" t="str">
        <f ca="1">IFERROR(IF(AND(NOW()&lt;= EOMONTH(DATE(YEAR($O886),5, 1), 0), Overall!$A888&lt;&gt;"", MONTH($N886) &lt;= 5, MONTH($O886) &gt;= 5), IF($R886 &lt;&gt; "", $H886/$R886, ""), ""), "")</f>
        <v/>
      </c>
      <c r="AK886" s="10" t="str">
        <f ca="1">IFERROR(IF(AND(NOW()&lt;= EOMONTH(DATE(YEAR($O886),6, 1), 0), Overall!$A888&lt;&gt;"", MONTH($N886) &lt;= 6, MONTH($O886) &gt;= 6), IF($R886 &lt;&gt; "", $H886/$R886, ""), ""), "")</f>
        <v/>
      </c>
      <c r="AL886" s="10" t="str">
        <f ca="1">IFERROR(IF(AND(NOW()&lt;= EOMONTH(DATE(YEAR($O886),7, 1), 0), Overall!$A888&lt;&gt;"", MONTH($N886) &lt;= 7, MONTH($O886) &gt;= 7), IF($R886 &lt;&gt; "", $H886/$R886, ""), ""), "")</f>
        <v/>
      </c>
      <c r="AM886" s="10" t="str">
        <f ca="1">IFERROR(IF(AND(NOW()&lt;= EOMONTH(DATE(YEAR($O886),8, 1), 0), Overall!$A888&lt;&gt;"", MONTH($N886) &lt;= 8, MONTH($O886) &gt;= 8), IF($R886 &lt;&gt; "", $H886/$R886, ""), ""), "")</f>
        <v/>
      </c>
      <c r="AN886" s="10" t="str">
        <f ca="1">IFERROR(IF(AND(NOW()&lt;= EOMONTH(DATE(YEAR($O886),9, 1), 0), Overall!$A888&lt;&gt;"", MONTH($N886) &lt;= 9, MONTH($O886) &gt;= 9), IF($R886 &lt;&gt; "", $H886/$R886, ""), ""), "")</f>
        <v/>
      </c>
      <c r="AO886" s="10" t="str">
        <f ca="1">IFERROR(IF(AND(NOW()&lt;= EOMONTH(DATE(YEAR($O886),10, 1), 0), Overall!$A888&lt;&gt;"", MONTH($N886) &lt;= 10, MONTH($O886) &gt;= 10), IF($R886 &lt;&gt; "", $H886/$R886, ""), ""), "")</f>
        <v/>
      </c>
      <c r="AP886" s="10" t="str">
        <f ca="1">IFERROR(IF(AND(NOW()&lt;= EOMONTH(DATE(YEAR($O886),11, 1), 0), Overall!$A888&lt;&gt;"", MONTH($N886) &lt;=11, MONTH($O886) &gt;= 11), IF($R886 &lt;&gt; "", $H886/$R886, ""), ""), "")</f>
        <v/>
      </c>
      <c r="AQ886" s="10" t="str">
        <f ca="1">IFERROR(IF(AND(NOW()&lt;= EOMONTH(DATE(YEAR($O886),12, 1), 0), Overall!$A888&lt;&gt;"", MONTH($N886) &lt;= 12, MONTH($O886) &gt;= 12), IF($R886 &lt;&gt; "", $H886/$R886, ""), ""), "")</f>
        <v/>
      </c>
      <c r="AR886" s="16">
        <f t="shared" ca="1" si="29"/>
        <v>0</v>
      </c>
    </row>
    <row r="887" spans="1:44" x14ac:dyDescent="0.25">
      <c r="A887" t="str">
        <f>_xlfn.VALUETOTEXT(Overall!A889)</f>
        <v/>
      </c>
      <c r="B887" s="8" t="str">
        <f>IF(Overall!B889&lt;&gt;"", VALUE(Overall!B889), "")</f>
        <v/>
      </c>
      <c r="C887" s="5" t="str">
        <f>IF(Overall!C889&lt;&gt;"",_xlfn.VALUETOTEXT(Overall!C889),"")</f>
        <v/>
      </c>
      <c r="D887" s="5" t="str">
        <f>_xlfn.VALUETOTEXT(Overall!D889)</f>
        <v/>
      </c>
      <c r="E887" s="5" t="str">
        <f>IF(Overall!Q889&lt;&gt;"",_xlfn.VALUETOTEXT(Overall!Q889),"")</f>
        <v/>
      </c>
      <c r="F887" s="5" t="str">
        <f>IF(Overall!E889&lt;&gt;"",_xlfn.VALUETOTEXT(Overall!E889),"")</f>
        <v/>
      </c>
      <c r="G887" s="5" t="str">
        <f>IF(Overall!R889&lt;&gt;"",_xlfn.VALUETOTEXT(Overall!R889),"")</f>
        <v/>
      </c>
      <c r="H887" s="6" t="str">
        <f>IF(Overall!F889&lt;&gt;"",VALUE(Overall!F889),"")</f>
        <v/>
      </c>
      <c r="I887" s="6" t="str">
        <f>IF(Overall!G889&lt;&gt;"",VALUE(Overall!G889),"")</f>
        <v/>
      </c>
      <c r="J887" s="6" t="str">
        <f>IF(Overall!H889&lt;&gt;"",VALUE(Overall!H889),"")</f>
        <v/>
      </c>
      <c r="K887" s="6" t="str">
        <f>IF(Overall!I889&lt;&gt;"",VALUE(Overall!I889),"")</f>
        <v/>
      </c>
      <c r="L887" s="6" t="str">
        <f>IF(Overall!J889&lt;&gt;"",VALUE(Overall!J889),"")</f>
        <v/>
      </c>
      <c r="M887" s="6" t="str">
        <f>IF(Overall!K889&lt;&gt;"",VALUE(Overall!K889),"")</f>
        <v/>
      </c>
      <c r="N887" s="7" t="str">
        <f>IF(Overall!L889&lt;&gt;"",DATEVALUE(MID(Overall!L889, FIND(",", Overall!L889) + 2, FIND(" ", Overall!L889) - FIND(",", Overall!L889) - 1) &amp; " " &amp; MID(Overall!L889, FIND(" ", Overall!L889) + 1, FIND(",", Overall!L889, FIND(" ", Overall!L889)) - FIND(" ", Overall!L889) - 1) &amp; ", " &amp; MID(Overall!L889, FIND(",", Overall!L889, FIND(",",Overall!L889) + 1) + 2, LEN(Overall!L889))),"")</f>
        <v/>
      </c>
      <c r="O887" s="7" t="str">
        <f>IF(Overall!M889&lt;&gt;"",DATEVALUE(MID(Overall!M889, FIND(",", Overall!M889) + 2, FIND(" ", Overall!M889) - FIND(",", Overall!M889) - 1) &amp; " " &amp; MID(Overall!M889, FIND(" ", Overall!M889) + 1, FIND(",", Overall!M889, FIND(" ", Overall!M889)) - FIND(" ", Overall!M889) - 1) &amp; ", " &amp; MID(Overall!M889, FIND(",", Overall!M889, FIND(",",Overall!M889) + 1) + 2, LEN(Overall!M889))),"")</f>
        <v/>
      </c>
      <c r="P887" s="7" t="str">
        <f>IF(Overall!N889&lt;&gt;"",DATEVALUE(MID(Overall!N889, FIND(",", Overall!N889) + 2, FIND(" ", Overall!N889) - FIND(",", Overall!N889) - 1) &amp; " " &amp; MID(Overall!N889, FIND(" ", Overall!N889) + 1, FIND(",", Overall!N889, FIND(" ", Overall!N889)) - FIND(" ", Overall!N889) - 1) &amp; ", " &amp; MID(Overall!N889, FIND(",", Overall!N889, FIND(",",Overall!N889) + 1) + 2, LEN(Overall!N889))),"")</f>
        <v/>
      </c>
      <c r="Q887" s="7" t="str">
        <f>IF(Overall!O889&lt;&gt;"",DATEVALUE(MID(Overall!O889, FIND(",", Overall!O889) + 2, FIND(" ", Overall!O889) - FIND(",", Overall!O889) - 1) &amp; " " &amp; MID(Overall!O889, FIND(" ", Overall!O889) + 1, FIND(",", Overall!O889, FIND(" ", Overall!O889)) - FIND(" ", Overall!O889) - 1) &amp; ", " &amp; MID(Overall!O889, FIND(",", Overall!O889, FIND(",",Overall!O889) + 1) + 2, LEN(Overall!O889))),"")</f>
        <v/>
      </c>
      <c r="R887" s="5" t="str">
        <f t="shared" si="28"/>
        <v/>
      </c>
      <c r="S887" s="10" t="str">
        <f>IF(Overall!$A889&lt;&gt;"",IF(AND(MONTH($N887) &lt;= 1, MONTH($O887) &gt;= 1), IF($R887 &lt;&gt; "", $H887/$R887, ""), ""),"")</f>
        <v/>
      </c>
      <c r="T887" s="10" t="str">
        <f>IF(Overall!$A889&lt;&gt;"",IF(AND(MONTH($N887) &lt;= 2, MONTH($O887) &gt;= 2), IF($R887 &lt;&gt; "", $H887/$R887, ""), ""),"")</f>
        <v/>
      </c>
      <c r="U887" s="10" t="str">
        <f>IF(Overall!$A889&lt;&gt;"",IF(AND(MONTH($N887) &lt;= 3, MONTH($O887) &gt;= 3), IF($R887 &lt;&gt; "", $H887/$R887, ""), ""),"")</f>
        <v/>
      </c>
      <c r="V887" s="10" t="str">
        <f>IF(Overall!$A889&lt;&gt;"",IF(AND(MONTH($N887) &lt;= 4, MONTH($O887) &gt;= 4), IF($R887 &lt;&gt; "", $H887/$R887, ""), ""),"")</f>
        <v/>
      </c>
      <c r="W887" s="10" t="str">
        <f>IF(Overall!$A889&lt;&gt;"",IF(AND(MONTH($N887) &lt;= 5, MONTH($O887) &gt;= 5), IF($R887 &lt;&gt; "", $H887/$R887, ""), ""),"")</f>
        <v/>
      </c>
      <c r="X887" s="10" t="str">
        <f>IF(Overall!$A889&lt;&gt;"",IF(AND(MONTH($N887) &lt;= 6, MONTH($O887) &gt;= 6), IF($R887 &lt;&gt; "", $H887/$R887, ""), ""),"")</f>
        <v/>
      </c>
      <c r="Y887" s="10" t="str">
        <f>IF(Overall!$A889&lt;&gt;"",IF(AND(MONTH($N887) &lt;= 7, MONTH($O887) &gt;= 7 ), IF($R887 &lt;&gt; "", $H887/$R887, ""), ""),"")</f>
        <v/>
      </c>
      <c r="Z887" s="10" t="str">
        <f>IF(Overall!$A889&lt;&gt;"",IF(AND(MONTH($N887) &lt;= 8, MONTH($O887) &gt;= 8), IF($R887 &lt;&gt; "", $H887/$R887, ""), ""),"")</f>
        <v/>
      </c>
      <c r="AA887" s="10" t="str">
        <f>IF(Overall!$A889&lt;&gt;"",IF(AND(MONTH($N887) &lt;= 9, MONTH($O887) &gt;= 9), IF($R887 &lt;&gt; "", $H887/$R887, ""), ""),"")</f>
        <v/>
      </c>
      <c r="AB887" s="10" t="str">
        <f>IF(Overall!$A889&lt;&gt;"",IF(AND(MONTH($N887) &lt;= 10, MONTH($O887) &gt;= 10), IF($R887 &lt;&gt; "", $H887/$R887, ""), ""),"")</f>
        <v/>
      </c>
      <c r="AC887" s="10" t="str">
        <f>IF(Overall!$A889&lt;&gt;"",IF(AND(MONTH($N887) &lt;= 11, MONTH($O887) &gt;= 11), IF($R887 &lt;&gt; "", $H887/$R887, ""), ""),"")</f>
        <v/>
      </c>
      <c r="AD887" s="10" t="str">
        <f>IF(Overall!$A889&lt;&gt;"",IF(AND(MONTH($N887) &lt;= 12, MONTH($O887) &gt;= 12), IF($R887 &lt;&gt; "", $H887/$R887, ""), ""),"")</f>
        <v/>
      </c>
      <c r="AF887" s="10" t="str">
        <f ca="1">IFERROR(IF(AND(NOW()&lt;= EOMONTH(DATE(YEAR($O887),1, 1), 0), Overall!$A889&lt;&gt;"", MONTH($N887) &lt;= 1, MONTH($O887) &gt;= 1), IF($R887 &lt;&gt; "", $H887/$R887, ""), ""), "")</f>
        <v/>
      </c>
      <c r="AG887" s="10" t="str">
        <f ca="1">IFERROR(IF(AND(NOW()&lt;= EOMONTH(DATE(YEAR($O887),2, 1), 0), Overall!$A889&lt;&gt;"", MONTH($N887) &lt;= 2, MONTH($O887) &gt;= 2), IF($R887 &lt;&gt; "", $H887/$R887, ""), ""), "")</f>
        <v/>
      </c>
      <c r="AH887" s="10" t="str">
        <f ca="1">IFERROR(IF(AND(NOW()&lt;= EOMONTH(DATE(YEAR($O887),3, 1), 0), Overall!$A889&lt;&gt;"", MONTH($N887) &lt;= 3, MONTH($O887) &gt;= 3), IF($R887 &lt;&gt; "", $H887/$R887, ""), ""), "")</f>
        <v/>
      </c>
      <c r="AI887" s="10" t="str">
        <f ca="1">IFERROR(IF(AND(NOW()&lt;= EOMONTH(DATE(YEAR($O887),4, 1), 0), Overall!$A889&lt;&gt;"", MONTH($N887) &lt;= 4, MONTH($O887) &gt;= 4), IF($R887 &lt;&gt; "", $H887/$R887, ""), ""), "")</f>
        <v/>
      </c>
      <c r="AJ887" s="10" t="str">
        <f ca="1">IFERROR(IF(AND(NOW()&lt;= EOMONTH(DATE(YEAR($O887),5, 1), 0), Overall!$A889&lt;&gt;"", MONTH($N887) &lt;= 5, MONTH($O887) &gt;= 5), IF($R887 &lt;&gt; "", $H887/$R887, ""), ""), "")</f>
        <v/>
      </c>
      <c r="AK887" s="10" t="str">
        <f ca="1">IFERROR(IF(AND(NOW()&lt;= EOMONTH(DATE(YEAR($O887),6, 1), 0), Overall!$A889&lt;&gt;"", MONTH($N887) &lt;= 6, MONTH($O887) &gt;= 6), IF($R887 &lt;&gt; "", $H887/$R887, ""), ""), "")</f>
        <v/>
      </c>
      <c r="AL887" s="10" t="str">
        <f ca="1">IFERROR(IF(AND(NOW()&lt;= EOMONTH(DATE(YEAR($O887),7, 1), 0), Overall!$A889&lt;&gt;"", MONTH($N887) &lt;= 7, MONTH($O887) &gt;= 7), IF($R887 &lt;&gt; "", $H887/$R887, ""), ""), "")</f>
        <v/>
      </c>
      <c r="AM887" s="10" t="str">
        <f ca="1">IFERROR(IF(AND(NOW()&lt;= EOMONTH(DATE(YEAR($O887),8, 1), 0), Overall!$A889&lt;&gt;"", MONTH($N887) &lt;= 8, MONTH($O887) &gt;= 8), IF($R887 &lt;&gt; "", $H887/$R887, ""), ""), "")</f>
        <v/>
      </c>
      <c r="AN887" s="10" t="str">
        <f ca="1">IFERROR(IF(AND(NOW()&lt;= EOMONTH(DATE(YEAR($O887),9, 1), 0), Overall!$A889&lt;&gt;"", MONTH($N887) &lt;= 9, MONTH($O887) &gt;= 9), IF($R887 &lt;&gt; "", $H887/$R887, ""), ""), "")</f>
        <v/>
      </c>
      <c r="AO887" s="10" t="str">
        <f ca="1">IFERROR(IF(AND(NOW()&lt;= EOMONTH(DATE(YEAR($O887),10, 1), 0), Overall!$A889&lt;&gt;"", MONTH($N887) &lt;= 10, MONTH($O887) &gt;= 10), IF($R887 &lt;&gt; "", $H887/$R887, ""), ""), "")</f>
        <v/>
      </c>
      <c r="AP887" s="10" t="str">
        <f ca="1">IFERROR(IF(AND(NOW()&lt;= EOMONTH(DATE(YEAR($O887),11, 1), 0), Overall!$A889&lt;&gt;"", MONTH($N887) &lt;=11, MONTH($O887) &gt;= 11), IF($R887 &lt;&gt; "", $H887/$R887, ""), ""), "")</f>
        <v/>
      </c>
      <c r="AQ887" s="10" t="str">
        <f ca="1">IFERROR(IF(AND(NOW()&lt;= EOMONTH(DATE(YEAR($O887),12, 1), 0), Overall!$A889&lt;&gt;"", MONTH($N887) &lt;= 12, MONTH($O887) &gt;= 12), IF($R887 &lt;&gt; "", $H887/$R887, ""), ""), "")</f>
        <v/>
      </c>
      <c r="AR887" s="16">
        <f t="shared" ca="1" si="29"/>
        <v>0</v>
      </c>
    </row>
    <row r="888" spans="1:44" x14ac:dyDescent="0.25">
      <c r="A888" t="str">
        <f>_xlfn.VALUETOTEXT(Overall!A890)</f>
        <v/>
      </c>
      <c r="B888" s="8" t="str">
        <f>IF(Overall!B890&lt;&gt;"", VALUE(Overall!B890), "")</f>
        <v/>
      </c>
      <c r="C888" s="5" t="str">
        <f>IF(Overall!C890&lt;&gt;"",_xlfn.VALUETOTEXT(Overall!C890),"")</f>
        <v/>
      </c>
      <c r="D888" s="5" t="str">
        <f>_xlfn.VALUETOTEXT(Overall!D890)</f>
        <v/>
      </c>
      <c r="E888" s="5" t="str">
        <f>IF(Overall!Q890&lt;&gt;"",_xlfn.VALUETOTEXT(Overall!Q890),"")</f>
        <v/>
      </c>
      <c r="F888" s="5" t="str">
        <f>IF(Overall!E890&lt;&gt;"",_xlfn.VALUETOTEXT(Overall!E890),"")</f>
        <v/>
      </c>
      <c r="G888" s="5" t="str">
        <f>IF(Overall!R890&lt;&gt;"",_xlfn.VALUETOTEXT(Overall!R890),"")</f>
        <v/>
      </c>
      <c r="H888" s="6" t="str">
        <f>IF(Overall!F890&lt;&gt;"",VALUE(Overall!F890),"")</f>
        <v/>
      </c>
      <c r="I888" s="6" t="str">
        <f>IF(Overall!G890&lt;&gt;"",VALUE(Overall!G890),"")</f>
        <v/>
      </c>
      <c r="J888" s="6" t="str">
        <f>IF(Overall!H890&lt;&gt;"",VALUE(Overall!H890),"")</f>
        <v/>
      </c>
      <c r="K888" s="6" t="str">
        <f>IF(Overall!I890&lt;&gt;"",VALUE(Overall!I890),"")</f>
        <v/>
      </c>
      <c r="L888" s="6" t="str">
        <f>IF(Overall!J890&lt;&gt;"",VALUE(Overall!J890),"")</f>
        <v/>
      </c>
      <c r="M888" s="6" t="str">
        <f>IF(Overall!K890&lt;&gt;"",VALUE(Overall!K890),"")</f>
        <v/>
      </c>
      <c r="N888" s="7" t="str">
        <f>IF(Overall!L890&lt;&gt;"",DATEVALUE(MID(Overall!L890, FIND(",", Overall!L890) + 2, FIND(" ", Overall!L890) - FIND(",", Overall!L890) - 1) &amp; " " &amp; MID(Overall!L890, FIND(" ", Overall!L890) + 1, FIND(",", Overall!L890, FIND(" ", Overall!L890)) - FIND(" ", Overall!L890) - 1) &amp; ", " &amp; MID(Overall!L890, FIND(",", Overall!L890, FIND(",",Overall!L890) + 1) + 2, LEN(Overall!L890))),"")</f>
        <v/>
      </c>
      <c r="O888" s="7" t="str">
        <f>IF(Overall!M890&lt;&gt;"",DATEVALUE(MID(Overall!M890, FIND(",", Overall!M890) + 2, FIND(" ", Overall!M890) - FIND(",", Overall!M890) - 1) &amp; " " &amp; MID(Overall!M890, FIND(" ", Overall!M890) + 1, FIND(",", Overall!M890, FIND(" ", Overall!M890)) - FIND(" ", Overall!M890) - 1) &amp; ", " &amp; MID(Overall!M890, FIND(",", Overall!M890, FIND(",",Overall!M890) + 1) + 2, LEN(Overall!M890))),"")</f>
        <v/>
      </c>
      <c r="P888" s="7" t="str">
        <f>IF(Overall!N890&lt;&gt;"",DATEVALUE(MID(Overall!N890, FIND(",", Overall!N890) + 2, FIND(" ", Overall!N890) - FIND(",", Overall!N890) - 1) &amp; " " &amp; MID(Overall!N890, FIND(" ", Overall!N890) + 1, FIND(",", Overall!N890, FIND(" ", Overall!N890)) - FIND(" ", Overall!N890) - 1) &amp; ", " &amp; MID(Overall!N890, FIND(",", Overall!N890, FIND(",",Overall!N890) + 1) + 2, LEN(Overall!N890))),"")</f>
        <v/>
      </c>
      <c r="Q888" s="7" t="str">
        <f>IF(Overall!O890&lt;&gt;"",DATEVALUE(MID(Overall!O890, FIND(",", Overall!O890) + 2, FIND(" ", Overall!O890) - FIND(",", Overall!O890) - 1) &amp; " " &amp; MID(Overall!O890, FIND(" ", Overall!O890) + 1, FIND(",", Overall!O890, FIND(" ", Overall!O890)) - FIND(" ", Overall!O890) - 1) &amp; ", " &amp; MID(Overall!O890, FIND(",", Overall!O890, FIND(",",Overall!O890) + 1) + 2, LEN(Overall!O890))),"")</f>
        <v/>
      </c>
      <c r="R888" s="5" t="str">
        <f t="shared" si="28"/>
        <v/>
      </c>
      <c r="S888" s="10" t="str">
        <f>IF(Overall!$A890&lt;&gt;"",IF(AND(MONTH($N888) &lt;= 1, MONTH($O888) &gt;= 1), IF($R888 &lt;&gt; "", $H888/$R888, ""), ""),"")</f>
        <v/>
      </c>
      <c r="T888" s="10" t="str">
        <f>IF(Overall!$A890&lt;&gt;"",IF(AND(MONTH($N888) &lt;= 2, MONTH($O888) &gt;= 2), IF($R888 &lt;&gt; "", $H888/$R888, ""), ""),"")</f>
        <v/>
      </c>
      <c r="U888" s="10" t="str">
        <f>IF(Overall!$A890&lt;&gt;"",IF(AND(MONTH($N888) &lt;= 3, MONTH($O888) &gt;= 3), IF($R888 &lt;&gt; "", $H888/$R888, ""), ""),"")</f>
        <v/>
      </c>
      <c r="V888" s="10" t="str">
        <f>IF(Overall!$A890&lt;&gt;"",IF(AND(MONTH($N888) &lt;= 4, MONTH($O888) &gt;= 4), IF($R888 &lt;&gt; "", $H888/$R888, ""), ""),"")</f>
        <v/>
      </c>
      <c r="W888" s="10" t="str">
        <f>IF(Overall!$A890&lt;&gt;"",IF(AND(MONTH($N888) &lt;= 5, MONTH($O888) &gt;= 5), IF($R888 &lt;&gt; "", $H888/$R888, ""), ""),"")</f>
        <v/>
      </c>
      <c r="X888" s="10" t="str">
        <f>IF(Overall!$A890&lt;&gt;"",IF(AND(MONTH($N888) &lt;= 6, MONTH($O888) &gt;= 6), IF($R888 &lt;&gt; "", $H888/$R888, ""), ""),"")</f>
        <v/>
      </c>
      <c r="Y888" s="10" t="str">
        <f>IF(Overall!$A890&lt;&gt;"",IF(AND(MONTH($N888) &lt;= 7, MONTH($O888) &gt;= 7 ), IF($R888 &lt;&gt; "", $H888/$R888, ""), ""),"")</f>
        <v/>
      </c>
      <c r="Z888" s="10" t="str">
        <f>IF(Overall!$A890&lt;&gt;"",IF(AND(MONTH($N888) &lt;= 8, MONTH($O888) &gt;= 8), IF($R888 &lt;&gt; "", $H888/$R888, ""), ""),"")</f>
        <v/>
      </c>
      <c r="AA888" s="10" t="str">
        <f>IF(Overall!$A890&lt;&gt;"",IF(AND(MONTH($N888) &lt;= 9, MONTH($O888) &gt;= 9), IF($R888 &lt;&gt; "", $H888/$R888, ""), ""),"")</f>
        <v/>
      </c>
      <c r="AB888" s="10" t="str">
        <f>IF(Overall!$A890&lt;&gt;"",IF(AND(MONTH($N888) &lt;= 10, MONTH($O888) &gt;= 10), IF($R888 &lt;&gt; "", $H888/$R888, ""), ""),"")</f>
        <v/>
      </c>
      <c r="AC888" s="10" t="str">
        <f>IF(Overall!$A890&lt;&gt;"",IF(AND(MONTH($N888) &lt;= 11, MONTH($O888) &gt;= 11), IF($R888 &lt;&gt; "", $H888/$R888, ""), ""),"")</f>
        <v/>
      </c>
      <c r="AD888" s="10" t="str">
        <f>IF(Overall!$A890&lt;&gt;"",IF(AND(MONTH($N888) &lt;= 12, MONTH($O888) &gt;= 12), IF($R888 &lt;&gt; "", $H888/$R888, ""), ""),"")</f>
        <v/>
      </c>
      <c r="AF888" s="10" t="str">
        <f ca="1">IFERROR(IF(AND(NOW()&lt;= EOMONTH(DATE(YEAR($O888),1, 1), 0), Overall!$A890&lt;&gt;"", MONTH($N888) &lt;= 1, MONTH($O888) &gt;= 1), IF($R888 &lt;&gt; "", $H888/$R888, ""), ""), "")</f>
        <v/>
      </c>
      <c r="AG888" s="10" t="str">
        <f ca="1">IFERROR(IF(AND(NOW()&lt;= EOMONTH(DATE(YEAR($O888),2, 1), 0), Overall!$A890&lt;&gt;"", MONTH($N888) &lt;= 2, MONTH($O888) &gt;= 2), IF($R888 &lt;&gt; "", $H888/$R888, ""), ""), "")</f>
        <v/>
      </c>
      <c r="AH888" s="10" t="str">
        <f ca="1">IFERROR(IF(AND(NOW()&lt;= EOMONTH(DATE(YEAR($O888),3, 1), 0), Overall!$A890&lt;&gt;"", MONTH($N888) &lt;= 3, MONTH($O888) &gt;= 3), IF($R888 &lt;&gt; "", $H888/$R888, ""), ""), "")</f>
        <v/>
      </c>
      <c r="AI888" s="10" t="str">
        <f ca="1">IFERROR(IF(AND(NOW()&lt;= EOMONTH(DATE(YEAR($O888),4, 1), 0), Overall!$A890&lt;&gt;"", MONTH($N888) &lt;= 4, MONTH($O888) &gt;= 4), IF($R888 &lt;&gt; "", $H888/$R888, ""), ""), "")</f>
        <v/>
      </c>
      <c r="AJ888" s="10" t="str">
        <f ca="1">IFERROR(IF(AND(NOW()&lt;= EOMONTH(DATE(YEAR($O888),5, 1), 0), Overall!$A890&lt;&gt;"", MONTH($N888) &lt;= 5, MONTH($O888) &gt;= 5), IF($R888 &lt;&gt; "", $H888/$R888, ""), ""), "")</f>
        <v/>
      </c>
      <c r="AK888" s="10" t="str">
        <f ca="1">IFERROR(IF(AND(NOW()&lt;= EOMONTH(DATE(YEAR($O888),6, 1), 0), Overall!$A890&lt;&gt;"", MONTH($N888) &lt;= 6, MONTH($O888) &gt;= 6), IF($R888 &lt;&gt; "", $H888/$R888, ""), ""), "")</f>
        <v/>
      </c>
      <c r="AL888" s="10" t="str">
        <f ca="1">IFERROR(IF(AND(NOW()&lt;= EOMONTH(DATE(YEAR($O888),7, 1), 0), Overall!$A890&lt;&gt;"", MONTH($N888) &lt;= 7, MONTH($O888) &gt;= 7), IF($R888 &lt;&gt; "", $H888/$R888, ""), ""), "")</f>
        <v/>
      </c>
      <c r="AM888" s="10" t="str">
        <f ca="1">IFERROR(IF(AND(NOW()&lt;= EOMONTH(DATE(YEAR($O888),8, 1), 0), Overall!$A890&lt;&gt;"", MONTH($N888) &lt;= 8, MONTH($O888) &gt;= 8), IF($R888 &lt;&gt; "", $H888/$R888, ""), ""), "")</f>
        <v/>
      </c>
      <c r="AN888" s="10" t="str">
        <f ca="1">IFERROR(IF(AND(NOW()&lt;= EOMONTH(DATE(YEAR($O888),9, 1), 0), Overall!$A890&lt;&gt;"", MONTH($N888) &lt;= 9, MONTH($O888) &gt;= 9), IF($R888 &lt;&gt; "", $H888/$R888, ""), ""), "")</f>
        <v/>
      </c>
      <c r="AO888" s="10" t="str">
        <f ca="1">IFERROR(IF(AND(NOW()&lt;= EOMONTH(DATE(YEAR($O888),10, 1), 0), Overall!$A890&lt;&gt;"", MONTH($N888) &lt;= 10, MONTH($O888) &gt;= 10), IF($R888 &lt;&gt; "", $H888/$R888, ""), ""), "")</f>
        <v/>
      </c>
      <c r="AP888" s="10" t="str">
        <f ca="1">IFERROR(IF(AND(NOW()&lt;= EOMONTH(DATE(YEAR($O888),11, 1), 0), Overall!$A890&lt;&gt;"", MONTH($N888) &lt;=11, MONTH($O888) &gt;= 11), IF($R888 &lt;&gt; "", $H888/$R888, ""), ""), "")</f>
        <v/>
      </c>
      <c r="AQ888" s="10" t="str">
        <f ca="1">IFERROR(IF(AND(NOW()&lt;= EOMONTH(DATE(YEAR($O888),12, 1), 0), Overall!$A890&lt;&gt;"", MONTH($N888) &lt;= 12, MONTH($O888) &gt;= 12), IF($R888 &lt;&gt; "", $H888/$R888, ""), ""), "")</f>
        <v/>
      </c>
      <c r="AR888" s="16">
        <f t="shared" ca="1" si="29"/>
        <v>0</v>
      </c>
    </row>
    <row r="889" spans="1:44" x14ac:dyDescent="0.25">
      <c r="A889" t="str">
        <f>_xlfn.VALUETOTEXT(Overall!A891)</f>
        <v/>
      </c>
      <c r="B889" s="8" t="str">
        <f>IF(Overall!B891&lt;&gt;"", VALUE(Overall!B891), "")</f>
        <v/>
      </c>
      <c r="C889" s="5" t="str">
        <f>IF(Overall!C891&lt;&gt;"",_xlfn.VALUETOTEXT(Overall!C891),"")</f>
        <v/>
      </c>
      <c r="D889" s="5" t="str">
        <f>_xlfn.VALUETOTEXT(Overall!D891)</f>
        <v/>
      </c>
      <c r="E889" s="5" t="str">
        <f>IF(Overall!Q891&lt;&gt;"",_xlfn.VALUETOTEXT(Overall!Q891),"")</f>
        <v/>
      </c>
      <c r="F889" s="5" t="str">
        <f>IF(Overall!E891&lt;&gt;"",_xlfn.VALUETOTEXT(Overall!E891),"")</f>
        <v/>
      </c>
      <c r="G889" s="5" t="str">
        <f>IF(Overall!R891&lt;&gt;"",_xlfn.VALUETOTEXT(Overall!R891),"")</f>
        <v/>
      </c>
      <c r="H889" s="6" t="str">
        <f>IF(Overall!F891&lt;&gt;"",VALUE(Overall!F891),"")</f>
        <v/>
      </c>
      <c r="I889" s="6" t="str">
        <f>IF(Overall!G891&lt;&gt;"",VALUE(Overall!G891),"")</f>
        <v/>
      </c>
      <c r="J889" s="6" t="str">
        <f>IF(Overall!H891&lt;&gt;"",VALUE(Overall!H891),"")</f>
        <v/>
      </c>
      <c r="K889" s="6" t="str">
        <f>IF(Overall!I891&lt;&gt;"",VALUE(Overall!I891),"")</f>
        <v/>
      </c>
      <c r="L889" s="6" t="str">
        <f>IF(Overall!J891&lt;&gt;"",VALUE(Overall!J891),"")</f>
        <v/>
      </c>
      <c r="M889" s="6" t="str">
        <f>IF(Overall!K891&lt;&gt;"",VALUE(Overall!K891),"")</f>
        <v/>
      </c>
      <c r="N889" s="7" t="str">
        <f>IF(Overall!L891&lt;&gt;"",DATEVALUE(MID(Overall!L891, FIND(",", Overall!L891) + 2, FIND(" ", Overall!L891) - FIND(",", Overall!L891) - 1) &amp; " " &amp; MID(Overall!L891, FIND(" ", Overall!L891) + 1, FIND(",", Overall!L891, FIND(" ", Overall!L891)) - FIND(" ", Overall!L891) - 1) &amp; ", " &amp; MID(Overall!L891, FIND(",", Overall!L891, FIND(",",Overall!L891) + 1) + 2, LEN(Overall!L891))),"")</f>
        <v/>
      </c>
      <c r="O889" s="7" t="str">
        <f>IF(Overall!M891&lt;&gt;"",DATEVALUE(MID(Overall!M891, FIND(",", Overall!M891) + 2, FIND(" ", Overall!M891) - FIND(",", Overall!M891) - 1) &amp; " " &amp; MID(Overall!M891, FIND(" ", Overall!M891) + 1, FIND(",", Overall!M891, FIND(" ", Overall!M891)) - FIND(" ", Overall!M891) - 1) &amp; ", " &amp; MID(Overall!M891, FIND(",", Overall!M891, FIND(",",Overall!M891) + 1) + 2, LEN(Overall!M891))),"")</f>
        <v/>
      </c>
      <c r="P889" s="7" t="str">
        <f>IF(Overall!N891&lt;&gt;"",DATEVALUE(MID(Overall!N891, FIND(",", Overall!N891) + 2, FIND(" ", Overall!N891) - FIND(",", Overall!N891) - 1) &amp; " " &amp; MID(Overall!N891, FIND(" ", Overall!N891) + 1, FIND(",", Overall!N891, FIND(" ", Overall!N891)) - FIND(" ", Overall!N891) - 1) &amp; ", " &amp; MID(Overall!N891, FIND(",", Overall!N891, FIND(",",Overall!N891) + 1) + 2, LEN(Overall!N891))),"")</f>
        <v/>
      </c>
      <c r="Q889" s="7" t="str">
        <f>IF(Overall!O891&lt;&gt;"",DATEVALUE(MID(Overall!O891, FIND(",", Overall!O891) + 2, FIND(" ", Overall!O891) - FIND(",", Overall!O891) - 1) &amp; " " &amp; MID(Overall!O891, FIND(" ", Overall!O891) + 1, FIND(",", Overall!O891, FIND(" ", Overall!O891)) - FIND(" ", Overall!O891) - 1) &amp; ", " &amp; MID(Overall!O891, FIND(",", Overall!O891, FIND(",",Overall!O891) + 1) + 2, LEN(Overall!O891))),"")</f>
        <v/>
      </c>
      <c r="R889" s="5" t="str">
        <f t="shared" si="28"/>
        <v/>
      </c>
      <c r="S889" s="10" t="str">
        <f>IF(Overall!$A891&lt;&gt;"",IF(AND(MONTH($N889) &lt;= 1, MONTH($O889) &gt;= 1), IF($R889 &lt;&gt; "", $H889/$R889, ""), ""),"")</f>
        <v/>
      </c>
      <c r="T889" s="10" t="str">
        <f>IF(Overall!$A891&lt;&gt;"",IF(AND(MONTH($N889) &lt;= 2, MONTH($O889) &gt;= 2), IF($R889 &lt;&gt; "", $H889/$R889, ""), ""),"")</f>
        <v/>
      </c>
      <c r="U889" s="10" t="str">
        <f>IF(Overall!$A891&lt;&gt;"",IF(AND(MONTH($N889) &lt;= 3, MONTH($O889) &gt;= 3), IF($R889 &lt;&gt; "", $H889/$R889, ""), ""),"")</f>
        <v/>
      </c>
      <c r="V889" s="10" t="str">
        <f>IF(Overall!$A891&lt;&gt;"",IF(AND(MONTH($N889) &lt;= 4, MONTH($O889) &gt;= 4), IF($R889 &lt;&gt; "", $H889/$R889, ""), ""),"")</f>
        <v/>
      </c>
      <c r="W889" s="10" t="str">
        <f>IF(Overall!$A891&lt;&gt;"",IF(AND(MONTH($N889) &lt;= 5, MONTH($O889) &gt;= 5), IF($R889 &lt;&gt; "", $H889/$R889, ""), ""),"")</f>
        <v/>
      </c>
      <c r="X889" s="10" t="str">
        <f>IF(Overall!$A891&lt;&gt;"",IF(AND(MONTH($N889) &lt;= 6, MONTH($O889) &gt;= 6), IF($R889 &lt;&gt; "", $H889/$R889, ""), ""),"")</f>
        <v/>
      </c>
      <c r="Y889" s="10" t="str">
        <f>IF(Overall!$A891&lt;&gt;"",IF(AND(MONTH($N889) &lt;= 7, MONTH($O889) &gt;= 7 ), IF($R889 &lt;&gt; "", $H889/$R889, ""), ""),"")</f>
        <v/>
      </c>
      <c r="Z889" s="10" t="str">
        <f>IF(Overall!$A891&lt;&gt;"",IF(AND(MONTH($N889) &lt;= 8, MONTH($O889) &gt;= 8), IF($R889 &lt;&gt; "", $H889/$R889, ""), ""),"")</f>
        <v/>
      </c>
      <c r="AA889" s="10" t="str">
        <f>IF(Overall!$A891&lt;&gt;"",IF(AND(MONTH($N889) &lt;= 9, MONTH($O889) &gt;= 9), IF($R889 &lt;&gt; "", $H889/$R889, ""), ""),"")</f>
        <v/>
      </c>
      <c r="AB889" s="10" t="str">
        <f>IF(Overall!$A891&lt;&gt;"",IF(AND(MONTH($N889) &lt;= 10, MONTH($O889) &gt;= 10), IF($R889 &lt;&gt; "", $H889/$R889, ""), ""),"")</f>
        <v/>
      </c>
      <c r="AC889" s="10" t="str">
        <f>IF(Overall!$A891&lt;&gt;"",IF(AND(MONTH($N889) &lt;= 11, MONTH($O889) &gt;= 11), IF($R889 &lt;&gt; "", $H889/$R889, ""), ""),"")</f>
        <v/>
      </c>
      <c r="AD889" s="10" t="str">
        <f>IF(Overall!$A891&lt;&gt;"",IF(AND(MONTH($N889) &lt;= 12, MONTH($O889) &gt;= 12), IF($R889 &lt;&gt; "", $H889/$R889, ""), ""),"")</f>
        <v/>
      </c>
      <c r="AF889" s="10" t="str">
        <f ca="1">IFERROR(IF(AND(NOW()&lt;= EOMONTH(DATE(YEAR($O889),1, 1), 0), Overall!$A891&lt;&gt;"", MONTH($N889) &lt;= 1, MONTH($O889) &gt;= 1), IF($R889 &lt;&gt; "", $H889/$R889, ""), ""), "")</f>
        <v/>
      </c>
      <c r="AG889" s="10" t="str">
        <f ca="1">IFERROR(IF(AND(NOW()&lt;= EOMONTH(DATE(YEAR($O889),2, 1), 0), Overall!$A891&lt;&gt;"", MONTH($N889) &lt;= 2, MONTH($O889) &gt;= 2), IF($R889 &lt;&gt; "", $H889/$R889, ""), ""), "")</f>
        <v/>
      </c>
      <c r="AH889" s="10" t="str">
        <f ca="1">IFERROR(IF(AND(NOW()&lt;= EOMONTH(DATE(YEAR($O889),3, 1), 0), Overall!$A891&lt;&gt;"", MONTH($N889) &lt;= 3, MONTH($O889) &gt;= 3), IF($R889 &lt;&gt; "", $H889/$R889, ""), ""), "")</f>
        <v/>
      </c>
      <c r="AI889" s="10" t="str">
        <f ca="1">IFERROR(IF(AND(NOW()&lt;= EOMONTH(DATE(YEAR($O889),4, 1), 0), Overall!$A891&lt;&gt;"", MONTH($N889) &lt;= 4, MONTH($O889) &gt;= 4), IF($R889 &lt;&gt; "", $H889/$R889, ""), ""), "")</f>
        <v/>
      </c>
      <c r="AJ889" s="10" t="str">
        <f ca="1">IFERROR(IF(AND(NOW()&lt;= EOMONTH(DATE(YEAR($O889),5, 1), 0), Overall!$A891&lt;&gt;"", MONTH($N889) &lt;= 5, MONTH($O889) &gt;= 5), IF($R889 &lt;&gt; "", $H889/$R889, ""), ""), "")</f>
        <v/>
      </c>
      <c r="AK889" s="10" t="str">
        <f ca="1">IFERROR(IF(AND(NOW()&lt;= EOMONTH(DATE(YEAR($O889),6, 1), 0), Overall!$A891&lt;&gt;"", MONTH($N889) &lt;= 6, MONTH($O889) &gt;= 6), IF($R889 &lt;&gt; "", $H889/$R889, ""), ""), "")</f>
        <v/>
      </c>
      <c r="AL889" s="10" t="str">
        <f ca="1">IFERROR(IF(AND(NOW()&lt;= EOMONTH(DATE(YEAR($O889),7, 1), 0), Overall!$A891&lt;&gt;"", MONTH($N889) &lt;= 7, MONTH($O889) &gt;= 7), IF($R889 &lt;&gt; "", $H889/$R889, ""), ""), "")</f>
        <v/>
      </c>
      <c r="AM889" s="10" t="str">
        <f ca="1">IFERROR(IF(AND(NOW()&lt;= EOMONTH(DATE(YEAR($O889),8, 1), 0), Overall!$A891&lt;&gt;"", MONTH($N889) &lt;= 8, MONTH($O889) &gt;= 8), IF($R889 &lt;&gt; "", $H889/$R889, ""), ""), "")</f>
        <v/>
      </c>
      <c r="AN889" s="10" t="str">
        <f ca="1">IFERROR(IF(AND(NOW()&lt;= EOMONTH(DATE(YEAR($O889),9, 1), 0), Overall!$A891&lt;&gt;"", MONTH($N889) &lt;= 9, MONTH($O889) &gt;= 9), IF($R889 &lt;&gt; "", $H889/$R889, ""), ""), "")</f>
        <v/>
      </c>
      <c r="AO889" s="10" t="str">
        <f ca="1">IFERROR(IF(AND(NOW()&lt;= EOMONTH(DATE(YEAR($O889),10, 1), 0), Overall!$A891&lt;&gt;"", MONTH($N889) &lt;= 10, MONTH($O889) &gt;= 10), IF($R889 &lt;&gt; "", $H889/$R889, ""), ""), "")</f>
        <v/>
      </c>
      <c r="AP889" s="10" t="str">
        <f ca="1">IFERROR(IF(AND(NOW()&lt;= EOMONTH(DATE(YEAR($O889),11, 1), 0), Overall!$A891&lt;&gt;"", MONTH($N889) &lt;=11, MONTH($O889) &gt;= 11), IF($R889 &lt;&gt; "", $H889/$R889, ""), ""), "")</f>
        <v/>
      </c>
      <c r="AQ889" s="10" t="str">
        <f ca="1">IFERROR(IF(AND(NOW()&lt;= EOMONTH(DATE(YEAR($O889),12, 1), 0), Overall!$A891&lt;&gt;"", MONTH($N889) &lt;= 12, MONTH($O889) &gt;= 12), IF($R889 &lt;&gt; "", $H889/$R889, ""), ""), "")</f>
        <v/>
      </c>
      <c r="AR889" s="16">
        <f t="shared" ca="1" si="29"/>
        <v>0</v>
      </c>
    </row>
    <row r="890" spans="1:44" x14ac:dyDescent="0.25">
      <c r="A890" t="str">
        <f>_xlfn.VALUETOTEXT(Overall!A892)</f>
        <v/>
      </c>
      <c r="B890" s="8" t="str">
        <f>IF(Overall!B892&lt;&gt;"", VALUE(Overall!B892), "")</f>
        <v/>
      </c>
      <c r="C890" s="5" t="str">
        <f>IF(Overall!C892&lt;&gt;"",_xlfn.VALUETOTEXT(Overall!C892),"")</f>
        <v/>
      </c>
      <c r="D890" s="5" t="str">
        <f>_xlfn.VALUETOTEXT(Overall!D892)</f>
        <v/>
      </c>
      <c r="E890" s="5" t="str">
        <f>IF(Overall!Q892&lt;&gt;"",_xlfn.VALUETOTEXT(Overall!Q892),"")</f>
        <v/>
      </c>
      <c r="F890" s="5" t="str">
        <f>IF(Overall!E892&lt;&gt;"",_xlfn.VALUETOTEXT(Overall!E892),"")</f>
        <v/>
      </c>
      <c r="G890" s="5" t="str">
        <f>IF(Overall!R892&lt;&gt;"",_xlfn.VALUETOTEXT(Overall!R892),"")</f>
        <v/>
      </c>
      <c r="H890" s="6" t="str">
        <f>IF(Overall!F892&lt;&gt;"",VALUE(Overall!F892),"")</f>
        <v/>
      </c>
      <c r="I890" s="6" t="str">
        <f>IF(Overall!G892&lt;&gt;"",VALUE(Overall!G892),"")</f>
        <v/>
      </c>
      <c r="J890" s="6" t="str">
        <f>IF(Overall!H892&lt;&gt;"",VALUE(Overall!H892),"")</f>
        <v/>
      </c>
      <c r="K890" s="6" t="str">
        <f>IF(Overall!I892&lt;&gt;"",VALUE(Overall!I892),"")</f>
        <v/>
      </c>
      <c r="L890" s="6" t="str">
        <f>IF(Overall!J892&lt;&gt;"",VALUE(Overall!J892),"")</f>
        <v/>
      </c>
      <c r="M890" s="6" t="str">
        <f>IF(Overall!K892&lt;&gt;"",VALUE(Overall!K892),"")</f>
        <v/>
      </c>
      <c r="N890" s="7" t="str">
        <f>IF(Overall!L892&lt;&gt;"",DATEVALUE(MID(Overall!L892, FIND(",", Overall!L892) + 2, FIND(" ", Overall!L892) - FIND(",", Overall!L892) - 1) &amp; " " &amp; MID(Overall!L892, FIND(" ", Overall!L892) + 1, FIND(",", Overall!L892, FIND(" ", Overall!L892)) - FIND(" ", Overall!L892) - 1) &amp; ", " &amp; MID(Overall!L892, FIND(",", Overall!L892, FIND(",",Overall!L892) + 1) + 2, LEN(Overall!L892))),"")</f>
        <v/>
      </c>
      <c r="O890" s="7" t="str">
        <f>IF(Overall!M892&lt;&gt;"",DATEVALUE(MID(Overall!M892, FIND(",", Overall!M892) + 2, FIND(" ", Overall!M892) - FIND(",", Overall!M892) - 1) &amp; " " &amp; MID(Overall!M892, FIND(" ", Overall!M892) + 1, FIND(",", Overall!M892, FIND(" ", Overall!M892)) - FIND(" ", Overall!M892) - 1) &amp; ", " &amp; MID(Overall!M892, FIND(",", Overall!M892, FIND(",",Overall!M892) + 1) + 2, LEN(Overall!M892))),"")</f>
        <v/>
      </c>
      <c r="P890" s="7" t="str">
        <f>IF(Overall!N892&lt;&gt;"",DATEVALUE(MID(Overall!N892, FIND(",", Overall!N892) + 2, FIND(" ", Overall!N892) - FIND(",", Overall!N892) - 1) &amp; " " &amp; MID(Overall!N892, FIND(" ", Overall!N892) + 1, FIND(",", Overall!N892, FIND(" ", Overall!N892)) - FIND(" ", Overall!N892) - 1) &amp; ", " &amp; MID(Overall!N892, FIND(",", Overall!N892, FIND(",",Overall!N892) + 1) + 2, LEN(Overall!N892))),"")</f>
        <v/>
      </c>
      <c r="Q890" s="7" t="str">
        <f>IF(Overall!O892&lt;&gt;"",DATEVALUE(MID(Overall!O892, FIND(",", Overall!O892) + 2, FIND(" ", Overall!O892) - FIND(",", Overall!O892) - 1) &amp; " " &amp; MID(Overall!O892, FIND(" ", Overall!O892) + 1, FIND(",", Overall!O892, FIND(" ", Overall!O892)) - FIND(" ", Overall!O892) - 1) &amp; ", " &amp; MID(Overall!O892, FIND(",", Overall!O892, FIND(",",Overall!O892) + 1) + 2, LEN(Overall!O892))),"")</f>
        <v/>
      </c>
      <c r="R890" s="5" t="str">
        <f t="shared" si="28"/>
        <v/>
      </c>
      <c r="S890" s="10" t="str">
        <f>IF(Overall!$A892&lt;&gt;"",IF(AND(MONTH($N890) &lt;= 1, MONTH($O890) &gt;= 1), IF($R890 &lt;&gt; "", $H890/$R890, ""), ""),"")</f>
        <v/>
      </c>
      <c r="T890" s="10" t="str">
        <f>IF(Overall!$A892&lt;&gt;"",IF(AND(MONTH($N890) &lt;= 2, MONTH($O890) &gt;= 2), IF($R890 &lt;&gt; "", $H890/$R890, ""), ""),"")</f>
        <v/>
      </c>
      <c r="U890" s="10" t="str">
        <f>IF(Overall!$A892&lt;&gt;"",IF(AND(MONTH($N890) &lt;= 3, MONTH($O890) &gt;= 3), IF($R890 &lt;&gt; "", $H890/$R890, ""), ""),"")</f>
        <v/>
      </c>
      <c r="V890" s="10" t="str">
        <f>IF(Overall!$A892&lt;&gt;"",IF(AND(MONTH($N890) &lt;= 4, MONTH($O890) &gt;= 4), IF($R890 &lt;&gt; "", $H890/$R890, ""), ""),"")</f>
        <v/>
      </c>
      <c r="W890" s="10" t="str">
        <f>IF(Overall!$A892&lt;&gt;"",IF(AND(MONTH($N890) &lt;= 5, MONTH($O890) &gt;= 5), IF($R890 &lt;&gt; "", $H890/$R890, ""), ""),"")</f>
        <v/>
      </c>
      <c r="X890" s="10" t="str">
        <f>IF(Overall!$A892&lt;&gt;"",IF(AND(MONTH($N890) &lt;= 6, MONTH($O890) &gt;= 6), IF($R890 &lt;&gt; "", $H890/$R890, ""), ""),"")</f>
        <v/>
      </c>
      <c r="Y890" s="10" t="str">
        <f>IF(Overall!$A892&lt;&gt;"",IF(AND(MONTH($N890) &lt;= 7, MONTH($O890) &gt;= 7 ), IF($R890 &lt;&gt; "", $H890/$R890, ""), ""),"")</f>
        <v/>
      </c>
      <c r="Z890" s="10" t="str">
        <f>IF(Overall!$A892&lt;&gt;"",IF(AND(MONTH($N890) &lt;= 8, MONTH($O890) &gt;= 8), IF($R890 &lt;&gt; "", $H890/$R890, ""), ""),"")</f>
        <v/>
      </c>
      <c r="AA890" s="10" t="str">
        <f>IF(Overall!$A892&lt;&gt;"",IF(AND(MONTH($N890) &lt;= 9, MONTH($O890) &gt;= 9), IF($R890 &lt;&gt; "", $H890/$R890, ""), ""),"")</f>
        <v/>
      </c>
      <c r="AB890" s="10" t="str">
        <f>IF(Overall!$A892&lt;&gt;"",IF(AND(MONTH($N890) &lt;= 10, MONTH($O890) &gt;= 10), IF($R890 &lt;&gt; "", $H890/$R890, ""), ""),"")</f>
        <v/>
      </c>
      <c r="AC890" s="10" t="str">
        <f>IF(Overall!$A892&lt;&gt;"",IF(AND(MONTH($N890) &lt;= 11, MONTH($O890) &gt;= 11), IF($R890 &lt;&gt; "", $H890/$R890, ""), ""),"")</f>
        <v/>
      </c>
      <c r="AD890" s="10" t="str">
        <f>IF(Overall!$A892&lt;&gt;"",IF(AND(MONTH($N890) &lt;= 12, MONTH($O890) &gt;= 12), IF($R890 &lt;&gt; "", $H890/$R890, ""), ""),"")</f>
        <v/>
      </c>
      <c r="AF890" s="10" t="str">
        <f ca="1">IFERROR(IF(AND(NOW()&lt;= EOMONTH(DATE(YEAR($O890),1, 1), 0), Overall!$A892&lt;&gt;"", MONTH($N890) &lt;= 1, MONTH($O890) &gt;= 1), IF($R890 &lt;&gt; "", $H890/$R890, ""), ""), "")</f>
        <v/>
      </c>
      <c r="AG890" s="10" t="str">
        <f ca="1">IFERROR(IF(AND(NOW()&lt;= EOMONTH(DATE(YEAR($O890),2, 1), 0), Overall!$A892&lt;&gt;"", MONTH($N890) &lt;= 2, MONTH($O890) &gt;= 2), IF($R890 &lt;&gt; "", $H890/$R890, ""), ""), "")</f>
        <v/>
      </c>
      <c r="AH890" s="10" t="str">
        <f ca="1">IFERROR(IF(AND(NOW()&lt;= EOMONTH(DATE(YEAR($O890),3, 1), 0), Overall!$A892&lt;&gt;"", MONTH($N890) &lt;= 3, MONTH($O890) &gt;= 3), IF($R890 &lt;&gt; "", $H890/$R890, ""), ""), "")</f>
        <v/>
      </c>
      <c r="AI890" s="10" t="str">
        <f ca="1">IFERROR(IF(AND(NOW()&lt;= EOMONTH(DATE(YEAR($O890),4, 1), 0), Overall!$A892&lt;&gt;"", MONTH($N890) &lt;= 4, MONTH($O890) &gt;= 4), IF($R890 &lt;&gt; "", $H890/$R890, ""), ""), "")</f>
        <v/>
      </c>
      <c r="AJ890" s="10" t="str">
        <f ca="1">IFERROR(IF(AND(NOW()&lt;= EOMONTH(DATE(YEAR($O890),5, 1), 0), Overall!$A892&lt;&gt;"", MONTH($N890) &lt;= 5, MONTH($O890) &gt;= 5), IF($R890 &lt;&gt; "", $H890/$R890, ""), ""), "")</f>
        <v/>
      </c>
      <c r="AK890" s="10" t="str">
        <f ca="1">IFERROR(IF(AND(NOW()&lt;= EOMONTH(DATE(YEAR($O890),6, 1), 0), Overall!$A892&lt;&gt;"", MONTH($N890) &lt;= 6, MONTH($O890) &gt;= 6), IF($R890 &lt;&gt; "", $H890/$R890, ""), ""), "")</f>
        <v/>
      </c>
      <c r="AL890" s="10" t="str">
        <f ca="1">IFERROR(IF(AND(NOW()&lt;= EOMONTH(DATE(YEAR($O890),7, 1), 0), Overall!$A892&lt;&gt;"", MONTH($N890) &lt;= 7, MONTH($O890) &gt;= 7), IF($R890 &lt;&gt; "", $H890/$R890, ""), ""), "")</f>
        <v/>
      </c>
      <c r="AM890" s="10" t="str">
        <f ca="1">IFERROR(IF(AND(NOW()&lt;= EOMONTH(DATE(YEAR($O890),8, 1), 0), Overall!$A892&lt;&gt;"", MONTH($N890) &lt;= 8, MONTH($O890) &gt;= 8), IF($R890 &lt;&gt; "", $H890/$R890, ""), ""), "")</f>
        <v/>
      </c>
      <c r="AN890" s="10" t="str">
        <f ca="1">IFERROR(IF(AND(NOW()&lt;= EOMONTH(DATE(YEAR($O890),9, 1), 0), Overall!$A892&lt;&gt;"", MONTH($N890) &lt;= 9, MONTH($O890) &gt;= 9), IF($R890 &lt;&gt; "", $H890/$R890, ""), ""), "")</f>
        <v/>
      </c>
      <c r="AO890" s="10" t="str">
        <f ca="1">IFERROR(IF(AND(NOW()&lt;= EOMONTH(DATE(YEAR($O890),10, 1), 0), Overall!$A892&lt;&gt;"", MONTH($N890) &lt;= 10, MONTH($O890) &gt;= 10), IF($R890 &lt;&gt; "", $H890/$R890, ""), ""), "")</f>
        <v/>
      </c>
      <c r="AP890" s="10" t="str">
        <f ca="1">IFERROR(IF(AND(NOW()&lt;= EOMONTH(DATE(YEAR($O890),11, 1), 0), Overall!$A892&lt;&gt;"", MONTH($N890) &lt;=11, MONTH($O890) &gt;= 11), IF($R890 &lt;&gt; "", $H890/$R890, ""), ""), "")</f>
        <v/>
      </c>
      <c r="AQ890" s="10" t="str">
        <f ca="1">IFERROR(IF(AND(NOW()&lt;= EOMONTH(DATE(YEAR($O890),12, 1), 0), Overall!$A892&lt;&gt;"", MONTH($N890) &lt;= 12, MONTH($O890) &gt;= 12), IF($R890 &lt;&gt; "", $H890/$R890, ""), ""), "")</f>
        <v/>
      </c>
      <c r="AR890" s="16">
        <f t="shared" ca="1" si="29"/>
        <v>0</v>
      </c>
    </row>
    <row r="891" spans="1:44" x14ac:dyDescent="0.25">
      <c r="A891" t="str">
        <f>_xlfn.VALUETOTEXT(Overall!A893)</f>
        <v/>
      </c>
      <c r="B891" s="8" t="str">
        <f>IF(Overall!B893&lt;&gt;"", VALUE(Overall!B893), "")</f>
        <v/>
      </c>
      <c r="C891" s="5" t="str">
        <f>IF(Overall!C893&lt;&gt;"",_xlfn.VALUETOTEXT(Overall!C893),"")</f>
        <v/>
      </c>
      <c r="D891" s="5" t="str">
        <f>_xlfn.VALUETOTEXT(Overall!D893)</f>
        <v/>
      </c>
      <c r="E891" s="5" t="str">
        <f>IF(Overall!Q893&lt;&gt;"",_xlfn.VALUETOTEXT(Overall!Q893),"")</f>
        <v/>
      </c>
      <c r="F891" s="5" t="str">
        <f>IF(Overall!E893&lt;&gt;"",_xlfn.VALUETOTEXT(Overall!E893),"")</f>
        <v/>
      </c>
      <c r="G891" s="5" t="str">
        <f>IF(Overall!R893&lt;&gt;"",_xlfn.VALUETOTEXT(Overall!R893),"")</f>
        <v/>
      </c>
      <c r="H891" s="6" t="str">
        <f>IF(Overall!F893&lt;&gt;"",VALUE(Overall!F893),"")</f>
        <v/>
      </c>
      <c r="I891" s="6" t="str">
        <f>IF(Overall!G893&lt;&gt;"",VALUE(Overall!G893),"")</f>
        <v/>
      </c>
      <c r="J891" s="6" t="str">
        <f>IF(Overall!H893&lt;&gt;"",VALUE(Overall!H893),"")</f>
        <v/>
      </c>
      <c r="K891" s="6" t="str">
        <f>IF(Overall!I893&lt;&gt;"",VALUE(Overall!I893),"")</f>
        <v/>
      </c>
      <c r="L891" s="6" t="str">
        <f>IF(Overall!J893&lt;&gt;"",VALUE(Overall!J893),"")</f>
        <v/>
      </c>
      <c r="M891" s="6" t="str">
        <f>IF(Overall!K893&lt;&gt;"",VALUE(Overall!K893),"")</f>
        <v/>
      </c>
      <c r="N891" s="7" t="str">
        <f>IF(Overall!L893&lt;&gt;"",DATEVALUE(MID(Overall!L893, FIND(",", Overall!L893) + 2, FIND(" ", Overall!L893) - FIND(",", Overall!L893) - 1) &amp; " " &amp; MID(Overall!L893, FIND(" ", Overall!L893) + 1, FIND(",", Overall!L893, FIND(" ", Overall!L893)) - FIND(" ", Overall!L893) - 1) &amp; ", " &amp; MID(Overall!L893, FIND(",", Overall!L893, FIND(",",Overall!L893) + 1) + 2, LEN(Overall!L893))),"")</f>
        <v/>
      </c>
      <c r="O891" s="7" t="str">
        <f>IF(Overall!M893&lt;&gt;"",DATEVALUE(MID(Overall!M893, FIND(",", Overall!M893) + 2, FIND(" ", Overall!M893) - FIND(",", Overall!M893) - 1) &amp; " " &amp; MID(Overall!M893, FIND(" ", Overall!M893) + 1, FIND(",", Overall!M893, FIND(" ", Overall!M893)) - FIND(" ", Overall!M893) - 1) &amp; ", " &amp; MID(Overall!M893, FIND(",", Overall!M893, FIND(",",Overall!M893) + 1) + 2, LEN(Overall!M893))),"")</f>
        <v/>
      </c>
      <c r="P891" s="7" t="str">
        <f>IF(Overall!N893&lt;&gt;"",DATEVALUE(MID(Overall!N893, FIND(",", Overall!N893) + 2, FIND(" ", Overall!N893) - FIND(",", Overall!N893) - 1) &amp; " " &amp; MID(Overall!N893, FIND(" ", Overall!N893) + 1, FIND(",", Overall!N893, FIND(" ", Overall!N893)) - FIND(" ", Overall!N893) - 1) &amp; ", " &amp; MID(Overall!N893, FIND(",", Overall!N893, FIND(",",Overall!N893) + 1) + 2, LEN(Overall!N893))),"")</f>
        <v/>
      </c>
      <c r="Q891" s="7" t="str">
        <f>IF(Overall!O893&lt;&gt;"",DATEVALUE(MID(Overall!O893, FIND(",", Overall!O893) + 2, FIND(" ", Overall!O893) - FIND(",", Overall!O893) - 1) &amp; " " &amp; MID(Overall!O893, FIND(" ", Overall!O893) + 1, FIND(",", Overall!O893, FIND(" ", Overall!O893)) - FIND(" ", Overall!O893) - 1) &amp; ", " &amp; MID(Overall!O893, FIND(",", Overall!O893, FIND(",",Overall!O893) + 1) + 2, LEN(Overall!O893))),"")</f>
        <v/>
      </c>
      <c r="R891" s="5" t="str">
        <f t="shared" si="28"/>
        <v/>
      </c>
      <c r="S891" s="10" t="str">
        <f>IF(Overall!$A893&lt;&gt;"",IF(AND(MONTH($N891) &lt;= 1, MONTH($O891) &gt;= 1), IF($R891 &lt;&gt; "", $H891/$R891, ""), ""),"")</f>
        <v/>
      </c>
      <c r="T891" s="10" t="str">
        <f>IF(Overall!$A893&lt;&gt;"",IF(AND(MONTH($N891) &lt;= 2, MONTH($O891) &gt;= 2), IF($R891 &lt;&gt; "", $H891/$R891, ""), ""),"")</f>
        <v/>
      </c>
      <c r="U891" s="10" t="str">
        <f>IF(Overall!$A893&lt;&gt;"",IF(AND(MONTH($N891) &lt;= 3, MONTH($O891) &gt;= 3), IF($R891 &lt;&gt; "", $H891/$R891, ""), ""),"")</f>
        <v/>
      </c>
      <c r="V891" s="10" t="str">
        <f>IF(Overall!$A893&lt;&gt;"",IF(AND(MONTH($N891) &lt;= 4, MONTH($O891) &gt;= 4), IF($R891 &lt;&gt; "", $H891/$R891, ""), ""),"")</f>
        <v/>
      </c>
      <c r="W891" s="10" t="str">
        <f>IF(Overall!$A893&lt;&gt;"",IF(AND(MONTH($N891) &lt;= 5, MONTH($O891) &gt;= 5), IF($R891 &lt;&gt; "", $H891/$R891, ""), ""),"")</f>
        <v/>
      </c>
      <c r="X891" s="10" t="str">
        <f>IF(Overall!$A893&lt;&gt;"",IF(AND(MONTH($N891) &lt;= 6, MONTH($O891) &gt;= 6), IF($R891 &lt;&gt; "", $H891/$R891, ""), ""),"")</f>
        <v/>
      </c>
      <c r="Y891" s="10" t="str">
        <f>IF(Overall!$A893&lt;&gt;"",IF(AND(MONTH($N891) &lt;= 7, MONTH($O891) &gt;= 7 ), IF($R891 &lt;&gt; "", $H891/$R891, ""), ""),"")</f>
        <v/>
      </c>
      <c r="Z891" s="10" t="str">
        <f>IF(Overall!$A893&lt;&gt;"",IF(AND(MONTH($N891) &lt;= 8, MONTH($O891) &gt;= 8), IF($R891 &lt;&gt; "", $H891/$R891, ""), ""),"")</f>
        <v/>
      </c>
      <c r="AA891" s="10" t="str">
        <f>IF(Overall!$A893&lt;&gt;"",IF(AND(MONTH($N891) &lt;= 9, MONTH($O891) &gt;= 9), IF($R891 &lt;&gt; "", $H891/$R891, ""), ""),"")</f>
        <v/>
      </c>
      <c r="AB891" s="10" t="str">
        <f>IF(Overall!$A893&lt;&gt;"",IF(AND(MONTH($N891) &lt;= 10, MONTH($O891) &gt;= 10), IF($R891 &lt;&gt; "", $H891/$R891, ""), ""),"")</f>
        <v/>
      </c>
      <c r="AC891" s="10" t="str">
        <f>IF(Overall!$A893&lt;&gt;"",IF(AND(MONTH($N891) &lt;= 11, MONTH($O891) &gt;= 11), IF($R891 &lt;&gt; "", $H891/$R891, ""), ""),"")</f>
        <v/>
      </c>
      <c r="AD891" s="10" t="str">
        <f>IF(Overall!$A893&lt;&gt;"",IF(AND(MONTH($N891) &lt;= 12, MONTH($O891) &gt;= 12), IF($R891 &lt;&gt; "", $H891/$R891, ""), ""),"")</f>
        <v/>
      </c>
      <c r="AF891" s="10" t="str">
        <f ca="1">IFERROR(IF(AND(NOW()&lt;= EOMONTH(DATE(YEAR($O891),1, 1), 0), Overall!$A893&lt;&gt;"", MONTH($N891) &lt;= 1, MONTH($O891) &gt;= 1), IF($R891 &lt;&gt; "", $H891/$R891, ""), ""), "")</f>
        <v/>
      </c>
      <c r="AG891" s="10" t="str">
        <f ca="1">IFERROR(IF(AND(NOW()&lt;= EOMONTH(DATE(YEAR($O891),2, 1), 0), Overall!$A893&lt;&gt;"", MONTH($N891) &lt;= 2, MONTH($O891) &gt;= 2), IF($R891 &lt;&gt; "", $H891/$R891, ""), ""), "")</f>
        <v/>
      </c>
      <c r="AH891" s="10" t="str">
        <f ca="1">IFERROR(IF(AND(NOW()&lt;= EOMONTH(DATE(YEAR($O891),3, 1), 0), Overall!$A893&lt;&gt;"", MONTH($N891) &lt;= 3, MONTH($O891) &gt;= 3), IF($R891 &lt;&gt; "", $H891/$R891, ""), ""), "")</f>
        <v/>
      </c>
      <c r="AI891" s="10" t="str">
        <f ca="1">IFERROR(IF(AND(NOW()&lt;= EOMONTH(DATE(YEAR($O891),4, 1), 0), Overall!$A893&lt;&gt;"", MONTH($N891) &lt;= 4, MONTH($O891) &gt;= 4), IF($R891 &lt;&gt; "", $H891/$R891, ""), ""), "")</f>
        <v/>
      </c>
      <c r="AJ891" s="10" t="str">
        <f ca="1">IFERROR(IF(AND(NOW()&lt;= EOMONTH(DATE(YEAR($O891),5, 1), 0), Overall!$A893&lt;&gt;"", MONTH($N891) &lt;= 5, MONTH($O891) &gt;= 5), IF($R891 &lt;&gt; "", $H891/$R891, ""), ""), "")</f>
        <v/>
      </c>
      <c r="AK891" s="10" t="str">
        <f ca="1">IFERROR(IF(AND(NOW()&lt;= EOMONTH(DATE(YEAR($O891),6, 1), 0), Overall!$A893&lt;&gt;"", MONTH($N891) &lt;= 6, MONTH($O891) &gt;= 6), IF($R891 &lt;&gt; "", $H891/$R891, ""), ""), "")</f>
        <v/>
      </c>
      <c r="AL891" s="10" t="str">
        <f ca="1">IFERROR(IF(AND(NOW()&lt;= EOMONTH(DATE(YEAR($O891),7, 1), 0), Overall!$A893&lt;&gt;"", MONTH($N891) &lt;= 7, MONTH($O891) &gt;= 7), IF($R891 &lt;&gt; "", $H891/$R891, ""), ""), "")</f>
        <v/>
      </c>
      <c r="AM891" s="10" t="str">
        <f ca="1">IFERROR(IF(AND(NOW()&lt;= EOMONTH(DATE(YEAR($O891),8, 1), 0), Overall!$A893&lt;&gt;"", MONTH($N891) &lt;= 8, MONTH($O891) &gt;= 8), IF($R891 &lt;&gt; "", $H891/$R891, ""), ""), "")</f>
        <v/>
      </c>
      <c r="AN891" s="10" t="str">
        <f ca="1">IFERROR(IF(AND(NOW()&lt;= EOMONTH(DATE(YEAR($O891),9, 1), 0), Overall!$A893&lt;&gt;"", MONTH($N891) &lt;= 9, MONTH($O891) &gt;= 9), IF($R891 &lt;&gt; "", $H891/$R891, ""), ""), "")</f>
        <v/>
      </c>
      <c r="AO891" s="10" t="str">
        <f ca="1">IFERROR(IF(AND(NOW()&lt;= EOMONTH(DATE(YEAR($O891),10, 1), 0), Overall!$A893&lt;&gt;"", MONTH($N891) &lt;= 10, MONTH($O891) &gt;= 10), IF($R891 &lt;&gt; "", $H891/$R891, ""), ""), "")</f>
        <v/>
      </c>
      <c r="AP891" s="10" t="str">
        <f ca="1">IFERROR(IF(AND(NOW()&lt;= EOMONTH(DATE(YEAR($O891),11, 1), 0), Overall!$A893&lt;&gt;"", MONTH($N891) &lt;=11, MONTH($O891) &gt;= 11), IF($R891 &lt;&gt; "", $H891/$R891, ""), ""), "")</f>
        <v/>
      </c>
      <c r="AQ891" s="10" t="str">
        <f ca="1">IFERROR(IF(AND(NOW()&lt;= EOMONTH(DATE(YEAR($O891),12, 1), 0), Overall!$A893&lt;&gt;"", MONTH($N891) &lt;= 12, MONTH($O891) &gt;= 12), IF($R891 &lt;&gt; "", $H891/$R891, ""), ""), "")</f>
        <v/>
      </c>
      <c r="AR891" s="16">
        <f t="shared" ca="1" si="29"/>
        <v>0</v>
      </c>
    </row>
    <row r="892" spans="1:44" x14ac:dyDescent="0.25">
      <c r="A892" t="str">
        <f>_xlfn.VALUETOTEXT(Overall!A894)</f>
        <v/>
      </c>
      <c r="B892" s="8" t="str">
        <f>IF(Overall!B894&lt;&gt;"", VALUE(Overall!B894), "")</f>
        <v/>
      </c>
      <c r="C892" s="5" t="str">
        <f>IF(Overall!C894&lt;&gt;"",_xlfn.VALUETOTEXT(Overall!C894),"")</f>
        <v/>
      </c>
      <c r="D892" s="5" t="str">
        <f>_xlfn.VALUETOTEXT(Overall!D894)</f>
        <v/>
      </c>
      <c r="E892" s="5" t="str">
        <f>IF(Overall!Q894&lt;&gt;"",_xlfn.VALUETOTEXT(Overall!Q894),"")</f>
        <v/>
      </c>
      <c r="F892" s="5" t="str">
        <f>IF(Overall!E894&lt;&gt;"",_xlfn.VALUETOTEXT(Overall!E894),"")</f>
        <v/>
      </c>
      <c r="G892" s="5" t="str">
        <f>IF(Overall!R894&lt;&gt;"",_xlfn.VALUETOTEXT(Overall!R894),"")</f>
        <v/>
      </c>
      <c r="H892" s="6" t="str">
        <f>IF(Overall!F894&lt;&gt;"",VALUE(Overall!F894),"")</f>
        <v/>
      </c>
      <c r="I892" s="6" t="str">
        <f>IF(Overall!G894&lt;&gt;"",VALUE(Overall!G894),"")</f>
        <v/>
      </c>
      <c r="J892" s="6" t="str">
        <f>IF(Overall!H894&lt;&gt;"",VALUE(Overall!H894),"")</f>
        <v/>
      </c>
      <c r="K892" s="6" t="str">
        <f>IF(Overall!I894&lt;&gt;"",VALUE(Overall!I894),"")</f>
        <v/>
      </c>
      <c r="L892" s="6" t="str">
        <f>IF(Overall!J894&lt;&gt;"",VALUE(Overall!J894),"")</f>
        <v/>
      </c>
      <c r="M892" s="6" t="str">
        <f>IF(Overall!K894&lt;&gt;"",VALUE(Overall!K894),"")</f>
        <v/>
      </c>
      <c r="N892" s="7" t="str">
        <f>IF(Overall!L894&lt;&gt;"",DATEVALUE(MID(Overall!L894, FIND(",", Overall!L894) + 2, FIND(" ", Overall!L894) - FIND(",", Overall!L894) - 1) &amp; " " &amp; MID(Overall!L894, FIND(" ", Overall!L894) + 1, FIND(",", Overall!L894, FIND(" ", Overall!L894)) - FIND(" ", Overall!L894) - 1) &amp; ", " &amp; MID(Overall!L894, FIND(",", Overall!L894, FIND(",",Overall!L894) + 1) + 2, LEN(Overall!L894))),"")</f>
        <v/>
      </c>
      <c r="O892" s="7" t="str">
        <f>IF(Overall!M894&lt;&gt;"",DATEVALUE(MID(Overall!M894, FIND(",", Overall!M894) + 2, FIND(" ", Overall!M894) - FIND(",", Overall!M894) - 1) &amp; " " &amp; MID(Overall!M894, FIND(" ", Overall!M894) + 1, FIND(",", Overall!M894, FIND(" ", Overall!M894)) - FIND(" ", Overall!M894) - 1) &amp; ", " &amp; MID(Overall!M894, FIND(",", Overall!M894, FIND(",",Overall!M894) + 1) + 2, LEN(Overall!M894))),"")</f>
        <v/>
      </c>
      <c r="P892" s="7" t="str">
        <f>IF(Overall!N894&lt;&gt;"",DATEVALUE(MID(Overall!N894, FIND(",", Overall!N894) + 2, FIND(" ", Overall!N894) - FIND(",", Overall!N894) - 1) &amp; " " &amp; MID(Overall!N894, FIND(" ", Overall!N894) + 1, FIND(",", Overall!N894, FIND(" ", Overall!N894)) - FIND(" ", Overall!N894) - 1) &amp; ", " &amp; MID(Overall!N894, FIND(",", Overall!N894, FIND(",",Overall!N894) + 1) + 2, LEN(Overall!N894))),"")</f>
        <v/>
      </c>
      <c r="Q892" s="7" t="str">
        <f>IF(Overall!O894&lt;&gt;"",DATEVALUE(MID(Overall!O894, FIND(",", Overall!O894) + 2, FIND(" ", Overall!O894) - FIND(",", Overall!O894) - 1) &amp; " " &amp; MID(Overall!O894, FIND(" ", Overall!O894) + 1, FIND(",", Overall!O894, FIND(" ", Overall!O894)) - FIND(" ", Overall!O894) - 1) &amp; ", " &amp; MID(Overall!O894, FIND(",", Overall!O894, FIND(",",Overall!O894) + 1) + 2, LEN(Overall!O894))),"")</f>
        <v/>
      </c>
      <c r="R892" s="5" t="str">
        <f t="shared" si="28"/>
        <v/>
      </c>
      <c r="S892" s="10" t="str">
        <f>IF(Overall!$A894&lt;&gt;"",IF(AND(MONTH($N892) &lt;= 1, MONTH($O892) &gt;= 1), IF($R892 &lt;&gt; "", $H892/$R892, ""), ""),"")</f>
        <v/>
      </c>
      <c r="T892" s="10" t="str">
        <f>IF(Overall!$A894&lt;&gt;"",IF(AND(MONTH($N892) &lt;= 2, MONTH($O892) &gt;= 2), IF($R892 &lt;&gt; "", $H892/$R892, ""), ""),"")</f>
        <v/>
      </c>
      <c r="U892" s="10" t="str">
        <f>IF(Overall!$A894&lt;&gt;"",IF(AND(MONTH($N892) &lt;= 3, MONTH($O892) &gt;= 3), IF($R892 &lt;&gt; "", $H892/$R892, ""), ""),"")</f>
        <v/>
      </c>
      <c r="V892" s="10" t="str">
        <f>IF(Overall!$A894&lt;&gt;"",IF(AND(MONTH($N892) &lt;= 4, MONTH($O892) &gt;= 4), IF($R892 &lt;&gt; "", $H892/$R892, ""), ""),"")</f>
        <v/>
      </c>
      <c r="W892" s="10" t="str">
        <f>IF(Overall!$A894&lt;&gt;"",IF(AND(MONTH($N892) &lt;= 5, MONTH($O892) &gt;= 5), IF($R892 &lt;&gt; "", $H892/$R892, ""), ""),"")</f>
        <v/>
      </c>
      <c r="X892" s="10" t="str">
        <f>IF(Overall!$A894&lt;&gt;"",IF(AND(MONTH($N892) &lt;= 6, MONTH($O892) &gt;= 6), IF($R892 &lt;&gt; "", $H892/$R892, ""), ""),"")</f>
        <v/>
      </c>
      <c r="Y892" s="10" t="str">
        <f>IF(Overall!$A894&lt;&gt;"",IF(AND(MONTH($N892) &lt;= 7, MONTH($O892) &gt;= 7 ), IF($R892 &lt;&gt; "", $H892/$R892, ""), ""),"")</f>
        <v/>
      </c>
      <c r="Z892" s="10" t="str">
        <f>IF(Overall!$A894&lt;&gt;"",IF(AND(MONTH($N892) &lt;= 8, MONTH($O892) &gt;= 8), IF($R892 &lt;&gt; "", $H892/$R892, ""), ""),"")</f>
        <v/>
      </c>
      <c r="AA892" s="10" t="str">
        <f>IF(Overall!$A894&lt;&gt;"",IF(AND(MONTH($N892) &lt;= 9, MONTH($O892) &gt;= 9), IF($R892 &lt;&gt; "", $H892/$R892, ""), ""),"")</f>
        <v/>
      </c>
      <c r="AB892" s="10" t="str">
        <f>IF(Overall!$A894&lt;&gt;"",IF(AND(MONTH($N892) &lt;= 10, MONTH($O892) &gt;= 10), IF($R892 &lt;&gt; "", $H892/$R892, ""), ""),"")</f>
        <v/>
      </c>
      <c r="AC892" s="10" t="str">
        <f>IF(Overall!$A894&lt;&gt;"",IF(AND(MONTH($N892) &lt;= 11, MONTH($O892) &gt;= 11), IF($R892 &lt;&gt; "", $H892/$R892, ""), ""),"")</f>
        <v/>
      </c>
      <c r="AD892" s="10" t="str">
        <f>IF(Overall!$A894&lt;&gt;"",IF(AND(MONTH($N892) &lt;= 12, MONTH($O892) &gt;= 12), IF($R892 &lt;&gt; "", $H892/$R892, ""), ""),"")</f>
        <v/>
      </c>
      <c r="AF892" s="10" t="str">
        <f ca="1">IFERROR(IF(AND(NOW()&lt;= EOMONTH(DATE(YEAR($O892),1, 1), 0), Overall!$A894&lt;&gt;"", MONTH($N892) &lt;= 1, MONTH($O892) &gt;= 1), IF($R892 &lt;&gt; "", $H892/$R892, ""), ""), "")</f>
        <v/>
      </c>
      <c r="AG892" s="10" t="str">
        <f ca="1">IFERROR(IF(AND(NOW()&lt;= EOMONTH(DATE(YEAR($O892),2, 1), 0), Overall!$A894&lt;&gt;"", MONTH($N892) &lt;= 2, MONTH($O892) &gt;= 2), IF($R892 &lt;&gt; "", $H892/$R892, ""), ""), "")</f>
        <v/>
      </c>
      <c r="AH892" s="10" t="str">
        <f ca="1">IFERROR(IF(AND(NOW()&lt;= EOMONTH(DATE(YEAR($O892),3, 1), 0), Overall!$A894&lt;&gt;"", MONTH($N892) &lt;= 3, MONTH($O892) &gt;= 3), IF($R892 &lt;&gt; "", $H892/$R892, ""), ""), "")</f>
        <v/>
      </c>
      <c r="AI892" s="10" t="str">
        <f ca="1">IFERROR(IF(AND(NOW()&lt;= EOMONTH(DATE(YEAR($O892),4, 1), 0), Overall!$A894&lt;&gt;"", MONTH($N892) &lt;= 4, MONTH($O892) &gt;= 4), IF($R892 &lt;&gt; "", $H892/$R892, ""), ""), "")</f>
        <v/>
      </c>
      <c r="AJ892" s="10" t="str">
        <f ca="1">IFERROR(IF(AND(NOW()&lt;= EOMONTH(DATE(YEAR($O892),5, 1), 0), Overall!$A894&lt;&gt;"", MONTH($N892) &lt;= 5, MONTH($O892) &gt;= 5), IF($R892 &lt;&gt; "", $H892/$R892, ""), ""), "")</f>
        <v/>
      </c>
      <c r="AK892" s="10" t="str">
        <f ca="1">IFERROR(IF(AND(NOW()&lt;= EOMONTH(DATE(YEAR($O892),6, 1), 0), Overall!$A894&lt;&gt;"", MONTH($N892) &lt;= 6, MONTH($O892) &gt;= 6), IF($R892 &lt;&gt; "", $H892/$R892, ""), ""), "")</f>
        <v/>
      </c>
      <c r="AL892" s="10" t="str">
        <f ca="1">IFERROR(IF(AND(NOW()&lt;= EOMONTH(DATE(YEAR($O892),7, 1), 0), Overall!$A894&lt;&gt;"", MONTH($N892) &lt;= 7, MONTH($O892) &gt;= 7), IF($R892 &lt;&gt; "", $H892/$R892, ""), ""), "")</f>
        <v/>
      </c>
      <c r="AM892" s="10" t="str">
        <f ca="1">IFERROR(IF(AND(NOW()&lt;= EOMONTH(DATE(YEAR($O892),8, 1), 0), Overall!$A894&lt;&gt;"", MONTH($N892) &lt;= 8, MONTH($O892) &gt;= 8), IF($R892 &lt;&gt; "", $H892/$R892, ""), ""), "")</f>
        <v/>
      </c>
      <c r="AN892" s="10" t="str">
        <f ca="1">IFERROR(IF(AND(NOW()&lt;= EOMONTH(DATE(YEAR($O892),9, 1), 0), Overall!$A894&lt;&gt;"", MONTH($N892) &lt;= 9, MONTH($O892) &gt;= 9), IF($R892 &lt;&gt; "", $H892/$R892, ""), ""), "")</f>
        <v/>
      </c>
      <c r="AO892" s="10" t="str">
        <f ca="1">IFERROR(IF(AND(NOW()&lt;= EOMONTH(DATE(YEAR($O892),10, 1), 0), Overall!$A894&lt;&gt;"", MONTH($N892) &lt;= 10, MONTH($O892) &gt;= 10), IF($R892 &lt;&gt; "", $H892/$R892, ""), ""), "")</f>
        <v/>
      </c>
      <c r="AP892" s="10" t="str">
        <f ca="1">IFERROR(IF(AND(NOW()&lt;= EOMONTH(DATE(YEAR($O892),11, 1), 0), Overall!$A894&lt;&gt;"", MONTH($N892) &lt;=11, MONTH($O892) &gt;= 11), IF($R892 &lt;&gt; "", $H892/$R892, ""), ""), "")</f>
        <v/>
      </c>
      <c r="AQ892" s="10" t="str">
        <f ca="1">IFERROR(IF(AND(NOW()&lt;= EOMONTH(DATE(YEAR($O892),12, 1), 0), Overall!$A894&lt;&gt;"", MONTH($N892) &lt;= 12, MONTH($O892) &gt;= 12), IF($R892 &lt;&gt; "", $H892/$R892, ""), ""), "")</f>
        <v/>
      </c>
      <c r="AR892" s="16">
        <f t="shared" ca="1" si="29"/>
        <v>0</v>
      </c>
    </row>
    <row r="893" spans="1:44" x14ac:dyDescent="0.25">
      <c r="A893" t="str">
        <f>_xlfn.VALUETOTEXT(Overall!A895)</f>
        <v/>
      </c>
      <c r="B893" s="8" t="str">
        <f>IF(Overall!B895&lt;&gt;"", VALUE(Overall!B895), "")</f>
        <v/>
      </c>
      <c r="C893" s="5" t="str">
        <f>IF(Overall!C895&lt;&gt;"",_xlfn.VALUETOTEXT(Overall!C895),"")</f>
        <v/>
      </c>
      <c r="D893" s="5" t="str">
        <f>_xlfn.VALUETOTEXT(Overall!D895)</f>
        <v/>
      </c>
      <c r="E893" s="5" t="str">
        <f>IF(Overall!Q895&lt;&gt;"",_xlfn.VALUETOTEXT(Overall!Q895),"")</f>
        <v/>
      </c>
      <c r="F893" s="5" t="str">
        <f>IF(Overall!E895&lt;&gt;"",_xlfn.VALUETOTEXT(Overall!E895),"")</f>
        <v/>
      </c>
      <c r="G893" s="5" t="str">
        <f>IF(Overall!R895&lt;&gt;"",_xlfn.VALUETOTEXT(Overall!R895),"")</f>
        <v/>
      </c>
      <c r="H893" s="6" t="str">
        <f>IF(Overall!F895&lt;&gt;"",VALUE(Overall!F895),"")</f>
        <v/>
      </c>
      <c r="I893" s="6" t="str">
        <f>IF(Overall!G895&lt;&gt;"",VALUE(Overall!G895),"")</f>
        <v/>
      </c>
      <c r="J893" s="6" t="str">
        <f>IF(Overall!H895&lt;&gt;"",VALUE(Overall!H895),"")</f>
        <v/>
      </c>
      <c r="K893" s="6" t="str">
        <f>IF(Overall!I895&lt;&gt;"",VALUE(Overall!I895),"")</f>
        <v/>
      </c>
      <c r="L893" s="6" t="str">
        <f>IF(Overall!J895&lt;&gt;"",VALUE(Overall!J895),"")</f>
        <v/>
      </c>
      <c r="M893" s="6" t="str">
        <f>IF(Overall!K895&lt;&gt;"",VALUE(Overall!K895),"")</f>
        <v/>
      </c>
      <c r="N893" s="7" t="str">
        <f>IF(Overall!L895&lt;&gt;"",DATEVALUE(MID(Overall!L895, FIND(",", Overall!L895) + 2, FIND(" ", Overall!L895) - FIND(",", Overall!L895) - 1) &amp; " " &amp; MID(Overall!L895, FIND(" ", Overall!L895) + 1, FIND(",", Overall!L895, FIND(" ", Overall!L895)) - FIND(" ", Overall!L895) - 1) &amp; ", " &amp; MID(Overall!L895, FIND(",", Overall!L895, FIND(",",Overall!L895) + 1) + 2, LEN(Overall!L895))),"")</f>
        <v/>
      </c>
      <c r="O893" s="7" t="str">
        <f>IF(Overall!M895&lt;&gt;"",DATEVALUE(MID(Overall!M895, FIND(",", Overall!M895) + 2, FIND(" ", Overall!M895) - FIND(",", Overall!M895) - 1) &amp; " " &amp; MID(Overall!M895, FIND(" ", Overall!M895) + 1, FIND(",", Overall!M895, FIND(" ", Overall!M895)) - FIND(" ", Overall!M895) - 1) &amp; ", " &amp; MID(Overall!M895, FIND(",", Overall!M895, FIND(",",Overall!M895) + 1) + 2, LEN(Overall!M895))),"")</f>
        <v/>
      </c>
      <c r="P893" s="7" t="str">
        <f>IF(Overall!N895&lt;&gt;"",DATEVALUE(MID(Overall!N895, FIND(",", Overall!N895) + 2, FIND(" ", Overall!N895) - FIND(",", Overall!N895) - 1) &amp; " " &amp; MID(Overall!N895, FIND(" ", Overall!N895) + 1, FIND(",", Overall!N895, FIND(" ", Overall!N895)) - FIND(" ", Overall!N895) - 1) &amp; ", " &amp; MID(Overall!N895, FIND(",", Overall!N895, FIND(",",Overall!N895) + 1) + 2, LEN(Overall!N895))),"")</f>
        <v/>
      </c>
      <c r="Q893" s="7" t="str">
        <f>IF(Overall!O895&lt;&gt;"",DATEVALUE(MID(Overall!O895, FIND(",", Overall!O895) + 2, FIND(" ", Overall!O895) - FIND(",", Overall!O895) - 1) &amp; " " &amp; MID(Overall!O895, FIND(" ", Overall!O895) + 1, FIND(",", Overall!O895, FIND(" ", Overall!O895)) - FIND(" ", Overall!O895) - 1) &amp; ", " &amp; MID(Overall!O895, FIND(",", Overall!O895, FIND(",",Overall!O895) + 1) + 2, LEN(Overall!O895))),"")</f>
        <v/>
      </c>
      <c r="R893" s="5" t="str">
        <f t="shared" si="28"/>
        <v/>
      </c>
      <c r="S893" s="10" t="str">
        <f>IF(Overall!$A895&lt;&gt;"",IF(AND(MONTH($N893) &lt;= 1, MONTH($O893) &gt;= 1), IF($R893 &lt;&gt; "", $H893/$R893, ""), ""),"")</f>
        <v/>
      </c>
      <c r="T893" s="10" t="str">
        <f>IF(Overall!$A895&lt;&gt;"",IF(AND(MONTH($N893) &lt;= 2, MONTH($O893) &gt;= 2), IF($R893 &lt;&gt; "", $H893/$R893, ""), ""),"")</f>
        <v/>
      </c>
      <c r="U893" s="10" t="str">
        <f>IF(Overall!$A895&lt;&gt;"",IF(AND(MONTH($N893) &lt;= 3, MONTH($O893) &gt;= 3), IF($R893 &lt;&gt; "", $H893/$R893, ""), ""),"")</f>
        <v/>
      </c>
      <c r="V893" s="10" t="str">
        <f>IF(Overall!$A895&lt;&gt;"",IF(AND(MONTH($N893) &lt;= 4, MONTH($O893) &gt;= 4), IF($R893 &lt;&gt; "", $H893/$R893, ""), ""),"")</f>
        <v/>
      </c>
      <c r="W893" s="10" t="str">
        <f>IF(Overall!$A895&lt;&gt;"",IF(AND(MONTH($N893) &lt;= 5, MONTH($O893) &gt;= 5), IF($R893 &lt;&gt; "", $H893/$R893, ""), ""),"")</f>
        <v/>
      </c>
      <c r="X893" s="10" t="str">
        <f>IF(Overall!$A895&lt;&gt;"",IF(AND(MONTH($N893) &lt;= 6, MONTH($O893) &gt;= 6), IF($R893 &lt;&gt; "", $H893/$R893, ""), ""),"")</f>
        <v/>
      </c>
      <c r="Y893" s="10" t="str">
        <f>IF(Overall!$A895&lt;&gt;"",IF(AND(MONTH($N893) &lt;= 7, MONTH($O893) &gt;= 7 ), IF($R893 &lt;&gt; "", $H893/$R893, ""), ""),"")</f>
        <v/>
      </c>
      <c r="Z893" s="10" t="str">
        <f>IF(Overall!$A895&lt;&gt;"",IF(AND(MONTH($N893) &lt;= 8, MONTH($O893) &gt;= 8), IF($R893 &lt;&gt; "", $H893/$R893, ""), ""),"")</f>
        <v/>
      </c>
      <c r="AA893" s="10" t="str">
        <f>IF(Overall!$A895&lt;&gt;"",IF(AND(MONTH($N893) &lt;= 9, MONTH($O893) &gt;= 9), IF($R893 &lt;&gt; "", $H893/$R893, ""), ""),"")</f>
        <v/>
      </c>
      <c r="AB893" s="10" t="str">
        <f>IF(Overall!$A895&lt;&gt;"",IF(AND(MONTH($N893) &lt;= 10, MONTH($O893) &gt;= 10), IF($R893 &lt;&gt; "", $H893/$R893, ""), ""),"")</f>
        <v/>
      </c>
      <c r="AC893" s="10" t="str">
        <f>IF(Overall!$A895&lt;&gt;"",IF(AND(MONTH($N893) &lt;= 11, MONTH($O893) &gt;= 11), IF($R893 &lt;&gt; "", $H893/$R893, ""), ""),"")</f>
        <v/>
      </c>
      <c r="AD893" s="10" t="str">
        <f>IF(Overall!$A895&lt;&gt;"",IF(AND(MONTH($N893) &lt;= 12, MONTH($O893) &gt;= 12), IF($R893 &lt;&gt; "", $H893/$R893, ""), ""),"")</f>
        <v/>
      </c>
      <c r="AF893" s="10" t="str">
        <f ca="1">IFERROR(IF(AND(NOW()&lt;= EOMONTH(DATE(YEAR($O893),1, 1), 0), Overall!$A895&lt;&gt;"", MONTH($N893) &lt;= 1, MONTH($O893) &gt;= 1), IF($R893 &lt;&gt; "", $H893/$R893, ""), ""), "")</f>
        <v/>
      </c>
      <c r="AG893" s="10" t="str">
        <f ca="1">IFERROR(IF(AND(NOW()&lt;= EOMONTH(DATE(YEAR($O893),2, 1), 0), Overall!$A895&lt;&gt;"", MONTH($N893) &lt;= 2, MONTH($O893) &gt;= 2), IF($R893 &lt;&gt; "", $H893/$R893, ""), ""), "")</f>
        <v/>
      </c>
      <c r="AH893" s="10" t="str">
        <f ca="1">IFERROR(IF(AND(NOW()&lt;= EOMONTH(DATE(YEAR($O893),3, 1), 0), Overall!$A895&lt;&gt;"", MONTH($N893) &lt;= 3, MONTH($O893) &gt;= 3), IF($R893 &lt;&gt; "", $H893/$R893, ""), ""), "")</f>
        <v/>
      </c>
      <c r="AI893" s="10" t="str">
        <f ca="1">IFERROR(IF(AND(NOW()&lt;= EOMONTH(DATE(YEAR($O893),4, 1), 0), Overall!$A895&lt;&gt;"", MONTH($N893) &lt;= 4, MONTH($O893) &gt;= 4), IF($R893 &lt;&gt; "", $H893/$R893, ""), ""), "")</f>
        <v/>
      </c>
      <c r="AJ893" s="10" t="str">
        <f ca="1">IFERROR(IF(AND(NOW()&lt;= EOMONTH(DATE(YEAR($O893),5, 1), 0), Overall!$A895&lt;&gt;"", MONTH($N893) &lt;= 5, MONTH($O893) &gt;= 5), IF($R893 &lt;&gt; "", $H893/$R893, ""), ""), "")</f>
        <v/>
      </c>
      <c r="AK893" s="10" t="str">
        <f ca="1">IFERROR(IF(AND(NOW()&lt;= EOMONTH(DATE(YEAR($O893),6, 1), 0), Overall!$A895&lt;&gt;"", MONTH($N893) &lt;= 6, MONTH($O893) &gt;= 6), IF($R893 &lt;&gt; "", $H893/$R893, ""), ""), "")</f>
        <v/>
      </c>
      <c r="AL893" s="10" t="str">
        <f ca="1">IFERROR(IF(AND(NOW()&lt;= EOMONTH(DATE(YEAR($O893),7, 1), 0), Overall!$A895&lt;&gt;"", MONTH($N893) &lt;= 7, MONTH($O893) &gt;= 7), IF($R893 &lt;&gt; "", $H893/$R893, ""), ""), "")</f>
        <v/>
      </c>
      <c r="AM893" s="10" t="str">
        <f ca="1">IFERROR(IF(AND(NOW()&lt;= EOMONTH(DATE(YEAR($O893),8, 1), 0), Overall!$A895&lt;&gt;"", MONTH($N893) &lt;= 8, MONTH($O893) &gt;= 8), IF($R893 &lt;&gt; "", $H893/$R893, ""), ""), "")</f>
        <v/>
      </c>
      <c r="AN893" s="10" t="str">
        <f ca="1">IFERROR(IF(AND(NOW()&lt;= EOMONTH(DATE(YEAR($O893),9, 1), 0), Overall!$A895&lt;&gt;"", MONTH($N893) &lt;= 9, MONTH($O893) &gt;= 9), IF($R893 &lt;&gt; "", $H893/$R893, ""), ""), "")</f>
        <v/>
      </c>
      <c r="AO893" s="10" t="str">
        <f ca="1">IFERROR(IF(AND(NOW()&lt;= EOMONTH(DATE(YEAR($O893),10, 1), 0), Overall!$A895&lt;&gt;"", MONTH($N893) &lt;= 10, MONTH($O893) &gt;= 10), IF($R893 &lt;&gt; "", $H893/$R893, ""), ""), "")</f>
        <v/>
      </c>
      <c r="AP893" s="10" t="str">
        <f ca="1">IFERROR(IF(AND(NOW()&lt;= EOMONTH(DATE(YEAR($O893),11, 1), 0), Overall!$A895&lt;&gt;"", MONTH($N893) &lt;=11, MONTH($O893) &gt;= 11), IF($R893 &lt;&gt; "", $H893/$R893, ""), ""), "")</f>
        <v/>
      </c>
      <c r="AQ893" s="10" t="str">
        <f ca="1">IFERROR(IF(AND(NOW()&lt;= EOMONTH(DATE(YEAR($O893),12, 1), 0), Overall!$A895&lt;&gt;"", MONTH($N893) &lt;= 12, MONTH($O893) &gt;= 12), IF($R893 &lt;&gt; "", $H893/$R893, ""), ""), "")</f>
        <v/>
      </c>
      <c r="AR893" s="16">
        <f t="shared" ca="1" si="29"/>
        <v>0</v>
      </c>
    </row>
    <row r="894" spans="1:44" x14ac:dyDescent="0.25">
      <c r="A894" t="str">
        <f>_xlfn.VALUETOTEXT(Overall!A896)</f>
        <v/>
      </c>
      <c r="B894" s="8" t="str">
        <f>IF(Overall!B896&lt;&gt;"", VALUE(Overall!B896), "")</f>
        <v/>
      </c>
      <c r="C894" s="5" t="str">
        <f>IF(Overall!C896&lt;&gt;"",_xlfn.VALUETOTEXT(Overall!C896),"")</f>
        <v/>
      </c>
      <c r="D894" s="5" t="str">
        <f>_xlfn.VALUETOTEXT(Overall!D896)</f>
        <v/>
      </c>
      <c r="E894" s="5" t="str">
        <f>IF(Overall!Q896&lt;&gt;"",_xlfn.VALUETOTEXT(Overall!Q896),"")</f>
        <v/>
      </c>
      <c r="F894" s="5" t="str">
        <f>IF(Overall!E896&lt;&gt;"",_xlfn.VALUETOTEXT(Overall!E896),"")</f>
        <v/>
      </c>
      <c r="G894" s="5" t="str">
        <f>IF(Overall!R896&lt;&gt;"",_xlfn.VALUETOTEXT(Overall!R896),"")</f>
        <v/>
      </c>
      <c r="H894" s="6" t="str">
        <f>IF(Overall!F896&lt;&gt;"",VALUE(Overall!F896),"")</f>
        <v/>
      </c>
      <c r="I894" s="6" t="str">
        <f>IF(Overall!G896&lt;&gt;"",VALUE(Overall!G896),"")</f>
        <v/>
      </c>
      <c r="J894" s="6" t="str">
        <f>IF(Overall!H896&lt;&gt;"",VALUE(Overall!H896),"")</f>
        <v/>
      </c>
      <c r="K894" s="6" t="str">
        <f>IF(Overall!I896&lt;&gt;"",VALUE(Overall!I896),"")</f>
        <v/>
      </c>
      <c r="L894" s="6" t="str">
        <f>IF(Overall!J896&lt;&gt;"",VALUE(Overall!J896),"")</f>
        <v/>
      </c>
      <c r="M894" s="6" t="str">
        <f>IF(Overall!K896&lt;&gt;"",VALUE(Overall!K896),"")</f>
        <v/>
      </c>
      <c r="N894" s="7" t="str">
        <f>IF(Overall!L896&lt;&gt;"",DATEVALUE(MID(Overall!L896, FIND(",", Overall!L896) + 2, FIND(" ", Overall!L896) - FIND(",", Overall!L896) - 1) &amp; " " &amp; MID(Overall!L896, FIND(" ", Overall!L896) + 1, FIND(",", Overall!L896, FIND(" ", Overall!L896)) - FIND(" ", Overall!L896) - 1) &amp; ", " &amp; MID(Overall!L896, FIND(",", Overall!L896, FIND(",",Overall!L896) + 1) + 2, LEN(Overall!L896))),"")</f>
        <v/>
      </c>
      <c r="O894" s="7" t="str">
        <f>IF(Overall!M896&lt;&gt;"",DATEVALUE(MID(Overall!M896, FIND(",", Overall!M896) + 2, FIND(" ", Overall!M896) - FIND(",", Overall!M896) - 1) &amp; " " &amp; MID(Overall!M896, FIND(" ", Overall!M896) + 1, FIND(",", Overall!M896, FIND(" ", Overall!M896)) - FIND(" ", Overall!M896) - 1) &amp; ", " &amp; MID(Overall!M896, FIND(",", Overall!M896, FIND(",",Overall!M896) + 1) + 2, LEN(Overall!M896))),"")</f>
        <v/>
      </c>
      <c r="P894" s="7" t="str">
        <f>IF(Overall!N896&lt;&gt;"",DATEVALUE(MID(Overall!N896, FIND(",", Overall!N896) + 2, FIND(" ", Overall!N896) - FIND(",", Overall!N896) - 1) &amp; " " &amp; MID(Overall!N896, FIND(" ", Overall!N896) + 1, FIND(",", Overall!N896, FIND(" ", Overall!N896)) - FIND(" ", Overall!N896) - 1) &amp; ", " &amp; MID(Overall!N896, FIND(",", Overall!N896, FIND(",",Overall!N896) + 1) + 2, LEN(Overall!N896))),"")</f>
        <v/>
      </c>
      <c r="Q894" s="7" t="str">
        <f>IF(Overall!O896&lt;&gt;"",DATEVALUE(MID(Overall!O896, FIND(",", Overall!O896) + 2, FIND(" ", Overall!O896) - FIND(",", Overall!O896) - 1) &amp; " " &amp; MID(Overall!O896, FIND(" ", Overall!O896) + 1, FIND(",", Overall!O896, FIND(" ", Overall!O896)) - FIND(" ", Overall!O896) - 1) &amp; ", " &amp; MID(Overall!O896, FIND(",", Overall!O896, FIND(",",Overall!O896) + 1) + 2, LEN(Overall!O896))),"")</f>
        <v/>
      </c>
      <c r="R894" s="5" t="str">
        <f t="shared" si="28"/>
        <v/>
      </c>
      <c r="S894" s="10" t="str">
        <f>IF(Overall!$A896&lt;&gt;"",IF(AND(MONTH($N894) &lt;= 1, MONTH($O894) &gt;= 1), IF($R894 &lt;&gt; "", $H894/$R894, ""), ""),"")</f>
        <v/>
      </c>
      <c r="T894" s="10" t="str">
        <f>IF(Overall!$A896&lt;&gt;"",IF(AND(MONTH($N894) &lt;= 2, MONTH($O894) &gt;= 2), IF($R894 &lt;&gt; "", $H894/$R894, ""), ""),"")</f>
        <v/>
      </c>
      <c r="U894" s="10" t="str">
        <f>IF(Overall!$A896&lt;&gt;"",IF(AND(MONTH($N894) &lt;= 3, MONTH($O894) &gt;= 3), IF($R894 &lt;&gt; "", $H894/$R894, ""), ""),"")</f>
        <v/>
      </c>
      <c r="V894" s="10" t="str">
        <f>IF(Overall!$A896&lt;&gt;"",IF(AND(MONTH($N894) &lt;= 4, MONTH($O894) &gt;= 4), IF($R894 &lt;&gt; "", $H894/$R894, ""), ""),"")</f>
        <v/>
      </c>
      <c r="W894" s="10" t="str">
        <f>IF(Overall!$A896&lt;&gt;"",IF(AND(MONTH($N894) &lt;= 5, MONTH($O894) &gt;= 5), IF($R894 &lt;&gt; "", $H894/$R894, ""), ""),"")</f>
        <v/>
      </c>
      <c r="X894" s="10" t="str">
        <f>IF(Overall!$A896&lt;&gt;"",IF(AND(MONTH($N894) &lt;= 6, MONTH($O894) &gt;= 6), IF($R894 &lt;&gt; "", $H894/$R894, ""), ""),"")</f>
        <v/>
      </c>
      <c r="Y894" s="10" t="str">
        <f>IF(Overall!$A896&lt;&gt;"",IF(AND(MONTH($N894) &lt;= 7, MONTH($O894) &gt;= 7 ), IF($R894 &lt;&gt; "", $H894/$R894, ""), ""),"")</f>
        <v/>
      </c>
      <c r="Z894" s="10" t="str">
        <f>IF(Overall!$A896&lt;&gt;"",IF(AND(MONTH($N894) &lt;= 8, MONTH($O894) &gt;= 8), IF($R894 &lt;&gt; "", $H894/$R894, ""), ""),"")</f>
        <v/>
      </c>
      <c r="AA894" s="10" t="str">
        <f>IF(Overall!$A896&lt;&gt;"",IF(AND(MONTH($N894) &lt;= 9, MONTH($O894) &gt;= 9), IF($R894 &lt;&gt; "", $H894/$R894, ""), ""),"")</f>
        <v/>
      </c>
      <c r="AB894" s="10" t="str">
        <f>IF(Overall!$A896&lt;&gt;"",IF(AND(MONTH($N894) &lt;= 10, MONTH($O894) &gt;= 10), IF($R894 &lt;&gt; "", $H894/$R894, ""), ""),"")</f>
        <v/>
      </c>
      <c r="AC894" s="10" t="str">
        <f>IF(Overall!$A896&lt;&gt;"",IF(AND(MONTH($N894) &lt;= 11, MONTH($O894) &gt;= 11), IF($R894 &lt;&gt; "", $H894/$R894, ""), ""),"")</f>
        <v/>
      </c>
      <c r="AD894" s="10" t="str">
        <f>IF(Overall!$A896&lt;&gt;"",IF(AND(MONTH($N894) &lt;= 12, MONTH($O894) &gt;= 12), IF($R894 &lt;&gt; "", $H894/$R894, ""), ""),"")</f>
        <v/>
      </c>
      <c r="AF894" s="10" t="str">
        <f ca="1">IFERROR(IF(AND(NOW()&lt;= EOMONTH(DATE(YEAR($O894),1, 1), 0), Overall!$A896&lt;&gt;"", MONTH($N894) &lt;= 1, MONTH($O894) &gt;= 1), IF($R894 &lt;&gt; "", $H894/$R894, ""), ""), "")</f>
        <v/>
      </c>
      <c r="AG894" s="10" t="str">
        <f ca="1">IFERROR(IF(AND(NOW()&lt;= EOMONTH(DATE(YEAR($O894),2, 1), 0), Overall!$A896&lt;&gt;"", MONTH($N894) &lt;= 2, MONTH($O894) &gt;= 2), IF($R894 &lt;&gt; "", $H894/$R894, ""), ""), "")</f>
        <v/>
      </c>
      <c r="AH894" s="10" t="str">
        <f ca="1">IFERROR(IF(AND(NOW()&lt;= EOMONTH(DATE(YEAR($O894),3, 1), 0), Overall!$A896&lt;&gt;"", MONTH($N894) &lt;= 3, MONTH($O894) &gt;= 3), IF($R894 &lt;&gt; "", $H894/$R894, ""), ""), "")</f>
        <v/>
      </c>
      <c r="AI894" s="10" t="str">
        <f ca="1">IFERROR(IF(AND(NOW()&lt;= EOMONTH(DATE(YEAR($O894),4, 1), 0), Overall!$A896&lt;&gt;"", MONTH($N894) &lt;= 4, MONTH($O894) &gt;= 4), IF($R894 &lt;&gt; "", $H894/$R894, ""), ""), "")</f>
        <v/>
      </c>
      <c r="AJ894" s="10" t="str">
        <f ca="1">IFERROR(IF(AND(NOW()&lt;= EOMONTH(DATE(YEAR($O894),5, 1), 0), Overall!$A896&lt;&gt;"", MONTH($N894) &lt;= 5, MONTH($O894) &gt;= 5), IF($R894 &lt;&gt; "", $H894/$R894, ""), ""), "")</f>
        <v/>
      </c>
      <c r="AK894" s="10" t="str">
        <f ca="1">IFERROR(IF(AND(NOW()&lt;= EOMONTH(DATE(YEAR($O894),6, 1), 0), Overall!$A896&lt;&gt;"", MONTH($N894) &lt;= 6, MONTH($O894) &gt;= 6), IF($R894 &lt;&gt; "", $H894/$R894, ""), ""), "")</f>
        <v/>
      </c>
      <c r="AL894" s="10" t="str">
        <f ca="1">IFERROR(IF(AND(NOW()&lt;= EOMONTH(DATE(YEAR($O894),7, 1), 0), Overall!$A896&lt;&gt;"", MONTH($N894) &lt;= 7, MONTH($O894) &gt;= 7), IF($R894 &lt;&gt; "", $H894/$R894, ""), ""), "")</f>
        <v/>
      </c>
      <c r="AM894" s="10" t="str">
        <f ca="1">IFERROR(IF(AND(NOW()&lt;= EOMONTH(DATE(YEAR($O894),8, 1), 0), Overall!$A896&lt;&gt;"", MONTH($N894) &lt;= 8, MONTH($O894) &gt;= 8), IF($R894 &lt;&gt; "", $H894/$R894, ""), ""), "")</f>
        <v/>
      </c>
      <c r="AN894" s="10" t="str">
        <f ca="1">IFERROR(IF(AND(NOW()&lt;= EOMONTH(DATE(YEAR($O894),9, 1), 0), Overall!$A896&lt;&gt;"", MONTH($N894) &lt;= 9, MONTH($O894) &gt;= 9), IF($R894 &lt;&gt; "", $H894/$R894, ""), ""), "")</f>
        <v/>
      </c>
      <c r="AO894" s="10" t="str">
        <f ca="1">IFERROR(IF(AND(NOW()&lt;= EOMONTH(DATE(YEAR($O894),10, 1), 0), Overall!$A896&lt;&gt;"", MONTH($N894) &lt;= 10, MONTH($O894) &gt;= 10), IF($R894 &lt;&gt; "", $H894/$R894, ""), ""), "")</f>
        <v/>
      </c>
      <c r="AP894" s="10" t="str">
        <f ca="1">IFERROR(IF(AND(NOW()&lt;= EOMONTH(DATE(YEAR($O894),11, 1), 0), Overall!$A896&lt;&gt;"", MONTH($N894) &lt;=11, MONTH($O894) &gt;= 11), IF($R894 &lt;&gt; "", $H894/$R894, ""), ""), "")</f>
        <v/>
      </c>
      <c r="AQ894" s="10" t="str">
        <f ca="1">IFERROR(IF(AND(NOW()&lt;= EOMONTH(DATE(YEAR($O894),12, 1), 0), Overall!$A896&lt;&gt;"", MONTH($N894) &lt;= 12, MONTH($O894) &gt;= 12), IF($R894 &lt;&gt; "", $H894/$R894, ""), ""), "")</f>
        <v/>
      </c>
      <c r="AR894" s="16">
        <f t="shared" ca="1" si="29"/>
        <v>0</v>
      </c>
    </row>
    <row r="895" spans="1:44" x14ac:dyDescent="0.25">
      <c r="A895" t="str">
        <f>_xlfn.VALUETOTEXT(Overall!A897)</f>
        <v/>
      </c>
      <c r="B895" s="8" t="str">
        <f>IF(Overall!B897&lt;&gt;"", VALUE(Overall!B897), "")</f>
        <v/>
      </c>
      <c r="C895" s="5" t="str">
        <f>IF(Overall!C897&lt;&gt;"",_xlfn.VALUETOTEXT(Overall!C897),"")</f>
        <v/>
      </c>
      <c r="D895" s="5" t="str">
        <f>_xlfn.VALUETOTEXT(Overall!D897)</f>
        <v/>
      </c>
      <c r="E895" s="5" t="str">
        <f>IF(Overall!Q897&lt;&gt;"",_xlfn.VALUETOTEXT(Overall!Q897),"")</f>
        <v/>
      </c>
      <c r="F895" s="5" t="str">
        <f>IF(Overall!E897&lt;&gt;"",_xlfn.VALUETOTEXT(Overall!E897),"")</f>
        <v/>
      </c>
      <c r="G895" s="5" t="str">
        <f>IF(Overall!R897&lt;&gt;"",_xlfn.VALUETOTEXT(Overall!R897),"")</f>
        <v/>
      </c>
      <c r="H895" s="6" t="str">
        <f>IF(Overall!F897&lt;&gt;"",VALUE(Overall!F897),"")</f>
        <v/>
      </c>
      <c r="I895" s="6" t="str">
        <f>IF(Overall!G897&lt;&gt;"",VALUE(Overall!G897),"")</f>
        <v/>
      </c>
      <c r="J895" s="6" t="str">
        <f>IF(Overall!H897&lt;&gt;"",VALUE(Overall!H897),"")</f>
        <v/>
      </c>
      <c r="K895" s="6" t="str">
        <f>IF(Overall!I897&lt;&gt;"",VALUE(Overall!I897),"")</f>
        <v/>
      </c>
      <c r="L895" s="6" t="str">
        <f>IF(Overall!J897&lt;&gt;"",VALUE(Overall!J897),"")</f>
        <v/>
      </c>
      <c r="M895" s="6" t="str">
        <f>IF(Overall!K897&lt;&gt;"",VALUE(Overall!K897),"")</f>
        <v/>
      </c>
      <c r="N895" s="7" t="str">
        <f>IF(Overall!L897&lt;&gt;"",DATEVALUE(MID(Overall!L897, FIND(",", Overall!L897) + 2, FIND(" ", Overall!L897) - FIND(",", Overall!L897) - 1) &amp; " " &amp; MID(Overall!L897, FIND(" ", Overall!L897) + 1, FIND(",", Overall!L897, FIND(" ", Overall!L897)) - FIND(" ", Overall!L897) - 1) &amp; ", " &amp; MID(Overall!L897, FIND(",", Overall!L897, FIND(",",Overall!L897) + 1) + 2, LEN(Overall!L897))),"")</f>
        <v/>
      </c>
      <c r="O895" s="7" t="str">
        <f>IF(Overall!M897&lt;&gt;"",DATEVALUE(MID(Overall!M897, FIND(",", Overall!M897) + 2, FIND(" ", Overall!M897) - FIND(",", Overall!M897) - 1) &amp; " " &amp; MID(Overall!M897, FIND(" ", Overall!M897) + 1, FIND(",", Overall!M897, FIND(" ", Overall!M897)) - FIND(" ", Overall!M897) - 1) &amp; ", " &amp; MID(Overall!M897, FIND(",", Overall!M897, FIND(",",Overall!M897) + 1) + 2, LEN(Overall!M897))),"")</f>
        <v/>
      </c>
      <c r="P895" s="7" t="str">
        <f>IF(Overall!N897&lt;&gt;"",DATEVALUE(MID(Overall!N897, FIND(",", Overall!N897) + 2, FIND(" ", Overall!N897) - FIND(",", Overall!N897) - 1) &amp; " " &amp; MID(Overall!N897, FIND(" ", Overall!N897) + 1, FIND(",", Overall!N897, FIND(" ", Overall!N897)) - FIND(" ", Overall!N897) - 1) &amp; ", " &amp; MID(Overall!N897, FIND(",", Overall!N897, FIND(",",Overall!N897) + 1) + 2, LEN(Overall!N897))),"")</f>
        <v/>
      </c>
      <c r="Q895" s="7" t="str">
        <f>IF(Overall!O897&lt;&gt;"",DATEVALUE(MID(Overall!O897, FIND(",", Overall!O897) + 2, FIND(" ", Overall!O897) - FIND(",", Overall!O897) - 1) &amp; " " &amp; MID(Overall!O897, FIND(" ", Overall!O897) + 1, FIND(",", Overall!O897, FIND(" ", Overall!O897)) - FIND(" ", Overall!O897) - 1) &amp; ", " &amp; MID(Overall!O897, FIND(",", Overall!O897, FIND(",",Overall!O897) + 1) + 2, LEN(Overall!O897))),"")</f>
        <v/>
      </c>
      <c r="R895" s="5" t="str">
        <f t="shared" si="28"/>
        <v/>
      </c>
      <c r="S895" s="10" t="str">
        <f>IF(Overall!$A897&lt;&gt;"",IF(AND(MONTH($N895) &lt;= 1, MONTH($O895) &gt;= 1), IF($R895 &lt;&gt; "", $H895/$R895, ""), ""),"")</f>
        <v/>
      </c>
      <c r="T895" s="10" t="str">
        <f>IF(Overall!$A897&lt;&gt;"",IF(AND(MONTH($N895) &lt;= 2, MONTH($O895) &gt;= 2), IF($R895 &lt;&gt; "", $H895/$R895, ""), ""),"")</f>
        <v/>
      </c>
      <c r="U895" s="10" t="str">
        <f>IF(Overall!$A897&lt;&gt;"",IF(AND(MONTH($N895) &lt;= 3, MONTH($O895) &gt;= 3), IF($R895 &lt;&gt; "", $H895/$R895, ""), ""),"")</f>
        <v/>
      </c>
      <c r="V895" s="10" t="str">
        <f>IF(Overall!$A897&lt;&gt;"",IF(AND(MONTH($N895) &lt;= 4, MONTH($O895) &gt;= 4), IF($R895 &lt;&gt; "", $H895/$R895, ""), ""),"")</f>
        <v/>
      </c>
      <c r="W895" s="10" t="str">
        <f>IF(Overall!$A897&lt;&gt;"",IF(AND(MONTH($N895) &lt;= 5, MONTH($O895) &gt;= 5), IF($R895 &lt;&gt; "", $H895/$R895, ""), ""),"")</f>
        <v/>
      </c>
      <c r="X895" s="10" t="str">
        <f>IF(Overall!$A897&lt;&gt;"",IF(AND(MONTH($N895) &lt;= 6, MONTH($O895) &gt;= 6), IF($R895 &lt;&gt; "", $H895/$R895, ""), ""),"")</f>
        <v/>
      </c>
      <c r="Y895" s="10" t="str">
        <f>IF(Overall!$A897&lt;&gt;"",IF(AND(MONTH($N895) &lt;= 7, MONTH($O895) &gt;= 7 ), IF($R895 &lt;&gt; "", $H895/$R895, ""), ""),"")</f>
        <v/>
      </c>
      <c r="Z895" s="10" t="str">
        <f>IF(Overall!$A897&lt;&gt;"",IF(AND(MONTH($N895) &lt;= 8, MONTH($O895) &gt;= 8), IF($R895 &lt;&gt; "", $H895/$R895, ""), ""),"")</f>
        <v/>
      </c>
      <c r="AA895" s="10" t="str">
        <f>IF(Overall!$A897&lt;&gt;"",IF(AND(MONTH($N895) &lt;= 9, MONTH($O895) &gt;= 9), IF($R895 &lt;&gt; "", $H895/$R895, ""), ""),"")</f>
        <v/>
      </c>
      <c r="AB895" s="10" t="str">
        <f>IF(Overall!$A897&lt;&gt;"",IF(AND(MONTH($N895) &lt;= 10, MONTH($O895) &gt;= 10), IF($R895 &lt;&gt; "", $H895/$R895, ""), ""),"")</f>
        <v/>
      </c>
      <c r="AC895" s="10" t="str">
        <f>IF(Overall!$A897&lt;&gt;"",IF(AND(MONTH($N895) &lt;= 11, MONTH($O895) &gt;= 11), IF($R895 &lt;&gt; "", $H895/$R895, ""), ""),"")</f>
        <v/>
      </c>
      <c r="AD895" s="10" t="str">
        <f>IF(Overall!$A897&lt;&gt;"",IF(AND(MONTH($N895) &lt;= 12, MONTH($O895) &gt;= 12), IF($R895 &lt;&gt; "", $H895/$R895, ""), ""),"")</f>
        <v/>
      </c>
      <c r="AF895" s="10" t="str">
        <f ca="1">IFERROR(IF(AND(NOW()&lt;= EOMONTH(DATE(YEAR($O895),1, 1), 0), Overall!$A897&lt;&gt;"", MONTH($N895) &lt;= 1, MONTH($O895) &gt;= 1), IF($R895 &lt;&gt; "", $H895/$R895, ""), ""), "")</f>
        <v/>
      </c>
      <c r="AG895" s="10" t="str">
        <f ca="1">IFERROR(IF(AND(NOW()&lt;= EOMONTH(DATE(YEAR($O895),2, 1), 0), Overall!$A897&lt;&gt;"", MONTH($N895) &lt;= 2, MONTH($O895) &gt;= 2), IF($R895 &lt;&gt; "", $H895/$R895, ""), ""), "")</f>
        <v/>
      </c>
      <c r="AH895" s="10" t="str">
        <f ca="1">IFERROR(IF(AND(NOW()&lt;= EOMONTH(DATE(YEAR($O895),3, 1), 0), Overall!$A897&lt;&gt;"", MONTH($N895) &lt;= 3, MONTH($O895) &gt;= 3), IF($R895 &lt;&gt; "", $H895/$R895, ""), ""), "")</f>
        <v/>
      </c>
      <c r="AI895" s="10" t="str">
        <f ca="1">IFERROR(IF(AND(NOW()&lt;= EOMONTH(DATE(YEAR($O895),4, 1), 0), Overall!$A897&lt;&gt;"", MONTH($N895) &lt;= 4, MONTH($O895) &gt;= 4), IF($R895 &lt;&gt; "", $H895/$R895, ""), ""), "")</f>
        <v/>
      </c>
      <c r="AJ895" s="10" t="str">
        <f ca="1">IFERROR(IF(AND(NOW()&lt;= EOMONTH(DATE(YEAR($O895),5, 1), 0), Overall!$A897&lt;&gt;"", MONTH($N895) &lt;= 5, MONTH($O895) &gt;= 5), IF($R895 &lt;&gt; "", $H895/$R895, ""), ""), "")</f>
        <v/>
      </c>
      <c r="AK895" s="10" t="str">
        <f ca="1">IFERROR(IF(AND(NOW()&lt;= EOMONTH(DATE(YEAR($O895),6, 1), 0), Overall!$A897&lt;&gt;"", MONTH($N895) &lt;= 6, MONTH($O895) &gt;= 6), IF($R895 &lt;&gt; "", $H895/$R895, ""), ""), "")</f>
        <v/>
      </c>
      <c r="AL895" s="10" t="str">
        <f ca="1">IFERROR(IF(AND(NOW()&lt;= EOMONTH(DATE(YEAR($O895),7, 1), 0), Overall!$A897&lt;&gt;"", MONTH($N895) &lt;= 7, MONTH($O895) &gt;= 7), IF($R895 &lt;&gt; "", $H895/$R895, ""), ""), "")</f>
        <v/>
      </c>
      <c r="AM895" s="10" t="str">
        <f ca="1">IFERROR(IF(AND(NOW()&lt;= EOMONTH(DATE(YEAR($O895),8, 1), 0), Overall!$A897&lt;&gt;"", MONTH($N895) &lt;= 8, MONTH($O895) &gt;= 8), IF($R895 &lt;&gt; "", $H895/$R895, ""), ""), "")</f>
        <v/>
      </c>
      <c r="AN895" s="10" t="str">
        <f ca="1">IFERROR(IF(AND(NOW()&lt;= EOMONTH(DATE(YEAR($O895),9, 1), 0), Overall!$A897&lt;&gt;"", MONTH($N895) &lt;= 9, MONTH($O895) &gt;= 9), IF($R895 &lt;&gt; "", $H895/$R895, ""), ""), "")</f>
        <v/>
      </c>
      <c r="AO895" s="10" t="str">
        <f ca="1">IFERROR(IF(AND(NOW()&lt;= EOMONTH(DATE(YEAR($O895),10, 1), 0), Overall!$A897&lt;&gt;"", MONTH($N895) &lt;= 10, MONTH($O895) &gt;= 10), IF($R895 &lt;&gt; "", $H895/$R895, ""), ""), "")</f>
        <v/>
      </c>
      <c r="AP895" s="10" t="str">
        <f ca="1">IFERROR(IF(AND(NOW()&lt;= EOMONTH(DATE(YEAR($O895),11, 1), 0), Overall!$A897&lt;&gt;"", MONTH($N895) &lt;=11, MONTH($O895) &gt;= 11), IF($R895 &lt;&gt; "", $H895/$R895, ""), ""), "")</f>
        <v/>
      </c>
      <c r="AQ895" s="10" t="str">
        <f ca="1">IFERROR(IF(AND(NOW()&lt;= EOMONTH(DATE(YEAR($O895),12, 1), 0), Overall!$A897&lt;&gt;"", MONTH($N895) &lt;= 12, MONTH($O895) &gt;= 12), IF($R895 &lt;&gt; "", $H895/$R895, ""), ""), "")</f>
        <v/>
      </c>
      <c r="AR895" s="16">
        <f t="shared" ca="1" si="29"/>
        <v>0</v>
      </c>
    </row>
    <row r="896" spans="1:44" x14ac:dyDescent="0.25">
      <c r="A896" t="str">
        <f>_xlfn.VALUETOTEXT(Overall!A898)</f>
        <v/>
      </c>
      <c r="B896" s="8" t="str">
        <f>IF(Overall!B898&lt;&gt;"", VALUE(Overall!B898), "")</f>
        <v/>
      </c>
      <c r="C896" s="5" t="str">
        <f>IF(Overall!C898&lt;&gt;"",_xlfn.VALUETOTEXT(Overall!C898),"")</f>
        <v/>
      </c>
      <c r="D896" s="5" t="str">
        <f>_xlfn.VALUETOTEXT(Overall!D898)</f>
        <v/>
      </c>
      <c r="E896" s="5" t="str">
        <f>IF(Overall!Q898&lt;&gt;"",_xlfn.VALUETOTEXT(Overall!Q898),"")</f>
        <v/>
      </c>
      <c r="F896" s="5" t="str">
        <f>IF(Overall!E898&lt;&gt;"",_xlfn.VALUETOTEXT(Overall!E898),"")</f>
        <v/>
      </c>
      <c r="G896" s="5" t="str">
        <f>IF(Overall!R898&lt;&gt;"",_xlfn.VALUETOTEXT(Overall!R898),"")</f>
        <v/>
      </c>
      <c r="H896" s="6" t="str">
        <f>IF(Overall!F898&lt;&gt;"",VALUE(Overall!F898),"")</f>
        <v/>
      </c>
      <c r="I896" s="6" t="str">
        <f>IF(Overall!G898&lt;&gt;"",VALUE(Overall!G898),"")</f>
        <v/>
      </c>
      <c r="J896" s="6" t="str">
        <f>IF(Overall!H898&lt;&gt;"",VALUE(Overall!H898),"")</f>
        <v/>
      </c>
      <c r="K896" s="6" t="str">
        <f>IF(Overall!I898&lt;&gt;"",VALUE(Overall!I898),"")</f>
        <v/>
      </c>
      <c r="L896" s="6" t="str">
        <f>IF(Overall!J898&lt;&gt;"",VALUE(Overall!J898),"")</f>
        <v/>
      </c>
      <c r="M896" s="6" t="str">
        <f>IF(Overall!K898&lt;&gt;"",VALUE(Overall!K898),"")</f>
        <v/>
      </c>
      <c r="N896" s="7" t="str">
        <f>IF(Overall!L898&lt;&gt;"",DATEVALUE(MID(Overall!L898, FIND(",", Overall!L898) + 2, FIND(" ", Overall!L898) - FIND(",", Overall!L898) - 1) &amp; " " &amp; MID(Overall!L898, FIND(" ", Overall!L898) + 1, FIND(",", Overall!L898, FIND(" ", Overall!L898)) - FIND(" ", Overall!L898) - 1) &amp; ", " &amp; MID(Overall!L898, FIND(",", Overall!L898, FIND(",",Overall!L898) + 1) + 2, LEN(Overall!L898))),"")</f>
        <v/>
      </c>
      <c r="O896" s="7" t="str">
        <f>IF(Overall!M898&lt;&gt;"",DATEVALUE(MID(Overall!M898, FIND(",", Overall!M898) + 2, FIND(" ", Overall!M898) - FIND(",", Overall!M898) - 1) &amp; " " &amp; MID(Overall!M898, FIND(" ", Overall!M898) + 1, FIND(",", Overall!M898, FIND(" ", Overall!M898)) - FIND(" ", Overall!M898) - 1) &amp; ", " &amp; MID(Overall!M898, FIND(",", Overall!M898, FIND(",",Overall!M898) + 1) + 2, LEN(Overall!M898))),"")</f>
        <v/>
      </c>
      <c r="P896" s="7" t="str">
        <f>IF(Overall!N898&lt;&gt;"",DATEVALUE(MID(Overall!N898, FIND(",", Overall!N898) + 2, FIND(" ", Overall!N898) - FIND(",", Overall!N898) - 1) &amp; " " &amp; MID(Overall!N898, FIND(" ", Overall!N898) + 1, FIND(",", Overall!N898, FIND(" ", Overall!N898)) - FIND(" ", Overall!N898) - 1) &amp; ", " &amp; MID(Overall!N898, FIND(",", Overall!N898, FIND(",",Overall!N898) + 1) + 2, LEN(Overall!N898))),"")</f>
        <v/>
      </c>
      <c r="Q896" s="7" t="str">
        <f>IF(Overall!O898&lt;&gt;"",DATEVALUE(MID(Overall!O898, FIND(",", Overall!O898) + 2, FIND(" ", Overall!O898) - FIND(",", Overall!O898) - 1) &amp; " " &amp; MID(Overall!O898, FIND(" ", Overall!O898) + 1, FIND(",", Overall!O898, FIND(" ", Overall!O898)) - FIND(" ", Overall!O898) - 1) &amp; ", " &amp; MID(Overall!O898, FIND(",", Overall!O898, FIND(",",Overall!O898) + 1) + 2, LEN(Overall!O898))),"")</f>
        <v/>
      </c>
      <c r="R896" s="5" t="str">
        <f t="shared" si="28"/>
        <v/>
      </c>
      <c r="S896" s="10" t="str">
        <f>IF(Overall!$A898&lt;&gt;"",IF(AND(MONTH($N896) &lt;= 1, MONTH($O896) &gt;= 1), IF($R896 &lt;&gt; "", $H896/$R896, ""), ""),"")</f>
        <v/>
      </c>
      <c r="T896" s="10" t="str">
        <f>IF(Overall!$A898&lt;&gt;"",IF(AND(MONTH($N896) &lt;= 2, MONTH($O896) &gt;= 2), IF($R896 &lt;&gt; "", $H896/$R896, ""), ""),"")</f>
        <v/>
      </c>
      <c r="U896" s="10" t="str">
        <f>IF(Overall!$A898&lt;&gt;"",IF(AND(MONTH($N896) &lt;= 3, MONTH($O896) &gt;= 3), IF($R896 &lt;&gt; "", $H896/$R896, ""), ""),"")</f>
        <v/>
      </c>
      <c r="V896" s="10" t="str">
        <f>IF(Overall!$A898&lt;&gt;"",IF(AND(MONTH($N896) &lt;= 4, MONTH($O896) &gt;= 4), IF($R896 &lt;&gt; "", $H896/$R896, ""), ""),"")</f>
        <v/>
      </c>
      <c r="W896" s="10" t="str">
        <f>IF(Overall!$A898&lt;&gt;"",IF(AND(MONTH($N896) &lt;= 5, MONTH($O896) &gt;= 5), IF($R896 &lt;&gt; "", $H896/$R896, ""), ""),"")</f>
        <v/>
      </c>
      <c r="X896" s="10" t="str">
        <f>IF(Overall!$A898&lt;&gt;"",IF(AND(MONTH($N896) &lt;= 6, MONTH($O896) &gt;= 6), IF($R896 &lt;&gt; "", $H896/$R896, ""), ""),"")</f>
        <v/>
      </c>
      <c r="Y896" s="10" t="str">
        <f>IF(Overall!$A898&lt;&gt;"",IF(AND(MONTH($N896) &lt;= 7, MONTH($O896) &gt;= 7 ), IF($R896 &lt;&gt; "", $H896/$R896, ""), ""),"")</f>
        <v/>
      </c>
      <c r="Z896" s="10" t="str">
        <f>IF(Overall!$A898&lt;&gt;"",IF(AND(MONTH($N896) &lt;= 8, MONTH($O896) &gt;= 8), IF($R896 &lt;&gt; "", $H896/$R896, ""), ""),"")</f>
        <v/>
      </c>
      <c r="AA896" s="10" t="str">
        <f>IF(Overall!$A898&lt;&gt;"",IF(AND(MONTH($N896) &lt;= 9, MONTH($O896) &gt;= 9), IF($R896 &lt;&gt; "", $H896/$R896, ""), ""),"")</f>
        <v/>
      </c>
      <c r="AB896" s="10" t="str">
        <f>IF(Overall!$A898&lt;&gt;"",IF(AND(MONTH($N896) &lt;= 10, MONTH($O896) &gt;= 10), IF($R896 &lt;&gt; "", $H896/$R896, ""), ""),"")</f>
        <v/>
      </c>
      <c r="AC896" s="10" t="str">
        <f>IF(Overall!$A898&lt;&gt;"",IF(AND(MONTH($N896) &lt;= 11, MONTH($O896) &gt;= 11), IF($R896 &lt;&gt; "", $H896/$R896, ""), ""),"")</f>
        <v/>
      </c>
      <c r="AD896" s="10" t="str">
        <f>IF(Overall!$A898&lt;&gt;"",IF(AND(MONTH($N896) &lt;= 12, MONTH($O896) &gt;= 12), IF($R896 &lt;&gt; "", $H896/$R896, ""), ""),"")</f>
        <v/>
      </c>
      <c r="AF896" s="10" t="str">
        <f ca="1">IFERROR(IF(AND(NOW()&lt;= EOMONTH(DATE(YEAR($O896),1, 1), 0), Overall!$A898&lt;&gt;"", MONTH($N896) &lt;= 1, MONTH($O896) &gt;= 1), IF($R896 &lt;&gt; "", $H896/$R896, ""), ""), "")</f>
        <v/>
      </c>
      <c r="AG896" s="10" t="str">
        <f ca="1">IFERROR(IF(AND(NOW()&lt;= EOMONTH(DATE(YEAR($O896),2, 1), 0), Overall!$A898&lt;&gt;"", MONTH($N896) &lt;= 2, MONTH($O896) &gt;= 2), IF($R896 &lt;&gt; "", $H896/$R896, ""), ""), "")</f>
        <v/>
      </c>
      <c r="AH896" s="10" t="str">
        <f ca="1">IFERROR(IF(AND(NOW()&lt;= EOMONTH(DATE(YEAR($O896),3, 1), 0), Overall!$A898&lt;&gt;"", MONTH($N896) &lt;= 3, MONTH($O896) &gt;= 3), IF($R896 &lt;&gt; "", $H896/$R896, ""), ""), "")</f>
        <v/>
      </c>
      <c r="AI896" s="10" t="str">
        <f ca="1">IFERROR(IF(AND(NOW()&lt;= EOMONTH(DATE(YEAR($O896),4, 1), 0), Overall!$A898&lt;&gt;"", MONTH($N896) &lt;= 4, MONTH($O896) &gt;= 4), IF($R896 &lt;&gt; "", $H896/$R896, ""), ""), "")</f>
        <v/>
      </c>
      <c r="AJ896" s="10" t="str">
        <f ca="1">IFERROR(IF(AND(NOW()&lt;= EOMONTH(DATE(YEAR($O896),5, 1), 0), Overall!$A898&lt;&gt;"", MONTH($N896) &lt;= 5, MONTH($O896) &gt;= 5), IF($R896 &lt;&gt; "", $H896/$R896, ""), ""), "")</f>
        <v/>
      </c>
      <c r="AK896" s="10" t="str">
        <f ca="1">IFERROR(IF(AND(NOW()&lt;= EOMONTH(DATE(YEAR($O896),6, 1), 0), Overall!$A898&lt;&gt;"", MONTH($N896) &lt;= 6, MONTH($O896) &gt;= 6), IF($R896 &lt;&gt; "", $H896/$R896, ""), ""), "")</f>
        <v/>
      </c>
      <c r="AL896" s="10" t="str">
        <f ca="1">IFERROR(IF(AND(NOW()&lt;= EOMONTH(DATE(YEAR($O896),7, 1), 0), Overall!$A898&lt;&gt;"", MONTH($N896) &lt;= 7, MONTH($O896) &gt;= 7), IF($R896 &lt;&gt; "", $H896/$R896, ""), ""), "")</f>
        <v/>
      </c>
      <c r="AM896" s="10" t="str">
        <f ca="1">IFERROR(IF(AND(NOW()&lt;= EOMONTH(DATE(YEAR($O896),8, 1), 0), Overall!$A898&lt;&gt;"", MONTH($N896) &lt;= 8, MONTH($O896) &gt;= 8), IF($R896 &lt;&gt; "", $H896/$R896, ""), ""), "")</f>
        <v/>
      </c>
      <c r="AN896" s="10" t="str">
        <f ca="1">IFERROR(IF(AND(NOW()&lt;= EOMONTH(DATE(YEAR($O896),9, 1), 0), Overall!$A898&lt;&gt;"", MONTH($N896) &lt;= 9, MONTH($O896) &gt;= 9), IF($R896 &lt;&gt; "", $H896/$R896, ""), ""), "")</f>
        <v/>
      </c>
      <c r="AO896" s="10" t="str">
        <f ca="1">IFERROR(IF(AND(NOW()&lt;= EOMONTH(DATE(YEAR($O896),10, 1), 0), Overall!$A898&lt;&gt;"", MONTH($N896) &lt;= 10, MONTH($O896) &gt;= 10), IF($R896 &lt;&gt; "", $H896/$R896, ""), ""), "")</f>
        <v/>
      </c>
      <c r="AP896" s="10" t="str">
        <f ca="1">IFERROR(IF(AND(NOW()&lt;= EOMONTH(DATE(YEAR($O896),11, 1), 0), Overall!$A898&lt;&gt;"", MONTH($N896) &lt;=11, MONTH($O896) &gt;= 11), IF($R896 &lt;&gt; "", $H896/$R896, ""), ""), "")</f>
        <v/>
      </c>
      <c r="AQ896" s="10" t="str">
        <f ca="1">IFERROR(IF(AND(NOW()&lt;= EOMONTH(DATE(YEAR($O896),12, 1), 0), Overall!$A898&lt;&gt;"", MONTH($N896) &lt;= 12, MONTH($O896) &gt;= 12), IF($R896 &lt;&gt; "", $H896/$R896, ""), ""), "")</f>
        <v/>
      </c>
      <c r="AR896" s="16">
        <f t="shared" ca="1" si="29"/>
        <v>0</v>
      </c>
    </row>
    <row r="897" spans="1:44" x14ac:dyDescent="0.25">
      <c r="A897" t="str">
        <f>_xlfn.VALUETOTEXT(Overall!A899)</f>
        <v/>
      </c>
      <c r="B897" s="8" t="str">
        <f>IF(Overall!B899&lt;&gt;"", VALUE(Overall!B899), "")</f>
        <v/>
      </c>
      <c r="C897" s="5" t="str">
        <f>IF(Overall!C899&lt;&gt;"",_xlfn.VALUETOTEXT(Overall!C899),"")</f>
        <v/>
      </c>
      <c r="D897" s="5" t="str">
        <f>_xlfn.VALUETOTEXT(Overall!D899)</f>
        <v/>
      </c>
      <c r="E897" s="5" t="str">
        <f>IF(Overall!Q899&lt;&gt;"",_xlfn.VALUETOTEXT(Overall!Q899),"")</f>
        <v/>
      </c>
      <c r="F897" s="5" t="str">
        <f>IF(Overall!E899&lt;&gt;"",_xlfn.VALUETOTEXT(Overall!E899),"")</f>
        <v/>
      </c>
      <c r="G897" s="5" t="str">
        <f>IF(Overall!R899&lt;&gt;"",_xlfn.VALUETOTEXT(Overall!R899),"")</f>
        <v/>
      </c>
      <c r="H897" s="6" t="str">
        <f>IF(Overall!F899&lt;&gt;"",VALUE(Overall!F899),"")</f>
        <v/>
      </c>
      <c r="I897" s="6" t="str">
        <f>IF(Overall!G899&lt;&gt;"",VALUE(Overall!G899),"")</f>
        <v/>
      </c>
      <c r="J897" s="6" t="str">
        <f>IF(Overall!H899&lt;&gt;"",VALUE(Overall!H899),"")</f>
        <v/>
      </c>
      <c r="K897" s="6" t="str">
        <f>IF(Overall!I899&lt;&gt;"",VALUE(Overall!I899),"")</f>
        <v/>
      </c>
      <c r="L897" s="6" t="str">
        <f>IF(Overall!J899&lt;&gt;"",VALUE(Overall!J899),"")</f>
        <v/>
      </c>
      <c r="M897" s="6" t="str">
        <f>IF(Overall!K899&lt;&gt;"",VALUE(Overall!K899),"")</f>
        <v/>
      </c>
      <c r="N897" s="7" t="str">
        <f>IF(Overall!L899&lt;&gt;"",DATEVALUE(MID(Overall!L899, FIND(",", Overall!L899) + 2, FIND(" ", Overall!L899) - FIND(",", Overall!L899) - 1) &amp; " " &amp; MID(Overall!L899, FIND(" ", Overall!L899) + 1, FIND(",", Overall!L899, FIND(" ", Overall!L899)) - FIND(" ", Overall!L899) - 1) &amp; ", " &amp; MID(Overall!L899, FIND(",", Overall!L899, FIND(",",Overall!L899) + 1) + 2, LEN(Overall!L899))),"")</f>
        <v/>
      </c>
      <c r="O897" s="7" t="str">
        <f>IF(Overall!M899&lt;&gt;"",DATEVALUE(MID(Overall!M899, FIND(",", Overall!M899) + 2, FIND(" ", Overall!M899) - FIND(",", Overall!M899) - 1) &amp; " " &amp; MID(Overall!M899, FIND(" ", Overall!M899) + 1, FIND(",", Overall!M899, FIND(" ", Overall!M899)) - FIND(" ", Overall!M899) - 1) &amp; ", " &amp; MID(Overall!M899, FIND(",", Overall!M899, FIND(",",Overall!M899) + 1) + 2, LEN(Overall!M899))),"")</f>
        <v/>
      </c>
      <c r="P897" s="7" t="str">
        <f>IF(Overall!N899&lt;&gt;"",DATEVALUE(MID(Overall!N899, FIND(",", Overall!N899) + 2, FIND(" ", Overall!N899) - FIND(",", Overall!N899) - 1) &amp; " " &amp; MID(Overall!N899, FIND(" ", Overall!N899) + 1, FIND(",", Overall!N899, FIND(" ", Overall!N899)) - FIND(" ", Overall!N899) - 1) &amp; ", " &amp; MID(Overall!N899, FIND(",", Overall!N899, FIND(",",Overall!N899) + 1) + 2, LEN(Overall!N899))),"")</f>
        <v/>
      </c>
      <c r="Q897" s="7" t="str">
        <f>IF(Overall!O899&lt;&gt;"",DATEVALUE(MID(Overall!O899, FIND(",", Overall!O899) + 2, FIND(" ", Overall!O899) - FIND(",", Overall!O899) - 1) &amp; " " &amp; MID(Overall!O899, FIND(" ", Overall!O899) + 1, FIND(",", Overall!O899, FIND(" ", Overall!O899)) - FIND(" ", Overall!O899) - 1) &amp; ", " &amp; MID(Overall!O899, FIND(",", Overall!O899, FIND(",",Overall!O899) + 1) + 2, LEN(Overall!O899))),"")</f>
        <v/>
      </c>
      <c r="R897" s="5" t="str">
        <f t="shared" si="28"/>
        <v/>
      </c>
      <c r="S897" s="10" t="str">
        <f>IF(Overall!$A899&lt;&gt;"",IF(AND(MONTH($N897) &lt;= 1, MONTH($O897) &gt;= 1), IF($R897 &lt;&gt; "", $H897/$R897, ""), ""),"")</f>
        <v/>
      </c>
      <c r="T897" s="10" t="str">
        <f>IF(Overall!$A899&lt;&gt;"",IF(AND(MONTH($N897) &lt;= 2, MONTH($O897) &gt;= 2), IF($R897 &lt;&gt; "", $H897/$R897, ""), ""),"")</f>
        <v/>
      </c>
      <c r="U897" s="10" t="str">
        <f>IF(Overall!$A899&lt;&gt;"",IF(AND(MONTH($N897) &lt;= 3, MONTH($O897) &gt;= 3), IF($R897 &lt;&gt; "", $H897/$R897, ""), ""),"")</f>
        <v/>
      </c>
      <c r="V897" s="10" t="str">
        <f>IF(Overall!$A899&lt;&gt;"",IF(AND(MONTH($N897) &lt;= 4, MONTH($O897) &gt;= 4), IF($R897 &lt;&gt; "", $H897/$R897, ""), ""),"")</f>
        <v/>
      </c>
      <c r="W897" s="10" t="str">
        <f>IF(Overall!$A899&lt;&gt;"",IF(AND(MONTH($N897) &lt;= 5, MONTH($O897) &gt;= 5), IF($R897 &lt;&gt; "", $H897/$R897, ""), ""),"")</f>
        <v/>
      </c>
      <c r="X897" s="10" t="str">
        <f>IF(Overall!$A899&lt;&gt;"",IF(AND(MONTH($N897) &lt;= 6, MONTH($O897) &gt;= 6), IF($R897 &lt;&gt; "", $H897/$R897, ""), ""),"")</f>
        <v/>
      </c>
      <c r="Y897" s="10" t="str">
        <f>IF(Overall!$A899&lt;&gt;"",IF(AND(MONTH($N897) &lt;= 7, MONTH($O897) &gt;= 7 ), IF($R897 &lt;&gt; "", $H897/$R897, ""), ""),"")</f>
        <v/>
      </c>
      <c r="Z897" s="10" t="str">
        <f>IF(Overall!$A899&lt;&gt;"",IF(AND(MONTH($N897) &lt;= 8, MONTH($O897) &gt;= 8), IF($R897 &lt;&gt; "", $H897/$R897, ""), ""),"")</f>
        <v/>
      </c>
      <c r="AA897" s="10" t="str">
        <f>IF(Overall!$A899&lt;&gt;"",IF(AND(MONTH($N897) &lt;= 9, MONTH($O897) &gt;= 9), IF($R897 &lt;&gt; "", $H897/$R897, ""), ""),"")</f>
        <v/>
      </c>
      <c r="AB897" s="10" t="str">
        <f>IF(Overall!$A899&lt;&gt;"",IF(AND(MONTH($N897) &lt;= 10, MONTH($O897) &gt;= 10), IF($R897 &lt;&gt; "", $H897/$R897, ""), ""),"")</f>
        <v/>
      </c>
      <c r="AC897" s="10" t="str">
        <f>IF(Overall!$A899&lt;&gt;"",IF(AND(MONTH($N897) &lt;= 11, MONTH($O897) &gt;= 11), IF($R897 &lt;&gt; "", $H897/$R897, ""), ""),"")</f>
        <v/>
      </c>
      <c r="AD897" s="10" t="str">
        <f>IF(Overall!$A899&lt;&gt;"",IF(AND(MONTH($N897) &lt;= 12, MONTH($O897) &gt;= 12), IF($R897 &lt;&gt; "", $H897/$R897, ""), ""),"")</f>
        <v/>
      </c>
      <c r="AF897" s="10" t="str">
        <f ca="1">IFERROR(IF(AND(NOW()&lt;= EOMONTH(DATE(YEAR($O897),1, 1), 0), Overall!$A899&lt;&gt;"", MONTH($N897) &lt;= 1, MONTH($O897) &gt;= 1), IF($R897 &lt;&gt; "", $H897/$R897, ""), ""), "")</f>
        <v/>
      </c>
      <c r="AG897" s="10" t="str">
        <f ca="1">IFERROR(IF(AND(NOW()&lt;= EOMONTH(DATE(YEAR($O897),2, 1), 0), Overall!$A899&lt;&gt;"", MONTH($N897) &lt;= 2, MONTH($O897) &gt;= 2), IF($R897 &lt;&gt; "", $H897/$R897, ""), ""), "")</f>
        <v/>
      </c>
      <c r="AH897" s="10" t="str">
        <f ca="1">IFERROR(IF(AND(NOW()&lt;= EOMONTH(DATE(YEAR($O897),3, 1), 0), Overall!$A899&lt;&gt;"", MONTH($N897) &lt;= 3, MONTH($O897) &gt;= 3), IF($R897 &lt;&gt; "", $H897/$R897, ""), ""), "")</f>
        <v/>
      </c>
      <c r="AI897" s="10" t="str">
        <f ca="1">IFERROR(IF(AND(NOW()&lt;= EOMONTH(DATE(YEAR($O897),4, 1), 0), Overall!$A899&lt;&gt;"", MONTH($N897) &lt;= 4, MONTH($O897) &gt;= 4), IF($R897 &lt;&gt; "", $H897/$R897, ""), ""), "")</f>
        <v/>
      </c>
      <c r="AJ897" s="10" t="str">
        <f ca="1">IFERROR(IF(AND(NOW()&lt;= EOMONTH(DATE(YEAR($O897),5, 1), 0), Overall!$A899&lt;&gt;"", MONTH($N897) &lt;= 5, MONTH($O897) &gt;= 5), IF($R897 &lt;&gt; "", $H897/$R897, ""), ""), "")</f>
        <v/>
      </c>
      <c r="AK897" s="10" t="str">
        <f ca="1">IFERROR(IF(AND(NOW()&lt;= EOMONTH(DATE(YEAR($O897),6, 1), 0), Overall!$A899&lt;&gt;"", MONTH($N897) &lt;= 6, MONTH($O897) &gt;= 6), IF($R897 &lt;&gt; "", $H897/$R897, ""), ""), "")</f>
        <v/>
      </c>
      <c r="AL897" s="10" t="str">
        <f ca="1">IFERROR(IF(AND(NOW()&lt;= EOMONTH(DATE(YEAR($O897),7, 1), 0), Overall!$A899&lt;&gt;"", MONTH($N897) &lt;= 7, MONTH($O897) &gt;= 7), IF($R897 &lt;&gt; "", $H897/$R897, ""), ""), "")</f>
        <v/>
      </c>
      <c r="AM897" s="10" t="str">
        <f ca="1">IFERROR(IF(AND(NOW()&lt;= EOMONTH(DATE(YEAR($O897),8, 1), 0), Overall!$A899&lt;&gt;"", MONTH($N897) &lt;= 8, MONTH($O897) &gt;= 8), IF($R897 &lt;&gt; "", $H897/$R897, ""), ""), "")</f>
        <v/>
      </c>
      <c r="AN897" s="10" t="str">
        <f ca="1">IFERROR(IF(AND(NOW()&lt;= EOMONTH(DATE(YEAR($O897),9, 1), 0), Overall!$A899&lt;&gt;"", MONTH($N897) &lt;= 9, MONTH($O897) &gt;= 9), IF($R897 &lt;&gt; "", $H897/$R897, ""), ""), "")</f>
        <v/>
      </c>
      <c r="AO897" s="10" t="str">
        <f ca="1">IFERROR(IF(AND(NOW()&lt;= EOMONTH(DATE(YEAR($O897),10, 1), 0), Overall!$A899&lt;&gt;"", MONTH($N897) &lt;= 10, MONTH($O897) &gt;= 10), IF($R897 &lt;&gt; "", $H897/$R897, ""), ""), "")</f>
        <v/>
      </c>
      <c r="AP897" s="10" t="str">
        <f ca="1">IFERROR(IF(AND(NOW()&lt;= EOMONTH(DATE(YEAR($O897),11, 1), 0), Overall!$A899&lt;&gt;"", MONTH($N897) &lt;=11, MONTH($O897) &gt;= 11), IF($R897 &lt;&gt; "", $H897/$R897, ""), ""), "")</f>
        <v/>
      </c>
      <c r="AQ897" s="10" t="str">
        <f ca="1">IFERROR(IF(AND(NOW()&lt;= EOMONTH(DATE(YEAR($O897),12, 1), 0), Overall!$A899&lt;&gt;"", MONTH($N897) &lt;= 12, MONTH($O897) &gt;= 12), IF($R897 &lt;&gt; "", $H897/$R897, ""), ""), "")</f>
        <v/>
      </c>
      <c r="AR897" s="16">
        <f t="shared" ca="1" si="29"/>
        <v>0</v>
      </c>
    </row>
    <row r="898" spans="1:44" x14ac:dyDescent="0.25">
      <c r="A898" t="str">
        <f>_xlfn.VALUETOTEXT(Overall!A900)</f>
        <v/>
      </c>
      <c r="B898" s="8" t="str">
        <f>IF(Overall!B900&lt;&gt;"", VALUE(Overall!B900), "")</f>
        <v/>
      </c>
      <c r="C898" s="5" t="str">
        <f>IF(Overall!C900&lt;&gt;"",_xlfn.VALUETOTEXT(Overall!C900),"")</f>
        <v/>
      </c>
      <c r="D898" s="5" t="str">
        <f>_xlfn.VALUETOTEXT(Overall!D900)</f>
        <v/>
      </c>
      <c r="E898" s="5" t="str">
        <f>IF(Overall!Q900&lt;&gt;"",_xlfn.VALUETOTEXT(Overall!Q900),"")</f>
        <v/>
      </c>
      <c r="F898" s="5" t="str">
        <f>IF(Overall!E900&lt;&gt;"",_xlfn.VALUETOTEXT(Overall!E900),"")</f>
        <v/>
      </c>
      <c r="G898" s="5" t="str">
        <f>IF(Overall!R900&lt;&gt;"",_xlfn.VALUETOTEXT(Overall!R900),"")</f>
        <v/>
      </c>
      <c r="H898" s="6" t="str">
        <f>IF(Overall!F900&lt;&gt;"",VALUE(Overall!F900),"")</f>
        <v/>
      </c>
      <c r="I898" s="6" t="str">
        <f>IF(Overall!G900&lt;&gt;"",VALUE(Overall!G900),"")</f>
        <v/>
      </c>
      <c r="J898" s="6" t="str">
        <f>IF(Overall!H900&lt;&gt;"",VALUE(Overall!H900),"")</f>
        <v/>
      </c>
      <c r="K898" s="6" t="str">
        <f>IF(Overall!I900&lt;&gt;"",VALUE(Overall!I900),"")</f>
        <v/>
      </c>
      <c r="L898" s="6" t="str">
        <f>IF(Overall!J900&lt;&gt;"",VALUE(Overall!J900),"")</f>
        <v/>
      </c>
      <c r="M898" s="6" t="str">
        <f>IF(Overall!K900&lt;&gt;"",VALUE(Overall!K900),"")</f>
        <v/>
      </c>
      <c r="N898" s="7" t="str">
        <f>IF(Overall!L900&lt;&gt;"",DATEVALUE(MID(Overall!L900, FIND(",", Overall!L900) + 2, FIND(" ", Overall!L900) - FIND(",", Overall!L900) - 1) &amp; " " &amp; MID(Overall!L900, FIND(" ", Overall!L900) + 1, FIND(",", Overall!L900, FIND(" ", Overall!L900)) - FIND(" ", Overall!L900) - 1) &amp; ", " &amp; MID(Overall!L900, FIND(",", Overall!L900, FIND(",",Overall!L900) + 1) + 2, LEN(Overall!L900))),"")</f>
        <v/>
      </c>
      <c r="O898" s="7" t="str">
        <f>IF(Overall!M900&lt;&gt;"",DATEVALUE(MID(Overall!M900, FIND(",", Overall!M900) + 2, FIND(" ", Overall!M900) - FIND(",", Overall!M900) - 1) &amp; " " &amp; MID(Overall!M900, FIND(" ", Overall!M900) + 1, FIND(",", Overall!M900, FIND(" ", Overall!M900)) - FIND(" ", Overall!M900) - 1) &amp; ", " &amp; MID(Overall!M900, FIND(",", Overall!M900, FIND(",",Overall!M900) + 1) + 2, LEN(Overall!M900))),"")</f>
        <v/>
      </c>
      <c r="P898" s="7" t="str">
        <f>IF(Overall!N900&lt;&gt;"",DATEVALUE(MID(Overall!N900, FIND(",", Overall!N900) + 2, FIND(" ", Overall!N900) - FIND(",", Overall!N900) - 1) &amp; " " &amp; MID(Overall!N900, FIND(" ", Overall!N900) + 1, FIND(",", Overall!N900, FIND(" ", Overall!N900)) - FIND(" ", Overall!N900) - 1) &amp; ", " &amp; MID(Overall!N900, FIND(",", Overall!N900, FIND(",",Overall!N900) + 1) + 2, LEN(Overall!N900))),"")</f>
        <v/>
      </c>
      <c r="Q898" s="7" t="str">
        <f>IF(Overall!O900&lt;&gt;"",DATEVALUE(MID(Overall!O900, FIND(",", Overall!O900) + 2, FIND(" ", Overall!O900) - FIND(",", Overall!O900) - 1) &amp; " " &amp; MID(Overall!O900, FIND(" ", Overall!O900) + 1, FIND(",", Overall!O900, FIND(" ", Overall!O900)) - FIND(" ", Overall!O900) - 1) &amp; ", " &amp; MID(Overall!O900, FIND(",", Overall!O900, FIND(",",Overall!O900) + 1) + 2, LEN(Overall!O900))),"")</f>
        <v/>
      </c>
      <c r="R898" s="5" t="str">
        <f t="shared" si="28"/>
        <v/>
      </c>
      <c r="S898" s="10" t="str">
        <f>IF(Overall!$A900&lt;&gt;"",IF(AND(MONTH($N898) &lt;= 1, MONTH($O898) &gt;= 1), IF($R898 &lt;&gt; "", $H898/$R898, ""), ""),"")</f>
        <v/>
      </c>
      <c r="T898" s="10" t="str">
        <f>IF(Overall!$A900&lt;&gt;"",IF(AND(MONTH($N898) &lt;= 2, MONTH($O898) &gt;= 2), IF($R898 &lt;&gt; "", $H898/$R898, ""), ""),"")</f>
        <v/>
      </c>
      <c r="U898" s="10" t="str">
        <f>IF(Overall!$A900&lt;&gt;"",IF(AND(MONTH($N898) &lt;= 3, MONTH($O898) &gt;= 3), IF($R898 &lt;&gt; "", $H898/$R898, ""), ""),"")</f>
        <v/>
      </c>
      <c r="V898" s="10" t="str">
        <f>IF(Overall!$A900&lt;&gt;"",IF(AND(MONTH($N898) &lt;= 4, MONTH($O898) &gt;= 4), IF($R898 &lt;&gt; "", $H898/$R898, ""), ""),"")</f>
        <v/>
      </c>
      <c r="W898" s="10" t="str">
        <f>IF(Overall!$A900&lt;&gt;"",IF(AND(MONTH($N898) &lt;= 5, MONTH($O898) &gt;= 5), IF($R898 &lt;&gt; "", $H898/$R898, ""), ""),"")</f>
        <v/>
      </c>
      <c r="X898" s="10" t="str">
        <f>IF(Overall!$A900&lt;&gt;"",IF(AND(MONTH($N898) &lt;= 6, MONTH($O898) &gt;= 6), IF($R898 &lt;&gt; "", $H898/$R898, ""), ""),"")</f>
        <v/>
      </c>
      <c r="Y898" s="10" t="str">
        <f>IF(Overall!$A900&lt;&gt;"",IF(AND(MONTH($N898) &lt;= 7, MONTH($O898) &gt;= 7 ), IF($R898 &lt;&gt; "", $H898/$R898, ""), ""),"")</f>
        <v/>
      </c>
      <c r="Z898" s="10" t="str">
        <f>IF(Overall!$A900&lt;&gt;"",IF(AND(MONTH($N898) &lt;= 8, MONTH($O898) &gt;= 8), IF($R898 &lt;&gt; "", $H898/$R898, ""), ""),"")</f>
        <v/>
      </c>
      <c r="AA898" s="10" t="str">
        <f>IF(Overall!$A900&lt;&gt;"",IF(AND(MONTH($N898) &lt;= 9, MONTH($O898) &gt;= 9), IF($R898 &lt;&gt; "", $H898/$R898, ""), ""),"")</f>
        <v/>
      </c>
      <c r="AB898" s="10" t="str">
        <f>IF(Overall!$A900&lt;&gt;"",IF(AND(MONTH($N898) &lt;= 10, MONTH($O898) &gt;= 10), IF($R898 &lt;&gt; "", $H898/$R898, ""), ""),"")</f>
        <v/>
      </c>
      <c r="AC898" s="10" t="str">
        <f>IF(Overall!$A900&lt;&gt;"",IF(AND(MONTH($N898) &lt;= 11, MONTH($O898) &gt;= 11), IF($R898 &lt;&gt; "", $H898/$R898, ""), ""),"")</f>
        <v/>
      </c>
      <c r="AD898" s="10" t="str">
        <f>IF(Overall!$A900&lt;&gt;"",IF(AND(MONTH($N898) &lt;= 12, MONTH($O898) &gt;= 12), IF($R898 &lt;&gt; "", $H898/$R898, ""), ""),"")</f>
        <v/>
      </c>
      <c r="AF898" s="10" t="str">
        <f ca="1">IFERROR(IF(AND(NOW()&lt;= EOMONTH(DATE(YEAR($O898),1, 1), 0), Overall!$A900&lt;&gt;"", MONTH($N898) &lt;= 1, MONTH($O898) &gt;= 1), IF($R898 &lt;&gt; "", $H898/$R898, ""), ""), "")</f>
        <v/>
      </c>
      <c r="AG898" s="10" t="str">
        <f ca="1">IFERROR(IF(AND(NOW()&lt;= EOMONTH(DATE(YEAR($O898),2, 1), 0), Overall!$A900&lt;&gt;"", MONTH($N898) &lt;= 2, MONTH($O898) &gt;= 2), IF($R898 &lt;&gt; "", $H898/$R898, ""), ""), "")</f>
        <v/>
      </c>
      <c r="AH898" s="10" t="str">
        <f ca="1">IFERROR(IF(AND(NOW()&lt;= EOMONTH(DATE(YEAR($O898),3, 1), 0), Overall!$A900&lt;&gt;"", MONTH($N898) &lt;= 3, MONTH($O898) &gt;= 3), IF($R898 &lt;&gt; "", $H898/$R898, ""), ""), "")</f>
        <v/>
      </c>
      <c r="AI898" s="10" t="str">
        <f ca="1">IFERROR(IF(AND(NOW()&lt;= EOMONTH(DATE(YEAR($O898),4, 1), 0), Overall!$A900&lt;&gt;"", MONTH($N898) &lt;= 4, MONTH($O898) &gt;= 4), IF($R898 &lt;&gt; "", $H898/$R898, ""), ""), "")</f>
        <v/>
      </c>
      <c r="AJ898" s="10" t="str">
        <f ca="1">IFERROR(IF(AND(NOW()&lt;= EOMONTH(DATE(YEAR($O898),5, 1), 0), Overall!$A900&lt;&gt;"", MONTH($N898) &lt;= 5, MONTH($O898) &gt;= 5), IF($R898 &lt;&gt; "", $H898/$R898, ""), ""), "")</f>
        <v/>
      </c>
      <c r="AK898" s="10" t="str">
        <f ca="1">IFERROR(IF(AND(NOW()&lt;= EOMONTH(DATE(YEAR($O898),6, 1), 0), Overall!$A900&lt;&gt;"", MONTH($N898) &lt;= 6, MONTH($O898) &gt;= 6), IF($R898 &lt;&gt; "", $H898/$R898, ""), ""), "")</f>
        <v/>
      </c>
      <c r="AL898" s="10" t="str">
        <f ca="1">IFERROR(IF(AND(NOW()&lt;= EOMONTH(DATE(YEAR($O898),7, 1), 0), Overall!$A900&lt;&gt;"", MONTH($N898) &lt;= 7, MONTH($O898) &gt;= 7), IF($R898 &lt;&gt; "", $H898/$R898, ""), ""), "")</f>
        <v/>
      </c>
      <c r="AM898" s="10" t="str">
        <f ca="1">IFERROR(IF(AND(NOW()&lt;= EOMONTH(DATE(YEAR($O898),8, 1), 0), Overall!$A900&lt;&gt;"", MONTH($N898) &lt;= 8, MONTH($O898) &gt;= 8), IF($R898 &lt;&gt; "", $H898/$R898, ""), ""), "")</f>
        <v/>
      </c>
      <c r="AN898" s="10" t="str">
        <f ca="1">IFERROR(IF(AND(NOW()&lt;= EOMONTH(DATE(YEAR($O898),9, 1), 0), Overall!$A900&lt;&gt;"", MONTH($N898) &lt;= 9, MONTH($O898) &gt;= 9), IF($R898 &lt;&gt; "", $H898/$R898, ""), ""), "")</f>
        <v/>
      </c>
      <c r="AO898" s="10" t="str">
        <f ca="1">IFERROR(IF(AND(NOW()&lt;= EOMONTH(DATE(YEAR($O898),10, 1), 0), Overall!$A900&lt;&gt;"", MONTH($N898) &lt;= 10, MONTH($O898) &gt;= 10), IF($R898 &lt;&gt; "", $H898/$R898, ""), ""), "")</f>
        <v/>
      </c>
      <c r="AP898" s="10" t="str">
        <f ca="1">IFERROR(IF(AND(NOW()&lt;= EOMONTH(DATE(YEAR($O898),11, 1), 0), Overall!$A900&lt;&gt;"", MONTH($N898) &lt;=11, MONTH($O898) &gt;= 11), IF($R898 &lt;&gt; "", $H898/$R898, ""), ""), "")</f>
        <v/>
      </c>
      <c r="AQ898" s="10" t="str">
        <f ca="1">IFERROR(IF(AND(NOW()&lt;= EOMONTH(DATE(YEAR($O898),12, 1), 0), Overall!$A900&lt;&gt;"", MONTH($N898) &lt;= 12, MONTH($O898) &gt;= 12), IF($R898 &lt;&gt; "", $H898/$R898, ""), ""), "")</f>
        <v/>
      </c>
      <c r="AR898" s="16">
        <f t="shared" ca="1" si="29"/>
        <v>0</v>
      </c>
    </row>
    <row r="899" spans="1:44" x14ac:dyDescent="0.25">
      <c r="A899" t="str">
        <f>_xlfn.VALUETOTEXT(Overall!A901)</f>
        <v/>
      </c>
      <c r="B899" s="8" t="str">
        <f>IF(Overall!B901&lt;&gt;"", VALUE(Overall!B901), "")</f>
        <v/>
      </c>
      <c r="C899" s="5" t="str">
        <f>IF(Overall!C901&lt;&gt;"",_xlfn.VALUETOTEXT(Overall!C901),"")</f>
        <v/>
      </c>
      <c r="D899" s="5" t="str">
        <f>_xlfn.VALUETOTEXT(Overall!D901)</f>
        <v/>
      </c>
      <c r="E899" s="5" t="str">
        <f>IF(Overall!Q901&lt;&gt;"",_xlfn.VALUETOTEXT(Overall!Q901),"")</f>
        <v/>
      </c>
      <c r="F899" s="5" t="str">
        <f>IF(Overall!E901&lt;&gt;"",_xlfn.VALUETOTEXT(Overall!E901),"")</f>
        <v/>
      </c>
      <c r="G899" s="5" t="str">
        <f>IF(Overall!R901&lt;&gt;"",_xlfn.VALUETOTEXT(Overall!R901),"")</f>
        <v/>
      </c>
      <c r="H899" s="6" t="str">
        <f>IF(Overall!F901&lt;&gt;"",VALUE(Overall!F901),"")</f>
        <v/>
      </c>
      <c r="I899" s="6" t="str">
        <f>IF(Overall!G901&lt;&gt;"",VALUE(Overall!G901),"")</f>
        <v/>
      </c>
      <c r="J899" s="6" t="str">
        <f>IF(Overall!H901&lt;&gt;"",VALUE(Overall!H901),"")</f>
        <v/>
      </c>
      <c r="K899" s="6" t="str">
        <f>IF(Overall!I901&lt;&gt;"",VALUE(Overall!I901),"")</f>
        <v/>
      </c>
      <c r="L899" s="6" t="str">
        <f>IF(Overall!J901&lt;&gt;"",VALUE(Overall!J901),"")</f>
        <v/>
      </c>
      <c r="M899" s="6" t="str">
        <f>IF(Overall!K901&lt;&gt;"",VALUE(Overall!K901),"")</f>
        <v/>
      </c>
      <c r="N899" s="7" t="str">
        <f>IF(Overall!L901&lt;&gt;"",DATEVALUE(MID(Overall!L901, FIND(",", Overall!L901) + 2, FIND(" ", Overall!L901) - FIND(",", Overall!L901) - 1) &amp; " " &amp; MID(Overall!L901, FIND(" ", Overall!L901) + 1, FIND(",", Overall!L901, FIND(" ", Overall!L901)) - FIND(" ", Overall!L901) - 1) &amp; ", " &amp; MID(Overall!L901, FIND(",", Overall!L901, FIND(",",Overall!L901) + 1) + 2, LEN(Overall!L901))),"")</f>
        <v/>
      </c>
      <c r="O899" s="7" t="str">
        <f>IF(Overall!M901&lt;&gt;"",DATEVALUE(MID(Overall!M901, FIND(",", Overall!M901) + 2, FIND(" ", Overall!M901) - FIND(",", Overall!M901) - 1) &amp; " " &amp; MID(Overall!M901, FIND(" ", Overall!M901) + 1, FIND(",", Overall!M901, FIND(" ", Overall!M901)) - FIND(" ", Overall!M901) - 1) &amp; ", " &amp; MID(Overall!M901, FIND(",", Overall!M901, FIND(",",Overall!M901) + 1) + 2, LEN(Overall!M901))),"")</f>
        <v/>
      </c>
      <c r="P899" s="7" t="str">
        <f>IF(Overall!N901&lt;&gt;"",DATEVALUE(MID(Overall!N901, FIND(",", Overall!N901) + 2, FIND(" ", Overall!N901) - FIND(",", Overall!N901) - 1) &amp; " " &amp; MID(Overall!N901, FIND(" ", Overall!N901) + 1, FIND(",", Overall!N901, FIND(" ", Overall!N901)) - FIND(" ", Overall!N901) - 1) &amp; ", " &amp; MID(Overall!N901, FIND(",", Overall!N901, FIND(",",Overall!N901) + 1) + 2, LEN(Overall!N901))),"")</f>
        <v/>
      </c>
      <c r="Q899" s="7" t="str">
        <f>IF(Overall!O901&lt;&gt;"",DATEVALUE(MID(Overall!O901, FIND(",", Overall!O901) + 2, FIND(" ", Overall!O901) - FIND(",", Overall!O901) - 1) &amp; " " &amp; MID(Overall!O901, FIND(" ", Overall!O901) + 1, FIND(",", Overall!O901, FIND(" ", Overall!O901)) - FIND(" ", Overall!O901) - 1) &amp; ", " &amp; MID(Overall!O901, FIND(",", Overall!O901, FIND(",",Overall!O901) + 1) + 2, LEN(Overall!O901))),"")</f>
        <v/>
      </c>
      <c r="R899" s="5" t="str">
        <f t="shared" si="28"/>
        <v/>
      </c>
      <c r="S899" s="10" t="str">
        <f>IF(Overall!$A901&lt;&gt;"",IF(AND(MONTH($N899) &lt;= 1, MONTH($O899) &gt;= 1), IF($R899 &lt;&gt; "", $H899/$R899, ""), ""),"")</f>
        <v/>
      </c>
      <c r="T899" s="10" t="str">
        <f>IF(Overall!$A901&lt;&gt;"",IF(AND(MONTH($N899) &lt;= 2, MONTH($O899) &gt;= 2), IF($R899 &lt;&gt; "", $H899/$R899, ""), ""),"")</f>
        <v/>
      </c>
      <c r="U899" s="10" t="str">
        <f>IF(Overall!$A901&lt;&gt;"",IF(AND(MONTH($N899) &lt;= 3, MONTH($O899) &gt;= 3), IF($R899 &lt;&gt; "", $H899/$R899, ""), ""),"")</f>
        <v/>
      </c>
      <c r="V899" s="10" t="str">
        <f>IF(Overall!$A901&lt;&gt;"",IF(AND(MONTH($N899) &lt;= 4, MONTH($O899) &gt;= 4), IF($R899 &lt;&gt; "", $H899/$R899, ""), ""),"")</f>
        <v/>
      </c>
      <c r="W899" s="10" t="str">
        <f>IF(Overall!$A901&lt;&gt;"",IF(AND(MONTH($N899) &lt;= 5, MONTH($O899) &gt;= 5), IF($R899 &lt;&gt; "", $H899/$R899, ""), ""),"")</f>
        <v/>
      </c>
      <c r="X899" s="10" t="str">
        <f>IF(Overall!$A901&lt;&gt;"",IF(AND(MONTH($N899) &lt;= 6, MONTH($O899) &gt;= 6), IF($R899 &lt;&gt; "", $H899/$R899, ""), ""),"")</f>
        <v/>
      </c>
      <c r="Y899" s="10" t="str">
        <f>IF(Overall!$A901&lt;&gt;"",IF(AND(MONTH($N899) &lt;= 7, MONTH($O899) &gt;= 7 ), IF($R899 &lt;&gt; "", $H899/$R899, ""), ""),"")</f>
        <v/>
      </c>
      <c r="Z899" s="10" t="str">
        <f>IF(Overall!$A901&lt;&gt;"",IF(AND(MONTH($N899) &lt;= 8, MONTH($O899) &gt;= 8), IF($R899 &lt;&gt; "", $H899/$R899, ""), ""),"")</f>
        <v/>
      </c>
      <c r="AA899" s="10" t="str">
        <f>IF(Overall!$A901&lt;&gt;"",IF(AND(MONTH($N899) &lt;= 9, MONTH($O899) &gt;= 9), IF($R899 &lt;&gt; "", $H899/$R899, ""), ""),"")</f>
        <v/>
      </c>
      <c r="AB899" s="10" t="str">
        <f>IF(Overall!$A901&lt;&gt;"",IF(AND(MONTH($N899) &lt;= 10, MONTH($O899) &gt;= 10), IF($R899 &lt;&gt; "", $H899/$R899, ""), ""),"")</f>
        <v/>
      </c>
      <c r="AC899" s="10" t="str">
        <f>IF(Overall!$A901&lt;&gt;"",IF(AND(MONTH($N899) &lt;= 11, MONTH($O899) &gt;= 11), IF($R899 &lt;&gt; "", $H899/$R899, ""), ""),"")</f>
        <v/>
      </c>
      <c r="AD899" s="10" t="str">
        <f>IF(Overall!$A901&lt;&gt;"",IF(AND(MONTH($N899) &lt;= 12, MONTH($O899) &gt;= 12), IF($R899 &lt;&gt; "", $H899/$R899, ""), ""),"")</f>
        <v/>
      </c>
      <c r="AF899" s="10" t="str">
        <f ca="1">IFERROR(IF(AND(NOW()&lt;= EOMONTH(DATE(YEAR($O899),1, 1), 0), Overall!$A901&lt;&gt;"", MONTH($N899) &lt;= 1, MONTH($O899) &gt;= 1), IF($R899 &lt;&gt; "", $H899/$R899, ""), ""), "")</f>
        <v/>
      </c>
      <c r="AG899" s="10" t="str">
        <f ca="1">IFERROR(IF(AND(NOW()&lt;= EOMONTH(DATE(YEAR($O899),2, 1), 0), Overall!$A901&lt;&gt;"", MONTH($N899) &lt;= 2, MONTH($O899) &gt;= 2), IF($R899 &lt;&gt; "", $H899/$R899, ""), ""), "")</f>
        <v/>
      </c>
      <c r="AH899" s="10" t="str">
        <f ca="1">IFERROR(IF(AND(NOW()&lt;= EOMONTH(DATE(YEAR($O899),3, 1), 0), Overall!$A901&lt;&gt;"", MONTH($N899) &lt;= 3, MONTH($O899) &gt;= 3), IF($R899 &lt;&gt; "", $H899/$R899, ""), ""), "")</f>
        <v/>
      </c>
      <c r="AI899" s="10" t="str">
        <f ca="1">IFERROR(IF(AND(NOW()&lt;= EOMONTH(DATE(YEAR($O899),4, 1), 0), Overall!$A901&lt;&gt;"", MONTH($N899) &lt;= 4, MONTH($O899) &gt;= 4), IF($R899 &lt;&gt; "", $H899/$R899, ""), ""), "")</f>
        <v/>
      </c>
      <c r="AJ899" s="10" t="str">
        <f ca="1">IFERROR(IF(AND(NOW()&lt;= EOMONTH(DATE(YEAR($O899),5, 1), 0), Overall!$A901&lt;&gt;"", MONTH($N899) &lt;= 5, MONTH($O899) &gt;= 5), IF($R899 &lt;&gt; "", $H899/$R899, ""), ""), "")</f>
        <v/>
      </c>
      <c r="AK899" s="10" t="str">
        <f ca="1">IFERROR(IF(AND(NOW()&lt;= EOMONTH(DATE(YEAR($O899),6, 1), 0), Overall!$A901&lt;&gt;"", MONTH($N899) &lt;= 6, MONTH($O899) &gt;= 6), IF($R899 &lt;&gt; "", $H899/$R899, ""), ""), "")</f>
        <v/>
      </c>
      <c r="AL899" s="10" t="str">
        <f ca="1">IFERROR(IF(AND(NOW()&lt;= EOMONTH(DATE(YEAR($O899),7, 1), 0), Overall!$A901&lt;&gt;"", MONTH($N899) &lt;= 7, MONTH($O899) &gt;= 7), IF($R899 &lt;&gt; "", $H899/$R899, ""), ""), "")</f>
        <v/>
      </c>
      <c r="AM899" s="10" t="str">
        <f ca="1">IFERROR(IF(AND(NOW()&lt;= EOMONTH(DATE(YEAR($O899),8, 1), 0), Overall!$A901&lt;&gt;"", MONTH($N899) &lt;= 8, MONTH($O899) &gt;= 8), IF($R899 &lt;&gt; "", $H899/$R899, ""), ""), "")</f>
        <v/>
      </c>
      <c r="AN899" s="10" t="str">
        <f ca="1">IFERROR(IF(AND(NOW()&lt;= EOMONTH(DATE(YEAR($O899),9, 1), 0), Overall!$A901&lt;&gt;"", MONTH($N899) &lt;= 9, MONTH($O899) &gt;= 9), IF($R899 &lt;&gt; "", $H899/$R899, ""), ""), "")</f>
        <v/>
      </c>
      <c r="AO899" s="10" t="str">
        <f ca="1">IFERROR(IF(AND(NOW()&lt;= EOMONTH(DATE(YEAR($O899),10, 1), 0), Overall!$A901&lt;&gt;"", MONTH($N899) &lt;= 10, MONTH($O899) &gt;= 10), IF($R899 &lt;&gt; "", $H899/$R899, ""), ""), "")</f>
        <v/>
      </c>
      <c r="AP899" s="10" t="str">
        <f ca="1">IFERROR(IF(AND(NOW()&lt;= EOMONTH(DATE(YEAR($O899),11, 1), 0), Overall!$A901&lt;&gt;"", MONTH($N899) &lt;=11, MONTH($O899) &gt;= 11), IF($R899 &lt;&gt; "", $H899/$R899, ""), ""), "")</f>
        <v/>
      </c>
      <c r="AQ899" s="10" t="str">
        <f ca="1">IFERROR(IF(AND(NOW()&lt;= EOMONTH(DATE(YEAR($O899),12, 1), 0), Overall!$A901&lt;&gt;"", MONTH($N899) &lt;= 12, MONTH($O899) &gt;= 12), IF($R899 &lt;&gt; "", $H899/$R899, ""), ""), "")</f>
        <v/>
      </c>
      <c r="AR899" s="16">
        <f t="shared" ca="1" si="29"/>
        <v>0</v>
      </c>
    </row>
    <row r="900" spans="1:44" x14ac:dyDescent="0.25">
      <c r="A900" t="str">
        <f>_xlfn.VALUETOTEXT(Overall!A902)</f>
        <v/>
      </c>
      <c r="B900" s="8" t="str">
        <f>IF(Overall!B902&lt;&gt;"", VALUE(Overall!B902), "")</f>
        <v/>
      </c>
      <c r="C900" s="5" t="str">
        <f>IF(Overall!C902&lt;&gt;"",_xlfn.VALUETOTEXT(Overall!C902),"")</f>
        <v/>
      </c>
      <c r="D900" s="5" t="str">
        <f>_xlfn.VALUETOTEXT(Overall!D902)</f>
        <v/>
      </c>
      <c r="E900" s="5" t="str">
        <f>IF(Overall!Q902&lt;&gt;"",_xlfn.VALUETOTEXT(Overall!Q902),"")</f>
        <v/>
      </c>
      <c r="F900" s="5" t="str">
        <f>IF(Overall!E902&lt;&gt;"",_xlfn.VALUETOTEXT(Overall!E902),"")</f>
        <v/>
      </c>
      <c r="G900" s="5" t="str">
        <f>IF(Overall!R902&lt;&gt;"",_xlfn.VALUETOTEXT(Overall!R902),"")</f>
        <v/>
      </c>
      <c r="H900" s="6" t="str">
        <f>IF(Overall!F902&lt;&gt;"",VALUE(Overall!F902),"")</f>
        <v/>
      </c>
      <c r="I900" s="6" t="str">
        <f>IF(Overall!G902&lt;&gt;"",VALUE(Overall!G902),"")</f>
        <v/>
      </c>
      <c r="J900" s="6" t="str">
        <f>IF(Overall!H902&lt;&gt;"",VALUE(Overall!H902),"")</f>
        <v/>
      </c>
      <c r="K900" s="6" t="str">
        <f>IF(Overall!I902&lt;&gt;"",VALUE(Overall!I902),"")</f>
        <v/>
      </c>
      <c r="L900" s="6" t="str">
        <f>IF(Overall!J902&lt;&gt;"",VALUE(Overall!J902),"")</f>
        <v/>
      </c>
      <c r="M900" s="6" t="str">
        <f>IF(Overall!K902&lt;&gt;"",VALUE(Overall!K902),"")</f>
        <v/>
      </c>
      <c r="N900" s="7" t="str">
        <f>IF(Overall!L902&lt;&gt;"",DATEVALUE(MID(Overall!L902, FIND(",", Overall!L902) + 2, FIND(" ", Overall!L902) - FIND(",", Overall!L902) - 1) &amp; " " &amp; MID(Overall!L902, FIND(" ", Overall!L902) + 1, FIND(",", Overall!L902, FIND(" ", Overall!L902)) - FIND(" ", Overall!L902) - 1) &amp; ", " &amp; MID(Overall!L902, FIND(",", Overall!L902, FIND(",",Overall!L902) + 1) + 2, LEN(Overall!L902))),"")</f>
        <v/>
      </c>
      <c r="O900" s="7" t="str">
        <f>IF(Overall!M902&lt;&gt;"",DATEVALUE(MID(Overall!M902, FIND(",", Overall!M902) + 2, FIND(" ", Overall!M902) - FIND(",", Overall!M902) - 1) &amp; " " &amp; MID(Overall!M902, FIND(" ", Overall!M902) + 1, FIND(",", Overall!M902, FIND(" ", Overall!M902)) - FIND(" ", Overall!M902) - 1) &amp; ", " &amp; MID(Overall!M902, FIND(",", Overall!M902, FIND(",",Overall!M902) + 1) + 2, LEN(Overall!M902))),"")</f>
        <v/>
      </c>
      <c r="P900" s="7" t="str">
        <f>IF(Overall!N902&lt;&gt;"",DATEVALUE(MID(Overall!N902, FIND(",", Overall!N902) + 2, FIND(" ", Overall!N902) - FIND(",", Overall!N902) - 1) &amp; " " &amp; MID(Overall!N902, FIND(" ", Overall!N902) + 1, FIND(",", Overall!N902, FIND(" ", Overall!N902)) - FIND(" ", Overall!N902) - 1) &amp; ", " &amp; MID(Overall!N902, FIND(",", Overall!N902, FIND(",",Overall!N902) + 1) + 2, LEN(Overall!N902))),"")</f>
        <v/>
      </c>
      <c r="Q900" s="7" t="str">
        <f>IF(Overall!O902&lt;&gt;"",DATEVALUE(MID(Overall!O902, FIND(",", Overall!O902) + 2, FIND(" ", Overall!O902) - FIND(",", Overall!O902) - 1) &amp; " " &amp; MID(Overall!O902, FIND(" ", Overall!O902) + 1, FIND(",", Overall!O902, FIND(" ", Overall!O902)) - FIND(" ", Overall!O902) - 1) &amp; ", " &amp; MID(Overall!O902, FIND(",", Overall!O902, FIND(",",Overall!O902) + 1) + 2, LEN(Overall!O902))),"")</f>
        <v/>
      </c>
      <c r="R900" s="5" t="str">
        <f t="shared" si="28"/>
        <v/>
      </c>
      <c r="S900" s="10" t="str">
        <f>IF(Overall!$A902&lt;&gt;"",IF(AND(MONTH($N900) &lt;= 1, MONTH($O900) &gt;= 1), IF($R900 &lt;&gt; "", $H900/$R900, ""), ""),"")</f>
        <v/>
      </c>
      <c r="T900" s="10" t="str">
        <f>IF(Overall!$A902&lt;&gt;"",IF(AND(MONTH($N900) &lt;= 2, MONTH($O900) &gt;= 2), IF($R900 &lt;&gt; "", $H900/$R900, ""), ""),"")</f>
        <v/>
      </c>
      <c r="U900" s="10" t="str">
        <f>IF(Overall!$A902&lt;&gt;"",IF(AND(MONTH($N900) &lt;= 3, MONTH($O900) &gt;= 3), IF($R900 &lt;&gt; "", $H900/$R900, ""), ""),"")</f>
        <v/>
      </c>
      <c r="V900" s="10" t="str">
        <f>IF(Overall!$A902&lt;&gt;"",IF(AND(MONTH($N900) &lt;= 4, MONTH($O900) &gt;= 4), IF($R900 &lt;&gt; "", $H900/$R900, ""), ""),"")</f>
        <v/>
      </c>
      <c r="W900" s="10" t="str">
        <f>IF(Overall!$A902&lt;&gt;"",IF(AND(MONTH($N900) &lt;= 5, MONTH($O900) &gt;= 5), IF($R900 &lt;&gt; "", $H900/$R900, ""), ""),"")</f>
        <v/>
      </c>
      <c r="X900" s="10" t="str">
        <f>IF(Overall!$A902&lt;&gt;"",IF(AND(MONTH($N900) &lt;= 6, MONTH($O900) &gt;= 6), IF($R900 &lt;&gt; "", $H900/$R900, ""), ""),"")</f>
        <v/>
      </c>
      <c r="Y900" s="10" t="str">
        <f>IF(Overall!$A902&lt;&gt;"",IF(AND(MONTH($N900) &lt;= 7, MONTH($O900) &gt;= 7 ), IF($R900 &lt;&gt; "", $H900/$R900, ""), ""),"")</f>
        <v/>
      </c>
      <c r="Z900" s="10" t="str">
        <f>IF(Overall!$A902&lt;&gt;"",IF(AND(MONTH($N900) &lt;= 8, MONTH($O900) &gt;= 8), IF($R900 &lt;&gt; "", $H900/$R900, ""), ""),"")</f>
        <v/>
      </c>
      <c r="AA900" s="10" t="str">
        <f>IF(Overall!$A902&lt;&gt;"",IF(AND(MONTH($N900) &lt;= 9, MONTH($O900) &gt;= 9), IF($R900 &lt;&gt; "", $H900/$R900, ""), ""),"")</f>
        <v/>
      </c>
      <c r="AB900" s="10" t="str">
        <f>IF(Overall!$A902&lt;&gt;"",IF(AND(MONTH($N900) &lt;= 10, MONTH($O900) &gt;= 10), IF($R900 &lt;&gt; "", $H900/$R900, ""), ""),"")</f>
        <v/>
      </c>
      <c r="AC900" s="10" t="str">
        <f>IF(Overall!$A902&lt;&gt;"",IF(AND(MONTH($N900) &lt;= 11, MONTH($O900) &gt;= 11), IF($R900 &lt;&gt; "", $H900/$R900, ""), ""),"")</f>
        <v/>
      </c>
      <c r="AD900" s="10" t="str">
        <f>IF(Overall!$A902&lt;&gt;"",IF(AND(MONTH($N900) &lt;= 12, MONTH($O900) &gt;= 12), IF($R900 &lt;&gt; "", $H900/$R900, ""), ""),"")</f>
        <v/>
      </c>
      <c r="AF900" s="10" t="str">
        <f ca="1">IFERROR(IF(AND(NOW()&lt;= EOMONTH(DATE(YEAR($O900),1, 1), 0), Overall!$A902&lt;&gt;"", MONTH($N900) &lt;= 1, MONTH($O900) &gt;= 1), IF($R900 &lt;&gt; "", $H900/$R900, ""), ""), "")</f>
        <v/>
      </c>
      <c r="AG900" s="10" t="str">
        <f ca="1">IFERROR(IF(AND(NOW()&lt;= EOMONTH(DATE(YEAR($O900),2, 1), 0), Overall!$A902&lt;&gt;"", MONTH($N900) &lt;= 2, MONTH($O900) &gt;= 2), IF($R900 &lt;&gt; "", $H900/$R900, ""), ""), "")</f>
        <v/>
      </c>
      <c r="AH900" s="10" t="str">
        <f ca="1">IFERROR(IF(AND(NOW()&lt;= EOMONTH(DATE(YEAR($O900),3, 1), 0), Overall!$A902&lt;&gt;"", MONTH($N900) &lt;= 3, MONTH($O900) &gt;= 3), IF($R900 &lt;&gt; "", $H900/$R900, ""), ""), "")</f>
        <v/>
      </c>
      <c r="AI900" s="10" t="str">
        <f ca="1">IFERROR(IF(AND(NOW()&lt;= EOMONTH(DATE(YEAR($O900),4, 1), 0), Overall!$A902&lt;&gt;"", MONTH($N900) &lt;= 4, MONTH($O900) &gt;= 4), IF($R900 &lt;&gt; "", $H900/$R900, ""), ""), "")</f>
        <v/>
      </c>
      <c r="AJ900" s="10" t="str">
        <f ca="1">IFERROR(IF(AND(NOW()&lt;= EOMONTH(DATE(YEAR($O900),5, 1), 0), Overall!$A902&lt;&gt;"", MONTH($N900) &lt;= 5, MONTH($O900) &gt;= 5), IF($R900 &lt;&gt; "", $H900/$R900, ""), ""), "")</f>
        <v/>
      </c>
      <c r="AK900" s="10" t="str">
        <f ca="1">IFERROR(IF(AND(NOW()&lt;= EOMONTH(DATE(YEAR($O900),6, 1), 0), Overall!$A902&lt;&gt;"", MONTH($N900) &lt;= 6, MONTH($O900) &gt;= 6), IF($R900 &lt;&gt; "", $H900/$R900, ""), ""), "")</f>
        <v/>
      </c>
      <c r="AL900" s="10" t="str">
        <f ca="1">IFERROR(IF(AND(NOW()&lt;= EOMONTH(DATE(YEAR($O900),7, 1), 0), Overall!$A902&lt;&gt;"", MONTH($N900) &lt;= 7, MONTH($O900) &gt;= 7), IF($R900 &lt;&gt; "", $H900/$R900, ""), ""), "")</f>
        <v/>
      </c>
      <c r="AM900" s="10" t="str">
        <f ca="1">IFERROR(IF(AND(NOW()&lt;= EOMONTH(DATE(YEAR($O900),8, 1), 0), Overall!$A902&lt;&gt;"", MONTH($N900) &lt;= 8, MONTH($O900) &gt;= 8), IF($R900 &lt;&gt; "", $H900/$R900, ""), ""), "")</f>
        <v/>
      </c>
      <c r="AN900" s="10" t="str">
        <f ca="1">IFERROR(IF(AND(NOW()&lt;= EOMONTH(DATE(YEAR($O900),9, 1), 0), Overall!$A902&lt;&gt;"", MONTH($N900) &lt;= 9, MONTH($O900) &gt;= 9), IF($R900 &lt;&gt; "", $H900/$R900, ""), ""), "")</f>
        <v/>
      </c>
      <c r="AO900" s="10" t="str">
        <f ca="1">IFERROR(IF(AND(NOW()&lt;= EOMONTH(DATE(YEAR($O900),10, 1), 0), Overall!$A902&lt;&gt;"", MONTH($N900) &lt;= 10, MONTH($O900) &gt;= 10), IF($R900 &lt;&gt; "", $H900/$R900, ""), ""), "")</f>
        <v/>
      </c>
      <c r="AP900" s="10" t="str">
        <f ca="1">IFERROR(IF(AND(NOW()&lt;= EOMONTH(DATE(YEAR($O900),11, 1), 0), Overall!$A902&lt;&gt;"", MONTH($N900) &lt;=11, MONTH($O900) &gt;= 11), IF($R900 &lt;&gt; "", $H900/$R900, ""), ""), "")</f>
        <v/>
      </c>
      <c r="AQ900" s="10" t="str">
        <f ca="1">IFERROR(IF(AND(NOW()&lt;= EOMONTH(DATE(YEAR($O900),12, 1), 0), Overall!$A902&lt;&gt;"", MONTH($N900) &lt;= 12, MONTH($O900) &gt;= 12), IF($R900 &lt;&gt; "", $H900/$R900, ""), ""), "")</f>
        <v/>
      </c>
      <c r="AR900" s="16">
        <f t="shared" ca="1" si="29"/>
        <v>0</v>
      </c>
    </row>
    <row r="901" spans="1:44" x14ac:dyDescent="0.25">
      <c r="A901" t="str">
        <f>_xlfn.VALUETOTEXT(Overall!A903)</f>
        <v/>
      </c>
      <c r="B901" s="8" t="str">
        <f>IF(Overall!B903&lt;&gt;"", VALUE(Overall!B903), "")</f>
        <v/>
      </c>
      <c r="C901" s="5" t="str">
        <f>IF(Overall!C903&lt;&gt;"",_xlfn.VALUETOTEXT(Overall!C903),"")</f>
        <v/>
      </c>
      <c r="D901" s="5" t="str">
        <f>_xlfn.VALUETOTEXT(Overall!D903)</f>
        <v/>
      </c>
      <c r="E901" s="5" t="str">
        <f>IF(Overall!Q903&lt;&gt;"",_xlfn.VALUETOTEXT(Overall!Q903),"")</f>
        <v/>
      </c>
      <c r="F901" s="5" t="str">
        <f>IF(Overall!E903&lt;&gt;"",_xlfn.VALUETOTEXT(Overall!E903),"")</f>
        <v/>
      </c>
      <c r="G901" s="5" t="str">
        <f>IF(Overall!R903&lt;&gt;"",_xlfn.VALUETOTEXT(Overall!R903),"")</f>
        <v/>
      </c>
      <c r="H901" s="6" t="str">
        <f>IF(Overall!F903&lt;&gt;"",VALUE(Overall!F903),"")</f>
        <v/>
      </c>
      <c r="I901" s="6" t="str">
        <f>IF(Overall!G903&lt;&gt;"",VALUE(Overall!G903),"")</f>
        <v/>
      </c>
      <c r="J901" s="6" t="str">
        <f>IF(Overall!H903&lt;&gt;"",VALUE(Overall!H903),"")</f>
        <v/>
      </c>
      <c r="K901" s="6" t="str">
        <f>IF(Overall!I903&lt;&gt;"",VALUE(Overall!I903),"")</f>
        <v/>
      </c>
      <c r="L901" s="6" t="str">
        <f>IF(Overall!J903&lt;&gt;"",VALUE(Overall!J903),"")</f>
        <v/>
      </c>
      <c r="M901" s="6" t="str">
        <f>IF(Overall!K903&lt;&gt;"",VALUE(Overall!K903),"")</f>
        <v/>
      </c>
      <c r="N901" s="7" t="str">
        <f>IF(Overall!L903&lt;&gt;"",DATEVALUE(MID(Overall!L903, FIND(",", Overall!L903) + 2, FIND(" ", Overall!L903) - FIND(",", Overall!L903) - 1) &amp; " " &amp; MID(Overall!L903, FIND(" ", Overall!L903) + 1, FIND(",", Overall!L903, FIND(" ", Overall!L903)) - FIND(" ", Overall!L903) - 1) &amp; ", " &amp; MID(Overall!L903, FIND(",", Overall!L903, FIND(",",Overall!L903) + 1) + 2, LEN(Overall!L903))),"")</f>
        <v/>
      </c>
      <c r="O901" s="7" t="str">
        <f>IF(Overall!M903&lt;&gt;"",DATEVALUE(MID(Overall!M903, FIND(",", Overall!M903) + 2, FIND(" ", Overall!M903) - FIND(",", Overall!M903) - 1) &amp; " " &amp; MID(Overall!M903, FIND(" ", Overall!M903) + 1, FIND(",", Overall!M903, FIND(" ", Overall!M903)) - FIND(" ", Overall!M903) - 1) &amp; ", " &amp; MID(Overall!M903, FIND(",", Overall!M903, FIND(",",Overall!M903) + 1) + 2, LEN(Overall!M903))),"")</f>
        <v/>
      </c>
      <c r="P901" s="7" t="str">
        <f>IF(Overall!N903&lt;&gt;"",DATEVALUE(MID(Overall!N903, FIND(",", Overall!N903) + 2, FIND(" ", Overall!N903) - FIND(",", Overall!N903) - 1) &amp; " " &amp; MID(Overall!N903, FIND(" ", Overall!N903) + 1, FIND(",", Overall!N903, FIND(" ", Overall!N903)) - FIND(" ", Overall!N903) - 1) &amp; ", " &amp; MID(Overall!N903, FIND(",", Overall!N903, FIND(",",Overall!N903) + 1) + 2, LEN(Overall!N903))),"")</f>
        <v/>
      </c>
      <c r="Q901" s="7" t="str">
        <f>IF(Overall!O903&lt;&gt;"",DATEVALUE(MID(Overall!O903, FIND(",", Overall!O903) + 2, FIND(" ", Overall!O903) - FIND(",", Overall!O903) - 1) &amp; " " &amp; MID(Overall!O903, FIND(" ", Overall!O903) + 1, FIND(",", Overall!O903, FIND(" ", Overall!O903)) - FIND(" ", Overall!O903) - 1) &amp; ", " &amp; MID(Overall!O903, FIND(",", Overall!O903, FIND(",",Overall!O903) + 1) + 2, LEN(Overall!O903))),"")</f>
        <v/>
      </c>
      <c r="R901" s="5" t="str">
        <f t="shared" si="28"/>
        <v/>
      </c>
      <c r="S901" s="10" t="str">
        <f>IF(Overall!$A903&lt;&gt;"",IF(AND(MONTH($N901) &lt;= 1, MONTH($O901) &gt;= 1), IF($R901 &lt;&gt; "", $H901/$R901, ""), ""),"")</f>
        <v/>
      </c>
      <c r="T901" s="10" t="str">
        <f>IF(Overall!$A903&lt;&gt;"",IF(AND(MONTH($N901) &lt;= 2, MONTH($O901) &gt;= 2), IF($R901 &lt;&gt; "", $H901/$R901, ""), ""),"")</f>
        <v/>
      </c>
      <c r="U901" s="10" t="str">
        <f>IF(Overall!$A903&lt;&gt;"",IF(AND(MONTH($N901) &lt;= 3, MONTH($O901) &gt;= 3), IF($R901 &lt;&gt; "", $H901/$R901, ""), ""),"")</f>
        <v/>
      </c>
      <c r="V901" s="10" t="str">
        <f>IF(Overall!$A903&lt;&gt;"",IF(AND(MONTH($N901) &lt;= 4, MONTH($O901) &gt;= 4), IF($R901 &lt;&gt; "", $H901/$R901, ""), ""),"")</f>
        <v/>
      </c>
      <c r="W901" s="10" t="str">
        <f>IF(Overall!$A903&lt;&gt;"",IF(AND(MONTH($N901) &lt;= 5, MONTH($O901) &gt;= 5), IF($R901 &lt;&gt; "", $H901/$R901, ""), ""),"")</f>
        <v/>
      </c>
      <c r="X901" s="10" t="str">
        <f>IF(Overall!$A903&lt;&gt;"",IF(AND(MONTH($N901) &lt;= 6, MONTH($O901) &gt;= 6), IF($R901 &lt;&gt; "", $H901/$R901, ""), ""),"")</f>
        <v/>
      </c>
      <c r="Y901" s="10" t="str">
        <f>IF(Overall!$A903&lt;&gt;"",IF(AND(MONTH($N901) &lt;= 7, MONTH($O901) &gt;= 7 ), IF($R901 &lt;&gt; "", $H901/$R901, ""), ""),"")</f>
        <v/>
      </c>
      <c r="Z901" s="10" t="str">
        <f>IF(Overall!$A903&lt;&gt;"",IF(AND(MONTH($N901) &lt;= 8, MONTH($O901) &gt;= 8), IF($R901 &lt;&gt; "", $H901/$R901, ""), ""),"")</f>
        <v/>
      </c>
      <c r="AA901" s="10" t="str">
        <f>IF(Overall!$A903&lt;&gt;"",IF(AND(MONTH($N901) &lt;= 9, MONTH($O901) &gt;= 9), IF($R901 &lt;&gt; "", $H901/$R901, ""), ""),"")</f>
        <v/>
      </c>
      <c r="AB901" s="10" t="str">
        <f>IF(Overall!$A903&lt;&gt;"",IF(AND(MONTH($N901) &lt;= 10, MONTH($O901) &gt;= 10), IF($R901 &lt;&gt; "", $H901/$R901, ""), ""),"")</f>
        <v/>
      </c>
      <c r="AC901" s="10" t="str">
        <f>IF(Overall!$A903&lt;&gt;"",IF(AND(MONTH($N901) &lt;= 11, MONTH($O901) &gt;= 11), IF($R901 &lt;&gt; "", $H901/$R901, ""), ""),"")</f>
        <v/>
      </c>
      <c r="AD901" s="10" t="str">
        <f>IF(Overall!$A903&lt;&gt;"",IF(AND(MONTH($N901) &lt;= 12, MONTH($O901) &gt;= 12), IF($R901 &lt;&gt; "", $H901/$R901, ""), ""),"")</f>
        <v/>
      </c>
      <c r="AF901" s="10" t="str">
        <f ca="1">IFERROR(IF(AND(NOW()&lt;= EOMONTH(DATE(YEAR($O901),1, 1), 0), Overall!$A903&lt;&gt;"", MONTH($N901) &lt;= 1, MONTH($O901) &gt;= 1), IF($R901 &lt;&gt; "", $H901/$R901, ""), ""), "")</f>
        <v/>
      </c>
      <c r="AG901" s="10" t="str">
        <f ca="1">IFERROR(IF(AND(NOW()&lt;= EOMONTH(DATE(YEAR($O901),2, 1), 0), Overall!$A903&lt;&gt;"", MONTH($N901) &lt;= 2, MONTH($O901) &gt;= 2), IF($R901 &lt;&gt; "", $H901/$R901, ""), ""), "")</f>
        <v/>
      </c>
      <c r="AH901" s="10" t="str">
        <f ca="1">IFERROR(IF(AND(NOW()&lt;= EOMONTH(DATE(YEAR($O901),3, 1), 0), Overall!$A903&lt;&gt;"", MONTH($N901) &lt;= 3, MONTH($O901) &gt;= 3), IF($R901 &lt;&gt; "", $H901/$R901, ""), ""), "")</f>
        <v/>
      </c>
      <c r="AI901" s="10" t="str">
        <f ca="1">IFERROR(IF(AND(NOW()&lt;= EOMONTH(DATE(YEAR($O901),4, 1), 0), Overall!$A903&lt;&gt;"", MONTH($N901) &lt;= 4, MONTH($O901) &gt;= 4), IF($R901 &lt;&gt; "", $H901/$R901, ""), ""), "")</f>
        <v/>
      </c>
      <c r="AJ901" s="10" t="str">
        <f ca="1">IFERROR(IF(AND(NOW()&lt;= EOMONTH(DATE(YEAR($O901),5, 1), 0), Overall!$A903&lt;&gt;"", MONTH($N901) &lt;= 5, MONTH($O901) &gt;= 5), IF($R901 &lt;&gt; "", $H901/$R901, ""), ""), "")</f>
        <v/>
      </c>
      <c r="AK901" s="10" t="str">
        <f ca="1">IFERROR(IF(AND(NOW()&lt;= EOMONTH(DATE(YEAR($O901),6, 1), 0), Overall!$A903&lt;&gt;"", MONTH($N901) &lt;= 6, MONTH($O901) &gt;= 6), IF($R901 &lt;&gt; "", $H901/$R901, ""), ""), "")</f>
        <v/>
      </c>
      <c r="AL901" s="10" t="str">
        <f ca="1">IFERROR(IF(AND(NOW()&lt;= EOMONTH(DATE(YEAR($O901),7, 1), 0), Overall!$A903&lt;&gt;"", MONTH($N901) &lt;= 7, MONTH($O901) &gt;= 7), IF($R901 &lt;&gt; "", $H901/$R901, ""), ""), "")</f>
        <v/>
      </c>
      <c r="AM901" s="10" t="str">
        <f ca="1">IFERROR(IF(AND(NOW()&lt;= EOMONTH(DATE(YEAR($O901),8, 1), 0), Overall!$A903&lt;&gt;"", MONTH($N901) &lt;= 8, MONTH($O901) &gt;= 8), IF($R901 &lt;&gt; "", $H901/$R901, ""), ""), "")</f>
        <v/>
      </c>
      <c r="AN901" s="10" t="str">
        <f ca="1">IFERROR(IF(AND(NOW()&lt;= EOMONTH(DATE(YEAR($O901),9, 1), 0), Overall!$A903&lt;&gt;"", MONTH($N901) &lt;= 9, MONTH($O901) &gt;= 9), IF($R901 &lt;&gt; "", $H901/$R901, ""), ""), "")</f>
        <v/>
      </c>
      <c r="AO901" s="10" t="str">
        <f ca="1">IFERROR(IF(AND(NOW()&lt;= EOMONTH(DATE(YEAR($O901),10, 1), 0), Overall!$A903&lt;&gt;"", MONTH($N901) &lt;= 10, MONTH($O901) &gt;= 10), IF($R901 &lt;&gt; "", $H901/$R901, ""), ""), "")</f>
        <v/>
      </c>
      <c r="AP901" s="10" t="str">
        <f ca="1">IFERROR(IF(AND(NOW()&lt;= EOMONTH(DATE(YEAR($O901),11, 1), 0), Overall!$A903&lt;&gt;"", MONTH($N901) &lt;=11, MONTH($O901) &gt;= 11), IF($R901 &lt;&gt; "", $H901/$R901, ""), ""), "")</f>
        <v/>
      </c>
      <c r="AQ901" s="10" t="str">
        <f ca="1">IFERROR(IF(AND(NOW()&lt;= EOMONTH(DATE(YEAR($O901),12, 1), 0), Overall!$A903&lt;&gt;"", MONTH($N901) &lt;= 12, MONTH($O901) &gt;= 12), IF($R901 &lt;&gt; "", $H901/$R901, ""), ""), "")</f>
        <v/>
      </c>
      <c r="AR901" s="16">
        <f t="shared" ca="1" si="29"/>
        <v>0</v>
      </c>
    </row>
    <row r="902" spans="1:44" x14ac:dyDescent="0.25">
      <c r="A902" t="str">
        <f>_xlfn.VALUETOTEXT(Overall!A904)</f>
        <v/>
      </c>
      <c r="B902" s="8" t="str">
        <f>IF(Overall!B904&lt;&gt;"", VALUE(Overall!B904), "")</f>
        <v/>
      </c>
      <c r="C902" s="5" t="str">
        <f>IF(Overall!C904&lt;&gt;"",_xlfn.VALUETOTEXT(Overall!C904),"")</f>
        <v/>
      </c>
      <c r="D902" s="5" t="str">
        <f>_xlfn.VALUETOTEXT(Overall!D904)</f>
        <v/>
      </c>
      <c r="E902" s="5" t="str">
        <f>IF(Overall!Q904&lt;&gt;"",_xlfn.VALUETOTEXT(Overall!Q904),"")</f>
        <v/>
      </c>
      <c r="F902" s="5" t="str">
        <f>IF(Overall!E904&lt;&gt;"",_xlfn.VALUETOTEXT(Overall!E904),"")</f>
        <v/>
      </c>
      <c r="G902" s="5" t="str">
        <f>IF(Overall!R904&lt;&gt;"",_xlfn.VALUETOTEXT(Overall!R904),"")</f>
        <v/>
      </c>
      <c r="H902" s="6" t="str">
        <f>IF(Overall!F904&lt;&gt;"",VALUE(Overall!F904),"")</f>
        <v/>
      </c>
      <c r="I902" s="6" t="str">
        <f>IF(Overall!G904&lt;&gt;"",VALUE(Overall!G904),"")</f>
        <v/>
      </c>
      <c r="J902" s="6" t="str">
        <f>IF(Overall!H904&lt;&gt;"",VALUE(Overall!H904),"")</f>
        <v/>
      </c>
      <c r="K902" s="6" t="str">
        <f>IF(Overall!I904&lt;&gt;"",VALUE(Overall!I904),"")</f>
        <v/>
      </c>
      <c r="L902" s="6" t="str">
        <f>IF(Overall!J904&lt;&gt;"",VALUE(Overall!J904),"")</f>
        <v/>
      </c>
      <c r="M902" s="6" t="str">
        <f>IF(Overall!K904&lt;&gt;"",VALUE(Overall!K904),"")</f>
        <v/>
      </c>
      <c r="N902" s="7" t="str">
        <f>IF(Overall!L904&lt;&gt;"",DATEVALUE(MID(Overall!L904, FIND(",", Overall!L904) + 2, FIND(" ", Overall!L904) - FIND(",", Overall!L904) - 1) &amp; " " &amp; MID(Overall!L904, FIND(" ", Overall!L904) + 1, FIND(",", Overall!L904, FIND(" ", Overall!L904)) - FIND(" ", Overall!L904) - 1) &amp; ", " &amp; MID(Overall!L904, FIND(",", Overall!L904, FIND(",",Overall!L904) + 1) + 2, LEN(Overall!L904))),"")</f>
        <v/>
      </c>
      <c r="O902" s="7" t="str">
        <f>IF(Overall!M904&lt;&gt;"",DATEVALUE(MID(Overall!M904, FIND(",", Overall!M904) + 2, FIND(" ", Overall!M904) - FIND(",", Overall!M904) - 1) &amp; " " &amp; MID(Overall!M904, FIND(" ", Overall!M904) + 1, FIND(",", Overall!M904, FIND(" ", Overall!M904)) - FIND(" ", Overall!M904) - 1) &amp; ", " &amp; MID(Overall!M904, FIND(",", Overall!M904, FIND(",",Overall!M904) + 1) + 2, LEN(Overall!M904))),"")</f>
        <v/>
      </c>
      <c r="P902" s="7" t="str">
        <f>IF(Overall!N904&lt;&gt;"",DATEVALUE(MID(Overall!N904, FIND(",", Overall!N904) + 2, FIND(" ", Overall!N904) - FIND(",", Overall!N904) - 1) &amp; " " &amp; MID(Overall!N904, FIND(" ", Overall!N904) + 1, FIND(",", Overall!N904, FIND(" ", Overall!N904)) - FIND(" ", Overall!N904) - 1) &amp; ", " &amp; MID(Overall!N904, FIND(",", Overall!N904, FIND(",",Overall!N904) + 1) + 2, LEN(Overall!N904))),"")</f>
        <v/>
      </c>
      <c r="Q902" s="7" t="str">
        <f>IF(Overall!O904&lt;&gt;"",DATEVALUE(MID(Overall!O904, FIND(",", Overall!O904) + 2, FIND(" ", Overall!O904) - FIND(",", Overall!O904) - 1) &amp; " " &amp; MID(Overall!O904, FIND(" ", Overall!O904) + 1, FIND(",", Overall!O904, FIND(" ", Overall!O904)) - FIND(" ", Overall!O904) - 1) &amp; ", " &amp; MID(Overall!O904, FIND(",", Overall!O904, FIND(",",Overall!O904) + 1) + 2, LEN(Overall!O904))),"")</f>
        <v/>
      </c>
      <c r="R902" s="5" t="str">
        <f t="shared" si="28"/>
        <v/>
      </c>
      <c r="S902" s="10" t="str">
        <f>IF(Overall!$A904&lt;&gt;"",IF(AND(MONTH($N902) &lt;= 1, MONTH($O902) &gt;= 1), IF($R902 &lt;&gt; "", $H902/$R902, ""), ""),"")</f>
        <v/>
      </c>
      <c r="T902" s="10" t="str">
        <f>IF(Overall!$A904&lt;&gt;"",IF(AND(MONTH($N902) &lt;= 2, MONTH($O902) &gt;= 2), IF($R902 &lt;&gt; "", $H902/$R902, ""), ""),"")</f>
        <v/>
      </c>
      <c r="U902" s="10" t="str">
        <f>IF(Overall!$A904&lt;&gt;"",IF(AND(MONTH($N902) &lt;= 3, MONTH($O902) &gt;= 3), IF($R902 &lt;&gt; "", $H902/$R902, ""), ""),"")</f>
        <v/>
      </c>
      <c r="V902" s="10" t="str">
        <f>IF(Overall!$A904&lt;&gt;"",IF(AND(MONTH($N902) &lt;= 4, MONTH($O902) &gt;= 4), IF($R902 &lt;&gt; "", $H902/$R902, ""), ""),"")</f>
        <v/>
      </c>
      <c r="W902" s="10" t="str">
        <f>IF(Overall!$A904&lt;&gt;"",IF(AND(MONTH($N902) &lt;= 5, MONTH($O902) &gt;= 5), IF($R902 &lt;&gt; "", $H902/$R902, ""), ""),"")</f>
        <v/>
      </c>
      <c r="X902" s="10" t="str">
        <f>IF(Overall!$A904&lt;&gt;"",IF(AND(MONTH($N902) &lt;= 6, MONTH($O902) &gt;= 6), IF($R902 &lt;&gt; "", $H902/$R902, ""), ""),"")</f>
        <v/>
      </c>
      <c r="Y902" s="10" t="str">
        <f>IF(Overall!$A904&lt;&gt;"",IF(AND(MONTH($N902) &lt;= 7, MONTH($O902) &gt;= 7 ), IF($R902 &lt;&gt; "", $H902/$R902, ""), ""),"")</f>
        <v/>
      </c>
      <c r="Z902" s="10" t="str">
        <f>IF(Overall!$A904&lt;&gt;"",IF(AND(MONTH($N902) &lt;= 8, MONTH($O902) &gt;= 8), IF($R902 &lt;&gt; "", $H902/$R902, ""), ""),"")</f>
        <v/>
      </c>
      <c r="AA902" s="10" t="str">
        <f>IF(Overall!$A904&lt;&gt;"",IF(AND(MONTH($N902) &lt;= 9, MONTH($O902) &gt;= 9), IF($R902 &lt;&gt; "", $H902/$R902, ""), ""),"")</f>
        <v/>
      </c>
      <c r="AB902" s="10" t="str">
        <f>IF(Overall!$A904&lt;&gt;"",IF(AND(MONTH($N902) &lt;= 10, MONTH($O902) &gt;= 10), IF($R902 &lt;&gt; "", $H902/$R902, ""), ""),"")</f>
        <v/>
      </c>
      <c r="AC902" s="10" t="str">
        <f>IF(Overall!$A904&lt;&gt;"",IF(AND(MONTH($N902) &lt;= 11, MONTH($O902) &gt;= 11), IF($R902 &lt;&gt; "", $H902/$R902, ""), ""),"")</f>
        <v/>
      </c>
      <c r="AD902" s="10" t="str">
        <f>IF(Overall!$A904&lt;&gt;"",IF(AND(MONTH($N902) &lt;= 12, MONTH($O902) &gt;= 12), IF($R902 &lt;&gt; "", $H902/$R902, ""), ""),"")</f>
        <v/>
      </c>
      <c r="AF902" s="10" t="str">
        <f ca="1">IFERROR(IF(AND(NOW()&lt;= EOMONTH(DATE(YEAR($O902),1, 1), 0), Overall!$A904&lt;&gt;"", MONTH($N902) &lt;= 1, MONTH($O902) &gt;= 1), IF($R902 &lt;&gt; "", $H902/$R902, ""), ""), "")</f>
        <v/>
      </c>
      <c r="AG902" s="10" t="str">
        <f ca="1">IFERROR(IF(AND(NOW()&lt;= EOMONTH(DATE(YEAR($O902),2, 1), 0), Overall!$A904&lt;&gt;"", MONTH($N902) &lt;= 2, MONTH($O902) &gt;= 2), IF($R902 &lt;&gt; "", $H902/$R902, ""), ""), "")</f>
        <v/>
      </c>
      <c r="AH902" s="10" t="str">
        <f ca="1">IFERROR(IF(AND(NOW()&lt;= EOMONTH(DATE(YEAR($O902),3, 1), 0), Overall!$A904&lt;&gt;"", MONTH($N902) &lt;= 3, MONTH($O902) &gt;= 3), IF($R902 &lt;&gt; "", $H902/$R902, ""), ""), "")</f>
        <v/>
      </c>
      <c r="AI902" s="10" t="str">
        <f ca="1">IFERROR(IF(AND(NOW()&lt;= EOMONTH(DATE(YEAR($O902),4, 1), 0), Overall!$A904&lt;&gt;"", MONTH($N902) &lt;= 4, MONTH($O902) &gt;= 4), IF($R902 &lt;&gt; "", $H902/$R902, ""), ""), "")</f>
        <v/>
      </c>
      <c r="AJ902" s="10" t="str">
        <f ca="1">IFERROR(IF(AND(NOW()&lt;= EOMONTH(DATE(YEAR($O902),5, 1), 0), Overall!$A904&lt;&gt;"", MONTH($N902) &lt;= 5, MONTH($O902) &gt;= 5), IF($R902 &lt;&gt; "", $H902/$R902, ""), ""), "")</f>
        <v/>
      </c>
      <c r="AK902" s="10" t="str">
        <f ca="1">IFERROR(IF(AND(NOW()&lt;= EOMONTH(DATE(YEAR($O902),6, 1), 0), Overall!$A904&lt;&gt;"", MONTH($N902) &lt;= 6, MONTH($O902) &gt;= 6), IF($R902 &lt;&gt; "", $H902/$R902, ""), ""), "")</f>
        <v/>
      </c>
      <c r="AL902" s="10" t="str">
        <f ca="1">IFERROR(IF(AND(NOW()&lt;= EOMONTH(DATE(YEAR($O902),7, 1), 0), Overall!$A904&lt;&gt;"", MONTH($N902) &lt;= 7, MONTH($O902) &gt;= 7), IF($R902 &lt;&gt; "", $H902/$R902, ""), ""), "")</f>
        <v/>
      </c>
      <c r="AM902" s="10" t="str">
        <f ca="1">IFERROR(IF(AND(NOW()&lt;= EOMONTH(DATE(YEAR($O902),8, 1), 0), Overall!$A904&lt;&gt;"", MONTH($N902) &lt;= 8, MONTH($O902) &gt;= 8), IF($R902 &lt;&gt; "", $H902/$R902, ""), ""), "")</f>
        <v/>
      </c>
      <c r="AN902" s="10" t="str">
        <f ca="1">IFERROR(IF(AND(NOW()&lt;= EOMONTH(DATE(YEAR($O902),9, 1), 0), Overall!$A904&lt;&gt;"", MONTH($N902) &lt;= 9, MONTH($O902) &gt;= 9), IF($R902 &lt;&gt; "", $H902/$R902, ""), ""), "")</f>
        <v/>
      </c>
      <c r="AO902" s="10" t="str">
        <f ca="1">IFERROR(IF(AND(NOW()&lt;= EOMONTH(DATE(YEAR($O902),10, 1), 0), Overall!$A904&lt;&gt;"", MONTH($N902) &lt;= 10, MONTH($O902) &gt;= 10), IF($R902 &lt;&gt; "", $H902/$R902, ""), ""), "")</f>
        <v/>
      </c>
      <c r="AP902" s="10" t="str">
        <f ca="1">IFERROR(IF(AND(NOW()&lt;= EOMONTH(DATE(YEAR($O902),11, 1), 0), Overall!$A904&lt;&gt;"", MONTH($N902) &lt;=11, MONTH($O902) &gt;= 11), IF($R902 &lt;&gt; "", $H902/$R902, ""), ""), "")</f>
        <v/>
      </c>
      <c r="AQ902" s="10" t="str">
        <f ca="1">IFERROR(IF(AND(NOW()&lt;= EOMONTH(DATE(YEAR($O902),12, 1), 0), Overall!$A904&lt;&gt;"", MONTH($N902) &lt;= 12, MONTH($O902) &gt;= 12), IF($R902 &lt;&gt; "", $H902/$R902, ""), ""), "")</f>
        <v/>
      </c>
      <c r="AR902" s="16">
        <f t="shared" ca="1" si="29"/>
        <v>0</v>
      </c>
    </row>
    <row r="903" spans="1:44" x14ac:dyDescent="0.25">
      <c r="A903" t="str">
        <f>_xlfn.VALUETOTEXT(Overall!A905)</f>
        <v/>
      </c>
      <c r="B903" s="8" t="str">
        <f>IF(Overall!B905&lt;&gt;"", VALUE(Overall!B905), "")</f>
        <v/>
      </c>
      <c r="C903" s="5" t="str">
        <f>IF(Overall!C905&lt;&gt;"",_xlfn.VALUETOTEXT(Overall!C905),"")</f>
        <v/>
      </c>
      <c r="D903" s="5" t="str">
        <f>_xlfn.VALUETOTEXT(Overall!D905)</f>
        <v/>
      </c>
      <c r="E903" s="5" t="str">
        <f>IF(Overall!Q905&lt;&gt;"",_xlfn.VALUETOTEXT(Overall!Q905),"")</f>
        <v/>
      </c>
      <c r="F903" s="5" t="str">
        <f>IF(Overall!E905&lt;&gt;"",_xlfn.VALUETOTEXT(Overall!E905),"")</f>
        <v/>
      </c>
      <c r="G903" s="5" t="str">
        <f>IF(Overall!R905&lt;&gt;"",_xlfn.VALUETOTEXT(Overall!R905),"")</f>
        <v/>
      </c>
      <c r="H903" s="6" t="str">
        <f>IF(Overall!F905&lt;&gt;"",VALUE(Overall!F905),"")</f>
        <v/>
      </c>
      <c r="I903" s="6" t="str">
        <f>IF(Overall!G905&lt;&gt;"",VALUE(Overall!G905),"")</f>
        <v/>
      </c>
      <c r="J903" s="6" t="str">
        <f>IF(Overall!H905&lt;&gt;"",VALUE(Overall!H905),"")</f>
        <v/>
      </c>
      <c r="K903" s="6" t="str">
        <f>IF(Overall!I905&lt;&gt;"",VALUE(Overall!I905),"")</f>
        <v/>
      </c>
      <c r="L903" s="6" t="str">
        <f>IF(Overall!J905&lt;&gt;"",VALUE(Overall!J905),"")</f>
        <v/>
      </c>
      <c r="M903" s="6" t="str">
        <f>IF(Overall!K905&lt;&gt;"",VALUE(Overall!K905),"")</f>
        <v/>
      </c>
      <c r="N903" s="7" t="str">
        <f>IF(Overall!L905&lt;&gt;"",DATEVALUE(MID(Overall!L905, FIND(",", Overall!L905) + 2, FIND(" ", Overall!L905) - FIND(",", Overall!L905) - 1) &amp; " " &amp; MID(Overall!L905, FIND(" ", Overall!L905) + 1, FIND(",", Overall!L905, FIND(" ", Overall!L905)) - FIND(" ", Overall!L905) - 1) &amp; ", " &amp; MID(Overall!L905, FIND(",", Overall!L905, FIND(",",Overall!L905) + 1) + 2, LEN(Overall!L905))),"")</f>
        <v/>
      </c>
      <c r="O903" s="7" t="str">
        <f>IF(Overall!M905&lt;&gt;"",DATEVALUE(MID(Overall!M905, FIND(",", Overall!M905) + 2, FIND(" ", Overall!M905) - FIND(",", Overall!M905) - 1) &amp; " " &amp; MID(Overall!M905, FIND(" ", Overall!M905) + 1, FIND(",", Overall!M905, FIND(" ", Overall!M905)) - FIND(" ", Overall!M905) - 1) &amp; ", " &amp; MID(Overall!M905, FIND(",", Overall!M905, FIND(",",Overall!M905) + 1) + 2, LEN(Overall!M905))),"")</f>
        <v/>
      </c>
      <c r="P903" s="7" t="str">
        <f>IF(Overall!N905&lt;&gt;"",DATEVALUE(MID(Overall!N905, FIND(",", Overall!N905) + 2, FIND(" ", Overall!N905) - FIND(",", Overall!N905) - 1) &amp; " " &amp; MID(Overall!N905, FIND(" ", Overall!N905) + 1, FIND(",", Overall!N905, FIND(" ", Overall!N905)) - FIND(" ", Overall!N905) - 1) &amp; ", " &amp; MID(Overall!N905, FIND(",", Overall!N905, FIND(",",Overall!N905) + 1) + 2, LEN(Overall!N905))),"")</f>
        <v/>
      </c>
      <c r="Q903" s="7" t="str">
        <f>IF(Overall!O905&lt;&gt;"",DATEVALUE(MID(Overall!O905, FIND(",", Overall!O905) + 2, FIND(" ", Overall!O905) - FIND(",", Overall!O905) - 1) &amp; " " &amp; MID(Overall!O905, FIND(" ", Overall!O905) + 1, FIND(",", Overall!O905, FIND(" ", Overall!O905)) - FIND(" ", Overall!O905) - 1) &amp; ", " &amp; MID(Overall!O905, FIND(",", Overall!O905, FIND(",",Overall!O905) + 1) + 2, LEN(Overall!O905))),"")</f>
        <v/>
      </c>
      <c r="R903" s="5" t="str">
        <f t="shared" si="28"/>
        <v/>
      </c>
      <c r="S903" s="10" t="str">
        <f>IF(Overall!$A905&lt;&gt;"",IF(AND(MONTH($N903) &lt;= 1, MONTH($O903) &gt;= 1), IF($R903 &lt;&gt; "", $H903/$R903, ""), ""),"")</f>
        <v/>
      </c>
      <c r="T903" s="10" t="str">
        <f>IF(Overall!$A905&lt;&gt;"",IF(AND(MONTH($N903) &lt;= 2, MONTH($O903) &gt;= 2), IF($R903 &lt;&gt; "", $H903/$R903, ""), ""),"")</f>
        <v/>
      </c>
      <c r="U903" s="10" t="str">
        <f>IF(Overall!$A905&lt;&gt;"",IF(AND(MONTH($N903) &lt;= 3, MONTH($O903) &gt;= 3), IF($R903 &lt;&gt; "", $H903/$R903, ""), ""),"")</f>
        <v/>
      </c>
      <c r="V903" s="10" t="str">
        <f>IF(Overall!$A905&lt;&gt;"",IF(AND(MONTH($N903) &lt;= 4, MONTH($O903) &gt;= 4), IF($R903 &lt;&gt; "", $H903/$R903, ""), ""),"")</f>
        <v/>
      </c>
      <c r="W903" s="10" t="str">
        <f>IF(Overall!$A905&lt;&gt;"",IF(AND(MONTH($N903) &lt;= 5, MONTH($O903) &gt;= 5), IF($R903 &lt;&gt; "", $H903/$R903, ""), ""),"")</f>
        <v/>
      </c>
      <c r="X903" s="10" t="str">
        <f>IF(Overall!$A905&lt;&gt;"",IF(AND(MONTH($N903) &lt;= 6, MONTH($O903) &gt;= 6), IF($R903 &lt;&gt; "", $H903/$R903, ""), ""),"")</f>
        <v/>
      </c>
      <c r="Y903" s="10" t="str">
        <f>IF(Overall!$A905&lt;&gt;"",IF(AND(MONTH($N903) &lt;= 7, MONTH($O903) &gt;= 7 ), IF($R903 &lt;&gt; "", $H903/$R903, ""), ""),"")</f>
        <v/>
      </c>
      <c r="Z903" s="10" t="str">
        <f>IF(Overall!$A905&lt;&gt;"",IF(AND(MONTH($N903) &lt;= 8, MONTH($O903) &gt;= 8), IF($R903 &lt;&gt; "", $H903/$R903, ""), ""),"")</f>
        <v/>
      </c>
      <c r="AA903" s="10" t="str">
        <f>IF(Overall!$A905&lt;&gt;"",IF(AND(MONTH($N903) &lt;= 9, MONTH($O903) &gt;= 9), IF($R903 &lt;&gt; "", $H903/$R903, ""), ""),"")</f>
        <v/>
      </c>
      <c r="AB903" s="10" t="str">
        <f>IF(Overall!$A905&lt;&gt;"",IF(AND(MONTH($N903) &lt;= 10, MONTH($O903) &gt;= 10), IF($R903 &lt;&gt; "", $H903/$R903, ""), ""),"")</f>
        <v/>
      </c>
      <c r="AC903" s="10" t="str">
        <f>IF(Overall!$A905&lt;&gt;"",IF(AND(MONTH($N903) &lt;= 11, MONTH($O903) &gt;= 11), IF($R903 &lt;&gt; "", $H903/$R903, ""), ""),"")</f>
        <v/>
      </c>
      <c r="AD903" s="10" t="str">
        <f>IF(Overall!$A905&lt;&gt;"",IF(AND(MONTH($N903) &lt;= 12, MONTH($O903) &gt;= 12), IF($R903 &lt;&gt; "", $H903/$R903, ""), ""),"")</f>
        <v/>
      </c>
      <c r="AF903" s="10" t="str">
        <f ca="1">IFERROR(IF(AND(NOW()&lt;= EOMONTH(DATE(YEAR($O903),1, 1), 0), Overall!$A905&lt;&gt;"", MONTH($N903) &lt;= 1, MONTH($O903) &gt;= 1), IF($R903 &lt;&gt; "", $H903/$R903, ""), ""), "")</f>
        <v/>
      </c>
      <c r="AG903" s="10" t="str">
        <f ca="1">IFERROR(IF(AND(NOW()&lt;= EOMONTH(DATE(YEAR($O903),2, 1), 0), Overall!$A905&lt;&gt;"", MONTH($N903) &lt;= 2, MONTH($O903) &gt;= 2), IF($R903 &lt;&gt; "", $H903/$R903, ""), ""), "")</f>
        <v/>
      </c>
      <c r="AH903" s="10" t="str">
        <f ca="1">IFERROR(IF(AND(NOW()&lt;= EOMONTH(DATE(YEAR($O903),3, 1), 0), Overall!$A905&lt;&gt;"", MONTH($N903) &lt;= 3, MONTH($O903) &gt;= 3), IF($R903 &lt;&gt; "", $H903/$R903, ""), ""), "")</f>
        <v/>
      </c>
      <c r="AI903" s="10" t="str">
        <f ca="1">IFERROR(IF(AND(NOW()&lt;= EOMONTH(DATE(YEAR($O903),4, 1), 0), Overall!$A905&lt;&gt;"", MONTH($N903) &lt;= 4, MONTH($O903) &gt;= 4), IF($R903 &lt;&gt; "", $H903/$R903, ""), ""), "")</f>
        <v/>
      </c>
      <c r="AJ903" s="10" t="str">
        <f ca="1">IFERROR(IF(AND(NOW()&lt;= EOMONTH(DATE(YEAR($O903),5, 1), 0), Overall!$A905&lt;&gt;"", MONTH($N903) &lt;= 5, MONTH($O903) &gt;= 5), IF($R903 &lt;&gt; "", $H903/$R903, ""), ""), "")</f>
        <v/>
      </c>
      <c r="AK903" s="10" t="str">
        <f ca="1">IFERROR(IF(AND(NOW()&lt;= EOMONTH(DATE(YEAR($O903),6, 1), 0), Overall!$A905&lt;&gt;"", MONTH($N903) &lt;= 6, MONTH($O903) &gt;= 6), IF($R903 &lt;&gt; "", $H903/$R903, ""), ""), "")</f>
        <v/>
      </c>
      <c r="AL903" s="10" t="str">
        <f ca="1">IFERROR(IF(AND(NOW()&lt;= EOMONTH(DATE(YEAR($O903),7, 1), 0), Overall!$A905&lt;&gt;"", MONTH($N903) &lt;= 7, MONTH($O903) &gt;= 7), IF($R903 &lt;&gt; "", $H903/$R903, ""), ""), "")</f>
        <v/>
      </c>
      <c r="AM903" s="10" t="str">
        <f ca="1">IFERROR(IF(AND(NOW()&lt;= EOMONTH(DATE(YEAR($O903),8, 1), 0), Overall!$A905&lt;&gt;"", MONTH($N903) &lt;= 8, MONTH($O903) &gt;= 8), IF($R903 &lt;&gt; "", $H903/$R903, ""), ""), "")</f>
        <v/>
      </c>
      <c r="AN903" s="10" t="str">
        <f ca="1">IFERROR(IF(AND(NOW()&lt;= EOMONTH(DATE(YEAR($O903),9, 1), 0), Overall!$A905&lt;&gt;"", MONTH($N903) &lt;= 9, MONTH($O903) &gt;= 9), IF($R903 &lt;&gt; "", $H903/$R903, ""), ""), "")</f>
        <v/>
      </c>
      <c r="AO903" s="10" t="str">
        <f ca="1">IFERROR(IF(AND(NOW()&lt;= EOMONTH(DATE(YEAR($O903),10, 1), 0), Overall!$A905&lt;&gt;"", MONTH($N903) &lt;= 10, MONTH($O903) &gt;= 10), IF($R903 &lt;&gt; "", $H903/$R903, ""), ""), "")</f>
        <v/>
      </c>
      <c r="AP903" s="10" t="str">
        <f ca="1">IFERROR(IF(AND(NOW()&lt;= EOMONTH(DATE(YEAR($O903),11, 1), 0), Overall!$A905&lt;&gt;"", MONTH($N903) &lt;=11, MONTH($O903) &gt;= 11), IF($R903 &lt;&gt; "", $H903/$R903, ""), ""), "")</f>
        <v/>
      </c>
      <c r="AQ903" s="10" t="str">
        <f ca="1">IFERROR(IF(AND(NOW()&lt;= EOMONTH(DATE(YEAR($O903),12, 1), 0), Overall!$A905&lt;&gt;"", MONTH($N903) &lt;= 12, MONTH($O903) &gt;= 12), IF($R903 &lt;&gt; "", $H903/$R903, ""), ""), "")</f>
        <v/>
      </c>
      <c r="AR903" s="16">
        <f t="shared" ca="1" si="29"/>
        <v>0</v>
      </c>
    </row>
    <row r="904" spans="1:44" x14ac:dyDescent="0.25">
      <c r="A904" t="str">
        <f>_xlfn.VALUETOTEXT(Overall!A906)</f>
        <v/>
      </c>
      <c r="B904" s="8" t="str">
        <f>IF(Overall!B906&lt;&gt;"", VALUE(Overall!B906), "")</f>
        <v/>
      </c>
      <c r="C904" s="5" t="str">
        <f>IF(Overall!C906&lt;&gt;"",_xlfn.VALUETOTEXT(Overall!C906),"")</f>
        <v/>
      </c>
      <c r="D904" s="5" t="str">
        <f>_xlfn.VALUETOTEXT(Overall!D906)</f>
        <v/>
      </c>
      <c r="E904" s="5" t="str">
        <f>IF(Overall!Q906&lt;&gt;"",_xlfn.VALUETOTEXT(Overall!Q906),"")</f>
        <v/>
      </c>
      <c r="F904" s="5" t="str">
        <f>IF(Overall!E906&lt;&gt;"",_xlfn.VALUETOTEXT(Overall!E906),"")</f>
        <v/>
      </c>
      <c r="G904" s="5" t="str">
        <f>IF(Overall!R906&lt;&gt;"",_xlfn.VALUETOTEXT(Overall!R906),"")</f>
        <v/>
      </c>
      <c r="H904" s="6" t="str">
        <f>IF(Overall!F906&lt;&gt;"",VALUE(Overall!F906),"")</f>
        <v/>
      </c>
      <c r="I904" s="6" t="str">
        <f>IF(Overall!G906&lt;&gt;"",VALUE(Overall!G906),"")</f>
        <v/>
      </c>
      <c r="J904" s="6" t="str">
        <f>IF(Overall!H906&lt;&gt;"",VALUE(Overall!H906),"")</f>
        <v/>
      </c>
      <c r="K904" s="6" t="str">
        <f>IF(Overall!I906&lt;&gt;"",VALUE(Overall!I906),"")</f>
        <v/>
      </c>
      <c r="L904" s="6" t="str">
        <f>IF(Overall!J906&lt;&gt;"",VALUE(Overall!J906),"")</f>
        <v/>
      </c>
      <c r="M904" s="6" t="str">
        <f>IF(Overall!K906&lt;&gt;"",VALUE(Overall!K906),"")</f>
        <v/>
      </c>
      <c r="N904" s="7" t="str">
        <f>IF(Overall!L906&lt;&gt;"",DATEVALUE(MID(Overall!L906, FIND(",", Overall!L906) + 2, FIND(" ", Overall!L906) - FIND(",", Overall!L906) - 1) &amp; " " &amp; MID(Overall!L906, FIND(" ", Overall!L906) + 1, FIND(",", Overall!L906, FIND(" ", Overall!L906)) - FIND(" ", Overall!L906) - 1) &amp; ", " &amp; MID(Overall!L906, FIND(",", Overall!L906, FIND(",",Overall!L906) + 1) + 2, LEN(Overall!L906))),"")</f>
        <v/>
      </c>
      <c r="O904" s="7" t="str">
        <f>IF(Overall!M906&lt;&gt;"",DATEVALUE(MID(Overall!M906, FIND(",", Overall!M906) + 2, FIND(" ", Overall!M906) - FIND(",", Overall!M906) - 1) &amp; " " &amp; MID(Overall!M906, FIND(" ", Overall!M906) + 1, FIND(",", Overall!M906, FIND(" ", Overall!M906)) - FIND(" ", Overall!M906) - 1) &amp; ", " &amp; MID(Overall!M906, FIND(",", Overall!M906, FIND(",",Overall!M906) + 1) + 2, LEN(Overall!M906))),"")</f>
        <v/>
      </c>
      <c r="P904" s="7" t="str">
        <f>IF(Overall!N906&lt;&gt;"",DATEVALUE(MID(Overall!N906, FIND(",", Overall!N906) + 2, FIND(" ", Overall!N906) - FIND(",", Overall!N906) - 1) &amp; " " &amp; MID(Overall!N906, FIND(" ", Overall!N906) + 1, FIND(",", Overall!N906, FIND(" ", Overall!N906)) - FIND(" ", Overall!N906) - 1) &amp; ", " &amp; MID(Overall!N906, FIND(",", Overall!N906, FIND(",",Overall!N906) + 1) + 2, LEN(Overall!N906))),"")</f>
        <v/>
      </c>
      <c r="Q904" s="7" t="str">
        <f>IF(Overall!O906&lt;&gt;"",DATEVALUE(MID(Overall!O906, FIND(",", Overall!O906) + 2, FIND(" ", Overall!O906) - FIND(",", Overall!O906) - 1) &amp; " " &amp; MID(Overall!O906, FIND(" ", Overall!O906) + 1, FIND(",", Overall!O906, FIND(" ", Overall!O906)) - FIND(" ", Overall!O906) - 1) &amp; ", " &amp; MID(Overall!O906, FIND(",", Overall!O906, FIND(",",Overall!O906) + 1) + 2, LEN(Overall!O906))),"")</f>
        <v/>
      </c>
      <c r="R904" s="5" t="str">
        <f t="shared" si="28"/>
        <v/>
      </c>
      <c r="S904" s="10" t="str">
        <f>IF(Overall!$A906&lt;&gt;"",IF(AND(MONTH($N904) &lt;= 1, MONTH($O904) &gt;= 1), IF($R904 &lt;&gt; "", $H904/$R904, ""), ""),"")</f>
        <v/>
      </c>
      <c r="T904" s="10" t="str">
        <f>IF(Overall!$A906&lt;&gt;"",IF(AND(MONTH($N904) &lt;= 2, MONTH($O904) &gt;= 2), IF($R904 &lt;&gt; "", $H904/$R904, ""), ""),"")</f>
        <v/>
      </c>
      <c r="U904" s="10" t="str">
        <f>IF(Overall!$A906&lt;&gt;"",IF(AND(MONTH($N904) &lt;= 3, MONTH($O904) &gt;= 3), IF($R904 &lt;&gt; "", $H904/$R904, ""), ""),"")</f>
        <v/>
      </c>
      <c r="V904" s="10" t="str">
        <f>IF(Overall!$A906&lt;&gt;"",IF(AND(MONTH($N904) &lt;= 4, MONTH($O904) &gt;= 4), IF($R904 &lt;&gt; "", $H904/$R904, ""), ""),"")</f>
        <v/>
      </c>
      <c r="W904" s="10" t="str">
        <f>IF(Overall!$A906&lt;&gt;"",IF(AND(MONTH($N904) &lt;= 5, MONTH($O904) &gt;= 5), IF($R904 &lt;&gt; "", $H904/$R904, ""), ""),"")</f>
        <v/>
      </c>
      <c r="X904" s="10" t="str">
        <f>IF(Overall!$A906&lt;&gt;"",IF(AND(MONTH($N904) &lt;= 6, MONTH($O904) &gt;= 6), IF($R904 &lt;&gt; "", $H904/$R904, ""), ""),"")</f>
        <v/>
      </c>
      <c r="Y904" s="10" t="str">
        <f>IF(Overall!$A906&lt;&gt;"",IF(AND(MONTH($N904) &lt;= 7, MONTH($O904) &gt;= 7 ), IF($R904 &lt;&gt; "", $H904/$R904, ""), ""),"")</f>
        <v/>
      </c>
      <c r="Z904" s="10" t="str">
        <f>IF(Overall!$A906&lt;&gt;"",IF(AND(MONTH($N904) &lt;= 8, MONTH($O904) &gt;= 8), IF($R904 &lt;&gt; "", $H904/$R904, ""), ""),"")</f>
        <v/>
      </c>
      <c r="AA904" s="10" t="str">
        <f>IF(Overall!$A906&lt;&gt;"",IF(AND(MONTH($N904) &lt;= 9, MONTH($O904) &gt;= 9), IF($R904 &lt;&gt; "", $H904/$R904, ""), ""),"")</f>
        <v/>
      </c>
      <c r="AB904" s="10" t="str">
        <f>IF(Overall!$A906&lt;&gt;"",IF(AND(MONTH($N904) &lt;= 10, MONTH($O904) &gt;= 10), IF($R904 &lt;&gt; "", $H904/$R904, ""), ""),"")</f>
        <v/>
      </c>
      <c r="AC904" s="10" t="str">
        <f>IF(Overall!$A906&lt;&gt;"",IF(AND(MONTH($N904) &lt;= 11, MONTH($O904) &gt;= 11), IF($R904 &lt;&gt; "", $H904/$R904, ""), ""),"")</f>
        <v/>
      </c>
      <c r="AD904" s="10" t="str">
        <f>IF(Overall!$A906&lt;&gt;"",IF(AND(MONTH($N904) &lt;= 12, MONTH($O904) &gt;= 12), IF($R904 &lt;&gt; "", $H904/$R904, ""), ""),"")</f>
        <v/>
      </c>
      <c r="AF904" s="10" t="str">
        <f ca="1">IFERROR(IF(AND(NOW()&lt;= EOMONTH(DATE(YEAR($O904),1, 1), 0), Overall!$A906&lt;&gt;"", MONTH($N904) &lt;= 1, MONTH($O904) &gt;= 1), IF($R904 &lt;&gt; "", $H904/$R904, ""), ""), "")</f>
        <v/>
      </c>
      <c r="AG904" s="10" t="str">
        <f ca="1">IFERROR(IF(AND(NOW()&lt;= EOMONTH(DATE(YEAR($O904),2, 1), 0), Overall!$A906&lt;&gt;"", MONTH($N904) &lt;= 2, MONTH($O904) &gt;= 2), IF($R904 &lt;&gt; "", $H904/$R904, ""), ""), "")</f>
        <v/>
      </c>
      <c r="AH904" s="10" t="str">
        <f ca="1">IFERROR(IF(AND(NOW()&lt;= EOMONTH(DATE(YEAR($O904),3, 1), 0), Overall!$A906&lt;&gt;"", MONTH($N904) &lt;= 3, MONTH($O904) &gt;= 3), IF($R904 &lt;&gt; "", $H904/$R904, ""), ""), "")</f>
        <v/>
      </c>
      <c r="AI904" s="10" t="str">
        <f ca="1">IFERROR(IF(AND(NOW()&lt;= EOMONTH(DATE(YEAR($O904),4, 1), 0), Overall!$A906&lt;&gt;"", MONTH($N904) &lt;= 4, MONTH($O904) &gt;= 4), IF($R904 &lt;&gt; "", $H904/$R904, ""), ""), "")</f>
        <v/>
      </c>
      <c r="AJ904" s="10" t="str">
        <f ca="1">IFERROR(IF(AND(NOW()&lt;= EOMONTH(DATE(YEAR($O904),5, 1), 0), Overall!$A906&lt;&gt;"", MONTH($N904) &lt;= 5, MONTH($O904) &gt;= 5), IF($R904 &lt;&gt; "", $H904/$R904, ""), ""), "")</f>
        <v/>
      </c>
      <c r="AK904" s="10" t="str">
        <f ca="1">IFERROR(IF(AND(NOW()&lt;= EOMONTH(DATE(YEAR($O904),6, 1), 0), Overall!$A906&lt;&gt;"", MONTH($N904) &lt;= 6, MONTH($O904) &gt;= 6), IF($R904 &lt;&gt; "", $H904/$R904, ""), ""), "")</f>
        <v/>
      </c>
      <c r="AL904" s="10" t="str">
        <f ca="1">IFERROR(IF(AND(NOW()&lt;= EOMONTH(DATE(YEAR($O904),7, 1), 0), Overall!$A906&lt;&gt;"", MONTH($N904) &lt;= 7, MONTH($O904) &gt;= 7), IF($R904 &lt;&gt; "", $H904/$R904, ""), ""), "")</f>
        <v/>
      </c>
      <c r="AM904" s="10" t="str">
        <f ca="1">IFERROR(IF(AND(NOW()&lt;= EOMONTH(DATE(YEAR($O904),8, 1), 0), Overall!$A906&lt;&gt;"", MONTH($N904) &lt;= 8, MONTH($O904) &gt;= 8), IF($R904 &lt;&gt; "", $H904/$R904, ""), ""), "")</f>
        <v/>
      </c>
      <c r="AN904" s="10" t="str">
        <f ca="1">IFERROR(IF(AND(NOW()&lt;= EOMONTH(DATE(YEAR($O904),9, 1), 0), Overall!$A906&lt;&gt;"", MONTH($N904) &lt;= 9, MONTH($O904) &gt;= 9), IF($R904 &lt;&gt; "", $H904/$R904, ""), ""), "")</f>
        <v/>
      </c>
      <c r="AO904" s="10" t="str">
        <f ca="1">IFERROR(IF(AND(NOW()&lt;= EOMONTH(DATE(YEAR($O904),10, 1), 0), Overall!$A906&lt;&gt;"", MONTH($N904) &lt;= 10, MONTH($O904) &gt;= 10), IF($R904 &lt;&gt; "", $H904/$R904, ""), ""), "")</f>
        <v/>
      </c>
      <c r="AP904" s="10" t="str">
        <f ca="1">IFERROR(IF(AND(NOW()&lt;= EOMONTH(DATE(YEAR($O904),11, 1), 0), Overall!$A906&lt;&gt;"", MONTH($N904) &lt;=11, MONTH($O904) &gt;= 11), IF($R904 &lt;&gt; "", $H904/$R904, ""), ""), "")</f>
        <v/>
      </c>
      <c r="AQ904" s="10" t="str">
        <f ca="1">IFERROR(IF(AND(NOW()&lt;= EOMONTH(DATE(YEAR($O904),12, 1), 0), Overall!$A906&lt;&gt;"", MONTH($N904) &lt;= 12, MONTH($O904) &gt;= 12), IF($R904 &lt;&gt; "", $H904/$R904, ""), ""), "")</f>
        <v/>
      </c>
      <c r="AR904" s="16">
        <f t="shared" ca="1" si="29"/>
        <v>0</v>
      </c>
    </row>
    <row r="905" spans="1:44" x14ac:dyDescent="0.25">
      <c r="A905" t="str">
        <f>_xlfn.VALUETOTEXT(Overall!A907)</f>
        <v/>
      </c>
      <c r="B905" s="8" t="str">
        <f>IF(Overall!B907&lt;&gt;"", VALUE(Overall!B907), "")</f>
        <v/>
      </c>
      <c r="C905" s="5" t="str">
        <f>IF(Overall!C907&lt;&gt;"",_xlfn.VALUETOTEXT(Overall!C907),"")</f>
        <v/>
      </c>
      <c r="D905" s="5" t="str">
        <f>_xlfn.VALUETOTEXT(Overall!D907)</f>
        <v/>
      </c>
      <c r="E905" s="5" t="str">
        <f>IF(Overall!Q907&lt;&gt;"",_xlfn.VALUETOTEXT(Overall!Q907),"")</f>
        <v/>
      </c>
      <c r="F905" s="5" t="str">
        <f>IF(Overall!E907&lt;&gt;"",_xlfn.VALUETOTEXT(Overall!E907),"")</f>
        <v/>
      </c>
      <c r="G905" s="5" t="str">
        <f>IF(Overall!R907&lt;&gt;"",_xlfn.VALUETOTEXT(Overall!R907),"")</f>
        <v/>
      </c>
      <c r="H905" s="6" t="str">
        <f>IF(Overall!F907&lt;&gt;"",VALUE(Overall!F907),"")</f>
        <v/>
      </c>
      <c r="I905" s="6" t="str">
        <f>IF(Overall!G907&lt;&gt;"",VALUE(Overall!G907),"")</f>
        <v/>
      </c>
      <c r="J905" s="6" t="str">
        <f>IF(Overall!H907&lt;&gt;"",VALUE(Overall!H907),"")</f>
        <v/>
      </c>
      <c r="K905" s="6" t="str">
        <f>IF(Overall!I907&lt;&gt;"",VALUE(Overall!I907),"")</f>
        <v/>
      </c>
      <c r="L905" s="6" t="str">
        <f>IF(Overall!J907&lt;&gt;"",VALUE(Overall!J907),"")</f>
        <v/>
      </c>
      <c r="M905" s="6" t="str">
        <f>IF(Overall!K907&lt;&gt;"",VALUE(Overall!K907),"")</f>
        <v/>
      </c>
      <c r="N905" s="7" t="str">
        <f>IF(Overall!L907&lt;&gt;"",DATEVALUE(MID(Overall!L907, FIND(",", Overall!L907) + 2, FIND(" ", Overall!L907) - FIND(",", Overall!L907) - 1) &amp; " " &amp; MID(Overall!L907, FIND(" ", Overall!L907) + 1, FIND(",", Overall!L907, FIND(" ", Overall!L907)) - FIND(" ", Overall!L907) - 1) &amp; ", " &amp; MID(Overall!L907, FIND(",", Overall!L907, FIND(",",Overall!L907) + 1) + 2, LEN(Overall!L907))),"")</f>
        <v/>
      </c>
      <c r="O905" s="7" t="str">
        <f>IF(Overall!M907&lt;&gt;"",DATEVALUE(MID(Overall!M907, FIND(",", Overall!M907) + 2, FIND(" ", Overall!M907) - FIND(",", Overall!M907) - 1) &amp; " " &amp; MID(Overall!M907, FIND(" ", Overall!M907) + 1, FIND(",", Overall!M907, FIND(" ", Overall!M907)) - FIND(" ", Overall!M907) - 1) &amp; ", " &amp; MID(Overall!M907, FIND(",", Overall!M907, FIND(",",Overall!M907) + 1) + 2, LEN(Overall!M907))),"")</f>
        <v/>
      </c>
      <c r="P905" s="7" t="str">
        <f>IF(Overall!N907&lt;&gt;"",DATEVALUE(MID(Overall!N907, FIND(",", Overall!N907) + 2, FIND(" ", Overall!N907) - FIND(",", Overall!N907) - 1) &amp; " " &amp; MID(Overall!N907, FIND(" ", Overall!N907) + 1, FIND(",", Overall!N907, FIND(" ", Overall!N907)) - FIND(" ", Overall!N907) - 1) &amp; ", " &amp; MID(Overall!N907, FIND(",", Overall!N907, FIND(",",Overall!N907) + 1) + 2, LEN(Overall!N907))),"")</f>
        <v/>
      </c>
      <c r="Q905" s="7" t="str">
        <f>IF(Overall!O907&lt;&gt;"",DATEVALUE(MID(Overall!O907, FIND(",", Overall!O907) + 2, FIND(" ", Overall!O907) - FIND(",", Overall!O907) - 1) &amp; " " &amp; MID(Overall!O907, FIND(" ", Overall!O907) + 1, FIND(",", Overall!O907, FIND(" ", Overall!O907)) - FIND(" ", Overall!O907) - 1) &amp; ", " &amp; MID(Overall!O907, FIND(",", Overall!O907, FIND(",",Overall!O907) + 1) + 2, LEN(Overall!O907))),"")</f>
        <v/>
      </c>
      <c r="R905" s="5" t="str">
        <f t="shared" si="28"/>
        <v/>
      </c>
      <c r="S905" s="10" t="str">
        <f>IF(Overall!$A907&lt;&gt;"",IF(AND(MONTH($N905) &lt;= 1, MONTH($O905) &gt;= 1), IF($R905 &lt;&gt; "", $H905/$R905, ""), ""),"")</f>
        <v/>
      </c>
      <c r="T905" s="10" t="str">
        <f>IF(Overall!$A907&lt;&gt;"",IF(AND(MONTH($N905) &lt;= 2, MONTH($O905) &gt;= 2), IF($R905 &lt;&gt; "", $H905/$R905, ""), ""),"")</f>
        <v/>
      </c>
      <c r="U905" s="10" t="str">
        <f>IF(Overall!$A907&lt;&gt;"",IF(AND(MONTH($N905) &lt;= 3, MONTH($O905) &gt;= 3), IF($R905 &lt;&gt; "", $H905/$R905, ""), ""),"")</f>
        <v/>
      </c>
      <c r="V905" s="10" t="str">
        <f>IF(Overall!$A907&lt;&gt;"",IF(AND(MONTH($N905) &lt;= 4, MONTH($O905) &gt;= 4), IF($R905 &lt;&gt; "", $H905/$R905, ""), ""),"")</f>
        <v/>
      </c>
      <c r="W905" s="10" t="str">
        <f>IF(Overall!$A907&lt;&gt;"",IF(AND(MONTH($N905) &lt;= 5, MONTH($O905) &gt;= 5), IF($R905 &lt;&gt; "", $H905/$R905, ""), ""),"")</f>
        <v/>
      </c>
      <c r="X905" s="10" t="str">
        <f>IF(Overall!$A907&lt;&gt;"",IF(AND(MONTH($N905) &lt;= 6, MONTH($O905) &gt;= 6), IF($R905 &lt;&gt; "", $H905/$R905, ""), ""),"")</f>
        <v/>
      </c>
      <c r="Y905" s="10" t="str">
        <f>IF(Overall!$A907&lt;&gt;"",IF(AND(MONTH($N905) &lt;= 7, MONTH($O905) &gt;= 7 ), IF($R905 &lt;&gt; "", $H905/$R905, ""), ""),"")</f>
        <v/>
      </c>
      <c r="Z905" s="10" t="str">
        <f>IF(Overall!$A907&lt;&gt;"",IF(AND(MONTH($N905) &lt;= 8, MONTH($O905) &gt;= 8), IF($R905 &lt;&gt; "", $H905/$R905, ""), ""),"")</f>
        <v/>
      </c>
      <c r="AA905" s="10" t="str">
        <f>IF(Overall!$A907&lt;&gt;"",IF(AND(MONTH($N905) &lt;= 9, MONTH($O905) &gt;= 9), IF($R905 &lt;&gt; "", $H905/$R905, ""), ""),"")</f>
        <v/>
      </c>
      <c r="AB905" s="10" t="str">
        <f>IF(Overall!$A907&lt;&gt;"",IF(AND(MONTH($N905) &lt;= 10, MONTH($O905) &gt;= 10), IF($R905 &lt;&gt; "", $H905/$R905, ""), ""),"")</f>
        <v/>
      </c>
      <c r="AC905" s="10" t="str">
        <f>IF(Overall!$A907&lt;&gt;"",IF(AND(MONTH($N905) &lt;= 11, MONTH($O905) &gt;= 11), IF($R905 &lt;&gt; "", $H905/$R905, ""), ""),"")</f>
        <v/>
      </c>
      <c r="AD905" s="10" t="str">
        <f>IF(Overall!$A907&lt;&gt;"",IF(AND(MONTH($N905) &lt;= 12, MONTH($O905) &gt;= 12), IF($R905 &lt;&gt; "", $H905/$R905, ""), ""),"")</f>
        <v/>
      </c>
      <c r="AF905" s="10" t="str">
        <f ca="1">IFERROR(IF(AND(NOW()&lt;= EOMONTH(DATE(YEAR($O905),1, 1), 0), Overall!$A907&lt;&gt;"", MONTH($N905) &lt;= 1, MONTH($O905) &gt;= 1), IF($R905 &lt;&gt; "", $H905/$R905, ""), ""), "")</f>
        <v/>
      </c>
      <c r="AG905" s="10" t="str">
        <f ca="1">IFERROR(IF(AND(NOW()&lt;= EOMONTH(DATE(YEAR($O905),2, 1), 0), Overall!$A907&lt;&gt;"", MONTH($N905) &lt;= 2, MONTH($O905) &gt;= 2), IF($R905 &lt;&gt; "", $H905/$R905, ""), ""), "")</f>
        <v/>
      </c>
      <c r="AH905" s="10" t="str">
        <f ca="1">IFERROR(IF(AND(NOW()&lt;= EOMONTH(DATE(YEAR($O905),3, 1), 0), Overall!$A907&lt;&gt;"", MONTH($N905) &lt;= 3, MONTH($O905) &gt;= 3), IF($R905 &lt;&gt; "", $H905/$R905, ""), ""), "")</f>
        <v/>
      </c>
      <c r="AI905" s="10" t="str">
        <f ca="1">IFERROR(IF(AND(NOW()&lt;= EOMONTH(DATE(YEAR($O905),4, 1), 0), Overall!$A907&lt;&gt;"", MONTH($N905) &lt;= 4, MONTH($O905) &gt;= 4), IF($R905 &lt;&gt; "", $H905/$R905, ""), ""), "")</f>
        <v/>
      </c>
      <c r="AJ905" s="10" t="str">
        <f ca="1">IFERROR(IF(AND(NOW()&lt;= EOMONTH(DATE(YEAR($O905),5, 1), 0), Overall!$A907&lt;&gt;"", MONTH($N905) &lt;= 5, MONTH($O905) &gt;= 5), IF($R905 &lt;&gt; "", $H905/$R905, ""), ""), "")</f>
        <v/>
      </c>
      <c r="AK905" s="10" t="str">
        <f ca="1">IFERROR(IF(AND(NOW()&lt;= EOMONTH(DATE(YEAR($O905),6, 1), 0), Overall!$A907&lt;&gt;"", MONTH($N905) &lt;= 6, MONTH($O905) &gt;= 6), IF($R905 &lt;&gt; "", $H905/$R905, ""), ""), "")</f>
        <v/>
      </c>
      <c r="AL905" s="10" t="str">
        <f ca="1">IFERROR(IF(AND(NOW()&lt;= EOMONTH(DATE(YEAR($O905),7, 1), 0), Overall!$A907&lt;&gt;"", MONTH($N905) &lt;= 7, MONTH($O905) &gt;= 7), IF($R905 &lt;&gt; "", $H905/$R905, ""), ""), "")</f>
        <v/>
      </c>
      <c r="AM905" s="10" t="str">
        <f ca="1">IFERROR(IF(AND(NOW()&lt;= EOMONTH(DATE(YEAR($O905),8, 1), 0), Overall!$A907&lt;&gt;"", MONTH($N905) &lt;= 8, MONTH($O905) &gt;= 8), IF($R905 &lt;&gt; "", $H905/$R905, ""), ""), "")</f>
        <v/>
      </c>
      <c r="AN905" s="10" t="str">
        <f ca="1">IFERROR(IF(AND(NOW()&lt;= EOMONTH(DATE(YEAR($O905),9, 1), 0), Overall!$A907&lt;&gt;"", MONTH($N905) &lt;= 9, MONTH($O905) &gt;= 9), IF($R905 &lt;&gt; "", $H905/$R905, ""), ""), "")</f>
        <v/>
      </c>
      <c r="AO905" s="10" t="str">
        <f ca="1">IFERROR(IF(AND(NOW()&lt;= EOMONTH(DATE(YEAR($O905),10, 1), 0), Overall!$A907&lt;&gt;"", MONTH($N905) &lt;= 10, MONTH($O905) &gt;= 10), IF($R905 &lt;&gt; "", $H905/$R905, ""), ""), "")</f>
        <v/>
      </c>
      <c r="AP905" s="10" t="str">
        <f ca="1">IFERROR(IF(AND(NOW()&lt;= EOMONTH(DATE(YEAR($O905),11, 1), 0), Overall!$A907&lt;&gt;"", MONTH($N905) &lt;=11, MONTH($O905) &gt;= 11), IF($R905 &lt;&gt; "", $H905/$R905, ""), ""), "")</f>
        <v/>
      </c>
      <c r="AQ905" s="10" t="str">
        <f ca="1">IFERROR(IF(AND(NOW()&lt;= EOMONTH(DATE(YEAR($O905),12, 1), 0), Overall!$A907&lt;&gt;"", MONTH($N905) &lt;= 12, MONTH($O905) &gt;= 12), IF($R905 &lt;&gt; "", $H905/$R905, ""), ""), "")</f>
        <v/>
      </c>
      <c r="AR905" s="16">
        <f t="shared" ca="1" si="29"/>
        <v>0</v>
      </c>
    </row>
    <row r="906" spans="1:44" x14ac:dyDescent="0.25">
      <c r="A906" t="str">
        <f>_xlfn.VALUETOTEXT(Overall!A908)</f>
        <v/>
      </c>
      <c r="B906" s="8" t="str">
        <f>IF(Overall!B908&lt;&gt;"", VALUE(Overall!B908), "")</f>
        <v/>
      </c>
      <c r="C906" s="5" t="str">
        <f>IF(Overall!C908&lt;&gt;"",_xlfn.VALUETOTEXT(Overall!C908),"")</f>
        <v/>
      </c>
      <c r="D906" s="5" t="str">
        <f>_xlfn.VALUETOTEXT(Overall!D908)</f>
        <v/>
      </c>
      <c r="E906" s="5" t="str">
        <f>IF(Overall!Q908&lt;&gt;"",_xlfn.VALUETOTEXT(Overall!Q908),"")</f>
        <v/>
      </c>
      <c r="F906" s="5" t="str">
        <f>IF(Overall!E908&lt;&gt;"",_xlfn.VALUETOTEXT(Overall!E908),"")</f>
        <v/>
      </c>
      <c r="G906" s="5" t="str">
        <f>IF(Overall!R908&lt;&gt;"",_xlfn.VALUETOTEXT(Overall!R908),"")</f>
        <v/>
      </c>
      <c r="H906" s="6" t="str">
        <f>IF(Overall!F908&lt;&gt;"",VALUE(Overall!F908),"")</f>
        <v/>
      </c>
      <c r="I906" s="6" t="str">
        <f>IF(Overall!G908&lt;&gt;"",VALUE(Overall!G908),"")</f>
        <v/>
      </c>
      <c r="J906" s="6" t="str">
        <f>IF(Overall!H908&lt;&gt;"",VALUE(Overall!H908),"")</f>
        <v/>
      </c>
      <c r="K906" s="6" t="str">
        <f>IF(Overall!I908&lt;&gt;"",VALUE(Overall!I908),"")</f>
        <v/>
      </c>
      <c r="L906" s="6" t="str">
        <f>IF(Overall!J908&lt;&gt;"",VALUE(Overall!J908),"")</f>
        <v/>
      </c>
      <c r="M906" s="6" t="str">
        <f>IF(Overall!K908&lt;&gt;"",VALUE(Overall!K908),"")</f>
        <v/>
      </c>
      <c r="N906" s="7" t="str">
        <f>IF(Overall!L908&lt;&gt;"",DATEVALUE(MID(Overall!L908, FIND(",", Overall!L908) + 2, FIND(" ", Overall!L908) - FIND(",", Overall!L908) - 1) &amp; " " &amp; MID(Overall!L908, FIND(" ", Overall!L908) + 1, FIND(",", Overall!L908, FIND(" ", Overall!L908)) - FIND(" ", Overall!L908) - 1) &amp; ", " &amp; MID(Overall!L908, FIND(",", Overall!L908, FIND(",",Overall!L908) + 1) + 2, LEN(Overall!L908))),"")</f>
        <v/>
      </c>
      <c r="O906" s="7" t="str">
        <f>IF(Overall!M908&lt;&gt;"",DATEVALUE(MID(Overall!M908, FIND(",", Overall!M908) + 2, FIND(" ", Overall!M908) - FIND(",", Overall!M908) - 1) &amp; " " &amp; MID(Overall!M908, FIND(" ", Overall!M908) + 1, FIND(",", Overall!M908, FIND(" ", Overall!M908)) - FIND(" ", Overall!M908) - 1) &amp; ", " &amp; MID(Overall!M908, FIND(",", Overall!M908, FIND(",",Overall!M908) + 1) + 2, LEN(Overall!M908))),"")</f>
        <v/>
      </c>
      <c r="P906" s="7" t="str">
        <f>IF(Overall!N908&lt;&gt;"",DATEVALUE(MID(Overall!N908, FIND(",", Overall!N908) + 2, FIND(" ", Overall!N908) - FIND(",", Overall!N908) - 1) &amp; " " &amp; MID(Overall!N908, FIND(" ", Overall!N908) + 1, FIND(",", Overall!N908, FIND(" ", Overall!N908)) - FIND(" ", Overall!N908) - 1) &amp; ", " &amp; MID(Overall!N908, FIND(",", Overall!N908, FIND(",",Overall!N908) + 1) + 2, LEN(Overall!N908))),"")</f>
        <v/>
      </c>
      <c r="Q906" s="7" t="str">
        <f>IF(Overall!O908&lt;&gt;"",DATEVALUE(MID(Overall!O908, FIND(",", Overall!O908) + 2, FIND(" ", Overall!O908) - FIND(",", Overall!O908) - 1) &amp; " " &amp; MID(Overall!O908, FIND(" ", Overall!O908) + 1, FIND(",", Overall!O908, FIND(" ", Overall!O908)) - FIND(" ", Overall!O908) - 1) &amp; ", " &amp; MID(Overall!O908, FIND(",", Overall!O908, FIND(",",Overall!O908) + 1) + 2, LEN(Overall!O908))),"")</f>
        <v/>
      </c>
      <c r="R906" s="5" t="str">
        <f t="shared" si="28"/>
        <v/>
      </c>
      <c r="S906" s="10" t="str">
        <f>IF(Overall!$A908&lt;&gt;"",IF(AND(MONTH($N906) &lt;= 1, MONTH($O906) &gt;= 1), IF($R906 &lt;&gt; "", $H906/$R906, ""), ""),"")</f>
        <v/>
      </c>
      <c r="T906" s="10" t="str">
        <f>IF(Overall!$A908&lt;&gt;"",IF(AND(MONTH($N906) &lt;= 2, MONTH($O906) &gt;= 2), IF($R906 &lt;&gt; "", $H906/$R906, ""), ""),"")</f>
        <v/>
      </c>
      <c r="U906" s="10" t="str">
        <f>IF(Overall!$A908&lt;&gt;"",IF(AND(MONTH($N906) &lt;= 3, MONTH($O906) &gt;= 3), IF($R906 &lt;&gt; "", $H906/$R906, ""), ""),"")</f>
        <v/>
      </c>
      <c r="V906" s="10" t="str">
        <f>IF(Overall!$A908&lt;&gt;"",IF(AND(MONTH($N906) &lt;= 4, MONTH($O906) &gt;= 4), IF($R906 &lt;&gt; "", $H906/$R906, ""), ""),"")</f>
        <v/>
      </c>
      <c r="W906" s="10" t="str">
        <f>IF(Overall!$A908&lt;&gt;"",IF(AND(MONTH($N906) &lt;= 5, MONTH($O906) &gt;= 5), IF($R906 &lt;&gt; "", $H906/$R906, ""), ""),"")</f>
        <v/>
      </c>
      <c r="X906" s="10" t="str">
        <f>IF(Overall!$A908&lt;&gt;"",IF(AND(MONTH($N906) &lt;= 6, MONTH($O906) &gt;= 6), IF($R906 &lt;&gt; "", $H906/$R906, ""), ""),"")</f>
        <v/>
      </c>
      <c r="Y906" s="10" t="str">
        <f>IF(Overall!$A908&lt;&gt;"",IF(AND(MONTH($N906) &lt;= 7, MONTH($O906) &gt;= 7 ), IF($R906 &lt;&gt; "", $H906/$R906, ""), ""),"")</f>
        <v/>
      </c>
      <c r="Z906" s="10" t="str">
        <f>IF(Overall!$A908&lt;&gt;"",IF(AND(MONTH($N906) &lt;= 8, MONTH($O906) &gt;= 8), IF($R906 &lt;&gt; "", $H906/$R906, ""), ""),"")</f>
        <v/>
      </c>
      <c r="AA906" s="10" t="str">
        <f>IF(Overall!$A908&lt;&gt;"",IF(AND(MONTH($N906) &lt;= 9, MONTH($O906) &gt;= 9), IF($R906 &lt;&gt; "", $H906/$R906, ""), ""),"")</f>
        <v/>
      </c>
      <c r="AB906" s="10" t="str">
        <f>IF(Overall!$A908&lt;&gt;"",IF(AND(MONTH($N906) &lt;= 10, MONTH($O906) &gt;= 10), IF($R906 &lt;&gt; "", $H906/$R906, ""), ""),"")</f>
        <v/>
      </c>
      <c r="AC906" s="10" t="str">
        <f>IF(Overall!$A908&lt;&gt;"",IF(AND(MONTH($N906) &lt;= 11, MONTH($O906) &gt;= 11), IF($R906 &lt;&gt; "", $H906/$R906, ""), ""),"")</f>
        <v/>
      </c>
      <c r="AD906" s="10" t="str">
        <f>IF(Overall!$A908&lt;&gt;"",IF(AND(MONTH($N906) &lt;= 12, MONTH($O906) &gt;= 12), IF($R906 &lt;&gt; "", $H906/$R906, ""), ""),"")</f>
        <v/>
      </c>
      <c r="AF906" s="10" t="str">
        <f ca="1">IFERROR(IF(AND(NOW()&lt;= EOMONTH(DATE(YEAR($O906),1, 1), 0), Overall!$A908&lt;&gt;"", MONTH($N906) &lt;= 1, MONTH($O906) &gt;= 1), IF($R906 &lt;&gt; "", $H906/$R906, ""), ""), "")</f>
        <v/>
      </c>
      <c r="AG906" s="10" t="str">
        <f ca="1">IFERROR(IF(AND(NOW()&lt;= EOMONTH(DATE(YEAR($O906),2, 1), 0), Overall!$A908&lt;&gt;"", MONTH($N906) &lt;= 2, MONTH($O906) &gt;= 2), IF($R906 &lt;&gt; "", $H906/$R906, ""), ""), "")</f>
        <v/>
      </c>
      <c r="AH906" s="10" t="str">
        <f ca="1">IFERROR(IF(AND(NOW()&lt;= EOMONTH(DATE(YEAR($O906),3, 1), 0), Overall!$A908&lt;&gt;"", MONTH($N906) &lt;= 3, MONTH($O906) &gt;= 3), IF($R906 &lt;&gt; "", $H906/$R906, ""), ""), "")</f>
        <v/>
      </c>
      <c r="AI906" s="10" t="str">
        <f ca="1">IFERROR(IF(AND(NOW()&lt;= EOMONTH(DATE(YEAR($O906),4, 1), 0), Overall!$A908&lt;&gt;"", MONTH($N906) &lt;= 4, MONTH($O906) &gt;= 4), IF($R906 &lt;&gt; "", $H906/$R906, ""), ""), "")</f>
        <v/>
      </c>
      <c r="AJ906" s="10" t="str">
        <f ca="1">IFERROR(IF(AND(NOW()&lt;= EOMONTH(DATE(YEAR($O906),5, 1), 0), Overall!$A908&lt;&gt;"", MONTH($N906) &lt;= 5, MONTH($O906) &gt;= 5), IF($R906 &lt;&gt; "", $H906/$R906, ""), ""), "")</f>
        <v/>
      </c>
      <c r="AK906" s="10" t="str">
        <f ca="1">IFERROR(IF(AND(NOW()&lt;= EOMONTH(DATE(YEAR($O906),6, 1), 0), Overall!$A908&lt;&gt;"", MONTH($N906) &lt;= 6, MONTH($O906) &gt;= 6), IF($R906 &lt;&gt; "", $H906/$R906, ""), ""), "")</f>
        <v/>
      </c>
      <c r="AL906" s="10" t="str">
        <f ca="1">IFERROR(IF(AND(NOW()&lt;= EOMONTH(DATE(YEAR($O906),7, 1), 0), Overall!$A908&lt;&gt;"", MONTH($N906) &lt;= 7, MONTH($O906) &gt;= 7), IF($R906 &lt;&gt; "", $H906/$R906, ""), ""), "")</f>
        <v/>
      </c>
      <c r="AM906" s="10" t="str">
        <f ca="1">IFERROR(IF(AND(NOW()&lt;= EOMONTH(DATE(YEAR($O906),8, 1), 0), Overall!$A908&lt;&gt;"", MONTH($N906) &lt;= 8, MONTH($O906) &gt;= 8), IF($R906 &lt;&gt; "", $H906/$R906, ""), ""), "")</f>
        <v/>
      </c>
      <c r="AN906" s="10" t="str">
        <f ca="1">IFERROR(IF(AND(NOW()&lt;= EOMONTH(DATE(YEAR($O906),9, 1), 0), Overall!$A908&lt;&gt;"", MONTH($N906) &lt;= 9, MONTH($O906) &gt;= 9), IF($R906 &lt;&gt; "", $H906/$R906, ""), ""), "")</f>
        <v/>
      </c>
      <c r="AO906" s="10" t="str">
        <f ca="1">IFERROR(IF(AND(NOW()&lt;= EOMONTH(DATE(YEAR($O906),10, 1), 0), Overall!$A908&lt;&gt;"", MONTH($N906) &lt;= 10, MONTH($O906) &gt;= 10), IF($R906 &lt;&gt; "", $H906/$R906, ""), ""), "")</f>
        <v/>
      </c>
      <c r="AP906" s="10" t="str">
        <f ca="1">IFERROR(IF(AND(NOW()&lt;= EOMONTH(DATE(YEAR($O906),11, 1), 0), Overall!$A908&lt;&gt;"", MONTH($N906) &lt;=11, MONTH($O906) &gt;= 11), IF($R906 &lt;&gt; "", $H906/$R906, ""), ""), "")</f>
        <v/>
      </c>
      <c r="AQ906" s="10" t="str">
        <f ca="1">IFERROR(IF(AND(NOW()&lt;= EOMONTH(DATE(YEAR($O906),12, 1), 0), Overall!$A908&lt;&gt;"", MONTH($N906) &lt;= 12, MONTH($O906) &gt;= 12), IF($R906 &lt;&gt; "", $H906/$R906, ""), ""), "")</f>
        <v/>
      </c>
      <c r="AR906" s="16">
        <f t="shared" ca="1" si="29"/>
        <v>0</v>
      </c>
    </row>
    <row r="907" spans="1:44" x14ac:dyDescent="0.25">
      <c r="A907" t="str">
        <f>_xlfn.VALUETOTEXT(Overall!A909)</f>
        <v/>
      </c>
      <c r="B907" s="8" t="str">
        <f>IF(Overall!B909&lt;&gt;"", VALUE(Overall!B909), "")</f>
        <v/>
      </c>
      <c r="C907" s="5" t="str">
        <f>IF(Overall!C909&lt;&gt;"",_xlfn.VALUETOTEXT(Overall!C909),"")</f>
        <v/>
      </c>
      <c r="D907" s="5" t="str">
        <f>_xlfn.VALUETOTEXT(Overall!D909)</f>
        <v/>
      </c>
      <c r="E907" s="5" t="str">
        <f>IF(Overall!Q909&lt;&gt;"",_xlfn.VALUETOTEXT(Overall!Q909),"")</f>
        <v/>
      </c>
      <c r="F907" s="5" t="str">
        <f>IF(Overall!E909&lt;&gt;"",_xlfn.VALUETOTEXT(Overall!E909),"")</f>
        <v/>
      </c>
      <c r="G907" s="5" t="str">
        <f>IF(Overall!R909&lt;&gt;"",_xlfn.VALUETOTEXT(Overall!R909),"")</f>
        <v/>
      </c>
      <c r="H907" s="6" t="str">
        <f>IF(Overall!F909&lt;&gt;"",VALUE(Overall!F909),"")</f>
        <v/>
      </c>
      <c r="I907" s="6" t="str">
        <f>IF(Overall!G909&lt;&gt;"",VALUE(Overall!G909),"")</f>
        <v/>
      </c>
      <c r="J907" s="6" t="str">
        <f>IF(Overall!H909&lt;&gt;"",VALUE(Overall!H909),"")</f>
        <v/>
      </c>
      <c r="K907" s="6" t="str">
        <f>IF(Overall!I909&lt;&gt;"",VALUE(Overall!I909),"")</f>
        <v/>
      </c>
      <c r="L907" s="6" t="str">
        <f>IF(Overall!J909&lt;&gt;"",VALUE(Overall!J909),"")</f>
        <v/>
      </c>
      <c r="M907" s="6" t="str">
        <f>IF(Overall!K909&lt;&gt;"",VALUE(Overall!K909),"")</f>
        <v/>
      </c>
      <c r="N907" s="7" t="str">
        <f>IF(Overall!L909&lt;&gt;"",DATEVALUE(MID(Overall!L909, FIND(",", Overall!L909) + 2, FIND(" ", Overall!L909) - FIND(",", Overall!L909) - 1) &amp; " " &amp; MID(Overall!L909, FIND(" ", Overall!L909) + 1, FIND(",", Overall!L909, FIND(" ", Overall!L909)) - FIND(" ", Overall!L909) - 1) &amp; ", " &amp; MID(Overall!L909, FIND(",", Overall!L909, FIND(",",Overall!L909) + 1) + 2, LEN(Overall!L909))),"")</f>
        <v/>
      </c>
      <c r="O907" s="7" t="str">
        <f>IF(Overall!M909&lt;&gt;"",DATEVALUE(MID(Overall!M909, FIND(",", Overall!M909) + 2, FIND(" ", Overall!M909) - FIND(",", Overall!M909) - 1) &amp; " " &amp; MID(Overall!M909, FIND(" ", Overall!M909) + 1, FIND(",", Overall!M909, FIND(" ", Overall!M909)) - FIND(" ", Overall!M909) - 1) &amp; ", " &amp; MID(Overall!M909, FIND(",", Overall!M909, FIND(",",Overall!M909) + 1) + 2, LEN(Overall!M909))),"")</f>
        <v/>
      </c>
      <c r="P907" s="7" t="str">
        <f>IF(Overall!N909&lt;&gt;"",DATEVALUE(MID(Overall!N909, FIND(",", Overall!N909) + 2, FIND(" ", Overall!N909) - FIND(",", Overall!N909) - 1) &amp; " " &amp; MID(Overall!N909, FIND(" ", Overall!N909) + 1, FIND(",", Overall!N909, FIND(" ", Overall!N909)) - FIND(" ", Overall!N909) - 1) &amp; ", " &amp; MID(Overall!N909, FIND(",", Overall!N909, FIND(",",Overall!N909) + 1) + 2, LEN(Overall!N909))),"")</f>
        <v/>
      </c>
      <c r="Q907" s="7" t="str">
        <f>IF(Overall!O909&lt;&gt;"",DATEVALUE(MID(Overall!O909, FIND(",", Overall!O909) + 2, FIND(" ", Overall!O909) - FIND(",", Overall!O909) - 1) &amp; " " &amp; MID(Overall!O909, FIND(" ", Overall!O909) + 1, FIND(",", Overall!O909, FIND(" ", Overall!O909)) - FIND(" ", Overall!O909) - 1) &amp; ", " &amp; MID(Overall!O909, FIND(",", Overall!O909, FIND(",",Overall!O909) + 1) + 2, LEN(Overall!O909))),"")</f>
        <v/>
      </c>
      <c r="R907" s="5" t="str">
        <f t="shared" si="28"/>
        <v/>
      </c>
      <c r="S907" s="10" t="str">
        <f>IF(Overall!$A909&lt;&gt;"",IF(AND(MONTH($N907) &lt;= 1, MONTH($O907) &gt;= 1), IF($R907 &lt;&gt; "", $H907/$R907, ""), ""),"")</f>
        <v/>
      </c>
      <c r="T907" s="10" t="str">
        <f>IF(Overall!$A909&lt;&gt;"",IF(AND(MONTH($N907) &lt;= 2, MONTH($O907) &gt;= 2), IF($R907 &lt;&gt; "", $H907/$R907, ""), ""),"")</f>
        <v/>
      </c>
      <c r="U907" s="10" t="str">
        <f>IF(Overall!$A909&lt;&gt;"",IF(AND(MONTH($N907) &lt;= 3, MONTH($O907) &gt;= 3), IF($R907 &lt;&gt; "", $H907/$R907, ""), ""),"")</f>
        <v/>
      </c>
      <c r="V907" s="10" t="str">
        <f>IF(Overall!$A909&lt;&gt;"",IF(AND(MONTH($N907) &lt;= 4, MONTH($O907) &gt;= 4), IF($R907 &lt;&gt; "", $H907/$R907, ""), ""),"")</f>
        <v/>
      </c>
      <c r="W907" s="10" t="str">
        <f>IF(Overall!$A909&lt;&gt;"",IF(AND(MONTH($N907) &lt;= 5, MONTH($O907) &gt;= 5), IF($R907 &lt;&gt; "", $H907/$R907, ""), ""),"")</f>
        <v/>
      </c>
      <c r="X907" s="10" t="str">
        <f>IF(Overall!$A909&lt;&gt;"",IF(AND(MONTH($N907) &lt;= 6, MONTH($O907) &gt;= 6), IF($R907 &lt;&gt; "", $H907/$R907, ""), ""),"")</f>
        <v/>
      </c>
      <c r="Y907" s="10" t="str">
        <f>IF(Overall!$A909&lt;&gt;"",IF(AND(MONTH($N907) &lt;= 7, MONTH($O907) &gt;= 7 ), IF($R907 &lt;&gt; "", $H907/$R907, ""), ""),"")</f>
        <v/>
      </c>
      <c r="Z907" s="10" t="str">
        <f>IF(Overall!$A909&lt;&gt;"",IF(AND(MONTH($N907) &lt;= 8, MONTH($O907) &gt;= 8), IF($R907 &lt;&gt; "", $H907/$R907, ""), ""),"")</f>
        <v/>
      </c>
      <c r="AA907" s="10" t="str">
        <f>IF(Overall!$A909&lt;&gt;"",IF(AND(MONTH($N907) &lt;= 9, MONTH($O907) &gt;= 9), IF($R907 &lt;&gt; "", $H907/$R907, ""), ""),"")</f>
        <v/>
      </c>
      <c r="AB907" s="10" t="str">
        <f>IF(Overall!$A909&lt;&gt;"",IF(AND(MONTH($N907) &lt;= 10, MONTH($O907) &gt;= 10), IF($R907 &lt;&gt; "", $H907/$R907, ""), ""),"")</f>
        <v/>
      </c>
      <c r="AC907" s="10" t="str">
        <f>IF(Overall!$A909&lt;&gt;"",IF(AND(MONTH($N907) &lt;= 11, MONTH($O907) &gt;= 11), IF($R907 &lt;&gt; "", $H907/$R907, ""), ""),"")</f>
        <v/>
      </c>
      <c r="AD907" s="10" t="str">
        <f>IF(Overall!$A909&lt;&gt;"",IF(AND(MONTH($N907) &lt;= 12, MONTH($O907) &gt;= 12), IF($R907 &lt;&gt; "", $H907/$R907, ""), ""),"")</f>
        <v/>
      </c>
      <c r="AF907" s="10" t="str">
        <f ca="1">IFERROR(IF(AND(NOW()&lt;= EOMONTH(DATE(YEAR($O907),1, 1), 0), Overall!$A909&lt;&gt;"", MONTH($N907) &lt;= 1, MONTH($O907) &gt;= 1), IF($R907 &lt;&gt; "", $H907/$R907, ""), ""), "")</f>
        <v/>
      </c>
      <c r="AG907" s="10" t="str">
        <f ca="1">IFERROR(IF(AND(NOW()&lt;= EOMONTH(DATE(YEAR($O907),2, 1), 0), Overall!$A909&lt;&gt;"", MONTH($N907) &lt;= 2, MONTH($O907) &gt;= 2), IF($R907 &lt;&gt; "", $H907/$R907, ""), ""), "")</f>
        <v/>
      </c>
      <c r="AH907" s="10" t="str">
        <f ca="1">IFERROR(IF(AND(NOW()&lt;= EOMONTH(DATE(YEAR($O907),3, 1), 0), Overall!$A909&lt;&gt;"", MONTH($N907) &lt;= 3, MONTH($O907) &gt;= 3), IF($R907 &lt;&gt; "", $H907/$R907, ""), ""), "")</f>
        <v/>
      </c>
      <c r="AI907" s="10" t="str">
        <f ca="1">IFERROR(IF(AND(NOW()&lt;= EOMONTH(DATE(YEAR($O907),4, 1), 0), Overall!$A909&lt;&gt;"", MONTH($N907) &lt;= 4, MONTH($O907) &gt;= 4), IF($R907 &lt;&gt; "", $H907/$R907, ""), ""), "")</f>
        <v/>
      </c>
      <c r="AJ907" s="10" t="str">
        <f ca="1">IFERROR(IF(AND(NOW()&lt;= EOMONTH(DATE(YEAR($O907),5, 1), 0), Overall!$A909&lt;&gt;"", MONTH($N907) &lt;= 5, MONTH($O907) &gt;= 5), IF($R907 &lt;&gt; "", $H907/$R907, ""), ""), "")</f>
        <v/>
      </c>
      <c r="AK907" s="10" t="str">
        <f ca="1">IFERROR(IF(AND(NOW()&lt;= EOMONTH(DATE(YEAR($O907),6, 1), 0), Overall!$A909&lt;&gt;"", MONTH($N907) &lt;= 6, MONTH($O907) &gt;= 6), IF($R907 &lt;&gt; "", $H907/$R907, ""), ""), "")</f>
        <v/>
      </c>
      <c r="AL907" s="10" t="str">
        <f ca="1">IFERROR(IF(AND(NOW()&lt;= EOMONTH(DATE(YEAR($O907),7, 1), 0), Overall!$A909&lt;&gt;"", MONTH($N907) &lt;= 7, MONTH($O907) &gt;= 7), IF($R907 &lt;&gt; "", $H907/$R907, ""), ""), "")</f>
        <v/>
      </c>
      <c r="AM907" s="10" t="str">
        <f ca="1">IFERROR(IF(AND(NOW()&lt;= EOMONTH(DATE(YEAR($O907),8, 1), 0), Overall!$A909&lt;&gt;"", MONTH($N907) &lt;= 8, MONTH($O907) &gt;= 8), IF($R907 &lt;&gt; "", $H907/$R907, ""), ""), "")</f>
        <v/>
      </c>
      <c r="AN907" s="10" t="str">
        <f ca="1">IFERROR(IF(AND(NOW()&lt;= EOMONTH(DATE(YEAR($O907),9, 1), 0), Overall!$A909&lt;&gt;"", MONTH($N907) &lt;= 9, MONTH($O907) &gt;= 9), IF($R907 &lt;&gt; "", $H907/$R907, ""), ""), "")</f>
        <v/>
      </c>
      <c r="AO907" s="10" t="str">
        <f ca="1">IFERROR(IF(AND(NOW()&lt;= EOMONTH(DATE(YEAR($O907),10, 1), 0), Overall!$A909&lt;&gt;"", MONTH($N907) &lt;= 10, MONTH($O907) &gt;= 10), IF($R907 &lt;&gt; "", $H907/$R907, ""), ""), "")</f>
        <v/>
      </c>
      <c r="AP907" s="10" t="str">
        <f ca="1">IFERROR(IF(AND(NOW()&lt;= EOMONTH(DATE(YEAR($O907),11, 1), 0), Overall!$A909&lt;&gt;"", MONTH($N907) &lt;=11, MONTH($O907) &gt;= 11), IF($R907 &lt;&gt; "", $H907/$R907, ""), ""), "")</f>
        <v/>
      </c>
      <c r="AQ907" s="10" t="str">
        <f ca="1">IFERROR(IF(AND(NOW()&lt;= EOMONTH(DATE(YEAR($O907),12, 1), 0), Overall!$A909&lt;&gt;"", MONTH($N907) &lt;= 12, MONTH($O907) &gt;= 12), IF($R907 &lt;&gt; "", $H907/$R907, ""), ""), "")</f>
        <v/>
      </c>
      <c r="AR907" s="16">
        <f t="shared" ca="1" si="29"/>
        <v>0</v>
      </c>
    </row>
    <row r="908" spans="1:44" x14ac:dyDescent="0.25">
      <c r="A908" t="str">
        <f>_xlfn.VALUETOTEXT(Overall!A910)</f>
        <v/>
      </c>
      <c r="B908" s="8" t="str">
        <f>IF(Overall!B910&lt;&gt;"", VALUE(Overall!B910), "")</f>
        <v/>
      </c>
      <c r="C908" s="5" t="str">
        <f>IF(Overall!C910&lt;&gt;"",_xlfn.VALUETOTEXT(Overall!C910),"")</f>
        <v/>
      </c>
      <c r="D908" s="5" t="str">
        <f>_xlfn.VALUETOTEXT(Overall!D910)</f>
        <v/>
      </c>
      <c r="E908" s="5" t="str">
        <f>IF(Overall!Q910&lt;&gt;"",_xlfn.VALUETOTEXT(Overall!Q910),"")</f>
        <v/>
      </c>
      <c r="F908" s="5" t="str">
        <f>IF(Overall!E910&lt;&gt;"",_xlfn.VALUETOTEXT(Overall!E910),"")</f>
        <v/>
      </c>
      <c r="G908" s="5" t="str">
        <f>IF(Overall!R910&lt;&gt;"",_xlfn.VALUETOTEXT(Overall!R910),"")</f>
        <v/>
      </c>
      <c r="H908" s="6" t="str">
        <f>IF(Overall!F910&lt;&gt;"",VALUE(Overall!F910),"")</f>
        <v/>
      </c>
      <c r="I908" s="6" t="str">
        <f>IF(Overall!G910&lt;&gt;"",VALUE(Overall!G910),"")</f>
        <v/>
      </c>
      <c r="J908" s="6" t="str">
        <f>IF(Overall!H910&lt;&gt;"",VALUE(Overall!H910),"")</f>
        <v/>
      </c>
      <c r="K908" s="6" t="str">
        <f>IF(Overall!I910&lt;&gt;"",VALUE(Overall!I910),"")</f>
        <v/>
      </c>
      <c r="L908" s="6" t="str">
        <f>IF(Overall!J910&lt;&gt;"",VALUE(Overall!J910),"")</f>
        <v/>
      </c>
      <c r="M908" s="6" t="str">
        <f>IF(Overall!K910&lt;&gt;"",VALUE(Overall!K910),"")</f>
        <v/>
      </c>
      <c r="N908" s="7" t="str">
        <f>IF(Overall!L910&lt;&gt;"",DATEVALUE(MID(Overall!L910, FIND(",", Overall!L910) + 2, FIND(" ", Overall!L910) - FIND(",", Overall!L910) - 1) &amp; " " &amp; MID(Overall!L910, FIND(" ", Overall!L910) + 1, FIND(",", Overall!L910, FIND(" ", Overall!L910)) - FIND(" ", Overall!L910) - 1) &amp; ", " &amp; MID(Overall!L910, FIND(",", Overall!L910, FIND(",",Overall!L910) + 1) + 2, LEN(Overall!L910))),"")</f>
        <v/>
      </c>
      <c r="O908" s="7" t="str">
        <f>IF(Overall!M910&lt;&gt;"",DATEVALUE(MID(Overall!M910, FIND(",", Overall!M910) + 2, FIND(" ", Overall!M910) - FIND(",", Overall!M910) - 1) &amp; " " &amp; MID(Overall!M910, FIND(" ", Overall!M910) + 1, FIND(",", Overall!M910, FIND(" ", Overall!M910)) - FIND(" ", Overall!M910) - 1) &amp; ", " &amp; MID(Overall!M910, FIND(",", Overall!M910, FIND(",",Overall!M910) + 1) + 2, LEN(Overall!M910))),"")</f>
        <v/>
      </c>
      <c r="P908" s="7" t="str">
        <f>IF(Overall!N910&lt;&gt;"",DATEVALUE(MID(Overall!N910, FIND(",", Overall!N910) + 2, FIND(" ", Overall!N910) - FIND(",", Overall!N910) - 1) &amp; " " &amp; MID(Overall!N910, FIND(" ", Overall!N910) + 1, FIND(",", Overall!N910, FIND(" ", Overall!N910)) - FIND(" ", Overall!N910) - 1) &amp; ", " &amp; MID(Overall!N910, FIND(",", Overall!N910, FIND(",",Overall!N910) + 1) + 2, LEN(Overall!N910))),"")</f>
        <v/>
      </c>
      <c r="Q908" s="7" t="str">
        <f>IF(Overall!O910&lt;&gt;"",DATEVALUE(MID(Overall!O910, FIND(",", Overall!O910) + 2, FIND(" ", Overall!O910) - FIND(",", Overall!O910) - 1) &amp; " " &amp; MID(Overall!O910, FIND(" ", Overall!O910) + 1, FIND(",", Overall!O910, FIND(" ", Overall!O910)) - FIND(" ", Overall!O910) - 1) &amp; ", " &amp; MID(Overall!O910, FIND(",", Overall!O910, FIND(",",Overall!O910) + 1) + 2, LEN(Overall!O910))),"")</f>
        <v/>
      </c>
      <c r="R908" s="5" t="str">
        <f t="shared" si="28"/>
        <v/>
      </c>
      <c r="S908" s="10" t="str">
        <f>IF(Overall!$A910&lt;&gt;"",IF(AND(MONTH($N908) &lt;= 1, MONTH($O908) &gt;= 1), IF($R908 &lt;&gt; "", $H908/$R908, ""), ""),"")</f>
        <v/>
      </c>
      <c r="T908" s="10" t="str">
        <f>IF(Overall!$A910&lt;&gt;"",IF(AND(MONTH($N908) &lt;= 2, MONTH($O908) &gt;= 2), IF($R908 &lt;&gt; "", $H908/$R908, ""), ""),"")</f>
        <v/>
      </c>
      <c r="U908" s="10" t="str">
        <f>IF(Overall!$A910&lt;&gt;"",IF(AND(MONTH($N908) &lt;= 3, MONTH($O908) &gt;= 3), IF($R908 &lt;&gt; "", $H908/$R908, ""), ""),"")</f>
        <v/>
      </c>
      <c r="V908" s="10" t="str">
        <f>IF(Overall!$A910&lt;&gt;"",IF(AND(MONTH($N908) &lt;= 4, MONTH($O908) &gt;= 4), IF($R908 &lt;&gt; "", $H908/$R908, ""), ""),"")</f>
        <v/>
      </c>
      <c r="W908" s="10" t="str">
        <f>IF(Overall!$A910&lt;&gt;"",IF(AND(MONTH($N908) &lt;= 5, MONTH($O908) &gt;= 5), IF($R908 &lt;&gt; "", $H908/$R908, ""), ""),"")</f>
        <v/>
      </c>
      <c r="X908" s="10" t="str">
        <f>IF(Overall!$A910&lt;&gt;"",IF(AND(MONTH($N908) &lt;= 6, MONTH($O908) &gt;= 6), IF($R908 &lt;&gt; "", $H908/$R908, ""), ""),"")</f>
        <v/>
      </c>
      <c r="Y908" s="10" t="str">
        <f>IF(Overall!$A910&lt;&gt;"",IF(AND(MONTH($N908) &lt;= 7, MONTH($O908) &gt;= 7 ), IF($R908 &lt;&gt; "", $H908/$R908, ""), ""),"")</f>
        <v/>
      </c>
      <c r="Z908" s="10" t="str">
        <f>IF(Overall!$A910&lt;&gt;"",IF(AND(MONTH($N908) &lt;= 8, MONTH($O908) &gt;= 8), IF($R908 &lt;&gt; "", $H908/$R908, ""), ""),"")</f>
        <v/>
      </c>
      <c r="AA908" s="10" t="str">
        <f>IF(Overall!$A910&lt;&gt;"",IF(AND(MONTH($N908) &lt;= 9, MONTH($O908) &gt;= 9), IF($R908 &lt;&gt; "", $H908/$R908, ""), ""),"")</f>
        <v/>
      </c>
      <c r="AB908" s="10" t="str">
        <f>IF(Overall!$A910&lt;&gt;"",IF(AND(MONTH($N908) &lt;= 10, MONTH($O908) &gt;= 10), IF($R908 &lt;&gt; "", $H908/$R908, ""), ""),"")</f>
        <v/>
      </c>
      <c r="AC908" s="10" t="str">
        <f>IF(Overall!$A910&lt;&gt;"",IF(AND(MONTH($N908) &lt;= 11, MONTH($O908) &gt;= 11), IF($R908 &lt;&gt; "", $H908/$R908, ""), ""),"")</f>
        <v/>
      </c>
      <c r="AD908" s="10" t="str">
        <f>IF(Overall!$A910&lt;&gt;"",IF(AND(MONTH($N908) &lt;= 12, MONTH($O908) &gt;= 12), IF($R908 &lt;&gt; "", $H908/$R908, ""), ""),"")</f>
        <v/>
      </c>
      <c r="AF908" s="10" t="str">
        <f ca="1">IFERROR(IF(AND(NOW()&lt;= EOMONTH(DATE(YEAR($O908),1, 1), 0), Overall!$A910&lt;&gt;"", MONTH($N908) &lt;= 1, MONTH($O908) &gt;= 1), IF($R908 &lt;&gt; "", $H908/$R908, ""), ""), "")</f>
        <v/>
      </c>
      <c r="AG908" s="10" t="str">
        <f ca="1">IFERROR(IF(AND(NOW()&lt;= EOMONTH(DATE(YEAR($O908),2, 1), 0), Overall!$A910&lt;&gt;"", MONTH($N908) &lt;= 2, MONTH($O908) &gt;= 2), IF($R908 &lt;&gt; "", $H908/$R908, ""), ""), "")</f>
        <v/>
      </c>
      <c r="AH908" s="10" t="str">
        <f ca="1">IFERROR(IF(AND(NOW()&lt;= EOMONTH(DATE(YEAR($O908),3, 1), 0), Overall!$A910&lt;&gt;"", MONTH($N908) &lt;= 3, MONTH($O908) &gt;= 3), IF($R908 &lt;&gt; "", $H908/$R908, ""), ""), "")</f>
        <v/>
      </c>
      <c r="AI908" s="10" t="str">
        <f ca="1">IFERROR(IF(AND(NOW()&lt;= EOMONTH(DATE(YEAR($O908),4, 1), 0), Overall!$A910&lt;&gt;"", MONTH($N908) &lt;= 4, MONTH($O908) &gt;= 4), IF($R908 &lt;&gt; "", $H908/$R908, ""), ""), "")</f>
        <v/>
      </c>
      <c r="AJ908" s="10" t="str">
        <f ca="1">IFERROR(IF(AND(NOW()&lt;= EOMONTH(DATE(YEAR($O908),5, 1), 0), Overall!$A910&lt;&gt;"", MONTH($N908) &lt;= 5, MONTH($O908) &gt;= 5), IF($R908 &lt;&gt; "", $H908/$R908, ""), ""), "")</f>
        <v/>
      </c>
      <c r="AK908" s="10" t="str">
        <f ca="1">IFERROR(IF(AND(NOW()&lt;= EOMONTH(DATE(YEAR($O908),6, 1), 0), Overall!$A910&lt;&gt;"", MONTH($N908) &lt;= 6, MONTH($O908) &gt;= 6), IF($R908 &lt;&gt; "", $H908/$R908, ""), ""), "")</f>
        <v/>
      </c>
      <c r="AL908" s="10" t="str">
        <f ca="1">IFERROR(IF(AND(NOW()&lt;= EOMONTH(DATE(YEAR($O908),7, 1), 0), Overall!$A910&lt;&gt;"", MONTH($N908) &lt;= 7, MONTH($O908) &gt;= 7), IF($R908 &lt;&gt; "", $H908/$R908, ""), ""), "")</f>
        <v/>
      </c>
      <c r="AM908" s="10" t="str">
        <f ca="1">IFERROR(IF(AND(NOW()&lt;= EOMONTH(DATE(YEAR($O908),8, 1), 0), Overall!$A910&lt;&gt;"", MONTH($N908) &lt;= 8, MONTH($O908) &gt;= 8), IF($R908 &lt;&gt; "", $H908/$R908, ""), ""), "")</f>
        <v/>
      </c>
      <c r="AN908" s="10" t="str">
        <f ca="1">IFERROR(IF(AND(NOW()&lt;= EOMONTH(DATE(YEAR($O908),9, 1), 0), Overall!$A910&lt;&gt;"", MONTH($N908) &lt;= 9, MONTH($O908) &gt;= 9), IF($R908 &lt;&gt; "", $H908/$R908, ""), ""), "")</f>
        <v/>
      </c>
      <c r="AO908" s="10" t="str">
        <f ca="1">IFERROR(IF(AND(NOW()&lt;= EOMONTH(DATE(YEAR($O908),10, 1), 0), Overall!$A910&lt;&gt;"", MONTH($N908) &lt;= 10, MONTH($O908) &gt;= 10), IF($R908 &lt;&gt; "", $H908/$R908, ""), ""), "")</f>
        <v/>
      </c>
      <c r="AP908" s="10" t="str">
        <f ca="1">IFERROR(IF(AND(NOW()&lt;= EOMONTH(DATE(YEAR($O908),11, 1), 0), Overall!$A910&lt;&gt;"", MONTH($N908) &lt;=11, MONTH($O908) &gt;= 11), IF($R908 &lt;&gt; "", $H908/$R908, ""), ""), "")</f>
        <v/>
      </c>
      <c r="AQ908" s="10" t="str">
        <f ca="1">IFERROR(IF(AND(NOW()&lt;= EOMONTH(DATE(YEAR($O908),12, 1), 0), Overall!$A910&lt;&gt;"", MONTH($N908) &lt;= 12, MONTH($O908) &gt;= 12), IF($R908 &lt;&gt; "", $H908/$R908, ""), ""), "")</f>
        <v/>
      </c>
      <c r="AR908" s="16">
        <f t="shared" ca="1" si="29"/>
        <v>0</v>
      </c>
    </row>
    <row r="909" spans="1:44" x14ac:dyDescent="0.25">
      <c r="A909" t="str">
        <f>_xlfn.VALUETOTEXT(Overall!A911)</f>
        <v/>
      </c>
      <c r="B909" s="8" t="str">
        <f>IF(Overall!B911&lt;&gt;"", VALUE(Overall!B911), "")</f>
        <v/>
      </c>
      <c r="C909" s="5" t="str">
        <f>IF(Overall!C911&lt;&gt;"",_xlfn.VALUETOTEXT(Overall!C911),"")</f>
        <v/>
      </c>
      <c r="D909" s="5" t="str">
        <f>_xlfn.VALUETOTEXT(Overall!D911)</f>
        <v/>
      </c>
      <c r="E909" s="5" t="str">
        <f>IF(Overall!Q911&lt;&gt;"",_xlfn.VALUETOTEXT(Overall!Q911),"")</f>
        <v/>
      </c>
      <c r="F909" s="5" t="str">
        <f>IF(Overall!E911&lt;&gt;"",_xlfn.VALUETOTEXT(Overall!E911),"")</f>
        <v/>
      </c>
      <c r="G909" s="5" t="str">
        <f>IF(Overall!R911&lt;&gt;"",_xlfn.VALUETOTEXT(Overall!R911),"")</f>
        <v/>
      </c>
      <c r="H909" s="6" t="str">
        <f>IF(Overall!F911&lt;&gt;"",VALUE(Overall!F911),"")</f>
        <v/>
      </c>
      <c r="I909" s="6" t="str">
        <f>IF(Overall!G911&lt;&gt;"",VALUE(Overall!G911),"")</f>
        <v/>
      </c>
      <c r="J909" s="6" t="str">
        <f>IF(Overall!H911&lt;&gt;"",VALUE(Overall!H911),"")</f>
        <v/>
      </c>
      <c r="K909" s="6" t="str">
        <f>IF(Overall!I911&lt;&gt;"",VALUE(Overall!I911),"")</f>
        <v/>
      </c>
      <c r="L909" s="6" t="str">
        <f>IF(Overall!J911&lt;&gt;"",VALUE(Overall!J911),"")</f>
        <v/>
      </c>
      <c r="M909" s="6" t="str">
        <f>IF(Overall!K911&lt;&gt;"",VALUE(Overall!K911),"")</f>
        <v/>
      </c>
      <c r="N909" s="7" t="str">
        <f>IF(Overall!L911&lt;&gt;"",DATEVALUE(MID(Overall!L911, FIND(",", Overall!L911) + 2, FIND(" ", Overall!L911) - FIND(",", Overall!L911) - 1) &amp; " " &amp; MID(Overall!L911, FIND(" ", Overall!L911) + 1, FIND(",", Overall!L911, FIND(" ", Overall!L911)) - FIND(" ", Overall!L911) - 1) &amp; ", " &amp; MID(Overall!L911, FIND(",", Overall!L911, FIND(",",Overall!L911) + 1) + 2, LEN(Overall!L911))),"")</f>
        <v/>
      </c>
      <c r="O909" s="7" t="str">
        <f>IF(Overall!M911&lt;&gt;"",DATEVALUE(MID(Overall!M911, FIND(",", Overall!M911) + 2, FIND(" ", Overall!M911) - FIND(",", Overall!M911) - 1) &amp; " " &amp; MID(Overall!M911, FIND(" ", Overall!M911) + 1, FIND(",", Overall!M911, FIND(" ", Overall!M911)) - FIND(" ", Overall!M911) - 1) &amp; ", " &amp; MID(Overall!M911, FIND(",", Overall!M911, FIND(",",Overall!M911) + 1) + 2, LEN(Overall!M911))),"")</f>
        <v/>
      </c>
      <c r="P909" s="7" t="str">
        <f>IF(Overall!N911&lt;&gt;"",DATEVALUE(MID(Overall!N911, FIND(",", Overall!N911) + 2, FIND(" ", Overall!N911) - FIND(",", Overall!N911) - 1) &amp; " " &amp; MID(Overall!N911, FIND(" ", Overall!N911) + 1, FIND(",", Overall!N911, FIND(" ", Overall!N911)) - FIND(" ", Overall!N911) - 1) &amp; ", " &amp; MID(Overall!N911, FIND(",", Overall!N911, FIND(",",Overall!N911) + 1) + 2, LEN(Overall!N911))),"")</f>
        <v/>
      </c>
      <c r="Q909" s="7" t="str">
        <f>IF(Overall!O911&lt;&gt;"",DATEVALUE(MID(Overall!O911, FIND(",", Overall!O911) + 2, FIND(" ", Overall!O911) - FIND(",", Overall!O911) - 1) &amp; " " &amp; MID(Overall!O911, FIND(" ", Overall!O911) + 1, FIND(",", Overall!O911, FIND(" ", Overall!O911)) - FIND(" ", Overall!O911) - 1) &amp; ", " &amp; MID(Overall!O911, FIND(",", Overall!O911, FIND(",",Overall!O911) + 1) + 2, LEN(Overall!O911))),"")</f>
        <v/>
      </c>
      <c r="R909" s="5" t="str">
        <f t="shared" si="28"/>
        <v/>
      </c>
      <c r="S909" s="10" t="str">
        <f>IF(Overall!$A911&lt;&gt;"",IF(AND(MONTH($N909) &lt;= 1, MONTH($O909) &gt;= 1), IF($R909 &lt;&gt; "", $H909/$R909, ""), ""),"")</f>
        <v/>
      </c>
      <c r="T909" s="10" t="str">
        <f>IF(Overall!$A911&lt;&gt;"",IF(AND(MONTH($N909) &lt;= 2, MONTH($O909) &gt;= 2), IF($R909 &lt;&gt; "", $H909/$R909, ""), ""),"")</f>
        <v/>
      </c>
      <c r="U909" s="10" t="str">
        <f>IF(Overall!$A911&lt;&gt;"",IF(AND(MONTH($N909) &lt;= 3, MONTH($O909) &gt;= 3), IF($R909 &lt;&gt; "", $H909/$R909, ""), ""),"")</f>
        <v/>
      </c>
      <c r="V909" s="10" t="str">
        <f>IF(Overall!$A911&lt;&gt;"",IF(AND(MONTH($N909) &lt;= 4, MONTH($O909) &gt;= 4), IF($R909 &lt;&gt; "", $H909/$R909, ""), ""),"")</f>
        <v/>
      </c>
      <c r="W909" s="10" t="str">
        <f>IF(Overall!$A911&lt;&gt;"",IF(AND(MONTH($N909) &lt;= 5, MONTH($O909) &gt;= 5), IF($R909 &lt;&gt; "", $H909/$R909, ""), ""),"")</f>
        <v/>
      </c>
      <c r="X909" s="10" t="str">
        <f>IF(Overall!$A911&lt;&gt;"",IF(AND(MONTH($N909) &lt;= 6, MONTH($O909) &gt;= 6), IF($R909 &lt;&gt; "", $H909/$R909, ""), ""),"")</f>
        <v/>
      </c>
      <c r="Y909" s="10" t="str">
        <f>IF(Overall!$A911&lt;&gt;"",IF(AND(MONTH($N909) &lt;= 7, MONTH($O909) &gt;= 7 ), IF($R909 &lt;&gt; "", $H909/$R909, ""), ""),"")</f>
        <v/>
      </c>
      <c r="Z909" s="10" t="str">
        <f>IF(Overall!$A911&lt;&gt;"",IF(AND(MONTH($N909) &lt;= 8, MONTH($O909) &gt;= 8), IF($R909 &lt;&gt; "", $H909/$R909, ""), ""),"")</f>
        <v/>
      </c>
      <c r="AA909" s="10" t="str">
        <f>IF(Overall!$A911&lt;&gt;"",IF(AND(MONTH($N909) &lt;= 9, MONTH($O909) &gt;= 9), IF($R909 &lt;&gt; "", $H909/$R909, ""), ""),"")</f>
        <v/>
      </c>
      <c r="AB909" s="10" t="str">
        <f>IF(Overall!$A911&lt;&gt;"",IF(AND(MONTH($N909) &lt;= 10, MONTH($O909) &gt;= 10), IF($R909 &lt;&gt; "", $H909/$R909, ""), ""),"")</f>
        <v/>
      </c>
      <c r="AC909" s="10" t="str">
        <f>IF(Overall!$A911&lt;&gt;"",IF(AND(MONTH($N909) &lt;= 11, MONTH($O909) &gt;= 11), IF($R909 &lt;&gt; "", $H909/$R909, ""), ""),"")</f>
        <v/>
      </c>
      <c r="AD909" s="10" t="str">
        <f>IF(Overall!$A911&lt;&gt;"",IF(AND(MONTH($N909) &lt;= 12, MONTH($O909) &gt;= 12), IF($R909 &lt;&gt; "", $H909/$R909, ""), ""),"")</f>
        <v/>
      </c>
      <c r="AF909" s="10" t="str">
        <f ca="1">IFERROR(IF(AND(NOW()&lt;= EOMONTH(DATE(YEAR($O909),1, 1), 0), Overall!$A911&lt;&gt;"", MONTH($N909) &lt;= 1, MONTH($O909) &gt;= 1), IF($R909 &lt;&gt; "", $H909/$R909, ""), ""), "")</f>
        <v/>
      </c>
      <c r="AG909" s="10" t="str">
        <f ca="1">IFERROR(IF(AND(NOW()&lt;= EOMONTH(DATE(YEAR($O909),2, 1), 0), Overall!$A911&lt;&gt;"", MONTH($N909) &lt;= 2, MONTH($O909) &gt;= 2), IF($R909 &lt;&gt; "", $H909/$R909, ""), ""), "")</f>
        <v/>
      </c>
      <c r="AH909" s="10" t="str">
        <f ca="1">IFERROR(IF(AND(NOW()&lt;= EOMONTH(DATE(YEAR($O909),3, 1), 0), Overall!$A911&lt;&gt;"", MONTH($N909) &lt;= 3, MONTH($O909) &gt;= 3), IF($R909 &lt;&gt; "", $H909/$R909, ""), ""), "")</f>
        <v/>
      </c>
      <c r="AI909" s="10" t="str">
        <f ca="1">IFERROR(IF(AND(NOW()&lt;= EOMONTH(DATE(YEAR($O909),4, 1), 0), Overall!$A911&lt;&gt;"", MONTH($N909) &lt;= 4, MONTH($O909) &gt;= 4), IF($R909 &lt;&gt; "", $H909/$R909, ""), ""), "")</f>
        <v/>
      </c>
      <c r="AJ909" s="10" t="str">
        <f ca="1">IFERROR(IF(AND(NOW()&lt;= EOMONTH(DATE(YEAR($O909),5, 1), 0), Overall!$A911&lt;&gt;"", MONTH($N909) &lt;= 5, MONTH($O909) &gt;= 5), IF($R909 &lt;&gt; "", $H909/$R909, ""), ""), "")</f>
        <v/>
      </c>
      <c r="AK909" s="10" t="str">
        <f ca="1">IFERROR(IF(AND(NOW()&lt;= EOMONTH(DATE(YEAR($O909),6, 1), 0), Overall!$A911&lt;&gt;"", MONTH($N909) &lt;= 6, MONTH($O909) &gt;= 6), IF($R909 &lt;&gt; "", $H909/$R909, ""), ""), "")</f>
        <v/>
      </c>
      <c r="AL909" s="10" t="str">
        <f ca="1">IFERROR(IF(AND(NOW()&lt;= EOMONTH(DATE(YEAR($O909),7, 1), 0), Overall!$A911&lt;&gt;"", MONTH($N909) &lt;= 7, MONTH($O909) &gt;= 7), IF($R909 &lt;&gt; "", $H909/$R909, ""), ""), "")</f>
        <v/>
      </c>
      <c r="AM909" s="10" t="str">
        <f ca="1">IFERROR(IF(AND(NOW()&lt;= EOMONTH(DATE(YEAR($O909),8, 1), 0), Overall!$A911&lt;&gt;"", MONTH($N909) &lt;= 8, MONTH($O909) &gt;= 8), IF($R909 &lt;&gt; "", $H909/$R909, ""), ""), "")</f>
        <v/>
      </c>
      <c r="AN909" s="10" t="str">
        <f ca="1">IFERROR(IF(AND(NOW()&lt;= EOMONTH(DATE(YEAR($O909),9, 1), 0), Overall!$A911&lt;&gt;"", MONTH($N909) &lt;= 9, MONTH($O909) &gt;= 9), IF($R909 &lt;&gt; "", $H909/$R909, ""), ""), "")</f>
        <v/>
      </c>
      <c r="AO909" s="10" t="str">
        <f ca="1">IFERROR(IF(AND(NOW()&lt;= EOMONTH(DATE(YEAR($O909),10, 1), 0), Overall!$A911&lt;&gt;"", MONTH($N909) &lt;= 10, MONTH($O909) &gt;= 10), IF($R909 &lt;&gt; "", $H909/$R909, ""), ""), "")</f>
        <v/>
      </c>
      <c r="AP909" s="10" t="str">
        <f ca="1">IFERROR(IF(AND(NOW()&lt;= EOMONTH(DATE(YEAR($O909),11, 1), 0), Overall!$A911&lt;&gt;"", MONTH($N909) &lt;=11, MONTH($O909) &gt;= 11), IF($R909 &lt;&gt; "", $H909/$R909, ""), ""), "")</f>
        <v/>
      </c>
      <c r="AQ909" s="10" t="str">
        <f ca="1">IFERROR(IF(AND(NOW()&lt;= EOMONTH(DATE(YEAR($O909),12, 1), 0), Overall!$A911&lt;&gt;"", MONTH($N909) &lt;= 12, MONTH($O909) &gt;= 12), IF($R909 &lt;&gt; "", $H909/$R909, ""), ""), "")</f>
        <v/>
      </c>
      <c r="AR909" s="16">
        <f t="shared" ca="1" si="29"/>
        <v>0</v>
      </c>
    </row>
    <row r="910" spans="1:44" x14ac:dyDescent="0.25">
      <c r="A910" t="str">
        <f>_xlfn.VALUETOTEXT(Overall!A912)</f>
        <v/>
      </c>
      <c r="B910" s="8" t="str">
        <f>IF(Overall!B912&lt;&gt;"", VALUE(Overall!B912), "")</f>
        <v/>
      </c>
      <c r="C910" s="5" t="str">
        <f>IF(Overall!C912&lt;&gt;"",_xlfn.VALUETOTEXT(Overall!C912),"")</f>
        <v/>
      </c>
      <c r="D910" s="5" t="str">
        <f>_xlfn.VALUETOTEXT(Overall!D912)</f>
        <v/>
      </c>
      <c r="E910" s="5" t="str">
        <f>IF(Overall!Q912&lt;&gt;"",_xlfn.VALUETOTEXT(Overall!Q912),"")</f>
        <v/>
      </c>
      <c r="F910" s="5" t="str">
        <f>IF(Overall!E912&lt;&gt;"",_xlfn.VALUETOTEXT(Overall!E912),"")</f>
        <v/>
      </c>
      <c r="G910" s="5" t="str">
        <f>IF(Overall!R912&lt;&gt;"",_xlfn.VALUETOTEXT(Overall!R912),"")</f>
        <v/>
      </c>
      <c r="H910" s="6" t="str">
        <f>IF(Overall!F912&lt;&gt;"",VALUE(Overall!F912),"")</f>
        <v/>
      </c>
      <c r="I910" s="6" t="str">
        <f>IF(Overall!G912&lt;&gt;"",VALUE(Overall!G912),"")</f>
        <v/>
      </c>
      <c r="J910" s="6" t="str">
        <f>IF(Overall!H912&lt;&gt;"",VALUE(Overall!H912),"")</f>
        <v/>
      </c>
      <c r="K910" s="6" t="str">
        <f>IF(Overall!I912&lt;&gt;"",VALUE(Overall!I912),"")</f>
        <v/>
      </c>
      <c r="L910" s="6" t="str">
        <f>IF(Overall!J912&lt;&gt;"",VALUE(Overall!J912),"")</f>
        <v/>
      </c>
      <c r="M910" s="6" t="str">
        <f>IF(Overall!K912&lt;&gt;"",VALUE(Overall!K912),"")</f>
        <v/>
      </c>
      <c r="N910" s="7" t="str">
        <f>IF(Overall!L912&lt;&gt;"",DATEVALUE(MID(Overall!L912, FIND(",", Overall!L912) + 2, FIND(" ", Overall!L912) - FIND(",", Overall!L912) - 1) &amp; " " &amp; MID(Overall!L912, FIND(" ", Overall!L912) + 1, FIND(",", Overall!L912, FIND(" ", Overall!L912)) - FIND(" ", Overall!L912) - 1) &amp; ", " &amp; MID(Overall!L912, FIND(",", Overall!L912, FIND(",",Overall!L912) + 1) + 2, LEN(Overall!L912))),"")</f>
        <v/>
      </c>
      <c r="O910" s="7" t="str">
        <f>IF(Overall!M912&lt;&gt;"",DATEVALUE(MID(Overall!M912, FIND(",", Overall!M912) + 2, FIND(" ", Overall!M912) - FIND(",", Overall!M912) - 1) &amp; " " &amp; MID(Overall!M912, FIND(" ", Overall!M912) + 1, FIND(",", Overall!M912, FIND(" ", Overall!M912)) - FIND(" ", Overall!M912) - 1) &amp; ", " &amp; MID(Overall!M912, FIND(",", Overall!M912, FIND(",",Overall!M912) + 1) + 2, LEN(Overall!M912))),"")</f>
        <v/>
      </c>
      <c r="P910" s="7" t="str">
        <f>IF(Overall!N912&lt;&gt;"",DATEVALUE(MID(Overall!N912, FIND(",", Overall!N912) + 2, FIND(" ", Overall!N912) - FIND(",", Overall!N912) - 1) &amp; " " &amp; MID(Overall!N912, FIND(" ", Overall!N912) + 1, FIND(",", Overall!N912, FIND(" ", Overall!N912)) - FIND(" ", Overall!N912) - 1) &amp; ", " &amp; MID(Overall!N912, FIND(",", Overall!N912, FIND(",",Overall!N912) + 1) + 2, LEN(Overall!N912))),"")</f>
        <v/>
      </c>
      <c r="Q910" s="7" t="str">
        <f>IF(Overall!O912&lt;&gt;"",DATEVALUE(MID(Overall!O912, FIND(",", Overall!O912) + 2, FIND(" ", Overall!O912) - FIND(",", Overall!O912) - 1) &amp; " " &amp; MID(Overall!O912, FIND(" ", Overall!O912) + 1, FIND(",", Overall!O912, FIND(" ", Overall!O912)) - FIND(" ", Overall!O912) - 1) &amp; ", " &amp; MID(Overall!O912, FIND(",", Overall!O912, FIND(",",Overall!O912) + 1) + 2, LEN(Overall!O912))),"")</f>
        <v/>
      </c>
      <c r="R910" s="5" t="str">
        <f t="shared" si="28"/>
        <v/>
      </c>
      <c r="S910" s="10" t="str">
        <f>IF(Overall!$A912&lt;&gt;"",IF(AND(MONTH($N910) &lt;= 1, MONTH($O910) &gt;= 1), IF($R910 &lt;&gt; "", $H910/$R910, ""), ""),"")</f>
        <v/>
      </c>
      <c r="T910" s="10" t="str">
        <f>IF(Overall!$A912&lt;&gt;"",IF(AND(MONTH($N910) &lt;= 2, MONTH($O910) &gt;= 2), IF($R910 &lt;&gt; "", $H910/$R910, ""), ""),"")</f>
        <v/>
      </c>
      <c r="U910" s="10" t="str">
        <f>IF(Overall!$A912&lt;&gt;"",IF(AND(MONTH($N910) &lt;= 3, MONTH($O910) &gt;= 3), IF($R910 &lt;&gt; "", $H910/$R910, ""), ""),"")</f>
        <v/>
      </c>
      <c r="V910" s="10" t="str">
        <f>IF(Overall!$A912&lt;&gt;"",IF(AND(MONTH($N910) &lt;= 4, MONTH($O910) &gt;= 4), IF($R910 &lt;&gt; "", $H910/$R910, ""), ""),"")</f>
        <v/>
      </c>
      <c r="W910" s="10" t="str">
        <f>IF(Overall!$A912&lt;&gt;"",IF(AND(MONTH($N910) &lt;= 5, MONTH($O910) &gt;= 5), IF($R910 &lt;&gt; "", $H910/$R910, ""), ""),"")</f>
        <v/>
      </c>
      <c r="X910" s="10" t="str">
        <f>IF(Overall!$A912&lt;&gt;"",IF(AND(MONTH($N910) &lt;= 6, MONTH($O910) &gt;= 6), IF($R910 &lt;&gt; "", $H910/$R910, ""), ""),"")</f>
        <v/>
      </c>
      <c r="Y910" s="10" t="str">
        <f>IF(Overall!$A912&lt;&gt;"",IF(AND(MONTH($N910) &lt;= 7, MONTH($O910) &gt;= 7 ), IF($R910 &lt;&gt; "", $H910/$R910, ""), ""),"")</f>
        <v/>
      </c>
      <c r="Z910" s="10" t="str">
        <f>IF(Overall!$A912&lt;&gt;"",IF(AND(MONTH($N910) &lt;= 8, MONTH($O910) &gt;= 8), IF($R910 &lt;&gt; "", $H910/$R910, ""), ""),"")</f>
        <v/>
      </c>
      <c r="AA910" s="10" t="str">
        <f>IF(Overall!$A912&lt;&gt;"",IF(AND(MONTH($N910) &lt;= 9, MONTH($O910) &gt;= 9), IF($R910 &lt;&gt; "", $H910/$R910, ""), ""),"")</f>
        <v/>
      </c>
      <c r="AB910" s="10" t="str">
        <f>IF(Overall!$A912&lt;&gt;"",IF(AND(MONTH($N910) &lt;= 10, MONTH($O910) &gt;= 10), IF($R910 &lt;&gt; "", $H910/$R910, ""), ""),"")</f>
        <v/>
      </c>
      <c r="AC910" s="10" t="str">
        <f>IF(Overall!$A912&lt;&gt;"",IF(AND(MONTH($N910) &lt;= 11, MONTH($O910) &gt;= 11), IF($R910 &lt;&gt; "", $H910/$R910, ""), ""),"")</f>
        <v/>
      </c>
      <c r="AD910" s="10" t="str">
        <f>IF(Overall!$A912&lt;&gt;"",IF(AND(MONTH($N910) &lt;= 12, MONTH($O910) &gt;= 12), IF($R910 &lt;&gt; "", $H910/$R910, ""), ""),"")</f>
        <v/>
      </c>
      <c r="AF910" s="10" t="str">
        <f ca="1">IFERROR(IF(AND(NOW()&lt;= EOMONTH(DATE(YEAR($O910),1, 1), 0), Overall!$A912&lt;&gt;"", MONTH($N910) &lt;= 1, MONTH($O910) &gt;= 1), IF($R910 &lt;&gt; "", $H910/$R910, ""), ""), "")</f>
        <v/>
      </c>
      <c r="AG910" s="10" t="str">
        <f ca="1">IFERROR(IF(AND(NOW()&lt;= EOMONTH(DATE(YEAR($O910),2, 1), 0), Overall!$A912&lt;&gt;"", MONTH($N910) &lt;= 2, MONTH($O910) &gt;= 2), IF($R910 &lt;&gt; "", $H910/$R910, ""), ""), "")</f>
        <v/>
      </c>
      <c r="AH910" s="10" t="str">
        <f ca="1">IFERROR(IF(AND(NOW()&lt;= EOMONTH(DATE(YEAR($O910),3, 1), 0), Overall!$A912&lt;&gt;"", MONTH($N910) &lt;= 3, MONTH($O910) &gt;= 3), IF($R910 &lt;&gt; "", $H910/$R910, ""), ""), "")</f>
        <v/>
      </c>
      <c r="AI910" s="10" t="str">
        <f ca="1">IFERROR(IF(AND(NOW()&lt;= EOMONTH(DATE(YEAR($O910),4, 1), 0), Overall!$A912&lt;&gt;"", MONTH($N910) &lt;= 4, MONTH($O910) &gt;= 4), IF($R910 &lt;&gt; "", $H910/$R910, ""), ""), "")</f>
        <v/>
      </c>
      <c r="AJ910" s="10" t="str">
        <f ca="1">IFERROR(IF(AND(NOW()&lt;= EOMONTH(DATE(YEAR($O910),5, 1), 0), Overall!$A912&lt;&gt;"", MONTH($N910) &lt;= 5, MONTH($O910) &gt;= 5), IF($R910 &lt;&gt; "", $H910/$R910, ""), ""), "")</f>
        <v/>
      </c>
      <c r="AK910" s="10" t="str">
        <f ca="1">IFERROR(IF(AND(NOW()&lt;= EOMONTH(DATE(YEAR($O910),6, 1), 0), Overall!$A912&lt;&gt;"", MONTH($N910) &lt;= 6, MONTH($O910) &gt;= 6), IF($R910 &lt;&gt; "", $H910/$R910, ""), ""), "")</f>
        <v/>
      </c>
      <c r="AL910" s="10" t="str">
        <f ca="1">IFERROR(IF(AND(NOW()&lt;= EOMONTH(DATE(YEAR($O910),7, 1), 0), Overall!$A912&lt;&gt;"", MONTH($N910) &lt;= 7, MONTH($O910) &gt;= 7), IF($R910 &lt;&gt; "", $H910/$R910, ""), ""), "")</f>
        <v/>
      </c>
      <c r="AM910" s="10" t="str">
        <f ca="1">IFERROR(IF(AND(NOW()&lt;= EOMONTH(DATE(YEAR($O910),8, 1), 0), Overall!$A912&lt;&gt;"", MONTH($N910) &lt;= 8, MONTH($O910) &gt;= 8), IF($R910 &lt;&gt; "", $H910/$R910, ""), ""), "")</f>
        <v/>
      </c>
      <c r="AN910" s="10" t="str">
        <f ca="1">IFERROR(IF(AND(NOW()&lt;= EOMONTH(DATE(YEAR($O910),9, 1), 0), Overall!$A912&lt;&gt;"", MONTH($N910) &lt;= 9, MONTH($O910) &gt;= 9), IF($R910 &lt;&gt; "", $H910/$R910, ""), ""), "")</f>
        <v/>
      </c>
      <c r="AO910" s="10" t="str">
        <f ca="1">IFERROR(IF(AND(NOW()&lt;= EOMONTH(DATE(YEAR($O910),10, 1), 0), Overall!$A912&lt;&gt;"", MONTH($N910) &lt;= 10, MONTH($O910) &gt;= 10), IF($R910 &lt;&gt; "", $H910/$R910, ""), ""), "")</f>
        <v/>
      </c>
      <c r="AP910" s="10" t="str">
        <f ca="1">IFERROR(IF(AND(NOW()&lt;= EOMONTH(DATE(YEAR($O910),11, 1), 0), Overall!$A912&lt;&gt;"", MONTH($N910) &lt;=11, MONTH($O910) &gt;= 11), IF($R910 &lt;&gt; "", $H910/$R910, ""), ""), "")</f>
        <v/>
      </c>
      <c r="AQ910" s="10" t="str">
        <f ca="1">IFERROR(IF(AND(NOW()&lt;= EOMONTH(DATE(YEAR($O910),12, 1), 0), Overall!$A912&lt;&gt;"", MONTH($N910) &lt;= 12, MONTH($O910) &gt;= 12), IF($R910 &lt;&gt; "", $H910/$R910, ""), ""), "")</f>
        <v/>
      </c>
      <c r="AR910" s="16">
        <f t="shared" ca="1" si="29"/>
        <v>0</v>
      </c>
    </row>
    <row r="911" spans="1:44" x14ac:dyDescent="0.25">
      <c r="A911" t="str">
        <f>_xlfn.VALUETOTEXT(Overall!A913)</f>
        <v/>
      </c>
      <c r="B911" s="8" t="str">
        <f>IF(Overall!B913&lt;&gt;"", VALUE(Overall!B913), "")</f>
        <v/>
      </c>
      <c r="C911" s="5" t="str">
        <f>IF(Overall!C913&lt;&gt;"",_xlfn.VALUETOTEXT(Overall!C913),"")</f>
        <v/>
      </c>
      <c r="D911" s="5" t="str">
        <f>_xlfn.VALUETOTEXT(Overall!D913)</f>
        <v/>
      </c>
      <c r="E911" s="5" t="str">
        <f>IF(Overall!Q913&lt;&gt;"",_xlfn.VALUETOTEXT(Overall!Q913),"")</f>
        <v/>
      </c>
      <c r="F911" s="5" t="str">
        <f>IF(Overall!E913&lt;&gt;"",_xlfn.VALUETOTEXT(Overall!E913),"")</f>
        <v/>
      </c>
      <c r="G911" s="5" t="str">
        <f>IF(Overall!R913&lt;&gt;"",_xlfn.VALUETOTEXT(Overall!R913),"")</f>
        <v/>
      </c>
      <c r="H911" s="6" t="str">
        <f>IF(Overall!F913&lt;&gt;"",VALUE(Overall!F913),"")</f>
        <v/>
      </c>
      <c r="I911" s="6" t="str">
        <f>IF(Overall!G913&lt;&gt;"",VALUE(Overall!G913),"")</f>
        <v/>
      </c>
      <c r="J911" s="6" t="str">
        <f>IF(Overall!H913&lt;&gt;"",VALUE(Overall!H913),"")</f>
        <v/>
      </c>
      <c r="K911" s="6" t="str">
        <f>IF(Overall!I913&lt;&gt;"",VALUE(Overall!I913),"")</f>
        <v/>
      </c>
      <c r="L911" s="6" t="str">
        <f>IF(Overall!J913&lt;&gt;"",VALUE(Overall!J913),"")</f>
        <v/>
      </c>
      <c r="M911" s="6" t="str">
        <f>IF(Overall!K913&lt;&gt;"",VALUE(Overall!K913),"")</f>
        <v/>
      </c>
      <c r="N911" s="7" t="str">
        <f>IF(Overall!L913&lt;&gt;"",DATEVALUE(MID(Overall!L913, FIND(",", Overall!L913) + 2, FIND(" ", Overall!L913) - FIND(",", Overall!L913) - 1) &amp; " " &amp; MID(Overall!L913, FIND(" ", Overall!L913) + 1, FIND(",", Overall!L913, FIND(" ", Overall!L913)) - FIND(" ", Overall!L913) - 1) &amp; ", " &amp; MID(Overall!L913, FIND(",", Overall!L913, FIND(",",Overall!L913) + 1) + 2, LEN(Overall!L913))),"")</f>
        <v/>
      </c>
      <c r="O911" s="7" t="str">
        <f>IF(Overall!M913&lt;&gt;"",DATEVALUE(MID(Overall!M913, FIND(",", Overall!M913) + 2, FIND(" ", Overall!M913) - FIND(",", Overall!M913) - 1) &amp; " " &amp; MID(Overall!M913, FIND(" ", Overall!M913) + 1, FIND(",", Overall!M913, FIND(" ", Overall!M913)) - FIND(" ", Overall!M913) - 1) &amp; ", " &amp; MID(Overall!M913, FIND(",", Overall!M913, FIND(",",Overall!M913) + 1) + 2, LEN(Overall!M913))),"")</f>
        <v/>
      </c>
      <c r="P911" s="7" t="str">
        <f>IF(Overall!N913&lt;&gt;"",DATEVALUE(MID(Overall!N913, FIND(",", Overall!N913) + 2, FIND(" ", Overall!N913) - FIND(",", Overall!N913) - 1) &amp; " " &amp; MID(Overall!N913, FIND(" ", Overall!N913) + 1, FIND(",", Overall!N913, FIND(" ", Overall!N913)) - FIND(" ", Overall!N913) - 1) &amp; ", " &amp; MID(Overall!N913, FIND(",", Overall!N913, FIND(",",Overall!N913) + 1) + 2, LEN(Overall!N913))),"")</f>
        <v/>
      </c>
      <c r="Q911" s="7" t="str">
        <f>IF(Overall!O913&lt;&gt;"",DATEVALUE(MID(Overall!O913, FIND(",", Overall!O913) + 2, FIND(" ", Overall!O913) - FIND(",", Overall!O913) - 1) &amp; " " &amp; MID(Overall!O913, FIND(" ", Overall!O913) + 1, FIND(",", Overall!O913, FIND(" ", Overall!O913)) - FIND(" ", Overall!O913) - 1) &amp; ", " &amp; MID(Overall!O913, FIND(",", Overall!O913, FIND(",",Overall!O913) + 1) + 2, LEN(Overall!O913))),"")</f>
        <v/>
      </c>
      <c r="R911" s="5" t="str">
        <f t="shared" si="28"/>
        <v/>
      </c>
      <c r="S911" s="10" t="str">
        <f>IF(Overall!$A913&lt;&gt;"",IF(AND(MONTH($N911) &lt;= 1, MONTH($O911) &gt;= 1), IF($R911 &lt;&gt; "", $H911/$R911, ""), ""),"")</f>
        <v/>
      </c>
      <c r="T911" s="10" t="str">
        <f>IF(Overall!$A913&lt;&gt;"",IF(AND(MONTH($N911) &lt;= 2, MONTH($O911) &gt;= 2), IF($R911 &lt;&gt; "", $H911/$R911, ""), ""),"")</f>
        <v/>
      </c>
      <c r="U911" s="10" t="str">
        <f>IF(Overall!$A913&lt;&gt;"",IF(AND(MONTH($N911) &lt;= 3, MONTH($O911) &gt;= 3), IF($R911 &lt;&gt; "", $H911/$R911, ""), ""),"")</f>
        <v/>
      </c>
      <c r="V911" s="10" t="str">
        <f>IF(Overall!$A913&lt;&gt;"",IF(AND(MONTH($N911) &lt;= 4, MONTH($O911) &gt;= 4), IF($R911 &lt;&gt; "", $H911/$R911, ""), ""),"")</f>
        <v/>
      </c>
      <c r="W911" s="10" t="str">
        <f>IF(Overall!$A913&lt;&gt;"",IF(AND(MONTH($N911) &lt;= 5, MONTH($O911) &gt;= 5), IF($R911 &lt;&gt; "", $H911/$R911, ""), ""),"")</f>
        <v/>
      </c>
      <c r="X911" s="10" t="str">
        <f>IF(Overall!$A913&lt;&gt;"",IF(AND(MONTH($N911) &lt;= 6, MONTH($O911) &gt;= 6), IF($R911 &lt;&gt; "", $H911/$R911, ""), ""),"")</f>
        <v/>
      </c>
      <c r="Y911" s="10" t="str">
        <f>IF(Overall!$A913&lt;&gt;"",IF(AND(MONTH($N911) &lt;= 7, MONTH($O911) &gt;= 7 ), IF($R911 &lt;&gt; "", $H911/$R911, ""), ""),"")</f>
        <v/>
      </c>
      <c r="Z911" s="10" t="str">
        <f>IF(Overall!$A913&lt;&gt;"",IF(AND(MONTH($N911) &lt;= 8, MONTH($O911) &gt;= 8), IF($R911 &lt;&gt; "", $H911/$R911, ""), ""),"")</f>
        <v/>
      </c>
      <c r="AA911" s="10" t="str">
        <f>IF(Overall!$A913&lt;&gt;"",IF(AND(MONTH($N911) &lt;= 9, MONTH($O911) &gt;= 9), IF($R911 &lt;&gt; "", $H911/$R911, ""), ""),"")</f>
        <v/>
      </c>
      <c r="AB911" s="10" t="str">
        <f>IF(Overall!$A913&lt;&gt;"",IF(AND(MONTH($N911) &lt;= 10, MONTH($O911) &gt;= 10), IF($R911 &lt;&gt; "", $H911/$R911, ""), ""),"")</f>
        <v/>
      </c>
      <c r="AC911" s="10" t="str">
        <f>IF(Overall!$A913&lt;&gt;"",IF(AND(MONTH($N911) &lt;= 11, MONTH($O911) &gt;= 11), IF($R911 &lt;&gt; "", $H911/$R911, ""), ""),"")</f>
        <v/>
      </c>
      <c r="AD911" s="10" t="str">
        <f>IF(Overall!$A913&lt;&gt;"",IF(AND(MONTH($N911) &lt;= 12, MONTH($O911) &gt;= 12), IF($R911 &lt;&gt; "", $H911/$R911, ""), ""),"")</f>
        <v/>
      </c>
      <c r="AF911" s="10" t="str">
        <f ca="1">IFERROR(IF(AND(NOW()&lt;= EOMONTH(DATE(YEAR($O911),1, 1), 0), Overall!$A913&lt;&gt;"", MONTH($N911) &lt;= 1, MONTH($O911) &gt;= 1), IF($R911 &lt;&gt; "", $H911/$R911, ""), ""), "")</f>
        <v/>
      </c>
      <c r="AG911" s="10" t="str">
        <f ca="1">IFERROR(IF(AND(NOW()&lt;= EOMONTH(DATE(YEAR($O911),2, 1), 0), Overall!$A913&lt;&gt;"", MONTH($N911) &lt;= 2, MONTH($O911) &gt;= 2), IF($R911 &lt;&gt; "", $H911/$R911, ""), ""), "")</f>
        <v/>
      </c>
      <c r="AH911" s="10" t="str">
        <f ca="1">IFERROR(IF(AND(NOW()&lt;= EOMONTH(DATE(YEAR($O911),3, 1), 0), Overall!$A913&lt;&gt;"", MONTH($N911) &lt;= 3, MONTH($O911) &gt;= 3), IF($R911 &lt;&gt; "", $H911/$R911, ""), ""), "")</f>
        <v/>
      </c>
      <c r="AI911" s="10" t="str">
        <f ca="1">IFERROR(IF(AND(NOW()&lt;= EOMONTH(DATE(YEAR($O911),4, 1), 0), Overall!$A913&lt;&gt;"", MONTH($N911) &lt;= 4, MONTH($O911) &gt;= 4), IF($R911 &lt;&gt; "", $H911/$R911, ""), ""), "")</f>
        <v/>
      </c>
      <c r="AJ911" s="10" t="str">
        <f ca="1">IFERROR(IF(AND(NOW()&lt;= EOMONTH(DATE(YEAR($O911),5, 1), 0), Overall!$A913&lt;&gt;"", MONTH($N911) &lt;= 5, MONTH($O911) &gt;= 5), IF($R911 &lt;&gt; "", $H911/$R911, ""), ""), "")</f>
        <v/>
      </c>
      <c r="AK911" s="10" t="str">
        <f ca="1">IFERROR(IF(AND(NOW()&lt;= EOMONTH(DATE(YEAR($O911),6, 1), 0), Overall!$A913&lt;&gt;"", MONTH($N911) &lt;= 6, MONTH($O911) &gt;= 6), IF($R911 &lt;&gt; "", $H911/$R911, ""), ""), "")</f>
        <v/>
      </c>
      <c r="AL911" s="10" t="str">
        <f ca="1">IFERROR(IF(AND(NOW()&lt;= EOMONTH(DATE(YEAR($O911),7, 1), 0), Overall!$A913&lt;&gt;"", MONTH($N911) &lt;= 7, MONTH($O911) &gt;= 7), IF($R911 &lt;&gt; "", $H911/$R911, ""), ""), "")</f>
        <v/>
      </c>
      <c r="AM911" s="10" t="str">
        <f ca="1">IFERROR(IF(AND(NOW()&lt;= EOMONTH(DATE(YEAR($O911),8, 1), 0), Overall!$A913&lt;&gt;"", MONTH($N911) &lt;= 8, MONTH($O911) &gt;= 8), IF($R911 &lt;&gt; "", $H911/$R911, ""), ""), "")</f>
        <v/>
      </c>
      <c r="AN911" s="10" t="str">
        <f ca="1">IFERROR(IF(AND(NOW()&lt;= EOMONTH(DATE(YEAR($O911),9, 1), 0), Overall!$A913&lt;&gt;"", MONTH($N911) &lt;= 9, MONTH($O911) &gt;= 9), IF($R911 &lt;&gt; "", $H911/$R911, ""), ""), "")</f>
        <v/>
      </c>
      <c r="AO911" s="10" t="str">
        <f ca="1">IFERROR(IF(AND(NOW()&lt;= EOMONTH(DATE(YEAR($O911),10, 1), 0), Overall!$A913&lt;&gt;"", MONTH($N911) &lt;= 10, MONTH($O911) &gt;= 10), IF($R911 &lt;&gt; "", $H911/$R911, ""), ""), "")</f>
        <v/>
      </c>
      <c r="AP911" s="10" t="str">
        <f ca="1">IFERROR(IF(AND(NOW()&lt;= EOMONTH(DATE(YEAR($O911),11, 1), 0), Overall!$A913&lt;&gt;"", MONTH($N911) &lt;=11, MONTH($O911) &gt;= 11), IF($R911 &lt;&gt; "", $H911/$R911, ""), ""), "")</f>
        <v/>
      </c>
      <c r="AQ911" s="10" t="str">
        <f ca="1">IFERROR(IF(AND(NOW()&lt;= EOMONTH(DATE(YEAR($O911),12, 1), 0), Overall!$A913&lt;&gt;"", MONTH($N911) &lt;= 12, MONTH($O911) &gt;= 12), IF($R911 &lt;&gt; "", $H911/$R911, ""), ""), "")</f>
        <v/>
      </c>
      <c r="AR911" s="16">
        <f t="shared" ca="1" si="29"/>
        <v>0</v>
      </c>
    </row>
    <row r="912" spans="1:44" x14ac:dyDescent="0.25">
      <c r="A912" t="str">
        <f>_xlfn.VALUETOTEXT(Overall!A914)</f>
        <v/>
      </c>
      <c r="B912" s="8" t="str">
        <f>IF(Overall!B914&lt;&gt;"", VALUE(Overall!B914), "")</f>
        <v/>
      </c>
      <c r="C912" s="5" t="str">
        <f>IF(Overall!C914&lt;&gt;"",_xlfn.VALUETOTEXT(Overall!C914),"")</f>
        <v/>
      </c>
      <c r="D912" s="5" t="str">
        <f>_xlfn.VALUETOTEXT(Overall!D914)</f>
        <v/>
      </c>
      <c r="E912" s="5" t="str">
        <f>IF(Overall!Q914&lt;&gt;"",_xlfn.VALUETOTEXT(Overall!Q914),"")</f>
        <v/>
      </c>
      <c r="F912" s="5" t="str">
        <f>IF(Overall!E914&lt;&gt;"",_xlfn.VALUETOTEXT(Overall!E914),"")</f>
        <v/>
      </c>
      <c r="G912" s="5" t="str">
        <f>IF(Overall!R914&lt;&gt;"",_xlfn.VALUETOTEXT(Overall!R914),"")</f>
        <v/>
      </c>
      <c r="H912" s="6" t="str">
        <f>IF(Overall!F914&lt;&gt;"",VALUE(Overall!F914),"")</f>
        <v/>
      </c>
      <c r="I912" s="6" t="str">
        <f>IF(Overall!G914&lt;&gt;"",VALUE(Overall!G914),"")</f>
        <v/>
      </c>
      <c r="J912" s="6" t="str">
        <f>IF(Overall!H914&lt;&gt;"",VALUE(Overall!H914),"")</f>
        <v/>
      </c>
      <c r="K912" s="6" t="str">
        <f>IF(Overall!I914&lt;&gt;"",VALUE(Overall!I914),"")</f>
        <v/>
      </c>
      <c r="L912" s="6" t="str">
        <f>IF(Overall!J914&lt;&gt;"",VALUE(Overall!J914),"")</f>
        <v/>
      </c>
      <c r="M912" s="6" t="str">
        <f>IF(Overall!K914&lt;&gt;"",VALUE(Overall!K914),"")</f>
        <v/>
      </c>
      <c r="N912" s="7" t="str">
        <f>IF(Overall!L914&lt;&gt;"",DATEVALUE(MID(Overall!L914, FIND(",", Overall!L914) + 2, FIND(" ", Overall!L914) - FIND(",", Overall!L914) - 1) &amp; " " &amp; MID(Overall!L914, FIND(" ", Overall!L914) + 1, FIND(",", Overall!L914, FIND(" ", Overall!L914)) - FIND(" ", Overall!L914) - 1) &amp; ", " &amp; MID(Overall!L914, FIND(",", Overall!L914, FIND(",",Overall!L914) + 1) + 2, LEN(Overall!L914))),"")</f>
        <v/>
      </c>
      <c r="O912" s="7" t="str">
        <f>IF(Overall!M914&lt;&gt;"",DATEVALUE(MID(Overall!M914, FIND(",", Overall!M914) + 2, FIND(" ", Overall!M914) - FIND(",", Overall!M914) - 1) &amp; " " &amp; MID(Overall!M914, FIND(" ", Overall!M914) + 1, FIND(",", Overall!M914, FIND(" ", Overall!M914)) - FIND(" ", Overall!M914) - 1) &amp; ", " &amp; MID(Overall!M914, FIND(",", Overall!M914, FIND(",",Overall!M914) + 1) + 2, LEN(Overall!M914))),"")</f>
        <v/>
      </c>
      <c r="P912" s="7" t="str">
        <f>IF(Overall!N914&lt;&gt;"",DATEVALUE(MID(Overall!N914, FIND(",", Overall!N914) + 2, FIND(" ", Overall!N914) - FIND(",", Overall!N914) - 1) &amp; " " &amp; MID(Overall!N914, FIND(" ", Overall!N914) + 1, FIND(",", Overall!N914, FIND(" ", Overall!N914)) - FIND(" ", Overall!N914) - 1) &amp; ", " &amp; MID(Overall!N914, FIND(",", Overall!N914, FIND(",",Overall!N914) + 1) + 2, LEN(Overall!N914))),"")</f>
        <v/>
      </c>
      <c r="Q912" s="7" t="str">
        <f>IF(Overall!O914&lt;&gt;"",DATEVALUE(MID(Overall!O914, FIND(",", Overall!O914) + 2, FIND(" ", Overall!O914) - FIND(",", Overall!O914) - 1) &amp; " " &amp; MID(Overall!O914, FIND(" ", Overall!O914) + 1, FIND(",", Overall!O914, FIND(" ", Overall!O914)) - FIND(" ", Overall!O914) - 1) &amp; ", " &amp; MID(Overall!O914, FIND(",", Overall!O914, FIND(",",Overall!O914) + 1) + 2, LEN(Overall!O914))),"")</f>
        <v/>
      </c>
      <c r="R912" s="5" t="str">
        <f t="shared" si="28"/>
        <v/>
      </c>
      <c r="S912" s="10" t="str">
        <f>IF(Overall!$A914&lt;&gt;"",IF(AND(MONTH($N912) &lt;= 1, MONTH($O912) &gt;= 1), IF($R912 &lt;&gt; "", $H912/$R912, ""), ""),"")</f>
        <v/>
      </c>
      <c r="T912" s="10" t="str">
        <f>IF(Overall!$A914&lt;&gt;"",IF(AND(MONTH($N912) &lt;= 2, MONTH($O912) &gt;= 2), IF($R912 &lt;&gt; "", $H912/$R912, ""), ""),"")</f>
        <v/>
      </c>
      <c r="U912" s="10" t="str">
        <f>IF(Overall!$A914&lt;&gt;"",IF(AND(MONTH($N912) &lt;= 3, MONTH($O912) &gt;= 3), IF($R912 &lt;&gt; "", $H912/$R912, ""), ""),"")</f>
        <v/>
      </c>
      <c r="V912" s="10" t="str">
        <f>IF(Overall!$A914&lt;&gt;"",IF(AND(MONTH($N912) &lt;= 4, MONTH($O912) &gt;= 4), IF($R912 &lt;&gt; "", $H912/$R912, ""), ""),"")</f>
        <v/>
      </c>
      <c r="W912" s="10" t="str">
        <f>IF(Overall!$A914&lt;&gt;"",IF(AND(MONTH($N912) &lt;= 5, MONTH($O912) &gt;= 5), IF($R912 &lt;&gt; "", $H912/$R912, ""), ""),"")</f>
        <v/>
      </c>
      <c r="X912" s="10" t="str">
        <f>IF(Overall!$A914&lt;&gt;"",IF(AND(MONTH($N912) &lt;= 6, MONTH($O912) &gt;= 6), IF($R912 &lt;&gt; "", $H912/$R912, ""), ""),"")</f>
        <v/>
      </c>
      <c r="Y912" s="10" t="str">
        <f>IF(Overall!$A914&lt;&gt;"",IF(AND(MONTH($N912) &lt;= 7, MONTH($O912) &gt;= 7 ), IF($R912 &lt;&gt; "", $H912/$R912, ""), ""),"")</f>
        <v/>
      </c>
      <c r="Z912" s="10" t="str">
        <f>IF(Overall!$A914&lt;&gt;"",IF(AND(MONTH($N912) &lt;= 8, MONTH($O912) &gt;= 8), IF($R912 &lt;&gt; "", $H912/$R912, ""), ""),"")</f>
        <v/>
      </c>
      <c r="AA912" s="10" t="str">
        <f>IF(Overall!$A914&lt;&gt;"",IF(AND(MONTH($N912) &lt;= 9, MONTH($O912) &gt;= 9), IF($R912 &lt;&gt; "", $H912/$R912, ""), ""),"")</f>
        <v/>
      </c>
      <c r="AB912" s="10" t="str">
        <f>IF(Overall!$A914&lt;&gt;"",IF(AND(MONTH($N912) &lt;= 10, MONTH($O912) &gt;= 10), IF($R912 &lt;&gt; "", $H912/$R912, ""), ""),"")</f>
        <v/>
      </c>
      <c r="AC912" s="10" t="str">
        <f>IF(Overall!$A914&lt;&gt;"",IF(AND(MONTH($N912) &lt;= 11, MONTH($O912) &gt;= 11), IF($R912 &lt;&gt; "", $H912/$R912, ""), ""),"")</f>
        <v/>
      </c>
      <c r="AD912" s="10" t="str">
        <f>IF(Overall!$A914&lt;&gt;"",IF(AND(MONTH($N912) &lt;= 12, MONTH($O912) &gt;= 12), IF($R912 &lt;&gt; "", $H912/$R912, ""), ""),"")</f>
        <v/>
      </c>
      <c r="AF912" s="10" t="str">
        <f ca="1">IFERROR(IF(AND(NOW()&lt;= EOMONTH(DATE(YEAR($O912),1, 1), 0), Overall!$A914&lt;&gt;"", MONTH($N912) &lt;= 1, MONTH($O912) &gt;= 1), IF($R912 &lt;&gt; "", $H912/$R912, ""), ""), "")</f>
        <v/>
      </c>
      <c r="AG912" s="10" t="str">
        <f ca="1">IFERROR(IF(AND(NOW()&lt;= EOMONTH(DATE(YEAR($O912),2, 1), 0), Overall!$A914&lt;&gt;"", MONTH($N912) &lt;= 2, MONTH($O912) &gt;= 2), IF($R912 &lt;&gt; "", $H912/$R912, ""), ""), "")</f>
        <v/>
      </c>
      <c r="AH912" s="10" t="str">
        <f ca="1">IFERROR(IF(AND(NOW()&lt;= EOMONTH(DATE(YEAR($O912),3, 1), 0), Overall!$A914&lt;&gt;"", MONTH($N912) &lt;= 3, MONTH($O912) &gt;= 3), IF($R912 &lt;&gt; "", $H912/$R912, ""), ""), "")</f>
        <v/>
      </c>
      <c r="AI912" s="10" t="str">
        <f ca="1">IFERROR(IF(AND(NOW()&lt;= EOMONTH(DATE(YEAR($O912),4, 1), 0), Overall!$A914&lt;&gt;"", MONTH($N912) &lt;= 4, MONTH($O912) &gt;= 4), IF($R912 &lt;&gt; "", $H912/$R912, ""), ""), "")</f>
        <v/>
      </c>
      <c r="AJ912" s="10" t="str">
        <f ca="1">IFERROR(IF(AND(NOW()&lt;= EOMONTH(DATE(YEAR($O912),5, 1), 0), Overall!$A914&lt;&gt;"", MONTH($N912) &lt;= 5, MONTH($O912) &gt;= 5), IF($R912 &lt;&gt; "", $H912/$R912, ""), ""), "")</f>
        <v/>
      </c>
      <c r="AK912" s="10" t="str">
        <f ca="1">IFERROR(IF(AND(NOW()&lt;= EOMONTH(DATE(YEAR($O912),6, 1), 0), Overall!$A914&lt;&gt;"", MONTH($N912) &lt;= 6, MONTH($O912) &gt;= 6), IF($R912 &lt;&gt; "", $H912/$R912, ""), ""), "")</f>
        <v/>
      </c>
      <c r="AL912" s="10" t="str">
        <f ca="1">IFERROR(IF(AND(NOW()&lt;= EOMONTH(DATE(YEAR($O912),7, 1), 0), Overall!$A914&lt;&gt;"", MONTH($N912) &lt;= 7, MONTH($O912) &gt;= 7), IF($R912 &lt;&gt; "", $H912/$R912, ""), ""), "")</f>
        <v/>
      </c>
      <c r="AM912" s="10" t="str">
        <f ca="1">IFERROR(IF(AND(NOW()&lt;= EOMONTH(DATE(YEAR($O912),8, 1), 0), Overall!$A914&lt;&gt;"", MONTH($N912) &lt;= 8, MONTH($O912) &gt;= 8), IF($R912 &lt;&gt; "", $H912/$R912, ""), ""), "")</f>
        <v/>
      </c>
      <c r="AN912" s="10" t="str">
        <f ca="1">IFERROR(IF(AND(NOW()&lt;= EOMONTH(DATE(YEAR($O912),9, 1), 0), Overall!$A914&lt;&gt;"", MONTH($N912) &lt;= 9, MONTH($O912) &gt;= 9), IF($R912 &lt;&gt; "", $H912/$R912, ""), ""), "")</f>
        <v/>
      </c>
      <c r="AO912" s="10" t="str">
        <f ca="1">IFERROR(IF(AND(NOW()&lt;= EOMONTH(DATE(YEAR($O912),10, 1), 0), Overall!$A914&lt;&gt;"", MONTH($N912) &lt;= 10, MONTH($O912) &gt;= 10), IF($R912 &lt;&gt; "", $H912/$R912, ""), ""), "")</f>
        <v/>
      </c>
      <c r="AP912" s="10" t="str">
        <f ca="1">IFERROR(IF(AND(NOW()&lt;= EOMONTH(DATE(YEAR($O912),11, 1), 0), Overall!$A914&lt;&gt;"", MONTH($N912) &lt;=11, MONTH($O912) &gt;= 11), IF($R912 &lt;&gt; "", $H912/$R912, ""), ""), "")</f>
        <v/>
      </c>
      <c r="AQ912" s="10" t="str">
        <f ca="1">IFERROR(IF(AND(NOW()&lt;= EOMONTH(DATE(YEAR($O912),12, 1), 0), Overall!$A914&lt;&gt;"", MONTH($N912) &lt;= 12, MONTH($O912) &gt;= 12), IF($R912 &lt;&gt; "", $H912/$R912, ""), ""), "")</f>
        <v/>
      </c>
      <c r="AR912" s="16">
        <f t="shared" ca="1" si="29"/>
        <v>0</v>
      </c>
    </row>
    <row r="913" spans="1:44" x14ac:dyDescent="0.25">
      <c r="A913" t="str">
        <f>_xlfn.VALUETOTEXT(Overall!A915)</f>
        <v/>
      </c>
      <c r="B913" s="8" t="str">
        <f>IF(Overall!B915&lt;&gt;"", VALUE(Overall!B915), "")</f>
        <v/>
      </c>
      <c r="C913" s="5" t="str">
        <f>IF(Overall!C915&lt;&gt;"",_xlfn.VALUETOTEXT(Overall!C915),"")</f>
        <v/>
      </c>
      <c r="D913" s="5" t="str">
        <f>_xlfn.VALUETOTEXT(Overall!D915)</f>
        <v/>
      </c>
      <c r="E913" s="5" t="str">
        <f>IF(Overall!Q915&lt;&gt;"",_xlfn.VALUETOTEXT(Overall!Q915),"")</f>
        <v/>
      </c>
      <c r="F913" s="5" t="str">
        <f>IF(Overall!E915&lt;&gt;"",_xlfn.VALUETOTEXT(Overall!E915),"")</f>
        <v/>
      </c>
      <c r="G913" s="5" t="str">
        <f>IF(Overall!R915&lt;&gt;"",_xlfn.VALUETOTEXT(Overall!R915),"")</f>
        <v/>
      </c>
      <c r="H913" s="6" t="str">
        <f>IF(Overall!F915&lt;&gt;"",VALUE(Overall!F915),"")</f>
        <v/>
      </c>
      <c r="I913" s="6" t="str">
        <f>IF(Overall!G915&lt;&gt;"",VALUE(Overall!G915),"")</f>
        <v/>
      </c>
      <c r="J913" s="6" t="str">
        <f>IF(Overall!H915&lt;&gt;"",VALUE(Overall!H915),"")</f>
        <v/>
      </c>
      <c r="K913" s="6" t="str">
        <f>IF(Overall!I915&lt;&gt;"",VALUE(Overall!I915),"")</f>
        <v/>
      </c>
      <c r="L913" s="6" t="str">
        <f>IF(Overall!J915&lt;&gt;"",VALUE(Overall!J915),"")</f>
        <v/>
      </c>
      <c r="M913" s="6" t="str">
        <f>IF(Overall!K915&lt;&gt;"",VALUE(Overall!K915),"")</f>
        <v/>
      </c>
      <c r="N913" s="7" t="str">
        <f>IF(Overall!L915&lt;&gt;"",DATEVALUE(MID(Overall!L915, FIND(",", Overall!L915) + 2, FIND(" ", Overall!L915) - FIND(",", Overall!L915) - 1) &amp; " " &amp; MID(Overall!L915, FIND(" ", Overall!L915) + 1, FIND(",", Overall!L915, FIND(" ", Overall!L915)) - FIND(" ", Overall!L915) - 1) &amp; ", " &amp; MID(Overall!L915, FIND(",", Overall!L915, FIND(",",Overall!L915) + 1) + 2, LEN(Overall!L915))),"")</f>
        <v/>
      </c>
      <c r="O913" s="7" t="str">
        <f>IF(Overall!M915&lt;&gt;"",DATEVALUE(MID(Overall!M915, FIND(",", Overall!M915) + 2, FIND(" ", Overall!M915) - FIND(",", Overall!M915) - 1) &amp; " " &amp; MID(Overall!M915, FIND(" ", Overall!M915) + 1, FIND(",", Overall!M915, FIND(" ", Overall!M915)) - FIND(" ", Overall!M915) - 1) &amp; ", " &amp; MID(Overall!M915, FIND(",", Overall!M915, FIND(",",Overall!M915) + 1) + 2, LEN(Overall!M915))),"")</f>
        <v/>
      </c>
      <c r="P913" s="7" t="str">
        <f>IF(Overall!N915&lt;&gt;"",DATEVALUE(MID(Overall!N915, FIND(",", Overall!N915) + 2, FIND(" ", Overall!N915) - FIND(",", Overall!N915) - 1) &amp; " " &amp; MID(Overall!N915, FIND(" ", Overall!N915) + 1, FIND(",", Overall!N915, FIND(" ", Overall!N915)) - FIND(" ", Overall!N915) - 1) &amp; ", " &amp; MID(Overall!N915, FIND(",", Overall!N915, FIND(",",Overall!N915) + 1) + 2, LEN(Overall!N915))),"")</f>
        <v/>
      </c>
      <c r="Q913" s="7" t="str">
        <f>IF(Overall!O915&lt;&gt;"",DATEVALUE(MID(Overall!O915, FIND(",", Overall!O915) + 2, FIND(" ", Overall!O915) - FIND(",", Overall!O915) - 1) &amp; " " &amp; MID(Overall!O915, FIND(" ", Overall!O915) + 1, FIND(",", Overall!O915, FIND(" ", Overall!O915)) - FIND(" ", Overall!O915) - 1) &amp; ", " &amp; MID(Overall!O915, FIND(",", Overall!O915, FIND(",",Overall!O915) + 1) + 2, LEN(Overall!O915))),"")</f>
        <v/>
      </c>
      <c r="R913" s="5" t="str">
        <f t="shared" si="28"/>
        <v/>
      </c>
      <c r="S913" s="10" t="str">
        <f>IF(Overall!$A915&lt;&gt;"",IF(AND(MONTH($N913) &lt;= 1, MONTH($O913) &gt;= 1), IF($R913 &lt;&gt; "", $H913/$R913, ""), ""),"")</f>
        <v/>
      </c>
      <c r="T913" s="10" t="str">
        <f>IF(Overall!$A915&lt;&gt;"",IF(AND(MONTH($N913) &lt;= 2, MONTH($O913) &gt;= 2), IF($R913 &lt;&gt; "", $H913/$R913, ""), ""),"")</f>
        <v/>
      </c>
      <c r="U913" s="10" t="str">
        <f>IF(Overall!$A915&lt;&gt;"",IF(AND(MONTH($N913) &lt;= 3, MONTH($O913) &gt;= 3), IF($R913 &lt;&gt; "", $H913/$R913, ""), ""),"")</f>
        <v/>
      </c>
      <c r="V913" s="10" t="str">
        <f>IF(Overall!$A915&lt;&gt;"",IF(AND(MONTH($N913) &lt;= 4, MONTH($O913) &gt;= 4), IF($R913 &lt;&gt; "", $H913/$R913, ""), ""),"")</f>
        <v/>
      </c>
      <c r="W913" s="10" t="str">
        <f>IF(Overall!$A915&lt;&gt;"",IF(AND(MONTH($N913) &lt;= 5, MONTH($O913) &gt;= 5), IF($R913 &lt;&gt; "", $H913/$R913, ""), ""),"")</f>
        <v/>
      </c>
      <c r="X913" s="10" t="str">
        <f>IF(Overall!$A915&lt;&gt;"",IF(AND(MONTH($N913) &lt;= 6, MONTH($O913) &gt;= 6), IF($R913 &lt;&gt; "", $H913/$R913, ""), ""),"")</f>
        <v/>
      </c>
      <c r="Y913" s="10" t="str">
        <f>IF(Overall!$A915&lt;&gt;"",IF(AND(MONTH($N913) &lt;= 7, MONTH($O913) &gt;= 7 ), IF($R913 &lt;&gt; "", $H913/$R913, ""), ""),"")</f>
        <v/>
      </c>
      <c r="Z913" s="10" t="str">
        <f>IF(Overall!$A915&lt;&gt;"",IF(AND(MONTH($N913) &lt;= 8, MONTH($O913) &gt;= 8), IF($R913 &lt;&gt; "", $H913/$R913, ""), ""),"")</f>
        <v/>
      </c>
      <c r="AA913" s="10" t="str">
        <f>IF(Overall!$A915&lt;&gt;"",IF(AND(MONTH($N913) &lt;= 9, MONTH($O913) &gt;= 9), IF($R913 &lt;&gt; "", $H913/$R913, ""), ""),"")</f>
        <v/>
      </c>
      <c r="AB913" s="10" t="str">
        <f>IF(Overall!$A915&lt;&gt;"",IF(AND(MONTH($N913) &lt;= 10, MONTH($O913) &gt;= 10), IF($R913 &lt;&gt; "", $H913/$R913, ""), ""),"")</f>
        <v/>
      </c>
      <c r="AC913" s="10" t="str">
        <f>IF(Overall!$A915&lt;&gt;"",IF(AND(MONTH($N913) &lt;= 11, MONTH($O913) &gt;= 11), IF($R913 &lt;&gt; "", $H913/$R913, ""), ""),"")</f>
        <v/>
      </c>
      <c r="AD913" s="10" t="str">
        <f>IF(Overall!$A915&lt;&gt;"",IF(AND(MONTH($N913) &lt;= 12, MONTH($O913) &gt;= 12), IF($R913 &lt;&gt; "", $H913/$R913, ""), ""),"")</f>
        <v/>
      </c>
      <c r="AF913" s="10" t="str">
        <f ca="1">IFERROR(IF(AND(NOW()&lt;= EOMONTH(DATE(YEAR($O913),1, 1), 0), Overall!$A915&lt;&gt;"", MONTH($N913) &lt;= 1, MONTH($O913) &gt;= 1), IF($R913 &lt;&gt; "", $H913/$R913, ""), ""), "")</f>
        <v/>
      </c>
      <c r="AG913" s="10" t="str">
        <f ca="1">IFERROR(IF(AND(NOW()&lt;= EOMONTH(DATE(YEAR($O913),2, 1), 0), Overall!$A915&lt;&gt;"", MONTH($N913) &lt;= 2, MONTH($O913) &gt;= 2), IF($R913 &lt;&gt; "", $H913/$R913, ""), ""), "")</f>
        <v/>
      </c>
      <c r="AH913" s="10" t="str">
        <f ca="1">IFERROR(IF(AND(NOW()&lt;= EOMONTH(DATE(YEAR($O913),3, 1), 0), Overall!$A915&lt;&gt;"", MONTH($N913) &lt;= 3, MONTH($O913) &gt;= 3), IF($R913 &lt;&gt; "", $H913/$R913, ""), ""), "")</f>
        <v/>
      </c>
      <c r="AI913" s="10" t="str">
        <f ca="1">IFERROR(IF(AND(NOW()&lt;= EOMONTH(DATE(YEAR($O913),4, 1), 0), Overall!$A915&lt;&gt;"", MONTH($N913) &lt;= 4, MONTH($O913) &gt;= 4), IF($R913 &lt;&gt; "", $H913/$R913, ""), ""), "")</f>
        <v/>
      </c>
      <c r="AJ913" s="10" t="str">
        <f ca="1">IFERROR(IF(AND(NOW()&lt;= EOMONTH(DATE(YEAR($O913),5, 1), 0), Overall!$A915&lt;&gt;"", MONTH($N913) &lt;= 5, MONTH($O913) &gt;= 5), IF($R913 &lt;&gt; "", $H913/$R913, ""), ""), "")</f>
        <v/>
      </c>
      <c r="AK913" s="10" t="str">
        <f ca="1">IFERROR(IF(AND(NOW()&lt;= EOMONTH(DATE(YEAR($O913),6, 1), 0), Overall!$A915&lt;&gt;"", MONTH($N913) &lt;= 6, MONTH($O913) &gt;= 6), IF($R913 &lt;&gt; "", $H913/$R913, ""), ""), "")</f>
        <v/>
      </c>
      <c r="AL913" s="10" t="str">
        <f ca="1">IFERROR(IF(AND(NOW()&lt;= EOMONTH(DATE(YEAR($O913),7, 1), 0), Overall!$A915&lt;&gt;"", MONTH($N913) &lt;= 7, MONTH($O913) &gt;= 7), IF($R913 &lt;&gt; "", $H913/$R913, ""), ""), "")</f>
        <v/>
      </c>
      <c r="AM913" s="10" t="str">
        <f ca="1">IFERROR(IF(AND(NOW()&lt;= EOMONTH(DATE(YEAR($O913),8, 1), 0), Overall!$A915&lt;&gt;"", MONTH($N913) &lt;= 8, MONTH($O913) &gt;= 8), IF($R913 &lt;&gt; "", $H913/$R913, ""), ""), "")</f>
        <v/>
      </c>
      <c r="AN913" s="10" t="str">
        <f ca="1">IFERROR(IF(AND(NOW()&lt;= EOMONTH(DATE(YEAR($O913),9, 1), 0), Overall!$A915&lt;&gt;"", MONTH($N913) &lt;= 9, MONTH($O913) &gt;= 9), IF($R913 &lt;&gt; "", $H913/$R913, ""), ""), "")</f>
        <v/>
      </c>
      <c r="AO913" s="10" t="str">
        <f ca="1">IFERROR(IF(AND(NOW()&lt;= EOMONTH(DATE(YEAR($O913),10, 1), 0), Overall!$A915&lt;&gt;"", MONTH($N913) &lt;= 10, MONTH($O913) &gt;= 10), IF($R913 &lt;&gt; "", $H913/$R913, ""), ""), "")</f>
        <v/>
      </c>
      <c r="AP913" s="10" t="str">
        <f ca="1">IFERROR(IF(AND(NOW()&lt;= EOMONTH(DATE(YEAR($O913),11, 1), 0), Overall!$A915&lt;&gt;"", MONTH($N913) &lt;=11, MONTH($O913) &gt;= 11), IF($R913 &lt;&gt; "", $H913/$R913, ""), ""), "")</f>
        <v/>
      </c>
      <c r="AQ913" s="10" t="str">
        <f ca="1">IFERROR(IF(AND(NOW()&lt;= EOMONTH(DATE(YEAR($O913),12, 1), 0), Overall!$A915&lt;&gt;"", MONTH($N913) &lt;= 12, MONTH($O913) &gt;= 12), IF($R913 &lt;&gt; "", $H913/$R913, ""), ""), "")</f>
        <v/>
      </c>
      <c r="AR913" s="16">
        <f t="shared" ca="1" si="29"/>
        <v>0</v>
      </c>
    </row>
    <row r="914" spans="1:44" x14ac:dyDescent="0.25">
      <c r="A914" t="str">
        <f>_xlfn.VALUETOTEXT(Overall!A916)</f>
        <v/>
      </c>
      <c r="B914" s="8" t="str">
        <f>IF(Overall!B916&lt;&gt;"", VALUE(Overall!B916), "")</f>
        <v/>
      </c>
      <c r="C914" s="5" t="str">
        <f>IF(Overall!C916&lt;&gt;"",_xlfn.VALUETOTEXT(Overall!C916),"")</f>
        <v/>
      </c>
      <c r="D914" s="5" t="str">
        <f>_xlfn.VALUETOTEXT(Overall!D916)</f>
        <v/>
      </c>
      <c r="E914" s="5" t="str">
        <f>IF(Overall!Q916&lt;&gt;"",_xlfn.VALUETOTEXT(Overall!Q916),"")</f>
        <v/>
      </c>
      <c r="F914" s="5" t="str">
        <f>IF(Overall!E916&lt;&gt;"",_xlfn.VALUETOTEXT(Overall!E916),"")</f>
        <v/>
      </c>
      <c r="G914" s="5" t="str">
        <f>IF(Overall!R916&lt;&gt;"",_xlfn.VALUETOTEXT(Overall!R916),"")</f>
        <v/>
      </c>
      <c r="H914" s="6" t="str">
        <f>IF(Overall!F916&lt;&gt;"",VALUE(Overall!F916),"")</f>
        <v/>
      </c>
      <c r="I914" s="6" t="str">
        <f>IF(Overall!G916&lt;&gt;"",VALUE(Overall!G916),"")</f>
        <v/>
      </c>
      <c r="J914" s="6" t="str">
        <f>IF(Overall!H916&lt;&gt;"",VALUE(Overall!H916),"")</f>
        <v/>
      </c>
      <c r="K914" s="6" t="str">
        <f>IF(Overall!I916&lt;&gt;"",VALUE(Overall!I916),"")</f>
        <v/>
      </c>
      <c r="L914" s="6" t="str">
        <f>IF(Overall!J916&lt;&gt;"",VALUE(Overall!J916),"")</f>
        <v/>
      </c>
      <c r="M914" s="6" t="str">
        <f>IF(Overall!K916&lt;&gt;"",VALUE(Overall!K916),"")</f>
        <v/>
      </c>
      <c r="N914" s="7" t="str">
        <f>IF(Overall!L916&lt;&gt;"",DATEVALUE(MID(Overall!L916, FIND(",", Overall!L916) + 2, FIND(" ", Overall!L916) - FIND(",", Overall!L916) - 1) &amp; " " &amp; MID(Overall!L916, FIND(" ", Overall!L916) + 1, FIND(",", Overall!L916, FIND(" ", Overall!L916)) - FIND(" ", Overall!L916) - 1) &amp; ", " &amp; MID(Overall!L916, FIND(",", Overall!L916, FIND(",",Overall!L916) + 1) + 2, LEN(Overall!L916))),"")</f>
        <v/>
      </c>
      <c r="O914" s="7" t="str">
        <f>IF(Overall!M916&lt;&gt;"",DATEVALUE(MID(Overall!M916, FIND(",", Overall!M916) + 2, FIND(" ", Overall!M916) - FIND(",", Overall!M916) - 1) &amp; " " &amp; MID(Overall!M916, FIND(" ", Overall!M916) + 1, FIND(",", Overall!M916, FIND(" ", Overall!M916)) - FIND(" ", Overall!M916) - 1) &amp; ", " &amp; MID(Overall!M916, FIND(",", Overall!M916, FIND(",",Overall!M916) + 1) + 2, LEN(Overall!M916))),"")</f>
        <v/>
      </c>
      <c r="P914" s="7" t="str">
        <f>IF(Overall!N916&lt;&gt;"",DATEVALUE(MID(Overall!N916, FIND(",", Overall!N916) + 2, FIND(" ", Overall!N916) - FIND(",", Overall!N916) - 1) &amp; " " &amp; MID(Overall!N916, FIND(" ", Overall!N916) + 1, FIND(",", Overall!N916, FIND(" ", Overall!N916)) - FIND(" ", Overall!N916) - 1) &amp; ", " &amp; MID(Overall!N916, FIND(",", Overall!N916, FIND(",",Overall!N916) + 1) + 2, LEN(Overall!N916))),"")</f>
        <v/>
      </c>
      <c r="Q914" s="7" t="str">
        <f>IF(Overall!O916&lt;&gt;"",DATEVALUE(MID(Overall!O916, FIND(",", Overall!O916) + 2, FIND(" ", Overall!O916) - FIND(",", Overall!O916) - 1) &amp; " " &amp; MID(Overall!O916, FIND(" ", Overall!O916) + 1, FIND(",", Overall!O916, FIND(" ", Overall!O916)) - FIND(" ", Overall!O916) - 1) &amp; ", " &amp; MID(Overall!O916, FIND(",", Overall!O916, FIND(",",Overall!O916) + 1) + 2, LEN(Overall!O916))),"")</f>
        <v/>
      </c>
      <c r="R914" s="5" t="str">
        <f t="shared" si="28"/>
        <v/>
      </c>
      <c r="S914" s="10" t="str">
        <f>IF(Overall!$A916&lt;&gt;"",IF(AND(MONTH($N914) &lt;= 1, MONTH($O914) &gt;= 1), IF($R914 &lt;&gt; "", $H914/$R914, ""), ""),"")</f>
        <v/>
      </c>
      <c r="T914" s="10" t="str">
        <f>IF(Overall!$A916&lt;&gt;"",IF(AND(MONTH($N914) &lt;= 2, MONTH($O914) &gt;= 2), IF($R914 &lt;&gt; "", $H914/$R914, ""), ""),"")</f>
        <v/>
      </c>
      <c r="U914" s="10" t="str">
        <f>IF(Overall!$A916&lt;&gt;"",IF(AND(MONTH($N914) &lt;= 3, MONTH($O914) &gt;= 3), IF($R914 &lt;&gt; "", $H914/$R914, ""), ""),"")</f>
        <v/>
      </c>
      <c r="V914" s="10" t="str">
        <f>IF(Overall!$A916&lt;&gt;"",IF(AND(MONTH($N914) &lt;= 4, MONTH($O914) &gt;= 4), IF($R914 &lt;&gt; "", $H914/$R914, ""), ""),"")</f>
        <v/>
      </c>
      <c r="W914" s="10" t="str">
        <f>IF(Overall!$A916&lt;&gt;"",IF(AND(MONTH($N914) &lt;= 5, MONTH($O914) &gt;= 5), IF($R914 &lt;&gt; "", $H914/$R914, ""), ""),"")</f>
        <v/>
      </c>
      <c r="X914" s="10" t="str">
        <f>IF(Overall!$A916&lt;&gt;"",IF(AND(MONTH($N914) &lt;= 6, MONTH($O914) &gt;= 6), IF($R914 &lt;&gt; "", $H914/$R914, ""), ""),"")</f>
        <v/>
      </c>
      <c r="Y914" s="10" t="str">
        <f>IF(Overall!$A916&lt;&gt;"",IF(AND(MONTH($N914) &lt;= 7, MONTH($O914) &gt;= 7 ), IF($R914 &lt;&gt; "", $H914/$R914, ""), ""),"")</f>
        <v/>
      </c>
      <c r="Z914" s="10" t="str">
        <f>IF(Overall!$A916&lt;&gt;"",IF(AND(MONTH($N914) &lt;= 8, MONTH($O914) &gt;= 8), IF($R914 &lt;&gt; "", $H914/$R914, ""), ""),"")</f>
        <v/>
      </c>
      <c r="AA914" s="10" t="str">
        <f>IF(Overall!$A916&lt;&gt;"",IF(AND(MONTH($N914) &lt;= 9, MONTH($O914) &gt;= 9), IF($R914 &lt;&gt; "", $H914/$R914, ""), ""),"")</f>
        <v/>
      </c>
      <c r="AB914" s="10" t="str">
        <f>IF(Overall!$A916&lt;&gt;"",IF(AND(MONTH($N914) &lt;= 10, MONTH($O914) &gt;= 10), IF($R914 &lt;&gt; "", $H914/$R914, ""), ""),"")</f>
        <v/>
      </c>
      <c r="AC914" s="10" t="str">
        <f>IF(Overall!$A916&lt;&gt;"",IF(AND(MONTH($N914) &lt;= 11, MONTH($O914) &gt;= 11), IF($R914 &lt;&gt; "", $H914/$R914, ""), ""),"")</f>
        <v/>
      </c>
      <c r="AD914" s="10" t="str">
        <f>IF(Overall!$A916&lt;&gt;"",IF(AND(MONTH($N914) &lt;= 12, MONTH($O914) &gt;= 12), IF($R914 &lt;&gt; "", $H914/$R914, ""), ""),"")</f>
        <v/>
      </c>
      <c r="AF914" s="10" t="str">
        <f ca="1">IFERROR(IF(AND(NOW()&lt;= EOMONTH(DATE(YEAR($O914),1, 1), 0), Overall!$A916&lt;&gt;"", MONTH($N914) &lt;= 1, MONTH($O914) &gt;= 1), IF($R914 &lt;&gt; "", $H914/$R914, ""), ""), "")</f>
        <v/>
      </c>
      <c r="AG914" s="10" t="str">
        <f ca="1">IFERROR(IF(AND(NOW()&lt;= EOMONTH(DATE(YEAR($O914),2, 1), 0), Overall!$A916&lt;&gt;"", MONTH($N914) &lt;= 2, MONTH($O914) &gt;= 2), IF($R914 &lt;&gt; "", $H914/$R914, ""), ""), "")</f>
        <v/>
      </c>
      <c r="AH914" s="10" t="str">
        <f ca="1">IFERROR(IF(AND(NOW()&lt;= EOMONTH(DATE(YEAR($O914),3, 1), 0), Overall!$A916&lt;&gt;"", MONTH($N914) &lt;= 3, MONTH($O914) &gt;= 3), IF($R914 &lt;&gt; "", $H914/$R914, ""), ""), "")</f>
        <v/>
      </c>
      <c r="AI914" s="10" t="str">
        <f ca="1">IFERROR(IF(AND(NOW()&lt;= EOMONTH(DATE(YEAR($O914),4, 1), 0), Overall!$A916&lt;&gt;"", MONTH($N914) &lt;= 4, MONTH($O914) &gt;= 4), IF($R914 &lt;&gt; "", $H914/$R914, ""), ""), "")</f>
        <v/>
      </c>
      <c r="AJ914" s="10" t="str">
        <f ca="1">IFERROR(IF(AND(NOW()&lt;= EOMONTH(DATE(YEAR($O914),5, 1), 0), Overall!$A916&lt;&gt;"", MONTH($N914) &lt;= 5, MONTH($O914) &gt;= 5), IF($R914 &lt;&gt; "", $H914/$R914, ""), ""), "")</f>
        <v/>
      </c>
      <c r="AK914" s="10" t="str">
        <f ca="1">IFERROR(IF(AND(NOW()&lt;= EOMONTH(DATE(YEAR($O914),6, 1), 0), Overall!$A916&lt;&gt;"", MONTH($N914) &lt;= 6, MONTH($O914) &gt;= 6), IF($R914 &lt;&gt; "", $H914/$R914, ""), ""), "")</f>
        <v/>
      </c>
      <c r="AL914" s="10" t="str">
        <f ca="1">IFERROR(IF(AND(NOW()&lt;= EOMONTH(DATE(YEAR($O914),7, 1), 0), Overall!$A916&lt;&gt;"", MONTH($N914) &lt;= 7, MONTH($O914) &gt;= 7), IF($R914 &lt;&gt; "", $H914/$R914, ""), ""), "")</f>
        <v/>
      </c>
      <c r="AM914" s="10" t="str">
        <f ca="1">IFERROR(IF(AND(NOW()&lt;= EOMONTH(DATE(YEAR($O914),8, 1), 0), Overall!$A916&lt;&gt;"", MONTH($N914) &lt;= 8, MONTH($O914) &gt;= 8), IF($R914 &lt;&gt; "", $H914/$R914, ""), ""), "")</f>
        <v/>
      </c>
      <c r="AN914" s="10" t="str">
        <f ca="1">IFERROR(IF(AND(NOW()&lt;= EOMONTH(DATE(YEAR($O914),9, 1), 0), Overall!$A916&lt;&gt;"", MONTH($N914) &lt;= 9, MONTH($O914) &gt;= 9), IF($R914 &lt;&gt; "", $H914/$R914, ""), ""), "")</f>
        <v/>
      </c>
      <c r="AO914" s="10" t="str">
        <f ca="1">IFERROR(IF(AND(NOW()&lt;= EOMONTH(DATE(YEAR($O914),10, 1), 0), Overall!$A916&lt;&gt;"", MONTH($N914) &lt;= 10, MONTH($O914) &gt;= 10), IF($R914 &lt;&gt; "", $H914/$R914, ""), ""), "")</f>
        <v/>
      </c>
      <c r="AP914" s="10" t="str">
        <f ca="1">IFERROR(IF(AND(NOW()&lt;= EOMONTH(DATE(YEAR($O914),11, 1), 0), Overall!$A916&lt;&gt;"", MONTH($N914) &lt;=11, MONTH($O914) &gt;= 11), IF($R914 &lt;&gt; "", $H914/$R914, ""), ""), "")</f>
        <v/>
      </c>
      <c r="AQ914" s="10" t="str">
        <f ca="1">IFERROR(IF(AND(NOW()&lt;= EOMONTH(DATE(YEAR($O914),12, 1), 0), Overall!$A916&lt;&gt;"", MONTH($N914) &lt;= 12, MONTH($O914) &gt;= 12), IF($R914 &lt;&gt; "", $H914/$R914, ""), ""), "")</f>
        <v/>
      </c>
      <c r="AR914" s="16">
        <f t="shared" ca="1" si="29"/>
        <v>0</v>
      </c>
    </row>
    <row r="915" spans="1:44" x14ac:dyDescent="0.25">
      <c r="A915" t="str">
        <f>_xlfn.VALUETOTEXT(Overall!A917)</f>
        <v/>
      </c>
      <c r="B915" s="8" t="str">
        <f>IF(Overall!B917&lt;&gt;"", VALUE(Overall!B917), "")</f>
        <v/>
      </c>
      <c r="C915" s="5" t="str">
        <f>IF(Overall!C917&lt;&gt;"",_xlfn.VALUETOTEXT(Overall!C917),"")</f>
        <v/>
      </c>
      <c r="D915" s="5" t="str">
        <f>_xlfn.VALUETOTEXT(Overall!D917)</f>
        <v/>
      </c>
      <c r="E915" s="5" t="str">
        <f>IF(Overall!Q917&lt;&gt;"",_xlfn.VALUETOTEXT(Overall!Q917),"")</f>
        <v/>
      </c>
      <c r="F915" s="5" t="str">
        <f>IF(Overall!E917&lt;&gt;"",_xlfn.VALUETOTEXT(Overall!E917),"")</f>
        <v/>
      </c>
      <c r="G915" s="5" t="str">
        <f>IF(Overall!R917&lt;&gt;"",_xlfn.VALUETOTEXT(Overall!R917),"")</f>
        <v/>
      </c>
      <c r="H915" s="6" t="str">
        <f>IF(Overall!F917&lt;&gt;"",VALUE(Overall!F917),"")</f>
        <v/>
      </c>
      <c r="I915" s="6" t="str">
        <f>IF(Overall!G917&lt;&gt;"",VALUE(Overall!G917),"")</f>
        <v/>
      </c>
      <c r="J915" s="6" t="str">
        <f>IF(Overall!H917&lt;&gt;"",VALUE(Overall!H917),"")</f>
        <v/>
      </c>
      <c r="K915" s="6" t="str">
        <f>IF(Overall!I917&lt;&gt;"",VALUE(Overall!I917),"")</f>
        <v/>
      </c>
      <c r="L915" s="6" t="str">
        <f>IF(Overall!J917&lt;&gt;"",VALUE(Overall!J917),"")</f>
        <v/>
      </c>
      <c r="M915" s="6" t="str">
        <f>IF(Overall!K917&lt;&gt;"",VALUE(Overall!K917),"")</f>
        <v/>
      </c>
      <c r="N915" s="7" t="str">
        <f>IF(Overall!L917&lt;&gt;"",DATEVALUE(MID(Overall!L917, FIND(",", Overall!L917) + 2, FIND(" ", Overall!L917) - FIND(",", Overall!L917) - 1) &amp; " " &amp; MID(Overall!L917, FIND(" ", Overall!L917) + 1, FIND(",", Overall!L917, FIND(" ", Overall!L917)) - FIND(" ", Overall!L917) - 1) &amp; ", " &amp; MID(Overall!L917, FIND(",", Overall!L917, FIND(",",Overall!L917) + 1) + 2, LEN(Overall!L917))),"")</f>
        <v/>
      </c>
      <c r="O915" s="7" t="str">
        <f>IF(Overall!M917&lt;&gt;"",DATEVALUE(MID(Overall!M917, FIND(",", Overall!M917) + 2, FIND(" ", Overall!M917) - FIND(",", Overall!M917) - 1) &amp; " " &amp; MID(Overall!M917, FIND(" ", Overall!M917) + 1, FIND(",", Overall!M917, FIND(" ", Overall!M917)) - FIND(" ", Overall!M917) - 1) &amp; ", " &amp; MID(Overall!M917, FIND(",", Overall!M917, FIND(",",Overall!M917) + 1) + 2, LEN(Overall!M917))),"")</f>
        <v/>
      </c>
      <c r="P915" s="7" t="str">
        <f>IF(Overall!N917&lt;&gt;"",DATEVALUE(MID(Overall!N917, FIND(",", Overall!N917) + 2, FIND(" ", Overall!N917) - FIND(",", Overall!N917) - 1) &amp; " " &amp; MID(Overall!N917, FIND(" ", Overall!N917) + 1, FIND(",", Overall!N917, FIND(" ", Overall!N917)) - FIND(" ", Overall!N917) - 1) &amp; ", " &amp; MID(Overall!N917, FIND(",", Overall!N917, FIND(",",Overall!N917) + 1) + 2, LEN(Overall!N917))),"")</f>
        <v/>
      </c>
      <c r="Q915" s="7" t="str">
        <f>IF(Overall!O917&lt;&gt;"",DATEVALUE(MID(Overall!O917, FIND(",", Overall!O917) + 2, FIND(" ", Overall!O917) - FIND(",", Overall!O917) - 1) &amp; " " &amp; MID(Overall!O917, FIND(" ", Overall!O917) + 1, FIND(",", Overall!O917, FIND(" ", Overall!O917)) - FIND(" ", Overall!O917) - 1) &amp; ", " &amp; MID(Overall!O917, FIND(",", Overall!O917, FIND(",",Overall!O917) + 1) + 2, LEN(Overall!O917))),"")</f>
        <v/>
      </c>
      <c r="R915" s="5" t="str">
        <f t="shared" si="28"/>
        <v/>
      </c>
      <c r="S915" s="10" t="str">
        <f>IF(Overall!$A917&lt;&gt;"",IF(AND(MONTH($N915) &lt;= 1, MONTH($O915) &gt;= 1), IF($R915 &lt;&gt; "", $H915/$R915, ""), ""),"")</f>
        <v/>
      </c>
      <c r="T915" s="10" t="str">
        <f>IF(Overall!$A917&lt;&gt;"",IF(AND(MONTH($N915) &lt;= 2, MONTH($O915) &gt;= 2), IF($R915 &lt;&gt; "", $H915/$R915, ""), ""),"")</f>
        <v/>
      </c>
      <c r="U915" s="10" t="str">
        <f>IF(Overall!$A917&lt;&gt;"",IF(AND(MONTH($N915) &lt;= 3, MONTH($O915) &gt;= 3), IF($R915 &lt;&gt; "", $H915/$R915, ""), ""),"")</f>
        <v/>
      </c>
      <c r="V915" s="10" t="str">
        <f>IF(Overall!$A917&lt;&gt;"",IF(AND(MONTH($N915) &lt;= 4, MONTH($O915) &gt;= 4), IF($R915 &lt;&gt; "", $H915/$R915, ""), ""),"")</f>
        <v/>
      </c>
      <c r="W915" s="10" t="str">
        <f>IF(Overall!$A917&lt;&gt;"",IF(AND(MONTH($N915) &lt;= 5, MONTH($O915) &gt;= 5), IF($R915 &lt;&gt; "", $H915/$R915, ""), ""),"")</f>
        <v/>
      </c>
      <c r="X915" s="10" t="str">
        <f>IF(Overall!$A917&lt;&gt;"",IF(AND(MONTH($N915) &lt;= 6, MONTH($O915) &gt;= 6), IF($R915 &lt;&gt; "", $H915/$R915, ""), ""),"")</f>
        <v/>
      </c>
      <c r="Y915" s="10" t="str">
        <f>IF(Overall!$A917&lt;&gt;"",IF(AND(MONTH($N915) &lt;= 7, MONTH($O915) &gt;= 7 ), IF($R915 &lt;&gt; "", $H915/$R915, ""), ""),"")</f>
        <v/>
      </c>
      <c r="Z915" s="10" t="str">
        <f>IF(Overall!$A917&lt;&gt;"",IF(AND(MONTH($N915) &lt;= 8, MONTH($O915) &gt;= 8), IF($R915 &lt;&gt; "", $H915/$R915, ""), ""),"")</f>
        <v/>
      </c>
      <c r="AA915" s="10" t="str">
        <f>IF(Overall!$A917&lt;&gt;"",IF(AND(MONTH($N915) &lt;= 9, MONTH($O915) &gt;= 9), IF($R915 &lt;&gt; "", $H915/$R915, ""), ""),"")</f>
        <v/>
      </c>
      <c r="AB915" s="10" t="str">
        <f>IF(Overall!$A917&lt;&gt;"",IF(AND(MONTH($N915) &lt;= 10, MONTH($O915) &gt;= 10), IF($R915 &lt;&gt; "", $H915/$R915, ""), ""),"")</f>
        <v/>
      </c>
      <c r="AC915" s="10" t="str">
        <f>IF(Overall!$A917&lt;&gt;"",IF(AND(MONTH($N915) &lt;= 11, MONTH($O915) &gt;= 11), IF($R915 &lt;&gt; "", $H915/$R915, ""), ""),"")</f>
        <v/>
      </c>
      <c r="AD915" s="10" t="str">
        <f>IF(Overall!$A917&lt;&gt;"",IF(AND(MONTH($N915) &lt;= 12, MONTH($O915) &gt;= 12), IF($R915 &lt;&gt; "", $H915/$R915, ""), ""),"")</f>
        <v/>
      </c>
      <c r="AF915" s="10" t="str">
        <f ca="1">IFERROR(IF(AND(NOW()&lt;= EOMONTH(DATE(YEAR($O915),1, 1), 0), Overall!$A917&lt;&gt;"", MONTH($N915) &lt;= 1, MONTH($O915) &gt;= 1), IF($R915 &lt;&gt; "", $H915/$R915, ""), ""), "")</f>
        <v/>
      </c>
      <c r="AG915" s="10" t="str">
        <f ca="1">IFERROR(IF(AND(NOW()&lt;= EOMONTH(DATE(YEAR($O915),2, 1), 0), Overall!$A917&lt;&gt;"", MONTH($N915) &lt;= 2, MONTH($O915) &gt;= 2), IF($R915 &lt;&gt; "", $H915/$R915, ""), ""), "")</f>
        <v/>
      </c>
      <c r="AH915" s="10" t="str">
        <f ca="1">IFERROR(IF(AND(NOW()&lt;= EOMONTH(DATE(YEAR($O915),3, 1), 0), Overall!$A917&lt;&gt;"", MONTH($N915) &lt;= 3, MONTH($O915) &gt;= 3), IF($R915 &lt;&gt; "", $H915/$R915, ""), ""), "")</f>
        <v/>
      </c>
      <c r="AI915" s="10" t="str">
        <f ca="1">IFERROR(IF(AND(NOW()&lt;= EOMONTH(DATE(YEAR($O915),4, 1), 0), Overall!$A917&lt;&gt;"", MONTH($N915) &lt;= 4, MONTH($O915) &gt;= 4), IF($R915 &lt;&gt; "", $H915/$R915, ""), ""), "")</f>
        <v/>
      </c>
      <c r="AJ915" s="10" t="str">
        <f ca="1">IFERROR(IF(AND(NOW()&lt;= EOMONTH(DATE(YEAR($O915),5, 1), 0), Overall!$A917&lt;&gt;"", MONTH($N915) &lt;= 5, MONTH($O915) &gt;= 5), IF($R915 &lt;&gt; "", $H915/$R915, ""), ""), "")</f>
        <v/>
      </c>
      <c r="AK915" s="10" t="str">
        <f ca="1">IFERROR(IF(AND(NOW()&lt;= EOMONTH(DATE(YEAR($O915),6, 1), 0), Overall!$A917&lt;&gt;"", MONTH($N915) &lt;= 6, MONTH($O915) &gt;= 6), IF($R915 &lt;&gt; "", $H915/$R915, ""), ""), "")</f>
        <v/>
      </c>
      <c r="AL915" s="10" t="str">
        <f ca="1">IFERROR(IF(AND(NOW()&lt;= EOMONTH(DATE(YEAR($O915),7, 1), 0), Overall!$A917&lt;&gt;"", MONTH($N915) &lt;= 7, MONTH($O915) &gt;= 7), IF($R915 &lt;&gt; "", $H915/$R915, ""), ""), "")</f>
        <v/>
      </c>
      <c r="AM915" s="10" t="str">
        <f ca="1">IFERROR(IF(AND(NOW()&lt;= EOMONTH(DATE(YEAR($O915),8, 1), 0), Overall!$A917&lt;&gt;"", MONTH($N915) &lt;= 8, MONTH($O915) &gt;= 8), IF($R915 &lt;&gt; "", $H915/$R915, ""), ""), "")</f>
        <v/>
      </c>
      <c r="AN915" s="10" t="str">
        <f ca="1">IFERROR(IF(AND(NOW()&lt;= EOMONTH(DATE(YEAR($O915),9, 1), 0), Overall!$A917&lt;&gt;"", MONTH($N915) &lt;= 9, MONTH($O915) &gt;= 9), IF($R915 &lt;&gt; "", $H915/$R915, ""), ""), "")</f>
        <v/>
      </c>
      <c r="AO915" s="10" t="str">
        <f ca="1">IFERROR(IF(AND(NOW()&lt;= EOMONTH(DATE(YEAR($O915),10, 1), 0), Overall!$A917&lt;&gt;"", MONTH($N915) &lt;= 10, MONTH($O915) &gt;= 10), IF($R915 &lt;&gt; "", $H915/$R915, ""), ""), "")</f>
        <v/>
      </c>
      <c r="AP915" s="10" t="str">
        <f ca="1">IFERROR(IF(AND(NOW()&lt;= EOMONTH(DATE(YEAR($O915),11, 1), 0), Overall!$A917&lt;&gt;"", MONTH($N915) &lt;=11, MONTH($O915) &gt;= 11), IF($R915 &lt;&gt; "", $H915/$R915, ""), ""), "")</f>
        <v/>
      </c>
      <c r="AQ915" s="10" t="str">
        <f ca="1">IFERROR(IF(AND(NOW()&lt;= EOMONTH(DATE(YEAR($O915),12, 1), 0), Overall!$A917&lt;&gt;"", MONTH($N915) &lt;= 12, MONTH($O915) &gt;= 12), IF($R915 &lt;&gt; "", $H915/$R915, ""), ""), "")</f>
        <v/>
      </c>
      <c r="AR915" s="16">
        <f t="shared" ca="1" si="29"/>
        <v>0</v>
      </c>
    </row>
    <row r="916" spans="1:44" x14ac:dyDescent="0.25">
      <c r="A916" t="str">
        <f>_xlfn.VALUETOTEXT(Overall!A918)</f>
        <v/>
      </c>
      <c r="B916" s="8" t="str">
        <f>IF(Overall!B918&lt;&gt;"", VALUE(Overall!B918), "")</f>
        <v/>
      </c>
      <c r="C916" s="5" t="str">
        <f>IF(Overall!C918&lt;&gt;"",_xlfn.VALUETOTEXT(Overall!C918),"")</f>
        <v/>
      </c>
      <c r="D916" s="5" t="str">
        <f>_xlfn.VALUETOTEXT(Overall!D918)</f>
        <v/>
      </c>
      <c r="E916" s="5" t="str">
        <f>IF(Overall!Q918&lt;&gt;"",_xlfn.VALUETOTEXT(Overall!Q918),"")</f>
        <v/>
      </c>
      <c r="F916" s="5" t="str">
        <f>IF(Overall!E918&lt;&gt;"",_xlfn.VALUETOTEXT(Overall!E918),"")</f>
        <v/>
      </c>
      <c r="G916" s="5" t="str">
        <f>IF(Overall!R918&lt;&gt;"",_xlfn.VALUETOTEXT(Overall!R918),"")</f>
        <v/>
      </c>
      <c r="H916" s="6" t="str">
        <f>IF(Overall!F918&lt;&gt;"",VALUE(Overall!F918),"")</f>
        <v/>
      </c>
      <c r="I916" s="6" t="str">
        <f>IF(Overall!G918&lt;&gt;"",VALUE(Overall!G918),"")</f>
        <v/>
      </c>
      <c r="J916" s="6" t="str">
        <f>IF(Overall!H918&lt;&gt;"",VALUE(Overall!H918),"")</f>
        <v/>
      </c>
      <c r="K916" s="6" t="str">
        <f>IF(Overall!I918&lt;&gt;"",VALUE(Overall!I918),"")</f>
        <v/>
      </c>
      <c r="L916" s="6" t="str">
        <f>IF(Overall!J918&lt;&gt;"",VALUE(Overall!J918),"")</f>
        <v/>
      </c>
      <c r="M916" s="6" t="str">
        <f>IF(Overall!K918&lt;&gt;"",VALUE(Overall!K918),"")</f>
        <v/>
      </c>
      <c r="N916" s="7" t="str">
        <f>IF(Overall!L918&lt;&gt;"",DATEVALUE(MID(Overall!L918, FIND(",", Overall!L918) + 2, FIND(" ", Overall!L918) - FIND(",", Overall!L918) - 1) &amp; " " &amp; MID(Overall!L918, FIND(" ", Overall!L918) + 1, FIND(",", Overall!L918, FIND(" ", Overall!L918)) - FIND(" ", Overall!L918) - 1) &amp; ", " &amp; MID(Overall!L918, FIND(",", Overall!L918, FIND(",",Overall!L918) + 1) + 2, LEN(Overall!L918))),"")</f>
        <v/>
      </c>
      <c r="O916" s="7" t="str">
        <f>IF(Overall!M918&lt;&gt;"",DATEVALUE(MID(Overall!M918, FIND(",", Overall!M918) + 2, FIND(" ", Overall!M918) - FIND(",", Overall!M918) - 1) &amp; " " &amp; MID(Overall!M918, FIND(" ", Overall!M918) + 1, FIND(",", Overall!M918, FIND(" ", Overall!M918)) - FIND(" ", Overall!M918) - 1) &amp; ", " &amp; MID(Overall!M918, FIND(",", Overall!M918, FIND(",",Overall!M918) + 1) + 2, LEN(Overall!M918))),"")</f>
        <v/>
      </c>
      <c r="P916" s="7" t="str">
        <f>IF(Overall!N918&lt;&gt;"",DATEVALUE(MID(Overall!N918, FIND(",", Overall!N918) + 2, FIND(" ", Overall!N918) - FIND(",", Overall!N918) - 1) &amp; " " &amp; MID(Overall!N918, FIND(" ", Overall!N918) + 1, FIND(",", Overall!N918, FIND(" ", Overall!N918)) - FIND(" ", Overall!N918) - 1) &amp; ", " &amp; MID(Overall!N918, FIND(",", Overall!N918, FIND(",",Overall!N918) + 1) + 2, LEN(Overall!N918))),"")</f>
        <v/>
      </c>
      <c r="Q916" s="7" t="str">
        <f>IF(Overall!O918&lt;&gt;"",DATEVALUE(MID(Overall!O918, FIND(",", Overall!O918) + 2, FIND(" ", Overall!O918) - FIND(",", Overall!O918) - 1) &amp; " " &amp; MID(Overall!O918, FIND(" ", Overall!O918) + 1, FIND(",", Overall!O918, FIND(" ", Overall!O918)) - FIND(" ", Overall!O918) - 1) &amp; ", " &amp; MID(Overall!O918, FIND(",", Overall!O918, FIND(",",Overall!O918) + 1) + 2, LEN(Overall!O918))),"")</f>
        <v/>
      </c>
      <c r="R916" s="5" t="str">
        <f t="shared" si="28"/>
        <v/>
      </c>
      <c r="S916" s="10" t="str">
        <f>IF(Overall!$A918&lt;&gt;"",IF(AND(MONTH($N916) &lt;= 1, MONTH($O916) &gt;= 1), IF($R916 &lt;&gt; "", $H916/$R916, ""), ""),"")</f>
        <v/>
      </c>
      <c r="T916" s="10" t="str">
        <f>IF(Overall!$A918&lt;&gt;"",IF(AND(MONTH($N916) &lt;= 2, MONTH($O916) &gt;= 2), IF($R916 &lt;&gt; "", $H916/$R916, ""), ""),"")</f>
        <v/>
      </c>
      <c r="U916" s="10" t="str">
        <f>IF(Overall!$A918&lt;&gt;"",IF(AND(MONTH($N916) &lt;= 3, MONTH($O916) &gt;= 3), IF($R916 &lt;&gt; "", $H916/$R916, ""), ""),"")</f>
        <v/>
      </c>
      <c r="V916" s="10" t="str">
        <f>IF(Overall!$A918&lt;&gt;"",IF(AND(MONTH($N916) &lt;= 4, MONTH($O916) &gt;= 4), IF($R916 &lt;&gt; "", $H916/$R916, ""), ""),"")</f>
        <v/>
      </c>
      <c r="W916" s="10" t="str">
        <f>IF(Overall!$A918&lt;&gt;"",IF(AND(MONTH($N916) &lt;= 5, MONTH($O916) &gt;= 5), IF($R916 &lt;&gt; "", $H916/$R916, ""), ""),"")</f>
        <v/>
      </c>
      <c r="X916" s="10" t="str">
        <f>IF(Overall!$A918&lt;&gt;"",IF(AND(MONTH($N916) &lt;= 6, MONTH($O916) &gt;= 6), IF($R916 &lt;&gt; "", $H916/$R916, ""), ""),"")</f>
        <v/>
      </c>
      <c r="Y916" s="10" t="str">
        <f>IF(Overall!$A918&lt;&gt;"",IF(AND(MONTH($N916) &lt;= 7, MONTH($O916) &gt;= 7 ), IF($R916 &lt;&gt; "", $H916/$R916, ""), ""),"")</f>
        <v/>
      </c>
      <c r="Z916" s="10" t="str">
        <f>IF(Overall!$A918&lt;&gt;"",IF(AND(MONTH($N916) &lt;= 8, MONTH($O916) &gt;= 8), IF($R916 &lt;&gt; "", $H916/$R916, ""), ""),"")</f>
        <v/>
      </c>
      <c r="AA916" s="10" t="str">
        <f>IF(Overall!$A918&lt;&gt;"",IF(AND(MONTH($N916) &lt;= 9, MONTH($O916) &gt;= 9), IF($R916 &lt;&gt; "", $H916/$R916, ""), ""),"")</f>
        <v/>
      </c>
      <c r="AB916" s="10" t="str">
        <f>IF(Overall!$A918&lt;&gt;"",IF(AND(MONTH($N916) &lt;= 10, MONTH($O916) &gt;= 10), IF($R916 &lt;&gt; "", $H916/$R916, ""), ""),"")</f>
        <v/>
      </c>
      <c r="AC916" s="10" t="str">
        <f>IF(Overall!$A918&lt;&gt;"",IF(AND(MONTH($N916) &lt;= 11, MONTH($O916) &gt;= 11), IF($R916 &lt;&gt; "", $H916/$R916, ""), ""),"")</f>
        <v/>
      </c>
      <c r="AD916" s="10" t="str">
        <f>IF(Overall!$A918&lt;&gt;"",IF(AND(MONTH($N916) &lt;= 12, MONTH($O916) &gt;= 12), IF($R916 &lt;&gt; "", $H916/$R916, ""), ""),"")</f>
        <v/>
      </c>
      <c r="AF916" s="10" t="str">
        <f ca="1">IFERROR(IF(AND(NOW()&lt;= EOMONTH(DATE(YEAR($O916),1, 1), 0), Overall!$A918&lt;&gt;"", MONTH($N916) &lt;= 1, MONTH($O916) &gt;= 1), IF($R916 &lt;&gt; "", $H916/$R916, ""), ""), "")</f>
        <v/>
      </c>
      <c r="AG916" s="10" t="str">
        <f ca="1">IFERROR(IF(AND(NOW()&lt;= EOMONTH(DATE(YEAR($O916),2, 1), 0), Overall!$A918&lt;&gt;"", MONTH($N916) &lt;= 2, MONTH($O916) &gt;= 2), IF($R916 &lt;&gt; "", $H916/$R916, ""), ""), "")</f>
        <v/>
      </c>
      <c r="AH916" s="10" t="str">
        <f ca="1">IFERROR(IF(AND(NOW()&lt;= EOMONTH(DATE(YEAR($O916),3, 1), 0), Overall!$A918&lt;&gt;"", MONTH($N916) &lt;= 3, MONTH($O916) &gt;= 3), IF($R916 &lt;&gt; "", $H916/$R916, ""), ""), "")</f>
        <v/>
      </c>
      <c r="AI916" s="10" t="str">
        <f ca="1">IFERROR(IF(AND(NOW()&lt;= EOMONTH(DATE(YEAR($O916),4, 1), 0), Overall!$A918&lt;&gt;"", MONTH($N916) &lt;= 4, MONTH($O916) &gt;= 4), IF($R916 &lt;&gt; "", $H916/$R916, ""), ""), "")</f>
        <v/>
      </c>
      <c r="AJ916" s="10" t="str">
        <f ca="1">IFERROR(IF(AND(NOW()&lt;= EOMONTH(DATE(YEAR($O916),5, 1), 0), Overall!$A918&lt;&gt;"", MONTH($N916) &lt;= 5, MONTH($O916) &gt;= 5), IF($R916 &lt;&gt; "", $H916/$R916, ""), ""), "")</f>
        <v/>
      </c>
      <c r="AK916" s="10" t="str">
        <f ca="1">IFERROR(IF(AND(NOW()&lt;= EOMONTH(DATE(YEAR($O916),6, 1), 0), Overall!$A918&lt;&gt;"", MONTH($N916) &lt;= 6, MONTH($O916) &gt;= 6), IF($R916 &lt;&gt; "", $H916/$R916, ""), ""), "")</f>
        <v/>
      </c>
      <c r="AL916" s="10" t="str">
        <f ca="1">IFERROR(IF(AND(NOW()&lt;= EOMONTH(DATE(YEAR($O916),7, 1), 0), Overall!$A918&lt;&gt;"", MONTH($N916) &lt;= 7, MONTH($O916) &gt;= 7), IF($R916 &lt;&gt; "", $H916/$R916, ""), ""), "")</f>
        <v/>
      </c>
      <c r="AM916" s="10" t="str">
        <f ca="1">IFERROR(IF(AND(NOW()&lt;= EOMONTH(DATE(YEAR($O916),8, 1), 0), Overall!$A918&lt;&gt;"", MONTH($N916) &lt;= 8, MONTH($O916) &gt;= 8), IF($R916 &lt;&gt; "", $H916/$R916, ""), ""), "")</f>
        <v/>
      </c>
      <c r="AN916" s="10" t="str">
        <f ca="1">IFERROR(IF(AND(NOW()&lt;= EOMONTH(DATE(YEAR($O916),9, 1), 0), Overall!$A918&lt;&gt;"", MONTH($N916) &lt;= 9, MONTH($O916) &gt;= 9), IF($R916 &lt;&gt; "", $H916/$R916, ""), ""), "")</f>
        <v/>
      </c>
      <c r="AO916" s="10" t="str">
        <f ca="1">IFERROR(IF(AND(NOW()&lt;= EOMONTH(DATE(YEAR($O916),10, 1), 0), Overall!$A918&lt;&gt;"", MONTH($N916) &lt;= 10, MONTH($O916) &gt;= 10), IF($R916 &lt;&gt; "", $H916/$R916, ""), ""), "")</f>
        <v/>
      </c>
      <c r="AP916" s="10" t="str">
        <f ca="1">IFERROR(IF(AND(NOW()&lt;= EOMONTH(DATE(YEAR($O916),11, 1), 0), Overall!$A918&lt;&gt;"", MONTH($N916) &lt;=11, MONTH($O916) &gt;= 11), IF($R916 &lt;&gt; "", $H916/$R916, ""), ""), "")</f>
        <v/>
      </c>
      <c r="AQ916" s="10" t="str">
        <f ca="1">IFERROR(IF(AND(NOW()&lt;= EOMONTH(DATE(YEAR($O916),12, 1), 0), Overall!$A918&lt;&gt;"", MONTH($N916) &lt;= 12, MONTH($O916) &gt;= 12), IF($R916 &lt;&gt; "", $H916/$R916, ""), ""), "")</f>
        <v/>
      </c>
      <c r="AR916" s="16">
        <f t="shared" ca="1" si="29"/>
        <v>0</v>
      </c>
    </row>
    <row r="917" spans="1:44" x14ac:dyDescent="0.25">
      <c r="A917" t="str">
        <f>_xlfn.VALUETOTEXT(Overall!A919)</f>
        <v/>
      </c>
      <c r="B917" s="8" t="str">
        <f>IF(Overall!B919&lt;&gt;"", VALUE(Overall!B919), "")</f>
        <v/>
      </c>
      <c r="C917" s="5" t="str">
        <f>IF(Overall!C919&lt;&gt;"",_xlfn.VALUETOTEXT(Overall!C919),"")</f>
        <v/>
      </c>
      <c r="D917" s="5" t="str">
        <f>_xlfn.VALUETOTEXT(Overall!D919)</f>
        <v/>
      </c>
      <c r="E917" s="5" t="str">
        <f>IF(Overall!Q919&lt;&gt;"",_xlfn.VALUETOTEXT(Overall!Q919),"")</f>
        <v/>
      </c>
      <c r="F917" s="5" t="str">
        <f>IF(Overall!E919&lt;&gt;"",_xlfn.VALUETOTEXT(Overall!E919),"")</f>
        <v/>
      </c>
      <c r="G917" s="5" t="str">
        <f>IF(Overall!R919&lt;&gt;"",_xlfn.VALUETOTEXT(Overall!R919),"")</f>
        <v/>
      </c>
      <c r="H917" s="6" t="str">
        <f>IF(Overall!F919&lt;&gt;"",VALUE(Overall!F919),"")</f>
        <v/>
      </c>
      <c r="I917" s="6" t="str">
        <f>IF(Overall!G919&lt;&gt;"",VALUE(Overall!G919),"")</f>
        <v/>
      </c>
      <c r="J917" s="6" t="str">
        <f>IF(Overall!H919&lt;&gt;"",VALUE(Overall!H919),"")</f>
        <v/>
      </c>
      <c r="K917" s="6" t="str">
        <f>IF(Overall!I919&lt;&gt;"",VALUE(Overall!I919),"")</f>
        <v/>
      </c>
      <c r="L917" s="6" t="str">
        <f>IF(Overall!J919&lt;&gt;"",VALUE(Overall!J919),"")</f>
        <v/>
      </c>
      <c r="M917" s="6" t="str">
        <f>IF(Overall!K919&lt;&gt;"",VALUE(Overall!K919),"")</f>
        <v/>
      </c>
      <c r="N917" s="7" t="str">
        <f>IF(Overall!L919&lt;&gt;"",DATEVALUE(MID(Overall!L919, FIND(",", Overall!L919) + 2, FIND(" ", Overall!L919) - FIND(",", Overall!L919) - 1) &amp; " " &amp; MID(Overall!L919, FIND(" ", Overall!L919) + 1, FIND(",", Overall!L919, FIND(" ", Overall!L919)) - FIND(" ", Overall!L919) - 1) &amp; ", " &amp; MID(Overall!L919, FIND(",", Overall!L919, FIND(",",Overall!L919) + 1) + 2, LEN(Overall!L919))),"")</f>
        <v/>
      </c>
      <c r="O917" s="7" t="str">
        <f>IF(Overall!M919&lt;&gt;"",DATEVALUE(MID(Overall!M919, FIND(",", Overall!M919) + 2, FIND(" ", Overall!M919) - FIND(",", Overall!M919) - 1) &amp; " " &amp; MID(Overall!M919, FIND(" ", Overall!M919) + 1, FIND(",", Overall!M919, FIND(" ", Overall!M919)) - FIND(" ", Overall!M919) - 1) &amp; ", " &amp; MID(Overall!M919, FIND(",", Overall!M919, FIND(",",Overall!M919) + 1) + 2, LEN(Overall!M919))),"")</f>
        <v/>
      </c>
      <c r="P917" s="7" t="str">
        <f>IF(Overall!N919&lt;&gt;"",DATEVALUE(MID(Overall!N919, FIND(",", Overall!N919) + 2, FIND(" ", Overall!N919) - FIND(",", Overall!N919) - 1) &amp; " " &amp; MID(Overall!N919, FIND(" ", Overall!N919) + 1, FIND(",", Overall!N919, FIND(" ", Overall!N919)) - FIND(" ", Overall!N919) - 1) &amp; ", " &amp; MID(Overall!N919, FIND(",", Overall!N919, FIND(",",Overall!N919) + 1) + 2, LEN(Overall!N919))),"")</f>
        <v/>
      </c>
      <c r="Q917" s="7" t="str">
        <f>IF(Overall!O919&lt;&gt;"",DATEVALUE(MID(Overall!O919, FIND(",", Overall!O919) + 2, FIND(" ", Overall!O919) - FIND(",", Overall!O919) - 1) &amp; " " &amp; MID(Overall!O919, FIND(" ", Overall!O919) + 1, FIND(",", Overall!O919, FIND(" ", Overall!O919)) - FIND(" ", Overall!O919) - 1) &amp; ", " &amp; MID(Overall!O919, FIND(",", Overall!O919, FIND(",",Overall!O919) + 1) + 2, LEN(Overall!O919))),"")</f>
        <v/>
      </c>
      <c r="R917" s="5" t="str">
        <f t="shared" si="28"/>
        <v/>
      </c>
      <c r="S917" s="10" t="str">
        <f>IF(Overall!$A919&lt;&gt;"",IF(AND(MONTH($N917) &lt;= 1, MONTH($O917) &gt;= 1), IF($R917 &lt;&gt; "", $H917/$R917, ""), ""),"")</f>
        <v/>
      </c>
      <c r="T917" s="10" t="str">
        <f>IF(Overall!$A919&lt;&gt;"",IF(AND(MONTH($N917) &lt;= 2, MONTH($O917) &gt;= 2), IF($R917 &lt;&gt; "", $H917/$R917, ""), ""),"")</f>
        <v/>
      </c>
      <c r="U917" s="10" t="str">
        <f>IF(Overall!$A919&lt;&gt;"",IF(AND(MONTH($N917) &lt;= 3, MONTH($O917) &gt;= 3), IF($R917 &lt;&gt; "", $H917/$R917, ""), ""),"")</f>
        <v/>
      </c>
      <c r="V917" s="10" t="str">
        <f>IF(Overall!$A919&lt;&gt;"",IF(AND(MONTH($N917) &lt;= 4, MONTH($O917) &gt;= 4), IF($R917 &lt;&gt; "", $H917/$R917, ""), ""),"")</f>
        <v/>
      </c>
      <c r="W917" s="10" t="str">
        <f>IF(Overall!$A919&lt;&gt;"",IF(AND(MONTH($N917) &lt;= 5, MONTH($O917) &gt;= 5), IF($R917 &lt;&gt; "", $H917/$R917, ""), ""),"")</f>
        <v/>
      </c>
      <c r="X917" s="10" t="str">
        <f>IF(Overall!$A919&lt;&gt;"",IF(AND(MONTH($N917) &lt;= 6, MONTH($O917) &gt;= 6), IF($R917 &lt;&gt; "", $H917/$R917, ""), ""),"")</f>
        <v/>
      </c>
      <c r="Y917" s="10" t="str">
        <f>IF(Overall!$A919&lt;&gt;"",IF(AND(MONTH($N917) &lt;= 7, MONTH($O917) &gt;= 7 ), IF($R917 &lt;&gt; "", $H917/$R917, ""), ""),"")</f>
        <v/>
      </c>
      <c r="Z917" s="10" t="str">
        <f>IF(Overall!$A919&lt;&gt;"",IF(AND(MONTH($N917) &lt;= 8, MONTH($O917) &gt;= 8), IF($R917 &lt;&gt; "", $H917/$R917, ""), ""),"")</f>
        <v/>
      </c>
      <c r="AA917" s="10" t="str">
        <f>IF(Overall!$A919&lt;&gt;"",IF(AND(MONTH($N917) &lt;= 9, MONTH($O917) &gt;= 9), IF($R917 &lt;&gt; "", $H917/$R917, ""), ""),"")</f>
        <v/>
      </c>
      <c r="AB917" s="10" t="str">
        <f>IF(Overall!$A919&lt;&gt;"",IF(AND(MONTH($N917) &lt;= 10, MONTH($O917) &gt;= 10), IF($R917 &lt;&gt; "", $H917/$R917, ""), ""),"")</f>
        <v/>
      </c>
      <c r="AC917" s="10" t="str">
        <f>IF(Overall!$A919&lt;&gt;"",IF(AND(MONTH($N917) &lt;= 11, MONTH($O917) &gt;= 11), IF($R917 &lt;&gt; "", $H917/$R917, ""), ""),"")</f>
        <v/>
      </c>
      <c r="AD917" s="10" t="str">
        <f>IF(Overall!$A919&lt;&gt;"",IF(AND(MONTH($N917) &lt;= 12, MONTH($O917) &gt;= 12), IF($R917 &lt;&gt; "", $H917/$R917, ""), ""),"")</f>
        <v/>
      </c>
      <c r="AF917" s="10" t="str">
        <f ca="1">IFERROR(IF(AND(NOW()&lt;= EOMONTH(DATE(YEAR($O917),1, 1), 0), Overall!$A919&lt;&gt;"", MONTH($N917) &lt;= 1, MONTH($O917) &gt;= 1), IF($R917 &lt;&gt; "", $H917/$R917, ""), ""), "")</f>
        <v/>
      </c>
      <c r="AG917" s="10" t="str">
        <f ca="1">IFERROR(IF(AND(NOW()&lt;= EOMONTH(DATE(YEAR($O917),2, 1), 0), Overall!$A919&lt;&gt;"", MONTH($N917) &lt;= 2, MONTH($O917) &gt;= 2), IF($R917 &lt;&gt; "", $H917/$R917, ""), ""), "")</f>
        <v/>
      </c>
      <c r="AH917" s="10" t="str">
        <f ca="1">IFERROR(IF(AND(NOW()&lt;= EOMONTH(DATE(YEAR($O917),3, 1), 0), Overall!$A919&lt;&gt;"", MONTH($N917) &lt;= 3, MONTH($O917) &gt;= 3), IF($R917 &lt;&gt; "", $H917/$R917, ""), ""), "")</f>
        <v/>
      </c>
      <c r="AI917" s="10" t="str">
        <f ca="1">IFERROR(IF(AND(NOW()&lt;= EOMONTH(DATE(YEAR($O917),4, 1), 0), Overall!$A919&lt;&gt;"", MONTH($N917) &lt;= 4, MONTH($O917) &gt;= 4), IF($R917 &lt;&gt; "", $H917/$R917, ""), ""), "")</f>
        <v/>
      </c>
      <c r="AJ917" s="10" t="str">
        <f ca="1">IFERROR(IF(AND(NOW()&lt;= EOMONTH(DATE(YEAR($O917),5, 1), 0), Overall!$A919&lt;&gt;"", MONTH($N917) &lt;= 5, MONTH($O917) &gt;= 5), IF($R917 &lt;&gt; "", $H917/$R917, ""), ""), "")</f>
        <v/>
      </c>
      <c r="AK917" s="10" t="str">
        <f ca="1">IFERROR(IF(AND(NOW()&lt;= EOMONTH(DATE(YEAR($O917),6, 1), 0), Overall!$A919&lt;&gt;"", MONTH($N917) &lt;= 6, MONTH($O917) &gt;= 6), IF($R917 &lt;&gt; "", $H917/$R917, ""), ""), "")</f>
        <v/>
      </c>
      <c r="AL917" s="10" t="str">
        <f ca="1">IFERROR(IF(AND(NOW()&lt;= EOMONTH(DATE(YEAR($O917),7, 1), 0), Overall!$A919&lt;&gt;"", MONTH($N917) &lt;= 7, MONTH($O917) &gt;= 7), IF($R917 &lt;&gt; "", $H917/$R917, ""), ""), "")</f>
        <v/>
      </c>
      <c r="AM917" s="10" t="str">
        <f ca="1">IFERROR(IF(AND(NOW()&lt;= EOMONTH(DATE(YEAR($O917),8, 1), 0), Overall!$A919&lt;&gt;"", MONTH($N917) &lt;= 8, MONTH($O917) &gt;= 8), IF($R917 &lt;&gt; "", $H917/$R917, ""), ""), "")</f>
        <v/>
      </c>
      <c r="AN917" s="10" t="str">
        <f ca="1">IFERROR(IF(AND(NOW()&lt;= EOMONTH(DATE(YEAR($O917),9, 1), 0), Overall!$A919&lt;&gt;"", MONTH($N917) &lt;= 9, MONTH($O917) &gt;= 9), IF($R917 &lt;&gt; "", $H917/$R917, ""), ""), "")</f>
        <v/>
      </c>
      <c r="AO917" s="10" t="str">
        <f ca="1">IFERROR(IF(AND(NOW()&lt;= EOMONTH(DATE(YEAR($O917),10, 1), 0), Overall!$A919&lt;&gt;"", MONTH($N917) &lt;= 10, MONTH($O917) &gt;= 10), IF($R917 &lt;&gt; "", $H917/$R917, ""), ""), "")</f>
        <v/>
      </c>
      <c r="AP917" s="10" t="str">
        <f ca="1">IFERROR(IF(AND(NOW()&lt;= EOMONTH(DATE(YEAR($O917),11, 1), 0), Overall!$A919&lt;&gt;"", MONTH($N917) &lt;=11, MONTH($O917) &gt;= 11), IF($R917 &lt;&gt; "", $H917/$R917, ""), ""), "")</f>
        <v/>
      </c>
      <c r="AQ917" s="10" t="str">
        <f ca="1">IFERROR(IF(AND(NOW()&lt;= EOMONTH(DATE(YEAR($O917),12, 1), 0), Overall!$A919&lt;&gt;"", MONTH($N917) &lt;= 12, MONTH($O917) &gt;= 12), IF($R917 &lt;&gt; "", $H917/$R917, ""), ""), "")</f>
        <v/>
      </c>
      <c r="AR917" s="16">
        <f t="shared" ca="1" si="29"/>
        <v>0</v>
      </c>
    </row>
    <row r="918" spans="1:44" x14ac:dyDescent="0.25">
      <c r="A918" t="str">
        <f>_xlfn.VALUETOTEXT(Overall!A920)</f>
        <v/>
      </c>
      <c r="B918" s="8" t="str">
        <f>IF(Overall!B920&lt;&gt;"", VALUE(Overall!B920), "")</f>
        <v/>
      </c>
      <c r="C918" s="5" t="str">
        <f>IF(Overall!C920&lt;&gt;"",_xlfn.VALUETOTEXT(Overall!C920),"")</f>
        <v/>
      </c>
      <c r="D918" s="5" t="str">
        <f>_xlfn.VALUETOTEXT(Overall!D920)</f>
        <v/>
      </c>
      <c r="E918" s="5" t="str">
        <f>IF(Overall!Q920&lt;&gt;"",_xlfn.VALUETOTEXT(Overall!Q920),"")</f>
        <v/>
      </c>
      <c r="F918" s="5" t="str">
        <f>IF(Overall!E920&lt;&gt;"",_xlfn.VALUETOTEXT(Overall!E920),"")</f>
        <v/>
      </c>
      <c r="G918" s="5" t="str">
        <f>IF(Overall!R920&lt;&gt;"",_xlfn.VALUETOTEXT(Overall!R920),"")</f>
        <v/>
      </c>
      <c r="H918" s="6" t="str">
        <f>IF(Overall!F920&lt;&gt;"",VALUE(Overall!F920),"")</f>
        <v/>
      </c>
      <c r="I918" s="6" t="str">
        <f>IF(Overall!G920&lt;&gt;"",VALUE(Overall!G920),"")</f>
        <v/>
      </c>
      <c r="J918" s="6" t="str">
        <f>IF(Overall!H920&lt;&gt;"",VALUE(Overall!H920),"")</f>
        <v/>
      </c>
      <c r="K918" s="6" t="str">
        <f>IF(Overall!I920&lt;&gt;"",VALUE(Overall!I920),"")</f>
        <v/>
      </c>
      <c r="L918" s="6" t="str">
        <f>IF(Overall!J920&lt;&gt;"",VALUE(Overall!J920),"")</f>
        <v/>
      </c>
      <c r="M918" s="6" t="str">
        <f>IF(Overall!K920&lt;&gt;"",VALUE(Overall!K920),"")</f>
        <v/>
      </c>
      <c r="N918" s="7" t="str">
        <f>IF(Overall!L920&lt;&gt;"",DATEVALUE(MID(Overall!L920, FIND(",", Overall!L920) + 2, FIND(" ", Overall!L920) - FIND(",", Overall!L920) - 1) &amp; " " &amp; MID(Overall!L920, FIND(" ", Overall!L920) + 1, FIND(",", Overall!L920, FIND(" ", Overall!L920)) - FIND(" ", Overall!L920) - 1) &amp; ", " &amp; MID(Overall!L920, FIND(",", Overall!L920, FIND(",",Overall!L920) + 1) + 2, LEN(Overall!L920))),"")</f>
        <v/>
      </c>
      <c r="O918" s="7" t="str">
        <f>IF(Overall!M920&lt;&gt;"",DATEVALUE(MID(Overall!M920, FIND(",", Overall!M920) + 2, FIND(" ", Overall!M920) - FIND(",", Overall!M920) - 1) &amp; " " &amp; MID(Overall!M920, FIND(" ", Overall!M920) + 1, FIND(",", Overall!M920, FIND(" ", Overall!M920)) - FIND(" ", Overall!M920) - 1) &amp; ", " &amp; MID(Overall!M920, FIND(",", Overall!M920, FIND(",",Overall!M920) + 1) + 2, LEN(Overall!M920))),"")</f>
        <v/>
      </c>
      <c r="P918" s="7" t="str">
        <f>IF(Overall!N920&lt;&gt;"",DATEVALUE(MID(Overall!N920, FIND(",", Overall!N920) + 2, FIND(" ", Overall!N920) - FIND(",", Overall!N920) - 1) &amp; " " &amp; MID(Overall!N920, FIND(" ", Overall!N920) + 1, FIND(",", Overall!N920, FIND(" ", Overall!N920)) - FIND(" ", Overall!N920) - 1) &amp; ", " &amp; MID(Overall!N920, FIND(",", Overall!N920, FIND(",",Overall!N920) + 1) + 2, LEN(Overall!N920))),"")</f>
        <v/>
      </c>
      <c r="Q918" s="7" t="str">
        <f>IF(Overall!O920&lt;&gt;"",DATEVALUE(MID(Overall!O920, FIND(",", Overall!O920) + 2, FIND(" ", Overall!O920) - FIND(",", Overall!O920) - 1) &amp; " " &amp; MID(Overall!O920, FIND(" ", Overall!O920) + 1, FIND(",", Overall!O920, FIND(" ", Overall!O920)) - FIND(" ", Overall!O920) - 1) &amp; ", " &amp; MID(Overall!O920, FIND(",", Overall!O920, FIND(",",Overall!O920) + 1) + 2, LEN(Overall!O920))),"")</f>
        <v/>
      </c>
      <c r="R918" s="5" t="str">
        <f t="shared" si="28"/>
        <v/>
      </c>
      <c r="S918" s="10" t="str">
        <f>IF(Overall!$A920&lt;&gt;"",IF(AND(MONTH($N918) &lt;= 1, MONTH($O918) &gt;= 1), IF($R918 &lt;&gt; "", $H918/$R918, ""), ""),"")</f>
        <v/>
      </c>
      <c r="T918" s="10" t="str">
        <f>IF(Overall!$A920&lt;&gt;"",IF(AND(MONTH($N918) &lt;= 2, MONTH($O918) &gt;= 2), IF($R918 &lt;&gt; "", $H918/$R918, ""), ""),"")</f>
        <v/>
      </c>
      <c r="U918" s="10" t="str">
        <f>IF(Overall!$A920&lt;&gt;"",IF(AND(MONTH($N918) &lt;= 3, MONTH($O918) &gt;= 3), IF($R918 &lt;&gt; "", $H918/$R918, ""), ""),"")</f>
        <v/>
      </c>
      <c r="V918" s="10" t="str">
        <f>IF(Overall!$A920&lt;&gt;"",IF(AND(MONTH($N918) &lt;= 4, MONTH($O918) &gt;= 4), IF($R918 &lt;&gt; "", $H918/$R918, ""), ""),"")</f>
        <v/>
      </c>
      <c r="W918" s="10" t="str">
        <f>IF(Overall!$A920&lt;&gt;"",IF(AND(MONTH($N918) &lt;= 5, MONTH($O918) &gt;= 5), IF($R918 &lt;&gt; "", $H918/$R918, ""), ""),"")</f>
        <v/>
      </c>
      <c r="X918" s="10" t="str">
        <f>IF(Overall!$A920&lt;&gt;"",IF(AND(MONTH($N918) &lt;= 6, MONTH($O918) &gt;= 6), IF($R918 &lt;&gt; "", $H918/$R918, ""), ""),"")</f>
        <v/>
      </c>
      <c r="Y918" s="10" t="str">
        <f>IF(Overall!$A920&lt;&gt;"",IF(AND(MONTH($N918) &lt;= 7, MONTH($O918) &gt;= 7 ), IF($R918 &lt;&gt; "", $H918/$R918, ""), ""),"")</f>
        <v/>
      </c>
      <c r="Z918" s="10" t="str">
        <f>IF(Overall!$A920&lt;&gt;"",IF(AND(MONTH($N918) &lt;= 8, MONTH($O918) &gt;= 8), IF($R918 &lt;&gt; "", $H918/$R918, ""), ""),"")</f>
        <v/>
      </c>
      <c r="AA918" s="10" t="str">
        <f>IF(Overall!$A920&lt;&gt;"",IF(AND(MONTH($N918) &lt;= 9, MONTH($O918) &gt;= 9), IF($R918 &lt;&gt; "", $H918/$R918, ""), ""),"")</f>
        <v/>
      </c>
      <c r="AB918" s="10" t="str">
        <f>IF(Overall!$A920&lt;&gt;"",IF(AND(MONTH($N918) &lt;= 10, MONTH($O918) &gt;= 10), IF($R918 &lt;&gt; "", $H918/$R918, ""), ""),"")</f>
        <v/>
      </c>
      <c r="AC918" s="10" t="str">
        <f>IF(Overall!$A920&lt;&gt;"",IF(AND(MONTH($N918) &lt;= 11, MONTH($O918) &gt;= 11), IF($R918 &lt;&gt; "", $H918/$R918, ""), ""),"")</f>
        <v/>
      </c>
      <c r="AD918" s="10" t="str">
        <f>IF(Overall!$A920&lt;&gt;"",IF(AND(MONTH($N918) &lt;= 12, MONTH($O918) &gt;= 12), IF($R918 &lt;&gt; "", $H918/$R918, ""), ""),"")</f>
        <v/>
      </c>
      <c r="AF918" s="10" t="str">
        <f ca="1">IFERROR(IF(AND(NOW()&lt;= EOMONTH(DATE(YEAR($O918),1, 1), 0), Overall!$A920&lt;&gt;"", MONTH($N918) &lt;= 1, MONTH($O918) &gt;= 1), IF($R918 &lt;&gt; "", $H918/$R918, ""), ""), "")</f>
        <v/>
      </c>
      <c r="AG918" s="10" t="str">
        <f ca="1">IFERROR(IF(AND(NOW()&lt;= EOMONTH(DATE(YEAR($O918),2, 1), 0), Overall!$A920&lt;&gt;"", MONTH($N918) &lt;= 2, MONTH($O918) &gt;= 2), IF($R918 &lt;&gt; "", $H918/$R918, ""), ""), "")</f>
        <v/>
      </c>
      <c r="AH918" s="10" t="str">
        <f ca="1">IFERROR(IF(AND(NOW()&lt;= EOMONTH(DATE(YEAR($O918),3, 1), 0), Overall!$A920&lt;&gt;"", MONTH($N918) &lt;= 3, MONTH($O918) &gt;= 3), IF($R918 &lt;&gt; "", $H918/$R918, ""), ""), "")</f>
        <v/>
      </c>
      <c r="AI918" s="10" t="str">
        <f ca="1">IFERROR(IF(AND(NOW()&lt;= EOMONTH(DATE(YEAR($O918),4, 1), 0), Overall!$A920&lt;&gt;"", MONTH($N918) &lt;= 4, MONTH($O918) &gt;= 4), IF($R918 &lt;&gt; "", $H918/$R918, ""), ""), "")</f>
        <v/>
      </c>
      <c r="AJ918" s="10" t="str">
        <f ca="1">IFERROR(IF(AND(NOW()&lt;= EOMONTH(DATE(YEAR($O918),5, 1), 0), Overall!$A920&lt;&gt;"", MONTH($N918) &lt;= 5, MONTH($O918) &gt;= 5), IF($R918 &lt;&gt; "", $H918/$R918, ""), ""), "")</f>
        <v/>
      </c>
      <c r="AK918" s="10" t="str">
        <f ca="1">IFERROR(IF(AND(NOW()&lt;= EOMONTH(DATE(YEAR($O918),6, 1), 0), Overall!$A920&lt;&gt;"", MONTH($N918) &lt;= 6, MONTH($O918) &gt;= 6), IF($R918 &lt;&gt; "", $H918/$R918, ""), ""), "")</f>
        <v/>
      </c>
      <c r="AL918" s="10" t="str">
        <f ca="1">IFERROR(IF(AND(NOW()&lt;= EOMONTH(DATE(YEAR($O918),7, 1), 0), Overall!$A920&lt;&gt;"", MONTH($N918) &lt;= 7, MONTH($O918) &gt;= 7), IF($R918 &lt;&gt; "", $H918/$R918, ""), ""), "")</f>
        <v/>
      </c>
      <c r="AM918" s="10" t="str">
        <f ca="1">IFERROR(IF(AND(NOW()&lt;= EOMONTH(DATE(YEAR($O918),8, 1), 0), Overall!$A920&lt;&gt;"", MONTH($N918) &lt;= 8, MONTH($O918) &gt;= 8), IF($R918 &lt;&gt; "", $H918/$R918, ""), ""), "")</f>
        <v/>
      </c>
      <c r="AN918" s="10" t="str">
        <f ca="1">IFERROR(IF(AND(NOW()&lt;= EOMONTH(DATE(YEAR($O918),9, 1), 0), Overall!$A920&lt;&gt;"", MONTH($N918) &lt;= 9, MONTH($O918) &gt;= 9), IF($R918 &lt;&gt; "", $H918/$R918, ""), ""), "")</f>
        <v/>
      </c>
      <c r="AO918" s="10" t="str">
        <f ca="1">IFERROR(IF(AND(NOW()&lt;= EOMONTH(DATE(YEAR($O918),10, 1), 0), Overall!$A920&lt;&gt;"", MONTH($N918) &lt;= 10, MONTH($O918) &gt;= 10), IF($R918 &lt;&gt; "", $H918/$R918, ""), ""), "")</f>
        <v/>
      </c>
      <c r="AP918" s="10" t="str">
        <f ca="1">IFERROR(IF(AND(NOW()&lt;= EOMONTH(DATE(YEAR($O918),11, 1), 0), Overall!$A920&lt;&gt;"", MONTH($N918) &lt;=11, MONTH($O918) &gt;= 11), IF($R918 &lt;&gt; "", $H918/$R918, ""), ""), "")</f>
        <v/>
      </c>
      <c r="AQ918" s="10" t="str">
        <f ca="1">IFERROR(IF(AND(NOW()&lt;= EOMONTH(DATE(YEAR($O918),12, 1), 0), Overall!$A920&lt;&gt;"", MONTH($N918) &lt;= 12, MONTH($O918) &gt;= 12), IF($R918 &lt;&gt; "", $H918/$R918, ""), ""), "")</f>
        <v/>
      </c>
      <c r="AR918" s="16">
        <f t="shared" ca="1" si="29"/>
        <v>0</v>
      </c>
    </row>
    <row r="919" spans="1:44" x14ac:dyDescent="0.25">
      <c r="A919" t="str">
        <f>_xlfn.VALUETOTEXT(Overall!A921)</f>
        <v/>
      </c>
      <c r="B919" s="8" t="str">
        <f>IF(Overall!B921&lt;&gt;"", VALUE(Overall!B921), "")</f>
        <v/>
      </c>
      <c r="C919" s="5" t="str">
        <f>IF(Overall!C921&lt;&gt;"",_xlfn.VALUETOTEXT(Overall!C921),"")</f>
        <v/>
      </c>
      <c r="D919" s="5" t="str">
        <f>_xlfn.VALUETOTEXT(Overall!D921)</f>
        <v/>
      </c>
      <c r="E919" s="5" t="str">
        <f>IF(Overall!Q921&lt;&gt;"",_xlfn.VALUETOTEXT(Overall!Q921),"")</f>
        <v/>
      </c>
      <c r="F919" s="5" t="str">
        <f>IF(Overall!E921&lt;&gt;"",_xlfn.VALUETOTEXT(Overall!E921),"")</f>
        <v/>
      </c>
      <c r="G919" s="5" t="str">
        <f>IF(Overall!R921&lt;&gt;"",_xlfn.VALUETOTEXT(Overall!R921),"")</f>
        <v/>
      </c>
      <c r="H919" s="6" t="str">
        <f>IF(Overall!F921&lt;&gt;"",VALUE(Overall!F921),"")</f>
        <v/>
      </c>
      <c r="I919" s="6" t="str">
        <f>IF(Overall!G921&lt;&gt;"",VALUE(Overall!G921),"")</f>
        <v/>
      </c>
      <c r="J919" s="6" t="str">
        <f>IF(Overall!H921&lt;&gt;"",VALUE(Overall!H921),"")</f>
        <v/>
      </c>
      <c r="K919" s="6" t="str">
        <f>IF(Overall!I921&lt;&gt;"",VALUE(Overall!I921),"")</f>
        <v/>
      </c>
      <c r="L919" s="6" t="str">
        <f>IF(Overall!J921&lt;&gt;"",VALUE(Overall!J921),"")</f>
        <v/>
      </c>
      <c r="M919" s="6" t="str">
        <f>IF(Overall!K921&lt;&gt;"",VALUE(Overall!K921),"")</f>
        <v/>
      </c>
      <c r="N919" s="7" t="str">
        <f>IF(Overall!L921&lt;&gt;"",DATEVALUE(MID(Overall!L921, FIND(",", Overall!L921) + 2, FIND(" ", Overall!L921) - FIND(",", Overall!L921) - 1) &amp; " " &amp; MID(Overall!L921, FIND(" ", Overall!L921) + 1, FIND(",", Overall!L921, FIND(" ", Overall!L921)) - FIND(" ", Overall!L921) - 1) &amp; ", " &amp; MID(Overall!L921, FIND(",", Overall!L921, FIND(",",Overall!L921) + 1) + 2, LEN(Overall!L921))),"")</f>
        <v/>
      </c>
      <c r="O919" s="7" t="str">
        <f>IF(Overall!M921&lt;&gt;"",DATEVALUE(MID(Overall!M921, FIND(",", Overall!M921) + 2, FIND(" ", Overall!M921) - FIND(",", Overall!M921) - 1) &amp; " " &amp; MID(Overall!M921, FIND(" ", Overall!M921) + 1, FIND(",", Overall!M921, FIND(" ", Overall!M921)) - FIND(" ", Overall!M921) - 1) &amp; ", " &amp; MID(Overall!M921, FIND(",", Overall!M921, FIND(",",Overall!M921) + 1) + 2, LEN(Overall!M921))),"")</f>
        <v/>
      </c>
      <c r="P919" s="7" t="str">
        <f>IF(Overall!N921&lt;&gt;"",DATEVALUE(MID(Overall!N921, FIND(",", Overall!N921) + 2, FIND(" ", Overall!N921) - FIND(",", Overall!N921) - 1) &amp; " " &amp; MID(Overall!N921, FIND(" ", Overall!N921) + 1, FIND(",", Overall!N921, FIND(" ", Overall!N921)) - FIND(" ", Overall!N921) - 1) &amp; ", " &amp; MID(Overall!N921, FIND(",", Overall!N921, FIND(",",Overall!N921) + 1) + 2, LEN(Overall!N921))),"")</f>
        <v/>
      </c>
      <c r="Q919" s="7" t="str">
        <f>IF(Overall!O921&lt;&gt;"",DATEVALUE(MID(Overall!O921, FIND(",", Overall!O921) + 2, FIND(" ", Overall!O921) - FIND(",", Overall!O921) - 1) &amp; " " &amp; MID(Overall!O921, FIND(" ", Overall!O921) + 1, FIND(",", Overall!O921, FIND(" ", Overall!O921)) - FIND(" ", Overall!O921) - 1) &amp; ", " &amp; MID(Overall!O921, FIND(",", Overall!O921, FIND(",",Overall!O921) + 1) + 2, LEN(Overall!O921))),"")</f>
        <v/>
      </c>
      <c r="R919" s="5" t="str">
        <f t="shared" si="28"/>
        <v/>
      </c>
      <c r="S919" s="10" t="str">
        <f>IF(Overall!$A921&lt;&gt;"",IF(AND(MONTH($N919) &lt;= 1, MONTH($O919) &gt;= 1), IF($R919 &lt;&gt; "", $H919/$R919, ""), ""),"")</f>
        <v/>
      </c>
      <c r="T919" s="10" t="str">
        <f>IF(Overall!$A921&lt;&gt;"",IF(AND(MONTH($N919) &lt;= 2, MONTH($O919) &gt;= 2), IF($R919 &lt;&gt; "", $H919/$R919, ""), ""),"")</f>
        <v/>
      </c>
      <c r="U919" s="10" t="str">
        <f>IF(Overall!$A921&lt;&gt;"",IF(AND(MONTH($N919) &lt;= 3, MONTH($O919) &gt;= 3), IF($R919 &lt;&gt; "", $H919/$R919, ""), ""),"")</f>
        <v/>
      </c>
      <c r="V919" s="10" t="str">
        <f>IF(Overall!$A921&lt;&gt;"",IF(AND(MONTH($N919) &lt;= 4, MONTH($O919) &gt;= 4), IF($R919 &lt;&gt; "", $H919/$R919, ""), ""),"")</f>
        <v/>
      </c>
      <c r="W919" s="10" t="str">
        <f>IF(Overall!$A921&lt;&gt;"",IF(AND(MONTH($N919) &lt;= 5, MONTH($O919) &gt;= 5), IF($R919 &lt;&gt; "", $H919/$R919, ""), ""),"")</f>
        <v/>
      </c>
      <c r="X919" s="10" t="str">
        <f>IF(Overall!$A921&lt;&gt;"",IF(AND(MONTH($N919) &lt;= 6, MONTH($O919) &gt;= 6), IF($R919 &lt;&gt; "", $H919/$R919, ""), ""),"")</f>
        <v/>
      </c>
      <c r="Y919" s="10" t="str">
        <f>IF(Overall!$A921&lt;&gt;"",IF(AND(MONTH($N919) &lt;= 7, MONTH($O919) &gt;= 7 ), IF($R919 &lt;&gt; "", $H919/$R919, ""), ""),"")</f>
        <v/>
      </c>
      <c r="Z919" s="10" t="str">
        <f>IF(Overall!$A921&lt;&gt;"",IF(AND(MONTH($N919) &lt;= 8, MONTH($O919) &gt;= 8), IF($R919 &lt;&gt; "", $H919/$R919, ""), ""),"")</f>
        <v/>
      </c>
      <c r="AA919" s="10" t="str">
        <f>IF(Overall!$A921&lt;&gt;"",IF(AND(MONTH($N919) &lt;= 9, MONTH($O919) &gt;= 9), IF($R919 &lt;&gt; "", $H919/$R919, ""), ""),"")</f>
        <v/>
      </c>
      <c r="AB919" s="10" t="str">
        <f>IF(Overall!$A921&lt;&gt;"",IF(AND(MONTH($N919) &lt;= 10, MONTH($O919) &gt;= 10), IF($R919 &lt;&gt; "", $H919/$R919, ""), ""),"")</f>
        <v/>
      </c>
      <c r="AC919" s="10" t="str">
        <f>IF(Overall!$A921&lt;&gt;"",IF(AND(MONTH($N919) &lt;= 11, MONTH($O919) &gt;= 11), IF($R919 &lt;&gt; "", $H919/$R919, ""), ""),"")</f>
        <v/>
      </c>
      <c r="AD919" s="10" t="str">
        <f>IF(Overall!$A921&lt;&gt;"",IF(AND(MONTH($N919) &lt;= 12, MONTH($O919) &gt;= 12), IF($R919 &lt;&gt; "", $H919/$R919, ""), ""),"")</f>
        <v/>
      </c>
      <c r="AF919" s="10" t="str">
        <f ca="1">IFERROR(IF(AND(NOW()&lt;= EOMONTH(DATE(YEAR($O919),1, 1), 0), Overall!$A921&lt;&gt;"", MONTH($N919) &lt;= 1, MONTH($O919) &gt;= 1), IF($R919 &lt;&gt; "", $H919/$R919, ""), ""), "")</f>
        <v/>
      </c>
      <c r="AG919" s="10" t="str">
        <f ca="1">IFERROR(IF(AND(NOW()&lt;= EOMONTH(DATE(YEAR($O919),2, 1), 0), Overall!$A921&lt;&gt;"", MONTH($N919) &lt;= 2, MONTH($O919) &gt;= 2), IF($R919 &lt;&gt; "", $H919/$R919, ""), ""), "")</f>
        <v/>
      </c>
      <c r="AH919" s="10" t="str">
        <f ca="1">IFERROR(IF(AND(NOW()&lt;= EOMONTH(DATE(YEAR($O919),3, 1), 0), Overall!$A921&lt;&gt;"", MONTH($N919) &lt;= 3, MONTH($O919) &gt;= 3), IF($R919 &lt;&gt; "", $H919/$R919, ""), ""), "")</f>
        <v/>
      </c>
      <c r="AI919" s="10" t="str">
        <f ca="1">IFERROR(IF(AND(NOW()&lt;= EOMONTH(DATE(YEAR($O919),4, 1), 0), Overall!$A921&lt;&gt;"", MONTH($N919) &lt;= 4, MONTH($O919) &gt;= 4), IF($R919 &lt;&gt; "", $H919/$R919, ""), ""), "")</f>
        <v/>
      </c>
      <c r="AJ919" s="10" t="str">
        <f ca="1">IFERROR(IF(AND(NOW()&lt;= EOMONTH(DATE(YEAR($O919),5, 1), 0), Overall!$A921&lt;&gt;"", MONTH($N919) &lt;= 5, MONTH($O919) &gt;= 5), IF($R919 &lt;&gt; "", $H919/$R919, ""), ""), "")</f>
        <v/>
      </c>
      <c r="AK919" s="10" t="str">
        <f ca="1">IFERROR(IF(AND(NOW()&lt;= EOMONTH(DATE(YEAR($O919),6, 1), 0), Overall!$A921&lt;&gt;"", MONTH($N919) &lt;= 6, MONTH($O919) &gt;= 6), IF($R919 &lt;&gt; "", $H919/$R919, ""), ""), "")</f>
        <v/>
      </c>
      <c r="AL919" s="10" t="str">
        <f ca="1">IFERROR(IF(AND(NOW()&lt;= EOMONTH(DATE(YEAR($O919),7, 1), 0), Overall!$A921&lt;&gt;"", MONTH($N919) &lt;= 7, MONTH($O919) &gt;= 7), IF($R919 &lt;&gt; "", $H919/$R919, ""), ""), "")</f>
        <v/>
      </c>
      <c r="AM919" s="10" t="str">
        <f ca="1">IFERROR(IF(AND(NOW()&lt;= EOMONTH(DATE(YEAR($O919),8, 1), 0), Overall!$A921&lt;&gt;"", MONTH($N919) &lt;= 8, MONTH($O919) &gt;= 8), IF($R919 &lt;&gt; "", $H919/$R919, ""), ""), "")</f>
        <v/>
      </c>
      <c r="AN919" s="10" t="str">
        <f ca="1">IFERROR(IF(AND(NOW()&lt;= EOMONTH(DATE(YEAR($O919),9, 1), 0), Overall!$A921&lt;&gt;"", MONTH($N919) &lt;= 9, MONTH($O919) &gt;= 9), IF($R919 &lt;&gt; "", $H919/$R919, ""), ""), "")</f>
        <v/>
      </c>
      <c r="AO919" s="10" t="str">
        <f ca="1">IFERROR(IF(AND(NOW()&lt;= EOMONTH(DATE(YEAR($O919),10, 1), 0), Overall!$A921&lt;&gt;"", MONTH($N919) &lt;= 10, MONTH($O919) &gt;= 10), IF($R919 &lt;&gt; "", $H919/$R919, ""), ""), "")</f>
        <v/>
      </c>
      <c r="AP919" s="10" t="str">
        <f ca="1">IFERROR(IF(AND(NOW()&lt;= EOMONTH(DATE(YEAR($O919),11, 1), 0), Overall!$A921&lt;&gt;"", MONTH($N919) &lt;=11, MONTH($O919) &gt;= 11), IF($R919 &lt;&gt; "", $H919/$R919, ""), ""), "")</f>
        <v/>
      </c>
      <c r="AQ919" s="10" t="str">
        <f ca="1">IFERROR(IF(AND(NOW()&lt;= EOMONTH(DATE(YEAR($O919),12, 1), 0), Overall!$A921&lt;&gt;"", MONTH($N919) &lt;= 12, MONTH($O919) &gt;= 12), IF($R919 &lt;&gt; "", $H919/$R919, ""), ""), "")</f>
        <v/>
      </c>
      <c r="AR919" s="16">
        <f t="shared" ca="1" si="29"/>
        <v>0</v>
      </c>
    </row>
    <row r="920" spans="1:44" x14ac:dyDescent="0.25">
      <c r="A920" t="str">
        <f>_xlfn.VALUETOTEXT(Overall!A922)</f>
        <v/>
      </c>
      <c r="B920" s="8" t="str">
        <f>IF(Overall!B922&lt;&gt;"", VALUE(Overall!B922), "")</f>
        <v/>
      </c>
      <c r="C920" s="5" t="str">
        <f>IF(Overall!C922&lt;&gt;"",_xlfn.VALUETOTEXT(Overall!C922),"")</f>
        <v/>
      </c>
      <c r="D920" s="5" t="str">
        <f>_xlfn.VALUETOTEXT(Overall!D922)</f>
        <v/>
      </c>
      <c r="E920" s="5" t="str">
        <f>IF(Overall!Q922&lt;&gt;"",_xlfn.VALUETOTEXT(Overall!Q922),"")</f>
        <v/>
      </c>
      <c r="F920" s="5" t="str">
        <f>IF(Overall!E922&lt;&gt;"",_xlfn.VALUETOTEXT(Overall!E922),"")</f>
        <v/>
      </c>
      <c r="G920" s="5" t="str">
        <f>IF(Overall!R922&lt;&gt;"",_xlfn.VALUETOTEXT(Overall!R922),"")</f>
        <v/>
      </c>
      <c r="H920" s="6" t="str">
        <f>IF(Overall!F922&lt;&gt;"",VALUE(Overall!F922),"")</f>
        <v/>
      </c>
      <c r="I920" s="6" t="str">
        <f>IF(Overall!G922&lt;&gt;"",VALUE(Overall!G922),"")</f>
        <v/>
      </c>
      <c r="J920" s="6" t="str">
        <f>IF(Overall!H922&lt;&gt;"",VALUE(Overall!H922),"")</f>
        <v/>
      </c>
      <c r="K920" s="6" t="str">
        <f>IF(Overall!I922&lt;&gt;"",VALUE(Overall!I922),"")</f>
        <v/>
      </c>
      <c r="L920" s="6" t="str">
        <f>IF(Overall!J922&lt;&gt;"",VALUE(Overall!J922),"")</f>
        <v/>
      </c>
      <c r="M920" s="6" t="str">
        <f>IF(Overall!K922&lt;&gt;"",VALUE(Overall!K922),"")</f>
        <v/>
      </c>
      <c r="N920" s="7" t="str">
        <f>IF(Overall!L922&lt;&gt;"",DATEVALUE(MID(Overall!L922, FIND(",", Overall!L922) + 2, FIND(" ", Overall!L922) - FIND(",", Overall!L922) - 1) &amp; " " &amp; MID(Overall!L922, FIND(" ", Overall!L922) + 1, FIND(",", Overall!L922, FIND(" ", Overall!L922)) - FIND(" ", Overall!L922) - 1) &amp; ", " &amp; MID(Overall!L922, FIND(",", Overall!L922, FIND(",",Overall!L922) + 1) + 2, LEN(Overall!L922))),"")</f>
        <v/>
      </c>
      <c r="O920" s="7" t="str">
        <f>IF(Overall!M922&lt;&gt;"",DATEVALUE(MID(Overall!M922, FIND(",", Overall!M922) + 2, FIND(" ", Overall!M922) - FIND(",", Overall!M922) - 1) &amp; " " &amp; MID(Overall!M922, FIND(" ", Overall!M922) + 1, FIND(",", Overall!M922, FIND(" ", Overall!M922)) - FIND(" ", Overall!M922) - 1) &amp; ", " &amp; MID(Overall!M922, FIND(",", Overall!M922, FIND(",",Overall!M922) + 1) + 2, LEN(Overall!M922))),"")</f>
        <v/>
      </c>
      <c r="P920" s="7" t="str">
        <f>IF(Overall!N922&lt;&gt;"",DATEVALUE(MID(Overall!N922, FIND(",", Overall!N922) + 2, FIND(" ", Overall!N922) - FIND(",", Overall!N922) - 1) &amp; " " &amp; MID(Overall!N922, FIND(" ", Overall!N922) + 1, FIND(",", Overall!N922, FIND(" ", Overall!N922)) - FIND(" ", Overall!N922) - 1) &amp; ", " &amp; MID(Overall!N922, FIND(",", Overall!N922, FIND(",",Overall!N922) + 1) + 2, LEN(Overall!N922))),"")</f>
        <v/>
      </c>
      <c r="Q920" s="7" t="str">
        <f>IF(Overall!O922&lt;&gt;"",DATEVALUE(MID(Overall!O922, FIND(",", Overall!O922) + 2, FIND(" ", Overall!O922) - FIND(",", Overall!O922) - 1) &amp; " " &amp; MID(Overall!O922, FIND(" ", Overall!O922) + 1, FIND(",", Overall!O922, FIND(" ", Overall!O922)) - FIND(" ", Overall!O922) - 1) &amp; ", " &amp; MID(Overall!O922, FIND(",", Overall!O922, FIND(",",Overall!O922) + 1) + 2, LEN(Overall!O922))),"")</f>
        <v/>
      </c>
      <c r="R920" s="5" t="str">
        <f t="shared" si="28"/>
        <v/>
      </c>
      <c r="S920" s="10" t="str">
        <f>IF(Overall!$A922&lt;&gt;"",IF(AND(MONTH($N920) &lt;= 1, MONTH($O920) &gt;= 1), IF($R920 &lt;&gt; "", $H920/$R920, ""), ""),"")</f>
        <v/>
      </c>
      <c r="T920" s="10" t="str">
        <f>IF(Overall!$A922&lt;&gt;"",IF(AND(MONTH($N920) &lt;= 2, MONTH($O920) &gt;= 2), IF($R920 &lt;&gt; "", $H920/$R920, ""), ""),"")</f>
        <v/>
      </c>
      <c r="U920" s="10" t="str">
        <f>IF(Overall!$A922&lt;&gt;"",IF(AND(MONTH($N920) &lt;= 3, MONTH($O920) &gt;= 3), IF($R920 &lt;&gt; "", $H920/$R920, ""), ""),"")</f>
        <v/>
      </c>
      <c r="V920" s="10" t="str">
        <f>IF(Overall!$A922&lt;&gt;"",IF(AND(MONTH($N920) &lt;= 4, MONTH($O920) &gt;= 4), IF($R920 &lt;&gt; "", $H920/$R920, ""), ""),"")</f>
        <v/>
      </c>
      <c r="W920" s="10" t="str">
        <f>IF(Overall!$A922&lt;&gt;"",IF(AND(MONTH($N920) &lt;= 5, MONTH($O920) &gt;= 5), IF($R920 &lt;&gt; "", $H920/$R920, ""), ""),"")</f>
        <v/>
      </c>
      <c r="X920" s="10" t="str">
        <f>IF(Overall!$A922&lt;&gt;"",IF(AND(MONTH($N920) &lt;= 6, MONTH($O920) &gt;= 6), IF($R920 &lt;&gt; "", $H920/$R920, ""), ""),"")</f>
        <v/>
      </c>
      <c r="Y920" s="10" t="str">
        <f>IF(Overall!$A922&lt;&gt;"",IF(AND(MONTH($N920) &lt;= 7, MONTH($O920) &gt;= 7 ), IF($R920 &lt;&gt; "", $H920/$R920, ""), ""),"")</f>
        <v/>
      </c>
      <c r="Z920" s="10" t="str">
        <f>IF(Overall!$A922&lt;&gt;"",IF(AND(MONTH($N920) &lt;= 8, MONTH($O920) &gt;= 8), IF($R920 &lt;&gt; "", $H920/$R920, ""), ""),"")</f>
        <v/>
      </c>
      <c r="AA920" s="10" t="str">
        <f>IF(Overall!$A922&lt;&gt;"",IF(AND(MONTH($N920) &lt;= 9, MONTH($O920) &gt;= 9), IF($R920 &lt;&gt; "", $H920/$R920, ""), ""),"")</f>
        <v/>
      </c>
      <c r="AB920" s="10" t="str">
        <f>IF(Overall!$A922&lt;&gt;"",IF(AND(MONTH($N920) &lt;= 10, MONTH($O920) &gt;= 10), IF($R920 &lt;&gt; "", $H920/$R920, ""), ""),"")</f>
        <v/>
      </c>
      <c r="AC920" s="10" t="str">
        <f>IF(Overall!$A922&lt;&gt;"",IF(AND(MONTH($N920) &lt;= 11, MONTH($O920) &gt;= 11), IF($R920 &lt;&gt; "", $H920/$R920, ""), ""),"")</f>
        <v/>
      </c>
      <c r="AD920" s="10" t="str">
        <f>IF(Overall!$A922&lt;&gt;"",IF(AND(MONTH($N920) &lt;= 12, MONTH($O920) &gt;= 12), IF($R920 &lt;&gt; "", $H920/$R920, ""), ""),"")</f>
        <v/>
      </c>
      <c r="AF920" s="10" t="str">
        <f ca="1">IFERROR(IF(AND(NOW()&lt;= EOMONTH(DATE(YEAR($O920),1, 1), 0), Overall!$A922&lt;&gt;"", MONTH($N920) &lt;= 1, MONTH($O920) &gt;= 1), IF($R920 &lt;&gt; "", $H920/$R920, ""), ""), "")</f>
        <v/>
      </c>
      <c r="AG920" s="10" t="str">
        <f ca="1">IFERROR(IF(AND(NOW()&lt;= EOMONTH(DATE(YEAR($O920),2, 1), 0), Overall!$A922&lt;&gt;"", MONTH($N920) &lt;= 2, MONTH($O920) &gt;= 2), IF($R920 &lt;&gt; "", $H920/$R920, ""), ""), "")</f>
        <v/>
      </c>
      <c r="AH920" s="10" t="str">
        <f ca="1">IFERROR(IF(AND(NOW()&lt;= EOMONTH(DATE(YEAR($O920),3, 1), 0), Overall!$A922&lt;&gt;"", MONTH($N920) &lt;= 3, MONTH($O920) &gt;= 3), IF($R920 &lt;&gt; "", $H920/$R920, ""), ""), "")</f>
        <v/>
      </c>
      <c r="AI920" s="10" t="str">
        <f ca="1">IFERROR(IF(AND(NOW()&lt;= EOMONTH(DATE(YEAR($O920),4, 1), 0), Overall!$A922&lt;&gt;"", MONTH($N920) &lt;= 4, MONTH($O920) &gt;= 4), IF($R920 &lt;&gt; "", $H920/$R920, ""), ""), "")</f>
        <v/>
      </c>
      <c r="AJ920" s="10" t="str">
        <f ca="1">IFERROR(IF(AND(NOW()&lt;= EOMONTH(DATE(YEAR($O920),5, 1), 0), Overall!$A922&lt;&gt;"", MONTH($N920) &lt;= 5, MONTH($O920) &gt;= 5), IF($R920 &lt;&gt; "", $H920/$R920, ""), ""), "")</f>
        <v/>
      </c>
      <c r="AK920" s="10" t="str">
        <f ca="1">IFERROR(IF(AND(NOW()&lt;= EOMONTH(DATE(YEAR($O920),6, 1), 0), Overall!$A922&lt;&gt;"", MONTH($N920) &lt;= 6, MONTH($O920) &gt;= 6), IF($R920 &lt;&gt; "", $H920/$R920, ""), ""), "")</f>
        <v/>
      </c>
      <c r="AL920" s="10" t="str">
        <f ca="1">IFERROR(IF(AND(NOW()&lt;= EOMONTH(DATE(YEAR($O920),7, 1), 0), Overall!$A922&lt;&gt;"", MONTH($N920) &lt;= 7, MONTH($O920) &gt;= 7), IF($R920 &lt;&gt; "", $H920/$R920, ""), ""), "")</f>
        <v/>
      </c>
      <c r="AM920" s="10" t="str">
        <f ca="1">IFERROR(IF(AND(NOW()&lt;= EOMONTH(DATE(YEAR($O920),8, 1), 0), Overall!$A922&lt;&gt;"", MONTH($N920) &lt;= 8, MONTH($O920) &gt;= 8), IF($R920 &lt;&gt; "", $H920/$R920, ""), ""), "")</f>
        <v/>
      </c>
      <c r="AN920" s="10" t="str">
        <f ca="1">IFERROR(IF(AND(NOW()&lt;= EOMONTH(DATE(YEAR($O920),9, 1), 0), Overall!$A922&lt;&gt;"", MONTH($N920) &lt;= 9, MONTH($O920) &gt;= 9), IF($R920 &lt;&gt; "", $H920/$R920, ""), ""), "")</f>
        <v/>
      </c>
      <c r="AO920" s="10" t="str">
        <f ca="1">IFERROR(IF(AND(NOW()&lt;= EOMONTH(DATE(YEAR($O920),10, 1), 0), Overall!$A922&lt;&gt;"", MONTH($N920) &lt;= 10, MONTH($O920) &gt;= 10), IF($R920 &lt;&gt; "", $H920/$R920, ""), ""), "")</f>
        <v/>
      </c>
      <c r="AP920" s="10" t="str">
        <f ca="1">IFERROR(IF(AND(NOW()&lt;= EOMONTH(DATE(YEAR($O920),11, 1), 0), Overall!$A922&lt;&gt;"", MONTH($N920) &lt;=11, MONTH($O920) &gt;= 11), IF($R920 &lt;&gt; "", $H920/$R920, ""), ""), "")</f>
        <v/>
      </c>
      <c r="AQ920" s="10" t="str">
        <f ca="1">IFERROR(IF(AND(NOW()&lt;= EOMONTH(DATE(YEAR($O920),12, 1), 0), Overall!$A922&lt;&gt;"", MONTH($N920) &lt;= 12, MONTH($O920) &gt;= 12), IF($R920 &lt;&gt; "", $H920/$R920, ""), ""), "")</f>
        <v/>
      </c>
      <c r="AR920" s="16">
        <f t="shared" ca="1" si="29"/>
        <v>0</v>
      </c>
    </row>
    <row r="921" spans="1:44" x14ac:dyDescent="0.25">
      <c r="A921" t="str">
        <f>_xlfn.VALUETOTEXT(Overall!A923)</f>
        <v/>
      </c>
      <c r="B921" s="8" t="str">
        <f>IF(Overall!B923&lt;&gt;"", VALUE(Overall!B923), "")</f>
        <v/>
      </c>
      <c r="C921" s="5" t="str">
        <f>IF(Overall!C923&lt;&gt;"",_xlfn.VALUETOTEXT(Overall!C923),"")</f>
        <v/>
      </c>
      <c r="D921" s="5" t="str">
        <f>_xlfn.VALUETOTEXT(Overall!D923)</f>
        <v/>
      </c>
      <c r="E921" s="5" t="str">
        <f>IF(Overall!Q923&lt;&gt;"",_xlfn.VALUETOTEXT(Overall!Q923),"")</f>
        <v/>
      </c>
      <c r="F921" s="5" t="str">
        <f>IF(Overall!E923&lt;&gt;"",_xlfn.VALUETOTEXT(Overall!E923),"")</f>
        <v/>
      </c>
      <c r="G921" s="5" t="str">
        <f>IF(Overall!R923&lt;&gt;"",_xlfn.VALUETOTEXT(Overall!R923),"")</f>
        <v/>
      </c>
      <c r="H921" s="6" t="str">
        <f>IF(Overall!F923&lt;&gt;"",VALUE(Overall!F923),"")</f>
        <v/>
      </c>
      <c r="I921" s="6" t="str">
        <f>IF(Overall!G923&lt;&gt;"",VALUE(Overall!G923),"")</f>
        <v/>
      </c>
      <c r="J921" s="6" t="str">
        <f>IF(Overall!H923&lt;&gt;"",VALUE(Overall!H923),"")</f>
        <v/>
      </c>
      <c r="K921" s="6" t="str">
        <f>IF(Overall!I923&lt;&gt;"",VALUE(Overall!I923),"")</f>
        <v/>
      </c>
      <c r="L921" s="6" t="str">
        <f>IF(Overall!J923&lt;&gt;"",VALUE(Overall!J923),"")</f>
        <v/>
      </c>
      <c r="M921" s="6" t="str">
        <f>IF(Overall!K923&lt;&gt;"",VALUE(Overall!K923),"")</f>
        <v/>
      </c>
      <c r="N921" s="7" t="str">
        <f>IF(Overall!L923&lt;&gt;"",DATEVALUE(MID(Overall!L923, FIND(",", Overall!L923) + 2, FIND(" ", Overall!L923) - FIND(",", Overall!L923) - 1) &amp; " " &amp; MID(Overall!L923, FIND(" ", Overall!L923) + 1, FIND(",", Overall!L923, FIND(" ", Overall!L923)) - FIND(" ", Overall!L923) - 1) &amp; ", " &amp; MID(Overall!L923, FIND(",", Overall!L923, FIND(",",Overall!L923) + 1) + 2, LEN(Overall!L923))),"")</f>
        <v/>
      </c>
      <c r="O921" s="7" t="str">
        <f>IF(Overall!M923&lt;&gt;"",DATEVALUE(MID(Overall!M923, FIND(",", Overall!M923) + 2, FIND(" ", Overall!M923) - FIND(",", Overall!M923) - 1) &amp; " " &amp; MID(Overall!M923, FIND(" ", Overall!M923) + 1, FIND(",", Overall!M923, FIND(" ", Overall!M923)) - FIND(" ", Overall!M923) - 1) &amp; ", " &amp; MID(Overall!M923, FIND(",", Overall!M923, FIND(",",Overall!M923) + 1) + 2, LEN(Overall!M923))),"")</f>
        <v/>
      </c>
      <c r="P921" s="7" t="str">
        <f>IF(Overall!N923&lt;&gt;"",DATEVALUE(MID(Overall!N923, FIND(",", Overall!N923) + 2, FIND(" ", Overall!N923) - FIND(",", Overall!N923) - 1) &amp; " " &amp; MID(Overall!N923, FIND(" ", Overall!N923) + 1, FIND(",", Overall!N923, FIND(" ", Overall!N923)) - FIND(" ", Overall!N923) - 1) &amp; ", " &amp; MID(Overall!N923, FIND(",", Overall!N923, FIND(",",Overall!N923) + 1) + 2, LEN(Overall!N923))),"")</f>
        <v/>
      </c>
      <c r="Q921" s="7" t="str">
        <f>IF(Overall!O923&lt;&gt;"",DATEVALUE(MID(Overall!O923, FIND(",", Overall!O923) + 2, FIND(" ", Overall!O923) - FIND(",", Overall!O923) - 1) &amp; " " &amp; MID(Overall!O923, FIND(" ", Overall!O923) + 1, FIND(",", Overall!O923, FIND(" ", Overall!O923)) - FIND(" ", Overall!O923) - 1) &amp; ", " &amp; MID(Overall!O923, FIND(",", Overall!O923, FIND(",",Overall!O923) + 1) + 2, LEN(Overall!O923))),"")</f>
        <v/>
      </c>
      <c r="R921" s="5" t="str">
        <f t="shared" si="28"/>
        <v/>
      </c>
      <c r="S921" s="10" t="str">
        <f>IF(Overall!$A923&lt;&gt;"",IF(AND(MONTH($N921) &lt;= 1, MONTH($O921) &gt;= 1), IF($R921 &lt;&gt; "", $H921/$R921, ""), ""),"")</f>
        <v/>
      </c>
      <c r="T921" s="10" t="str">
        <f>IF(Overall!$A923&lt;&gt;"",IF(AND(MONTH($N921) &lt;= 2, MONTH($O921) &gt;= 2), IF($R921 &lt;&gt; "", $H921/$R921, ""), ""),"")</f>
        <v/>
      </c>
      <c r="U921" s="10" t="str">
        <f>IF(Overall!$A923&lt;&gt;"",IF(AND(MONTH($N921) &lt;= 3, MONTH($O921) &gt;= 3), IF($R921 &lt;&gt; "", $H921/$R921, ""), ""),"")</f>
        <v/>
      </c>
      <c r="V921" s="10" t="str">
        <f>IF(Overall!$A923&lt;&gt;"",IF(AND(MONTH($N921) &lt;= 4, MONTH($O921) &gt;= 4), IF($R921 &lt;&gt; "", $H921/$R921, ""), ""),"")</f>
        <v/>
      </c>
      <c r="W921" s="10" t="str">
        <f>IF(Overall!$A923&lt;&gt;"",IF(AND(MONTH($N921) &lt;= 5, MONTH($O921) &gt;= 5), IF($R921 &lt;&gt; "", $H921/$R921, ""), ""),"")</f>
        <v/>
      </c>
      <c r="X921" s="10" t="str">
        <f>IF(Overall!$A923&lt;&gt;"",IF(AND(MONTH($N921) &lt;= 6, MONTH($O921) &gt;= 6), IF($R921 &lt;&gt; "", $H921/$R921, ""), ""),"")</f>
        <v/>
      </c>
      <c r="Y921" s="10" t="str">
        <f>IF(Overall!$A923&lt;&gt;"",IF(AND(MONTH($N921) &lt;= 7, MONTH($O921) &gt;= 7 ), IF($R921 &lt;&gt; "", $H921/$R921, ""), ""),"")</f>
        <v/>
      </c>
      <c r="Z921" s="10" t="str">
        <f>IF(Overall!$A923&lt;&gt;"",IF(AND(MONTH($N921) &lt;= 8, MONTH($O921) &gt;= 8), IF($R921 &lt;&gt; "", $H921/$R921, ""), ""),"")</f>
        <v/>
      </c>
      <c r="AA921" s="10" t="str">
        <f>IF(Overall!$A923&lt;&gt;"",IF(AND(MONTH($N921) &lt;= 9, MONTH($O921) &gt;= 9), IF($R921 &lt;&gt; "", $H921/$R921, ""), ""),"")</f>
        <v/>
      </c>
      <c r="AB921" s="10" t="str">
        <f>IF(Overall!$A923&lt;&gt;"",IF(AND(MONTH($N921) &lt;= 10, MONTH($O921) &gt;= 10), IF($R921 &lt;&gt; "", $H921/$R921, ""), ""),"")</f>
        <v/>
      </c>
      <c r="AC921" s="10" t="str">
        <f>IF(Overall!$A923&lt;&gt;"",IF(AND(MONTH($N921) &lt;= 11, MONTH($O921) &gt;= 11), IF($R921 &lt;&gt; "", $H921/$R921, ""), ""),"")</f>
        <v/>
      </c>
      <c r="AD921" s="10" t="str">
        <f>IF(Overall!$A923&lt;&gt;"",IF(AND(MONTH($N921) &lt;= 12, MONTH($O921) &gt;= 12), IF($R921 &lt;&gt; "", $H921/$R921, ""), ""),"")</f>
        <v/>
      </c>
      <c r="AF921" s="10" t="str">
        <f ca="1">IFERROR(IF(AND(NOW()&lt;= EOMONTH(DATE(YEAR($O921),1, 1), 0), Overall!$A923&lt;&gt;"", MONTH($N921) &lt;= 1, MONTH($O921) &gt;= 1), IF($R921 &lt;&gt; "", $H921/$R921, ""), ""), "")</f>
        <v/>
      </c>
      <c r="AG921" s="10" t="str">
        <f ca="1">IFERROR(IF(AND(NOW()&lt;= EOMONTH(DATE(YEAR($O921),2, 1), 0), Overall!$A923&lt;&gt;"", MONTH($N921) &lt;= 2, MONTH($O921) &gt;= 2), IF($R921 &lt;&gt; "", $H921/$R921, ""), ""), "")</f>
        <v/>
      </c>
      <c r="AH921" s="10" t="str">
        <f ca="1">IFERROR(IF(AND(NOW()&lt;= EOMONTH(DATE(YEAR($O921),3, 1), 0), Overall!$A923&lt;&gt;"", MONTH($N921) &lt;= 3, MONTH($O921) &gt;= 3), IF($R921 &lt;&gt; "", $H921/$R921, ""), ""), "")</f>
        <v/>
      </c>
      <c r="AI921" s="10" t="str">
        <f ca="1">IFERROR(IF(AND(NOW()&lt;= EOMONTH(DATE(YEAR($O921),4, 1), 0), Overall!$A923&lt;&gt;"", MONTH($N921) &lt;= 4, MONTH($O921) &gt;= 4), IF($R921 &lt;&gt; "", $H921/$R921, ""), ""), "")</f>
        <v/>
      </c>
      <c r="AJ921" s="10" t="str">
        <f ca="1">IFERROR(IF(AND(NOW()&lt;= EOMONTH(DATE(YEAR($O921),5, 1), 0), Overall!$A923&lt;&gt;"", MONTH($N921) &lt;= 5, MONTH($O921) &gt;= 5), IF($R921 &lt;&gt; "", $H921/$R921, ""), ""), "")</f>
        <v/>
      </c>
      <c r="AK921" s="10" t="str">
        <f ca="1">IFERROR(IF(AND(NOW()&lt;= EOMONTH(DATE(YEAR($O921),6, 1), 0), Overall!$A923&lt;&gt;"", MONTH($N921) &lt;= 6, MONTH($O921) &gt;= 6), IF($R921 &lt;&gt; "", $H921/$R921, ""), ""), "")</f>
        <v/>
      </c>
      <c r="AL921" s="10" t="str">
        <f ca="1">IFERROR(IF(AND(NOW()&lt;= EOMONTH(DATE(YEAR($O921),7, 1), 0), Overall!$A923&lt;&gt;"", MONTH($N921) &lt;= 7, MONTH($O921) &gt;= 7), IF($R921 &lt;&gt; "", $H921/$R921, ""), ""), "")</f>
        <v/>
      </c>
      <c r="AM921" s="10" t="str">
        <f ca="1">IFERROR(IF(AND(NOW()&lt;= EOMONTH(DATE(YEAR($O921),8, 1), 0), Overall!$A923&lt;&gt;"", MONTH($N921) &lt;= 8, MONTH($O921) &gt;= 8), IF($R921 &lt;&gt; "", $H921/$R921, ""), ""), "")</f>
        <v/>
      </c>
      <c r="AN921" s="10" t="str">
        <f ca="1">IFERROR(IF(AND(NOW()&lt;= EOMONTH(DATE(YEAR($O921),9, 1), 0), Overall!$A923&lt;&gt;"", MONTH($N921) &lt;= 9, MONTH($O921) &gt;= 9), IF($R921 &lt;&gt; "", $H921/$R921, ""), ""), "")</f>
        <v/>
      </c>
      <c r="AO921" s="10" t="str">
        <f ca="1">IFERROR(IF(AND(NOW()&lt;= EOMONTH(DATE(YEAR($O921),10, 1), 0), Overall!$A923&lt;&gt;"", MONTH($N921) &lt;= 10, MONTH($O921) &gt;= 10), IF($R921 &lt;&gt; "", $H921/$R921, ""), ""), "")</f>
        <v/>
      </c>
      <c r="AP921" s="10" t="str">
        <f ca="1">IFERROR(IF(AND(NOW()&lt;= EOMONTH(DATE(YEAR($O921),11, 1), 0), Overall!$A923&lt;&gt;"", MONTH($N921) &lt;=11, MONTH($O921) &gt;= 11), IF($R921 &lt;&gt; "", $H921/$R921, ""), ""), "")</f>
        <v/>
      </c>
      <c r="AQ921" s="10" t="str">
        <f ca="1">IFERROR(IF(AND(NOW()&lt;= EOMONTH(DATE(YEAR($O921),12, 1), 0), Overall!$A923&lt;&gt;"", MONTH($N921) &lt;= 12, MONTH($O921) &gt;= 12), IF($R921 &lt;&gt; "", $H921/$R921, ""), ""), "")</f>
        <v/>
      </c>
      <c r="AR921" s="16">
        <f t="shared" ca="1" si="29"/>
        <v>0</v>
      </c>
    </row>
    <row r="922" spans="1:44" x14ac:dyDescent="0.25">
      <c r="A922" t="str">
        <f>_xlfn.VALUETOTEXT(Overall!A924)</f>
        <v/>
      </c>
      <c r="B922" s="8" t="str">
        <f>IF(Overall!B924&lt;&gt;"", VALUE(Overall!B924), "")</f>
        <v/>
      </c>
      <c r="C922" s="5" t="str">
        <f>IF(Overall!C924&lt;&gt;"",_xlfn.VALUETOTEXT(Overall!C924),"")</f>
        <v/>
      </c>
      <c r="D922" s="5" t="str">
        <f>_xlfn.VALUETOTEXT(Overall!D924)</f>
        <v/>
      </c>
      <c r="E922" s="5" t="str">
        <f>IF(Overall!Q924&lt;&gt;"",_xlfn.VALUETOTEXT(Overall!Q924),"")</f>
        <v/>
      </c>
      <c r="F922" s="5" t="str">
        <f>IF(Overall!E924&lt;&gt;"",_xlfn.VALUETOTEXT(Overall!E924),"")</f>
        <v/>
      </c>
      <c r="G922" s="5" t="str">
        <f>IF(Overall!R924&lt;&gt;"",_xlfn.VALUETOTEXT(Overall!R924),"")</f>
        <v/>
      </c>
      <c r="H922" s="6" t="str">
        <f>IF(Overall!F924&lt;&gt;"",VALUE(Overall!F924),"")</f>
        <v/>
      </c>
      <c r="I922" s="6" t="str">
        <f>IF(Overall!G924&lt;&gt;"",VALUE(Overall!G924),"")</f>
        <v/>
      </c>
      <c r="J922" s="6" t="str">
        <f>IF(Overall!H924&lt;&gt;"",VALUE(Overall!H924),"")</f>
        <v/>
      </c>
      <c r="K922" s="6" t="str">
        <f>IF(Overall!I924&lt;&gt;"",VALUE(Overall!I924),"")</f>
        <v/>
      </c>
      <c r="L922" s="6" t="str">
        <f>IF(Overall!J924&lt;&gt;"",VALUE(Overall!J924),"")</f>
        <v/>
      </c>
      <c r="M922" s="6" t="str">
        <f>IF(Overall!K924&lt;&gt;"",VALUE(Overall!K924),"")</f>
        <v/>
      </c>
      <c r="N922" s="7" t="str">
        <f>IF(Overall!L924&lt;&gt;"",DATEVALUE(MID(Overall!L924, FIND(",", Overall!L924) + 2, FIND(" ", Overall!L924) - FIND(",", Overall!L924) - 1) &amp; " " &amp; MID(Overall!L924, FIND(" ", Overall!L924) + 1, FIND(",", Overall!L924, FIND(" ", Overall!L924)) - FIND(" ", Overall!L924) - 1) &amp; ", " &amp; MID(Overall!L924, FIND(",", Overall!L924, FIND(",",Overall!L924) + 1) + 2, LEN(Overall!L924))),"")</f>
        <v/>
      </c>
      <c r="O922" s="7" t="str">
        <f>IF(Overall!M924&lt;&gt;"",DATEVALUE(MID(Overall!M924, FIND(",", Overall!M924) + 2, FIND(" ", Overall!M924) - FIND(",", Overall!M924) - 1) &amp; " " &amp; MID(Overall!M924, FIND(" ", Overall!M924) + 1, FIND(",", Overall!M924, FIND(" ", Overall!M924)) - FIND(" ", Overall!M924) - 1) &amp; ", " &amp; MID(Overall!M924, FIND(",", Overall!M924, FIND(",",Overall!M924) + 1) + 2, LEN(Overall!M924))),"")</f>
        <v/>
      </c>
      <c r="P922" s="7" t="str">
        <f>IF(Overall!N924&lt;&gt;"",DATEVALUE(MID(Overall!N924, FIND(",", Overall!N924) + 2, FIND(" ", Overall!N924) - FIND(",", Overall!N924) - 1) &amp; " " &amp; MID(Overall!N924, FIND(" ", Overall!N924) + 1, FIND(",", Overall!N924, FIND(" ", Overall!N924)) - FIND(" ", Overall!N924) - 1) &amp; ", " &amp; MID(Overall!N924, FIND(",", Overall!N924, FIND(",",Overall!N924) + 1) + 2, LEN(Overall!N924))),"")</f>
        <v/>
      </c>
      <c r="Q922" s="7" t="str">
        <f>IF(Overall!O924&lt;&gt;"",DATEVALUE(MID(Overall!O924, FIND(",", Overall!O924) + 2, FIND(" ", Overall!O924) - FIND(",", Overall!O924) - 1) &amp; " " &amp; MID(Overall!O924, FIND(" ", Overall!O924) + 1, FIND(",", Overall!O924, FIND(" ", Overall!O924)) - FIND(" ", Overall!O924) - 1) &amp; ", " &amp; MID(Overall!O924, FIND(",", Overall!O924, FIND(",",Overall!O924) + 1) + 2, LEN(Overall!O924))),"")</f>
        <v/>
      </c>
      <c r="R922" s="5" t="str">
        <f t="shared" si="28"/>
        <v/>
      </c>
      <c r="S922" s="10" t="str">
        <f>IF(Overall!$A924&lt;&gt;"",IF(AND(MONTH($N922) &lt;= 1, MONTH($O922) &gt;= 1), IF($R922 &lt;&gt; "", $H922/$R922, ""), ""),"")</f>
        <v/>
      </c>
      <c r="T922" s="10" t="str">
        <f>IF(Overall!$A924&lt;&gt;"",IF(AND(MONTH($N922) &lt;= 2, MONTH($O922) &gt;= 2), IF($R922 &lt;&gt; "", $H922/$R922, ""), ""),"")</f>
        <v/>
      </c>
      <c r="U922" s="10" t="str">
        <f>IF(Overall!$A924&lt;&gt;"",IF(AND(MONTH($N922) &lt;= 3, MONTH($O922) &gt;= 3), IF($R922 &lt;&gt; "", $H922/$R922, ""), ""),"")</f>
        <v/>
      </c>
      <c r="V922" s="10" t="str">
        <f>IF(Overall!$A924&lt;&gt;"",IF(AND(MONTH($N922) &lt;= 4, MONTH($O922) &gt;= 4), IF($R922 &lt;&gt; "", $H922/$R922, ""), ""),"")</f>
        <v/>
      </c>
      <c r="W922" s="10" t="str">
        <f>IF(Overall!$A924&lt;&gt;"",IF(AND(MONTH($N922) &lt;= 5, MONTH($O922) &gt;= 5), IF($R922 &lt;&gt; "", $H922/$R922, ""), ""),"")</f>
        <v/>
      </c>
      <c r="X922" s="10" t="str">
        <f>IF(Overall!$A924&lt;&gt;"",IF(AND(MONTH($N922) &lt;= 6, MONTH($O922) &gt;= 6), IF($R922 &lt;&gt; "", $H922/$R922, ""), ""),"")</f>
        <v/>
      </c>
      <c r="Y922" s="10" t="str">
        <f>IF(Overall!$A924&lt;&gt;"",IF(AND(MONTH($N922) &lt;= 7, MONTH($O922) &gt;= 7 ), IF($R922 &lt;&gt; "", $H922/$R922, ""), ""),"")</f>
        <v/>
      </c>
      <c r="Z922" s="10" t="str">
        <f>IF(Overall!$A924&lt;&gt;"",IF(AND(MONTH($N922) &lt;= 8, MONTH($O922) &gt;= 8), IF($R922 &lt;&gt; "", $H922/$R922, ""), ""),"")</f>
        <v/>
      </c>
      <c r="AA922" s="10" t="str">
        <f>IF(Overall!$A924&lt;&gt;"",IF(AND(MONTH($N922) &lt;= 9, MONTH($O922) &gt;= 9), IF($R922 &lt;&gt; "", $H922/$R922, ""), ""),"")</f>
        <v/>
      </c>
      <c r="AB922" s="10" t="str">
        <f>IF(Overall!$A924&lt;&gt;"",IF(AND(MONTH($N922) &lt;= 10, MONTH($O922) &gt;= 10), IF($R922 &lt;&gt; "", $H922/$R922, ""), ""),"")</f>
        <v/>
      </c>
      <c r="AC922" s="10" t="str">
        <f>IF(Overall!$A924&lt;&gt;"",IF(AND(MONTH($N922) &lt;= 11, MONTH($O922) &gt;= 11), IF($R922 &lt;&gt; "", $H922/$R922, ""), ""),"")</f>
        <v/>
      </c>
      <c r="AD922" s="10" t="str">
        <f>IF(Overall!$A924&lt;&gt;"",IF(AND(MONTH($N922) &lt;= 12, MONTH($O922) &gt;= 12), IF($R922 &lt;&gt; "", $H922/$R922, ""), ""),"")</f>
        <v/>
      </c>
      <c r="AF922" s="10" t="str">
        <f ca="1">IFERROR(IF(AND(NOW()&lt;= EOMONTH(DATE(YEAR($O922),1, 1), 0), Overall!$A924&lt;&gt;"", MONTH($N922) &lt;= 1, MONTH($O922) &gt;= 1), IF($R922 &lt;&gt; "", $H922/$R922, ""), ""), "")</f>
        <v/>
      </c>
      <c r="AG922" s="10" t="str">
        <f ca="1">IFERROR(IF(AND(NOW()&lt;= EOMONTH(DATE(YEAR($O922),2, 1), 0), Overall!$A924&lt;&gt;"", MONTH($N922) &lt;= 2, MONTH($O922) &gt;= 2), IF($R922 &lt;&gt; "", $H922/$R922, ""), ""), "")</f>
        <v/>
      </c>
      <c r="AH922" s="10" t="str">
        <f ca="1">IFERROR(IF(AND(NOW()&lt;= EOMONTH(DATE(YEAR($O922),3, 1), 0), Overall!$A924&lt;&gt;"", MONTH($N922) &lt;= 3, MONTH($O922) &gt;= 3), IF($R922 &lt;&gt; "", $H922/$R922, ""), ""), "")</f>
        <v/>
      </c>
      <c r="AI922" s="10" t="str">
        <f ca="1">IFERROR(IF(AND(NOW()&lt;= EOMONTH(DATE(YEAR($O922),4, 1), 0), Overall!$A924&lt;&gt;"", MONTH($N922) &lt;= 4, MONTH($O922) &gt;= 4), IF($R922 &lt;&gt; "", $H922/$R922, ""), ""), "")</f>
        <v/>
      </c>
      <c r="AJ922" s="10" t="str">
        <f ca="1">IFERROR(IF(AND(NOW()&lt;= EOMONTH(DATE(YEAR($O922),5, 1), 0), Overall!$A924&lt;&gt;"", MONTH($N922) &lt;= 5, MONTH($O922) &gt;= 5), IF($R922 &lt;&gt; "", $H922/$R922, ""), ""), "")</f>
        <v/>
      </c>
      <c r="AK922" s="10" t="str">
        <f ca="1">IFERROR(IF(AND(NOW()&lt;= EOMONTH(DATE(YEAR($O922),6, 1), 0), Overall!$A924&lt;&gt;"", MONTH($N922) &lt;= 6, MONTH($O922) &gt;= 6), IF($R922 &lt;&gt; "", $H922/$R922, ""), ""), "")</f>
        <v/>
      </c>
      <c r="AL922" s="10" t="str">
        <f ca="1">IFERROR(IF(AND(NOW()&lt;= EOMONTH(DATE(YEAR($O922),7, 1), 0), Overall!$A924&lt;&gt;"", MONTH($N922) &lt;= 7, MONTH($O922) &gt;= 7), IF($R922 &lt;&gt; "", $H922/$R922, ""), ""), "")</f>
        <v/>
      </c>
      <c r="AM922" s="10" t="str">
        <f ca="1">IFERROR(IF(AND(NOW()&lt;= EOMONTH(DATE(YEAR($O922),8, 1), 0), Overall!$A924&lt;&gt;"", MONTH($N922) &lt;= 8, MONTH($O922) &gt;= 8), IF($R922 &lt;&gt; "", $H922/$R922, ""), ""), "")</f>
        <v/>
      </c>
      <c r="AN922" s="10" t="str">
        <f ca="1">IFERROR(IF(AND(NOW()&lt;= EOMONTH(DATE(YEAR($O922),9, 1), 0), Overall!$A924&lt;&gt;"", MONTH($N922) &lt;= 9, MONTH($O922) &gt;= 9), IF($R922 &lt;&gt; "", $H922/$R922, ""), ""), "")</f>
        <v/>
      </c>
      <c r="AO922" s="10" t="str">
        <f ca="1">IFERROR(IF(AND(NOW()&lt;= EOMONTH(DATE(YEAR($O922),10, 1), 0), Overall!$A924&lt;&gt;"", MONTH($N922) &lt;= 10, MONTH($O922) &gt;= 10), IF($R922 &lt;&gt; "", $H922/$R922, ""), ""), "")</f>
        <v/>
      </c>
      <c r="AP922" s="10" t="str">
        <f ca="1">IFERROR(IF(AND(NOW()&lt;= EOMONTH(DATE(YEAR($O922),11, 1), 0), Overall!$A924&lt;&gt;"", MONTH($N922) &lt;=11, MONTH($O922) &gt;= 11), IF($R922 &lt;&gt; "", $H922/$R922, ""), ""), "")</f>
        <v/>
      </c>
      <c r="AQ922" s="10" t="str">
        <f ca="1">IFERROR(IF(AND(NOW()&lt;= EOMONTH(DATE(YEAR($O922),12, 1), 0), Overall!$A924&lt;&gt;"", MONTH($N922) &lt;= 12, MONTH($O922) &gt;= 12), IF($R922 &lt;&gt; "", $H922/$R922, ""), ""), "")</f>
        <v/>
      </c>
      <c r="AR922" s="16">
        <f t="shared" ca="1" si="29"/>
        <v>0</v>
      </c>
    </row>
    <row r="923" spans="1:44" x14ac:dyDescent="0.25">
      <c r="A923" t="str">
        <f>_xlfn.VALUETOTEXT(Overall!A925)</f>
        <v/>
      </c>
      <c r="B923" s="8" t="str">
        <f>IF(Overall!B925&lt;&gt;"", VALUE(Overall!B925), "")</f>
        <v/>
      </c>
      <c r="C923" s="5" t="str">
        <f>IF(Overall!C925&lt;&gt;"",_xlfn.VALUETOTEXT(Overall!C925),"")</f>
        <v/>
      </c>
      <c r="D923" s="5" t="str">
        <f>_xlfn.VALUETOTEXT(Overall!D925)</f>
        <v/>
      </c>
      <c r="E923" s="5" t="str">
        <f>IF(Overall!Q925&lt;&gt;"",_xlfn.VALUETOTEXT(Overall!Q925),"")</f>
        <v/>
      </c>
      <c r="F923" s="5" t="str">
        <f>IF(Overall!E925&lt;&gt;"",_xlfn.VALUETOTEXT(Overall!E925),"")</f>
        <v/>
      </c>
      <c r="G923" s="5" t="str">
        <f>IF(Overall!R925&lt;&gt;"",_xlfn.VALUETOTEXT(Overall!R925),"")</f>
        <v/>
      </c>
      <c r="H923" s="6" t="str">
        <f>IF(Overall!F925&lt;&gt;"",VALUE(Overall!F925),"")</f>
        <v/>
      </c>
      <c r="I923" s="6" t="str">
        <f>IF(Overall!G925&lt;&gt;"",VALUE(Overall!G925),"")</f>
        <v/>
      </c>
      <c r="J923" s="6" t="str">
        <f>IF(Overall!H925&lt;&gt;"",VALUE(Overall!H925),"")</f>
        <v/>
      </c>
      <c r="K923" s="6" t="str">
        <f>IF(Overall!I925&lt;&gt;"",VALUE(Overall!I925),"")</f>
        <v/>
      </c>
      <c r="L923" s="6" t="str">
        <f>IF(Overall!J925&lt;&gt;"",VALUE(Overall!J925),"")</f>
        <v/>
      </c>
      <c r="M923" s="6" t="str">
        <f>IF(Overall!K925&lt;&gt;"",VALUE(Overall!K925),"")</f>
        <v/>
      </c>
      <c r="N923" s="7" t="str">
        <f>IF(Overall!L925&lt;&gt;"",DATEVALUE(MID(Overall!L925, FIND(",", Overall!L925) + 2, FIND(" ", Overall!L925) - FIND(",", Overall!L925) - 1) &amp; " " &amp; MID(Overall!L925, FIND(" ", Overall!L925) + 1, FIND(",", Overall!L925, FIND(" ", Overall!L925)) - FIND(" ", Overall!L925) - 1) &amp; ", " &amp; MID(Overall!L925, FIND(",", Overall!L925, FIND(",",Overall!L925) + 1) + 2, LEN(Overall!L925))),"")</f>
        <v/>
      </c>
      <c r="O923" s="7" t="str">
        <f>IF(Overall!M925&lt;&gt;"",DATEVALUE(MID(Overall!M925, FIND(",", Overall!M925) + 2, FIND(" ", Overall!M925) - FIND(",", Overall!M925) - 1) &amp; " " &amp; MID(Overall!M925, FIND(" ", Overall!M925) + 1, FIND(",", Overall!M925, FIND(" ", Overall!M925)) - FIND(" ", Overall!M925) - 1) &amp; ", " &amp; MID(Overall!M925, FIND(",", Overall!M925, FIND(",",Overall!M925) + 1) + 2, LEN(Overall!M925))),"")</f>
        <v/>
      </c>
      <c r="P923" s="7" t="str">
        <f>IF(Overall!N925&lt;&gt;"",DATEVALUE(MID(Overall!N925, FIND(",", Overall!N925) + 2, FIND(" ", Overall!N925) - FIND(",", Overall!N925) - 1) &amp; " " &amp; MID(Overall!N925, FIND(" ", Overall!N925) + 1, FIND(",", Overall!N925, FIND(" ", Overall!N925)) - FIND(" ", Overall!N925) - 1) &amp; ", " &amp; MID(Overall!N925, FIND(",", Overall!N925, FIND(",",Overall!N925) + 1) + 2, LEN(Overall!N925))),"")</f>
        <v/>
      </c>
      <c r="Q923" s="7" t="str">
        <f>IF(Overall!O925&lt;&gt;"",DATEVALUE(MID(Overall!O925, FIND(",", Overall!O925) + 2, FIND(" ", Overall!O925) - FIND(",", Overall!O925) - 1) &amp; " " &amp; MID(Overall!O925, FIND(" ", Overall!O925) + 1, FIND(",", Overall!O925, FIND(" ", Overall!O925)) - FIND(" ", Overall!O925) - 1) &amp; ", " &amp; MID(Overall!O925, FIND(",", Overall!O925, FIND(",",Overall!O925) + 1) + 2, LEN(Overall!O925))),"")</f>
        <v/>
      </c>
      <c r="R923" s="5" t="str">
        <f t="shared" si="28"/>
        <v/>
      </c>
      <c r="S923" s="10" t="str">
        <f>IF(Overall!$A925&lt;&gt;"",IF(AND(MONTH($N923) &lt;= 1, MONTH($O923) &gt;= 1), IF($R923 &lt;&gt; "", $H923/$R923, ""), ""),"")</f>
        <v/>
      </c>
      <c r="T923" s="10" t="str">
        <f>IF(Overall!$A925&lt;&gt;"",IF(AND(MONTH($N923) &lt;= 2, MONTH($O923) &gt;= 2), IF($R923 &lt;&gt; "", $H923/$R923, ""), ""),"")</f>
        <v/>
      </c>
      <c r="U923" s="10" t="str">
        <f>IF(Overall!$A925&lt;&gt;"",IF(AND(MONTH($N923) &lt;= 3, MONTH($O923) &gt;= 3), IF($R923 &lt;&gt; "", $H923/$R923, ""), ""),"")</f>
        <v/>
      </c>
      <c r="V923" s="10" t="str">
        <f>IF(Overall!$A925&lt;&gt;"",IF(AND(MONTH($N923) &lt;= 4, MONTH($O923) &gt;= 4), IF($R923 &lt;&gt; "", $H923/$R923, ""), ""),"")</f>
        <v/>
      </c>
      <c r="W923" s="10" t="str">
        <f>IF(Overall!$A925&lt;&gt;"",IF(AND(MONTH($N923) &lt;= 5, MONTH($O923) &gt;= 5), IF($R923 &lt;&gt; "", $H923/$R923, ""), ""),"")</f>
        <v/>
      </c>
      <c r="X923" s="10" t="str">
        <f>IF(Overall!$A925&lt;&gt;"",IF(AND(MONTH($N923) &lt;= 6, MONTH($O923) &gt;= 6), IF($R923 &lt;&gt; "", $H923/$R923, ""), ""),"")</f>
        <v/>
      </c>
      <c r="Y923" s="10" t="str">
        <f>IF(Overall!$A925&lt;&gt;"",IF(AND(MONTH($N923) &lt;= 7, MONTH($O923) &gt;= 7 ), IF($R923 &lt;&gt; "", $H923/$R923, ""), ""),"")</f>
        <v/>
      </c>
      <c r="Z923" s="10" t="str">
        <f>IF(Overall!$A925&lt;&gt;"",IF(AND(MONTH($N923) &lt;= 8, MONTH($O923) &gt;= 8), IF($R923 &lt;&gt; "", $H923/$R923, ""), ""),"")</f>
        <v/>
      </c>
      <c r="AA923" s="10" t="str">
        <f>IF(Overall!$A925&lt;&gt;"",IF(AND(MONTH($N923) &lt;= 9, MONTH($O923) &gt;= 9), IF($R923 &lt;&gt; "", $H923/$R923, ""), ""),"")</f>
        <v/>
      </c>
      <c r="AB923" s="10" t="str">
        <f>IF(Overall!$A925&lt;&gt;"",IF(AND(MONTH($N923) &lt;= 10, MONTH($O923) &gt;= 10), IF($R923 &lt;&gt; "", $H923/$R923, ""), ""),"")</f>
        <v/>
      </c>
      <c r="AC923" s="10" t="str">
        <f>IF(Overall!$A925&lt;&gt;"",IF(AND(MONTH($N923) &lt;= 11, MONTH($O923) &gt;= 11), IF($R923 &lt;&gt; "", $H923/$R923, ""), ""),"")</f>
        <v/>
      </c>
      <c r="AD923" s="10" t="str">
        <f>IF(Overall!$A925&lt;&gt;"",IF(AND(MONTH($N923) &lt;= 12, MONTH($O923) &gt;= 12), IF($R923 &lt;&gt; "", $H923/$R923, ""), ""),"")</f>
        <v/>
      </c>
      <c r="AF923" s="10" t="str">
        <f ca="1">IFERROR(IF(AND(NOW()&lt;= EOMONTH(DATE(YEAR($O923),1, 1), 0), Overall!$A925&lt;&gt;"", MONTH($N923) &lt;= 1, MONTH($O923) &gt;= 1), IF($R923 &lt;&gt; "", $H923/$R923, ""), ""), "")</f>
        <v/>
      </c>
      <c r="AG923" s="10" t="str">
        <f ca="1">IFERROR(IF(AND(NOW()&lt;= EOMONTH(DATE(YEAR($O923),2, 1), 0), Overall!$A925&lt;&gt;"", MONTH($N923) &lt;= 2, MONTH($O923) &gt;= 2), IF($R923 &lt;&gt; "", $H923/$R923, ""), ""), "")</f>
        <v/>
      </c>
      <c r="AH923" s="10" t="str">
        <f ca="1">IFERROR(IF(AND(NOW()&lt;= EOMONTH(DATE(YEAR($O923),3, 1), 0), Overall!$A925&lt;&gt;"", MONTH($N923) &lt;= 3, MONTH($O923) &gt;= 3), IF($R923 &lt;&gt; "", $H923/$R923, ""), ""), "")</f>
        <v/>
      </c>
      <c r="AI923" s="10" t="str">
        <f ca="1">IFERROR(IF(AND(NOW()&lt;= EOMONTH(DATE(YEAR($O923),4, 1), 0), Overall!$A925&lt;&gt;"", MONTH($N923) &lt;= 4, MONTH($O923) &gt;= 4), IF($R923 &lt;&gt; "", $H923/$R923, ""), ""), "")</f>
        <v/>
      </c>
      <c r="AJ923" s="10" t="str">
        <f ca="1">IFERROR(IF(AND(NOW()&lt;= EOMONTH(DATE(YEAR($O923),5, 1), 0), Overall!$A925&lt;&gt;"", MONTH($N923) &lt;= 5, MONTH($O923) &gt;= 5), IF($R923 &lt;&gt; "", $H923/$R923, ""), ""), "")</f>
        <v/>
      </c>
      <c r="AK923" s="10" t="str">
        <f ca="1">IFERROR(IF(AND(NOW()&lt;= EOMONTH(DATE(YEAR($O923),6, 1), 0), Overall!$A925&lt;&gt;"", MONTH($N923) &lt;= 6, MONTH($O923) &gt;= 6), IF($R923 &lt;&gt; "", $H923/$R923, ""), ""), "")</f>
        <v/>
      </c>
      <c r="AL923" s="10" t="str">
        <f ca="1">IFERROR(IF(AND(NOW()&lt;= EOMONTH(DATE(YEAR($O923),7, 1), 0), Overall!$A925&lt;&gt;"", MONTH($N923) &lt;= 7, MONTH($O923) &gt;= 7), IF($R923 &lt;&gt; "", $H923/$R923, ""), ""), "")</f>
        <v/>
      </c>
      <c r="AM923" s="10" t="str">
        <f ca="1">IFERROR(IF(AND(NOW()&lt;= EOMONTH(DATE(YEAR($O923),8, 1), 0), Overall!$A925&lt;&gt;"", MONTH($N923) &lt;= 8, MONTH($O923) &gt;= 8), IF($R923 &lt;&gt; "", $H923/$R923, ""), ""), "")</f>
        <v/>
      </c>
      <c r="AN923" s="10" t="str">
        <f ca="1">IFERROR(IF(AND(NOW()&lt;= EOMONTH(DATE(YEAR($O923),9, 1), 0), Overall!$A925&lt;&gt;"", MONTH($N923) &lt;= 9, MONTH($O923) &gt;= 9), IF($R923 &lt;&gt; "", $H923/$R923, ""), ""), "")</f>
        <v/>
      </c>
      <c r="AO923" s="10" t="str">
        <f ca="1">IFERROR(IF(AND(NOW()&lt;= EOMONTH(DATE(YEAR($O923),10, 1), 0), Overall!$A925&lt;&gt;"", MONTH($N923) &lt;= 10, MONTH($O923) &gt;= 10), IF($R923 &lt;&gt; "", $H923/$R923, ""), ""), "")</f>
        <v/>
      </c>
      <c r="AP923" s="10" t="str">
        <f ca="1">IFERROR(IF(AND(NOW()&lt;= EOMONTH(DATE(YEAR($O923),11, 1), 0), Overall!$A925&lt;&gt;"", MONTH($N923) &lt;=11, MONTH($O923) &gt;= 11), IF($R923 &lt;&gt; "", $H923/$R923, ""), ""), "")</f>
        <v/>
      </c>
      <c r="AQ923" s="10" t="str">
        <f ca="1">IFERROR(IF(AND(NOW()&lt;= EOMONTH(DATE(YEAR($O923),12, 1), 0), Overall!$A925&lt;&gt;"", MONTH($N923) &lt;= 12, MONTH($O923) &gt;= 12), IF($R923 &lt;&gt; "", $H923/$R923, ""), ""), "")</f>
        <v/>
      </c>
      <c r="AR923" s="16">
        <f t="shared" ca="1" si="29"/>
        <v>0</v>
      </c>
    </row>
    <row r="924" spans="1:44" x14ac:dyDescent="0.25">
      <c r="A924" t="str">
        <f>_xlfn.VALUETOTEXT(Overall!A926)</f>
        <v/>
      </c>
      <c r="B924" s="8" t="str">
        <f>IF(Overall!B926&lt;&gt;"", VALUE(Overall!B926), "")</f>
        <v/>
      </c>
      <c r="C924" s="5" t="str">
        <f>IF(Overall!C926&lt;&gt;"",_xlfn.VALUETOTEXT(Overall!C926),"")</f>
        <v/>
      </c>
      <c r="D924" s="5" t="str">
        <f>_xlfn.VALUETOTEXT(Overall!D926)</f>
        <v/>
      </c>
      <c r="E924" s="5" t="str">
        <f>IF(Overall!Q926&lt;&gt;"",_xlfn.VALUETOTEXT(Overall!Q926),"")</f>
        <v/>
      </c>
      <c r="F924" s="5" t="str">
        <f>IF(Overall!E926&lt;&gt;"",_xlfn.VALUETOTEXT(Overall!E926),"")</f>
        <v/>
      </c>
      <c r="G924" s="5" t="str">
        <f>IF(Overall!R926&lt;&gt;"",_xlfn.VALUETOTEXT(Overall!R926),"")</f>
        <v/>
      </c>
      <c r="H924" s="6" t="str">
        <f>IF(Overall!F926&lt;&gt;"",VALUE(Overall!F926),"")</f>
        <v/>
      </c>
      <c r="I924" s="6" t="str">
        <f>IF(Overall!G926&lt;&gt;"",VALUE(Overall!G926),"")</f>
        <v/>
      </c>
      <c r="J924" s="6" t="str">
        <f>IF(Overall!H926&lt;&gt;"",VALUE(Overall!H926),"")</f>
        <v/>
      </c>
      <c r="K924" s="6" t="str">
        <f>IF(Overall!I926&lt;&gt;"",VALUE(Overall!I926),"")</f>
        <v/>
      </c>
      <c r="L924" s="6" t="str">
        <f>IF(Overall!J926&lt;&gt;"",VALUE(Overall!J926),"")</f>
        <v/>
      </c>
      <c r="M924" s="6" t="str">
        <f>IF(Overall!K926&lt;&gt;"",VALUE(Overall!K926),"")</f>
        <v/>
      </c>
      <c r="N924" s="7" t="str">
        <f>IF(Overall!L926&lt;&gt;"",DATEVALUE(MID(Overall!L926, FIND(",", Overall!L926) + 2, FIND(" ", Overall!L926) - FIND(",", Overall!L926) - 1) &amp; " " &amp; MID(Overall!L926, FIND(" ", Overall!L926) + 1, FIND(",", Overall!L926, FIND(" ", Overall!L926)) - FIND(" ", Overall!L926) - 1) &amp; ", " &amp; MID(Overall!L926, FIND(",", Overall!L926, FIND(",",Overall!L926) + 1) + 2, LEN(Overall!L926))),"")</f>
        <v/>
      </c>
      <c r="O924" s="7" t="str">
        <f>IF(Overall!M926&lt;&gt;"",DATEVALUE(MID(Overall!M926, FIND(",", Overall!M926) + 2, FIND(" ", Overall!M926) - FIND(",", Overall!M926) - 1) &amp; " " &amp; MID(Overall!M926, FIND(" ", Overall!M926) + 1, FIND(",", Overall!M926, FIND(" ", Overall!M926)) - FIND(" ", Overall!M926) - 1) &amp; ", " &amp; MID(Overall!M926, FIND(",", Overall!M926, FIND(",",Overall!M926) + 1) + 2, LEN(Overall!M926))),"")</f>
        <v/>
      </c>
      <c r="P924" s="7" t="str">
        <f>IF(Overall!N926&lt;&gt;"",DATEVALUE(MID(Overall!N926, FIND(",", Overall!N926) + 2, FIND(" ", Overall!N926) - FIND(",", Overall!N926) - 1) &amp; " " &amp; MID(Overall!N926, FIND(" ", Overall!N926) + 1, FIND(",", Overall!N926, FIND(" ", Overall!N926)) - FIND(" ", Overall!N926) - 1) &amp; ", " &amp; MID(Overall!N926, FIND(",", Overall!N926, FIND(",",Overall!N926) + 1) + 2, LEN(Overall!N926))),"")</f>
        <v/>
      </c>
      <c r="Q924" s="7" t="str">
        <f>IF(Overall!O926&lt;&gt;"",DATEVALUE(MID(Overall!O926, FIND(",", Overall!O926) + 2, FIND(" ", Overall!O926) - FIND(",", Overall!O926) - 1) &amp; " " &amp; MID(Overall!O926, FIND(" ", Overall!O926) + 1, FIND(",", Overall!O926, FIND(" ", Overall!O926)) - FIND(" ", Overall!O926) - 1) &amp; ", " &amp; MID(Overall!O926, FIND(",", Overall!O926, FIND(",",Overall!O926) + 1) + 2, LEN(Overall!O926))),"")</f>
        <v/>
      </c>
      <c r="R924" s="5" t="str">
        <f t="shared" si="28"/>
        <v/>
      </c>
      <c r="S924" s="10" t="str">
        <f>IF(Overall!$A926&lt;&gt;"",IF(AND(MONTH($N924) &lt;= 1, MONTH($O924) &gt;= 1), IF($R924 &lt;&gt; "", $H924/$R924, ""), ""),"")</f>
        <v/>
      </c>
      <c r="T924" s="10" t="str">
        <f>IF(Overall!$A926&lt;&gt;"",IF(AND(MONTH($N924) &lt;= 2, MONTH($O924) &gt;= 2), IF($R924 &lt;&gt; "", $H924/$R924, ""), ""),"")</f>
        <v/>
      </c>
      <c r="U924" s="10" t="str">
        <f>IF(Overall!$A926&lt;&gt;"",IF(AND(MONTH($N924) &lt;= 3, MONTH($O924) &gt;= 3), IF($R924 &lt;&gt; "", $H924/$R924, ""), ""),"")</f>
        <v/>
      </c>
      <c r="V924" s="10" t="str">
        <f>IF(Overall!$A926&lt;&gt;"",IF(AND(MONTH($N924) &lt;= 4, MONTH($O924) &gt;= 4), IF($R924 &lt;&gt; "", $H924/$R924, ""), ""),"")</f>
        <v/>
      </c>
      <c r="W924" s="10" t="str">
        <f>IF(Overall!$A926&lt;&gt;"",IF(AND(MONTH($N924) &lt;= 5, MONTH($O924) &gt;= 5), IF($R924 &lt;&gt; "", $H924/$R924, ""), ""),"")</f>
        <v/>
      </c>
      <c r="X924" s="10" t="str">
        <f>IF(Overall!$A926&lt;&gt;"",IF(AND(MONTH($N924) &lt;= 6, MONTH($O924) &gt;= 6), IF($R924 &lt;&gt; "", $H924/$R924, ""), ""),"")</f>
        <v/>
      </c>
      <c r="Y924" s="10" t="str">
        <f>IF(Overall!$A926&lt;&gt;"",IF(AND(MONTH($N924) &lt;= 7, MONTH($O924) &gt;= 7 ), IF($R924 &lt;&gt; "", $H924/$R924, ""), ""),"")</f>
        <v/>
      </c>
      <c r="Z924" s="10" t="str">
        <f>IF(Overall!$A926&lt;&gt;"",IF(AND(MONTH($N924) &lt;= 8, MONTH($O924) &gt;= 8), IF($R924 &lt;&gt; "", $H924/$R924, ""), ""),"")</f>
        <v/>
      </c>
      <c r="AA924" s="10" t="str">
        <f>IF(Overall!$A926&lt;&gt;"",IF(AND(MONTH($N924) &lt;= 9, MONTH($O924) &gt;= 9), IF($R924 &lt;&gt; "", $H924/$R924, ""), ""),"")</f>
        <v/>
      </c>
      <c r="AB924" s="10" t="str">
        <f>IF(Overall!$A926&lt;&gt;"",IF(AND(MONTH($N924) &lt;= 10, MONTH($O924) &gt;= 10), IF($R924 &lt;&gt; "", $H924/$R924, ""), ""),"")</f>
        <v/>
      </c>
      <c r="AC924" s="10" t="str">
        <f>IF(Overall!$A926&lt;&gt;"",IF(AND(MONTH($N924) &lt;= 11, MONTH($O924) &gt;= 11), IF($R924 &lt;&gt; "", $H924/$R924, ""), ""),"")</f>
        <v/>
      </c>
      <c r="AD924" s="10" t="str">
        <f>IF(Overall!$A926&lt;&gt;"",IF(AND(MONTH($N924) &lt;= 12, MONTH($O924) &gt;= 12), IF($R924 &lt;&gt; "", $H924/$R924, ""), ""),"")</f>
        <v/>
      </c>
      <c r="AF924" s="10" t="str">
        <f ca="1">IFERROR(IF(AND(NOW()&lt;= EOMONTH(DATE(YEAR($O924),1, 1), 0), Overall!$A926&lt;&gt;"", MONTH($N924) &lt;= 1, MONTH($O924) &gt;= 1), IF($R924 &lt;&gt; "", $H924/$R924, ""), ""), "")</f>
        <v/>
      </c>
      <c r="AG924" s="10" t="str">
        <f ca="1">IFERROR(IF(AND(NOW()&lt;= EOMONTH(DATE(YEAR($O924),2, 1), 0), Overall!$A926&lt;&gt;"", MONTH($N924) &lt;= 2, MONTH($O924) &gt;= 2), IF($R924 &lt;&gt; "", $H924/$R924, ""), ""), "")</f>
        <v/>
      </c>
      <c r="AH924" s="10" t="str">
        <f ca="1">IFERROR(IF(AND(NOW()&lt;= EOMONTH(DATE(YEAR($O924),3, 1), 0), Overall!$A926&lt;&gt;"", MONTH($N924) &lt;= 3, MONTH($O924) &gt;= 3), IF($R924 &lt;&gt; "", $H924/$R924, ""), ""), "")</f>
        <v/>
      </c>
      <c r="AI924" s="10" t="str">
        <f ca="1">IFERROR(IF(AND(NOW()&lt;= EOMONTH(DATE(YEAR($O924),4, 1), 0), Overall!$A926&lt;&gt;"", MONTH($N924) &lt;= 4, MONTH($O924) &gt;= 4), IF($R924 &lt;&gt; "", $H924/$R924, ""), ""), "")</f>
        <v/>
      </c>
      <c r="AJ924" s="10" t="str">
        <f ca="1">IFERROR(IF(AND(NOW()&lt;= EOMONTH(DATE(YEAR($O924),5, 1), 0), Overall!$A926&lt;&gt;"", MONTH($N924) &lt;= 5, MONTH($O924) &gt;= 5), IF($R924 &lt;&gt; "", $H924/$R924, ""), ""), "")</f>
        <v/>
      </c>
      <c r="AK924" s="10" t="str">
        <f ca="1">IFERROR(IF(AND(NOW()&lt;= EOMONTH(DATE(YEAR($O924),6, 1), 0), Overall!$A926&lt;&gt;"", MONTH($N924) &lt;= 6, MONTH($O924) &gt;= 6), IF($R924 &lt;&gt; "", $H924/$R924, ""), ""), "")</f>
        <v/>
      </c>
      <c r="AL924" s="10" t="str">
        <f ca="1">IFERROR(IF(AND(NOW()&lt;= EOMONTH(DATE(YEAR($O924),7, 1), 0), Overall!$A926&lt;&gt;"", MONTH($N924) &lt;= 7, MONTH($O924) &gt;= 7), IF($R924 &lt;&gt; "", $H924/$R924, ""), ""), "")</f>
        <v/>
      </c>
      <c r="AM924" s="10" t="str">
        <f ca="1">IFERROR(IF(AND(NOW()&lt;= EOMONTH(DATE(YEAR($O924),8, 1), 0), Overall!$A926&lt;&gt;"", MONTH($N924) &lt;= 8, MONTH($O924) &gt;= 8), IF($R924 &lt;&gt; "", $H924/$R924, ""), ""), "")</f>
        <v/>
      </c>
      <c r="AN924" s="10" t="str">
        <f ca="1">IFERROR(IF(AND(NOW()&lt;= EOMONTH(DATE(YEAR($O924),9, 1), 0), Overall!$A926&lt;&gt;"", MONTH($N924) &lt;= 9, MONTH($O924) &gt;= 9), IF($R924 &lt;&gt; "", $H924/$R924, ""), ""), "")</f>
        <v/>
      </c>
      <c r="AO924" s="10" t="str">
        <f ca="1">IFERROR(IF(AND(NOW()&lt;= EOMONTH(DATE(YEAR($O924),10, 1), 0), Overall!$A926&lt;&gt;"", MONTH($N924) &lt;= 10, MONTH($O924) &gt;= 10), IF($R924 &lt;&gt; "", $H924/$R924, ""), ""), "")</f>
        <v/>
      </c>
      <c r="AP924" s="10" t="str">
        <f ca="1">IFERROR(IF(AND(NOW()&lt;= EOMONTH(DATE(YEAR($O924),11, 1), 0), Overall!$A926&lt;&gt;"", MONTH($N924) &lt;=11, MONTH($O924) &gt;= 11), IF($R924 &lt;&gt; "", $H924/$R924, ""), ""), "")</f>
        <v/>
      </c>
      <c r="AQ924" s="10" t="str">
        <f ca="1">IFERROR(IF(AND(NOW()&lt;= EOMONTH(DATE(YEAR($O924),12, 1), 0), Overall!$A926&lt;&gt;"", MONTH($N924) &lt;= 12, MONTH($O924) &gt;= 12), IF($R924 &lt;&gt; "", $H924/$R924, ""), ""), "")</f>
        <v/>
      </c>
      <c r="AR924" s="16">
        <f t="shared" ca="1" si="29"/>
        <v>0</v>
      </c>
    </row>
    <row r="925" spans="1:44" x14ac:dyDescent="0.25">
      <c r="A925" t="str">
        <f>_xlfn.VALUETOTEXT(Overall!A927)</f>
        <v/>
      </c>
      <c r="B925" s="8" t="str">
        <f>IF(Overall!B927&lt;&gt;"", VALUE(Overall!B927), "")</f>
        <v/>
      </c>
      <c r="C925" s="5" t="str">
        <f>IF(Overall!C927&lt;&gt;"",_xlfn.VALUETOTEXT(Overall!C927),"")</f>
        <v/>
      </c>
      <c r="D925" s="5" t="str">
        <f>_xlfn.VALUETOTEXT(Overall!D927)</f>
        <v/>
      </c>
      <c r="E925" s="5" t="str">
        <f>IF(Overall!Q927&lt;&gt;"",_xlfn.VALUETOTEXT(Overall!Q927),"")</f>
        <v/>
      </c>
      <c r="F925" s="5" t="str">
        <f>IF(Overall!E927&lt;&gt;"",_xlfn.VALUETOTEXT(Overall!E927),"")</f>
        <v/>
      </c>
      <c r="G925" s="5" t="str">
        <f>IF(Overall!R927&lt;&gt;"",_xlfn.VALUETOTEXT(Overall!R927),"")</f>
        <v/>
      </c>
      <c r="H925" s="6" t="str">
        <f>IF(Overall!F927&lt;&gt;"",VALUE(Overall!F927),"")</f>
        <v/>
      </c>
      <c r="I925" s="6" t="str">
        <f>IF(Overall!G927&lt;&gt;"",VALUE(Overall!G927),"")</f>
        <v/>
      </c>
      <c r="J925" s="6" t="str">
        <f>IF(Overall!H927&lt;&gt;"",VALUE(Overall!H927),"")</f>
        <v/>
      </c>
      <c r="K925" s="6" t="str">
        <f>IF(Overall!I927&lt;&gt;"",VALUE(Overall!I927),"")</f>
        <v/>
      </c>
      <c r="L925" s="6" t="str">
        <f>IF(Overall!J927&lt;&gt;"",VALUE(Overall!J927),"")</f>
        <v/>
      </c>
      <c r="M925" s="6" t="str">
        <f>IF(Overall!K927&lt;&gt;"",VALUE(Overall!K927),"")</f>
        <v/>
      </c>
      <c r="N925" s="7" t="str">
        <f>IF(Overall!L927&lt;&gt;"",DATEVALUE(MID(Overall!L927, FIND(",", Overall!L927) + 2, FIND(" ", Overall!L927) - FIND(",", Overall!L927) - 1) &amp; " " &amp; MID(Overall!L927, FIND(" ", Overall!L927) + 1, FIND(",", Overall!L927, FIND(" ", Overall!L927)) - FIND(" ", Overall!L927) - 1) &amp; ", " &amp; MID(Overall!L927, FIND(",", Overall!L927, FIND(",",Overall!L927) + 1) + 2, LEN(Overall!L927))),"")</f>
        <v/>
      </c>
      <c r="O925" s="7" t="str">
        <f>IF(Overall!M927&lt;&gt;"",DATEVALUE(MID(Overall!M927, FIND(",", Overall!M927) + 2, FIND(" ", Overall!M927) - FIND(",", Overall!M927) - 1) &amp; " " &amp; MID(Overall!M927, FIND(" ", Overall!M927) + 1, FIND(",", Overall!M927, FIND(" ", Overall!M927)) - FIND(" ", Overall!M927) - 1) &amp; ", " &amp; MID(Overall!M927, FIND(",", Overall!M927, FIND(",",Overall!M927) + 1) + 2, LEN(Overall!M927))),"")</f>
        <v/>
      </c>
      <c r="P925" s="7" t="str">
        <f>IF(Overall!N927&lt;&gt;"",DATEVALUE(MID(Overall!N927, FIND(",", Overall!N927) + 2, FIND(" ", Overall!N927) - FIND(",", Overall!N927) - 1) &amp; " " &amp; MID(Overall!N927, FIND(" ", Overall!N927) + 1, FIND(",", Overall!N927, FIND(" ", Overall!N927)) - FIND(" ", Overall!N927) - 1) &amp; ", " &amp; MID(Overall!N927, FIND(",", Overall!N927, FIND(",",Overall!N927) + 1) + 2, LEN(Overall!N927))),"")</f>
        <v/>
      </c>
      <c r="Q925" s="7" t="str">
        <f>IF(Overall!O927&lt;&gt;"",DATEVALUE(MID(Overall!O927, FIND(",", Overall!O927) + 2, FIND(" ", Overall!O927) - FIND(",", Overall!O927) - 1) &amp; " " &amp; MID(Overall!O927, FIND(" ", Overall!O927) + 1, FIND(",", Overall!O927, FIND(" ", Overall!O927)) - FIND(" ", Overall!O927) - 1) &amp; ", " &amp; MID(Overall!O927, FIND(",", Overall!O927, FIND(",",Overall!O927) + 1) + 2, LEN(Overall!O927))),"")</f>
        <v/>
      </c>
      <c r="R925" s="5" t="str">
        <f t="shared" si="28"/>
        <v/>
      </c>
      <c r="S925" s="10" t="str">
        <f>IF(Overall!$A927&lt;&gt;"",IF(AND(MONTH($N925) &lt;= 1, MONTH($O925) &gt;= 1), IF($R925 &lt;&gt; "", $H925/$R925, ""), ""),"")</f>
        <v/>
      </c>
      <c r="T925" s="10" t="str">
        <f>IF(Overall!$A927&lt;&gt;"",IF(AND(MONTH($N925) &lt;= 2, MONTH($O925) &gt;= 2), IF($R925 &lt;&gt; "", $H925/$R925, ""), ""),"")</f>
        <v/>
      </c>
      <c r="U925" s="10" t="str">
        <f>IF(Overall!$A927&lt;&gt;"",IF(AND(MONTH($N925) &lt;= 3, MONTH($O925) &gt;= 3), IF($R925 &lt;&gt; "", $H925/$R925, ""), ""),"")</f>
        <v/>
      </c>
      <c r="V925" s="10" t="str">
        <f>IF(Overall!$A927&lt;&gt;"",IF(AND(MONTH($N925) &lt;= 4, MONTH($O925) &gt;= 4), IF($R925 &lt;&gt; "", $H925/$R925, ""), ""),"")</f>
        <v/>
      </c>
      <c r="W925" s="10" t="str">
        <f>IF(Overall!$A927&lt;&gt;"",IF(AND(MONTH($N925) &lt;= 5, MONTH($O925) &gt;= 5), IF($R925 &lt;&gt; "", $H925/$R925, ""), ""),"")</f>
        <v/>
      </c>
      <c r="X925" s="10" t="str">
        <f>IF(Overall!$A927&lt;&gt;"",IF(AND(MONTH($N925) &lt;= 6, MONTH($O925) &gt;= 6), IF($R925 &lt;&gt; "", $H925/$R925, ""), ""),"")</f>
        <v/>
      </c>
      <c r="Y925" s="10" t="str">
        <f>IF(Overall!$A927&lt;&gt;"",IF(AND(MONTH($N925) &lt;= 7, MONTH($O925) &gt;= 7 ), IF($R925 &lt;&gt; "", $H925/$R925, ""), ""),"")</f>
        <v/>
      </c>
      <c r="Z925" s="10" t="str">
        <f>IF(Overall!$A927&lt;&gt;"",IF(AND(MONTH($N925) &lt;= 8, MONTH($O925) &gt;= 8), IF($R925 &lt;&gt; "", $H925/$R925, ""), ""),"")</f>
        <v/>
      </c>
      <c r="AA925" s="10" t="str">
        <f>IF(Overall!$A927&lt;&gt;"",IF(AND(MONTH($N925) &lt;= 9, MONTH($O925) &gt;= 9), IF($R925 &lt;&gt; "", $H925/$R925, ""), ""),"")</f>
        <v/>
      </c>
      <c r="AB925" s="10" t="str">
        <f>IF(Overall!$A927&lt;&gt;"",IF(AND(MONTH($N925) &lt;= 10, MONTH($O925) &gt;= 10), IF($R925 &lt;&gt; "", $H925/$R925, ""), ""),"")</f>
        <v/>
      </c>
      <c r="AC925" s="10" t="str">
        <f>IF(Overall!$A927&lt;&gt;"",IF(AND(MONTH($N925) &lt;= 11, MONTH($O925) &gt;= 11), IF($R925 &lt;&gt; "", $H925/$R925, ""), ""),"")</f>
        <v/>
      </c>
      <c r="AD925" s="10" t="str">
        <f>IF(Overall!$A927&lt;&gt;"",IF(AND(MONTH($N925) &lt;= 12, MONTH($O925) &gt;= 12), IF($R925 &lt;&gt; "", $H925/$R925, ""), ""),"")</f>
        <v/>
      </c>
      <c r="AF925" s="10" t="str">
        <f ca="1">IFERROR(IF(AND(NOW()&lt;= EOMONTH(DATE(YEAR($O925),1, 1), 0), Overall!$A927&lt;&gt;"", MONTH($N925) &lt;= 1, MONTH($O925) &gt;= 1), IF($R925 &lt;&gt; "", $H925/$R925, ""), ""), "")</f>
        <v/>
      </c>
      <c r="AG925" s="10" t="str">
        <f ca="1">IFERROR(IF(AND(NOW()&lt;= EOMONTH(DATE(YEAR($O925),2, 1), 0), Overall!$A927&lt;&gt;"", MONTH($N925) &lt;= 2, MONTH($O925) &gt;= 2), IF($R925 &lt;&gt; "", $H925/$R925, ""), ""), "")</f>
        <v/>
      </c>
      <c r="AH925" s="10" t="str">
        <f ca="1">IFERROR(IF(AND(NOW()&lt;= EOMONTH(DATE(YEAR($O925),3, 1), 0), Overall!$A927&lt;&gt;"", MONTH($N925) &lt;= 3, MONTH($O925) &gt;= 3), IF($R925 &lt;&gt; "", $H925/$R925, ""), ""), "")</f>
        <v/>
      </c>
      <c r="AI925" s="10" t="str">
        <f ca="1">IFERROR(IF(AND(NOW()&lt;= EOMONTH(DATE(YEAR($O925),4, 1), 0), Overall!$A927&lt;&gt;"", MONTH($N925) &lt;= 4, MONTH($O925) &gt;= 4), IF($R925 &lt;&gt; "", $H925/$R925, ""), ""), "")</f>
        <v/>
      </c>
      <c r="AJ925" s="10" t="str">
        <f ca="1">IFERROR(IF(AND(NOW()&lt;= EOMONTH(DATE(YEAR($O925),5, 1), 0), Overall!$A927&lt;&gt;"", MONTH($N925) &lt;= 5, MONTH($O925) &gt;= 5), IF($R925 &lt;&gt; "", $H925/$R925, ""), ""), "")</f>
        <v/>
      </c>
      <c r="AK925" s="10" t="str">
        <f ca="1">IFERROR(IF(AND(NOW()&lt;= EOMONTH(DATE(YEAR($O925),6, 1), 0), Overall!$A927&lt;&gt;"", MONTH($N925) &lt;= 6, MONTH($O925) &gt;= 6), IF($R925 &lt;&gt; "", $H925/$R925, ""), ""), "")</f>
        <v/>
      </c>
      <c r="AL925" s="10" t="str">
        <f ca="1">IFERROR(IF(AND(NOW()&lt;= EOMONTH(DATE(YEAR($O925),7, 1), 0), Overall!$A927&lt;&gt;"", MONTH($N925) &lt;= 7, MONTH($O925) &gt;= 7), IF($R925 &lt;&gt; "", $H925/$R925, ""), ""), "")</f>
        <v/>
      </c>
      <c r="AM925" s="10" t="str">
        <f ca="1">IFERROR(IF(AND(NOW()&lt;= EOMONTH(DATE(YEAR($O925),8, 1), 0), Overall!$A927&lt;&gt;"", MONTH($N925) &lt;= 8, MONTH($O925) &gt;= 8), IF($R925 &lt;&gt; "", $H925/$R925, ""), ""), "")</f>
        <v/>
      </c>
      <c r="AN925" s="10" t="str">
        <f ca="1">IFERROR(IF(AND(NOW()&lt;= EOMONTH(DATE(YEAR($O925),9, 1), 0), Overall!$A927&lt;&gt;"", MONTH($N925) &lt;= 9, MONTH($O925) &gt;= 9), IF($R925 &lt;&gt; "", $H925/$R925, ""), ""), "")</f>
        <v/>
      </c>
      <c r="AO925" s="10" t="str">
        <f ca="1">IFERROR(IF(AND(NOW()&lt;= EOMONTH(DATE(YEAR($O925),10, 1), 0), Overall!$A927&lt;&gt;"", MONTH($N925) &lt;= 10, MONTH($O925) &gt;= 10), IF($R925 &lt;&gt; "", $H925/$R925, ""), ""), "")</f>
        <v/>
      </c>
      <c r="AP925" s="10" t="str">
        <f ca="1">IFERROR(IF(AND(NOW()&lt;= EOMONTH(DATE(YEAR($O925),11, 1), 0), Overall!$A927&lt;&gt;"", MONTH($N925) &lt;=11, MONTH($O925) &gt;= 11), IF($R925 &lt;&gt; "", $H925/$R925, ""), ""), "")</f>
        <v/>
      </c>
      <c r="AQ925" s="10" t="str">
        <f ca="1">IFERROR(IF(AND(NOW()&lt;= EOMONTH(DATE(YEAR($O925),12, 1), 0), Overall!$A927&lt;&gt;"", MONTH($N925) &lt;= 12, MONTH($O925) &gt;= 12), IF($R925 &lt;&gt; "", $H925/$R925, ""), ""), "")</f>
        <v/>
      </c>
      <c r="AR925" s="16">
        <f t="shared" ca="1" si="29"/>
        <v>0</v>
      </c>
    </row>
    <row r="926" spans="1:44" x14ac:dyDescent="0.25">
      <c r="A926" t="str">
        <f>_xlfn.VALUETOTEXT(Overall!A928)</f>
        <v/>
      </c>
      <c r="B926" s="8" t="str">
        <f>IF(Overall!B928&lt;&gt;"", VALUE(Overall!B928), "")</f>
        <v/>
      </c>
      <c r="C926" s="5" t="str">
        <f>IF(Overall!C928&lt;&gt;"",_xlfn.VALUETOTEXT(Overall!C928),"")</f>
        <v/>
      </c>
      <c r="D926" s="5" t="str">
        <f>_xlfn.VALUETOTEXT(Overall!D928)</f>
        <v/>
      </c>
      <c r="E926" s="5" t="str">
        <f>IF(Overall!Q928&lt;&gt;"",_xlfn.VALUETOTEXT(Overall!Q928),"")</f>
        <v/>
      </c>
      <c r="F926" s="5" t="str">
        <f>IF(Overall!E928&lt;&gt;"",_xlfn.VALUETOTEXT(Overall!E928),"")</f>
        <v/>
      </c>
      <c r="G926" s="5" t="str">
        <f>IF(Overall!R928&lt;&gt;"",_xlfn.VALUETOTEXT(Overall!R928),"")</f>
        <v/>
      </c>
      <c r="H926" s="6" t="str">
        <f>IF(Overall!F928&lt;&gt;"",VALUE(Overall!F928),"")</f>
        <v/>
      </c>
      <c r="I926" s="6" t="str">
        <f>IF(Overall!G928&lt;&gt;"",VALUE(Overall!G928),"")</f>
        <v/>
      </c>
      <c r="J926" s="6" t="str">
        <f>IF(Overall!H928&lt;&gt;"",VALUE(Overall!H928),"")</f>
        <v/>
      </c>
      <c r="K926" s="6" t="str">
        <f>IF(Overall!I928&lt;&gt;"",VALUE(Overall!I928),"")</f>
        <v/>
      </c>
      <c r="L926" s="6" t="str">
        <f>IF(Overall!J928&lt;&gt;"",VALUE(Overall!J928),"")</f>
        <v/>
      </c>
      <c r="M926" s="6" t="str">
        <f>IF(Overall!K928&lt;&gt;"",VALUE(Overall!K928),"")</f>
        <v/>
      </c>
      <c r="N926" s="7" t="str">
        <f>IF(Overall!L928&lt;&gt;"",DATEVALUE(MID(Overall!L928, FIND(",", Overall!L928) + 2, FIND(" ", Overall!L928) - FIND(",", Overall!L928) - 1) &amp; " " &amp; MID(Overall!L928, FIND(" ", Overall!L928) + 1, FIND(",", Overall!L928, FIND(" ", Overall!L928)) - FIND(" ", Overall!L928) - 1) &amp; ", " &amp; MID(Overall!L928, FIND(",", Overall!L928, FIND(",",Overall!L928) + 1) + 2, LEN(Overall!L928))),"")</f>
        <v/>
      </c>
      <c r="O926" s="7" t="str">
        <f>IF(Overall!M928&lt;&gt;"",DATEVALUE(MID(Overall!M928, FIND(",", Overall!M928) + 2, FIND(" ", Overall!M928) - FIND(",", Overall!M928) - 1) &amp; " " &amp; MID(Overall!M928, FIND(" ", Overall!M928) + 1, FIND(",", Overall!M928, FIND(" ", Overall!M928)) - FIND(" ", Overall!M928) - 1) &amp; ", " &amp; MID(Overall!M928, FIND(",", Overall!M928, FIND(",",Overall!M928) + 1) + 2, LEN(Overall!M928))),"")</f>
        <v/>
      </c>
      <c r="P926" s="7" t="str">
        <f>IF(Overall!N928&lt;&gt;"",DATEVALUE(MID(Overall!N928, FIND(",", Overall!N928) + 2, FIND(" ", Overall!N928) - FIND(",", Overall!N928) - 1) &amp; " " &amp; MID(Overall!N928, FIND(" ", Overall!N928) + 1, FIND(",", Overall!N928, FIND(" ", Overall!N928)) - FIND(" ", Overall!N928) - 1) &amp; ", " &amp; MID(Overall!N928, FIND(",", Overall!N928, FIND(",",Overall!N928) + 1) + 2, LEN(Overall!N928))),"")</f>
        <v/>
      </c>
      <c r="Q926" s="7" t="str">
        <f>IF(Overall!O928&lt;&gt;"",DATEVALUE(MID(Overall!O928, FIND(",", Overall!O928) + 2, FIND(" ", Overall!O928) - FIND(",", Overall!O928) - 1) &amp; " " &amp; MID(Overall!O928, FIND(" ", Overall!O928) + 1, FIND(",", Overall!O928, FIND(" ", Overall!O928)) - FIND(" ", Overall!O928) - 1) &amp; ", " &amp; MID(Overall!O928, FIND(",", Overall!O928, FIND(",",Overall!O928) + 1) + 2, LEN(Overall!O928))),"")</f>
        <v/>
      </c>
      <c r="R926" s="5" t="str">
        <f t="shared" si="28"/>
        <v/>
      </c>
      <c r="S926" s="10" t="str">
        <f>IF(Overall!$A928&lt;&gt;"",IF(AND(MONTH($N926) &lt;= 1, MONTH($O926) &gt;= 1), IF($R926 &lt;&gt; "", $H926/$R926, ""), ""),"")</f>
        <v/>
      </c>
      <c r="T926" s="10" t="str">
        <f>IF(Overall!$A928&lt;&gt;"",IF(AND(MONTH($N926) &lt;= 2, MONTH($O926) &gt;= 2), IF($R926 &lt;&gt; "", $H926/$R926, ""), ""),"")</f>
        <v/>
      </c>
      <c r="U926" s="10" t="str">
        <f>IF(Overall!$A928&lt;&gt;"",IF(AND(MONTH($N926) &lt;= 3, MONTH($O926) &gt;= 3), IF($R926 &lt;&gt; "", $H926/$R926, ""), ""),"")</f>
        <v/>
      </c>
      <c r="V926" s="10" t="str">
        <f>IF(Overall!$A928&lt;&gt;"",IF(AND(MONTH($N926) &lt;= 4, MONTH($O926) &gt;= 4), IF($R926 &lt;&gt; "", $H926/$R926, ""), ""),"")</f>
        <v/>
      </c>
      <c r="W926" s="10" t="str">
        <f>IF(Overall!$A928&lt;&gt;"",IF(AND(MONTH($N926) &lt;= 5, MONTH($O926) &gt;= 5), IF($R926 &lt;&gt; "", $H926/$R926, ""), ""),"")</f>
        <v/>
      </c>
      <c r="X926" s="10" t="str">
        <f>IF(Overall!$A928&lt;&gt;"",IF(AND(MONTH($N926) &lt;= 6, MONTH($O926) &gt;= 6), IF($R926 &lt;&gt; "", $H926/$R926, ""), ""),"")</f>
        <v/>
      </c>
      <c r="Y926" s="10" t="str">
        <f>IF(Overall!$A928&lt;&gt;"",IF(AND(MONTH($N926) &lt;= 7, MONTH($O926) &gt;= 7 ), IF($R926 &lt;&gt; "", $H926/$R926, ""), ""),"")</f>
        <v/>
      </c>
      <c r="Z926" s="10" t="str">
        <f>IF(Overall!$A928&lt;&gt;"",IF(AND(MONTH($N926) &lt;= 8, MONTH($O926) &gt;= 8), IF($R926 &lt;&gt; "", $H926/$R926, ""), ""),"")</f>
        <v/>
      </c>
      <c r="AA926" s="10" t="str">
        <f>IF(Overall!$A928&lt;&gt;"",IF(AND(MONTH($N926) &lt;= 9, MONTH($O926) &gt;= 9), IF($R926 &lt;&gt; "", $H926/$R926, ""), ""),"")</f>
        <v/>
      </c>
      <c r="AB926" s="10" t="str">
        <f>IF(Overall!$A928&lt;&gt;"",IF(AND(MONTH($N926) &lt;= 10, MONTH($O926) &gt;= 10), IF($R926 &lt;&gt; "", $H926/$R926, ""), ""),"")</f>
        <v/>
      </c>
      <c r="AC926" s="10" t="str">
        <f>IF(Overall!$A928&lt;&gt;"",IF(AND(MONTH($N926) &lt;= 11, MONTH($O926) &gt;= 11), IF($R926 &lt;&gt; "", $H926/$R926, ""), ""),"")</f>
        <v/>
      </c>
      <c r="AD926" s="10" t="str">
        <f>IF(Overall!$A928&lt;&gt;"",IF(AND(MONTH($N926) &lt;= 12, MONTH($O926) &gt;= 12), IF($R926 &lt;&gt; "", $H926/$R926, ""), ""),"")</f>
        <v/>
      </c>
      <c r="AF926" s="10" t="str">
        <f ca="1">IFERROR(IF(AND(NOW()&lt;= EOMONTH(DATE(YEAR($O926),1, 1), 0), Overall!$A928&lt;&gt;"", MONTH($N926) &lt;= 1, MONTH($O926) &gt;= 1), IF($R926 &lt;&gt; "", $H926/$R926, ""), ""), "")</f>
        <v/>
      </c>
      <c r="AG926" s="10" t="str">
        <f ca="1">IFERROR(IF(AND(NOW()&lt;= EOMONTH(DATE(YEAR($O926),2, 1), 0), Overall!$A928&lt;&gt;"", MONTH($N926) &lt;= 2, MONTH($O926) &gt;= 2), IF($R926 &lt;&gt; "", $H926/$R926, ""), ""), "")</f>
        <v/>
      </c>
      <c r="AH926" s="10" t="str">
        <f ca="1">IFERROR(IF(AND(NOW()&lt;= EOMONTH(DATE(YEAR($O926),3, 1), 0), Overall!$A928&lt;&gt;"", MONTH($N926) &lt;= 3, MONTH($O926) &gt;= 3), IF($R926 &lt;&gt; "", $H926/$R926, ""), ""), "")</f>
        <v/>
      </c>
      <c r="AI926" s="10" t="str">
        <f ca="1">IFERROR(IF(AND(NOW()&lt;= EOMONTH(DATE(YEAR($O926),4, 1), 0), Overall!$A928&lt;&gt;"", MONTH($N926) &lt;= 4, MONTH($O926) &gt;= 4), IF($R926 &lt;&gt; "", $H926/$R926, ""), ""), "")</f>
        <v/>
      </c>
      <c r="AJ926" s="10" t="str">
        <f ca="1">IFERROR(IF(AND(NOW()&lt;= EOMONTH(DATE(YEAR($O926),5, 1), 0), Overall!$A928&lt;&gt;"", MONTH($N926) &lt;= 5, MONTH($O926) &gt;= 5), IF($R926 &lt;&gt; "", $H926/$R926, ""), ""), "")</f>
        <v/>
      </c>
      <c r="AK926" s="10" t="str">
        <f ca="1">IFERROR(IF(AND(NOW()&lt;= EOMONTH(DATE(YEAR($O926),6, 1), 0), Overall!$A928&lt;&gt;"", MONTH($N926) &lt;= 6, MONTH($O926) &gt;= 6), IF($R926 &lt;&gt; "", $H926/$R926, ""), ""), "")</f>
        <v/>
      </c>
      <c r="AL926" s="10" t="str">
        <f ca="1">IFERROR(IF(AND(NOW()&lt;= EOMONTH(DATE(YEAR($O926),7, 1), 0), Overall!$A928&lt;&gt;"", MONTH($N926) &lt;= 7, MONTH($O926) &gt;= 7), IF($R926 &lt;&gt; "", $H926/$R926, ""), ""), "")</f>
        <v/>
      </c>
      <c r="AM926" s="10" t="str">
        <f ca="1">IFERROR(IF(AND(NOW()&lt;= EOMONTH(DATE(YEAR($O926),8, 1), 0), Overall!$A928&lt;&gt;"", MONTH($N926) &lt;= 8, MONTH($O926) &gt;= 8), IF($R926 &lt;&gt; "", $H926/$R926, ""), ""), "")</f>
        <v/>
      </c>
      <c r="AN926" s="10" t="str">
        <f ca="1">IFERROR(IF(AND(NOW()&lt;= EOMONTH(DATE(YEAR($O926),9, 1), 0), Overall!$A928&lt;&gt;"", MONTH($N926) &lt;= 9, MONTH($O926) &gt;= 9), IF($R926 &lt;&gt; "", $H926/$R926, ""), ""), "")</f>
        <v/>
      </c>
      <c r="AO926" s="10" t="str">
        <f ca="1">IFERROR(IF(AND(NOW()&lt;= EOMONTH(DATE(YEAR($O926),10, 1), 0), Overall!$A928&lt;&gt;"", MONTH($N926) &lt;= 10, MONTH($O926) &gt;= 10), IF($R926 &lt;&gt; "", $H926/$R926, ""), ""), "")</f>
        <v/>
      </c>
      <c r="AP926" s="10" t="str">
        <f ca="1">IFERROR(IF(AND(NOW()&lt;= EOMONTH(DATE(YEAR($O926),11, 1), 0), Overall!$A928&lt;&gt;"", MONTH($N926) &lt;=11, MONTH($O926) &gt;= 11), IF($R926 &lt;&gt; "", $H926/$R926, ""), ""), "")</f>
        <v/>
      </c>
      <c r="AQ926" s="10" t="str">
        <f ca="1">IFERROR(IF(AND(NOW()&lt;= EOMONTH(DATE(YEAR($O926),12, 1), 0), Overall!$A928&lt;&gt;"", MONTH($N926) &lt;= 12, MONTH($O926) &gt;= 12), IF($R926 &lt;&gt; "", $H926/$R926, ""), ""), "")</f>
        <v/>
      </c>
      <c r="AR926" s="16">
        <f t="shared" ca="1" si="29"/>
        <v>0</v>
      </c>
    </row>
    <row r="927" spans="1:44" x14ac:dyDescent="0.25">
      <c r="A927" t="str">
        <f>_xlfn.VALUETOTEXT(Overall!A929)</f>
        <v/>
      </c>
      <c r="B927" s="8" t="str">
        <f>IF(Overall!B929&lt;&gt;"", VALUE(Overall!B929), "")</f>
        <v/>
      </c>
      <c r="C927" s="5" t="str">
        <f>IF(Overall!C929&lt;&gt;"",_xlfn.VALUETOTEXT(Overall!C929),"")</f>
        <v/>
      </c>
      <c r="D927" s="5" t="str">
        <f>_xlfn.VALUETOTEXT(Overall!D929)</f>
        <v/>
      </c>
      <c r="E927" s="5" t="str">
        <f>IF(Overall!Q929&lt;&gt;"",_xlfn.VALUETOTEXT(Overall!Q929),"")</f>
        <v/>
      </c>
      <c r="F927" s="5" t="str">
        <f>IF(Overall!E929&lt;&gt;"",_xlfn.VALUETOTEXT(Overall!E929),"")</f>
        <v/>
      </c>
      <c r="G927" s="5" t="str">
        <f>IF(Overall!R929&lt;&gt;"",_xlfn.VALUETOTEXT(Overall!R929),"")</f>
        <v/>
      </c>
      <c r="H927" s="6" t="str">
        <f>IF(Overall!F929&lt;&gt;"",VALUE(Overall!F929),"")</f>
        <v/>
      </c>
      <c r="I927" s="6" t="str">
        <f>IF(Overall!G929&lt;&gt;"",VALUE(Overall!G929),"")</f>
        <v/>
      </c>
      <c r="J927" s="6" t="str">
        <f>IF(Overall!H929&lt;&gt;"",VALUE(Overall!H929),"")</f>
        <v/>
      </c>
      <c r="K927" s="6" t="str">
        <f>IF(Overall!I929&lt;&gt;"",VALUE(Overall!I929),"")</f>
        <v/>
      </c>
      <c r="L927" s="6" t="str">
        <f>IF(Overall!J929&lt;&gt;"",VALUE(Overall!J929),"")</f>
        <v/>
      </c>
      <c r="M927" s="6" t="str">
        <f>IF(Overall!K929&lt;&gt;"",VALUE(Overall!K929),"")</f>
        <v/>
      </c>
      <c r="N927" s="7" t="str">
        <f>IF(Overall!L929&lt;&gt;"",DATEVALUE(MID(Overall!L929, FIND(",", Overall!L929) + 2, FIND(" ", Overall!L929) - FIND(",", Overall!L929) - 1) &amp; " " &amp; MID(Overall!L929, FIND(" ", Overall!L929) + 1, FIND(",", Overall!L929, FIND(" ", Overall!L929)) - FIND(" ", Overall!L929) - 1) &amp; ", " &amp; MID(Overall!L929, FIND(",", Overall!L929, FIND(",",Overall!L929) + 1) + 2, LEN(Overall!L929))),"")</f>
        <v/>
      </c>
      <c r="O927" s="7" t="str">
        <f>IF(Overall!M929&lt;&gt;"",DATEVALUE(MID(Overall!M929, FIND(",", Overall!M929) + 2, FIND(" ", Overall!M929) - FIND(",", Overall!M929) - 1) &amp; " " &amp; MID(Overall!M929, FIND(" ", Overall!M929) + 1, FIND(",", Overall!M929, FIND(" ", Overall!M929)) - FIND(" ", Overall!M929) - 1) &amp; ", " &amp; MID(Overall!M929, FIND(",", Overall!M929, FIND(",",Overall!M929) + 1) + 2, LEN(Overall!M929))),"")</f>
        <v/>
      </c>
      <c r="P927" s="7" t="str">
        <f>IF(Overall!N929&lt;&gt;"",DATEVALUE(MID(Overall!N929, FIND(",", Overall!N929) + 2, FIND(" ", Overall!N929) - FIND(",", Overall!N929) - 1) &amp; " " &amp; MID(Overall!N929, FIND(" ", Overall!N929) + 1, FIND(",", Overall!N929, FIND(" ", Overall!N929)) - FIND(" ", Overall!N929) - 1) &amp; ", " &amp; MID(Overall!N929, FIND(",", Overall!N929, FIND(",",Overall!N929) + 1) + 2, LEN(Overall!N929))),"")</f>
        <v/>
      </c>
      <c r="Q927" s="7" t="str">
        <f>IF(Overall!O929&lt;&gt;"",DATEVALUE(MID(Overall!O929, FIND(",", Overall!O929) + 2, FIND(" ", Overall!O929) - FIND(",", Overall!O929) - 1) &amp; " " &amp; MID(Overall!O929, FIND(" ", Overall!O929) + 1, FIND(",", Overall!O929, FIND(" ", Overall!O929)) - FIND(" ", Overall!O929) - 1) &amp; ", " &amp; MID(Overall!O929, FIND(",", Overall!O929, FIND(",",Overall!O929) + 1) + 2, LEN(Overall!O929))),"")</f>
        <v/>
      </c>
      <c r="R927" s="5" t="str">
        <f t="shared" si="28"/>
        <v/>
      </c>
      <c r="S927" s="10" t="str">
        <f>IF(Overall!$A929&lt;&gt;"",IF(AND(MONTH($N927) &lt;= 1, MONTH($O927) &gt;= 1), IF($R927 &lt;&gt; "", $H927/$R927, ""), ""),"")</f>
        <v/>
      </c>
      <c r="T927" s="10" t="str">
        <f>IF(Overall!$A929&lt;&gt;"",IF(AND(MONTH($N927) &lt;= 2, MONTH($O927) &gt;= 2), IF($R927 &lt;&gt; "", $H927/$R927, ""), ""),"")</f>
        <v/>
      </c>
      <c r="U927" s="10" t="str">
        <f>IF(Overall!$A929&lt;&gt;"",IF(AND(MONTH($N927) &lt;= 3, MONTH($O927) &gt;= 3), IF($R927 &lt;&gt; "", $H927/$R927, ""), ""),"")</f>
        <v/>
      </c>
      <c r="V927" s="10" t="str">
        <f>IF(Overall!$A929&lt;&gt;"",IF(AND(MONTH($N927) &lt;= 4, MONTH($O927) &gt;= 4), IF($R927 &lt;&gt; "", $H927/$R927, ""), ""),"")</f>
        <v/>
      </c>
      <c r="W927" s="10" t="str">
        <f>IF(Overall!$A929&lt;&gt;"",IF(AND(MONTH($N927) &lt;= 5, MONTH($O927) &gt;= 5), IF($R927 &lt;&gt; "", $H927/$R927, ""), ""),"")</f>
        <v/>
      </c>
      <c r="X927" s="10" t="str">
        <f>IF(Overall!$A929&lt;&gt;"",IF(AND(MONTH($N927) &lt;= 6, MONTH($O927) &gt;= 6), IF($R927 &lt;&gt; "", $H927/$R927, ""), ""),"")</f>
        <v/>
      </c>
      <c r="Y927" s="10" t="str">
        <f>IF(Overall!$A929&lt;&gt;"",IF(AND(MONTH($N927) &lt;= 7, MONTH($O927) &gt;= 7 ), IF($R927 &lt;&gt; "", $H927/$R927, ""), ""),"")</f>
        <v/>
      </c>
      <c r="Z927" s="10" t="str">
        <f>IF(Overall!$A929&lt;&gt;"",IF(AND(MONTH($N927) &lt;= 8, MONTH($O927) &gt;= 8), IF($R927 &lt;&gt; "", $H927/$R927, ""), ""),"")</f>
        <v/>
      </c>
      <c r="AA927" s="10" t="str">
        <f>IF(Overall!$A929&lt;&gt;"",IF(AND(MONTH($N927) &lt;= 9, MONTH($O927) &gt;= 9), IF($R927 &lt;&gt; "", $H927/$R927, ""), ""),"")</f>
        <v/>
      </c>
      <c r="AB927" s="10" t="str">
        <f>IF(Overall!$A929&lt;&gt;"",IF(AND(MONTH($N927) &lt;= 10, MONTH($O927) &gt;= 10), IF($R927 &lt;&gt; "", $H927/$R927, ""), ""),"")</f>
        <v/>
      </c>
      <c r="AC927" s="10" t="str">
        <f>IF(Overall!$A929&lt;&gt;"",IF(AND(MONTH($N927) &lt;= 11, MONTH($O927) &gt;= 11), IF($R927 &lt;&gt; "", $H927/$R927, ""), ""),"")</f>
        <v/>
      </c>
      <c r="AD927" s="10" t="str">
        <f>IF(Overall!$A929&lt;&gt;"",IF(AND(MONTH($N927) &lt;= 12, MONTH($O927) &gt;= 12), IF($R927 &lt;&gt; "", $H927/$R927, ""), ""),"")</f>
        <v/>
      </c>
      <c r="AF927" s="10" t="str">
        <f ca="1">IFERROR(IF(AND(NOW()&lt;= EOMONTH(DATE(YEAR($O927),1, 1), 0), Overall!$A929&lt;&gt;"", MONTH($N927) &lt;= 1, MONTH($O927) &gt;= 1), IF($R927 &lt;&gt; "", $H927/$R927, ""), ""), "")</f>
        <v/>
      </c>
      <c r="AG927" s="10" t="str">
        <f ca="1">IFERROR(IF(AND(NOW()&lt;= EOMONTH(DATE(YEAR($O927),2, 1), 0), Overall!$A929&lt;&gt;"", MONTH($N927) &lt;= 2, MONTH($O927) &gt;= 2), IF($R927 &lt;&gt; "", $H927/$R927, ""), ""), "")</f>
        <v/>
      </c>
      <c r="AH927" s="10" t="str">
        <f ca="1">IFERROR(IF(AND(NOW()&lt;= EOMONTH(DATE(YEAR($O927),3, 1), 0), Overall!$A929&lt;&gt;"", MONTH($N927) &lt;= 3, MONTH($O927) &gt;= 3), IF($R927 &lt;&gt; "", $H927/$R927, ""), ""), "")</f>
        <v/>
      </c>
      <c r="AI927" s="10" t="str">
        <f ca="1">IFERROR(IF(AND(NOW()&lt;= EOMONTH(DATE(YEAR($O927),4, 1), 0), Overall!$A929&lt;&gt;"", MONTH($N927) &lt;= 4, MONTH($O927) &gt;= 4), IF($R927 &lt;&gt; "", $H927/$R927, ""), ""), "")</f>
        <v/>
      </c>
      <c r="AJ927" s="10" t="str">
        <f ca="1">IFERROR(IF(AND(NOW()&lt;= EOMONTH(DATE(YEAR($O927),5, 1), 0), Overall!$A929&lt;&gt;"", MONTH($N927) &lt;= 5, MONTH($O927) &gt;= 5), IF($R927 &lt;&gt; "", $H927/$R927, ""), ""), "")</f>
        <v/>
      </c>
      <c r="AK927" s="10" t="str">
        <f ca="1">IFERROR(IF(AND(NOW()&lt;= EOMONTH(DATE(YEAR($O927),6, 1), 0), Overall!$A929&lt;&gt;"", MONTH($N927) &lt;= 6, MONTH($O927) &gt;= 6), IF($R927 &lt;&gt; "", $H927/$R927, ""), ""), "")</f>
        <v/>
      </c>
      <c r="AL927" s="10" t="str">
        <f ca="1">IFERROR(IF(AND(NOW()&lt;= EOMONTH(DATE(YEAR($O927),7, 1), 0), Overall!$A929&lt;&gt;"", MONTH($N927) &lt;= 7, MONTH($O927) &gt;= 7), IF($R927 &lt;&gt; "", $H927/$R927, ""), ""), "")</f>
        <v/>
      </c>
      <c r="AM927" s="10" t="str">
        <f ca="1">IFERROR(IF(AND(NOW()&lt;= EOMONTH(DATE(YEAR($O927),8, 1), 0), Overall!$A929&lt;&gt;"", MONTH($N927) &lt;= 8, MONTH($O927) &gt;= 8), IF($R927 &lt;&gt; "", $H927/$R927, ""), ""), "")</f>
        <v/>
      </c>
      <c r="AN927" s="10" t="str">
        <f ca="1">IFERROR(IF(AND(NOW()&lt;= EOMONTH(DATE(YEAR($O927),9, 1), 0), Overall!$A929&lt;&gt;"", MONTH($N927) &lt;= 9, MONTH($O927) &gt;= 9), IF($R927 &lt;&gt; "", $H927/$R927, ""), ""), "")</f>
        <v/>
      </c>
      <c r="AO927" s="10" t="str">
        <f ca="1">IFERROR(IF(AND(NOW()&lt;= EOMONTH(DATE(YEAR($O927),10, 1), 0), Overall!$A929&lt;&gt;"", MONTH($N927) &lt;= 10, MONTH($O927) &gt;= 10), IF($R927 &lt;&gt; "", $H927/$R927, ""), ""), "")</f>
        <v/>
      </c>
      <c r="AP927" s="10" t="str">
        <f ca="1">IFERROR(IF(AND(NOW()&lt;= EOMONTH(DATE(YEAR($O927),11, 1), 0), Overall!$A929&lt;&gt;"", MONTH($N927) &lt;=11, MONTH($O927) &gt;= 11), IF($R927 &lt;&gt; "", $H927/$R927, ""), ""), "")</f>
        <v/>
      </c>
      <c r="AQ927" s="10" t="str">
        <f ca="1">IFERROR(IF(AND(NOW()&lt;= EOMONTH(DATE(YEAR($O927),12, 1), 0), Overall!$A929&lt;&gt;"", MONTH($N927) &lt;= 12, MONTH($O927) &gt;= 12), IF($R927 &lt;&gt; "", $H927/$R927, ""), ""), "")</f>
        <v/>
      </c>
      <c r="AR927" s="16">
        <f t="shared" ca="1" si="29"/>
        <v>0</v>
      </c>
    </row>
    <row r="928" spans="1:44" x14ac:dyDescent="0.25">
      <c r="A928" t="str">
        <f>_xlfn.VALUETOTEXT(Overall!A930)</f>
        <v/>
      </c>
      <c r="B928" s="8" t="str">
        <f>IF(Overall!B930&lt;&gt;"", VALUE(Overall!B930), "")</f>
        <v/>
      </c>
      <c r="C928" s="5" t="str">
        <f>IF(Overall!C930&lt;&gt;"",_xlfn.VALUETOTEXT(Overall!C930),"")</f>
        <v/>
      </c>
      <c r="D928" s="5" t="str">
        <f>_xlfn.VALUETOTEXT(Overall!D930)</f>
        <v/>
      </c>
      <c r="E928" s="5" t="str">
        <f>IF(Overall!Q930&lt;&gt;"",_xlfn.VALUETOTEXT(Overall!Q930),"")</f>
        <v/>
      </c>
      <c r="F928" s="5" t="str">
        <f>IF(Overall!E930&lt;&gt;"",_xlfn.VALUETOTEXT(Overall!E930),"")</f>
        <v/>
      </c>
      <c r="G928" s="5" t="str">
        <f>IF(Overall!R930&lt;&gt;"",_xlfn.VALUETOTEXT(Overall!R930),"")</f>
        <v/>
      </c>
      <c r="H928" s="6" t="str">
        <f>IF(Overall!F930&lt;&gt;"",VALUE(Overall!F930),"")</f>
        <v/>
      </c>
      <c r="I928" s="6" t="str">
        <f>IF(Overall!G930&lt;&gt;"",VALUE(Overall!G930),"")</f>
        <v/>
      </c>
      <c r="J928" s="6" t="str">
        <f>IF(Overall!H930&lt;&gt;"",VALUE(Overall!H930),"")</f>
        <v/>
      </c>
      <c r="K928" s="6" t="str">
        <f>IF(Overall!I930&lt;&gt;"",VALUE(Overall!I930),"")</f>
        <v/>
      </c>
      <c r="L928" s="6" t="str">
        <f>IF(Overall!J930&lt;&gt;"",VALUE(Overall!J930),"")</f>
        <v/>
      </c>
      <c r="M928" s="6" t="str">
        <f>IF(Overall!K930&lt;&gt;"",VALUE(Overall!K930),"")</f>
        <v/>
      </c>
      <c r="N928" s="7" t="str">
        <f>IF(Overall!L930&lt;&gt;"",DATEVALUE(MID(Overall!L930, FIND(",", Overall!L930) + 2, FIND(" ", Overall!L930) - FIND(",", Overall!L930) - 1) &amp; " " &amp; MID(Overall!L930, FIND(" ", Overall!L930) + 1, FIND(",", Overall!L930, FIND(" ", Overall!L930)) - FIND(" ", Overall!L930) - 1) &amp; ", " &amp; MID(Overall!L930, FIND(",", Overall!L930, FIND(",",Overall!L930) + 1) + 2, LEN(Overall!L930))),"")</f>
        <v/>
      </c>
      <c r="O928" s="7" t="str">
        <f>IF(Overall!M930&lt;&gt;"",DATEVALUE(MID(Overall!M930, FIND(",", Overall!M930) + 2, FIND(" ", Overall!M930) - FIND(",", Overall!M930) - 1) &amp; " " &amp; MID(Overall!M930, FIND(" ", Overall!M930) + 1, FIND(",", Overall!M930, FIND(" ", Overall!M930)) - FIND(" ", Overall!M930) - 1) &amp; ", " &amp; MID(Overall!M930, FIND(",", Overall!M930, FIND(",",Overall!M930) + 1) + 2, LEN(Overall!M930))),"")</f>
        <v/>
      </c>
      <c r="P928" s="7" t="str">
        <f>IF(Overall!N930&lt;&gt;"",DATEVALUE(MID(Overall!N930, FIND(",", Overall!N930) + 2, FIND(" ", Overall!N930) - FIND(",", Overall!N930) - 1) &amp; " " &amp; MID(Overall!N930, FIND(" ", Overall!N930) + 1, FIND(",", Overall!N930, FIND(" ", Overall!N930)) - FIND(" ", Overall!N930) - 1) &amp; ", " &amp; MID(Overall!N930, FIND(",", Overall!N930, FIND(",",Overall!N930) + 1) + 2, LEN(Overall!N930))),"")</f>
        <v/>
      </c>
      <c r="Q928" s="7" t="str">
        <f>IF(Overall!O930&lt;&gt;"",DATEVALUE(MID(Overall!O930, FIND(",", Overall!O930) + 2, FIND(" ", Overall!O930) - FIND(",", Overall!O930) - 1) &amp; " " &amp; MID(Overall!O930, FIND(" ", Overall!O930) + 1, FIND(",", Overall!O930, FIND(" ", Overall!O930)) - FIND(" ", Overall!O930) - 1) &amp; ", " &amp; MID(Overall!O930, FIND(",", Overall!O930, FIND(",",Overall!O930) + 1) + 2, LEN(Overall!O930))),"")</f>
        <v/>
      </c>
      <c r="R928" s="5" t="str">
        <f t="shared" si="28"/>
        <v/>
      </c>
      <c r="S928" s="10" t="str">
        <f>IF(Overall!$A930&lt;&gt;"",IF(AND(MONTH($N928) &lt;= 1, MONTH($O928) &gt;= 1), IF($R928 &lt;&gt; "", $H928/$R928, ""), ""),"")</f>
        <v/>
      </c>
      <c r="T928" s="10" t="str">
        <f>IF(Overall!$A930&lt;&gt;"",IF(AND(MONTH($N928) &lt;= 2, MONTH($O928) &gt;= 2), IF($R928 &lt;&gt; "", $H928/$R928, ""), ""),"")</f>
        <v/>
      </c>
      <c r="U928" s="10" t="str">
        <f>IF(Overall!$A930&lt;&gt;"",IF(AND(MONTH($N928) &lt;= 3, MONTH($O928) &gt;= 3), IF($R928 &lt;&gt; "", $H928/$R928, ""), ""),"")</f>
        <v/>
      </c>
      <c r="V928" s="10" t="str">
        <f>IF(Overall!$A930&lt;&gt;"",IF(AND(MONTH($N928) &lt;= 4, MONTH($O928) &gt;= 4), IF($R928 &lt;&gt; "", $H928/$R928, ""), ""),"")</f>
        <v/>
      </c>
      <c r="W928" s="10" t="str">
        <f>IF(Overall!$A930&lt;&gt;"",IF(AND(MONTH($N928) &lt;= 5, MONTH($O928) &gt;= 5), IF($R928 &lt;&gt; "", $H928/$R928, ""), ""),"")</f>
        <v/>
      </c>
      <c r="X928" s="10" t="str">
        <f>IF(Overall!$A930&lt;&gt;"",IF(AND(MONTH($N928) &lt;= 6, MONTH($O928) &gt;= 6), IF($R928 &lt;&gt; "", $H928/$R928, ""), ""),"")</f>
        <v/>
      </c>
      <c r="Y928" s="10" t="str">
        <f>IF(Overall!$A930&lt;&gt;"",IF(AND(MONTH($N928) &lt;= 7, MONTH($O928) &gt;= 7 ), IF($R928 &lt;&gt; "", $H928/$R928, ""), ""),"")</f>
        <v/>
      </c>
      <c r="Z928" s="10" t="str">
        <f>IF(Overall!$A930&lt;&gt;"",IF(AND(MONTH($N928) &lt;= 8, MONTH($O928) &gt;= 8), IF($R928 &lt;&gt; "", $H928/$R928, ""), ""),"")</f>
        <v/>
      </c>
      <c r="AA928" s="10" t="str">
        <f>IF(Overall!$A930&lt;&gt;"",IF(AND(MONTH($N928) &lt;= 9, MONTH($O928) &gt;= 9), IF($R928 &lt;&gt; "", $H928/$R928, ""), ""),"")</f>
        <v/>
      </c>
      <c r="AB928" s="10" t="str">
        <f>IF(Overall!$A930&lt;&gt;"",IF(AND(MONTH($N928) &lt;= 10, MONTH($O928) &gt;= 10), IF($R928 &lt;&gt; "", $H928/$R928, ""), ""),"")</f>
        <v/>
      </c>
      <c r="AC928" s="10" t="str">
        <f>IF(Overall!$A930&lt;&gt;"",IF(AND(MONTH($N928) &lt;= 11, MONTH($O928) &gt;= 11), IF($R928 &lt;&gt; "", $H928/$R928, ""), ""),"")</f>
        <v/>
      </c>
      <c r="AD928" s="10" t="str">
        <f>IF(Overall!$A930&lt;&gt;"",IF(AND(MONTH($N928) &lt;= 12, MONTH($O928) &gt;= 12), IF($R928 &lt;&gt; "", $H928/$R928, ""), ""),"")</f>
        <v/>
      </c>
      <c r="AF928" s="10" t="str">
        <f ca="1">IFERROR(IF(AND(NOW()&lt;= EOMONTH(DATE(YEAR($O928),1, 1), 0), Overall!$A930&lt;&gt;"", MONTH($N928) &lt;= 1, MONTH($O928) &gt;= 1), IF($R928 &lt;&gt; "", $H928/$R928, ""), ""), "")</f>
        <v/>
      </c>
      <c r="AG928" s="10" t="str">
        <f ca="1">IFERROR(IF(AND(NOW()&lt;= EOMONTH(DATE(YEAR($O928),2, 1), 0), Overall!$A930&lt;&gt;"", MONTH($N928) &lt;= 2, MONTH($O928) &gt;= 2), IF($R928 &lt;&gt; "", $H928/$R928, ""), ""), "")</f>
        <v/>
      </c>
      <c r="AH928" s="10" t="str">
        <f ca="1">IFERROR(IF(AND(NOW()&lt;= EOMONTH(DATE(YEAR($O928),3, 1), 0), Overall!$A930&lt;&gt;"", MONTH($N928) &lt;= 3, MONTH($O928) &gt;= 3), IF($R928 &lt;&gt; "", $H928/$R928, ""), ""), "")</f>
        <v/>
      </c>
      <c r="AI928" s="10" t="str">
        <f ca="1">IFERROR(IF(AND(NOW()&lt;= EOMONTH(DATE(YEAR($O928),4, 1), 0), Overall!$A930&lt;&gt;"", MONTH($N928) &lt;= 4, MONTH($O928) &gt;= 4), IF($R928 &lt;&gt; "", $H928/$R928, ""), ""), "")</f>
        <v/>
      </c>
      <c r="AJ928" s="10" t="str">
        <f ca="1">IFERROR(IF(AND(NOW()&lt;= EOMONTH(DATE(YEAR($O928),5, 1), 0), Overall!$A930&lt;&gt;"", MONTH($N928) &lt;= 5, MONTH($O928) &gt;= 5), IF($R928 &lt;&gt; "", $H928/$R928, ""), ""), "")</f>
        <v/>
      </c>
      <c r="AK928" s="10" t="str">
        <f ca="1">IFERROR(IF(AND(NOW()&lt;= EOMONTH(DATE(YEAR($O928),6, 1), 0), Overall!$A930&lt;&gt;"", MONTH($N928) &lt;= 6, MONTH($O928) &gt;= 6), IF($R928 &lt;&gt; "", $H928/$R928, ""), ""), "")</f>
        <v/>
      </c>
      <c r="AL928" s="10" t="str">
        <f ca="1">IFERROR(IF(AND(NOW()&lt;= EOMONTH(DATE(YEAR($O928),7, 1), 0), Overall!$A930&lt;&gt;"", MONTH($N928) &lt;= 7, MONTH($O928) &gt;= 7), IF($R928 &lt;&gt; "", $H928/$R928, ""), ""), "")</f>
        <v/>
      </c>
      <c r="AM928" s="10" t="str">
        <f ca="1">IFERROR(IF(AND(NOW()&lt;= EOMONTH(DATE(YEAR($O928),8, 1), 0), Overall!$A930&lt;&gt;"", MONTH($N928) &lt;= 8, MONTH($O928) &gt;= 8), IF($R928 &lt;&gt; "", $H928/$R928, ""), ""), "")</f>
        <v/>
      </c>
      <c r="AN928" s="10" t="str">
        <f ca="1">IFERROR(IF(AND(NOW()&lt;= EOMONTH(DATE(YEAR($O928),9, 1), 0), Overall!$A930&lt;&gt;"", MONTH($N928) &lt;= 9, MONTH($O928) &gt;= 9), IF($R928 &lt;&gt; "", $H928/$R928, ""), ""), "")</f>
        <v/>
      </c>
      <c r="AO928" s="10" t="str">
        <f ca="1">IFERROR(IF(AND(NOW()&lt;= EOMONTH(DATE(YEAR($O928),10, 1), 0), Overall!$A930&lt;&gt;"", MONTH($N928) &lt;= 10, MONTH($O928) &gt;= 10), IF($R928 &lt;&gt; "", $H928/$R928, ""), ""), "")</f>
        <v/>
      </c>
      <c r="AP928" s="10" t="str">
        <f ca="1">IFERROR(IF(AND(NOW()&lt;= EOMONTH(DATE(YEAR($O928),11, 1), 0), Overall!$A930&lt;&gt;"", MONTH($N928) &lt;=11, MONTH($O928) &gt;= 11), IF($R928 &lt;&gt; "", $H928/$R928, ""), ""), "")</f>
        <v/>
      </c>
      <c r="AQ928" s="10" t="str">
        <f ca="1">IFERROR(IF(AND(NOW()&lt;= EOMONTH(DATE(YEAR($O928),12, 1), 0), Overall!$A930&lt;&gt;"", MONTH($N928) &lt;= 12, MONTH($O928) &gt;= 12), IF($R928 &lt;&gt; "", $H928/$R928, ""), ""), "")</f>
        <v/>
      </c>
      <c r="AR928" s="16">
        <f t="shared" ca="1" si="29"/>
        <v>0</v>
      </c>
    </row>
    <row r="929" spans="1:44" x14ac:dyDescent="0.25">
      <c r="A929" t="str">
        <f>_xlfn.VALUETOTEXT(Overall!A931)</f>
        <v/>
      </c>
      <c r="B929" s="8" t="str">
        <f>IF(Overall!B931&lt;&gt;"", VALUE(Overall!B931), "")</f>
        <v/>
      </c>
      <c r="C929" s="5" t="str">
        <f>IF(Overall!C931&lt;&gt;"",_xlfn.VALUETOTEXT(Overall!C931),"")</f>
        <v/>
      </c>
      <c r="D929" s="5" t="str">
        <f>_xlfn.VALUETOTEXT(Overall!D931)</f>
        <v/>
      </c>
      <c r="E929" s="5" t="str">
        <f>IF(Overall!Q931&lt;&gt;"",_xlfn.VALUETOTEXT(Overall!Q931),"")</f>
        <v/>
      </c>
      <c r="F929" s="5" t="str">
        <f>IF(Overall!E931&lt;&gt;"",_xlfn.VALUETOTEXT(Overall!E931),"")</f>
        <v/>
      </c>
      <c r="G929" s="5" t="str">
        <f>IF(Overall!R931&lt;&gt;"",_xlfn.VALUETOTEXT(Overall!R931),"")</f>
        <v/>
      </c>
      <c r="H929" s="6" t="str">
        <f>IF(Overall!F931&lt;&gt;"",VALUE(Overall!F931),"")</f>
        <v/>
      </c>
      <c r="I929" s="6" t="str">
        <f>IF(Overall!G931&lt;&gt;"",VALUE(Overall!G931),"")</f>
        <v/>
      </c>
      <c r="J929" s="6" t="str">
        <f>IF(Overall!H931&lt;&gt;"",VALUE(Overall!H931),"")</f>
        <v/>
      </c>
      <c r="K929" s="6" t="str">
        <f>IF(Overall!I931&lt;&gt;"",VALUE(Overall!I931),"")</f>
        <v/>
      </c>
      <c r="L929" s="6" t="str">
        <f>IF(Overall!J931&lt;&gt;"",VALUE(Overall!J931),"")</f>
        <v/>
      </c>
      <c r="M929" s="6" t="str">
        <f>IF(Overall!K931&lt;&gt;"",VALUE(Overall!K931),"")</f>
        <v/>
      </c>
      <c r="N929" s="7" t="str">
        <f>IF(Overall!L931&lt;&gt;"",DATEVALUE(MID(Overall!L931, FIND(",", Overall!L931) + 2, FIND(" ", Overall!L931) - FIND(",", Overall!L931) - 1) &amp; " " &amp; MID(Overall!L931, FIND(" ", Overall!L931) + 1, FIND(",", Overall!L931, FIND(" ", Overall!L931)) - FIND(" ", Overall!L931) - 1) &amp; ", " &amp; MID(Overall!L931, FIND(",", Overall!L931, FIND(",",Overall!L931) + 1) + 2, LEN(Overall!L931))),"")</f>
        <v/>
      </c>
      <c r="O929" s="7" t="str">
        <f>IF(Overall!M931&lt;&gt;"",DATEVALUE(MID(Overall!M931, FIND(",", Overall!M931) + 2, FIND(" ", Overall!M931) - FIND(",", Overall!M931) - 1) &amp; " " &amp; MID(Overall!M931, FIND(" ", Overall!M931) + 1, FIND(",", Overall!M931, FIND(" ", Overall!M931)) - FIND(" ", Overall!M931) - 1) &amp; ", " &amp; MID(Overall!M931, FIND(",", Overall!M931, FIND(",",Overall!M931) + 1) + 2, LEN(Overall!M931))),"")</f>
        <v/>
      </c>
      <c r="P929" s="7" t="str">
        <f>IF(Overall!N931&lt;&gt;"",DATEVALUE(MID(Overall!N931, FIND(",", Overall!N931) + 2, FIND(" ", Overall!N931) - FIND(",", Overall!N931) - 1) &amp; " " &amp; MID(Overall!N931, FIND(" ", Overall!N931) + 1, FIND(",", Overall!N931, FIND(" ", Overall!N931)) - FIND(" ", Overall!N931) - 1) &amp; ", " &amp; MID(Overall!N931, FIND(",", Overall!N931, FIND(",",Overall!N931) + 1) + 2, LEN(Overall!N931))),"")</f>
        <v/>
      </c>
      <c r="Q929" s="7" t="str">
        <f>IF(Overall!O931&lt;&gt;"",DATEVALUE(MID(Overall!O931, FIND(",", Overall!O931) + 2, FIND(" ", Overall!O931) - FIND(",", Overall!O931) - 1) &amp; " " &amp; MID(Overall!O931, FIND(" ", Overall!O931) + 1, FIND(",", Overall!O931, FIND(" ", Overall!O931)) - FIND(" ", Overall!O931) - 1) &amp; ", " &amp; MID(Overall!O931, FIND(",", Overall!O931, FIND(",",Overall!O931) + 1) + 2, LEN(Overall!O931))),"")</f>
        <v/>
      </c>
      <c r="R929" s="5" t="str">
        <f t="shared" si="28"/>
        <v/>
      </c>
      <c r="S929" s="10" t="str">
        <f>IF(Overall!$A931&lt;&gt;"",IF(AND(MONTH($N929) &lt;= 1, MONTH($O929) &gt;= 1), IF($R929 &lt;&gt; "", $H929/$R929, ""), ""),"")</f>
        <v/>
      </c>
      <c r="T929" s="10" t="str">
        <f>IF(Overall!$A931&lt;&gt;"",IF(AND(MONTH($N929) &lt;= 2, MONTH($O929) &gt;= 2), IF($R929 &lt;&gt; "", $H929/$R929, ""), ""),"")</f>
        <v/>
      </c>
      <c r="U929" s="10" t="str">
        <f>IF(Overall!$A931&lt;&gt;"",IF(AND(MONTH($N929) &lt;= 3, MONTH($O929) &gt;= 3), IF($R929 &lt;&gt; "", $H929/$R929, ""), ""),"")</f>
        <v/>
      </c>
      <c r="V929" s="10" t="str">
        <f>IF(Overall!$A931&lt;&gt;"",IF(AND(MONTH($N929) &lt;= 4, MONTH($O929) &gt;= 4), IF($R929 &lt;&gt; "", $H929/$R929, ""), ""),"")</f>
        <v/>
      </c>
      <c r="W929" s="10" t="str">
        <f>IF(Overall!$A931&lt;&gt;"",IF(AND(MONTH($N929) &lt;= 5, MONTH($O929) &gt;= 5), IF($R929 &lt;&gt; "", $H929/$R929, ""), ""),"")</f>
        <v/>
      </c>
      <c r="X929" s="10" t="str">
        <f>IF(Overall!$A931&lt;&gt;"",IF(AND(MONTH($N929) &lt;= 6, MONTH($O929) &gt;= 6), IF($R929 &lt;&gt; "", $H929/$R929, ""), ""),"")</f>
        <v/>
      </c>
      <c r="Y929" s="10" t="str">
        <f>IF(Overall!$A931&lt;&gt;"",IF(AND(MONTH($N929) &lt;= 7, MONTH($O929) &gt;= 7 ), IF($R929 &lt;&gt; "", $H929/$R929, ""), ""),"")</f>
        <v/>
      </c>
      <c r="Z929" s="10" t="str">
        <f>IF(Overall!$A931&lt;&gt;"",IF(AND(MONTH($N929) &lt;= 8, MONTH($O929) &gt;= 8), IF($R929 &lt;&gt; "", $H929/$R929, ""), ""),"")</f>
        <v/>
      </c>
      <c r="AA929" s="10" t="str">
        <f>IF(Overall!$A931&lt;&gt;"",IF(AND(MONTH($N929) &lt;= 9, MONTH($O929) &gt;= 9), IF($R929 &lt;&gt; "", $H929/$R929, ""), ""),"")</f>
        <v/>
      </c>
      <c r="AB929" s="10" t="str">
        <f>IF(Overall!$A931&lt;&gt;"",IF(AND(MONTH($N929) &lt;= 10, MONTH($O929) &gt;= 10), IF($R929 &lt;&gt; "", $H929/$R929, ""), ""),"")</f>
        <v/>
      </c>
      <c r="AC929" s="10" t="str">
        <f>IF(Overall!$A931&lt;&gt;"",IF(AND(MONTH($N929) &lt;= 11, MONTH($O929) &gt;= 11), IF($R929 &lt;&gt; "", $H929/$R929, ""), ""),"")</f>
        <v/>
      </c>
      <c r="AD929" s="10" t="str">
        <f>IF(Overall!$A931&lt;&gt;"",IF(AND(MONTH($N929) &lt;= 12, MONTH($O929) &gt;= 12), IF($R929 &lt;&gt; "", $H929/$R929, ""), ""),"")</f>
        <v/>
      </c>
      <c r="AF929" s="10" t="str">
        <f ca="1">IFERROR(IF(AND(NOW()&lt;= EOMONTH(DATE(YEAR($O929),1, 1), 0), Overall!$A931&lt;&gt;"", MONTH($N929) &lt;= 1, MONTH($O929) &gt;= 1), IF($R929 &lt;&gt; "", $H929/$R929, ""), ""), "")</f>
        <v/>
      </c>
      <c r="AG929" s="10" t="str">
        <f ca="1">IFERROR(IF(AND(NOW()&lt;= EOMONTH(DATE(YEAR($O929),2, 1), 0), Overall!$A931&lt;&gt;"", MONTH($N929) &lt;= 2, MONTH($O929) &gt;= 2), IF($R929 &lt;&gt; "", $H929/$R929, ""), ""), "")</f>
        <v/>
      </c>
      <c r="AH929" s="10" t="str">
        <f ca="1">IFERROR(IF(AND(NOW()&lt;= EOMONTH(DATE(YEAR($O929),3, 1), 0), Overall!$A931&lt;&gt;"", MONTH($N929) &lt;= 3, MONTH($O929) &gt;= 3), IF($R929 &lt;&gt; "", $H929/$R929, ""), ""), "")</f>
        <v/>
      </c>
      <c r="AI929" s="10" t="str">
        <f ca="1">IFERROR(IF(AND(NOW()&lt;= EOMONTH(DATE(YEAR($O929),4, 1), 0), Overall!$A931&lt;&gt;"", MONTH($N929) &lt;= 4, MONTH($O929) &gt;= 4), IF($R929 &lt;&gt; "", $H929/$R929, ""), ""), "")</f>
        <v/>
      </c>
      <c r="AJ929" s="10" t="str">
        <f ca="1">IFERROR(IF(AND(NOW()&lt;= EOMONTH(DATE(YEAR($O929),5, 1), 0), Overall!$A931&lt;&gt;"", MONTH($N929) &lt;= 5, MONTH($O929) &gt;= 5), IF($R929 &lt;&gt; "", $H929/$R929, ""), ""), "")</f>
        <v/>
      </c>
      <c r="AK929" s="10" t="str">
        <f ca="1">IFERROR(IF(AND(NOW()&lt;= EOMONTH(DATE(YEAR($O929),6, 1), 0), Overall!$A931&lt;&gt;"", MONTH($N929) &lt;= 6, MONTH($O929) &gt;= 6), IF($R929 &lt;&gt; "", $H929/$R929, ""), ""), "")</f>
        <v/>
      </c>
      <c r="AL929" s="10" t="str">
        <f ca="1">IFERROR(IF(AND(NOW()&lt;= EOMONTH(DATE(YEAR($O929),7, 1), 0), Overall!$A931&lt;&gt;"", MONTH($N929) &lt;= 7, MONTH($O929) &gt;= 7), IF($R929 &lt;&gt; "", $H929/$R929, ""), ""), "")</f>
        <v/>
      </c>
      <c r="AM929" s="10" t="str">
        <f ca="1">IFERROR(IF(AND(NOW()&lt;= EOMONTH(DATE(YEAR($O929),8, 1), 0), Overall!$A931&lt;&gt;"", MONTH($N929) &lt;= 8, MONTH($O929) &gt;= 8), IF($R929 &lt;&gt; "", $H929/$R929, ""), ""), "")</f>
        <v/>
      </c>
      <c r="AN929" s="10" t="str">
        <f ca="1">IFERROR(IF(AND(NOW()&lt;= EOMONTH(DATE(YEAR($O929),9, 1), 0), Overall!$A931&lt;&gt;"", MONTH($N929) &lt;= 9, MONTH($O929) &gt;= 9), IF($R929 &lt;&gt; "", $H929/$R929, ""), ""), "")</f>
        <v/>
      </c>
      <c r="AO929" s="10" t="str">
        <f ca="1">IFERROR(IF(AND(NOW()&lt;= EOMONTH(DATE(YEAR($O929),10, 1), 0), Overall!$A931&lt;&gt;"", MONTH($N929) &lt;= 10, MONTH($O929) &gt;= 10), IF($R929 &lt;&gt; "", $H929/$R929, ""), ""), "")</f>
        <v/>
      </c>
      <c r="AP929" s="10" t="str">
        <f ca="1">IFERROR(IF(AND(NOW()&lt;= EOMONTH(DATE(YEAR($O929),11, 1), 0), Overall!$A931&lt;&gt;"", MONTH($N929) &lt;=11, MONTH($O929) &gt;= 11), IF($R929 &lt;&gt; "", $H929/$R929, ""), ""), "")</f>
        <v/>
      </c>
      <c r="AQ929" s="10" t="str">
        <f ca="1">IFERROR(IF(AND(NOW()&lt;= EOMONTH(DATE(YEAR($O929),12, 1), 0), Overall!$A931&lt;&gt;"", MONTH($N929) &lt;= 12, MONTH($O929) &gt;= 12), IF($R929 &lt;&gt; "", $H929/$R929, ""), ""), "")</f>
        <v/>
      </c>
      <c r="AR929" s="16">
        <f t="shared" ca="1" si="29"/>
        <v>0</v>
      </c>
    </row>
    <row r="930" spans="1:44" x14ac:dyDescent="0.25">
      <c r="A930" t="str">
        <f>_xlfn.VALUETOTEXT(Overall!A932)</f>
        <v/>
      </c>
      <c r="B930" s="8" t="str">
        <f>IF(Overall!B932&lt;&gt;"", VALUE(Overall!B932), "")</f>
        <v/>
      </c>
      <c r="C930" s="5" t="str">
        <f>IF(Overall!C932&lt;&gt;"",_xlfn.VALUETOTEXT(Overall!C932),"")</f>
        <v/>
      </c>
      <c r="D930" s="5" t="str">
        <f>_xlfn.VALUETOTEXT(Overall!D932)</f>
        <v/>
      </c>
      <c r="E930" s="5" t="str">
        <f>IF(Overall!Q932&lt;&gt;"",_xlfn.VALUETOTEXT(Overall!Q932),"")</f>
        <v/>
      </c>
      <c r="F930" s="5" t="str">
        <f>IF(Overall!E932&lt;&gt;"",_xlfn.VALUETOTEXT(Overall!E932),"")</f>
        <v/>
      </c>
      <c r="G930" s="5" t="str">
        <f>IF(Overall!R932&lt;&gt;"",_xlfn.VALUETOTEXT(Overall!R932),"")</f>
        <v/>
      </c>
      <c r="H930" s="6" t="str">
        <f>IF(Overall!F932&lt;&gt;"",VALUE(Overall!F932),"")</f>
        <v/>
      </c>
      <c r="I930" s="6" t="str">
        <f>IF(Overall!G932&lt;&gt;"",VALUE(Overall!G932),"")</f>
        <v/>
      </c>
      <c r="J930" s="6" t="str">
        <f>IF(Overall!H932&lt;&gt;"",VALUE(Overall!H932),"")</f>
        <v/>
      </c>
      <c r="K930" s="6" t="str">
        <f>IF(Overall!I932&lt;&gt;"",VALUE(Overall!I932),"")</f>
        <v/>
      </c>
      <c r="L930" s="6" t="str">
        <f>IF(Overall!J932&lt;&gt;"",VALUE(Overall!J932),"")</f>
        <v/>
      </c>
      <c r="M930" s="6" t="str">
        <f>IF(Overall!K932&lt;&gt;"",VALUE(Overall!K932),"")</f>
        <v/>
      </c>
      <c r="N930" s="7" t="str">
        <f>IF(Overall!L932&lt;&gt;"",DATEVALUE(MID(Overall!L932, FIND(",", Overall!L932) + 2, FIND(" ", Overall!L932) - FIND(",", Overall!L932) - 1) &amp; " " &amp; MID(Overall!L932, FIND(" ", Overall!L932) + 1, FIND(",", Overall!L932, FIND(" ", Overall!L932)) - FIND(" ", Overall!L932) - 1) &amp; ", " &amp; MID(Overall!L932, FIND(",", Overall!L932, FIND(",",Overall!L932) + 1) + 2, LEN(Overall!L932))),"")</f>
        <v/>
      </c>
      <c r="O930" s="7" t="str">
        <f>IF(Overall!M932&lt;&gt;"",DATEVALUE(MID(Overall!M932, FIND(",", Overall!M932) + 2, FIND(" ", Overall!M932) - FIND(",", Overall!M932) - 1) &amp; " " &amp; MID(Overall!M932, FIND(" ", Overall!M932) + 1, FIND(",", Overall!M932, FIND(" ", Overall!M932)) - FIND(" ", Overall!M932) - 1) &amp; ", " &amp; MID(Overall!M932, FIND(",", Overall!M932, FIND(",",Overall!M932) + 1) + 2, LEN(Overall!M932))),"")</f>
        <v/>
      </c>
      <c r="P930" s="7" t="str">
        <f>IF(Overall!N932&lt;&gt;"",DATEVALUE(MID(Overall!N932, FIND(",", Overall!N932) + 2, FIND(" ", Overall!N932) - FIND(",", Overall!N932) - 1) &amp; " " &amp; MID(Overall!N932, FIND(" ", Overall!N932) + 1, FIND(",", Overall!N932, FIND(" ", Overall!N932)) - FIND(" ", Overall!N932) - 1) &amp; ", " &amp; MID(Overall!N932, FIND(",", Overall!N932, FIND(",",Overall!N932) + 1) + 2, LEN(Overall!N932))),"")</f>
        <v/>
      </c>
      <c r="Q930" s="7" t="str">
        <f>IF(Overall!O932&lt;&gt;"",DATEVALUE(MID(Overall!O932, FIND(",", Overall!O932) + 2, FIND(" ", Overall!O932) - FIND(",", Overall!O932) - 1) &amp; " " &amp; MID(Overall!O932, FIND(" ", Overall!O932) + 1, FIND(",", Overall!O932, FIND(" ", Overall!O932)) - FIND(" ", Overall!O932) - 1) &amp; ", " &amp; MID(Overall!O932, FIND(",", Overall!O932, FIND(",",Overall!O932) + 1) + 2, LEN(Overall!O932))),"")</f>
        <v/>
      </c>
      <c r="R930" s="5" t="str">
        <f t="shared" si="28"/>
        <v/>
      </c>
      <c r="S930" s="10" t="str">
        <f>IF(Overall!$A932&lt;&gt;"",IF(AND(MONTH($N930) &lt;= 1, MONTH($O930) &gt;= 1), IF($R930 &lt;&gt; "", $H930/$R930, ""), ""),"")</f>
        <v/>
      </c>
      <c r="T930" s="10" t="str">
        <f>IF(Overall!$A932&lt;&gt;"",IF(AND(MONTH($N930) &lt;= 2, MONTH($O930) &gt;= 2), IF($R930 &lt;&gt; "", $H930/$R930, ""), ""),"")</f>
        <v/>
      </c>
      <c r="U930" s="10" t="str">
        <f>IF(Overall!$A932&lt;&gt;"",IF(AND(MONTH($N930) &lt;= 3, MONTH($O930) &gt;= 3), IF($R930 &lt;&gt; "", $H930/$R930, ""), ""),"")</f>
        <v/>
      </c>
      <c r="V930" s="10" t="str">
        <f>IF(Overall!$A932&lt;&gt;"",IF(AND(MONTH($N930) &lt;= 4, MONTH($O930) &gt;= 4), IF($R930 &lt;&gt; "", $H930/$R930, ""), ""),"")</f>
        <v/>
      </c>
      <c r="W930" s="10" t="str">
        <f>IF(Overall!$A932&lt;&gt;"",IF(AND(MONTH($N930) &lt;= 5, MONTH($O930) &gt;= 5), IF($R930 &lt;&gt; "", $H930/$R930, ""), ""),"")</f>
        <v/>
      </c>
      <c r="X930" s="10" t="str">
        <f>IF(Overall!$A932&lt;&gt;"",IF(AND(MONTH($N930) &lt;= 6, MONTH($O930) &gt;= 6), IF($R930 &lt;&gt; "", $H930/$R930, ""), ""),"")</f>
        <v/>
      </c>
      <c r="Y930" s="10" t="str">
        <f>IF(Overall!$A932&lt;&gt;"",IF(AND(MONTH($N930) &lt;= 7, MONTH($O930) &gt;= 7 ), IF($R930 &lt;&gt; "", $H930/$R930, ""), ""),"")</f>
        <v/>
      </c>
      <c r="Z930" s="10" t="str">
        <f>IF(Overall!$A932&lt;&gt;"",IF(AND(MONTH($N930) &lt;= 8, MONTH($O930) &gt;= 8), IF($R930 &lt;&gt; "", $H930/$R930, ""), ""),"")</f>
        <v/>
      </c>
      <c r="AA930" s="10" t="str">
        <f>IF(Overall!$A932&lt;&gt;"",IF(AND(MONTH($N930) &lt;= 9, MONTH($O930) &gt;= 9), IF($R930 &lt;&gt; "", $H930/$R930, ""), ""),"")</f>
        <v/>
      </c>
      <c r="AB930" s="10" t="str">
        <f>IF(Overall!$A932&lt;&gt;"",IF(AND(MONTH($N930) &lt;= 10, MONTH($O930) &gt;= 10), IF($R930 &lt;&gt; "", $H930/$R930, ""), ""),"")</f>
        <v/>
      </c>
      <c r="AC930" s="10" t="str">
        <f>IF(Overall!$A932&lt;&gt;"",IF(AND(MONTH($N930) &lt;= 11, MONTH($O930) &gt;= 11), IF($R930 &lt;&gt; "", $H930/$R930, ""), ""),"")</f>
        <v/>
      </c>
      <c r="AD930" s="10" t="str">
        <f>IF(Overall!$A932&lt;&gt;"",IF(AND(MONTH($N930) &lt;= 12, MONTH($O930) &gt;= 12), IF($R930 &lt;&gt; "", $H930/$R930, ""), ""),"")</f>
        <v/>
      </c>
      <c r="AF930" s="10" t="str">
        <f ca="1">IFERROR(IF(AND(NOW()&lt;= EOMONTH(DATE(YEAR($O930),1, 1), 0), Overall!$A932&lt;&gt;"", MONTH($N930) &lt;= 1, MONTH($O930) &gt;= 1), IF($R930 &lt;&gt; "", $H930/$R930, ""), ""), "")</f>
        <v/>
      </c>
      <c r="AG930" s="10" t="str">
        <f ca="1">IFERROR(IF(AND(NOW()&lt;= EOMONTH(DATE(YEAR($O930),2, 1), 0), Overall!$A932&lt;&gt;"", MONTH($N930) &lt;= 2, MONTH($O930) &gt;= 2), IF($R930 &lt;&gt; "", $H930/$R930, ""), ""), "")</f>
        <v/>
      </c>
      <c r="AH930" s="10" t="str">
        <f ca="1">IFERROR(IF(AND(NOW()&lt;= EOMONTH(DATE(YEAR($O930),3, 1), 0), Overall!$A932&lt;&gt;"", MONTH($N930) &lt;= 3, MONTH($O930) &gt;= 3), IF($R930 &lt;&gt; "", $H930/$R930, ""), ""), "")</f>
        <v/>
      </c>
      <c r="AI930" s="10" t="str">
        <f ca="1">IFERROR(IF(AND(NOW()&lt;= EOMONTH(DATE(YEAR($O930),4, 1), 0), Overall!$A932&lt;&gt;"", MONTH($N930) &lt;= 4, MONTH($O930) &gt;= 4), IF($R930 &lt;&gt; "", $H930/$R930, ""), ""), "")</f>
        <v/>
      </c>
      <c r="AJ930" s="10" t="str">
        <f ca="1">IFERROR(IF(AND(NOW()&lt;= EOMONTH(DATE(YEAR($O930),5, 1), 0), Overall!$A932&lt;&gt;"", MONTH($N930) &lt;= 5, MONTH($O930) &gt;= 5), IF($R930 &lt;&gt; "", $H930/$R930, ""), ""), "")</f>
        <v/>
      </c>
      <c r="AK930" s="10" t="str">
        <f ca="1">IFERROR(IF(AND(NOW()&lt;= EOMONTH(DATE(YEAR($O930),6, 1), 0), Overall!$A932&lt;&gt;"", MONTH($N930) &lt;= 6, MONTH($O930) &gt;= 6), IF($R930 &lt;&gt; "", $H930/$R930, ""), ""), "")</f>
        <v/>
      </c>
      <c r="AL930" s="10" t="str">
        <f ca="1">IFERROR(IF(AND(NOW()&lt;= EOMONTH(DATE(YEAR($O930),7, 1), 0), Overall!$A932&lt;&gt;"", MONTH($N930) &lt;= 7, MONTH($O930) &gt;= 7), IF($R930 &lt;&gt; "", $H930/$R930, ""), ""), "")</f>
        <v/>
      </c>
      <c r="AM930" s="10" t="str">
        <f ca="1">IFERROR(IF(AND(NOW()&lt;= EOMONTH(DATE(YEAR($O930),8, 1), 0), Overall!$A932&lt;&gt;"", MONTH($N930) &lt;= 8, MONTH($O930) &gt;= 8), IF($R930 &lt;&gt; "", $H930/$R930, ""), ""), "")</f>
        <v/>
      </c>
      <c r="AN930" s="10" t="str">
        <f ca="1">IFERROR(IF(AND(NOW()&lt;= EOMONTH(DATE(YEAR($O930),9, 1), 0), Overall!$A932&lt;&gt;"", MONTH($N930) &lt;= 9, MONTH($O930) &gt;= 9), IF($R930 &lt;&gt; "", $H930/$R930, ""), ""), "")</f>
        <v/>
      </c>
      <c r="AO930" s="10" t="str">
        <f ca="1">IFERROR(IF(AND(NOW()&lt;= EOMONTH(DATE(YEAR($O930),10, 1), 0), Overall!$A932&lt;&gt;"", MONTH($N930) &lt;= 10, MONTH($O930) &gt;= 10), IF($R930 &lt;&gt; "", $H930/$R930, ""), ""), "")</f>
        <v/>
      </c>
      <c r="AP930" s="10" t="str">
        <f ca="1">IFERROR(IF(AND(NOW()&lt;= EOMONTH(DATE(YEAR($O930),11, 1), 0), Overall!$A932&lt;&gt;"", MONTH($N930) &lt;=11, MONTH($O930) &gt;= 11), IF($R930 &lt;&gt; "", $H930/$R930, ""), ""), "")</f>
        <v/>
      </c>
      <c r="AQ930" s="10" t="str">
        <f ca="1">IFERROR(IF(AND(NOW()&lt;= EOMONTH(DATE(YEAR($O930),12, 1), 0), Overall!$A932&lt;&gt;"", MONTH($N930) &lt;= 12, MONTH($O930) &gt;= 12), IF($R930 &lt;&gt; "", $H930/$R930, ""), ""), "")</f>
        <v/>
      </c>
      <c r="AR930" s="16">
        <f t="shared" ca="1" si="29"/>
        <v>0</v>
      </c>
    </row>
    <row r="931" spans="1:44" x14ac:dyDescent="0.25">
      <c r="A931" t="str">
        <f>_xlfn.VALUETOTEXT(Overall!A933)</f>
        <v/>
      </c>
      <c r="B931" s="8" t="str">
        <f>IF(Overall!B933&lt;&gt;"", VALUE(Overall!B933), "")</f>
        <v/>
      </c>
      <c r="C931" s="5" t="str">
        <f>IF(Overall!C933&lt;&gt;"",_xlfn.VALUETOTEXT(Overall!C933),"")</f>
        <v/>
      </c>
      <c r="D931" s="5" t="str">
        <f>_xlfn.VALUETOTEXT(Overall!D933)</f>
        <v/>
      </c>
      <c r="E931" s="5" t="str">
        <f>IF(Overall!Q933&lt;&gt;"",_xlfn.VALUETOTEXT(Overall!Q933),"")</f>
        <v/>
      </c>
      <c r="F931" s="5" t="str">
        <f>IF(Overall!E933&lt;&gt;"",_xlfn.VALUETOTEXT(Overall!E933),"")</f>
        <v/>
      </c>
      <c r="G931" s="5" t="str">
        <f>IF(Overall!R933&lt;&gt;"",_xlfn.VALUETOTEXT(Overall!R933),"")</f>
        <v/>
      </c>
      <c r="H931" s="6" t="str">
        <f>IF(Overall!F933&lt;&gt;"",VALUE(Overall!F933),"")</f>
        <v/>
      </c>
      <c r="I931" s="6" t="str">
        <f>IF(Overall!G933&lt;&gt;"",VALUE(Overall!G933),"")</f>
        <v/>
      </c>
      <c r="J931" s="6" t="str">
        <f>IF(Overall!H933&lt;&gt;"",VALUE(Overall!H933),"")</f>
        <v/>
      </c>
      <c r="K931" s="6" t="str">
        <f>IF(Overall!I933&lt;&gt;"",VALUE(Overall!I933),"")</f>
        <v/>
      </c>
      <c r="L931" s="6" t="str">
        <f>IF(Overall!J933&lt;&gt;"",VALUE(Overall!J933),"")</f>
        <v/>
      </c>
      <c r="M931" s="6" t="str">
        <f>IF(Overall!K933&lt;&gt;"",VALUE(Overall!K933),"")</f>
        <v/>
      </c>
      <c r="N931" s="7" t="str">
        <f>IF(Overall!L933&lt;&gt;"",DATEVALUE(MID(Overall!L933, FIND(",", Overall!L933) + 2, FIND(" ", Overall!L933) - FIND(",", Overall!L933) - 1) &amp; " " &amp; MID(Overall!L933, FIND(" ", Overall!L933) + 1, FIND(",", Overall!L933, FIND(" ", Overall!L933)) - FIND(" ", Overall!L933) - 1) &amp; ", " &amp; MID(Overall!L933, FIND(",", Overall!L933, FIND(",",Overall!L933) + 1) + 2, LEN(Overall!L933))),"")</f>
        <v/>
      </c>
      <c r="O931" s="7" t="str">
        <f>IF(Overall!M933&lt;&gt;"",DATEVALUE(MID(Overall!M933, FIND(",", Overall!M933) + 2, FIND(" ", Overall!M933) - FIND(",", Overall!M933) - 1) &amp; " " &amp; MID(Overall!M933, FIND(" ", Overall!M933) + 1, FIND(",", Overall!M933, FIND(" ", Overall!M933)) - FIND(" ", Overall!M933) - 1) &amp; ", " &amp; MID(Overall!M933, FIND(",", Overall!M933, FIND(",",Overall!M933) + 1) + 2, LEN(Overall!M933))),"")</f>
        <v/>
      </c>
      <c r="P931" s="7" t="str">
        <f>IF(Overall!N933&lt;&gt;"",DATEVALUE(MID(Overall!N933, FIND(",", Overall!N933) + 2, FIND(" ", Overall!N933) - FIND(",", Overall!N933) - 1) &amp; " " &amp; MID(Overall!N933, FIND(" ", Overall!N933) + 1, FIND(",", Overall!N933, FIND(" ", Overall!N933)) - FIND(" ", Overall!N933) - 1) &amp; ", " &amp; MID(Overall!N933, FIND(",", Overall!N933, FIND(",",Overall!N933) + 1) + 2, LEN(Overall!N933))),"")</f>
        <v/>
      </c>
      <c r="Q931" s="7" t="str">
        <f>IF(Overall!O933&lt;&gt;"",DATEVALUE(MID(Overall!O933, FIND(",", Overall!O933) + 2, FIND(" ", Overall!O933) - FIND(",", Overall!O933) - 1) &amp; " " &amp; MID(Overall!O933, FIND(" ", Overall!O933) + 1, FIND(",", Overall!O933, FIND(" ", Overall!O933)) - FIND(" ", Overall!O933) - 1) &amp; ", " &amp; MID(Overall!O933, FIND(",", Overall!O933, FIND(",",Overall!O933) + 1) + 2, LEN(Overall!O933))),"")</f>
        <v/>
      </c>
      <c r="R931" s="5" t="str">
        <f t="shared" si="28"/>
        <v/>
      </c>
      <c r="S931" s="10" t="str">
        <f>IF(Overall!$A933&lt;&gt;"",IF(AND(MONTH($N931) &lt;= 1, MONTH($O931) &gt;= 1), IF($R931 &lt;&gt; "", $H931/$R931, ""), ""),"")</f>
        <v/>
      </c>
      <c r="T931" s="10" t="str">
        <f>IF(Overall!$A933&lt;&gt;"",IF(AND(MONTH($N931) &lt;= 2, MONTH($O931) &gt;= 2), IF($R931 &lt;&gt; "", $H931/$R931, ""), ""),"")</f>
        <v/>
      </c>
      <c r="U931" s="10" t="str">
        <f>IF(Overall!$A933&lt;&gt;"",IF(AND(MONTH($N931) &lt;= 3, MONTH($O931) &gt;= 3), IF($R931 &lt;&gt; "", $H931/$R931, ""), ""),"")</f>
        <v/>
      </c>
      <c r="V931" s="10" t="str">
        <f>IF(Overall!$A933&lt;&gt;"",IF(AND(MONTH($N931) &lt;= 4, MONTH($O931) &gt;= 4), IF($R931 &lt;&gt; "", $H931/$R931, ""), ""),"")</f>
        <v/>
      </c>
      <c r="W931" s="10" t="str">
        <f>IF(Overall!$A933&lt;&gt;"",IF(AND(MONTH($N931) &lt;= 5, MONTH($O931) &gt;= 5), IF($R931 &lt;&gt; "", $H931/$R931, ""), ""),"")</f>
        <v/>
      </c>
      <c r="X931" s="10" t="str">
        <f>IF(Overall!$A933&lt;&gt;"",IF(AND(MONTH($N931) &lt;= 6, MONTH($O931) &gt;= 6), IF($R931 &lt;&gt; "", $H931/$R931, ""), ""),"")</f>
        <v/>
      </c>
      <c r="Y931" s="10" t="str">
        <f>IF(Overall!$A933&lt;&gt;"",IF(AND(MONTH($N931) &lt;= 7, MONTH($O931) &gt;= 7 ), IF($R931 &lt;&gt; "", $H931/$R931, ""), ""),"")</f>
        <v/>
      </c>
      <c r="Z931" s="10" t="str">
        <f>IF(Overall!$A933&lt;&gt;"",IF(AND(MONTH($N931) &lt;= 8, MONTH($O931) &gt;= 8), IF($R931 &lt;&gt; "", $H931/$R931, ""), ""),"")</f>
        <v/>
      </c>
      <c r="AA931" s="10" t="str">
        <f>IF(Overall!$A933&lt;&gt;"",IF(AND(MONTH($N931) &lt;= 9, MONTH($O931) &gt;= 9), IF($R931 &lt;&gt; "", $H931/$R931, ""), ""),"")</f>
        <v/>
      </c>
      <c r="AB931" s="10" t="str">
        <f>IF(Overall!$A933&lt;&gt;"",IF(AND(MONTH($N931) &lt;= 10, MONTH($O931) &gt;= 10), IF($R931 &lt;&gt; "", $H931/$R931, ""), ""),"")</f>
        <v/>
      </c>
      <c r="AC931" s="10" t="str">
        <f>IF(Overall!$A933&lt;&gt;"",IF(AND(MONTH($N931) &lt;= 11, MONTH($O931) &gt;= 11), IF($R931 &lt;&gt; "", $H931/$R931, ""), ""),"")</f>
        <v/>
      </c>
      <c r="AD931" s="10" t="str">
        <f>IF(Overall!$A933&lt;&gt;"",IF(AND(MONTH($N931) &lt;= 12, MONTH($O931) &gt;= 12), IF($R931 &lt;&gt; "", $H931/$R931, ""), ""),"")</f>
        <v/>
      </c>
      <c r="AF931" s="10" t="str">
        <f ca="1">IFERROR(IF(AND(NOW()&lt;= EOMONTH(DATE(YEAR($O931),1, 1), 0), Overall!$A933&lt;&gt;"", MONTH($N931) &lt;= 1, MONTH($O931) &gt;= 1), IF($R931 &lt;&gt; "", $H931/$R931, ""), ""), "")</f>
        <v/>
      </c>
      <c r="AG931" s="10" t="str">
        <f ca="1">IFERROR(IF(AND(NOW()&lt;= EOMONTH(DATE(YEAR($O931),2, 1), 0), Overall!$A933&lt;&gt;"", MONTH($N931) &lt;= 2, MONTH($O931) &gt;= 2), IF($R931 &lt;&gt; "", $H931/$R931, ""), ""), "")</f>
        <v/>
      </c>
      <c r="AH931" s="10" t="str">
        <f ca="1">IFERROR(IF(AND(NOW()&lt;= EOMONTH(DATE(YEAR($O931),3, 1), 0), Overall!$A933&lt;&gt;"", MONTH($N931) &lt;= 3, MONTH($O931) &gt;= 3), IF($R931 &lt;&gt; "", $H931/$R931, ""), ""), "")</f>
        <v/>
      </c>
      <c r="AI931" s="10" t="str">
        <f ca="1">IFERROR(IF(AND(NOW()&lt;= EOMONTH(DATE(YEAR($O931),4, 1), 0), Overall!$A933&lt;&gt;"", MONTH($N931) &lt;= 4, MONTH($O931) &gt;= 4), IF($R931 &lt;&gt; "", $H931/$R931, ""), ""), "")</f>
        <v/>
      </c>
      <c r="AJ931" s="10" t="str">
        <f ca="1">IFERROR(IF(AND(NOW()&lt;= EOMONTH(DATE(YEAR($O931),5, 1), 0), Overall!$A933&lt;&gt;"", MONTH($N931) &lt;= 5, MONTH($O931) &gt;= 5), IF($R931 &lt;&gt; "", $H931/$R931, ""), ""), "")</f>
        <v/>
      </c>
      <c r="AK931" s="10" t="str">
        <f ca="1">IFERROR(IF(AND(NOW()&lt;= EOMONTH(DATE(YEAR($O931),6, 1), 0), Overall!$A933&lt;&gt;"", MONTH($N931) &lt;= 6, MONTH($O931) &gt;= 6), IF($R931 &lt;&gt; "", $H931/$R931, ""), ""), "")</f>
        <v/>
      </c>
      <c r="AL931" s="10" t="str">
        <f ca="1">IFERROR(IF(AND(NOW()&lt;= EOMONTH(DATE(YEAR($O931),7, 1), 0), Overall!$A933&lt;&gt;"", MONTH($N931) &lt;= 7, MONTH($O931) &gt;= 7), IF($R931 &lt;&gt; "", $H931/$R931, ""), ""), "")</f>
        <v/>
      </c>
      <c r="AM931" s="10" t="str">
        <f ca="1">IFERROR(IF(AND(NOW()&lt;= EOMONTH(DATE(YEAR($O931),8, 1), 0), Overall!$A933&lt;&gt;"", MONTH($N931) &lt;= 8, MONTH($O931) &gt;= 8), IF($R931 &lt;&gt; "", $H931/$R931, ""), ""), "")</f>
        <v/>
      </c>
      <c r="AN931" s="10" t="str">
        <f ca="1">IFERROR(IF(AND(NOW()&lt;= EOMONTH(DATE(YEAR($O931),9, 1), 0), Overall!$A933&lt;&gt;"", MONTH($N931) &lt;= 9, MONTH($O931) &gt;= 9), IF($R931 &lt;&gt; "", $H931/$R931, ""), ""), "")</f>
        <v/>
      </c>
      <c r="AO931" s="10" t="str">
        <f ca="1">IFERROR(IF(AND(NOW()&lt;= EOMONTH(DATE(YEAR($O931),10, 1), 0), Overall!$A933&lt;&gt;"", MONTH($N931) &lt;= 10, MONTH($O931) &gt;= 10), IF($R931 &lt;&gt; "", $H931/$R931, ""), ""), "")</f>
        <v/>
      </c>
      <c r="AP931" s="10" t="str">
        <f ca="1">IFERROR(IF(AND(NOW()&lt;= EOMONTH(DATE(YEAR($O931),11, 1), 0), Overall!$A933&lt;&gt;"", MONTH($N931) &lt;=11, MONTH($O931) &gt;= 11), IF($R931 &lt;&gt; "", $H931/$R931, ""), ""), "")</f>
        <v/>
      </c>
      <c r="AQ931" s="10" t="str">
        <f ca="1">IFERROR(IF(AND(NOW()&lt;= EOMONTH(DATE(YEAR($O931),12, 1), 0), Overall!$A933&lt;&gt;"", MONTH($N931) &lt;= 12, MONTH($O931) &gt;= 12), IF($R931 &lt;&gt; "", $H931/$R931, ""), ""), "")</f>
        <v/>
      </c>
      <c r="AR931" s="16">
        <f t="shared" ca="1" si="29"/>
        <v>0</v>
      </c>
    </row>
    <row r="932" spans="1:44" x14ac:dyDescent="0.25">
      <c r="A932" t="str">
        <f>_xlfn.VALUETOTEXT(Overall!A934)</f>
        <v/>
      </c>
      <c r="B932" s="8" t="str">
        <f>IF(Overall!B934&lt;&gt;"", VALUE(Overall!B934), "")</f>
        <v/>
      </c>
      <c r="C932" s="5" t="str">
        <f>IF(Overall!C934&lt;&gt;"",_xlfn.VALUETOTEXT(Overall!C934),"")</f>
        <v/>
      </c>
      <c r="D932" s="5" t="str">
        <f>_xlfn.VALUETOTEXT(Overall!D934)</f>
        <v/>
      </c>
      <c r="E932" s="5" t="str">
        <f>IF(Overall!Q934&lt;&gt;"",_xlfn.VALUETOTEXT(Overall!Q934),"")</f>
        <v/>
      </c>
      <c r="F932" s="5" t="str">
        <f>IF(Overall!E934&lt;&gt;"",_xlfn.VALUETOTEXT(Overall!E934),"")</f>
        <v/>
      </c>
      <c r="G932" s="5" t="str">
        <f>IF(Overall!R934&lt;&gt;"",_xlfn.VALUETOTEXT(Overall!R934),"")</f>
        <v/>
      </c>
      <c r="H932" s="6" t="str">
        <f>IF(Overall!F934&lt;&gt;"",VALUE(Overall!F934),"")</f>
        <v/>
      </c>
      <c r="I932" s="6" t="str">
        <f>IF(Overall!G934&lt;&gt;"",VALUE(Overall!G934),"")</f>
        <v/>
      </c>
      <c r="J932" s="6" t="str">
        <f>IF(Overall!H934&lt;&gt;"",VALUE(Overall!H934),"")</f>
        <v/>
      </c>
      <c r="K932" s="6" t="str">
        <f>IF(Overall!I934&lt;&gt;"",VALUE(Overall!I934),"")</f>
        <v/>
      </c>
      <c r="L932" s="6" t="str">
        <f>IF(Overall!J934&lt;&gt;"",VALUE(Overall!J934),"")</f>
        <v/>
      </c>
      <c r="M932" s="6" t="str">
        <f>IF(Overall!K934&lt;&gt;"",VALUE(Overall!K934),"")</f>
        <v/>
      </c>
      <c r="N932" s="7" t="str">
        <f>IF(Overall!L934&lt;&gt;"",DATEVALUE(MID(Overall!L934, FIND(",", Overall!L934) + 2, FIND(" ", Overall!L934) - FIND(",", Overall!L934) - 1) &amp; " " &amp; MID(Overall!L934, FIND(" ", Overall!L934) + 1, FIND(",", Overall!L934, FIND(" ", Overall!L934)) - FIND(" ", Overall!L934) - 1) &amp; ", " &amp; MID(Overall!L934, FIND(",", Overall!L934, FIND(",",Overall!L934) + 1) + 2, LEN(Overall!L934))),"")</f>
        <v/>
      </c>
      <c r="O932" s="7" t="str">
        <f>IF(Overall!M934&lt;&gt;"",DATEVALUE(MID(Overall!M934, FIND(",", Overall!M934) + 2, FIND(" ", Overall!M934) - FIND(",", Overall!M934) - 1) &amp; " " &amp; MID(Overall!M934, FIND(" ", Overall!M934) + 1, FIND(",", Overall!M934, FIND(" ", Overall!M934)) - FIND(" ", Overall!M934) - 1) &amp; ", " &amp; MID(Overall!M934, FIND(",", Overall!M934, FIND(",",Overall!M934) + 1) + 2, LEN(Overall!M934))),"")</f>
        <v/>
      </c>
      <c r="P932" s="7" t="str">
        <f>IF(Overall!N934&lt;&gt;"",DATEVALUE(MID(Overall!N934, FIND(",", Overall!N934) + 2, FIND(" ", Overall!N934) - FIND(",", Overall!N934) - 1) &amp; " " &amp; MID(Overall!N934, FIND(" ", Overall!N934) + 1, FIND(",", Overall!N934, FIND(" ", Overall!N934)) - FIND(" ", Overall!N934) - 1) &amp; ", " &amp; MID(Overall!N934, FIND(",", Overall!N934, FIND(",",Overall!N934) + 1) + 2, LEN(Overall!N934))),"")</f>
        <v/>
      </c>
      <c r="Q932" s="7" t="str">
        <f>IF(Overall!O934&lt;&gt;"",DATEVALUE(MID(Overall!O934, FIND(",", Overall!O934) + 2, FIND(" ", Overall!O934) - FIND(",", Overall!O934) - 1) &amp; " " &amp; MID(Overall!O934, FIND(" ", Overall!O934) + 1, FIND(",", Overall!O934, FIND(" ", Overall!O934)) - FIND(" ", Overall!O934) - 1) &amp; ", " &amp; MID(Overall!O934, FIND(",", Overall!O934, FIND(",",Overall!O934) + 1) + 2, LEN(Overall!O934))),"")</f>
        <v/>
      </c>
      <c r="R932" s="5" t="str">
        <f t="shared" si="28"/>
        <v/>
      </c>
      <c r="S932" s="10" t="str">
        <f>IF(Overall!$A934&lt;&gt;"",IF(AND(MONTH($N932) &lt;= 1, MONTH($O932) &gt;= 1), IF($R932 &lt;&gt; "", $H932/$R932, ""), ""),"")</f>
        <v/>
      </c>
      <c r="T932" s="10" t="str">
        <f>IF(Overall!$A934&lt;&gt;"",IF(AND(MONTH($N932) &lt;= 2, MONTH($O932) &gt;= 2), IF($R932 &lt;&gt; "", $H932/$R932, ""), ""),"")</f>
        <v/>
      </c>
      <c r="U932" s="10" t="str">
        <f>IF(Overall!$A934&lt;&gt;"",IF(AND(MONTH($N932) &lt;= 3, MONTH($O932) &gt;= 3), IF($R932 &lt;&gt; "", $H932/$R932, ""), ""),"")</f>
        <v/>
      </c>
      <c r="V932" s="10" t="str">
        <f>IF(Overall!$A934&lt;&gt;"",IF(AND(MONTH($N932) &lt;= 4, MONTH($O932) &gt;= 4), IF($R932 &lt;&gt; "", $H932/$R932, ""), ""),"")</f>
        <v/>
      </c>
      <c r="W932" s="10" t="str">
        <f>IF(Overall!$A934&lt;&gt;"",IF(AND(MONTH($N932) &lt;= 5, MONTH($O932) &gt;= 5), IF($R932 &lt;&gt; "", $H932/$R932, ""), ""),"")</f>
        <v/>
      </c>
      <c r="X932" s="10" t="str">
        <f>IF(Overall!$A934&lt;&gt;"",IF(AND(MONTH($N932) &lt;= 6, MONTH($O932) &gt;= 6), IF($R932 &lt;&gt; "", $H932/$R932, ""), ""),"")</f>
        <v/>
      </c>
      <c r="Y932" s="10" t="str">
        <f>IF(Overall!$A934&lt;&gt;"",IF(AND(MONTH($N932) &lt;= 7, MONTH($O932) &gt;= 7 ), IF($R932 &lt;&gt; "", $H932/$R932, ""), ""),"")</f>
        <v/>
      </c>
      <c r="Z932" s="10" t="str">
        <f>IF(Overall!$A934&lt;&gt;"",IF(AND(MONTH($N932) &lt;= 8, MONTH($O932) &gt;= 8), IF($R932 &lt;&gt; "", $H932/$R932, ""), ""),"")</f>
        <v/>
      </c>
      <c r="AA932" s="10" t="str">
        <f>IF(Overall!$A934&lt;&gt;"",IF(AND(MONTH($N932) &lt;= 9, MONTH($O932) &gt;= 9), IF($R932 &lt;&gt; "", $H932/$R932, ""), ""),"")</f>
        <v/>
      </c>
      <c r="AB932" s="10" t="str">
        <f>IF(Overall!$A934&lt;&gt;"",IF(AND(MONTH($N932) &lt;= 10, MONTH($O932) &gt;= 10), IF($R932 &lt;&gt; "", $H932/$R932, ""), ""),"")</f>
        <v/>
      </c>
      <c r="AC932" s="10" t="str">
        <f>IF(Overall!$A934&lt;&gt;"",IF(AND(MONTH($N932) &lt;= 11, MONTH($O932) &gt;= 11), IF($R932 &lt;&gt; "", $H932/$R932, ""), ""),"")</f>
        <v/>
      </c>
      <c r="AD932" s="10" t="str">
        <f>IF(Overall!$A934&lt;&gt;"",IF(AND(MONTH($N932) &lt;= 12, MONTH($O932) &gt;= 12), IF($R932 &lt;&gt; "", $H932/$R932, ""), ""),"")</f>
        <v/>
      </c>
      <c r="AF932" s="10" t="str">
        <f ca="1">IFERROR(IF(AND(NOW()&lt;= EOMONTH(DATE(YEAR($O932),1, 1), 0), Overall!$A934&lt;&gt;"", MONTH($N932) &lt;= 1, MONTH($O932) &gt;= 1), IF($R932 &lt;&gt; "", $H932/$R932, ""), ""), "")</f>
        <v/>
      </c>
      <c r="AG932" s="10" t="str">
        <f ca="1">IFERROR(IF(AND(NOW()&lt;= EOMONTH(DATE(YEAR($O932),2, 1), 0), Overall!$A934&lt;&gt;"", MONTH($N932) &lt;= 2, MONTH($O932) &gt;= 2), IF($R932 &lt;&gt; "", $H932/$R932, ""), ""), "")</f>
        <v/>
      </c>
      <c r="AH932" s="10" t="str">
        <f ca="1">IFERROR(IF(AND(NOW()&lt;= EOMONTH(DATE(YEAR($O932),3, 1), 0), Overall!$A934&lt;&gt;"", MONTH($N932) &lt;= 3, MONTH($O932) &gt;= 3), IF($R932 &lt;&gt; "", $H932/$R932, ""), ""), "")</f>
        <v/>
      </c>
      <c r="AI932" s="10" t="str">
        <f ca="1">IFERROR(IF(AND(NOW()&lt;= EOMONTH(DATE(YEAR($O932),4, 1), 0), Overall!$A934&lt;&gt;"", MONTH($N932) &lt;= 4, MONTH($O932) &gt;= 4), IF($R932 &lt;&gt; "", $H932/$R932, ""), ""), "")</f>
        <v/>
      </c>
      <c r="AJ932" s="10" t="str">
        <f ca="1">IFERROR(IF(AND(NOW()&lt;= EOMONTH(DATE(YEAR($O932),5, 1), 0), Overall!$A934&lt;&gt;"", MONTH($N932) &lt;= 5, MONTH($O932) &gt;= 5), IF($R932 &lt;&gt; "", $H932/$R932, ""), ""), "")</f>
        <v/>
      </c>
      <c r="AK932" s="10" t="str">
        <f ca="1">IFERROR(IF(AND(NOW()&lt;= EOMONTH(DATE(YEAR($O932),6, 1), 0), Overall!$A934&lt;&gt;"", MONTH($N932) &lt;= 6, MONTH($O932) &gt;= 6), IF($R932 &lt;&gt; "", $H932/$R932, ""), ""), "")</f>
        <v/>
      </c>
      <c r="AL932" s="10" t="str">
        <f ca="1">IFERROR(IF(AND(NOW()&lt;= EOMONTH(DATE(YEAR($O932),7, 1), 0), Overall!$A934&lt;&gt;"", MONTH($N932) &lt;= 7, MONTH($O932) &gt;= 7), IF($R932 &lt;&gt; "", $H932/$R932, ""), ""), "")</f>
        <v/>
      </c>
      <c r="AM932" s="10" t="str">
        <f ca="1">IFERROR(IF(AND(NOW()&lt;= EOMONTH(DATE(YEAR($O932),8, 1), 0), Overall!$A934&lt;&gt;"", MONTH($N932) &lt;= 8, MONTH($O932) &gt;= 8), IF($R932 &lt;&gt; "", $H932/$R932, ""), ""), "")</f>
        <v/>
      </c>
      <c r="AN932" s="10" t="str">
        <f ca="1">IFERROR(IF(AND(NOW()&lt;= EOMONTH(DATE(YEAR($O932),9, 1), 0), Overall!$A934&lt;&gt;"", MONTH($N932) &lt;= 9, MONTH($O932) &gt;= 9), IF($R932 &lt;&gt; "", $H932/$R932, ""), ""), "")</f>
        <v/>
      </c>
      <c r="AO932" s="10" t="str">
        <f ca="1">IFERROR(IF(AND(NOW()&lt;= EOMONTH(DATE(YEAR($O932),10, 1), 0), Overall!$A934&lt;&gt;"", MONTH($N932) &lt;= 10, MONTH($O932) &gt;= 10), IF($R932 &lt;&gt; "", $H932/$R932, ""), ""), "")</f>
        <v/>
      </c>
      <c r="AP932" s="10" t="str">
        <f ca="1">IFERROR(IF(AND(NOW()&lt;= EOMONTH(DATE(YEAR($O932),11, 1), 0), Overall!$A934&lt;&gt;"", MONTH($N932) &lt;=11, MONTH($O932) &gt;= 11), IF($R932 &lt;&gt; "", $H932/$R932, ""), ""), "")</f>
        <v/>
      </c>
      <c r="AQ932" s="10" t="str">
        <f ca="1">IFERROR(IF(AND(NOW()&lt;= EOMONTH(DATE(YEAR($O932),12, 1), 0), Overall!$A934&lt;&gt;"", MONTH($N932) &lt;= 12, MONTH($O932) &gt;= 12), IF($R932 &lt;&gt; "", $H932/$R932, ""), ""), "")</f>
        <v/>
      </c>
      <c r="AR932" s="16">
        <f t="shared" ca="1" si="29"/>
        <v>0</v>
      </c>
    </row>
    <row r="933" spans="1:44" x14ac:dyDescent="0.25">
      <c r="A933" t="str">
        <f>_xlfn.VALUETOTEXT(Overall!A935)</f>
        <v/>
      </c>
      <c r="B933" s="8" t="str">
        <f>IF(Overall!B935&lt;&gt;"", VALUE(Overall!B935), "")</f>
        <v/>
      </c>
      <c r="C933" s="5" t="str">
        <f>IF(Overall!C935&lt;&gt;"",_xlfn.VALUETOTEXT(Overall!C935),"")</f>
        <v/>
      </c>
      <c r="D933" s="5" t="str">
        <f>_xlfn.VALUETOTEXT(Overall!D935)</f>
        <v/>
      </c>
      <c r="E933" s="5" t="str">
        <f>IF(Overall!Q935&lt;&gt;"",_xlfn.VALUETOTEXT(Overall!Q935),"")</f>
        <v/>
      </c>
      <c r="F933" s="5" t="str">
        <f>IF(Overall!E935&lt;&gt;"",_xlfn.VALUETOTEXT(Overall!E935),"")</f>
        <v/>
      </c>
      <c r="G933" s="5" t="str">
        <f>IF(Overall!R935&lt;&gt;"",_xlfn.VALUETOTEXT(Overall!R935),"")</f>
        <v/>
      </c>
      <c r="H933" s="6" t="str">
        <f>IF(Overall!F935&lt;&gt;"",VALUE(Overall!F935),"")</f>
        <v/>
      </c>
      <c r="I933" s="6" t="str">
        <f>IF(Overall!G935&lt;&gt;"",VALUE(Overall!G935),"")</f>
        <v/>
      </c>
      <c r="J933" s="6" t="str">
        <f>IF(Overall!H935&lt;&gt;"",VALUE(Overall!H935),"")</f>
        <v/>
      </c>
      <c r="K933" s="6" t="str">
        <f>IF(Overall!I935&lt;&gt;"",VALUE(Overall!I935),"")</f>
        <v/>
      </c>
      <c r="L933" s="6" t="str">
        <f>IF(Overall!J935&lt;&gt;"",VALUE(Overall!J935),"")</f>
        <v/>
      </c>
      <c r="M933" s="6" t="str">
        <f>IF(Overall!K935&lt;&gt;"",VALUE(Overall!K935),"")</f>
        <v/>
      </c>
      <c r="N933" s="7" t="str">
        <f>IF(Overall!L935&lt;&gt;"",DATEVALUE(MID(Overall!L935, FIND(",", Overall!L935) + 2, FIND(" ", Overall!L935) - FIND(",", Overall!L935) - 1) &amp; " " &amp; MID(Overall!L935, FIND(" ", Overall!L935) + 1, FIND(",", Overall!L935, FIND(" ", Overall!L935)) - FIND(" ", Overall!L935) - 1) &amp; ", " &amp; MID(Overall!L935, FIND(",", Overall!L935, FIND(",",Overall!L935) + 1) + 2, LEN(Overall!L935))),"")</f>
        <v/>
      </c>
      <c r="O933" s="7" t="str">
        <f>IF(Overall!M935&lt;&gt;"",DATEVALUE(MID(Overall!M935, FIND(",", Overall!M935) + 2, FIND(" ", Overall!M935) - FIND(",", Overall!M935) - 1) &amp; " " &amp; MID(Overall!M935, FIND(" ", Overall!M935) + 1, FIND(",", Overall!M935, FIND(" ", Overall!M935)) - FIND(" ", Overall!M935) - 1) &amp; ", " &amp; MID(Overall!M935, FIND(",", Overall!M935, FIND(",",Overall!M935) + 1) + 2, LEN(Overall!M935))),"")</f>
        <v/>
      </c>
      <c r="P933" s="7" t="str">
        <f>IF(Overall!N935&lt;&gt;"",DATEVALUE(MID(Overall!N935, FIND(",", Overall!N935) + 2, FIND(" ", Overall!N935) - FIND(",", Overall!N935) - 1) &amp; " " &amp; MID(Overall!N935, FIND(" ", Overall!N935) + 1, FIND(",", Overall!N935, FIND(" ", Overall!N935)) - FIND(" ", Overall!N935) - 1) &amp; ", " &amp; MID(Overall!N935, FIND(",", Overall!N935, FIND(",",Overall!N935) + 1) + 2, LEN(Overall!N935))),"")</f>
        <v/>
      </c>
      <c r="Q933" s="7" t="str">
        <f>IF(Overall!O935&lt;&gt;"",DATEVALUE(MID(Overall!O935, FIND(",", Overall!O935) + 2, FIND(" ", Overall!O935) - FIND(",", Overall!O935) - 1) &amp; " " &amp; MID(Overall!O935, FIND(" ", Overall!O935) + 1, FIND(",", Overall!O935, FIND(" ", Overall!O935)) - FIND(" ", Overall!O935) - 1) &amp; ", " &amp; MID(Overall!O935, FIND(",", Overall!O935, FIND(",",Overall!O935) + 1) + 2, LEN(Overall!O935))),"")</f>
        <v/>
      </c>
      <c r="R933" s="5" t="str">
        <f t="shared" si="28"/>
        <v/>
      </c>
      <c r="S933" s="10" t="str">
        <f>IF(Overall!$A935&lt;&gt;"",IF(AND(MONTH($N933) &lt;= 1, MONTH($O933) &gt;= 1), IF($R933 &lt;&gt; "", $H933/$R933, ""), ""),"")</f>
        <v/>
      </c>
      <c r="T933" s="10" t="str">
        <f>IF(Overall!$A935&lt;&gt;"",IF(AND(MONTH($N933) &lt;= 2, MONTH($O933) &gt;= 2), IF($R933 &lt;&gt; "", $H933/$R933, ""), ""),"")</f>
        <v/>
      </c>
      <c r="U933" s="10" t="str">
        <f>IF(Overall!$A935&lt;&gt;"",IF(AND(MONTH($N933) &lt;= 3, MONTH($O933) &gt;= 3), IF($R933 &lt;&gt; "", $H933/$R933, ""), ""),"")</f>
        <v/>
      </c>
      <c r="V933" s="10" t="str">
        <f>IF(Overall!$A935&lt;&gt;"",IF(AND(MONTH($N933) &lt;= 4, MONTH($O933) &gt;= 4), IF($R933 &lt;&gt; "", $H933/$R933, ""), ""),"")</f>
        <v/>
      </c>
      <c r="W933" s="10" t="str">
        <f>IF(Overall!$A935&lt;&gt;"",IF(AND(MONTH($N933) &lt;= 5, MONTH($O933) &gt;= 5), IF($R933 &lt;&gt; "", $H933/$R933, ""), ""),"")</f>
        <v/>
      </c>
      <c r="X933" s="10" t="str">
        <f>IF(Overall!$A935&lt;&gt;"",IF(AND(MONTH($N933) &lt;= 6, MONTH($O933) &gt;= 6), IF($R933 &lt;&gt; "", $H933/$R933, ""), ""),"")</f>
        <v/>
      </c>
      <c r="Y933" s="10" t="str">
        <f>IF(Overall!$A935&lt;&gt;"",IF(AND(MONTH($N933) &lt;= 7, MONTH($O933) &gt;= 7 ), IF($R933 &lt;&gt; "", $H933/$R933, ""), ""),"")</f>
        <v/>
      </c>
      <c r="Z933" s="10" t="str">
        <f>IF(Overall!$A935&lt;&gt;"",IF(AND(MONTH($N933) &lt;= 8, MONTH($O933) &gt;= 8), IF($R933 &lt;&gt; "", $H933/$R933, ""), ""),"")</f>
        <v/>
      </c>
      <c r="AA933" s="10" t="str">
        <f>IF(Overall!$A935&lt;&gt;"",IF(AND(MONTH($N933) &lt;= 9, MONTH($O933) &gt;= 9), IF($R933 &lt;&gt; "", $H933/$R933, ""), ""),"")</f>
        <v/>
      </c>
      <c r="AB933" s="10" t="str">
        <f>IF(Overall!$A935&lt;&gt;"",IF(AND(MONTH($N933) &lt;= 10, MONTH($O933) &gt;= 10), IF($R933 &lt;&gt; "", $H933/$R933, ""), ""),"")</f>
        <v/>
      </c>
      <c r="AC933" s="10" t="str">
        <f>IF(Overall!$A935&lt;&gt;"",IF(AND(MONTH($N933) &lt;= 11, MONTH($O933) &gt;= 11), IF($R933 &lt;&gt; "", $H933/$R933, ""), ""),"")</f>
        <v/>
      </c>
      <c r="AD933" s="10" t="str">
        <f>IF(Overall!$A935&lt;&gt;"",IF(AND(MONTH($N933) &lt;= 12, MONTH($O933) &gt;= 12), IF($R933 &lt;&gt; "", $H933/$R933, ""), ""),"")</f>
        <v/>
      </c>
      <c r="AF933" s="10" t="str">
        <f ca="1">IFERROR(IF(AND(NOW()&lt;= EOMONTH(DATE(YEAR($O933),1, 1), 0), Overall!$A935&lt;&gt;"", MONTH($N933) &lt;= 1, MONTH($O933) &gt;= 1), IF($R933 &lt;&gt; "", $H933/$R933, ""), ""), "")</f>
        <v/>
      </c>
      <c r="AG933" s="10" t="str">
        <f ca="1">IFERROR(IF(AND(NOW()&lt;= EOMONTH(DATE(YEAR($O933),2, 1), 0), Overall!$A935&lt;&gt;"", MONTH($N933) &lt;= 2, MONTH($O933) &gt;= 2), IF($R933 &lt;&gt; "", $H933/$R933, ""), ""), "")</f>
        <v/>
      </c>
      <c r="AH933" s="10" t="str">
        <f ca="1">IFERROR(IF(AND(NOW()&lt;= EOMONTH(DATE(YEAR($O933),3, 1), 0), Overall!$A935&lt;&gt;"", MONTH($N933) &lt;= 3, MONTH($O933) &gt;= 3), IF($R933 &lt;&gt; "", $H933/$R933, ""), ""), "")</f>
        <v/>
      </c>
      <c r="AI933" s="10" t="str">
        <f ca="1">IFERROR(IF(AND(NOW()&lt;= EOMONTH(DATE(YEAR($O933),4, 1), 0), Overall!$A935&lt;&gt;"", MONTH($N933) &lt;= 4, MONTH($O933) &gt;= 4), IF($R933 &lt;&gt; "", $H933/$R933, ""), ""), "")</f>
        <v/>
      </c>
      <c r="AJ933" s="10" t="str">
        <f ca="1">IFERROR(IF(AND(NOW()&lt;= EOMONTH(DATE(YEAR($O933),5, 1), 0), Overall!$A935&lt;&gt;"", MONTH($N933) &lt;= 5, MONTH($O933) &gt;= 5), IF($R933 &lt;&gt; "", $H933/$R933, ""), ""), "")</f>
        <v/>
      </c>
      <c r="AK933" s="10" t="str">
        <f ca="1">IFERROR(IF(AND(NOW()&lt;= EOMONTH(DATE(YEAR($O933),6, 1), 0), Overall!$A935&lt;&gt;"", MONTH($N933) &lt;= 6, MONTH($O933) &gt;= 6), IF($R933 &lt;&gt; "", $H933/$R933, ""), ""), "")</f>
        <v/>
      </c>
      <c r="AL933" s="10" t="str">
        <f ca="1">IFERROR(IF(AND(NOW()&lt;= EOMONTH(DATE(YEAR($O933),7, 1), 0), Overall!$A935&lt;&gt;"", MONTH($N933) &lt;= 7, MONTH($O933) &gt;= 7), IF($R933 &lt;&gt; "", $H933/$R933, ""), ""), "")</f>
        <v/>
      </c>
      <c r="AM933" s="10" t="str">
        <f ca="1">IFERROR(IF(AND(NOW()&lt;= EOMONTH(DATE(YEAR($O933),8, 1), 0), Overall!$A935&lt;&gt;"", MONTH($N933) &lt;= 8, MONTH($O933) &gt;= 8), IF($R933 &lt;&gt; "", $H933/$R933, ""), ""), "")</f>
        <v/>
      </c>
      <c r="AN933" s="10" t="str">
        <f ca="1">IFERROR(IF(AND(NOW()&lt;= EOMONTH(DATE(YEAR($O933),9, 1), 0), Overall!$A935&lt;&gt;"", MONTH($N933) &lt;= 9, MONTH($O933) &gt;= 9), IF($R933 &lt;&gt; "", $H933/$R933, ""), ""), "")</f>
        <v/>
      </c>
      <c r="AO933" s="10" t="str">
        <f ca="1">IFERROR(IF(AND(NOW()&lt;= EOMONTH(DATE(YEAR($O933),10, 1), 0), Overall!$A935&lt;&gt;"", MONTH($N933) &lt;= 10, MONTH($O933) &gt;= 10), IF($R933 &lt;&gt; "", $H933/$R933, ""), ""), "")</f>
        <v/>
      </c>
      <c r="AP933" s="10" t="str">
        <f ca="1">IFERROR(IF(AND(NOW()&lt;= EOMONTH(DATE(YEAR($O933),11, 1), 0), Overall!$A935&lt;&gt;"", MONTH($N933) &lt;=11, MONTH($O933) &gt;= 11), IF($R933 &lt;&gt; "", $H933/$R933, ""), ""), "")</f>
        <v/>
      </c>
      <c r="AQ933" s="10" t="str">
        <f ca="1">IFERROR(IF(AND(NOW()&lt;= EOMONTH(DATE(YEAR($O933),12, 1), 0), Overall!$A935&lt;&gt;"", MONTH($N933) &lt;= 12, MONTH($O933) &gt;= 12), IF($R933 &lt;&gt; "", $H933/$R933, ""), ""), "")</f>
        <v/>
      </c>
      <c r="AR933" s="16">
        <f t="shared" ca="1" si="29"/>
        <v>0</v>
      </c>
    </row>
    <row r="934" spans="1:44" x14ac:dyDescent="0.25">
      <c r="A934" t="str">
        <f>_xlfn.VALUETOTEXT(Overall!A936)</f>
        <v/>
      </c>
      <c r="B934" s="8" t="str">
        <f>IF(Overall!B936&lt;&gt;"", VALUE(Overall!B936), "")</f>
        <v/>
      </c>
      <c r="C934" s="5" t="str">
        <f>IF(Overall!C936&lt;&gt;"",_xlfn.VALUETOTEXT(Overall!C936),"")</f>
        <v/>
      </c>
      <c r="D934" s="5" t="str">
        <f>_xlfn.VALUETOTEXT(Overall!D936)</f>
        <v/>
      </c>
      <c r="E934" s="5" t="str">
        <f>IF(Overall!Q936&lt;&gt;"",_xlfn.VALUETOTEXT(Overall!Q936),"")</f>
        <v/>
      </c>
      <c r="F934" s="5" t="str">
        <f>IF(Overall!E936&lt;&gt;"",_xlfn.VALUETOTEXT(Overall!E936),"")</f>
        <v/>
      </c>
      <c r="G934" s="5" t="str">
        <f>IF(Overall!R936&lt;&gt;"",_xlfn.VALUETOTEXT(Overall!R936),"")</f>
        <v/>
      </c>
      <c r="H934" s="6" t="str">
        <f>IF(Overall!F936&lt;&gt;"",VALUE(Overall!F936),"")</f>
        <v/>
      </c>
      <c r="I934" s="6" t="str">
        <f>IF(Overall!G936&lt;&gt;"",VALUE(Overall!G936),"")</f>
        <v/>
      </c>
      <c r="J934" s="6" t="str">
        <f>IF(Overall!H936&lt;&gt;"",VALUE(Overall!H936),"")</f>
        <v/>
      </c>
      <c r="K934" s="6" t="str">
        <f>IF(Overall!I936&lt;&gt;"",VALUE(Overall!I936),"")</f>
        <v/>
      </c>
      <c r="L934" s="6" t="str">
        <f>IF(Overall!J936&lt;&gt;"",VALUE(Overall!J936),"")</f>
        <v/>
      </c>
      <c r="M934" s="6" t="str">
        <f>IF(Overall!K936&lt;&gt;"",VALUE(Overall!K936),"")</f>
        <v/>
      </c>
      <c r="N934" s="7" t="str">
        <f>IF(Overall!L936&lt;&gt;"",DATEVALUE(MID(Overall!L936, FIND(",", Overall!L936) + 2, FIND(" ", Overall!L936) - FIND(",", Overall!L936) - 1) &amp; " " &amp; MID(Overall!L936, FIND(" ", Overall!L936) + 1, FIND(",", Overall!L936, FIND(" ", Overall!L936)) - FIND(" ", Overall!L936) - 1) &amp; ", " &amp; MID(Overall!L936, FIND(",", Overall!L936, FIND(",",Overall!L936) + 1) + 2, LEN(Overall!L936))),"")</f>
        <v/>
      </c>
      <c r="O934" s="7" t="str">
        <f>IF(Overall!M936&lt;&gt;"",DATEVALUE(MID(Overall!M936, FIND(",", Overall!M936) + 2, FIND(" ", Overall!M936) - FIND(",", Overall!M936) - 1) &amp; " " &amp; MID(Overall!M936, FIND(" ", Overall!M936) + 1, FIND(",", Overall!M936, FIND(" ", Overall!M936)) - FIND(" ", Overall!M936) - 1) &amp; ", " &amp; MID(Overall!M936, FIND(",", Overall!M936, FIND(",",Overall!M936) + 1) + 2, LEN(Overall!M936))),"")</f>
        <v/>
      </c>
      <c r="P934" s="7" t="str">
        <f>IF(Overall!N936&lt;&gt;"",DATEVALUE(MID(Overall!N936, FIND(",", Overall!N936) + 2, FIND(" ", Overall!N936) - FIND(",", Overall!N936) - 1) &amp; " " &amp; MID(Overall!N936, FIND(" ", Overall!N936) + 1, FIND(",", Overall!N936, FIND(" ", Overall!N936)) - FIND(" ", Overall!N936) - 1) &amp; ", " &amp; MID(Overall!N936, FIND(",", Overall!N936, FIND(",",Overall!N936) + 1) + 2, LEN(Overall!N936))),"")</f>
        <v/>
      </c>
      <c r="Q934" s="7" t="str">
        <f>IF(Overall!O936&lt;&gt;"",DATEVALUE(MID(Overall!O936, FIND(",", Overall!O936) + 2, FIND(" ", Overall!O936) - FIND(",", Overall!O936) - 1) &amp; " " &amp; MID(Overall!O936, FIND(" ", Overall!O936) + 1, FIND(",", Overall!O936, FIND(" ", Overall!O936)) - FIND(" ", Overall!O936) - 1) &amp; ", " &amp; MID(Overall!O936, FIND(",", Overall!O936, FIND(",",Overall!O936) + 1) + 2, LEN(Overall!O936))),"")</f>
        <v/>
      </c>
      <c r="R934" s="5" t="str">
        <f t="shared" ref="R934:R997" si="30">IF(AND(N934&lt;&gt;"", O934&lt;&gt;""), DATEDIF(N934, O934, "M") + 1, "")</f>
        <v/>
      </c>
      <c r="S934" s="10" t="str">
        <f>IF(Overall!$A936&lt;&gt;"",IF(AND(MONTH($N934) &lt;= 1, MONTH($O934) &gt;= 1), IF($R934 &lt;&gt; "", $H934/$R934, ""), ""),"")</f>
        <v/>
      </c>
      <c r="T934" s="10" t="str">
        <f>IF(Overall!$A936&lt;&gt;"",IF(AND(MONTH($N934) &lt;= 2, MONTH($O934) &gt;= 2), IF($R934 &lt;&gt; "", $H934/$R934, ""), ""),"")</f>
        <v/>
      </c>
      <c r="U934" s="10" t="str">
        <f>IF(Overall!$A936&lt;&gt;"",IF(AND(MONTH($N934) &lt;= 3, MONTH($O934) &gt;= 3), IF($R934 &lt;&gt; "", $H934/$R934, ""), ""),"")</f>
        <v/>
      </c>
      <c r="V934" s="10" t="str">
        <f>IF(Overall!$A936&lt;&gt;"",IF(AND(MONTH($N934) &lt;= 4, MONTH($O934) &gt;= 4), IF($R934 &lt;&gt; "", $H934/$R934, ""), ""),"")</f>
        <v/>
      </c>
      <c r="W934" s="10" t="str">
        <f>IF(Overall!$A936&lt;&gt;"",IF(AND(MONTH($N934) &lt;= 5, MONTH($O934) &gt;= 5), IF($R934 &lt;&gt; "", $H934/$R934, ""), ""),"")</f>
        <v/>
      </c>
      <c r="X934" s="10" t="str">
        <f>IF(Overall!$A936&lt;&gt;"",IF(AND(MONTH($N934) &lt;= 6, MONTH($O934) &gt;= 6), IF($R934 &lt;&gt; "", $H934/$R934, ""), ""),"")</f>
        <v/>
      </c>
      <c r="Y934" s="10" t="str">
        <f>IF(Overall!$A936&lt;&gt;"",IF(AND(MONTH($N934) &lt;= 7, MONTH($O934) &gt;= 7 ), IF($R934 &lt;&gt; "", $H934/$R934, ""), ""),"")</f>
        <v/>
      </c>
      <c r="Z934" s="10" t="str">
        <f>IF(Overall!$A936&lt;&gt;"",IF(AND(MONTH($N934) &lt;= 8, MONTH($O934) &gt;= 8), IF($R934 &lt;&gt; "", $H934/$R934, ""), ""),"")</f>
        <v/>
      </c>
      <c r="AA934" s="10" t="str">
        <f>IF(Overall!$A936&lt;&gt;"",IF(AND(MONTH($N934) &lt;= 9, MONTH($O934) &gt;= 9), IF($R934 &lt;&gt; "", $H934/$R934, ""), ""),"")</f>
        <v/>
      </c>
      <c r="AB934" s="10" t="str">
        <f>IF(Overall!$A936&lt;&gt;"",IF(AND(MONTH($N934) &lt;= 10, MONTH($O934) &gt;= 10), IF($R934 &lt;&gt; "", $H934/$R934, ""), ""),"")</f>
        <v/>
      </c>
      <c r="AC934" s="10" t="str">
        <f>IF(Overall!$A936&lt;&gt;"",IF(AND(MONTH($N934) &lt;= 11, MONTH($O934) &gt;= 11), IF($R934 &lt;&gt; "", $H934/$R934, ""), ""),"")</f>
        <v/>
      </c>
      <c r="AD934" s="10" t="str">
        <f>IF(Overall!$A936&lt;&gt;"",IF(AND(MONTH($N934) &lt;= 12, MONTH($O934) &gt;= 12), IF($R934 &lt;&gt; "", $H934/$R934, ""), ""),"")</f>
        <v/>
      </c>
      <c r="AF934" s="10" t="str">
        <f ca="1">IFERROR(IF(AND(NOW()&lt;= EOMONTH(DATE(YEAR($O934),1, 1), 0), Overall!$A936&lt;&gt;"", MONTH($N934) &lt;= 1, MONTH($O934) &gt;= 1), IF($R934 &lt;&gt; "", $H934/$R934, ""), ""), "")</f>
        <v/>
      </c>
      <c r="AG934" s="10" t="str">
        <f ca="1">IFERROR(IF(AND(NOW()&lt;= EOMONTH(DATE(YEAR($O934),2, 1), 0), Overall!$A936&lt;&gt;"", MONTH($N934) &lt;= 2, MONTH($O934) &gt;= 2), IF($R934 &lt;&gt; "", $H934/$R934, ""), ""), "")</f>
        <v/>
      </c>
      <c r="AH934" s="10" t="str">
        <f ca="1">IFERROR(IF(AND(NOW()&lt;= EOMONTH(DATE(YEAR($O934),3, 1), 0), Overall!$A936&lt;&gt;"", MONTH($N934) &lt;= 3, MONTH($O934) &gt;= 3), IF($R934 &lt;&gt; "", $H934/$R934, ""), ""), "")</f>
        <v/>
      </c>
      <c r="AI934" s="10" t="str">
        <f ca="1">IFERROR(IF(AND(NOW()&lt;= EOMONTH(DATE(YEAR($O934),4, 1), 0), Overall!$A936&lt;&gt;"", MONTH($N934) &lt;= 4, MONTH($O934) &gt;= 4), IF($R934 &lt;&gt; "", $H934/$R934, ""), ""), "")</f>
        <v/>
      </c>
      <c r="AJ934" s="10" t="str">
        <f ca="1">IFERROR(IF(AND(NOW()&lt;= EOMONTH(DATE(YEAR($O934),5, 1), 0), Overall!$A936&lt;&gt;"", MONTH($N934) &lt;= 5, MONTH($O934) &gt;= 5), IF($R934 &lt;&gt; "", $H934/$R934, ""), ""), "")</f>
        <v/>
      </c>
      <c r="AK934" s="10" t="str">
        <f ca="1">IFERROR(IF(AND(NOW()&lt;= EOMONTH(DATE(YEAR($O934),6, 1), 0), Overall!$A936&lt;&gt;"", MONTH($N934) &lt;= 6, MONTH($O934) &gt;= 6), IF($R934 &lt;&gt; "", $H934/$R934, ""), ""), "")</f>
        <v/>
      </c>
      <c r="AL934" s="10" t="str">
        <f ca="1">IFERROR(IF(AND(NOW()&lt;= EOMONTH(DATE(YEAR($O934),7, 1), 0), Overall!$A936&lt;&gt;"", MONTH($N934) &lt;= 7, MONTH($O934) &gt;= 7), IF($R934 &lt;&gt; "", $H934/$R934, ""), ""), "")</f>
        <v/>
      </c>
      <c r="AM934" s="10" t="str">
        <f ca="1">IFERROR(IF(AND(NOW()&lt;= EOMONTH(DATE(YEAR($O934),8, 1), 0), Overall!$A936&lt;&gt;"", MONTH($N934) &lt;= 8, MONTH($O934) &gt;= 8), IF($R934 &lt;&gt; "", $H934/$R934, ""), ""), "")</f>
        <v/>
      </c>
      <c r="AN934" s="10" t="str">
        <f ca="1">IFERROR(IF(AND(NOW()&lt;= EOMONTH(DATE(YEAR($O934),9, 1), 0), Overall!$A936&lt;&gt;"", MONTH($N934) &lt;= 9, MONTH($O934) &gt;= 9), IF($R934 &lt;&gt; "", $H934/$R934, ""), ""), "")</f>
        <v/>
      </c>
      <c r="AO934" s="10" t="str">
        <f ca="1">IFERROR(IF(AND(NOW()&lt;= EOMONTH(DATE(YEAR($O934),10, 1), 0), Overall!$A936&lt;&gt;"", MONTH($N934) &lt;= 10, MONTH($O934) &gt;= 10), IF($R934 &lt;&gt; "", $H934/$R934, ""), ""), "")</f>
        <v/>
      </c>
      <c r="AP934" s="10" t="str">
        <f ca="1">IFERROR(IF(AND(NOW()&lt;= EOMONTH(DATE(YEAR($O934),11, 1), 0), Overall!$A936&lt;&gt;"", MONTH($N934) &lt;=11, MONTH($O934) &gt;= 11), IF($R934 &lt;&gt; "", $H934/$R934, ""), ""), "")</f>
        <v/>
      </c>
      <c r="AQ934" s="10" t="str">
        <f ca="1">IFERROR(IF(AND(NOW()&lt;= EOMONTH(DATE(YEAR($O934),12, 1), 0), Overall!$A936&lt;&gt;"", MONTH($N934) &lt;= 12, MONTH($O934) &gt;= 12), IF($R934 &lt;&gt; "", $H934/$R934, ""), ""), "")</f>
        <v/>
      </c>
      <c r="AR934" s="16">
        <f t="shared" ref="AR934:AR997" ca="1" si="31">SUM(AF934:AQ934)</f>
        <v>0</v>
      </c>
    </row>
    <row r="935" spans="1:44" x14ac:dyDescent="0.25">
      <c r="A935" t="str">
        <f>_xlfn.VALUETOTEXT(Overall!A937)</f>
        <v/>
      </c>
      <c r="B935" s="8" t="str">
        <f>IF(Overall!B937&lt;&gt;"", VALUE(Overall!B937), "")</f>
        <v/>
      </c>
      <c r="C935" s="5" t="str">
        <f>IF(Overall!C937&lt;&gt;"",_xlfn.VALUETOTEXT(Overall!C937),"")</f>
        <v/>
      </c>
      <c r="D935" s="5" t="str">
        <f>_xlfn.VALUETOTEXT(Overall!D937)</f>
        <v/>
      </c>
      <c r="E935" s="5" t="str">
        <f>IF(Overall!Q937&lt;&gt;"",_xlfn.VALUETOTEXT(Overall!Q937),"")</f>
        <v/>
      </c>
      <c r="F935" s="5" t="str">
        <f>IF(Overall!E937&lt;&gt;"",_xlfn.VALUETOTEXT(Overall!E937),"")</f>
        <v/>
      </c>
      <c r="G935" s="5" t="str">
        <f>IF(Overall!R937&lt;&gt;"",_xlfn.VALUETOTEXT(Overall!R937),"")</f>
        <v/>
      </c>
      <c r="H935" s="6" t="str">
        <f>IF(Overall!F937&lt;&gt;"",VALUE(Overall!F937),"")</f>
        <v/>
      </c>
      <c r="I935" s="6" t="str">
        <f>IF(Overall!G937&lt;&gt;"",VALUE(Overall!G937),"")</f>
        <v/>
      </c>
      <c r="J935" s="6" t="str">
        <f>IF(Overall!H937&lt;&gt;"",VALUE(Overall!H937),"")</f>
        <v/>
      </c>
      <c r="K935" s="6" t="str">
        <f>IF(Overall!I937&lt;&gt;"",VALUE(Overall!I937),"")</f>
        <v/>
      </c>
      <c r="L935" s="6" t="str">
        <f>IF(Overall!J937&lt;&gt;"",VALUE(Overall!J937),"")</f>
        <v/>
      </c>
      <c r="M935" s="6" t="str">
        <f>IF(Overall!K937&lt;&gt;"",VALUE(Overall!K937),"")</f>
        <v/>
      </c>
      <c r="N935" s="7" t="str">
        <f>IF(Overall!L937&lt;&gt;"",DATEVALUE(MID(Overall!L937, FIND(",", Overall!L937) + 2, FIND(" ", Overall!L937) - FIND(",", Overall!L937) - 1) &amp; " " &amp; MID(Overall!L937, FIND(" ", Overall!L937) + 1, FIND(",", Overall!L937, FIND(" ", Overall!L937)) - FIND(" ", Overall!L937) - 1) &amp; ", " &amp; MID(Overall!L937, FIND(",", Overall!L937, FIND(",",Overall!L937) + 1) + 2, LEN(Overall!L937))),"")</f>
        <v/>
      </c>
      <c r="O935" s="7" t="str">
        <f>IF(Overall!M937&lt;&gt;"",DATEVALUE(MID(Overall!M937, FIND(",", Overall!M937) + 2, FIND(" ", Overall!M937) - FIND(",", Overall!M937) - 1) &amp; " " &amp; MID(Overall!M937, FIND(" ", Overall!M937) + 1, FIND(",", Overall!M937, FIND(" ", Overall!M937)) - FIND(" ", Overall!M937) - 1) &amp; ", " &amp; MID(Overall!M937, FIND(",", Overall!M937, FIND(",",Overall!M937) + 1) + 2, LEN(Overall!M937))),"")</f>
        <v/>
      </c>
      <c r="P935" s="7" t="str">
        <f>IF(Overall!N937&lt;&gt;"",DATEVALUE(MID(Overall!N937, FIND(",", Overall!N937) + 2, FIND(" ", Overall!N937) - FIND(",", Overall!N937) - 1) &amp; " " &amp; MID(Overall!N937, FIND(" ", Overall!N937) + 1, FIND(",", Overall!N937, FIND(" ", Overall!N937)) - FIND(" ", Overall!N937) - 1) &amp; ", " &amp; MID(Overall!N937, FIND(",", Overall!N937, FIND(",",Overall!N937) + 1) + 2, LEN(Overall!N937))),"")</f>
        <v/>
      </c>
      <c r="Q935" s="7" t="str">
        <f>IF(Overall!O937&lt;&gt;"",DATEVALUE(MID(Overall!O937, FIND(",", Overall!O937) + 2, FIND(" ", Overall!O937) - FIND(",", Overall!O937) - 1) &amp; " " &amp; MID(Overall!O937, FIND(" ", Overall!O937) + 1, FIND(",", Overall!O937, FIND(" ", Overall!O937)) - FIND(" ", Overall!O937) - 1) &amp; ", " &amp; MID(Overall!O937, FIND(",", Overall!O937, FIND(",",Overall!O937) + 1) + 2, LEN(Overall!O937))),"")</f>
        <v/>
      </c>
      <c r="R935" s="5" t="str">
        <f t="shared" si="30"/>
        <v/>
      </c>
      <c r="S935" s="10" t="str">
        <f>IF(Overall!$A937&lt;&gt;"",IF(AND(MONTH($N935) &lt;= 1, MONTH($O935) &gt;= 1), IF($R935 &lt;&gt; "", $H935/$R935, ""), ""),"")</f>
        <v/>
      </c>
      <c r="T935" s="10" t="str">
        <f>IF(Overall!$A937&lt;&gt;"",IF(AND(MONTH($N935) &lt;= 2, MONTH($O935) &gt;= 2), IF($R935 &lt;&gt; "", $H935/$R935, ""), ""),"")</f>
        <v/>
      </c>
      <c r="U935" s="10" t="str">
        <f>IF(Overall!$A937&lt;&gt;"",IF(AND(MONTH($N935) &lt;= 3, MONTH($O935) &gt;= 3), IF($R935 &lt;&gt; "", $H935/$R935, ""), ""),"")</f>
        <v/>
      </c>
      <c r="V935" s="10" t="str">
        <f>IF(Overall!$A937&lt;&gt;"",IF(AND(MONTH($N935) &lt;= 4, MONTH($O935) &gt;= 4), IF($R935 &lt;&gt; "", $H935/$R935, ""), ""),"")</f>
        <v/>
      </c>
      <c r="W935" s="10" t="str">
        <f>IF(Overall!$A937&lt;&gt;"",IF(AND(MONTH($N935) &lt;= 5, MONTH($O935) &gt;= 5), IF($R935 &lt;&gt; "", $H935/$R935, ""), ""),"")</f>
        <v/>
      </c>
      <c r="X935" s="10" t="str">
        <f>IF(Overall!$A937&lt;&gt;"",IF(AND(MONTH($N935) &lt;= 6, MONTH($O935) &gt;= 6), IF($R935 &lt;&gt; "", $H935/$R935, ""), ""),"")</f>
        <v/>
      </c>
      <c r="Y935" s="10" t="str">
        <f>IF(Overall!$A937&lt;&gt;"",IF(AND(MONTH($N935) &lt;= 7, MONTH($O935) &gt;= 7 ), IF($R935 &lt;&gt; "", $H935/$R935, ""), ""),"")</f>
        <v/>
      </c>
      <c r="Z935" s="10" t="str">
        <f>IF(Overall!$A937&lt;&gt;"",IF(AND(MONTH($N935) &lt;= 8, MONTH($O935) &gt;= 8), IF($R935 &lt;&gt; "", $H935/$R935, ""), ""),"")</f>
        <v/>
      </c>
      <c r="AA935" s="10" t="str">
        <f>IF(Overall!$A937&lt;&gt;"",IF(AND(MONTH($N935) &lt;= 9, MONTH($O935) &gt;= 9), IF($R935 &lt;&gt; "", $H935/$R935, ""), ""),"")</f>
        <v/>
      </c>
      <c r="AB935" s="10" t="str">
        <f>IF(Overall!$A937&lt;&gt;"",IF(AND(MONTH($N935) &lt;= 10, MONTH($O935) &gt;= 10), IF($R935 &lt;&gt; "", $H935/$R935, ""), ""),"")</f>
        <v/>
      </c>
      <c r="AC935" s="10" t="str">
        <f>IF(Overall!$A937&lt;&gt;"",IF(AND(MONTH($N935) &lt;= 11, MONTH($O935) &gt;= 11), IF($R935 &lt;&gt; "", $H935/$R935, ""), ""),"")</f>
        <v/>
      </c>
      <c r="AD935" s="10" t="str">
        <f>IF(Overall!$A937&lt;&gt;"",IF(AND(MONTH($N935) &lt;= 12, MONTH($O935) &gt;= 12), IF($R935 &lt;&gt; "", $H935/$R935, ""), ""),"")</f>
        <v/>
      </c>
      <c r="AF935" s="10" t="str">
        <f ca="1">IFERROR(IF(AND(NOW()&lt;= EOMONTH(DATE(YEAR($O935),1, 1), 0), Overall!$A937&lt;&gt;"", MONTH($N935) &lt;= 1, MONTH($O935) &gt;= 1), IF($R935 &lt;&gt; "", $H935/$R935, ""), ""), "")</f>
        <v/>
      </c>
      <c r="AG935" s="10" t="str">
        <f ca="1">IFERROR(IF(AND(NOW()&lt;= EOMONTH(DATE(YEAR($O935),2, 1), 0), Overall!$A937&lt;&gt;"", MONTH($N935) &lt;= 2, MONTH($O935) &gt;= 2), IF($R935 &lt;&gt; "", $H935/$R935, ""), ""), "")</f>
        <v/>
      </c>
      <c r="AH935" s="10" t="str">
        <f ca="1">IFERROR(IF(AND(NOW()&lt;= EOMONTH(DATE(YEAR($O935),3, 1), 0), Overall!$A937&lt;&gt;"", MONTH($N935) &lt;= 3, MONTH($O935) &gt;= 3), IF($R935 &lt;&gt; "", $H935/$R935, ""), ""), "")</f>
        <v/>
      </c>
      <c r="AI935" s="10" t="str">
        <f ca="1">IFERROR(IF(AND(NOW()&lt;= EOMONTH(DATE(YEAR($O935),4, 1), 0), Overall!$A937&lt;&gt;"", MONTH($N935) &lt;= 4, MONTH($O935) &gt;= 4), IF($R935 &lt;&gt; "", $H935/$R935, ""), ""), "")</f>
        <v/>
      </c>
      <c r="AJ935" s="10" t="str">
        <f ca="1">IFERROR(IF(AND(NOW()&lt;= EOMONTH(DATE(YEAR($O935),5, 1), 0), Overall!$A937&lt;&gt;"", MONTH($N935) &lt;= 5, MONTH($O935) &gt;= 5), IF($R935 &lt;&gt; "", $H935/$R935, ""), ""), "")</f>
        <v/>
      </c>
      <c r="AK935" s="10" t="str">
        <f ca="1">IFERROR(IF(AND(NOW()&lt;= EOMONTH(DATE(YEAR($O935),6, 1), 0), Overall!$A937&lt;&gt;"", MONTH($N935) &lt;= 6, MONTH($O935) &gt;= 6), IF($R935 &lt;&gt; "", $H935/$R935, ""), ""), "")</f>
        <v/>
      </c>
      <c r="AL935" s="10" t="str">
        <f ca="1">IFERROR(IF(AND(NOW()&lt;= EOMONTH(DATE(YEAR($O935),7, 1), 0), Overall!$A937&lt;&gt;"", MONTH($N935) &lt;= 7, MONTH($O935) &gt;= 7), IF($R935 &lt;&gt; "", $H935/$R935, ""), ""), "")</f>
        <v/>
      </c>
      <c r="AM935" s="10" t="str">
        <f ca="1">IFERROR(IF(AND(NOW()&lt;= EOMONTH(DATE(YEAR($O935),8, 1), 0), Overall!$A937&lt;&gt;"", MONTH($N935) &lt;= 8, MONTH($O935) &gt;= 8), IF($R935 &lt;&gt; "", $H935/$R935, ""), ""), "")</f>
        <v/>
      </c>
      <c r="AN935" s="10" t="str">
        <f ca="1">IFERROR(IF(AND(NOW()&lt;= EOMONTH(DATE(YEAR($O935),9, 1), 0), Overall!$A937&lt;&gt;"", MONTH($N935) &lt;= 9, MONTH($O935) &gt;= 9), IF($R935 &lt;&gt; "", $H935/$R935, ""), ""), "")</f>
        <v/>
      </c>
      <c r="AO935" s="10" t="str">
        <f ca="1">IFERROR(IF(AND(NOW()&lt;= EOMONTH(DATE(YEAR($O935),10, 1), 0), Overall!$A937&lt;&gt;"", MONTH($N935) &lt;= 10, MONTH($O935) &gt;= 10), IF($R935 &lt;&gt; "", $H935/$R935, ""), ""), "")</f>
        <v/>
      </c>
      <c r="AP935" s="10" t="str">
        <f ca="1">IFERROR(IF(AND(NOW()&lt;= EOMONTH(DATE(YEAR($O935),11, 1), 0), Overall!$A937&lt;&gt;"", MONTH($N935) &lt;=11, MONTH($O935) &gt;= 11), IF($R935 &lt;&gt; "", $H935/$R935, ""), ""), "")</f>
        <v/>
      </c>
      <c r="AQ935" s="10" t="str">
        <f ca="1">IFERROR(IF(AND(NOW()&lt;= EOMONTH(DATE(YEAR($O935),12, 1), 0), Overall!$A937&lt;&gt;"", MONTH($N935) &lt;= 12, MONTH($O935) &gt;= 12), IF($R935 &lt;&gt; "", $H935/$R935, ""), ""), "")</f>
        <v/>
      </c>
      <c r="AR935" s="16">
        <f t="shared" ca="1" si="31"/>
        <v>0</v>
      </c>
    </row>
    <row r="936" spans="1:44" x14ac:dyDescent="0.25">
      <c r="A936" t="str">
        <f>_xlfn.VALUETOTEXT(Overall!A938)</f>
        <v/>
      </c>
      <c r="B936" s="8" t="str">
        <f>IF(Overall!B938&lt;&gt;"", VALUE(Overall!B938), "")</f>
        <v/>
      </c>
      <c r="C936" s="5" t="str">
        <f>IF(Overall!C938&lt;&gt;"",_xlfn.VALUETOTEXT(Overall!C938),"")</f>
        <v/>
      </c>
      <c r="D936" s="5" t="str">
        <f>_xlfn.VALUETOTEXT(Overall!D938)</f>
        <v/>
      </c>
      <c r="E936" s="5" t="str">
        <f>IF(Overall!Q938&lt;&gt;"",_xlfn.VALUETOTEXT(Overall!Q938),"")</f>
        <v/>
      </c>
      <c r="F936" s="5" t="str">
        <f>IF(Overall!E938&lt;&gt;"",_xlfn.VALUETOTEXT(Overall!E938),"")</f>
        <v/>
      </c>
      <c r="G936" s="5" t="str">
        <f>IF(Overall!R938&lt;&gt;"",_xlfn.VALUETOTEXT(Overall!R938),"")</f>
        <v/>
      </c>
      <c r="H936" s="6" t="str">
        <f>IF(Overall!F938&lt;&gt;"",VALUE(Overall!F938),"")</f>
        <v/>
      </c>
      <c r="I936" s="6" t="str">
        <f>IF(Overall!G938&lt;&gt;"",VALUE(Overall!G938),"")</f>
        <v/>
      </c>
      <c r="J936" s="6" t="str">
        <f>IF(Overall!H938&lt;&gt;"",VALUE(Overall!H938),"")</f>
        <v/>
      </c>
      <c r="K936" s="6" t="str">
        <f>IF(Overall!I938&lt;&gt;"",VALUE(Overall!I938),"")</f>
        <v/>
      </c>
      <c r="L936" s="6" t="str">
        <f>IF(Overall!J938&lt;&gt;"",VALUE(Overall!J938),"")</f>
        <v/>
      </c>
      <c r="M936" s="6" t="str">
        <f>IF(Overall!K938&lt;&gt;"",VALUE(Overall!K938),"")</f>
        <v/>
      </c>
      <c r="N936" s="7" t="str">
        <f>IF(Overall!L938&lt;&gt;"",DATEVALUE(MID(Overall!L938, FIND(",", Overall!L938) + 2, FIND(" ", Overall!L938) - FIND(",", Overall!L938) - 1) &amp; " " &amp; MID(Overall!L938, FIND(" ", Overall!L938) + 1, FIND(",", Overall!L938, FIND(" ", Overall!L938)) - FIND(" ", Overall!L938) - 1) &amp; ", " &amp; MID(Overall!L938, FIND(",", Overall!L938, FIND(",",Overall!L938) + 1) + 2, LEN(Overall!L938))),"")</f>
        <v/>
      </c>
      <c r="O936" s="7" t="str">
        <f>IF(Overall!M938&lt;&gt;"",DATEVALUE(MID(Overall!M938, FIND(",", Overall!M938) + 2, FIND(" ", Overall!M938) - FIND(",", Overall!M938) - 1) &amp; " " &amp; MID(Overall!M938, FIND(" ", Overall!M938) + 1, FIND(",", Overall!M938, FIND(" ", Overall!M938)) - FIND(" ", Overall!M938) - 1) &amp; ", " &amp; MID(Overall!M938, FIND(",", Overall!M938, FIND(",",Overall!M938) + 1) + 2, LEN(Overall!M938))),"")</f>
        <v/>
      </c>
      <c r="P936" s="7" t="str">
        <f>IF(Overall!N938&lt;&gt;"",DATEVALUE(MID(Overall!N938, FIND(",", Overall!N938) + 2, FIND(" ", Overall!N938) - FIND(",", Overall!N938) - 1) &amp; " " &amp; MID(Overall!N938, FIND(" ", Overall!N938) + 1, FIND(",", Overall!N938, FIND(" ", Overall!N938)) - FIND(" ", Overall!N938) - 1) &amp; ", " &amp; MID(Overall!N938, FIND(",", Overall!N938, FIND(",",Overall!N938) + 1) + 2, LEN(Overall!N938))),"")</f>
        <v/>
      </c>
      <c r="Q936" s="7" t="str">
        <f>IF(Overall!O938&lt;&gt;"",DATEVALUE(MID(Overall!O938, FIND(",", Overall!O938) + 2, FIND(" ", Overall!O938) - FIND(",", Overall!O938) - 1) &amp; " " &amp; MID(Overall!O938, FIND(" ", Overall!O938) + 1, FIND(",", Overall!O938, FIND(" ", Overall!O938)) - FIND(" ", Overall!O938) - 1) &amp; ", " &amp; MID(Overall!O938, FIND(",", Overall!O938, FIND(",",Overall!O938) + 1) + 2, LEN(Overall!O938))),"")</f>
        <v/>
      </c>
      <c r="R936" s="5" t="str">
        <f t="shared" si="30"/>
        <v/>
      </c>
      <c r="S936" s="10" t="str">
        <f>IF(Overall!$A938&lt;&gt;"",IF(AND(MONTH($N936) &lt;= 1, MONTH($O936) &gt;= 1), IF($R936 &lt;&gt; "", $H936/$R936, ""), ""),"")</f>
        <v/>
      </c>
      <c r="T936" s="10" t="str">
        <f>IF(Overall!$A938&lt;&gt;"",IF(AND(MONTH($N936) &lt;= 2, MONTH($O936) &gt;= 2), IF($R936 &lt;&gt; "", $H936/$R936, ""), ""),"")</f>
        <v/>
      </c>
      <c r="U936" s="10" t="str">
        <f>IF(Overall!$A938&lt;&gt;"",IF(AND(MONTH($N936) &lt;= 3, MONTH($O936) &gt;= 3), IF($R936 &lt;&gt; "", $H936/$R936, ""), ""),"")</f>
        <v/>
      </c>
      <c r="V936" s="10" t="str">
        <f>IF(Overall!$A938&lt;&gt;"",IF(AND(MONTH($N936) &lt;= 4, MONTH($O936) &gt;= 4), IF($R936 &lt;&gt; "", $H936/$R936, ""), ""),"")</f>
        <v/>
      </c>
      <c r="W936" s="10" t="str">
        <f>IF(Overall!$A938&lt;&gt;"",IF(AND(MONTH($N936) &lt;= 5, MONTH($O936) &gt;= 5), IF($R936 &lt;&gt; "", $H936/$R936, ""), ""),"")</f>
        <v/>
      </c>
      <c r="X936" s="10" t="str">
        <f>IF(Overall!$A938&lt;&gt;"",IF(AND(MONTH($N936) &lt;= 6, MONTH($O936) &gt;= 6), IF($R936 &lt;&gt; "", $H936/$R936, ""), ""),"")</f>
        <v/>
      </c>
      <c r="Y936" s="10" t="str">
        <f>IF(Overall!$A938&lt;&gt;"",IF(AND(MONTH($N936) &lt;= 7, MONTH($O936) &gt;= 7 ), IF($R936 &lt;&gt; "", $H936/$R936, ""), ""),"")</f>
        <v/>
      </c>
      <c r="Z936" s="10" t="str">
        <f>IF(Overall!$A938&lt;&gt;"",IF(AND(MONTH($N936) &lt;= 8, MONTH($O936) &gt;= 8), IF($R936 &lt;&gt; "", $H936/$R936, ""), ""),"")</f>
        <v/>
      </c>
      <c r="AA936" s="10" t="str">
        <f>IF(Overall!$A938&lt;&gt;"",IF(AND(MONTH($N936) &lt;= 9, MONTH($O936) &gt;= 9), IF($R936 &lt;&gt; "", $H936/$R936, ""), ""),"")</f>
        <v/>
      </c>
      <c r="AB936" s="10" t="str">
        <f>IF(Overall!$A938&lt;&gt;"",IF(AND(MONTH($N936) &lt;= 10, MONTH($O936) &gt;= 10), IF($R936 &lt;&gt; "", $H936/$R936, ""), ""),"")</f>
        <v/>
      </c>
      <c r="AC936" s="10" t="str">
        <f>IF(Overall!$A938&lt;&gt;"",IF(AND(MONTH($N936) &lt;= 11, MONTH($O936) &gt;= 11), IF($R936 &lt;&gt; "", $H936/$R936, ""), ""),"")</f>
        <v/>
      </c>
      <c r="AD936" s="10" t="str">
        <f>IF(Overall!$A938&lt;&gt;"",IF(AND(MONTH($N936) &lt;= 12, MONTH($O936) &gt;= 12), IF($R936 &lt;&gt; "", $H936/$R936, ""), ""),"")</f>
        <v/>
      </c>
      <c r="AF936" s="10" t="str">
        <f ca="1">IFERROR(IF(AND(NOW()&lt;= EOMONTH(DATE(YEAR($O936),1, 1), 0), Overall!$A938&lt;&gt;"", MONTH($N936) &lt;= 1, MONTH($O936) &gt;= 1), IF($R936 &lt;&gt; "", $H936/$R936, ""), ""), "")</f>
        <v/>
      </c>
      <c r="AG936" s="10" t="str">
        <f ca="1">IFERROR(IF(AND(NOW()&lt;= EOMONTH(DATE(YEAR($O936),2, 1), 0), Overall!$A938&lt;&gt;"", MONTH($N936) &lt;= 2, MONTH($O936) &gt;= 2), IF($R936 &lt;&gt; "", $H936/$R936, ""), ""), "")</f>
        <v/>
      </c>
      <c r="AH936" s="10" t="str">
        <f ca="1">IFERROR(IF(AND(NOW()&lt;= EOMONTH(DATE(YEAR($O936),3, 1), 0), Overall!$A938&lt;&gt;"", MONTH($N936) &lt;= 3, MONTH($O936) &gt;= 3), IF($R936 &lt;&gt; "", $H936/$R936, ""), ""), "")</f>
        <v/>
      </c>
      <c r="AI936" s="10" t="str">
        <f ca="1">IFERROR(IF(AND(NOW()&lt;= EOMONTH(DATE(YEAR($O936),4, 1), 0), Overall!$A938&lt;&gt;"", MONTH($N936) &lt;= 4, MONTH($O936) &gt;= 4), IF($R936 &lt;&gt; "", $H936/$R936, ""), ""), "")</f>
        <v/>
      </c>
      <c r="AJ936" s="10" t="str">
        <f ca="1">IFERROR(IF(AND(NOW()&lt;= EOMONTH(DATE(YEAR($O936),5, 1), 0), Overall!$A938&lt;&gt;"", MONTH($N936) &lt;= 5, MONTH($O936) &gt;= 5), IF($R936 &lt;&gt; "", $H936/$R936, ""), ""), "")</f>
        <v/>
      </c>
      <c r="AK936" s="10" t="str">
        <f ca="1">IFERROR(IF(AND(NOW()&lt;= EOMONTH(DATE(YEAR($O936),6, 1), 0), Overall!$A938&lt;&gt;"", MONTH($N936) &lt;= 6, MONTH($O936) &gt;= 6), IF($R936 &lt;&gt; "", $H936/$R936, ""), ""), "")</f>
        <v/>
      </c>
      <c r="AL936" s="10" t="str">
        <f ca="1">IFERROR(IF(AND(NOW()&lt;= EOMONTH(DATE(YEAR($O936),7, 1), 0), Overall!$A938&lt;&gt;"", MONTH($N936) &lt;= 7, MONTH($O936) &gt;= 7), IF($R936 &lt;&gt; "", $H936/$R936, ""), ""), "")</f>
        <v/>
      </c>
      <c r="AM936" s="10" t="str">
        <f ca="1">IFERROR(IF(AND(NOW()&lt;= EOMONTH(DATE(YEAR($O936),8, 1), 0), Overall!$A938&lt;&gt;"", MONTH($N936) &lt;= 8, MONTH($O936) &gt;= 8), IF($R936 &lt;&gt; "", $H936/$R936, ""), ""), "")</f>
        <v/>
      </c>
      <c r="AN936" s="10" t="str">
        <f ca="1">IFERROR(IF(AND(NOW()&lt;= EOMONTH(DATE(YEAR($O936),9, 1), 0), Overall!$A938&lt;&gt;"", MONTH($N936) &lt;= 9, MONTH($O936) &gt;= 9), IF($R936 &lt;&gt; "", $H936/$R936, ""), ""), "")</f>
        <v/>
      </c>
      <c r="AO936" s="10" t="str">
        <f ca="1">IFERROR(IF(AND(NOW()&lt;= EOMONTH(DATE(YEAR($O936),10, 1), 0), Overall!$A938&lt;&gt;"", MONTH($N936) &lt;= 10, MONTH($O936) &gt;= 10), IF($R936 &lt;&gt; "", $H936/$R936, ""), ""), "")</f>
        <v/>
      </c>
      <c r="AP936" s="10" t="str">
        <f ca="1">IFERROR(IF(AND(NOW()&lt;= EOMONTH(DATE(YEAR($O936),11, 1), 0), Overall!$A938&lt;&gt;"", MONTH($N936) &lt;=11, MONTH($O936) &gt;= 11), IF($R936 &lt;&gt; "", $H936/$R936, ""), ""), "")</f>
        <v/>
      </c>
      <c r="AQ936" s="10" t="str">
        <f ca="1">IFERROR(IF(AND(NOW()&lt;= EOMONTH(DATE(YEAR($O936),12, 1), 0), Overall!$A938&lt;&gt;"", MONTH($N936) &lt;= 12, MONTH($O936) &gt;= 12), IF($R936 &lt;&gt; "", $H936/$R936, ""), ""), "")</f>
        <v/>
      </c>
      <c r="AR936" s="16">
        <f t="shared" ca="1" si="31"/>
        <v>0</v>
      </c>
    </row>
    <row r="937" spans="1:44" x14ac:dyDescent="0.25">
      <c r="A937" t="str">
        <f>_xlfn.VALUETOTEXT(Overall!A939)</f>
        <v/>
      </c>
      <c r="B937" s="8" t="str">
        <f>IF(Overall!B939&lt;&gt;"", VALUE(Overall!B939), "")</f>
        <v/>
      </c>
      <c r="C937" s="5" t="str">
        <f>IF(Overall!C939&lt;&gt;"",_xlfn.VALUETOTEXT(Overall!C939),"")</f>
        <v/>
      </c>
      <c r="D937" s="5" t="str">
        <f>_xlfn.VALUETOTEXT(Overall!D939)</f>
        <v/>
      </c>
      <c r="E937" s="5" t="str">
        <f>IF(Overall!Q939&lt;&gt;"",_xlfn.VALUETOTEXT(Overall!Q939),"")</f>
        <v/>
      </c>
      <c r="F937" s="5" t="str">
        <f>IF(Overall!E939&lt;&gt;"",_xlfn.VALUETOTEXT(Overall!E939),"")</f>
        <v/>
      </c>
      <c r="G937" s="5" t="str">
        <f>IF(Overall!R939&lt;&gt;"",_xlfn.VALUETOTEXT(Overall!R939),"")</f>
        <v/>
      </c>
      <c r="H937" s="6" t="str">
        <f>IF(Overall!F939&lt;&gt;"",VALUE(Overall!F939),"")</f>
        <v/>
      </c>
      <c r="I937" s="6" t="str">
        <f>IF(Overall!G939&lt;&gt;"",VALUE(Overall!G939),"")</f>
        <v/>
      </c>
      <c r="J937" s="6" t="str">
        <f>IF(Overall!H939&lt;&gt;"",VALUE(Overall!H939),"")</f>
        <v/>
      </c>
      <c r="K937" s="6" t="str">
        <f>IF(Overall!I939&lt;&gt;"",VALUE(Overall!I939),"")</f>
        <v/>
      </c>
      <c r="L937" s="6" t="str">
        <f>IF(Overall!J939&lt;&gt;"",VALUE(Overall!J939),"")</f>
        <v/>
      </c>
      <c r="M937" s="6" t="str">
        <f>IF(Overall!K939&lt;&gt;"",VALUE(Overall!K939),"")</f>
        <v/>
      </c>
      <c r="N937" s="7" t="str">
        <f>IF(Overall!L939&lt;&gt;"",DATEVALUE(MID(Overall!L939, FIND(",", Overall!L939) + 2, FIND(" ", Overall!L939) - FIND(",", Overall!L939) - 1) &amp; " " &amp; MID(Overall!L939, FIND(" ", Overall!L939) + 1, FIND(",", Overall!L939, FIND(" ", Overall!L939)) - FIND(" ", Overall!L939) - 1) &amp; ", " &amp; MID(Overall!L939, FIND(",", Overall!L939, FIND(",",Overall!L939) + 1) + 2, LEN(Overall!L939))),"")</f>
        <v/>
      </c>
      <c r="O937" s="7" t="str">
        <f>IF(Overall!M939&lt;&gt;"",DATEVALUE(MID(Overall!M939, FIND(",", Overall!M939) + 2, FIND(" ", Overall!M939) - FIND(",", Overall!M939) - 1) &amp; " " &amp; MID(Overall!M939, FIND(" ", Overall!M939) + 1, FIND(",", Overall!M939, FIND(" ", Overall!M939)) - FIND(" ", Overall!M939) - 1) &amp; ", " &amp; MID(Overall!M939, FIND(",", Overall!M939, FIND(",",Overall!M939) + 1) + 2, LEN(Overall!M939))),"")</f>
        <v/>
      </c>
      <c r="P937" s="7" t="str">
        <f>IF(Overall!N939&lt;&gt;"",DATEVALUE(MID(Overall!N939, FIND(",", Overall!N939) + 2, FIND(" ", Overall!N939) - FIND(",", Overall!N939) - 1) &amp; " " &amp; MID(Overall!N939, FIND(" ", Overall!N939) + 1, FIND(",", Overall!N939, FIND(" ", Overall!N939)) - FIND(" ", Overall!N939) - 1) &amp; ", " &amp; MID(Overall!N939, FIND(",", Overall!N939, FIND(",",Overall!N939) + 1) + 2, LEN(Overall!N939))),"")</f>
        <v/>
      </c>
      <c r="Q937" s="7" t="str">
        <f>IF(Overall!O939&lt;&gt;"",DATEVALUE(MID(Overall!O939, FIND(",", Overall!O939) + 2, FIND(" ", Overall!O939) - FIND(",", Overall!O939) - 1) &amp; " " &amp; MID(Overall!O939, FIND(" ", Overall!O939) + 1, FIND(",", Overall!O939, FIND(" ", Overall!O939)) - FIND(" ", Overall!O939) - 1) &amp; ", " &amp; MID(Overall!O939, FIND(",", Overall!O939, FIND(",",Overall!O939) + 1) + 2, LEN(Overall!O939))),"")</f>
        <v/>
      </c>
      <c r="R937" s="5" t="str">
        <f t="shared" si="30"/>
        <v/>
      </c>
      <c r="S937" s="10" t="str">
        <f>IF(Overall!$A939&lt;&gt;"",IF(AND(MONTH($N937) &lt;= 1, MONTH($O937) &gt;= 1), IF($R937 &lt;&gt; "", $H937/$R937, ""), ""),"")</f>
        <v/>
      </c>
      <c r="T937" s="10" t="str">
        <f>IF(Overall!$A939&lt;&gt;"",IF(AND(MONTH($N937) &lt;= 2, MONTH($O937) &gt;= 2), IF($R937 &lt;&gt; "", $H937/$R937, ""), ""),"")</f>
        <v/>
      </c>
      <c r="U937" s="10" t="str">
        <f>IF(Overall!$A939&lt;&gt;"",IF(AND(MONTH($N937) &lt;= 3, MONTH($O937) &gt;= 3), IF($R937 &lt;&gt; "", $H937/$R937, ""), ""),"")</f>
        <v/>
      </c>
      <c r="V937" s="10" t="str">
        <f>IF(Overall!$A939&lt;&gt;"",IF(AND(MONTH($N937) &lt;= 4, MONTH($O937) &gt;= 4), IF($R937 &lt;&gt; "", $H937/$R937, ""), ""),"")</f>
        <v/>
      </c>
      <c r="W937" s="10" t="str">
        <f>IF(Overall!$A939&lt;&gt;"",IF(AND(MONTH($N937) &lt;= 5, MONTH($O937) &gt;= 5), IF($R937 &lt;&gt; "", $H937/$R937, ""), ""),"")</f>
        <v/>
      </c>
      <c r="X937" s="10" t="str">
        <f>IF(Overall!$A939&lt;&gt;"",IF(AND(MONTH($N937) &lt;= 6, MONTH($O937) &gt;= 6), IF($R937 &lt;&gt; "", $H937/$R937, ""), ""),"")</f>
        <v/>
      </c>
      <c r="Y937" s="10" t="str">
        <f>IF(Overall!$A939&lt;&gt;"",IF(AND(MONTH($N937) &lt;= 7, MONTH($O937) &gt;= 7 ), IF($R937 &lt;&gt; "", $H937/$R937, ""), ""),"")</f>
        <v/>
      </c>
      <c r="Z937" s="10" t="str">
        <f>IF(Overall!$A939&lt;&gt;"",IF(AND(MONTH($N937) &lt;= 8, MONTH($O937) &gt;= 8), IF($R937 &lt;&gt; "", $H937/$R937, ""), ""),"")</f>
        <v/>
      </c>
      <c r="AA937" s="10" t="str">
        <f>IF(Overall!$A939&lt;&gt;"",IF(AND(MONTH($N937) &lt;= 9, MONTH($O937) &gt;= 9), IF($R937 &lt;&gt; "", $H937/$R937, ""), ""),"")</f>
        <v/>
      </c>
      <c r="AB937" s="10" t="str">
        <f>IF(Overall!$A939&lt;&gt;"",IF(AND(MONTH($N937) &lt;= 10, MONTH($O937) &gt;= 10), IF($R937 &lt;&gt; "", $H937/$R937, ""), ""),"")</f>
        <v/>
      </c>
      <c r="AC937" s="10" t="str">
        <f>IF(Overall!$A939&lt;&gt;"",IF(AND(MONTH($N937) &lt;= 11, MONTH($O937) &gt;= 11), IF($R937 &lt;&gt; "", $H937/$R937, ""), ""),"")</f>
        <v/>
      </c>
      <c r="AD937" s="10" t="str">
        <f>IF(Overall!$A939&lt;&gt;"",IF(AND(MONTH($N937) &lt;= 12, MONTH($O937) &gt;= 12), IF($R937 &lt;&gt; "", $H937/$R937, ""), ""),"")</f>
        <v/>
      </c>
      <c r="AF937" s="10" t="str">
        <f ca="1">IFERROR(IF(AND(NOW()&lt;= EOMONTH(DATE(YEAR($O937),1, 1), 0), Overall!$A939&lt;&gt;"", MONTH($N937) &lt;= 1, MONTH($O937) &gt;= 1), IF($R937 &lt;&gt; "", $H937/$R937, ""), ""), "")</f>
        <v/>
      </c>
      <c r="AG937" s="10" t="str">
        <f ca="1">IFERROR(IF(AND(NOW()&lt;= EOMONTH(DATE(YEAR($O937),2, 1), 0), Overall!$A939&lt;&gt;"", MONTH($N937) &lt;= 2, MONTH($O937) &gt;= 2), IF($R937 &lt;&gt; "", $H937/$R937, ""), ""), "")</f>
        <v/>
      </c>
      <c r="AH937" s="10" t="str">
        <f ca="1">IFERROR(IF(AND(NOW()&lt;= EOMONTH(DATE(YEAR($O937),3, 1), 0), Overall!$A939&lt;&gt;"", MONTH($N937) &lt;= 3, MONTH($O937) &gt;= 3), IF($R937 &lt;&gt; "", $H937/$R937, ""), ""), "")</f>
        <v/>
      </c>
      <c r="AI937" s="10" t="str">
        <f ca="1">IFERROR(IF(AND(NOW()&lt;= EOMONTH(DATE(YEAR($O937),4, 1), 0), Overall!$A939&lt;&gt;"", MONTH($N937) &lt;= 4, MONTH($O937) &gt;= 4), IF($R937 &lt;&gt; "", $H937/$R937, ""), ""), "")</f>
        <v/>
      </c>
      <c r="AJ937" s="10" t="str">
        <f ca="1">IFERROR(IF(AND(NOW()&lt;= EOMONTH(DATE(YEAR($O937),5, 1), 0), Overall!$A939&lt;&gt;"", MONTH($N937) &lt;= 5, MONTH($O937) &gt;= 5), IF($R937 &lt;&gt; "", $H937/$R937, ""), ""), "")</f>
        <v/>
      </c>
      <c r="AK937" s="10" t="str">
        <f ca="1">IFERROR(IF(AND(NOW()&lt;= EOMONTH(DATE(YEAR($O937),6, 1), 0), Overall!$A939&lt;&gt;"", MONTH($N937) &lt;= 6, MONTH($O937) &gt;= 6), IF($R937 &lt;&gt; "", $H937/$R937, ""), ""), "")</f>
        <v/>
      </c>
      <c r="AL937" s="10" t="str">
        <f ca="1">IFERROR(IF(AND(NOW()&lt;= EOMONTH(DATE(YEAR($O937),7, 1), 0), Overall!$A939&lt;&gt;"", MONTH($N937) &lt;= 7, MONTH($O937) &gt;= 7), IF($R937 &lt;&gt; "", $H937/$R937, ""), ""), "")</f>
        <v/>
      </c>
      <c r="AM937" s="10" t="str">
        <f ca="1">IFERROR(IF(AND(NOW()&lt;= EOMONTH(DATE(YEAR($O937),8, 1), 0), Overall!$A939&lt;&gt;"", MONTH($N937) &lt;= 8, MONTH($O937) &gt;= 8), IF($R937 &lt;&gt; "", $H937/$R937, ""), ""), "")</f>
        <v/>
      </c>
      <c r="AN937" s="10" t="str">
        <f ca="1">IFERROR(IF(AND(NOW()&lt;= EOMONTH(DATE(YEAR($O937),9, 1), 0), Overall!$A939&lt;&gt;"", MONTH($N937) &lt;= 9, MONTH($O937) &gt;= 9), IF($R937 &lt;&gt; "", $H937/$R937, ""), ""), "")</f>
        <v/>
      </c>
      <c r="AO937" s="10" t="str">
        <f ca="1">IFERROR(IF(AND(NOW()&lt;= EOMONTH(DATE(YEAR($O937),10, 1), 0), Overall!$A939&lt;&gt;"", MONTH($N937) &lt;= 10, MONTH($O937) &gt;= 10), IF($R937 &lt;&gt; "", $H937/$R937, ""), ""), "")</f>
        <v/>
      </c>
      <c r="AP937" s="10" t="str">
        <f ca="1">IFERROR(IF(AND(NOW()&lt;= EOMONTH(DATE(YEAR($O937),11, 1), 0), Overall!$A939&lt;&gt;"", MONTH($N937) &lt;=11, MONTH($O937) &gt;= 11), IF($R937 &lt;&gt; "", $H937/$R937, ""), ""), "")</f>
        <v/>
      </c>
      <c r="AQ937" s="10" t="str">
        <f ca="1">IFERROR(IF(AND(NOW()&lt;= EOMONTH(DATE(YEAR($O937),12, 1), 0), Overall!$A939&lt;&gt;"", MONTH($N937) &lt;= 12, MONTH($O937) &gt;= 12), IF($R937 &lt;&gt; "", $H937/$R937, ""), ""), "")</f>
        <v/>
      </c>
      <c r="AR937" s="16">
        <f t="shared" ca="1" si="31"/>
        <v>0</v>
      </c>
    </row>
    <row r="938" spans="1:44" x14ac:dyDescent="0.25">
      <c r="A938" t="str">
        <f>_xlfn.VALUETOTEXT(Overall!A940)</f>
        <v/>
      </c>
      <c r="B938" s="8" t="str">
        <f>IF(Overall!B940&lt;&gt;"", VALUE(Overall!B940), "")</f>
        <v/>
      </c>
      <c r="C938" s="5" t="str">
        <f>IF(Overall!C940&lt;&gt;"",_xlfn.VALUETOTEXT(Overall!C940),"")</f>
        <v/>
      </c>
      <c r="D938" s="5" t="str">
        <f>_xlfn.VALUETOTEXT(Overall!D940)</f>
        <v/>
      </c>
      <c r="E938" s="5" t="str">
        <f>IF(Overall!Q940&lt;&gt;"",_xlfn.VALUETOTEXT(Overall!Q940),"")</f>
        <v/>
      </c>
      <c r="F938" s="5" t="str">
        <f>IF(Overall!E940&lt;&gt;"",_xlfn.VALUETOTEXT(Overall!E940),"")</f>
        <v/>
      </c>
      <c r="G938" s="5" t="str">
        <f>IF(Overall!R940&lt;&gt;"",_xlfn.VALUETOTEXT(Overall!R940),"")</f>
        <v/>
      </c>
      <c r="H938" s="6" t="str">
        <f>IF(Overall!F940&lt;&gt;"",VALUE(Overall!F940),"")</f>
        <v/>
      </c>
      <c r="I938" s="6" t="str">
        <f>IF(Overall!G940&lt;&gt;"",VALUE(Overall!G940),"")</f>
        <v/>
      </c>
      <c r="J938" s="6" t="str">
        <f>IF(Overall!H940&lt;&gt;"",VALUE(Overall!H940),"")</f>
        <v/>
      </c>
      <c r="K938" s="6" t="str">
        <f>IF(Overall!I940&lt;&gt;"",VALUE(Overall!I940),"")</f>
        <v/>
      </c>
      <c r="L938" s="6" t="str">
        <f>IF(Overall!J940&lt;&gt;"",VALUE(Overall!J940),"")</f>
        <v/>
      </c>
      <c r="M938" s="6" t="str">
        <f>IF(Overall!K940&lt;&gt;"",VALUE(Overall!K940),"")</f>
        <v/>
      </c>
      <c r="N938" s="7" t="str">
        <f>IF(Overall!L940&lt;&gt;"",DATEVALUE(MID(Overall!L940, FIND(",", Overall!L940) + 2, FIND(" ", Overall!L940) - FIND(",", Overall!L940) - 1) &amp; " " &amp; MID(Overall!L940, FIND(" ", Overall!L940) + 1, FIND(",", Overall!L940, FIND(" ", Overall!L940)) - FIND(" ", Overall!L940) - 1) &amp; ", " &amp; MID(Overall!L940, FIND(",", Overall!L940, FIND(",",Overall!L940) + 1) + 2, LEN(Overall!L940))),"")</f>
        <v/>
      </c>
      <c r="O938" s="7" t="str">
        <f>IF(Overall!M940&lt;&gt;"",DATEVALUE(MID(Overall!M940, FIND(",", Overall!M940) + 2, FIND(" ", Overall!M940) - FIND(",", Overall!M940) - 1) &amp; " " &amp; MID(Overall!M940, FIND(" ", Overall!M940) + 1, FIND(",", Overall!M940, FIND(" ", Overall!M940)) - FIND(" ", Overall!M940) - 1) &amp; ", " &amp; MID(Overall!M940, FIND(",", Overall!M940, FIND(",",Overall!M940) + 1) + 2, LEN(Overall!M940))),"")</f>
        <v/>
      </c>
      <c r="P938" s="7" t="str">
        <f>IF(Overall!N940&lt;&gt;"",DATEVALUE(MID(Overall!N940, FIND(",", Overall!N940) + 2, FIND(" ", Overall!N940) - FIND(",", Overall!N940) - 1) &amp; " " &amp; MID(Overall!N940, FIND(" ", Overall!N940) + 1, FIND(",", Overall!N940, FIND(" ", Overall!N940)) - FIND(" ", Overall!N940) - 1) &amp; ", " &amp; MID(Overall!N940, FIND(",", Overall!N940, FIND(",",Overall!N940) + 1) + 2, LEN(Overall!N940))),"")</f>
        <v/>
      </c>
      <c r="Q938" s="7" t="str">
        <f>IF(Overall!O940&lt;&gt;"",DATEVALUE(MID(Overall!O940, FIND(",", Overall!O940) + 2, FIND(" ", Overall!O940) - FIND(",", Overall!O940) - 1) &amp; " " &amp; MID(Overall!O940, FIND(" ", Overall!O940) + 1, FIND(",", Overall!O940, FIND(" ", Overall!O940)) - FIND(" ", Overall!O940) - 1) &amp; ", " &amp; MID(Overall!O940, FIND(",", Overall!O940, FIND(",",Overall!O940) + 1) + 2, LEN(Overall!O940))),"")</f>
        <v/>
      </c>
      <c r="R938" s="5" t="str">
        <f t="shared" si="30"/>
        <v/>
      </c>
      <c r="S938" s="10" t="str">
        <f>IF(Overall!$A940&lt;&gt;"",IF(AND(MONTH($N938) &lt;= 1, MONTH($O938) &gt;= 1), IF($R938 &lt;&gt; "", $H938/$R938, ""), ""),"")</f>
        <v/>
      </c>
      <c r="T938" s="10" t="str">
        <f>IF(Overall!$A940&lt;&gt;"",IF(AND(MONTH($N938) &lt;= 2, MONTH($O938) &gt;= 2), IF($R938 &lt;&gt; "", $H938/$R938, ""), ""),"")</f>
        <v/>
      </c>
      <c r="U938" s="10" t="str">
        <f>IF(Overall!$A940&lt;&gt;"",IF(AND(MONTH($N938) &lt;= 3, MONTH($O938) &gt;= 3), IF($R938 &lt;&gt; "", $H938/$R938, ""), ""),"")</f>
        <v/>
      </c>
      <c r="V938" s="10" t="str">
        <f>IF(Overall!$A940&lt;&gt;"",IF(AND(MONTH($N938) &lt;= 4, MONTH($O938) &gt;= 4), IF($R938 &lt;&gt; "", $H938/$R938, ""), ""),"")</f>
        <v/>
      </c>
      <c r="W938" s="10" t="str">
        <f>IF(Overall!$A940&lt;&gt;"",IF(AND(MONTH($N938) &lt;= 5, MONTH($O938) &gt;= 5), IF($R938 &lt;&gt; "", $H938/$R938, ""), ""),"")</f>
        <v/>
      </c>
      <c r="X938" s="10" t="str">
        <f>IF(Overall!$A940&lt;&gt;"",IF(AND(MONTH($N938) &lt;= 6, MONTH($O938) &gt;= 6), IF($R938 &lt;&gt; "", $H938/$R938, ""), ""),"")</f>
        <v/>
      </c>
      <c r="Y938" s="10" t="str">
        <f>IF(Overall!$A940&lt;&gt;"",IF(AND(MONTH($N938) &lt;= 7, MONTH($O938) &gt;= 7 ), IF($R938 &lt;&gt; "", $H938/$R938, ""), ""),"")</f>
        <v/>
      </c>
      <c r="Z938" s="10" t="str">
        <f>IF(Overall!$A940&lt;&gt;"",IF(AND(MONTH($N938) &lt;= 8, MONTH($O938) &gt;= 8), IF($R938 &lt;&gt; "", $H938/$R938, ""), ""),"")</f>
        <v/>
      </c>
      <c r="AA938" s="10" t="str">
        <f>IF(Overall!$A940&lt;&gt;"",IF(AND(MONTH($N938) &lt;= 9, MONTH($O938) &gt;= 9), IF($R938 &lt;&gt; "", $H938/$R938, ""), ""),"")</f>
        <v/>
      </c>
      <c r="AB938" s="10" t="str">
        <f>IF(Overall!$A940&lt;&gt;"",IF(AND(MONTH($N938) &lt;= 10, MONTH($O938) &gt;= 10), IF($R938 &lt;&gt; "", $H938/$R938, ""), ""),"")</f>
        <v/>
      </c>
      <c r="AC938" s="10" t="str">
        <f>IF(Overall!$A940&lt;&gt;"",IF(AND(MONTH($N938) &lt;= 11, MONTH($O938) &gt;= 11), IF($R938 &lt;&gt; "", $H938/$R938, ""), ""),"")</f>
        <v/>
      </c>
      <c r="AD938" s="10" t="str">
        <f>IF(Overall!$A940&lt;&gt;"",IF(AND(MONTH($N938) &lt;= 12, MONTH($O938) &gt;= 12), IF($R938 &lt;&gt; "", $H938/$R938, ""), ""),"")</f>
        <v/>
      </c>
      <c r="AF938" s="10" t="str">
        <f ca="1">IFERROR(IF(AND(NOW()&lt;= EOMONTH(DATE(YEAR($O938),1, 1), 0), Overall!$A940&lt;&gt;"", MONTH($N938) &lt;= 1, MONTH($O938) &gt;= 1), IF($R938 &lt;&gt; "", $H938/$R938, ""), ""), "")</f>
        <v/>
      </c>
      <c r="AG938" s="10" t="str">
        <f ca="1">IFERROR(IF(AND(NOW()&lt;= EOMONTH(DATE(YEAR($O938),2, 1), 0), Overall!$A940&lt;&gt;"", MONTH($N938) &lt;= 2, MONTH($O938) &gt;= 2), IF($R938 &lt;&gt; "", $H938/$R938, ""), ""), "")</f>
        <v/>
      </c>
      <c r="AH938" s="10" t="str">
        <f ca="1">IFERROR(IF(AND(NOW()&lt;= EOMONTH(DATE(YEAR($O938),3, 1), 0), Overall!$A940&lt;&gt;"", MONTH($N938) &lt;= 3, MONTH($O938) &gt;= 3), IF($R938 &lt;&gt; "", $H938/$R938, ""), ""), "")</f>
        <v/>
      </c>
      <c r="AI938" s="10" t="str">
        <f ca="1">IFERROR(IF(AND(NOW()&lt;= EOMONTH(DATE(YEAR($O938),4, 1), 0), Overall!$A940&lt;&gt;"", MONTH($N938) &lt;= 4, MONTH($O938) &gt;= 4), IF($R938 &lt;&gt; "", $H938/$R938, ""), ""), "")</f>
        <v/>
      </c>
      <c r="AJ938" s="10" t="str">
        <f ca="1">IFERROR(IF(AND(NOW()&lt;= EOMONTH(DATE(YEAR($O938),5, 1), 0), Overall!$A940&lt;&gt;"", MONTH($N938) &lt;= 5, MONTH($O938) &gt;= 5), IF($R938 &lt;&gt; "", $H938/$R938, ""), ""), "")</f>
        <v/>
      </c>
      <c r="AK938" s="10" t="str">
        <f ca="1">IFERROR(IF(AND(NOW()&lt;= EOMONTH(DATE(YEAR($O938),6, 1), 0), Overall!$A940&lt;&gt;"", MONTH($N938) &lt;= 6, MONTH($O938) &gt;= 6), IF($R938 &lt;&gt; "", $H938/$R938, ""), ""), "")</f>
        <v/>
      </c>
      <c r="AL938" s="10" t="str">
        <f ca="1">IFERROR(IF(AND(NOW()&lt;= EOMONTH(DATE(YEAR($O938),7, 1), 0), Overall!$A940&lt;&gt;"", MONTH($N938) &lt;= 7, MONTH($O938) &gt;= 7), IF($R938 &lt;&gt; "", $H938/$R938, ""), ""), "")</f>
        <v/>
      </c>
      <c r="AM938" s="10" t="str">
        <f ca="1">IFERROR(IF(AND(NOW()&lt;= EOMONTH(DATE(YEAR($O938),8, 1), 0), Overall!$A940&lt;&gt;"", MONTH($N938) &lt;= 8, MONTH($O938) &gt;= 8), IF($R938 &lt;&gt; "", $H938/$R938, ""), ""), "")</f>
        <v/>
      </c>
      <c r="AN938" s="10" t="str">
        <f ca="1">IFERROR(IF(AND(NOW()&lt;= EOMONTH(DATE(YEAR($O938),9, 1), 0), Overall!$A940&lt;&gt;"", MONTH($N938) &lt;= 9, MONTH($O938) &gt;= 9), IF($R938 &lt;&gt; "", $H938/$R938, ""), ""), "")</f>
        <v/>
      </c>
      <c r="AO938" s="10" t="str">
        <f ca="1">IFERROR(IF(AND(NOW()&lt;= EOMONTH(DATE(YEAR($O938),10, 1), 0), Overall!$A940&lt;&gt;"", MONTH($N938) &lt;= 10, MONTH($O938) &gt;= 10), IF($R938 &lt;&gt; "", $H938/$R938, ""), ""), "")</f>
        <v/>
      </c>
      <c r="AP938" s="10" t="str">
        <f ca="1">IFERROR(IF(AND(NOW()&lt;= EOMONTH(DATE(YEAR($O938),11, 1), 0), Overall!$A940&lt;&gt;"", MONTH($N938) &lt;=11, MONTH($O938) &gt;= 11), IF($R938 &lt;&gt; "", $H938/$R938, ""), ""), "")</f>
        <v/>
      </c>
      <c r="AQ938" s="10" t="str">
        <f ca="1">IFERROR(IF(AND(NOW()&lt;= EOMONTH(DATE(YEAR($O938),12, 1), 0), Overall!$A940&lt;&gt;"", MONTH($N938) &lt;= 12, MONTH($O938) &gt;= 12), IF($R938 &lt;&gt; "", $H938/$R938, ""), ""), "")</f>
        <v/>
      </c>
      <c r="AR938" s="16">
        <f t="shared" ca="1" si="31"/>
        <v>0</v>
      </c>
    </row>
    <row r="939" spans="1:44" x14ac:dyDescent="0.25">
      <c r="A939" t="str">
        <f>_xlfn.VALUETOTEXT(Overall!A941)</f>
        <v/>
      </c>
      <c r="B939" s="8" t="str">
        <f>IF(Overall!B941&lt;&gt;"", VALUE(Overall!B941), "")</f>
        <v/>
      </c>
      <c r="C939" s="5" t="str">
        <f>IF(Overall!C941&lt;&gt;"",_xlfn.VALUETOTEXT(Overall!C941),"")</f>
        <v/>
      </c>
      <c r="D939" s="5" t="str">
        <f>_xlfn.VALUETOTEXT(Overall!D941)</f>
        <v/>
      </c>
      <c r="E939" s="5" t="str">
        <f>IF(Overall!Q941&lt;&gt;"",_xlfn.VALUETOTEXT(Overall!Q941),"")</f>
        <v/>
      </c>
      <c r="F939" s="5" t="str">
        <f>IF(Overall!E941&lt;&gt;"",_xlfn.VALUETOTEXT(Overall!E941),"")</f>
        <v/>
      </c>
      <c r="G939" s="5" t="str">
        <f>IF(Overall!R941&lt;&gt;"",_xlfn.VALUETOTEXT(Overall!R941),"")</f>
        <v/>
      </c>
      <c r="H939" s="6" t="str">
        <f>IF(Overall!F941&lt;&gt;"",VALUE(Overall!F941),"")</f>
        <v/>
      </c>
      <c r="I939" s="6" t="str">
        <f>IF(Overall!G941&lt;&gt;"",VALUE(Overall!G941),"")</f>
        <v/>
      </c>
      <c r="J939" s="6" t="str">
        <f>IF(Overall!H941&lt;&gt;"",VALUE(Overall!H941),"")</f>
        <v/>
      </c>
      <c r="K939" s="6" t="str">
        <f>IF(Overall!I941&lt;&gt;"",VALUE(Overall!I941),"")</f>
        <v/>
      </c>
      <c r="L939" s="6" t="str">
        <f>IF(Overall!J941&lt;&gt;"",VALUE(Overall!J941),"")</f>
        <v/>
      </c>
      <c r="M939" s="6" t="str">
        <f>IF(Overall!K941&lt;&gt;"",VALUE(Overall!K941),"")</f>
        <v/>
      </c>
      <c r="N939" s="7" t="str">
        <f>IF(Overall!L941&lt;&gt;"",DATEVALUE(MID(Overall!L941, FIND(",", Overall!L941) + 2, FIND(" ", Overall!L941) - FIND(",", Overall!L941) - 1) &amp; " " &amp; MID(Overall!L941, FIND(" ", Overall!L941) + 1, FIND(",", Overall!L941, FIND(" ", Overall!L941)) - FIND(" ", Overall!L941) - 1) &amp; ", " &amp; MID(Overall!L941, FIND(",", Overall!L941, FIND(",",Overall!L941) + 1) + 2, LEN(Overall!L941))),"")</f>
        <v/>
      </c>
      <c r="O939" s="7" t="str">
        <f>IF(Overall!M941&lt;&gt;"",DATEVALUE(MID(Overall!M941, FIND(",", Overall!M941) + 2, FIND(" ", Overall!M941) - FIND(",", Overall!M941) - 1) &amp; " " &amp; MID(Overall!M941, FIND(" ", Overall!M941) + 1, FIND(",", Overall!M941, FIND(" ", Overall!M941)) - FIND(" ", Overall!M941) - 1) &amp; ", " &amp; MID(Overall!M941, FIND(",", Overall!M941, FIND(",",Overall!M941) + 1) + 2, LEN(Overall!M941))),"")</f>
        <v/>
      </c>
      <c r="P939" s="7" t="str">
        <f>IF(Overall!N941&lt;&gt;"",DATEVALUE(MID(Overall!N941, FIND(",", Overall!N941) + 2, FIND(" ", Overall!N941) - FIND(",", Overall!N941) - 1) &amp; " " &amp; MID(Overall!N941, FIND(" ", Overall!N941) + 1, FIND(",", Overall!N941, FIND(" ", Overall!N941)) - FIND(" ", Overall!N941) - 1) &amp; ", " &amp; MID(Overall!N941, FIND(",", Overall!N941, FIND(",",Overall!N941) + 1) + 2, LEN(Overall!N941))),"")</f>
        <v/>
      </c>
      <c r="Q939" s="7" t="str">
        <f>IF(Overall!O941&lt;&gt;"",DATEVALUE(MID(Overall!O941, FIND(",", Overall!O941) + 2, FIND(" ", Overall!O941) - FIND(",", Overall!O941) - 1) &amp; " " &amp; MID(Overall!O941, FIND(" ", Overall!O941) + 1, FIND(",", Overall!O941, FIND(" ", Overall!O941)) - FIND(" ", Overall!O941) - 1) &amp; ", " &amp; MID(Overall!O941, FIND(",", Overall!O941, FIND(",",Overall!O941) + 1) + 2, LEN(Overall!O941))),"")</f>
        <v/>
      </c>
      <c r="R939" s="5" t="str">
        <f t="shared" si="30"/>
        <v/>
      </c>
      <c r="S939" s="10" t="str">
        <f>IF(Overall!$A941&lt;&gt;"",IF(AND(MONTH($N939) &lt;= 1, MONTH($O939) &gt;= 1), IF($R939 &lt;&gt; "", $H939/$R939, ""), ""),"")</f>
        <v/>
      </c>
      <c r="T939" s="10" t="str">
        <f>IF(Overall!$A941&lt;&gt;"",IF(AND(MONTH($N939) &lt;= 2, MONTH($O939) &gt;= 2), IF($R939 &lt;&gt; "", $H939/$R939, ""), ""),"")</f>
        <v/>
      </c>
      <c r="U939" s="10" t="str">
        <f>IF(Overall!$A941&lt;&gt;"",IF(AND(MONTH($N939) &lt;= 3, MONTH($O939) &gt;= 3), IF($R939 &lt;&gt; "", $H939/$R939, ""), ""),"")</f>
        <v/>
      </c>
      <c r="V939" s="10" t="str">
        <f>IF(Overall!$A941&lt;&gt;"",IF(AND(MONTH($N939) &lt;= 4, MONTH($O939) &gt;= 4), IF($R939 &lt;&gt; "", $H939/$R939, ""), ""),"")</f>
        <v/>
      </c>
      <c r="W939" s="10" t="str">
        <f>IF(Overall!$A941&lt;&gt;"",IF(AND(MONTH($N939) &lt;= 5, MONTH($O939) &gt;= 5), IF($R939 &lt;&gt; "", $H939/$R939, ""), ""),"")</f>
        <v/>
      </c>
      <c r="X939" s="10" t="str">
        <f>IF(Overall!$A941&lt;&gt;"",IF(AND(MONTH($N939) &lt;= 6, MONTH($O939) &gt;= 6), IF($R939 &lt;&gt; "", $H939/$R939, ""), ""),"")</f>
        <v/>
      </c>
      <c r="Y939" s="10" t="str">
        <f>IF(Overall!$A941&lt;&gt;"",IF(AND(MONTH($N939) &lt;= 7, MONTH($O939) &gt;= 7 ), IF($R939 &lt;&gt; "", $H939/$R939, ""), ""),"")</f>
        <v/>
      </c>
      <c r="Z939" s="10" t="str">
        <f>IF(Overall!$A941&lt;&gt;"",IF(AND(MONTH($N939) &lt;= 8, MONTH($O939) &gt;= 8), IF($R939 &lt;&gt; "", $H939/$R939, ""), ""),"")</f>
        <v/>
      </c>
      <c r="AA939" s="10" t="str">
        <f>IF(Overall!$A941&lt;&gt;"",IF(AND(MONTH($N939) &lt;= 9, MONTH($O939) &gt;= 9), IF($R939 &lt;&gt; "", $H939/$R939, ""), ""),"")</f>
        <v/>
      </c>
      <c r="AB939" s="10" t="str">
        <f>IF(Overall!$A941&lt;&gt;"",IF(AND(MONTH($N939) &lt;= 10, MONTH($O939) &gt;= 10), IF($R939 &lt;&gt; "", $H939/$R939, ""), ""),"")</f>
        <v/>
      </c>
      <c r="AC939" s="10" t="str">
        <f>IF(Overall!$A941&lt;&gt;"",IF(AND(MONTH($N939) &lt;= 11, MONTH($O939) &gt;= 11), IF($R939 &lt;&gt; "", $H939/$R939, ""), ""),"")</f>
        <v/>
      </c>
      <c r="AD939" s="10" t="str">
        <f>IF(Overall!$A941&lt;&gt;"",IF(AND(MONTH($N939) &lt;= 12, MONTH($O939) &gt;= 12), IF($R939 &lt;&gt; "", $H939/$R939, ""), ""),"")</f>
        <v/>
      </c>
      <c r="AF939" s="10" t="str">
        <f ca="1">IFERROR(IF(AND(NOW()&lt;= EOMONTH(DATE(YEAR($O939),1, 1), 0), Overall!$A941&lt;&gt;"", MONTH($N939) &lt;= 1, MONTH($O939) &gt;= 1), IF($R939 &lt;&gt; "", $H939/$R939, ""), ""), "")</f>
        <v/>
      </c>
      <c r="AG939" s="10" t="str">
        <f ca="1">IFERROR(IF(AND(NOW()&lt;= EOMONTH(DATE(YEAR($O939),2, 1), 0), Overall!$A941&lt;&gt;"", MONTH($N939) &lt;= 2, MONTH($O939) &gt;= 2), IF($R939 &lt;&gt; "", $H939/$R939, ""), ""), "")</f>
        <v/>
      </c>
      <c r="AH939" s="10" t="str">
        <f ca="1">IFERROR(IF(AND(NOW()&lt;= EOMONTH(DATE(YEAR($O939),3, 1), 0), Overall!$A941&lt;&gt;"", MONTH($N939) &lt;= 3, MONTH($O939) &gt;= 3), IF($R939 &lt;&gt; "", $H939/$R939, ""), ""), "")</f>
        <v/>
      </c>
      <c r="AI939" s="10" t="str">
        <f ca="1">IFERROR(IF(AND(NOW()&lt;= EOMONTH(DATE(YEAR($O939),4, 1), 0), Overall!$A941&lt;&gt;"", MONTH($N939) &lt;= 4, MONTH($O939) &gt;= 4), IF($R939 &lt;&gt; "", $H939/$R939, ""), ""), "")</f>
        <v/>
      </c>
      <c r="AJ939" s="10" t="str">
        <f ca="1">IFERROR(IF(AND(NOW()&lt;= EOMONTH(DATE(YEAR($O939),5, 1), 0), Overall!$A941&lt;&gt;"", MONTH($N939) &lt;= 5, MONTH($O939) &gt;= 5), IF($R939 &lt;&gt; "", $H939/$R939, ""), ""), "")</f>
        <v/>
      </c>
      <c r="AK939" s="10" t="str">
        <f ca="1">IFERROR(IF(AND(NOW()&lt;= EOMONTH(DATE(YEAR($O939),6, 1), 0), Overall!$A941&lt;&gt;"", MONTH($N939) &lt;= 6, MONTH($O939) &gt;= 6), IF($R939 &lt;&gt; "", $H939/$R939, ""), ""), "")</f>
        <v/>
      </c>
      <c r="AL939" s="10" t="str">
        <f ca="1">IFERROR(IF(AND(NOW()&lt;= EOMONTH(DATE(YEAR($O939),7, 1), 0), Overall!$A941&lt;&gt;"", MONTH($N939) &lt;= 7, MONTH($O939) &gt;= 7), IF($R939 &lt;&gt; "", $H939/$R939, ""), ""), "")</f>
        <v/>
      </c>
      <c r="AM939" s="10" t="str">
        <f ca="1">IFERROR(IF(AND(NOW()&lt;= EOMONTH(DATE(YEAR($O939),8, 1), 0), Overall!$A941&lt;&gt;"", MONTH($N939) &lt;= 8, MONTH($O939) &gt;= 8), IF($R939 &lt;&gt; "", $H939/$R939, ""), ""), "")</f>
        <v/>
      </c>
      <c r="AN939" s="10" t="str">
        <f ca="1">IFERROR(IF(AND(NOW()&lt;= EOMONTH(DATE(YEAR($O939),9, 1), 0), Overall!$A941&lt;&gt;"", MONTH($N939) &lt;= 9, MONTH($O939) &gt;= 9), IF($R939 &lt;&gt; "", $H939/$R939, ""), ""), "")</f>
        <v/>
      </c>
      <c r="AO939" s="10" t="str">
        <f ca="1">IFERROR(IF(AND(NOW()&lt;= EOMONTH(DATE(YEAR($O939),10, 1), 0), Overall!$A941&lt;&gt;"", MONTH($N939) &lt;= 10, MONTH($O939) &gt;= 10), IF($R939 &lt;&gt; "", $H939/$R939, ""), ""), "")</f>
        <v/>
      </c>
      <c r="AP939" s="10" t="str">
        <f ca="1">IFERROR(IF(AND(NOW()&lt;= EOMONTH(DATE(YEAR($O939),11, 1), 0), Overall!$A941&lt;&gt;"", MONTH($N939) &lt;=11, MONTH($O939) &gt;= 11), IF($R939 &lt;&gt; "", $H939/$R939, ""), ""), "")</f>
        <v/>
      </c>
      <c r="AQ939" s="10" t="str">
        <f ca="1">IFERROR(IF(AND(NOW()&lt;= EOMONTH(DATE(YEAR($O939),12, 1), 0), Overall!$A941&lt;&gt;"", MONTH($N939) &lt;= 12, MONTH($O939) &gt;= 12), IF($R939 &lt;&gt; "", $H939/$R939, ""), ""), "")</f>
        <v/>
      </c>
      <c r="AR939" s="16">
        <f t="shared" ca="1" si="31"/>
        <v>0</v>
      </c>
    </row>
    <row r="940" spans="1:44" x14ac:dyDescent="0.25">
      <c r="A940" t="str">
        <f>_xlfn.VALUETOTEXT(Overall!A942)</f>
        <v/>
      </c>
      <c r="B940" s="8" t="str">
        <f>IF(Overall!B942&lt;&gt;"", VALUE(Overall!B942), "")</f>
        <v/>
      </c>
      <c r="C940" s="5" t="str">
        <f>IF(Overall!C942&lt;&gt;"",_xlfn.VALUETOTEXT(Overall!C942),"")</f>
        <v/>
      </c>
      <c r="D940" s="5" t="str">
        <f>_xlfn.VALUETOTEXT(Overall!D942)</f>
        <v/>
      </c>
      <c r="E940" s="5" t="str">
        <f>IF(Overall!Q942&lt;&gt;"",_xlfn.VALUETOTEXT(Overall!Q942),"")</f>
        <v/>
      </c>
      <c r="F940" s="5" t="str">
        <f>IF(Overall!E942&lt;&gt;"",_xlfn.VALUETOTEXT(Overall!E942),"")</f>
        <v/>
      </c>
      <c r="G940" s="5" t="str">
        <f>IF(Overall!R942&lt;&gt;"",_xlfn.VALUETOTEXT(Overall!R942),"")</f>
        <v/>
      </c>
      <c r="H940" s="6" t="str">
        <f>IF(Overall!F942&lt;&gt;"",VALUE(Overall!F942),"")</f>
        <v/>
      </c>
      <c r="I940" s="6" t="str">
        <f>IF(Overall!G942&lt;&gt;"",VALUE(Overall!G942),"")</f>
        <v/>
      </c>
      <c r="J940" s="6" t="str">
        <f>IF(Overall!H942&lt;&gt;"",VALUE(Overall!H942),"")</f>
        <v/>
      </c>
      <c r="K940" s="6" t="str">
        <f>IF(Overall!I942&lt;&gt;"",VALUE(Overall!I942),"")</f>
        <v/>
      </c>
      <c r="L940" s="6" t="str">
        <f>IF(Overall!J942&lt;&gt;"",VALUE(Overall!J942),"")</f>
        <v/>
      </c>
      <c r="M940" s="6" t="str">
        <f>IF(Overall!K942&lt;&gt;"",VALUE(Overall!K942),"")</f>
        <v/>
      </c>
      <c r="N940" s="7" t="str">
        <f>IF(Overall!L942&lt;&gt;"",DATEVALUE(MID(Overall!L942, FIND(",", Overall!L942) + 2, FIND(" ", Overall!L942) - FIND(",", Overall!L942) - 1) &amp; " " &amp; MID(Overall!L942, FIND(" ", Overall!L942) + 1, FIND(",", Overall!L942, FIND(" ", Overall!L942)) - FIND(" ", Overall!L942) - 1) &amp; ", " &amp; MID(Overall!L942, FIND(",", Overall!L942, FIND(",",Overall!L942) + 1) + 2, LEN(Overall!L942))),"")</f>
        <v/>
      </c>
      <c r="O940" s="7" t="str">
        <f>IF(Overall!M942&lt;&gt;"",DATEVALUE(MID(Overall!M942, FIND(",", Overall!M942) + 2, FIND(" ", Overall!M942) - FIND(",", Overall!M942) - 1) &amp; " " &amp; MID(Overall!M942, FIND(" ", Overall!M942) + 1, FIND(",", Overall!M942, FIND(" ", Overall!M942)) - FIND(" ", Overall!M942) - 1) &amp; ", " &amp; MID(Overall!M942, FIND(",", Overall!M942, FIND(",",Overall!M942) + 1) + 2, LEN(Overall!M942))),"")</f>
        <v/>
      </c>
      <c r="P940" s="7" t="str">
        <f>IF(Overall!N942&lt;&gt;"",DATEVALUE(MID(Overall!N942, FIND(",", Overall!N942) + 2, FIND(" ", Overall!N942) - FIND(",", Overall!N942) - 1) &amp; " " &amp; MID(Overall!N942, FIND(" ", Overall!N942) + 1, FIND(",", Overall!N942, FIND(" ", Overall!N942)) - FIND(" ", Overall!N942) - 1) &amp; ", " &amp; MID(Overall!N942, FIND(",", Overall!N942, FIND(",",Overall!N942) + 1) + 2, LEN(Overall!N942))),"")</f>
        <v/>
      </c>
      <c r="Q940" s="7" t="str">
        <f>IF(Overall!O942&lt;&gt;"",DATEVALUE(MID(Overall!O942, FIND(",", Overall!O942) + 2, FIND(" ", Overall!O942) - FIND(",", Overall!O942) - 1) &amp; " " &amp; MID(Overall!O942, FIND(" ", Overall!O942) + 1, FIND(",", Overall!O942, FIND(" ", Overall!O942)) - FIND(" ", Overall!O942) - 1) &amp; ", " &amp; MID(Overall!O942, FIND(",", Overall!O942, FIND(",",Overall!O942) + 1) + 2, LEN(Overall!O942))),"")</f>
        <v/>
      </c>
      <c r="R940" s="5" t="str">
        <f t="shared" si="30"/>
        <v/>
      </c>
      <c r="S940" s="10" t="str">
        <f>IF(Overall!$A942&lt;&gt;"",IF(AND(MONTH($N940) &lt;= 1, MONTH($O940) &gt;= 1), IF($R940 &lt;&gt; "", $H940/$R940, ""), ""),"")</f>
        <v/>
      </c>
      <c r="T940" s="10" t="str">
        <f>IF(Overall!$A942&lt;&gt;"",IF(AND(MONTH($N940) &lt;= 2, MONTH($O940) &gt;= 2), IF($R940 &lt;&gt; "", $H940/$R940, ""), ""),"")</f>
        <v/>
      </c>
      <c r="U940" s="10" t="str">
        <f>IF(Overall!$A942&lt;&gt;"",IF(AND(MONTH($N940) &lt;= 3, MONTH($O940) &gt;= 3), IF($R940 &lt;&gt; "", $H940/$R940, ""), ""),"")</f>
        <v/>
      </c>
      <c r="V940" s="10" t="str">
        <f>IF(Overall!$A942&lt;&gt;"",IF(AND(MONTH($N940) &lt;= 4, MONTH($O940) &gt;= 4), IF($R940 &lt;&gt; "", $H940/$R940, ""), ""),"")</f>
        <v/>
      </c>
      <c r="W940" s="10" t="str">
        <f>IF(Overall!$A942&lt;&gt;"",IF(AND(MONTH($N940) &lt;= 5, MONTH($O940) &gt;= 5), IF($R940 &lt;&gt; "", $H940/$R940, ""), ""),"")</f>
        <v/>
      </c>
      <c r="X940" s="10" t="str">
        <f>IF(Overall!$A942&lt;&gt;"",IF(AND(MONTH($N940) &lt;= 6, MONTH($O940) &gt;= 6), IF($R940 &lt;&gt; "", $H940/$R940, ""), ""),"")</f>
        <v/>
      </c>
      <c r="Y940" s="10" t="str">
        <f>IF(Overall!$A942&lt;&gt;"",IF(AND(MONTH($N940) &lt;= 7, MONTH($O940) &gt;= 7 ), IF($R940 &lt;&gt; "", $H940/$R940, ""), ""),"")</f>
        <v/>
      </c>
      <c r="Z940" s="10" t="str">
        <f>IF(Overall!$A942&lt;&gt;"",IF(AND(MONTH($N940) &lt;= 8, MONTH($O940) &gt;= 8), IF($R940 &lt;&gt; "", $H940/$R940, ""), ""),"")</f>
        <v/>
      </c>
      <c r="AA940" s="10" t="str">
        <f>IF(Overall!$A942&lt;&gt;"",IF(AND(MONTH($N940) &lt;= 9, MONTH($O940) &gt;= 9), IF($R940 &lt;&gt; "", $H940/$R940, ""), ""),"")</f>
        <v/>
      </c>
      <c r="AB940" s="10" t="str">
        <f>IF(Overall!$A942&lt;&gt;"",IF(AND(MONTH($N940) &lt;= 10, MONTH($O940) &gt;= 10), IF($R940 &lt;&gt; "", $H940/$R940, ""), ""),"")</f>
        <v/>
      </c>
      <c r="AC940" s="10" t="str">
        <f>IF(Overall!$A942&lt;&gt;"",IF(AND(MONTH($N940) &lt;= 11, MONTH($O940) &gt;= 11), IF($R940 &lt;&gt; "", $H940/$R940, ""), ""),"")</f>
        <v/>
      </c>
      <c r="AD940" s="10" t="str">
        <f>IF(Overall!$A942&lt;&gt;"",IF(AND(MONTH($N940) &lt;= 12, MONTH($O940) &gt;= 12), IF($R940 &lt;&gt; "", $H940/$R940, ""), ""),"")</f>
        <v/>
      </c>
      <c r="AF940" s="10" t="str">
        <f ca="1">IFERROR(IF(AND(NOW()&lt;= EOMONTH(DATE(YEAR($O940),1, 1), 0), Overall!$A942&lt;&gt;"", MONTH($N940) &lt;= 1, MONTH($O940) &gt;= 1), IF($R940 &lt;&gt; "", $H940/$R940, ""), ""), "")</f>
        <v/>
      </c>
      <c r="AG940" s="10" t="str">
        <f ca="1">IFERROR(IF(AND(NOW()&lt;= EOMONTH(DATE(YEAR($O940),2, 1), 0), Overall!$A942&lt;&gt;"", MONTH($N940) &lt;= 2, MONTH($O940) &gt;= 2), IF($R940 &lt;&gt; "", $H940/$R940, ""), ""), "")</f>
        <v/>
      </c>
      <c r="AH940" s="10" t="str">
        <f ca="1">IFERROR(IF(AND(NOW()&lt;= EOMONTH(DATE(YEAR($O940),3, 1), 0), Overall!$A942&lt;&gt;"", MONTH($N940) &lt;= 3, MONTH($O940) &gt;= 3), IF($R940 &lt;&gt; "", $H940/$R940, ""), ""), "")</f>
        <v/>
      </c>
      <c r="AI940" s="10" t="str">
        <f ca="1">IFERROR(IF(AND(NOW()&lt;= EOMONTH(DATE(YEAR($O940),4, 1), 0), Overall!$A942&lt;&gt;"", MONTH($N940) &lt;= 4, MONTH($O940) &gt;= 4), IF($R940 &lt;&gt; "", $H940/$R940, ""), ""), "")</f>
        <v/>
      </c>
      <c r="AJ940" s="10" t="str">
        <f ca="1">IFERROR(IF(AND(NOW()&lt;= EOMONTH(DATE(YEAR($O940),5, 1), 0), Overall!$A942&lt;&gt;"", MONTH($N940) &lt;= 5, MONTH($O940) &gt;= 5), IF($R940 &lt;&gt; "", $H940/$R940, ""), ""), "")</f>
        <v/>
      </c>
      <c r="AK940" s="10" t="str">
        <f ca="1">IFERROR(IF(AND(NOW()&lt;= EOMONTH(DATE(YEAR($O940),6, 1), 0), Overall!$A942&lt;&gt;"", MONTH($N940) &lt;= 6, MONTH($O940) &gt;= 6), IF($R940 &lt;&gt; "", $H940/$R940, ""), ""), "")</f>
        <v/>
      </c>
      <c r="AL940" s="10" t="str">
        <f ca="1">IFERROR(IF(AND(NOW()&lt;= EOMONTH(DATE(YEAR($O940),7, 1), 0), Overall!$A942&lt;&gt;"", MONTH($N940) &lt;= 7, MONTH($O940) &gt;= 7), IF($R940 &lt;&gt; "", $H940/$R940, ""), ""), "")</f>
        <v/>
      </c>
      <c r="AM940" s="10" t="str">
        <f ca="1">IFERROR(IF(AND(NOW()&lt;= EOMONTH(DATE(YEAR($O940),8, 1), 0), Overall!$A942&lt;&gt;"", MONTH($N940) &lt;= 8, MONTH($O940) &gt;= 8), IF($R940 &lt;&gt; "", $H940/$R940, ""), ""), "")</f>
        <v/>
      </c>
      <c r="AN940" s="10" t="str">
        <f ca="1">IFERROR(IF(AND(NOW()&lt;= EOMONTH(DATE(YEAR($O940),9, 1), 0), Overall!$A942&lt;&gt;"", MONTH($N940) &lt;= 9, MONTH($O940) &gt;= 9), IF($R940 &lt;&gt; "", $H940/$R940, ""), ""), "")</f>
        <v/>
      </c>
      <c r="AO940" s="10" t="str">
        <f ca="1">IFERROR(IF(AND(NOW()&lt;= EOMONTH(DATE(YEAR($O940),10, 1), 0), Overall!$A942&lt;&gt;"", MONTH($N940) &lt;= 10, MONTH($O940) &gt;= 10), IF($R940 &lt;&gt; "", $H940/$R940, ""), ""), "")</f>
        <v/>
      </c>
      <c r="AP940" s="10" t="str">
        <f ca="1">IFERROR(IF(AND(NOW()&lt;= EOMONTH(DATE(YEAR($O940),11, 1), 0), Overall!$A942&lt;&gt;"", MONTH($N940) &lt;=11, MONTH($O940) &gt;= 11), IF($R940 &lt;&gt; "", $H940/$R940, ""), ""), "")</f>
        <v/>
      </c>
      <c r="AQ940" s="10" t="str">
        <f ca="1">IFERROR(IF(AND(NOW()&lt;= EOMONTH(DATE(YEAR($O940),12, 1), 0), Overall!$A942&lt;&gt;"", MONTH($N940) &lt;= 12, MONTH($O940) &gt;= 12), IF($R940 &lt;&gt; "", $H940/$R940, ""), ""), "")</f>
        <v/>
      </c>
      <c r="AR940" s="16">
        <f t="shared" ca="1" si="31"/>
        <v>0</v>
      </c>
    </row>
    <row r="941" spans="1:44" x14ac:dyDescent="0.25">
      <c r="A941" t="str">
        <f>_xlfn.VALUETOTEXT(Overall!A943)</f>
        <v/>
      </c>
      <c r="B941" s="8" t="str">
        <f>IF(Overall!B943&lt;&gt;"", VALUE(Overall!B943), "")</f>
        <v/>
      </c>
      <c r="C941" s="5" t="str">
        <f>IF(Overall!C943&lt;&gt;"",_xlfn.VALUETOTEXT(Overall!C943),"")</f>
        <v/>
      </c>
      <c r="D941" s="5" t="str">
        <f>_xlfn.VALUETOTEXT(Overall!D943)</f>
        <v/>
      </c>
      <c r="E941" s="5" t="str">
        <f>IF(Overall!Q943&lt;&gt;"",_xlfn.VALUETOTEXT(Overall!Q943),"")</f>
        <v/>
      </c>
      <c r="F941" s="5" t="str">
        <f>IF(Overall!E943&lt;&gt;"",_xlfn.VALUETOTEXT(Overall!E943),"")</f>
        <v/>
      </c>
      <c r="G941" s="5" t="str">
        <f>IF(Overall!R943&lt;&gt;"",_xlfn.VALUETOTEXT(Overall!R943),"")</f>
        <v/>
      </c>
      <c r="H941" s="6" t="str">
        <f>IF(Overall!F943&lt;&gt;"",VALUE(Overall!F943),"")</f>
        <v/>
      </c>
      <c r="I941" s="6" t="str">
        <f>IF(Overall!G943&lt;&gt;"",VALUE(Overall!G943),"")</f>
        <v/>
      </c>
      <c r="J941" s="6" t="str">
        <f>IF(Overall!H943&lt;&gt;"",VALUE(Overall!H943),"")</f>
        <v/>
      </c>
      <c r="K941" s="6" t="str">
        <f>IF(Overall!I943&lt;&gt;"",VALUE(Overall!I943),"")</f>
        <v/>
      </c>
      <c r="L941" s="6" t="str">
        <f>IF(Overall!J943&lt;&gt;"",VALUE(Overall!J943),"")</f>
        <v/>
      </c>
      <c r="M941" s="6" t="str">
        <f>IF(Overall!K943&lt;&gt;"",VALUE(Overall!K943),"")</f>
        <v/>
      </c>
      <c r="N941" s="7" t="str">
        <f>IF(Overall!L943&lt;&gt;"",DATEVALUE(MID(Overall!L943, FIND(",", Overall!L943) + 2, FIND(" ", Overall!L943) - FIND(",", Overall!L943) - 1) &amp; " " &amp; MID(Overall!L943, FIND(" ", Overall!L943) + 1, FIND(",", Overall!L943, FIND(" ", Overall!L943)) - FIND(" ", Overall!L943) - 1) &amp; ", " &amp; MID(Overall!L943, FIND(",", Overall!L943, FIND(",",Overall!L943) + 1) + 2, LEN(Overall!L943))),"")</f>
        <v/>
      </c>
      <c r="O941" s="7" t="str">
        <f>IF(Overall!M943&lt;&gt;"",DATEVALUE(MID(Overall!M943, FIND(",", Overall!M943) + 2, FIND(" ", Overall!M943) - FIND(",", Overall!M943) - 1) &amp; " " &amp; MID(Overall!M943, FIND(" ", Overall!M943) + 1, FIND(",", Overall!M943, FIND(" ", Overall!M943)) - FIND(" ", Overall!M943) - 1) &amp; ", " &amp; MID(Overall!M943, FIND(",", Overall!M943, FIND(",",Overall!M943) + 1) + 2, LEN(Overall!M943))),"")</f>
        <v/>
      </c>
      <c r="P941" s="7" t="str">
        <f>IF(Overall!N943&lt;&gt;"",DATEVALUE(MID(Overall!N943, FIND(",", Overall!N943) + 2, FIND(" ", Overall!N943) - FIND(",", Overall!N943) - 1) &amp; " " &amp; MID(Overall!N943, FIND(" ", Overall!N943) + 1, FIND(",", Overall!N943, FIND(" ", Overall!N943)) - FIND(" ", Overall!N943) - 1) &amp; ", " &amp; MID(Overall!N943, FIND(",", Overall!N943, FIND(",",Overall!N943) + 1) + 2, LEN(Overall!N943))),"")</f>
        <v/>
      </c>
      <c r="Q941" s="7" t="str">
        <f>IF(Overall!O943&lt;&gt;"",DATEVALUE(MID(Overall!O943, FIND(",", Overall!O943) + 2, FIND(" ", Overall!O943) - FIND(",", Overall!O943) - 1) &amp; " " &amp; MID(Overall!O943, FIND(" ", Overall!O943) + 1, FIND(",", Overall!O943, FIND(" ", Overall!O943)) - FIND(" ", Overall!O943) - 1) &amp; ", " &amp; MID(Overall!O943, FIND(",", Overall!O943, FIND(",",Overall!O943) + 1) + 2, LEN(Overall!O943))),"")</f>
        <v/>
      </c>
      <c r="R941" s="5" t="str">
        <f t="shared" si="30"/>
        <v/>
      </c>
      <c r="S941" s="10" t="str">
        <f>IF(Overall!$A943&lt;&gt;"",IF(AND(MONTH($N941) &lt;= 1, MONTH($O941) &gt;= 1), IF($R941 &lt;&gt; "", $H941/$R941, ""), ""),"")</f>
        <v/>
      </c>
      <c r="T941" s="10" t="str">
        <f>IF(Overall!$A943&lt;&gt;"",IF(AND(MONTH($N941) &lt;= 2, MONTH($O941) &gt;= 2), IF($R941 &lt;&gt; "", $H941/$R941, ""), ""),"")</f>
        <v/>
      </c>
      <c r="U941" s="10" t="str">
        <f>IF(Overall!$A943&lt;&gt;"",IF(AND(MONTH($N941) &lt;= 3, MONTH($O941) &gt;= 3), IF($R941 &lt;&gt; "", $H941/$R941, ""), ""),"")</f>
        <v/>
      </c>
      <c r="V941" s="10" t="str">
        <f>IF(Overall!$A943&lt;&gt;"",IF(AND(MONTH($N941) &lt;= 4, MONTH($O941) &gt;= 4), IF($R941 &lt;&gt; "", $H941/$R941, ""), ""),"")</f>
        <v/>
      </c>
      <c r="W941" s="10" t="str">
        <f>IF(Overall!$A943&lt;&gt;"",IF(AND(MONTH($N941) &lt;= 5, MONTH($O941) &gt;= 5), IF($R941 &lt;&gt; "", $H941/$R941, ""), ""),"")</f>
        <v/>
      </c>
      <c r="X941" s="10" t="str">
        <f>IF(Overall!$A943&lt;&gt;"",IF(AND(MONTH($N941) &lt;= 6, MONTH($O941) &gt;= 6), IF($R941 &lt;&gt; "", $H941/$R941, ""), ""),"")</f>
        <v/>
      </c>
      <c r="Y941" s="10" t="str">
        <f>IF(Overall!$A943&lt;&gt;"",IF(AND(MONTH($N941) &lt;= 7, MONTH($O941) &gt;= 7 ), IF($R941 &lt;&gt; "", $H941/$R941, ""), ""),"")</f>
        <v/>
      </c>
      <c r="Z941" s="10" t="str">
        <f>IF(Overall!$A943&lt;&gt;"",IF(AND(MONTH($N941) &lt;= 8, MONTH($O941) &gt;= 8), IF($R941 &lt;&gt; "", $H941/$R941, ""), ""),"")</f>
        <v/>
      </c>
      <c r="AA941" s="10" t="str">
        <f>IF(Overall!$A943&lt;&gt;"",IF(AND(MONTH($N941) &lt;= 9, MONTH($O941) &gt;= 9), IF($R941 &lt;&gt; "", $H941/$R941, ""), ""),"")</f>
        <v/>
      </c>
      <c r="AB941" s="10" t="str">
        <f>IF(Overall!$A943&lt;&gt;"",IF(AND(MONTH($N941) &lt;= 10, MONTH($O941) &gt;= 10), IF($R941 &lt;&gt; "", $H941/$R941, ""), ""),"")</f>
        <v/>
      </c>
      <c r="AC941" s="10" t="str">
        <f>IF(Overall!$A943&lt;&gt;"",IF(AND(MONTH($N941) &lt;= 11, MONTH($O941) &gt;= 11), IF($R941 &lt;&gt; "", $H941/$R941, ""), ""),"")</f>
        <v/>
      </c>
      <c r="AD941" s="10" t="str">
        <f>IF(Overall!$A943&lt;&gt;"",IF(AND(MONTH($N941) &lt;= 12, MONTH($O941) &gt;= 12), IF($R941 &lt;&gt; "", $H941/$R941, ""), ""),"")</f>
        <v/>
      </c>
      <c r="AF941" s="10" t="str">
        <f ca="1">IFERROR(IF(AND(NOW()&lt;= EOMONTH(DATE(YEAR($O941),1, 1), 0), Overall!$A943&lt;&gt;"", MONTH($N941) &lt;= 1, MONTH($O941) &gt;= 1), IF($R941 &lt;&gt; "", $H941/$R941, ""), ""), "")</f>
        <v/>
      </c>
      <c r="AG941" s="10" t="str">
        <f ca="1">IFERROR(IF(AND(NOW()&lt;= EOMONTH(DATE(YEAR($O941),2, 1), 0), Overall!$A943&lt;&gt;"", MONTH($N941) &lt;= 2, MONTH($O941) &gt;= 2), IF($R941 &lt;&gt; "", $H941/$R941, ""), ""), "")</f>
        <v/>
      </c>
      <c r="AH941" s="10" t="str">
        <f ca="1">IFERROR(IF(AND(NOW()&lt;= EOMONTH(DATE(YEAR($O941),3, 1), 0), Overall!$A943&lt;&gt;"", MONTH($N941) &lt;= 3, MONTH($O941) &gt;= 3), IF($R941 &lt;&gt; "", $H941/$R941, ""), ""), "")</f>
        <v/>
      </c>
      <c r="AI941" s="10" t="str">
        <f ca="1">IFERROR(IF(AND(NOW()&lt;= EOMONTH(DATE(YEAR($O941),4, 1), 0), Overall!$A943&lt;&gt;"", MONTH($N941) &lt;= 4, MONTH($O941) &gt;= 4), IF($R941 &lt;&gt; "", $H941/$R941, ""), ""), "")</f>
        <v/>
      </c>
      <c r="AJ941" s="10" t="str">
        <f ca="1">IFERROR(IF(AND(NOW()&lt;= EOMONTH(DATE(YEAR($O941),5, 1), 0), Overall!$A943&lt;&gt;"", MONTH($N941) &lt;= 5, MONTH($O941) &gt;= 5), IF($R941 &lt;&gt; "", $H941/$R941, ""), ""), "")</f>
        <v/>
      </c>
      <c r="AK941" s="10" t="str">
        <f ca="1">IFERROR(IF(AND(NOW()&lt;= EOMONTH(DATE(YEAR($O941),6, 1), 0), Overall!$A943&lt;&gt;"", MONTH($N941) &lt;= 6, MONTH($O941) &gt;= 6), IF($R941 &lt;&gt; "", $H941/$R941, ""), ""), "")</f>
        <v/>
      </c>
      <c r="AL941" s="10" t="str">
        <f ca="1">IFERROR(IF(AND(NOW()&lt;= EOMONTH(DATE(YEAR($O941),7, 1), 0), Overall!$A943&lt;&gt;"", MONTH($N941) &lt;= 7, MONTH($O941) &gt;= 7), IF($R941 &lt;&gt; "", $H941/$R941, ""), ""), "")</f>
        <v/>
      </c>
      <c r="AM941" s="10" t="str">
        <f ca="1">IFERROR(IF(AND(NOW()&lt;= EOMONTH(DATE(YEAR($O941),8, 1), 0), Overall!$A943&lt;&gt;"", MONTH($N941) &lt;= 8, MONTH($O941) &gt;= 8), IF($R941 &lt;&gt; "", $H941/$R941, ""), ""), "")</f>
        <v/>
      </c>
      <c r="AN941" s="10" t="str">
        <f ca="1">IFERROR(IF(AND(NOW()&lt;= EOMONTH(DATE(YEAR($O941),9, 1), 0), Overall!$A943&lt;&gt;"", MONTH($N941) &lt;= 9, MONTH($O941) &gt;= 9), IF($R941 &lt;&gt; "", $H941/$R941, ""), ""), "")</f>
        <v/>
      </c>
      <c r="AO941" s="10" t="str">
        <f ca="1">IFERROR(IF(AND(NOW()&lt;= EOMONTH(DATE(YEAR($O941),10, 1), 0), Overall!$A943&lt;&gt;"", MONTH($N941) &lt;= 10, MONTH($O941) &gt;= 10), IF($R941 &lt;&gt; "", $H941/$R941, ""), ""), "")</f>
        <v/>
      </c>
      <c r="AP941" s="10" t="str">
        <f ca="1">IFERROR(IF(AND(NOW()&lt;= EOMONTH(DATE(YEAR($O941),11, 1), 0), Overall!$A943&lt;&gt;"", MONTH($N941) &lt;=11, MONTH($O941) &gt;= 11), IF($R941 &lt;&gt; "", $H941/$R941, ""), ""), "")</f>
        <v/>
      </c>
      <c r="AQ941" s="10" t="str">
        <f ca="1">IFERROR(IF(AND(NOW()&lt;= EOMONTH(DATE(YEAR($O941),12, 1), 0), Overall!$A943&lt;&gt;"", MONTH($N941) &lt;= 12, MONTH($O941) &gt;= 12), IF($R941 &lt;&gt; "", $H941/$R941, ""), ""), "")</f>
        <v/>
      </c>
      <c r="AR941" s="16">
        <f t="shared" ca="1" si="31"/>
        <v>0</v>
      </c>
    </row>
    <row r="942" spans="1:44" x14ac:dyDescent="0.25">
      <c r="A942" t="str">
        <f>_xlfn.VALUETOTEXT(Overall!A944)</f>
        <v/>
      </c>
      <c r="B942" s="8" t="str">
        <f>IF(Overall!B944&lt;&gt;"", VALUE(Overall!B944), "")</f>
        <v/>
      </c>
      <c r="C942" s="5" t="str">
        <f>IF(Overall!C944&lt;&gt;"",_xlfn.VALUETOTEXT(Overall!C944),"")</f>
        <v/>
      </c>
      <c r="D942" s="5" t="str">
        <f>_xlfn.VALUETOTEXT(Overall!D944)</f>
        <v/>
      </c>
      <c r="E942" s="5" t="str">
        <f>IF(Overall!Q944&lt;&gt;"",_xlfn.VALUETOTEXT(Overall!Q944),"")</f>
        <v/>
      </c>
      <c r="F942" s="5" t="str">
        <f>IF(Overall!E944&lt;&gt;"",_xlfn.VALUETOTEXT(Overall!E944),"")</f>
        <v/>
      </c>
      <c r="G942" s="5" t="str">
        <f>IF(Overall!R944&lt;&gt;"",_xlfn.VALUETOTEXT(Overall!R944),"")</f>
        <v/>
      </c>
      <c r="H942" s="6" t="str">
        <f>IF(Overall!F944&lt;&gt;"",VALUE(Overall!F944),"")</f>
        <v/>
      </c>
      <c r="I942" s="6" t="str">
        <f>IF(Overall!G944&lt;&gt;"",VALUE(Overall!G944),"")</f>
        <v/>
      </c>
      <c r="J942" s="6" t="str">
        <f>IF(Overall!H944&lt;&gt;"",VALUE(Overall!H944),"")</f>
        <v/>
      </c>
      <c r="K942" s="6" t="str">
        <f>IF(Overall!I944&lt;&gt;"",VALUE(Overall!I944),"")</f>
        <v/>
      </c>
      <c r="L942" s="6" t="str">
        <f>IF(Overall!J944&lt;&gt;"",VALUE(Overall!J944),"")</f>
        <v/>
      </c>
      <c r="M942" s="6" t="str">
        <f>IF(Overall!K944&lt;&gt;"",VALUE(Overall!K944),"")</f>
        <v/>
      </c>
      <c r="N942" s="7" t="str">
        <f>IF(Overall!L944&lt;&gt;"",DATEVALUE(MID(Overall!L944, FIND(",", Overall!L944) + 2, FIND(" ", Overall!L944) - FIND(",", Overall!L944) - 1) &amp; " " &amp; MID(Overall!L944, FIND(" ", Overall!L944) + 1, FIND(",", Overall!L944, FIND(" ", Overall!L944)) - FIND(" ", Overall!L944) - 1) &amp; ", " &amp; MID(Overall!L944, FIND(",", Overall!L944, FIND(",",Overall!L944) + 1) + 2, LEN(Overall!L944))),"")</f>
        <v/>
      </c>
      <c r="O942" s="7" t="str">
        <f>IF(Overall!M944&lt;&gt;"",DATEVALUE(MID(Overall!M944, FIND(",", Overall!M944) + 2, FIND(" ", Overall!M944) - FIND(",", Overall!M944) - 1) &amp; " " &amp; MID(Overall!M944, FIND(" ", Overall!M944) + 1, FIND(",", Overall!M944, FIND(" ", Overall!M944)) - FIND(" ", Overall!M944) - 1) &amp; ", " &amp; MID(Overall!M944, FIND(",", Overall!M944, FIND(",",Overall!M944) + 1) + 2, LEN(Overall!M944))),"")</f>
        <v/>
      </c>
      <c r="P942" s="7" t="str">
        <f>IF(Overall!N944&lt;&gt;"",DATEVALUE(MID(Overall!N944, FIND(",", Overall!N944) + 2, FIND(" ", Overall!N944) - FIND(",", Overall!N944) - 1) &amp; " " &amp; MID(Overall!N944, FIND(" ", Overall!N944) + 1, FIND(",", Overall!N944, FIND(" ", Overall!N944)) - FIND(" ", Overall!N944) - 1) &amp; ", " &amp; MID(Overall!N944, FIND(",", Overall!N944, FIND(",",Overall!N944) + 1) + 2, LEN(Overall!N944))),"")</f>
        <v/>
      </c>
      <c r="Q942" s="7" t="str">
        <f>IF(Overall!O944&lt;&gt;"",DATEVALUE(MID(Overall!O944, FIND(",", Overall!O944) + 2, FIND(" ", Overall!O944) - FIND(",", Overall!O944) - 1) &amp; " " &amp; MID(Overall!O944, FIND(" ", Overall!O944) + 1, FIND(",", Overall!O944, FIND(" ", Overall!O944)) - FIND(" ", Overall!O944) - 1) &amp; ", " &amp; MID(Overall!O944, FIND(",", Overall!O944, FIND(",",Overall!O944) + 1) + 2, LEN(Overall!O944))),"")</f>
        <v/>
      </c>
      <c r="R942" s="5" t="str">
        <f t="shared" si="30"/>
        <v/>
      </c>
      <c r="S942" s="10" t="str">
        <f>IF(Overall!$A944&lt;&gt;"",IF(AND(MONTH($N942) &lt;= 1, MONTH($O942) &gt;= 1), IF($R942 &lt;&gt; "", $H942/$R942, ""), ""),"")</f>
        <v/>
      </c>
      <c r="T942" s="10" t="str">
        <f>IF(Overall!$A944&lt;&gt;"",IF(AND(MONTH($N942) &lt;= 2, MONTH($O942) &gt;= 2), IF($R942 &lt;&gt; "", $H942/$R942, ""), ""),"")</f>
        <v/>
      </c>
      <c r="U942" s="10" t="str">
        <f>IF(Overall!$A944&lt;&gt;"",IF(AND(MONTH($N942) &lt;= 3, MONTH($O942) &gt;= 3), IF($R942 &lt;&gt; "", $H942/$R942, ""), ""),"")</f>
        <v/>
      </c>
      <c r="V942" s="10" t="str">
        <f>IF(Overall!$A944&lt;&gt;"",IF(AND(MONTH($N942) &lt;= 4, MONTH($O942) &gt;= 4), IF($R942 &lt;&gt; "", $H942/$R942, ""), ""),"")</f>
        <v/>
      </c>
      <c r="W942" s="10" t="str">
        <f>IF(Overall!$A944&lt;&gt;"",IF(AND(MONTH($N942) &lt;= 5, MONTH($O942) &gt;= 5), IF($R942 &lt;&gt; "", $H942/$R942, ""), ""),"")</f>
        <v/>
      </c>
      <c r="X942" s="10" t="str">
        <f>IF(Overall!$A944&lt;&gt;"",IF(AND(MONTH($N942) &lt;= 6, MONTH($O942) &gt;= 6), IF($R942 &lt;&gt; "", $H942/$R942, ""), ""),"")</f>
        <v/>
      </c>
      <c r="Y942" s="10" t="str">
        <f>IF(Overall!$A944&lt;&gt;"",IF(AND(MONTH($N942) &lt;= 7, MONTH($O942) &gt;= 7 ), IF($R942 &lt;&gt; "", $H942/$R942, ""), ""),"")</f>
        <v/>
      </c>
      <c r="Z942" s="10" t="str">
        <f>IF(Overall!$A944&lt;&gt;"",IF(AND(MONTH($N942) &lt;= 8, MONTH($O942) &gt;= 8), IF($R942 &lt;&gt; "", $H942/$R942, ""), ""),"")</f>
        <v/>
      </c>
      <c r="AA942" s="10" t="str">
        <f>IF(Overall!$A944&lt;&gt;"",IF(AND(MONTH($N942) &lt;= 9, MONTH($O942) &gt;= 9), IF($R942 &lt;&gt; "", $H942/$R942, ""), ""),"")</f>
        <v/>
      </c>
      <c r="AB942" s="10" t="str">
        <f>IF(Overall!$A944&lt;&gt;"",IF(AND(MONTH($N942) &lt;= 10, MONTH($O942) &gt;= 10), IF($R942 &lt;&gt; "", $H942/$R942, ""), ""),"")</f>
        <v/>
      </c>
      <c r="AC942" s="10" t="str">
        <f>IF(Overall!$A944&lt;&gt;"",IF(AND(MONTH($N942) &lt;= 11, MONTH($O942) &gt;= 11), IF($R942 &lt;&gt; "", $H942/$R942, ""), ""),"")</f>
        <v/>
      </c>
      <c r="AD942" s="10" t="str">
        <f>IF(Overall!$A944&lt;&gt;"",IF(AND(MONTH($N942) &lt;= 12, MONTH($O942) &gt;= 12), IF($R942 &lt;&gt; "", $H942/$R942, ""), ""),"")</f>
        <v/>
      </c>
      <c r="AF942" s="10" t="str">
        <f ca="1">IFERROR(IF(AND(NOW()&lt;= EOMONTH(DATE(YEAR($O942),1, 1), 0), Overall!$A944&lt;&gt;"", MONTH($N942) &lt;= 1, MONTH($O942) &gt;= 1), IF($R942 &lt;&gt; "", $H942/$R942, ""), ""), "")</f>
        <v/>
      </c>
      <c r="AG942" s="10" t="str">
        <f ca="1">IFERROR(IF(AND(NOW()&lt;= EOMONTH(DATE(YEAR($O942),2, 1), 0), Overall!$A944&lt;&gt;"", MONTH($N942) &lt;= 2, MONTH($O942) &gt;= 2), IF($R942 &lt;&gt; "", $H942/$R942, ""), ""), "")</f>
        <v/>
      </c>
      <c r="AH942" s="10" t="str">
        <f ca="1">IFERROR(IF(AND(NOW()&lt;= EOMONTH(DATE(YEAR($O942),3, 1), 0), Overall!$A944&lt;&gt;"", MONTH($N942) &lt;= 3, MONTH($O942) &gt;= 3), IF($R942 &lt;&gt; "", $H942/$R942, ""), ""), "")</f>
        <v/>
      </c>
      <c r="AI942" s="10" t="str">
        <f ca="1">IFERROR(IF(AND(NOW()&lt;= EOMONTH(DATE(YEAR($O942),4, 1), 0), Overall!$A944&lt;&gt;"", MONTH($N942) &lt;= 4, MONTH($O942) &gt;= 4), IF($R942 &lt;&gt; "", $H942/$R942, ""), ""), "")</f>
        <v/>
      </c>
      <c r="AJ942" s="10" t="str">
        <f ca="1">IFERROR(IF(AND(NOW()&lt;= EOMONTH(DATE(YEAR($O942),5, 1), 0), Overall!$A944&lt;&gt;"", MONTH($N942) &lt;= 5, MONTH($O942) &gt;= 5), IF($R942 &lt;&gt; "", $H942/$R942, ""), ""), "")</f>
        <v/>
      </c>
      <c r="AK942" s="10" t="str">
        <f ca="1">IFERROR(IF(AND(NOW()&lt;= EOMONTH(DATE(YEAR($O942),6, 1), 0), Overall!$A944&lt;&gt;"", MONTH($N942) &lt;= 6, MONTH($O942) &gt;= 6), IF($R942 &lt;&gt; "", $H942/$R942, ""), ""), "")</f>
        <v/>
      </c>
      <c r="AL942" s="10" t="str">
        <f ca="1">IFERROR(IF(AND(NOW()&lt;= EOMONTH(DATE(YEAR($O942),7, 1), 0), Overall!$A944&lt;&gt;"", MONTH($N942) &lt;= 7, MONTH($O942) &gt;= 7), IF($R942 &lt;&gt; "", $H942/$R942, ""), ""), "")</f>
        <v/>
      </c>
      <c r="AM942" s="10" t="str">
        <f ca="1">IFERROR(IF(AND(NOW()&lt;= EOMONTH(DATE(YEAR($O942),8, 1), 0), Overall!$A944&lt;&gt;"", MONTH($N942) &lt;= 8, MONTH($O942) &gt;= 8), IF($R942 &lt;&gt; "", $H942/$R942, ""), ""), "")</f>
        <v/>
      </c>
      <c r="AN942" s="10" t="str">
        <f ca="1">IFERROR(IF(AND(NOW()&lt;= EOMONTH(DATE(YEAR($O942),9, 1), 0), Overall!$A944&lt;&gt;"", MONTH($N942) &lt;= 9, MONTH($O942) &gt;= 9), IF($R942 &lt;&gt; "", $H942/$R942, ""), ""), "")</f>
        <v/>
      </c>
      <c r="AO942" s="10" t="str">
        <f ca="1">IFERROR(IF(AND(NOW()&lt;= EOMONTH(DATE(YEAR($O942),10, 1), 0), Overall!$A944&lt;&gt;"", MONTH($N942) &lt;= 10, MONTH($O942) &gt;= 10), IF($R942 &lt;&gt; "", $H942/$R942, ""), ""), "")</f>
        <v/>
      </c>
      <c r="AP942" s="10" t="str">
        <f ca="1">IFERROR(IF(AND(NOW()&lt;= EOMONTH(DATE(YEAR($O942),11, 1), 0), Overall!$A944&lt;&gt;"", MONTH($N942) &lt;=11, MONTH($O942) &gt;= 11), IF($R942 &lt;&gt; "", $H942/$R942, ""), ""), "")</f>
        <v/>
      </c>
      <c r="AQ942" s="10" t="str">
        <f ca="1">IFERROR(IF(AND(NOW()&lt;= EOMONTH(DATE(YEAR($O942),12, 1), 0), Overall!$A944&lt;&gt;"", MONTH($N942) &lt;= 12, MONTH($O942) &gt;= 12), IF($R942 &lt;&gt; "", $H942/$R942, ""), ""), "")</f>
        <v/>
      </c>
      <c r="AR942" s="16">
        <f t="shared" ca="1" si="31"/>
        <v>0</v>
      </c>
    </row>
    <row r="943" spans="1:44" x14ac:dyDescent="0.25">
      <c r="A943" t="str">
        <f>_xlfn.VALUETOTEXT(Overall!A945)</f>
        <v/>
      </c>
      <c r="B943" s="8" t="str">
        <f>IF(Overall!B945&lt;&gt;"", VALUE(Overall!B945), "")</f>
        <v/>
      </c>
      <c r="C943" s="5" t="str">
        <f>IF(Overall!C945&lt;&gt;"",_xlfn.VALUETOTEXT(Overall!C945),"")</f>
        <v/>
      </c>
      <c r="D943" s="5" t="str">
        <f>_xlfn.VALUETOTEXT(Overall!D945)</f>
        <v/>
      </c>
      <c r="E943" s="5" t="str">
        <f>IF(Overall!Q945&lt;&gt;"",_xlfn.VALUETOTEXT(Overall!Q945),"")</f>
        <v/>
      </c>
      <c r="F943" s="5" t="str">
        <f>IF(Overall!E945&lt;&gt;"",_xlfn.VALUETOTEXT(Overall!E945),"")</f>
        <v/>
      </c>
      <c r="G943" s="5" t="str">
        <f>IF(Overall!R945&lt;&gt;"",_xlfn.VALUETOTEXT(Overall!R945),"")</f>
        <v/>
      </c>
      <c r="H943" s="6" t="str">
        <f>IF(Overall!F945&lt;&gt;"",VALUE(Overall!F945),"")</f>
        <v/>
      </c>
      <c r="I943" s="6" t="str">
        <f>IF(Overall!G945&lt;&gt;"",VALUE(Overall!G945),"")</f>
        <v/>
      </c>
      <c r="J943" s="6" t="str">
        <f>IF(Overall!H945&lt;&gt;"",VALUE(Overall!H945),"")</f>
        <v/>
      </c>
      <c r="K943" s="6" t="str">
        <f>IF(Overall!I945&lt;&gt;"",VALUE(Overall!I945),"")</f>
        <v/>
      </c>
      <c r="L943" s="6" t="str">
        <f>IF(Overall!J945&lt;&gt;"",VALUE(Overall!J945),"")</f>
        <v/>
      </c>
      <c r="M943" s="6" t="str">
        <f>IF(Overall!K945&lt;&gt;"",VALUE(Overall!K945),"")</f>
        <v/>
      </c>
      <c r="N943" s="7" t="str">
        <f>IF(Overall!L945&lt;&gt;"",DATEVALUE(MID(Overall!L945, FIND(",", Overall!L945) + 2, FIND(" ", Overall!L945) - FIND(",", Overall!L945) - 1) &amp; " " &amp; MID(Overall!L945, FIND(" ", Overall!L945) + 1, FIND(",", Overall!L945, FIND(" ", Overall!L945)) - FIND(" ", Overall!L945) - 1) &amp; ", " &amp; MID(Overall!L945, FIND(",", Overall!L945, FIND(",",Overall!L945) + 1) + 2, LEN(Overall!L945))),"")</f>
        <v/>
      </c>
      <c r="O943" s="7" t="str">
        <f>IF(Overall!M945&lt;&gt;"",DATEVALUE(MID(Overall!M945, FIND(",", Overall!M945) + 2, FIND(" ", Overall!M945) - FIND(",", Overall!M945) - 1) &amp; " " &amp; MID(Overall!M945, FIND(" ", Overall!M945) + 1, FIND(",", Overall!M945, FIND(" ", Overall!M945)) - FIND(" ", Overall!M945) - 1) &amp; ", " &amp; MID(Overall!M945, FIND(",", Overall!M945, FIND(",",Overall!M945) + 1) + 2, LEN(Overall!M945))),"")</f>
        <v/>
      </c>
      <c r="P943" s="7" t="str">
        <f>IF(Overall!N945&lt;&gt;"",DATEVALUE(MID(Overall!N945, FIND(",", Overall!N945) + 2, FIND(" ", Overall!N945) - FIND(",", Overall!N945) - 1) &amp; " " &amp; MID(Overall!N945, FIND(" ", Overall!N945) + 1, FIND(",", Overall!N945, FIND(" ", Overall!N945)) - FIND(" ", Overall!N945) - 1) &amp; ", " &amp; MID(Overall!N945, FIND(",", Overall!N945, FIND(",",Overall!N945) + 1) + 2, LEN(Overall!N945))),"")</f>
        <v/>
      </c>
      <c r="Q943" s="7" t="str">
        <f>IF(Overall!O945&lt;&gt;"",DATEVALUE(MID(Overall!O945, FIND(",", Overall!O945) + 2, FIND(" ", Overall!O945) - FIND(",", Overall!O945) - 1) &amp; " " &amp; MID(Overall!O945, FIND(" ", Overall!O945) + 1, FIND(",", Overall!O945, FIND(" ", Overall!O945)) - FIND(" ", Overall!O945) - 1) &amp; ", " &amp; MID(Overall!O945, FIND(",", Overall!O945, FIND(",",Overall!O945) + 1) + 2, LEN(Overall!O945))),"")</f>
        <v/>
      </c>
      <c r="R943" s="5" t="str">
        <f t="shared" si="30"/>
        <v/>
      </c>
      <c r="S943" s="10" t="str">
        <f>IF(Overall!$A945&lt;&gt;"",IF(AND(MONTH($N943) &lt;= 1, MONTH($O943) &gt;= 1), IF($R943 &lt;&gt; "", $H943/$R943, ""), ""),"")</f>
        <v/>
      </c>
      <c r="T943" s="10" t="str">
        <f>IF(Overall!$A945&lt;&gt;"",IF(AND(MONTH($N943) &lt;= 2, MONTH($O943) &gt;= 2), IF($R943 &lt;&gt; "", $H943/$R943, ""), ""),"")</f>
        <v/>
      </c>
      <c r="U943" s="10" t="str">
        <f>IF(Overall!$A945&lt;&gt;"",IF(AND(MONTH($N943) &lt;= 3, MONTH($O943) &gt;= 3), IF($R943 &lt;&gt; "", $H943/$R943, ""), ""),"")</f>
        <v/>
      </c>
      <c r="V943" s="10" t="str">
        <f>IF(Overall!$A945&lt;&gt;"",IF(AND(MONTH($N943) &lt;= 4, MONTH($O943) &gt;= 4), IF($R943 &lt;&gt; "", $H943/$R943, ""), ""),"")</f>
        <v/>
      </c>
      <c r="W943" s="10" t="str">
        <f>IF(Overall!$A945&lt;&gt;"",IF(AND(MONTH($N943) &lt;= 5, MONTH($O943) &gt;= 5), IF($R943 &lt;&gt; "", $H943/$R943, ""), ""),"")</f>
        <v/>
      </c>
      <c r="X943" s="10" t="str">
        <f>IF(Overall!$A945&lt;&gt;"",IF(AND(MONTH($N943) &lt;= 6, MONTH($O943) &gt;= 6), IF($R943 &lt;&gt; "", $H943/$R943, ""), ""),"")</f>
        <v/>
      </c>
      <c r="Y943" s="10" t="str">
        <f>IF(Overall!$A945&lt;&gt;"",IF(AND(MONTH($N943) &lt;= 7, MONTH($O943) &gt;= 7 ), IF($R943 &lt;&gt; "", $H943/$R943, ""), ""),"")</f>
        <v/>
      </c>
      <c r="Z943" s="10" t="str">
        <f>IF(Overall!$A945&lt;&gt;"",IF(AND(MONTH($N943) &lt;= 8, MONTH($O943) &gt;= 8), IF($R943 &lt;&gt; "", $H943/$R943, ""), ""),"")</f>
        <v/>
      </c>
      <c r="AA943" s="10" t="str">
        <f>IF(Overall!$A945&lt;&gt;"",IF(AND(MONTH($N943) &lt;= 9, MONTH($O943) &gt;= 9), IF($R943 &lt;&gt; "", $H943/$R943, ""), ""),"")</f>
        <v/>
      </c>
      <c r="AB943" s="10" t="str">
        <f>IF(Overall!$A945&lt;&gt;"",IF(AND(MONTH($N943) &lt;= 10, MONTH($O943) &gt;= 10), IF($R943 &lt;&gt; "", $H943/$R943, ""), ""),"")</f>
        <v/>
      </c>
      <c r="AC943" s="10" t="str">
        <f>IF(Overall!$A945&lt;&gt;"",IF(AND(MONTH($N943) &lt;= 11, MONTH($O943) &gt;= 11), IF($R943 &lt;&gt; "", $H943/$R943, ""), ""),"")</f>
        <v/>
      </c>
      <c r="AD943" s="10" t="str">
        <f>IF(Overall!$A945&lt;&gt;"",IF(AND(MONTH($N943) &lt;= 12, MONTH($O943) &gt;= 12), IF($R943 &lt;&gt; "", $H943/$R943, ""), ""),"")</f>
        <v/>
      </c>
      <c r="AF943" s="10" t="str">
        <f ca="1">IFERROR(IF(AND(NOW()&lt;= EOMONTH(DATE(YEAR($O943),1, 1), 0), Overall!$A945&lt;&gt;"", MONTH($N943) &lt;= 1, MONTH($O943) &gt;= 1), IF($R943 &lt;&gt; "", $H943/$R943, ""), ""), "")</f>
        <v/>
      </c>
      <c r="AG943" s="10" t="str">
        <f ca="1">IFERROR(IF(AND(NOW()&lt;= EOMONTH(DATE(YEAR($O943),2, 1), 0), Overall!$A945&lt;&gt;"", MONTH($N943) &lt;= 2, MONTH($O943) &gt;= 2), IF($R943 &lt;&gt; "", $H943/$R943, ""), ""), "")</f>
        <v/>
      </c>
      <c r="AH943" s="10" t="str">
        <f ca="1">IFERROR(IF(AND(NOW()&lt;= EOMONTH(DATE(YEAR($O943),3, 1), 0), Overall!$A945&lt;&gt;"", MONTH($N943) &lt;= 3, MONTH($O943) &gt;= 3), IF($R943 &lt;&gt; "", $H943/$R943, ""), ""), "")</f>
        <v/>
      </c>
      <c r="AI943" s="10" t="str">
        <f ca="1">IFERROR(IF(AND(NOW()&lt;= EOMONTH(DATE(YEAR($O943),4, 1), 0), Overall!$A945&lt;&gt;"", MONTH($N943) &lt;= 4, MONTH($O943) &gt;= 4), IF($R943 &lt;&gt; "", $H943/$R943, ""), ""), "")</f>
        <v/>
      </c>
      <c r="AJ943" s="10" t="str">
        <f ca="1">IFERROR(IF(AND(NOW()&lt;= EOMONTH(DATE(YEAR($O943),5, 1), 0), Overall!$A945&lt;&gt;"", MONTH($N943) &lt;= 5, MONTH($O943) &gt;= 5), IF($R943 &lt;&gt; "", $H943/$R943, ""), ""), "")</f>
        <v/>
      </c>
      <c r="AK943" s="10" t="str">
        <f ca="1">IFERROR(IF(AND(NOW()&lt;= EOMONTH(DATE(YEAR($O943),6, 1), 0), Overall!$A945&lt;&gt;"", MONTH($N943) &lt;= 6, MONTH($O943) &gt;= 6), IF($R943 &lt;&gt; "", $H943/$R943, ""), ""), "")</f>
        <v/>
      </c>
      <c r="AL943" s="10" t="str">
        <f ca="1">IFERROR(IF(AND(NOW()&lt;= EOMONTH(DATE(YEAR($O943),7, 1), 0), Overall!$A945&lt;&gt;"", MONTH($N943) &lt;= 7, MONTH($O943) &gt;= 7), IF($R943 &lt;&gt; "", $H943/$R943, ""), ""), "")</f>
        <v/>
      </c>
      <c r="AM943" s="10" t="str">
        <f ca="1">IFERROR(IF(AND(NOW()&lt;= EOMONTH(DATE(YEAR($O943),8, 1), 0), Overall!$A945&lt;&gt;"", MONTH($N943) &lt;= 8, MONTH($O943) &gt;= 8), IF($R943 &lt;&gt; "", $H943/$R943, ""), ""), "")</f>
        <v/>
      </c>
      <c r="AN943" s="10" t="str">
        <f ca="1">IFERROR(IF(AND(NOW()&lt;= EOMONTH(DATE(YEAR($O943),9, 1), 0), Overall!$A945&lt;&gt;"", MONTH($N943) &lt;= 9, MONTH($O943) &gt;= 9), IF($R943 &lt;&gt; "", $H943/$R943, ""), ""), "")</f>
        <v/>
      </c>
      <c r="AO943" s="10" t="str">
        <f ca="1">IFERROR(IF(AND(NOW()&lt;= EOMONTH(DATE(YEAR($O943),10, 1), 0), Overall!$A945&lt;&gt;"", MONTH($N943) &lt;= 10, MONTH($O943) &gt;= 10), IF($R943 &lt;&gt; "", $H943/$R943, ""), ""), "")</f>
        <v/>
      </c>
      <c r="AP943" s="10" t="str">
        <f ca="1">IFERROR(IF(AND(NOW()&lt;= EOMONTH(DATE(YEAR($O943),11, 1), 0), Overall!$A945&lt;&gt;"", MONTH($N943) &lt;=11, MONTH($O943) &gt;= 11), IF($R943 &lt;&gt; "", $H943/$R943, ""), ""), "")</f>
        <v/>
      </c>
      <c r="AQ943" s="10" t="str">
        <f ca="1">IFERROR(IF(AND(NOW()&lt;= EOMONTH(DATE(YEAR($O943),12, 1), 0), Overall!$A945&lt;&gt;"", MONTH($N943) &lt;= 12, MONTH($O943) &gt;= 12), IF($R943 &lt;&gt; "", $H943/$R943, ""), ""), "")</f>
        <v/>
      </c>
      <c r="AR943" s="16">
        <f t="shared" ca="1" si="31"/>
        <v>0</v>
      </c>
    </row>
    <row r="944" spans="1:44" x14ac:dyDescent="0.25">
      <c r="A944" t="str">
        <f>_xlfn.VALUETOTEXT(Overall!A946)</f>
        <v/>
      </c>
      <c r="B944" s="8" t="str">
        <f>IF(Overall!B946&lt;&gt;"", VALUE(Overall!B946), "")</f>
        <v/>
      </c>
      <c r="C944" s="5" t="str">
        <f>IF(Overall!C946&lt;&gt;"",_xlfn.VALUETOTEXT(Overall!C946),"")</f>
        <v/>
      </c>
      <c r="D944" s="5" t="str">
        <f>_xlfn.VALUETOTEXT(Overall!D946)</f>
        <v/>
      </c>
      <c r="E944" s="5" t="str">
        <f>IF(Overall!Q946&lt;&gt;"",_xlfn.VALUETOTEXT(Overall!Q946),"")</f>
        <v/>
      </c>
      <c r="F944" s="5" t="str">
        <f>IF(Overall!E946&lt;&gt;"",_xlfn.VALUETOTEXT(Overall!E946),"")</f>
        <v/>
      </c>
      <c r="G944" s="5" t="str">
        <f>IF(Overall!R946&lt;&gt;"",_xlfn.VALUETOTEXT(Overall!R946),"")</f>
        <v/>
      </c>
      <c r="H944" s="6" t="str">
        <f>IF(Overall!F946&lt;&gt;"",VALUE(Overall!F946),"")</f>
        <v/>
      </c>
      <c r="I944" s="6" t="str">
        <f>IF(Overall!G946&lt;&gt;"",VALUE(Overall!G946),"")</f>
        <v/>
      </c>
      <c r="J944" s="6" t="str">
        <f>IF(Overall!H946&lt;&gt;"",VALUE(Overall!H946),"")</f>
        <v/>
      </c>
      <c r="K944" s="6" t="str">
        <f>IF(Overall!I946&lt;&gt;"",VALUE(Overall!I946),"")</f>
        <v/>
      </c>
      <c r="L944" s="6" t="str">
        <f>IF(Overall!J946&lt;&gt;"",VALUE(Overall!J946),"")</f>
        <v/>
      </c>
      <c r="M944" s="6" t="str">
        <f>IF(Overall!K946&lt;&gt;"",VALUE(Overall!K946),"")</f>
        <v/>
      </c>
      <c r="N944" s="7" t="str">
        <f>IF(Overall!L946&lt;&gt;"",DATEVALUE(MID(Overall!L946, FIND(",", Overall!L946) + 2, FIND(" ", Overall!L946) - FIND(",", Overall!L946) - 1) &amp; " " &amp; MID(Overall!L946, FIND(" ", Overall!L946) + 1, FIND(",", Overall!L946, FIND(" ", Overall!L946)) - FIND(" ", Overall!L946) - 1) &amp; ", " &amp; MID(Overall!L946, FIND(",", Overall!L946, FIND(",",Overall!L946) + 1) + 2, LEN(Overall!L946))),"")</f>
        <v/>
      </c>
      <c r="O944" s="7" t="str">
        <f>IF(Overall!M946&lt;&gt;"",DATEVALUE(MID(Overall!M946, FIND(",", Overall!M946) + 2, FIND(" ", Overall!M946) - FIND(",", Overall!M946) - 1) &amp; " " &amp; MID(Overall!M946, FIND(" ", Overall!M946) + 1, FIND(",", Overall!M946, FIND(" ", Overall!M946)) - FIND(" ", Overall!M946) - 1) &amp; ", " &amp; MID(Overall!M946, FIND(",", Overall!M946, FIND(",",Overall!M946) + 1) + 2, LEN(Overall!M946))),"")</f>
        <v/>
      </c>
      <c r="P944" s="7" t="str">
        <f>IF(Overall!N946&lt;&gt;"",DATEVALUE(MID(Overall!N946, FIND(",", Overall!N946) + 2, FIND(" ", Overall!N946) - FIND(",", Overall!N946) - 1) &amp; " " &amp; MID(Overall!N946, FIND(" ", Overall!N946) + 1, FIND(",", Overall!N946, FIND(" ", Overall!N946)) - FIND(" ", Overall!N946) - 1) &amp; ", " &amp; MID(Overall!N946, FIND(",", Overall!N946, FIND(",",Overall!N946) + 1) + 2, LEN(Overall!N946))),"")</f>
        <v/>
      </c>
      <c r="Q944" s="7" t="str">
        <f>IF(Overall!O946&lt;&gt;"",DATEVALUE(MID(Overall!O946, FIND(",", Overall!O946) + 2, FIND(" ", Overall!O946) - FIND(",", Overall!O946) - 1) &amp; " " &amp; MID(Overall!O946, FIND(" ", Overall!O946) + 1, FIND(",", Overall!O946, FIND(" ", Overall!O946)) - FIND(" ", Overall!O946) - 1) &amp; ", " &amp; MID(Overall!O946, FIND(",", Overall!O946, FIND(",",Overall!O946) + 1) + 2, LEN(Overall!O946))),"")</f>
        <v/>
      </c>
      <c r="R944" s="5" t="str">
        <f t="shared" si="30"/>
        <v/>
      </c>
      <c r="S944" s="10" t="str">
        <f>IF(Overall!$A946&lt;&gt;"",IF(AND(MONTH($N944) &lt;= 1, MONTH($O944) &gt;= 1), IF($R944 &lt;&gt; "", $H944/$R944, ""), ""),"")</f>
        <v/>
      </c>
      <c r="T944" s="10" t="str">
        <f>IF(Overall!$A946&lt;&gt;"",IF(AND(MONTH($N944) &lt;= 2, MONTH($O944) &gt;= 2), IF($R944 &lt;&gt; "", $H944/$R944, ""), ""),"")</f>
        <v/>
      </c>
      <c r="U944" s="10" t="str">
        <f>IF(Overall!$A946&lt;&gt;"",IF(AND(MONTH($N944) &lt;= 3, MONTH($O944) &gt;= 3), IF($R944 &lt;&gt; "", $H944/$R944, ""), ""),"")</f>
        <v/>
      </c>
      <c r="V944" s="10" t="str">
        <f>IF(Overall!$A946&lt;&gt;"",IF(AND(MONTH($N944) &lt;= 4, MONTH($O944) &gt;= 4), IF($R944 &lt;&gt; "", $H944/$R944, ""), ""),"")</f>
        <v/>
      </c>
      <c r="W944" s="10" t="str">
        <f>IF(Overall!$A946&lt;&gt;"",IF(AND(MONTH($N944) &lt;= 5, MONTH($O944) &gt;= 5), IF($R944 &lt;&gt; "", $H944/$R944, ""), ""),"")</f>
        <v/>
      </c>
      <c r="X944" s="10" t="str">
        <f>IF(Overall!$A946&lt;&gt;"",IF(AND(MONTH($N944) &lt;= 6, MONTH($O944) &gt;= 6), IF($R944 &lt;&gt; "", $H944/$R944, ""), ""),"")</f>
        <v/>
      </c>
      <c r="Y944" s="10" t="str">
        <f>IF(Overall!$A946&lt;&gt;"",IF(AND(MONTH($N944) &lt;= 7, MONTH($O944) &gt;= 7 ), IF($R944 &lt;&gt; "", $H944/$R944, ""), ""),"")</f>
        <v/>
      </c>
      <c r="Z944" s="10" t="str">
        <f>IF(Overall!$A946&lt;&gt;"",IF(AND(MONTH($N944) &lt;= 8, MONTH($O944) &gt;= 8), IF($R944 &lt;&gt; "", $H944/$R944, ""), ""),"")</f>
        <v/>
      </c>
      <c r="AA944" s="10" t="str">
        <f>IF(Overall!$A946&lt;&gt;"",IF(AND(MONTH($N944) &lt;= 9, MONTH($O944) &gt;= 9), IF($R944 &lt;&gt; "", $H944/$R944, ""), ""),"")</f>
        <v/>
      </c>
      <c r="AB944" s="10" t="str">
        <f>IF(Overall!$A946&lt;&gt;"",IF(AND(MONTH($N944) &lt;= 10, MONTH($O944) &gt;= 10), IF($R944 &lt;&gt; "", $H944/$R944, ""), ""),"")</f>
        <v/>
      </c>
      <c r="AC944" s="10" t="str">
        <f>IF(Overall!$A946&lt;&gt;"",IF(AND(MONTH($N944) &lt;= 11, MONTH($O944) &gt;= 11), IF($R944 &lt;&gt; "", $H944/$R944, ""), ""),"")</f>
        <v/>
      </c>
      <c r="AD944" s="10" t="str">
        <f>IF(Overall!$A946&lt;&gt;"",IF(AND(MONTH($N944) &lt;= 12, MONTH($O944) &gt;= 12), IF($R944 &lt;&gt; "", $H944/$R944, ""), ""),"")</f>
        <v/>
      </c>
      <c r="AF944" s="10" t="str">
        <f ca="1">IFERROR(IF(AND(NOW()&lt;= EOMONTH(DATE(YEAR($O944),1, 1), 0), Overall!$A946&lt;&gt;"", MONTH($N944) &lt;= 1, MONTH($O944) &gt;= 1), IF($R944 &lt;&gt; "", $H944/$R944, ""), ""), "")</f>
        <v/>
      </c>
      <c r="AG944" s="10" t="str">
        <f ca="1">IFERROR(IF(AND(NOW()&lt;= EOMONTH(DATE(YEAR($O944),2, 1), 0), Overall!$A946&lt;&gt;"", MONTH($N944) &lt;= 2, MONTH($O944) &gt;= 2), IF($R944 &lt;&gt; "", $H944/$R944, ""), ""), "")</f>
        <v/>
      </c>
      <c r="AH944" s="10" t="str">
        <f ca="1">IFERROR(IF(AND(NOW()&lt;= EOMONTH(DATE(YEAR($O944),3, 1), 0), Overall!$A946&lt;&gt;"", MONTH($N944) &lt;= 3, MONTH($O944) &gt;= 3), IF($R944 &lt;&gt; "", $H944/$R944, ""), ""), "")</f>
        <v/>
      </c>
      <c r="AI944" s="10" t="str">
        <f ca="1">IFERROR(IF(AND(NOW()&lt;= EOMONTH(DATE(YEAR($O944),4, 1), 0), Overall!$A946&lt;&gt;"", MONTH($N944) &lt;= 4, MONTH($O944) &gt;= 4), IF($R944 &lt;&gt; "", $H944/$R944, ""), ""), "")</f>
        <v/>
      </c>
      <c r="AJ944" s="10" t="str">
        <f ca="1">IFERROR(IF(AND(NOW()&lt;= EOMONTH(DATE(YEAR($O944),5, 1), 0), Overall!$A946&lt;&gt;"", MONTH($N944) &lt;= 5, MONTH($O944) &gt;= 5), IF($R944 &lt;&gt; "", $H944/$R944, ""), ""), "")</f>
        <v/>
      </c>
      <c r="AK944" s="10" t="str">
        <f ca="1">IFERROR(IF(AND(NOW()&lt;= EOMONTH(DATE(YEAR($O944),6, 1), 0), Overall!$A946&lt;&gt;"", MONTH($N944) &lt;= 6, MONTH($O944) &gt;= 6), IF($R944 &lt;&gt; "", $H944/$R944, ""), ""), "")</f>
        <v/>
      </c>
      <c r="AL944" s="10" t="str">
        <f ca="1">IFERROR(IF(AND(NOW()&lt;= EOMONTH(DATE(YEAR($O944),7, 1), 0), Overall!$A946&lt;&gt;"", MONTH($N944) &lt;= 7, MONTH($O944) &gt;= 7), IF($R944 &lt;&gt; "", $H944/$R944, ""), ""), "")</f>
        <v/>
      </c>
      <c r="AM944" s="10" t="str">
        <f ca="1">IFERROR(IF(AND(NOW()&lt;= EOMONTH(DATE(YEAR($O944),8, 1), 0), Overall!$A946&lt;&gt;"", MONTH($N944) &lt;= 8, MONTH($O944) &gt;= 8), IF($R944 &lt;&gt; "", $H944/$R944, ""), ""), "")</f>
        <v/>
      </c>
      <c r="AN944" s="10" t="str">
        <f ca="1">IFERROR(IF(AND(NOW()&lt;= EOMONTH(DATE(YEAR($O944),9, 1), 0), Overall!$A946&lt;&gt;"", MONTH($N944) &lt;= 9, MONTH($O944) &gt;= 9), IF($R944 &lt;&gt; "", $H944/$R944, ""), ""), "")</f>
        <v/>
      </c>
      <c r="AO944" s="10" t="str">
        <f ca="1">IFERROR(IF(AND(NOW()&lt;= EOMONTH(DATE(YEAR($O944),10, 1), 0), Overall!$A946&lt;&gt;"", MONTH($N944) &lt;= 10, MONTH($O944) &gt;= 10), IF($R944 &lt;&gt; "", $H944/$R944, ""), ""), "")</f>
        <v/>
      </c>
      <c r="AP944" s="10" t="str">
        <f ca="1">IFERROR(IF(AND(NOW()&lt;= EOMONTH(DATE(YEAR($O944),11, 1), 0), Overall!$A946&lt;&gt;"", MONTH($N944) &lt;=11, MONTH($O944) &gt;= 11), IF($R944 &lt;&gt; "", $H944/$R944, ""), ""), "")</f>
        <v/>
      </c>
      <c r="AQ944" s="10" t="str">
        <f ca="1">IFERROR(IF(AND(NOW()&lt;= EOMONTH(DATE(YEAR($O944),12, 1), 0), Overall!$A946&lt;&gt;"", MONTH($N944) &lt;= 12, MONTH($O944) &gt;= 12), IF($R944 &lt;&gt; "", $H944/$R944, ""), ""), "")</f>
        <v/>
      </c>
      <c r="AR944" s="16">
        <f t="shared" ca="1" si="31"/>
        <v>0</v>
      </c>
    </row>
    <row r="945" spans="1:44" x14ac:dyDescent="0.25">
      <c r="A945" t="str">
        <f>_xlfn.VALUETOTEXT(Overall!A947)</f>
        <v/>
      </c>
      <c r="B945" s="8" t="str">
        <f>IF(Overall!B947&lt;&gt;"", VALUE(Overall!B947), "")</f>
        <v/>
      </c>
      <c r="C945" s="5" t="str">
        <f>IF(Overall!C947&lt;&gt;"",_xlfn.VALUETOTEXT(Overall!C947),"")</f>
        <v/>
      </c>
      <c r="D945" s="5" t="str">
        <f>_xlfn.VALUETOTEXT(Overall!D947)</f>
        <v/>
      </c>
      <c r="E945" s="5" t="str">
        <f>IF(Overall!Q947&lt;&gt;"",_xlfn.VALUETOTEXT(Overall!Q947),"")</f>
        <v/>
      </c>
      <c r="F945" s="5" t="str">
        <f>IF(Overall!E947&lt;&gt;"",_xlfn.VALUETOTEXT(Overall!E947),"")</f>
        <v/>
      </c>
      <c r="G945" s="5" t="str">
        <f>IF(Overall!R947&lt;&gt;"",_xlfn.VALUETOTEXT(Overall!R947),"")</f>
        <v/>
      </c>
      <c r="H945" s="6" t="str">
        <f>IF(Overall!F947&lt;&gt;"",VALUE(Overall!F947),"")</f>
        <v/>
      </c>
      <c r="I945" s="6" t="str">
        <f>IF(Overall!G947&lt;&gt;"",VALUE(Overall!G947),"")</f>
        <v/>
      </c>
      <c r="J945" s="6" t="str">
        <f>IF(Overall!H947&lt;&gt;"",VALUE(Overall!H947),"")</f>
        <v/>
      </c>
      <c r="K945" s="6" t="str">
        <f>IF(Overall!I947&lt;&gt;"",VALUE(Overall!I947),"")</f>
        <v/>
      </c>
      <c r="L945" s="6" t="str">
        <f>IF(Overall!J947&lt;&gt;"",VALUE(Overall!J947),"")</f>
        <v/>
      </c>
      <c r="M945" s="6" t="str">
        <f>IF(Overall!K947&lt;&gt;"",VALUE(Overall!K947),"")</f>
        <v/>
      </c>
      <c r="N945" s="7" t="str">
        <f>IF(Overall!L947&lt;&gt;"",DATEVALUE(MID(Overall!L947, FIND(",", Overall!L947) + 2, FIND(" ", Overall!L947) - FIND(",", Overall!L947) - 1) &amp; " " &amp; MID(Overall!L947, FIND(" ", Overall!L947) + 1, FIND(",", Overall!L947, FIND(" ", Overall!L947)) - FIND(" ", Overall!L947) - 1) &amp; ", " &amp; MID(Overall!L947, FIND(",", Overall!L947, FIND(",",Overall!L947) + 1) + 2, LEN(Overall!L947))),"")</f>
        <v/>
      </c>
      <c r="O945" s="7" t="str">
        <f>IF(Overall!M947&lt;&gt;"",DATEVALUE(MID(Overall!M947, FIND(",", Overall!M947) + 2, FIND(" ", Overall!M947) - FIND(",", Overall!M947) - 1) &amp; " " &amp; MID(Overall!M947, FIND(" ", Overall!M947) + 1, FIND(",", Overall!M947, FIND(" ", Overall!M947)) - FIND(" ", Overall!M947) - 1) &amp; ", " &amp; MID(Overall!M947, FIND(",", Overall!M947, FIND(",",Overall!M947) + 1) + 2, LEN(Overall!M947))),"")</f>
        <v/>
      </c>
      <c r="P945" s="7" t="str">
        <f>IF(Overall!N947&lt;&gt;"",DATEVALUE(MID(Overall!N947, FIND(",", Overall!N947) + 2, FIND(" ", Overall!N947) - FIND(",", Overall!N947) - 1) &amp; " " &amp; MID(Overall!N947, FIND(" ", Overall!N947) + 1, FIND(",", Overall!N947, FIND(" ", Overall!N947)) - FIND(" ", Overall!N947) - 1) &amp; ", " &amp; MID(Overall!N947, FIND(",", Overall!N947, FIND(",",Overall!N947) + 1) + 2, LEN(Overall!N947))),"")</f>
        <v/>
      </c>
      <c r="Q945" s="7" t="str">
        <f>IF(Overall!O947&lt;&gt;"",DATEVALUE(MID(Overall!O947, FIND(",", Overall!O947) + 2, FIND(" ", Overall!O947) - FIND(",", Overall!O947) - 1) &amp; " " &amp; MID(Overall!O947, FIND(" ", Overall!O947) + 1, FIND(",", Overall!O947, FIND(" ", Overall!O947)) - FIND(" ", Overall!O947) - 1) &amp; ", " &amp; MID(Overall!O947, FIND(",", Overall!O947, FIND(",",Overall!O947) + 1) + 2, LEN(Overall!O947))),"")</f>
        <v/>
      </c>
      <c r="R945" s="5" t="str">
        <f t="shared" si="30"/>
        <v/>
      </c>
      <c r="S945" s="10" t="str">
        <f>IF(Overall!$A947&lt;&gt;"",IF(AND(MONTH($N945) &lt;= 1, MONTH($O945) &gt;= 1), IF($R945 &lt;&gt; "", $H945/$R945, ""), ""),"")</f>
        <v/>
      </c>
      <c r="T945" s="10" t="str">
        <f>IF(Overall!$A947&lt;&gt;"",IF(AND(MONTH($N945) &lt;= 2, MONTH($O945) &gt;= 2), IF($R945 &lt;&gt; "", $H945/$R945, ""), ""),"")</f>
        <v/>
      </c>
      <c r="U945" s="10" t="str">
        <f>IF(Overall!$A947&lt;&gt;"",IF(AND(MONTH($N945) &lt;= 3, MONTH($O945) &gt;= 3), IF($R945 &lt;&gt; "", $H945/$R945, ""), ""),"")</f>
        <v/>
      </c>
      <c r="V945" s="10" t="str">
        <f>IF(Overall!$A947&lt;&gt;"",IF(AND(MONTH($N945) &lt;= 4, MONTH($O945) &gt;= 4), IF($R945 &lt;&gt; "", $H945/$R945, ""), ""),"")</f>
        <v/>
      </c>
      <c r="W945" s="10" t="str">
        <f>IF(Overall!$A947&lt;&gt;"",IF(AND(MONTH($N945) &lt;= 5, MONTH($O945) &gt;= 5), IF($R945 &lt;&gt; "", $H945/$R945, ""), ""),"")</f>
        <v/>
      </c>
      <c r="X945" s="10" t="str">
        <f>IF(Overall!$A947&lt;&gt;"",IF(AND(MONTH($N945) &lt;= 6, MONTH($O945) &gt;= 6), IF($R945 &lt;&gt; "", $H945/$R945, ""), ""),"")</f>
        <v/>
      </c>
      <c r="Y945" s="10" t="str">
        <f>IF(Overall!$A947&lt;&gt;"",IF(AND(MONTH($N945) &lt;= 7, MONTH($O945) &gt;= 7 ), IF($R945 &lt;&gt; "", $H945/$R945, ""), ""),"")</f>
        <v/>
      </c>
      <c r="Z945" s="10" t="str">
        <f>IF(Overall!$A947&lt;&gt;"",IF(AND(MONTH($N945) &lt;= 8, MONTH($O945) &gt;= 8), IF($R945 &lt;&gt; "", $H945/$R945, ""), ""),"")</f>
        <v/>
      </c>
      <c r="AA945" s="10" t="str">
        <f>IF(Overall!$A947&lt;&gt;"",IF(AND(MONTH($N945) &lt;= 9, MONTH($O945) &gt;= 9), IF($R945 &lt;&gt; "", $H945/$R945, ""), ""),"")</f>
        <v/>
      </c>
      <c r="AB945" s="10" t="str">
        <f>IF(Overall!$A947&lt;&gt;"",IF(AND(MONTH($N945) &lt;= 10, MONTH($O945) &gt;= 10), IF($R945 &lt;&gt; "", $H945/$R945, ""), ""),"")</f>
        <v/>
      </c>
      <c r="AC945" s="10" t="str">
        <f>IF(Overall!$A947&lt;&gt;"",IF(AND(MONTH($N945) &lt;= 11, MONTH($O945) &gt;= 11), IF($R945 &lt;&gt; "", $H945/$R945, ""), ""),"")</f>
        <v/>
      </c>
      <c r="AD945" s="10" t="str">
        <f>IF(Overall!$A947&lt;&gt;"",IF(AND(MONTH($N945) &lt;= 12, MONTH($O945) &gt;= 12), IF($R945 &lt;&gt; "", $H945/$R945, ""), ""),"")</f>
        <v/>
      </c>
      <c r="AF945" s="10" t="str">
        <f ca="1">IFERROR(IF(AND(NOW()&lt;= EOMONTH(DATE(YEAR($O945),1, 1), 0), Overall!$A947&lt;&gt;"", MONTH($N945) &lt;= 1, MONTH($O945) &gt;= 1), IF($R945 &lt;&gt; "", $H945/$R945, ""), ""), "")</f>
        <v/>
      </c>
      <c r="AG945" s="10" t="str">
        <f ca="1">IFERROR(IF(AND(NOW()&lt;= EOMONTH(DATE(YEAR($O945),2, 1), 0), Overall!$A947&lt;&gt;"", MONTH($N945) &lt;= 2, MONTH($O945) &gt;= 2), IF($R945 &lt;&gt; "", $H945/$R945, ""), ""), "")</f>
        <v/>
      </c>
      <c r="AH945" s="10" t="str">
        <f ca="1">IFERROR(IF(AND(NOW()&lt;= EOMONTH(DATE(YEAR($O945),3, 1), 0), Overall!$A947&lt;&gt;"", MONTH($N945) &lt;= 3, MONTH($O945) &gt;= 3), IF($R945 &lt;&gt; "", $H945/$R945, ""), ""), "")</f>
        <v/>
      </c>
      <c r="AI945" s="10" t="str">
        <f ca="1">IFERROR(IF(AND(NOW()&lt;= EOMONTH(DATE(YEAR($O945),4, 1), 0), Overall!$A947&lt;&gt;"", MONTH($N945) &lt;= 4, MONTH($O945) &gt;= 4), IF($R945 &lt;&gt; "", $H945/$R945, ""), ""), "")</f>
        <v/>
      </c>
      <c r="AJ945" s="10" t="str">
        <f ca="1">IFERROR(IF(AND(NOW()&lt;= EOMONTH(DATE(YEAR($O945),5, 1), 0), Overall!$A947&lt;&gt;"", MONTH($N945) &lt;= 5, MONTH($O945) &gt;= 5), IF($R945 &lt;&gt; "", $H945/$R945, ""), ""), "")</f>
        <v/>
      </c>
      <c r="AK945" s="10" t="str">
        <f ca="1">IFERROR(IF(AND(NOW()&lt;= EOMONTH(DATE(YEAR($O945),6, 1), 0), Overall!$A947&lt;&gt;"", MONTH($N945) &lt;= 6, MONTH($O945) &gt;= 6), IF($R945 &lt;&gt; "", $H945/$R945, ""), ""), "")</f>
        <v/>
      </c>
      <c r="AL945" s="10" t="str">
        <f ca="1">IFERROR(IF(AND(NOW()&lt;= EOMONTH(DATE(YEAR($O945),7, 1), 0), Overall!$A947&lt;&gt;"", MONTH($N945) &lt;= 7, MONTH($O945) &gt;= 7), IF($R945 &lt;&gt; "", $H945/$R945, ""), ""), "")</f>
        <v/>
      </c>
      <c r="AM945" s="10" t="str">
        <f ca="1">IFERROR(IF(AND(NOW()&lt;= EOMONTH(DATE(YEAR($O945),8, 1), 0), Overall!$A947&lt;&gt;"", MONTH($N945) &lt;= 8, MONTH($O945) &gt;= 8), IF($R945 &lt;&gt; "", $H945/$R945, ""), ""), "")</f>
        <v/>
      </c>
      <c r="AN945" s="10" t="str">
        <f ca="1">IFERROR(IF(AND(NOW()&lt;= EOMONTH(DATE(YEAR($O945),9, 1), 0), Overall!$A947&lt;&gt;"", MONTH($N945) &lt;= 9, MONTH($O945) &gt;= 9), IF($R945 &lt;&gt; "", $H945/$R945, ""), ""), "")</f>
        <v/>
      </c>
      <c r="AO945" s="10" t="str">
        <f ca="1">IFERROR(IF(AND(NOW()&lt;= EOMONTH(DATE(YEAR($O945),10, 1), 0), Overall!$A947&lt;&gt;"", MONTH($N945) &lt;= 10, MONTH($O945) &gt;= 10), IF($R945 &lt;&gt; "", $H945/$R945, ""), ""), "")</f>
        <v/>
      </c>
      <c r="AP945" s="10" t="str">
        <f ca="1">IFERROR(IF(AND(NOW()&lt;= EOMONTH(DATE(YEAR($O945),11, 1), 0), Overall!$A947&lt;&gt;"", MONTH($N945) &lt;=11, MONTH($O945) &gt;= 11), IF($R945 &lt;&gt; "", $H945/$R945, ""), ""), "")</f>
        <v/>
      </c>
      <c r="AQ945" s="10" t="str">
        <f ca="1">IFERROR(IF(AND(NOW()&lt;= EOMONTH(DATE(YEAR($O945),12, 1), 0), Overall!$A947&lt;&gt;"", MONTH($N945) &lt;= 12, MONTH($O945) &gt;= 12), IF($R945 &lt;&gt; "", $H945/$R945, ""), ""), "")</f>
        <v/>
      </c>
      <c r="AR945" s="16">
        <f t="shared" ca="1" si="31"/>
        <v>0</v>
      </c>
    </row>
    <row r="946" spans="1:44" x14ac:dyDescent="0.25">
      <c r="A946" t="str">
        <f>_xlfn.VALUETOTEXT(Overall!A948)</f>
        <v/>
      </c>
      <c r="B946" s="8" t="str">
        <f>IF(Overall!B948&lt;&gt;"", VALUE(Overall!B948), "")</f>
        <v/>
      </c>
      <c r="C946" s="5" t="str">
        <f>IF(Overall!C948&lt;&gt;"",_xlfn.VALUETOTEXT(Overall!C948),"")</f>
        <v/>
      </c>
      <c r="D946" s="5" t="str">
        <f>_xlfn.VALUETOTEXT(Overall!D948)</f>
        <v/>
      </c>
      <c r="E946" s="5" t="str">
        <f>IF(Overall!Q948&lt;&gt;"",_xlfn.VALUETOTEXT(Overall!Q948),"")</f>
        <v/>
      </c>
      <c r="F946" s="5" t="str">
        <f>IF(Overall!E948&lt;&gt;"",_xlfn.VALUETOTEXT(Overall!E948),"")</f>
        <v/>
      </c>
      <c r="G946" s="5" t="str">
        <f>IF(Overall!R948&lt;&gt;"",_xlfn.VALUETOTEXT(Overall!R948),"")</f>
        <v/>
      </c>
      <c r="H946" s="6" t="str">
        <f>IF(Overall!F948&lt;&gt;"",VALUE(Overall!F948),"")</f>
        <v/>
      </c>
      <c r="I946" s="6" t="str">
        <f>IF(Overall!G948&lt;&gt;"",VALUE(Overall!G948),"")</f>
        <v/>
      </c>
      <c r="J946" s="6" t="str">
        <f>IF(Overall!H948&lt;&gt;"",VALUE(Overall!H948),"")</f>
        <v/>
      </c>
      <c r="K946" s="6" t="str">
        <f>IF(Overall!I948&lt;&gt;"",VALUE(Overall!I948),"")</f>
        <v/>
      </c>
      <c r="L946" s="6" t="str">
        <f>IF(Overall!J948&lt;&gt;"",VALUE(Overall!J948),"")</f>
        <v/>
      </c>
      <c r="M946" s="6" t="str">
        <f>IF(Overall!K948&lt;&gt;"",VALUE(Overall!K948),"")</f>
        <v/>
      </c>
      <c r="N946" s="7" t="str">
        <f>IF(Overall!L948&lt;&gt;"",DATEVALUE(MID(Overall!L948, FIND(",", Overall!L948) + 2, FIND(" ", Overall!L948) - FIND(",", Overall!L948) - 1) &amp; " " &amp; MID(Overall!L948, FIND(" ", Overall!L948) + 1, FIND(",", Overall!L948, FIND(" ", Overall!L948)) - FIND(" ", Overall!L948) - 1) &amp; ", " &amp; MID(Overall!L948, FIND(",", Overall!L948, FIND(",",Overall!L948) + 1) + 2, LEN(Overall!L948))),"")</f>
        <v/>
      </c>
      <c r="O946" s="7" t="str">
        <f>IF(Overall!M948&lt;&gt;"",DATEVALUE(MID(Overall!M948, FIND(",", Overall!M948) + 2, FIND(" ", Overall!M948) - FIND(",", Overall!M948) - 1) &amp; " " &amp; MID(Overall!M948, FIND(" ", Overall!M948) + 1, FIND(",", Overall!M948, FIND(" ", Overall!M948)) - FIND(" ", Overall!M948) - 1) &amp; ", " &amp; MID(Overall!M948, FIND(",", Overall!M948, FIND(",",Overall!M948) + 1) + 2, LEN(Overall!M948))),"")</f>
        <v/>
      </c>
      <c r="P946" s="7" t="str">
        <f>IF(Overall!N948&lt;&gt;"",DATEVALUE(MID(Overall!N948, FIND(",", Overall!N948) + 2, FIND(" ", Overall!N948) - FIND(",", Overall!N948) - 1) &amp; " " &amp; MID(Overall!N948, FIND(" ", Overall!N948) + 1, FIND(",", Overall!N948, FIND(" ", Overall!N948)) - FIND(" ", Overall!N948) - 1) &amp; ", " &amp; MID(Overall!N948, FIND(",", Overall!N948, FIND(",",Overall!N948) + 1) + 2, LEN(Overall!N948))),"")</f>
        <v/>
      </c>
      <c r="Q946" s="7" t="str">
        <f>IF(Overall!O948&lt;&gt;"",DATEVALUE(MID(Overall!O948, FIND(",", Overall!O948) + 2, FIND(" ", Overall!O948) - FIND(",", Overall!O948) - 1) &amp; " " &amp; MID(Overall!O948, FIND(" ", Overall!O948) + 1, FIND(",", Overall!O948, FIND(" ", Overall!O948)) - FIND(" ", Overall!O948) - 1) &amp; ", " &amp; MID(Overall!O948, FIND(",", Overall!O948, FIND(",",Overall!O948) + 1) + 2, LEN(Overall!O948))),"")</f>
        <v/>
      </c>
      <c r="R946" s="5" t="str">
        <f t="shared" si="30"/>
        <v/>
      </c>
      <c r="S946" s="10" t="str">
        <f>IF(Overall!$A948&lt;&gt;"",IF(AND(MONTH($N946) &lt;= 1, MONTH($O946) &gt;= 1), IF($R946 &lt;&gt; "", $H946/$R946, ""), ""),"")</f>
        <v/>
      </c>
      <c r="T946" s="10" t="str">
        <f>IF(Overall!$A948&lt;&gt;"",IF(AND(MONTH($N946) &lt;= 2, MONTH($O946) &gt;= 2), IF($R946 &lt;&gt; "", $H946/$R946, ""), ""),"")</f>
        <v/>
      </c>
      <c r="U946" s="10" t="str">
        <f>IF(Overall!$A948&lt;&gt;"",IF(AND(MONTH($N946) &lt;= 3, MONTH($O946) &gt;= 3), IF($R946 &lt;&gt; "", $H946/$R946, ""), ""),"")</f>
        <v/>
      </c>
      <c r="V946" s="10" t="str">
        <f>IF(Overall!$A948&lt;&gt;"",IF(AND(MONTH($N946) &lt;= 4, MONTH($O946) &gt;= 4), IF($R946 &lt;&gt; "", $H946/$R946, ""), ""),"")</f>
        <v/>
      </c>
      <c r="W946" s="10" t="str">
        <f>IF(Overall!$A948&lt;&gt;"",IF(AND(MONTH($N946) &lt;= 5, MONTH($O946) &gt;= 5), IF($R946 &lt;&gt; "", $H946/$R946, ""), ""),"")</f>
        <v/>
      </c>
      <c r="X946" s="10" t="str">
        <f>IF(Overall!$A948&lt;&gt;"",IF(AND(MONTH($N946) &lt;= 6, MONTH($O946) &gt;= 6), IF($R946 &lt;&gt; "", $H946/$R946, ""), ""),"")</f>
        <v/>
      </c>
      <c r="Y946" s="10" t="str">
        <f>IF(Overall!$A948&lt;&gt;"",IF(AND(MONTH($N946) &lt;= 7, MONTH($O946) &gt;= 7 ), IF($R946 &lt;&gt; "", $H946/$R946, ""), ""),"")</f>
        <v/>
      </c>
      <c r="Z946" s="10" t="str">
        <f>IF(Overall!$A948&lt;&gt;"",IF(AND(MONTH($N946) &lt;= 8, MONTH($O946) &gt;= 8), IF($R946 &lt;&gt; "", $H946/$R946, ""), ""),"")</f>
        <v/>
      </c>
      <c r="AA946" s="10" t="str">
        <f>IF(Overall!$A948&lt;&gt;"",IF(AND(MONTH($N946) &lt;= 9, MONTH($O946) &gt;= 9), IF($R946 &lt;&gt; "", $H946/$R946, ""), ""),"")</f>
        <v/>
      </c>
      <c r="AB946" s="10" t="str">
        <f>IF(Overall!$A948&lt;&gt;"",IF(AND(MONTH($N946) &lt;= 10, MONTH($O946) &gt;= 10), IF($R946 &lt;&gt; "", $H946/$R946, ""), ""),"")</f>
        <v/>
      </c>
      <c r="AC946" s="10" t="str">
        <f>IF(Overall!$A948&lt;&gt;"",IF(AND(MONTH($N946) &lt;= 11, MONTH($O946) &gt;= 11), IF($R946 &lt;&gt; "", $H946/$R946, ""), ""),"")</f>
        <v/>
      </c>
      <c r="AD946" s="10" t="str">
        <f>IF(Overall!$A948&lt;&gt;"",IF(AND(MONTH($N946) &lt;= 12, MONTH($O946) &gt;= 12), IF($R946 &lt;&gt; "", $H946/$R946, ""), ""),"")</f>
        <v/>
      </c>
      <c r="AF946" s="10" t="str">
        <f ca="1">IFERROR(IF(AND(NOW()&lt;= EOMONTH(DATE(YEAR($O946),1, 1), 0), Overall!$A948&lt;&gt;"", MONTH($N946) &lt;= 1, MONTH($O946) &gt;= 1), IF($R946 &lt;&gt; "", $H946/$R946, ""), ""), "")</f>
        <v/>
      </c>
      <c r="AG946" s="10" t="str">
        <f ca="1">IFERROR(IF(AND(NOW()&lt;= EOMONTH(DATE(YEAR($O946),2, 1), 0), Overall!$A948&lt;&gt;"", MONTH($N946) &lt;= 2, MONTH($O946) &gt;= 2), IF($R946 &lt;&gt; "", $H946/$R946, ""), ""), "")</f>
        <v/>
      </c>
      <c r="AH946" s="10" t="str">
        <f ca="1">IFERROR(IF(AND(NOW()&lt;= EOMONTH(DATE(YEAR($O946),3, 1), 0), Overall!$A948&lt;&gt;"", MONTH($N946) &lt;= 3, MONTH($O946) &gt;= 3), IF($R946 &lt;&gt; "", $H946/$R946, ""), ""), "")</f>
        <v/>
      </c>
      <c r="AI946" s="10" t="str">
        <f ca="1">IFERROR(IF(AND(NOW()&lt;= EOMONTH(DATE(YEAR($O946),4, 1), 0), Overall!$A948&lt;&gt;"", MONTH($N946) &lt;= 4, MONTH($O946) &gt;= 4), IF($R946 &lt;&gt; "", $H946/$R946, ""), ""), "")</f>
        <v/>
      </c>
      <c r="AJ946" s="10" t="str">
        <f ca="1">IFERROR(IF(AND(NOW()&lt;= EOMONTH(DATE(YEAR($O946),5, 1), 0), Overall!$A948&lt;&gt;"", MONTH($N946) &lt;= 5, MONTH($O946) &gt;= 5), IF($R946 &lt;&gt; "", $H946/$R946, ""), ""), "")</f>
        <v/>
      </c>
      <c r="AK946" s="10" t="str">
        <f ca="1">IFERROR(IF(AND(NOW()&lt;= EOMONTH(DATE(YEAR($O946),6, 1), 0), Overall!$A948&lt;&gt;"", MONTH($N946) &lt;= 6, MONTH($O946) &gt;= 6), IF($R946 &lt;&gt; "", $H946/$R946, ""), ""), "")</f>
        <v/>
      </c>
      <c r="AL946" s="10" t="str">
        <f ca="1">IFERROR(IF(AND(NOW()&lt;= EOMONTH(DATE(YEAR($O946),7, 1), 0), Overall!$A948&lt;&gt;"", MONTH($N946) &lt;= 7, MONTH($O946) &gt;= 7), IF($R946 &lt;&gt; "", $H946/$R946, ""), ""), "")</f>
        <v/>
      </c>
      <c r="AM946" s="10" t="str">
        <f ca="1">IFERROR(IF(AND(NOW()&lt;= EOMONTH(DATE(YEAR($O946),8, 1), 0), Overall!$A948&lt;&gt;"", MONTH($N946) &lt;= 8, MONTH($O946) &gt;= 8), IF($R946 &lt;&gt; "", $H946/$R946, ""), ""), "")</f>
        <v/>
      </c>
      <c r="AN946" s="10" t="str">
        <f ca="1">IFERROR(IF(AND(NOW()&lt;= EOMONTH(DATE(YEAR($O946),9, 1), 0), Overall!$A948&lt;&gt;"", MONTH($N946) &lt;= 9, MONTH($O946) &gt;= 9), IF($R946 &lt;&gt; "", $H946/$R946, ""), ""), "")</f>
        <v/>
      </c>
      <c r="AO946" s="10" t="str">
        <f ca="1">IFERROR(IF(AND(NOW()&lt;= EOMONTH(DATE(YEAR($O946),10, 1), 0), Overall!$A948&lt;&gt;"", MONTH($N946) &lt;= 10, MONTH($O946) &gt;= 10), IF($R946 &lt;&gt; "", $H946/$R946, ""), ""), "")</f>
        <v/>
      </c>
      <c r="AP946" s="10" t="str">
        <f ca="1">IFERROR(IF(AND(NOW()&lt;= EOMONTH(DATE(YEAR($O946),11, 1), 0), Overall!$A948&lt;&gt;"", MONTH($N946) &lt;=11, MONTH($O946) &gt;= 11), IF($R946 &lt;&gt; "", $H946/$R946, ""), ""), "")</f>
        <v/>
      </c>
      <c r="AQ946" s="10" t="str">
        <f ca="1">IFERROR(IF(AND(NOW()&lt;= EOMONTH(DATE(YEAR($O946),12, 1), 0), Overall!$A948&lt;&gt;"", MONTH($N946) &lt;= 12, MONTH($O946) &gt;= 12), IF($R946 &lt;&gt; "", $H946/$R946, ""), ""), "")</f>
        <v/>
      </c>
      <c r="AR946" s="16">
        <f t="shared" ca="1" si="31"/>
        <v>0</v>
      </c>
    </row>
    <row r="947" spans="1:44" x14ac:dyDescent="0.25">
      <c r="A947" t="str">
        <f>_xlfn.VALUETOTEXT(Overall!A949)</f>
        <v/>
      </c>
      <c r="B947" s="8" t="str">
        <f>IF(Overall!B949&lt;&gt;"", VALUE(Overall!B949), "")</f>
        <v/>
      </c>
      <c r="C947" s="5" t="str">
        <f>IF(Overall!C949&lt;&gt;"",_xlfn.VALUETOTEXT(Overall!C949),"")</f>
        <v/>
      </c>
      <c r="D947" s="5" t="str">
        <f>_xlfn.VALUETOTEXT(Overall!D949)</f>
        <v/>
      </c>
      <c r="E947" s="5" t="str">
        <f>IF(Overall!Q949&lt;&gt;"",_xlfn.VALUETOTEXT(Overall!Q949),"")</f>
        <v/>
      </c>
      <c r="F947" s="5" t="str">
        <f>IF(Overall!E949&lt;&gt;"",_xlfn.VALUETOTEXT(Overall!E949),"")</f>
        <v/>
      </c>
      <c r="G947" s="5" t="str">
        <f>IF(Overall!R949&lt;&gt;"",_xlfn.VALUETOTEXT(Overall!R949),"")</f>
        <v/>
      </c>
      <c r="H947" s="6" t="str">
        <f>IF(Overall!F949&lt;&gt;"",VALUE(Overall!F949),"")</f>
        <v/>
      </c>
      <c r="I947" s="6" t="str">
        <f>IF(Overall!G949&lt;&gt;"",VALUE(Overall!G949),"")</f>
        <v/>
      </c>
      <c r="J947" s="6" t="str">
        <f>IF(Overall!H949&lt;&gt;"",VALUE(Overall!H949),"")</f>
        <v/>
      </c>
      <c r="K947" s="6" t="str">
        <f>IF(Overall!I949&lt;&gt;"",VALUE(Overall!I949),"")</f>
        <v/>
      </c>
      <c r="L947" s="6" t="str">
        <f>IF(Overall!J949&lt;&gt;"",VALUE(Overall!J949),"")</f>
        <v/>
      </c>
      <c r="M947" s="6" t="str">
        <f>IF(Overall!K949&lt;&gt;"",VALUE(Overall!K949),"")</f>
        <v/>
      </c>
      <c r="N947" s="7" t="str">
        <f>IF(Overall!L949&lt;&gt;"",DATEVALUE(MID(Overall!L949, FIND(",", Overall!L949) + 2, FIND(" ", Overall!L949) - FIND(",", Overall!L949) - 1) &amp; " " &amp; MID(Overall!L949, FIND(" ", Overall!L949) + 1, FIND(",", Overall!L949, FIND(" ", Overall!L949)) - FIND(" ", Overall!L949) - 1) &amp; ", " &amp; MID(Overall!L949, FIND(",", Overall!L949, FIND(",",Overall!L949) + 1) + 2, LEN(Overall!L949))),"")</f>
        <v/>
      </c>
      <c r="O947" s="7" t="str">
        <f>IF(Overall!M949&lt;&gt;"",DATEVALUE(MID(Overall!M949, FIND(",", Overall!M949) + 2, FIND(" ", Overall!M949) - FIND(",", Overall!M949) - 1) &amp; " " &amp; MID(Overall!M949, FIND(" ", Overall!M949) + 1, FIND(",", Overall!M949, FIND(" ", Overall!M949)) - FIND(" ", Overall!M949) - 1) &amp; ", " &amp; MID(Overall!M949, FIND(",", Overall!M949, FIND(",",Overall!M949) + 1) + 2, LEN(Overall!M949))),"")</f>
        <v/>
      </c>
      <c r="P947" s="7" t="str">
        <f>IF(Overall!N949&lt;&gt;"",DATEVALUE(MID(Overall!N949, FIND(",", Overall!N949) + 2, FIND(" ", Overall!N949) - FIND(",", Overall!N949) - 1) &amp; " " &amp; MID(Overall!N949, FIND(" ", Overall!N949) + 1, FIND(",", Overall!N949, FIND(" ", Overall!N949)) - FIND(" ", Overall!N949) - 1) &amp; ", " &amp; MID(Overall!N949, FIND(",", Overall!N949, FIND(",",Overall!N949) + 1) + 2, LEN(Overall!N949))),"")</f>
        <v/>
      </c>
      <c r="Q947" s="7" t="str">
        <f>IF(Overall!O949&lt;&gt;"",DATEVALUE(MID(Overall!O949, FIND(",", Overall!O949) + 2, FIND(" ", Overall!O949) - FIND(",", Overall!O949) - 1) &amp; " " &amp; MID(Overall!O949, FIND(" ", Overall!O949) + 1, FIND(",", Overall!O949, FIND(" ", Overall!O949)) - FIND(" ", Overall!O949) - 1) &amp; ", " &amp; MID(Overall!O949, FIND(",", Overall!O949, FIND(",",Overall!O949) + 1) + 2, LEN(Overall!O949))),"")</f>
        <v/>
      </c>
      <c r="R947" s="5" t="str">
        <f t="shared" si="30"/>
        <v/>
      </c>
      <c r="S947" s="10" t="str">
        <f>IF(Overall!$A949&lt;&gt;"",IF(AND(MONTH($N947) &lt;= 1, MONTH($O947) &gt;= 1), IF($R947 &lt;&gt; "", $H947/$R947, ""), ""),"")</f>
        <v/>
      </c>
      <c r="T947" s="10" t="str">
        <f>IF(Overall!$A949&lt;&gt;"",IF(AND(MONTH($N947) &lt;= 2, MONTH($O947) &gt;= 2), IF($R947 &lt;&gt; "", $H947/$R947, ""), ""),"")</f>
        <v/>
      </c>
      <c r="U947" s="10" t="str">
        <f>IF(Overall!$A949&lt;&gt;"",IF(AND(MONTH($N947) &lt;= 3, MONTH($O947) &gt;= 3), IF($R947 &lt;&gt; "", $H947/$R947, ""), ""),"")</f>
        <v/>
      </c>
      <c r="V947" s="10" t="str">
        <f>IF(Overall!$A949&lt;&gt;"",IF(AND(MONTH($N947) &lt;= 4, MONTH($O947) &gt;= 4), IF($R947 &lt;&gt; "", $H947/$R947, ""), ""),"")</f>
        <v/>
      </c>
      <c r="W947" s="10" t="str">
        <f>IF(Overall!$A949&lt;&gt;"",IF(AND(MONTH($N947) &lt;= 5, MONTH($O947) &gt;= 5), IF($R947 &lt;&gt; "", $H947/$R947, ""), ""),"")</f>
        <v/>
      </c>
      <c r="X947" s="10" t="str">
        <f>IF(Overall!$A949&lt;&gt;"",IF(AND(MONTH($N947) &lt;= 6, MONTH($O947) &gt;= 6), IF($R947 &lt;&gt; "", $H947/$R947, ""), ""),"")</f>
        <v/>
      </c>
      <c r="Y947" s="10" t="str">
        <f>IF(Overall!$A949&lt;&gt;"",IF(AND(MONTH($N947) &lt;= 7, MONTH($O947) &gt;= 7 ), IF($R947 &lt;&gt; "", $H947/$R947, ""), ""),"")</f>
        <v/>
      </c>
      <c r="Z947" s="10" t="str">
        <f>IF(Overall!$A949&lt;&gt;"",IF(AND(MONTH($N947) &lt;= 8, MONTH($O947) &gt;= 8), IF($R947 &lt;&gt; "", $H947/$R947, ""), ""),"")</f>
        <v/>
      </c>
      <c r="AA947" s="10" t="str">
        <f>IF(Overall!$A949&lt;&gt;"",IF(AND(MONTH($N947) &lt;= 9, MONTH($O947) &gt;= 9), IF($R947 &lt;&gt; "", $H947/$R947, ""), ""),"")</f>
        <v/>
      </c>
      <c r="AB947" s="10" t="str">
        <f>IF(Overall!$A949&lt;&gt;"",IF(AND(MONTH($N947) &lt;= 10, MONTH($O947) &gt;= 10), IF($R947 &lt;&gt; "", $H947/$R947, ""), ""),"")</f>
        <v/>
      </c>
      <c r="AC947" s="10" t="str">
        <f>IF(Overall!$A949&lt;&gt;"",IF(AND(MONTH($N947) &lt;= 11, MONTH($O947) &gt;= 11), IF($R947 &lt;&gt; "", $H947/$R947, ""), ""),"")</f>
        <v/>
      </c>
      <c r="AD947" s="10" t="str">
        <f>IF(Overall!$A949&lt;&gt;"",IF(AND(MONTH($N947) &lt;= 12, MONTH($O947) &gt;= 12), IF($R947 &lt;&gt; "", $H947/$R947, ""), ""),"")</f>
        <v/>
      </c>
      <c r="AF947" s="10" t="str">
        <f ca="1">IFERROR(IF(AND(NOW()&lt;= EOMONTH(DATE(YEAR($O947),1, 1), 0), Overall!$A949&lt;&gt;"", MONTH($N947) &lt;= 1, MONTH($O947) &gt;= 1), IF($R947 &lt;&gt; "", $H947/$R947, ""), ""), "")</f>
        <v/>
      </c>
      <c r="AG947" s="10" t="str">
        <f ca="1">IFERROR(IF(AND(NOW()&lt;= EOMONTH(DATE(YEAR($O947),2, 1), 0), Overall!$A949&lt;&gt;"", MONTH($N947) &lt;= 2, MONTH($O947) &gt;= 2), IF($R947 &lt;&gt; "", $H947/$R947, ""), ""), "")</f>
        <v/>
      </c>
      <c r="AH947" s="10" t="str">
        <f ca="1">IFERROR(IF(AND(NOW()&lt;= EOMONTH(DATE(YEAR($O947),3, 1), 0), Overall!$A949&lt;&gt;"", MONTH($N947) &lt;= 3, MONTH($O947) &gt;= 3), IF($R947 &lt;&gt; "", $H947/$R947, ""), ""), "")</f>
        <v/>
      </c>
      <c r="AI947" s="10" t="str">
        <f ca="1">IFERROR(IF(AND(NOW()&lt;= EOMONTH(DATE(YEAR($O947),4, 1), 0), Overall!$A949&lt;&gt;"", MONTH($N947) &lt;= 4, MONTH($O947) &gt;= 4), IF($R947 &lt;&gt; "", $H947/$R947, ""), ""), "")</f>
        <v/>
      </c>
      <c r="AJ947" s="10" t="str">
        <f ca="1">IFERROR(IF(AND(NOW()&lt;= EOMONTH(DATE(YEAR($O947),5, 1), 0), Overall!$A949&lt;&gt;"", MONTH($N947) &lt;= 5, MONTH($O947) &gt;= 5), IF($R947 &lt;&gt; "", $H947/$R947, ""), ""), "")</f>
        <v/>
      </c>
      <c r="AK947" s="10" t="str">
        <f ca="1">IFERROR(IF(AND(NOW()&lt;= EOMONTH(DATE(YEAR($O947),6, 1), 0), Overall!$A949&lt;&gt;"", MONTH($N947) &lt;= 6, MONTH($O947) &gt;= 6), IF($R947 &lt;&gt; "", $H947/$R947, ""), ""), "")</f>
        <v/>
      </c>
      <c r="AL947" s="10" t="str">
        <f ca="1">IFERROR(IF(AND(NOW()&lt;= EOMONTH(DATE(YEAR($O947),7, 1), 0), Overall!$A949&lt;&gt;"", MONTH($N947) &lt;= 7, MONTH($O947) &gt;= 7), IF($R947 &lt;&gt; "", $H947/$R947, ""), ""), "")</f>
        <v/>
      </c>
      <c r="AM947" s="10" t="str">
        <f ca="1">IFERROR(IF(AND(NOW()&lt;= EOMONTH(DATE(YEAR($O947),8, 1), 0), Overall!$A949&lt;&gt;"", MONTH($N947) &lt;= 8, MONTH($O947) &gt;= 8), IF($R947 &lt;&gt; "", $H947/$R947, ""), ""), "")</f>
        <v/>
      </c>
      <c r="AN947" s="10" t="str">
        <f ca="1">IFERROR(IF(AND(NOW()&lt;= EOMONTH(DATE(YEAR($O947),9, 1), 0), Overall!$A949&lt;&gt;"", MONTH($N947) &lt;= 9, MONTH($O947) &gt;= 9), IF($R947 &lt;&gt; "", $H947/$R947, ""), ""), "")</f>
        <v/>
      </c>
      <c r="AO947" s="10" t="str">
        <f ca="1">IFERROR(IF(AND(NOW()&lt;= EOMONTH(DATE(YEAR($O947),10, 1), 0), Overall!$A949&lt;&gt;"", MONTH($N947) &lt;= 10, MONTH($O947) &gt;= 10), IF($R947 &lt;&gt; "", $H947/$R947, ""), ""), "")</f>
        <v/>
      </c>
      <c r="AP947" s="10" t="str">
        <f ca="1">IFERROR(IF(AND(NOW()&lt;= EOMONTH(DATE(YEAR($O947),11, 1), 0), Overall!$A949&lt;&gt;"", MONTH($N947) &lt;=11, MONTH($O947) &gt;= 11), IF($R947 &lt;&gt; "", $H947/$R947, ""), ""), "")</f>
        <v/>
      </c>
      <c r="AQ947" s="10" t="str">
        <f ca="1">IFERROR(IF(AND(NOW()&lt;= EOMONTH(DATE(YEAR($O947),12, 1), 0), Overall!$A949&lt;&gt;"", MONTH($N947) &lt;= 12, MONTH($O947) &gt;= 12), IF($R947 &lt;&gt; "", $H947/$R947, ""), ""), "")</f>
        <v/>
      </c>
      <c r="AR947" s="16">
        <f t="shared" ca="1" si="31"/>
        <v>0</v>
      </c>
    </row>
    <row r="948" spans="1:44" x14ac:dyDescent="0.25">
      <c r="A948" t="str">
        <f>_xlfn.VALUETOTEXT(Overall!A950)</f>
        <v/>
      </c>
      <c r="B948" s="8" t="str">
        <f>IF(Overall!B950&lt;&gt;"", VALUE(Overall!B950), "")</f>
        <v/>
      </c>
      <c r="C948" s="5" t="str">
        <f>IF(Overall!C950&lt;&gt;"",_xlfn.VALUETOTEXT(Overall!C950),"")</f>
        <v/>
      </c>
      <c r="D948" s="5" t="str">
        <f>_xlfn.VALUETOTEXT(Overall!D950)</f>
        <v/>
      </c>
      <c r="E948" s="5" t="str">
        <f>IF(Overall!Q950&lt;&gt;"",_xlfn.VALUETOTEXT(Overall!Q950),"")</f>
        <v/>
      </c>
      <c r="F948" s="5" t="str">
        <f>IF(Overall!E950&lt;&gt;"",_xlfn.VALUETOTEXT(Overall!E950),"")</f>
        <v/>
      </c>
      <c r="G948" s="5" t="str">
        <f>IF(Overall!R950&lt;&gt;"",_xlfn.VALUETOTEXT(Overall!R950),"")</f>
        <v/>
      </c>
      <c r="H948" s="6" t="str">
        <f>IF(Overall!F950&lt;&gt;"",VALUE(Overall!F950),"")</f>
        <v/>
      </c>
      <c r="I948" s="6" t="str">
        <f>IF(Overall!G950&lt;&gt;"",VALUE(Overall!G950),"")</f>
        <v/>
      </c>
      <c r="J948" s="6" t="str">
        <f>IF(Overall!H950&lt;&gt;"",VALUE(Overall!H950),"")</f>
        <v/>
      </c>
      <c r="K948" s="6" t="str">
        <f>IF(Overall!I950&lt;&gt;"",VALUE(Overall!I950),"")</f>
        <v/>
      </c>
      <c r="L948" s="6" t="str">
        <f>IF(Overall!J950&lt;&gt;"",VALUE(Overall!J950),"")</f>
        <v/>
      </c>
      <c r="M948" s="6" t="str">
        <f>IF(Overall!K950&lt;&gt;"",VALUE(Overall!K950),"")</f>
        <v/>
      </c>
      <c r="N948" s="7" t="str">
        <f>IF(Overall!L950&lt;&gt;"",DATEVALUE(MID(Overall!L950, FIND(",", Overall!L950) + 2, FIND(" ", Overall!L950) - FIND(",", Overall!L950) - 1) &amp; " " &amp; MID(Overall!L950, FIND(" ", Overall!L950) + 1, FIND(",", Overall!L950, FIND(" ", Overall!L950)) - FIND(" ", Overall!L950) - 1) &amp; ", " &amp; MID(Overall!L950, FIND(",", Overall!L950, FIND(",",Overall!L950) + 1) + 2, LEN(Overall!L950))),"")</f>
        <v/>
      </c>
      <c r="O948" s="7" t="str">
        <f>IF(Overall!M950&lt;&gt;"",DATEVALUE(MID(Overall!M950, FIND(",", Overall!M950) + 2, FIND(" ", Overall!M950) - FIND(",", Overall!M950) - 1) &amp; " " &amp; MID(Overall!M950, FIND(" ", Overall!M950) + 1, FIND(",", Overall!M950, FIND(" ", Overall!M950)) - FIND(" ", Overall!M950) - 1) &amp; ", " &amp; MID(Overall!M950, FIND(",", Overall!M950, FIND(",",Overall!M950) + 1) + 2, LEN(Overall!M950))),"")</f>
        <v/>
      </c>
      <c r="P948" s="7" t="str">
        <f>IF(Overall!N950&lt;&gt;"",DATEVALUE(MID(Overall!N950, FIND(",", Overall!N950) + 2, FIND(" ", Overall!N950) - FIND(",", Overall!N950) - 1) &amp; " " &amp; MID(Overall!N950, FIND(" ", Overall!N950) + 1, FIND(",", Overall!N950, FIND(" ", Overall!N950)) - FIND(" ", Overall!N950) - 1) &amp; ", " &amp; MID(Overall!N950, FIND(",", Overall!N950, FIND(",",Overall!N950) + 1) + 2, LEN(Overall!N950))),"")</f>
        <v/>
      </c>
      <c r="Q948" s="7" t="str">
        <f>IF(Overall!O950&lt;&gt;"",DATEVALUE(MID(Overall!O950, FIND(",", Overall!O950) + 2, FIND(" ", Overall!O950) - FIND(",", Overall!O950) - 1) &amp; " " &amp; MID(Overall!O950, FIND(" ", Overall!O950) + 1, FIND(",", Overall!O950, FIND(" ", Overall!O950)) - FIND(" ", Overall!O950) - 1) &amp; ", " &amp; MID(Overall!O950, FIND(",", Overall!O950, FIND(",",Overall!O950) + 1) + 2, LEN(Overall!O950))),"")</f>
        <v/>
      </c>
      <c r="R948" s="5" t="str">
        <f t="shared" si="30"/>
        <v/>
      </c>
      <c r="S948" s="10" t="str">
        <f>IF(Overall!$A950&lt;&gt;"",IF(AND(MONTH($N948) &lt;= 1, MONTH($O948) &gt;= 1), IF($R948 &lt;&gt; "", $H948/$R948, ""), ""),"")</f>
        <v/>
      </c>
      <c r="T948" s="10" t="str">
        <f>IF(Overall!$A950&lt;&gt;"",IF(AND(MONTH($N948) &lt;= 2, MONTH($O948) &gt;= 2), IF($R948 &lt;&gt; "", $H948/$R948, ""), ""),"")</f>
        <v/>
      </c>
      <c r="U948" s="10" t="str">
        <f>IF(Overall!$A950&lt;&gt;"",IF(AND(MONTH($N948) &lt;= 3, MONTH($O948) &gt;= 3), IF($R948 &lt;&gt; "", $H948/$R948, ""), ""),"")</f>
        <v/>
      </c>
      <c r="V948" s="10" t="str">
        <f>IF(Overall!$A950&lt;&gt;"",IF(AND(MONTH($N948) &lt;= 4, MONTH($O948) &gt;= 4), IF($R948 &lt;&gt; "", $H948/$R948, ""), ""),"")</f>
        <v/>
      </c>
      <c r="W948" s="10" t="str">
        <f>IF(Overall!$A950&lt;&gt;"",IF(AND(MONTH($N948) &lt;= 5, MONTH($O948) &gt;= 5), IF($R948 &lt;&gt; "", $H948/$R948, ""), ""),"")</f>
        <v/>
      </c>
      <c r="X948" s="10" t="str">
        <f>IF(Overall!$A950&lt;&gt;"",IF(AND(MONTH($N948) &lt;= 6, MONTH($O948) &gt;= 6), IF($R948 &lt;&gt; "", $H948/$R948, ""), ""),"")</f>
        <v/>
      </c>
      <c r="Y948" s="10" t="str">
        <f>IF(Overall!$A950&lt;&gt;"",IF(AND(MONTH($N948) &lt;= 7, MONTH($O948) &gt;= 7 ), IF($R948 &lt;&gt; "", $H948/$R948, ""), ""),"")</f>
        <v/>
      </c>
      <c r="Z948" s="10" t="str">
        <f>IF(Overall!$A950&lt;&gt;"",IF(AND(MONTH($N948) &lt;= 8, MONTH($O948) &gt;= 8), IF($R948 &lt;&gt; "", $H948/$R948, ""), ""),"")</f>
        <v/>
      </c>
      <c r="AA948" s="10" t="str">
        <f>IF(Overall!$A950&lt;&gt;"",IF(AND(MONTH($N948) &lt;= 9, MONTH($O948) &gt;= 9), IF($R948 &lt;&gt; "", $H948/$R948, ""), ""),"")</f>
        <v/>
      </c>
      <c r="AB948" s="10" t="str">
        <f>IF(Overall!$A950&lt;&gt;"",IF(AND(MONTH($N948) &lt;= 10, MONTH($O948) &gt;= 10), IF($R948 &lt;&gt; "", $H948/$R948, ""), ""),"")</f>
        <v/>
      </c>
      <c r="AC948" s="10" t="str">
        <f>IF(Overall!$A950&lt;&gt;"",IF(AND(MONTH($N948) &lt;= 11, MONTH($O948) &gt;= 11), IF($R948 &lt;&gt; "", $H948/$R948, ""), ""),"")</f>
        <v/>
      </c>
      <c r="AD948" s="10" t="str">
        <f>IF(Overall!$A950&lt;&gt;"",IF(AND(MONTH($N948) &lt;= 12, MONTH($O948) &gt;= 12), IF($R948 &lt;&gt; "", $H948/$R948, ""), ""),"")</f>
        <v/>
      </c>
      <c r="AF948" s="10" t="str">
        <f ca="1">IFERROR(IF(AND(NOW()&lt;= EOMONTH(DATE(YEAR($O948),1, 1), 0), Overall!$A950&lt;&gt;"", MONTH($N948) &lt;= 1, MONTH($O948) &gt;= 1), IF($R948 &lt;&gt; "", $H948/$R948, ""), ""), "")</f>
        <v/>
      </c>
      <c r="AG948" s="10" t="str">
        <f ca="1">IFERROR(IF(AND(NOW()&lt;= EOMONTH(DATE(YEAR($O948),2, 1), 0), Overall!$A950&lt;&gt;"", MONTH($N948) &lt;= 2, MONTH($O948) &gt;= 2), IF($R948 &lt;&gt; "", $H948/$R948, ""), ""), "")</f>
        <v/>
      </c>
      <c r="AH948" s="10" t="str">
        <f ca="1">IFERROR(IF(AND(NOW()&lt;= EOMONTH(DATE(YEAR($O948),3, 1), 0), Overall!$A950&lt;&gt;"", MONTH($N948) &lt;= 3, MONTH($O948) &gt;= 3), IF($R948 &lt;&gt; "", $H948/$R948, ""), ""), "")</f>
        <v/>
      </c>
      <c r="AI948" s="10" t="str">
        <f ca="1">IFERROR(IF(AND(NOW()&lt;= EOMONTH(DATE(YEAR($O948),4, 1), 0), Overall!$A950&lt;&gt;"", MONTH($N948) &lt;= 4, MONTH($O948) &gt;= 4), IF($R948 &lt;&gt; "", $H948/$R948, ""), ""), "")</f>
        <v/>
      </c>
      <c r="AJ948" s="10" t="str">
        <f ca="1">IFERROR(IF(AND(NOW()&lt;= EOMONTH(DATE(YEAR($O948),5, 1), 0), Overall!$A950&lt;&gt;"", MONTH($N948) &lt;= 5, MONTH($O948) &gt;= 5), IF($R948 &lt;&gt; "", $H948/$R948, ""), ""), "")</f>
        <v/>
      </c>
      <c r="AK948" s="10" t="str">
        <f ca="1">IFERROR(IF(AND(NOW()&lt;= EOMONTH(DATE(YEAR($O948),6, 1), 0), Overall!$A950&lt;&gt;"", MONTH($N948) &lt;= 6, MONTH($O948) &gt;= 6), IF($R948 &lt;&gt; "", $H948/$R948, ""), ""), "")</f>
        <v/>
      </c>
      <c r="AL948" s="10" t="str">
        <f ca="1">IFERROR(IF(AND(NOW()&lt;= EOMONTH(DATE(YEAR($O948),7, 1), 0), Overall!$A950&lt;&gt;"", MONTH($N948) &lt;= 7, MONTH($O948) &gt;= 7), IF($R948 &lt;&gt; "", $H948/$R948, ""), ""), "")</f>
        <v/>
      </c>
      <c r="AM948" s="10" t="str">
        <f ca="1">IFERROR(IF(AND(NOW()&lt;= EOMONTH(DATE(YEAR($O948),8, 1), 0), Overall!$A950&lt;&gt;"", MONTH($N948) &lt;= 8, MONTH($O948) &gt;= 8), IF($R948 &lt;&gt; "", $H948/$R948, ""), ""), "")</f>
        <v/>
      </c>
      <c r="AN948" s="10" t="str">
        <f ca="1">IFERROR(IF(AND(NOW()&lt;= EOMONTH(DATE(YEAR($O948),9, 1), 0), Overall!$A950&lt;&gt;"", MONTH($N948) &lt;= 9, MONTH($O948) &gt;= 9), IF($R948 &lt;&gt; "", $H948/$R948, ""), ""), "")</f>
        <v/>
      </c>
      <c r="AO948" s="10" t="str">
        <f ca="1">IFERROR(IF(AND(NOW()&lt;= EOMONTH(DATE(YEAR($O948),10, 1), 0), Overall!$A950&lt;&gt;"", MONTH($N948) &lt;= 10, MONTH($O948) &gt;= 10), IF($R948 &lt;&gt; "", $H948/$R948, ""), ""), "")</f>
        <v/>
      </c>
      <c r="AP948" s="10" t="str">
        <f ca="1">IFERROR(IF(AND(NOW()&lt;= EOMONTH(DATE(YEAR($O948),11, 1), 0), Overall!$A950&lt;&gt;"", MONTH($N948) &lt;=11, MONTH($O948) &gt;= 11), IF($R948 &lt;&gt; "", $H948/$R948, ""), ""), "")</f>
        <v/>
      </c>
      <c r="AQ948" s="10" t="str">
        <f ca="1">IFERROR(IF(AND(NOW()&lt;= EOMONTH(DATE(YEAR($O948),12, 1), 0), Overall!$A950&lt;&gt;"", MONTH($N948) &lt;= 12, MONTH($O948) &gt;= 12), IF($R948 &lt;&gt; "", $H948/$R948, ""), ""), "")</f>
        <v/>
      </c>
      <c r="AR948" s="16">
        <f t="shared" ca="1" si="31"/>
        <v>0</v>
      </c>
    </row>
    <row r="949" spans="1:44" x14ac:dyDescent="0.25">
      <c r="A949" t="str">
        <f>_xlfn.VALUETOTEXT(Overall!A951)</f>
        <v/>
      </c>
      <c r="B949" s="8" t="str">
        <f>IF(Overall!B951&lt;&gt;"", VALUE(Overall!B951), "")</f>
        <v/>
      </c>
      <c r="C949" s="5" t="str">
        <f>IF(Overall!C951&lt;&gt;"",_xlfn.VALUETOTEXT(Overall!C951),"")</f>
        <v/>
      </c>
      <c r="D949" s="5" t="str">
        <f>_xlfn.VALUETOTEXT(Overall!D951)</f>
        <v/>
      </c>
      <c r="E949" s="5" t="str">
        <f>IF(Overall!Q951&lt;&gt;"",_xlfn.VALUETOTEXT(Overall!Q951),"")</f>
        <v/>
      </c>
      <c r="F949" s="5" t="str">
        <f>IF(Overall!E951&lt;&gt;"",_xlfn.VALUETOTEXT(Overall!E951),"")</f>
        <v/>
      </c>
      <c r="G949" s="5" t="str">
        <f>IF(Overall!R951&lt;&gt;"",_xlfn.VALUETOTEXT(Overall!R951),"")</f>
        <v/>
      </c>
      <c r="H949" s="6" t="str">
        <f>IF(Overall!F951&lt;&gt;"",VALUE(Overall!F951),"")</f>
        <v/>
      </c>
      <c r="I949" s="6" t="str">
        <f>IF(Overall!G951&lt;&gt;"",VALUE(Overall!G951),"")</f>
        <v/>
      </c>
      <c r="J949" s="6" t="str">
        <f>IF(Overall!H951&lt;&gt;"",VALUE(Overall!H951),"")</f>
        <v/>
      </c>
      <c r="K949" s="6" t="str">
        <f>IF(Overall!I951&lt;&gt;"",VALUE(Overall!I951),"")</f>
        <v/>
      </c>
      <c r="L949" s="6" t="str">
        <f>IF(Overall!J951&lt;&gt;"",VALUE(Overall!J951),"")</f>
        <v/>
      </c>
      <c r="M949" s="6" t="str">
        <f>IF(Overall!K951&lt;&gt;"",VALUE(Overall!K951),"")</f>
        <v/>
      </c>
      <c r="N949" s="7" t="str">
        <f>IF(Overall!L951&lt;&gt;"",DATEVALUE(MID(Overall!L951, FIND(",", Overall!L951) + 2, FIND(" ", Overall!L951) - FIND(",", Overall!L951) - 1) &amp; " " &amp; MID(Overall!L951, FIND(" ", Overall!L951) + 1, FIND(",", Overall!L951, FIND(" ", Overall!L951)) - FIND(" ", Overall!L951) - 1) &amp; ", " &amp; MID(Overall!L951, FIND(",", Overall!L951, FIND(",",Overall!L951) + 1) + 2, LEN(Overall!L951))),"")</f>
        <v/>
      </c>
      <c r="O949" s="7" t="str">
        <f>IF(Overall!M951&lt;&gt;"",DATEVALUE(MID(Overall!M951, FIND(",", Overall!M951) + 2, FIND(" ", Overall!M951) - FIND(",", Overall!M951) - 1) &amp; " " &amp; MID(Overall!M951, FIND(" ", Overall!M951) + 1, FIND(",", Overall!M951, FIND(" ", Overall!M951)) - FIND(" ", Overall!M951) - 1) &amp; ", " &amp; MID(Overall!M951, FIND(",", Overall!M951, FIND(",",Overall!M951) + 1) + 2, LEN(Overall!M951))),"")</f>
        <v/>
      </c>
      <c r="P949" s="7" t="str">
        <f>IF(Overall!N951&lt;&gt;"",DATEVALUE(MID(Overall!N951, FIND(",", Overall!N951) + 2, FIND(" ", Overall!N951) - FIND(",", Overall!N951) - 1) &amp; " " &amp; MID(Overall!N951, FIND(" ", Overall!N951) + 1, FIND(",", Overall!N951, FIND(" ", Overall!N951)) - FIND(" ", Overall!N951) - 1) &amp; ", " &amp; MID(Overall!N951, FIND(",", Overall!N951, FIND(",",Overall!N951) + 1) + 2, LEN(Overall!N951))),"")</f>
        <v/>
      </c>
      <c r="Q949" s="7" t="str">
        <f>IF(Overall!O951&lt;&gt;"",DATEVALUE(MID(Overall!O951, FIND(",", Overall!O951) + 2, FIND(" ", Overall!O951) - FIND(",", Overall!O951) - 1) &amp; " " &amp; MID(Overall!O951, FIND(" ", Overall!O951) + 1, FIND(",", Overall!O951, FIND(" ", Overall!O951)) - FIND(" ", Overall!O951) - 1) &amp; ", " &amp; MID(Overall!O951, FIND(",", Overall!O951, FIND(",",Overall!O951) + 1) + 2, LEN(Overall!O951))),"")</f>
        <v/>
      </c>
      <c r="R949" s="5" t="str">
        <f t="shared" si="30"/>
        <v/>
      </c>
      <c r="S949" s="10" t="str">
        <f>IF(Overall!$A951&lt;&gt;"",IF(AND(MONTH($N949) &lt;= 1, MONTH($O949) &gt;= 1), IF($R949 &lt;&gt; "", $H949/$R949, ""), ""),"")</f>
        <v/>
      </c>
      <c r="T949" s="10" t="str">
        <f>IF(Overall!$A951&lt;&gt;"",IF(AND(MONTH($N949) &lt;= 2, MONTH($O949) &gt;= 2), IF($R949 &lt;&gt; "", $H949/$R949, ""), ""),"")</f>
        <v/>
      </c>
      <c r="U949" s="10" t="str">
        <f>IF(Overall!$A951&lt;&gt;"",IF(AND(MONTH($N949) &lt;= 3, MONTH($O949) &gt;= 3), IF($R949 &lt;&gt; "", $H949/$R949, ""), ""),"")</f>
        <v/>
      </c>
      <c r="V949" s="10" t="str">
        <f>IF(Overall!$A951&lt;&gt;"",IF(AND(MONTH($N949) &lt;= 4, MONTH($O949) &gt;= 4), IF($R949 &lt;&gt; "", $H949/$R949, ""), ""),"")</f>
        <v/>
      </c>
      <c r="W949" s="10" t="str">
        <f>IF(Overall!$A951&lt;&gt;"",IF(AND(MONTH($N949) &lt;= 5, MONTH($O949) &gt;= 5), IF($R949 &lt;&gt; "", $H949/$R949, ""), ""),"")</f>
        <v/>
      </c>
      <c r="X949" s="10" t="str">
        <f>IF(Overall!$A951&lt;&gt;"",IF(AND(MONTH($N949) &lt;= 6, MONTH($O949) &gt;= 6), IF($R949 &lt;&gt; "", $H949/$R949, ""), ""),"")</f>
        <v/>
      </c>
      <c r="Y949" s="10" t="str">
        <f>IF(Overall!$A951&lt;&gt;"",IF(AND(MONTH($N949) &lt;= 7, MONTH($O949) &gt;= 7 ), IF($R949 &lt;&gt; "", $H949/$R949, ""), ""),"")</f>
        <v/>
      </c>
      <c r="Z949" s="10" t="str">
        <f>IF(Overall!$A951&lt;&gt;"",IF(AND(MONTH($N949) &lt;= 8, MONTH($O949) &gt;= 8), IF($R949 &lt;&gt; "", $H949/$R949, ""), ""),"")</f>
        <v/>
      </c>
      <c r="AA949" s="10" t="str">
        <f>IF(Overall!$A951&lt;&gt;"",IF(AND(MONTH($N949) &lt;= 9, MONTH($O949) &gt;= 9), IF($R949 &lt;&gt; "", $H949/$R949, ""), ""),"")</f>
        <v/>
      </c>
      <c r="AB949" s="10" t="str">
        <f>IF(Overall!$A951&lt;&gt;"",IF(AND(MONTH($N949) &lt;= 10, MONTH($O949) &gt;= 10), IF($R949 &lt;&gt; "", $H949/$R949, ""), ""),"")</f>
        <v/>
      </c>
      <c r="AC949" s="10" t="str">
        <f>IF(Overall!$A951&lt;&gt;"",IF(AND(MONTH($N949) &lt;= 11, MONTH($O949) &gt;= 11), IF($R949 &lt;&gt; "", $H949/$R949, ""), ""),"")</f>
        <v/>
      </c>
      <c r="AD949" s="10" t="str">
        <f>IF(Overall!$A951&lt;&gt;"",IF(AND(MONTH($N949) &lt;= 12, MONTH($O949) &gt;= 12), IF($R949 &lt;&gt; "", $H949/$R949, ""), ""),"")</f>
        <v/>
      </c>
      <c r="AF949" s="10" t="str">
        <f ca="1">IFERROR(IF(AND(NOW()&lt;= EOMONTH(DATE(YEAR($O949),1, 1), 0), Overall!$A951&lt;&gt;"", MONTH($N949) &lt;= 1, MONTH($O949) &gt;= 1), IF($R949 &lt;&gt; "", $H949/$R949, ""), ""), "")</f>
        <v/>
      </c>
      <c r="AG949" s="10" t="str">
        <f ca="1">IFERROR(IF(AND(NOW()&lt;= EOMONTH(DATE(YEAR($O949),2, 1), 0), Overall!$A951&lt;&gt;"", MONTH($N949) &lt;= 2, MONTH($O949) &gt;= 2), IF($R949 &lt;&gt; "", $H949/$R949, ""), ""), "")</f>
        <v/>
      </c>
      <c r="AH949" s="10" t="str">
        <f ca="1">IFERROR(IF(AND(NOW()&lt;= EOMONTH(DATE(YEAR($O949),3, 1), 0), Overall!$A951&lt;&gt;"", MONTH($N949) &lt;= 3, MONTH($O949) &gt;= 3), IF($R949 &lt;&gt; "", $H949/$R949, ""), ""), "")</f>
        <v/>
      </c>
      <c r="AI949" s="10" t="str">
        <f ca="1">IFERROR(IF(AND(NOW()&lt;= EOMONTH(DATE(YEAR($O949),4, 1), 0), Overall!$A951&lt;&gt;"", MONTH($N949) &lt;= 4, MONTH($O949) &gt;= 4), IF($R949 &lt;&gt; "", $H949/$R949, ""), ""), "")</f>
        <v/>
      </c>
      <c r="AJ949" s="10" t="str">
        <f ca="1">IFERROR(IF(AND(NOW()&lt;= EOMONTH(DATE(YEAR($O949),5, 1), 0), Overall!$A951&lt;&gt;"", MONTH($N949) &lt;= 5, MONTH($O949) &gt;= 5), IF($R949 &lt;&gt; "", $H949/$R949, ""), ""), "")</f>
        <v/>
      </c>
      <c r="AK949" s="10" t="str">
        <f ca="1">IFERROR(IF(AND(NOW()&lt;= EOMONTH(DATE(YEAR($O949),6, 1), 0), Overall!$A951&lt;&gt;"", MONTH($N949) &lt;= 6, MONTH($O949) &gt;= 6), IF($R949 &lt;&gt; "", $H949/$R949, ""), ""), "")</f>
        <v/>
      </c>
      <c r="AL949" s="10" t="str">
        <f ca="1">IFERROR(IF(AND(NOW()&lt;= EOMONTH(DATE(YEAR($O949),7, 1), 0), Overall!$A951&lt;&gt;"", MONTH($N949) &lt;= 7, MONTH($O949) &gt;= 7), IF($R949 &lt;&gt; "", $H949/$R949, ""), ""), "")</f>
        <v/>
      </c>
      <c r="AM949" s="10" t="str">
        <f ca="1">IFERROR(IF(AND(NOW()&lt;= EOMONTH(DATE(YEAR($O949),8, 1), 0), Overall!$A951&lt;&gt;"", MONTH($N949) &lt;= 8, MONTH($O949) &gt;= 8), IF($R949 &lt;&gt; "", $H949/$R949, ""), ""), "")</f>
        <v/>
      </c>
      <c r="AN949" s="10" t="str">
        <f ca="1">IFERROR(IF(AND(NOW()&lt;= EOMONTH(DATE(YEAR($O949),9, 1), 0), Overall!$A951&lt;&gt;"", MONTH($N949) &lt;= 9, MONTH($O949) &gt;= 9), IF($R949 &lt;&gt; "", $H949/$R949, ""), ""), "")</f>
        <v/>
      </c>
      <c r="AO949" s="10" t="str">
        <f ca="1">IFERROR(IF(AND(NOW()&lt;= EOMONTH(DATE(YEAR($O949),10, 1), 0), Overall!$A951&lt;&gt;"", MONTH($N949) &lt;= 10, MONTH($O949) &gt;= 10), IF($R949 &lt;&gt; "", $H949/$R949, ""), ""), "")</f>
        <v/>
      </c>
      <c r="AP949" s="10" t="str">
        <f ca="1">IFERROR(IF(AND(NOW()&lt;= EOMONTH(DATE(YEAR($O949),11, 1), 0), Overall!$A951&lt;&gt;"", MONTH($N949) &lt;=11, MONTH($O949) &gt;= 11), IF($R949 &lt;&gt; "", $H949/$R949, ""), ""), "")</f>
        <v/>
      </c>
      <c r="AQ949" s="10" t="str">
        <f ca="1">IFERROR(IF(AND(NOW()&lt;= EOMONTH(DATE(YEAR($O949),12, 1), 0), Overall!$A951&lt;&gt;"", MONTH($N949) &lt;= 12, MONTH($O949) &gt;= 12), IF($R949 &lt;&gt; "", $H949/$R949, ""), ""), "")</f>
        <v/>
      </c>
      <c r="AR949" s="16">
        <f t="shared" ca="1" si="31"/>
        <v>0</v>
      </c>
    </row>
    <row r="950" spans="1:44" x14ac:dyDescent="0.25">
      <c r="A950" t="str">
        <f>_xlfn.VALUETOTEXT(Overall!A952)</f>
        <v/>
      </c>
      <c r="B950" s="8" t="str">
        <f>IF(Overall!B952&lt;&gt;"", VALUE(Overall!B952), "")</f>
        <v/>
      </c>
      <c r="C950" s="5" t="str">
        <f>IF(Overall!C952&lt;&gt;"",_xlfn.VALUETOTEXT(Overall!C952),"")</f>
        <v/>
      </c>
      <c r="D950" s="5" t="str">
        <f>_xlfn.VALUETOTEXT(Overall!D952)</f>
        <v/>
      </c>
      <c r="E950" s="5" t="str">
        <f>IF(Overall!Q952&lt;&gt;"",_xlfn.VALUETOTEXT(Overall!Q952),"")</f>
        <v/>
      </c>
      <c r="F950" s="5" t="str">
        <f>IF(Overall!E952&lt;&gt;"",_xlfn.VALUETOTEXT(Overall!E952),"")</f>
        <v/>
      </c>
      <c r="G950" s="5" t="str">
        <f>IF(Overall!R952&lt;&gt;"",_xlfn.VALUETOTEXT(Overall!R952),"")</f>
        <v/>
      </c>
      <c r="H950" s="6" t="str">
        <f>IF(Overall!F952&lt;&gt;"",VALUE(Overall!F952),"")</f>
        <v/>
      </c>
      <c r="I950" s="6" t="str">
        <f>IF(Overall!G952&lt;&gt;"",VALUE(Overall!G952),"")</f>
        <v/>
      </c>
      <c r="J950" s="6" t="str">
        <f>IF(Overall!H952&lt;&gt;"",VALUE(Overall!H952),"")</f>
        <v/>
      </c>
      <c r="K950" s="6" t="str">
        <f>IF(Overall!I952&lt;&gt;"",VALUE(Overall!I952),"")</f>
        <v/>
      </c>
      <c r="L950" s="6" t="str">
        <f>IF(Overall!J952&lt;&gt;"",VALUE(Overall!J952),"")</f>
        <v/>
      </c>
      <c r="M950" s="6" t="str">
        <f>IF(Overall!K952&lt;&gt;"",VALUE(Overall!K952),"")</f>
        <v/>
      </c>
      <c r="N950" s="7" t="str">
        <f>IF(Overall!L952&lt;&gt;"",DATEVALUE(MID(Overall!L952, FIND(",", Overall!L952) + 2, FIND(" ", Overall!L952) - FIND(",", Overall!L952) - 1) &amp; " " &amp; MID(Overall!L952, FIND(" ", Overall!L952) + 1, FIND(",", Overall!L952, FIND(" ", Overall!L952)) - FIND(" ", Overall!L952) - 1) &amp; ", " &amp; MID(Overall!L952, FIND(",", Overall!L952, FIND(",",Overall!L952) + 1) + 2, LEN(Overall!L952))),"")</f>
        <v/>
      </c>
      <c r="O950" s="7" t="str">
        <f>IF(Overall!M952&lt;&gt;"",DATEVALUE(MID(Overall!M952, FIND(",", Overall!M952) + 2, FIND(" ", Overall!M952) - FIND(",", Overall!M952) - 1) &amp; " " &amp; MID(Overall!M952, FIND(" ", Overall!M952) + 1, FIND(",", Overall!M952, FIND(" ", Overall!M952)) - FIND(" ", Overall!M952) - 1) &amp; ", " &amp; MID(Overall!M952, FIND(",", Overall!M952, FIND(",",Overall!M952) + 1) + 2, LEN(Overall!M952))),"")</f>
        <v/>
      </c>
      <c r="P950" s="7" t="str">
        <f>IF(Overall!N952&lt;&gt;"",DATEVALUE(MID(Overall!N952, FIND(",", Overall!N952) + 2, FIND(" ", Overall!N952) - FIND(",", Overall!N952) - 1) &amp; " " &amp; MID(Overall!N952, FIND(" ", Overall!N952) + 1, FIND(",", Overall!N952, FIND(" ", Overall!N952)) - FIND(" ", Overall!N952) - 1) &amp; ", " &amp; MID(Overall!N952, FIND(",", Overall!N952, FIND(",",Overall!N952) + 1) + 2, LEN(Overall!N952))),"")</f>
        <v/>
      </c>
      <c r="Q950" s="7" t="str">
        <f>IF(Overall!O952&lt;&gt;"",DATEVALUE(MID(Overall!O952, FIND(",", Overall!O952) + 2, FIND(" ", Overall!O952) - FIND(",", Overall!O952) - 1) &amp; " " &amp; MID(Overall!O952, FIND(" ", Overall!O952) + 1, FIND(",", Overall!O952, FIND(" ", Overall!O952)) - FIND(" ", Overall!O952) - 1) &amp; ", " &amp; MID(Overall!O952, FIND(",", Overall!O952, FIND(",",Overall!O952) + 1) + 2, LEN(Overall!O952))),"")</f>
        <v/>
      </c>
      <c r="R950" s="5" t="str">
        <f t="shared" si="30"/>
        <v/>
      </c>
      <c r="S950" s="10" t="str">
        <f>IF(Overall!$A952&lt;&gt;"",IF(AND(MONTH($N950) &lt;= 1, MONTH($O950) &gt;= 1), IF($R950 &lt;&gt; "", $H950/$R950, ""), ""),"")</f>
        <v/>
      </c>
      <c r="T950" s="10" t="str">
        <f>IF(Overall!$A952&lt;&gt;"",IF(AND(MONTH($N950) &lt;= 2, MONTH($O950) &gt;= 2), IF($R950 &lt;&gt; "", $H950/$R950, ""), ""),"")</f>
        <v/>
      </c>
      <c r="U950" s="10" t="str">
        <f>IF(Overall!$A952&lt;&gt;"",IF(AND(MONTH($N950) &lt;= 3, MONTH($O950) &gt;= 3), IF($R950 &lt;&gt; "", $H950/$R950, ""), ""),"")</f>
        <v/>
      </c>
      <c r="V950" s="10" t="str">
        <f>IF(Overall!$A952&lt;&gt;"",IF(AND(MONTH($N950) &lt;= 4, MONTH($O950) &gt;= 4), IF($R950 &lt;&gt; "", $H950/$R950, ""), ""),"")</f>
        <v/>
      </c>
      <c r="W950" s="10" t="str">
        <f>IF(Overall!$A952&lt;&gt;"",IF(AND(MONTH($N950) &lt;= 5, MONTH($O950) &gt;= 5), IF($R950 &lt;&gt; "", $H950/$R950, ""), ""),"")</f>
        <v/>
      </c>
      <c r="X950" s="10" t="str">
        <f>IF(Overall!$A952&lt;&gt;"",IF(AND(MONTH($N950) &lt;= 6, MONTH($O950) &gt;= 6), IF($R950 &lt;&gt; "", $H950/$R950, ""), ""),"")</f>
        <v/>
      </c>
      <c r="Y950" s="10" t="str">
        <f>IF(Overall!$A952&lt;&gt;"",IF(AND(MONTH($N950) &lt;= 7, MONTH($O950) &gt;= 7 ), IF($R950 &lt;&gt; "", $H950/$R950, ""), ""),"")</f>
        <v/>
      </c>
      <c r="Z950" s="10" t="str">
        <f>IF(Overall!$A952&lt;&gt;"",IF(AND(MONTH($N950) &lt;= 8, MONTH($O950) &gt;= 8), IF($R950 &lt;&gt; "", $H950/$R950, ""), ""),"")</f>
        <v/>
      </c>
      <c r="AA950" s="10" t="str">
        <f>IF(Overall!$A952&lt;&gt;"",IF(AND(MONTH($N950) &lt;= 9, MONTH($O950) &gt;= 9), IF($R950 &lt;&gt; "", $H950/$R950, ""), ""),"")</f>
        <v/>
      </c>
      <c r="AB950" s="10" t="str">
        <f>IF(Overall!$A952&lt;&gt;"",IF(AND(MONTH($N950) &lt;= 10, MONTH($O950) &gt;= 10), IF($R950 &lt;&gt; "", $H950/$R950, ""), ""),"")</f>
        <v/>
      </c>
      <c r="AC950" s="10" t="str">
        <f>IF(Overall!$A952&lt;&gt;"",IF(AND(MONTH($N950) &lt;= 11, MONTH($O950) &gt;= 11), IF($R950 &lt;&gt; "", $H950/$R950, ""), ""),"")</f>
        <v/>
      </c>
      <c r="AD950" s="10" t="str">
        <f>IF(Overall!$A952&lt;&gt;"",IF(AND(MONTH($N950) &lt;= 12, MONTH($O950) &gt;= 12), IF($R950 &lt;&gt; "", $H950/$R950, ""), ""),"")</f>
        <v/>
      </c>
      <c r="AF950" s="10" t="str">
        <f ca="1">IFERROR(IF(AND(NOW()&lt;= EOMONTH(DATE(YEAR($O950),1, 1), 0), Overall!$A952&lt;&gt;"", MONTH($N950) &lt;= 1, MONTH($O950) &gt;= 1), IF($R950 &lt;&gt; "", $H950/$R950, ""), ""), "")</f>
        <v/>
      </c>
      <c r="AG950" s="10" t="str">
        <f ca="1">IFERROR(IF(AND(NOW()&lt;= EOMONTH(DATE(YEAR($O950),2, 1), 0), Overall!$A952&lt;&gt;"", MONTH($N950) &lt;= 2, MONTH($O950) &gt;= 2), IF($R950 &lt;&gt; "", $H950/$R950, ""), ""), "")</f>
        <v/>
      </c>
      <c r="AH950" s="10" t="str">
        <f ca="1">IFERROR(IF(AND(NOW()&lt;= EOMONTH(DATE(YEAR($O950),3, 1), 0), Overall!$A952&lt;&gt;"", MONTH($N950) &lt;= 3, MONTH($O950) &gt;= 3), IF($R950 &lt;&gt; "", $H950/$R950, ""), ""), "")</f>
        <v/>
      </c>
      <c r="AI950" s="10" t="str">
        <f ca="1">IFERROR(IF(AND(NOW()&lt;= EOMONTH(DATE(YEAR($O950),4, 1), 0), Overall!$A952&lt;&gt;"", MONTH($N950) &lt;= 4, MONTH($O950) &gt;= 4), IF($R950 &lt;&gt; "", $H950/$R950, ""), ""), "")</f>
        <v/>
      </c>
      <c r="AJ950" s="10" t="str">
        <f ca="1">IFERROR(IF(AND(NOW()&lt;= EOMONTH(DATE(YEAR($O950),5, 1), 0), Overall!$A952&lt;&gt;"", MONTH($N950) &lt;= 5, MONTH($O950) &gt;= 5), IF($R950 &lt;&gt; "", $H950/$R950, ""), ""), "")</f>
        <v/>
      </c>
      <c r="AK950" s="10" t="str">
        <f ca="1">IFERROR(IF(AND(NOW()&lt;= EOMONTH(DATE(YEAR($O950),6, 1), 0), Overall!$A952&lt;&gt;"", MONTH($N950) &lt;= 6, MONTH($O950) &gt;= 6), IF($R950 &lt;&gt; "", $H950/$R950, ""), ""), "")</f>
        <v/>
      </c>
      <c r="AL950" s="10" t="str">
        <f ca="1">IFERROR(IF(AND(NOW()&lt;= EOMONTH(DATE(YEAR($O950),7, 1), 0), Overall!$A952&lt;&gt;"", MONTH($N950) &lt;= 7, MONTH($O950) &gt;= 7), IF($R950 &lt;&gt; "", $H950/$R950, ""), ""), "")</f>
        <v/>
      </c>
      <c r="AM950" s="10" t="str">
        <f ca="1">IFERROR(IF(AND(NOW()&lt;= EOMONTH(DATE(YEAR($O950),8, 1), 0), Overall!$A952&lt;&gt;"", MONTH($N950) &lt;= 8, MONTH($O950) &gt;= 8), IF($R950 &lt;&gt; "", $H950/$R950, ""), ""), "")</f>
        <v/>
      </c>
      <c r="AN950" s="10" t="str">
        <f ca="1">IFERROR(IF(AND(NOW()&lt;= EOMONTH(DATE(YEAR($O950),9, 1), 0), Overall!$A952&lt;&gt;"", MONTH($N950) &lt;= 9, MONTH($O950) &gt;= 9), IF($R950 &lt;&gt; "", $H950/$R950, ""), ""), "")</f>
        <v/>
      </c>
      <c r="AO950" s="10" t="str">
        <f ca="1">IFERROR(IF(AND(NOW()&lt;= EOMONTH(DATE(YEAR($O950),10, 1), 0), Overall!$A952&lt;&gt;"", MONTH($N950) &lt;= 10, MONTH($O950) &gt;= 10), IF($R950 &lt;&gt; "", $H950/$R950, ""), ""), "")</f>
        <v/>
      </c>
      <c r="AP950" s="10" t="str">
        <f ca="1">IFERROR(IF(AND(NOW()&lt;= EOMONTH(DATE(YEAR($O950),11, 1), 0), Overall!$A952&lt;&gt;"", MONTH($N950) &lt;=11, MONTH($O950) &gt;= 11), IF($R950 &lt;&gt; "", $H950/$R950, ""), ""), "")</f>
        <v/>
      </c>
      <c r="AQ950" s="10" t="str">
        <f ca="1">IFERROR(IF(AND(NOW()&lt;= EOMONTH(DATE(YEAR($O950),12, 1), 0), Overall!$A952&lt;&gt;"", MONTH($N950) &lt;= 12, MONTH($O950) &gt;= 12), IF($R950 &lt;&gt; "", $H950/$R950, ""), ""), "")</f>
        <v/>
      </c>
      <c r="AR950" s="16">
        <f t="shared" ca="1" si="31"/>
        <v>0</v>
      </c>
    </row>
    <row r="951" spans="1:44" x14ac:dyDescent="0.25">
      <c r="A951" t="str">
        <f>_xlfn.VALUETOTEXT(Overall!A953)</f>
        <v/>
      </c>
      <c r="B951" s="8" t="str">
        <f>IF(Overall!B953&lt;&gt;"", VALUE(Overall!B953), "")</f>
        <v/>
      </c>
      <c r="C951" s="5" t="str">
        <f>IF(Overall!C953&lt;&gt;"",_xlfn.VALUETOTEXT(Overall!C953),"")</f>
        <v/>
      </c>
      <c r="D951" s="5" t="str">
        <f>_xlfn.VALUETOTEXT(Overall!D953)</f>
        <v/>
      </c>
      <c r="E951" s="5" t="str">
        <f>IF(Overall!Q953&lt;&gt;"",_xlfn.VALUETOTEXT(Overall!Q953),"")</f>
        <v/>
      </c>
      <c r="F951" s="5" t="str">
        <f>IF(Overall!E953&lt;&gt;"",_xlfn.VALUETOTEXT(Overall!E953),"")</f>
        <v/>
      </c>
      <c r="G951" s="5" t="str">
        <f>IF(Overall!R953&lt;&gt;"",_xlfn.VALUETOTEXT(Overall!R953),"")</f>
        <v/>
      </c>
      <c r="H951" s="6" t="str">
        <f>IF(Overall!F953&lt;&gt;"",VALUE(Overall!F953),"")</f>
        <v/>
      </c>
      <c r="I951" s="6" t="str">
        <f>IF(Overall!G953&lt;&gt;"",VALUE(Overall!G953),"")</f>
        <v/>
      </c>
      <c r="J951" s="6" t="str">
        <f>IF(Overall!H953&lt;&gt;"",VALUE(Overall!H953),"")</f>
        <v/>
      </c>
      <c r="K951" s="6" t="str">
        <f>IF(Overall!I953&lt;&gt;"",VALUE(Overall!I953),"")</f>
        <v/>
      </c>
      <c r="L951" s="6" t="str">
        <f>IF(Overall!J953&lt;&gt;"",VALUE(Overall!J953),"")</f>
        <v/>
      </c>
      <c r="M951" s="6" t="str">
        <f>IF(Overall!K953&lt;&gt;"",VALUE(Overall!K953),"")</f>
        <v/>
      </c>
      <c r="N951" s="7" t="str">
        <f>IF(Overall!L953&lt;&gt;"",DATEVALUE(MID(Overall!L953, FIND(",", Overall!L953) + 2, FIND(" ", Overall!L953) - FIND(",", Overall!L953) - 1) &amp; " " &amp; MID(Overall!L953, FIND(" ", Overall!L953) + 1, FIND(",", Overall!L953, FIND(" ", Overall!L953)) - FIND(" ", Overall!L953) - 1) &amp; ", " &amp; MID(Overall!L953, FIND(",", Overall!L953, FIND(",",Overall!L953) + 1) + 2, LEN(Overall!L953))),"")</f>
        <v/>
      </c>
      <c r="O951" s="7" t="str">
        <f>IF(Overall!M953&lt;&gt;"",DATEVALUE(MID(Overall!M953, FIND(",", Overall!M953) + 2, FIND(" ", Overall!M953) - FIND(",", Overall!M953) - 1) &amp; " " &amp; MID(Overall!M953, FIND(" ", Overall!M953) + 1, FIND(",", Overall!M953, FIND(" ", Overall!M953)) - FIND(" ", Overall!M953) - 1) &amp; ", " &amp; MID(Overall!M953, FIND(",", Overall!M953, FIND(",",Overall!M953) + 1) + 2, LEN(Overall!M953))),"")</f>
        <v/>
      </c>
      <c r="P951" s="7" t="str">
        <f>IF(Overall!N953&lt;&gt;"",DATEVALUE(MID(Overall!N953, FIND(",", Overall!N953) + 2, FIND(" ", Overall!N953) - FIND(",", Overall!N953) - 1) &amp; " " &amp; MID(Overall!N953, FIND(" ", Overall!N953) + 1, FIND(",", Overall!N953, FIND(" ", Overall!N953)) - FIND(" ", Overall!N953) - 1) &amp; ", " &amp; MID(Overall!N953, FIND(",", Overall!N953, FIND(",",Overall!N953) + 1) + 2, LEN(Overall!N953))),"")</f>
        <v/>
      </c>
      <c r="Q951" s="7" t="str">
        <f>IF(Overall!O953&lt;&gt;"",DATEVALUE(MID(Overall!O953, FIND(",", Overall!O953) + 2, FIND(" ", Overall!O953) - FIND(",", Overall!O953) - 1) &amp; " " &amp; MID(Overall!O953, FIND(" ", Overall!O953) + 1, FIND(",", Overall!O953, FIND(" ", Overall!O953)) - FIND(" ", Overall!O953) - 1) &amp; ", " &amp; MID(Overall!O953, FIND(",", Overall!O953, FIND(",",Overall!O953) + 1) + 2, LEN(Overall!O953))),"")</f>
        <v/>
      </c>
      <c r="R951" s="5" t="str">
        <f t="shared" si="30"/>
        <v/>
      </c>
      <c r="S951" s="10" t="str">
        <f>IF(Overall!$A953&lt;&gt;"",IF(AND(MONTH($N951) &lt;= 1, MONTH($O951) &gt;= 1), IF($R951 &lt;&gt; "", $H951/$R951, ""), ""),"")</f>
        <v/>
      </c>
      <c r="T951" s="10" t="str">
        <f>IF(Overall!$A953&lt;&gt;"",IF(AND(MONTH($N951) &lt;= 2, MONTH($O951) &gt;= 2), IF($R951 &lt;&gt; "", $H951/$R951, ""), ""),"")</f>
        <v/>
      </c>
      <c r="U951" s="10" t="str">
        <f>IF(Overall!$A953&lt;&gt;"",IF(AND(MONTH($N951) &lt;= 3, MONTH($O951) &gt;= 3), IF($R951 &lt;&gt; "", $H951/$R951, ""), ""),"")</f>
        <v/>
      </c>
      <c r="V951" s="10" t="str">
        <f>IF(Overall!$A953&lt;&gt;"",IF(AND(MONTH($N951) &lt;= 4, MONTH($O951) &gt;= 4), IF($R951 &lt;&gt; "", $H951/$R951, ""), ""),"")</f>
        <v/>
      </c>
      <c r="W951" s="10" t="str">
        <f>IF(Overall!$A953&lt;&gt;"",IF(AND(MONTH($N951) &lt;= 5, MONTH($O951) &gt;= 5), IF($R951 &lt;&gt; "", $H951/$R951, ""), ""),"")</f>
        <v/>
      </c>
      <c r="X951" s="10" t="str">
        <f>IF(Overall!$A953&lt;&gt;"",IF(AND(MONTH($N951) &lt;= 6, MONTH($O951) &gt;= 6), IF($R951 &lt;&gt; "", $H951/$R951, ""), ""),"")</f>
        <v/>
      </c>
      <c r="Y951" s="10" t="str">
        <f>IF(Overall!$A953&lt;&gt;"",IF(AND(MONTH($N951) &lt;= 7, MONTH($O951) &gt;= 7 ), IF($R951 &lt;&gt; "", $H951/$R951, ""), ""),"")</f>
        <v/>
      </c>
      <c r="Z951" s="10" t="str">
        <f>IF(Overall!$A953&lt;&gt;"",IF(AND(MONTH($N951) &lt;= 8, MONTH($O951) &gt;= 8), IF($R951 &lt;&gt; "", $H951/$R951, ""), ""),"")</f>
        <v/>
      </c>
      <c r="AA951" s="10" t="str">
        <f>IF(Overall!$A953&lt;&gt;"",IF(AND(MONTH($N951) &lt;= 9, MONTH($O951) &gt;= 9), IF($R951 &lt;&gt; "", $H951/$R951, ""), ""),"")</f>
        <v/>
      </c>
      <c r="AB951" s="10" t="str">
        <f>IF(Overall!$A953&lt;&gt;"",IF(AND(MONTH($N951) &lt;= 10, MONTH($O951) &gt;= 10), IF($R951 &lt;&gt; "", $H951/$R951, ""), ""),"")</f>
        <v/>
      </c>
      <c r="AC951" s="10" t="str">
        <f>IF(Overall!$A953&lt;&gt;"",IF(AND(MONTH($N951) &lt;= 11, MONTH($O951) &gt;= 11), IF($R951 &lt;&gt; "", $H951/$R951, ""), ""),"")</f>
        <v/>
      </c>
      <c r="AD951" s="10" t="str">
        <f>IF(Overall!$A953&lt;&gt;"",IF(AND(MONTH($N951) &lt;= 12, MONTH($O951) &gt;= 12), IF($R951 &lt;&gt; "", $H951/$R951, ""), ""),"")</f>
        <v/>
      </c>
      <c r="AF951" s="10" t="str">
        <f ca="1">IFERROR(IF(AND(NOW()&lt;= EOMONTH(DATE(YEAR($O951),1, 1), 0), Overall!$A953&lt;&gt;"", MONTH($N951) &lt;= 1, MONTH($O951) &gt;= 1), IF($R951 &lt;&gt; "", $H951/$R951, ""), ""), "")</f>
        <v/>
      </c>
      <c r="AG951" s="10" t="str">
        <f ca="1">IFERROR(IF(AND(NOW()&lt;= EOMONTH(DATE(YEAR($O951),2, 1), 0), Overall!$A953&lt;&gt;"", MONTH($N951) &lt;= 2, MONTH($O951) &gt;= 2), IF($R951 &lt;&gt; "", $H951/$R951, ""), ""), "")</f>
        <v/>
      </c>
      <c r="AH951" s="10" t="str">
        <f ca="1">IFERROR(IF(AND(NOW()&lt;= EOMONTH(DATE(YEAR($O951),3, 1), 0), Overall!$A953&lt;&gt;"", MONTH($N951) &lt;= 3, MONTH($O951) &gt;= 3), IF($R951 &lt;&gt; "", $H951/$R951, ""), ""), "")</f>
        <v/>
      </c>
      <c r="AI951" s="10" t="str">
        <f ca="1">IFERROR(IF(AND(NOW()&lt;= EOMONTH(DATE(YEAR($O951),4, 1), 0), Overall!$A953&lt;&gt;"", MONTH($N951) &lt;= 4, MONTH($O951) &gt;= 4), IF($R951 &lt;&gt; "", $H951/$R951, ""), ""), "")</f>
        <v/>
      </c>
      <c r="AJ951" s="10" t="str">
        <f ca="1">IFERROR(IF(AND(NOW()&lt;= EOMONTH(DATE(YEAR($O951),5, 1), 0), Overall!$A953&lt;&gt;"", MONTH($N951) &lt;= 5, MONTH($O951) &gt;= 5), IF($R951 &lt;&gt; "", $H951/$R951, ""), ""), "")</f>
        <v/>
      </c>
      <c r="AK951" s="10" t="str">
        <f ca="1">IFERROR(IF(AND(NOW()&lt;= EOMONTH(DATE(YEAR($O951),6, 1), 0), Overall!$A953&lt;&gt;"", MONTH($N951) &lt;= 6, MONTH($O951) &gt;= 6), IF($R951 &lt;&gt; "", $H951/$R951, ""), ""), "")</f>
        <v/>
      </c>
      <c r="AL951" s="10" t="str">
        <f ca="1">IFERROR(IF(AND(NOW()&lt;= EOMONTH(DATE(YEAR($O951),7, 1), 0), Overall!$A953&lt;&gt;"", MONTH($N951) &lt;= 7, MONTH($O951) &gt;= 7), IF($R951 &lt;&gt; "", $H951/$R951, ""), ""), "")</f>
        <v/>
      </c>
      <c r="AM951" s="10" t="str">
        <f ca="1">IFERROR(IF(AND(NOW()&lt;= EOMONTH(DATE(YEAR($O951),8, 1), 0), Overall!$A953&lt;&gt;"", MONTH($N951) &lt;= 8, MONTH($O951) &gt;= 8), IF($R951 &lt;&gt; "", $H951/$R951, ""), ""), "")</f>
        <v/>
      </c>
      <c r="AN951" s="10" t="str">
        <f ca="1">IFERROR(IF(AND(NOW()&lt;= EOMONTH(DATE(YEAR($O951),9, 1), 0), Overall!$A953&lt;&gt;"", MONTH($N951) &lt;= 9, MONTH($O951) &gt;= 9), IF($R951 &lt;&gt; "", $H951/$R951, ""), ""), "")</f>
        <v/>
      </c>
      <c r="AO951" s="10" t="str">
        <f ca="1">IFERROR(IF(AND(NOW()&lt;= EOMONTH(DATE(YEAR($O951),10, 1), 0), Overall!$A953&lt;&gt;"", MONTH($N951) &lt;= 10, MONTH($O951) &gt;= 10), IF($R951 &lt;&gt; "", $H951/$R951, ""), ""), "")</f>
        <v/>
      </c>
      <c r="AP951" s="10" t="str">
        <f ca="1">IFERROR(IF(AND(NOW()&lt;= EOMONTH(DATE(YEAR($O951),11, 1), 0), Overall!$A953&lt;&gt;"", MONTH($N951) &lt;=11, MONTH($O951) &gt;= 11), IF($R951 &lt;&gt; "", $H951/$R951, ""), ""), "")</f>
        <v/>
      </c>
      <c r="AQ951" s="10" t="str">
        <f ca="1">IFERROR(IF(AND(NOW()&lt;= EOMONTH(DATE(YEAR($O951),12, 1), 0), Overall!$A953&lt;&gt;"", MONTH($N951) &lt;= 12, MONTH($O951) &gt;= 12), IF($R951 &lt;&gt; "", $H951/$R951, ""), ""), "")</f>
        <v/>
      </c>
      <c r="AR951" s="16">
        <f t="shared" ca="1" si="31"/>
        <v>0</v>
      </c>
    </row>
    <row r="952" spans="1:44" x14ac:dyDescent="0.25">
      <c r="A952" t="str">
        <f>_xlfn.VALUETOTEXT(Overall!A954)</f>
        <v/>
      </c>
      <c r="B952" s="8" t="str">
        <f>IF(Overall!B954&lt;&gt;"", VALUE(Overall!B954), "")</f>
        <v/>
      </c>
      <c r="C952" s="5" t="str">
        <f>IF(Overall!C954&lt;&gt;"",_xlfn.VALUETOTEXT(Overall!C954),"")</f>
        <v/>
      </c>
      <c r="D952" s="5" t="str">
        <f>_xlfn.VALUETOTEXT(Overall!D954)</f>
        <v/>
      </c>
      <c r="E952" s="5" t="str">
        <f>IF(Overall!Q954&lt;&gt;"",_xlfn.VALUETOTEXT(Overall!Q954),"")</f>
        <v/>
      </c>
      <c r="F952" s="5" t="str">
        <f>IF(Overall!E954&lt;&gt;"",_xlfn.VALUETOTEXT(Overall!E954),"")</f>
        <v/>
      </c>
      <c r="G952" s="5" t="str">
        <f>IF(Overall!R954&lt;&gt;"",_xlfn.VALUETOTEXT(Overall!R954),"")</f>
        <v/>
      </c>
      <c r="H952" s="6" t="str">
        <f>IF(Overall!F954&lt;&gt;"",VALUE(Overall!F954),"")</f>
        <v/>
      </c>
      <c r="I952" s="6" t="str">
        <f>IF(Overall!G954&lt;&gt;"",VALUE(Overall!G954),"")</f>
        <v/>
      </c>
      <c r="J952" s="6" t="str">
        <f>IF(Overall!H954&lt;&gt;"",VALUE(Overall!H954),"")</f>
        <v/>
      </c>
      <c r="K952" s="6" t="str">
        <f>IF(Overall!I954&lt;&gt;"",VALUE(Overall!I954),"")</f>
        <v/>
      </c>
      <c r="L952" s="6" t="str">
        <f>IF(Overall!J954&lt;&gt;"",VALUE(Overall!J954),"")</f>
        <v/>
      </c>
      <c r="M952" s="6" t="str">
        <f>IF(Overall!K954&lt;&gt;"",VALUE(Overall!K954),"")</f>
        <v/>
      </c>
      <c r="N952" s="7" t="str">
        <f>IF(Overall!L954&lt;&gt;"",DATEVALUE(MID(Overall!L954, FIND(",", Overall!L954) + 2, FIND(" ", Overall!L954) - FIND(",", Overall!L954) - 1) &amp; " " &amp; MID(Overall!L954, FIND(" ", Overall!L954) + 1, FIND(",", Overall!L954, FIND(" ", Overall!L954)) - FIND(" ", Overall!L954) - 1) &amp; ", " &amp; MID(Overall!L954, FIND(",", Overall!L954, FIND(",",Overall!L954) + 1) + 2, LEN(Overall!L954))),"")</f>
        <v/>
      </c>
      <c r="O952" s="7" t="str">
        <f>IF(Overall!M954&lt;&gt;"",DATEVALUE(MID(Overall!M954, FIND(",", Overall!M954) + 2, FIND(" ", Overall!M954) - FIND(",", Overall!M954) - 1) &amp; " " &amp; MID(Overall!M954, FIND(" ", Overall!M954) + 1, FIND(",", Overall!M954, FIND(" ", Overall!M954)) - FIND(" ", Overall!M954) - 1) &amp; ", " &amp; MID(Overall!M954, FIND(",", Overall!M954, FIND(",",Overall!M954) + 1) + 2, LEN(Overall!M954))),"")</f>
        <v/>
      </c>
      <c r="P952" s="7" t="str">
        <f>IF(Overall!N954&lt;&gt;"",DATEVALUE(MID(Overall!N954, FIND(",", Overall!N954) + 2, FIND(" ", Overall!N954) - FIND(",", Overall!N954) - 1) &amp; " " &amp; MID(Overall!N954, FIND(" ", Overall!N954) + 1, FIND(",", Overall!N954, FIND(" ", Overall!N954)) - FIND(" ", Overall!N954) - 1) &amp; ", " &amp; MID(Overall!N954, FIND(",", Overall!N954, FIND(",",Overall!N954) + 1) + 2, LEN(Overall!N954))),"")</f>
        <v/>
      </c>
      <c r="Q952" s="7" t="str">
        <f>IF(Overall!O954&lt;&gt;"",DATEVALUE(MID(Overall!O954, FIND(",", Overall!O954) + 2, FIND(" ", Overall!O954) - FIND(",", Overall!O954) - 1) &amp; " " &amp; MID(Overall!O954, FIND(" ", Overall!O954) + 1, FIND(",", Overall!O954, FIND(" ", Overall!O954)) - FIND(" ", Overall!O954) - 1) &amp; ", " &amp; MID(Overall!O954, FIND(",", Overall!O954, FIND(",",Overall!O954) + 1) + 2, LEN(Overall!O954))),"")</f>
        <v/>
      </c>
      <c r="R952" s="5" t="str">
        <f t="shared" si="30"/>
        <v/>
      </c>
      <c r="S952" s="10" t="str">
        <f>IF(Overall!$A954&lt;&gt;"",IF(AND(MONTH($N952) &lt;= 1, MONTH($O952) &gt;= 1), IF($R952 &lt;&gt; "", $H952/$R952, ""), ""),"")</f>
        <v/>
      </c>
      <c r="T952" s="10" t="str">
        <f>IF(Overall!$A954&lt;&gt;"",IF(AND(MONTH($N952) &lt;= 2, MONTH($O952) &gt;= 2), IF($R952 &lt;&gt; "", $H952/$R952, ""), ""),"")</f>
        <v/>
      </c>
      <c r="U952" s="10" t="str">
        <f>IF(Overall!$A954&lt;&gt;"",IF(AND(MONTH($N952) &lt;= 3, MONTH($O952) &gt;= 3), IF($R952 &lt;&gt; "", $H952/$R952, ""), ""),"")</f>
        <v/>
      </c>
      <c r="V952" s="10" t="str">
        <f>IF(Overall!$A954&lt;&gt;"",IF(AND(MONTH($N952) &lt;= 4, MONTH($O952) &gt;= 4), IF($R952 &lt;&gt; "", $H952/$R952, ""), ""),"")</f>
        <v/>
      </c>
      <c r="W952" s="10" t="str">
        <f>IF(Overall!$A954&lt;&gt;"",IF(AND(MONTH($N952) &lt;= 5, MONTH($O952) &gt;= 5), IF($R952 &lt;&gt; "", $H952/$R952, ""), ""),"")</f>
        <v/>
      </c>
      <c r="X952" s="10" t="str">
        <f>IF(Overall!$A954&lt;&gt;"",IF(AND(MONTH($N952) &lt;= 6, MONTH($O952) &gt;= 6), IF($R952 &lt;&gt; "", $H952/$R952, ""), ""),"")</f>
        <v/>
      </c>
      <c r="Y952" s="10" t="str">
        <f>IF(Overall!$A954&lt;&gt;"",IF(AND(MONTH($N952) &lt;= 7, MONTH($O952) &gt;= 7 ), IF($R952 &lt;&gt; "", $H952/$R952, ""), ""),"")</f>
        <v/>
      </c>
      <c r="Z952" s="10" t="str">
        <f>IF(Overall!$A954&lt;&gt;"",IF(AND(MONTH($N952) &lt;= 8, MONTH($O952) &gt;= 8), IF($R952 &lt;&gt; "", $H952/$R952, ""), ""),"")</f>
        <v/>
      </c>
      <c r="AA952" s="10" t="str">
        <f>IF(Overall!$A954&lt;&gt;"",IF(AND(MONTH($N952) &lt;= 9, MONTH($O952) &gt;= 9), IF($R952 &lt;&gt; "", $H952/$R952, ""), ""),"")</f>
        <v/>
      </c>
      <c r="AB952" s="10" t="str">
        <f>IF(Overall!$A954&lt;&gt;"",IF(AND(MONTH($N952) &lt;= 10, MONTH($O952) &gt;= 10), IF($R952 &lt;&gt; "", $H952/$R952, ""), ""),"")</f>
        <v/>
      </c>
      <c r="AC952" s="10" t="str">
        <f>IF(Overall!$A954&lt;&gt;"",IF(AND(MONTH($N952) &lt;= 11, MONTH($O952) &gt;= 11), IF($R952 &lt;&gt; "", $H952/$R952, ""), ""),"")</f>
        <v/>
      </c>
      <c r="AD952" s="10" t="str">
        <f>IF(Overall!$A954&lt;&gt;"",IF(AND(MONTH($N952) &lt;= 12, MONTH($O952) &gt;= 12), IF($R952 &lt;&gt; "", $H952/$R952, ""), ""),"")</f>
        <v/>
      </c>
      <c r="AF952" s="10" t="str">
        <f ca="1">IFERROR(IF(AND(NOW()&lt;= EOMONTH(DATE(YEAR($O952),1, 1), 0), Overall!$A954&lt;&gt;"", MONTH($N952) &lt;= 1, MONTH($O952) &gt;= 1), IF($R952 &lt;&gt; "", $H952/$R952, ""), ""), "")</f>
        <v/>
      </c>
      <c r="AG952" s="10" t="str">
        <f ca="1">IFERROR(IF(AND(NOW()&lt;= EOMONTH(DATE(YEAR($O952),2, 1), 0), Overall!$A954&lt;&gt;"", MONTH($N952) &lt;= 2, MONTH($O952) &gt;= 2), IF($R952 &lt;&gt; "", $H952/$R952, ""), ""), "")</f>
        <v/>
      </c>
      <c r="AH952" s="10" t="str">
        <f ca="1">IFERROR(IF(AND(NOW()&lt;= EOMONTH(DATE(YEAR($O952),3, 1), 0), Overall!$A954&lt;&gt;"", MONTH($N952) &lt;= 3, MONTH($O952) &gt;= 3), IF($R952 &lt;&gt; "", $H952/$R952, ""), ""), "")</f>
        <v/>
      </c>
      <c r="AI952" s="10" t="str">
        <f ca="1">IFERROR(IF(AND(NOW()&lt;= EOMONTH(DATE(YEAR($O952),4, 1), 0), Overall!$A954&lt;&gt;"", MONTH($N952) &lt;= 4, MONTH($O952) &gt;= 4), IF($R952 &lt;&gt; "", $H952/$R952, ""), ""), "")</f>
        <v/>
      </c>
      <c r="AJ952" s="10" t="str">
        <f ca="1">IFERROR(IF(AND(NOW()&lt;= EOMONTH(DATE(YEAR($O952),5, 1), 0), Overall!$A954&lt;&gt;"", MONTH($N952) &lt;= 5, MONTH($O952) &gt;= 5), IF($R952 &lt;&gt; "", $H952/$R952, ""), ""), "")</f>
        <v/>
      </c>
      <c r="AK952" s="10" t="str">
        <f ca="1">IFERROR(IF(AND(NOW()&lt;= EOMONTH(DATE(YEAR($O952),6, 1), 0), Overall!$A954&lt;&gt;"", MONTH($N952) &lt;= 6, MONTH($O952) &gt;= 6), IF($R952 &lt;&gt; "", $H952/$R952, ""), ""), "")</f>
        <v/>
      </c>
      <c r="AL952" s="10" t="str">
        <f ca="1">IFERROR(IF(AND(NOW()&lt;= EOMONTH(DATE(YEAR($O952),7, 1), 0), Overall!$A954&lt;&gt;"", MONTH($N952) &lt;= 7, MONTH($O952) &gt;= 7), IF($R952 &lt;&gt; "", $H952/$R952, ""), ""), "")</f>
        <v/>
      </c>
      <c r="AM952" s="10" t="str">
        <f ca="1">IFERROR(IF(AND(NOW()&lt;= EOMONTH(DATE(YEAR($O952),8, 1), 0), Overall!$A954&lt;&gt;"", MONTH($N952) &lt;= 8, MONTH($O952) &gt;= 8), IF($R952 &lt;&gt; "", $H952/$R952, ""), ""), "")</f>
        <v/>
      </c>
      <c r="AN952" s="10" t="str">
        <f ca="1">IFERROR(IF(AND(NOW()&lt;= EOMONTH(DATE(YEAR($O952),9, 1), 0), Overall!$A954&lt;&gt;"", MONTH($N952) &lt;= 9, MONTH($O952) &gt;= 9), IF($R952 &lt;&gt; "", $H952/$R952, ""), ""), "")</f>
        <v/>
      </c>
      <c r="AO952" s="10" t="str">
        <f ca="1">IFERROR(IF(AND(NOW()&lt;= EOMONTH(DATE(YEAR($O952),10, 1), 0), Overall!$A954&lt;&gt;"", MONTH($N952) &lt;= 10, MONTH($O952) &gt;= 10), IF($R952 &lt;&gt; "", $H952/$R952, ""), ""), "")</f>
        <v/>
      </c>
      <c r="AP952" s="10" t="str">
        <f ca="1">IFERROR(IF(AND(NOW()&lt;= EOMONTH(DATE(YEAR($O952),11, 1), 0), Overall!$A954&lt;&gt;"", MONTH($N952) &lt;=11, MONTH($O952) &gt;= 11), IF($R952 &lt;&gt; "", $H952/$R952, ""), ""), "")</f>
        <v/>
      </c>
      <c r="AQ952" s="10" t="str">
        <f ca="1">IFERROR(IF(AND(NOW()&lt;= EOMONTH(DATE(YEAR($O952),12, 1), 0), Overall!$A954&lt;&gt;"", MONTH($N952) &lt;= 12, MONTH($O952) &gt;= 12), IF($R952 &lt;&gt; "", $H952/$R952, ""), ""), "")</f>
        <v/>
      </c>
      <c r="AR952" s="16">
        <f t="shared" ca="1" si="31"/>
        <v>0</v>
      </c>
    </row>
    <row r="953" spans="1:44" x14ac:dyDescent="0.25">
      <c r="A953" t="str">
        <f>_xlfn.VALUETOTEXT(Overall!A955)</f>
        <v/>
      </c>
      <c r="B953" s="8" t="str">
        <f>IF(Overall!B955&lt;&gt;"", VALUE(Overall!B955), "")</f>
        <v/>
      </c>
      <c r="C953" s="5" t="str">
        <f>IF(Overall!C955&lt;&gt;"",_xlfn.VALUETOTEXT(Overall!C955),"")</f>
        <v/>
      </c>
      <c r="D953" s="5" t="str">
        <f>_xlfn.VALUETOTEXT(Overall!D955)</f>
        <v/>
      </c>
      <c r="E953" s="5" t="str">
        <f>IF(Overall!Q955&lt;&gt;"",_xlfn.VALUETOTEXT(Overall!Q955),"")</f>
        <v/>
      </c>
      <c r="F953" s="5" t="str">
        <f>IF(Overall!E955&lt;&gt;"",_xlfn.VALUETOTEXT(Overall!E955),"")</f>
        <v/>
      </c>
      <c r="G953" s="5" t="str">
        <f>IF(Overall!R955&lt;&gt;"",_xlfn.VALUETOTEXT(Overall!R955),"")</f>
        <v/>
      </c>
      <c r="H953" s="6" t="str">
        <f>IF(Overall!F955&lt;&gt;"",VALUE(Overall!F955),"")</f>
        <v/>
      </c>
      <c r="I953" s="6" t="str">
        <f>IF(Overall!G955&lt;&gt;"",VALUE(Overall!G955),"")</f>
        <v/>
      </c>
      <c r="J953" s="6" t="str">
        <f>IF(Overall!H955&lt;&gt;"",VALUE(Overall!H955),"")</f>
        <v/>
      </c>
      <c r="K953" s="6" t="str">
        <f>IF(Overall!I955&lt;&gt;"",VALUE(Overall!I955),"")</f>
        <v/>
      </c>
      <c r="L953" s="6" t="str">
        <f>IF(Overall!J955&lt;&gt;"",VALUE(Overall!J955),"")</f>
        <v/>
      </c>
      <c r="M953" s="6" t="str">
        <f>IF(Overall!K955&lt;&gt;"",VALUE(Overall!K955),"")</f>
        <v/>
      </c>
      <c r="N953" s="7" t="str">
        <f>IF(Overall!L955&lt;&gt;"",DATEVALUE(MID(Overall!L955, FIND(",", Overall!L955) + 2, FIND(" ", Overall!L955) - FIND(",", Overall!L955) - 1) &amp; " " &amp; MID(Overall!L955, FIND(" ", Overall!L955) + 1, FIND(",", Overall!L955, FIND(" ", Overall!L955)) - FIND(" ", Overall!L955) - 1) &amp; ", " &amp; MID(Overall!L955, FIND(",", Overall!L955, FIND(",",Overall!L955) + 1) + 2, LEN(Overall!L955))),"")</f>
        <v/>
      </c>
      <c r="O953" s="7" t="str">
        <f>IF(Overall!M955&lt;&gt;"",DATEVALUE(MID(Overall!M955, FIND(",", Overall!M955) + 2, FIND(" ", Overall!M955) - FIND(",", Overall!M955) - 1) &amp; " " &amp; MID(Overall!M955, FIND(" ", Overall!M955) + 1, FIND(",", Overall!M955, FIND(" ", Overall!M955)) - FIND(" ", Overall!M955) - 1) &amp; ", " &amp; MID(Overall!M955, FIND(",", Overall!M955, FIND(",",Overall!M955) + 1) + 2, LEN(Overall!M955))),"")</f>
        <v/>
      </c>
      <c r="P953" s="7" t="str">
        <f>IF(Overall!N955&lt;&gt;"",DATEVALUE(MID(Overall!N955, FIND(",", Overall!N955) + 2, FIND(" ", Overall!N955) - FIND(",", Overall!N955) - 1) &amp; " " &amp; MID(Overall!N955, FIND(" ", Overall!N955) + 1, FIND(",", Overall!N955, FIND(" ", Overall!N955)) - FIND(" ", Overall!N955) - 1) &amp; ", " &amp; MID(Overall!N955, FIND(",", Overall!N955, FIND(",",Overall!N955) + 1) + 2, LEN(Overall!N955))),"")</f>
        <v/>
      </c>
      <c r="Q953" s="7" t="str">
        <f>IF(Overall!O955&lt;&gt;"",DATEVALUE(MID(Overall!O955, FIND(",", Overall!O955) + 2, FIND(" ", Overall!O955) - FIND(",", Overall!O955) - 1) &amp; " " &amp; MID(Overall!O955, FIND(" ", Overall!O955) + 1, FIND(",", Overall!O955, FIND(" ", Overall!O955)) - FIND(" ", Overall!O955) - 1) &amp; ", " &amp; MID(Overall!O955, FIND(",", Overall!O955, FIND(",",Overall!O955) + 1) + 2, LEN(Overall!O955))),"")</f>
        <v/>
      </c>
      <c r="R953" s="5" t="str">
        <f t="shared" si="30"/>
        <v/>
      </c>
      <c r="S953" s="10" t="str">
        <f>IF(Overall!$A955&lt;&gt;"",IF(AND(MONTH($N953) &lt;= 1, MONTH($O953) &gt;= 1), IF($R953 &lt;&gt; "", $H953/$R953, ""), ""),"")</f>
        <v/>
      </c>
      <c r="T953" s="10" t="str">
        <f>IF(Overall!$A955&lt;&gt;"",IF(AND(MONTH($N953) &lt;= 2, MONTH($O953) &gt;= 2), IF($R953 &lt;&gt; "", $H953/$R953, ""), ""),"")</f>
        <v/>
      </c>
      <c r="U953" s="10" t="str">
        <f>IF(Overall!$A955&lt;&gt;"",IF(AND(MONTH($N953) &lt;= 3, MONTH($O953) &gt;= 3), IF($R953 &lt;&gt; "", $H953/$R953, ""), ""),"")</f>
        <v/>
      </c>
      <c r="V953" s="10" t="str">
        <f>IF(Overall!$A955&lt;&gt;"",IF(AND(MONTH($N953) &lt;= 4, MONTH($O953) &gt;= 4), IF($R953 &lt;&gt; "", $H953/$R953, ""), ""),"")</f>
        <v/>
      </c>
      <c r="W953" s="10" t="str">
        <f>IF(Overall!$A955&lt;&gt;"",IF(AND(MONTH($N953) &lt;= 5, MONTH($O953) &gt;= 5), IF($R953 &lt;&gt; "", $H953/$R953, ""), ""),"")</f>
        <v/>
      </c>
      <c r="X953" s="10" t="str">
        <f>IF(Overall!$A955&lt;&gt;"",IF(AND(MONTH($N953) &lt;= 6, MONTH($O953) &gt;= 6), IF($R953 &lt;&gt; "", $H953/$R953, ""), ""),"")</f>
        <v/>
      </c>
      <c r="Y953" s="10" t="str">
        <f>IF(Overall!$A955&lt;&gt;"",IF(AND(MONTH($N953) &lt;= 7, MONTH($O953) &gt;= 7 ), IF($R953 &lt;&gt; "", $H953/$R953, ""), ""),"")</f>
        <v/>
      </c>
      <c r="Z953" s="10" t="str">
        <f>IF(Overall!$A955&lt;&gt;"",IF(AND(MONTH($N953) &lt;= 8, MONTH($O953) &gt;= 8), IF($R953 &lt;&gt; "", $H953/$R953, ""), ""),"")</f>
        <v/>
      </c>
      <c r="AA953" s="10" t="str">
        <f>IF(Overall!$A955&lt;&gt;"",IF(AND(MONTH($N953) &lt;= 9, MONTH($O953) &gt;= 9), IF($R953 &lt;&gt; "", $H953/$R953, ""), ""),"")</f>
        <v/>
      </c>
      <c r="AB953" s="10" t="str">
        <f>IF(Overall!$A955&lt;&gt;"",IF(AND(MONTH($N953) &lt;= 10, MONTH($O953) &gt;= 10), IF($R953 &lt;&gt; "", $H953/$R953, ""), ""),"")</f>
        <v/>
      </c>
      <c r="AC953" s="10" t="str">
        <f>IF(Overall!$A955&lt;&gt;"",IF(AND(MONTH($N953) &lt;= 11, MONTH($O953) &gt;= 11), IF($R953 &lt;&gt; "", $H953/$R953, ""), ""),"")</f>
        <v/>
      </c>
      <c r="AD953" s="10" t="str">
        <f>IF(Overall!$A955&lt;&gt;"",IF(AND(MONTH($N953) &lt;= 12, MONTH($O953) &gt;= 12), IF($R953 &lt;&gt; "", $H953/$R953, ""), ""),"")</f>
        <v/>
      </c>
      <c r="AF953" s="10" t="str">
        <f ca="1">IFERROR(IF(AND(NOW()&lt;= EOMONTH(DATE(YEAR($O953),1, 1), 0), Overall!$A955&lt;&gt;"", MONTH($N953) &lt;= 1, MONTH($O953) &gt;= 1), IF($R953 &lt;&gt; "", $H953/$R953, ""), ""), "")</f>
        <v/>
      </c>
      <c r="AG953" s="10" t="str">
        <f ca="1">IFERROR(IF(AND(NOW()&lt;= EOMONTH(DATE(YEAR($O953),2, 1), 0), Overall!$A955&lt;&gt;"", MONTH($N953) &lt;= 2, MONTH($O953) &gt;= 2), IF($R953 &lt;&gt; "", $H953/$R953, ""), ""), "")</f>
        <v/>
      </c>
      <c r="AH953" s="10" t="str">
        <f ca="1">IFERROR(IF(AND(NOW()&lt;= EOMONTH(DATE(YEAR($O953),3, 1), 0), Overall!$A955&lt;&gt;"", MONTH($N953) &lt;= 3, MONTH($O953) &gt;= 3), IF($R953 &lt;&gt; "", $H953/$R953, ""), ""), "")</f>
        <v/>
      </c>
      <c r="AI953" s="10" t="str">
        <f ca="1">IFERROR(IF(AND(NOW()&lt;= EOMONTH(DATE(YEAR($O953),4, 1), 0), Overall!$A955&lt;&gt;"", MONTH($N953) &lt;= 4, MONTH($O953) &gt;= 4), IF($R953 &lt;&gt; "", $H953/$R953, ""), ""), "")</f>
        <v/>
      </c>
      <c r="AJ953" s="10" t="str">
        <f ca="1">IFERROR(IF(AND(NOW()&lt;= EOMONTH(DATE(YEAR($O953),5, 1), 0), Overall!$A955&lt;&gt;"", MONTH($N953) &lt;= 5, MONTH($O953) &gt;= 5), IF($R953 &lt;&gt; "", $H953/$R953, ""), ""), "")</f>
        <v/>
      </c>
      <c r="AK953" s="10" t="str">
        <f ca="1">IFERROR(IF(AND(NOW()&lt;= EOMONTH(DATE(YEAR($O953),6, 1), 0), Overall!$A955&lt;&gt;"", MONTH($N953) &lt;= 6, MONTH($O953) &gt;= 6), IF($R953 &lt;&gt; "", $H953/$R953, ""), ""), "")</f>
        <v/>
      </c>
      <c r="AL953" s="10" t="str">
        <f ca="1">IFERROR(IF(AND(NOW()&lt;= EOMONTH(DATE(YEAR($O953),7, 1), 0), Overall!$A955&lt;&gt;"", MONTH($N953) &lt;= 7, MONTH($O953) &gt;= 7), IF($R953 &lt;&gt; "", $H953/$R953, ""), ""), "")</f>
        <v/>
      </c>
      <c r="AM953" s="10" t="str">
        <f ca="1">IFERROR(IF(AND(NOW()&lt;= EOMONTH(DATE(YEAR($O953),8, 1), 0), Overall!$A955&lt;&gt;"", MONTH($N953) &lt;= 8, MONTH($O953) &gt;= 8), IF($R953 &lt;&gt; "", $H953/$R953, ""), ""), "")</f>
        <v/>
      </c>
      <c r="AN953" s="10" t="str">
        <f ca="1">IFERROR(IF(AND(NOW()&lt;= EOMONTH(DATE(YEAR($O953),9, 1), 0), Overall!$A955&lt;&gt;"", MONTH($N953) &lt;= 9, MONTH($O953) &gt;= 9), IF($R953 &lt;&gt; "", $H953/$R953, ""), ""), "")</f>
        <v/>
      </c>
      <c r="AO953" s="10" t="str">
        <f ca="1">IFERROR(IF(AND(NOW()&lt;= EOMONTH(DATE(YEAR($O953),10, 1), 0), Overall!$A955&lt;&gt;"", MONTH($N953) &lt;= 10, MONTH($O953) &gt;= 10), IF($R953 &lt;&gt; "", $H953/$R953, ""), ""), "")</f>
        <v/>
      </c>
      <c r="AP953" s="10" t="str">
        <f ca="1">IFERROR(IF(AND(NOW()&lt;= EOMONTH(DATE(YEAR($O953),11, 1), 0), Overall!$A955&lt;&gt;"", MONTH($N953) &lt;=11, MONTH($O953) &gt;= 11), IF($R953 &lt;&gt; "", $H953/$R953, ""), ""), "")</f>
        <v/>
      </c>
      <c r="AQ953" s="10" t="str">
        <f ca="1">IFERROR(IF(AND(NOW()&lt;= EOMONTH(DATE(YEAR($O953),12, 1), 0), Overall!$A955&lt;&gt;"", MONTH($N953) &lt;= 12, MONTH($O953) &gt;= 12), IF($R953 &lt;&gt; "", $H953/$R953, ""), ""), "")</f>
        <v/>
      </c>
      <c r="AR953" s="16">
        <f t="shared" ca="1" si="31"/>
        <v>0</v>
      </c>
    </row>
    <row r="954" spans="1:44" x14ac:dyDescent="0.25">
      <c r="A954" t="str">
        <f>_xlfn.VALUETOTEXT(Overall!A956)</f>
        <v/>
      </c>
      <c r="B954" s="8" t="str">
        <f>IF(Overall!B956&lt;&gt;"", VALUE(Overall!B956), "")</f>
        <v/>
      </c>
      <c r="C954" s="5" t="str">
        <f>IF(Overall!C956&lt;&gt;"",_xlfn.VALUETOTEXT(Overall!C956),"")</f>
        <v/>
      </c>
      <c r="D954" s="5" t="str">
        <f>_xlfn.VALUETOTEXT(Overall!D956)</f>
        <v/>
      </c>
      <c r="E954" s="5" t="str">
        <f>IF(Overall!Q956&lt;&gt;"",_xlfn.VALUETOTEXT(Overall!Q956),"")</f>
        <v/>
      </c>
      <c r="F954" s="5" t="str">
        <f>IF(Overall!E956&lt;&gt;"",_xlfn.VALUETOTEXT(Overall!E956),"")</f>
        <v/>
      </c>
      <c r="G954" s="5" t="str">
        <f>IF(Overall!R956&lt;&gt;"",_xlfn.VALUETOTEXT(Overall!R956),"")</f>
        <v/>
      </c>
      <c r="H954" s="6" t="str">
        <f>IF(Overall!F956&lt;&gt;"",VALUE(Overall!F956),"")</f>
        <v/>
      </c>
      <c r="I954" s="6" t="str">
        <f>IF(Overall!G956&lt;&gt;"",VALUE(Overall!G956),"")</f>
        <v/>
      </c>
      <c r="J954" s="6" t="str">
        <f>IF(Overall!H956&lt;&gt;"",VALUE(Overall!H956),"")</f>
        <v/>
      </c>
      <c r="K954" s="6" t="str">
        <f>IF(Overall!I956&lt;&gt;"",VALUE(Overall!I956),"")</f>
        <v/>
      </c>
      <c r="L954" s="6" t="str">
        <f>IF(Overall!J956&lt;&gt;"",VALUE(Overall!J956),"")</f>
        <v/>
      </c>
      <c r="M954" s="6" t="str">
        <f>IF(Overall!K956&lt;&gt;"",VALUE(Overall!K956),"")</f>
        <v/>
      </c>
      <c r="N954" s="7" t="str">
        <f>IF(Overall!L956&lt;&gt;"",DATEVALUE(MID(Overall!L956, FIND(",", Overall!L956) + 2, FIND(" ", Overall!L956) - FIND(",", Overall!L956) - 1) &amp; " " &amp; MID(Overall!L956, FIND(" ", Overall!L956) + 1, FIND(",", Overall!L956, FIND(" ", Overall!L956)) - FIND(" ", Overall!L956) - 1) &amp; ", " &amp; MID(Overall!L956, FIND(",", Overall!L956, FIND(",",Overall!L956) + 1) + 2, LEN(Overall!L956))),"")</f>
        <v/>
      </c>
      <c r="O954" s="7" t="str">
        <f>IF(Overall!M956&lt;&gt;"",DATEVALUE(MID(Overall!M956, FIND(",", Overall!M956) + 2, FIND(" ", Overall!M956) - FIND(",", Overall!M956) - 1) &amp; " " &amp; MID(Overall!M956, FIND(" ", Overall!M956) + 1, FIND(",", Overall!M956, FIND(" ", Overall!M956)) - FIND(" ", Overall!M956) - 1) &amp; ", " &amp; MID(Overall!M956, FIND(",", Overall!M956, FIND(",",Overall!M956) + 1) + 2, LEN(Overall!M956))),"")</f>
        <v/>
      </c>
      <c r="P954" s="7" t="str">
        <f>IF(Overall!N956&lt;&gt;"",DATEVALUE(MID(Overall!N956, FIND(",", Overall!N956) + 2, FIND(" ", Overall!N956) - FIND(",", Overall!N956) - 1) &amp; " " &amp; MID(Overall!N956, FIND(" ", Overall!N956) + 1, FIND(",", Overall!N956, FIND(" ", Overall!N956)) - FIND(" ", Overall!N956) - 1) &amp; ", " &amp; MID(Overall!N956, FIND(",", Overall!N956, FIND(",",Overall!N956) + 1) + 2, LEN(Overall!N956))),"")</f>
        <v/>
      </c>
      <c r="Q954" s="7" t="str">
        <f>IF(Overall!O956&lt;&gt;"",DATEVALUE(MID(Overall!O956, FIND(",", Overall!O956) + 2, FIND(" ", Overall!O956) - FIND(",", Overall!O956) - 1) &amp; " " &amp; MID(Overall!O956, FIND(" ", Overall!O956) + 1, FIND(",", Overall!O956, FIND(" ", Overall!O956)) - FIND(" ", Overall!O956) - 1) &amp; ", " &amp; MID(Overall!O956, FIND(",", Overall!O956, FIND(",",Overall!O956) + 1) + 2, LEN(Overall!O956))),"")</f>
        <v/>
      </c>
      <c r="R954" s="5" t="str">
        <f t="shared" si="30"/>
        <v/>
      </c>
      <c r="S954" s="10" t="str">
        <f>IF(Overall!$A956&lt;&gt;"",IF(AND(MONTH($N954) &lt;= 1, MONTH($O954) &gt;= 1), IF($R954 &lt;&gt; "", $H954/$R954, ""), ""),"")</f>
        <v/>
      </c>
      <c r="T954" s="10" t="str">
        <f>IF(Overall!$A956&lt;&gt;"",IF(AND(MONTH($N954) &lt;= 2, MONTH($O954) &gt;= 2), IF($R954 &lt;&gt; "", $H954/$R954, ""), ""),"")</f>
        <v/>
      </c>
      <c r="U954" s="10" t="str">
        <f>IF(Overall!$A956&lt;&gt;"",IF(AND(MONTH($N954) &lt;= 3, MONTH($O954) &gt;= 3), IF($R954 &lt;&gt; "", $H954/$R954, ""), ""),"")</f>
        <v/>
      </c>
      <c r="V954" s="10" t="str">
        <f>IF(Overall!$A956&lt;&gt;"",IF(AND(MONTH($N954) &lt;= 4, MONTH($O954) &gt;= 4), IF($R954 &lt;&gt; "", $H954/$R954, ""), ""),"")</f>
        <v/>
      </c>
      <c r="W954" s="10" t="str">
        <f>IF(Overall!$A956&lt;&gt;"",IF(AND(MONTH($N954) &lt;= 5, MONTH($O954) &gt;= 5), IF($R954 &lt;&gt; "", $H954/$R954, ""), ""),"")</f>
        <v/>
      </c>
      <c r="X954" s="10" t="str">
        <f>IF(Overall!$A956&lt;&gt;"",IF(AND(MONTH($N954) &lt;= 6, MONTH($O954) &gt;= 6), IF($R954 &lt;&gt; "", $H954/$R954, ""), ""),"")</f>
        <v/>
      </c>
      <c r="Y954" s="10" t="str">
        <f>IF(Overall!$A956&lt;&gt;"",IF(AND(MONTH($N954) &lt;= 7, MONTH($O954) &gt;= 7 ), IF($R954 &lt;&gt; "", $H954/$R954, ""), ""),"")</f>
        <v/>
      </c>
      <c r="Z954" s="10" t="str">
        <f>IF(Overall!$A956&lt;&gt;"",IF(AND(MONTH($N954) &lt;= 8, MONTH($O954) &gt;= 8), IF($R954 &lt;&gt; "", $H954/$R954, ""), ""),"")</f>
        <v/>
      </c>
      <c r="AA954" s="10" t="str">
        <f>IF(Overall!$A956&lt;&gt;"",IF(AND(MONTH($N954) &lt;= 9, MONTH($O954) &gt;= 9), IF($R954 &lt;&gt; "", $H954/$R954, ""), ""),"")</f>
        <v/>
      </c>
      <c r="AB954" s="10" t="str">
        <f>IF(Overall!$A956&lt;&gt;"",IF(AND(MONTH($N954) &lt;= 10, MONTH($O954) &gt;= 10), IF($R954 &lt;&gt; "", $H954/$R954, ""), ""),"")</f>
        <v/>
      </c>
      <c r="AC954" s="10" t="str">
        <f>IF(Overall!$A956&lt;&gt;"",IF(AND(MONTH($N954) &lt;= 11, MONTH($O954) &gt;= 11), IF($R954 &lt;&gt; "", $H954/$R954, ""), ""),"")</f>
        <v/>
      </c>
      <c r="AD954" s="10" t="str">
        <f>IF(Overall!$A956&lt;&gt;"",IF(AND(MONTH($N954) &lt;= 12, MONTH($O954) &gt;= 12), IF($R954 &lt;&gt; "", $H954/$R954, ""), ""),"")</f>
        <v/>
      </c>
      <c r="AF954" s="10" t="str">
        <f ca="1">IFERROR(IF(AND(NOW()&lt;= EOMONTH(DATE(YEAR($O954),1, 1), 0), Overall!$A956&lt;&gt;"", MONTH($N954) &lt;= 1, MONTH($O954) &gt;= 1), IF($R954 &lt;&gt; "", $H954/$R954, ""), ""), "")</f>
        <v/>
      </c>
      <c r="AG954" s="10" t="str">
        <f ca="1">IFERROR(IF(AND(NOW()&lt;= EOMONTH(DATE(YEAR($O954),2, 1), 0), Overall!$A956&lt;&gt;"", MONTH($N954) &lt;= 2, MONTH($O954) &gt;= 2), IF($R954 &lt;&gt; "", $H954/$R954, ""), ""), "")</f>
        <v/>
      </c>
      <c r="AH954" s="10" t="str">
        <f ca="1">IFERROR(IF(AND(NOW()&lt;= EOMONTH(DATE(YEAR($O954),3, 1), 0), Overall!$A956&lt;&gt;"", MONTH($N954) &lt;= 3, MONTH($O954) &gt;= 3), IF($R954 &lt;&gt; "", $H954/$R954, ""), ""), "")</f>
        <v/>
      </c>
      <c r="AI954" s="10" t="str">
        <f ca="1">IFERROR(IF(AND(NOW()&lt;= EOMONTH(DATE(YEAR($O954),4, 1), 0), Overall!$A956&lt;&gt;"", MONTH($N954) &lt;= 4, MONTH($O954) &gt;= 4), IF($R954 &lt;&gt; "", $H954/$R954, ""), ""), "")</f>
        <v/>
      </c>
      <c r="AJ954" s="10" t="str">
        <f ca="1">IFERROR(IF(AND(NOW()&lt;= EOMONTH(DATE(YEAR($O954),5, 1), 0), Overall!$A956&lt;&gt;"", MONTH($N954) &lt;= 5, MONTH($O954) &gt;= 5), IF($R954 &lt;&gt; "", $H954/$R954, ""), ""), "")</f>
        <v/>
      </c>
      <c r="AK954" s="10" t="str">
        <f ca="1">IFERROR(IF(AND(NOW()&lt;= EOMONTH(DATE(YEAR($O954),6, 1), 0), Overall!$A956&lt;&gt;"", MONTH($N954) &lt;= 6, MONTH($O954) &gt;= 6), IF($R954 &lt;&gt; "", $H954/$R954, ""), ""), "")</f>
        <v/>
      </c>
      <c r="AL954" s="10" t="str">
        <f ca="1">IFERROR(IF(AND(NOW()&lt;= EOMONTH(DATE(YEAR($O954),7, 1), 0), Overall!$A956&lt;&gt;"", MONTH($N954) &lt;= 7, MONTH($O954) &gt;= 7), IF($R954 &lt;&gt; "", $H954/$R954, ""), ""), "")</f>
        <v/>
      </c>
      <c r="AM954" s="10" t="str">
        <f ca="1">IFERROR(IF(AND(NOW()&lt;= EOMONTH(DATE(YEAR($O954),8, 1), 0), Overall!$A956&lt;&gt;"", MONTH($N954) &lt;= 8, MONTH($O954) &gt;= 8), IF($R954 &lt;&gt; "", $H954/$R954, ""), ""), "")</f>
        <v/>
      </c>
      <c r="AN954" s="10" t="str">
        <f ca="1">IFERROR(IF(AND(NOW()&lt;= EOMONTH(DATE(YEAR($O954),9, 1), 0), Overall!$A956&lt;&gt;"", MONTH($N954) &lt;= 9, MONTH($O954) &gt;= 9), IF($R954 &lt;&gt; "", $H954/$R954, ""), ""), "")</f>
        <v/>
      </c>
      <c r="AO954" s="10" t="str">
        <f ca="1">IFERROR(IF(AND(NOW()&lt;= EOMONTH(DATE(YEAR($O954),10, 1), 0), Overall!$A956&lt;&gt;"", MONTH($N954) &lt;= 10, MONTH($O954) &gt;= 10), IF($R954 &lt;&gt; "", $H954/$R954, ""), ""), "")</f>
        <v/>
      </c>
      <c r="AP954" s="10" t="str">
        <f ca="1">IFERROR(IF(AND(NOW()&lt;= EOMONTH(DATE(YEAR($O954),11, 1), 0), Overall!$A956&lt;&gt;"", MONTH($N954) &lt;=11, MONTH($O954) &gt;= 11), IF($R954 &lt;&gt; "", $H954/$R954, ""), ""), "")</f>
        <v/>
      </c>
      <c r="AQ954" s="10" t="str">
        <f ca="1">IFERROR(IF(AND(NOW()&lt;= EOMONTH(DATE(YEAR($O954),12, 1), 0), Overall!$A956&lt;&gt;"", MONTH($N954) &lt;= 12, MONTH($O954) &gt;= 12), IF($R954 &lt;&gt; "", $H954/$R954, ""), ""), "")</f>
        <v/>
      </c>
      <c r="AR954" s="16">
        <f t="shared" ca="1" si="31"/>
        <v>0</v>
      </c>
    </row>
    <row r="955" spans="1:44" x14ac:dyDescent="0.25">
      <c r="A955" t="str">
        <f>_xlfn.VALUETOTEXT(Overall!A957)</f>
        <v/>
      </c>
      <c r="B955" s="8" t="str">
        <f>IF(Overall!B957&lt;&gt;"", VALUE(Overall!B957), "")</f>
        <v/>
      </c>
      <c r="C955" s="5" t="str">
        <f>IF(Overall!C957&lt;&gt;"",_xlfn.VALUETOTEXT(Overall!C957),"")</f>
        <v/>
      </c>
      <c r="D955" s="5" t="str">
        <f>_xlfn.VALUETOTEXT(Overall!D957)</f>
        <v/>
      </c>
      <c r="E955" s="5" t="str">
        <f>IF(Overall!Q957&lt;&gt;"",_xlfn.VALUETOTEXT(Overall!Q957),"")</f>
        <v/>
      </c>
      <c r="F955" s="5" t="str">
        <f>IF(Overall!E957&lt;&gt;"",_xlfn.VALUETOTEXT(Overall!E957),"")</f>
        <v/>
      </c>
      <c r="G955" s="5" t="str">
        <f>IF(Overall!R957&lt;&gt;"",_xlfn.VALUETOTEXT(Overall!R957),"")</f>
        <v/>
      </c>
      <c r="H955" s="6" t="str">
        <f>IF(Overall!F957&lt;&gt;"",VALUE(Overall!F957),"")</f>
        <v/>
      </c>
      <c r="I955" s="6" t="str">
        <f>IF(Overall!G957&lt;&gt;"",VALUE(Overall!G957),"")</f>
        <v/>
      </c>
      <c r="J955" s="6" t="str">
        <f>IF(Overall!H957&lt;&gt;"",VALUE(Overall!H957),"")</f>
        <v/>
      </c>
      <c r="K955" s="6" t="str">
        <f>IF(Overall!I957&lt;&gt;"",VALUE(Overall!I957),"")</f>
        <v/>
      </c>
      <c r="L955" s="6" t="str">
        <f>IF(Overall!J957&lt;&gt;"",VALUE(Overall!J957),"")</f>
        <v/>
      </c>
      <c r="M955" s="6" t="str">
        <f>IF(Overall!K957&lt;&gt;"",VALUE(Overall!K957),"")</f>
        <v/>
      </c>
      <c r="N955" s="7" t="str">
        <f>IF(Overall!L957&lt;&gt;"",DATEVALUE(MID(Overall!L957, FIND(",", Overall!L957) + 2, FIND(" ", Overall!L957) - FIND(",", Overall!L957) - 1) &amp; " " &amp; MID(Overall!L957, FIND(" ", Overall!L957) + 1, FIND(",", Overall!L957, FIND(" ", Overall!L957)) - FIND(" ", Overall!L957) - 1) &amp; ", " &amp; MID(Overall!L957, FIND(",", Overall!L957, FIND(",",Overall!L957) + 1) + 2, LEN(Overall!L957))),"")</f>
        <v/>
      </c>
      <c r="O955" s="7" t="str">
        <f>IF(Overall!M957&lt;&gt;"",DATEVALUE(MID(Overall!M957, FIND(",", Overall!M957) + 2, FIND(" ", Overall!M957) - FIND(",", Overall!M957) - 1) &amp; " " &amp; MID(Overall!M957, FIND(" ", Overall!M957) + 1, FIND(",", Overall!M957, FIND(" ", Overall!M957)) - FIND(" ", Overall!M957) - 1) &amp; ", " &amp; MID(Overall!M957, FIND(",", Overall!M957, FIND(",",Overall!M957) + 1) + 2, LEN(Overall!M957))),"")</f>
        <v/>
      </c>
      <c r="P955" s="7" t="str">
        <f>IF(Overall!N957&lt;&gt;"",DATEVALUE(MID(Overall!N957, FIND(",", Overall!N957) + 2, FIND(" ", Overall!N957) - FIND(",", Overall!N957) - 1) &amp; " " &amp; MID(Overall!N957, FIND(" ", Overall!N957) + 1, FIND(",", Overall!N957, FIND(" ", Overall!N957)) - FIND(" ", Overall!N957) - 1) &amp; ", " &amp; MID(Overall!N957, FIND(",", Overall!N957, FIND(",",Overall!N957) + 1) + 2, LEN(Overall!N957))),"")</f>
        <v/>
      </c>
      <c r="Q955" s="7" t="str">
        <f>IF(Overall!O957&lt;&gt;"",DATEVALUE(MID(Overall!O957, FIND(",", Overall!O957) + 2, FIND(" ", Overall!O957) - FIND(",", Overall!O957) - 1) &amp; " " &amp; MID(Overall!O957, FIND(" ", Overall!O957) + 1, FIND(",", Overall!O957, FIND(" ", Overall!O957)) - FIND(" ", Overall!O957) - 1) &amp; ", " &amp; MID(Overall!O957, FIND(",", Overall!O957, FIND(",",Overall!O957) + 1) + 2, LEN(Overall!O957))),"")</f>
        <v/>
      </c>
      <c r="R955" s="5" t="str">
        <f t="shared" si="30"/>
        <v/>
      </c>
      <c r="S955" s="10" t="str">
        <f>IF(Overall!$A957&lt;&gt;"",IF(AND(MONTH($N955) &lt;= 1, MONTH($O955) &gt;= 1), IF($R955 &lt;&gt; "", $H955/$R955, ""), ""),"")</f>
        <v/>
      </c>
      <c r="T955" s="10" t="str">
        <f>IF(Overall!$A957&lt;&gt;"",IF(AND(MONTH($N955) &lt;= 2, MONTH($O955) &gt;= 2), IF($R955 &lt;&gt; "", $H955/$R955, ""), ""),"")</f>
        <v/>
      </c>
      <c r="U955" s="10" t="str">
        <f>IF(Overall!$A957&lt;&gt;"",IF(AND(MONTH($N955) &lt;= 3, MONTH($O955) &gt;= 3), IF($R955 &lt;&gt; "", $H955/$R955, ""), ""),"")</f>
        <v/>
      </c>
      <c r="V955" s="10" t="str">
        <f>IF(Overall!$A957&lt;&gt;"",IF(AND(MONTH($N955) &lt;= 4, MONTH($O955) &gt;= 4), IF($R955 &lt;&gt; "", $H955/$R955, ""), ""),"")</f>
        <v/>
      </c>
      <c r="W955" s="10" t="str">
        <f>IF(Overall!$A957&lt;&gt;"",IF(AND(MONTH($N955) &lt;= 5, MONTH($O955) &gt;= 5), IF($R955 &lt;&gt; "", $H955/$R955, ""), ""),"")</f>
        <v/>
      </c>
      <c r="X955" s="10" t="str">
        <f>IF(Overall!$A957&lt;&gt;"",IF(AND(MONTH($N955) &lt;= 6, MONTH($O955) &gt;= 6), IF($R955 &lt;&gt; "", $H955/$R955, ""), ""),"")</f>
        <v/>
      </c>
      <c r="Y955" s="10" t="str">
        <f>IF(Overall!$A957&lt;&gt;"",IF(AND(MONTH($N955) &lt;= 7, MONTH($O955) &gt;= 7 ), IF($R955 &lt;&gt; "", $H955/$R955, ""), ""),"")</f>
        <v/>
      </c>
      <c r="Z955" s="10" t="str">
        <f>IF(Overall!$A957&lt;&gt;"",IF(AND(MONTH($N955) &lt;= 8, MONTH($O955) &gt;= 8), IF($R955 &lt;&gt; "", $H955/$R955, ""), ""),"")</f>
        <v/>
      </c>
      <c r="AA955" s="10" t="str">
        <f>IF(Overall!$A957&lt;&gt;"",IF(AND(MONTH($N955) &lt;= 9, MONTH($O955) &gt;= 9), IF($R955 &lt;&gt; "", $H955/$R955, ""), ""),"")</f>
        <v/>
      </c>
      <c r="AB955" s="10" t="str">
        <f>IF(Overall!$A957&lt;&gt;"",IF(AND(MONTH($N955) &lt;= 10, MONTH($O955) &gt;= 10), IF($R955 &lt;&gt; "", $H955/$R955, ""), ""),"")</f>
        <v/>
      </c>
      <c r="AC955" s="10" t="str">
        <f>IF(Overall!$A957&lt;&gt;"",IF(AND(MONTH($N955) &lt;= 11, MONTH($O955) &gt;= 11), IF($R955 &lt;&gt; "", $H955/$R955, ""), ""),"")</f>
        <v/>
      </c>
      <c r="AD955" s="10" t="str">
        <f>IF(Overall!$A957&lt;&gt;"",IF(AND(MONTH($N955) &lt;= 12, MONTH($O955) &gt;= 12), IF($R955 &lt;&gt; "", $H955/$R955, ""), ""),"")</f>
        <v/>
      </c>
      <c r="AF955" s="10" t="str">
        <f ca="1">IFERROR(IF(AND(NOW()&lt;= EOMONTH(DATE(YEAR($O955),1, 1), 0), Overall!$A957&lt;&gt;"", MONTH($N955) &lt;= 1, MONTH($O955) &gt;= 1), IF($R955 &lt;&gt; "", $H955/$R955, ""), ""), "")</f>
        <v/>
      </c>
      <c r="AG955" s="10" t="str">
        <f ca="1">IFERROR(IF(AND(NOW()&lt;= EOMONTH(DATE(YEAR($O955),2, 1), 0), Overall!$A957&lt;&gt;"", MONTH($N955) &lt;= 2, MONTH($O955) &gt;= 2), IF($R955 &lt;&gt; "", $H955/$R955, ""), ""), "")</f>
        <v/>
      </c>
      <c r="AH955" s="10" t="str">
        <f ca="1">IFERROR(IF(AND(NOW()&lt;= EOMONTH(DATE(YEAR($O955),3, 1), 0), Overall!$A957&lt;&gt;"", MONTH($N955) &lt;= 3, MONTH($O955) &gt;= 3), IF($R955 &lt;&gt; "", $H955/$R955, ""), ""), "")</f>
        <v/>
      </c>
      <c r="AI955" s="10" t="str">
        <f ca="1">IFERROR(IF(AND(NOW()&lt;= EOMONTH(DATE(YEAR($O955),4, 1), 0), Overall!$A957&lt;&gt;"", MONTH($N955) &lt;= 4, MONTH($O955) &gt;= 4), IF($R955 &lt;&gt; "", $H955/$R955, ""), ""), "")</f>
        <v/>
      </c>
      <c r="AJ955" s="10" t="str">
        <f ca="1">IFERROR(IF(AND(NOW()&lt;= EOMONTH(DATE(YEAR($O955),5, 1), 0), Overall!$A957&lt;&gt;"", MONTH($N955) &lt;= 5, MONTH($O955) &gt;= 5), IF($R955 &lt;&gt; "", $H955/$R955, ""), ""), "")</f>
        <v/>
      </c>
      <c r="AK955" s="10" t="str">
        <f ca="1">IFERROR(IF(AND(NOW()&lt;= EOMONTH(DATE(YEAR($O955),6, 1), 0), Overall!$A957&lt;&gt;"", MONTH($N955) &lt;= 6, MONTH($O955) &gt;= 6), IF($R955 &lt;&gt; "", $H955/$R955, ""), ""), "")</f>
        <v/>
      </c>
      <c r="AL955" s="10" t="str">
        <f ca="1">IFERROR(IF(AND(NOW()&lt;= EOMONTH(DATE(YEAR($O955),7, 1), 0), Overall!$A957&lt;&gt;"", MONTH($N955) &lt;= 7, MONTH($O955) &gt;= 7), IF($R955 &lt;&gt; "", $H955/$R955, ""), ""), "")</f>
        <v/>
      </c>
      <c r="AM955" s="10" t="str">
        <f ca="1">IFERROR(IF(AND(NOW()&lt;= EOMONTH(DATE(YEAR($O955),8, 1), 0), Overall!$A957&lt;&gt;"", MONTH($N955) &lt;= 8, MONTH($O955) &gt;= 8), IF($R955 &lt;&gt; "", $H955/$R955, ""), ""), "")</f>
        <v/>
      </c>
      <c r="AN955" s="10" t="str">
        <f ca="1">IFERROR(IF(AND(NOW()&lt;= EOMONTH(DATE(YEAR($O955),9, 1), 0), Overall!$A957&lt;&gt;"", MONTH($N955) &lt;= 9, MONTH($O955) &gt;= 9), IF($R955 &lt;&gt; "", $H955/$R955, ""), ""), "")</f>
        <v/>
      </c>
      <c r="AO955" s="10" t="str">
        <f ca="1">IFERROR(IF(AND(NOW()&lt;= EOMONTH(DATE(YEAR($O955),10, 1), 0), Overall!$A957&lt;&gt;"", MONTH($N955) &lt;= 10, MONTH($O955) &gt;= 10), IF($R955 &lt;&gt; "", $H955/$R955, ""), ""), "")</f>
        <v/>
      </c>
      <c r="AP955" s="10" t="str">
        <f ca="1">IFERROR(IF(AND(NOW()&lt;= EOMONTH(DATE(YEAR($O955),11, 1), 0), Overall!$A957&lt;&gt;"", MONTH($N955) &lt;=11, MONTH($O955) &gt;= 11), IF($R955 &lt;&gt; "", $H955/$R955, ""), ""), "")</f>
        <v/>
      </c>
      <c r="AQ955" s="10" t="str">
        <f ca="1">IFERROR(IF(AND(NOW()&lt;= EOMONTH(DATE(YEAR($O955),12, 1), 0), Overall!$A957&lt;&gt;"", MONTH($N955) &lt;= 12, MONTH($O955) &gt;= 12), IF($R955 &lt;&gt; "", $H955/$R955, ""), ""), "")</f>
        <v/>
      </c>
      <c r="AR955" s="16">
        <f t="shared" ca="1" si="31"/>
        <v>0</v>
      </c>
    </row>
    <row r="956" spans="1:44" x14ac:dyDescent="0.25">
      <c r="A956" t="str">
        <f>_xlfn.VALUETOTEXT(Overall!A958)</f>
        <v/>
      </c>
      <c r="B956" s="8" t="str">
        <f>IF(Overall!B958&lt;&gt;"", VALUE(Overall!B958), "")</f>
        <v/>
      </c>
      <c r="C956" s="5" t="str">
        <f>IF(Overall!C958&lt;&gt;"",_xlfn.VALUETOTEXT(Overall!C958),"")</f>
        <v/>
      </c>
      <c r="D956" s="5" t="str">
        <f>_xlfn.VALUETOTEXT(Overall!D958)</f>
        <v/>
      </c>
      <c r="E956" s="5" t="str">
        <f>IF(Overall!Q958&lt;&gt;"",_xlfn.VALUETOTEXT(Overall!Q958),"")</f>
        <v/>
      </c>
      <c r="F956" s="5" t="str">
        <f>IF(Overall!E958&lt;&gt;"",_xlfn.VALUETOTEXT(Overall!E958),"")</f>
        <v/>
      </c>
      <c r="G956" s="5" t="str">
        <f>IF(Overall!R958&lt;&gt;"",_xlfn.VALUETOTEXT(Overall!R958),"")</f>
        <v/>
      </c>
      <c r="H956" s="6" t="str">
        <f>IF(Overall!F958&lt;&gt;"",VALUE(Overall!F958),"")</f>
        <v/>
      </c>
      <c r="I956" s="6" t="str">
        <f>IF(Overall!G958&lt;&gt;"",VALUE(Overall!G958),"")</f>
        <v/>
      </c>
      <c r="J956" s="6" t="str">
        <f>IF(Overall!H958&lt;&gt;"",VALUE(Overall!H958),"")</f>
        <v/>
      </c>
      <c r="K956" s="6" t="str">
        <f>IF(Overall!I958&lt;&gt;"",VALUE(Overall!I958),"")</f>
        <v/>
      </c>
      <c r="L956" s="6" t="str">
        <f>IF(Overall!J958&lt;&gt;"",VALUE(Overall!J958),"")</f>
        <v/>
      </c>
      <c r="M956" s="6" t="str">
        <f>IF(Overall!K958&lt;&gt;"",VALUE(Overall!K958),"")</f>
        <v/>
      </c>
      <c r="N956" s="7" t="str">
        <f>IF(Overall!L958&lt;&gt;"",DATEVALUE(MID(Overall!L958, FIND(",", Overall!L958) + 2, FIND(" ", Overall!L958) - FIND(",", Overall!L958) - 1) &amp; " " &amp; MID(Overall!L958, FIND(" ", Overall!L958) + 1, FIND(",", Overall!L958, FIND(" ", Overall!L958)) - FIND(" ", Overall!L958) - 1) &amp; ", " &amp; MID(Overall!L958, FIND(",", Overall!L958, FIND(",",Overall!L958) + 1) + 2, LEN(Overall!L958))),"")</f>
        <v/>
      </c>
      <c r="O956" s="7" t="str">
        <f>IF(Overall!M958&lt;&gt;"",DATEVALUE(MID(Overall!M958, FIND(",", Overall!M958) + 2, FIND(" ", Overall!M958) - FIND(",", Overall!M958) - 1) &amp; " " &amp; MID(Overall!M958, FIND(" ", Overall!M958) + 1, FIND(",", Overall!M958, FIND(" ", Overall!M958)) - FIND(" ", Overall!M958) - 1) &amp; ", " &amp; MID(Overall!M958, FIND(",", Overall!M958, FIND(",",Overall!M958) + 1) + 2, LEN(Overall!M958))),"")</f>
        <v/>
      </c>
      <c r="P956" s="7" t="str">
        <f>IF(Overall!N958&lt;&gt;"",DATEVALUE(MID(Overall!N958, FIND(",", Overall!N958) + 2, FIND(" ", Overall!N958) - FIND(",", Overall!N958) - 1) &amp; " " &amp; MID(Overall!N958, FIND(" ", Overall!N958) + 1, FIND(",", Overall!N958, FIND(" ", Overall!N958)) - FIND(" ", Overall!N958) - 1) &amp; ", " &amp; MID(Overall!N958, FIND(",", Overall!N958, FIND(",",Overall!N958) + 1) + 2, LEN(Overall!N958))),"")</f>
        <v/>
      </c>
      <c r="Q956" s="7" t="str">
        <f>IF(Overall!O958&lt;&gt;"",DATEVALUE(MID(Overall!O958, FIND(",", Overall!O958) + 2, FIND(" ", Overall!O958) - FIND(",", Overall!O958) - 1) &amp; " " &amp; MID(Overall!O958, FIND(" ", Overall!O958) + 1, FIND(",", Overall!O958, FIND(" ", Overall!O958)) - FIND(" ", Overall!O958) - 1) &amp; ", " &amp; MID(Overall!O958, FIND(",", Overall!O958, FIND(",",Overall!O958) + 1) + 2, LEN(Overall!O958))),"")</f>
        <v/>
      </c>
      <c r="R956" s="5" t="str">
        <f t="shared" si="30"/>
        <v/>
      </c>
      <c r="S956" s="10" t="str">
        <f>IF(Overall!$A958&lt;&gt;"",IF(AND(MONTH($N956) &lt;= 1, MONTH($O956) &gt;= 1), IF($R956 &lt;&gt; "", $H956/$R956, ""), ""),"")</f>
        <v/>
      </c>
      <c r="T956" s="10" t="str">
        <f>IF(Overall!$A958&lt;&gt;"",IF(AND(MONTH($N956) &lt;= 2, MONTH($O956) &gt;= 2), IF($R956 &lt;&gt; "", $H956/$R956, ""), ""),"")</f>
        <v/>
      </c>
      <c r="U956" s="10" t="str">
        <f>IF(Overall!$A958&lt;&gt;"",IF(AND(MONTH($N956) &lt;= 3, MONTH($O956) &gt;= 3), IF($R956 &lt;&gt; "", $H956/$R956, ""), ""),"")</f>
        <v/>
      </c>
      <c r="V956" s="10" t="str">
        <f>IF(Overall!$A958&lt;&gt;"",IF(AND(MONTH($N956) &lt;= 4, MONTH($O956) &gt;= 4), IF($R956 &lt;&gt; "", $H956/$R956, ""), ""),"")</f>
        <v/>
      </c>
      <c r="W956" s="10" t="str">
        <f>IF(Overall!$A958&lt;&gt;"",IF(AND(MONTH($N956) &lt;= 5, MONTH($O956) &gt;= 5), IF($R956 &lt;&gt; "", $H956/$R956, ""), ""),"")</f>
        <v/>
      </c>
      <c r="X956" s="10" t="str">
        <f>IF(Overall!$A958&lt;&gt;"",IF(AND(MONTH($N956) &lt;= 6, MONTH($O956) &gt;= 6), IF($R956 &lt;&gt; "", $H956/$R956, ""), ""),"")</f>
        <v/>
      </c>
      <c r="Y956" s="10" t="str">
        <f>IF(Overall!$A958&lt;&gt;"",IF(AND(MONTH($N956) &lt;= 7, MONTH($O956) &gt;= 7 ), IF($R956 &lt;&gt; "", $H956/$R956, ""), ""),"")</f>
        <v/>
      </c>
      <c r="Z956" s="10" t="str">
        <f>IF(Overall!$A958&lt;&gt;"",IF(AND(MONTH($N956) &lt;= 8, MONTH($O956) &gt;= 8), IF($R956 &lt;&gt; "", $H956/$R956, ""), ""),"")</f>
        <v/>
      </c>
      <c r="AA956" s="10" t="str">
        <f>IF(Overall!$A958&lt;&gt;"",IF(AND(MONTH($N956) &lt;= 9, MONTH($O956) &gt;= 9), IF($R956 &lt;&gt; "", $H956/$R956, ""), ""),"")</f>
        <v/>
      </c>
      <c r="AB956" s="10" t="str">
        <f>IF(Overall!$A958&lt;&gt;"",IF(AND(MONTH($N956) &lt;= 10, MONTH($O956) &gt;= 10), IF($R956 &lt;&gt; "", $H956/$R956, ""), ""),"")</f>
        <v/>
      </c>
      <c r="AC956" s="10" t="str">
        <f>IF(Overall!$A958&lt;&gt;"",IF(AND(MONTH($N956) &lt;= 11, MONTH($O956) &gt;= 11), IF($R956 &lt;&gt; "", $H956/$R956, ""), ""),"")</f>
        <v/>
      </c>
      <c r="AD956" s="10" t="str">
        <f>IF(Overall!$A958&lt;&gt;"",IF(AND(MONTH($N956) &lt;= 12, MONTH($O956) &gt;= 12), IF($R956 &lt;&gt; "", $H956/$R956, ""), ""),"")</f>
        <v/>
      </c>
      <c r="AF956" s="10" t="str">
        <f ca="1">IFERROR(IF(AND(NOW()&lt;= EOMONTH(DATE(YEAR($O956),1, 1), 0), Overall!$A958&lt;&gt;"", MONTH($N956) &lt;= 1, MONTH($O956) &gt;= 1), IF($R956 &lt;&gt; "", $H956/$R956, ""), ""), "")</f>
        <v/>
      </c>
      <c r="AG956" s="10" t="str">
        <f ca="1">IFERROR(IF(AND(NOW()&lt;= EOMONTH(DATE(YEAR($O956),2, 1), 0), Overall!$A958&lt;&gt;"", MONTH($N956) &lt;= 2, MONTH($O956) &gt;= 2), IF($R956 &lt;&gt; "", $H956/$R956, ""), ""), "")</f>
        <v/>
      </c>
      <c r="AH956" s="10" t="str">
        <f ca="1">IFERROR(IF(AND(NOW()&lt;= EOMONTH(DATE(YEAR($O956),3, 1), 0), Overall!$A958&lt;&gt;"", MONTH($N956) &lt;= 3, MONTH($O956) &gt;= 3), IF($R956 &lt;&gt; "", $H956/$R956, ""), ""), "")</f>
        <v/>
      </c>
      <c r="AI956" s="10" t="str">
        <f ca="1">IFERROR(IF(AND(NOW()&lt;= EOMONTH(DATE(YEAR($O956),4, 1), 0), Overall!$A958&lt;&gt;"", MONTH($N956) &lt;= 4, MONTH($O956) &gt;= 4), IF($R956 &lt;&gt; "", $H956/$R956, ""), ""), "")</f>
        <v/>
      </c>
      <c r="AJ956" s="10" t="str">
        <f ca="1">IFERROR(IF(AND(NOW()&lt;= EOMONTH(DATE(YEAR($O956),5, 1), 0), Overall!$A958&lt;&gt;"", MONTH($N956) &lt;= 5, MONTH($O956) &gt;= 5), IF($R956 &lt;&gt; "", $H956/$R956, ""), ""), "")</f>
        <v/>
      </c>
      <c r="AK956" s="10" t="str">
        <f ca="1">IFERROR(IF(AND(NOW()&lt;= EOMONTH(DATE(YEAR($O956),6, 1), 0), Overall!$A958&lt;&gt;"", MONTH($N956) &lt;= 6, MONTH($O956) &gt;= 6), IF($R956 &lt;&gt; "", $H956/$R956, ""), ""), "")</f>
        <v/>
      </c>
      <c r="AL956" s="10" t="str">
        <f ca="1">IFERROR(IF(AND(NOW()&lt;= EOMONTH(DATE(YEAR($O956),7, 1), 0), Overall!$A958&lt;&gt;"", MONTH($N956) &lt;= 7, MONTH($O956) &gt;= 7), IF($R956 &lt;&gt; "", $H956/$R956, ""), ""), "")</f>
        <v/>
      </c>
      <c r="AM956" s="10" t="str">
        <f ca="1">IFERROR(IF(AND(NOW()&lt;= EOMONTH(DATE(YEAR($O956),8, 1), 0), Overall!$A958&lt;&gt;"", MONTH($N956) &lt;= 8, MONTH($O956) &gt;= 8), IF($R956 &lt;&gt; "", $H956/$R956, ""), ""), "")</f>
        <v/>
      </c>
      <c r="AN956" s="10" t="str">
        <f ca="1">IFERROR(IF(AND(NOW()&lt;= EOMONTH(DATE(YEAR($O956),9, 1), 0), Overall!$A958&lt;&gt;"", MONTH($N956) &lt;= 9, MONTH($O956) &gt;= 9), IF($R956 &lt;&gt; "", $H956/$R956, ""), ""), "")</f>
        <v/>
      </c>
      <c r="AO956" s="10" t="str">
        <f ca="1">IFERROR(IF(AND(NOW()&lt;= EOMONTH(DATE(YEAR($O956),10, 1), 0), Overall!$A958&lt;&gt;"", MONTH($N956) &lt;= 10, MONTH($O956) &gt;= 10), IF($R956 &lt;&gt; "", $H956/$R956, ""), ""), "")</f>
        <v/>
      </c>
      <c r="AP956" s="10" t="str">
        <f ca="1">IFERROR(IF(AND(NOW()&lt;= EOMONTH(DATE(YEAR($O956),11, 1), 0), Overall!$A958&lt;&gt;"", MONTH($N956) &lt;=11, MONTH($O956) &gt;= 11), IF($R956 &lt;&gt; "", $H956/$R956, ""), ""), "")</f>
        <v/>
      </c>
      <c r="AQ956" s="10" t="str">
        <f ca="1">IFERROR(IF(AND(NOW()&lt;= EOMONTH(DATE(YEAR($O956),12, 1), 0), Overall!$A958&lt;&gt;"", MONTH($N956) &lt;= 12, MONTH($O956) &gt;= 12), IF($R956 &lt;&gt; "", $H956/$R956, ""), ""), "")</f>
        <v/>
      </c>
      <c r="AR956" s="16">
        <f t="shared" ca="1" si="31"/>
        <v>0</v>
      </c>
    </row>
    <row r="957" spans="1:44" x14ac:dyDescent="0.25">
      <c r="A957" t="str">
        <f>_xlfn.VALUETOTEXT(Overall!A959)</f>
        <v/>
      </c>
      <c r="B957" s="8" t="str">
        <f>IF(Overall!B959&lt;&gt;"", VALUE(Overall!B959), "")</f>
        <v/>
      </c>
      <c r="C957" s="5" t="str">
        <f>IF(Overall!C959&lt;&gt;"",_xlfn.VALUETOTEXT(Overall!C959),"")</f>
        <v/>
      </c>
      <c r="D957" s="5" t="str">
        <f>_xlfn.VALUETOTEXT(Overall!D959)</f>
        <v/>
      </c>
      <c r="E957" s="5" t="str">
        <f>IF(Overall!Q959&lt;&gt;"",_xlfn.VALUETOTEXT(Overall!Q959),"")</f>
        <v/>
      </c>
      <c r="F957" s="5" t="str">
        <f>IF(Overall!E959&lt;&gt;"",_xlfn.VALUETOTEXT(Overall!E959),"")</f>
        <v/>
      </c>
      <c r="G957" s="5" t="str">
        <f>IF(Overall!R959&lt;&gt;"",_xlfn.VALUETOTEXT(Overall!R959),"")</f>
        <v/>
      </c>
      <c r="H957" s="6" t="str">
        <f>IF(Overall!F959&lt;&gt;"",VALUE(Overall!F959),"")</f>
        <v/>
      </c>
      <c r="I957" s="6" t="str">
        <f>IF(Overall!G959&lt;&gt;"",VALUE(Overall!G959),"")</f>
        <v/>
      </c>
      <c r="J957" s="6" t="str">
        <f>IF(Overall!H959&lt;&gt;"",VALUE(Overall!H959),"")</f>
        <v/>
      </c>
      <c r="K957" s="6" t="str">
        <f>IF(Overall!I959&lt;&gt;"",VALUE(Overall!I959),"")</f>
        <v/>
      </c>
      <c r="L957" s="6" t="str">
        <f>IF(Overall!J959&lt;&gt;"",VALUE(Overall!J959),"")</f>
        <v/>
      </c>
      <c r="M957" s="6" t="str">
        <f>IF(Overall!K959&lt;&gt;"",VALUE(Overall!K959),"")</f>
        <v/>
      </c>
      <c r="N957" s="7" t="str">
        <f>IF(Overall!L959&lt;&gt;"",DATEVALUE(MID(Overall!L959, FIND(",", Overall!L959) + 2, FIND(" ", Overall!L959) - FIND(",", Overall!L959) - 1) &amp; " " &amp; MID(Overall!L959, FIND(" ", Overall!L959) + 1, FIND(",", Overall!L959, FIND(" ", Overall!L959)) - FIND(" ", Overall!L959) - 1) &amp; ", " &amp; MID(Overall!L959, FIND(",", Overall!L959, FIND(",",Overall!L959) + 1) + 2, LEN(Overall!L959))),"")</f>
        <v/>
      </c>
      <c r="O957" s="7" t="str">
        <f>IF(Overall!M959&lt;&gt;"",DATEVALUE(MID(Overall!M959, FIND(",", Overall!M959) + 2, FIND(" ", Overall!M959) - FIND(",", Overall!M959) - 1) &amp; " " &amp; MID(Overall!M959, FIND(" ", Overall!M959) + 1, FIND(",", Overall!M959, FIND(" ", Overall!M959)) - FIND(" ", Overall!M959) - 1) &amp; ", " &amp; MID(Overall!M959, FIND(",", Overall!M959, FIND(",",Overall!M959) + 1) + 2, LEN(Overall!M959))),"")</f>
        <v/>
      </c>
      <c r="P957" s="7" t="str">
        <f>IF(Overall!N959&lt;&gt;"",DATEVALUE(MID(Overall!N959, FIND(",", Overall!N959) + 2, FIND(" ", Overall!N959) - FIND(",", Overall!N959) - 1) &amp; " " &amp; MID(Overall!N959, FIND(" ", Overall!N959) + 1, FIND(",", Overall!N959, FIND(" ", Overall!N959)) - FIND(" ", Overall!N959) - 1) &amp; ", " &amp; MID(Overall!N959, FIND(",", Overall!N959, FIND(",",Overall!N959) + 1) + 2, LEN(Overall!N959))),"")</f>
        <v/>
      </c>
      <c r="Q957" s="7" t="str">
        <f>IF(Overall!O959&lt;&gt;"",DATEVALUE(MID(Overall!O959, FIND(",", Overall!O959) + 2, FIND(" ", Overall!O959) - FIND(",", Overall!O959) - 1) &amp; " " &amp; MID(Overall!O959, FIND(" ", Overall!O959) + 1, FIND(",", Overall!O959, FIND(" ", Overall!O959)) - FIND(" ", Overall!O959) - 1) &amp; ", " &amp; MID(Overall!O959, FIND(",", Overall!O959, FIND(",",Overall!O959) + 1) + 2, LEN(Overall!O959))),"")</f>
        <v/>
      </c>
      <c r="R957" s="5" t="str">
        <f t="shared" si="30"/>
        <v/>
      </c>
      <c r="S957" s="10" t="str">
        <f>IF(Overall!$A959&lt;&gt;"",IF(AND(MONTH($N957) &lt;= 1, MONTH($O957) &gt;= 1), IF($R957 &lt;&gt; "", $H957/$R957, ""), ""),"")</f>
        <v/>
      </c>
      <c r="T957" s="10" t="str">
        <f>IF(Overall!$A959&lt;&gt;"",IF(AND(MONTH($N957) &lt;= 2, MONTH($O957) &gt;= 2), IF($R957 &lt;&gt; "", $H957/$R957, ""), ""),"")</f>
        <v/>
      </c>
      <c r="U957" s="10" t="str">
        <f>IF(Overall!$A959&lt;&gt;"",IF(AND(MONTH($N957) &lt;= 3, MONTH($O957) &gt;= 3), IF($R957 &lt;&gt; "", $H957/$R957, ""), ""),"")</f>
        <v/>
      </c>
      <c r="V957" s="10" t="str">
        <f>IF(Overall!$A959&lt;&gt;"",IF(AND(MONTH($N957) &lt;= 4, MONTH($O957) &gt;= 4), IF($R957 &lt;&gt; "", $H957/$R957, ""), ""),"")</f>
        <v/>
      </c>
      <c r="W957" s="10" t="str">
        <f>IF(Overall!$A959&lt;&gt;"",IF(AND(MONTH($N957) &lt;= 5, MONTH($O957) &gt;= 5), IF($R957 &lt;&gt; "", $H957/$R957, ""), ""),"")</f>
        <v/>
      </c>
      <c r="X957" s="10" t="str">
        <f>IF(Overall!$A959&lt;&gt;"",IF(AND(MONTH($N957) &lt;= 6, MONTH($O957) &gt;= 6), IF($R957 &lt;&gt; "", $H957/$R957, ""), ""),"")</f>
        <v/>
      </c>
      <c r="Y957" s="10" t="str">
        <f>IF(Overall!$A959&lt;&gt;"",IF(AND(MONTH($N957) &lt;= 7, MONTH($O957) &gt;= 7 ), IF($R957 &lt;&gt; "", $H957/$R957, ""), ""),"")</f>
        <v/>
      </c>
      <c r="Z957" s="10" t="str">
        <f>IF(Overall!$A959&lt;&gt;"",IF(AND(MONTH($N957) &lt;= 8, MONTH($O957) &gt;= 8), IF($R957 &lt;&gt; "", $H957/$R957, ""), ""),"")</f>
        <v/>
      </c>
      <c r="AA957" s="10" t="str">
        <f>IF(Overall!$A959&lt;&gt;"",IF(AND(MONTH($N957) &lt;= 9, MONTH($O957) &gt;= 9), IF($R957 &lt;&gt; "", $H957/$R957, ""), ""),"")</f>
        <v/>
      </c>
      <c r="AB957" s="10" t="str">
        <f>IF(Overall!$A959&lt;&gt;"",IF(AND(MONTH($N957) &lt;= 10, MONTH($O957) &gt;= 10), IF($R957 &lt;&gt; "", $H957/$R957, ""), ""),"")</f>
        <v/>
      </c>
      <c r="AC957" s="10" t="str">
        <f>IF(Overall!$A959&lt;&gt;"",IF(AND(MONTH($N957) &lt;= 11, MONTH($O957) &gt;= 11), IF($R957 &lt;&gt; "", $H957/$R957, ""), ""),"")</f>
        <v/>
      </c>
      <c r="AD957" s="10" t="str">
        <f>IF(Overall!$A959&lt;&gt;"",IF(AND(MONTH($N957) &lt;= 12, MONTH($O957) &gt;= 12), IF($R957 &lt;&gt; "", $H957/$R957, ""), ""),"")</f>
        <v/>
      </c>
      <c r="AF957" s="10" t="str">
        <f ca="1">IFERROR(IF(AND(NOW()&lt;= EOMONTH(DATE(YEAR($O957),1, 1), 0), Overall!$A959&lt;&gt;"", MONTH($N957) &lt;= 1, MONTH($O957) &gt;= 1), IF($R957 &lt;&gt; "", $H957/$R957, ""), ""), "")</f>
        <v/>
      </c>
      <c r="AG957" s="10" t="str">
        <f ca="1">IFERROR(IF(AND(NOW()&lt;= EOMONTH(DATE(YEAR($O957),2, 1), 0), Overall!$A959&lt;&gt;"", MONTH($N957) &lt;= 2, MONTH($O957) &gt;= 2), IF($R957 &lt;&gt; "", $H957/$R957, ""), ""), "")</f>
        <v/>
      </c>
      <c r="AH957" s="10" t="str">
        <f ca="1">IFERROR(IF(AND(NOW()&lt;= EOMONTH(DATE(YEAR($O957),3, 1), 0), Overall!$A959&lt;&gt;"", MONTH($N957) &lt;= 3, MONTH($O957) &gt;= 3), IF($R957 &lt;&gt; "", $H957/$R957, ""), ""), "")</f>
        <v/>
      </c>
      <c r="AI957" s="10" t="str">
        <f ca="1">IFERROR(IF(AND(NOW()&lt;= EOMONTH(DATE(YEAR($O957),4, 1), 0), Overall!$A959&lt;&gt;"", MONTH($N957) &lt;= 4, MONTH($O957) &gt;= 4), IF($R957 &lt;&gt; "", $H957/$R957, ""), ""), "")</f>
        <v/>
      </c>
      <c r="AJ957" s="10" t="str">
        <f ca="1">IFERROR(IF(AND(NOW()&lt;= EOMONTH(DATE(YEAR($O957),5, 1), 0), Overall!$A959&lt;&gt;"", MONTH($N957) &lt;= 5, MONTH($O957) &gt;= 5), IF($R957 &lt;&gt; "", $H957/$R957, ""), ""), "")</f>
        <v/>
      </c>
      <c r="AK957" s="10" t="str">
        <f ca="1">IFERROR(IF(AND(NOW()&lt;= EOMONTH(DATE(YEAR($O957),6, 1), 0), Overall!$A959&lt;&gt;"", MONTH($N957) &lt;= 6, MONTH($O957) &gt;= 6), IF($R957 &lt;&gt; "", $H957/$R957, ""), ""), "")</f>
        <v/>
      </c>
      <c r="AL957" s="10" t="str">
        <f ca="1">IFERROR(IF(AND(NOW()&lt;= EOMONTH(DATE(YEAR($O957),7, 1), 0), Overall!$A959&lt;&gt;"", MONTH($N957) &lt;= 7, MONTH($O957) &gt;= 7), IF($R957 &lt;&gt; "", $H957/$R957, ""), ""), "")</f>
        <v/>
      </c>
      <c r="AM957" s="10" t="str">
        <f ca="1">IFERROR(IF(AND(NOW()&lt;= EOMONTH(DATE(YEAR($O957),8, 1), 0), Overall!$A959&lt;&gt;"", MONTH($N957) &lt;= 8, MONTH($O957) &gt;= 8), IF($R957 &lt;&gt; "", $H957/$R957, ""), ""), "")</f>
        <v/>
      </c>
      <c r="AN957" s="10" t="str">
        <f ca="1">IFERROR(IF(AND(NOW()&lt;= EOMONTH(DATE(YEAR($O957),9, 1), 0), Overall!$A959&lt;&gt;"", MONTH($N957) &lt;= 9, MONTH($O957) &gt;= 9), IF($R957 &lt;&gt; "", $H957/$R957, ""), ""), "")</f>
        <v/>
      </c>
      <c r="AO957" s="10" t="str">
        <f ca="1">IFERROR(IF(AND(NOW()&lt;= EOMONTH(DATE(YEAR($O957),10, 1), 0), Overall!$A959&lt;&gt;"", MONTH($N957) &lt;= 10, MONTH($O957) &gt;= 10), IF($R957 &lt;&gt; "", $H957/$R957, ""), ""), "")</f>
        <v/>
      </c>
      <c r="AP957" s="10" t="str">
        <f ca="1">IFERROR(IF(AND(NOW()&lt;= EOMONTH(DATE(YEAR($O957),11, 1), 0), Overall!$A959&lt;&gt;"", MONTH($N957) &lt;=11, MONTH($O957) &gt;= 11), IF($R957 &lt;&gt; "", $H957/$R957, ""), ""), "")</f>
        <v/>
      </c>
      <c r="AQ957" s="10" t="str">
        <f ca="1">IFERROR(IF(AND(NOW()&lt;= EOMONTH(DATE(YEAR($O957),12, 1), 0), Overall!$A959&lt;&gt;"", MONTH($N957) &lt;= 12, MONTH($O957) &gt;= 12), IF($R957 &lt;&gt; "", $H957/$R957, ""), ""), "")</f>
        <v/>
      </c>
      <c r="AR957" s="16">
        <f t="shared" ca="1" si="31"/>
        <v>0</v>
      </c>
    </row>
    <row r="958" spans="1:44" x14ac:dyDescent="0.25">
      <c r="A958" t="str">
        <f>_xlfn.VALUETOTEXT(Overall!A960)</f>
        <v/>
      </c>
      <c r="B958" s="8" t="str">
        <f>IF(Overall!B960&lt;&gt;"", VALUE(Overall!B960), "")</f>
        <v/>
      </c>
      <c r="C958" s="5" t="str">
        <f>IF(Overall!C960&lt;&gt;"",_xlfn.VALUETOTEXT(Overall!C960),"")</f>
        <v/>
      </c>
      <c r="D958" s="5" t="str">
        <f>_xlfn.VALUETOTEXT(Overall!D960)</f>
        <v/>
      </c>
      <c r="E958" s="5" t="str">
        <f>IF(Overall!Q960&lt;&gt;"",_xlfn.VALUETOTEXT(Overall!Q960),"")</f>
        <v/>
      </c>
      <c r="F958" s="5" t="str">
        <f>IF(Overall!E960&lt;&gt;"",_xlfn.VALUETOTEXT(Overall!E960),"")</f>
        <v/>
      </c>
      <c r="G958" s="5" t="str">
        <f>IF(Overall!R960&lt;&gt;"",_xlfn.VALUETOTEXT(Overall!R960),"")</f>
        <v/>
      </c>
      <c r="H958" s="6" t="str">
        <f>IF(Overall!F960&lt;&gt;"",VALUE(Overall!F960),"")</f>
        <v/>
      </c>
      <c r="I958" s="6" t="str">
        <f>IF(Overall!G960&lt;&gt;"",VALUE(Overall!G960),"")</f>
        <v/>
      </c>
      <c r="J958" s="6" t="str">
        <f>IF(Overall!H960&lt;&gt;"",VALUE(Overall!H960),"")</f>
        <v/>
      </c>
      <c r="K958" s="6" t="str">
        <f>IF(Overall!I960&lt;&gt;"",VALUE(Overall!I960),"")</f>
        <v/>
      </c>
      <c r="L958" s="6" t="str">
        <f>IF(Overall!J960&lt;&gt;"",VALUE(Overall!J960),"")</f>
        <v/>
      </c>
      <c r="M958" s="6" t="str">
        <f>IF(Overall!K960&lt;&gt;"",VALUE(Overall!K960),"")</f>
        <v/>
      </c>
      <c r="N958" s="7" t="str">
        <f>IF(Overall!L960&lt;&gt;"",DATEVALUE(MID(Overall!L960, FIND(",", Overall!L960) + 2, FIND(" ", Overall!L960) - FIND(",", Overall!L960) - 1) &amp; " " &amp; MID(Overall!L960, FIND(" ", Overall!L960) + 1, FIND(",", Overall!L960, FIND(" ", Overall!L960)) - FIND(" ", Overall!L960) - 1) &amp; ", " &amp; MID(Overall!L960, FIND(",", Overall!L960, FIND(",",Overall!L960) + 1) + 2, LEN(Overall!L960))),"")</f>
        <v/>
      </c>
      <c r="O958" s="7" t="str">
        <f>IF(Overall!M960&lt;&gt;"",DATEVALUE(MID(Overall!M960, FIND(",", Overall!M960) + 2, FIND(" ", Overall!M960) - FIND(",", Overall!M960) - 1) &amp; " " &amp; MID(Overall!M960, FIND(" ", Overall!M960) + 1, FIND(",", Overall!M960, FIND(" ", Overall!M960)) - FIND(" ", Overall!M960) - 1) &amp; ", " &amp; MID(Overall!M960, FIND(",", Overall!M960, FIND(",",Overall!M960) + 1) + 2, LEN(Overall!M960))),"")</f>
        <v/>
      </c>
      <c r="P958" s="7" t="str">
        <f>IF(Overall!N960&lt;&gt;"",DATEVALUE(MID(Overall!N960, FIND(",", Overall!N960) + 2, FIND(" ", Overall!N960) - FIND(",", Overall!N960) - 1) &amp; " " &amp; MID(Overall!N960, FIND(" ", Overall!N960) + 1, FIND(",", Overall!N960, FIND(" ", Overall!N960)) - FIND(" ", Overall!N960) - 1) &amp; ", " &amp; MID(Overall!N960, FIND(",", Overall!N960, FIND(",",Overall!N960) + 1) + 2, LEN(Overall!N960))),"")</f>
        <v/>
      </c>
      <c r="Q958" s="7" t="str">
        <f>IF(Overall!O960&lt;&gt;"",DATEVALUE(MID(Overall!O960, FIND(",", Overall!O960) + 2, FIND(" ", Overall!O960) - FIND(",", Overall!O960) - 1) &amp; " " &amp; MID(Overall!O960, FIND(" ", Overall!O960) + 1, FIND(",", Overall!O960, FIND(" ", Overall!O960)) - FIND(" ", Overall!O960) - 1) &amp; ", " &amp; MID(Overall!O960, FIND(",", Overall!O960, FIND(",",Overall!O960) + 1) + 2, LEN(Overall!O960))),"")</f>
        <v/>
      </c>
      <c r="R958" s="5" t="str">
        <f t="shared" si="30"/>
        <v/>
      </c>
      <c r="S958" s="10" t="str">
        <f>IF(Overall!$A960&lt;&gt;"",IF(AND(MONTH($N958) &lt;= 1, MONTH($O958) &gt;= 1), IF($R958 &lt;&gt; "", $H958/$R958, ""), ""),"")</f>
        <v/>
      </c>
      <c r="T958" s="10" t="str">
        <f>IF(Overall!$A960&lt;&gt;"",IF(AND(MONTH($N958) &lt;= 2, MONTH($O958) &gt;= 2), IF($R958 &lt;&gt; "", $H958/$R958, ""), ""),"")</f>
        <v/>
      </c>
      <c r="U958" s="10" t="str">
        <f>IF(Overall!$A960&lt;&gt;"",IF(AND(MONTH($N958) &lt;= 3, MONTH($O958) &gt;= 3), IF($R958 &lt;&gt; "", $H958/$R958, ""), ""),"")</f>
        <v/>
      </c>
      <c r="V958" s="10" t="str">
        <f>IF(Overall!$A960&lt;&gt;"",IF(AND(MONTH($N958) &lt;= 4, MONTH($O958) &gt;= 4), IF($R958 &lt;&gt; "", $H958/$R958, ""), ""),"")</f>
        <v/>
      </c>
      <c r="W958" s="10" t="str">
        <f>IF(Overall!$A960&lt;&gt;"",IF(AND(MONTH($N958) &lt;= 5, MONTH($O958) &gt;= 5), IF($R958 &lt;&gt; "", $H958/$R958, ""), ""),"")</f>
        <v/>
      </c>
      <c r="X958" s="10" t="str">
        <f>IF(Overall!$A960&lt;&gt;"",IF(AND(MONTH($N958) &lt;= 6, MONTH($O958) &gt;= 6), IF($R958 &lt;&gt; "", $H958/$R958, ""), ""),"")</f>
        <v/>
      </c>
      <c r="Y958" s="10" t="str">
        <f>IF(Overall!$A960&lt;&gt;"",IF(AND(MONTH($N958) &lt;= 7, MONTH($O958) &gt;= 7 ), IF($R958 &lt;&gt; "", $H958/$R958, ""), ""),"")</f>
        <v/>
      </c>
      <c r="Z958" s="10" t="str">
        <f>IF(Overall!$A960&lt;&gt;"",IF(AND(MONTH($N958) &lt;= 8, MONTH($O958) &gt;= 8), IF($R958 &lt;&gt; "", $H958/$R958, ""), ""),"")</f>
        <v/>
      </c>
      <c r="AA958" s="10" t="str">
        <f>IF(Overall!$A960&lt;&gt;"",IF(AND(MONTH($N958) &lt;= 9, MONTH($O958) &gt;= 9), IF($R958 &lt;&gt; "", $H958/$R958, ""), ""),"")</f>
        <v/>
      </c>
      <c r="AB958" s="10" t="str">
        <f>IF(Overall!$A960&lt;&gt;"",IF(AND(MONTH($N958) &lt;= 10, MONTH($O958) &gt;= 10), IF($R958 &lt;&gt; "", $H958/$R958, ""), ""),"")</f>
        <v/>
      </c>
      <c r="AC958" s="10" t="str">
        <f>IF(Overall!$A960&lt;&gt;"",IF(AND(MONTH($N958) &lt;= 11, MONTH($O958) &gt;= 11), IF($R958 &lt;&gt; "", $H958/$R958, ""), ""),"")</f>
        <v/>
      </c>
      <c r="AD958" s="10" t="str">
        <f>IF(Overall!$A960&lt;&gt;"",IF(AND(MONTH($N958) &lt;= 12, MONTH($O958) &gt;= 12), IF($R958 &lt;&gt; "", $H958/$R958, ""), ""),"")</f>
        <v/>
      </c>
      <c r="AF958" s="10" t="str">
        <f ca="1">IFERROR(IF(AND(NOW()&lt;= EOMONTH(DATE(YEAR($O958),1, 1), 0), Overall!$A960&lt;&gt;"", MONTH($N958) &lt;= 1, MONTH($O958) &gt;= 1), IF($R958 &lt;&gt; "", $H958/$R958, ""), ""), "")</f>
        <v/>
      </c>
      <c r="AG958" s="10" t="str">
        <f ca="1">IFERROR(IF(AND(NOW()&lt;= EOMONTH(DATE(YEAR($O958),2, 1), 0), Overall!$A960&lt;&gt;"", MONTH($N958) &lt;= 2, MONTH($O958) &gt;= 2), IF($R958 &lt;&gt; "", $H958/$R958, ""), ""), "")</f>
        <v/>
      </c>
      <c r="AH958" s="10" t="str">
        <f ca="1">IFERROR(IF(AND(NOW()&lt;= EOMONTH(DATE(YEAR($O958),3, 1), 0), Overall!$A960&lt;&gt;"", MONTH($N958) &lt;= 3, MONTH($O958) &gt;= 3), IF($R958 &lt;&gt; "", $H958/$R958, ""), ""), "")</f>
        <v/>
      </c>
      <c r="AI958" s="10" t="str">
        <f ca="1">IFERROR(IF(AND(NOW()&lt;= EOMONTH(DATE(YEAR($O958),4, 1), 0), Overall!$A960&lt;&gt;"", MONTH($N958) &lt;= 4, MONTH($O958) &gt;= 4), IF($R958 &lt;&gt; "", $H958/$R958, ""), ""), "")</f>
        <v/>
      </c>
      <c r="AJ958" s="10" t="str">
        <f ca="1">IFERROR(IF(AND(NOW()&lt;= EOMONTH(DATE(YEAR($O958),5, 1), 0), Overall!$A960&lt;&gt;"", MONTH($N958) &lt;= 5, MONTH($O958) &gt;= 5), IF($R958 &lt;&gt; "", $H958/$R958, ""), ""), "")</f>
        <v/>
      </c>
      <c r="AK958" s="10" t="str">
        <f ca="1">IFERROR(IF(AND(NOW()&lt;= EOMONTH(DATE(YEAR($O958),6, 1), 0), Overall!$A960&lt;&gt;"", MONTH($N958) &lt;= 6, MONTH($O958) &gt;= 6), IF($R958 &lt;&gt; "", $H958/$R958, ""), ""), "")</f>
        <v/>
      </c>
      <c r="AL958" s="10" t="str">
        <f ca="1">IFERROR(IF(AND(NOW()&lt;= EOMONTH(DATE(YEAR($O958),7, 1), 0), Overall!$A960&lt;&gt;"", MONTH($N958) &lt;= 7, MONTH($O958) &gt;= 7), IF($R958 &lt;&gt; "", $H958/$R958, ""), ""), "")</f>
        <v/>
      </c>
      <c r="AM958" s="10" t="str">
        <f ca="1">IFERROR(IF(AND(NOW()&lt;= EOMONTH(DATE(YEAR($O958),8, 1), 0), Overall!$A960&lt;&gt;"", MONTH($N958) &lt;= 8, MONTH($O958) &gt;= 8), IF($R958 &lt;&gt; "", $H958/$R958, ""), ""), "")</f>
        <v/>
      </c>
      <c r="AN958" s="10" t="str">
        <f ca="1">IFERROR(IF(AND(NOW()&lt;= EOMONTH(DATE(YEAR($O958),9, 1), 0), Overall!$A960&lt;&gt;"", MONTH($N958) &lt;= 9, MONTH($O958) &gt;= 9), IF($R958 &lt;&gt; "", $H958/$R958, ""), ""), "")</f>
        <v/>
      </c>
      <c r="AO958" s="10" t="str">
        <f ca="1">IFERROR(IF(AND(NOW()&lt;= EOMONTH(DATE(YEAR($O958),10, 1), 0), Overall!$A960&lt;&gt;"", MONTH($N958) &lt;= 10, MONTH($O958) &gt;= 10), IF($R958 &lt;&gt; "", $H958/$R958, ""), ""), "")</f>
        <v/>
      </c>
      <c r="AP958" s="10" t="str">
        <f ca="1">IFERROR(IF(AND(NOW()&lt;= EOMONTH(DATE(YEAR($O958),11, 1), 0), Overall!$A960&lt;&gt;"", MONTH($N958) &lt;=11, MONTH($O958) &gt;= 11), IF($R958 &lt;&gt; "", $H958/$R958, ""), ""), "")</f>
        <v/>
      </c>
      <c r="AQ958" s="10" t="str">
        <f ca="1">IFERROR(IF(AND(NOW()&lt;= EOMONTH(DATE(YEAR($O958),12, 1), 0), Overall!$A960&lt;&gt;"", MONTH($N958) &lt;= 12, MONTH($O958) &gt;= 12), IF($R958 &lt;&gt; "", $H958/$R958, ""), ""), "")</f>
        <v/>
      </c>
      <c r="AR958" s="16">
        <f t="shared" ca="1" si="31"/>
        <v>0</v>
      </c>
    </row>
    <row r="959" spans="1:44" x14ac:dyDescent="0.25">
      <c r="A959" t="str">
        <f>_xlfn.VALUETOTEXT(Overall!A961)</f>
        <v/>
      </c>
      <c r="B959" s="8" t="str">
        <f>IF(Overall!B961&lt;&gt;"", VALUE(Overall!B961), "")</f>
        <v/>
      </c>
      <c r="C959" s="5" t="str">
        <f>IF(Overall!C961&lt;&gt;"",_xlfn.VALUETOTEXT(Overall!C961),"")</f>
        <v/>
      </c>
      <c r="D959" s="5" t="str">
        <f>_xlfn.VALUETOTEXT(Overall!D961)</f>
        <v/>
      </c>
      <c r="E959" s="5" t="str">
        <f>IF(Overall!Q961&lt;&gt;"",_xlfn.VALUETOTEXT(Overall!Q961),"")</f>
        <v/>
      </c>
      <c r="F959" s="5" t="str">
        <f>IF(Overall!E961&lt;&gt;"",_xlfn.VALUETOTEXT(Overall!E961),"")</f>
        <v/>
      </c>
      <c r="G959" s="5" t="str">
        <f>IF(Overall!R961&lt;&gt;"",_xlfn.VALUETOTEXT(Overall!R961),"")</f>
        <v/>
      </c>
      <c r="H959" s="6" t="str">
        <f>IF(Overall!F961&lt;&gt;"",VALUE(Overall!F961),"")</f>
        <v/>
      </c>
      <c r="I959" s="6" t="str">
        <f>IF(Overall!G961&lt;&gt;"",VALUE(Overall!G961),"")</f>
        <v/>
      </c>
      <c r="J959" s="6" t="str">
        <f>IF(Overall!H961&lt;&gt;"",VALUE(Overall!H961),"")</f>
        <v/>
      </c>
      <c r="K959" s="6" t="str">
        <f>IF(Overall!I961&lt;&gt;"",VALUE(Overall!I961),"")</f>
        <v/>
      </c>
      <c r="L959" s="6" t="str">
        <f>IF(Overall!J961&lt;&gt;"",VALUE(Overall!J961),"")</f>
        <v/>
      </c>
      <c r="M959" s="6" t="str">
        <f>IF(Overall!K961&lt;&gt;"",VALUE(Overall!K961),"")</f>
        <v/>
      </c>
      <c r="N959" s="7" t="str">
        <f>IF(Overall!L961&lt;&gt;"",DATEVALUE(MID(Overall!L961, FIND(",", Overall!L961) + 2, FIND(" ", Overall!L961) - FIND(",", Overall!L961) - 1) &amp; " " &amp; MID(Overall!L961, FIND(" ", Overall!L961) + 1, FIND(",", Overall!L961, FIND(" ", Overall!L961)) - FIND(" ", Overall!L961) - 1) &amp; ", " &amp; MID(Overall!L961, FIND(",", Overall!L961, FIND(",",Overall!L961) + 1) + 2, LEN(Overall!L961))),"")</f>
        <v/>
      </c>
      <c r="O959" s="7" t="str">
        <f>IF(Overall!M961&lt;&gt;"",DATEVALUE(MID(Overall!M961, FIND(",", Overall!M961) + 2, FIND(" ", Overall!M961) - FIND(",", Overall!M961) - 1) &amp; " " &amp; MID(Overall!M961, FIND(" ", Overall!M961) + 1, FIND(",", Overall!M961, FIND(" ", Overall!M961)) - FIND(" ", Overall!M961) - 1) &amp; ", " &amp; MID(Overall!M961, FIND(",", Overall!M961, FIND(",",Overall!M961) + 1) + 2, LEN(Overall!M961))),"")</f>
        <v/>
      </c>
      <c r="P959" s="7" t="str">
        <f>IF(Overall!N961&lt;&gt;"",DATEVALUE(MID(Overall!N961, FIND(",", Overall!N961) + 2, FIND(" ", Overall!N961) - FIND(",", Overall!N961) - 1) &amp; " " &amp; MID(Overall!N961, FIND(" ", Overall!N961) + 1, FIND(",", Overall!N961, FIND(" ", Overall!N961)) - FIND(" ", Overall!N961) - 1) &amp; ", " &amp; MID(Overall!N961, FIND(",", Overall!N961, FIND(",",Overall!N961) + 1) + 2, LEN(Overall!N961))),"")</f>
        <v/>
      </c>
      <c r="Q959" s="7" t="str">
        <f>IF(Overall!O961&lt;&gt;"",DATEVALUE(MID(Overall!O961, FIND(",", Overall!O961) + 2, FIND(" ", Overall!O961) - FIND(",", Overall!O961) - 1) &amp; " " &amp; MID(Overall!O961, FIND(" ", Overall!O961) + 1, FIND(",", Overall!O961, FIND(" ", Overall!O961)) - FIND(" ", Overall!O961) - 1) &amp; ", " &amp; MID(Overall!O961, FIND(",", Overall!O961, FIND(",",Overall!O961) + 1) + 2, LEN(Overall!O961))),"")</f>
        <v/>
      </c>
      <c r="R959" s="5" t="str">
        <f t="shared" si="30"/>
        <v/>
      </c>
      <c r="S959" s="10" t="str">
        <f>IF(Overall!$A961&lt;&gt;"",IF(AND(MONTH($N959) &lt;= 1, MONTH($O959) &gt;= 1), IF($R959 &lt;&gt; "", $H959/$R959, ""), ""),"")</f>
        <v/>
      </c>
      <c r="T959" s="10" t="str">
        <f>IF(Overall!$A961&lt;&gt;"",IF(AND(MONTH($N959) &lt;= 2, MONTH($O959) &gt;= 2), IF($R959 &lt;&gt; "", $H959/$R959, ""), ""),"")</f>
        <v/>
      </c>
      <c r="U959" s="10" t="str">
        <f>IF(Overall!$A961&lt;&gt;"",IF(AND(MONTH($N959) &lt;= 3, MONTH($O959) &gt;= 3), IF($R959 &lt;&gt; "", $H959/$R959, ""), ""),"")</f>
        <v/>
      </c>
      <c r="V959" s="10" t="str">
        <f>IF(Overall!$A961&lt;&gt;"",IF(AND(MONTH($N959) &lt;= 4, MONTH($O959) &gt;= 4), IF($R959 &lt;&gt; "", $H959/$R959, ""), ""),"")</f>
        <v/>
      </c>
      <c r="W959" s="10" t="str">
        <f>IF(Overall!$A961&lt;&gt;"",IF(AND(MONTH($N959) &lt;= 5, MONTH($O959) &gt;= 5), IF($R959 &lt;&gt; "", $H959/$R959, ""), ""),"")</f>
        <v/>
      </c>
      <c r="X959" s="10" t="str">
        <f>IF(Overall!$A961&lt;&gt;"",IF(AND(MONTH($N959) &lt;= 6, MONTH($O959) &gt;= 6), IF($R959 &lt;&gt; "", $H959/$R959, ""), ""),"")</f>
        <v/>
      </c>
      <c r="Y959" s="10" t="str">
        <f>IF(Overall!$A961&lt;&gt;"",IF(AND(MONTH($N959) &lt;= 7, MONTH($O959) &gt;= 7 ), IF($R959 &lt;&gt; "", $H959/$R959, ""), ""),"")</f>
        <v/>
      </c>
      <c r="Z959" s="10" t="str">
        <f>IF(Overall!$A961&lt;&gt;"",IF(AND(MONTH($N959) &lt;= 8, MONTH($O959) &gt;= 8), IF($R959 &lt;&gt; "", $H959/$R959, ""), ""),"")</f>
        <v/>
      </c>
      <c r="AA959" s="10" t="str">
        <f>IF(Overall!$A961&lt;&gt;"",IF(AND(MONTH($N959) &lt;= 9, MONTH($O959) &gt;= 9), IF($R959 &lt;&gt; "", $H959/$R959, ""), ""),"")</f>
        <v/>
      </c>
      <c r="AB959" s="10" t="str">
        <f>IF(Overall!$A961&lt;&gt;"",IF(AND(MONTH($N959) &lt;= 10, MONTH($O959) &gt;= 10), IF($R959 &lt;&gt; "", $H959/$R959, ""), ""),"")</f>
        <v/>
      </c>
      <c r="AC959" s="10" t="str">
        <f>IF(Overall!$A961&lt;&gt;"",IF(AND(MONTH($N959) &lt;= 11, MONTH($O959) &gt;= 11), IF($R959 &lt;&gt; "", $H959/$R959, ""), ""),"")</f>
        <v/>
      </c>
      <c r="AD959" s="10" t="str">
        <f>IF(Overall!$A961&lt;&gt;"",IF(AND(MONTH($N959) &lt;= 12, MONTH($O959) &gt;= 12), IF($R959 &lt;&gt; "", $H959/$R959, ""), ""),"")</f>
        <v/>
      </c>
      <c r="AF959" s="10" t="str">
        <f ca="1">IFERROR(IF(AND(NOW()&lt;= EOMONTH(DATE(YEAR($O959),1, 1), 0), Overall!$A961&lt;&gt;"", MONTH($N959) &lt;= 1, MONTH($O959) &gt;= 1), IF($R959 &lt;&gt; "", $H959/$R959, ""), ""), "")</f>
        <v/>
      </c>
      <c r="AG959" s="10" t="str">
        <f ca="1">IFERROR(IF(AND(NOW()&lt;= EOMONTH(DATE(YEAR($O959),2, 1), 0), Overall!$A961&lt;&gt;"", MONTH($N959) &lt;= 2, MONTH($O959) &gt;= 2), IF($R959 &lt;&gt; "", $H959/$R959, ""), ""), "")</f>
        <v/>
      </c>
      <c r="AH959" s="10" t="str">
        <f ca="1">IFERROR(IF(AND(NOW()&lt;= EOMONTH(DATE(YEAR($O959),3, 1), 0), Overall!$A961&lt;&gt;"", MONTH($N959) &lt;= 3, MONTH($O959) &gt;= 3), IF($R959 &lt;&gt; "", $H959/$R959, ""), ""), "")</f>
        <v/>
      </c>
      <c r="AI959" s="10" t="str">
        <f ca="1">IFERROR(IF(AND(NOW()&lt;= EOMONTH(DATE(YEAR($O959),4, 1), 0), Overall!$A961&lt;&gt;"", MONTH($N959) &lt;= 4, MONTH($O959) &gt;= 4), IF($R959 &lt;&gt; "", $H959/$R959, ""), ""), "")</f>
        <v/>
      </c>
      <c r="AJ959" s="10" t="str">
        <f ca="1">IFERROR(IF(AND(NOW()&lt;= EOMONTH(DATE(YEAR($O959),5, 1), 0), Overall!$A961&lt;&gt;"", MONTH($N959) &lt;= 5, MONTH($O959) &gt;= 5), IF($R959 &lt;&gt; "", $H959/$R959, ""), ""), "")</f>
        <v/>
      </c>
      <c r="AK959" s="10" t="str">
        <f ca="1">IFERROR(IF(AND(NOW()&lt;= EOMONTH(DATE(YEAR($O959),6, 1), 0), Overall!$A961&lt;&gt;"", MONTH($N959) &lt;= 6, MONTH($O959) &gt;= 6), IF($R959 &lt;&gt; "", $H959/$R959, ""), ""), "")</f>
        <v/>
      </c>
      <c r="AL959" s="10" t="str">
        <f ca="1">IFERROR(IF(AND(NOW()&lt;= EOMONTH(DATE(YEAR($O959),7, 1), 0), Overall!$A961&lt;&gt;"", MONTH($N959) &lt;= 7, MONTH($O959) &gt;= 7), IF($R959 &lt;&gt; "", $H959/$R959, ""), ""), "")</f>
        <v/>
      </c>
      <c r="AM959" s="10" t="str">
        <f ca="1">IFERROR(IF(AND(NOW()&lt;= EOMONTH(DATE(YEAR($O959),8, 1), 0), Overall!$A961&lt;&gt;"", MONTH($N959) &lt;= 8, MONTH($O959) &gt;= 8), IF($R959 &lt;&gt; "", $H959/$R959, ""), ""), "")</f>
        <v/>
      </c>
      <c r="AN959" s="10" t="str">
        <f ca="1">IFERROR(IF(AND(NOW()&lt;= EOMONTH(DATE(YEAR($O959),9, 1), 0), Overall!$A961&lt;&gt;"", MONTH($N959) &lt;= 9, MONTH($O959) &gt;= 9), IF($R959 &lt;&gt; "", $H959/$R959, ""), ""), "")</f>
        <v/>
      </c>
      <c r="AO959" s="10" t="str">
        <f ca="1">IFERROR(IF(AND(NOW()&lt;= EOMONTH(DATE(YEAR($O959),10, 1), 0), Overall!$A961&lt;&gt;"", MONTH($N959) &lt;= 10, MONTH($O959) &gt;= 10), IF($R959 &lt;&gt; "", $H959/$R959, ""), ""), "")</f>
        <v/>
      </c>
      <c r="AP959" s="10" t="str">
        <f ca="1">IFERROR(IF(AND(NOW()&lt;= EOMONTH(DATE(YEAR($O959),11, 1), 0), Overall!$A961&lt;&gt;"", MONTH($N959) &lt;=11, MONTH($O959) &gt;= 11), IF($R959 &lt;&gt; "", $H959/$R959, ""), ""), "")</f>
        <v/>
      </c>
      <c r="AQ959" s="10" t="str">
        <f ca="1">IFERROR(IF(AND(NOW()&lt;= EOMONTH(DATE(YEAR($O959),12, 1), 0), Overall!$A961&lt;&gt;"", MONTH($N959) &lt;= 12, MONTH($O959) &gt;= 12), IF($R959 &lt;&gt; "", $H959/$R959, ""), ""), "")</f>
        <v/>
      </c>
      <c r="AR959" s="16">
        <f t="shared" ca="1" si="31"/>
        <v>0</v>
      </c>
    </row>
    <row r="960" spans="1:44" x14ac:dyDescent="0.25">
      <c r="A960" t="str">
        <f>_xlfn.VALUETOTEXT(Overall!A962)</f>
        <v/>
      </c>
      <c r="B960" s="8" t="str">
        <f>IF(Overall!B962&lt;&gt;"", VALUE(Overall!B962), "")</f>
        <v/>
      </c>
      <c r="C960" s="5" t="str">
        <f>IF(Overall!C962&lt;&gt;"",_xlfn.VALUETOTEXT(Overall!C962),"")</f>
        <v/>
      </c>
      <c r="D960" s="5" t="str">
        <f>_xlfn.VALUETOTEXT(Overall!D962)</f>
        <v/>
      </c>
      <c r="E960" s="5" t="str">
        <f>IF(Overall!Q962&lt;&gt;"",_xlfn.VALUETOTEXT(Overall!Q962),"")</f>
        <v/>
      </c>
      <c r="F960" s="5" t="str">
        <f>IF(Overall!E962&lt;&gt;"",_xlfn.VALUETOTEXT(Overall!E962),"")</f>
        <v/>
      </c>
      <c r="G960" s="5" t="str">
        <f>IF(Overall!R962&lt;&gt;"",_xlfn.VALUETOTEXT(Overall!R962),"")</f>
        <v/>
      </c>
      <c r="H960" s="6" t="str">
        <f>IF(Overall!F962&lt;&gt;"",VALUE(Overall!F962),"")</f>
        <v/>
      </c>
      <c r="I960" s="6" t="str">
        <f>IF(Overall!G962&lt;&gt;"",VALUE(Overall!G962),"")</f>
        <v/>
      </c>
      <c r="J960" s="6" t="str">
        <f>IF(Overall!H962&lt;&gt;"",VALUE(Overall!H962),"")</f>
        <v/>
      </c>
      <c r="K960" s="6" t="str">
        <f>IF(Overall!I962&lt;&gt;"",VALUE(Overall!I962),"")</f>
        <v/>
      </c>
      <c r="L960" s="6" t="str">
        <f>IF(Overall!J962&lt;&gt;"",VALUE(Overall!J962),"")</f>
        <v/>
      </c>
      <c r="M960" s="6" t="str">
        <f>IF(Overall!K962&lt;&gt;"",VALUE(Overall!K962),"")</f>
        <v/>
      </c>
      <c r="N960" s="7" t="str">
        <f>IF(Overall!L962&lt;&gt;"",DATEVALUE(MID(Overall!L962, FIND(",", Overall!L962) + 2, FIND(" ", Overall!L962) - FIND(",", Overall!L962) - 1) &amp; " " &amp; MID(Overall!L962, FIND(" ", Overall!L962) + 1, FIND(",", Overall!L962, FIND(" ", Overall!L962)) - FIND(" ", Overall!L962) - 1) &amp; ", " &amp; MID(Overall!L962, FIND(",", Overall!L962, FIND(",",Overall!L962) + 1) + 2, LEN(Overall!L962))),"")</f>
        <v/>
      </c>
      <c r="O960" s="7" t="str">
        <f>IF(Overall!M962&lt;&gt;"",DATEVALUE(MID(Overall!M962, FIND(",", Overall!M962) + 2, FIND(" ", Overall!M962) - FIND(",", Overall!M962) - 1) &amp; " " &amp; MID(Overall!M962, FIND(" ", Overall!M962) + 1, FIND(",", Overall!M962, FIND(" ", Overall!M962)) - FIND(" ", Overall!M962) - 1) &amp; ", " &amp; MID(Overall!M962, FIND(",", Overall!M962, FIND(",",Overall!M962) + 1) + 2, LEN(Overall!M962))),"")</f>
        <v/>
      </c>
      <c r="P960" s="7" t="str">
        <f>IF(Overall!N962&lt;&gt;"",DATEVALUE(MID(Overall!N962, FIND(",", Overall!N962) + 2, FIND(" ", Overall!N962) - FIND(",", Overall!N962) - 1) &amp; " " &amp; MID(Overall!N962, FIND(" ", Overall!N962) + 1, FIND(",", Overall!N962, FIND(" ", Overall!N962)) - FIND(" ", Overall!N962) - 1) &amp; ", " &amp; MID(Overall!N962, FIND(",", Overall!N962, FIND(",",Overall!N962) + 1) + 2, LEN(Overall!N962))),"")</f>
        <v/>
      </c>
      <c r="Q960" s="7" t="str">
        <f>IF(Overall!O962&lt;&gt;"",DATEVALUE(MID(Overall!O962, FIND(",", Overall!O962) + 2, FIND(" ", Overall!O962) - FIND(",", Overall!O962) - 1) &amp; " " &amp; MID(Overall!O962, FIND(" ", Overall!O962) + 1, FIND(",", Overall!O962, FIND(" ", Overall!O962)) - FIND(" ", Overall!O962) - 1) &amp; ", " &amp; MID(Overall!O962, FIND(",", Overall!O962, FIND(",",Overall!O962) + 1) + 2, LEN(Overall!O962))),"")</f>
        <v/>
      </c>
      <c r="R960" s="5" t="str">
        <f t="shared" si="30"/>
        <v/>
      </c>
      <c r="S960" s="10" t="str">
        <f>IF(Overall!$A962&lt;&gt;"",IF(AND(MONTH($N960) &lt;= 1, MONTH($O960) &gt;= 1), IF($R960 &lt;&gt; "", $H960/$R960, ""), ""),"")</f>
        <v/>
      </c>
      <c r="T960" s="10" t="str">
        <f>IF(Overall!$A962&lt;&gt;"",IF(AND(MONTH($N960) &lt;= 2, MONTH($O960) &gt;= 2), IF($R960 &lt;&gt; "", $H960/$R960, ""), ""),"")</f>
        <v/>
      </c>
      <c r="U960" s="10" t="str">
        <f>IF(Overall!$A962&lt;&gt;"",IF(AND(MONTH($N960) &lt;= 3, MONTH($O960) &gt;= 3), IF($R960 &lt;&gt; "", $H960/$R960, ""), ""),"")</f>
        <v/>
      </c>
      <c r="V960" s="10" t="str">
        <f>IF(Overall!$A962&lt;&gt;"",IF(AND(MONTH($N960) &lt;= 4, MONTH($O960) &gt;= 4), IF($R960 &lt;&gt; "", $H960/$R960, ""), ""),"")</f>
        <v/>
      </c>
      <c r="W960" s="10" t="str">
        <f>IF(Overall!$A962&lt;&gt;"",IF(AND(MONTH($N960) &lt;= 5, MONTH($O960) &gt;= 5), IF($R960 &lt;&gt; "", $H960/$R960, ""), ""),"")</f>
        <v/>
      </c>
      <c r="X960" s="10" t="str">
        <f>IF(Overall!$A962&lt;&gt;"",IF(AND(MONTH($N960) &lt;= 6, MONTH($O960) &gt;= 6), IF($R960 &lt;&gt; "", $H960/$R960, ""), ""),"")</f>
        <v/>
      </c>
      <c r="Y960" s="10" t="str">
        <f>IF(Overall!$A962&lt;&gt;"",IF(AND(MONTH($N960) &lt;= 7, MONTH($O960) &gt;= 7 ), IF($R960 &lt;&gt; "", $H960/$R960, ""), ""),"")</f>
        <v/>
      </c>
      <c r="Z960" s="10" t="str">
        <f>IF(Overall!$A962&lt;&gt;"",IF(AND(MONTH($N960) &lt;= 8, MONTH($O960) &gt;= 8), IF($R960 &lt;&gt; "", $H960/$R960, ""), ""),"")</f>
        <v/>
      </c>
      <c r="AA960" s="10" t="str">
        <f>IF(Overall!$A962&lt;&gt;"",IF(AND(MONTH($N960) &lt;= 9, MONTH($O960) &gt;= 9), IF($R960 &lt;&gt; "", $H960/$R960, ""), ""),"")</f>
        <v/>
      </c>
      <c r="AB960" s="10" t="str">
        <f>IF(Overall!$A962&lt;&gt;"",IF(AND(MONTH($N960) &lt;= 10, MONTH($O960) &gt;= 10), IF($R960 &lt;&gt; "", $H960/$R960, ""), ""),"")</f>
        <v/>
      </c>
      <c r="AC960" s="10" t="str">
        <f>IF(Overall!$A962&lt;&gt;"",IF(AND(MONTH($N960) &lt;= 11, MONTH($O960) &gt;= 11), IF($R960 &lt;&gt; "", $H960/$R960, ""), ""),"")</f>
        <v/>
      </c>
      <c r="AD960" s="10" t="str">
        <f>IF(Overall!$A962&lt;&gt;"",IF(AND(MONTH($N960) &lt;= 12, MONTH($O960) &gt;= 12), IF($R960 &lt;&gt; "", $H960/$R960, ""), ""),"")</f>
        <v/>
      </c>
      <c r="AF960" s="10" t="str">
        <f ca="1">IFERROR(IF(AND(NOW()&lt;= EOMONTH(DATE(YEAR($O960),1, 1), 0), Overall!$A962&lt;&gt;"", MONTH($N960) &lt;= 1, MONTH($O960) &gt;= 1), IF($R960 &lt;&gt; "", $H960/$R960, ""), ""), "")</f>
        <v/>
      </c>
      <c r="AG960" s="10" t="str">
        <f ca="1">IFERROR(IF(AND(NOW()&lt;= EOMONTH(DATE(YEAR($O960),2, 1), 0), Overall!$A962&lt;&gt;"", MONTH($N960) &lt;= 2, MONTH($O960) &gt;= 2), IF($R960 &lt;&gt; "", $H960/$R960, ""), ""), "")</f>
        <v/>
      </c>
      <c r="AH960" s="10" t="str">
        <f ca="1">IFERROR(IF(AND(NOW()&lt;= EOMONTH(DATE(YEAR($O960),3, 1), 0), Overall!$A962&lt;&gt;"", MONTH($N960) &lt;= 3, MONTH($O960) &gt;= 3), IF($R960 &lt;&gt; "", $H960/$R960, ""), ""), "")</f>
        <v/>
      </c>
      <c r="AI960" s="10" t="str">
        <f ca="1">IFERROR(IF(AND(NOW()&lt;= EOMONTH(DATE(YEAR($O960),4, 1), 0), Overall!$A962&lt;&gt;"", MONTH($N960) &lt;= 4, MONTH($O960) &gt;= 4), IF($R960 &lt;&gt; "", $H960/$R960, ""), ""), "")</f>
        <v/>
      </c>
      <c r="AJ960" s="10" t="str">
        <f ca="1">IFERROR(IF(AND(NOW()&lt;= EOMONTH(DATE(YEAR($O960),5, 1), 0), Overall!$A962&lt;&gt;"", MONTH($N960) &lt;= 5, MONTH($O960) &gt;= 5), IF($R960 &lt;&gt; "", $H960/$R960, ""), ""), "")</f>
        <v/>
      </c>
      <c r="AK960" s="10" t="str">
        <f ca="1">IFERROR(IF(AND(NOW()&lt;= EOMONTH(DATE(YEAR($O960),6, 1), 0), Overall!$A962&lt;&gt;"", MONTH($N960) &lt;= 6, MONTH($O960) &gt;= 6), IF($R960 &lt;&gt; "", $H960/$R960, ""), ""), "")</f>
        <v/>
      </c>
      <c r="AL960" s="10" t="str">
        <f ca="1">IFERROR(IF(AND(NOW()&lt;= EOMONTH(DATE(YEAR($O960),7, 1), 0), Overall!$A962&lt;&gt;"", MONTH($N960) &lt;= 7, MONTH($O960) &gt;= 7), IF($R960 &lt;&gt; "", $H960/$R960, ""), ""), "")</f>
        <v/>
      </c>
      <c r="AM960" s="10" t="str">
        <f ca="1">IFERROR(IF(AND(NOW()&lt;= EOMONTH(DATE(YEAR($O960),8, 1), 0), Overall!$A962&lt;&gt;"", MONTH($N960) &lt;= 8, MONTH($O960) &gt;= 8), IF($R960 &lt;&gt; "", $H960/$R960, ""), ""), "")</f>
        <v/>
      </c>
      <c r="AN960" s="10" t="str">
        <f ca="1">IFERROR(IF(AND(NOW()&lt;= EOMONTH(DATE(YEAR($O960),9, 1), 0), Overall!$A962&lt;&gt;"", MONTH($N960) &lt;= 9, MONTH($O960) &gt;= 9), IF($R960 &lt;&gt; "", $H960/$R960, ""), ""), "")</f>
        <v/>
      </c>
      <c r="AO960" s="10" t="str">
        <f ca="1">IFERROR(IF(AND(NOW()&lt;= EOMONTH(DATE(YEAR($O960),10, 1), 0), Overall!$A962&lt;&gt;"", MONTH($N960) &lt;= 10, MONTH($O960) &gt;= 10), IF($R960 &lt;&gt; "", $H960/$R960, ""), ""), "")</f>
        <v/>
      </c>
      <c r="AP960" s="10" t="str">
        <f ca="1">IFERROR(IF(AND(NOW()&lt;= EOMONTH(DATE(YEAR($O960),11, 1), 0), Overall!$A962&lt;&gt;"", MONTH($N960) &lt;=11, MONTH($O960) &gt;= 11), IF($R960 &lt;&gt; "", $H960/$R960, ""), ""), "")</f>
        <v/>
      </c>
      <c r="AQ960" s="10" t="str">
        <f ca="1">IFERROR(IF(AND(NOW()&lt;= EOMONTH(DATE(YEAR($O960),12, 1), 0), Overall!$A962&lt;&gt;"", MONTH($N960) &lt;= 12, MONTH($O960) &gt;= 12), IF($R960 &lt;&gt; "", $H960/$R960, ""), ""), "")</f>
        <v/>
      </c>
      <c r="AR960" s="16">
        <f t="shared" ca="1" si="31"/>
        <v>0</v>
      </c>
    </row>
    <row r="961" spans="1:44" x14ac:dyDescent="0.25">
      <c r="A961" t="str">
        <f>_xlfn.VALUETOTEXT(Overall!A963)</f>
        <v/>
      </c>
      <c r="B961" s="8" t="str">
        <f>IF(Overall!B963&lt;&gt;"", VALUE(Overall!B963), "")</f>
        <v/>
      </c>
      <c r="C961" s="5" t="str">
        <f>IF(Overall!C963&lt;&gt;"",_xlfn.VALUETOTEXT(Overall!C963),"")</f>
        <v/>
      </c>
      <c r="D961" s="5" t="str">
        <f>_xlfn.VALUETOTEXT(Overall!D963)</f>
        <v/>
      </c>
      <c r="E961" s="5" t="str">
        <f>IF(Overall!Q963&lt;&gt;"",_xlfn.VALUETOTEXT(Overall!Q963),"")</f>
        <v/>
      </c>
      <c r="F961" s="5" t="str">
        <f>IF(Overall!E963&lt;&gt;"",_xlfn.VALUETOTEXT(Overall!E963),"")</f>
        <v/>
      </c>
      <c r="G961" s="5" t="str">
        <f>IF(Overall!R963&lt;&gt;"",_xlfn.VALUETOTEXT(Overall!R963),"")</f>
        <v/>
      </c>
      <c r="H961" s="6" t="str">
        <f>IF(Overall!F963&lt;&gt;"",VALUE(Overall!F963),"")</f>
        <v/>
      </c>
      <c r="I961" s="6" t="str">
        <f>IF(Overall!G963&lt;&gt;"",VALUE(Overall!G963),"")</f>
        <v/>
      </c>
      <c r="J961" s="6" t="str">
        <f>IF(Overall!H963&lt;&gt;"",VALUE(Overall!H963),"")</f>
        <v/>
      </c>
      <c r="K961" s="6" t="str">
        <f>IF(Overall!I963&lt;&gt;"",VALUE(Overall!I963),"")</f>
        <v/>
      </c>
      <c r="L961" s="6" t="str">
        <f>IF(Overall!J963&lt;&gt;"",VALUE(Overall!J963),"")</f>
        <v/>
      </c>
      <c r="M961" s="6" t="str">
        <f>IF(Overall!K963&lt;&gt;"",VALUE(Overall!K963),"")</f>
        <v/>
      </c>
      <c r="N961" s="7" t="str">
        <f>IF(Overall!L963&lt;&gt;"",DATEVALUE(MID(Overall!L963, FIND(",", Overall!L963) + 2, FIND(" ", Overall!L963) - FIND(",", Overall!L963) - 1) &amp; " " &amp; MID(Overall!L963, FIND(" ", Overall!L963) + 1, FIND(",", Overall!L963, FIND(" ", Overall!L963)) - FIND(" ", Overall!L963) - 1) &amp; ", " &amp; MID(Overall!L963, FIND(",", Overall!L963, FIND(",",Overall!L963) + 1) + 2, LEN(Overall!L963))),"")</f>
        <v/>
      </c>
      <c r="O961" s="7" t="str">
        <f>IF(Overall!M963&lt;&gt;"",DATEVALUE(MID(Overall!M963, FIND(",", Overall!M963) + 2, FIND(" ", Overall!M963) - FIND(",", Overall!M963) - 1) &amp; " " &amp; MID(Overall!M963, FIND(" ", Overall!M963) + 1, FIND(",", Overall!M963, FIND(" ", Overall!M963)) - FIND(" ", Overall!M963) - 1) &amp; ", " &amp; MID(Overall!M963, FIND(",", Overall!M963, FIND(",",Overall!M963) + 1) + 2, LEN(Overall!M963))),"")</f>
        <v/>
      </c>
      <c r="P961" s="7" t="str">
        <f>IF(Overall!N963&lt;&gt;"",DATEVALUE(MID(Overall!N963, FIND(",", Overall!N963) + 2, FIND(" ", Overall!N963) - FIND(",", Overall!N963) - 1) &amp; " " &amp; MID(Overall!N963, FIND(" ", Overall!N963) + 1, FIND(",", Overall!N963, FIND(" ", Overall!N963)) - FIND(" ", Overall!N963) - 1) &amp; ", " &amp; MID(Overall!N963, FIND(",", Overall!N963, FIND(",",Overall!N963) + 1) + 2, LEN(Overall!N963))),"")</f>
        <v/>
      </c>
      <c r="Q961" s="7" t="str">
        <f>IF(Overall!O963&lt;&gt;"",DATEVALUE(MID(Overall!O963, FIND(",", Overall!O963) + 2, FIND(" ", Overall!O963) - FIND(",", Overall!O963) - 1) &amp; " " &amp; MID(Overall!O963, FIND(" ", Overall!O963) + 1, FIND(",", Overall!O963, FIND(" ", Overall!O963)) - FIND(" ", Overall!O963) - 1) &amp; ", " &amp; MID(Overall!O963, FIND(",", Overall!O963, FIND(",",Overall!O963) + 1) + 2, LEN(Overall!O963))),"")</f>
        <v/>
      </c>
      <c r="R961" s="5" t="str">
        <f t="shared" si="30"/>
        <v/>
      </c>
      <c r="S961" s="10" t="str">
        <f>IF(Overall!$A963&lt;&gt;"",IF(AND(MONTH($N961) &lt;= 1, MONTH($O961) &gt;= 1), IF($R961 &lt;&gt; "", $H961/$R961, ""), ""),"")</f>
        <v/>
      </c>
      <c r="T961" s="10" t="str">
        <f>IF(Overall!$A963&lt;&gt;"",IF(AND(MONTH($N961) &lt;= 2, MONTH($O961) &gt;= 2), IF($R961 &lt;&gt; "", $H961/$R961, ""), ""),"")</f>
        <v/>
      </c>
      <c r="U961" s="10" t="str">
        <f>IF(Overall!$A963&lt;&gt;"",IF(AND(MONTH($N961) &lt;= 3, MONTH($O961) &gt;= 3), IF($R961 &lt;&gt; "", $H961/$R961, ""), ""),"")</f>
        <v/>
      </c>
      <c r="V961" s="10" t="str">
        <f>IF(Overall!$A963&lt;&gt;"",IF(AND(MONTH($N961) &lt;= 4, MONTH($O961) &gt;= 4), IF($R961 &lt;&gt; "", $H961/$R961, ""), ""),"")</f>
        <v/>
      </c>
      <c r="W961" s="10" t="str">
        <f>IF(Overall!$A963&lt;&gt;"",IF(AND(MONTH($N961) &lt;= 5, MONTH($O961) &gt;= 5), IF($R961 &lt;&gt; "", $H961/$R961, ""), ""),"")</f>
        <v/>
      </c>
      <c r="X961" s="10" t="str">
        <f>IF(Overall!$A963&lt;&gt;"",IF(AND(MONTH($N961) &lt;= 6, MONTH($O961) &gt;= 6), IF($R961 &lt;&gt; "", $H961/$R961, ""), ""),"")</f>
        <v/>
      </c>
      <c r="Y961" s="10" t="str">
        <f>IF(Overall!$A963&lt;&gt;"",IF(AND(MONTH($N961) &lt;= 7, MONTH($O961) &gt;= 7 ), IF($R961 &lt;&gt; "", $H961/$R961, ""), ""),"")</f>
        <v/>
      </c>
      <c r="Z961" s="10" t="str">
        <f>IF(Overall!$A963&lt;&gt;"",IF(AND(MONTH($N961) &lt;= 8, MONTH($O961) &gt;= 8), IF($R961 &lt;&gt; "", $H961/$R961, ""), ""),"")</f>
        <v/>
      </c>
      <c r="AA961" s="10" t="str">
        <f>IF(Overall!$A963&lt;&gt;"",IF(AND(MONTH($N961) &lt;= 9, MONTH($O961) &gt;= 9), IF($R961 &lt;&gt; "", $H961/$R961, ""), ""),"")</f>
        <v/>
      </c>
      <c r="AB961" s="10" t="str">
        <f>IF(Overall!$A963&lt;&gt;"",IF(AND(MONTH($N961) &lt;= 10, MONTH($O961) &gt;= 10), IF($R961 &lt;&gt; "", $H961/$R961, ""), ""),"")</f>
        <v/>
      </c>
      <c r="AC961" s="10" t="str">
        <f>IF(Overall!$A963&lt;&gt;"",IF(AND(MONTH($N961) &lt;= 11, MONTH($O961) &gt;= 11), IF($R961 &lt;&gt; "", $H961/$R961, ""), ""),"")</f>
        <v/>
      </c>
      <c r="AD961" s="10" t="str">
        <f>IF(Overall!$A963&lt;&gt;"",IF(AND(MONTH($N961) &lt;= 12, MONTH($O961) &gt;= 12), IF($R961 &lt;&gt; "", $H961/$R961, ""), ""),"")</f>
        <v/>
      </c>
      <c r="AF961" s="10" t="str">
        <f ca="1">IFERROR(IF(AND(NOW()&lt;= EOMONTH(DATE(YEAR($O961),1, 1), 0), Overall!$A963&lt;&gt;"", MONTH($N961) &lt;= 1, MONTH($O961) &gt;= 1), IF($R961 &lt;&gt; "", $H961/$R961, ""), ""), "")</f>
        <v/>
      </c>
      <c r="AG961" s="10" t="str">
        <f ca="1">IFERROR(IF(AND(NOW()&lt;= EOMONTH(DATE(YEAR($O961),2, 1), 0), Overall!$A963&lt;&gt;"", MONTH($N961) &lt;= 2, MONTH($O961) &gt;= 2), IF($R961 &lt;&gt; "", $H961/$R961, ""), ""), "")</f>
        <v/>
      </c>
      <c r="AH961" s="10" t="str">
        <f ca="1">IFERROR(IF(AND(NOW()&lt;= EOMONTH(DATE(YEAR($O961),3, 1), 0), Overall!$A963&lt;&gt;"", MONTH($N961) &lt;= 3, MONTH($O961) &gt;= 3), IF($R961 &lt;&gt; "", $H961/$R961, ""), ""), "")</f>
        <v/>
      </c>
      <c r="AI961" s="10" t="str">
        <f ca="1">IFERROR(IF(AND(NOW()&lt;= EOMONTH(DATE(YEAR($O961),4, 1), 0), Overall!$A963&lt;&gt;"", MONTH($N961) &lt;= 4, MONTH($O961) &gt;= 4), IF($R961 &lt;&gt; "", $H961/$R961, ""), ""), "")</f>
        <v/>
      </c>
      <c r="AJ961" s="10" t="str">
        <f ca="1">IFERROR(IF(AND(NOW()&lt;= EOMONTH(DATE(YEAR($O961),5, 1), 0), Overall!$A963&lt;&gt;"", MONTH($N961) &lt;= 5, MONTH($O961) &gt;= 5), IF($R961 &lt;&gt; "", $H961/$R961, ""), ""), "")</f>
        <v/>
      </c>
      <c r="AK961" s="10" t="str">
        <f ca="1">IFERROR(IF(AND(NOW()&lt;= EOMONTH(DATE(YEAR($O961),6, 1), 0), Overall!$A963&lt;&gt;"", MONTH($N961) &lt;= 6, MONTH($O961) &gt;= 6), IF($R961 &lt;&gt; "", $H961/$R961, ""), ""), "")</f>
        <v/>
      </c>
      <c r="AL961" s="10" t="str">
        <f ca="1">IFERROR(IF(AND(NOW()&lt;= EOMONTH(DATE(YEAR($O961),7, 1), 0), Overall!$A963&lt;&gt;"", MONTH($N961) &lt;= 7, MONTH($O961) &gt;= 7), IF($R961 &lt;&gt; "", $H961/$R961, ""), ""), "")</f>
        <v/>
      </c>
      <c r="AM961" s="10" t="str">
        <f ca="1">IFERROR(IF(AND(NOW()&lt;= EOMONTH(DATE(YEAR($O961),8, 1), 0), Overall!$A963&lt;&gt;"", MONTH($N961) &lt;= 8, MONTH($O961) &gt;= 8), IF($R961 &lt;&gt; "", $H961/$R961, ""), ""), "")</f>
        <v/>
      </c>
      <c r="AN961" s="10" t="str">
        <f ca="1">IFERROR(IF(AND(NOW()&lt;= EOMONTH(DATE(YEAR($O961),9, 1), 0), Overall!$A963&lt;&gt;"", MONTH($N961) &lt;= 9, MONTH($O961) &gt;= 9), IF($R961 &lt;&gt; "", $H961/$R961, ""), ""), "")</f>
        <v/>
      </c>
      <c r="AO961" s="10" t="str">
        <f ca="1">IFERROR(IF(AND(NOW()&lt;= EOMONTH(DATE(YEAR($O961),10, 1), 0), Overall!$A963&lt;&gt;"", MONTH($N961) &lt;= 10, MONTH($O961) &gt;= 10), IF($R961 &lt;&gt; "", $H961/$R961, ""), ""), "")</f>
        <v/>
      </c>
      <c r="AP961" s="10" t="str">
        <f ca="1">IFERROR(IF(AND(NOW()&lt;= EOMONTH(DATE(YEAR($O961),11, 1), 0), Overall!$A963&lt;&gt;"", MONTH($N961) &lt;=11, MONTH($O961) &gt;= 11), IF($R961 &lt;&gt; "", $H961/$R961, ""), ""), "")</f>
        <v/>
      </c>
      <c r="AQ961" s="10" t="str">
        <f ca="1">IFERROR(IF(AND(NOW()&lt;= EOMONTH(DATE(YEAR($O961),12, 1), 0), Overall!$A963&lt;&gt;"", MONTH($N961) &lt;= 12, MONTH($O961) &gt;= 12), IF($R961 &lt;&gt; "", $H961/$R961, ""), ""), "")</f>
        <v/>
      </c>
      <c r="AR961" s="16">
        <f t="shared" ca="1" si="31"/>
        <v>0</v>
      </c>
    </row>
    <row r="962" spans="1:44" x14ac:dyDescent="0.25">
      <c r="A962" t="str">
        <f>_xlfn.VALUETOTEXT(Overall!A964)</f>
        <v/>
      </c>
      <c r="B962" s="8" t="str">
        <f>IF(Overall!B964&lt;&gt;"", VALUE(Overall!B964), "")</f>
        <v/>
      </c>
      <c r="C962" s="5" t="str">
        <f>IF(Overall!C964&lt;&gt;"",_xlfn.VALUETOTEXT(Overall!C964),"")</f>
        <v/>
      </c>
      <c r="D962" s="5" t="str">
        <f>_xlfn.VALUETOTEXT(Overall!D964)</f>
        <v/>
      </c>
      <c r="E962" s="5" t="str">
        <f>IF(Overall!Q964&lt;&gt;"",_xlfn.VALUETOTEXT(Overall!Q964),"")</f>
        <v/>
      </c>
      <c r="F962" s="5" t="str">
        <f>IF(Overall!E964&lt;&gt;"",_xlfn.VALUETOTEXT(Overall!E964),"")</f>
        <v/>
      </c>
      <c r="G962" s="5" t="str">
        <f>IF(Overall!R964&lt;&gt;"",_xlfn.VALUETOTEXT(Overall!R964),"")</f>
        <v/>
      </c>
      <c r="H962" s="6" t="str">
        <f>IF(Overall!F964&lt;&gt;"",VALUE(Overall!F964),"")</f>
        <v/>
      </c>
      <c r="I962" s="6" t="str">
        <f>IF(Overall!G964&lt;&gt;"",VALUE(Overall!G964),"")</f>
        <v/>
      </c>
      <c r="J962" s="6" t="str">
        <f>IF(Overall!H964&lt;&gt;"",VALUE(Overall!H964),"")</f>
        <v/>
      </c>
      <c r="K962" s="6" t="str">
        <f>IF(Overall!I964&lt;&gt;"",VALUE(Overall!I964),"")</f>
        <v/>
      </c>
      <c r="L962" s="6" t="str">
        <f>IF(Overall!J964&lt;&gt;"",VALUE(Overall!J964),"")</f>
        <v/>
      </c>
      <c r="M962" s="6" t="str">
        <f>IF(Overall!K964&lt;&gt;"",VALUE(Overall!K964),"")</f>
        <v/>
      </c>
      <c r="N962" s="7" t="str">
        <f>IF(Overall!L964&lt;&gt;"",DATEVALUE(MID(Overall!L964, FIND(",", Overall!L964) + 2, FIND(" ", Overall!L964) - FIND(",", Overall!L964) - 1) &amp; " " &amp; MID(Overall!L964, FIND(" ", Overall!L964) + 1, FIND(",", Overall!L964, FIND(" ", Overall!L964)) - FIND(" ", Overall!L964) - 1) &amp; ", " &amp; MID(Overall!L964, FIND(",", Overall!L964, FIND(",",Overall!L964) + 1) + 2, LEN(Overall!L964))),"")</f>
        <v/>
      </c>
      <c r="O962" s="7" t="str">
        <f>IF(Overall!M964&lt;&gt;"",DATEVALUE(MID(Overall!M964, FIND(",", Overall!M964) + 2, FIND(" ", Overall!M964) - FIND(",", Overall!M964) - 1) &amp; " " &amp; MID(Overall!M964, FIND(" ", Overall!M964) + 1, FIND(",", Overall!M964, FIND(" ", Overall!M964)) - FIND(" ", Overall!M964) - 1) &amp; ", " &amp; MID(Overall!M964, FIND(",", Overall!M964, FIND(",",Overall!M964) + 1) + 2, LEN(Overall!M964))),"")</f>
        <v/>
      </c>
      <c r="P962" s="7" t="str">
        <f>IF(Overall!N964&lt;&gt;"",DATEVALUE(MID(Overall!N964, FIND(",", Overall!N964) + 2, FIND(" ", Overall!N964) - FIND(",", Overall!N964) - 1) &amp; " " &amp; MID(Overall!N964, FIND(" ", Overall!N964) + 1, FIND(",", Overall!N964, FIND(" ", Overall!N964)) - FIND(" ", Overall!N964) - 1) &amp; ", " &amp; MID(Overall!N964, FIND(",", Overall!N964, FIND(",",Overall!N964) + 1) + 2, LEN(Overall!N964))),"")</f>
        <v/>
      </c>
      <c r="Q962" s="7" t="str">
        <f>IF(Overall!O964&lt;&gt;"",DATEVALUE(MID(Overall!O964, FIND(",", Overall!O964) + 2, FIND(" ", Overall!O964) - FIND(",", Overall!O964) - 1) &amp; " " &amp; MID(Overall!O964, FIND(" ", Overall!O964) + 1, FIND(",", Overall!O964, FIND(" ", Overall!O964)) - FIND(" ", Overall!O964) - 1) &amp; ", " &amp; MID(Overall!O964, FIND(",", Overall!O964, FIND(",",Overall!O964) + 1) + 2, LEN(Overall!O964))),"")</f>
        <v/>
      </c>
      <c r="R962" s="5" t="str">
        <f t="shared" si="30"/>
        <v/>
      </c>
      <c r="S962" s="10" t="str">
        <f>IF(Overall!$A964&lt;&gt;"",IF(AND(MONTH($N962) &lt;= 1, MONTH($O962) &gt;= 1), IF($R962 &lt;&gt; "", $H962/$R962, ""), ""),"")</f>
        <v/>
      </c>
      <c r="T962" s="10" t="str">
        <f>IF(Overall!$A964&lt;&gt;"",IF(AND(MONTH($N962) &lt;= 2, MONTH($O962) &gt;= 2), IF($R962 &lt;&gt; "", $H962/$R962, ""), ""),"")</f>
        <v/>
      </c>
      <c r="U962" s="10" t="str">
        <f>IF(Overall!$A964&lt;&gt;"",IF(AND(MONTH($N962) &lt;= 3, MONTH($O962) &gt;= 3), IF($R962 &lt;&gt; "", $H962/$R962, ""), ""),"")</f>
        <v/>
      </c>
      <c r="V962" s="10" t="str">
        <f>IF(Overall!$A964&lt;&gt;"",IF(AND(MONTH($N962) &lt;= 4, MONTH($O962) &gt;= 4), IF($R962 &lt;&gt; "", $H962/$R962, ""), ""),"")</f>
        <v/>
      </c>
      <c r="W962" s="10" t="str">
        <f>IF(Overall!$A964&lt;&gt;"",IF(AND(MONTH($N962) &lt;= 5, MONTH($O962) &gt;= 5), IF($R962 &lt;&gt; "", $H962/$R962, ""), ""),"")</f>
        <v/>
      </c>
      <c r="X962" s="10" t="str">
        <f>IF(Overall!$A964&lt;&gt;"",IF(AND(MONTH($N962) &lt;= 6, MONTH($O962) &gt;= 6), IF($R962 &lt;&gt; "", $H962/$R962, ""), ""),"")</f>
        <v/>
      </c>
      <c r="Y962" s="10" t="str">
        <f>IF(Overall!$A964&lt;&gt;"",IF(AND(MONTH($N962) &lt;= 7, MONTH($O962) &gt;= 7 ), IF($R962 &lt;&gt; "", $H962/$R962, ""), ""),"")</f>
        <v/>
      </c>
      <c r="Z962" s="10" t="str">
        <f>IF(Overall!$A964&lt;&gt;"",IF(AND(MONTH($N962) &lt;= 8, MONTH($O962) &gt;= 8), IF($R962 &lt;&gt; "", $H962/$R962, ""), ""),"")</f>
        <v/>
      </c>
      <c r="AA962" s="10" t="str">
        <f>IF(Overall!$A964&lt;&gt;"",IF(AND(MONTH($N962) &lt;= 9, MONTH($O962) &gt;= 9), IF($R962 &lt;&gt; "", $H962/$R962, ""), ""),"")</f>
        <v/>
      </c>
      <c r="AB962" s="10" t="str">
        <f>IF(Overall!$A964&lt;&gt;"",IF(AND(MONTH($N962) &lt;= 10, MONTH($O962) &gt;= 10), IF($R962 &lt;&gt; "", $H962/$R962, ""), ""),"")</f>
        <v/>
      </c>
      <c r="AC962" s="10" t="str">
        <f>IF(Overall!$A964&lt;&gt;"",IF(AND(MONTH($N962) &lt;= 11, MONTH($O962) &gt;= 11), IF($R962 &lt;&gt; "", $H962/$R962, ""), ""),"")</f>
        <v/>
      </c>
      <c r="AD962" s="10" t="str">
        <f>IF(Overall!$A964&lt;&gt;"",IF(AND(MONTH($N962) &lt;= 12, MONTH($O962) &gt;= 12), IF($R962 &lt;&gt; "", $H962/$R962, ""), ""),"")</f>
        <v/>
      </c>
      <c r="AF962" s="10" t="str">
        <f ca="1">IFERROR(IF(AND(NOW()&lt;= EOMONTH(DATE(YEAR($O962),1, 1), 0), Overall!$A964&lt;&gt;"", MONTH($N962) &lt;= 1, MONTH($O962) &gt;= 1), IF($R962 &lt;&gt; "", $H962/$R962, ""), ""), "")</f>
        <v/>
      </c>
      <c r="AG962" s="10" t="str">
        <f ca="1">IFERROR(IF(AND(NOW()&lt;= EOMONTH(DATE(YEAR($O962),2, 1), 0), Overall!$A964&lt;&gt;"", MONTH($N962) &lt;= 2, MONTH($O962) &gt;= 2), IF($R962 &lt;&gt; "", $H962/$R962, ""), ""), "")</f>
        <v/>
      </c>
      <c r="AH962" s="10" t="str">
        <f ca="1">IFERROR(IF(AND(NOW()&lt;= EOMONTH(DATE(YEAR($O962),3, 1), 0), Overall!$A964&lt;&gt;"", MONTH($N962) &lt;= 3, MONTH($O962) &gt;= 3), IF($R962 &lt;&gt; "", $H962/$R962, ""), ""), "")</f>
        <v/>
      </c>
      <c r="AI962" s="10" t="str">
        <f ca="1">IFERROR(IF(AND(NOW()&lt;= EOMONTH(DATE(YEAR($O962),4, 1), 0), Overall!$A964&lt;&gt;"", MONTH($N962) &lt;= 4, MONTH($O962) &gt;= 4), IF($R962 &lt;&gt; "", $H962/$R962, ""), ""), "")</f>
        <v/>
      </c>
      <c r="AJ962" s="10" t="str">
        <f ca="1">IFERROR(IF(AND(NOW()&lt;= EOMONTH(DATE(YEAR($O962),5, 1), 0), Overall!$A964&lt;&gt;"", MONTH($N962) &lt;= 5, MONTH($O962) &gt;= 5), IF($R962 &lt;&gt; "", $H962/$R962, ""), ""), "")</f>
        <v/>
      </c>
      <c r="AK962" s="10" t="str">
        <f ca="1">IFERROR(IF(AND(NOW()&lt;= EOMONTH(DATE(YEAR($O962),6, 1), 0), Overall!$A964&lt;&gt;"", MONTH($N962) &lt;= 6, MONTH($O962) &gt;= 6), IF($R962 &lt;&gt; "", $H962/$R962, ""), ""), "")</f>
        <v/>
      </c>
      <c r="AL962" s="10" t="str">
        <f ca="1">IFERROR(IF(AND(NOW()&lt;= EOMONTH(DATE(YEAR($O962),7, 1), 0), Overall!$A964&lt;&gt;"", MONTH($N962) &lt;= 7, MONTH($O962) &gt;= 7), IF($R962 &lt;&gt; "", $H962/$R962, ""), ""), "")</f>
        <v/>
      </c>
      <c r="AM962" s="10" t="str">
        <f ca="1">IFERROR(IF(AND(NOW()&lt;= EOMONTH(DATE(YEAR($O962),8, 1), 0), Overall!$A964&lt;&gt;"", MONTH($N962) &lt;= 8, MONTH($O962) &gt;= 8), IF($R962 &lt;&gt; "", $H962/$R962, ""), ""), "")</f>
        <v/>
      </c>
      <c r="AN962" s="10" t="str">
        <f ca="1">IFERROR(IF(AND(NOW()&lt;= EOMONTH(DATE(YEAR($O962),9, 1), 0), Overall!$A964&lt;&gt;"", MONTH($N962) &lt;= 9, MONTH($O962) &gt;= 9), IF($R962 &lt;&gt; "", $H962/$R962, ""), ""), "")</f>
        <v/>
      </c>
      <c r="AO962" s="10" t="str">
        <f ca="1">IFERROR(IF(AND(NOW()&lt;= EOMONTH(DATE(YEAR($O962),10, 1), 0), Overall!$A964&lt;&gt;"", MONTH($N962) &lt;= 10, MONTH($O962) &gt;= 10), IF($R962 &lt;&gt; "", $H962/$R962, ""), ""), "")</f>
        <v/>
      </c>
      <c r="AP962" s="10" t="str">
        <f ca="1">IFERROR(IF(AND(NOW()&lt;= EOMONTH(DATE(YEAR($O962),11, 1), 0), Overall!$A964&lt;&gt;"", MONTH($N962) &lt;=11, MONTH($O962) &gt;= 11), IF($R962 &lt;&gt; "", $H962/$R962, ""), ""), "")</f>
        <v/>
      </c>
      <c r="AQ962" s="10" t="str">
        <f ca="1">IFERROR(IF(AND(NOW()&lt;= EOMONTH(DATE(YEAR($O962),12, 1), 0), Overall!$A964&lt;&gt;"", MONTH($N962) &lt;= 12, MONTH($O962) &gt;= 12), IF($R962 &lt;&gt; "", $H962/$R962, ""), ""), "")</f>
        <v/>
      </c>
      <c r="AR962" s="16">
        <f t="shared" ca="1" si="31"/>
        <v>0</v>
      </c>
    </row>
    <row r="963" spans="1:44" x14ac:dyDescent="0.25">
      <c r="A963" t="str">
        <f>_xlfn.VALUETOTEXT(Overall!A965)</f>
        <v/>
      </c>
      <c r="B963" s="8" t="str">
        <f>IF(Overall!B965&lt;&gt;"", VALUE(Overall!B965), "")</f>
        <v/>
      </c>
      <c r="C963" s="5" t="str">
        <f>IF(Overall!C965&lt;&gt;"",_xlfn.VALUETOTEXT(Overall!C965),"")</f>
        <v/>
      </c>
      <c r="D963" s="5" t="str">
        <f>_xlfn.VALUETOTEXT(Overall!D965)</f>
        <v/>
      </c>
      <c r="E963" s="5" t="str">
        <f>IF(Overall!Q965&lt;&gt;"",_xlfn.VALUETOTEXT(Overall!Q965),"")</f>
        <v/>
      </c>
      <c r="F963" s="5" t="str">
        <f>IF(Overall!E965&lt;&gt;"",_xlfn.VALUETOTEXT(Overall!E965),"")</f>
        <v/>
      </c>
      <c r="G963" s="5" t="str">
        <f>IF(Overall!R965&lt;&gt;"",_xlfn.VALUETOTEXT(Overall!R965),"")</f>
        <v/>
      </c>
      <c r="H963" s="6" t="str">
        <f>IF(Overall!F965&lt;&gt;"",VALUE(Overall!F965),"")</f>
        <v/>
      </c>
      <c r="I963" s="6" t="str">
        <f>IF(Overall!G965&lt;&gt;"",VALUE(Overall!G965),"")</f>
        <v/>
      </c>
      <c r="J963" s="6" t="str">
        <f>IF(Overall!H965&lt;&gt;"",VALUE(Overall!H965),"")</f>
        <v/>
      </c>
      <c r="K963" s="6" t="str">
        <f>IF(Overall!I965&lt;&gt;"",VALUE(Overall!I965),"")</f>
        <v/>
      </c>
      <c r="L963" s="6" t="str">
        <f>IF(Overall!J965&lt;&gt;"",VALUE(Overall!J965),"")</f>
        <v/>
      </c>
      <c r="M963" s="6" t="str">
        <f>IF(Overall!K965&lt;&gt;"",VALUE(Overall!K965),"")</f>
        <v/>
      </c>
      <c r="N963" s="7" t="str">
        <f>IF(Overall!L965&lt;&gt;"",DATEVALUE(MID(Overall!L965, FIND(",", Overall!L965) + 2, FIND(" ", Overall!L965) - FIND(",", Overall!L965) - 1) &amp; " " &amp; MID(Overall!L965, FIND(" ", Overall!L965) + 1, FIND(",", Overall!L965, FIND(" ", Overall!L965)) - FIND(" ", Overall!L965) - 1) &amp; ", " &amp; MID(Overall!L965, FIND(",", Overall!L965, FIND(",",Overall!L965) + 1) + 2, LEN(Overall!L965))),"")</f>
        <v/>
      </c>
      <c r="O963" s="7" t="str">
        <f>IF(Overall!M965&lt;&gt;"",DATEVALUE(MID(Overall!M965, FIND(",", Overall!M965) + 2, FIND(" ", Overall!M965) - FIND(",", Overall!M965) - 1) &amp; " " &amp; MID(Overall!M965, FIND(" ", Overall!M965) + 1, FIND(",", Overall!M965, FIND(" ", Overall!M965)) - FIND(" ", Overall!M965) - 1) &amp; ", " &amp; MID(Overall!M965, FIND(",", Overall!M965, FIND(",",Overall!M965) + 1) + 2, LEN(Overall!M965))),"")</f>
        <v/>
      </c>
      <c r="P963" s="7" t="str">
        <f>IF(Overall!N965&lt;&gt;"",DATEVALUE(MID(Overall!N965, FIND(",", Overall!N965) + 2, FIND(" ", Overall!N965) - FIND(",", Overall!N965) - 1) &amp; " " &amp; MID(Overall!N965, FIND(" ", Overall!N965) + 1, FIND(",", Overall!N965, FIND(" ", Overall!N965)) - FIND(" ", Overall!N965) - 1) &amp; ", " &amp; MID(Overall!N965, FIND(",", Overall!N965, FIND(",",Overall!N965) + 1) + 2, LEN(Overall!N965))),"")</f>
        <v/>
      </c>
      <c r="Q963" s="7" t="str">
        <f>IF(Overall!O965&lt;&gt;"",DATEVALUE(MID(Overall!O965, FIND(",", Overall!O965) + 2, FIND(" ", Overall!O965) - FIND(",", Overall!O965) - 1) &amp; " " &amp; MID(Overall!O965, FIND(" ", Overall!O965) + 1, FIND(",", Overall!O965, FIND(" ", Overall!O965)) - FIND(" ", Overall!O965) - 1) &amp; ", " &amp; MID(Overall!O965, FIND(",", Overall!O965, FIND(",",Overall!O965) + 1) + 2, LEN(Overall!O965))),"")</f>
        <v/>
      </c>
      <c r="R963" s="5" t="str">
        <f t="shared" si="30"/>
        <v/>
      </c>
      <c r="S963" s="10" t="str">
        <f>IF(Overall!$A965&lt;&gt;"",IF(AND(MONTH($N963) &lt;= 1, MONTH($O963) &gt;= 1), IF($R963 &lt;&gt; "", $H963/$R963, ""), ""),"")</f>
        <v/>
      </c>
      <c r="T963" s="10" t="str">
        <f>IF(Overall!$A965&lt;&gt;"",IF(AND(MONTH($N963) &lt;= 2, MONTH($O963) &gt;= 2), IF($R963 &lt;&gt; "", $H963/$R963, ""), ""),"")</f>
        <v/>
      </c>
      <c r="U963" s="10" t="str">
        <f>IF(Overall!$A965&lt;&gt;"",IF(AND(MONTH($N963) &lt;= 3, MONTH($O963) &gt;= 3), IF($R963 &lt;&gt; "", $H963/$R963, ""), ""),"")</f>
        <v/>
      </c>
      <c r="V963" s="10" t="str">
        <f>IF(Overall!$A965&lt;&gt;"",IF(AND(MONTH($N963) &lt;= 4, MONTH($O963) &gt;= 4), IF($R963 &lt;&gt; "", $H963/$R963, ""), ""),"")</f>
        <v/>
      </c>
      <c r="W963" s="10" t="str">
        <f>IF(Overall!$A965&lt;&gt;"",IF(AND(MONTH($N963) &lt;= 5, MONTH($O963) &gt;= 5), IF($R963 &lt;&gt; "", $H963/$R963, ""), ""),"")</f>
        <v/>
      </c>
      <c r="X963" s="10" t="str">
        <f>IF(Overall!$A965&lt;&gt;"",IF(AND(MONTH($N963) &lt;= 6, MONTH($O963) &gt;= 6), IF($R963 &lt;&gt; "", $H963/$R963, ""), ""),"")</f>
        <v/>
      </c>
      <c r="Y963" s="10" t="str">
        <f>IF(Overall!$A965&lt;&gt;"",IF(AND(MONTH($N963) &lt;= 7, MONTH($O963) &gt;= 7 ), IF($R963 &lt;&gt; "", $H963/$R963, ""), ""),"")</f>
        <v/>
      </c>
      <c r="Z963" s="10" t="str">
        <f>IF(Overall!$A965&lt;&gt;"",IF(AND(MONTH($N963) &lt;= 8, MONTH($O963) &gt;= 8), IF($R963 &lt;&gt; "", $H963/$R963, ""), ""),"")</f>
        <v/>
      </c>
      <c r="AA963" s="10" t="str">
        <f>IF(Overall!$A965&lt;&gt;"",IF(AND(MONTH($N963) &lt;= 9, MONTH($O963) &gt;= 9), IF($R963 &lt;&gt; "", $H963/$R963, ""), ""),"")</f>
        <v/>
      </c>
      <c r="AB963" s="10" t="str">
        <f>IF(Overall!$A965&lt;&gt;"",IF(AND(MONTH($N963) &lt;= 10, MONTH($O963) &gt;= 10), IF($R963 &lt;&gt; "", $H963/$R963, ""), ""),"")</f>
        <v/>
      </c>
      <c r="AC963" s="10" t="str">
        <f>IF(Overall!$A965&lt;&gt;"",IF(AND(MONTH($N963) &lt;= 11, MONTH($O963) &gt;= 11), IF($R963 &lt;&gt; "", $H963/$R963, ""), ""),"")</f>
        <v/>
      </c>
      <c r="AD963" s="10" t="str">
        <f>IF(Overall!$A965&lt;&gt;"",IF(AND(MONTH($N963) &lt;= 12, MONTH($O963) &gt;= 12), IF($R963 &lt;&gt; "", $H963/$R963, ""), ""),"")</f>
        <v/>
      </c>
      <c r="AF963" s="10" t="str">
        <f ca="1">IFERROR(IF(AND(NOW()&lt;= EOMONTH(DATE(YEAR($O963),1, 1), 0), Overall!$A965&lt;&gt;"", MONTH($N963) &lt;= 1, MONTH($O963) &gt;= 1), IF($R963 &lt;&gt; "", $H963/$R963, ""), ""), "")</f>
        <v/>
      </c>
      <c r="AG963" s="10" t="str">
        <f ca="1">IFERROR(IF(AND(NOW()&lt;= EOMONTH(DATE(YEAR($O963),2, 1), 0), Overall!$A965&lt;&gt;"", MONTH($N963) &lt;= 2, MONTH($O963) &gt;= 2), IF($R963 &lt;&gt; "", $H963/$R963, ""), ""), "")</f>
        <v/>
      </c>
      <c r="AH963" s="10" t="str">
        <f ca="1">IFERROR(IF(AND(NOW()&lt;= EOMONTH(DATE(YEAR($O963),3, 1), 0), Overall!$A965&lt;&gt;"", MONTH($N963) &lt;= 3, MONTH($O963) &gt;= 3), IF($R963 &lt;&gt; "", $H963/$R963, ""), ""), "")</f>
        <v/>
      </c>
      <c r="AI963" s="10" t="str">
        <f ca="1">IFERROR(IF(AND(NOW()&lt;= EOMONTH(DATE(YEAR($O963),4, 1), 0), Overall!$A965&lt;&gt;"", MONTH($N963) &lt;= 4, MONTH($O963) &gt;= 4), IF($R963 &lt;&gt; "", $H963/$R963, ""), ""), "")</f>
        <v/>
      </c>
      <c r="AJ963" s="10" t="str">
        <f ca="1">IFERROR(IF(AND(NOW()&lt;= EOMONTH(DATE(YEAR($O963),5, 1), 0), Overall!$A965&lt;&gt;"", MONTH($N963) &lt;= 5, MONTH($O963) &gt;= 5), IF($R963 &lt;&gt; "", $H963/$R963, ""), ""), "")</f>
        <v/>
      </c>
      <c r="AK963" s="10" t="str">
        <f ca="1">IFERROR(IF(AND(NOW()&lt;= EOMONTH(DATE(YEAR($O963),6, 1), 0), Overall!$A965&lt;&gt;"", MONTH($N963) &lt;= 6, MONTH($O963) &gt;= 6), IF($R963 &lt;&gt; "", $H963/$R963, ""), ""), "")</f>
        <v/>
      </c>
      <c r="AL963" s="10" t="str">
        <f ca="1">IFERROR(IF(AND(NOW()&lt;= EOMONTH(DATE(YEAR($O963),7, 1), 0), Overall!$A965&lt;&gt;"", MONTH($N963) &lt;= 7, MONTH($O963) &gt;= 7), IF($R963 &lt;&gt; "", $H963/$R963, ""), ""), "")</f>
        <v/>
      </c>
      <c r="AM963" s="10" t="str">
        <f ca="1">IFERROR(IF(AND(NOW()&lt;= EOMONTH(DATE(YEAR($O963),8, 1), 0), Overall!$A965&lt;&gt;"", MONTH($N963) &lt;= 8, MONTH($O963) &gt;= 8), IF($R963 &lt;&gt; "", $H963/$R963, ""), ""), "")</f>
        <v/>
      </c>
      <c r="AN963" s="10" t="str">
        <f ca="1">IFERROR(IF(AND(NOW()&lt;= EOMONTH(DATE(YEAR($O963),9, 1), 0), Overall!$A965&lt;&gt;"", MONTH($N963) &lt;= 9, MONTH($O963) &gt;= 9), IF($R963 &lt;&gt; "", $H963/$R963, ""), ""), "")</f>
        <v/>
      </c>
      <c r="AO963" s="10" t="str">
        <f ca="1">IFERROR(IF(AND(NOW()&lt;= EOMONTH(DATE(YEAR($O963),10, 1), 0), Overall!$A965&lt;&gt;"", MONTH($N963) &lt;= 10, MONTH($O963) &gt;= 10), IF($R963 &lt;&gt; "", $H963/$R963, ""), ""), "")</f>
        <v/>
      </c>
      <c r="AP963" s="10" t="str">
        <f ca="1">IFERROR(IF(AND(NOW()&lt;= EOMONTH(DATE(YEAR($O963),11, 1), 0), Overall!$A965&lt;&gt;"", MONTH($N963) &lt;=11, MONTH($O963) &gt;= 11), IF($R963 &lt;&gt; "", $H963/$R963, ""), ""), "")</f>
        <v/>
      </c>
      <c r="AQ963" s="10" t="str">
        <f ca="1">IFERROR(IF(AND(NOW()&lt;= EOMONTH(DATE(YEAR($O963),12, 1), 0), Overall!$A965&lt;&gt;"", MONTH($N963) &lt;= 12, MONTH($O963) &gt;= 12), IF($R963 &lt;&gt; "", $H963/$R963, ""), ""), "")</f>
        <v/>
      </c>
      <c r="AR963" s="16">
        <f t="shared" ca="1" si="31"/>
        <v>0</v>
      </c>
    </row>
    <row r="964" spans="1:44" x14ac:dyDescent="0.25">
      <c r="A964" t="str">
        <f>_xlfn.VALUETOTEXT(Overall!A966)</f>
        <v/>
      </c>
      <c r="B964" s="8" t="str">
        <f>IF(Overall!B966&lt;&gt;"", VALUE(Overall!B966), "")</f>
        <v/>
      </c>
      <c r="C964" s="5" t="str">
        <f>IF(Overall!C966&lt;&gt;"",_xlfn.VALUETOTEXT(Overall!C966),"")</f>
        <v/>
      </c>
      <c r="D964" s="5" t="str">
        <f>_xlfn.VALUETOTEXT(Overall!D966)</f>
        <v/>
      </c>
      <c r="E964" s="5" t="str">
        <f>IF(Overall!Q966&lt;&gt;"",_xlfn.VALUETOTEXT(Overall!Q966),"")</f>
        <v/>
      </c>
      <c r="F964" s="5" t="str">
        <f>IF(Overall!E966&lt;&gt;"",_xlfn.VALUETOTEXT(Overall!E966),"")</f>
        <v/>
      </c>
      <c r="G964" s="5" t="str">
        <f>IF(Overall!R966&lt;&gt;"",_xlfn.VALUETOTEXT(Overall!R966),"")</f>
        <v/>
      </c>
      <c r="H964" s="6" t="str">
        <f>IF(Overall!F966&lt;&gt;"",VALUE(Overall!F966),"")</f>
        <v/>
      </c>
      <c r="I964" s="6" t="str">
        <f>IF(Overall!G966&lt;&gt;"",VALUE(Overall!G966),"")</f>
        <v/>
      </c>
      <c r="J964" s="6" t="str">
        <f>IF(Overall!H966&lt;&gt;"",VALUE(Overall!H966),"")</f>
        <v/>
      </c>
      <c r="K964" s="6" t="str">
        <f>IF(Overall!I966&lt;&gt;"",VALUE(Overall!I966),"")</f>
        <v/>
      </c>
      <c r="L964" s="6" t="str">
        <f>IF(Overall!J966&lt;&gt;"",VALUE(Overall!J966),"")</f>
        <v/>
      </c>
      <c r="M964" s="6" t="str">
        <f>IF(Overall!K966&lt;&gt;"",VALUE(Overall!K966),"")</f>
        <v/>
      </c>
      <c r="N964" s="7" t="str">
        <f>IF(Overall!L966&lt;&gt;"",DATEVALUE(MID(Overall!L966, FIND(",", Overall!L966) + 2, FIND(" ", Overall!L966) - FIND(",", Overall!L966) - 1) &amp; " " &amp; MID(Overall!L966, FIND(" ", Overall!L966) + 1, FIND(",", Overall!L966, FIND(" ", Overall!L966)) - FIND(" ", Overall!L966) - 1) &amp; ", " &amp; MID(Overall!L966, FIND(",", Overall!L966, FIND(",",Overall!L966) + 1) + 2, LEN(Overall!L966))),"")</f>
        <v/>
      </c>
      <c r="O964" s="7" t="str">
        <f>IF(Overall!M966&lt;&gt;"",DATEVALUE(MID(Overall!M966, FIND(",", Overall!M966) + 2, FIND(" ", Overall!M966) - FIND(",", Overall!M966) - 1) &amp; " " &amp; MID(Overall!M966, FIND(" ", Overall!M966) + 1, FIND(",", Overall!M966, FIND(" ", Overall!M966)) - FIND(" ", Overall!M966) - 1) &amp; ", " &amp; MID(Overall!M966, FIND(",", Overall!M966, FIND(",",Overall!M966) + 1) + 2, LEN(Overall!M966))),"")</f>
        <v/>
      </c>
      <c r="P964" s="7" t="str">
        <f>IF(Overall!N966&lt;&gt;"",DATEVALUE(MID(Overall!N966, FIND(",", Overall!N966) + 2, FIND(" ", Overall!N966) - FIND(",", Overall!N966) - 1) &amp; " " &amp; MID(Overall!N966, FIND(" ", Overall!N966) + 1, FIND(",", Overall!N966, FIND(" ", Overall!N966)) - FIND(" ", Overall!N966) - 1) &amp; ", " &amp; MID(Overall!N966, FIND(",", Overall!N966, FIND(",",Overall!N966) + 1) + 2, LEN(Overall!N966))),"")</f>
        <v/>
      </c>
      <c r="Q964" s="7" t="str">
        <f>IF(Overall!O966&lt;&gt;"",DATEVALUE(MID(Overall!O966, FIND(",", Overall!O966) + 2, FIND(" ", Overall!O966) - FIND(",", Overall!O966) - 1) &amp; " " &amp; MID(Overall!O966, FIND(" ", Overall!O966) + 1, FIND(",", Overall!O966, FIND(" ", Overall!O966)) - FIND(" ", Overall!O966) - 1) &amp; ", " &amp; MID(Overall!O966, FIND(",", Overall!O966, FIND(",",Overall!O966) + 1) + 2, LEN(Overall!O966))),"")</f>
        <v/>
      </c>
      <c r="R964" s="5" t="str">
        <f t="shared" si="30"/>
        <v/>
      </c>
      <c r="S964" s="10" t="str">
        <f>IF(Overall!$A966&lt;&gt;"",IF(AND(MONTH($N964) &lt;= 1, MONTH($O964) &gt;= 1), IF($R964 &lt;&gt; "", $H964/$R964, ""), ""),"")</f>
        <v/>
      </c>
      <c r="T964" s="10" t="str">
        <f>IF(Overall!$A966&lt;&gt;"",IF(AND(MONTH($N964) &lt;= 2, MONTH($O964) &gt;= 2), IF($R964 &lt;&gt; "", $H964/$R964, ""), ""),"")</f>
        <v/>
      </c>
      <c r="U964" s="10" t="str">
        <f>IF(Overall!$A966&lt;&gt;"",IF(AND(MONTH($N964) &lt;= 3, MONTH($O964) &gt;= 3), IF($R964 &lt;&gt; "", $H964/$R964, ""), ""),"")</f>
        <v/>
      </c>
      <c r="V964" s="10" t="str">
        <f>IF(Overall!$A966&lt;&gt;"",IF(AND(MONTH($N964) &lt;= 4, MONTH($O964) &gt;= 4), IF($R964 &lt;&gt; "", $H964/$R964, ""), ""),"")</f>
        <v/>
      </c>
      <c r="W964" s="10" t="str">
        <f>IF(Overall!$A966&lt;&gt;"",IF(AND(MONTH($N964) &lt;= 5, MONTH($O964) &gt;= 5), IF($R964 &lt;&gt; "", $H964/$R964, ""), ""),"")</f>
        <v/>
      </c>
      <c r="X964" s="10" t="str">
        <f>IF(Overall!$A966&lt;&gt;"",IF(AND(MONTH($N964) &lt;= 6, MONTH($O964) &gt;= 6), IF($R964 &lt;&gt; "", $H964/$R964, ""), ""),"")</f>
        <v/>
      </c>
      <c r="Y964" s="10" t="str">
        <f>IF(Overall!$A966&lt;&gt;"",IF(AND(MONTH($N964) &lt;= 7, MONTH($O964) &gt;= 7 ), IF($R964 &lt;&gt; "", $H964/$R964, ""), ""),"")</f>
        <v/>
      </c>
      <c r="Z964" s="10" t="str">
        <f>IF(Overall!$A966&lt;&gt;"",IF(AND(MONTH($N964) &lt;= 8, MONTH($O964) &gt;= 8), IF($R964 &lt;&gt; "", $H964/$R964, ""), ""),"")</f>
        <v/>
      </c>
      <c r="AA964" s="10" t="str">
        <f>IF(Overall!$A966&lt;&gt;"",IF(AND(MONTH($N964) &lt;= 9, MONTH($O964) &gt;= 9), IF($R964 &lt;&gt; "", $H964/$R964, ""), ""),"")</f>
        <v/>
      </c>
      <c r="AB964" s="10" t="str">
        <f>IF(Overall!$A966&lt;&gt;"",IF(AND(MONTH($N964) &lt;= 10, MONTH($O964) &gt;= 10), IF($R964 &lt;&gt; "", $H964/$R964, ""), ""),"")</f>
        <v/>
      </c>
      <c r="AC964" s="10" t="str">
        <f>IF(Overall!$A966&lt;&gt;"",IF(AND(MONTH($N964) &lt;= 11, MONTH($O964) &gt;= 11), IF($R964 &lt;&gt; "", $H964/$R964, ""), ""),"")</f>
        <v/>
      </c>
      <c r="AD964" s="10" t="str">
        <f>IF(Overall!$A966&lt;&gt;"",IF(AND(MONTH($N964) &lt;= 12, MONTH($O964) &gt;= 12), IF($R964 &lt;&gt; "", $H964/$R964, ""), ""),"")</f>
        <v/>
      </c>
      <c r="AF964" s="10" t="str">
        <f ca="1">IFERROR(IF(AND(NOW()&lt;= EOMONTH(DATE(YEAR($O964),1, 1), 0), Overall!$A966&lt;&gt;"", MONTH($N964) &lt;= 1, MONTH($O964) &gt;= 1), IF($R964 &lt;&gt; "", $H964/$R964, ""), ""), "")</f>
        <v/>
      </c>
      <c r="AG964" s="10" t="str">
        <f ca="1">IFERROR(IF(AND(NOW()&lt;= EOMONTH(DATE(YEAR($O964),2, 1), 0), Overall!$A966&lt;&gt;"", MONTH($N964) &lt;= 2, MONTH($O964) &gt;= 2), IF($R964 &lt;&gt; "", $H964/$R964, ""), ""), "")</f>
        <v/>
      </c>
      <c r="AH964" s="10" t="str">
        <f ca="1">IFERROR(IF(AND(NOW()&lt;= EOMONTH(DATE(YEAR($O964),3, 1), 0), Overall!$A966&lt;&gt;"", MONTH($N964) &lt;= 3, MONTH($O964) &gt;= 3), IF($R964 &lt;&gt; "", $H964/$R964, ""), ""), "")</f>
        <v/>
      </c>
      <c r="AI964" s="10" t="str">
        <f ca="1">IFERROR(IF(AND(NOW()&lt;= EOMONTH(DATE(YEAR($O964),4, 1), 0), Overall!$A966&lt;&gt;"", MONTH($N964) &lt;= 4, MONTH($O964) &gt;= 4), IF($R964 &lt;&gt; "", $H964/$R964, ""), ""), "")</f>
        <v/>
      </c>
      <c r="AJ964" s="10" t="str">
        <f ca="1">IFERROR(IF(AND(NOW()&lt;= EOMONTH(DATE(YEAR($O964),5, 1), 0), Overall!$A966&lt;&gt;"", MONTH($N964) &lt;= 5, MONTH($O964) &gt;= 5), IF($R964 &lt;&gt; "", $H964/$R964, ""), ""), "")</f>
        <v/>
      </c>
      <c r="AK964" s="10" t="str">
        <f ca="1">IFERROR(IF(AND(NOW()&lt;= EOMONTH(DATE(YEAR($O964),6, 1), 0), Overall!$A966&lt;&gt;"", MONTH($N964) &lt;= 6, MONTH($O964) &gt;= 6), IF($R964 &lt;&gt; "", $H964/$R964, ""), ""), "")</f>
        <v/>
      </c>
      <c r="AL964" s="10" t="str">
        <f ca="1">IFERROR(IF(AND(NOW()&lt;= EOMONTH(DATE(YEAR($O964),7, 1), 0), Overall!$A966&lt;&gt;"", MONTH($N964) &lt;= 7, MONTH($O964) &gt;= 7), IF($R964 &lt;&gt; "", $H964/$R964, ""), ""), "")</f>
        <v/>
      </c>
      <c r="AM964" s="10" t="str">
        <f ca="1">IFERROR(IF(AND(NOW()&lt;= EOMONTH(DATE(YEAR($O964),8, 1), 0), Overall!$A966&lt;&gt;"", MONTH($N964) &lt;= 8, MONTH($O964) &gt;= 8), IF($R964 &lt;&gt; "", $H964/$R964, ""), ""), "")</f>
        <v/>
      </c>
      <c r="AN964" s="10" t="str">
        <f ca="1">IFERROR(IF(AND(NOW()&lt;= EOMONTH(DATE(YEAR($O964),9, 1), 0), Overall!$A966&lt;&gt;"", MONTH($N964) &lt;= 9, MONTH($O964) &gt;= 9), IF($R964 &lt;&gt; "", $H964/$R964, ""), ""), "")</f>
        <v/>
      </c>
      <c r="AO964" s="10" t="str">
        <f ca="1">IFERROR(IF(AND(NOW()&lt;= EOMONTH(DATE(YEAR($O964),10, 1), 0), Overall!$A966&lt;&gt;"", MONTH($N964) &lt;= 10, MONTH($O964) &gt;= 10), IF($R964 &lt;&gt; "", $H964/$R964, ""), ""), "")</f>
        <v/>
      </c>
      <c r="AP964" s="10" t="str">
        <f ca="1">IFERROR(IF(AND(NOW()&lt;= EOMONTH(DATE(YEAR($O964),11, 1), 0), Overall!$A966&lt;&gt;"", MONTH($N964) &lt;=11, MONTH($O964) &gt;= 11), IF($R964 &lt;&gt; "", $H964/$R964, ""), ""), "")</f>
        <v/>
      </c>
      <c r="AQ964" s="10" t="str">
        <f ca="1">IFERROR(IF(AND(NOW()&lt;= EOMONTH(DATE(YEAR($O964),12, 1), 0), Overall!$A966&lt;&gt;"", MONTH($N964) &lt;= 12, MONTH($O964) &gt;= 12), IF($R964 &lt;&gt; "", $H964/$R964, ""), ""), "")</f>
        <v/>
      </c>
      <c r="AR964" s="16">
        <f t="shared" ca="1" si="31"/>
        <v>0</v>
      </c>
    </row>
    <row r="965" spans="1:44" x14ac:dyDescent="0.25">
      <c r="A965" t="str">
        <f>_xlfn.VALUETOTEXT(Overall!A967)</f>
        <v/>
      </c>
      <c r="B965" s="8" t="str">
        <f>IF(Overall!B967&lt;&gt;"", VALUE(Overall!B967), "")</f>
        <v/>
      </c>
      <c r="C965" s="5" t="str">
        <f>IF(Overall!C967&lt;&gt;"",_xlfn.VALUETOTEXT(Overall!C967),"")</f>
        <v/>
      </c>
      <c r="D965" s="5" t="str">
        <f>_xlfn.VALUETOTEXT(Overall!D967)</f>
        <v/>
      </c>
      <c r="E965" s="5" t="str">
        <f>IF(Overall!Q967&lt;&gt;"",_xlfn.VALUETOTEXT(Overall!Q967),"")</f>
        <v/>
      </c>
      <c r="F965" s="5" t="str">
        <f>IF(Overall!E967&lt;&gt;"",_xlfn.VALUETOTEXT(Overall!E967),"")</f>
        <v/>
      </c>
      <c r="G965" s="5" t="str">
        <f>IF(Overall!R967&lt;&gt;"",_xlfn.VALUETOTEXT(Overall!R967),"")</f>
        <v/>
      </c>
      <c r="H965" s="6" t="str">
        <f>IF(Overall!F967&lt;&gt;"",VALUE(Overall!F967),"")</f>
        <v/>
      </c>
      <c r="I965" s="6" t="str">
        <f>IF(Overall!G967&lt;&gt;"",VALUE(Overall!G967),"")</f>
        <v/>
      </c>
      <c r="J965" s="6" t="str">
        <f>IF(Overall!H967&lt;&gt;"",VALUE(Overall!H967),"")</f>
        <v/>
      </c>
      <c r="K965" s="6" t="str">
        <f>IF(Overall!I967&lt;&gt;"",VALUE(Overall!I967),"")</f>
        <v/>
      </c>
      <c r="L965" s="6" t="str">
        <f>IF(Overall!J967&lt;&gt;"",VALUE(Overall!J967),"")</f>
        <v/>
      </c>
      <c r="M965" s="6" t="str">
        <f>IF(Overall!K967&lt;&gt;"",VALUE(Overall!K967),"")</f>
        <v/>
      </c>
      <c r="N965" s="7" t="str">
        <f>IF(Overall!L967&lt;&gt;"",DATEVALUE(MID(Overall!L967, FIND(",", Overall!L967) + 2, FIND(" ", Overall!L967) - FIND(",", Overall!L967) - 1) &amp; " " &amp; MID(Overall!L967, FIND(" ", Overall!L967) + 1, FIND(",", Overall!L967, FIND(" ", Overall!L967)) - FIND(" ", Overall!L967) - 1) &amp; ", " &amp; MID(Overall!L967, FIND(",", Overall!L967, FIND(",",Overall!L967) + 1) + 2, LEN(Overall!L967))),"")</f>
        <v/>
      </c>
      <c r="O965" s="7" t="str">
        <f>IF(Overall!M967&lt;&gt;"",DATEVALUE(MID(Overall!M967, FIND(",", Overall!M967) + 2, FIND(" ", Overall!M967) - FIND(",", Overall!M967) - 1) &amp; " " &amp; MID(Overall!M967, FIND(" ", Overall!M967) + 1, FIND(",", Overall!M967, FIND(" ", Overall!M967)) - FIND(" ", Overall!M967) - 1) &amp; ", " &amp; MID(Overall!M967, FIND(",", Overall!M967, FIND(",",Overall!M967) + 1) + 2, LEN(Overall!M967))),"")</f>
        <v/>
      </c>
      <c r="P965" s="7" t="str">
        <f>IF(Overall!N967&lt;&gt;"",DATEVALUE(MID(Overall!N967, FIND(",", Overall!N967) + 2, FIND(" ", Overall!N967) - FIND(",", Overall!N967) - 1) &amp; " " &amp; MID(Overall!N967, FIND(" ", Overall!N967) + 1, FIND(",", Overall!N967, FIND(" ", Overall!N967)) - FIND(" ", Overall!N967) - 1) &amp; ", " &amp; MID(Overall!N967, FIND(",", Overall!N967, FIND(",",Overall!N967) + 1) + 2, LEN(Overall!N967))),"")</f>
        <v/>
      </c>
      <c r="Q965" s="7" t="str">
        <f>IF(Overall!O967&lt;&gt;"",DATEVALUE(MID(Overall!O967, FIND(",", Overall!O967) + 2, FIND(" ", Overall!O967) - FIND(",", Overall!O967) - 1) &amp; " " &amp; MID(Overall!O967, FIND(" ", Overall!O967) + 1, FIND(",", Overall!O967, FIND(" ", Overall!O967)) - FIND(" ", Overall!O967) - 1) &amp; ", " &amp; MID(Overall!O967, FIND(",", Overall!O967, FIND(",",Overall!O967) + 1) + 2, LEN(Overall!O967))),"")</f>
        <v/>
      </c>
      <c r="R965" s="5" t="str">
        <f t="shared" si="30"/>
        <v/>
      </c>
      <c r="S965" s="10" t="str">
        <f>IF(Overall!$A967&lt;&gt;"",IF(AND(MONTH($N965) &lt;= 1, MONTH($O965) &gt;= 1), IF($R965 &lt;&gt; "", $H965/$R965, ""), ""),"")</f>
        <v/>
      </c>
      <c r="T965" s="10" t="str">
        <f>IF(Overall!$A967&lt;&gt;"",IF(AND(MONTH($N965) &lt;= 2, MONTH($O965) &gt;= 2), IF($R965 &lt;&gt; "", $H965/$R965, ""), ""),"")</f>
        <v/>
      </c>
      <c r="U965" s="10" t="str">
        <f>IF(Overall!$A967&lt;&gt;"",IF(AND(MONTH($N965) &lt;= 3, MONTH($O965) &gt;= 3), IF($R965 &lt;&gt; "", $H965/$R965, ""), ""),"")</f>
        <v/>
      </c>
      <c r="V965" s="10" t="str">
        <f>IF(Overall!$A967&lt;&gt;"",IF(AND(MONTH($N965) &lt;= 4, MONTH($O965) &gt;= 4), IF($R965 &lt;&gt; "", $H965/$R965, ""), ""),"")</f>
        <v/>
      </c>
      <c r="W965" s="10" t="str">
        <f>IF(Overall!$A967&lt;&gt;"",IF(AND(MONTH($N965) &lt;= 5, MONTH($O965) &gt;= 5), IF($R965 &lt;&gt; "", $H965/$R965, ""), ""),"")</f>
        <v/>
      </c>
      <c r="X965" s="10" t="str">
        <f>IF(Overall!$A967&lt;&gt;"",IF(AND(MONTH($N965) &lt;= 6, MONTH($O965) &gt;= 6), IF($R965 &lt;&gt; "", $H965/$R965, ""), ""),"")</f>
        <v/>
      </c>
      <c r="Y965" s="10" t="str">
        <f>IF(Overall!$A967&lt;&gt;"",IF(AND(MONTH($N965) &lt;= 7, MONTH($O965) &gt;= 7 ), IF($R965 &lt;&gt; "", $H965/$R965, ""), ""),"")</f>
        <v/>
      </c>
      <c r="Z965" s="10" t="str">
        <f>IF(Overall!$A967&lt;&gt;"",IF(AND(MONTH($N965) &lt;= 8, MONTH($O965) &gt;= 8), IF($R965 &lt;&gt; "", $H965/$R965, ""), ""),"")</f>
        <v/>
      </c>
      <c r="AA965" s="10" t="str">
        <f>IF(Overall!$A967&lt;&gt;"",IF(AND(MONTH($N965) &lt;= 9, MONTH($O965) &gt;= 9), IF($R965 &lt;&gt; "", $H965/$R965, ""), ""),"")</f>
        <v/>
      </c>
      <c r="AB965" s="10" t="str">
        <f>IF(Overall!$A967&lt;&gt;"",IF(AND(MONTH($N965) &lt;= 10, MONTH($O965) &gt;= 10), IF($R965 &lt;&gt; "", $H965/$R965, ""), ""),"")</f>
        <v/>
      </c>
      <c r="AC965" s="10" t="str">
        <f>IF(Overall!$A967&lt;&gt;"",IF(AND(MONTH($N965) &lt;= 11, MONTH($O965) &gt;= 11), IF($R965 &lt;&gt; "", $H965/$R965, ""), ""),"")</f>
        <v/>
      </c>
      <c r="AD965" s="10" t="str">
        <f>IF(Overall!$A967&lt;&gt;"",IF(AND(MONTH($N965) &lt;= 12, MONTH($O965) &gt;= 12), IF($R965 &lt;&gt; "", $H965/$R965, ""), ""),"")</f>
        <v/>
      </c>
      <c r="AF965" s="10" t="str">
        <f ca="1">IFERROR(IF(AND(NOW()&lt;= EOMONTH(DATE(YEAR($O965),1, 1), 0), Overall!$A967&lt;&gt;"", MONTH($N965) &lt;= 1, MONTH($O965) &gt;= 1), IF($R965 &lt;&gt; "", $H965/$R965, ""), ""), "")</f>
        <v/>
      </c>
      <c r="AG965" s="10" t="str">
        <f ca="1">IFERROR(IF(AND(NOW()&lt;= EOMONTH(DATE(YEAR($O965),2, 1), 0), Overall!$A967&lt;&gt;"", MONTH($N965) &lt;= 2, MONTH($O965) &gt;= 2), IF($R965 &lt;&gt; "", $H965/$R965, ""), ""), "")</f>
        <v/>
      </c>
      <c r="AH965" s="10" t="str">
        <f ca="1">IFERROR(IF(AND(NOW()&lt;= EOMONTH(DATE(YEAR($O965),3, 1), 0), Overall!$A967&lt;&gt;"", MONTH($N965) &lt;= 3, MONTH($O965) &gt;= 3), IF($R965 &lt;&gt; "", $H965/$R965, ""), ""), "")</f>
        <v/>
      </c>
      <c r="AI965" s="10" t="str">
        <f ca="1">IFERROR(IF(AND(NOW()&lt;= EOMONTH(DATE(YEAR($O965),4, 1), 0), Overall!$A967&lt;&gt;"", MONTH($N965) &lt;= 4, MONTH($O965) &gt;= 4), IF($R965 &lt;&gt; "", $H965/$R965, ""), ""), "")</f>
        <v/>
      </c>
      <c r="AJ965" s="10" t="str">
        <f ca="1">IFERROR(IF(AND(NOW()&lt;= EOMONTH(DATE(YEAR($O965),5, 1), 0), Overall!$A967&lt;&gt;"", MONTH($N965) &lt;= 5, MONTH($O965) &gt;= 5), IF($R965 &lt;&gt; "", $H965/$R965, ""), ""), "")</f>
        <v/>
      </c>
      <c r="AK965" s="10" t="str">
        <f ca="1">IFERROR(IF(AND(NOW()&lt;= EOMONTH(DATE(YEAR($O965),6, 1), 0), Overall!$A967&lt;&gt;"", MONTH($N965) &lt;= 6, MONTH($O965) &gt;= 6), IF($R965 &lt;&gt; "", $H965/$R965, ""), ""), "")</f>
        <v/>
      </c>
      <c r="AL965" s="10" t="str">
        <f ca="1">IFERROR(IF(AND(NOW()&lt;= EOMONTH(DATE(YEAR($O965),7, 1), 0), Overall!$A967&lt;&gt;"", MONTH($N965) &lt;= 7, MONTH($O965) &gt;= 7), IF($R965 &lt;&gt; "", $H965/$R965, ""), ""), "")</f>
        <v/>
      </c>
      <c r="AM965" s="10" t="str">
        <f ca="1">IFERROR(IF(AND(NOW()&lt;= EOMONTH(DATE(YEAR($O965),8, 1), 0), Overall!$A967&lt;&gt;"", MONTH($N965) &lt;= 8, MONTH($O965) &gt;= 8), IF($R965 &lt;&gt; "", $H965/$R965, ""), ""), "")</f>
        <v/>
      </c>
      <c r="AN965" s="10" t="str">
        <f ca="1">IFERROR(IF(AND(NOW()&lt;= EOMONTH(DATE(YEAR($O965),9, 1), 0), Overall!$A967&lt;&gt;"", MONTH($N965) &lt;= 9, MONTH($O965) &gt;= 9), IF($R965 &lt;&gt; "", $H965/$R965, ""), ""), "")</f>
        <v/>
      </c>
      <c r="AO965" s="10" t="str">
        <f ca="1">IFERROR(IF(AND(NOW()&lt;= EOMONTH(DATE(YEAR($O965),10, 1), 0), Overall!$A967&lt;&gt;"", MONTH($N965) &lt;= 10, MONTH($O965) &gt;= 10), IF($R965 &lt;&gt; "", $H965/$R965, ""), ""), "")</f>
        <v/>
      </c>
      <c r="AP965" s="10" t="str">
        <f ca="1">IFERROR(IF(AND(NOW()&lt;= EOMONTH(DATE(YEAR($O965),11, 1), 0), Overall!$A967&lt;&gt;"", MONTH($N965) &lt;=11, MONTH($O965) &gt;= 11), IF($R965 &lt;&gt; "", $H965/$R965, ""), ""), "")</f>
        <v/>
      </c>
      <c r="AQ965" s="10" t="str">
        <f ca="1">IFERROR(IF(AND(NOW()&lt;= EOMONTH(DATE(YEAR($O965),12, 1), 0), Overall!$A967&lt;&gt;"", MONTH($N965) &lt;= 12, MONTH($O965) &gt;= 12), IF($R965 &lt;&gt; "", $H965/$R965, ""), ""), "")</f>
        <v/>
      </c>
      <c r="AR965" s="16">
        <f t="shared" ca="1" si="31"/>
        <v>0</v>
      </c>
    </row>
    <row r="966" spans="1:44" x14ac:dyDescent="0.25">
      <c r="A966" t="str">
        <f>_xlfn.VALUETOTEXT(Overall!A968)</f>
        <v/>
      </c>
      <c r="B966" s="8" t="str">
        <f>IF(Overall!B968&lt;&gt;"", VALUE(Overall!B968), "")</f>
        <v/>
      </c>
      <c r="C966" s="5" t="str">
        <f>IF(Overall!C968&lt;&gt;"",_xlfn.VALUETOTEXT(Overall!C968),"")</f>
        <v/>
      </c>
      <c r="D966" s="5" t="str">
        <f>_xlfn.VALUETOTEXT(Overall!D968)</f>
        <v/>
      </c>
      <c r="E966" s="5" t="str">
        <f>IF(Overall!Q968&lt;&gt;"",_xlfn.VALUETOTEXT(Overall!Q968),"")</f>
        <v/>
      </c>
      <c r="F966" s="5" t="str">
        <f>IF(Overall!E968&lt;&gt;"",_xlfn.VALUETOTEXT(Overall!E968),"")</f>
        <v/>
      </c>
      <c r="G966" s="5" t="str">
        <f>IF(Overall!R968&lt;&gt;"",_xlfn.VALUETOTEXT(Overall!R968),"")</f>
        <v/>
      </c>
      <c r="H966" s="6" t="str">
        <f>IF(Overall!F968&lt;&gt;"",VALUE(Overall!F968),"")</f>
        <v/>
      </c>
      <c r="I966" s="6" t="str">
        <f>IF(Overall!G968&lt;&gt;"",VALUE(Overall!G968),"")</f>
        <v/>
      </c>
      <c r="J966" s="6" t="str">
        <f>IF(Overall!H968&lt;&gt;"",VALUE(Overall!H968),"")</f>
        <v/>
      </c>
      <c r="K966" s="6" t="str">
        <f>IF(Overall!I968&lt;&gt;"",VALUE(Overall!I968),"")</f>
        <v/>
      </c>
      <c r="L966" s="6" t="str">
        <f>IF(Overall!J968&lt;&gt;"",VALUE(Overall!J968),"")</f>
        <v/>
      </c>
      <c r="M966" s="6" t="str">
        <f>IF(Overall!K968&lt;&gt;"",VALUE(Overall!K968),"")</f>
        <v/>
      </c>
      <c r="N966" s="7" t="str">
        <f>IF(Overall!L968&lt;&gt;"",DATEVALUE(MID(Overall!L968, FIND(",", Overall!L968) + 2, FIND(" ", Overall!L968) - FIND(",", Overall!L968) - 1) &amp; " " &amp; MID(Overall!L968, FIND(" ", Overall!L968) + 1, FIND(",", Overall!L968, FIND(" ", Overall!L968)) - FIND(" ", Overall!L968) - 1) &amp; ", " &amp; MID(Overall!L968, FIND(",", Overall!L968, FIND(",",Overall!L968) + 1) + 2, LEN(Overall!L968))),"")</f>
        <v/>
      </c>
      <c r="O966" s="7" t="str">
        <f>IF(Overall!M968&lt;&gt;"",DATEVALUE(MID(Overall!M968, FIND(",", Overall!M968) + 2, FIND(" ", Overall!M968) - FIND(",", Overall!M968) - 1) &amp; " " &amp; MID(Overall!M968, FIND(" ", Overall!M968) + 1, FIND(",", Overall!M968, FIND(" ", Overall!M968)) - FIND(" ", Overall!M968) - 1) &amp; ", " &amp; MID(Overall!M968, FIND(",", Overall!M968, FIND(",",Overall!M968) + 1) + 2, LEN(Overall!M968))),"")</f>
        <v/>
      </c>
      <c r="P966" s="7" t="str">
        <f>IF(Overall!N968&lt;&gt;"",DATEVALUE(MID(Overall!N968, FIND(",", Overall!N968) + 2, FIND(" ", Overall!N968) - FIND(",", Overall!N968) - 1) &amp; " " &amp; MID(Overall!N968, FIND(" ", Overall!N968) + 1, FIND(",", Overall!N968, FIND(" ", Overall!N968)) - FIND(" ", Overall!N968) - 1) &amp; ", " &amp; MID(Overall!N968, FIND(",", Overall!N968, FIND(",",Overall!N968) + 1) + 2, LEN(Overall!N968))),"")</f>
        <v/>
      </c>
      <c r="Q966" s="7" t="str">
        <f>IF(Overall!O968&lt;&gt;"",DATEVALUE(MID(Overall!O968, FIND(",", Overall!O968) + 2, FIND(" ", Overall!O968) - FIND(",", Overall!O968) - 1) &amp; " " &amp; MID(Overall!O968, FIND(" ", Overall!O968) + 1, FIND(",", Overall!O968, FIND(" ", Overall!O968)) - FIND(" ", Overall!O968) - 1) &amp; ", " &amp; MID(Overall!O968, FIND(",", Overall!O968, FIND(",",Overall!O968) + 1) + 2, LEN(Overall!O968))),"")</f>
        <v/>
      </c>
      <c r="R966" s="5" t="str">
        <f t="shared" si="30"/>
        <v/>
      </c>
      <c r="S966" s="10" t="str">
        <f>IF(Overall!$A968&lt;&gt;"",IF(AND(MONTH($N966) &lt;= 1, MONTH($O966) &gt;= 1), IF($R966 &lt;&gt; "", $H966/$R966, ""), ""),"")</f>
        <v/>
      </c>
      <c r="T966" s="10" t="str">
        <f>IF(Overall!$A968&lt;&gt;"",IF(AND(MONTH($N966) &lt;= 2, MONTH($O966) &gt;= 2), IF($R966 &lt;&gt; "", $H966/$R966, ""), ""),"")</f>
        <v/>
      </c>
      <c r="U966" s="10" t="str">
        <f>IF(Overall!$A968&lt;&gt;"",IF(AND(MONTH($N966) &lt;= 3, MONTH($O966) &gt;= 3), IF($R966 &lt;&gt; "", $H966/$R966, ""), ""),"")</f>
        <v/>
      </c>
      <c r="V966" s="10" t="str">
        <f>IF(Overall!$A968&lt;&gt;"",IF(AND(MONTH($N966) &lt;= 4, MONTH($O966) &gt;= 4), IF($R966 &lt;&gt; "", $H966/$R966, ""), ""),"")</f>
        <v/>
      </c>
      <c r="W966" s="10" t="str">
        <f>IF(Overall!$A968&lt;&gt;"",IF(AND(MONTH($N966) &lt;= 5, MONTH($O966) &gt;= 5), IF($R966 &lt;&gt; "", $H966/$R966, ""), ""),"")</f>
        <v/>
      </c>
      <c r="X966" s="10" t="str">
        <f>IF(Overall!$A968&lt;&gt;"",IF(AND(MONTH($N966) &lt;= 6, MONTH($O966) &gt;= 6), IF($R966 &lt;&gt; "", $H966/$R966, ""), ""),"")</f>
        <v/>
      </c>
      <c r="Y966" s="10" t="str">
        <f>IF(Overall!$A968&lt;&gt;"",IF(AND(MONTH($N966) &lt;= 7, MONTH($O966) &gt;= 7 ), IF($R966 &lt;&gt; "", $H966/$R966, ""), ""),"")</f>
        <v/>
      </c>
      <c r="Z966" s="10" t="str">
        <f>IF(Overall!$A968&lt;&gt;"",IF(AND(MONTH($N966) &lt;= 8, MONTH($O966) &gt;= 8), IF($R966 &lt;&gt; "", $H966/$R966, ""), ""),"")</f>
        <v/>
      </c>
      <c r="AA966" s="10" t="str">
        <f>IF(Overall!$A968&lt;&gt;"",IF(AND(MONTH($N966) &lt;= 9, MONTH($O966) &gt;= 9), IF($R966 &lt;&gt; "", $H966/$R966, ""), ""),"")</f>
        <v/>
      </c>
      <c r="AB966" s="10" t="str">
        <f>IF(Overall!$A968&lt;&gt;"",IF(AND(MONTH($N966) &lt;= 10, MONTH($O966) &gt;= 10), IF($R966 &lt;&gt; "", $H966/$R966, ""), ""),"")</f>
        <v/>
      </c>
      <c r="AC966" s="10" t="str">
        <f>IF(Overall!$A968&lt;&gt;"",IF(AND(MONTH($N966) &lt;= 11, MONTH($O966) &gt;= 11), IF($R966 &lt;&gt; "", $H966/$R966, ""), ""),"")</f>
        <v/>
      </c>
      <c r="AD966" s="10" t="str">
        <f>IF(Overall!$A968&lt;&gt;"",IF(AND(MONTH($N966) &lt;= 12, MONTH($O966) &gt;= 12), IF($R966 &lt;&gt; "", $H966/$R966, ""), ""),"")</f>
        <v/>
      </c>
      <c r="AF966" s="10" t="str">
        <f ca="1">IFERROR(IF(AND(NOW()&lt;= EOMONTH(DATE(YEAR($O966),1, 1), 0), Overall!$A968&lt;&gt;"", MONTH($N966) &lt;= 1, MONTH($O966) &gt;= 1), IF($R966 &lt;&gt; "", $H966/$R966, ""), ""), "")</f>
        <v/>
      </c>
      <c r="AG966" s="10" t="str">
        <f ca="1">IFERROR(IF(AND(NOW()&lt;= EOMONTH(DATE(YEAR($O966),2, 1), 0), Overall!$A968&lt;&gt;"", MONTH($N966) &lt;= 2, MONTH($O966) &gt;= 2), IF($R966 &lt;&gt; "", $H966/$R966, ""), ""), "")</f>
        <v/>
      </c>
      <c r="AH966" s="10" t="str">
        <f ca="1">IFERROR(IF(AND(NOW()&lt;= EOMONTH(DATE(YEAR($O966),3, 1), 0), Overall!$A968&lt;&gt;"", MONTH($N966) &lt;= 3, MONTH($O966) &gt;= 3), IF($R966 &lt;&gt; "", $H966/$R966, ""), ""), "")</f>
        <v/>
      </c>
      <c r="AI966" s="10" t="str">
        <f ca="1">IFERROR(IF(AND(NOW()&lt;= EOMONTH(DATE(YEAR($O966),4, 1), 0), Overall!$A968&lt;&gt;"", MONTH($N966) &lt;= 4, MONTH($O966) &gt;= 4), IF($R966 &lt;&gt; "", $H966/$R966, ""), ""), "")</f>
        <v/>
      </c>
      <c r="AJ966" s="10" t="str">
        <f ca="1">IFERROR(IF(AND(NOW()&lt;= EOMONTH(DATE(YEAR($O966),5, 1), 0), Overall!$A968&lt;&gt;"", MONTH($N966) &lt;= 5, MONTH($O966) &gt;= 5), IF($R966 &lt;&gt; "", $H966/$R966, ""), ""), "")</f>
        <v/>
      </c>
      <c r="AK966" s="10" t="str">
        <f ca="1">IFERROR(IF(AND(NOW()&lt;= EOMONTH(DATE(YEAR($O966),6, 1), 0), Overall!$A968&lt;&gt;"", MONTH($N966) &lt;= 6, MONTH($O966) &gt;= 6), IF($R966 &lt;&gt; "", $H966/$R966, ""), ""), "")</f>
        <v/>
      </c>
      <c r="AL966" s="10" t="str">
        <f ca="1">IFERROR(IF(AND(NOW()&lt;= EOMONTH(DATE(YEAR($O966),7, 1), 0), Overall!$A968&lt;&gt;"", MONTH($N966) &lt;= 7, MONTH($O966) &gt;= 7), IF($R966 &lt;&gt; "", $H966/$R966, ""), ""), "")</f>
        <v/>
      </c>
      <c r="AM966" s="10" t="str">
        <f ca="1">IFERROR(IF(AND(NOW()&lt;= EOMONTH(DATE(YEAR($O966),8, 1), 0), Overall!$A968&lt;&gt;"", MONTH($N966) &lt;= 8, MONTH($O966) &gt;= 8), IF($R966 &lt;&gt; "", $H966/$R966, ""), ""), "")</f>
        <v/>
      </c>
      <c r="AN966" s="10" t="str">
        <f ca="1">IFERROR(IF(AND(NOW()&lt;= EOMONTH(DATE(YEAR($O966),9, 1), 0), Overall!$A968&lt;&gt;"", MONTH($N966) &lt;= 9, MONTH($O966) &gt;= 9), IF($R966 &lt;&gt; "", $H966/$R966, ""), ""), "")</f>
        <v/>
      </c>
      <c r="AO966" s="10" t="str">
        <f ca="1">IFERROR(IF(AND(NOW()&lt;= EOMONTH(DATE(YEAR($O966),10, 1), 0), Overall!$A968&lt;&gt;"", MONTH($N966) &lt;= 10, MONTH($O966) &gt;= 10), IF($R966 &lt;&gt; "", $H966/$R966, ""), ""), "")</f>
        <v/>
      </c>
      <c r="AP966" s="10" t="str">
        <f ca="1">IFERROR(IF(AND(NOW()&lt;= EOMONTH(DATE(YEAR($O966),11, 1), 0), Overall!$A968&lt;&gt;"", MONTH($N966) &lt;=11, MONTH($O966) &gt;= 11), IF($R966 &lt;&gt; "", $H966/$R966, ""), ""), "")</f>
        <v/>
      </c>
      <c r="AQ966" s="10" t="str">
        <f ca="1">IFERROR(IF(AND(NOW()&lt;= EOMONTH(DATE(YEAR($O966),12, 1), 0), Overall!$A968&lt;&gt;"", MONTH($N966) &lt;= 12, MONTH($O966) &gt;= 12), IF($R966 &lt;&gt; "", $H966/$R966, ""), ""), "")</f>
        <v/>
      </c>
      <c r="AR966" s="16">
        <f t="shared" ca="1" si="31"/>
        <v>0</v>
      </c>
    </row>
    <row r="967" spans="1:44" x14ac:dyDescent="0.25">
      <c r="A967" t="str">
        <f>_xlfn.VALUETOTEXT(Overall!A969)</f>
        <v/>
      </c>
      <c r="B967" s="8" t="str">
        <f>IF(Overall!B969&lt;&gt;"", VALUE(Overall!B969), "")</f>
        <v/>
      </c>
      <c r="C967" s="5" t="str">
        <f>IF(Overall!C969&lt;&gt;"",_xlfn.VALUETOTEXT(Overall!C969),"")</f>
        <v/>
      </c>
      <c r="D967" s="5" t="str">
        <f>_xlfn.VALUETOTEXT(Overall!D969)</f>
        <v/>
      </c>
      <c r="E967" s="5" t="str">
        <f>IF(Overall!Q969&lt;&gt;"",_xlfn.VALUETOTEXT(Overall!Q969),"")</f>
        <v/>
      </c>
      <c r="F967" s="5" t="str">
        <f>IF(Overall!E969&lt;&gt;"",_xlfn.VALUETOTEXT(Overall!E969),"")</f>
        <v/>
      </c>
      <c r="G967" s="5" t="str">
        <f>IF(Overall!R969&lt;&gt;"",_xlfn.VALUETOTEXT(Overall!R969),"")</f>
        <v/>
      </c>
      <c r="H967" s="6" t="str">
        <f>IF(Overall!F969&lt;&gt;"",VALUE(Overall!F969),"")</f>
        <v/>
      </c>
      <c r="I967" s="6" t="str">
        <f>IF(Overall!G969&lt;&gt;"",VALUE(Overall!G969),"")</f>
        <v/>
      </c>
      <c r="J967" s="6" t="str">
        <f>IF(Overall!H969&lt;&gt;"",VALUE(Overall!H969),"")</f>
        <v/>
      </c>
      <c r="K967" s="6" t="str">
        <f>IF(Overall!I969&lt;&gt;"",VALUE(Overall!I969),"")</f>
        <v/>
      </c>
      <c r="L967" s="6" t="str">
        <f>IF(Overall!J969&lt;&gt;"",VALUE(Overall!J969),"")</f>
        <v/>
      </c>
      <c r="M967" s="6" t="str">
        <f>IF(Overall!K969&lt;&gt;"",VALUE(Overall!K969),"")</f>
        <v/>
      </c>
      <c r="N967" s="7" t="str">
        <f>IF(Overall!L969&lt;&gt;"",DATEVALUE(MID(Overall!L969, FIND(",", Overall!L969) + 2, FIND(" ", Overall!L969) - FIND(",", Overall!L969) - 1) &amp; " " &amp; MID(Overall!L969, FIND(" ", Overall!L969) + 1, FIND(",", Overall!L969, FIND(" ", Overall!L969)) - FIND(" ", Overall!L969) - 1) &amp; ", " &amp; MID(Overall!L969, FIND(",", Overall!L969, FIND(",",Overall!L969) + 1) + 2, LEN(Overall!L969))),"")</f>
        <v/>
      </c>
      <c r="O967" s="7" t="str">
        <f>IF(Overall!M969&lt;&gt;"",DATEVALUE(MID(Overall!M969, FIND(",", Overall!M969) + 2, FIND(" ", Overall!M969) - FIND(",", Overall!M969) - 1) &amp; " " &amp; MID(Overall!M969, FIND(" ", Overall!M969) + 1, FIND(",", Overall!M969, FIND(" ", Overall!M969)) - FIND(" ", Overall!M969) - 1) &amp; ", " &amp; MID(Overall!M969, FIND(",", Overall!M969, FIND(",",Overall!M969) + 1) + 2, LEN(Overall!M969))),"")</f>
        <v/>
      </c>
      <c r="P967" s="7" t="str">
        <f>IF(Overall!N969&lt;&gt;"",DATEVALUE(MID(Overall!N969, FIND(",", Overall!N969) + 2, FIND(" ", Overall!N969) - FIND(",", Overall!N969) - 1) &amp; " " &amp; MID(Overall!N969, FIND(" ", Overall!N969) + 1, FIND(",", Overall!N969, FIND(" ", Overall!N969)) - FIND(" ", Overall!N969) - 1) &amp; ", " &amp; MID(Overall!N969, FIND(",", Overall!N969, FIND(",",Overall!N969) + 1) + 2, LEN(Overall!N969))),"")</f>
        <v/>
      </c>
      <c r="Q967" s="7" t="str">
        <f>IF(Overall!O969&lt;&gt;"",DATEVALUE(MID(Overall!O969, FIND(",", Overall!O969) + 2, FIND(" ", Overall!O969) - FIND(",", Overall!O969) - 1) &amp; " " &amp; MID(Overall!O969, FIND(" ", Overall!O969) + 1, FIND(",", Overall!O969, FIND(" ", Overall!O969)) - FIND(" ", Overall!O969) - 1) &amp; ", " &amp; MID(Overall!O969, FIND(",", Overall!O969, FIND(",",Overall!O969) + 1) + 2, LEN(Overall!O969))),"")</f>
        <v/>
      </c>
      <c r="R967" s="5" t="str">
        <f t="shared" si="30"/>
        <v/>
      </c>
      <c r="S967" s="10" t="str">
        <f>IF(Overall!$A969&lt;&gt;"",IF(AND(MONTH($N967) &lt;= 1, MONTH($O967) &gt;= 1), IF($R967 &lt;&gt; "", $H967/$R967, ""), ""),"")</f>
        <v/>
      </c>
      <c r="T967" s="10" t="str">
        <f>IF(Overall!$A969&lt;&gt;"",IF(AND(MONTH($N967) &lt;= 2, MONTH($O967) &gt;= 2), IF($R967 &lt;&gt; "", $H967/$R967, ""), ""),"")</f>
        <v/>
      </c>
      <c r="U967" s="10" t="str">
        <f>IF(Overall!$A969&lt;&gt;"",IF(AND(MONTH($N967) &lt;= 3, MONTH($O967) &gt;= 3), IF($R967 &lt;&gt; "", $H967/$R967, ""), ""),"")</f>
        <v/>
      </c>
      <c r="V967" s="10" t="str">
        <f>IF(Overall!$A969&lt;&gt;"",IF(AND(MONTH($N967) &lt;= 4, MONTH($O967) &gt;= 4), IF($R967 &lt;&gt; "", $H967/$R967, ""), ""),"")</f>
        <v/>
      </c>
      <c r="W967" s="10" t="str">
        <f>IF(Overall!$A969&lt;&gt;"",IF(AND(MONTH($N967) &lt;= 5, MONTH($O967) &gt;= 5), IF($R967 &lt;&gt; "", $H967/$R967, ""), ""),"")</f>
        <v/>
      </c>
      <c r="X967" s="10" t="str">
        <f>IF(Overall!$A969&lt;&gt;"",IF(AND(MONTH($N967) &lt;= 6, MONTH($O967) &gt;= 6), IF($R967 &lt;&gt; "", $H967/$R967, ""), ""),"")</f>
        <v/>
      </c>
      <c r="Y967" s="10" t="str">
        <f>IF(Overall!$A969&lt;&gt;"",IF(AND(MONTH($N967) &lt;= 7, MONTH($O967) &gt;= 7 ), IF($R967 &lt;&gt; "", $H967/$R967, ""), ""),"")</f>
        <v/>
      </c>
      <c r="Z967" s="10" t="str">
        <f>IF(Overall!$A969&lt;&gt;"",IF(AND(MONTH($N967) &lt;= 8, MONTH($O967) &gt;= 8), IF($R967 &lt;&gt; "", $H967/$R967, ""), ""),"")</f>
        <v/>
      </c>
      <c r="AA967" s="10" t="str">
        <f>IF(Overall!$A969&lt;&gt;"",IF(AND(MONTH($N967) &lt;= 9, MONTH($O967) &gt;= 9), IF($R967 &lt;&gt; "", $H967/$R967, ""), ""),"")</f>
        <v/>
      </c>
      <c r="AB967" s="10" t="str">
        <f>IF(Overall!$A969&lt;&gt;"",IF(AND(MONTH($N967) &lt;= 10, MONTH($O967) &gt;= 10), IF($R967 &lt;&gt; "", $H967/$R967, ""), ""),"")</f>
        <v/>
      </c>
      <c r="AC967" s="10" t="str">
        <f>IF(Overall!$A969&lt;&gt;"",IF(AND(MONTH($N967) &lt;= 11, MONTH($O967) &gt;= 11), IF($R967 &lt;&gt; "", $H967/$R967, ""), ""),"")</f>
        <v/>
      </c>
      <c r="AD967" s="10" t="str">
        <f>IF(Overall!$A969&lt;&gt;"",IF(AND(MONTH($N967) &lt;= 12, MONTH($O967) &gt;= 12), IF($R967 &lt;&gt; "", $H967/$R967, ""), ""),"")</f>
        <v/>
      </c>
      <c r="AF967" s="10" t="str">
        <f ca="1">IFERROR(IF(AND(NOW()&lt;= EOMONTH(DATE(YEAR($O967),1, 1), 0), Overall!$A969&lt;&gt;"", MONTH($N967) &lt;= 1, MONTH($O967) &gt;= 1), IF($R967 &lt;&gt; "", $H967/$R967, ""), ""), "")</f>
        <v/>
      </c>
      <c r="AG967" s="10" t="str">
        <f ca="1">IFERROR(IF(AND(NOW()&lt;= EOMONTH(DATE(YEAR($O967),2, 1), 0), Overall!$A969&lt;&gt;"", MONTH($N967) &lt;= 2, MONTH($O967) &gt;= 2), IF($R967 &lt;&gt; "", $H967/$R967, ""), ""), "")</f>
        <v/>
      </c>
      <c r="AH967" s="10" t="str">
        <f ca="1">IFERROR(IF(AND(NOW()&lt;= EOMONTH(DATE(YEAR($O967),3, 1), 0), Overall!$A969&lt;&gt;"", MONTH($N967) &lt;= 3, MONTH($O967) &gt;= 3), IF($R967 &lt;&gt; "", $H967/$R967, ""), ""), "")</f>
        <v/>
      </c>
      <c r="AI967" s="10" t="str">
        <f ca="1">IFERROR(IF(AND(NOW()&lt;= EOMONTH(DATE(YEAR($O967),4, 1), 0), Overall!$A969&lt;&gt;"", MONTH($N967) &lt;= 4, MONTH($O967) &gt;= 4), IF($R967 &lt;&gt; "", $H967/$R967, ""), ""), "")</f>
        <v/>
      </c>
      <c r="AJ967" s="10" t="str">
        <f ca="1">IFERROR(IF(AND(NOW()&lt;= EOMONTH(DATE(YEAR($O967),5, 1), 0), Overall!$A969&lt;&gt;"", MONTH($N967) &lt;= 5, MONTH($O967) &gt;= 5), IF($R967 &lt;&gt; "", $H967/$R967, ""), ""), "")</f>
        <v/>
      </c>
      <c r="AK967" s="10" t="str">
        <f ca="1">IFERROR(IF(AND(NOW()&lt;= EOMONTH(DATE(YEAR($O967),6, 1), 0), Overall!$A969&lt;&gt;"", MONTH($N967) &lt;= 6, MONTH($O967) &gt;= 6), IF($R967 &lt;&gt; "", $H967/$R967, ""), ""), "")</f>
        <v/>
      </c>
      <c r="AL967" s="10" t="str">
        <f ca="1">IFERROR(IF(AND(NOW()&lt;= EOMONTH(DATE(YEAR($O967),7, 1), 0), Overall!$A969&lt;&gt;"", MONTH($N967) &lt;= 7, MONTH($O967) &gt;= 7), IF($R967 &lt;&gt; "", $H967/$R967, ""), ""), "")</f>
        <v/>
      </c>
      <c r="AM967" s="10" t="str">
        <f ca="1">IFERROR(IF(AND(NOW()&lt;= EOMONTH(DATE(YEAR($O967),8, 1), 0), Overall!$A969&lt;&gt;"", MONTH($N967) &lt;= 8, MONTH($O967) &gt;= 8), IF($R967 &lt;&gt; "", $H967/$R967, ""), ""), "")</f>
        <v/>
      </c>
      <c r="AN967" s="10" t="str">
        <f ca="1">IFERROR(IF(AND(NOW()&lt;= EOMONTH(DATE(YEAR($O967),9, 1), 0), Overall!$A969&lt;&gt;"", MONTH($N967) &lt;= 9, MONTH($O967) &gt;= 9), IF($R967 &lt;&gt; "", $H967/$R967, ""), ""), "")</f>
        <v/>
      </c>
      <c r="AO967" s="10" t="str">
        <f ca="1">IFERROR(IF(AND(NOW()&lt;= EOMONTH(DATE(YEAR($O967),10, 1), 0), Overall!$A969&lt;&gt;"", MONTH($N967) &lt;= 10, MONTH($O967) &gt;= 10), IF($R967 &lt;&gt; "", $H967/$R967, ""), ""), "")</f>
        <v/>
      </c>
      <c r="AP967" s="10" t="str">
        <f ca="1">IFERROR(IF(AND(NOW()&lt;= EOMONTH(DATE(YEAR($O967),11, 1), 0), Overall!$A969&lt;&gt;"", MONTH($N967) &lt;=11, MONTH($O967) &gt;= 11), IF($R967 &lt;&gt; "", $H967/$R967, ""), ""), "")</f>
        <v/>
      </c>
      <c r="AQ967" s="10" t="str">
        <f ca="1">IFERROR(IF(AND(NOW()&lt;= EOMONTH(DATE(YEAR($O967),12, 1), 0), Overall!$A969&lt;&gt;"", MONTH($N967) &lt;= 12, MONTH($O967) &gt;= 12), IF($R967 &lt;&gt; "", $H967/$R967, ""), ""), "")</f>
        <v/>
      </c>
      <c r="AR967" s="16">
        <f t="shared" ca="1" si="31"/>
        <v>0</v>
      </c>
    </row>
    <row r="968" spans="1:44" x14ac:dyDescent="0.25">
      <c r="A968" t="str">
        <f>_xlfn.VALUETOTEXT(Overall!A970)</f>
        <v/>
      </c>
      <c r="B968" s="8" t="str">
        <f>IF(Overall!B970&lt;&gt;"", VALUE(Overall!B970), "")</f>
        <v/>
      </c>
      <c r="C968" s="5" t="str">
        <f>IF(Overall!C970&lt;&gt;"",_xlfn.VALUETOTEXT(Overall!C970),"")</f>
        <v/>
      </c>
      <c r="D968" s="5" t="str">
        <f>_xlfn.VALUETOTEXT(Overall!D970)</f>
        <v/>
      </c>
      <c r="E968" s="5" t="str">
        <f>IF(Overall!Q970&lt;&gt;"",_xlfn.VALUETOTEXT(Overall!Q970),"")</f>
        <v/>
      </c>
      <c r="F968" s="5" t="str">
        <f>IF(Overall!E970&lt;&gt;"",_xlfn.VALUETOTEXT(Overall!E970),"")</f>
        <v/>
      </c>
      <c r="G968" s="5" t="str">
        <f>IF(Overall!R970&lt;&gt;"",_xlfn.VALUETOTEXT(Overall!R970),"")</f>
        <v/>
      </c>
      <c r="H968" s="6" t="str">
        <f>IF(Overall!F970&lt;&gt;"",VALUE(Overall!F970),"")</f>
        <v/>
      </c>
      <c r="I968" s="6" t="str">
        <f>IF(Overall!G970&lt;&gt;"",VALUE(Overall!G970),"")</f>
        <v/>
      </c>
      <c r="J968" s="6" t="str">
        <f>IF(Overall!H970&lt;&gt;"",VALUE(Overall!H970),"")</f>
        <v/>
      </c>
      <c r="K968" s="6" t="str">
        <f>IF(Overall!I970&lt;&gt;"",VALUE(Overall!I970),"")</f>
        <v/>
      </c>
      <c r="L968" s="6" t="str">
        <f>IF(Overall!J970&lt;&gt;"",VALUE(Overall!J970),"")</f>
        <v/>
      </c>
      <c r="M968" s="6" t="str">
        <f>IF(Overall!K970&lt;&gt;"",VALUE(Overall!K970),"")</f>
        <v/>
      </c>
      <c r="N968" s="7" t="str">
        <f>IF(Overall!L970&lt;&gt;"",DATEVALUE(MID(Overall!L970, FIND(",", Overall!L970) + 2, FIND(" ", Overall!L970) - FIND(",", Overall!L970) - 1) &amp; " " &amp; MID(Overall!L970, FIND(" ", Overall!L970) + 1, FIND(",", Overall!L970, FIND(" ", Overall!L970)) - FIND(" ", Overall!L970) - 1) &amp; ", " &amp; MID(Overall!L970, FIND(",", Overall!L970, FIND(",",Overall!L970) + 1) + 2, LEN(Overall!L970))),"")</f>
        <v/>
      </c>
      <c r="O968" s="7" t="str">
        <f>IF(Overall!M970&lt;&gt;"",DATEVALUE(MID(Overall!M970, FIND(",", Overall!M970) + 2, FIND(" ", Overall!M970) - FIND(",", Overall!M970) - 1) &amp; " " &amp; MID(Overall!M970, FIND(" ", Overall!M970) + 1, FIND(",", Overall!M970, FIND(" ", Overall!M970)) - FIND(" ", Overall!M970) - 1) &amp; ", " &amp; MID(Overall!M970, FIND(",", Overall!M970, FIND(",",Overall!M970) + 1) + 2, LEN(Overall!M970))),"")</f>
        <v/>
      </c>
      <c r="P968" s="7" t="str">
        <f>IF(Overall!N970&lt;&gt;"",DATEVALUE(MID(Overall!N970, FIND(",", Overall!N970) + 2, FIND(" ", Overall!N970) - FIND(",", Overall!N970) - 1) &amp; " " &amp; MID(Overall!N970, FIND(" ", Overall!N970) + 1, FIND(",", Overall!N970, FIND(" ", Overall!N970)) - FIND(" ", Overall!N970) - 1) &amp; ", " &amp; MID(Overall!N970, FIND(",", Overall!N970, FIND(",",Overall!N970) + 1) + 2, LEN(Overall!N970))),"")</f>
        <v/>
      </c>
      <c r="Q968" s="7" t="str">
        <f>IF(Overall!O970&lt;&gt;"",DATEVALUE(MID(Overall!O970, FIND(",", Overall!O970) + 2, FIND(" ", Overall!O970) - FIND(",", Overall!O970) - 1) &amp; " " &amp; MID(Overall!O970, FIND(" ", Overall!O970) + 1, FIND(",", Overall!O970, FIND(" ", Overall!O970)) - FIND(" ", Overall!O970) - 1) &amp; ", " &amp; MID(Overall!O970, FIND(",", Overall!O970, FIND(",",Overall!O970) + 1) + 2, LEN(Overall!O970))),"")</f>
        <v/>
      </c>
      <c r="R968" s="5" t="str">
        <f t="shared" si="30"/>
        <v/>
      </c>
      <c r="S968" s="10" t="str">
        <f>IF(Overall!$A970&lt;&gt;"",IF(AND(MONTH($N968) &lt;= 1, MONTH($O968) &gt;= 1), IF($R968 &lt;&gt; "", $H968/$R968, ""), ""),"")</f>
        <v/>
      </c>
      <c r="T968" s="10" t="str">
        <f>IF(Overall!$A970&lt;&gt;"",IF(AND(MONTH($N968) &lt;= 2, MONTH($O968) &gt;= 2), IF($R968 &lt;&gt; "", $H968/$R968, ""), ""),"")</f>
        <v/>
      </c>
      <c r="U968" s="10" t="str">
        <f>IF(Overall!$A970&lt;&gt;"",IF(AND(MONTH($N968) &lt;= 3, MONTH($O968) &gt;= 3), IF($R968 &lt;&gt; "", $H968/$R968, ""), ""),"")</f>
        <v/>
      </c>
      <c r="V968" s="10" t="str">
        <f>IF(Overall!$A970&lt;&gt;"",IF(AND(MONTH($N968) &lt;= 4, MONTH($O968) &gt;= 4), IF($R968 &lt;&gt; "", $H968/$R968, ""), ""),"")</f>
        <v/>
      </c>
      <c r="W968" s="10" t="str">
        <f>IF(Overall!$A970&lt;&gt;"",IF(AND(MONTH($N968) &lt;= 5, MONTH($O968) &gt;= 5), IF($R968 &lt;&gt; "", $H968/$R968, ""), ""),"")</f>
        <v/>
      </c>
      <c r="X968" s="10" t="str">
        <f>IF(Overall!$A970&lt;&gt;"",IF(AND(MONTH($N968) &lt;= 6, MONTH($O968) &gt;= 6), IF($R968 &lt;&gt; "", $H968/$R968, ""), ""),"")</f>
        <v/>
      </c>
      <c r="Y968" s="10" t="str">
        <f>IF(Overall!$A970&lt;&gt;"",IF(AND(MONTH($N968) &lt;= 7, MONTH($O968) &gt;= 7 ), IF($R968 &lt;&gt; "", $H968/$R968, ""), ""),"")</f>
        <v/>
      </c>
      <c r="Z968" s="10" t="str">
        <f>IF(Overall!$A970&lt;&gt;"",IF(AND(MONTH($N968) &lt;= 8, MONTH($O968) &gt;= 8), IF($R968 &lt;&gt; "", $H968/$R968, ""), ""),"")</f>
        <v/>
      </c>
      <c r="AA968" s="10" t="str">
        <f>IF(Overall!$A970&lt;&gt;"",IF(AND(MONTH($N968) &lt;= 9, MONTH($O968) &gt;= 9), IF($R968 &lt;&gt; "", $H968/$R968, ""), ""),"")</f>
        <v/>
      </c>
      <c r="AB968" s="10" t="str">
        <f>IF(Overall!$A970&lt;&gt;"",IF(AND(MONTH($N968) &lt;= 10, MONTH($O968) &gt;= 10), IF($R968 &lt;&gt; "", $H968/$R968, ""), ""),"")</f>
        <v/>
      </c>
      <c r="AC968" s="10" t="str">
        <f>IF(Overall!$A970&lt;&gt;"",IF(AND(MONTH($N968) &lt;= 11, MONTH($O968) &gt;= 11), IF($R968 &lt;&gt; "", $H968/$R968, ""), ""),"")</f>
        <v/>
      </c>
      <c r="AD968" s="10" t="str">
        <f>IF(Overall!$A970&lt;&gt;"",IF(AND(MONTH($N968) &lt;= 12, MONTH($O968) &gt;= 12), IF($R968 &lt;&gt; "", $H968/$R968, ""), ""),"")</f>
        <v/>
      </c>
      <c r="AF968" s="10" t="str">
        <f ca="1">IFERROR(IF(AND(NOW()&lt;= EOMONTH(DATE(YEAR($O968),1, 1), 0), Overall!$A970&lt;&gt;"", MONTH($N968) &lt;= 1, MONTH($O968) &gt;= 1), IF($R968 &lt;&gt; "", $H968/$R968, ""), ""), "")</f>
        <v/>
      </c>
      <c r="AG968" s="10" t="str">
        <f ca="1">IFERROR(IF(AND(NOW()&lt;= EOMONTH(DATE(YEAR($O968),2, 1), 0), Overall!$A970&lt;&gt;"", MONTH($N968) &lt;= 2, MONTH($O968) &gt;= 2), IF($R968 &lt;&gt; "", $H968/$R968, ""), ""), "")</f>
        <v/>
      </c>
      <c r="AH968" s="10" t="str">
        <f ca="1">IFERROR(IF(AND(NOW()&lt;= EOMONTH(DATE(YEAR($O968),3, 1), 0), Overall!$A970&lt;&gt;"", MONTH($N968) &lt;= 3, MONTH($O968) &gt;= 3), IF($R968 &lt;&gt; "", $H968/$R968, ""), ""), "")</f>
        <v/>
      </c>
      <c r="AI968" s="10" t="str">
        <f ca="1">IFERROR(IF(AND(NOW()&lt;= EOMONTH(DATE(YEAR($O968),4, 1), 0), Overall!$A970&lt;&gt;"", MONTH($N968) &lt;= 4, MONTH($O968) &gt;= 4), IF($R968 &lt;&gt; "", $H968/$R968, ""), ""), "")</f>
        <v/>
      </c>
      <c r="AJ968" s="10" t="str">
        <f ca="1">IFERROR(IF(AND(NOW()&lt;= EOMONTH(DATE(YEAR($O968),5, 1), 0), Overall!$A970&lt;&gt;"", MONTH($N968) &lt;= 5, MONTH($O968) &gt;= 5), IF($R968 &lt;&gt; "", $H968/$R968, ""), ""), "")</f>
        <v/>
      </c>
      <c r="AK968" s="10" t="str">
        <f ca="1">IFERROR(IF(AND(NOW()&lt;= EOMONTH(DATE(YEAR($O968),6, 1), 0), Overall!$A970&lt;&gt;"", MONTH($N968) &lt;= 6, MONTH($O968) &gt;= 6), IF($R968 &lt;&gt; "", $H968/$R968, ""), ""), "")</f>
        <v/>
      </c>
      <c r="AL968" s="10" t="str">
        <f ca="1">IFERROR(IF(AND(NOW()&lt;= EOMONTH(DATE(YEAR($O968),7, 1), 0), Overall!$A970&lt;&gt;"", MONTH($N968) &lt;= 7, MONTH($O968) &gt;= 7), IF($R968 &lt;&gt; "", $H968/$R968, ""), ""), "")</f>
        <v/>
      </c>
      <c r="AM968" s="10" t="str">
        <f ca="1">IFERROR(IF(AND(NOW()&lt;= EOMONTH(DATE(YEAR($O968),8, 1), 0), Overall!$A970&lt;&gt;"", MONTH($N968) &lt;= 8, MONTH($O968) &gt;= 8), IF($R968 &lt;&gt; "", $H968/$R968, ""), ""), "")</f>
        <v/>
      </c>
      <c r="AN968" s="10" t="str">
        <f ca="1">IFERROR(IF(AND(NOW()&lt;= EOMONTH(DATE(YEAR($O968),9, 1), 0), Overall!$A970&lt;&gt;"", MONTH($N968) &lt;= 9, MONTH($O968) &gt;= 9), IF($R968 &lt;&gt; "", $H968/$R968, ""), ""), "")</f>
        <v/>
      </c>
      <c r="AO968" s="10" t="str">
        <f ca="1">IFERROR(IF(AND(NOW()&lt;= EOMONTH(DATE(YEAR($O968),10, 1), 0), Overall!$A970&lt;&gt;"", MONTH($N968) &lt;= 10, MONTH($O968) &gt;= 10), IF($R968 &lt;&gt; "", $H968/$R968, ""), ""), "")</f>
        <v/>
      </c>
      <c r="AP968" s="10" t="str">
        <f ca="1">IFERROR(IF(AND(NOW()&lt;= EOMONTH(DATE(YEAR($O968),11, 1), 0), Overall!$A970&lt;&gt;"", MONTH($N968) &lt;=11, MONTH($O968) &gt;= 11), IF($R968 &lt;&gt; "", $H968/$R968, ""), ""), "")</f>
        <v/>
      </c>
      <c r="AQ968" s="10" t="str">
        <f ca="1">IFERROR(IF(AND(NOW()&lt;= EOMONTH(DATE(YEAR($O968),12, 1), 0), Overall!$A970&lt;&gt;"", MONTH($N968) &lt;= 12, MONTH($O968) &gt;= 12), IF($R968 &lt;&gt; "", $H968/$R968, ""), ""), "")</f>
        <v/>
      </c>
      <c r="AR968" s="16">
        <f t="shared" ca="1" si="31"/>
        <v>0</v>
      </c>
    </row>
    <row r="969" spans="1:44" x14ac:dyDescent="0.25">
      <c r="A969" t="str">
        <f>_xlfn.VALUETOTEXT(Overall!A971)</f>
        <v/>
      </c>
      <c r="B969" s="8" t="str">
        <f>IF(Overall!B971&lt;&gt;"", VALUE(Overall!B971), "")</f>
        <v/>
      </c>
      <c r="C969" s="5" t="str">
        <f>IF(Overall!C971&lt;&gt;"",_xlfn.VALUETOTEXT(Overall!C971),"")</f>
        <v/>
      </c>
      <c r="D969" s="5" t="str">
        <f>_xlfn.VALUETOTEXT(Overall!D971)</f>
        <v/>
      </c>
      <c r="E969" s="5" t="str">
        <f>IF(Overall!Q971&lt;&gt;"",_xlfn.VALUETOTEXT(Overall!Q971),"")</f>
        <v/>
      </c>
      <c r="F969" s="5" t="str">
        <f>IF(Overall!E971&lt;&gt;"",_xlfn.VALUETOTEXT(Overall!E971),"")</f>
        <v/>
      </c>
      <c r="G969" s="5" t="str">
        <f>IF(Overall!R971&lt;&gt;"",_xlfn.VALUETOTEXT(Overall!R971),"")</f>
        <v/>
      </c>
      <c r="H969" s="6" t="str">
        <f>IF(Overall!F971&lt;&gt;"",VALUE(Overall!F971),"")</f>
        <v/>
      </c>
      <c r="I969" s="6" t="str">
        <f>IF(Overall!G971&lt;&gt;"",VALUE(Overall!G971),"")</f>
        <v/>
      </c>
      <c r="J969" s="6" t="str">
        <f>IF(Overall!H971&lt;&gt;"",VALUE(Overall!H971),"")</f>
        <v/>
      </c>
      <c r="K969" s="6" t="str">
        <f>IF(Overall!I971&lt;&gt;"",VALUE(Overall!I971),"")</f>
        <v/>
      </c>
      <c r="L969" s="6" t="str">
        <f>IF(Overall!J971&lt;&gt;"",VALUE(Overall!J971),"")</f>
        <v/>
      </c>
      <c r="M969" s="6" t="str">
        <f>IF(Overall!K971&lt;&gt;"",VALUE(Overall!K971),"")</f>
        <v/>
      </c>
      <c r="N969" s="7" t="str">
        <f>IF(Overall!L971&lt;&gt;"",DATEVALUE(MID(Overall!L971, FIND(",", Overall!L971) + 2, FIND(" ", Overall!L971) - FIND(",", Overall!L971) - 1) &amp; " " &amp; MID(Overall!L971, FIND(" ", Overall!L971) + 1, FIND(",", Overall!L971, FIND(" ", Overall!L971)) - FIND(" ", Overall!L971) - 1) &amp; ", " &amp; MID(Overall!L971, FIND(",", Overall!L971, FIND(",",Overall!L971) + 1) + 2, LEN(Overall!L971))),"")</f>
        <v/>
      </c>
      <c r="O969" s="7" t="str">
        <f>IF(Overall!M971&lt;&gt;"",DATEVALUE(MID(Overall!M971, FIND(",", Overall!M971) + 2, FIND(" ", Overall!M971) - FIND(",", Overall!M971) - 1) &amp; " " &amp; MID(Overall!M971, FIND(" ", Overall!M971) + 1, FIND(",", Overall!M971, FIND(" ", Overall!M971)) - FIND(" ", Overall!M971) - 1) &amp; ", " &amp; MID(Overall!M971, FIND(",", Overall!M971, FIND(",",Overall!M971) + 1) + 2, LEN(Overall!M971))),"")</f>
        <v/>
      </c>
      <c r="P969" s="7" t="str">
        <f>IF(Overall!N971&lt;&gt;"",DATEVALUE(MID(Overall!N971, FIND(",", Overall!N971) + 2, FIND(" ", Overall!N971) - FIND(",", Overall!N971) - 1) &amp; " " &amp; MID(Overall!N971, FIND(" ", Overall!N971) + 1, FIND(",", Overall!N971, FIND(" ", Overall!N971)) - FIND(" ", Overall!N971) - 1) &amp; ", " &amp; MID(Overall!N971, FIND(",", Overall!N971, FIND(",",Overall!N971) + 1) + 2, LEN(Overall!N971))),"")</f>
        <v/>
      </c>
      <c r="Q969" s="7" t="str">
        <f>IF(Overall!O971&lt;&gt;"",DATEVALUE(MID(Overall!O971, FIND(",", Overall!O971) + 2, FIND(" ", Overall!O971) - FIND(",", Overall!O971) - 1) &amp; " " &amp; MID(Overall!O971, FIND(" ", Overall!O971) + 1, FIND(",", Overall!O971, FIND(" ", Overall!O971)) - FIND(" ", Overall!O971) - 1) &amp; ", " &amp; MID(Overall!O971, FIND(",", Overall!O971, FIND(",",Overall!O971) + 1) + 2, LEN(Overall!O971))),"")</f>
        <v/>
      </c>
      <c r="R969" s="5" t="str">
        <f t="shared" si="30"/>
        <v/>
      </c>
      <c r="S969" s="10" t="str">
        <f>IF(Overall!$A971&lt;&gt;"",IF(AND(MONTH($N969) &lt;= 1, MONTH($O969) &gt;= 1), IF($R969 &lt;&gt; "", $H969/$R969, ""), ""),"")</f>
        <v/>
      </c>
      <c r="T969" s="10" t="str">
        <f>IF(Overall!$A971&lt;&gt;"",IF(AND(MONTH($N969) &lt;= 2, MONTH($O969) &gt;= 2), IF($R969 &lt;&gt; "", $H969/$R969, ""), ""),"")</f>
        <v/>
      </c>
      <c r="U969" s="10" t="str">
        <f>IF(Overall!$A971&lt;&gt;"",IF(AND(MONTH($N969) &lt;= 3, MONTH($O969) &gt;= 3), IF($R969 &lt;&gt; "", $H969/$R969, ""), ""),"")</f>
        <v/>
      </c>
      <c r="V969" s="10" t="str">
        <f>IF(Overall!$A971&lt;&gt;"",IF(AND(MONTH($N969) &lt;= 4, MONTH($O969) &gt;= 4), IF($R969 &lt;&gt; "", $H969/$R969, ""), ""),"")</f>
        <v/>
      </c>
      <c r="W969" s="10" t="str">
        <f>IF(Overall!$A971&lt;&gt;"",IF(AND(MONTH($N969) &lt;= 5, MONTH($O969) &gt;= 5), IF($R969 &lt;&gt; "", $H969/$R969, ""), ""),"")</f>
        <v/>
      </c>
      <c r="X969" s="10" t="str">
        <f>IF(Overall!$A971&lt;&gt;"",IF(AND(MONTH($N969) &lt;= 6, MONTH($O969) &gt;= 6), IF($R969 &lt;&gt; "", $H969/$R969, ""), ""),"")</f>
        <v/>
      </c>
      <c r="Y969" s="10" t="str">
        <f>IF(Overall!$A971&lt;&gt;"",IF(AND(MONTH($N969) &lt;= 7, MONTH($O969) &gt;= 7 ), IF($R969 &lt;&gt; "", $H969/$R969, ""), ""),"")</f>
        <v/>
      </c>
      <c r="Z969" s="10" t="str">
        <f>IF(Overall!$A971&lt;&gt;"",IF(AND(MONTH($N969) &lt;= 8, MONTH($O969) &gt;= 8), IF($R969 &lt;&gt; "", $H969/$R969, ""), ""),"")</f>
        <v/>
      </c>
      <c r="AA969" s="10" t="str">
        <f>IF(Overall!$A971&lt;&gt;"",IF(AND(MONTH($N969) &lt;= 9, MONTH($O969) &gt;= 9), IF($R969 &lt;&gt; "", $H969/$R969, ""), ""),"")</f>
        <v/>
      </c>
      <c r="AB969" s="10" t="str">
        <f>IF(Overall!$A971&lt;&gt;"",IF(AND(MONTH($N969) &lt;= 10, MONTH($O969) &gt;= 10), IF($R969 &lt;&gt; "", $H969/$R969, ""), ""),"")</f>
        <v/>
      </c>
      <c r="AC969" s="10" t="str">
        <f>IF(Overall!$A971&lt;&gt;"",IF(AND(MONTH($N969) &lt;= 11, MONTH($O969) &gt;= 11), IF($R969 &lt;&gt; "", $H969/$R969, ""), ""),"")</f>
        <v/>
      </c>
      <c r="AD969" s="10" t="str">
        <f>IF(Overall!$A971&lt;&gt;"",IF(AND(MONTH($N969) &lt;= 12, MONTH($O969) &gt;= 12), IF($R969 &lt;&gt; "", $H969/$R969, ""), ""),"")</f>
        <v/>
      </c>
      <c r="AF969" s="10" t="str">
        <f ca="1">IFERROR(IF(AND(NOW()&lt;= EOMONTH(DATE(YEAR($O969),1, 1), 0), Overall!$A971&lt;&gt;"", MONTH($N969) &lt;= 1, MONTH($O969) &gt;= 1), IF($R969 &lt;&gt; "", $H969/$R969, ""), ""), "")</f>
        <v/>
      </c>
      <c r="AG969" s="10" t="str">
        <f ca="1">IFERROR(IF(AND(NOW()&lt;= EOMONTH(DATE(YEAR($O969),2, 1), 0), Overall!$A971&lt;&gt;"", MONTH($N969) &lt;= 2, MONTH($O969) &gt;= 2), IF($R969 &lt;&gt; "", $H969/$R969, ""), ""), "")</f>
        <v/>
      </c>
      <c r="AH969" s="10" t="str">
        <f ca="1">IFERROR(IF(AND(NOW()&lt;= EOMONTH(DATE(YEAR($O969),3, 1), 0), Overall!$A971&lt;&gt;"", MONTH($N969) &lt;= 3, MONTH($O969) &gt;= 3), IF($R969 &lt;&gt; "", $H969/$R969, ""), ""), "")</f>
        <v/>
      </c>
      <c r="AI969" s="10" t="str">
        <f ca="1">IFERROR(IF(AND(NOW()&lt;= EOMONTH(DATE(YEAR($O969),4, 1), 0), Overall!$A971&lt;&gt;"", MONTH($N969) &lt;= 4, MONTH($O969) &gt;= 4), IF($R969 &lt;&gt; "", $H969/$R969, ""), ""), "")</f>
        <v/>
      </c>
      <c r="AJ969" s="10" t="str">
        <f ca="1">IFERROR(IF(AND(NOW()&lt;= EOMONTH(DATE(YEAR($O969),5, 1), 0), Overall!$A971&lt;&gt;"", MONTH($N969) &lt;= 5, MONTH($O969) &gt;= 5), IF($R969 &lt;&gt; "", $H969/$R969, ""), ""), "")</f>
        <v/>
      </c>
      <c r="AK969" s="10" t="str">
        <f ca="1">IFERROR(IF(AND(NOW()&lt;= EOMONTH(DATE(YEAR($O969),6, 1), 0), Overall!$A971&lt;&gt;"", MONTH($N969) &lt;= 6, MONTH($O969) &gt;= 6), IF($R969 &lt;&gt; "", $H969/$R969, ""), ""), "")</f>
        <v/>
      </c>
      <c r="AL969" s="10" t="str">
        <f ca="1">IFERROR(IF(AND(NOW()&lt;= EOMONTH(DATE(YEAR($O969),7, 1), 0), Overall!$A971&lt;&gt;"", MONTH($N969) &lt;= 7, MONTH($O969) &gt;= 7), IF($R969 &lt;&gt; "", $H969/$R969, ""), ""), "")</f>
        <v/>
      </c>
      <c r="AM969" s="10" t="str">
        <f ca="1">IFERROR(IF(AND(NOW()&lt;= EOMONTH(DATE(YEAR($O969),8, 1), 0), Overall!$A971&lt;&gt;"", MONTH($N969) &lt;= 8, MONTH($O969) &gt;= 8), IF($R969 &lt;&gt; "", $H969/$R969, ""), ""), "")</f>
        <v/>
      </c>
      <c r="AN969" s="10" t="str">
        <f ca="1">IFERROR(IF(AND(NOW()&lt;= EOMONTH(DATE(YEAR($O969),9, 1), 0), Overall!$A971&lt;&gt;"", MONTH($N969) &lt;= 9, MONTH($O969) &gt;= 9), IF($R969 &lt;&gt; "", $H969/$R969, ""), ""), "")</f>
        <v/>
      </c>
      <c r="AO969" s="10" t="str">
        <f ca="1">IFERROR(IF(AND(NOW()&lt;= EOMONTH(DATE(YEAR($O969),10, 1), 0), Overall!$A971&lt;&gt;"", MONTH($N969) &lt;= 10, MONTH($O969) &gt;= 10), IF($R969 &lt;&gt; "", $H969/$R969, ""), ""), "")</f>
        <v/>
      </c>
      <c r="AP969" s="10" t="str">
        <f ca="1">IFERROR(IF(AND(NOW()&lt;= EOMONTH(DATE(YEAR($O969),11, 1), 0), Overall!$A971&lt;&gt;"", MONTH($N969) &lt;=11, MONTH($O969) &gt;= 11), IF($R969 &lt;&gt; "", $H969/$R969, ""), ""), "")</f>
        <v/>
      </c>
      <c r="AQ969" s="10" t="str">
        <f ca="1">IFERROR(IF(AND(NOW()&lt;= EOMONTH(DATE(YEAR($O969),12, 1), 0), Overall!$A971&lt;&gt;"", MONTH($N969) &lt;= 12, MONTH($O969) &gt;= 12), IF($R969 &lt;&gt; "", $H969/$R969, ""), ""), "")</f>
        <v/>
      </c>
      <c r="AR969" s="16">
        <f t="shared" ca="1" si="31"/>
        <v>0</v>
      </c>
    </row>
    <row r="970" spans="1:44" x14ac:dyDescent="0.25">
      <c r="A970" t="str">
        <f>_xlfn.VALUETOTEXT(Overall!A972)</f>
        <v/>
      </c>
      <c r="B970" s="8" t="str">
        <f>IF(Overall!B972&lt;&gt;"", VALUE(Overall!B972), "")</f>
        <v/>
      </c>
      <c r="C970" s="5" t="str">
        <f>IF(Overall!C972&lt;&gt;"",_xlfn.VALUETOTEXT(Overall!C972),"")</f>
        <v/>
      </c>
      <c r="D970" s="5" t="str">
        <f>_xlfn.VALUETOTEXT(Overall!D972)</f>
        <v/>
      </c>
      <c r="E970" s="5" t="str">
        <f>IF(Overall!Q972&lt;&gt;"",_xlfn.VALUETOTEXT(Overall!Q972),"")</f>
        <v/>
      </c>
      <c r="F970" s="5" t="str">
        <f>IF(Overall!E972&lt;&gt;"",_xlfn.VALUETOTEXT(Overall!E972),"")</f>
        <v/>
      </c>
      <c r="G970" s="5" t="str">
        <f>IF(Overall!R972&lt;&gt;"",_xlfn.VALUETOTEXT(Overall!R972),"")</f>
        <v/>
      </c>
      <c r="H970" s="6" t="str">
        <f>IF(Overall!F972&lt;&gt;"",VALUE(Overall!F972),"")</f>
        <v/>
      </c>
      <c r="I970" s="6" t="str">
        <f>IF(Overall!G972&lt;&gt;"",VALUE(Overall!G972),"")</f>
        <v/>
      </c>
      <c r="J970" s="6" t="str">
        <f>IF(Overall!H972&lt;&gt;"",VALUE(Overall!H972),"")</f>
        <v/>
      </c>
      <c r="K970" s="6" t="str">
        <f>IF(Overall!I972&lt;&gt;"",VALUE(Overall!I972),"")</f>
        <v/>
      </c>
      <c r="L970" s="6" t="str">
        <f>IF(Overall!J972&lt;&gt;"",VALUE(Overall!J972),"")</f>
        <v/>
      </c>
      <c r="M970" s="6" t="str">
        <f>IF(Overall!K972&lt;&gt;"",VALUE(Overall!K972),"")</f>
        <v/>
      </c>
      <c r="N970" s="7" t="str">
        <f>IF(Overall!L972&lt;&gt;"",DATEVALUE(MID(Overall!L972, FIND(",", Overall!L972) + 2, FIND(" ", Overall!L972) - FIND(",", Overall!L972) - 1) &amp; " " &amp; MID(Overall!L972, FIND(" ", Overall!L972) + 1, FIND(",", Overall!L972, FIND(" ", Overall!L972)) - FIND(" ", Overall!L972) - 1) &amp; ", " &amp; MID(Overall!L972, FIND(",", Overall!L972, FIND(",",Overall!L972) + 1) + 2, LEN(Overall!L972))),"")</f>
        <v/>
      </c>
      <c r="O970" s="7" t="str">
        <f>IF(Overall!M972&lt;&gt;"",DATEVALUE(MID(Overall!M972, FIND(",", Overall!M972) + 2, FIND(" ", Overall!M972) - FIND(",", Overall!M972) - 1) &amp; " " &amp; MID(Overall!M972, FIND(" ", Overall!M972) + 1, FIND(",", Overall!M972, FIND(" ", Overall!M972)) - FIND(" ", Overall!M972) - 1) &amp; ", " &amp; MID(Overall!M972, FIND(",", Overall!M972, FIND(",",Overall!M972) + 1) + 2, LEN(Overall!M972))),"")</f>
        <v/>
      </c>
      <c r="P970" s="7" t="str">
        <f>IF(Overall!N972&lt;&gt;"",DATEVALUE(MID(Overall!N972, FIND(",", Overall!N972) + 2, FIND(" ", Overall!N972) - FIND(",", Overall!N972) - 1) &amp; " " &amp; MID(Overall!N972, FIND(" ", Overall!N972) + 1, FIND(",", Overall!N972, FIND(" ", Overall!N972)) - FIND(" ", Overall!N972) - 1) &amp; ", " &amp; MID(Overall!N972, FIND(",", Overall!N972, FIND(",",Overall!N972) + 1) + 2, LEN(Overall!N972))),"")</f>
        <v/>
      </c>
      <c r="Q970" s="7" t="str">
        <f>IF(Overall!O972&lt;&gt;"",DATEVALUE(MID(Overall!O972, FIND(",", Overall!O972) + 2, FIND(" ", Overall!O972) - FIND(",", Overall!O972) - 1) &amp; " " &amp; MID(Overall!O972, FIND(" ", Overall!O972) + 1, FIND(",", Overall!O972, FIND(" ", Overall!O972)) - FIND(" ", Overall!O972) - 1) &amp; ", " &amp; MID(Overall!O972, FIND(",", Overall!O972, FIND(",",Overall!O972) + 1) + 2, LEN(Overall!O972))),"")</f>
        <v/>
      </c>
      <c r="R970" s="5" t="str">
        <f t="shared" si="30"/>
        <v/>
      </c>
      <c r="S970" s="10" t="str">
        <f>IF(Overall!$A972&lt;&gt;"",IF(AND(MONTH($N970) &lt;= 1, MONTH($O970) &gt;= 1), IF($R970 &lt;&gt; "", $H970/$R970, ""), ""),"")</f>
        <v/>
      </c>
      <c r="T970" s="10" t="str">
        <f>IF(Overall!$A972&lt;&gt;"",IF(AND(MONTH($N970) &lt;= 2, MONTH($O970) &gt;= 2), IF($R970 &lt;&gt; "", $H970/$R970, ""), ""),"")</f>
        <v/>
      </c>
      <c r="U970" s="10" t="str">
        <f>IF(Overall!$A972&lt;&gt;"",IF(AND(MONTH($N970) &lt;= 3, MONTH($O970) &gt;= 3), IF($R970 &lt;&gt; "", $H970/$R970, ""), ""),"")</f>
        <v/>
      </c>
      <c r="V970" s="10" t="str">
        <f>IF(Overall!$A972&lt;&gt;"",IF(AND(MONTH($N970) &lt;= 4, MONTH($O970) &gt;= 4), IF($R970 &lt;&gt; "", $H970/$R970, ""), ""),"")</f>
        <v/>
      </c>
      <c r="W970" s="10" t="str">
        <f>IF(Overall!$A972&lt;&gt;"",IF(AND(MONTH($N970) &lt;= 5, MONTH($O970) &gt;= 5), IF($R970 &lt;&gt; "", $H970/$R970, ""), ""),"")</f>
        <v/>
      </c>
      <c r="X970" s="10" t="str">
        <f>IF(Overall!$A972&lt;&gt;"",IF(AND(MONTH($N970) &lt;= 6, MONTH($O970) &gt;= 6), IF($R970 &lt;&gt; "", $H970/$R970, ""), ""),"")</f>
        <v/>
      </c>
      <c r="Y970" s="10" t="str">
        <f>IF(Overall!$A972&lt;&gt;"",IF(AND(MONTH($N970) &lt;= 7, MONTH($O970) &gt;= 7 ), IF($R970 &lt;&gt; "", $H970/$R970, ""), ""),"")</f>
        <v/>
      </c>
      <c r="Z970" s="10" t="str">
        <f>IF(Overall!$A972&lt;&gt;"",IF(AND(MONTH($N970) &lt;= 8, MONTH($O970) &gt;= 8), IF($R970 &lt;&gt; "", $H970/$R970, ""), ""),"")</f>
        <v/>
      </c>
      <c r="AA970" s="10" t="str">
        <f>IF(Overall!$A972&lt;&gt;"",IF(AND(MONTH($N970) &lt;= 9, MONTH($O970) &gt;= 9), IF($R970 &lt;&gt; "", $H970/$R970, ""), ""),"")</f>
        <v/>
      </c>
      <c r="AB970" s="10" t="str">
        <f>IF(Overall!$A972&lt;&gt;"",IF(AND(MONTH($N970) &lt;= 10, MONTH($O970) &gt;= 10), IF($R970 &lt;&gt; "", $H970/$R970, ""), ""),"")</f>
        <v/>
      </c>
      <c r="AC970" s="10" t="str">
        <f>IF(Overall!$A972&lt;&gt;"",IF(AND(MONTH($N970) &lt;= 11, MONTH($O970) &gt;= 11), IF($R970 &lt;&gt; "", $H970/$R970, ""), ""),"")</f>
        <v/>
      </c>
      <c r="AD970" s="10" t="str">
        <f>IF(Overall!$A972&lt;&gt;"",IF(AND(MONTH($N970) &lt;= 12, MONTH($O970) &gt;= 12), IF($R970 &lt;&gt; "", $H970/$R970, ""), ""),"")</f>
        <v/>
      </c>
      <c r="AF970" s="10" t="str">
        <f ca="1">IFERROR(IF(AND(NOW()&lt;= EOMONTH(DATE(YEAR($O970),1, 1), 0), Overall!$A972&lt;&gt;"", MONTH($N970) &lt;= 1, MONTH($O970) &gt;= 1), IF($R970 &lt;&gt; "", $H970/$R970, ""), ""), "")</f>
        <v/>
      </c>
      <c r="AG970" s="10" t="str">
        <f ca="1">IFERROR(IF(AND(NOW()&lt;= EOMONTH(DATE(YEAR($O970),2, 1), 0), Overall!$A972&lt;&gt;"", MONTH($N970) &lt;= 2, MONTH($O970) &gt;= 2), IF($R970 &lt;&gt; "", $H970/$R970, ""), ""), "")</f>
        <v/>
      </c>
      <c r="AH970" s="10" t="str">
        <f ca="1">IFERROR(IF(AND(NOW()&lt;= EOMONTH(DATE(YEAR($O970),3, 1), 0), Overall!$A972&lt;&gt;"", MONTH($N970) &lt;= 3, MONTH($O970) &gt;= 3), IF($R970 &lt;&gt; "", $H970/$R970, ""), ""), "")</f>
        <v/>
      </c>
      <c r="AI970" s="10" t="str">
        <f ca="1">IFERROR(IF(AND(NOW()&lt;= EOMONTH(DATE(YEAR($O970),4, 1), 0), Overall!$A972&lt;&gt;"", MONTH($N970) &lt;= 4, MONTH($O970) &gt;= 4), IF($R970 &lt;&gt; "", $H970/$R970, ""), ""), "")</f>
        <v/>
      </c>
      <c r="AJ970" s="10" t="str">
        <f ca="1">IFERROR(IF(AND(NOW()&lt;= EOMONTH(DATE(YEAR($O970),5, 1), 0), Overall!$A972&lt;&gt;"", MONTH($N970) &lt;= 5, MONTH($O970) &gt;= 5), IF($R970 &lt;&gt; "", $H970/$R970, ""), ""), "")</f>
        <v/>
      </c>
      <c r="AK970" s="10" t="str">
        <f ca="1">IFERROR(IF(AND(NOW()&lt;= EOMONTH(DATE(YEAR($O970),6, 1), 0), Overall!$A972&lt;&gt;"", MONTH($N970) &lt;= 6, MONTH($O970) &gt;= 6), IF($R970 &lt;&gt; "", $H970/$R970, ""), ""), "")</f>
        <v/>
      </c>
      <c r="AL970" s="10" t="str">
        <f ca="1">IFERROR(IF(AND(NOW()&lt;= EOMONTH(DATE(YEAR($O970),7, 1), 0), Overall!$A972&lt;&gt;"", MONTH($N970) &lt;= 7, MONTH($O970) &gt;= 7), IF($R970 &lt;&gt; "", $H970/$R970, ""), ""), "")</f>
        <v/>
      </c>
      <c r="AM970" s="10" t="str">
        <f ca="1">IFERROR(IF(AND(NOW()&lt;= EOMONTH(DATE(YEAR($O970),8, 1), 0), Overall!$A972&lt;&gt;"", MONTH($N970) &lt;= 8, MONTH($O970) &gt;= 8), IF($R970 &lt;&gt; "", $H970/$R970, ""), ""), "")</f>
        <v/>
      </c>
      <c r="AN970" s="10" t="str">
        <f ca="1">IFERROR(IF(AND(NOW()&lt;= EOMONTH(DATE(YEAR($O970),9, 1), 0), Overall!$A972&lt;&gt;"", MONTH($N970) &lt;= 9, MONTH($O970) &gt;= 9), IF($R970 &lt;&gt; "", $H970/$R970, ""), ""), "")</f>
        <v/>
      </c>
      <c r="AO970" s="10" t="str">
        <f ca="1">IFERROR(IF(AND(NOW()&lt;= EOMONTH(DATE(YEAR($O970),10, 1), 0), Overall!$A972&lt;&gt;"", MONTH($N970) &lt;= 10, MONTH($O970) &gt;= 10), IF($R970 &lt;&gt; "", $H970/$R970, ""), ""), "")</f>
        <v/>
      </c>
      <c r="AP970" s="10" t="str">
        <f ca="1">IFERROR(IF(AND(NOW()&lt;= EOMONTH(DATE(YEAR($O970),11, 1), 0), Overall!$A972&lt;&gt;"", MONTH($N970) &lt;=11, MONTH($O970) &gt;= 11), IF($R970 &lt;&gt; "", $H970/$R970, ""), ""), "")</f>
        <v/>
      </c>
      <c r="AQ970" s="10" t="str">
        <f ca="1">IFERROR(IF(AND(NOW()&lt;= EOMONTH(DATE(YEAR($O970),12, 1), 0), Overall!$A972&lt;&gt;"", MONTH($N970) &lt;= 12, MONTH($O970) &gt;= 12), IF($R970 &lt;&gt; "", $H970/$R970, ""), ""), "")</f>
        <v/>
      </c>
      <c r="AR970" s="16">
        <f t="shared" ca="1" si="31"/>
        <v>0</v>
      </c>
    </row>
    <row r="971" spans="1:44" x14ac:dyDescent="0.25">
      <c r="A971" t="str">
        <f>_xlfn.VALUETOTEXT(Overall!A973)</f>
        <v/>
      </c>
      <c r="B971" s="8" t="str">
        <f>IF(Overall!B973&lt;&gt;"", VALUE(Overall!B973), "")</f>
        <v/>
      </c>
      <c r="C971" s="5" t="str">
        <f>IF(Overall!C973&lt;&gt;"",_xlfn.VALUETOTEXT(Overall!C973),"")</f>
        <v/>
      </c>
      <c r="D971" s="5" t="str">
        <f>_xlfn.VALUETOTEXT(Overall!D973)</f>
        <v/>
      </c>
      <c r="E971" s="5" t="str">
        <f>IF(Overall!Q973&lt;&gt;"",_xlfn.VALUETOTEXT(Overall!Q973),"")</f>
        <v/>
      </c>
      <c r="F971" s="5" t="str">
        <f>IF(Overall!E973&lt;&gt;"",_xlfn.VALUETOTEXT(Overall!E973),"")</f>
        <v/>
      </c>
      <c r="G971" s="5" t="str">
        <f>IF(Overall!R973&lt;&gt;"",_xlfn.VALUETOTEXT(Overall!R973),"")</f>
        <v/>
      </c>
      <c r="H971" s="6" t="str">
        <f>IF(Overall!F973&lt;&gt;"",VALUE(Overall!F973),"")</f>
        <v/>
      </c>
      <c r="I971" s="6" t="str">
        <f>IF(Overall!G973&lt;&gt;"",VALUE(Overall!G973),"")</f>
        <v/>
      </c>
      <c r="J971" s="6" t="str">
        <f>IF(Overall!H973&lt;&gt;"",VALUE(Overall!H973),"")</f>
        <v/>
      </c>
      <c r="K971" s="6" t="str">
        <f>IF(Overall!I973&lt;&gt;"",VALUE(Overall!I973),"")</f>
        <v/>
      </c>
      <c r="L971" s="6" t="str">
        <f>IF(Overall!J973&lt;&gt;"",VALUE(Overall!J973),"")</f>
        <v/>
      </c>
      <c r="M971" s="6" t="str">
        <f>IF(Overall!K973&lt;&gt;"",VALUE(Overall!K973),"")</f>
        <v/>
      </c>
      <c r="N971" s="7" t="str">
        <f>IF(Overall!L973&lt;&gt;"",DATEVALUE(MID(Overall!L973, FIND(",", Overall!L973) + 2, FIND(" ", Overall!L973) - FIND(",", Overall!L973) - 1) &amp; " " &amp; MID(Overall!L973, FIND(" ", Overall!L973) + 1, FIND(",", Overall!L973, FIND(" ", Overall!L973)) - FIND(" ", Overall!L973) - 1) &amp; ", " &amp; MID(Overall!L973, FIND(",", Overall!L973, FIND(",",Overall!L973) + 1) + 2, LEN(Overall!L973))),"")</f>
        <v/>
      </c>
      <c r="O971" s="7" t="str">
        <f>IF(Overall!M973&lt;&gt;"",DATEVALUE(MID(Overall!M973, FIND(",", Overall!M973) + 2, FIND(" ", Overall!M973) - FIND(",", Overall!M973) - 1) &amp; " " &amp; MID(Overall!M973, FIND(" ", Overall!M973) + 1, FIND(",", Overall!M973, FIND(" ", Overall!M973)) - FIND(" ", Overall!M973) - 1) &amp; ", " &amp; MID(Overall!M973, FIND(",", Overall!M973, FIND(",",Overall!M973) + 1) + 2, LEN(Overall!M973))),"")</f>
        <v/>
      </c>
      <c r="P971" s="7" t="str">
        <f>IF(Overall!N973&lt;&gt;"",DATEVALUE(MID(Overall!N973, FIND(",", Overall!N973) + 2, FIND(" ", Overall!N973) - FIND(",", Overall!N973) - 1) &amp; " " &amp; MID(Overall!N973, FIND(" ", Overall!N973) + 1, FIND(",", Overall!N973, FIND(" ", Overall!N973)) - FIND(" ", Overall!N973) - 1) &amp; ", " &amp; MID(Overall!N973, FIND(",", Overall!N973, FIND(",",Overall!N973) + 1) + 2, LEN(Overall!N973))),"")</f>
        <v/>
      </c>
      <c r="Q971" s="7" t="str">
        <f>IF(Overall!O973&lt;&gt;"",DATEVALUE(MID(Overall!O973, FIND(",", Overall!O973) + 2, FIND(" ", Overall!O973) - FIND(",", Overall!O973) - 1) &amp; " " &amp; MID(Overall!O973, FIND(" ", Overall!O973) + 1, FIND(",", Overall!O973, FIND(" ", Overall!O973)) - FIND(" ", Overall!O973) - 1) &amp; ", " &amp; MID(Overall!O973, FIND(",", Overall!O973, FIND(",",Overall!O973) + 1) + 2, LEN(Overall!O973))),"")</f>
        <v/>
      </c>
      <c r="R971" s="5" t="str">
        <f t="shared" si="30"/>
        <v/>
      </c>
      <c r="S971" s="10" t="str">
        <f>IF(Overall!$A973&lt;&gt;"",IF(AND(MONTH($N971) &lt;= 1, MONTH($O971) &gt;= 1), IF($R971 &lt;&gt; "", $H971/$R971, ""), ""),"")</f>
        <v/>
      </c>
      <c r="T971" s="10" t="str">
        <f>IF(Overall!$A973&lt;&gt;"",IF(AND(MONTH($N971) &lt;= 2, MONTH($O971) &gt;= 2), IF($R971 &lt;&gt; "", $H971/$R971, ""), ""),"")</f>
        <v/>
      </c>
      <c r="U971" s="10" t="str">
        <f>IF(Overall!$A973&lt;&gt;"",IF(AND(MONTH($N971) &lt;= 3, MONTH($O971) &gt;= 3), IF($R971 &lt;&gt; "", $H971/$R971, ""), ""),"")</f>
        <v/>
      </c>
      <c r="V971" s="10" t="str">
        <f>IF(Overall!$A973&lt;&gt;"",IF(AND(MONTH($N971) &lt;= 4, MONTH($O971) &gt;= 4), IF($R971 &lt;&gt; "", $H971/$R971, ""), ""),"")</f>
        <v/>
      </c>
      <c r="W971" s="10" t="str">
        <f>IF(Overall!$A973&lt;&gt;"",IF(AND(MONTH($N971) &lt;= 5, MONTH($O971) &gt;= 5), IF($R971 &lt;&gt; "", $H971/$R971, ""), ""),"")</f>
        <v/>
      </c>
      <c r="X971" s="10" t="str">
        <f>IF(Overall!$A973&lt;&gt;"",IF(AND(MONTH($N971) &lt;= 6, MONTH($O971) &gt;= 6), IF($R971 &lt;&gt; "", $H971/$R971, ""), ""),"")</f>
        <v/>
      </c>
      <c r="Y971" s="10" t="str">
        <f>IF(Overall!$A973&lt;&gt;"",IF(AND(MONTH($N971) &lt;= 7, MONTH($O971) &gt;= 7 ), IF($R971 &lt;&gt; "", $H971/$R971, ""), ""),"")</f>
        <v/>
      </c>
      <c r="Z971" s="10" t="str">
        <f>IF(Overall!$A973&lt;&gt;"",IF(AND(MONTH($N971) &lt;= 8, MONTH($O971) &gt;= 8), IF($R971 &lt;&gt; "", $H971/$R971, ""), ""),"")</f>
        <v/>
      </c>
      <c r="AA971" s="10" t="str">
        <f>IF(Overall!$A973&lt;&gt;"",IF(AND(MONTH($N971) &lt;= 9, MONTH($O971) &gt;= 9), IF($R971 &lt;&gt; "", $H971/$R971, ""), ""),"")</f>
        <v/>
      </c>
      <c r="AB971" s="10" t="str">
        <f>IF(Overall!$A973&lt;&gt;"",IF(AND(MONTH($N971) &lt;= 10, MONTH($O971) &gt;= 10), IF($R971 &lt;&gt; "", $H971/$R971, ""), ""),"")</f>
        <v/>
      </c>
      <c r="AC971" s="10" t="str">
        <f>IF(Overall!$A973&lt;&gt;"",IF(AND(MONTH($N971) &lt;= 11, MONTH($O971) &gt;= 11), IF($R971 &lt;&gt; "", $H971/$R971, ""), ""),"")</f>
        <v/>
      </c>
      <c r="AD971" s="10" t="str">
        <f>IF(Overall!$A973&lt;&gt;"",IF(AND(MONTH($N971) &lt;= 12, MONTH($O971) &gt;= 12), IF($R971 &lt;&gt; "", $H971/$R971, ""), ""),"")</f>
        <v/>
      </c>
      <c r="AF971" s="10" t="str">
        <f ca="1">IFERROR(IF(AND(NOW()&lt;= EOMONTH(DATE(YEAR($O971),1, 1), 0), Overall!$A973&lt;&gt;"", MONTH($N971) &lt;= 1, MONTH($O971) &gt;= 1), IF($R971 &lt;&gt; "", $H971/$R971, ""), ""), "")</f>
        <v/>
      </c>
      <c r="AG971" s="10" t="str">
        <f ca="1">IFERROR(IF(AND(NOW()&lt;= EOMONTH(DATE(YEAR($O971),2, 1), 0), Overall!$A973&lt;&gt;"", MONTH($N971) &lt;= 2, MONTH($O971) &gt;= 2), IF($R971 &lt;&gt; "", $H971/$R971, ""), ""), "")</f>
        <v/>
      </c>
      <c r="AH971" s="10" t="str">
        <f ca="1">IFERROR(IF(AND(NOW()&lt;= EOMONTH(DATE(YEAR($O971),3, 1), 0), Overall!$A973&lt;&gt;"", MONTH($N971) &lt;= 3, MONTH($O971) &gt;= 3), IF($R971 &lt;&gt; "", $H971/$R971, ""), ""), "")</f>
        <v/>
      </c>
      <c r="AI971" s="10" t="str">
        <f ca="1">IFERROR(IF(AND(NOW()&lt;= EOMONTH(DATE(YEAR($O971),4, 1), 0), Overall!$A973&lt;&gt;"", MONTH($N971) &lt;= 4, MONTH($O971) &gt;= 4), IF($R971 &lt;&gt; "", $H971/$R971, ""), ""), "")</f>
        <v/>
      </c>
      <c r="AJ971" s="10" t="str">
        <f ca="1">IFERROR(IF(AND(NOW()&lt;= EOMONTH(DATE(YEAR($O971),5, 1), 0), Overall!$A973&lt;&gt;"", MONTH($N971) &lt;= 5, MONTH($O971) &gt;= 5), IF($R971 &lt;&gt; "", $H971/$R971, ""), ""), "")</f>
        <v/>
      </c>
      <c r="AK971" s="10" t="str">
        <f ca="1">IFERROR(IF(AND(NOW()&lt;= EOMONTH(DATE(YEAR($O971),6, 1), 0), Overall!$A973&lt;&gt;"", MONTH($N971) &lt;= 6, MONTH($O971) &gt;= 6), IF($R971 &lt;&gt; "", $H971/$R971, ""), ""), "")</f>
        <v/>
      </c>
      <c r="AL971" s="10" t="str">
        <f ca="1">IFERROR(IF(AND(NOW()&lt;= EOMONTH(DATE(YEAR($O971),7, 1), 0), Overall!$A973&lt;&gt;"", MONTH($N971) &lt;= 7, MONTH($O971) &gt;= 7), IF($R971 &lt;&gt; "", $H971/$R971, ""), ""), "")</f>
        <v/>
      </c>
      <c r="AM971" s="10" t="str">
        <f ca="1">IFERROR(IF(AND(NOW()&lt;= EOMONTH(DATE(YEAR($O971),8, 1), 0), Overall!$A973&lt;&gt;"", MONTH($N971) &lt;= 8, MONTH($O971) &gt;= 8), IF($R971 &lt;&gt; "", $H971/$R971, ""), ""), "")</f>
        <v/>
      </c>
      <c r="AN971" s="10" t="str">
        <f ca="1">IFERROR(IF(AND(NOW()&lt;= EOMONTH(DATE(YEAR($O971),9, 1), 0), Overall!$A973&lt;&gt;"", MONTH($N971) &lt;= 9, MONTH($O971) &gt;= 9), IF($R971 &lt;&gt; "", $H971/$R971, ""), ""), "")</f>
        <v/>
      </c>
      <c r="AO971" s="10" t="str">
        <f ca="1">IFERROR(IF(AND(NOW()&lt;= EOMONTH(DATE(YEAR($O971),10, 1), 0), Overall!$A973&lt;&gt;"", MONTH($N971) &lt;= 10, MONTH($O971) &gt;= 10), IF($R971 &lt;&gt; "", $H971/$R971, ""), ""), "")</f>
        <v/>
      </c>
      <c r="AP971" s="10" t="str">
        <f ca="1">IFERROR(IF(AND(NOW()&lt;= EOMONTH(DATE(YEAR($O971),11, 1), 0), Overall!$A973&lt;&gt;"", MONTH($N971) &lt;=11, MONTH($O971) &gt;= 11), IF($R971 &lt;&gt; "", $H971/$R971, ""), ""), "")</f>
        <v/>
      </c>
      <c r="AQ971" s="10" t="str">
        <f ca="1">IFERROR(IF(AND(NOW()&lt;= EOMONTH(DATE(YEAR($O971),12, 1), 0), Overall!$A973&lt;&gt;"", MONTH($N971) &lt;= 12, MONTH($O971) &gt;= 12), IF($R971 &lt;&gt; "", $H971/$R971, ""), ""), "")</f>
        <v/>
      </c>
      <c r="AR971" s="16">
        <f t="shared" ca="1" si="31"/>
        <v>0</v>
      </c>
    </row>
    <row r="972" spans="1:44" x14ac:dyDescent="0.25">
      <c r="A972" t="str">
        <f>_xlfn.VALUETOTEXT(Overall!A974)</f>
        <v/>
      </c>
      <c r="B972" s="8" t="str">
        <f>IF(Overall!B974&lt;&gt;"", VALUE(Overall!B974), "")</f>
        <v/>
      </c>
      <c r="C972" s="5" t="str">
        <f>IF(Overall!C974&lt;&gt;"",_xlfn.VALUETOTEXT(Overall!C974),"")</f>
        <v/>
      </c>
      <c r="D972" s="5" t="str">
        <f>_xlfn.VALUETOTEXT(Overall!D974)</f>
        <v/>
      </c>
      <c r="E972" s="5" t="str">
        <f>IF(Overall!Q974&lt;&gt;"",_xlfn.VALUETOTEXT(Overall!Q974),"")</f>
        <v/>
      </c>
      <c r="F972" s="5" t="str">
        <f>IF(Overall!E974&lt;&gt;"",_xlfn.VALUETOTEXT(Overall!E974),"")</f>
        <v/>
      </c>
      <c r="G972" s="5" t="str">
        <f>IF(Overall!R974&lt;&gt;"",_xlfn.VALUETOTEXT(Overall!R974),"")</f>
        <v/>
      </c>
      <c r="H972" s="6" t="str">
        <f>IF(Overall!F974&lt;&gt;"",VALUE(Overall!F974),"")</f>
        <v/>
      </c>
      <c r="I972" s="6" t="str">
        <f>IF(Overall!G974&lt;&gt;"",VALUE(Overall!G974),"")</f>
        <v/>
      </c>
      <c r="J972" s="6" t="str">
        <f>IF(Overall!H974&lt;&gt;"",VALUE(Overall!H974),"")</f>
        <v/>
      </c>
      <c r="K972" s="6" t="str">
        <f>IF(Overall!I974&lt;&gt;"",VALUE(Overall!I974),"")</f>
        <v/>
      </c>
      <c r="L972" s="6" t="str">
        <f>IF(Overall!J974&lt;&gt;"",VALUE(Overall!J974),"")</f>
        <v/>
      </c>
      <c r="M972" s="6" t="str">
        <f>IF(Overall!K974&lt;&gt;"",VALUE(Overall!K974),"")</f>
        <v/>
      </c>
      <c r="N972" s="7" t="str">
        <f>IF(Overall!L974&lt;&gt;"",DATEVALUE(MID(Overall!L974, FIND(",", Overall!L974) + 2, FIND(" ", Overall!L974) - FIND(",", Overall!L974) - 1) &amp; " " &amp; MID(Overall!L974, FIND(" ", Overall!L974) + 1, FIND(",", Overall!L974, FIND(" ", Overall!L974)) - FIND(" ", Overall!L974) - 1) &amp; ", " &amp; MID(Overall!L974, FIND(",", Overall!L974, FIND(",",Overall!L974) + 1) + 2, LEN(Overall!L974))),"")</f>
        <v/>
      </c>
      <c r="O972" s="7" t="str">
        <f>IF(Overall!M974&lt;&gt;"",DATEVALUE(MID(Overall!M974, FIND(",", Overall!M974) + 2, FIND(" ", Overall!M974) - FIND(",", Overall!M974) - 1) &amp; " " &amp; MID(Overall!M974, FIND(" ", Overall!M974) + 1, FIND(",", Overall!M974, FIND(" ", Overall!M974)) - FIND(" ", Overall!M974) - 1) &amp; ", " &amp; MID(Overall!M974, FIND(",", Overall!M974, FIND(",",Overall!M974) + 1) + 2, LEN(Overall!M974))),"")</f>
        <v/>
      </c>
      <c r="P972" s="7" t="str">
        <f>IF(Overall!N974&lt;&gt;"",DATEVALUE(MID(Overall!N974, FIND(",", Overall!N974) + 2, FIND(" ", Overall!N974) - FIND(",", Overall!N974) - 1) &amp; " " &amp; MID(Overall!N974, FIND(" ", Overall!N974) + 1, FIND(",", Overall!N974, FIND(" ", Overall!N974)) - FIND(" ", Overall!N974) - 1) &amp; ", " &amp; MID(Overall!N974, FIND(",", Overall!N974, FIND(",",Overall!N974) + 1) + 2, LEN(Overall!N974))),"")</f>
        <v/>
      </c>
      <c r="Q972" s="7" t="str">
        <f>IF(Overall!O974&lt;&gt;"",DATEVALUE(MID(Overall!O974, FIND(",", Overall!O974) + 2, FIND(" ", Overall!O974) - FIND(",", Overall!O974) - 1) &amp; " " &amp; MID(Overall!O974, FIND(" ", Overall!O974) + 1, FIND(",", Overall!O974, FIND(" ", Overall!O974)) - FIND(" ", Overall!O974) - 1) &amp; ", " &amp; MID(Overall!O974, FIND(",", Overall!O974, FIND(",",Overall!O974) + 1) + 2, LEN(Overall!O974))),"")</f>
        <v/>
      </c>
      <c r="R972" s="5" t="str">
        <f t="shared" si="30"/>
        <v/>
      </c>
      <c r="S972" s="10" t="str">
        <f>IF(Overall!$A974&lt;&gt;"",IF(AND(MONTH($N972) &lt;= 1, MONTH($O972) &gt;= 1), IF($R972 &lt;&gt; "", $H972/$R972, ""), ""),"")</f>
        <v/>
      </c>
      <c r="T972" s="10" t="str">
        <f>IF(Overall!$A974&lt;&gt;"",IF(AND(MONTH($N972) &lt;= 2, MONTH($O972) &gt;= 2), IF($R972 &lt;&gt; "", $H972/$R972, ""), ""),"")</f>
        <v/>
      </c>
      <c r="U972" s="10" t="str">
        <f>IF(Overall!$A974&lt;&gt;"",IF(AND(MONTH($N972) &lt;= 3, MONTH($O972) &gt;= 3), IF($R972 &lt;&gt; "", $H972/$R972, ""), ""),"")</f>
        <v/>
      </c>
      <c r="V972" s="10" t="str">
        <f>IF(Overall!$A974&lt;&gt;"",IF(AND(MONTH($N972) &lt;= 4, MONTH($O972) &gt;= 4), IF($R972 &lt;&gt; "", $H972/$R972, ""), ""),"")</f>
        <v/>
      </c>
      <c r="W972" s="10" t="str">
        <f>IF(Overall!$A974&lt;&gt;"",IF(AND(MONTH($N972) &lt;= 5, MONTH($O972) &gt;= 5), IF($R972 &lt;&gt; "", $H972/$R972, ""), ""),"")</f>
        <v/>
      </c>
      <c r="X972" s="10" t="str">
        <f>IF(Overall!$A974&lt;&gt;"",IF(AND(MONTH($N972) &lt;= 6, MONTH($O972) &gt;= 6), IF($R972 &lt;&gt; "", $H972/$R972, ""), ""),"")</f>
        <v/>
      </c>
      <c r="Y972" s="10" t="str">
        <f>IF(Overall!$A974&lt;&gt;"",IF(AND(MONTH($N972) &lt;= 7, MONTH($O972) &gt;= 7 ), IF($R972 &lt;&gt; "", $H972/$R972, ""), ""),"")</f>
        <v/>
      </c>
      <c r="Z972" s="10" t="str">
        <f>IF(Overall!$A974&lt;&gt;"",IF(AND(MONTH($N972) &lt;= 8, MONTH($O972) &gt;= 8), IF($R972 &lt;&gt; "", $H972/$R972, ""), ""),"")</f>
        <v/>
      </c>
      <c r="AA972" s="10" t="str">
        <f>IF(Overall!$A974&lt;&gt;"",IF(AND(MONTH($N972) &lt;= 9, MONTH($O972) &gt;= 9), IF($R972 &lt;&gt; "", $H972/$R972, ""), ""),"")</f>
        <v/>
      </c>
      <c r="AB972" s="10" t="str">
        <f>IF(Overall!$A974&lt;&gt;"",IF(AND(MONTH($N972) &lt;= 10, MONTH($O972) &gt;= 10), IF($R972 &lt;&gt; "", $H972/$R972, ""), ""),"")</f>
        <v/>
      </c>
      <c r="AC972" s="10" t="str">
        <f>IF(Overall!$A974&lt;&gt;"",IF(AND(MONTH($N972) &lt;= 11, MONTH($O972) &gt;= 11), IF($R972 &lt;&gt; "", $H972/$R972, ""), ""),"")</f>
        <v/>
      </c>
      <c r="AD972" s="10" t="str">
        <f>IF(Overall!$A974&lt;&gt;"",IF(AND(MONTH($N972) &lt;= 12, MONTH($O972) &gt;= 12), IF($R972 &lt;&gt; "", $H972/$R972, ""), ""),"")</f>
        <v/>
      </c>
      <c r="AF972" s="10" t="str">
        <f ca="1">IFERROR(IF(AND(NOW()&lt;= EOMONTH(DATE(YEAR($O972),1, 1), 0), Overall!$A974&lt;&gt;"", MONTH($N972) &lt;= 1, MONTH($O972) &gt;= 1), IF($R972 &lt;&gt; "", $H972/$R972, ""), ""), "")</f>
        <v/>
      </c>
      <c r="AG972" s="10" t="str">
        <f ca="1">IFERROR(IF(AND(NOW()&lt;= EOMONTH(DATE(YEAR($O972),2, 1), 0), Overall!$A974&lt;&gt;"", MONTH($N972) &lt;= 2, MONTH($O972) &gt;= 2), IF($R972 &lt;&gt; "", $H972/$R972, ""), ""), "")</f>
        <v/>
      </c>
      <c r="AH972" s="10" t="str">
        <f ca="1">IFERROR(IF(AND(NOW()&lt;= EOMONTH(DATE(YEAR($O972),3, 1), 0), Overall!$A974&lt;&gt;"", MONTH($N972) &lt;= 3, MONTH($O972) &gt;= 3), IF($R972 &lt;&gt; "", $H972/$R972, ""), ""), "")</f>
        <v/>
      </c>
      <c r="AI972" s="10" t="str">
        <f ca="1">IFERROR(IF(AND(NOW()&lt;= EOMONTH(DATE(YEAR($O972),4, 1), 0), Overall!$A974&lt;&gt;"", MONTH($N972) &lt;= 4, MONTH($O972) &gt;= 4), IF($R972 &lt;&gt; "", $H972/$R972, ""), ""), "")</f>
        <v/>
      </c>
      <c r="AJ972" s="10" t="str">
        <f ca="1">IFERROR(IF(AND(NOW()&lt;= EOMONTH(DATE(YEAR($O972),5, 1), 0), Overall!$A974&lt;&gt;"", MONTH($N972) &lt;= 5, MONTH($O972) &gt;= 5), IF($R972 &lt;&gt; "", $H972/$R972, ""), ""), "")</f>
        <v/>
      </c>
      <c r="AK972" s="10" t="str">
        <f ca="1">IFERROR(IF(AND(NOW()&lt;= EOMONTH(DATE(YEAR($O972),6, 1), 0), Overall!$A974&lt;&gt;"", MONTH($N972) &lt;= 6, MONTH($O972) &gt;= 6), IF($R972 &lt;&gt; "", $H972/$R972, ""), ""), "")</f>
        <v/>
      </c>
      <c r="AL972" s="10" t="str">
        <f ca="1">IFERROR(IF(AND(NOW()&lt;= EOMONTH(DATE(YEAR($O972),7, 1), 0), Overall!$A974&lt;&gt;"", MONTH($N972) &lt;= 7, MONTH($O972) &gt;= 7), IF($R972 &lt;&gt; "", $H972/$R972, ""), ""), "")</f>
        <v/>
      </c>
      <c r="AM972" s="10" t="str">
        <f ca="1">IFERROR(IF(AND(NOW()&lt;= EOMONTH(DATE(YEAR($O972),8, 1), 0), Overall!$A974&lt;&gt;"", MONTH($N972) &lt;= 8, MONTH($O972) &gt;= 8), IF($R972 &lt;&gt; "", $H972/$R972, ""), ""), "")</f>
        <v/>
      </c>
      <c r="AN972" s="10" t="str">
        <f ca="1">IFERROR(IF(AND(NOW()&lt;= EOMONTH(DATE(YEAR($O972),9, 1), 0), Overall!$A974&lt;&gt;"", MONTH($N972) &lt;= 9, MONTH($O972) &gt;= 9), IF($R972 &lt;&gt; "", $H972/$R972, ""), ""), "")</f>
        <v/>
      </c>
      <c r="AO972" s="10" t="str">
        <f ca="1">IFERROR(IF(AND(NOW()&lt;= EOMONTH(DATE(YEAR($O972),10, 1), 0), Overall!$A974&lt;&gt;"", MONTH($N972) &lt;= 10, MONTH($O972) &gt;= 10), IF($R972 &lt;&gt; "", $H972/$R972, ""), ""), "")</f>
        <v/>
      </c>
      <c r="AP972" s="10" t="str">
        <f ca="1">IFERROR(IF(AND(NOW()&lt;= EOMONTH(DATE(YEAR($O972),11, 1), 0), Overall!$A974&lt;&gt;"", MONTH($N972) &lt;=11, MONTH($O972) &gt;= 11), IF($R972 &lt;&gt; "", $H972/$R972, ""), ""), "")</f>
        <v/>
      </c>
      <c r="AQ972" s="10" t="str">
        <f ca="1">IFERROR(IF(AND(NOW()&lt;= EOMONTH(DATE(YEAR($O972),12, 1), 0), Overall!$A974&lt;&gt;"", MONTH($N972) &lt;= 12, MONTH($O972) &gt;= 12), IF($R972 &lt;&gt; "", $H972/$R972, ""), ""), "")</f>
        <v/>
      </c>
      <c r="AR972" s="16">
        <f t="shared" ca="1" si="31"/>
        <v>0</v>
      </c>
    </row>
    <row r="973" spans="1:44" x14ac:dyDescent="0.25">
      <c r="A973" t="str">
        <f>_xlfn.VALUETOTEXT(Overall!A975)</f>
        <v/>
      </c>
      <c r="B973" s="8" t="str">
        <f>IF(Overall!B975&lt;&gt;"", VALUE(Overall!B975), "")</f>
        <v/>
      </c>
      <c r="C973" s="5" t="str">
        <f>IF(Overall!C975&lt;&gt;"",_xlfn.VALUETOTEXT(Overall!C975),"")</f>
        <v/>
      </c>
      <c r="D973" s="5" t="str">
        <f>_xlfn.VALUETOTEXT(Overall!D975)</f>
        <v/>
      </c>
      <c r="E973" s="5" t="str">
        <f>IF(Overall!Q975&lt;&gt;"",_xlfn.VALUETOTEXT(Overall!Q975),"")</f>
        <v/>
      </c>
      <c r="F973" s="5" t="str">
        <f>IF(Overall!E975&lt;&gt;"",_xlfn.VALUETOTEXT(Overall!E975),"")</f>
        <v/>
      </c>
      <c r="G973" s="5" t="str">
        <f>IF(Overall!R975&lt;&gt;"",_xlfn.VALUETOTEXT(Overall!R975),"")</f>
        <v/>
      </c>
      <c r="H973" s="6" t="str">
        <f>IF(Overall!F975&lt;&gt;"",VALUE(Overall!F975),"")</f>
        <v/>
      </c>
      <c r="I973" s="6" t="str">
        <f>IF(Overall!G975&lt;&gt;"",VALUE(Overall!G975),"")</f>
        <v/>
      </c>
      <c r="J973" s="6" t="str">
        <f>IF(Overall!H975&lt;&gt;"",VALUE(Overall!H975),"")</f>
        <v/>
      </c>
      <c r="K973" s="6" t="str">
        <f>IF(Overall!I975&lt;&gt;"",VALUE(Overall!I975),"")</f>
        <v/>
      </c>
      <c r="L973" s="6" t="str">
        <f>IF(Overall!J975&lt;&gt;"",VALUE(Overall!J975),"")</f>
        <v/>
      </c>
      <c r="M973" s="6" t="str">
        <f>IF(Overall!K975&lt;&gt;"",VALUE(Overall!K975),"")</f>
        <v/>
      </c>
      <c r="N973" s="7" t="str">
        <f>IF(Overall!L975&lt;&gt;"",DATEVALUE(MID(Overall!L975, FIND(",", Overall!L975) + 2, FIND(" ", Overall!L975) - FIND(",", Overall!L975) - 1) &amp; " " &amp; MID(Overall!L975, FIND(" ", Overall!L975) + 1, FIND(",", Overall!L975, FIND(" ", Overall!L975)) - FIND(" ", Overall!L975) - 1) &amp; ", " &amp; MID(Overall!L975, FIND(",", Overall!L975, FIND(",",Overall!L975) + 1) + 2, LEN(Overall!L975))),"")</f>
        <v/>
      </c>
      <c r="O973" s="7" t="str">
        <f>IF(Overall!M975&lt;&gt;"",DATEVALUE(MID(Overall!M975, FIND(",", Overall!M975) + 2, FIND(" ", Overall!M975) - FIND(",", Overall!M975) - 1) &amp; " " &amp; MID(Overall!M975, FIND(" ", Overall!M975) + 1, FIND(",", Overall!M975, FIND(" ", Overall!M975)) - FIND(" ", Overall!M975) - 1) &amp; ", " &amp; MID(Overall!M975, FIND(",", Overall!M975, FIND(",",Overall!M975) + 1) + 2, LEN(Overall!M975))),"")</f>
        <v/>
      </c>
      <c r="P973" s="7" t="str">
        <f>IF(Overall!N975&lt;&gt;"",DATEVALUE(MID(Overall!N975, FIND(",", Overall!N975) + 2, FIND(" ", Overall!N975) - FIND(",", Overall!N975) - 1) &amp; " " &amp; MID(Overall!N975, FIND(" ", Overall!N975) + 1, FIND(",", Overall!N975, FIND(" ", Overall!N975)) - FIND(" ", Overall!N975) - 1) &amp; ", " &amp; MID(Overall!N975, FIND(",", Overall!N975, FIND(",",Overall!N975) + 1) + 2, LEN(Overall!N975))),"")</f>
        <v/>
      </c>
      <c r="Q973" s="7" t="str">
        <f>IF(Overall!O975&lt;&gt;"",DATEVALUE(MID(Overall!O975, FIND(",", Overall!O975) + 2, FIND(" ", Overall!O975) - FIND(",", Overall!O975) - 1) &amp; " " &amp; MID(Overall!O975, FIND(" ", Overall!O975) + 1, FIND(",", Overall!O975, FIND(" ", Overall!O975)) - FIND(" ", Overall!O975) - 1) &amp; ", " &amp; MID(Overall!O975, FIND(",", Overall!O975, FIND(",",Overall!O975) + 1) + 2, LEN(Overall!O975))),"")</f>
        <v/>
      </c>
      <c r="R973" s="5" t="str">
        <f t="shared" si="30"/>
        <v/>
      </c>
      <c r="S973" s="10" t="str">
        <f>IF(Overall!$A975&lt;&gt;"",IF(AND(MONTH($N973) &lt;= 1, MONTH($O973) &gt;= 1), IF($R973 &lt;&gt; "", $H973/$R973, ""), ""),"")</f>
        <v/>
      </c>
      <c r="T973" s="10" t="str">
        <f>IF(Overall!$A975&lt;&gt;"",IF(AND(MONTH($N973) &lt;= 2, MONTH($O973) &gt;= 2), IF($R973 &lt;&gt; "", $H973/$R973, ""), ""),"")</f>
        <v/>
      </c>
      <c r="U973" s="10" t="str">
        <f>IF(Overall!$A975&lt;&gt;"",IF(AND(MONTH($N973) &lt;= 3, MONTH($O973) &gt;= 3), IF($R973 &lt;&gt; "", $H973/$R973, ""), ""),"")</f>
        <v/>
      </c>
      <c r="V973" s="10" t="str">
        <f>IF(Overall!$A975&lt;&gt;"",IF(AND(MONTH($N973) &lt;= 4, MONTH($O973) &gt;= 4), IF($R973 &lt;&gt; "", $H973/$R973, ""), ""),"")</f>
        <v/>
      </c>
      <c r="W973" s="10" t="str">
        <f>IF(Overall!$A975&lt;&gt;"",IF(AND(MONTH($N973) &lt;= 5, MONTH($O973) &gt;= 5), IF($R973 &lt;&gt; "", $H973/$R973, ""), ""),"")</f>
        <v/>
      </c>
      <c r="X973" s="10" t="str">
        <f>IF(Overall!$A975&lt;&gt;"",IF(AND(MONTH($N973) &lt;= 6, MONTH($O973) &gt;= 6), IF($R973 &lt;&gt; "", $H973/$R973, ""), ""),"")</f>
        <v/>
      </c>
      <c r="Y973" s="10" t="str">
        <f>IF(Overall!$A975&lt;&gt;"",IF(AND(MONTH($N973) &lt;= 7, MONTH($O973) &gt;= 7 ), IF($R973 &lt;&gt; "", $H973/$R973, ""), ""),"")</f>
        <v/>
      </c>
      <c r="Z973" s="10" t="str">
        <f>IF(Overall!$A975&lt;&gt;"",IF(AND(MONTH($N973) &lt;= 8, MONTH($O973) &gt;= 8), IF($R973 &lt;&gt; "", $H973/$R973, ""), ""),"")</f>
        <v/>
      </c>
      <c r="AA973" s="10" t="str">
        <f>IF(Overall!$A975&lt;&gt;"",IF(AND(MONTH($N973) &lt;= 9, MONTH($O973) &gt;= 9), IF($R973 &lt;&gt; "", $H973/$R973, ""), ""),"")</f>
        <v/>
      </c>
      <c r="AB973" s="10" t="str">
        <f>IF(Overall!$A975&lt;&gt;"",IF(AND(MONTH($N973) &lt;= 10, MONTH($O973) &gt;= 10), IF($R973 &lt;&gt; "", $H973/$R973, ""), ""),"")</f>
        <v/>
      </c>
      <c r="AC973" s="10" t="str">
        <f>IF(Overall!$A975&lt;&gt;"",IF(AND(MONTH($N973) &lt;= 11, MONTH($O973) &gt;= 11), IF($R973 &lt;&gt; "", $H973/$R973, ""), ""),"")</f>
        <v/>
      </c>
      <c r="AD973" s="10" t="str">
        <f>IF(Overall!$A975&lt;&gt;"",IF(AND(MONTH($N973) &lt;= 12, MONTH($O973) &gt;= 12), IF($R973 &lt;&gt; "", $H973/$R973, ""), ""),"")</f>
        <v/>
      </c>
      <c r="AF973" s="10" t="str">
        <f ca="1">IFERROR(IF(AND(NOW()&lt;= EOMONTH(DATE(YEAR($O973),1, 1), 0), Overall!$A975&lt;&gt;"", MONTH($N973) &lt;= 1, MONTH($O973) &gt;= 1), IF($R973 &lt;&gt; "", $H973/$R973, ""), ""), "")</f>
        <v/>
      </c>
      <c r="AG973" s="10" t="str">
        <f ca="1">IFERROR(IF(AND(NOW()&lt;= EOMONTH(DATE(YEAR($O973),2, 1), 0), Overall!$A975&lt;&gt;"", MONTH($N973) &lt;= 2, MONTH($O973) &gt;= 2), IF($R973 &lt;&gt; "", $H973/$R973, ""), ""), "")</f>
        <v/>
      </c>
      <c r="AH973" s="10" t="str">
        <f ca="1">IFERROR(IF(AND(NOW()&lt;= EOMONTH(DATE(YEAR($O973),3, 1), 0), Overall!$A975&lt;&gt;"", MONTH($N973) &lt;= 3, MONTH($O973) &gt;= 3), IF($R973 &lt;&gt; "", $H973/$R973, ""), ""), "")</f>
        <v/>
      </c>
      <c r="AI973" s="10" t="str">
        <f ca="1">IFERROR(IF(AND(NOW()&lt;= EOMONTH(DATE(YEAR($O973),4, 1), 0), Overall!$A975&lt;&gt;"", MONTH($N973) &lt;= 4, MONTH($O973) &gt;= 4), IF($R973 &lt;&gt; "", $H973/$R973, ""), ""), "")</f>
        <v/>
      </c>
      <c r="AJ973" s="10" t="str">
        <f ca="1">IFERROR(IF(AND(NOW()&lt;= EOMONTH(DATE(YEAR($O973),5, 1), 0), Overall!$A975&lt;&gt;"", MONTH($N973) &lt;= 5, MONTH($O973) &gt;= 5), IF($R973 &lt;&gt; "", $H973/$R973, ""), ""), "")</f>
        <v/>
      </c>
      <c r="AK973" s="10" t="str">
        <f ca="1">IFERROR(IF(AND(NOW()&lt;= EOMONTH(DATE(YEAR($O973),6, 1), 0), Overall!$A975&lt;&gt;"", MONTH($N973) &lt;= 6, MONTH($O973) &gt;= 6), IF($R973 &lt;&gt; "", $H973/$R973, ""), ""), "")</f>
        <v/>
      </c>
      <c r="AL973" s="10" t="str">
        <f ca="1">IFERROR(IF(AND(NOW()&lt;= EOMONTH(DATE(YEAR($O973),7, 1), 0), Overall!$A975&lt;&gt;"", MONTH($N973) &lt;= 7, MONTH($O973) &gt;= 7), IF($R973 &lt;&gt; "", $H973/$R973, ""), ""), "")</f>
        <v/>
      </c>
      <c r="AM973" s="10" t="str">
        <f ca="1">IFERROR(IF(AND(NOW()&lt;= EOMONTH(DATE(YEAR($O973),8, 1), 0), Overall!$A975&lt;&gt;"", MONTH($N973) &lt;= 8, MONTH($O973) &gt;= 8), IF($R973 &lt;&gt; "", $H973/$R973, ""), ""), "")</f>
        <v/>
      </c>
      <c r="AN973" s="10" t="str">
        <f ca="1">IFERROR(IF(AND(NOW()&lt;= EOMONTH(DATE(YEAR($O973),9, 1), 0), Overall!$A975&lt;&gt;"", MONTH($N973) &lt;= 9, MONTH($O973) &gt;= 9), IF($R973 &lt;&gt; "", $H973/$R973, ""), ""), "")</f>
        <v/>
      </c>
      <c r="AO973" s="10" t="str">
        <f ca="1">IFERROR(IF(AND(NOW()&lt;= EOMONTH(DATE(YEAR($O973),10, 1), 0), Overall!$A975&lt;&gt;"", MONTH($N973) &lt;= 10, MONTH($O973) &gt;= 10), IF($R973 &lt;&gt; "", $H973/$R973, ""), ""), "")</f>
        <v/>
      </c>
      <c r="AP973" s="10" t="str">
        <f ca="1">IFERROR(IF(AND(NOW()&lt;= EOMONTH(DATE(YEAR($O973),11, 1), 0), Overall!$A975&lt;&gt;"", MONTH($N973) &lt;=11, MONTH($O973) &gt;= 11), IF($R973 &lt;&gt; "", $H973/$R973, ""), ""), "")</f>
        <v/>
      </c>
      <c r="AQ973" s="10" t="str">
        <f ca="1">IFERROR(IF(AND(NOW()&lt;= EOMONTH(DATE(YEAR($O973),12, 1), 0), Overall!$A975&lt;&gt;"", MONTH($N973) &lt;= 12, MONTH($O973) &gt;= 12), IF($R973 &lt;&gt; "", $H973/$R973, ""), ""), "")</f>
        <v/>
      </c>
      <c r="AR973" s="16">
        <f t="shared" ca="1" si="31"/>
        <v>0</v>
      </c>
    </row>
    <row r="974" spans="1:44" x14ac:dyDescent="0.25">
      <c r="A974" t="str">
        <f>_xlfn.VALUETOTEXT(Overall!A976)</f>
        <v/>
      </c>
      <c r="B974" s="8" t="str">
        <f>IF(Overall!B976&lt;&gt;"", VALUE(Overall!B976), "")</f>
        <v/>
      </c>
      <c r="C974" s="5" t="str">
        <f>IF(Overall!C976&lt;&gt;"",_xlfn.VALUETOTEXT(Overall!C976),"")</f>
        <v/>
      </c>
      <c r="D974" s="5" t="str">
        <f>_xlfn.VALUETOTEXT(Overall!D976)</f>
        <v/>
      </c>
      <c r="E974" s="5" t="str">
        <f>IF(Overall!Q976&lt;&gt;"",_xlfn.VALUETOTEXT(Overall!Q976),"")</f>
        <v/>
      </c>
      <c r="F974" s="5" t="str">
        <f>IF(Overall!E976&lt;&gt;"",_xlfn.VALUETOTEXT(Overall!E976),"")</f>
        <v/>
      </c>
      <c r="G974" s="5" t="str">
        <f>IF(Overall!R976&lt;&gt;"",_xlfn.VALUETOTEXT(Overall!R976),"")</f>
        <v/>
      </c>
      <c r="H974" s="6" t="str">
        <f>IF(Overall!F976&lt;&gt;"",VALUE(Overall!F976),"")</f>
        <v/>
      </c>
      <c r="I974" s="6" t="str">
        <f>IF(Overall!G976&lt;&gt;"",VALUE(Overall!G976),"")</f>
        <v/>
      </c>
      <c r="J974" s="6" t="str">
        <f>IF(Overall!H976&lt;&gt;"",VALUE(Overall!H976),"")</f>
        <v/>
      </c>
      <c r="K974" s="6" t="str">
        <f>IF(Overall!I976&lt;&gt;"",VALUE(Overall!I976),"")</f>
        <v/>
      </c>
      <c r="L974" s="6" t="str">
        <f>IF(Overall!J976&lt;&gt;"",VALUE(Overall!J976),"")</f>
        <v/>
      </c>
      <c r="M974" s="6" t="str">
        <f>IF(Overall!K976&lt;&gt;"",VALUE(Overall!K976),"")</f>
        <v/>
      </c>
      <c r="N974" s="7" t="str">
        <f>IF(Overall!L976&lt;&gt;"",DATEVALUE(MID(Overall!L976, FIND(",", Overall!L976) + 2, FIND(" ", Overall!L976) - FIND(",", Overall!L976) - 1) &amp; " " &amp; MID(Overall!L976, FIND(" ", Overall!L976) + 1, FIND(",", Overall!L976, FIND(" ", Overall!L976)) - FIND(" ", Overall!L976) - 1) &amp; ", " &amp; MID(Overall!L976, FIND(",", Overall!L976, FIND(",",Overall!L976) + 1) + 2, LEN(Overall!L976))),"")</f>
        <v/>
      </c>
      <c r="O974" s="7" t="str">
        <f>IF(Overall!M976&lt;&gt;"",DATEVALUE(MID(Overall!M976, FIND(",", Overall!M976) + 2, FIND(" ", Overall!M976) - FIND(",", Overall!M976) - 1) &amp; " " &amp; MID(Overall!M976, FIND(" ", Overall!M976) + 1, FIND(",", Overall!M976, FIND(" ", Overall!M976)) - FIND(" ", Overall!M976) - 1) &amp; ", " &amp; MID(Overall!M976, FIND(",", Overall!M976, FIND(",",Overall!M976) + 1) + 2, LEN(Overall!M976))),"")</f>
        <v/>
      </c>
      <c r="P974" s="7" t="str">
        <f>IF(Overall!N976&lt;&gt;"",DATEVALUE(MID(Overall!N976, FIND(",", Overall!N976) + 2, FIND(" ", Overall!N976) - FIND(",", Overall!N976) - 1) &amp; " " &amp; MID(Overall!N976, FIND(" ", Overall!N976) + 1, FIND(",", Overall!N976, FIND(" ", Overall!N976)) - FIND(" ", Overall!N976) - 1) &amp; ", " &amp; MID(Overall!N976, FIND(",", Overall!N976, FIND(",",Overall!N976) + 1) + 2, LEN(Overall!N976))),"")</f>
        <v/>
      </c>
      <c r="Q974" s="7" t="str">
        <f>IF(Overall!O976&lt;&gt;"",DATEVALUE(MID(Overall!O976, FIND(",", Overall!O976) + 2, FIND(" ", Overall!O976) - FIND(",", Overall!O976) - 1) &amp; " " &amp; MID(Overall!O976, FIND(" ", Overall!O976) + 1, FIND(",", Overall!O976, FIND(" ", Overall!O976)) - FIND(" ", Overall!O976) - 1) &amp; ", " &amp; MID(Overall!O976, FIND(",", Overall!O976, FIND(",",Overall!O976) + 1) + 2, LEN(Overall!O976))),"")</f>
        <v/>
      </c>
      <c r="R974" s="5" t="str">
        <f t="shared" si="30"/>
        <v/>
      </c>
      <c r="S974" s="10" t="str">
        <f>IF(Overall!$A976&lt;&gt;"",IF(AND(MONTH($N974) &lt;= 1, MONTH($O974) &gt;= 1), IF($R974 &lt;&gt; "", $H974/$R974, ""), ""),"")</f>
        <v/>
      </c>
      <c r="T974" s="10" t="str">
        <f>IF(Overall!$A976&lt;&gt;"",IF(AND(MONTH($N974) &lt;= 2, MONTH($O974) &gt;= 2), IF($R974 &lt;&gt; "", $H974/$R974, ""), ""),"")</f>
        <v/>
      </c>
      <c r="U974" s="10" t="str">
        <f>IF(Overall!$A976&lt;&gt;"",IF(AND(MONTH($N974) &lt;= 3, MONTH($O974) &gt;= 3), IF($R974 &lt;&gt; "", $H974/$R974, ""), ""),"")</f>
        <v/>
      </c>
      <c r="V974" s="10" t="str">
        <f>IF(Overall!$A976&lt;&gt;"",IF(AND(MONTH($N974) &lt;= 4, MONTH($O974) &gt;= 4), IF($R974 &lt;&gt; "", $H974/$R974, ""), ""),"")</f>
        <v/>
      </c>
      <c r="W974" s="10" t="str">
        <f>IF(Overall!$A976&lt;&gt;"",IF(AND(MONTH($N974) &lt;= 5, MONTH($O974) &gt;= 5), IF($R974 &lt;&gt; "", $H974/$R974, ""), ""),"")</f>
        <v/>
      </c>
      <c r="X974" s="10" t="str">
        <f>IF(Overall!$A976&lt;&gt;"",IF(AND(MONTH($N974) &lt;= 6, MONTH($O974) &gt;= 6), IF($R974 &lt;&gt; "", $H974/$R974, ""), ""),"")</f>
        <v/>
      </c>
      <c r="Y974" s="10" t="str">
        <f>IF(Overall!$A976&lt;&gt;"",IF(AND(MONTH($N974) &lt;= 7, MONTH($O974) &gt;= 7 ), IF($R974 &lt;&gt; "", $H974/$R974, ""), ""),"")</f>
        <v/>
      </c>
      <c r="Z974" s="10" t="str">
        <f>IF(Overall!$A976&lt;&gt;"",IF(AND(MONTH($N974) &lt;= 8, MONTH($O974) &gt;= 8), IF($R974 &lt;&gt; "", $H974/$R974, ""), ""),"")</f>
        <v/>
      </c>
      <c r="AA974" s="10" t="str">
        <f>IF(Overall!$A976&lt;&gt;"",IF(AND(MONTH($N974) &lt;= 9, MONTH($O974) &gt;= 9), IF($R974 &lt;&gt; "", $H974/$R974, ""), ""),"")</f>
        <v/>
      </c>
      <c r="AB974" s="10" t="str">
        <f>IF(Overall!$A976&lt;&gt;"",IF(AND(MONTH($N974) &lt;= 10, MONTH($O974) &gt;= 10), IF($R974 &lt;&gt; "", $H974/$R974, ""), ""),"")</f>
        <v/>
      </c>
      <c r="AC974" s="10" t="str">
        <f>IF(Overall!$A976&lt;&gt;"",IF(AND(MONTH($N974) &lt;= 11, MONTH($O974) &gt;= 11), IF($R974 &lt;&gt; "", $H974/$R974, ""), ""),"")</f>
        <v/>
      </c>
      <c r="AD974" s="10" t="str">
        <f>IF(Overall!$A976&lt;&gt;"",IF(AND(MONTH($N974) &lt;= 12, MONTH($O974) &gt;= 12), IF($R974 &lt;&gt; "", $H974/$R974, ""), ""),"")</f>
        <v/>
      </c>
      <c r="AF974" s="10" t="str">
        <f ca="1">IFERROR(IF(AND(NOW()&lt;= EOMONTH(DATE(YEAR($O974),1, 1), 0), Overall!$A976&lt;&gt;"", MONTH($N974) &lt;= 1, MONTH($O974) &gt;= 1), IF($R974 &lt;&gt; "", $H974/$R974, ""), ""), "")</f>
        <v/>
      </c>
      <c r="AG974" s="10" t="str">
        <f ca="1">IFERROR(IF(AND(NOW()&lt;= EOMONTH(DATE(YEAR($O974),2, 1), 0), Overall!$A976&lt;&gt;"", MONTH($N974) &lt;= 2, MONTH($O974) &gt;= 2), IF($R974 &lt;&gt; "", $H974/$R974, ""), ""), "")</f>
        <v/>
      </c>
      <c r="AH974" s="10" t="str">
        <f ca="1">IFERROR(IF(AND(NOW()&lt;= EOMONTH(DATE(YEAR($O974),3, 1), 0), Overall!$A976&lt;&gt;"", MONTH($N974) &lt;= 3, MONTH($O974) &gt;= 3), IF($R974 &lt;&gt; "", $H974/$R974, ""), ""), "")</f>
        <v/>
      </c>
      <c r="AI974" s="10" t="str">
        <f ca="1">IFERROR(IF(AND(NOW()&lt;= EOMONTH(DATE(YEAR($O974),4, 1), 0), Overall!$A976&lt;&gt;"", MONTH($N974) &lt;= 4, MONTH($O974) &gt;= 4), IF($R974 &lt;&gt; "", $H974/$R974, ""), ""), "")</f>
        <v/>
      </c>
      <c r="AJ974" s="10" t="str">
        <f ca="1">IFERROR(IF(AND(NOW()&lt;= EOMONTH(DATE(YEAR($O974),5, 1), 0), Overall!$A976&lt;&gt;"", MONTH($N974) &lt;= 5, MONTH($O974) &gt;= 5), IF($R974 &lt;&gt; "", $H974/$R974, ""), ""), "")</f>
        <v/>
      </c>
      <c r="AK974" s="10" t="str">
        <f ca="1">IFERROR(IF(AND(NOW()&lt;= EOMONTH(DATE(YEAR($O974),6, 1), 0), Overall!$A976&lt;&gt;"", MONTH($N974) &lt;= 6, MONTH($O974) &gt;= 6), IF($R974 &lt;&gt; "", $H974/$R974, ""), ""), "")</f>
        <v/>
      </c>
      <c r="AL974" s="10" t="str">
        <f ca="1">IFERROR(IF(AND(NOW()&lt;= EOMONTH(DATE(YEAR($O974),7, 1), 0), Overall!$A976&lt;&gt;"", MONTH($N974) &lt;= 7, MONTH($O974) &gt;= 7), IF($R974 &lt;&gt; "", $H974/$R974, ""), ""), "")</f>
        <v/>
      </c>
      <c r="AM974" s="10" t="str">
        <f ca="1">IFERROR(IF(AND(NOW()&lt;= EOMONTH(DATE(YEAR($O974),8, 1), 0), Overall!$A976&lt;&gt;"", MONTH($N974) &lt;= 8, MONTH($O974) &gt;= 8), IF($R974 &lt;&gt; "", $H974/$R974, ""), ""), "")</f>
        <v/>
      </c>
      <c r="AN974" s="10" t="str">
        <f ca="1">IFERROR(IF(AND(NOW()&lt;= EOMONTH(DATE(YEAR($O974),9, 1), 0), Overall!$A976&lt;&gt;"", MONTH($N974) &lt;= 9, MONTH($O974) &gt;= 9), IF($R974 &lt;&gt; "", $H974/$R974, ""), ""), "")</f>
        <v/>
      </c>
      <c r="AO974" s="10" t="str">
        <f ca="1">IFERROR(IF(AND(NOW()&lt;= EOMONTH(DATE(YEAR($O974),10, 1), 0), Overall!$A976&lt;&gt;"", MONTH($N974) &lt;= 10, MONTH($O974) &gt;= 10), IF($R974 &lt;&gt; "", $H974/$R974, ""), ""), "")</f>
        <v/>
      </c>
      <c r="AP974" s="10" t="str">
        <f ca="1">IFERROR(IF(AND(NOW()&lt;= EOMONTH(DATE(YEAR($O974),11, 1), 0), Overall!$A976&lt;&gt;"", MONTH($N974) &lt;=11, MONTH($O974) &gt;= 11), IF($R974 &lt;&gt; "", $H974/$R974, ""), ""), "")</f>
        <v/>
      </c>
      <c r="AQ974" s="10" t="str">
        <f ca="1">IFERROR(IF(AND(NOW()&lt;= EOMONTH(DATE(YEAR($O974),12, 1), 0), Overall!$A976&lt;&gt;"", MONTH($N974) &lt;= 12, MONTH($O974) &gt;= 12), IF($R974 &lt;&gt; "", $H974/$R974, ""), ""), "")</f>
        <v/>
      </c>
      <c r="AR974" s="16">
        <f t="shared" ca="1" si="31"/>
        <v>0</v>
      </c>
    </row>
    <row r="975" spans="1:44" x14ac:dyDescent="0.25">
      <c r="A975" t="str">
        <f>_xlfn.VALUETOTEXT(Overall!A977)</f>
        <v/>
      </c>
      <c r="B975" s="8" t="str">
        <f>IF(Overall!B977&lt;&gt;"", VALUE(Overall!B977), "")</f>
        <v/>
      </c>
      <c r="C975" s="5" t="str">
        <f>IF(Overall!C977&lt;&gt;"",_xlfn.VALUETOTEXT(Overall!C977),"")</f>
        <v/>
      </c>
      <c r="D975" s="5" t="str">
        <f>_xlfn.VALUETOTEXT(Overall!D977)</f>
        <v/>
      </c>
      <c r="E975" s="5" t="str">
        <f>IF(Overall!Q977&lt;&gt;"",_xlfn.VALUETOTEXT(Overall!Q977),"")</f>
        <v/>
      </c>
      <c r="F975" s="5" t="str">
        <f>IF(Overall!E977&lt;&gt;"",_xlfn.VALUETOTEXT(Overall!E977),"")</f>
        <v/>
      </c>
      <c r="G975" s="5" t="str">
        <f>IF(Overall!R977&lt;&gt;"",_xlfn.VALUETOTEXT(Overall!R977),"")</f>
        <v/>
      </c>
      <c r="H975" s="6" t="str">
        <f>IF(Overall!F977&lt;&gt;"",VALUE(Overall!F977),"")</f>
        <v/>
      </c>
      <c r="I975" s="6" t="str">
        <f>IF(Overall!G977&lt;&gt;"",VALUE(Overall!G977),"")</f>
        <v/>
      </c>
      <c r="J975" s="6" t="str">
        <f>IF(Overall!H977&lt;&gt;"",VALUE(Overall!H977),"")</f>
        <v/>
      </c>
      <c r="K975" s="6" t="str">
        <f>IF(Overall!I977&lt;&gt;"",VALUE(Overall!I977),"")</f>
        <v/>
      </c>
      <c r="L975" s="6" t="str">
        <f>IF(Overall!J977&lt;&gt;"",VALUE(Overall!J977),"")</f>
        <v/>
      </c>
      <c r="M975" s="6" t="str">
        <f>IF(Overall!K977&lt;&gt;"",VALUE(Overall!K977),"")</f>
        <v/>
      </c>
      <c r="N975" s="7" t="str">
        <f>IF(Overall!L977&lt;&gt;"",DATEVALUE(MID(Overall!L977, FIND(",", Overall!L977) + 2, FIND(" ", Overall!L977) - FIND(",", Overall!L977) - 1) &amp; " " &amp; MID(Overall!L977, FIND(" ", Overall!L977) + 1, FIND(",", Overall!L977, FIND(" ", Overall!L977)) - FIND(" ", Overall!L977) - 1) &amp; ", " &amp; MID(Overall!L977, FIND(",", Overall!L977, FIND(",",Overall!L977) + 1) + 2, LEN(Overall!L977))),"")</f>
        <v/>
      </c>
      <c r="O975" s="7" t="str">
        <f>IF(Overall!M977&lt;&gt;"",DATEVALUE(MID(Overall!M977, FIND(",", Overall!M977) + 2, FIND(" ", Overall!M977) - FIND(",", Overall!M977) - 1) &amp; " " &amp; MID(Overall!M977, FIND(" ", Overall!M977) + 1, FIND(",", Overall!M977, FIND(" ", Overall!M977)) - FIND(" ", Overall!M977) - 1) &amp; ", " &amp; MID(Overall!M977, FIND(",", Overall!M977, FIND(",",Overall!M977) + 1) + 2, LEN(Overall!M977))),"")</f>
        <v/>
      </c>
      <c r="P975" s="7" t="str">
        <f>IF(Overall!N977&lt;&gt;"",DATEVALUE(MID(Overall!N977, FIND(",", Overall!N977) + 2, FIND(" ", Overall!N977) - FIND(",", Overall!N977) - 1) &amp; " " &amp; MID(Overall!N977, FIND(" ", Overall!N977) + 1, FIND(",", Overall!N977, FIND(" ", Overall!N977)) - FIND(" ", Overall!N977) - 1) &amp; ", " &amp; MID(Overall!N977, FIND(",", Overall!N977, FIND(",",Overall!N977) + 1) + 2, LEN(Overall!N977))),"")</f>
        <v/>
      </c>
      <c r="Q975" s="7" t="str">
        <f>IF(Overall!O977&lt;&gt;"",DATEVALUE(MID(Overall!O977, FIND(",", Overall!O977) + 2, FIND(" ", Overall!O977) - FIND(",", Overall!O977) - 1) &amp; " " &amp; MID(Overall!O977, FIND(" ", Overall!O977) + 1, FIND(",", Overall!O977, FIND(" ", Overall!O977)) - FIND(" ", Overall!O977) - 1) &amp; ", " &amp; MID(Overall!O977, FIND(",", Overall!O977, FIND(",",Overall!O977) + 1) + 2, LEN(Overall!O977))),"")</f>
        <v/>
      </c>
      <c r="R975" s="5" t="str">
        <f t="shared" si="30"/>
        <v/>
      </c>
      <c r="S975" s="10" t="str">
        <f>IF(Overall!$A977&lt;&gt;"",IF(AND(MONTH($N975) &lt;= 1, MONTH($O975) &gt;= 1), IF($R975 &lt;&gt; "", $H975/$R975, ""), ""),"")</f>
        <v/>
      </c>
      <c r="T975" s="10" t="str">
        <f>IF(Overall!$A977&lt;&gt;"",IF(AND(MONTH($N975) &lt;= 2, MONTH($O975) &gt;= 2), IF($R975 &lt;&gt; "", $H975/$R975, ""), ""),"")</f>
        <v/>
      </c>
      <c r="U975" s="10" t="str">
        <f>IF(Overall!$A977&lt;&gt;"",IF(AND(MONTH($N975) &lt;= 3, MONTH($O975) &gt;= 3), IF($R975 &lt;&gt; "", $H975/$R975, ""), ""),"")</f>
        <v/>
      </c>
      <c r="V975" s="10" t="str">
        <f>IF(Overall!$A977&lt;&gt;"",IF(AND(MONTH($N975) &lt;= 4, MONTH($O975) &gt;= 4), IF($R975 &lt;&gt; "", $H975/$R975, ""), ""),"")</f>
        <v/>
      </c>
      <c r="W975" s="10" t="str">
        <f>IF(Overall!$A977&lt;&gt;"",IF(AND(MONTH($N975) &lt;= 5, MONTH($O975) &gt;= 5), IF($R975 &lt;&gt; "", $H975/$R975, ""), ""),"")</f>
        <v/>
      </c>
      <c r="X975" s="10" t="str">
        <f>IF(Overall!$A977&lt;&gt;"",IF(AND(MONTH($N975) &lt;= 6, MONTH($O975) &gt;= 6), IF($R975 &lt;&gt; "", $H975/$R975, ""), ""),"")</f>
        <v/>
      </c>
      <c r="Y975" s="10" t="str">
        <f>IF(Overall!$A977&lt;&gt;"",IF(AND(MONTH($N975) &lt;= 7, MONTH($O975) &gt;= 7 ), IF($R975 &lt;&gt; "", $H975/$R975, ""), ""),"")</f>
        <v/>
      </c>
      <c r="Z975" s="10" t="str">
        <f>IF(Overall!$A977&lt;&gt;"",IF(AND(MONTH($N975) &lt;= 8, MONTH($O975) &gt;= 8), IF($R975 &lt;&gt; "", $H975/$R975, ""), ""),"")</f>
        <v/>
      </c>
      <c r="AA975" s="10" t="str">
        <f>IF(Overall!$A977&lt;&gt;"",IF(AND(MONTH($N975) &lt;= 9, MONTH($O975) &gt;= 9), IF($R975 &lt;&gt; "", $H975/$R975, ""), ""),"")</f>
        <v/>
      </c>
      <c r="AB975" s="10" t="str">
        <f>IF(Overall!$A977&lt;&gt;"",IF(AND(MONTH($N975) &lt;= 10, MONTH($O975) &gt;= 10), IF($R975 &lt;&gt; "", $H975/$R975, ""), ""),"")</f>
        <v/>
      </c>
      <c r="AC975" s="10" t="str">
        <f>IF(Overall!$A977&lt;&gt;"",IF(AND(MONTH($N975) &lt;= 11, MONTH($O975) &gt;= 11), IF($R975 &lt;&gt; "", $H975/$R975, ""), ""),"")</f>
        <v/>
      </c>
      <c r="AD975" s="10" t="str">
        <f>IF(Overall!$A977&lt;&gt;"",IF(AND(MONTH($N975) &lt;= 12, MONTH($O975) &gt;= 12), IF($R975 &lt;&gt; "", $H975/$R975, ""), ""),"")</f>
        <v/>
      </c>
      <c r="AF975" s="10" t="str">
        <f ca="1">IFERROR(IF(AND(NOW()&lt;= EOMONTH(DATE(YEAR($O975),1, 1), 0), Overall!$A977&lt;&gt;"", MONTH($N975) &lt;= 1, MONTH($O975) &gt;= 1), IF($R975 &lt;&gt; "", $H975/$R975, ""), ""), "")</f>
        <v/>
      </c>
      <c r="AG975" s="10" t="str">
        <f ca="1">IFERROR(IF(AND(NOW()&lt;= EOMONTH(DATE(YEAR($O975),2, 1), 0), Overall!$A977&lt;&gt;"", MONTH($N975) &lt;= 2, MONTH($O975) &gt;= 2), IF($R975 &lt;&gt; "", $H975/$R975, ""), ""), "")</f>
        <v/>
      </c>
      <c r="AH975" s="10" t="str">
        <f ca="1">IFERROR(IF(AND(NOW()&lt;= EOMONTH(DATE(YEAR($O975),3, 1), 0), Overall!$A977&lt;&gt;"", MONTH($N975) &lt;= 3, MONTH($O975) &gt;= 3), IF($R975 &lt;&gt; "", $H975/$R975, ""), ""), "")</f>
        <v/>
      </c>
      <c r="AI975" s="10" t="str">
        <f ca="1">IFERROR(IF(AND(NOW()&lt;= EOMONTH(DATE(YEAR($O975),4, 1), 0), Overall!$A977&lt;&gt;"", MONTH($N975) &lt;= 4, MONTH($O975) &gt;= 4), IF($R975 &lt;&gt; "", $H975/$R975, ""), ""), "")</f>
        <v/>
      </c>
      <c r="AJ975" s="10" t="str">
        <f ca="1">IFERROR(IF(AND(NOW()&lt;= EOMONTH(DATE(YEAR($O975),5, 1), 0), Overall!$A977&lt;&gt;"", MONTH($N975) &lt;= 5, MONTH($O975) &gt;= 5), IF($R975 &lt;&gt; "", $H975/$R975, ""), ""), "")</f>
        <v/>
      </c>
      <c r="AK975" s="10" t="str">
        <f ca="1">IFERROR(IF(AND(NOW()&lt;= EOMONTH(DATE(YEAR($O975),6, 1), 0), Overall!$A977&lt;&gt;"", MONTH($N975) &lt;= 6, MONTH($O975) &gt;= 6), IF($R975 &lt;&gt; "", $H975/$R975, ""), ""), "")</f>
        <v/>
      </c>
      <c r="AL975" s="10" t="str">
        <f ca="1">IFERROR(IF(AND(NOW()&lt;= EOMONTH(DATE(YEAR($O975),7, 1), 0), Overall!$A977&lt;&gt;"", MONTH($N975) &lt;= 7, MONTH($O975) &gt;= 7), IF($R975 &lt;&gt; "", $H975/$R975, ""), ""), "")</f>
        <v/>
      </c>
      <c r="AM975" s="10" t="str">
        <f ca="1">IFERROR(IF(AND(NOW()&lt;= EOMONTH(DATE(YEAR($O975),8, 1), 0), Overall!$A977&lt;&gt;"", MONTH($N975) &lt;= 8, MONTH($O975) &gt;= 8), IF($R975 &lt;&gt; "", $H975/$R975, ""), ""), "")</f>
        <v/>
      </c>
      <c r="AN975" s="10" t="str">
        <f ca="1">IFERROR(IF(AND(NOW()&lt;= EOMONTH(DATE(YEAR($O975),9, 1), 0), Overall!$A977&lt;&gt;"", MONTH($N975) &lt;= 9, MONTH($O975) &gt;= 9), IF($R975 &lt;&gt; "", $H975/$R975, ""), ""), "")</f>
        <v/>
      </c>
      <c r="AO975" s="10" t="str">
        <f ca="1">IFERROR(IF(AND(NOW()&lt;= EOMONTH(DATE(YEAR($O975),10, 1), 0), Overall!$A977&lt;&gt;"", MONTH($N975) &lt;= 10, MONTH($O975) &gt;= 10), IF($R975 &lt;&gt; "", $H975/$R975, ""), ""), "")</f>
        <v/>
      </c>
      <c r="AP975" s="10" t="str">
        <f ca="1">IFERROR(IF(AND(NOW()&lt;= EOMONTH(DATE(YEAR($O975),11, 1), 0), Overall!$A977&lt;&gt;"", MONTH($N975) &lt;=11, MONTH($O975) &gt;= 11), IF($R975 &lt;&gt; "", $H975/$R975, ""), ""), "")</f>
        <v/>
      </c>
      <c r="AQ975" s="10" t="str">
        <f ca="1">IFERROR(IF(AND(NOW()&lt;= EOMONTH(DATE(YEAR($O975),12, 1), 0), Overall!$A977&lt;&gt;"", MONTH($N975) &lt;= 12, MONTH($O975) &gt;= 12), IF($R975 &lt;&gt; "", $H975/$R975, ""), ""), "")</f>
        <v/>
      </c>
      <c r="AR975" s="16">
        <f t="shared" ca="1" si="31"/>
        <v>0</v>
      </c>
    </row>
    <row r="976" spans="1:44" x14ac:dyDescent="0.25">
      <c r="A976" t="str">
        <f>_xlfn.VALUETOTEXT(Overall!A978)</f>
        <v/>
      </c>
      <c r="B976" s="8" t="str">
        <f>IF(Overall!B978&lt;&gt;"", VALUE(Overall!B978), "")</f>
        <v/>
      </c>
      <c r="C976" s="5" t="str">
        <f>IF(Overall!C978&lt;&gt;"",_xlfn.VALUETOTEXT(Overall!C978),"")</f>
        <v/>
      </c>
      <c r="D976" s="5" t="str">
        <f>_xlfn.VALUETOTEXT(Overall!D978)</f>
        <v/>
      </c>
      <c r="E976" s="5" t="str">
        <f>IF(Overall!Q978&lt;&gt;"",_xlfn.VALUETOTEXT(Overall!Q978),"")</f>
        <v/>
      </c>
      <c r="F976" s="5" t="str">
        <f>IF(Overall!E978&lt;&gt;"",_xlfn.VALUETOTEXT(Overall!E978),"")</f>
        <v/>
      </c>
      <c r="G976" s="5" t="str">
        <f>IF(Overall!R978&lt;&gt;"",_xlfn.VALUETOTEXT(Overall!R978),"")</f>
        <v/>
      </c>
      <c r="H976" s="6" t="str">
        <f>IF(Overall!F978&lt;&gt;"",VALUE(Overall!F978),"")</f>
        <v/>
      </c>
      <c r="I976" s="6" t="str">
        <f>IF(Overall!G978&lt;&gt;"",VALUE(Overall!G978),"")</f>
        <v/>
      </c>
      <c r="J976" s="6" t="str">
        <f>IF(Overall!H978&lt;&gt;"",VALUE(Overall!H978),"")</f>
        <v/>
      </c>
      <c r="K976" s="6" t="str">
        <f>IF(Overall!I978&lt;&gt;"",VALUE(Overall!I978),"")</f>
        <v/>
      </c>
      <c r="L976" s="6" t="str">
        <f>IF(Overall!J978&lt;&gt;"",VALUE(Overall!J978),"")</f>
        <v/>
      </c>
      <c r="M976" s="6" t="str">
        <f>IF(Overall!K978&lt;&gt;"",VALUE(Overall!K978),"")</f>
        <v/>
      </c>
      <c r="N976" s="7" t="str">
        <f>IF(Overall!L978&lt;&gt;"",DATEVALUE(MID(Overall!L978, FIND(",", Overall!L978) + 2, FIND(" ", Overall!L978) - FIND(",", Overall!L978) - 1) &amp; " " &amp; MID(Overall!L978, FIND(" ", Overall!L978) + 1, FIND(",", Overall!L978, FIND(" ", Overall!L978)) - FIND(" ", Overall!L978) - 1) &amp; ", " &amp; MID(Overall!L978, FIND(",", Overall!L978, FIND(",",Overall!L978) + 1) + 2, LEN(Overall!L978))),"")</f>
        <v/>
      </c>
      <c r="O976" s="7" t="str">
        <f>IF(Overall!M978&lt;&gt;"",DATEVALUE(MID(Overall!M978, FIND(",", Overall!M978) + 2, FIND(" ", Overall!M978) - FIND(",", Overall!M978) - 1) &amp; " " &amp; MID(Overall!M978, FIND(" ", Overall!M978) + 1, FIND(",", Overall!M978, FIND(" ", Overall!M978)) - FIND(" ", Overall!M978) - 1) &amp; ", " &amp; MID(Overall!M978, FIND(",", Overall!M978, FIND(",",Overall!M978) + 1) + 2, LEN(Overall!M978))),"")</f>
        <v/>
      </c>
      <c r="P976" s="7" t="str">
        <f>IF(Overall!N978&lt;&gt;"",DATEVALUE(MID(Overall!N978, FIND(",", Overall!N978) + 2, FIND(" ", Overall!N978) - FIND(",", Overall!N978) - 1) &amp; " " &amp; MID(Overall!N978, FIND(" ", Overall!N978) + 1, FIND(",", Overall!N978, FIND(" ", Overall!N978)) - FIND(" ", Overall!N978) - 1) &amp; ", " &amp; MID(Overall!N978, FIND(",", Overall!N978, FIND(",",Overall!N978) + 1) + 2, LEN(Overall!N978))),"")</f>
        <v/>
      </c>
      <c r="Q976" s="7" t="str">
        <f>IF(Overall!O978&lt;&gt;"",DATEVALUE(MID(Overall!O978, FIND(",", Overall!O978) + 2, FIND(" ", Overall!O978) - FIND(",", Overall!O978) - 1) &amp; " " &amp; MID(Overall!O978, FIND(" ", Overall!O978) + 1, FIND(",", Overall!O978, FIND(" ", Overall!O978)) - FIND(" ", Overall!O978) - 1) &amp; ", " &amp; MID(Overall!O978, FIND(",", Overall!O978, FIND(",",Overall!O978) + 1) + 2, LEN(Overall!O978))),"")</f>
        <v/>
      </c>
      <c r="R976" s="5" t="str">
        <f t="shared" si="30"/>
        <v/>
      </c>
      <c r="S976" s="10" t="str">
        <f>IF(Overall!$A978&lt;&gt;"",IF(AND(MONTH($N976) &lt;= 1, MONTH($O976) &gt;= 1), IF($R976 &lt;&gt; "", $H976/$R976, ""), ""),"")</f>
        <v/>
      </c>
      <c r="T976" s="10" t="str">
        <f>IF(Overall!$A978&lt;&gt;"",IF(AND(MONTH($N976) &lt;= 2, MONTH($O976) &gt;= 2), IF($R976 &lt;&gt; "", $H976/$R976, ""), ""),"")</f>
        <v/>
      </c>
      <c r="U976" s="10" t="str">
        <f>IF(Overall!$A978&lt;&gt;"",IF(AND(MONTH($N976) &lt;= 3, MONTH($O976) &gt;= 3), IF($R976 &lt;&gt; "", $H976/$R976, ""), ""),"")</f>
        <v/>
      </c>
      <c r="V976" s="10" t="str">
        <f>IF(Overall!$A978&lt;&gt;"",IF(AND(MONTH($N976) &lt;= 4, MONTH($O976) &gt;= 4), IF($R976 &lt;&gt; "", $H976/$R976, ""), ""),"")</f>
        <v/>
      </c>
      <c r="W976" s="10" t="str">
        <f>IF(Overall!$A978&lt;&gt;"",IF(AND(MONTH($N976) &lt;= 5, MONTH($O976) &gt;= 5), IF($R976 &lt;&gt; "", $H976/$R976, ""), ""),"")</f>
        <v/>
      </c>
      <c r="X976" s="10" t="str">
        <f>IF(Overall!$A978&lt;&gt;"",IF(AND(MONTH($N976) &lt;= 6, MONTH($O976) &gt;= 6), IF($R976 &lt;&gt; "", $H976/$R976, ""), ""),"")</f>
        <v/>
      </c>
      <c r="Y976" s="10" t="str">
        <f>IF(Overall!$A978&lt;&gt;"",IF(AND(MONTH($N976) &lt;= 7, MONTH($O976) &gt;= 7 ), IF($R976 &lt;&gt; "", $H976/$R976, ""), ""),"")</f>
        <v/>
      </c>
      <c r="Z976" s="10" t="str">
        <f>IF(Overall!$A978&lt;&gt;"",IF(AND(MONTH($N976) &lt;= 8, MONTH($O976) &gt;= 8), IF($R976 &lt;&gt; "", $H976/$R976, ""), ""),"")</f>
        <v/>
      </c>
      <c r="AA976" s="10" t="str">
        <f>IF(Overall!$A978&lt;&gt;"",IF(AND(MONTH($N976) &lt;= 9, MONTH($O976) &gt;= 9), IF($R976 &lt;&gt; "", $H976/$R976, ""), ""),"")</f>
        <v/>
      </c>
      <c r="AB976" s="10" t="str">
        <f>IF(Overall!$A978&lt;&gt;"",IF(AND(MONTH($N976) &lt;= 10, MONTH($O976) &gt;= 10), IF($R976 &lt;&gt; "", $H976/$R976, ""), ""),"")</f>
        <v/>
      </c>
      <c r="AC976" s="10" t="str">
        <f>IF(Overall!$A978&lt;&gt;"",IF(AND(MONTH($N976) &lt;= 11, MONTH($O976) &gt;= 11), IF($R976 &lt;&gt; "", $H976/$R976, ""), ""),"")</f>
        <v/>
      </c>
      <c r="AD976" s="10" t="str">
        <f>IF(Overall!$A978&lt;&gt;"",IF(AND(MONTH($N976) &lt;= 12, MONTH($O976) &gt;= 12), IF($R976 &lt;&gt; "", $H976/$R976, ""), ""),"")</f>
        <v/>
      </c>
      <c r="AF976" s="10" t="str">
        <f ca="1">IFERROR(IF(AND(NOW()&lt;= EOMONTH(DATE(YEAR($O976),1, 1), 0), Overall!$A978&lt;&gt;"", MONTH($N976) &lt;= 1, MONTH($O976) &gt;= 1), IF($R976 &lt;&gt; "", $H976/$R976, ""), ""), "")</f>
        <v/>
      </c>
      <c r="AG976" s="10" t="str">
        <f ca="1">IFERROR(IF(AND(NOW()&lt;= EOMONTH(DATE(YEAR($O976),2, 1), 0), Overall!$A978&lt;&gt;"", MONTH($N976) &lt;= 2, MONTH($O976) &gt;= 2), IF($R976 &lt;&gt; "", $H976/$R976, ""), ""), "")</f>
        <v/>
      </c>
      <c r="AH976" s="10" t="str">
        <f ca="1">IFERROR(IF(AND(NOW()&lt;= EOMONTH(DATE(YEAR($O976),3, 1), 0), Overall!$A978&lt;&gt;"", MONTH($N976) &lt;= 3, MONTH($O976) &gt;= 3), IF($R976 &lt;&gt; "", $H976/$R976, ""), ""), "")</f>
        <v/>
      </c>
      <c r="AI976" s="10" t="str">
        <f ca="1">IFERROR(IF(AND(NOW()&lt;= EOMONTH(DATE(YEAR($O976),4, 1), 0), Overall!$A978&lt;&gt;"", MONTH($N976) &lt;= 4, MONTH($O976) &gt;= 4), IF($R976 &lt;&gt; "", $H976/$R976, ""), ""), "")</f>
        <v/>
      </c>
      <c r="AJ976" s="10" t="str">
        <f ca="1">IFERROR(IF(AND(NOW()&lt;= EOMONTH(DATE(YEAR($O976),5, 1), 0), Overall!$A978&lt;&gt;"", MONTH($N976) &lt;= 5, MONTH($O976) &gt;= 5), IF($R976 &lt;&gt; "", $H976/$R976, ""), ""), "")</f>
        <v/>
      </c>
      <c r="AK976" s="10" t="str">
        <f ca="1">IFERROR(IF(AND(NOW()&lt;= EOMONTH(DATE(YEAR($O976),6, 1), 0), Overall!$A978&lt;&gt;"", MONTH($N976) &lt;= 6, MONTH($O976) &gt;= 6), IF($R976 &lt;&gt; "", $H976/$R976, ""), ""), "")</f>
        <v/>
      </c>
      <c r="AL976" s="10" t="str">
        <f ca="1">IFERROR(IF(AND(NOW()&lt;= EOMONTH(DATE(YEAR($O976),7, 1), 0), Overall!$A978&lt;&gt;"", MONTH($N976) &lt;= 7, MONTH($O976) &gt;= 7), IF($R976 &lt;&gt; "", $H976/$R976, ""), ""), "")</f>
        <v/>
      </c>
      <c r="AM976" s="10" t="str">
        <f ca="1">IFERROR(IF(AND(NOW()&lt;= EOMONTH(DATE(YEAR($O976),8, 1), 0), Overall!$A978&lt;&gt;"", MONTH($N976) &lt;= 8, MONTH($O976) &gt;= 8), IF($R976 &lt;&gt; "", $H976/$R976, ""), ""), "")</f>
        <v/>
      </c>
      <c r="AN976" s="10" t="str">
        <f ca="1">IFERROR(IF(AND(NOW()&lt;= EOMONTH(DATE(YEAR($O976),9, 1), 0), Overall!$A978&lt;&gt;"", MONTH($N976) &lt;= 9, MONTH($O976) &gt;= 9), IF($R976 &lt;&gt; "", $H976/$R976, ""), ""), "")</f>
        <v/>
      </c>
      <c r="AO976" s="10" t="str">
        <f ca="1">IFERROR(IF(AND(NOW()&lt;= EOMONTH(DATE(YEAR($O976),10, 1), 0), Overall!$A978&lt;&gt;"", MONTH($N976) &lt;= 10, MONTH($O976) &gt;= 10), IF($R976 &lt;&gt; "", $H976/$R976, ""), ""), "")</f>
        <v/>
      </c>
      <c r="AP976" s="10" t="str">
        <f ca="1">IFERROR(IF(AND(NOW()&lt;= EOMONTH(DATE(YEAR($O976),11, 1), 0), Overall!$A978&lt;&gt;"", MONTH($N976) &lt;=11, MONTH($O976) &gt;= 11), IF($R976 &lt;&gt; "", $H976/$R976, ""), ""), "")</f>
        <v/>
      </c>
      <c r="AQ976" s="10" t="str">
        <f ca="1">IFERROR(IF(AND(NOW()&lt;= EOMONTH(DATE(YEAR($O976),12, 1), 0), Overall!$A978&lt;&gt;"", MONTH($N976) &lt;= 12, MONTH($O976) &gt;= 12), IF($R976 &lt;&gt; "", $H976/$R976, ""), ""), "")</f>
        <v/>
      </c>
      <c r="AR976" s="16">
        <f t="shared" ca="1" si="31"/>
        <v>0</v>
      </c>
    </row>
    <row r="977" spans="1:44" x14ac:dyDescent="0.25">
      <c r="A977" t="str">
        <f>_xlfn.VALUETOTEXT(Overall!A979)</f>
        <v/>
      </c>
      <c r="B977" s="8" t="str">
        <f>IF(Overall!B979&lt;&gt;"", VALUE(Overall!B979), "")</f>
        <v/>
      </c>
      <c r="C977" s="5" t="str">
        <f>IF(Overall!C979&lt;&gt;"",_xlfn.VALUETOTEXT(Overall!C979),"")</f>
        <v/>
      </c>
      <c r="D977" s="5" t="str">
        <f>_xlfn.VALUETOTEXT(Overall!D979)</f>
        <v/>
      </c>
      <c r="E977" s="5" t="str">
        <f>IF(Overall!Q979&lt;&gt;"",_xlfn.VALUETOTEXT(Overall!Q979),"")</f>
        <v/>
      </c>
      <c r="F977" s="5" t="str">
        <f>IF(Overall!E979&lt;&gt;"",_xlfn.VALUETOTEXT(Overall!E979),"")</f>
        <v/>
      </c>
      <c r="G977" s="5" t="str">
        <f>IF(Overall!R979&lt;&gt;"",_xlfn.VALUETOTEXT(Overall!R979),"")</f>
        <v/>
      </c>
      <c r="H977" s="6" t="str">
        <f>IF(Overall!F979&lt;&gt;"",VALUE(Overall!F979),"")</f>
        <v/>
      </c>
      <c r="I977" s="6" t="str">
        <f>IF(Overall!G979&lt;&gt;"",VALUE(Overall!G979),"")</f>
        <v/>
      </c>
      <c r="J977" s="6" t="str">
        <f>IF(Overall!H979&lt;&gt;"",VALUE(Overall!H979),"")</f>
        <v/>
      </c>
      <c r="K977" s="6" t="str">
        <f>IF(Overall!I979&lt;&gt;"",VALUE(Overall!I979),"")</f>
        <v/>
      </c>
      <c r="L977" s="6" t="str">
        <f>IF(Overall!J979&lt;&gt;"",VALUE(Overall!J979),"")</f>
        <v/>
      </c>
      <c r="M977" s="6" t="str">
        <f>IF(Overall!K979&lt;&gt;"",VALUE(Overall!K979),"")</f>
        <v/>
      </c>
      <c r="N977" s="7" t="str">
        <f>IF(Overall!L979&lt;&gt;"",DATEVALUE(MID(Overall!L979, FIND(",", Overall!L979) + 2, FIND(" ", Overall!L979) - FIND(",", Overall!L979) - 1) &amp; " " &amp; MID(Overall!L979, FIND(" ", Overall!L979) + 1, FIND(",", Overall!L979, FIND(" ", Overall!L979)) - FIND(" ", Overall!L979) - 1) &amp; ", " &amp; MID(Overall!L979, FIND(",", Overall!L979, FIND(",",Overall!L979) + 1) + 2, LEN(Overall!L979))),"")</f>
        <v/>
      </c>
      <c r="O977" s="7" t="str">
        <f>IF(Overall!M979&lt;&gt;"",DATEVALUE(MID(Overall!M979, FIND(",", Overall!M979) + 2, FIND(" ", Overall!M979) - FIND(",", Overall!M979) - 1) &amp; " " &amp; MID(Overall!M979, FIND(" ", Overall!M979) + 1, FIND(",", Overall!M979, FIND(" ", Overall!M979)) - FIND(" ", Overall!M979) - 1) &amp; ", " &amp; MID(Overall!M979, FIND(",", Overall!M979, FIND(",",Overall!M979) + 1) + 2, LEN(Overall!M979))),"")</f>
        <v/>
      </c>
      <c r="P977" s="7" t="str">
        <f>IF(Overall!N979&lt;&gt;"",DATEVALUE(MID(Overall!N979, FIND(",", Overall!N979) + 2, FIND(" ", Overall!N979) - FIND(",", Overall!N979) - 1) &amp; " " &amp; MID(Overall!N979, FIND(" ", Overall!N979) + 1, FIND(",", Overall!N979, FIND(" ", Overall!N979)) - FIND(" ", Overall!N979) - 1) &amp; ", " &amp; MID(Overall!N979, FIND(",", Overall!N979, FIND(",",Overall!N979) + 1) + 2, LEN(Overall!N979))),"")</f>
        <v/>
      </c>
      <c r="Q977" s="7" t="str">
        <f>IF(Overall!O979&lt;&gt;"",DATEVALUE(MID(Overall!O979, FIND(",", Overall!O979) + 2, FIND(" ", Overall!O979) - FIND(",", Overall!O979) - 1) &amp; " " &amp; MID(Overall!O979, FIND(" ", Overall!O979) + 1, FIND(",", Overall!O979, FIND(" ", Overall!O979)) - FIND(" ", Overall!O979) - 1) &amp; ", " &amp; MID(Overall!O979, FIND(",", Overall!O979, FIND(",",Overall!O979) + 1) + 2, LEN(Overall!O979))),"")</f>
        <v/>
      </c>
      <c r="R977" s="5" t="str">
        <f t="shared" si="30"/>
        <v/>
      </c>
      <c r="S977" s="10" t="str">
        <f>IF(Overall!$A979&lt;&gt;"",IF(AND(MONTH($N977) &lt;= 1, MONTH($O977) &gt;= 1), IF($R977 &lt;&gt; "", $H977/$R977, ""), ""),"")</f>
        <v/>
      </c>
      <c r="T977" s="10" t="str">
        <f>IF(Overall!$A979&lt;&gt;"",IF(AND(MONTH($N977) &lt;= 2, MONTH($O977) &gt;= 2), IF($R977 &lt;&gt; "", $H977/$R977, ""), ""),"")</f>
        <v/>
      </c>
      <c r="U977" s="10" t="str">
        <f>IF(Overall!$A979&lt;&gt;"",IF(AND(MONTH($N977) &lt;= 3, MONTH($O977) &gt;= 3), IF($R977 &lt;&gt; "", $H977/$R977, ""), ""),"")</f>
        <v/>
      </c>
      <c r="V977" s="10" t="str">
        <f>IF(Overall!$A979&lt;&gt;"",IF(AND(MONTH($N977) &lt;= 4, MONTH($O977) &gt;= 4), IF($R977 &lt;&gt; "", $H977/$R977, ""), ""),"")</f>
        <v/>
      </c>
      <c r="W977" s="10" t="str">
        <f>IF(Overall!$A979&lt;&gt;"",IF(AND(MONTH($N977) &lt;= 5, MONTH($O977) &gt;= 5), IF($R977 &lt;&gt; "", $H977/$R977, ""), ""),"")</f>
        <v/>
      </c>
      <c r="X977" s="10" t="str">
        <f>IF(Overall!$A979&lt;&gt;"",IF(AND(MONTH($N977) &lt;= 6, MONTH($O977) &gt;= 6), IF($R977 &lt;&gt; "", $H977/$R977, ""), ""),"")</f>
        <v/>
      </c>
      <c r="Y977" s="10" t="str">
        <f>IF(Overall!$A979&lt;&gt;"",IF(AND(MONTH($N977) &lt;= 7, MONTH($O977) &gt;= 7 ), IF($R977 &lt;&gt; "", $H977/$R977, ""), ""),"")</f>
        <v/>
      </c>
      <c r="Z977" s="10" t="str">
        <f>IF(Overall!$A979&lt;&gt;"",IF(AND(MONTH($N977) &lt;= 8, MONTH($O977) &gt;= 8), IF($R977 &lt;&gt; "", $H977/$R977, ""), ""),"")</f>
        <v/>
      </c>
      <c r="AA977" s="10" t="str">
        <f>IF(Overall!$A979&lt;&gt;"",IF(AND(MONTH($N977) &lt;= 9, MONTH($O977) &gt;= 9), IF($R977 &lt;&gt; "", $H977/$R977, ""), ""),"")</f>
        <v/>
      </c>
      <c r="AB977" s="10" t="str">
        <f>IF(Overall!$A979&lt;&gt;"",IF(AND(MONTH($N977) &lt;= 10, MONTH($O977) &gt;= 10), IF($R977 &lt;&gt; "", $H977/$R977, ""), ""),"")</f>
        <v/>
      </c>
      <c r="AC977" s="10" t="str">
        <f>IF(Overall!$A979&lt;&gt;"",IF(AND(MONTH($N977) &lt;= 11, MONTH($O977) &gt;= 11), IF($R977 &lt;&gt; "", $H977/$R977, ""), ""),"")</f>
        <v/>
      </c>
      <c r="AD977" s="10" t="str">
        <f>IF(Overall!$A979&lt;&gt;"",IF(AND(MONTH($N977) &lt;= 12, MONTH($O977) &gt;= 12), IF($R977 &lt;&gt; "", $H977/$R977, ""), ""),"")</f>
        <v/>
      </c>
      <c r="AF977" s="10" t="str">
        <f ca="1">IFERROR(IF(AND(NOW()&lt;= EOMONTH(DATE(YEAR($O977),1, 1), 0), Overall!$A979&lt;&gt;"", MONTH($N977) &lt;= 1, MONTH($O977) &gt;= 1), IF($R977 &lt;&gt; "", $H977/$R977, ""), ""), "")</f>
        <v/>
      </c>
      <c r="AG977" s="10" t="str">
        <f ca="1">IFERROR(IF(AND(NOW()&lt;= EOMONTH(DATE(YEAR($O977),2, 1), 0), Overall!$A979&lt;&gt;"", MONTH($N977) &lt;= 2, MONTH($O977) &gt;= 2), IF($R977 &lt;&gt; "", $H977/$R977, ""), ""), "")</f>
        <v/>
      </c>
      <c r="AH977" s="10" t="str">
        <f ca="1">IFERROR(IF(AND(NOW()&lt;= EOMONTH(DATE(YEAR($O977),3, 1), 0), Overall!$A979&lt;&gt;"", MONTH($N977) &lt;= 3, MONTH($O977) &gt;= 3), IF($R977 &lt;&gt; "", $H977/$R977, ""), ""), "")</f>
        <v/>
      </c>
      <c r="AI977" s="10" t="str">
        <f ca="1">IFERROR(IF(AND(NOW()&lt;= EOMONTH(DATE(YEAR($O977),4, 1), 0), Overall!$A979&lt;&gt;"", MONTH($N977) &lt;= 4, MONTH($O977) &gt;= 4), IF($R977 &lt;&gt; "", $H977/$R977, ""), ""), "")</f>
        <v/>
      </c>
      <c r="AJ977" s="10" t="str">
        <f ca="1">IFERROR(IF(AND(NOW()&lt;= EOMONTH(DATE(YEAR($O977),5, 1), 0), Overall!$A979&lt;&gt;"", MONTH($N977) &lt;= 5, MONTH($O977) &gt;= 5), IF($R977 &lt;&gt; "", $H977/$R977, ""), ""), "")</f>
        <v/>
      </c>
      <c r="AK977" s="10" t="str">
        <f ca="1">IFERROR(IF(AND(NOW()&lt;= EOMONTH(DATE(YEAR($O977),6, 1), 0), Overall!$A979&lt;&gt;"", MONTH($N977) &lt;= 6, MONTH($O977) &gt;= 6), IF($R977 &lt;&gt; "", $H977/$R977, ""), ""), "")</f>
        <v/>
      </c>
      <c r="AL977" s="10" t="str">
        <f ca="1">IFERROR(IF(AND(NOW()&lt;= EOMONTH(DATE(YEAR($O977),7, 1), 0), Overall!$A979&lt;&gt;"", MONTH($N977) &lt;= 7, MONTH($O977) &gt;= 7), IF($R977 &lt;&gt; "", $H977/$R977, ""), ""), "")</f>
        <v/>
      </c>
      <c r="AM977" s="10" t="str">
        <f ca="1">IFERROR(IF(AND(NOW()&lt;= EOMONTH(DATE(YEAR($O977),8, 1), 0), Overall!$A979&lt;&gt;"", MONTH($N977) &lt;= 8, MONTH($O977) &gt;= 8), IF($R977 &lt;&gt; "", $H977/$R977, ""), ""), "")</f>
        <v/>
      </c>
      <c r="AN977" s="10" t="str">
        <f ca="1">IFERROR(IF(AND(NOW()&lt;= EOMONTH(DATE(YEAR($O977),9, 1), 0), Overall!$A979&lt;&gt;"", MONTH($N977) &lt;= 9, MONTH($O977) &gt;= 9), IF($R977 &lt;&gt; "", $H977/$R977, ""), ""), "")</f>
        <v/>
      </c>
      <c r="AO977" s="10" t="str">
        <f ca="1">IFERROR(IF(AND(NOW()&lt;= EOMONTH(DATE(YEAR($O977),10, 1), 0), Overall!$A979&lt;&gt;"", MONTH($N977) &lt;= 10, MONTH($O977) &gt;= 10), IF($R977 &lt;&gt; "", $H977/$R977, ""), ""), "")</f>
        <v/>
      </c>
      <c r="AP977" s="10" t="str">
        <f ca="1">IFERROR(IF(AND(NOW()&lt;= EOMONTH(DATE(YEAR($O977),11, 1), 0), Overall!$A979&lt;&gt;"", MONTH($N977) &lt;=11, MONTH($O977) &gt;= 11), IF($R977 &lt;&gt; "", $H977/$R977, ""), ""), "")</f>
        <v/>
      </c>
      <c r="AQ977" s="10" t="str">
        <f ca="1">IFERROR(IF(AND(NOW()&lt;= EOMONTH(DATE(YEAR($O977),12, 1), 0), Overall!$A979&lt;&gt;"", MONTH($N977) &lt;= 12, MONTH($O977) &gt;= 12), IF($R977 &lt;&gt; "", $H977/$R977, ""), ""), "")</f>
        <v/>
      </c>
      <c r="AR977" s="16">
        <f t="shared" ca="1" si="31"/>
        <v>0</v>
      </c>
    </row>
    <row r="978" spans="1:44" x14ac:dyDescent="0.25">
      <c r="A978" t="str">
        <f>_xlfn.VALUETOTEXT(Overall!A980)</f>
        <v/>
      </c>
      <c r="B978" s="8" t="str">
        <f>IF(Overall!B980&lt;&gt;"", VALUE(Overall!B980), "")</f>
        <v/>
      </c>
      <c r="C978" s="5" t="str">
        <f>IF(Overall!C980&lt;&gt;"",_xlfn.VALUETOTEXT(Overall!C980),"")</f>
        <v/>
      </c>
      <c r="D978" s="5" t="str">
        <f>_xlfn.VALUETOTEXT(Overall!D980)</f>
        <v/>
      </c>
      <c r="E978" s="5" t="str">
        <f>IF(Overall!Q980&lt;&gt;"",_xlfn.VALUETOTEXT(Overall!Q980),"")</f>
        <v/>
      </c>
      <c r="F978" s="5" t="str">
        <f>IF(Overall!E980&lt;&gt;"",_xlfn.VALUETOTEXT(Overall!E980),"")</f>
        <v/>
      </c>
      <c r="G978" s="5" t="str">
        <f>IF(Overall!R980&lt;&gt;"",_xlfn.VALUETOTEXT(Overall!R980),"")</f>
        <v/>
      </c>
      <c r="H978" s="6" t="str">
        <f>IF(Overall!F980&lt;&gt;"",VALUE(Overall!F980),"")</f>
        <v/>
      </c>
      <c r="I978" s="6" t="str">
        <f>IF(Overall!G980&lt;&gt;"",VALUE(Overall!G980),"")</f>
        <v/>
      </c>
      <c r="J978" s="6" t="str">
        <f>IF(Overall!H980&lt;&gt;"",VALUE(Overall!H980),"")</f>
        <v/>
      </c>
      <c r="K978" s="6" t="str">
        <f>IF(Overall!I980&lt;&gt;"",VALUE(Overall!I980),"")</f>
        <v/>
      </c>
      <c r="L978" s="6" t="str">
        <f>IF(Overall!J980&lt;&gt;"",VALUE(Overall!J980),"")</f>
        <v/>
      </c>
      <c r="M978" s="6" t="str">
        <f>IF(Overall!K980&lt;&gt;"",VALUE(Overall!K980),"")</f>
        <v/>
      </c>
      <c r="N978" s="7" t="str">
        <f>IF(Overall!L980&lt;&gt;"",DATEVALUE(MID(Overall!L980, FIND(",", Overall!L980) + 2, FIND(" ", Overall!L980) - FIND(",", Overall!L980) - 1) &amp; " " &amp; MID(Overall!L980, FIND(" ", Overall!L980) + 1, FIND(",", Overall!L980, FIND(" ", Overall!L980)) - FIND(" ", Overall!L980) - 1) &amp; ", " &amp; MID(Overall!L980, FIND(",", Overall!L980, FIND(",",Overall!L980) + 1) + 2, LEN(Overall!L980))),"")</f>
        <v/>
      </c>
      <c r="O978" s="7" t="str">
        <f>IF(Overall!M980&lt;&gt;"",DATEVALUE(MID(Overall!M980, FIND(",", Overall!M980) + 2, FIND(" ", Overall!M980) - FIND(",", Overall!M980) - 1) &amp; " " &amp; MID(Overall!M980, FIND(" ", Overall!M980) + 1, FIND(",", Overall!M980, FIND(" ", Overall!M980)) - FIND(" ", Overall!M980) - 1) &amp; ", " &amp; MID(Overall!M980, FIND(",", Overall!M980, FIND(",",Overall!M980) + 1) + 2, LEN(Overall!M980))),"")</f>
        <v/>
      </c>
      <c r="P978" s="7" t="str">
        <f>IF(Overall!N980&lt;&gt;"",DATEVALUE(MID(Overall!N980, FIND(",", Overall!N980) + 2, FIND(" ", Overall!N980) - FIND(",", Overall!N980) - 1) &amp; " " &amp; MID(Overall!N980, FIND(" ", Overall!N980) + 1, FIND(",", Overall!N980, FIND(" ", Overall!N980)) - FIND(" ", Overall!N980) - 1) &amp; ", " &amp; MID(Overall!N980, FIND(",", Overall!N980, FIND(",",Overall!N980) + 1) + 2, LEN(Overall!N980))),"")</f>
        <v/>
      </c>
      <c r="Q978" s="7" t="str">
        <f>IF(Overall!O980&lt;&gt;"",DATEVALUE(MID(Overall!O980, FIND(",", Overall!O980) + 2, FIND(" ", Overall!O980) - FIND(",", Overall!O980) - 1) &amp; " " &amp; MID(Overall!O980, FIND(" ", Overall!O980) + 1, FIND(",", Overall!O980, FIND(" ", Overall!O980)) - FIND(" ", Overall!O980) - 1) &amp; ", " &amp; MID(Overall!O980, FIND(",", Overall!O980, FIND(",",Overall!O980) + 1) + 2, LEN(Overall!O980))),"")</f>
        <v/>
      </c>
      <c r="R978" s="5" t="str">
        <f t="shared" si="30"/>
        <v/>
      </c>
      <c r="S978" s="10" t="str">
        <f>IF(Overall!$A980&lt;&gt;"",IF(AND(MONTH($N978) &lt;= 1, MONTH($O978) &gt;= 1), IF($R978 &lt;&gt; "", $H978/$R978, ""), ""),"")</f>
        <v/>
      </c>
      <c r="T978" s="10" t="str">
        <f>IF(Overall!$A980&lt;&gt;"",IF(AND(MONTH($N978) &lt;= 2, MONTH($O978) &gt;= 2), IF($R978 &lt;&gt; "", $H978/$R978, ""), ""),"")</f>
        <v/>
      </c>
      <c r="U978" s="10" t="str">
        <f>IF(Overall!$A980&lt;&gt;"",IF(AND(MONTH($N978) &lt;= 3, MONTH($O978) &gt;= 3), IF($R978 &lt;&gt; "", $H978/$R978, ""), ""),"")</f>
        <v/>
      </c>
      <c r="V978" s="10" t="str">
        <f>IF(Overall!$A980&lt;&gt;"",IF(AND(MONTH($N978) &lt;= 4, MONTH($O978) &gt;= 4), IF($R978 &lt;&gt; "", $H978/$R978, ""), ""),"")</f>
        <v/>
      </c>
      <c r="W978" s="10" t="str">
        <f>IF(Overall!$A980&lt;&gt;"",IF(AND(MONTH($N978) &lt;= 5, MONTH($O978) &gt;= 5), IF($R978 &lt;&gt; "", $H978/$R978, ""), ""),"")</f>
        <v/>
      </c>
      <c r="X978" s="10" t="str">
        <f>IF(Overall!$A980&lt;&gt;"",IF(AND(MONTH($N978) &lt;= 6, MONTH($O978) &gt;= 6), IF($R978 &lt;&gt; "", $H978/$R978, ""), ""),"")</f>
        <v/>
      </c>
      <c r="Y978" s="10" t="str">
        <f>IF(Overall!$A980&lt;&gt;"",IF(AND(MONTH($N978) &lt;= 7, MONTH($O978) &gt;= 7 ), IF($R978 &lt;&gt; "", $H978/$R978, ""), ""),"")</f>
        <v/>
      </c>
      <c r="Z978" s="10" t="str">
        <f>IF(Overall!$A980&lt;&gt;"",IF(AND(MONTH($N978) &lt;= 8, MONTH($O978) &gt;= 8), IF($R978 &lt;&gt; "", $H978/$R978, ""), ""),"")</f>
        <v/>
      </c>
      <c r="AA978" s="10" t="str">
        <f>IF(Overall!$A980&lt;&gt;"",IF(AND(MONTH($N978) &lt;= 9, MONTH($O978) &gt;= 9), IF($R978 &lt;&gt; "", $H978/$R978, ""), ""),"")</f>
        <v/>
      </c>
      <c r="AB978" s="10" t="str">
        <f>IF(Overall!$A980&lt;&gt;"",IF(AND(MONTH($N978) &lt;= 10, MONTH($O978) &gt;= 10), IF($R978 &lt;&gt; "", $H978/$R978, ""), ""),"")</f>
        <v/>
      </c>
      <c r="AC978" s="10" t="str">
        <f>IF(Overall!$A980&lt;&gt;"",IF(AND(MONTH($N978) &lt;= 11, MONTH($O978) &gt;= 11), IF($R978 &lt;&gt; "", $H978/$R978, ""), ""),"")</f>
        <v/>
      </c>
      <c r="AD978" s="10" t="str">
        <f>IF(Overall!$A980&lt;&gt;"",IF(AND(MONTH($N978) &lt;= 12, MONTH($O978) &gt;= 12), IF($R978 &lt;&gt; "", $H978/$R978, ""), ""),"")</f>
        <v/>
      </c>
      <c r="AF978" s="10" t="str">
        <f ca="1">IFERROR(IF(AND(NOW()&lt;= EOMONTH(DATE(YEAR($O978),1, 1), 0), Overall!$A980&lt;&gt;"", MONTH($N978) &lt;= 1, MONTH($O978) &gt;= 1), IF($R978 &lt;&gt; "", $H978/$R978, ""), ""), "")</f>
        <v/>
      </c>
      <c r="AG978" s="10" t="str">
        <f ca="1">IFERROR(IF(AND(NOW()&lt;= EOMONTH(DATE(YEAR($O978),2, 1), 0), Overall!$A980&lt;&gt;"", MONTH($N978) &lt;= 2, MONTH($O978) &gt;= 2), IF($R978 &lt;&gt; "", $H978/$R978, ""), ""), "")</f>
        <v/>
      </c>
      <c r="AH978" s="10" t="str">
        <f ca="1">IFERROR(IF(AND(NOW()&lt;= EOMONTH(DATE(YEAR($O978),3, 1), 0), Overall!$A980&lt;&gt;"", MONTH($N978) &lt;= 3, MONTH($O978) &gt;= 3), IF($R978 &lt;&gt; "", $H978/$R978, ""), ""), "")</f>
        <v/>
      </c>
      <c r="AI978" s="10" t="str">
        <f ca="1">IFERROR(IF(AND(NOW()&lt;= EOMONTH(DATE(YEAR($O978),4, 1), 0), Overall!$A980&lt;&gt;"", MONTH($N978) &lt;= 4, MONTH($O978) &gt;= 4), IF($R978 &lt;&gt; "", $H978/$R978, ""), ""), "")</f>
        <v/>
      </c>
      <c r="AJ978" s="10" t="str">
        <f ca="1">IFERROR(IF(AND(NOW()&lt;= EOMONTH(DATE(YEAR($O978),5, 1), 0), Overall!$A980&lt;&gt;"", MONTH($N978) &lt;= 5, MONTH($O978) &gt;= 5), IF($R978 &lt;&gt; "", $H978/$R978, ""), ""), "")</f>
        <v/>
      </c>
      <c r="AK978" s="10" t="str">
        <f ca="1">IFERROR(IF(AND(NOW()&lt;= EOMONTH(DATE(YEAR($O978),6, 1), 0), Overall!$A980&lt;&gt;"", MONTH($N978) &lt;= 6, MONTH($O978) &gt;= 6), IF($R978 &lt;&gt; "", $H978/$R978, ""), ""), "")</f>
        <v/>
      </c>
      <c r="AL978" s="10" t="str">
        <f ca="1">IFERROR(IF(AND(NOW()&lt;= EOMONTH(DATE(YEAR($O978),7, 1), 0), Overall!$A980&lt;&gt;"", MONTH($N978) &lt;= 7, MONTH($O978) &gt;= 7), IF($R978 &lt;&gt; "", $H978/$R978, ""), ""), "")</f>
        <v/>
      </c>
      <c r="AM978" s="10" t="str">
        <f ca="1">IFERROR(IF(AND(NOW()&lt;= EOMONTH(DATE(YEAR($O978),8, 1), 0), Overall!$A980&lt;&gt;"", MONTH($N978) &lt;= 8, MONTH($O978) &gt;= 8), IF($R978 &lt;&gt; "", $H978/$R978, ""), ""), "")</f>
        <v/>
      </c>
      <c r="AN978" s="10" t="str">
        <f ca="1">IFERROR(IF(AND(NOW()&lt;= EOMONTH(DATE(YEAR($O978),9, 1), 0), Overall!$A980&lt;&gt;"", MONTH($N978) &lt;= 9, MONTH($O978) &gt;= 9), IF($R978 &lt;&gt; "", $H978/$R978, ""), ""), "")</f>
        <v/>
      </c>
      <c r="AO978" s="10" t="str">
        <f ca="1">IFERROR(IF(AND(NOW()&lt;= EOMONTH(DATE(YEAR($O978),10, 1), 0), Overall!$A980&lt;&gt;"", MONTH($N978) &lt;= 10, MONTH($O978) &gt;= 10), IF($R978 &lt;&gt; "", $H978/$R978, ""), ""), "")</f>
        <v/>
      </c>
      <c r="AP978" s="10" t="str">
        <f ca="1">IFERROR(IF(AND(NOW()&lt;= EOMONTH(DATE(YEAR($O978),11, 1), 0), Overall!$A980&lt;&gt;"", MONTH($N978) &lt;=11, MONTH($O978) &gt;= 11), IF($R978 &lt;&gt; "", $H978/$R978, ""), ""), "")</f>
        <v/>
      </c>
      <c r="AQ978" s="10" t="str">
        <f ca="1">IFERROR(IF(AND(NOW()&lt;= EOMONTH(DATE(YEAR($O978),12, 1), 0), Overall!$A980&lt;&gt;"", MONTH($N978) &lt;= 12, MONTH($O978) &gt;= 12), IF($R978 &lt;&gt; "", $H978/$R978, ""), ""), "")</f>
        <v/>
      </c>
      <c r="AR978" s="16">
        <f t="shared" ca="1" si="31"/>
        <v>0</v>
      </c>
    </row>
    <row r="979" spans="1:44" x14ac:dyDescent="0.25">
      <c r="A979" t="str">
        <f>_xlfn.VALUETOTEXT(Overall!A981)</f>
        <v/>
      </c>
      <c r="B979" s="8" t="str">
        <f>IF(Overall!B981&lt;&gt;"", VALUE(Overall!B981), "")</f>
        <v/>
      </c>
      <c r="C979" s="5" t="str">
        <f>IF(Overall!C981&lt;&gt;"",_xlfn.VALUETOTEXT(Overall!C981),"")</f>
        <v/>
      </c>
      <c r="D979" s="5" t="str">
        <f>_xlfn.VALUETOTEXT(Overall!D981)</f>
        <v/>
      </c>
      <c r="E979" s="5" t="str">
        <f>IF(Overall!Q981&lt;&gt;"",_xlfn.VALUETOTEXT(Overall!Q981),"")</f>
        <v/>
      </c>
      <c r="F979" s="5" t="str">
        <f>IF(Overall!E981&lt;&gt;"",_xlfn.VALUETOTEXT(Overall!E981),"")</f>
        <v/>
      </c>
      <c r="G979" s="5" t="str">
        <f>IF(Overall!R981&lt;&gt;"",_xlfn.VALUETOTEXT(Overall!R981),"")</f>
        <v/>
      </c>
      <c r="H979" s="6" t="str">
        <f>IF(Overall!F981&lt;&gt;"",VALUE(Overall!F981),"")</f>
        <v/>
      </c>
      <c r="I979" s="6" t="str">
        <f>IF(Overall!G981&lt;&gt;"",VALUE(Overall!G981),"")</f>
        <v/>
      </c>
      <c r="J979" s="6" t="str">
        <f>IF(Overall!H981&lt;&gt;"",VALUE(Overall!H981),"")</f>
        <v/>
      </c>
      <c r="K979" s="6" t="str">
        <f>IF(Overall!I981&lt;&gt;"",VALUE(Overall!I981),"")</f>
        <v/>
      </c>
      <c r="L979" s="6" t="str">
        <f>IF(Overall!J981&lt;&gt;"",VALUE(Overall!J981),"")</f>
        <v/>
      </c>
      <c r="M979" s="6" t="str">
        <f>IF(Overall!K981&lt;&gt;"",VALUE(Overall!K981),"")</f>
        <v/>
      </c>
      <c r="N979" s="7" t="str">
        <f>IF(Overall!L981&lt;&gt;"",DATEVALUE(MID(Overall!L981, FIND(",", Overall!L981) + 2, FIND(" ", Overall!L981) - FIND(",", Overall!L981) - 1) &amp; " " &amp; MID(Overall!L981, FIND(" ", Overall!L981) + 1, FIND(",", Overall!L981, FIND(" ", Overall!L981)) - FIND(" ", Overall!L981) - 1) &amp; ", " &amp; MID(Overall!L981, FIND(",", Overall!L981, FIND(",",Overall!L981) + 1) + 2, LEN(Overall!L981))),"")</f>
        <v/>
      </c>
      <c r="O979" s="7" t="str">
        <f>IF(Overall!M981&lt;&gt;"",DATEVALUE(MID(Overall!M981, FIND(",", Overall!M981) + 2, FIND(" ", Overall!M981) - FIND(",", Overall!M981) - 1) &amp; " " &amp; MID(Overall!M981, FIND(" ", Overall!M981) + 1, FIND(",", Overall!M981, FIND(" ", Overall!M981)) - FIND(" ", Overall!M981) - 1) &amp; ", " &amp; MID(Overall!M981, FIND(",", Overall!M981, FIND(",",Overall!M981) + 1) + 2, LEN(Overall!M981))),"")</f>
        <v/>
      </c>
      <c r="P979" s="7" t="str">
        <f>IF(Overall!N981&lt;&gt;"",DATEVALUE(MID(Overall!N981, FIND(",", Overall!N981) + 2, FIND(" ", Overall!N981) - FIND(",", Overall!N981) - 1) &amp; " " &amp; MID(Overall!N981, FIND(" ", Overall!N981) + 1, FIND(",", Overall!N981, FIND(" ", Overall!N981)) - FIND(" ", Overall!N981) - 1) &amp; ", " &amp; MID(Overall!N981, FIND(",", Overall!N981, FIND(",",Overall!N981) + 1) + 2, LEN(Overall!N981))),"")</f>
        <v/>
      </c>
      <c r="Q979" s="7" t="str">
        <f>IF(Overall!O981&lt;&gt;"",DATEVALUE(MID(Overall!O981, FIND(",", Overall!O981) + 2, FIND(" ", Overall!O981) - FIND(",", Overall!O981) - 1) &amp; " " &amp; MID(Overall!O981, FIND(" ", Overall!O981) + 1, FIND(",", Overall!O981, FIND(" ", Overall!O981)) - FIND(" ", Overall!O981) - 1) &amp; ", " &amp; MID(Overall!O981, FIND(",", Overall!O981, FIND(",",Overall!O981) + 1) + 2, LEN(Overall!O981))),"")</f>
        <v/>
      </c>
      <c r="R979" s="5" t="str">
        <f t="shared" si="30"/>
        <v/>
      </c>
      <c r="S979" s="10" t="str">
        <f>IF(Overall!$A981&lt;&gt;"",IF(AND(MONTH($N979) &lt;= 1, MONTH($O979) &gt;= 1), IF($R979 &lt;&gt; "", $H979/$R979, ""), ""),"")</f>
        <v/>
      </c>
      <c r="T979" s="10" t="str">
        <f>IF(Overall!$A981&lt;&gt;"",IF(AND(MONTH($N979) &lt;= 2, MONTH($O979) &gt;= 2), IF($R979 &lt;&gt; "", $H979/$R979, ""), ""),"")</f>
        <v/>
      </c>
      <c r="U979" s="10" t="str">
        <f>IF(Overall!$A981&lt;&gt;"",IF(AND(MONTH($N979) &lt;= 3, MONTH($O979) &gt;= 3), IF($R979 &lt;&gt; "", $H979/$R979, ""), ""),"")</f>
        <v/>
      </c>
      <c r="V979" s="10" t="str">
        <f>IF(Overall!$A981&lt;&gt;"",IF(AND(MONTH($N979) &lt;= 4, MONTH($O979) &gt;= 4), IF($R979 &lt;&gt; "", $H979/$R979, ""), ""),"")</f>
        <v/>
      </c>
      <c r="W979" s="10" t="str">
        <f>IF(Overall!$A981&lt;&gt;"",IF(AND(MONTH($N979) &lt;= 5, MONTH($O979) &gt;= 5), IF($R979 &lt;&gt; "", $H979/$R979, ""), ""),"")</f>
        <v/>
      </c>
      <c r="X979" s="10" t="str">
        <f>IF(Overall!$A981&lt;&gt;"",IF(AND(MONTH($N979) &lt;= 6, MONTH($O979) &gt;= 6), IF($R979 &lt;&gt; "", $H979/$R979, ""), ""),"")</f>
        <v/>
      </c>
      <c r="Y979" s="10" t="str">
        <f>IF(Overall!$A981&lt;&gt;"",IF(AND(MONTH($N979) &lt;= 7, MONTH($O979) &gt;= 7 ), IF($R979 &lt;&gt; "", $H979/$R979, ""), ""),"")</f>
        <v/>
      </c>
      <c r="Z979" s="10" t="str">
        <f>IF(Overall!$A981&lt;&gt;"",IF(AND(MONTH($N979) &lt;= 8, MONTH($O979) &gt;= 8), IF($R979 &lt;&gt; "", $H979/$R979, ""), ""),"")</f>
        <v/>
      </c>
      <c r="AA979" s="10" t="str">
        <f>IF(Overall!$A981&lt;&gt;"",IF(AND(MONTH($N979) &lt;= 9, MONTH($O979) &gt;= 9), IF($R979 &lt;&gt; "", $H979/$R979, ""), ""),"")</f>
        <v/>
      </c>
      <c r="AB979" s="10" t="str">
        <f>IF(Overall!$A981&lt;&gt;"",IF(AND(MONTH($N979) &lt;= 10, MONTH($O979) &gt;= 10), IF($R979 &lt;&gt; "", $H979/$R979, ""), ""),"")</f>
        <v/>
      </c>
      <c r="AC979" s="10" t="str">
        <f>IF(Overall!$A981&lt;&gt;"",IF(AND(MONTH($N979) &lt;= 11, MONTH($O979) &gt;= 11), IF($R979 &lt;&gt; "", $H979/$R979, ""), ""),"")</f>
        <v/>
      </c>
      <c r="AD979" s="10" t="str">
        <f>IF(Overall!$A981&lt;&gt;"",IF(AND(MONTH($N979) &lt;= 12, MONTH($O979) &gt;= 12), IF($R979 &lt;&gt; "", $H979/$R979, ""), ""),"")</f>
        <v/>
      </c>
      <c r="AF979" s="10" t="str">
        <f ca="1">IFERROR(IF(AND(NOW()&lt;= EOMONTH(DATE(YEAR($O979),1, 1), 0), Overall!$A981&lt;&gt;"", MONTH($N979) &lt;= 1, MONTH($O979) &gt;= 1), IF($R979 &lt;&gt; "", $H979/$R979, ""), ""), "")</f>
        <v/>
      </c>
      <c r="AG979" s="10" t="str">
        <f ca="1">IFERROR(IF(AND(NOW()&lt;= EOMONTH(DATE(YEAR($O979),2, 1), 0), Overall!$A981&lt;&gt;"", MONTH($N979) &lt;= 2, MONTH($O979) &gt;= 2), IF($R979 &lt;&gt; "", $H979/$R979, ""), ""), "")</f>
        <v/>
      </c>
      <c r="AH979" s="10" t="str">
        <f ca="1">IFERROR(IF(AND(NOW()&lt;= EOMONTH(DATE(YEAR($O979),3, 1), 0), Overall!$A981&lt;&gt;"", MONTH($N979) &lt;= 3, MONTH($O979) &gt;= 3), IF($R979 &lt;&gt; "", $H979/$R979, ""), ""), "")</f>
        <v/>
      </c>
      <c r="AI979" s="10" t="str">
        <f ca="1">IFERROR(IF(AND(NOW()&lt;= EOMONTH(DATE(YEAR($O979),4, 1), 0), Overall!$A981&lt;&gt;"", MONTH($N979) &lt;= 4, MONTH($O979) &gt;= 4), IF($R979 &lt;&gt; "", $H979/$R979, ""), ""), "")</f>
        <v/>
      </c>
      <c r="AJ979" s="10" t="str">
        <f ca="1">IFERROR(IF(AND(NOW()&lt;= EOMONTH(DATE(YEAR($O979),5, 1), 0), Overall!$A981&lt;&gt;"", MONTH($N979) &lt;= 5, MONTH($O979) &gt;= 5), IF($R979 &lt;&gt; "", $H979/$R979, ""), ""), "")</f>
        <v/>
      </c>
      <c r="AK979" s="10" t="str">
        <f ca="1">IFERROR(IF(AND(NOW()&lt;= EOMONTH(DATE(YEAR($O979),6, 1), 0), Overall!$A981&lt;&gt;"", MONTH($N979) &lt;= 6, MONTH($O979) &gt;= 6), IF($R979 &lt;&gt; "", $H979/$R979, ""), ""), "")</f>
        <v/>
      </c>
      <c r="AL979" s="10" t="str">
        <f ca="1">IFERROR(IF(AND(NOW()&lt;= EOMONTH(DATE(YEAR($O979),7, 1), 0), Overall!$A981&lt;&gt;"", MONTH($N979) &lt;= 7, MONTH($O979) &gt;= 7), IF($R979 &lt;&gt; "", $H979/$R979, ""), ""), "")</f>
        <v/>
      </c>
      <c r="AM979" s="10" t="str">
        <f ca="1">IFERROR(IF(AND(NOW()&lt;= EOMONTH(DATE(YEAR($O979),8, 1), 0), Overall!$A981&lt;&gt;"", MONTH($N979) &lt;= 8, MONTH($O979) &gt;= 8), IF($R979 &lt;&gt; "", $H979/$R979, ""), ""), "")</f>
        <v/>
      </c>
      <c r="AN979" s="10" t="str">
        <f ca="1">IFERROR(IF(AND(NOW()&lt;= EOMONTH(DATE(YEAR($O979),9, 1), 0), Overall!$A981&lt;&gt;"", MONTH($N979) &lt;= 9, MONTH($O979) &gt;= 9), IF($R979 &lt;&gt; "", $H979/$R979, ""), ""), "")</f>
        <v/>
      </c>
      <c r="AO979" s="10" t="str">
        <f ca="1">IFERROR(IF(AND(NOW()&lt;= EOMONTH(DATE(YEAR($O979),10, 1), 0), Overall!$A981&lt;&gt;"", MONTH($N979) &lt;= 10, MONTH($O979) &gt;= 10), IF($R979 &lt;&gt; "", $H979/$R979, ""), ""), "")</f>
        <v/>
      </c>
      <c r="AP979" s="10" t="str">
        <f ca="1">IFERROR(IF(AND(NOW()&lt;= EOMONTH(DATE(YEAR($O979),11, 1), 0), Overall!$A981&lt;&gt;"", MONTH($N979) &lt;=11, MONTH($O979) &gt;= 11), IF($R979 &lt;&gt; "", $H979/$R979, ""), ""), "")</f>
        <v/>
      </c>
      <c r="AQ979" s="10" t="str">
        <f ca="1">IFERROR(IF(AND(NOW()&lt;= EOMONTH(DATE(YEAR($O979),12, 1), 0), Overall!$A981&lt;&gt;"", MONTH($N979) &lt;= 12, MONTH($O979) &gt;= 12), IF($R979 &lt;&gt; "", $H979/$R979, ""), ""), "")</f>
        <v/>
      </c>
      <c r="AR979" s="16">
        <f t="shared" ca="1" si="31"/>
        <v>0</v>
      </c>
    </row>
    <row r="980" spans="1:44" x14ac:dyDescent="0.25">
      <c r="A980" t="str">
        <f>_xlfn.VALUETOTEXT(Overall!A982)</f>
        <v/>
      </c>
      <c r="B980" s="8" t="str">
        <f>IF(Overall!B982&lt;&gt;"", VALUE(Overall!B982), "")</f>
        <v/>
      </c>
      <c r="C980" s="5" t="str">
        <f>IF(Overall!C982&lt;&gt;"",_xlfn.VALUETOTEXT(Overall!C982),"")</f>
        <v/>
      </c>
      <c r="D980" s="5" t="str">
        <f>_xlfn.VALUETOTEXT(Overall!D982)</f>
        <v/>
      </c>
      <c r="E980" s="5" t="str">
        <f>IF(Overall!Q982&lt;&gt;"",_xlfn.VALUETOTEXT(Overall!Q982),"")</f>
        <v/>
      </c>
      <c r="F980" s="5" t="str">
        <f>IF(Overall!E982&lt;&gt;"",_xlfn.VALUETOTEXT(Overall!E982),"")</f>
        <v/>
      </c>
      <c r="G980" s="5" t="str">
        <f>IF(Overall!R982&lt;&gt;"",_xlfn.VALUETOTEXT(Overall!R982),"")</f>
        <v/>
      </c>
      <c r="H980" s="6" t="str">
        <f>IF(Overall!F982&lt;&gt;"",VALUE(Overall!F982),"")</f>
        <v/>
      </c>
      <c r="I980" s="6" t="str">
        <f>IF(Overall!G982&lt;&gt;"",VALUE(Overall!G982),"")</f>
        <v/>
      </c>
      <c r="J980" s="6" t="str">
        <f>IF(Overall!H982&lt;&gt;"",VALUE(Overall!H982),"")</f>
        <v/>
      </c>
      <c r="K980" s="6" t="str">
        <f>IF(Overall!I982&lt;&gt;"",VALUE(Overall!I982),"")</f>
        <v/>
      </c>
      <c r="L980" s="6" t="str">
        <f>IF(Overall!J982&lt;&gt;"",VALUE(Overall!J982),"")</f>
        <v/>
      </c>
      <c r="M980" s="6" t="str">
        <f>IF(Overall!K982&lt;&gt;"",VALUE(Overall!K982),"")</f>
        <v/>
      </c>
      <c r="N980" s="7" t="str">
        <f>IF(Overall!L982&lt;&gt;"",DATEVALUE(MID(Overall!L982, FIND(",", Overall!L982) + 2, FIND(" ", Overall!L982) - FIND(",", Overall!L982) - 1) &amp; " " &amp; MID(Overall!L982, FIND(" ", Overall!L982) + 1, FIND(",", Overall!L982, FIND(" ", Overall!L982)) - FIND(" ", Overall!L982) - 1) &amp; ", " &amp; MID(Overall!L982, FIND(",", Overall!L982, FIND(",",Overall!L982) + 1) + 2, LEN(Overall!L982))),"")</f>
        <v/>
      </c>
      <c r="O980" s="7" t="str">
        <f>IF(Overall!M982&lt;&gt;"",DATEVALUE(MID(Overall!M982, FIND(",", Overall!M982) + 2, FIND(" ", Overall!M982) - FIND(",", Overall!M982) - 1) &amp; " " &amp; MID(Overall!M982, FIND(" ", Overall!M982) + 1, FIND(",", Overall!M982, FIND(" ", Overall!M982)) - FIND(" ", Overall!M982) - 1) &amp; ", " &amp; MID(Overall!M982, FIND(",", Overall!M982, FIND(",",Overall!M982) + 1) + 2, LEN(Overall!M982))),"")</f>
        <v/>
      </c>
      <c r="P980" s="7" t="str">
        <f>IF(Overall!N982&lt;&gt;"",DATEVALUE(MID(Overall!N982, FIND(",", Overall!N982) + 2, FIND(" ", Overall!N982) - FIND(",", Overall!N982) - 1) &amp; " " &amp; MID(Overall!N982, FIND(" ", Overall!N982) + 1, FIND(",", Overall!N982, FIND(" ", Overall!N982)) - FIND(" ", Overall!N982) - 1) &amp; ", " &amp; MID(Overall!N982, FIND(",", Overall!N982, FIND(",",Overall!N982) + 1) + 2, LEN(Overall!N982))),"")</f>
        <v/>
      </c>
      <c r="Q980" s="7" t="str">
        <f>IF(Overall!O982&lt;&gt;"",DATEVALUE(MID(Overall!O982, FIND(",", Overall!O982) + 2, FIND(" ", Overall!O982) - FIND(",", Overall!O982) - 1) &amp; " " &amp; MID(Overall!O982, FIND(" ", Overall!O982) + 1, FIND(",", Overall!O982, FIND(" ", Overall!O982)) - FIND(" ", Overall!O982) - 1) &amp; ", " &amp; MID(Overall!O982, FIND(",", Overall!O982, FIND(",",Overall!O982) + 1) + 2, LEN(Overall!O982))),"")</f>
        <v/>
      </c>
      <c r="R980" s="5" t="str">
        <f t="shared" si="30"/>
        <v/>
      </c>
      <c r="S980" s="10" t="str">
        <f>IF(Overall!$A982&lt;&gt;"",IF(AND(MONTH($N980) &lt;= 1, MONTH($O980) &gt;= 1), IF($R980 &lt;&gt; "", $H980/$R980, ""), ""),"")</f>
        <v/>
      </c>
      <c r="T980" s="10" t="str">
        <f>IF(Overall!$A982&lt;&gt;"",IF(AND(MONTH($N980) &lt;= 2, MONTH($O980) &gt;= 2), IF($R980 &lt;&gt; "", $H980/$R980, ""), ""),"")</f>
        <v/>
      </c>
      <c r="U980" s="10" t="str">
        <f>IF(Overall!$A982&lt;&gt;"",IF(AND(MONTH($N980) &lt;= 3, MONTH($O980) &gt;= 3), IF($R980 &lt;&gt; "", $H980/$R980, ""), ""),"")</f>
        <v/>
      </c>
      <c r="V980" s="10" t="str">
        <f>IF(Overall!$A982&lt;&gt;"",IF(AND(MONTH($N980) &lt;= 4, MONTH($O980) &gt;= 4), IF($R980 &lt;&gt; "", $H980/$R980, ""), ""),"")</f>
        <v/>
      </c>
      <c r="W980" s="10" t="str">
        <f>IF(Overall!$A982&lt;&gt;"",IF(AND(MONTH($N980) &lt;= 5, MONTH($O980) &gt;= 5), IF($R980 &lt;&gt; "", $H980/$R980, ""), ""),"")</f>
        <v/>
      </c>
      <c r="X980" s="10" t="str">
        <f>IF(Overall!$A982&lt;&gt;"",IF(AND(MONTH($N980) &lt;= 6, MONTH($O980) &gt;= 6), IF($R980 &lt;&gt; "", $H980/$R980, ""), ""),"")</f>
        <v/>
      </c>
      <c r="Y980" s="10" t="str">
        <f>IF(Overall!$A982&lt;&gt;"",IF(AND(MONTH($N980) &lt;= 7, MONTH($O980) &gt;= 7 ), IF($R980 &lt;&gt; "", $H980/$R980, ""), ""),"")</f>
        <v/>
      </c>
      <c r="Z980" s="10" t="str">
        <f>IF(Overall!$A982&lt;&gt;"",IF(AND(MONTH($N980) &lt;= 8, MONTH($O980) &gt;= 8), IF($R980 &lt;&gt; "", $H980/$R980, ""), ""),"")</f>
        <v/>
      </c>
      <c r="AA980" s="10" t="str">
        <f>IF(Overall!$A982&lt;&gt;"",IF(AND(MONTH($N980) &lt;= 9, MONTH($O980) &gt;= 9), IF($R980 &lt;&gt; "", $H980/$R980, ""), ""),"")</f>
        <v/>
      </c>
      <c r="AB980" s="10" t="str">
        <f>IF(Overall!$A982&lt;&gt;"",IF(AND(MONTH($N980) &lt;= 10, MONTH($O980) &gt;= 10), IF($R980 &lt;&gt; "", $H980/$R980, ""), ""),"")</f>
        <v/>
      </c>
      <c r="AC980" s="10" t="str">
        <f>IF(Overall!$A982&lt;&gt;"",IF(AND(MONTH($N980) &lt;= 11, MONTH($O980) &gt;= 11), IF($R980 &lt;&gt; "", $H980/$R980, ""), ""),"")</f>
        <v/>
      </c>
      <c r="AD980" s="10" t="str">
        <f>IF(Overall!$A982&lt;&gt;"",IF(AND(MONTH($N980) &lt;= 12, MONTH($O980) &gt;= 12), IF($R980 &lt;&gt; "", $H980/$R980, ""), ""),"")</f>
        <v/>
      </c>
      <c r="AF980" s="10" t="str">
        <f ca="1">IFERROR(IF(AND(NOW()&lt;= EOMONTH(DATE(YEAR($O980),1, 1), 0), Overall!$A982&lt;&gt;"", MONTH($N980) &lt;= 1, MONTH($O980) &gt;= 1), IF($R980 &lt;&gt; "", $H980/$R980, ""), ""), "")</f>
        <v/>
      </c>
      <c r="AG980" s="10" t="str">
        <f ca="1">IFERROR(IF(AND(NOW()&lt;= EOMONTH(DATE(YEAR($O980),2, 1), 0), Overall!$A982&lt;&gt;"", MONTH($N980) &lt;= 2, MONTH($O980) &gt;= 2), IF($R980 &lt;&gt; "", $H980/$R980, ""), ""), "")</f>
        <v/>
      </c>
      <c r="AH980" s="10" t="str">
        <f ca="1">IFERROR(IF(AND(NOW()&lt;= EOMONTH(DATE(YEAR($O980),3, 1), 0), Overall!$A982&lt;&gt;"", MONTH($N980) &lt;= 3, MONTH($O980) &gt;= 3), IF($R980 &lt;&gt; "", $H980/$R980, ""), ""), "")</f>
        <v/>
      </c>
      <c r="AI980" s="10" t="str">
        <f ca="1">IFERROR(IF(AND(NOW()&lt;= EOMONTH(DATE(YEAR($O980),4, 1), 0), Overall!$A982&lt;&gt;"", MONTH($N980) &lt;= 4, MONTH($O980) &gt;= 4), IF($R980 &lt;&gt; "", $H980/$R980, ""), ""), "")</f>
        <v/>
      </c>
      <c r="AJ980" s="10" t="str">
        <f ca="1">IFERROR(IF(AND(NOW()&lt;= EOMONTH(DATE(YEAR($O980),5, 1), 0), Overall!$A982&lt;&gt;"", MONTH($N980) &lt;= 5, MONTH($O980) &gt;= 5), IF($R980 &lt;&gt; "", $H980/$R980, ""), ""), "")</f>
        <v/>
      </c>
      <c r="AK980" s="10" t="str">
        <f ca="1">IFERROR(IF(AND(NOW()&lt;= EOMONTH(DATE(YEAR($O980),6, 1), 0), Overall!$A982&lt;&gt;"", MONTH($N980) &lt;= 6, MONTH($O980) &gt;= 6), IF($R980 &lt;&gt; "", $H980/$R980, ""), ""), "")</f>
        <v/>
      </c>
      <c r="AL980" s="10" t="str">
        <f ca="1">IFERROR(IF(AND(NOW()&lt;= EOMONTH(DATE(YEAR($O980),7, 1), 0), Overall!$A982&lt;&gt;"", MONTH($N980) &lt;= 7, MONTH($O980) &gt;= 7), IF($R980 &lt;&gt; "", $H980/$R980, ""), ""), "")</f>
        <v/>
      </c>
      <c r="AM980" s="10" t="str">
        <f ca="1">IFERROR(IF(AND(NOW()&lt;= EOMONTH(DATE(YEAR($O980),8, 1), 0), Overall!$A982&lt;&gt;"", MONTH($N980) &lt;= 8, MONTH($O980) &gt;= 8), IF($R980 &lt;&gt; "", $H980/$R980, ""), ""), "")</f>
        <v/>
      </c>
      <c r="AN980" s="10" t="str">
        <f ca="1">IFERROR(IF(AND(NOW()&lt;= EOMONTH(DATE(YEAR($O980),9, 1), 0), Overall!$A982&lt;&gt;"", MONTH($N980) &lt;= 9, MONTH($O980) &gt;= 9), IF($R980 &lt;&gt; "", $H980/$R980, ""), ""), "")</f>
        <v/>
      </c>
      <c r="AO980" s="10" t="str">
        <f ca="1">IFERROR(IF(AND(NOW()&lt;= EOMONTH(DATE(YEAR($O980),10, 1), 0), Overall!$A982&lt;&gt;"", MONTH($N980) &lt;= 10, MONTH($O980) &gt;= 10), IF($R980 &lt;&gt; "", $H980/$R980, ""), ""), "")</f>
        <v/>
      </c>
      <c r="AP980" s="10" t="str">
        <f ca="1">IFERROR(IF(AND(NOW()&lt;= EOMONTH(DATE(YEAR($O980),11, 1), 0), Overall!$A982&lt;&gt;"", MONTH($N980) &lt;=11, MONTH($O980) &gt;= 11), IF($R980 &lt;&gt; "", $H980/$R980, ""), ""), "")</f>
        <v/>
      </c>
      <c r="AQ980" s="10" t="str">
        <f ca="1">IFERROR(IF(AND(NOW()&lt;= EOMONTH(DATE(YEAR($O980),12, 1), 0), Overall!$A982&lt;&gt;"", MONTH($N980) &lt;= 12, MONTH($O980) &gt;= 12), IF($R980 &lt;&gt; "", $H980/$R980, ""), ""), "")</f>
        <v/>
      </c>
      <c r="AR980" s="16">
        <f t="shared" ca="1" si="31"/>
        <v>0</v>
      </c>
    </row>
    <row r="981" spans="1:44" x14ac:dyDescent="0.25">
      <c r="A981" t="str">
        <f>_xlfn.VALUETOTEXT(Overall!A983)</f>
        <v/>
      </c>
      <c r="B981" s="8" t="str">
        <f>IF(Overall!B983&lt;&gt;"", VALUE(Overall!B983), "")</f>
        <v/>
      </c>
      <c r="C981" s="5" t="str">
        <f>IF(Overall!C983&lt;&gt;"",_xlfn.VALUETOTEXT(Overall!C983),"")</f>
        <v/>
      </c>
      <c r="D981" s="5" t="str">
        <f>_xlfn.VALUETOTEXT(Overall!D983)</f>
        <v/>
      </c>
      <c r="E981" s="5" t="str">
        <f>IF(Overall!Q983&lt;&gt;"",_xlfn.VALUETOTEXT(Overall!Q983),"")</f>
        <v/>
      </c>
      <c r="F981" s="5" t="str">
        <f>IF(Overall!E983&lt;&gt;"",_xlfn.VALUETOTEXT(Overall!E983),"")</f>
        <v/>
      </c>
      <c r="G981" s="5" t="str">
        <f>IF(Overall!R983&lt;&gt;"",_xlfn.VALUETOTEXT(Overall!R983),"")</f>
        <v/>
      </c>
      <c r="H981" s="6" t="str">
        <f>IF(Overall!F983&lt;&gt;"",VALUE(Overall!F983),"")</f>
        <v/>
      </c>
      <c r="I981" s="6" t="str">
        <f>IF(Overall!G983&lt;&gt;"",VALUE(Overall!G983),"")</f>
        <v/>
      </c>
      <c r="J981" s="6" t="str">
        <f>IF(Overall!H983&lt;&gt;"",VALUE(Overall!H983),"")</f>
        <v/>
      </c>
      <c r="K981" s="6" t="str">
        <f>IF(Overall!I983&lt;&gt;"",VALUE(Overall!I983),"")</f>
        <v/>
      </c>
      <c r="L981" s="6" t="str">
        <f>IF(Overall!J983&lt;&gt;"",VALUE(Overall!J983),"")</f>
        <v/>
      </c>
      <c r="M981" s="6" t="str">
        <f>IF(Overall!K983&lt;&gt;"",VALUE(Overall!K983),"")</f>
        <v/>
      </c>
      <c r="N981" s="7" t="str">
        <f>IF(Overall!L983&lt;&gt;"",DATEVALUE(MID(Overall!L983, FIND(",", Overall!L983) + 2, FIND(" ", Overall!L983) - FIND(",", Overall!L983) - 1) &amp; " " &amp; MID(Overall!L983, FIND(" ", Overall!L983) + 1, FIND(",", Overall!L983, FIND(" ", Overall!L983)) - FIND(" ", Overall!L983) - 1) &amp; ", " &amp; MID(Overall!L983, FIND(",", Overall!L983, FIND(",",Overall!L983) + 1) + 2, LEN(Overall!L983))),"")</f>
        <v/>
      </c>
      <c r="O981" s="7" t="str">
        <f>IF(Overall!M983&lt;&gt;"",DATEVALUE(MID(Overall!M983, FIND(",", Overall!M983) + 2, FIND(" ", Overall!M983) - FIND(",", Overall!M983) - 1) &amp; " " &amp; MID(Overall!M983, FIND(" ", Overall!M983) + 1, FIND(",", Overall!M983, FIND(" ", Overall!M983)) - FIND(" ", Overall!M983) - 1) &amp; ", " &amp; MID(Overall!M983, FIND(",", Overall!M983, FIND(",",Overall!M983) + 1) + 2, LEN(Overall!M983))),"")</f>
        <v/>
      </c>
      <c r="P981" s="7" t="str">
        <f>IF(Overall!N983&lt;&gt;"",DATEVALUE(MID(Overall!N983, FIND(",", Overall!N983) + 2, FIND(" ", Overall!N983) - FIND(",", Overall!N983) - 1) &amp; " " &amp; MID(Overall!N983, FIND(" ", Overall!N983) + 1, FIND(",", Overall!N983, FIND(" ", Overall!N983)) - FIND(" ", Overall!N983) - 1) &amp; ", " &amp; MID(Overall!N983, FIND(",", Overall!N983, FIND(",",Overall!N983) + 1) + 2, LEN(Overall!N983))),"")</f>
        <v/>
      </c>
      <c r="Q981" s="7" t="str">
        <f>IF(Overall!O983&lt;&gt;"",DATEVALUE(MID(Overall!O983, FIND(",", Overall!O983) + 2, FIND(" ", Overall!O983) - FIND(",", Overall!O983) - 1) &amp; " " &amp; MID(Overall!O983, FIND(" ", Overall!O983) + 1, FIND(",", Overall!O983, FIND(" ", Overall!O983)) - FIND(" ", Overall!O983) - 1) &amp; ", " &amp; MID(Overall!O983, FIND(",", Overall!O983, FIND(",",Overall!O983) + 1) + 2, LEN(Overall!O983))),"")</f>
        <v/>
      </c>
      <c r="R981" s="5" t="str">
        <f t="shared" si="30"/>
        <v/>
      </c>
      <c r="S981" s="10" t="str">
        <f>IF(Overall!$A983&lt;&gt;"",IF(AND(MONTH($N981) &lt;= 1, MONTH($O981) &gt;= 1), IF($R981 &lt;&gt; "", $H981/$R981, ""), ""),"")</f>
        <v/>
      </c>
      <c r="T981" s="10" t="str">
        <f>IF(Overall!$A983&lt;&gt;"",IF(AND(MONTH($N981) &lt;= 2, MONTH($O981) &gt;= 2), IF($R981 &lt;&gt; "", $H981/$R981, ""), ""),"")</f>
        <v/>
      </c>
      <c r="U981" s="10" t="str">
        <f>IF(Overall!$A983&lt;&gt;"",IF(AND(MONTH($N981) &lt;= 3, MONTH($O981) &gt;= 3), IF($R981 &lt;&gt; "", $H981/$R981, ""), ""),"")</f>
        <v/>
      </c>
      <c r="V981" s="10" t="str">
        <f>IF(Overall!$A983&lt;&gt;"",IF(AND(MONTH($N981) &lt;= 4, MONTH($O981) &gt;= 4), IF($R981 &lt;&gt; "", $H981/$R981, ""), ""),"")</f>
        <v/>
      </c>
      <c r="W981" s="10" t="str">
        <f>IF(Overall!$A983&lt;&gt;"",IF(AND(MONTH($N981) &lt;= 5, MONTH($O981) &gt;= 5), IF($R981 &lt;&gt; "", $H981/$R981, ""), ""),"")</f>
        <v/>
      </c>
      <c r="X981" s="10" t="str">
        <f>IF(Overall!$A983&lt;&gt;"",IF(AND(MONTH($N981) &lt;= 6, MONTH($O981) &gt;= 6), IF($R981 &lt;&gt; "", $H981/$R981, ""), ""),"")</f>
        <v/>
      </c>
      <c r="Y981" s="10" t="str">
        <f>IF(Overall!$A983&lt;&gt;"",IF(AND(MONTH($N981) &lt;= 7, MONTH($O981) &gt;= 7 ), IF($R981 &lt;&gt; "", $H981/$R981, ""), ""),"")</f>
        <v/>
      </c>
      <c r="Z981" s="10" t="str">
        <f>IF(Overall!$A983&lt;&gt;"",IF(AND(MONTH($N981) &lt;= 8, MONTH($O981) &gt;= 8), IF($R981 &lt;&gt; "", $H981/$R981, ""), ""),"")</f>
        <v/>
      </c>
      <c r="AA981" s="10" t="str">
        <f>IF(Overall!$A983&lt;&gt;"",IF(AND(MONTH($N981) &lt;= 9, MONTH($O981) &gt;= 9), IF($R981 &lt;&gt; "", $H981/$R981, ""), ""),"")</f>
        <v/>
      </c>
      <c r="AB981" s="10" t="str">
        <f>IF(Overall!$A983&lt;&gt;"",IF(AND(MONTH($N981) &lt;= 10, MONTH($O981) &gt;= 10), IF($R981 &lt;&gt; "", $H981/$R981, ""), ""),"")</f>
        <v/>
      </c>
      <c r="AC981" s="10" t="str">
        <f>IF(Overall!$A983&lt;&gt;"",IF(AND(MONTH($N981) &lt;= 11, MONTH($O981) &gt;= 11), IF($R981 &lt;&gt; "", $H981/$R981, ""), ""),"")</f>
        <v/>
      </c>
      <c r="AD981" s="10" t="str">
        <f>IF(Overall!$A983&lt;&gt;"",IF(AND(MONTH($N981) &lt;= 12, MONTH($O981) &gt;= 12), IF($R981 &lt;&gt; "", $H981/$R981, ""), ""),"")</f>
        <v/>
      </c>
      <c r="AF981" s="10" t="str">
        <f ca="1">IFERROR(IF(AND(NOW()&lt;= EOMONTH(DATE(YEAR($O981),1, 1), 0), Overall!$A983&lt;&gt;"", MONTH($N981) &lt;= 1, MONTH($O981) &gt;= 1), IF($R981 &lt;&gt; "", $H981/$R981, ""), ""), "")</f>
        <v/>
      </c>
      <c r="AG981" s="10" t="str">
        <f ca="1">IFERROR(IF(AND(NOW()&lt;= EOMONTH(DATE(YEAR($O981),2, 1), 0), Overall!$A983&lt;&gt;"", MONTH($N981) &lt;= 2, MONTH($O981) &gt;= 2), IF($R981 &lt;&gt; "", $H981/$R981, ""), ""), "")</f>
        <v/>
      </c>
      <c r="AH981" s="10" t="str">
        <f ca="1">IFERROR(IF(AND(NOW()&lt;= EOMONTH(DATE(YEAR($O981),3, 1), 0), Overall!$A983&lt;&gt;"", MONTH($N981) &lt;= 3, MONTH($O981) &gt;= 3), IF($R981 &lt;&gt; "", $H981/$R981, ""), ""), "")</f>
        <v/>
      </c>
      <c r="AI981" s="10" t="str">
        <f ca="1">IFERROR(IF(AND(NOW()&lt;= EOMONTH(DATE(YEAR($O981),4, 1), 0), Overall!$A983&lt;&gt;"", MONTH($N981) &lt;= 4, MONTH($O981) &gt;= 4), IF($R981 &lt;&gt; "", $H981/$R981, ""), ""), "")</f>
        <v/>
      </c>
      <c r="AJ981" s="10" t="str">
        <f ca="1">IFERROR(IF(AND(NOW()&lt;= EOMONTH(DATE(YEAR($O981),5, 1), 0), Overall!$A983&lt;&gt;"", MONTH($N981) &lt;= 5, MONTH($O981) &gt;= 5), IF($R981 &lt;&gt; "", $H981/$R981, ""), ""), "")</f>
        <v/>
      </c>
      <c r="AK981" s="10" t="str">
        <f ca="1">IFERROR(IF(AND(NOW()&lt;= EOMONTH(DATE(YEAR($O981),6, 1), 0), Overall!$A983&lt;&gt;"", MONTH($N981) &lt;= 6, MONTH($O981) &gt;= 6), IF($R981 &lt;&gt; "", $H981/$R981, ""), ""), "")</f>
        <v/>
      </c>
      <c r="AL981" s="10" t="str">
        <f ca="1">IFERROR(IF(AND(NOW()&lt;= EOMONTH(DATE(YEAR($O981),7, 1), 0), Overall!$A983&lt;&gt;"", MONTH($N981) &lt;= 7, MONTH($O981) &gt;= 7), IF($R981 &lt;&gt; "", $H981/$R981, ""), ""), "")</f>
        <v/>
      </c>
      <c r="AM981" s="10" t="str">
        <f ca="1">IFERROR(IF(AND(NOW()&lt;= EOMONTH(DATE(YEAR($O981),8, 1), 0), Overall!$A983&lt;&gt;"", MONTH($N981) &lt;= 8, MONTH($O981) &gt;= 8), IF($R981 &lt;&gt; "", $H981/$R981, ""), ""), "")</f>
        <v/>
      </c>
      <c r="AN981" s="10" t="str">
        <f ca="1">IFERROR(IF(AND(NOW()&lt;= EOMONTH(DATE(YEAR($O981),9, 1), 0), Overall!$A983&lt;&gt;"", MONTH($N981) &lt;= 9, MONTH($O981) &gt;= 9), IF($R981 &lt;&gt; "", $H981/$R981, ""), ""), "")</f>
        <v/>
      </c>
      <c r="AO981" s="10" t="str">
        <f ca="1">IFERROR(IF(AND(NOW()&lt;= EOMONTH(DATE(YEAR($O981),10, 1), 0), Overall!$A983&lt;&gt;"", MONTH($N981) &lt;= 10, MONTH($O981) &gt;= 10), IF($R981 &lt;&gt; "", $H981/$R981, ""), ""), "")</f>
        <v/>
      </c>
      <c r="AP981" s="10" t="str">
        <f ca="1">IFERROR(IF(AND(NOW()&lt;= EOMONTH(DATE(YEAR($O981),11, 1), 0), Overall!$A983&lt;&gt;"", MONTH($N981) &lt;=11, MONTH($O981) &gt;= 11), IF($R981 &lt;&gt; "", $H981/$R981, ""), ""), "")</f>
        <v/>
      </c>
      <c r="AQ981" s="10" t="str">
        <f ca="1">IFERROR(IF(AND(NOW()&lt;= EOMONTH(DATE(YEAR($O981),12, 1), 0), Overall!$A983&lt;&gt;"", MONTH($N981) &lt;= 12, MONTH($O981) &gt;= 12), IF($R981 &lt;&gt; "", $H981/$R981, ""), ""), "")</f>
        <v/>
      </c>
      <c r="AR981" s="16">
        <f t="shared" ca="1" si="31"/>
        <v>0</v>
      </c>
    </row>
    <row r="982" spans="1:44" x14ac:dyDescent="0.25">
      <c r="A982" t="str">
        <f>_xlfn.VALUETOTEXT(Overall!A984)</f>
        <v/>
      </c>
      <c r="B982" s="8" t="str">
        <f>IF(Overall!B984&lt;&gt;"", VALUE(Overall!B984), "")</f>
        <v/>
      </c>
      <c r="C982" s="5" t="str">
        <f>IF(Overall!C984&lt;&gt;"",_xlfn.VALUETOTEXT(Overall!C984),"")</f>
        <v/>
      </c>
      <c r="D982" s="5" t="str">
        <f>_xlfn.VALUETOTEXT(Overall!D984)</f>
        <v/>
      </c>
      <c r="E982" s="5" t="str">
        <f>IF(Overall!Q984&lt;&gt;"",_xlfn.VALUETOTEXT(Overall!Q984),"")</f>
        <v/>
      </c>
      <c r="F982" s="5" t="str">
        <f>IF(Overall!E984&lt;&gt;"",_xlfn.VALUETOTEXT(Overall!E984),"")</f>
        <v/>
      </c>
      <c r="G982" s="5" t="str">
        <f>IF(Overall!R984&lt;&gt;"",_xlfn.VALUETOTEXT(Overall!R984),"")</f>
        <v/>
      </c>
      <c r="H982" s="6" t="str">
        <f>IF(Overall!F984&lt;&gt;"",VALUE(Overall!F984),"")</f>
        <v/>
      </c>
      <c r="I982" s="6" t="str">
        <f>IF(Overall!G984&lt;&gt;"",VALUE(Overall!G984),"")</f>
        <v/>
      </c>
      <c r="J982" s="6" t="str">
        <f>IF(Overall!H984&lt;&gt;"",VALUE(Overall!H984),"")</f>
        <v/>
      </c>
      <c r="K982" s="6" t="str">
        <f>IF(Overall!I984&lt;&gt;"",VALUE(Overall!I984),"")</f>
        <v/>
      </c>
      <c r="L982" s="6" t="str">
        <f>IF(Overall!J984&lt;&gt;"",VALUE(Overall!J984),"")</f>
        <v/>
      </c>
      <c r="M982" s="6" t="str">
        <f>IF(Overall!K984&lt;&gt;"",VALUE(Overall!K984),"")</f>
        <v/>
      </c>
      <c r="N982" s="7" t="str">
        <f>IF(Overall!L984&lt;&gt;"",DATEVALUE(MID(Overall!L984, FIND(",", Overall!L984) + 2, FIND(" ", Overall!L984) - FIND(",", Overall!L984) - 1) &amp; " " &amp; MID(Overall!L984, FIND(" ", Overall!L984) + 1, FIND(",", Overall!L984, FIND(" ", Overall!L984)) - FIND(" ", Overall!L984) - 1) &amp; ", " &amp; MID(Overall!L984, FIND(",", Overall!L984, FIND(",",Overall!L984) + 1) + 2, LEN(Overall!L984))),"")</f>
        <v/>
      </c>
      <c r="O982" s="7" t="str">
        <f>IF(Overall!M984&lt;&gt;"",DATEVALUE(MID(Overall!M984, FIND(",", Overall!M984) + 2, FIND(" ", Overall!M984) - FIND(",", Overall!M984) - 1) &amp; " " &amp; MID(Overall!M984, FIND(" ", Overall!M984) + 1, FIND(",", Overall!M984, FIND(" ", Overall!M984)) - FIND(" ", Overall!M984) - 1) &amp; ", " &amp; MID(Overall!M984, FIND(",", Overall!M984, FIND(",",Overall!M984) + 1) + 2, LEN(Overall!M984))),"")</f>
        <v/>
      </c>
      <c r="P982" s="7" t="str">
        <f>IF(Overall!N984&lt;&gt;"",DATEVALUE(MID(Overall!N984, FIND(",", Overall!N984) + 2, FIND(" ", Overall!N984) - FIND(",", Overall!N984) - 1) &amp; " " &amp; MID(Overall!N984, FIND(" ", Overall!N984) + 1, FIND(",", Overall!N984, FIND(" ", Overall!N984)) - FIND(" ", Overall!N984) - 1) &amp; ", " &amp; MID(Overall!N984, FIND(",", Overall!N984, FIND(",",Overall!N984) + 1) + 2, LEN(Overall!N984))),"")</f>
        <v/>
      </c>
      <c r="Q982" s="7" t="str">
        <f>IF(Overall!O984&lt;&gt;"",DATEVALUE(MID(Overall!O984, FIND(",", Overall!O984) + 2, FIND(" ", Overall!O984) - FIND(",", Overall!O984) - 1) &amp; " " &amp; MID(Overall!O984, FIND(" ", Overall!O984) + 1, FIND(",", Overall!O984, FIND(" ", Overall!O984)) - FIND(" ", Overall!O984) - 1) &amp; ", " &amp; MID(Overall!O984, FIND(",", Overall!O984, FIND(",",Overall!O984) + 1) + 2, LEN(Overall!O984))),"")</f>
        <v/>
      </c>
      <c r="R982" s="5" t="str">
        <f t="shared" si="30"/>
        <v/>
      </c>
      <c r="S982" s="10" t="str">
        <f>IF(Overall!$A984&lt;&gt;"",IF(AND(MONTH($N982) &lt;= 1, MONTH($O982) &gt;= 1), IF($R982 &lt;&gt; "", $H982/$R982, ""), ""),"")</f>
        <v/>
      </c>
      <c r="T982" s="10" t="str">
        <f>IF(Overall!$A984&lt;&gt;"",IF(AND(MONTH($N982) &lt;= 2, MONTH($O982) &gt;= 2), IF($R982 &lt;&gt; "", $H982/$R982, ""), ""),"")</f>
        <v/>
      </c>
      <c r="U982" s="10" t="str">
        <f>IF(Overall!$A984&lt;&gt;"",IF(AND(MONTH($N982) &lt;= 3, MONTH($O982) &gt;= 3), IF($R982 &lt;&gt; "", $H982/$R982, ""), ""),"")</f>
        <v/>
      </c>
      <c r="V982" s="10" t="str">
        <f>IF(Overall!$A984&lt;&gt;"",IF(AND(MONTH($N982) &lt;= 4, MONTH($O982) &gt;= 4), IF($R982 &lt;&gt; "", $H982/$R982, ""), ""),"")</f>
        <v/>
      </c>
      <c r="W982" s="10" t="str">
        <f>IF(Overall!$A984&lt;&gt;"",IF(AND(MONTH($N982) &lt;= 5, MONTH($O982) &gt;= 5), IF($R982 &lt;&gt; "", $H982/$R982, ""), ""),"")</f>
        <v/>
      </c>
      <c r="X982" s="10" t="str">
        <f>IF(Overall!$A984&lt;&gt;"",IF(AND(MONTH($N982) &lt;= 6, MONTH($O982) &gt;= 6), IF($R982 &lt;&gt; "", $H982/$R982, ""), ""),"")</f>
        <v/>
      </c>
      <c r="Y982" s="10" t="str">
        <f>IF(Overall!$A984&lt;&gt;"",IF(AND(MONTH($N982) &lt;= 7, MONTH($O982) &gt;= 7 ), IF($R982 &lt;&gt; "", $H982/$R982, ""), ""),"")</f>
        <v/>
      </c>
      <c r="Z982" s="10" t="str">
        <f>IF(Overall!$A984&lt;&gt;"",IF(AND(MONTH($N982) &lt;= 8, MONTH($O982) &gt;= 8), IF($R982 &lt;&gt; "", $H982/$R982, ""), ""),"")</f>
        <v/>
      </c>
      <c r="AA982" s="10" t="str">
        <f>IF(Overall!$A984&lt;&gt;"",IF(AND(MONTH($N982) &lt;= 9, MONTH($O982) &gt;= 9), IF($R982 &lt;&gt; "", $H982/$R982, ""), ""),"")</f>
        <v/>
      </c>
      <c r="AB982" s="10" t="str">
        <f>IF(Overall!$A984&lt;&gt;"",IF(AND(MONTH($N982) &lt;= 10, MONTH($O982) &gt;= 10), IF($R982 &lt;&gt; "", $H982/$R982, ""), ""),"")</f>
        <v/>
      </c>
      <c r="AC982" s="10" t="str">
        <f>IF(Overall!$A984&lt;&gt;"",IF(AND(MONTH($N982) &lt;= 11, MONTH($O982) &gt;= 11), IF($R982 &lt;&gt; "", $H982/$R982, ""), ""),"")</f>
        <v/>
      </c>
      <c r="AD982" s="10" t="str">
        <f>IF(Overall!$A984&lt;&gt;"",IF(AND(MONTH($N982) &lt;= 12, MONTH($O982) &gt;= 12), IF($R982 &lt;&gt; "", $H982/$R982, ""), ""),"")</f>
        <v/>
      </c>
      <c r="AF982" s="10" t="str">
        <f ca="1">IFERROR(IF(AND(NOW()&lt;= EOMONTH(DATE(YEAR($O982),1, 1), 0), Overall!$A984&lt;&gt;"", MONTH($N982) &lt;= 1, MONTH($O982) &gt;= 1), IF($R982 &lt;&gt; "", $H982/$R982, ""), ""), "")</f>
        <v/>
      </c>
      <c r="AG982" s="10" t="str">
        <f ca="1">IFERROR(IF(AND(NOW()&lt;= EOMONTH(DATE(YEAR($O982),2, 1), 0), Overall!$A984&lt;&gt;"", MONTH($N982) &lt;= 2, MONTH($O982) &gt;= 2), IF($R982 &lt;&gt; "", $H982/$R982, ""), ""), "")</f>
        <v/>
      </c>
      <c r="AH982" s="10" t="str">
        <f ca="1">IFERROR(IF(AND(NOW()&lt;= EOMONTH(DATE(YEAR($O982),3, 1), 0), Overall!$A984&lt;&gt;"", MONTH($N982) &lt;= 3, MONTH($O982) &gt;= 3), IF($R982 &lt;&gt; "", $H982/$R982, ""), ""), "")</f>
        <v/>
      </c>
      <c r="AI982" s="10" t="str">
        <f ca="1">IFERROR(IF(AND(NOW()&lt;= EOMONTH(DATE(YEAR($O982),4, 1), 0), Overall!$A984&lt;&gt;"", MONTH($N982) &lt;= 4, MONTH($O982) &gt;= 4), IF($R982 &lt;&gt; "", $H982/$R982, ""), ""), "")</f>
        <v/>
      </c>
      <c r="AJ982" s="10" t="str">
        <f ca="1">IFERROR(IF(AND(NOW()&lt;= EOMONTH(DATE(YEAR($O982),5, 1), 0), Overall!$A984&lt;&gt;"", MONTH($N982) &lt;= 5, MONTH($O982) &gt;= 5), IF($R982 &lt;&gt; "", $H982/$R982, ""), ""), "")</f>
        <v/>
      </c>
      <c r="AK982" s="10" t="str">
        <f ca="1">IFERROR(IF(AND(NOW()&lt;= EOMONTH(DATE(YEAR($O982),6, 1), 0), Overall!$A984&lt;&gt;"", MONTH($N982) &lt;= 6, MONTH($O982) &gt;= 6), IF($R982 &lt;&gt; "", $H982/$R982, ""), ""), "")</f>
        <v/>
      </c>
      <c r="AL982" s="10" t="str">
        <f ca="1">IFERROR(IF(AND(NOW()&lt;= EOMONTH(DATE(YEAR($O982),7, 1), 0), Overall!$A984&lt;&gt;"", MONTH($N982) &lt;= 7, MONTH($O982) &gt;= 7), IF($R982 &lt;&gt; "", $H982/$R982, ""), ""), "")</f>
        <v/>
      </c>
      <c r="AM982" s="10" t="str">
        <f ca="1">IFERROR(IF(AND(NOW()&lt;= EOMONTH(DATE(YEAR($O982),8, 1), 0), Overall!$A984&lt;&gt;"", MONTH($N982) &lt;= 8, MONTH($O982) &gt;= 8), IF($R982 &lt;&gt; "", $H982/$R982, ""), ""), "")</f>
        <v/>
      </c>
      <c r="AN982" s="10" t="str">
        <f ca="1">IFERROR(IF(AND(NOW()&lt;= EOMONTH(DATE(YEAR($O982),9, 1), 0), Overall!$A984&lt;&gt;"", MONTH($N982) &lt;= 9, MONTH($O982) &gt;= 9), IF($R982 &lt;&gt; "", $H982/$R982, ""), ""), "")</f>
        <v/>
      </c>
      <c r="AO982" s="10" t="str">
        <f ca="1">IFERROR(IF(AND(NOW()&lt;= EOMONTH(DATE(YEAR($O982),10, 1), 0), Overall!$A984&lt;&gt;"", MONTH($N982) &lt;= 10, MONTH($O982) &gt;= 10), IF($R982 &lt;&gt; "", $H982/$R982, ""), ""), "")</f>
        <v/>
      </c>
      <c r="AP982" s="10" t="str">
        <f ca="1">IFERROR(IF(AND(NOW()&lt;= EOMONTH(DATE(YEAR($O982),11, 1), 0), Overall!$A984&lt;&gt;"", MONTH($N982) &lt;=11, MONTH($O982) &gt;= 11), IF($R982 &lt;&gt; "", $H982/$R982, ""), ""), "")</f>
        <v/>
      </c>
      <c r="AQ982" s="10" t="str">
        <f ca="1">IFERROR(IF(AND(NOW()&lt;= EOMONTH(DATE(YEAR($O982),12, 1), 0), Overall!$A984&lt;&gt;"", MONTH($N982) &lt;= 12, MONTH($O982) &gt;= 12), IF($R982 &lt;&gt; "", $H982/$R982, ""), ""), "")</f>
        <v/>
      </c>
      <c r="AR982" s="16">
        <f t="shared" ca="1" si="31"/>
        <v>0</v>
      </c>
    </row>
    <row r="983" spans="1:44" x14ac:dyDescent="0.25">
      <c r="A983" t="str">
        <f>_xlfn.VALUETOTEXT(Overall!A985)</f>
        <v/>
      </c>
      <c r="B983" s="8" t="str">
        <f>IF(Overall!B985&lt;&gt;"", VALUE(Overall!B985), "")</f>
        <v/>
      </c>
      <c r="C983" s="5" t="str">
        <f>IF(Overall!C985&lt;&gt;"",_xlfn.VALUETOTEXT(Overall!C985),"")</f>
        <v/>
      </c>
      <c r="D983" s="5" t="str">
        <f>_xlfn.VALUETOTEXT(Overall!D985)</f>
        <v/>
      </c>
      <c r="E983" s="5" t="str">
        <f>IF(Overall!Q985&lt;&gt;"",_xlfn.VALUETOTEXT(Overall!Q985),"")</f>
        <v/>
      </c>
      <c r="F983" s="5" t="str">
        <f>IF(Overall!E985&lt;&gt;"",_xlfn.VALUETOTEXT(Overall!E985),"")</f>
        <v/>
      </c>
      <c r="G983" s="5" t="str">
        <f>IF(Overall!R985&lt;&gt;"",_xlfn.VALUETOTEXT(Overall!R985),"")</f>
        <v/>
      </c>
      <c r="H983" s="6" t="str">
        <f>IF(Overall!F985&lt;&gt;"",VALUE(Overall!F985),"")</f>
        <v/>
      </c>
      <c r="I983" s="6" t="str">
        <f>IF(Overall!G985&lt;&gt;"",VALUE(Overall!G985),"")</f>
        <v/>
      </c>
      <c r="J983" s="6" t="str">
        <f>IF(Overall!H985&lt;&gt;"",VALUE(Overall!H985),"")</f>
        <v/>
      </c>
      <c r="K983" s="6" t="str">
        <f>IF(Overall!I985&lt;&gt;"",VALUE(Overall!I985),"")</f>
        <v/>
      </c>
      <c r="L983" s="6" t="str">
        <f>IF(Overall!J985&lt;&gt;"",VALUE(Overall!J985),"")</f>
        <v/>
      </c>
      <c r="M983" s="6" t="str">
        <f>IF(Overall!K985&lt;&gt;"",VALUE(Overall!K985),"")</f>
        <v/>
      </c>
      <c r="N983" s="7" t="str">
        <f>IF(Overall!L985&lt;&gt;"",DATEVALUE(MID(Overall!L985, FIND(",", Overall!L985) + 2, FIND(" ", Overall!L985) - FIND(",", Overall!L985) - 1) &amp; " " &amp; MID(Overall!L985, FIND(" ", Overall!L985) + 1, FIND(",", Overall!L985, FIND(" ", Overall!L985)) - FIND(" ", Overall!L985) - 1) &amp; ", " &amp; MID(Overall!L985, FIND(",", Overall!L985, FIND(",",Overall!L985) + 1) + 2, LEN(Overall!L985))),"")</f>
        <v/>
      </c>
      <c r="O983" s="7" t="str">
        <f>IF(Overall!M985&lt;&gt;"",DATEVALUE(MID(Overall!M985, FIND(",", Overall!M985) + 2, FIND(" ", Overall!M985) - FIND(",", Overall!M985) - 1) &amp; " " &amp; MID(Overall!M985, FIND(" ", Overall!M985) + 1, FIND(",", Overall!M985, FIND(" ", Overall!M985)) - FIND(" ", Overall!M985) - 1) &amp; ", " &amp; MID(Overall!M985, FIND(",", Overall!M985, FIND(",",Overall!M985) + 1) + 2, LEN(Overall!M985))),"")</f>
        <v/>
      </c>
      <c r="P983" s="7" t="str">
        <f>IF(Overall!N985&lt;&gt;"",DATEVALUE(MID(Overall!N985, FIND(",", Overall!N985) + 2, FIND(" ", Overall!N985) - FIND(",", Overall!N985) - 1) &amp; " " &amp; MID(Overall!N985, FIND(" ", Overall!N985) + 1, FIND(",", Overall!N985, FIND(" ", Overall!N985)) - FIND(" ", Overall!N985) - 1) &amp; ", " &amp; MID(Overall!N985, FIND(",", Overall!N985, FIND(",",Overall!N985) + 1) + 2, LEN(Overall!N985))),"")</f>
        <v/>
      </c>
      <c r="Q983" s="7" t="str">
        <f>IF(Overall!O985&lt;&gt;"",DATEVALUE(MID(Overall!O985, FIND(",", Overall!O985) + 2, FIND(" ", Overall!O985) - FIND(",", Overall!O985) - 1) &amp; " " &amp; MID(Overall!O985, FIND(" ", Overall!O985) + 1, FIND(",", Overall!O985, FIND(" ", Overall!O985)) - FIND(" ", Overall!O985) - 1) &amp; ", " &amp; MID(Overall!O985, FIND(",", Overall!O985, FIND(",",Overall!O985) + 1) + 2, LEN(Overall!O985))),"")</f>
        <v/>
      </c>
      <c r="R983" s="5" t="str">
        <f t="shared" si="30"/>
        <v/>
      </c>
      <c r="S983" s="10" t="str">
        <f>IF(Overall!$A985&lt;&gt;"",IF(AND(MONTH($N983) &lt;= 1, MONTH($O983) &gt;= 1), IF($R983 &lt;&gt; "", $H983/$R983, ""), ""),"")</f>
        <v/>
      </c>
      <c r="T983" s="10" t="str">
        <f>IF(Overall!$A985&lt;&gt;"",IF(AND(MONTH($N983) &lt;= 2, MONTH($O983) &gt;= 2), IF($R983 &lt;&gt; "", $H983/$R983, ""), ""),"")</f>
        <v/>
      </c>
      <c r="U983" s="10" t="str">
        <f>IF(Overall!$A985&lt;&gt;"",IF(AND(MONTH($N983) &lt;= 3, MONTH($O983) &gt;= 3), IF($R983 &lt;&gt; "", $H983/$R983, ""), ""),"")</f>
        <v/>
      </c>
      <c r="V983" s="10" t="str">
        <f>IF(Overall!$A985&lt;&gt;"",IF(AND(MONTH($N983) &lt;= 4, MONTH($O983) &gt;= 4), IF($R983 &lt;&gt; "", $H983/$R983, ""), ""),"")</f>
        <v/>
      </c>
      <c r="W983" s="10" t="str">
        <f>IF(Overall!$A985&lt;&gt;"",IF(AND(MONTH($N983) &lt;= 5, MONTH($O983) &gt;= 5), IF($R983 &lt;&gt; "", $H983/$R983, ""), ""),"")</f>
        <v/>
      </c>
      <c r="X983" s="10" t="str">
        <f>IF(Overall!$A985&lt;&gt;"",IF(AND(MONTH($N983) &lt;= 6, MONTH($O983) &gt;= 6), IF($R983 &lt;&gt; "", $H983/$R983, ""), ""),"")</f>
        <v/>
      </c>
      <c r="Y983" s="10" t="str">
        <f>IF(Overall!$A985&lt;&gt;"",IF(AND(MONTH($N983) &lt;= 7, MONTH($O983) &gt;= 7 ), IF($R983 &lt;&gt; "", $H983/$R983, ""), ""),"")</f>
        <v/>
      </c>
      <c r="Z983" s="10" t="str">
        <f>IF(Overall!$A985&lt;&gt;"",IF(AND(MONTH($N983) &lt;= 8, MONTH($O983) &gt;= 8), IF($R983 &lt;&gt; "", $H983/$R983, ""), ""),"")</f>
        <v/>
      </c>
      <c r="AA983" s="10" t="str">
        <f>IF(Overall!$A985&lt;&gt;"",IF(AND(MONTH($N983) &lt;= 9, MONTH($O983) &gt;= 9), IF($R983 &lt;&gt; "", $H983/$R983, ""), ""),"")</f>
        <v/>
      </c>
      <c r="AB983" s="10" t="str">
        <f>IF(Overall!$A985&lt;&gt;"",IF(AND(MONTH($N983) &lt;= 10, MONTH($O983) &gt;= 10), IF($R983 &lt;&gt; "", $H983/$R983, ""), ""),"")</f>
        <v/>
      </c>
      <c r="AC983" s="10" t="str">
        <f>IF(Overall!$A985&lt;&gt;"",IF(AND(MONTH($N983) &lt;= 11, MONTH($O983) &gt;= 11), IF($R983 &lt;&gt; "", $H983/$R983, ""), ""),"")</f>
        <v/>
      </c>
      <c r="AD983" s="10" t="str">
        <f>IF(Overall!$A985&lt;&gt;"",IF(AND(MONTH($N983) &lt;= 12, MONTH($O983) &gt;= 12), IF($R983 &lt;&gt; "", $H983/$R983, ""), ""),"")</f>
        <v/>
      </c>
      <c r="AF983" s="10" t="str">
        <f ca="1">IFERROR(IF(AND(NOW()&lt;= EOMONTH(DATE(YEAR($O983),1, 1), 0), Overall!$A985&lt;&gt;"", MONTH($N983) &lt;= 1, MONTH($O983) &gt;= 1), IF($R983 &lt;&gt; "", $H983/$R983, ""), ""), "")</f>
        <v/>
      </c>
      <c r="AG983" s="10" t="str">
        <f ca="1">IFERROR(IF(AND(NOW()&lt;= EOMONTH(DATE(YEAR($O983),2, 1), 0), Overall!$A985&lt;&gt;"", MONTH($N983) &lt;= 2, MONTH($O983) &gt;= 2), IF($R983 &lt;&gt; "", $H983/$R983, ""), ""), "")</f>
        <v/>
      </c>
      <c r="AH983" s="10" t="str">
        <f ca="1">IFERROR(IF(AND(NOW()&lt;= EOMONTH(DATE(YEAR($O983),3, 1), 0), Overall!$A985&lt;&gt;"", MONTH($N983) &lt;= 3, MONTH($O983) &gt;= 3), IF($R983 &lt;&gt; "", $H983/$R983, ""), ""), "")</f>
        <v/>
      </c>
      <c r="AI983" s="10" t="str">
        <f ca="1">IFERROR(IF(AND(NOW()&lt;= EOMONTH(DATE(YEAR($O983),4, 1), 0), Overall!$A985&lt;&gt;"", MONTH($N983) &lt;= 4, MONTH($O983) &gt;= 4), IF($R983 &lt;&gt; "", $H983/$R983, ""), ""), "")</f>
        <v/>
      </c>
      <c r="AJ983" s="10" t="str">
        <f ca="1">IFERROR(IF(AND(NOW()&lt;= EOMONTH(DATE(YEAR($O983),5, 1), 0), Overall!$A985&lt;&gt;"", MONTH($N983) &lt;= 5, MONTH($O983) &gt;= 5), IF($R983 &lt;&gt; "", $H983/$R983, ""), ""), "")</f>
        <v/>
      </c>
      <c r="AK983" s="10" t="str">
        <f ca="1">IFERROR(IF(AND(NOW()&lt;= EOMONTH(DATE(YEAR($O983),6, 1), 0), Overall!$A985&lt;&gt;"", MONTH($N983) &lt;= 6, MONTH($O983) &gt;= 6), IF($R983 &lt;&gt; "", $H983/$R983, ""), ""), "")</f>
        <v/>
      </c>
      <c r="AL983" s="10" t="str">
        <f ca="1">IFERROR(IF(AND(NOW()&lt;= EOMONTH(DATE(YEAR($O983),7, 1), 0), Overall!$A985&lt;&gt;"", MONTH($N983) &lt;= 7, MONTH($O983) &gt;= 7), IF($R983 &lt;&gt; "", $H983/$R983, ""), ""), "")</f>
        <v/>
      </c>
      <c r="AM983" s="10" t="str">
        <f ca="1">IFERROR(IF(AND(NOW()&lt;= EOMONTH(DATE(YEAR($O983),8, 1), 0), Overall!$A985&lt;&gt;"", MONTH($N983) &lt;= 8, MONTH($O983) &gt;= 8), IF($R983 &lt;&gt; "", $H983/$R983, ""), ""), "")</f>
        <v/>
      </c>
      <c r="AN983" s="10" t="str">
        <f ca="1">IFERROR(IF(AND(NOW()&lt;= EOMONTH(DATE(YEAR($O983),9, 1), 0), Overall!$A985&lt;&gt;"", MONTH($N983) &lt;= 9, MONTH($O983) &gt;= 9), IF($R983 &lt;&gt; "", $H983/$R983, ""), ""), "")</f>
        <v/>
      </c>
      <c r="AO983" s="10" t="str">
        <f ca="1">IFERROR(IF(AND(NOW()&lt;= EOMONTH(DATE(YEAR($O983),10, 1), 0), Overall!$A985&lt;&gt;"", MONTH($N983) &lt;= 10, MONTH($O983) &gt;= 10), IF($R983 &lt;&gt; "", $H983/$R983, ""), ""), "")</f>
        <v/>
      </c>
      <c r="AP983" s="10" t="str">
        <f ca="1">IFERROR(IF(AND(NOW()&lt;= EOMONTH(DATE(YEAR($O983),11, 1), 0), Overall!$A985&lt;&gt;"", MONTH($N983) &lt;=11, MONTH($O983) &gt;= 11), IF($R983 &lt;&gt; "", $H983/$R983, ""), ""), "")</f>
        <v/>
      </c>
      <c r="AQ983" s="10" t="str">
        <f ca="1">IFERROR(IF(AND(NOW()&lt;= EOMONTH(DATE(YEAR($O983),12, 1), 0), Overall!$A985&lt;&gt;"", MONTH($N983) &lt;= 12, MONTH($O983) &gt;= 12), IF($R983 &lt;&gt; "", $H983/$R983, ""), ""), "")</f>
        <v/>
      </c>
      <c r="AR983" s="16">
        <f t="shared" ca="1" si="31"/>
        <v>0</v>
      </c>
    </row>
    <row r="984" spans="1:44" x14ac:dyDescent="0.25">
      <c r="A984" t="str">
        <f>_xlfn.VALUETOTEXT(Overall!A986)</f>
        <v/>
      </c>
      <c r="B984" s="8" t="str">
        <f>IF(Overall!B986&lt;&gt;"", VALUE(Overall!B986), "")</f>
        <v/>
      </c>
      <c r="C984" s="5" t="str">
        <f>IF(Overall!C986&lt;&gt;"",_xlfn.VALUETOTEXT(Overall!C986),"")</f>
        <v/>
      </c>
      <c r="D984" s="5" t="str">
        <f>_xlfn.VALUETOTEXT(Overall!D986)</f>
        <v/>
      </c>
      <c r="E984" s="5" t="str">
        <f>IF(Overall!Q986&lt;&gt;"",_xlfn.VALUETOTEXT(Overall!Q986),"")</f>
        <v/>
      </c>
      <c r="F984" s="5" t="str">
        <f>IF(Overall!E986&lt;&gt;"",_xlfn.VALUETOTEXT(Overall!E986),"")</f>
        <v/>
      </c>
      <c r="G984" s="5" t="str">
        <f>IF(Overall!R986&lt;&gt;"",_xlfn.VALUETOTEXT(Overall!R986),"")</f>
        <v/>
      </c>
      <c r="H984" s="6" t="str">
        <f>IF(Overall!F986&lt;&gt;"",VALUE(Overall!F986),"")</f>
        <v/>
      </c>
      <c r="I984" s="6" t="str">
        <f>IF(Overall!G986&lt;&gt;"",VALUE(Overall!G986),"")</f>
        <v/>
      </c>
      <c r="J984" s="6" t="str">
        <f>IF(Overall!H986&lt;&gt;"",VALUE(Overall!H986),"")</f>
        <v/>
      </c>
      <c r="K984" s="6" t="str">
        <f>IF(Overall!I986&lt;&gt;"",VALUE(Overall!I986),"")</f>
        <v/>
      </c>
      <c r="L984" s="6" t="str">
        <f>IF(Overall!J986&lt;&gt;"",VALUE(Overall!J986),"")</f>
        <v/>
      </c>
      <c r="M984" s="6" t="str">
        <f>IF(Overall!K986&lt;&gt;"",VALUE(Overall!K986),"")</f>
        <v/>
      </c>
      <c r="N984" s="7" t="str">
        <f>IF(Overall!L986&lt;&gt;"",DATEVALUE(MID(Overall!L986, FIND(",", Overall!L986) + 2, FIND(" ", Overall!L986) - FIND(",", Overall!L986) - 1) &amp; " " &amp; MID(Overall!L986, FIND(" ", Overall!L986) + 1, FIND(",", Overall!L986, FIND(" ", Overall!L986)) - FIND(" ", Overall!L986) - 1) &amp; ", " &amp; MID(Overall!L986, FIND(",", Overall!L986, FIND(",",Overall!L986) + 1) + 2, LEN(Overall!L986))),"")</f>
        <v/>
      </c>
      <c r="O984" s="7" t="str">
        <f>IF(Overall!M986&lt;&gt;"",DATEVALUE(MID(Overall!M986, FIND(",", Overall!M986) + 2, FIND(" ", Overall!M986) - FIND(",", Overall!M986) - 1) &amp; " " &amp; MID(Overall!M986, FIND(" ", Overall!M986) + 1, FIND(",", Overall!M986, FIND(" ", Overall!M986)) - FIND(" ", Overall!M986) - 1) &amp; ", " &amp; MID(Overall!M986, FIND(",", Overall!M986, FIND(",",Overall!M986) + 1) + 2, LEN(Overall!M986))),"")</f>
        <v/>
      </c>
      <c r="P984" s="7" t="str">
        <f>IF(Overall!N986&lt;&gt;"",DATEVALUE(MID(Overall!N986, FIND(",", Overall!N986) + 2, FIND(" ", Overall!N986) - FIND(",", Overall!N986) - 1) &amp; " " &amp; MID(Overall!N986, FIND(" ", Overall!N986) + 1, FIND(",", Overall!N986, FIND(" ", Overall!N986)) - FIND(" ", Overall!N986) - 1) &amp; ", " &amp; MID(Overall!N986, FIND(",", Overall!N986, FIND(",",Overall!N986) + 1) + 2, LEN(Overall!N986))),"")</f>
        <v/>
      </c>
      <c r="Q984" s="7" t="str">
        <f>IF(Overall!O986&lt;&gt;"",DATEVALUE(MID(Overall!O986, FIND(",", Overall!O986) + 2, FIND(" ", Overall!O986) - FIND(",", Overall!O986) - 1) &amp; " " &amp; MID(Overall!O986, FIND(" ", Overall!O986) + 1, FIND(",", Overall!O986, FIND(" ", Overall!O986)) - FIND(" ", Overall!O986) - 1) &amp; ", " &amp; MID(Overall!O986, FIND(",", Overall!O986, FIND(",",Overall!O986) + 1) + 2, LEN(Overall!O986))),"")</f>
        <v/>
      </c>
      <c r="R984" s="5" t="str">
        <f t="shared" si="30"/>
        <v/>
      </c>
      <c r="S984" s="10" t="str">
        <f>IF(Overall!$A986&lt;&gt;"",IF(AND(MONTH($N984) &lt;= 1, MONTH($O984) &gt;= 1), IF($R984 &lt;&gt; "", $H984/$R984, ""), ""),"")</f>
        <v/>
      </c>
      <c r="T984" s="10" t="str">
        <f>IF(Overall!$A986&lt;&gt;"",IF(AND(MONTH($N984) &lt;= 2, MONTH($O984) &gt;= 2), IF($R984 &lt;&gt; "", $H984/$R984, ""), ""),"")</f>
        <v/>
      </c>
      <c r="U984" s="10" t="str">
        <f>IF(Overall!$A986&lt;&gt;"",IF(AND(MONTH($N984) &lt;= 3, MONTH($O984) &gt;= 3), IF($R984 &lt;&gt; "", $H984/$R984, ""), ""),"")</f>
        <v/>
      </c>
      <c r="V984" s="10" t="str">
        <f>IF(Overall!$A986&lt;&gt;"",IF(AND(MONTH($N984) &lt;= 4, MONTH($O984) &gt;= 4), IF($R984 &lt;&gt; "", $H984/$R984, ""), ""),"")</f>
        <v/>
      </c>
      <c r="W984" s="10" t="str">
        <f>IF(Overall!$A986&lt;&gt;"",IF(AND(MONTH($N984) &lt;= 5, MONTH($O984) &gt;= 5), IF($R984 &lt;&gt; "", $H984/$R984, ""), ""),"")</f>
        <v/>
      </c>
      <c r="X984" s="10" t="str">
        <f>IF(Overall!$A986&lt;&gt;"",IF(AND(MONTH($N984) &lt;= 6, MONTH($O984) &gt;= 6), IF($R984 &lt;&gt; "", $H984/$R984, ""), ""),"")</f>
        <v/>
      </c>
      <c r="Y984" s="10" t="str">
        <f>IF(Overall!$A986&lt;&gt;"",IF(AND(MONTH($N984) &lt;= 7, MONTH($O984) &gt;= 7 ), IF($R984 &lt;&gt; "", $H984/$R984, ""), ""),"")</f>
        <v/>
      </c>
      <c r="Z984" s="10" t="str">
        <f>IF(Overall!$A986&lt;&gt;"",IF(AND(MONTH($N984) &lt;= 8, MONTH($O984) &gt;= 8), IF($R984 &lt;&gt; "", $H984/$R984, ""), ""),"")</f>
        <v/>
      </c>
      <c r="AA984" s="10" t="str">
        <f>IF(Overall!$A986&lt;&gt;"",IF(AND(MONTH($N984) &lt;= 9, MONTH($O984) &gt;= 9), IF($R984 &lt;&gt; "", $H984/$R984, ""), ""),"")</f>
        <v/>
      </c>
      <c r="AB984" s="10" t="str">
        <f>IF(Overall!$A986&lt;&gt;"",IF(AND(MONTH($N984) &lt;= 10, MONTH($O984) &gt;= 10), IF($R984 &lt;&gt; "", $H984/$R984, ""), ""),"")</f>
        <v/>
      </c>
      <c r="AC984" s="10" t="str">
        <f>IF(Overall!$A986&lt;&gt;"",IF(AND(MONTH($N984) &lt;= 11, MONTH($O984) &gt;= 11), IF($R984 &lt;&gt; "", $H984/$R984, ""), ""),"")</f>
        <v/>
      </c>
      <c r="AD984" s="10" t="str">
        <f>IF(Overall!$A986&lt;&gt;"",IF(AND(MONTH($N984) &lt;= 12, MONTH($O984) &gt;= 12), IF($R984 &lt;&gt; "", $H984/$R984, ""), ""),"")</f>
        <v/>
      </c>
      <c r="AF984" s="10" t="str">
        <f ca="1">IFERROR(IF(AND(NOW()&lt;= EOMONTH(DATE(YEAR($O984),1, 1), 0), Overall!$A986&lt;&gt;"", MONTH($N984) &lt;= 1, MONTH($O984) &gt;= 1), IF($R984 &lt;&gt; "", $H984/$R984, ""), ""), "")</f>
        <v/>
      </c>
      <c r="AG984" s="10" t="str">
        <f ca="1">IFERROR(IF(AND(NOW()&lt;= EOMONTH(DATE(YEAR($O984),2, 1), 0), Overall!$A986&lt;&gt;"", MONTH($N984) &lt;= 2, MONTH($O984) &gt;= 2), IF($R984 &lt;&gt; "", $H984/$R984, ""), ""), "")</f>
        <v/>
      </c>
      <c r="AH984" s="10" t="str">
        <f ca="1">IFERROR(IF(AND(NOW()&lt;= EOMONTH(DATE(YEAR($O984),3, 1), 0), Overall!$A986&lt;&gt;"", MONTH($N984) &lt;= 3, MONTH($O984) &gt;= 3), IF($R984 &lt;&gt; "", $H984/$R984, ""), ""), "")</f>
        <v/>
      </c>
      <c r="AI984" s="10" t="str">
        <f ca="1">IFERROR(IF(AND(NOW()&lt;= EOMONTH(DATE(YEAR($O984),4, 1), 0), Overall!$A986&lt;&gt;"", MONTH($N984) &lt;= 4, MONTH($O984) &gt;= 4), IF($R984 &lt;&gt; "", $H984/$R984, ""), ""), "")</f>
        <v/>
      </c>
      <c r="AJ984" s="10" t="str">
        <f ca="1">IFERROR(IF(AND(NOW()&lt;= EOMONTH(DATE(YEAR($O984),5, 1), 0), Overall!$A986&lt;&gt;"", MONTH($N984) &lt;= 5, MONTH($O984) &gt;= 5), IF($R984 &lt;&gt; "", $H984/$R984, ""), ""), "")</f>
        <v/>
      </c>
      <c r="AK984" s="10" t="str">
        <f ca="1">IFERROR(IF(AND(NOW()&lt;= EOMONTH(DATE(YEAR($O984),6, 1), 0), Overall!$A986&lt;&gt;"", MONTH($N984) &lt;= 6, MONTH($O984) &gt;= 6), IF($R984 &lt;&gt; "", $H984/$R984, ""), ""), "")</f>
        <v/>
      </c>
      <c r="AL984" s="10" t="str">
        <f ca="1">IFERROR(IF(AND(NOW()&lt;= EOMONTH(DATE(YEAR($O984),7, 1), 0), Overall!$A986&lt;&gt;"", MONTH($N984) &lt;= 7, MONTH($O984) &gt;= 7), IF($R984 &lt;&gt; "", $H984/$R984, ""), ""), "")</f>
        <v/>
      </c>
      <c r="AM984" s="10" t="str">
        <f ca="1">IFERROR(IF(AND(NOW()&lt;= EOMONTH(DATE(YEAR($O984),8, 1), 0), Overall!$A986&lt;&gt;"", MONTH($N984) &lt;= 8, MONTH($O984) &gt;= 8), IF($R984 &lt;&gt; "", $H984/$R984, ""), ""), "")</f>
        <v/>
      </c>
      <c r="AN984" s="10" t="str">
        <f ca="1">IFERROR(IF(AND(NOW()&lt;= EOMONTH(DATE(YEAR($O984),9, 1), 0), Overall!$A986&lt;&gt;"", MONTH($N984) &lt;= 9, MONTH($O984) &gt;= 9), IF($R984 &lt;&gt; "", $H984/$R984, ""), ""), "")</f>
        <v/>
      </c>
      <c r="AO984" s="10" t="str">
        <f ca="1">IFERROR(IF(AND(NOW()&lt;= EOMONTH(DATE(YEAR($O984),10, 1), 0), Overall!$A986&lt;&gt;"", MONTH($N984) &lt;= 10, MONTH($O984) &gt;= 10), IF($R984 &lt;&gt; "", $H984/$R984, ""), ""), "")</f>
        <v/>
      </c>
      <c r="AP984" s="10" t="str">
        <f ca="1">IFERROR(IF(AND(NOW()&lt;= EOMONTH(DATE(YEAR($O984),11, 1), 0), Overall!$A986&lt;&gt;"", MONTH($N984) &lt;=11, MONTH($O984) &gt;= 11), IF($R984 &lt;&gt; "", $H984/$R984, ""), ""), "")</f>
        <v/>
      </c>
      <c r="AQ984" s="10" t="str">
        <f ca="1">IFERROR(IF(AND(NOW()&lt;= EOMONTH(DATE(YEAR($O984),12, 1), 0), Overall!$A986&lt;&gt;"", MONTH($N984) &lt;= 12, MONTH($O984) &gt;= 12), IF($R984 &lt;&gt; "", $H984/$R984, ""), ""), "")</f>
        <v/>
      </c>
      <c r="AR984" s="16">
        <f t="shared" ca="1" si="31"/>
        <v>0</v>
      </c>
    </row>
    <row r="985" spans="1:44" x14ac:dyDescent="0.25">
      <c r="A985" t="str">
        <f>_xlfn.VALUETOTEXT(Overall!A987)</f>
        <v/>
      </c>
      <c r="B985" s="8" t="str">
        <f>IF(Overall!B987&lt;&gt;"", VALUE(Overall!B987), "")</f>
        <v/>
      </c>
      <c r="C985" s="5" t="str">
        <f>IF(Overall!C987&lt;&gt;"",_xlfn.VALUETOTEXT(Overall!C987),"")</f>
        <v/>
      </c>
      <c r="D985" s="5" t="str">
        <f>_xlfn.VALUETOTEXT(Overall!D987)</f>
        <v/>
      </c>
      <c r="E985" s="5" t="str">
        <f>IF(Overall!Q987&lt;&gt;"",_xlfn.VALUETOTEXT(Overall!Q987),"")</f>
        <v/>
      </c>
      <c r="F985" s="5" t="str">
        <f>IF(Overall!E987&lt;&gt;"",_xlfn.VALUETOTEXT(Overall!E987),"")</f>
        <v/>
      </c>
      <c r="G985" s="5" t="str">
        <f>IF(Overall!R987&lt;&gt;"",_xlfn.VALUETOTEXT(Overall!R987),"")</f>
        <v/>
      </c>
      <c r="H985" s="6" t="str">
        <f>IF(Overall!F987&lt;&gt;"",VALUE(Overall!F987),"")</f>
        <v/>
      </c>
      <c r="I985" s="6" t="str">
        <f>IF(Overall!G987&lt;&gt;"",VALUE(Overall!G987),"")</f>
        <v/>
      </c>
      <c r="J985" s="6" t="str">
        <f>IF(Overall!H987&lt;&gt;"",VALUE(Overall!H987),"")</f>
        <v/>
      </c>
      <c r="K985" s="6" t="str">
        <f>IF(Overall!I987&lt;&gt;"",VALUE(Overall!I987),"")</f>
        <v/>
      </c>
      <c r="L985" s="6" t="str">
        <f>IF(Overall!J987&lt;&gt;"",VALUE(Overall!J987),"")</f>
        <v/>
      </c>
      <c r="M985" s="6" t="str">
        <f>IF(Overall!K987&lt;&gt;"",VALUE(Overall!K987),"")</f>
        <v/>
      </c>
      <c r="N985" s="7" t="str">
        <f>IF(Overall!L987&lt;&gt;"",DATEVALUE(MID(Overall!L987, FIND(",", Overall!L987) + 2, FIND(" ", Overall!L987) - FIND(",", Overall!L987) - 1) &amp; " " &amp; MID(Overall!L987, FIND(" ", Overall!L987) + 1, FIND(",", Overall!L987, FIND(" ", Overall!L987)) - FIND(" ", Overall!L987) - 1) &amp; ", " &amp; MID(Overall!L987, FIND(",", Overall!L987, FIND(",",Overall!L987) + 1) + 2, LEN(Overall!L987))),"")</f>
        <v/>
      </c>
      <c r="O985" s="7" t="str">
        <f>IF(Overall!M987&lt;&gt;"",DATEVALUE(MID(Overall!M987, FIND(",", Overall!M987) + 2, FIND(" ", Overall!M987) - FIND(",", Overall!M987) - 1) &amp; " " &amp; MID(Overall!M987, FIND(" ", Overall!M987) + 1, FIND(",", Overall!M987, FIND(" ", Overall!M987)) - FIND(" ", Overall!M987) - 1) &amp; ", " &amp; MID(Overall!M987, FIND(",", Overall!M987, FIND(",",Overall!M987) + 1) + 2, LEN(Overall!M987))),"")</f>
        <v/>
      </c>
      <c r="P985" s="7" t="str">
        <f>IF(Overall!N987&lt;&gt;"",DATEVALUE(MID(Overall!N987, FIND(",", Overall!N987) + 2, FIND(" ", Overall!N987) - FIND(",", Overall!N987) - 1) &amp; " " &amp; MID(Overall!N987, FIND(" ", Overall!N987) + 1, FIND(",", Overall!N987, FIND(" ", Overall!N987)) - FIND(" ", Overall!N987) - 1) &amp; ", " &amp; MID(Overall!N987, FIND(",", Overall!N987, FIND(",",Overall!N987) + 1) + 2, LEN(Overall!N987))),"")</f>
        <v/>
      </c>
      <c r="Q985" s="7" t="str">
        <f>IF(Overall!O987&lt;&gt;"",DATEVALUE(MID(Overall!O987, FIND(",", Overall!O987) + 2, FIND(" ", Overall!O987) - FIND(",", Overall!O987) - 1) &amp; " " &amp; MID(Overall!O987, FIND(" ", Overall!O987) + 1, FIND(",", Overall!O987, FIND(" ", Overall!O987)) - FIND(" ", Overall!O987) - 1) &amp; ", " &amp; MID(Overall!O987, FIND(",", Overall!O987, FIND(",",Overall!O987) + 1) + 2, LEN(Overall!O987))),"")</f>
        <v/>
      </c>
      <c r="R985" s="5" t="str">
        <f t="shared" si="30"/>
        <v/>
      </c>
      <c r="S985" s="10" t="str">
        <f>IF(Overall!$A987&lt;&gt;"",IF(AND(MONTH($N985) &lt;= 1, MONTH($O985) &gt;= 1), IF($R985 &lt;&gt; "", $H985/$R985, ""), ""),"")</f>
        <v/>
      </c>
      <c r="T985" s="10" t="str">
        <f>IF(Overall!$A987&lt;&gt;"",IF(AND(MONTH($N985) &lt;= 2, MONTH($O985) &gt;= 2), IF($R985 &lt;&gt; "", $H985/$R985, ""), ""),"")</f>
        <v/>
      </c>
      <c r="U985" s="10" t="str">
        <f>IF(Overall!$A987&lt;&gt;"",IF(AND(MONTH($N985) &lt;= 3, MONTH($O985) &gt;= 3), IF($R985 &lt;&gt; "", $H985/$R985, ""), ""),"")</f>
        <v/>
      </c>
      <c r="V985" s="10" t="str">
        <f>IF(Overall!$A987&lt;&gt;"",IF(AND(MONTH($N985) &lt;= 4, MONTH($O985) &gt;= 4), IF($R985 &lt;&gt; "", $H985/$R985, ""), ""),"")</f>
        <v/>
      </c>
      <c r="W985" s="10" t="str">
        <f>IF(Overall!$A987&lt;&gt;"",IF(AND(MONTH($N985) &lt;= 5, MONTH($O985) &gt;= 5), IF($R985 &lt;&gt; "", $H985/$R985, ""), ""),"")</f>
        <v/>
      </c>
      <c r="X985" s="10" t="str">
        <f>IF(Overall!$A987&lt;&gt;"",IF(AND(MONTH($N985) &lt;= 6, MONTH($O985) &gt;= 6), IF($R985 &lt;&gt; "", $H985/$R985, ""), ""),"")</f>
        <v/>
      </c>
      <c r="Y985" s="10" t="str">
        <f>IF(Overall!$A987&lt;&gt;"",IF(AND(MONTH($N985) &lt;= 7, MONTH($O985) &gt;= 7 ), IF($R985 &lt;&gt; "", $H985/$R985, ""), ""),"")</f>
        <v/>
      </c>
      <c r="Z985" s="10" t="str">
        <f>IF(Overall!$A987&lt;&gt;"",IF(AND(MONTH($N985) &lt;= 8, MONTH($O985) &gt;= 8), IF($R985 &lt;&gt; "", $H985/$R985, ""), ""),"")</f>
        <v/>
      </c>
      <c r="AA985" s="10" t="str">
        <f>IF(Overall!$A987&lt;&gt;"",IF(AND(MONTH($N985) &lt;= 9, MONTH($O985) &gt;= 9), IF($R985 &lt;&gt; "", $H985/$R985, ""), ""),"")</f>
        <v/>
      </c>
      <c r="AB985" s="10" t="str">
        <f>IF(Overall!$A987&lt;&gt;"",IF(AND(MONTH($N985) &lt;= 10, MONTH($O985) &gt;= 10), IF($R985 &lt;&gt; "", $H985/$R985, ""), ""),"")</f>
        <v/>
      </c>
      <c r="AC985" s="10" t="str">
        <f>IF(Overall!$A987&lt;&gt;"",IF(AND(MONTH($N985) &lt;= 11, MONTH($O985) &gt;= 11), IF($R985 &lt;&gt; "", $H985/$R985, ""), ""),"")</f>
        <v/>
      </c>
      <c r="AD985" s="10" t="str">
        <f>IF(Overall!$A987&lt;&gt;"",IF(AND(MONTH($N985) &lt;= 12, MONTH($O985) &gt;= 12), IF($R985 &lt;&gt; "", $H985/$R985, ""), ""),"")</f>
        <v/>
      </c>
      <c r="AF985" s="10" t="str">
        <f ca="1">IFERROR(IF(AND(NOW()&lt;= EOMONTH(DATE(YEAR($O985),1, 1), 0), Overall!$A987&lt;&gt;"", MONTH($N985) &lt;= 1, MONTH($O985) &gt;= 1), IF($R985 &lt;&gt; "", $H985/$R985, ""), ""), "")</f>
        <v/>
      </c>
      <c r="AG985" s="10" t="str">
        <f ca="1">IFERROR(IF(AND(NOW()&lt;= EOMONTH(DATE(YEAR($O985),2, 1), 0), Overall!$A987&lt;&gt;"", MONTH($N985) &lt;= 2, MONTH($O985) &gt;= 2), IF($R985 &lt;&gt; "", $H985/$R985, ""), ""), "")</f>
        <v/>
      </c>
      <c r="AH985" s="10" t="str">
        <f ca="1">IFERROR(IF(AND(NOW()&lt;= EOMONTH(DATE(YEAR($O985),3, 1), 0), Overall!$A987&lt;&gt;"", MONTH($N985) &lt;= 3, MONTH($O985) &gt;= 3), IF($R985 &lt;&gt; "", $H985/$R985, ""), ""), "")</f>
        <v/>
      </c>
      <c r="AI985" s="10" t="str">
        <f ca="1">IFERROR(IF(AND(NOW()&lt;= EOMONTH(DATE(YEAR($O985),4, 1), 0), Overall!$A987&lt;&gt;"", MONTH($N985) &lt;= 4, MONTH($O985) &gt;= 4), IF($R985 &lt;&gt; "", $H985/$R985, ""), ""), "")</f>
        <v/>
      </c>
      <c r="AJ985" s="10" t="str">
        <f ca="1">IFERROR(IF(AND(NOW()&lt;= EOMONTH(DATE(YEAR($O985),5, 1), 0), Overall!$A987&lt;&gt;"", MONTH($N985) &lt;= 5, MONTH($O985) &gt;= 5), IF($R985 &lt;&gt; "", $H985/$R985, ""), ""), "")</f>
        <v/>
      </c>
      <c r="AK985" s="10" t="str">
        <f ca="1">IFERROR(IF(AND(NOW()&lt;= EOMONTH(DATE(YEAR($O985),6, 1), 0), Overall!$A987&lt;&gt;"", MONTH($N985) &lt;= 6, MONTH($O985) &gt;= 6), IF($R985 &lt;&gt; "", $H985/$R985, ""), ""), "")</f>
        <v/>
      </c>
      <c r="AL985" s="10" t="str">
        <f ca="1">IFERROR(IF(AND(NOW()&lt;= EOMONTH(DATE(YEAR($O985),7, 1), 0), Overall!$A987&lt;&gt;"", MONTH($N985) &lt;= 7, MONTH($O985) &gt;= 7), IF($R985 &lt;&gt; "", $H985/$R985, ""), ""), "")</f>
        <v/>
      </c>
      <c r="AM985" s="10" t="str">
        <f ca="1">IFERROR(IF(AND(NOW()&lt;= EOMONTH(DATE(YEAR($O985),8, 1), 0), Overall!$A987&lt;&gt;"", MONTH($N985) &lt;= 8, MONTH($O985) &gt;= 8), IF($R985 &lt;&gt; "", $H985/$R985, ""), ""), "")</f>
        <v/>
      </c>
      <c r="AN985" s="10" t="str">
        <f ca="1">IFERROR(IF(AND(NOW()&lt;= EOMONTH(DATE(YEAR($O985),9, 1), 0), Overall!$A987&lt;&gt;"", MONTH($N985) &lt;= 9, MONTH($O985) &gt;= 9), IF($R985 &lt;&gt; "", $H985/$R985, ""), ""), "")</f>
        <v/>
      </c>
      <c r="AO985" s="10" t="str">
        <f ca="1">IFERROR(IF(AND(NOW()&lt;= EOMONTH(DATE(YEAR($O985),10, 1), 0), Overall!$A987&lt;&gt;"", MONTH($N985) &lt;= 10, MONTH($O985) &gt;= 10), IF($R985 &lt;&gt; "", $H985/$R985, ""), ""), "")</f>
        <v/>
      </c>
      <c r="AP985" s="10" t="str">
        <f ca="1">IFERROR(IF(AND(NOW()&lt;= EOMONTH(DATE(YEAR($O985),11, 1), 0), Overall!$A987&lt;&gt;"", MONTH($N985) &lt;=11, MONTH($O985) &gt;= 11), IF($R985 &lt;&gt; "", $H985/$R985, ""), ""), "")</f>
        <v/>
      </c>
      <c r="AQ985" s="10" t="str">
        <f ca="1">IFERROR(IF(AND(NOW()&lt;= EOMONTH(DATE(YEAR($O985),12, 1), 0), Overall!$A987&lt;&gt;"", MONTH($N985) &lt;= 12, MONTH($O985) &gt;= 12), IF($R985 &lt;&gt; "", $H985/$R985, ""), ""), "")</f>
        <v/>
      </c>
      <c r="AR985" s="16">
        <f t="shared" ca="1" si="31"/>
        <v>0</v>
      </c>
    </row>
    <row r="986" spans="1:44" x14ac:dyDescent="0.25">
      <c r="A986" t="str">
        <f>_xlfn.VALUETOTEXT(Overall!A988)</f>
        <v/>
      </c>
      <c r="B986" s="8" t="str">
        <f>IF(Overall!B988&lt;&gt;"", VALUE(Overall!B988), "")</f>
        <v/>
      </c>
      <c r="C986" s="5" t="str">
        <f>IF(Overall!C988&lt;&gt;"",_xlfn.VALUETOTEXT(Overall!C988),"")</f>
        <v/>
      </c>
      <c r="D986" s="5" t="str">
        <f>_xlfn.VALUETOTEXT(Overall!D988)</f>
        <v/>
      </c>
      <c r="E986" s="5" t="str">
        <f>IF(Overall!Q988&lt;&gt;"",_xlfn.VALUETOTEXT(Overall!Q988),"")</f>
        <v/>
      </c>
      <c r="F986" s="5" t="str">
        <f>IF(Overall!E988&lt;&gt;"",_xlfn.VALUETOTEXT(Overall!E988),"")</f>
        <v/>
      </c>
      <c r="G986" s="5" t="str">
        <f>IF(Overall!R988&lt;&gt;"",_xlfn.VALUETOTEXT(Overall!R988),"")</f>
        <v/>
      </c>
      <c r="H986" s="6" t="str">
        <f>IF(Overall!F988&lt;&gt;"",VALUE(Overall!F988),"")</f>
        <v/>
      </c>
      <c r="I986" s="6" t="str">
        <f>IF(Overall!G988&lt;&gt;"",VALUE(Overall!G988),"")</f>
        <v/>
      </c>
      <c r="J986" s="6" t="str">
        <f>IF(Overall!H988&lt;&gt;"",VALUE(Overall!H988),"")</f>
        <v/>
      </c>
      <c r="K986" s="6" t="str">
        <f>IF(Overall!I988&lt;&gt;"",VALUE(Overall!I988),"")</f>
        <v/>
      </c>
      <c r="L986" s="6" t="str">
        <f>IF(Overall!J988&lt;&gt;"",VALUE(Overall!J988),"")</f>
        <v/>
      </c>
      <c r="M986" s="6" t="str">
        <f>IF(Overall!K988&lt;&gt;"",VALUE(Overall!K988),"")</f>
        <v/>
      </c>
      <c r="N986" s="7" t="str">
        <f>IF(Overall!L988&lt;&gt;"",DATEVALUE(MID(Overall!L988, FIND(",", Overall!L988) + 2, FIND(" ", Overall!L988) - FIND(",", Overall!L988) - 1) &amp; " " &amp; MID(Overall!L988, FIND(" ", Overall!L988) + 1, FIND(",", Overall!L988, FIND(" ", Overall!L988)) - FIND(" ", Overall!L988) - 1) &amp; ", " &amp; MID(Overall!L988, FIND(",", Overall!L988, FIND(",",Overall!L988) + 1) + 2, LEN(Overall!L988))),"")</f>
        <v/>
      </c>
      <c r="O986" s="7" t="str">
        <f>IF(Overall!M988&lt;&gt;"",DATEVALUE(MID(Overall!M988, FIND(",", Overall!M988) + 2, FIND(" ", Overall!M988) - FIND(",", Overall!M988) - 1) &amp; " " &amp; MID(Overall!M988, FIND(" ", Overall!M988) + 1, FIND(",", Overall!M988, FIND(" ", Overall!M988)) - FIND(" ", Overall!M988) - 1) &amp; ", " &amp; MID(Overall!M988, FIND(",", Overall!M988, FIND(",",Overall!M988) + 1) + 2, LEN(Overall!M988))),"")</f>
        <v/>
      </c>
      <c r="P986" s="7" t="str">
        <f>IF(Overall!N988&lt;&gt;"",DATEVALUE(MID(Overall!N988, FIND(",", Overall!N988) + 2, FIND(" ", Overall!N988) - FIND(",", Overall!N988) - 1) &amp; " " &amp; MID(Overall!N988, FIND(" ", Overall!N988) + 1, FIND(",", Overall!N988, FIND(" ", Overall!N988)) - FIND(" ", Overall!N988) - 1) &amp; ", " &amp; MID(Overall!N988, FIND(",", Overall!N988, FIND(",",Overall!N988) + 1) + 2, LEN(Overall!N988))),"")</f>
        <v/>
      </c>
      <c r="Q986" s="7" t="str">
        <f>IF(Overall!O988&lt;&gt;"",DATEVALUE(MID(Overall!O988, FIND(",", Overall!O988) + 2, FIND(" ", Overall!O988) - FIND(",", Overall!O988) - 1) &amp; " " &amp; MID(Overall!O988, FIND(" ", Overall!O988) + 1, FIND(",", Overall!O988, FIND(" ", Overall!O988)) - FIND(" ", Overall!O988) - 1) &amp; ", " &amp; MID(Overall!O988, FIND(",", Overall!O988, FIND(",",Overall!O988) + 1) + 2, LEN(Overall!O988))),"")</f>
        <v/>
      </c>
      <c r="R986" s="5" t="str">
        <f t="shared" si="30"/>
        <v/>
      </c>
      <c r="S986" s="10" t="str">
        <f>IF(Overall!$A988&lt;&gt;"",IF(AND(MONTH($N986) &lt;= 1, MONTH($O986) &gt;= 1), IF($R986 &lt;&gt; "", $H986/$R986, ""), ""),"")</f>
        <v/>
      </c>
      <c r="T986" s="10" t="str">
        <f>IF(Overall!$A988&lt;&gt;"",IF(AND(MONTH($N986) &lt;= 2, MONTH($O986) &gt;= 2), IF($R986 &lt;&gt; "", $H986/$R986, ""), ""),"")</f>
        <v/>
      </c>
      <c r="U986" s="10" t="str">
        <f>IF(Overall!$A988&lt;&gt;"",IF(AND(MONTH($N986) &lt;= 3, MONTH($O986) &gt;= 3), IF($R986 &lt;&gt; "", $H986/$R986, ""), ""),"")</f>
        <v/>
      </c>
      <c r="V986" s="10" t="str">
        <f>IF(Overall!$A988&lt;&gt;"",IF(AND(MONTH($N986) &lt;= 4, MONTH($O986) &gt;= 4), IF($R986 &lt;&gt; "", $H986/$R986, ""), ""),"")</f>
        <v/>
      </c>
      <c r="W986" s="10" t="str">
        <f>IF(Overall!$A988&lt;&gt;"",IF(AND(MONTH($N986) &lt;= 5, MONTH($O986) &gt;= 5), IF($R986 &lt;&gt; "", $H986/$R986, ""), ""),"")</f>
        <v/>
      </c>
      <c r="X986" s="10" t="str">
        <f>IF(Overall!$A988&lt;&gt;"",IF(AND(MONTH($N986) &lt;= 6, MONTH($O986) &gt;= 6), IF($R986 &lt;&gt; "", $H986/$R986, ""), ""),"")</f>
        <v/>
      </c>
      <c r="Y986" s="10" t="str">
        <f>IF(Overall!$A988&lt;&gt;"",IF(AND(MONTH($N986) &lt;= 7, MONTH($O986) &gt;= 7 ), IF($R986 &lt;&gt; "", $H986/$R986, ""), ""),"")</f>
        <v/>
      </c>
      <c r="Z986" s="10" t="str">
        <f>IF(Overall!$A988&lt;&gt;"",IF(AND(MONTH($N986) &lt;= 8, MONTH($O986) &gt;= 8), IF($R986 &lt;&gt; "", $H986/$R986, ""), ""),"")</f>
        <v/>
      </c>
      <c r="AA986" s="10" t="str">
        <f>IF(Overall!$A988&lt;&gt;"",IF(AND(MONTH($N986) &lt;= 9, MONTH($O986) &gt;= 9), IF($R986 &lt;&gt; "", $H986/$R986, ""), ""),"")</f>
        <v/>
      </c>
      <c r="AB986" s="10" t="str">
        <f>IF(Overall!$A988&lt;&gt;"",IF(AND(MONTH($N986) &lt;= 10, MONTH($O986) &gt;= 10), IF($R986 &lt;&gt; "", $H986/$R986, ""), ""),"")</f>
        <v/>
      </c>
      <c r="AC986" s="10" t="str">
        <f>IF(Overall!$A988&lt;&gt;"",IF(AND(MONTH($N986) &lt;= 11, MONTH($O986) &gt;= 11), IF($R986 &lt;&gt; "", $H986/$R986, ""), ""),"")</f>
        <v/>
      </c>
      <c r="AD986" s="10" t="str">
        <f>IF(Overall!$A988&lt;&gt;"",IF(AND(MONTH($N986) &lt;= 12, MONTH($O986) &gt;= 12), IF($R986 &lt;&gt; "", $H986/$R986, ""), ""),"")</f>
        <v/>
      </c>
      <c r="AF986" s="10" t="str">
        <f ca="1">IFERROR(IF(AND(NOW()&lt;= EOMONTH(DATE(YEAR($O986),1, 1), 0), Overall!$A988&lt;&gt;"", MONTH($N986) &lt;= 1, MONTH($O986) &gt;= 1), IF($R986 &lt;&gt; "", $H986/$R986, ""), ""), "")</f>
        <v/>
      </c>
      <c r="AG986" s="10" t="str">
        <f ca="1">IFERROR(IF(AND(NOW()&lt;= EOMONTH(DATE(YEAR($O986),2, 1), 0), Overall!$A988&lt;&gt;"", MONTH($N986) &lt;= 2, MONTH($O986) &gt;= 2), IF($R986 &lt;&gt; "", $H986/$R986, ""), ""), "")</f>
        <v/>
      </c>
      <c r="AH986" s="10" t="str">
        <f ca="1">IFERROR(IF(AND(NOW()&lt;= EOMONTH(DATE(YEAR($O986),3, 1), 0), Overall!$A988&lt;&gt;"", MONTH($N986) &lt;= 3, MONTH($O986) &gt;= 3), IF($R986 &lt;&gt; "", $H986/$R986, ""), ""), "")</f>
        <v/>
      </c>
      <c r="AI986" s="10" t="str">
        <f ca="1">IFERROR(IF(AND(NOW()&lt;= EOMONTH(DATE(YEAR($O986),4, 1), 0), Overall!$A988&lt;&gt;"", MONTH($N986) &lt;= 4, MONTH($O986) &gt;= 4), IF($R986 &lt;&gt; "", $H986/$R986, ""), ""), "")</f>
        <v/>
      </c>
      <c r="AJ986" s="10" t="str">
        <f ca="1">IFERROR(IF(AND(NOW()&lt;= EOMONTH(DATE(YEAR($O986),5, 1), 0), Overall!$A988&lt;&gt;"", MONTH($N986) &lt;= 5, MONTH($O986) &gt;= 5), IF($R986 &lt;&gt; "", $H986/$R986, ""), ""), "")</f>
        <v/>
      </c>
      <c r="AK986" s="10" t="str">
        <f ca="1">IFERROR(IF(AND(NOW()&lt;= EOMONTH(DATE(YEAR($O986),6, 1), 0), Overall!$A988&lt;&gt;"", MONTH($N986) &lt;= 6, MONTH($O986) &gt;= 6), IF($R986 &lt;&gt; "", $H986/$R986, ""), ""), "")</f>
        <v/>
      </c>
      <c r="AL986" s="10" t="str">
        <f ca="1">IFERROR(IF(AND(NOW()&lt;= EOMONTH(DATE(YEAR($O986),7, 1), 0), Overall!$A988&lt;&gt;"", MONTH($N986) &lt;= 7, MONTH($O986) &gt;= 7), IF($R986 &lt;&gt; "", $H986/$R986, ""), ""), "")</f>
        <v/>
      </c>
      <c r="AM986" s="10" t="str">
        <f ca="1">IFERROR(IF(AND(NOW()&lt;= EOMONTH(DATE(YEAR($O986),8, 1), 0), Overall!$A988&lt;&gt;"", MONTH($N986) &lt;= 8, MONTH($O986) &gt;= 8), IF($R986 &lt;&gt; "", $H986/$R986, ""), ""), "")</f>
        <v/>
      </c>
      <c r="AN986" s="10" t="str">
        <f ca="1">IFERROR(IF(AND(NOW()&lt;= EOMONTH(DATE(YEAR($O986),9, 1), 0), Overall!$A988&lt;&gt;"", MONTH($N986) &lt;= 9, MONTH($O986) &gt;= 9), IF($R986 &lt;&gt; "", $H986/$R986, ""), ""), "")</f>
        <v/>
      </c>
      <c r="AO986" s="10" t="str">
        <f ca="1">IFERROR(IF(AND(NOW()&lt;= EOMONTH(DATE(YEAR($O986),10, 1), 0), Overall!$A988&lt;&gt;"", MONTH($N986) &lt;= 10, MONTH($O986) &gt;= 10), IF($R986 &lt;&gt; "", $H986/$R986, ""), ""), "")</f>
        <v/>
      </c>
      <c r="AP986" s="10" t="str">
        <f ca="1">IFERROR(IF(AND(NOW()&lt;= EOMONTH(DATE(YEAR($O986),11, 1), 0), Overall!$A988&lt;&gt;"", MONTH($N986) &lt;=11, MONTH($O986) &gt;= 11), IF($R986 &lt;&gt; "", $H986/$R986, ""), ""), "")</f>
        <v/>
      </c>
      <c r="AQ986" s="10" t="str">
        <f ca="1">IFERROR(IF(AND(NOW()&lt;= EOMONTH(DATE(YEAR($O986),12, 1), 0), Overall!$A988&lt;&gt;"", MONTH($N986) &lt;= 12, MONTH($O986) &gt;= 12), IF($R986 &lt;&gt; "", $H986/$R986, ""), ""), "")</f>
        <v/>
      </c>
      <c r="AR986" s="16">
        <f t="shared" ca="1" si="31"/>
        <v>0</v>
      </c>
    </row>
    <row r="987" spans="1:44" x14ac:dyDescent="0.25">
      <c r="A987" t="str">
        <f>_xlfn.VALUETOTEXT(Overall!A989)</f>
        <v/>
      </c>
      <c r="B987" s="8" t="str">
        <f>IF(Overall!B989&lt;&gt;"", VALUE(Overall!B989), "")</f>
        <v/>
      </c>
      <c r="C987" s="5" t="str">
        <f>IF(Overall!C989&lt;&gt;"",_xlfn.VALUETOTEXT(Overall!C989),"")</f>
        <v/>
      </c>
      <c r="D987" s="5" t="str">
        <f>_xlfn.VALUETOTEXT(Overall!D989)</f>
        <v/>
      </c>
      <c r="E987" s="5" t="str">
        <f>IF(Overall!Q989&lt;&gt;"",_xlfn.VALUETOTEXT(Overall!Q989),"")</f>
        <v/>
      </c>
      <c r="F987" s="5" t="str">
        <f>IF(Overall!E989&lt;&gt;"",_xlfn.VALUETOTEXT(Overall!E989),"")</f>
        <v/>
      </c>
      <c r="G987" s="5" t="str">
        <f>IF(Overall!R989&lt;&gt;"",_xlfn.VALUETOTEXT(Overall!R989),"")</f>
        <v/>
      </c>
      <c r="H987" s="6" t="str">
        <f>IF(Overall!F989&lt;&gt;"",VALUE(Overall!F989),"")</f>
        <v/>
      </c>
      <c r="I987" s="6" t="str">
        <f>IF(Overall!G989&lt;&gt;"",VALUE(Overall!G989),"")</f>
        <v/>
      </c>
      <c r="J987" s="6" t="str">
        <f>IF(Overall!H989&lt;&gt;"",VALUE(Overall!H989),"")</f>
        <v/>
      </c>
      <c r="K987" s="6" t="str">
        <f>IF(Overall!I989&lt;&gt;"",VALUE(Overall!I989),"")</f>
        <v/>
      </c>
      <c r="L987" s="6" t="str">
        <f>IF(Overall!J989&lt;&gt;"",VALUE(Overall!J989),"")</f>
        <v/>
      </c>
      <c r="M987" s="6" t="str">
        <f>IF(Overall!K989&lt;&gt;"",VALUE(Overall!K989),"")</f>
        <v/>
      </c>
      <c r="N987" s="7" t="str">
        <f>IF(Overall!L989&lt;&gt;"",DATEVALUE(MID(Overall!L989, FIND(",", Overall!L989) + 2, FIND(" ", Overall!L989) - FIND(",", Overall!L989) - 1) &amp; " " &amp; MID(Overall!L989, FIND(" ", Overall!L989) + 1, FIND(",", Overall!L989, FIND(" ", Overall!L989)) - FIND(" ", Overall!L989) - 1) &amp; ", " &amp; MID(Overall!L989, FIND(",", Overall!L989, FIND(",",Overall!L989) + 1) + 2, LEN(Overall!L989))),"")</f>
        <v/>
      </c>
      <c r="O987" s="7" t="str">
        <f>IF(Overall!M989&lt;&gt;"",DATEVALUE(MID(Overall!M989, FIND(",", Overall!M989) + 2, FIND(" ", Overall!M989) - FIND(",", Overall!M989) - 1) &amp; " " &amp; MID(Overall!M989, FIND(" ", Overall!M989) + 1, FIND(",", Overall!M989, FIND(" ", Overall!M989)) - FIND(" ", Overall!M989) - 1) &amp; ", " &amp; MID(Overall!M989, FIND(",", Overall!M989, FIND(",",Overall!M989) + 1) + 2, LEN(Overall!M989))),"")</f>
        <v/>
      </c>
      <c r="P987" s="7" t="str">
        <f>IF(Overall!N989&lt;&gt;"",DATEVALUE(MID(Overall!N989, FIND(",", Overall!N989) + 2, FIND(" ", Overall!N989) - FIND(",", Overall!N989) - 1) &amp; " " &amp; MID(Overall!N989, FIND(" ", Overall!N989) + 1, FIND(",", Overall!N989, FIND(" ", Overall!N989)) - FIND(" ", Overall!N989) - 1) &amp; ", " &amp; MID(Overall!N989, FIND(",", Overall!N989, FIND(",",Overall!N989) + 1) + 2, LEN(Overall!N989))),"")</f>
        <v/>
      </c>
      <c r="Q987" s="7" t="str">
        <f>IF(Overall!O989&lt;&gt;"",DATEVALUE(MID(Overall!O989, FIND(",", Overall!O989) + 2, FIND(" ", Overall!O989) - FIND(",", Overall!O989) - 1) &amp; " " &amp; MID(Overall!O989, FIND(" ", Overall!O989) + 1, FIND(",", Overall!O989, FIND(" ", Overall!O989)) - FIND(" ", Overall!O989) - 1) &amp; ", " &amp; MID(Overall!O989, FIND(",", Overall!O989, FIND(",",Overall!O989) + 1) + 2, LEN(Overall!O989))),"")</f>
        <v/>
      </c>
      <c r="R987" s="5" t="str">
        <f t="shared" si="30"/>
        <v/>
      </c>
      <c r="S987" s="10" t="str">
        <f>IF(Overall!$A989&lt;&gt;"",IF(AND(MONTH($N987) &lt;= 1, MONTH($O987) &gt;= 1), IF($R987 &lt;&gt; "", $H987/$R987, ""), ""),"")</f>
        <v/>
      </c>
      <c r="T987" s="10" t="str">
        <f>IF(Overall!$A989&lt;&gt;"",IF(AND(MONTH($N987) &lt;= 2, MONTH($O987) &gt;= 2), IF($R987 &lt;&gt; "", $H987/$R987, ""), ""),"")</f>
        <v/>
      </c>
      <c r="U987" s="10" t="str">
        <f>IF(Overall!$A989&lt;&gt;"",IF(AND(MONTH($N987) &lt;= 3, MONTH($O987) &gt;= 3), IF($R987 &lt;&gt; "", $H987/$R987, ""), ""),"")</f>
        <v/>
      </c>
      <c r="V987" s="10" t="str">
        <f>IF(Overall!$A989&lt;&gt;"",IF(AND(MONTH($N987) &lt;= 4, MONTH($O987) &gt;= 4), IF($R987 &lt;&gt; "", $H987/$R987, ""), ""),"")</f>
        <v/>
      </c>
      <c r="W987" s="10" t="str">
        <f>IF(Overall!$A989&lt;&gt;"",IF(AND(MONTH($N987) &lt;= 5, MONTH($O987) &gt;= 5), IF($R987 &lt;&gt; "", $H987/$R987, ""), ""),"")</f>
        <v/>
      </c>
      <c r="X987" s="10" t="str">
        <f>IF(Overall!$A989&lt;&gt;"",IF(AND(MONTH($N987) &lt;= 6, MONTH($O987) &gt;= 6), IF($R987 &lt;&gt; "", $H987/$R987, ""), ""),"")</f>
        <v/>
      </c>
      <c r="Y987" s="10" t="str">
        <f>IF(Overall!$A989&lt;&gt;"",IF(AND(MONTH($N987) &lt;= 7, MONTH($O987) &gt;= 7 ), IF($R987 &lt;&gt; "", $H987/$R987, ""), ""),"")</f>
        <v/>
      </c>
      <c r="Z987" s="10" t="str">
        <f>IF(Overall!$A989&lt;&gt;"",IF(AND(MONTH($N987) &lt;= 8, MONTH($O987) &gt;= 8), IF($R987 &lt;&gt; "", $H987/$R987, ""), ""),"")</f>
        <v/>
      </c>
      <c r="AA987" s="10" t="str">
        <f>IF(Overall!$A989&lt;&gt;"",IF(AND(MONTH($N987) &lt;= 9, MONTH($O987) &gt;= 9), IF($R987 &lt;&gt; "", $H987/$R987, ""), ""),"")</f>
        <v/>
      </c>
      <c r="AB987" s="10" t="str">
        <f>IF(Overall!$A989&lt;&gt;"",IF(AND(MONTH($N987) &lt;= 10, MONTH($O987) &gt;= 10), IF($R987 &lt;&gt; "", $H987/$R987, ""), ""),"")</f>
        <v/>
      </c>
      <c r="AC987" s="10" t="str">
        <f>IF(Overall!$A989&lt;&gt;"",IF(AND(MONTH($N987) &lt;= 11, MONTH($O987) &gt;= 11), IF($R987 &lt;&gt; "", $H987/$R987, ""), ""),"")</f>
        <v/>
      </c>
      <c r="AD987" s="10" t="str">
        <f>IF(Overall!$A989&lt;&gt;"",IF(AND(MONTH($N987) &lt;= 12, MONTH($O987) &gt;= 12), IF($R987 &lt;&gt; "", $H987/$R987, ""), ""),"")</f>
        <v/>
      </c>
      <c r="AF987" s="10" t="str">
        <f ca="1">IFERROR(IF(AND(NOW()&lt;= EOMONTH(DATE(YEAR($O987),1, 1), 0), Overall!$A989&lt;&gt;"", MONTH($N987) &lt;= 1, MONTH($O987) &gt;= 1), IF($R987 &lt;&gt; "", $H987/$R987, ""), ""), "")</f>
        <v/>
      </c>
      <c r="AG987" s="10" t="str">
        <f ca="1">IFERROR(IF(AND(NOW()&lt;= EOMONTH(DATE(YEAR($O987),2, 1), 0), Overall!$A989&lt;&gt;"", MONTH($N987) &lt;= 2, MONTH($O987) &gt;= 2), IF($R987 &lt;&gt; "", $H987/$R987, ""), ""), "")</f>
        <v/>
      </c>
      <c r="AH987" s="10" t="str">
        <f ca="1">IFERROR(IF(AND(NOW()&lt;= EOMONTH(DATE(YEAR($O987),3, 1), 0), Overall!$A989&lt;&gt;"", MONTH($N987) &lt;= 3, MONTH($O987) &gt;= 3), IF($R987 &lt;&gt; "", $H987/$R987, ""), ""), "")</f>
        <v/>
      </c>
      <c r="AI987" s="10" t="str">
        <f ca="1">IFERROR(IF(AND(NOW()&lt;= EOMONTH(DATE(YEAR($O987),4, 1), 0), Overall!$A989&lt;&gt;"", MONTH($N987) &lt;= 4, MONTH($O987) &gt;= 4), IF($R987 &lt;&gt; "", $H987/$R987, ""), ""), "")</f>
        <v/>
      </c>
      <c r="AJ987" s="10" t="str">
        <f ca="1">IFERROR(IF(AND(NOW()&lt;= EOMONTH(DATE(YEAR($O987),5, 1), 0), Overall!$A989&lt;&gt;"", MONTH($N987) &lt;= 5, MONTH($O987) &gt;= 5), IF($R987 &lt;&gt; "", $H987/$R987, ""), ""), "")</f>
        <v/>
      </c>
      <c r="AK987" s="10" t="str">
        <f ca="1">IFERROR(IF(AND(NOW()&lt;= EOMONTH(DATE(YEAR($O987),6, 1), 0), Overall!$A989&lt;&gt;"", MONTH($N987) &lt;= 6, MONTH($O987) &gt;= 6), IF($R987 &lt;&gt; "", $H987/$R987, ""), ""), "")</f>
        <v/>
      </c>
      <c r="AL987" s="10" t="str">
        <f ca="1">IFERROR(IF(AND(NOW()&lt;= EOMONTH(DATE(YEAR($O987),7, 1), 0), Overall!$A989&lt;&gt;"", MONTH($N987) &lt;= 7, MONTH($O987) &gt;= 7), IF($R987 &lt;&gt; "", $H987/$R987, ""), ""), "")</f>
        <v/>
      </c>
      <c r="AM987" s="10" t="str">
        <f ca="1">IFERROR(IF(AND(NOW()&lt;= EOMONTH(DATE(YEAR($O987),8, 1), 0), Overall!$A989&lt;&gt;"", MONTH($N987) &lt;= 8, MONTH($O987) &gt;= 8), IF($R987 &lt;&gt; "", $H987/$R987, ""), ""), "")</f>
        <v/>
      </c>
      <c r="AN987" s="10" t="str">
        <f ca="1">IFERROR(IF(AND(NOW()&lt;= EOMONTH(DATE(YEAR($O987),9, 1), 0), Overall!$A989&lt;&gt;"", MONTH($N987) &lt;= 9, MONTH($O987) &gt;= 9), IF($R987 &lt;&gt; "", $H987/$R987, ""), ""), "")</f>
        <v/>
      </c>
      <c r="AO987" s="10" t="str">
        <f ca="1">IFERROR(IF(AND(NOW()&lt;= EOMONTH(DATE(YEAR($O987),10, 1), 0), Overall!$A989&lt;&gt;"", MONTH($N987) &lt;= 10, MONTH($O987) &gt;= 10), IF($R987 &lt;&gt; "", $H987/$R987, ""), ""), "")</f>
        <v/>
      </c>
      <c r="AP987" s="10" t="str">
        <f ca="1">IFERROR(IF(AND(NOW()&lt;= EOMONTH(DATE(YEAR($O987),11, 1), 0), Overall!$A989&lt;&gt;"", MONTH($N987) &lt;=11, MONTH($O987) &gt;= 11), IF($R987 &lt;&gt; "", $H987/$R987, ""), ""), "")</f>
        <v/>
      </c>
      <c r="AQ987" s="10" t="str">
        <f ca="1">IFERROR(IF(AND(NOW()&lt;= EOMONTH(DATE(YEAR($O987),12, 1), 0), Overall!$A989&lt;&gt;"", MONTH($N987) &lt;= 12, MONTH($O987) &gt;= 12), IF($R987 &lt;&gt; "", $H987/$R987, ""), ""), "")</f>
        <v/>
      </c>
      <c r="AR987" s="16">
        <f t="shared" ca="1" si="31"/>
        <v>0</v>
      </c>
    </row>
    <row r="988" spans="1:44" x14ac:dyDescent="0.25">
      <c r="A988" t="str">
        <f>_xlfn.VALUETOTEXT(Overall!A990)</f>
        <v/>
      </c>
      <c r="B988" s="8" t="str">
        <f>IF(Overall!B990&lt;&gt;"", VALUE(Overall!B990), "")</f>
        <v/>
      </c>
      <c r="C988" s="5" t="str">
        <f>IF(Overall!C990&lt;&gt;"",_xlfn.VALUETOTEXT(Overall!C990),"")</f>
        <v/>
      </c>
      <c r="D988" s="5" t="str">
        <f>_xlfn.VALUETOTEXT(Overall!D990)</f>
        <v/>
      </c>
      <c r="E988" s="5" t="str">
        <f>IF(Overall!Q990&lt;&gt;"",_xlfn.VALUETOTEXT(Overall!Q990),"")</f>
        <v/>
      </c>
      <c r="F988" s="5" t="str">
        <f>IF(Overall!E990&lt;&gt;"",_xlfn.VALUETOTEXT(Overall!E990),"")</f>
        <v/>
      </c>
      <c r="G988" s="5" t="str">
        <f>IF(Overall!R990&lt;&gt;"",_xlfn.VALUETOTEXT(Overall!R990),"")</f>
        <v/>
      </c>
      <c r="H988" s="6" t="str">
        <f>IF(Overall!F990&lt;&gt;"",VALUE(Overall!F990),"")</f>
        <v/>
      </c>
      <c r="I988" s="6" t="str">
        <f>IF(Overall!G990&lt;&gt;"",VALUE(Overall!G990),"")</f>
        <v/>
      </c>
      <c r="J988" s="6" t="str">
        <f>IF(Overall!H990&lt;&gt;"",VALUE(Overall!H990),"")</f>
        <v/>
      </c>
      <c r="K988" s="6" t="str">
        <f>IF(Overall!I990&lt;&gt;"",VALUE(Overall!I990),"")</f>
        <v/>
      </c>
      <c r="L988" s="6" t="str">
        <f>IF(Overall!J990&lt;&gt;"",VALUE(Overall!J990),"")</f>
        <v/>
      </c>
      <c r="M988" s="6" t="str">
        <f>IF(Overall!K990&lt;&gt;"",VALUE(Overall!K990),"")</f>
        <v/>
      </c>
      <c r="N988" s="7" t="str">
        <f>IF(Overall!L990&lt;&gt;"",DATEVALUE(MID(Overall!L990, FIND(",", Overall!L990) + 2, FIND(" ", Overall!L990) - FIND(",", Overall!L990) - 1) &amp; " " &amp; MID(Overall!L990, FIND(" ", Overall!L990) + 1, FIND(",", Overall!L990, FIND(" ", Overall!L990)) - FIND(" ", Overall!L990) - 1) &amp; ", " &amp; MID(Overall!L990, FIND(",", Overall!L990, FIND(",",Overall!L990) + 1) + 2, LEN(Overall!L990))),"")</f>
        <v/>
      </c>
      <c r="O988" s="7" t="str">
        <f>IF(Overall!M990&lt;&gt;"",DATEVALUE(MID(Overall!M990, FIND(",", Overall!M990) + 2, FIND(" ", Overall!M990) - FIND(",", Overall!M990) - 1) &amp; " " &amp; MID(Overall!M990, FIND(" ", Overall!M990) + 1, FIND(",", Overall!M990, FIND(" ", Overall!M990)) - FIND(" ", Overall!M990) - 1) &amp; ", " &amp; MID(Overall!M990, FIND(",", Overall!M990, FIND(",",Overall!M990) + 1) + 2, LEN(Overall!M990))),"")</f>
        <v/>
      </c>
      <c r="P988" s="7" t="str">
        <f>IF(Overall!N990&lt;&gt;"",DATEVALUE(MID(Overall!N990, FIND(",", Overall!N990) + 2, FIND(" ", Overall!N990) - FIND(",", Overall!N990) - 1) &amp; " " &amp; MID(Overall!N990, FIND(" ", Overall!N990) + 1, FIND(",", Overall!N990, FIND(" ", Overall!N990)) - FIND(" ", Overall!N990) - 1) &amp; ", " &amp; MID(Overall!N990, FIND(",", Overall!N990, FIND(",",Overall!N990) + 1) + 2, LEN(Overall!N990))),"")</f>
        <v/>
      </c>
      <c r="Q988" s="7" t="str">
        <f>IF(Overall!O990&lt;&gt;"",DATEVALUE(MID(Overall!O990, FIND(",", Overall!O990) + 2, FIND(" ", Overall!O990) - FIND(",", Overall!O990) - 1) &amp; " " &amp; MID(Overall!O990, FIND(" ", Overall!O990) + 1, FIND(",", Overall!O990, FIND(" ", Overall!O990)) - FIND(" ", Overall!O990) - 1) &amp; ", " &amp; MID(Overall!O990, FIND(",", Overall!O990, FIND(",",Overall!O990) + 1) + 2, LEN(Overall!O990))),"")</f>
        <v/>
      </c>
      <c r="R988" s="5" t="str">
        <f t="shared" si="30"/>
        <v/>
      </c>
      <c r="S988" s="10" t="str">
        <f>IF(Overall!$A990&lt;&gt;"",IF(AND(MONTH($N988) &lt;= 1, MONTH($O988) &gt;= 1), IF($R988 &lt;&gt; "", $H988/$R988, ""), ""),"")</f>
        <v/>
      </c>
      <c r="T988" s="10" t="str">
        <f>IF(Overall!$A990&lt;&gt;"",IF(AND(MONTH($N988) &lt;= 2, MONTH($O988) &gt;= 2), IF($R988 &lt;&gt; "", $H988/$R988, ""), ""),"")</f>
        <v/>
      </c>
      <c r="U988" s="10" t="str">
        <f>IF(Overall!$A990&lt;&gt;"",IF(AND(MONTH($N988) &lt;= 3, MONTH($O988) &gt;= 3), IF($R988 &lt;&gt; "", $H988/$R988, ""), ""),"")</f>
        <v/>
      </c>
      <c r="V988" s="10" t="str">
        <f>IF(Overall!$A990&lt;&gt;"",IF(AND(MONTH($N988) &lt;= 4, MONTH($O988) &gt;= 4), IF($R988 &lt;&gt; "", $H988/$R988, ""), ""),"")</f>
        <v/>
      </c>
      <c r="W988" s="10" t="str">
        <f>IF(Overall!$A990&lt;&gt;"",IF(AND(MONTH($N988) &lt;= 5, MONTH($O988) &gt;= 5), IF($R988 &lt;&gt; "", $H988/$R988, ""), ""),"")</f>
        <v/>
      </c>
      <c r="X988" s="10" t="str">
        <f>IF(Overall!$A990&lt;&gt;"",IF(AND(MONTH($N988) &lt;= 6, MONTH($O988) &gt;= 6), IF($R988 &lt;&gt; "", $H988/$R988, ""), ""),"")</f>
        <v/>
      </c>
      <c r="Y988" s="10" t="str">
        <f>IF(Overall!$A990&lt;&gt;"",IF(AND(MONTH($N988) &lt;= 7, MONTH($O988) &gt;= 7 ), IF($R988 &lt;&gt; "", $H988/$R988, ""), ""),"")</f>
        <v/>
      </c>
      <c r="Z988" s="10" t="str">
        <f>IF(Overall!$A990&lt;&gt;"",IF(AND(MONTH($N988) &lt;= 8, MONTH($O988) &gt;= 8), IF($R988 &lt;&gt; "", $H988/$R988, ""), ""),"")</f>
        <v/>
      </c>
      <c r="AA988" s="10" t="str">
        <f>IF(Overall!$A990&lt;&gt;"",IF(AND(MONTH($N988) &lt;= 9, MONTH($O988) &gt;= 9), IF($R988 &lt;&gt; "", $H988/$R988, ""), ""),"")</f>
        <v/>
      </c>
      <c r="AB988" s="10" t="str">
        <f>IF(Overall!$A990&lt;&gt;"",IF(AND(MONTH($N988) &lt;= 10, MONTH($O988) &gt;= 10), IF($R988 &lt;&gt; "", $H988/$R988, ""), ""),"")</f>
        <v/>
      </c>
      <c r="AC988" s="10" t="str">
        <f>IF(Overall!$A990&lt;&gt;"",IF(AND(MONTH($N988) &lt;= 11, MONTH($O988) &gt;= 11), IF($R988 &lt;&gt; "", $H988/$R988, ""), ""),"")</f>
        <v/>
      </c>
      <c r="AD988" s="10" t="str">
        <f>IF(Overall!$A990&lt;&gt;"",IF(AND(MONTH($N988) &lt;= 12, MONTH($O988) &gt;= 12), IF($R988 &lt;&gt; "", $H988/$R988, ""), ""),"")</f>
        <v/>
      </c>
      <c r="AF988" s="10" t="str">
        <f ca="1">IFERROR(IF(AND(NOW()&lt;= EOMONTH(DATE(YEAR($O988),1, 1), 0), Overall!$A990&lt;&gt;"", MONTH($N988) &lt;= 1, MONTH($O988) &gt;= 1), IF($R988 &lt;&gt; "", $H988/$R988, ""), ""), "")</f>
        <v/>
      </c>
      <c r="AG988" s="10" t="str">
        <f ca="1">IFERROR(IF(AND(NOW()&lt;= EOMONTH(DATE(YEAR($O988),2, 1), 0), Overall!$A990&lt;&gt;"", MONTH($N988) &lt;= 2, MONTH($O988) &gt;= 2), IF($R988 &lt;&gt; "", $H988/$R988, ""), ""), "")</f>
        <v/>
      </c>
      <c r="AH988" s="10" t="str">
        <f ca="1">IFERROR(IF(AND(NOW()&lt;= EOMONTH(DATE(YEAR($O988),3, 1), 0), Overall!$A990&lt;&gt;"", MONTH($N988) &lt;= 3, MONTH($O988) &gt;= 3), IF($R988 &lt;&gt; "", $H988/$R988, ""), ""), "")</f>
        <v/>
      </c>
      <c r="AI988" s="10" t="str">
        <f ca="1">IFERROR(IF(AND(NOW()&lt;= EOMONTH(DATE(YEAR($O988),4, 1), 0), Overall!$A990&lt;&gt;"", MONTH($N988) &lt;= 4, MONTH($O988) &gt;= 4), IF($R988 &lt;&gt; "", $H988/$R988, ""), ""), "")</f>
        <v/>
      </c>
      <c r="AJ988" s="10" t="str">
        <f ca="1">IFERROR(IF(AND(NOW()&lt;= EOMONTH(DATE(YEAR($O988),5, 1), 0), Overall!$A990&lt;&gt;"", MONTH($N988) &lt;= 5, MONTH($O988) &gt;= 5), IF($R988 &lt;&gt; "", $H988/$R988, ""), ""), "")</f>
        <v/>
      </c>
      <c r="AK988" s="10" t="str">
        <f ca="1">IFERROR(IF(AND(NOW()&lt;= EOMONTH(DATE(YEAR($O988),6, 1), 0), Overall!$A990&lt;&gt;"", MONTH($N988) &lt;= 6, MONTH($O988) &gt;= 6), IF($R988 &lt;&gt; "", $H988/$R988, ""), ""), "")</f>
        <v/>
      </c>
      <c r="AL988" s="10" t="str">
        <f ca="1">IFERROR(IF(AND(NOW()&lt;= EOMONTH(DATE(YEAR($O988),7, 1), 0), Overall!$A990&lt;&gt;"", MONTH($N988) &lt;= 7, MONTH($O988) &gt;= 7), IF($R988 &lt;&gt; "", $H988/$R988, ""), ""), "")</f>
        <v/>
      </c>
      <c r="AM988" s="10" t="str">
        <f ca="1">IFERROR(IF(AND(NOW()&lt;= EOMONTH(DATE(YEAR($O988),8, 1), 0), Overall!$A990&lt;&gt;"", MONTH($N988) &lt;= 8, MONTH($O988) &gt;= 8), IF($R988 &lt;&gt; "", $H988/$R988, ""), ""), "")</f>
        <v/>
      </c>
      <c r="AN988" s="10" t="str">
        <f ca="1">IFERROR(IF(AND(NOW()&lt;= EOMONTH(DATE(YEAR($O988),9, 1), 0), Overall!$A990&lt;&gt;"", MONTH($N988) &lt;= 9, MONTH($O988) &gt;= 9), IF($R988 &lt;&gt; "", $H988/$R988, ""), ""), "")</f>
        <v/>
      </c>
      <c r="AO988" s="10" t="str">
        <f ca="1">IFERROR(IF(AND(NOW()&lt;= EOMONTH(DATE(YEAR($O988),10, 1), 0), Overall!$A990&lt;&gt;"", MONTH($N988) &lt;= 10, MONTH($O988) &gt;= 10), IF($R988 &lt;&gt; "", $H988/$R988, ""), ""), "")</f>
        <v/>
      </c>
      <c r="AP988" s="10" t="str">
        <f ca="1">IFERROR(IF(AND(NOW()&lt;= EOMONTH(DATE(YEAR($O988),11, 1), 0), Overall!$A990&lt;&gt;"", MONTH($N988) &lt;=11, MONTH($O988) &gt;= 11), IF($R988 &lt;&gt; "", $H988/$R988, ""), ""), "")</f>
        <v/>
      </c>
      <c r="AQ988" s="10" t="str">
        <f ca="1">IFERROR(IF(AND(NOW()&lt;= EOMONTH(DATE(YEAR($O988),12, 1), 0), Overall!$A990&lt;&gt;"", MONTH($N988) &lt;= 12, MONTH($O988) &gt;= 12), IF($R988 &lt;&gt; "", $H988/$R988, ""), ""), "")</f>
        <v/>
      </c>
      <c r="AR988" s="16">
        <f t="shared" ca="1" si="31"/>
        <v>0</v>
      </c>
    </row>
    <row r="989" spans="1:44" x14ac:dyDescent="0.25">
      <c r="A989" t="str">
        <f>_xlfn.VALUETOTEXT(Overall!A991)</f>
        <v/>
      </c>
      <c r="B989" s="8" t="str">
        <f>IF(Overall!B991&lt;&gt;"", VALUE(Overall!B991), "")</f>
        <v/>
      </c>
      <c r="C989" s="5" t="str">
        <f>IF(Overall!C991&lt;&gt;"",_xlfn.VALUETOTEXT(Overall!C991),"")</f>
        <v/>
      </c>
      <c r="D989" s="5" t="str">
        <f>_xlfn.VALUETOTEXT(Overall!D991)</f>
        <v/>
      </c>
      <c r="E989" s="5" t="str">
        <f>IF(Overall!Q991&lt;&gt;"",_xlfn.VALUETOTEXT(Overall!Q991),"")</f>
        <v/>
      </c>
      <c r="F989" s="5" t="str">
        <f>IF(Overall!E991&lt;&gt;"",_xlfn.VALUETOTEXT(Overall!E991),"")</f>
        <v/>
      </c>
      <c r="G989" s="5" t="str">
        <f>IF(Overall!R991&lt;&gt;"",_xlfn.VALUETOTEXT(Overall!R991),"")</f>
        <v/>
      </c>
      <c r="H989" s="6" t="str">
        <f>IF(Overall!F991&lt;&gt;"",VALUE(Overall!F991),"")</f>
        <v/>
      </c>
      <c r="I989" s="6" t="str">
        <f>IF(Overall!G991&lt;&gt;"",VALUE(Overall!G991),"")</f>
        <v/>
      </c>
      <c r="J989" s="6" t="str">
        <f>IF(Overall!H991&lt;&gt;"",VALUE(Overall!H991),"")</f>
        <v/>
      </c>
      <c r="K989" s="6" t="str">
        <f>IF(Overall!I991&lt;&gt;"",VALUE(Overall!I991),"")</f>
        <v/>
      </c>
      <c r="L989" s="6" t="str">
        <f>IF(Overall!J991&lt;&gt;"",VALUE(Overall!J991),"")</f>
        <v/>
      </c>
      <c r="M989" s="6" t="str">
        <f>IF(Overall!K991&lt;&gt;"",VALUE(Overall!K991),"")</f>
        <v/>
      </c>
      <c r="N989" s="7" t="str">
        <f>IF(Overall!L991&lt;&gt;"",DATEVALUE(MID(Overall!L991, FIND(",", Overall!L991) + 2, FIND(" ", Overall!L991) - FIND(",", Overall!L991) - 1) &amp; " " &amp; MID(Overall!L991, FIND(" ", Overall!L991) + 1, FIND(",", Overall!L991, FIND(" ", Overall!L991)) - FIND(" ", Overall!L991) - 1) &amp; ", " &amp; MID(Overall!L991, FIND(",", Overall!L991, FIND(",",Overall!L991) + 1) + 2, LEN(Overall!L991))),"")</f>
        <v/>
      </c>
      <c r="O989" s="7" t="str">
        <f>IF(Overall!M991&lt;&gt;"",DATEVALUE(MID(Overall!M991, FIND(",", Overall!M991) + 2, FIND(" ", Overall!M991) - FIND(",", Overall!M991) - 1) &amp; " " &amp; MID(Overall!M991, FIND(" ", Overall!M991) + 1, FIND(",", Overall!M991, FIND(" ", Overall!M991)) - FIND(" ", Overall!M991) - 1) &amp; ", " &amp; MID(Overall!M991, FIND(",", Overall!M991, FIND(",",Overall!M991) + 1) + 2, LEN(Overall!M991))),"")</f>
        <v/>
      </c>
      <c r="P989" s="7" t="str">
        <f>IF(Overall!N991&lt;&gt;"",DATEVALUE(MID(Overall!N991, FIND(",", Overall!N991) + 2, FIND(" ", Overall!N991) - FIND(",", Overall!N991) - 1) &amp; " " &amp; MID(Overall!N991, FIND(" ", Overall!N991) + 1, FIND(",", Overall!N991, FIND(" ", Overall!N991)) - FIND(" ", Overall!N991) - 1) &amp; ", " &amp; MID(Overall!N991, FIND(",", Overall!N991, FIND(",",Overall!N991) + 1) + 2, LEN(Overall!N991))),"")</f>
        <v/>
      </c>
      <c r="Q989" s="7" t="str">
        <f>IF(Overall!O991&lt;&gt;"",DATEVALUE(MID(Overall!O991, FIND(",", Overall!O991) + 2, FIND(" ", Overall!O991) - FIND(",", Overall!O991) - 1) &amp; " " &amp; MID(Overall!O991, FIND(" ", Overall!O991) + 1, FIND(",", Overall!O991, FIND(" ", Overall!O991)) - FIND(" ", Overall!O991) - 1) &amp; ", " &amp; MID(Overall!O991, FIND(",", Overall!O991, FIND(",",Overall!O991) + 1) + 2, LEN(Overall!O991))),"")</f>
        <v/>
      </c>
      <c r="R989" s="5" t="str">
        <f t="shared" si="30"/>
        <v/>
      </c>
      <c r="S989" s="10" t="str">
        <f>IF(Overall!$A991&lt;&gt;"",IF(AND(MONTH($N989) &lt;= 1, MONTH($O989) &gt;= 1), IF($R989 &lt;&gt; "", $H989/$R989, ""), ""),"")</f>
        <v/>
      </c>
      <c r="T989" s="10" t="str">
        <f>IF(Overall!$A991&lt;&gt;"",IF(AND(MONTH($N989) &lt;= 2, MONTH($O989) &gt;= 2), IF($R989 &lt;&gt; "", $H989/$R989, ""), ""),"")</f>
        <v/>
      </c>
      <c r="U989" s="10" t="str">
        <f>IF(Overall!$A991&lt;&gt;"",IF(AND(MONTH($N989) &lt;= 3, MONTH($O989) &gt;= 3), IF($R989 &lt;&gt; "", $H989/$R989, ""), ""),"")</f>
        <v/>
      </c>
      <c r="V989" s="10" t="str">
        <f>IF(Overall!$A991&lt;&gt;"",IF(AND(MONTH($N989) &lt;= 4, MONTH($O989) &gt;= 4), IF($R989 &lt;&gt; "", $H989/$R989, ""), ""),"")</f>
        <v/>
      </c>
      <c r="W989" s="10" t="str">
        <f>IF(Overall!$A991&lt;&gt;"",IF(AND(MONTH($N989) &lt;= 5, MONTH($O989) &gt;= 5), IF($R989 &lt;&gt; "", $H989/$R989, ""), ""),"")</f>
        <v/>
      </c>
      <c r="X989" s="10" t="str">
        <f>IF(Overall!$A991&lt;&gt;"",IF(AND(MONTH($N989) &lt;= 6, MONTH($O989) &gt;= 6), IF($R989 &lt;&gt; "", $H989/$R989, ""), ""),"")</f>
        <v/>
      </c>
      <c r="Y989" s="10" t="str">
        <f>IF(Overall!$A991&lt;&gt;"",IF(AND(MONTH($N989) &lt;= 7, MONTH($O989) &gt;= 7 ), IF($R989 &lt;&gt; "", $H989/$R989, ""), ""),"")</f>
        <v/>
      </c>
      <c r="Z989" s="10" t="str">
        <f>IF(Overall!$A991&lt;&gt;"",IF(AND(MONTH($N989) &lt;= 8, MONTH($O989) &gt;= 8), IF($R989 &lt;&gt; "", $H989/$R989, ""), ""),"")</f>
        <v/>
      </c>
      <c r="AA989" s="10" t="str">
        <f>IF(Overall!$A991&lt;&gt;"",IF(AND(MONTH($N989) &lt;= 9, MONTH($O989) &gt;= 9), IF($R989 &lt;&gt; "", $H989/$R989, ""), ""),"")</f>
        <v/>
      </c>
      <c r="AB989" s="10" t="str">
        <f>IF(Overall!$A991&lt;&gt;"",IF(AND(MONTH($N989) &lt;= 10, MONTH($O989) &gt;= 10), IF($R989 &lt;&gt; "", $H989/$R989, ""), ""),"")</f>
        <v/>
      </c>
      <c r="AC989" s="10" t="str">
        <f>IF(Overall!$A991&lt;&gt;"",IF(AND(MONTH($N989) &lt;= 11, MONTH($O989) &gt;= 11), IF($R989 &lt;&gt; "", $H989/$R989, ""), ""),"")</f>
        <v/>
      </c>
      <c r="AD989" s="10" t="str">
        <f>IF(Overall!$A991&lt;&gt;"",IF(AND(MONTH($N989) &lt;= 12, MONTH($O989) &gt;= 12), IF($R989 &lt;&gt; "", $H989/$R989, ""), ""),"")</f>
        <v/>
      </c>
      <c r="AF989" s="10" t="str">
        <f ca="1">IFERROR(IF(AND(NOW()&lt;= EOMONTH(DATE(YEAR($O989),1, 1), 0), Overall!$A991&lt;&gt;"", MONTH($N989) &lt;= 1, MONTH($O989) &gt;= 1), IF($R989 &lt;&gt; "", $H989/$R989, ""), ""), "")</f>
        <v/>
      </c>
      <c r="AG989" s="10" t="str">
        <f ca="1">IFERROR(IF(AND(NOW()&lt;= EOMONTH(DATE(YEAR($O989),2, 1), 0), Overall!$A991&lt;&gt;"", MONTH($N989) &lt;= 2, MONTH($O989) &gt;= 2), IF($R989 &lt;&gt; "", $H989/$R989, ""), ""), "")</f>
        <v/>
      </c>
      <c r="AH989" s="10" t="str">
        <f ca="1">IFERROR(IF(AND(NOW()&lt;= EOMONTH(DATE(YEAR($O989),3, 1), 0), Overall!$A991&lt;&gt;"", MONTH($N989) &lt;= 3, MONTH($O989) &gt;= 3), IF($R989 &lt;&gt; "", $H989/$R989, ""), ""), "")</f>
        <v/>
      </c>
      <c r="AI989" s="10" t="str">
        <f ca="1">IFERROR(IF(AND(NOW()&lt;= EOMONTH(DATE(YEAR($O989),4, 1), 0), Overall!$A991&lt;&gt;"", MONTH($N989) &lt;= 4, MONTH($O989) &gt;= 4), IF($R989 &lt;&gt; "", $H989/$R989, ""), ""), "")</f>
        <v/>
      </c>
      <c r="AJ989" s="10" t="str">
        <f ca="1">IFERROR(IF(AND(NOW()&lt;= EOMONTH(DATE(YEAR($O989),5, 1), 0), Overall!$A991&lt;&gt;"", MONTH($N989) &lt;= 5, MONTH($O989) &gt;= 5), IF($R989 &lt;&gt; "", $H989/$R989, ""), ""), "")</f>
        <v/>
      </c>
      <c r="AK989" s="10" t="str">
        <f ca="1">IFERROR(IF(AND(NOW()&lt;= EOMONTH(DATE(YEAR($O989),6, 1), 0), Overall!$A991&lt;&gt;"", MONTH($N989) &lt;= 6, MONTH($O989) &gt;= 6), IF($R989 &lt;&gt; "", $H989/$R989, ""), ""), "")</f>
        <v/>
      </c>
      <c r="AL989" s="10" t="str">
        <f ca="1">IFERROR(IF(AND(NOW()&lt;= EOMONTH(DATE(YEAR($O989),7, 1), 0), Overall!$A991&lt;&gt;"", MONTH($N989) &lt;= 7, MONTH($O989) &gt;= 7), IF($R989 &lt;&gt; "", $H989/$R989, ""), ""), "")</f>
        <v/>
      </c>
      <c r="AM989" s="10" t="str">
        <f ca="1">IFERROR(IF(AND(NOW()&lt;= EOMONTH(DATE(YEAR($O989),8, 1), 0), Overall!$A991&lt;&gt;"", MONTH($N989) &lt;= 8, MONTH($O989) &gt;= 8), IF($R989 &lt;&gt; "", $H989/$R989, ""), ""), "")</f>
        <v/>
      </c>
      <c r="AN989" s="10" t="str">
        <f ca="1">IFERROR(IF(AND(NOW()&lt;= EOMONTH(DATE(YEAR($O989),9, 1), 0), Overall!$A991&lt;&gt;"", MONTH($N989) &lt;= 9, MONTH($O989) &gt;= 9), IF($R989 &lt;&gt; "", $H989/$R989, ""), ""), "")</f>
        <v/>
      </c>
      <c r="AO989" s="10" t="str">
        <f ca="1">IFERROR(IF(AND(NOW()&lt;= EOMONTH(DATE(YEAR($O989),10, 1), 0), Overall!$A991&lt;&gt;"", MONTH($N989) &lt;= 10, MONTH($O989) &gt;= 10), IF($R989 &lt;&gt; "", $H989/$R989, ""), ""), "")</f>
        <v/>
      </c>
      <c r="AP989" s="10" t="str">
        <f ca="1">IFERROR(IF(AND(NOW()&lt;= EOMONTH(DATE(YEAR($O989),11, 1), 0), Overall!$A991&lt;&gt;"", MONTH($N989) &lt;=11, MONTH($O989) &gt;= 11), IF($R989 &lt;&gt; "", $H989/$R989, ""), ""), "")</f>
        <v/>
      </c>
      <c r="AQ989" s="10" t="str">
        <f ca="1">IFERROR(IF(AND(NOW()&lt;= EOMONTH(DATE(YEAR($O989),12, 1), 0), Overall!$A991&lt;&gt;"", MONTH($N989) &lt;= 12, MONTH($O989) &gt;= 12), IF($R989 &lt;&gt; "", $H989/$R989, ""), ""), "")</f>
        <v/>
      </c>
      <c r="AR989" s="16">
        <f t="shared" ca="1" si="31"/>
        <v>0</v>
      </c>
    </row>
    <row r="990" spans="1:44" x14ac:dyDescent="0.25">
      <c r="A990" t="str">
        <f>_xlfn.VALUETOTEXT(Overall!A992)</f>
        <v/>
      </c>
      <c r="B990" s="8" t="str">
        <f>IF(Overall!B992&lt;&gt;"", VALUE(Overall!B992), "")</f>
        <v/>
      </c>
      <c r="C990" s="5" t="str">
        <f>IF(Overall!C992&lt;&gt;"",_xlfn.VALUETOTEXT(Overall!C992),"")</f>
        <v/>
      </c>
      <c r="D990" s="5" t="str">
        <f>_xlfn.VALUETOTEXT(Overall!D992)</f>
        <v/>
      </c>
      <c r="E990" s="5" t="str">
        <f>IF(Overall!Q992&lt;&gt;"",_xlfn.VALUETOTEXT(Overall!Q992),"")</f>
        <v/>
      </c>
      <c r="F990" s="5" t="str">
        <f>IF(Overall!E992&lt;&gt;"",_xlfn.VALUETOTEXT(Overall!E992),"")</f>
        <v/>
      </c>
      <c r="G990" s="5" t="str">
        <f>IF(Overall!R992&lt;&gt;"",_xlfn.VALUETOTEXT(Overall!R992),"")</f>
        <v/>
      </c>
      <c r="H990" s="6" t="str">
        <f>IF(Overall!F992&lt;&gt;"",VALUE(Overall!F992),"")</f>
        <v/>
      </c>
      <c r="I990" s="6" t="str">
        <f>IF(Overall!G992&lt;&gt;"",VALUE(Overall!G992),"")</f>
        <v/>
      </c>
      <c r="J990" s="6" t="str">
        <f>IF(Overall!H992&lt;&gt;"",VALUE(Overall!H992),"")</f>
        <v/>
      </c>
      <c r="K990" s="6" t="str">
        <f>IF(Overall!I992&lt;&gt;"",VALUE(Overall!I992),"")</f>
        <v/>
      </c>
      <c r="L990" s="6" t="str">
        <f>IF(Overall!J992&lt;&gt;"",VALUE(Overall!J992),"")</f>
        <v/>
      </c>
      <c r="M990" s="6" t="str">
        <f>IF(Overall!K992&lt;&gt;"",VALUE(Overall!K992),"")</f>
        <v/>
      </c>
      <c r="N990" s="7" t="str">
        <f>IF(Overall!L992&lt;&gt;"",DATEVALUE(MID(Overall!L992, FIND(",", Overall!L992) + 2, FIND(" ", Overall!L992) - FIND(",", Overall!L992) - 1) &amp; " " &amp; MID(Overall!L992, FIND(" ", Overall!L992) + 1, FIND(",", Overall!L992, FIND(" ", Overall!L992)) - FIND(" ", Overall!L992) - 1) &amp; ", " &amp; MID(Overall!L992, FIND(",", Overall!L992, FIND(",",Overall!L992) + 1) + 2, LEN(Overall!L992))),"")</f>
        <v/>
      </c>
      <c r="O990" s="7" t="str">
        <f>IF(Overall!M992&lt;&gt;"",DATEVALUE(MID(Overall!M992, FIND(",", Overall!M992) + 2, FIND(" ", Overall!M992) - FIND(",", Overall!M992) - 1) &amp; " " &amp; MID(Overall!M992, FIND(" ", Overall!M992) + 1, FIND(",", Overall!M992, FIND(" ", Overall!M992)) - FIND(" ", Overall!M992) - 1) &amp; ", " &amp; MID(Overall!M992, FIND(",", Overall!M992, FIND(",",Overall!M992) + 1) + 2, LEN(Overall!M992))),"")</f>
        <v/>
      </c>
      <c r="P990" s="7" t="str">
        <f>IF(Overall!N992&lt;&gt;"",DATEVALUE(MID(Overall!N992, FIND(",", Overall!N992) + 2, FIND(" ", Overall!N992) - FIND(",", Overall!N992) - 1) &amp; " " &amp; MID(Overall!N992, FIND(" ", Overall!N992) + 1, FIND(",", Overall!N992, FIND(" ", Overall!N992)) - FIND(" ", Overall!N992) - 1) &amp; ", " &amp; MID(Overall!N992, FIND(",", Overall!N992, FIND(",",Overall!N992) + 1) + 2, LEN(Overall!N992))),"")</f>
        <v/>
      </c>
      <c r="Q990" s="7" t="str">
        <f>IF(Overall!O992&lt;&gt;"",DATEVALUE(MID(Overall!O992, FIND(",", Overall!O992) + 2, FIND(" ", Overall!O992) - FIND(",", Overall!O992) - 1) &amp; " " &amp; MID(Overall!O992, FIND(" ", Overall!O992) + 1, FIND(",", Overall!O992, FIND(" ", Overall!O992)) - FIND(" ", Overall!O992) - 1) &amp; ", " &amp; MID(Overall!O992, FIND(",", Overall!O992, FIND(",",Overall!O992) + 1) + 2, LEN(Overall!O992))),"")</f>
        <v/>
      </c>
      <c r="R990" s="5" t="str">
        <f t="shared" si="30"/>
        <v/>
      </c>
      <c r="S990" s="10" t="str">
        <f>IF(Overall!$A992&lt;&gt;"",IF(AND(MONTH($N990) &lt;= 1, MONTH($O990) &gt;= 1), IF($R990 &lt;&gt; "", $H990/$R990, ""), ""),"")</f>
        <v/>
      </c>
      <c r="T990" s="10" t="str">
        <f>IF(Overall!$A992&lt;&gt;"",IF(AND(MONTH($N990) &lt;= 2, MONTH($O990) &gt;= 2), IF($R990 &lt;&gt; "", $H990/$R990, ""), ""),"")</f>
        <v/>
      </c>
      <c r="U990" s="10" t="str">
        <f>IF(Overall!$A992&lt;&gt;"",IF(AND(MONTH($N990) &lt;= 3, MONTH($O990) &gt;= 3), IF($R990 &lt;&gt; "", $H990/$R990, ""), ""),"")</f>
        <v/>
      </c>
      <c r="V990" s="10" t="str">
        <f>IF(Overall!$A992&lt;&gt;"",IF(AND(MONTH($N990) &lt;= 4, MONTH($O990) &gt;= 4), IF($R990 &lt;&gt; "", $H990/$R990, ""), ""),"")</f>
        <v/>
      </c>
      <c r="W990" s="10" t="str">
        <f>IF(Overall!$A992&lt;&gt;"",IF(AND(MONTH($N990) &lt;= 5, MONTH($O990) &gt;= 5), IF($R990 &lt;&gt; "", $H990/$R990, ""), ""),"")</f>
        <v/>
      </c>
      <c r="X990" s="10" t="str">
        <f>IF(Overall!$A992&lt;&gt;"",IF(AND(MONTH($N990) &lt;= 6, MONTH($O990) &gt;= 6), IF($R990 &lt;&gt; "", $H990/$R990, ""), ""),"")</f>
        <v/>
      </c>
      <c r="Y990" s="10" t="str">
        <f>IF(Overall!$A992&lt;&gt;"",IF(AND(MONTH($N990) &lt;= 7, MONTH($O990) &gt;= 7 ), IF($R990 &lt;&gt; "", $H990/$R990, ""), ""),"")</f>
        <v/>
      </c>
      <c r="Z990" s="10" t="str">
        <f>IF(Overall!$A992&lt;&gt;"",IF(AND(MONTH($N990) &lt;= 8, MONTH($O990) &gt;= 8), IF($R990 &lt;&gt; "", $H990/$R990, ""), ""),"")</f>
        <v/>
      </c>
      <c r="AA990" s="10" t="str">
        <f>IF(Overall!$A992&lt;&gt;"",IF(AND(MONTH($N990) &lt;= 9, MONTH($O990) &gt;= 9), IF($R990 &lt;&gt; "", $H990/$R990, ""), ""),"")</f>
        <v/>
      </c>
      <c r="AB990" s="10" t="str">
        <f>IF(Overall!$A992&lt;&gt;"",IF(AND(MONTH($N990) &lt;= 10, MONTH($O990) &gt;= 10), IF($R990 &lt;&gt; "", $H990/$R990, ""), ""),"")</f>
        <v/>
      </c>
      <c r="AC990" s="10" t="str">
        <f>IF(Overall!$A992&lt;&gt;"",IF(AND(MONTH($N990) &lt;= 11, MONTH($O990) &gt;= 11), IF($R990 &lt;&gt; "", $H990/$R990, ""), ""),"")</f>
        <v/>
      </c>
      <c r="AD990" s="10" t="str">
        <f>IF(Overall!$A992&lt;&gt;"",IF(AND(MONTH($N990) &lt;= 12, MONTH($O990) &gt;= 12), IF($R990 &lt;&gt; "", $H990/$R990, ""), ""),"")</f>
        <v/>
      </c>
      <c r="AF990" s="10" t="str">
        <f ca="1">IFERROR(IF(AND(NOW()&lt;= EOMONTH(DATE(YEAR($O990),1, 1), 0), Overall!$A992&lt;&gt;"", MONTH($N990) &lt;= 1, MONTH($O990) &gt;= 1), IF($R990 &lt;&gt; "", $H990/$R990, ""), ""), "")</f>
        <v/>
      </c>
      <c r="AG990" s="10" t="str">
        <f ca="1">IFERROR(IF(AND(NOW()&lt;= EOMONTH(DATE(YEAR($O990),2, 1), 0), Overall!$A992&lt;&gt;"", MONTH($N990) &lt;= 2, MONTH($O990) &gt;= 2), IF($R990 &lt;&gt; "", $H990/$R990, ""), ""), "")</f>
        <v/>
      </c>
      <c r="AH990" s="10" t="str">
        <f ca="1">IFERROR(IF(AND(NOW()&lt;= EOMONTH(DATE(YEAR($O990),3, 1), 0), Overall!$A992&lt;&gt;"", MONTH($N990) &lt;= 3, MONTH($O990) &gt;= 3), IF($R990 &lt;&gt; "", $H990/$R990, ""), ""), "")</f>
        <v/>
      </c>
      <c r="AI990" s="10" t="str">
        <f ca="1">IFERROR(IF(AND(NOW()&lt;= EOMONTH(DATE(YEAR($O990),4, 1), 0), Overall!$A992&lt;&gt;"", MONTH($N990) &lt;= 4, MONTH($O990) &gt;= 4), IF($R990 &lt;&gt; "", $H990/$R990, ""), ""), "")</f>
        <v/>
      </c>
      <c r="AJ990" s="10" t="str">
        <f ca="1">IFERROR(IF(AND(NOW()&lt;= EOMONTH(DATE(YEAR($O990),5, 1), 0), Overall!$A992&lt;&gt;"", MONTH($N990) &lt;= 5, MONTH($O990) &gt;= 5), IF($R990 &lt;&gt; "", $H990/$R990, ""), ""), "")</f>
        <v/>
      </c>
      <c r="AK990" s="10" t="str">
        <f ca="1">IFERROR(IF(AND(NOW()&lt;= EOMONTH(DATE(YEAR($O990),6, 1), 0), Overall!$A992&lt;&gt;"", MONTH($N990) &lt;= 6, MONTH($O990) &gt;= 6), IF($R990 &lt;&gt; "", $H990/$R990, ""), ""), "")</f>
        <v/>
      </c>
      <c r="AL990" s="10" t="str">
        <f ca="1">IFERROR(IF(AND(NOW()&lt;= EOMONTH(DATE(YEAR($O990),7, 1), 0), Overall!$A992&lt;&gt;"", MONTH($N990) &lt;= 7, MONTH($O990) &gt;= 7), IF($R990 &lt;&gt; "", $H990/$R990, ""), ""), "")</f>
        <v/>
      </c>
      <c r="AM990" s="10" t="str">
        <f ca="1">IFERROR(IF(AND(NOW()&lt;= EOMONTH(DATE(YEAR($O990),8, 1), 0), Overall!$A992&lt;&gt;"", MONTH($N990) &lt;= 8, MONTH($O990) &gt;= 8), IF($R990 &lt;&gt; "", $H990/$R990, ""), ""), "")</f>
        <v/>
      </c>
      <c r="AN990" s="10" t="str">
        <f ca="1">IFERROR(IF(AND(NOW()&lt;= EOMONTH(DATE(YEAR($O990),9, 1), 0), Overall!$A992&lt;&gt;"", MONTH($N990) &lt;= 9, MONTH($O990) &gt;= 9), IF($R990 &lt;&gt; "", $H990/$R990, ""), ""), "")</f>
        <v/>
      </c>
      <c r="AO990" s="10" t="str">
        <f ca="1">IFERROR(IF(AND(NOW()&lt;= EOMONTH(DATE(YEAR($O990),10, 1), 0), Overall!$A992&lt;&gt;"", MONTH($N990) &lt;= 10, MONTH($O990) &gt;= 10), IF($R990 &lt;&gt; "", $H990/$R990, ""), ""), "")</f>
        <v/>
      </c>
      <c r="AP990" s="10" t="str">
        <f ca="1">IFERROR(IF(AND(NOW()&lt;= EOMONTH(DATE(YEAR($O990),11, 1), 0), Overall!$A992&lt;&gt;"", MONTH($N990) &lt;=11, MONTH($O990) &gt;= 11), IF($R990 &lt;&gt; "", $H990/$R990, ""), ""), "")</f>
        <v/>
      </c>
      <c r="AQ990" s="10" t="str">
        <f ca="1">IFERROR(IF(AND(NOW()&lt;= EOMONTH(DATE(YEAR($O990),12, 1), 0), Overall!$A992&lt;&gt;"", MONTH($N990) &lt;= 12, MONTH($O990) &gt;= 12), IF($R990 &lt;&gt; "", $H990/$R990, ""), ""), "")</f>
        <v/>
      </c>
      <c r="AR990" s="16">
        <f t="shared" ca="1" si="31"/>
        <v>0</v>
      </c>
    </row>
    <row r="991" spans="1:44" x14ac:dyDescent="0.25">
      <c r="A991" t="str">
        <f>_xlfn.VALUETOTEXT(Overall!A993)</f>
        <v/>
      </c>
      <c r="B991" s="8" t="str">
        <f>IF(Overall!B993&lt;&gt;"", VALUE(Overall!B993), "")</f>
        <v/>
      </c>
      <c r="C991" s="5" t="str">
        <f>IF(Overall!C993&lt;&gt;"",_xlfn.VALUETOTEXT(Overall!C993),"")</f>
        <v/>
      </c>
      <c r="D991" s="5" t="str">
        <f>_xlfn.VALUETOTEXT(Overall!D993)</f>
        <v/>
      </c>
      <c r="E991" s="5" t="str">
        <f>IF(Overall!Q993&lt;&gt;"",_xlfn.VALUETOTEXT(Overall!Q993),"")</f>
        <v/>
      </c>
      <c r="F991" s="5" t="str">
        <f>IF(Overall!E993&lt;&gt;"",_xlfn.VALUETOTEXT(Overall!E993),"")</f>
        <v/>
      </c>
      <c r="G991" s="5" t="str">
        <f>IF(Overall!R993&lt;&gt;"",_xlfn.VALUETOTEXT(Overall!R993),"")</f>
        <v/>
      </c>
      <c r="H991" s="6" t="str">
        <f>IF(Overall!F993&lt;&gt;"",VALUE(Overall!F993),"")</f>
        <v/>
      </c>
      <c r="I991" s="6" t="str">
        <f>IF(Overall!G993&lt;&gt;"",VALUE(Overall!G993),"")</f>
        <v/>
      </c>
      <c r="J991" s="6" t="str">
        <f>IF(Overall!H993&lt;&gt;"",VALUE(Overall!H993),"")</f>
        <v/>
      </c>
      <c r="K991" s="6" t="str">
        <f>IF(Overall!I993&lt;&gt;"",VALUE(Overall!I993),"")</f>
        <v/>
      </c>
      <c r="L991" s="6" t="str">
        <f>IF(Overall!J993&lt;&gt;"",VALUE(Overall!J993),"")</f>
        <v/>
      </c>
      <c r="M991" s="6" t="str">
        <f>IF(Overall!K993&lt;&gt;"",VALUE(Overall!K993),"")</f>
        <v/>
      </c>
      <c r="N991" s="7" t="str">
        <f>IF(Overall!L993&lt;&gt;"",DATEVALUE(MID(Overall!L993, FIND(",", Overall!L993) + 2, FIND(" ", Overall!L993) - FIND(",", Overall!L993) - 1) &amp; " " &amp; MID(Overall!L993, FIND(" ", Overall!L993) + 1, FIND(",", Overall!L993, FIND(" ", Overall!L993)) - FIND(" ", Overall!L993) - 1) &amp; ", " &amp; MID(Overall!L993, FIND(",", Overall!L993, FIND(",",Overall!L993) + 1) + 2, LEN(Overall!L993))),"")</f>
        <v/>
      </c>
      <c r="O991" s="7" t="str">
        <f>IF(Overall!M993&lt;&gt;"",DATEVALUE(MID(Overall!M993, FIND(",", Overall!M993) + 2, FIND(" ", Overall!M993) - FIND(",", Overall!M993) - 1) &amp; " " &amp; MID(Overall!M993, FIND(" ", Overall!M993) + 1, FIND(",", Overall!M993, FIND(" ", Overall!M993)) - FIND(" ", Overall!M993) - 1) &amp; ", " &amp; MID(Overall!M993, FIND(",", Overall!M993, FIND(",",Overall!M993) + 1) + 2, LEN(Overall!M993))),"")</f>
        <v/>
      </c>
      <c r="P991" s="7" t="str">
        <f>IF(Overall!N993&lt;&gt;"",DATEVALUE(MID(Overall!N993, FIND(",", Overall!N993) + 2, FIND(" ", Overall!N993) - FIND(",", Overall!N993) - 1) &amp; " " &amp; MID(Overall!N993, FIND(" ", Overall!N993) + 1, FIND(",", Overall!N993, FIND(" ", Overall!N993)) - FIND(" ", Overall!N993) - 1) &amp; ", " &amp; MID(Overall!N993, FIND(",", Overall!N993, FIND(",",Overall!N993) + 1) + 2, LEN(Overall!N993))),"")</f>
        <v/>
      </c>
      <c r="Q991" s="7" t="str">
        <f>IF(Overall!O993&lt;&gt;"",DATEVALUE(MID(Overall!O993, FIND(",", Overall!O993) + 2, FIND(" ", Overall!O993) - FIND(",", Overall!O993) - 1) &amp; " " &amp; MID(Overall!O993, FIND(" ", Overall!O993) + 1, FIND(",", Overall!O993, FIND(" ", Overall!O993)) - FIND(" ", Overall!O993) - 1) &amp; ", " &amp; MID(Overall!O993, FIND(",", Overall!O993, FIND(",",Overall!O993) + 1) + 2, LEN(Overall!O993))),"")</f>
        <v/>
      </c>
      <c r="R991" s="5" t="str">
        <f t="shared" si="30"/>
        <v/>
      </c>
      <c r="S991" s="10" t="str">
        <f>IF(Overall!$A993&lt;&gt;"",IF(AND(MONTH($N991) &lt;= 1, MONTH($O991) &gt;= 1), IF($R991 &lt;&gt; "", $H991/$R991, ""), ""),"")</f>
        <v/>
      </c>
      <c r="T991" s="10" t="str">
        <f>IF(Overall!$A993&lt;&gt;"",IF(AND(MONTH($N991) &lt;= 2, MONTH($O991) &gt;= 2), IF($R991 &lt;&gt; "", $H991/$R991, ""), ""),"")</f>
        <v/>
      </c>
      <c r="U991" s="10" t="str">
        <f>IF(Overall!$A993&lt;&gt;"",IF(AND(MONTH($N991) &lt;= 3, MONTH($O991) &gt;= 3), IF($R991 &lt;&gt; "", $H991/$R991, ""), ""),"")</f>
        <v/>
      </c>
      <c r="V991" s="10" t="str">
        <f>IF(Overall!$A993&lt;&gt;"",IF(AND(MONTH($N991) &lt;= 4, MONTH($O991) &gt;= 4), IF($R991 &lt;&gt; "", $H991/$R991, ""), ""),"")</f>
        <v/>
      </c>
      <c r="W991" s="10" t="str">
        <f>IF(Overall!$A993&lt;&gt;"",IF(AND(MONTH($N991) &lt;= 5, MONTH($O991) &gt;= 5), IF($R991 &lt;&gt; "", $H991/$R991, ""), ""),"")</f>
        <v/>
      </c>
      <c r="X991" s="10" t="str">
        <f>IF(Overall!$A993&lt;&gt;"",IF(AND(MONTH($N991) &lt;= 6, MONTH($O991) &gt;= 6), IF($R991 &lt;&gt; "", $H991/$R991, ""), ""),"")</f>
        <v/>
      </c>
      <c r="Y991" s="10" t="str">
        <f>IF(Overall!$A993&lt;&gt;"",IF(AND(MONTH($N991) &lt;= 7, MONTH($O991) &gt;= 7 ), IF($R991 &lt;&gt; "", $H991/$R991, ""), ""),"")</f>
        <v/>
      </c>
      <c r="Z991" s="10" t="str">
        <f>IF(Overall!$A993&lt;&gt;"",IF(AND(MONTH($N991) &lt;= 8, MONTH($O991) &gt;= 8), IF($R991 &lt;&gt; "", $H991/$R991, ""), ""),"")</f>
        <v/>
      </c>
      <c r="AA991" s="10" t="str">
        <f>IF(Overall!$A993&lt;&gt;"",IF(AND(MONTH($N991) &lt;= 9, MONTH($O991) &gt;= 9), IF($R991 &lt;&gt; "", $H991/$R991, ""), ""),"")</f>
        <v/>
      </c>
      <c r="AB991" s="10" t="str">
        <f>IF(Overall!$A993&lt;&gt;"",IF(AND(MONTH($N991) &lt;= 10, MONTH($O991) &gt;= 10), IF($R991 &lt;&gt; "", $H991/$R991, ""), ""),"")</f>
        <v/>
      </c>
      <c r="AC991" s="10" t="str">
        <f>IF(Overall!$A993&lt;&gt;"",IF(AND(MONTH($N991) &lt;= 11, MONTH($O991) &gt;= 11), IF($R991 &lt;&gt; "", $H991/$R991, ""), ""),"")</f>
        <v/>
      </c>
      <c r="AD991" s="10" t="str">
        <f>IF(Overall!$A993&lt;&gt;"",IF(AND(MONTH($N991) &lt;= 12, MONTH($O991) &gt;= 12), IF($R991 &lt;&gt; "", $H991/$R991, ""), ""),"")</f>
        <v/>
      </c>
      <c r="AF991" s="10" t="str">
        <f ca="1">IFERROR(IF(AND(NOW()&lt;= EOMONTH(DATE(YEAR($O991),1, 1), 0), Overall!$A993&lt;&gt;"", MONTH($N991) &lt;= 1, MONTH($O991) &gt;= 1), IF($R991 &lt;&gt; "", $H991/$R991, ""), ""), "")</f>
        <v/>
      </c>
      <c r="AG991" s="10" t="str">
        <f ca="1">IFERROR(IF(AND(NOW()&lt;= EOMONTH(DATE(YEAR($O991),2, 1), 0), Overall!$A993&lt;&gt;"", MONTH($N991) &lt;= 2, MONTH($O991) &gt;= 2), IF($R991 &lt;&gt; "", $H991/$R991, ""), ""), "")</f>
        <v/>
      </c>
      <c r="AH991" s="10" t="str">
        <f ca="1">IFERROR(IF(AND(NOW()&lt;= EOMONTH(DATE(YEAR($O991),3, 1), 0), Overall!$A993&lt;&gt;"", MONTH($N991) &lt;= 3, MONTH($O991) &gt;= 3), IF($R991 &lt;&gt; "", $H991/$R991, ""), ""), "")</f>
        <v/>
      </c>
      <c r="AI991" s="10" t="str">
        <f ca="1">IFERROR(IF(AND(NOW()&lt;= EOMONTH(DATE(YEAR($O991),4, 1), 0), Overall!$A993&lt;&gt;"", MONTH($N991) &lt;= 4, MONTH($O991) &gt;= 4), IF($R991 &lt;&gt; "", $H991/$R991, ""), ""), "")</f>
        <v/>
      </c>
      <c r="AJ991" s="10" t="str">
        <f ca="1">IFERROR(IF(AND(NOW()&lt;= EOMONTH(DATE(YEAR($O991),5, 1), 0), Overall!$A993&lt;&gt;"", MONTH($N991) &lt;= 5, MONTH($O991) &gt;= 5), IF($R991 &lt;&gt; "", $H991/$R991, ""), ""), "")</f>
        <v/>
      </c>
      <c r="AK991" s="10" t="str">
        <f ca="1">IFERROR(IF(AND(NOW()&lt;= EOMONTH(DATE(YEAR($O991),6, 1), 0), Overall!$A993&lt;&gt;"", MONTH($N991) &lt;= 6, MONTH($O991) &gt;= 6), IF($R991 &lt;&gt; "", $H991/$R991, ""), ""), "")</f>
        <v/>
      </c>
      <c r="AL991" s="10" t="str">
        <f ca="1">IFERROR(IF(AND(NOW()&lt;= EOMONTH(DATE(YEAR($O991),7, 1), 0), Overall!$A993&lt;&gt;"", MONTH($N991) &lt;= 7, MONTH($O991) &gt;= 7), IF($R991 &lt;&gt; "", $H991/$R991, ""), ""), "")</f>
        <v/>
      </c>
      <c r="AM991" s="10" t="str">
        <f ca="1">IFERROR(IF(AND(NOW()&lt;= EOMONTH(DATE(YEAR($O991),8, 1), 0), Overall!$A993&lt;&gt;"", MONTH($N991) &lt;= 8, MONTH($O991) &gt;= 8), IF($R991 &lt;&gt; "", $H991/$R991, ""), ""), "")</f>
        <v/>
      </c>
      <c r="AN991" s="10" t="str">
        <f ca="1">IFERROR(IF(AND(NOW()&lt;= EOMONTH(DATE(YEAR($O991),9, 1), 0), Overall!$A993&lt;&gt;"", MONTH($N991) &lt;= 9, MONTH($O991) &gt;= 9), IF($R991 &lt;&gt; "", $H991/$R991, ""), ""), "")</f>
        <v/>
      </c>
      <c r="AO991" s="10" t="str">
        <f ca="1">IFERROR(IF(AND(NOW()&lt;= EOMONTH(DATE(YEAR($O991),10, 1), 0), Overall!$A993&lt;&gt;"", MONTH($N991) &lt;= 10, MONTH($O991) &gt;= 10), IF($R991 &lt;&gt; "", $H991/$R991, ""), ""), "")</f>
        <v/>
      </c>
      <c r="AP991" s="10" t="str">
        <f ca="1">IFERROR(IF(AND(NOW()&lt;= EOMONTH(DATE(YEAR($O991),11, 1), 0), Overall!$A993&lt;&gt;"", MONTH($N991) &lt;=11, MONTH($O991) &gt;= 11), IF($R991 &lt;&gt; "", $H991/$R991, ""), ""), "")</f>
        <v/>
      </c>
      <c r="AQ991" s="10" t="str">
        <f ca="1">IFERROR(IF(AND(NOW()&lt;= EOMONTH(DATE(YEAR($O991),12, 1), 0), Overall!$A993&lt;&gt;"", MONTH($N991) &lt;= 12, MONTH($O991) &gt;= 12), IF($R991 &lt;&gt; "", $H991/$R991, ""), ""), "")</f>
        <v/>
      </c>
      <c r="AR991" s="16">
        <f t="shared" ca="1" si="31"/>
        <v>0</v>
      </c>
    </row>
    <row r="992" spans="1:44" x14ac:dyDescent="0.25">
      <c r="A992" t="str">
        <f>_xlfn.VALUETOTEXT(Overall!A994)</f>
        <v/>
      </c>
      <c r="B992" s="8" t="str">
        <f>IF(Overall!B994&lt;&gt;"", VALUE(Overall!B994), "")</f>
        <v/>
      </c>
      <c r="C992" s="5" t="str">
        <f>IF(Overall!C994&lt;&gt;"",_xlfn.VALUETOTEXT(Overall!C994),"")</f>
        <v/>
      </c>
      <c r="D992" s="5" t="str">
        <f>_xlfn.VALUETOTEXT(Overall!D994)</f>
        <v/>
      </c>
      <c r="E992" s="5" t="str">
        <f>IF(Overall!Q994&lt;&gt;"",_xlfn.VALUETOTEXT(Overall!Q994),"")</f>
        <v/>
      </c>
      <c r="F992" s="5" t="str">
        <f>IF(Overall!E994&lt;&gt;"",_xlfn.VALUETOTEXT(Overall!E994),"")</f>
        <v/>
      </c>
      <c r="G992" s="5" t="str">
        <f>IF(Overall!R994&lt;&gt;"",_xlfn.VALUETOTEXT(Overall!R994),"")</f>
        <v/>
      </c>
      <c r="H992" s="6" t="str">
        <f>IF(Overall!F994&lt;&gt;"",VALUE(Overall!F994),"")</f>
        <v/>
      </c>
      <c r="I992" s="6" t="str">
        <f>IF(Overall!G994&lt;&gt;"",VALUE(Overall!G994),"")</f>
        <v/>
      </c>
      <c r="J992" s="6" t="str">
        <f>IF(Overall!H994&lt;&gt;"",VALUE(Overall!H994),"")</f>
        <v/>
      </c>
      <c r="K992" s="6" t="str">
        <f>IF(Overall!I994&lt;&gt;"",VALUE(Overall!I994),"")</f>
        <v/>
      </c>
      <c r="L992" s="6" t="str">
        <f>IF(Overall!J994&lt;&gt;"",VALUE(Overall!J994),"")</f>
        <v/>
      </c>
      <c r="M992" s="6" t="str">
        <f>IF(Overall!K994&lt;&gt;"",VALUE(Overall!K994),"")</f>
        <v/>
      </c>
      <c r="N992" s="7" t="str">
        <f>IF(Overall!L994&lt;&gt;"",DATEVALUE(MID(Overall!L994, FIND(",", Overall!L994) + 2, FIND(" ", Overall!L994) - FIND(",", Overall!L994) - 1) &amp; " " &amp; MID(Overall!L994, FIND(" ", Overall!L994) + 1, FIND(",", Overall!L994, FIND(" ", Overall!L994)) - FIND(" ", Overall!L994) - 1) &amp; ", " &amp; MID(Overall!L994, FIND(",", Overall!L994, FIND(",",Overall!L994) + 1) + 2, LEN(Overall!L994))),"")</f>
        <v/>
      </c>
      <c r="O992" s="7" t="str">
        <f>IF(Overall!M994&lt;&gt;"",DATEVALUE(MID(Overall!M994, FIND(",", Overall!M994) + 2, FIND(" ", Overall!M994) - FIND(",", Overall!M994) - 1) &amp; " " &amp; MID(Overall!M994, FIND(" ", Overall!M994) + 1, FIND(",", Overall!M994, FIND(" ", Overall!M994)) - FIND(" ", Overall!M994) - 1) &amp; ", " &amp; MID(Overall!M994, FIND(",", Overall!M994, FIND(",",Overall!M994) + 1) + 2, LEN(Overall!M994))),"")</f>
        <v/>
      </c>
      <c r="P992" s="7" t="str">
        <f>IF(Overall!N994&lt;&gt;"",DATEVALUE(MID(Overall!N994, FIND(",", Overall!N994) + 2, FIND(" ", Overall!N994) - FIND(",", Overall!N994) - 1) &amp; " " &amp; MID(Overall!N994, FIND(" ", Overall!N994) + 1, FIND(",", Overall!N994, FIND(" ", Overall!N994)) - FIND(" ", Overall!N994) - 1) &amp; ", " &amp; MID(Overall!N994, FIND(",", Overall!N994, FIND(",",Overall!N994) + 1) + 2, LEN(Overall!N994))),"")</f>
        <v/>
      </c>
      <c r="Q992" s="7" t="str">
        <f>IF(Overall!O994&lt;&gt;"",DATEVALUE(MID(Overall!O994, FIND(",", Overall!O994) + 2, FIND(" ", Overall!O994) - FIND(",", Overall!O994) - 1) &amp; " " &amp; MID(Overall!O994, FIND(" ", Overall!O994) + 1, FIND(",", Overall!O994, FIND(" ", Overall!O994)) - FIND(" ", Overall!O994) - 1) &amp; ", " &amp; MID(Overall!O994, FIND(",", Overall!O994, FIND(",",Overall!O994) + 1) + 2, LEN(Overall!O994))),"")</f>
        <v/>
      </c>
      <c r="R992" s="5" t="str">
        <f t="shared" si="30"/>
        <v/>
      </c>
      <c r="S992" s="10" t="str">
        <f>IF(Overall!$A994&lt;&gt;"",IF(AND(MONTH($N992) &lt;= 1, MONTH($O992) &gt;= 1), IF($R992 &lt;&gt; "", $H992/$R992, ""), ""),"")</f>
        <v/>
      </c>
      <c r="T992" s="10" t="str">
        <f>IF(Overall!$A994&lt;&gt;"",IF(AND(MONTH($N992) &lt;= 2, MONTH($O992) &gt;= 2), IF($R992 &lt;&gt; "", $H992/$R992, ""), ""),"")</f>
        <v/>
      </c>
      <c r="U992" s="10" t="str">
        <f>IF(Overall!$A994&lt;&gt;"",IF(AND(MONTH($N992) &lt;= 3, MONTH($O992) &gt;= 3), IF($R992 &lt;&gt; "", $H992/$R992, ""), ""),"")</f>
        <v/>
      </c>
      <c r="V992" s="10" t="str">
        <f>IF(Overall!$A994&lt;&gt;"",IF(AND(MONTH($N992) &lt;= 4, MONTH($O992) &gt;= 4), IF($R992 &lt;&gt; "", $H992/$R992, ""), ""),"")</f>
        <v/>
      </c>
      <c r="W992" s="10" t="str">
        <f>IF(Overall!$A994&lt;&gt;"",IF(AND(MONTH($N992) &lt;= 5, MONTH($O992) &gt;= 5), IF($R992 &lt;&gt; "", $H992/$R992, ""), ""),"")</f>
        <v/>
      </c>
      <c r="X992" s="10" t="str">
        <f>IF(Overall!$A994&lt;&gt;"",IF(AND(MONTH($N992) &lt;= 6, MONTH($O992) &gt;= 6), IF($R992 &lt;&gt; "", $H992/$R992, ""), ""),"")</f>
        <v/>
      </c>
      <c r="Y992" s="10" t="str">
        <f>IF(Overall!$A994&lt;&gt;"",IF(AND(MONTH($N992) &lt;= 7, MONTH($O992) &gt;= 7 ), IF($R992 &lt;&gt; "", $H992/$R992, ""), ""),"")</f>
        <v/>
      </c>
      <c r="Z992" s="10" t="str">
        <f>IF(Overall!$A994&lt;&gt;"",IF(AND(MONTH($N992) &lt;= 8, MONTH($O992) &gt;= 8), IF($R992 &lt;&gt; "", $H992/$R992, ""), ""),"")</f>
        <v/>
      </c>
      <c r="AA992" s="10" t="str">
        <f>IF(Overall!$A994&lt;&gt;"",IF(AND(MONTH($N992) &lt;= 9, MONTH($O992) &gt;= 9), IF($R992 &lt;&gt; "", $H992/$R992, ""), ""),"")</f>
        <v/>
      </c>
      <c r="AB992" s="10" t="str">
        <f>IF(Overall!$A994&lt;&gt;"",IF(AND(MONTH($N992) &lt;= 10, MONTH($O992) &gt;= 10), IF($R992 &lt;&gt; "", $H992/$R992, ""), ""),"")</f>
        <v/>
      </c>
      <c r="AC992" s="10" t="str">
        <f>IF(Overall!$A994&lt;&gt;"",IF(AND(MONTH($N992) &lt;= 11, MONTH($O992) &gt;= 11), IF($R992 &lt;&gt; "", $H992/$R992, ""), ""),"")</f>
        <v/>
      </c>
      <c r="AD992" s="10" t="str">
        <f>IF(Overall!$A994&lt;&gt;"",IF(AND(MONTH($N992) &lt;= 12, MONTH($O992) &gt;= 12), IF($R992 &lt;&gt; "", $H992/$R992, ""), ""),"")</f>
        <v/>
      </c>
      <c r="AF992" s="10" t="str">
        <f ca="1">IFERROR(IF(AND(NOW()&lt;= EOMONTH(DATE(YEAR($O992),1, 1), 0), Overall!$A994&lt;&gt;"", MONTH($N992) &lt;= 1, MONTH($O992) &gt;= 1), IF($R992 &lt;&gt; "", $H992/$R992, ""), ""), "")</f>
        <v/>
      </c>
      <c r="AG992" s="10" t="str">
        <f ca="1">IFERROR(IF(AND(NOW()&lt;= EOMONTH(DATE(YEAR($O992),2, 1), 0), Overall!$A994&lt;&gt;"", MONTH($N992) &lt;= 2, MONTH($O992) &gt;= 2), IF($R992 &lt;&gt; "", $H992/$R992, ""), ""), "")</f>
        <v/>
      </c>
      <c r="AH992" s="10" t="str">
        <f ca="1">IFERROR(IF(AND(NOW()&lt;= EOMONTH(DATE(YEAR($O992),3, 1), 0), Overall!$A994&lt;&gt;"", MONTH($N992) &lt;= 3, MONTH($O992) &gt;= 3), IF($R992 &lt;&gt; "", $H992/$R992, ""), ""), "")</f>
        <v/>
      </c>
      <c r="AI992" s="10" t="str">
        <f ca="1">IFERROR(IF(AND(NOW()&lt;= EOMONTH(DATE(YEAR($O992),4, 1), 0), Overall!$A994&lt;&gt;"", MONTH($N992) &lt;= 4, MONTH($O992) &gt;= 4), IF($R992 &lt;&gt; "", $H992/$R992, ""), ""), "")</f>
        <v/>
      </c>
      <c r="AJ992" s="10" t="str">
        <f ca="1">IFERROR(IF(AND(NOW()&lt;= EOMONTH(DATE(YEAR($O992),5, 1), 0), Overall!$A994&lt;&gt;"", MONTH($N992) &lt;= 5, MONTH($O992) &gt;= 5), IF($R992 &lt;&gt; "", $H992/$R992, ""), ""), "")</f>
        <v/>
      </c>
      <c r="AK992" s="10" t="str">
        <f ca="1">IFERROR(IF(AND(NOW()&lt;= EOMONTH(DATE(YEAR($O992),6, 1), 0), Overall!$A994&lt;&gt;"", MONTH($N992) &lt;= 6, MONTH($O992) &gt;= 6), IF($R992 &lt;&gt; "", $H992/$R992, ""), ""), "")</f>
        <v/>
      </c>
      <c r="AL992" s="10" t="str">
        <f ca="1">IFERROR(IF(AND(NOW()&lt;= EOMONTH(DATE(YEAR($O992),7, 1), 0), Overall!$A994&lt;&gt;"", MONTH($N992) &lt;= 7, MONTH($O992) &gt;= 7), IF($R992 &lt;&gt; "", $H992/$R992, ""), ""), "")</f>
        <v/>
      </c>
      <c r="AM992" s="10" t="str">
        <f ca="1">IFERROR(IF(AND(NOW()&lt;= EOMONTH(DATE(YEAR($O992),8, 1), 0), Overall!$A994&lt;&gt;"", MONTH($N992) &lt;= 8, MONTH($O992) &gt;= 8), IF($R992 &lt;&gt; "", $H992/$R992, ""), ""), "")</f>
        <v/>
      </c>
      <c r="AN992" s="10" t="str">
        <f ca="1">IFERROR(IF(AND(NOW()&lt;= EOMONTH(DATE(YEAR($O992),9, 1), 0), Overall!$A994&lt;&gt;"", MONTH($N992) &lt;= 9, MONTH($O992) &gt;= 9), IF($R992 &lt;&gt; "", $H992/$R992, ""), ""), "")</f>
        <v/>
      </c>
      <c r="AO992" s="10" t="str">
        <f ca="1">IFERROR(IF(AND(NOW()&lt;= EOMONTH(DATE(YEAR($O992),10, 1), 0), Overall!$A994&lt;&gt;"", MONTH($N992) &lt;= 10, MONTH($O992) &gt;= 10), IF($R992 &lt;&gt; "", $H992/$R992, ""), ""), "")</f>
        <v/>
      </c>
      <c r="AP992" s="10" t="str">
        <f ca="1">IFERROR(IF(AND(NOW()&lt;= EOMONTH(DATE(YEAR($O992),11, 1), 0), Overall!$A994&lt;&gt;"", MONTH($N992) &lt;=11, MONTH($O992) &gt;= 11), IF($R992 &lt;&gt; "", $H992/$R992, ""), ""), "")</f>
        <v/>
      </c>
      <c r="AQ992" s="10" t="str">
        <f ca="1">IFERROR(IF(AND(NOW()&lt;= EOMONTH(DATE(YEAR($O992),12, 1), 0), Overall!$A994&lt;&gt;"", MONTH($N992) &lt;= 12, MONTH($O992) &gt;= 12), IF($R992 &lt;&gt; "", $H992/$R992, ""), ""), "")</f>
        <v/>
      </c>
      <c r="AR992" s="16">
        <f t="shared" ca="1" si="31"/>
        <v>0</v>
      </c>
    </row>
    <row r="993" spans="1:44" x14ac:dyDescent="0.25">
      <c r="A993" t="str">
        <f>_xlfn.VALUETOTEXT(Overall!A995)</f>
        <v/>
      </c>
      <c r="B993" s="8" t="str">
        <f>IF(Overall!B995&lt;&gt;"", VALUE(Overall!B995), "")</f>
        <v/>
      </c>
      <c r="C993" s="5" t="str">
        <f>IF(Overall!C995&lt;&gt;"",_xlfn.VALUETOTEXT(Overall!C995),"")</f>
        <v/>
      </c>
      <c r="D993" s="5" t="str">
        <f>_xlfn.VALUETOTEXT(Overall!D995)</f>
        <v/>
      </c>
      <c r="E993" s="5" t="str">
        <f>IF(Overall!Q995&lt;&gt;"",_xlfn.VALUETOTEXT(Overall!Q995),"")</f>
        <v/>
      </c>
      <c r="F993" s="5" t="str">
        <f>IF(Overall!E995&lt;&gt;"",_xlfn.VALUETOTEXT(Overall!E995),"")</f>
        <v/>
      </c>
      <c r="G993" s="5" t="str">
        <f>IF(Overall!R995&lt;&gt;"",_xlfn.VALUETOTEXT(Overall!R995),"")</f>
        <v/>
      </c>
      <c r="H993" s="6" t="str">
        <f>IF(Overall!F995&lt;&gt;"",VALUE(Overall!F995),"")</f>
        <v/>
      </c>
      <c r="I993" s="6" t="str">
        <f>IF(Overall!G995&lt;&gt;"",VALUE(Overall!G995),"")</f>
        <v/>
      </c>
      <c r="J993" s="6" t="str">
        <f>IF(Overall!H995&lt;&gt;"",VALUE(Overall!H995),"")</f>
        <v/>
      </c>
      <c r="K993" s="6" t="str">
        <f>IF(Overall!I995&lt;&gt;"",VALUE(Overall!I995),"")</f>
        <v/>
      </c>
      <c r="L993" s="6" t="str">
        <f>IF(Overall!J995&lt;&gt;"",VALUE(Overall!J995),"")</f>
        <v/>
      </c>
      <c r="M993" s="6" t="str">
        <f>IF(Overall!K995&lt;&gt;"",VALUE(Overall!K995),"")</f>
        <v/>
      </c>
      <c r="N993" s="7" t="str">
        <f>IF(Overall!L995&lt;&gt;"",DATEVALUE(MID(Overall!L995, FIND(",", Overall!L995) + 2, FIND(" ", Overall!L995) - FIND(",", Overall!L995) - 1) &amp; " " &amp; MID(Overall!L995, FIND(" ", Overall!L995) + 1, FIND(",", Overall!L995, FIND(" ", Overall!L995)) - FIND(" ", Overall!L995) - 1) &amp; ", " &amp; MID(Overall!L995, FIND(",", Overall!L995, FIND(",",Overall!L995) + 1) + 2, LEN(Overall!L995))),"")</f>
        <v/>
      </c>
      <c r="O993" s="7" t="str">
        <f>IF(Overall!M995&lt;&gt;"",DATEVALUE(MID(Overall!M995, FIND(",", Overall!M995) + 2, FIND(" ", Overall!M995) - FIND(",", Overall!M995) - 1) &amp; " " &amp; MID(Overall!M995, FIND(" ", Overall!M995) + 1, FIND(",", Overall!M995, FIND(" ", Overall!M995)) - FIND(" ", Overall!M995) - 1) &amp; ", " &amp; MID(Overall!M995, FIND(",", Overall!M995, FIND(",",Overall!M995) + 1) + 2, LEN(Overall!M995))),"")</f>
        <v/>
      </c>
      <c r="P993" s="7" t="str">
        <f>IF(Overall!N995&lt;&gt;"",DATEVALUE(MID(Overall!N995, FIND(",", Overall!N995) + 2, FIND(" ", Overall!N995) - FIND(",", Overall!N995) - 1) &amp; " " &amp; MID(Overall!N995, FIND(" ", Overall!N995) + 1, FIND(",", Overall!N995, FIND(" ", Overall!N995)) - FIND(" ", Overall!N995) - 1) &amp; ", " &amp; MID(Overall!N995, FIND(",", Overall!N995, FIND(",",Overall!N995) + 1) + 2, LEN(Overall!N995))),"")</f>
        <v/>
      </c>
      <c r="Q993" s="7" t="str">
        <f>IF(Overall!O995&lt;&gt;"",DATEVALUE(MID(Overall!O995, FIND(",", Overall!O995) + 2, FIND(" ", Overall!O995) - FIND(",", Overall!O995) - 1) &amp; " " &amp; MID(Overall!O995, FIND(" ", Overall!O995) + 1, FIND(",", Overall!O995, FIND(" ", Overall!O995)) - FIND(" ", Overall!O995) - 1) &amp; ", " &amp; MID(Overall!O995, FIND(",", Overall!O995, FIND(",",Overall!O995) + 1) + 2, LEN(Overall!O995))),"")</f>
        <v/>
      </c>
      <c r="R993" s="5" t="str">
        <f t="shared" si="30"/>
        <v/>
      </c>
      <c r="S993" s="10" t="str">
        <f>IF(Overall!$A995&lt;&gt;"",IF(AND(MONTH($N993) &lt;= 1, MONTH($O993) &gt;= 1), IF($R993 &lt;&gt; "", $H993/$R993, ""), ""),"")</f>
        <v/>
      </c>
      <c r="T993" s="10" t="str">
        <f>IF(Overall!$A995&lt;&gt;"",IF(AND(MONTH($N993) &lt;= 2, MONTH($O993) &gt;= 2), IF($R993 &lt;&gt; "", $H993/$R993, ""), ""),"")</f>
        <v/>
      </c>
      <c r="U993" s="10" t="str">
        <f>IF(Overall!$A995&lt;&gt;"",IF(AND(MONTH($N993) &lt;= 3, MONTH($O993) &gt;= 3), IF($R993 &lt;&gt; "", $H993/$R993, ""), ""),"")</f>
        <v/>
      </c>
      <c r="V993" s="10" t="str">
        <f>IF(Overall!$A995&lt;&gt;"",IF(AND(MONTH($N993) &lt;= 4, MONTH($O993) &gt;= 4), IF($R993 &lt;&gt; "", $H993/$R993, ""), ""),"")</f>
        <v/>
      </c>
      <c r="W993" s="10" t="str">
        <f>IF(Overall!$A995&lt;&gt;"",IF(AND(MONTH($N993) &lt;= 5, MONTH($O993) &gt;= 5), IF($R993 &lt;&gt; "", $H993/$R993, ""), ""),"")</f>
        <v/>
      </c>
      <c r="X993" s="10" t="str">
        <f>IF(Overall!$A995&lt;&gt;"",IF(AND(MONTH($N993) &lt;= 6, MONTH($O993) &gt;= 6), IF($R993 &lt;&gt; "", $H993/$R993, ""), ""),"")</f>
        <v/>
      </c>
      <c r="Y993" s="10" t="str">
        <f>IF(Overall!$A995&lt;&gt;"",IF(AND(MONTH($N993) &lt;= 7, MONTH($O993) &gt;= 7 ), IF($R993 &lt;&gt; "", $H993/$R993, ""), ""),"")</f>
        <v/>
      </c>
      <c r="Z993" s="10" t="str">
        <f>IF(Overall!$A995&lt;&gt;"",IF(AND(MONTH($N993) &lt;= 8, MONTH($O993) &gt;= 8), IF($R993 &lt;&gt; "", $H993/$R993, ""), ""),"")</f>
        <v/>
      </c>
      <c r="AA993" s="10" t="str">
        <f>IF(Overall!$A995&lt;&gt;"",IF(AND(MONTH($N993) &lt;= 9, MONTH($O993) &gt;= 9), IF($R993 &lt;&gt; "", $H993/$R993, ""), ""),"")</f>
        <v/>
      </c>
      <c r="AB993" s="10" t="str">
        <f>IF(Overall!$A995&lt;&gt;"",IF(AND(MONTH($N993) &lt;= 10, MONTH($O993) &gt;= 10), IF($R993 &lt;&gt; "", $H993/$R993, ""), ""),"")</f>
        <v/>
      </c>
      <c r="AC993" s="10" t="str">
        <f>IF(Overall!$A995&lt;&gt;"",IF(AND(MONTH($N993) &lt;= 11, MONTH($O993) &gt;= 11), IF($R993 &lt;&gt; "", $H993/$R993, ""), ""),"")</f>
        <v/>
      </c>
      <c r="AD993" s="10" t="str">
        <f>IF(Overall!$A995&lt;&gt;"",IF(AND(MONTH($N993) &lt;= 12, MONTH($O993) &gt;= 12), IF($R993 &lt;&gt; "", $H993/$R993, ""), ""),"")</f>
        <v/>
      </c>
      <c r="AF993" s="10" t="str">
        <f ca="1">IFERROR(IF(AND(NOW()&lt;= EOMONTH(DATE(YEAR($O993),1, 1), 0), Overall!$A995&lt;&gt;"", MONTH($N993) &lt;= 1, MONTH($O993) &gt;= 1), IF($R993 &lt;&gt; "", $H993/$R993, ""), ""), "")</f>
        <v/>
      </c>
      <c r="AG993" s="10" t="str">
        <f ca="1">IFERROR(IF(AND(NOW()&lt;= EOMONTH(DATE(YEAR($O993),2, 1), 0), Overall!$A995&lt;&gt;"", MONTH($N993) &lt;= 2, MONTH($O993) &gt;= 2), IF($R993 &lt;&gt; "", $H993/$R993, ""), ""), "")</f>
        <v/>
      </c>
      <c r="AH993" s="10" t="str">
        <f ca="1">IFERROR(IF(AND(NOW()&lt;= EOMONTH(DATE(YEAR($O993),3, 1), 0), Overall!$A995&lt;&gt;"", MONTH($N993) &lt;= 3, MONTH($O993) &gt;= 3), IF($R993 &lt;&gt; "", $H993/$R993, ""), ""), "")</f>
        <v/>
      </c>
      <c r="AI993" s="10" t="str">
        <f ca="1">IFERROR(IF(AND(NOW()&lt;= EOMONTH(DATE(YEAR($O993),4, 1), 0), Overall!$A995&lt;&gt;"", MONTH($N993) &lt;= 4, MONTH($O993) &gt;= 4), IF($R993 &lt;&gt; "", $H993/$R993, ""), ""), "")</f>
        <v/>
      </c>
      <c r="AJ993" s="10" t="str">
        <f ca="1">IFERROR(IF(AND(NOW()&lt;= EOMONTH(DATE(YEAR($O993),5, 1), 0), Overall!$A995&lt;&gt;"", MONTH($N993) &lt;= 5, MONTH($O993) &gt;= 5), IF($R993 &lt;&gt; "", $H993/$R993, ""), ""), "")</f>
        <v/>
      </c>
      <c r="AK993" s="10" t="str">
        <f ca="1">IFERROR(IF(AND(NOW()&lt;= EOMONTH(DATE(YEAR($O993),6, 1), 0), Overall!$A995&lt;&gt;"", MONTH($N993) &lt;= 6, MONTH($O993) &gt;= 6), IF($R993 &lt;&gt; "", $H993/$R993, ""), ""), "")</f>
        <v/>
      </c>
      <c r="AL993" s="10" t="str">
        <f ca="1">IFERROR(IF(AND(NOW()&lt;= EOMONTH(DATE(YEAR($O993),7, 1), 0), Overall!$A995&lt;&gt;"", MONTH($N993) &lt;= 7, MONTH($O993) &gt;= 7), IF($R993 &lt;&gt; "", $H993/$R993, ""), ""), "")</f>
        <v/>
      </c>
      <c r="AM993" s="10" t="str">
        <f ca="1">IFERROR(IF(AND(NOW()&lt;= EOMONTH(DATE(YEAR($O993),8, 1), 0), Overall!$A995&lt;&gt;"", MONTH($N993) &lt;= 8, MONTH($O993) &gt;= 8), IF($R993 &lt;&gt; "", $H993/$R993, ""), ""), "")</f>
        <v/>
      </c>
      <c r="AN993" s="10" t="str">
        <f ca="1">IFERROR(IF(AND(NOW()&lt;= EOMONTH(DATE(YEAR($O993),9, 1), 0), Overall!$A995&lt;&gt;"", MONTH($N993) &lt;= 9, MONTH($O993) &gt;= 9), IF($R993 &lt;&gt; "", $H993/$R993, ""), ""), "")</f>
        <v/>
      </c>
      <c r="AO993" s="10" t="str">
        <f ca="1">IFERROR(IF(AND(NOW()&lt;= EOMONTH(DATE(YEAR($O993),10, 1), 0), Overall!$A995&lt;&gt;"", MONTH($N993) &lt;= 10, MONTH($O993) &gt;= 10), IF($R993 &lt;&gt; "", $H993/$R993, ""), ""), "")</f>
        <v/>
      </c>
      <c r="AP993" s="10" t="str">
        <f ca="1">IFERROR(IF(AND(NOW()&lt;= EOMONTH(DATE(YEAR($O993),11, 1), 0), Overall!$A995&lt;&gt;"", MONTH($N993) &lt;=11, MONTH($O993) &gt;= 11), IF($R993 &lt;&gt; "", $H993/$R993, ""), ""), "")</f>
        <v/>
      </c>
      <c r="AQ993" s="10" t="str">
        <f ca="1">IFERROR(IF(AND(NOW()&lt;= EOMONTH(DATE(YEAR($O993),12, 1), 0), Overall!$A995&lt;&gt;"", MONTH($N993) &lt;= 12, MONTH($O993) &gt;= 12), IF($R993 &lt;&gt; "", $H993/$R993, ""), ""), "")</f>
        <v/>
      </c>
      <c r="AR993" s="16">
        <f t="shared" ca="1" si="31"/>
        <v>0</v>
      </c>
    </row>
    <row r="994" spans="1:44" x14ac:dyDescent="0.25">
      <c r="A994" t="str">
        <f>_xlfn.VALUETOTEXT(Overall!A996)</f>
        <v/>
      </c>
      <c r="B994" s="8" t="str">
        <f>IF(Overall!B996&lt;&gt;"", VALUE(Overall!B996), "")</f>
        <v/>
      </c>
      <c r="C994" s="5" t="str">
        <f>IF(Overall!C996&lt;&gt;"",_xlfn.VALUETOTEXT(Overall!C996),"")</f>
        <v/>
      </c>
      <c r="D994" s="5" t="str">
        <f>_xlfn.VALUETOTEXT(Overall!D996)</f>
        <v/>
      </c>
      <c r="E994" s="5" t="str">
        <f>IF(Overall!Q996&lt;&gt;"",_xlfn.VALUETOTEXT(Overall!Q996),"")</f>
        <v/>
      </c>
      <c r="F994" s="5" t="str">
        <f>IF(Overall!E996&lt;&gt;"",_xlfn.VALUETOTEXT(Overall!E996),"")</f>
        <v/>
      </c>
      <c r="G994" s="5" t="str">
        <f>IF(Overall!R996&lt;&gt;"",_xlfn.VALUETOTEXT(Overall!R996),"")</f>
        <v/>
      </c>
      <c r="H994" s="6" t="str">
        <f>IF(Overall!F996&lt;&gt;"",VALUE(Overall!F996),"")</f>
        <v/>
      </c>
      <c r="I994" s="6" t="str">
        <f>IF(Overall!G996&lt;&gt;"",VALUE(Overall!G996),"")</f>
        <v/>
      </c>
      <c r="J994" s="6" t="str">
        <f>IF(Overall!H996&lt;&gt;"",VALUE(Overall!H996),"")</f>
        <v/>
      </c>
      <c r="K994" s="6" t="str">
        <f>IF(Overall!I996&lt;&gt;"",VALUE(Overall!I996),"")</f>
        <v/>
      </c>
      <c r="L994" s="6" t="str">
        <f>IF(Overall!J996&lt;&gt;"",VALUE(Overall!J996),"")</f>
        <v/>
      </c>
      <c r="M994" s="6" t="str">
        <f>IF(Overall!K996&lt;&gt;"",VALUE(Overall!K996),"")</f>
        <v/>
      </c>
      <c r="N994" s="7" t="str">
        <f>IF(Overall!L996&lt;&gt;"",DATEVALUE(MID(Overall!L996, FIND(",", Overall!L996) + 2, FIND(" ", Overall!L996) - FIND(",", Overall!L996) - 1) &amp; " " &amp; MID(Overall!L996, FIND(" ", Overall!L996) + 1, FIND(",", Overall!L996, FIND(" ", Overall!L996)) - FIND(" ", Overall!L996) - 1) &amp; ", " &amp; MID(Overall!L996, FIND(",", Overall!L996, FIND(",",Overall!L996) + 1) + 2, LEN(Overall!L996))),"")</f>
        <v/>
      </c>
      <c r="O994" s="7" t="str">
        <f>IF(Overall!M996&lt;&gt;"",DATEVALUE(MID(Overall!M996, FIND(",", Overall!M996) + 2, FIND(" ", Overall!M996) - FIND(",", Overall!M996) - 1) &amp; " " &amp; MID(Overall!M996, FIND(" ", Overall!M996) + 1, FIND(",", Overall!M996, FIND(" ", Overall!M996)) - FIND(" ", Overall!M996) - 1) &amp; ", " &amp; MID(Overall!M996, FIND(",", Overall!M996, FIND(",",Overall!M996) + 1) + 2, LEN(Overall!M996))),"")</f>
        <v/>
      </c>
      <c r="P994" s="7" t="str">
        <f>IF(Overall!N996&lt;&gt;"",DATEVALUE(MID(Overall!N996, FIND(",", Overall!N996) + 2, FIND(" ", Overall!N996) - FIND(",", Overall!N996) - 1) &amp; " " &amp; MID(Overall!N996, FIND(" ", Overall!N996) + 1, FIND(",", Overall!N996, FIND(" ", Overall!N996)) - FIND(" ", Overall!N996) - 1) &amp; ", " &amp; MID(Overall!N996, FIND(",", Overall!N996, FIND(",",Overall!N996) + 1) + 2, LEN(Overall!N996))),"")</f>
        <v/>
      </c>
      <c r="Q994" s="7" t="str">
        <f>IF(Overall!O996&lt;&gt;"",DATEVALUE(MID(Overall!O996, FIND(",", Overall!O996) + 2, FIND(" ", Overall!O996) - FIND(",", Overall!O996) - 1) &amp; " " &amp; MID(Overall!O996, FIND(" ", Overall!O996) + 1, FIND(",", Overall!O996, FIND(" ", Overall!O996)) - FIND(" ", Overall!O996) - 1) &amp; ", " &amp; MID(Overall!O996, FIND(",", Overall!O996, FIND(",",Overall!O996) + 1) + 2, LEN(Overall!O996))),"")</f>
        <v/>
      </c>
      <c r="R994" s="5" t="str">
        <f t="shared" si="30"/>
        <v/>
      </c>
      <c r="S994" s="10" t="str">
        <f>IF(Overall!$A996&lt;&gt;"",IF(AND(MONTH($N994) &lt;= 1, MONTH($O994) &gt;= 1), IF($R994 &lt;&gt; "", $H994/$R994, ""), ""),"")</f>
        <v/>
      </c>
      <c r="T994" s="10" t="str">
        <f>IF(Overall!$A996&lt;&gt;"",IF(AND(MONTH($N994) &lt;= 2, MONTH($O994) &gt;= 2), IF($R994 &lt;&gt; "", $H994/$R994, ""), ""),"")</f>
        <v/>
      </c>
      <c r="U994" s="10" t="str">
        <f>IF(Overall!$A996&lt;&gt;"",IF(AND(MONTH($N994) &lt;= 3, MONTH($O994) &gt;= 3), IF($R994 &lt;&gt; "", $H994/$R994, ""), ""),"")</f>
        <v/>
      </c>
      <c r="V994" s="10" t="str">
        <f>IF(Overall!$A996&lt;&gt;"",IF(AND(MONTH($N994) &lt;= 4, MONTH($O994) &gt;= 4), IF($R994 &lt;&gt; "", $H994/$R994, ""), ""),"")</f>
        <v/>
      </c>
      <c r="W994" s="10" t="str">
        <f>IF(Overall!$A996&lt;&gt;"",IF(AND(MONTH($N994) &lt;= 5, MONTH($O994) &gt;= 5), IF($R994 &lt;&gt; "", $H994/$R994, ""), ""),"")</f>
        <v/>
      </c>
      <c r="X994" s="10" t="str">
        <f>IF(Overall!$A996&lt;&gt;"",IF(AND(MONTH($N994) &lt;= 6, MONTH($O994) &gt;= 6), IF($R994 &lt;&gt; "", $H994/$R994, ""), ""),"")</f>
        <v/>
      </c>
      <c r="Y994" s="10" t="str">
        <f>IF(Overall!$A996&lt;&gt;"",IF(AND(MONTH($N994) &lt;= 7, MONTH($O994) &gt;= 7 ), IF($R994 &lt;&gt; "", $H994/$R994, ""), ""),"")</f>
        <v/>
      </c>
      <c r="Z994" s="10" t="str">
        <f>IF(Overall!$A996&lt;&gt;"",IF(AND(MONTH($N994) &lt;= 8, MONTH($O994) &gt;= 8), IF($R994 &lt;&gt; "", $H994/$R994, ""), ""),"")</f>
        <v/>
      </c>
      <c r="AA994" s="10" t="str">
        <f>IF(Overall!$A996&lt;&gt;"",IF(AND(MONTH($N994) &lt;= 9, MONTH($O994) &gt;= 9), IF($R994 &lt;&gt; "", $H994/$R994, ""), ""),"")</f>
        <v/>
      </c>
      <c r="AB994" s="10" t="str">
        <f>IF(Overall!$A996&lt;&gt;"",IF(AND(MONTH($N994) &lt;= 10, MONTH($O994) &gt;= 10), IF($R994 &lt;&gt; "", $H994/$R994, ""), ""),"")</f>
        <v/>
      </c>
      <c r="AC994" s="10" t="str">
        <f>IF(Overall!$A996&lt;&gt;"",IF(AND(MONTH($N994) &lt;= 11, MONTH($O994) &gt;= 11), IF($R994 &lt;&gt; "", $H994/$R994, ""), ""),"")</f>
        <v/>
      </c>
      <c r="AD994" s="10" t="str">
        <f>IF(Overall!$A996&lt;&gt;"",IF(AND(MONTH($N994) &lt;= 12, MONTH($O994) &gt;= 12), IF($R994 &lt;&gt; "", $H994/$R994, ""), ""),"")</f>
        <v/>
      </c>
      <c r="AF994" s="10" t="str">
        <f ca="1">IFERROR(IF(AND(NOW()&lt;= EOMONTH(DATE(YEAR($O994),1, 1), 0), Overall!$A996&lt;&gt;"", MONTH($N994) &lt;= 1, MONTH($O994) &gt;= 1), IF($R994 &lt;&gt; "", $H994/$R994, ""), ""), "")</f>
        <v/>
      </c>
      <c r="AG994" s="10" t="str">
        <f ca="1">IFERROR(IF(AND(NOW()&lt;= EOMONTH(DATE(YEAR($O994),2, 1), 0), Overall!$A996&lt;&gt;"", MONTH($N994) &lt;= 2, MONTH($O994) &gt;= 2), IF($R994 &lt;&gt; "", $H994/$R994, ""), ""), "")</f>
        <v/>
      </c>
      <c r="AH994" s="10" t="str">
        <f ca="1">IFERROR(IF(AND(NOW()&lt;= EOMONTH(DATE(YEAR($O994),3, 1), 0), Overall!$A996&lt;&gt;"", MONTH($N994) &lt;= 3, MONTH($O994) &gt;= 3), IF($R994 &lt;&gt; "", $H994/$R994, ""), ""), "")</f>
        <v/>
      </c>
      <c r="AI994" s="10" t="str">
        <f ca="1">IFERROR(IF(AND(NOW()&lt;= EOMONTH(DATE(YEAR($O994),4, 1), 0), Overall!$A996&lt;&gt;"", MONTH($N994) &lt;= 4, MONTH($O994) &gt;= 4), IF($R994 &lt;&gt; "", $H994/$R994, ""), ""), "")</f>
        <v/>
      </c>
      <c r="AJ994" s="10" t="str">
        <f ca="1">IFERROR(IF(AND(NOW()&lt;= EOMONTH(DATE(YEAR($O994),5, 1), 0), Overall!$A996&lt;&gt;"", MONTH($N994) &lt;= 5, MONTH($O994) &gt;= 5), IF($R994 &lt;&gt; "", $H994/$R994, ""), ""), "")</f>
        <v/>
      </c>
      <c r="AK994" s="10" t="str">
        <f ca="1">IFERROR(IF(AND(NOW()&lt;= EOMONTH(DATE(YEAR($O994),6, 1), 0), Overall!$A996&lt;&gt;"", MONTH($N994) &lt;= 6, MONTH($O994) &gt;= 6), IF($R994 &lt;&gt; "", $H994/$R994, ""), ""), "")</f>
        <v/>
      </c>
      <c r="AL994" s="10" t="str">
        <f ca="1">IFERROR(IF(AND(NOW()&lt;= EOMONTH(DATE(YEAR($O994),7, 1), 0), Overall!$A996&lt;&gt;"", MONTH($N994) &lt;= 7, MONTH($O994) &gt;= 7), IF($R994 &lt;&gt; "", $H994/$R994, ""), ""), "")</f>
        <v/>
      </c>
      <c r="AM994" s="10" t="str">
        <f ca="1">IFERROR(IF(AND(NOW()&lt;= EOMONTH(DATE(YEAR($O994),8, 1), 0), Overall!$A996&lt;&gt;"", MONTH($N994) &lt;= 8, MONTH($O994) &gt;= 8), IF($R994 &lt;&gt; "", $H994/$R994, ""), ""), "")</f>
        <v/>
      </c>
      <c r="AN994" s="10" t="str">
        <f ca="1">IFERROR(IF(AND(NOW()&lt;= EOMONTH(DATE(YEAR($O994),9, 1), 0), Overall!$A996&lt;&gt;"", MONTH($N994) &lt;= 9, MONTH($O994) &gt;= 9), IF($R994 &lt;&gt; "", $H994/$R994, ""), ""), "")</f>
        <v/>
      </c>
      <c r="AO994" s="10" t="str">
        <f ca="1">IFERROR(IF(AND(NOW()&lt;= EOMONTH(DATE(YEAR($O994),10, 1), 0), Overall!$A996&lt;&gt;"", MONTH($N994) &lt;= 10, MONTH($O994) &gt;= 10), IF($R994 &lt;&gt; "", $H994/$R994, ""), ""), "")</f>
        <v/>
      </c>
      <c r="AP994" s="10" t="str">
        <f ca="1">IFERROR(IF(AND(NOW()&lt;= EOMONTH(DATE(YEAR($O994),11, 1), 0), Overall!$A996&lt;&gt;"", MONTH($N994) &lt;=11, MONTH($O994) &gt;= 11), IF($R994 &lt;&gt; "", $H994/$R994, ""), ""), "")</f>
        <v/>
      </c>
      <c r="AQ994" s="10" t="str">
        <f ca="1">IFERROR(IF(AND(NOW()&lt;= EOMONTH(DATE(YEAR($O994),12, 1), 0), Overall!$A996&lt;&gt;"", MONTH($N994) &lt;= 12, MONTH($O994) &gt;= 12), IF($R994 &lt;&gt; "", $H994/$R994, ""), ""), "")</f>
        <v/>
      </c>
      <c r="AR994" s="16">
        <f t="shared" ca="1" si="31"/>
        <v>0</v>
      </c>
    </row>
    <row r="995" spans="1:44" x14ac:dyDescent="0.25">
      <c r="A995" t="str">
        <f>_xlfn.VALUETOTEXT(Overall!A997)</f>
        <v/>
      </c>
      <c r="B995" s="8" t="str">
        <f>IF(Overall!B997&lt;&gt;"", VALUE(Overall!B997), "")</f>
        <v/>
      </c>
      <c r="C995" s="5" t="str">
        <f>IF(Overall!C997&lt;&gt;"",_xlfn.VALUETOTEXT(Overall!C997),"")</f>
        <v/>
      </c>
      <c r="D995" s="5" t="str">
        <f>_xlfn.VALUETOTEXT(Overall!D997)</f>
        <v/>
      </c>
      <c r="E995" s="5" t="str">
        <f>IF(Overall!Q997&lt;&gt;"",_xlfn.VALUETOTEXT(Overall!Q997),"")</f>
        <v/>
      </c>
      <c r="F995" s="5" t="str">
        <f>IF(Overall!E997&lt;&gt;"",_xlfn.VALUETOTEXT(Overall!E997),"")</f>
        <v/>
      </c>
      <c r="G995" s="5" t="str">
        <f>IF(Overall!R997&lt;&gt;"",_xlfn.VALUETOTEXT(Overall!R997),"")</f>
        <v/>
      </c>
      <c r="H995" s="6" t="str">
        <f>IF(Overall!F997&lt;&gt;"",VALUE(Overall!F997),"")</f>
        <v/>
      </c>
      <c r="I995" s="6" t="str">
        <f>IF(Overall!G997&lt;&gt;"",VALUE(Overall!G997),"")</f>
        <v/>
      </c>
      <c r="J995" s="6" t="str">
        <f>IF(Overall!H997&lt;&gt;"",VALUE(Overall!H997),"")</f>
        <v/>
      </c>
      <c r="K995" s="6" t="str">
        <f>IF(Overall!I997&lt;&gt;"",VALUE(Overall!I997),"")</f>
        <v/>
      </c>
      <c r="L995" s="6" t="str">
        <f>IF(Overall!J997&lt;&gt;"",VALUE(Overall!J997),"")</f>
        <v/>
      </c>
      <c r="M995" s="6" t="str">
        <f>IF(Overall!K997&lt;&gt;"",VALUE(Overall!K997),"")</f>
        <v/>
      </c>
      <c r="N995" s="7" t="str">
        <f>IF(Overall!L997&lt;&gt;"",DATEVALUE(MID(Overall!L997, FIND(",", Overall!L997) + 2, FIND(" ", Overall!L997) - FIND(",", Overall!L997) - 1) &amp; " " &amp; MID(Overall!L997, FIND(" ", Overall!L997) + 1, FIND(",", Overall!L997, FIND(" ", Overall!L997)) - FIND(" ", Overall!L997) - 1) &amp; ", " &amp; MID(Overall!L997, FIND(",", Overall!L997, FIND(",",Overall!L997) + 1) + 2, LEN(Overall!L997))),"")</f>
        <v/>
      </c>
      <c r="O995" s="7" t="str">
        <f>IF(Overall!M997&lt;&gt;"",DATEVALUE(MID(Overall!M997, FIND(",", Overall!M997) + 2, FIND(" ", Overall!M997) - FIND(",", Overall!M997) - 1) &amp; " " &amp; MID(Overall!M997, FIND(" ", Overall!M997) + 1, FIND(",", Overall!M997, FIND(" ", Overall!M997)) - FIND(" ", Overall!M997) - 1) &amp; ", " &amp; MID(Overall!M997, FIND(",", Overall!M997, FIND(",",Overall!M997) + 1) + 2, LEN(Overall!M997))),"")</f>
        <v/>
      </c>
      <c r="P995" s="7" t="str">
        <f>IF(Overall!N997&lt;&gt;"",DATEVALUE(MID(Overall!N997, FIND(",", Overall!N997) + 2, FIND(" ", Overall!N997) - FIND(",", Overall!N997) - 1) &amp; " " &amp; MID(Overall!N997, FIND(" ", Overall!N997) + 1, FIND(",", Overall!N997, FIND(" ", Overall!N997)) - FIND(" ", Overall!N997) - 1) &amp; ", " &amp; MID(Overall!N997, FIND(",", Overall!N997, FIND(",",Overall!N997) + 1) + 2, LEN(Overall!N997))),"")</f>
        <v/>
      </c>
      <c r="Q995" s="7" t="str">
        <f>IF(Overall!O997&lt;&gt;"",DATEVALUE(MID(Overall!O997, FIND(",", Overall!O997) + 2, FIND(" ", Overall!O997) - FIND(",", Overall!O997) - 1) &amp; " " &amp; MID(Overall!O997, FIND(" ", Overall!O997) + 1, FIND(",", Overall!O997, FIND(" ", Overall!O997)) - FIND(" ", Overall!O997) - 1) &amp; ", " &amp; MID(Overall!O997, FIND(",", Overall!O997, FIND(",",Overall!O997) + 1) + 2, LEN(Overall!O997))),"")</f>
        <v/>
      </c>
      <c r="R995" s="5" t="str">
        <f t="shared" si="30"/>
        <v/>
      </c>
      <c r="S995" s="10" t="str">
        <f>IF(Overall!$A997&lt;&gt;"",IF(AND(MONTH($N995) &lt;= 1, MONTH($O995) &gt;= 1), IF($R995 &lt;&gt; "", $H995/$R995, ""), ""),"")</f>
        <v/>
      </c>
      <c r="T995" s="10" t="str">
        <f>IF(Overall!$A997&lt;&gt;"",IF(AND(MONTH($N995) &lt;= 2, MONTH($O995) &gt;= 2), IF($R995 &lt;&gt; "", $H995/$R995, ""), ""),"")</f>
        <v/>
      </c>
      <c r="U995" s="10" t="str">
        <f>IF(Overall!$A997&lt;&gt;"",IF(AND(MONTH($N995) &lt;= 3, MONTH($O995) &gt;= 3), IF($R995 &lt;&gt; "", $H995/$R995, ""), ""),"")</f>
        <v/>
      </c>
      <c r="V995" s="10" t="str">
        <f>IF(Overall!$A997&lt;&gt;"",IF(AND(MONTH($N995) &lt;= 4, MONTH($O995) &gt;= 4), IF($R995 &lt;&gt; "", $H995/$R995, ""), ""),"")</f>
        <v/>
      </c>
      <c r="W995" s="10" t="str">
        <f>IF(Overall!$A997&lt;&gt;"",IF(AND(MONTH($N995) &lt;= 5, MONTH($O995) &gt;= 5), IF($R995 &lt;&gt; "", $H995/$R995, ""), ""),"")</f>
        <v/>
      </c>
      <c r="X995" s="10" t="str">
        <f>IF(Overall!$A997&lt;&gt;"",IF(AND(MONTH($N995) &lt;= 6, MONTH($O995) &gt;= 6), IF($R995 &lt;&gt; "", $H995/$R995, ""), ""),"")</f>
        <v/>
      </c>
      <c r="Y995" s="10" t="str">
        <f>IF(Overall!$A997&lt;&gt;"",IF(AND(MONTH($N995) &lt;= 7, MONTH($O995) &gt;= 7 ), IF($R995 &lt;&gt; "", $H995/$R995, ""), ""),"")</f>
        <v/>
      </c>
      <c r="Z995" s="10" t="str">
        <f>IF(Overall!$A997&lt;&gt;"",IF(AND(MONTH($N995) &lt;= 8, MONTH($O995) &gt;= 8), IF($R995 &lt;&gt; "", $H995/$R995, ""), ""),"")</f>
        <v/>
      </c>
      <c r="AA995" s="10" t="str">
        <f>IF(Overall!$A997&lt;&gt;"",IF(AND(MONTH($N995) &lt;= 9, MONTH($O995) &gt;= 9), IF($R995 &lt;&gt; "", $H995/$R995, ""), ""),"")</f>
        <v/>
      </c>
      <c r="AB995" s="10" t="str">
        <f>IF(Overall!$A997&lt;&gt;"",IF(AND(MONTH($N995) &lt;= 10, MONTH($O995) &gt;= 10), IF($R995 &lt;&gt; "", $H995/$R995, ""), ""),"")</f>
        <v/>
      </c>
      <c r="AC995" s="10" t="str">
        <f>IF(Overall!$A997&lt;&gt;"",IF(AND(MONTH($N995) &lt;= 11, MONTH($O995) &gt;= 11), IF($R995 &lt;&gt; "", $H995/$R995, ""), ""),"")</f>
        <v/>
      </c>
      <c r="AD995" s="10" t="str">
        <f>IF(Overall!$A997&lt;&gt;"",IF(AND(MONTH($N995) &lt;= 12, MONTH($O995) &gt;= 12), IF($R995 &lt;&gt; "", $H995/$R995, ""), ""),"")</f>
        <v/>
      </c>
      <c r="AF995" s="10" t="str">
        <f ca="1">IFERROR(IF(AND(NOW()&lt;= EOMONTH(DATE(YEAR($O995),1, 1), 0), Overall!$A997&lt;&gt;"", MONTH($N995) &lt;= 1, MONTH($O995) &gt;= 1), IF($R995 &lt;&gt; "", $H995/$R995, ""), ""), "")</f>
        <v/>
      </c>
      <c r="AG995" s="10" t="str">
        <f ca="1">IFERROR(IF(AND(NOW()&lt;= EOMONTH(DATE(YEAR($O995),2, 1), 0), Overall!$A997&lt;&gt;"", MONTH($N995) &lt;= 2, MONTH($O995) &gt;= 2), IF($R995 &lt;&gt; "", $H995/$R995, ""), ""), "")</f>
        <v/>
      </c>
      <c r="AH995" s="10" t="str">
        <f ca="1">IFERROR(IF(AND(NOW()&lt;= EOMONTH(DATE(YEAR($O995),3, 1), 0), Overall!$A997&lt;&gt;"", MONTH($N995) &lt;= 3, MONTH($O995) &gt;= 3), IF($R995 &lt;&gt; "", $H995/$R995, ""), ""), "")</f>
        <v/>
      </c>
      <c r="AI995" s="10" t="str">
        <f ca="1">IFERROR(IF(AND(NOW()&lt;= EOMONTH(DATE(YEAR($O995),4, 1), 0), Overall!$A997&lt;&gt;"", MONTH($N995) &lt;= 4, MONTH($O995) &gt;= 4), IF($R995 &lt;&gt; "", $H995/$R995, ""), ""), "")</f>
        <v/>
      </c>
      <c r="AJ995" s="10" t="str">
        <f ca="1">IFERROR(IF(AND(NOW()&lt;= EOMONTH(DATE(YEAR($O995),5, 1), 0), Overall!$A997&lt;&gt;"", MONTH($N995) &lt;= 5, MONTH($O995) &gt;= 5), IF($R995 &lt;&gt; "", $H995/$R995, ""), ""), "")</f>
        <v/>
      </c>
      <c r="AK995" s="10" t="str">
        <f ca="1">IFERROR(IF(AND(NOW()&lt;= EOMONTH(DATE(YEAR($O995),6, 1), 0), Overall!$A997&lt;&gt;"", MONTH($N995) &lt;= 6, MONTH($O995) &gt;= 6), IF($R995 &lt;&gt; "", $H995/$R995, ""), ""), "")</f>
        <v/>
      </c>
      <c r="AL995" s="10" t="str">
        <f ca="1">IFERROR(IF(AND(NOW()&lt;= EOMONTH(DATE(YEAR($O995),7, 1), 0), Overall!$A997&lt;&gt;"", MONTH($N995) &lt;= 7, MONTH($O995) &gt;= 7), IF($R995 &lt;&gt; "", $H995/$R995, ""), ""), "")</f>
        <v/>
      </c>
      <c r="AM995" s="10" t="str">
        <f ca="1">IFERROR(IF(AND(NOW()&lt;= EOMONTH(DATE(YEAR($O995),8, 1), 0), Overall!$A997&lt;&gt;"", MONTH($N995) &lt;= 8, MONTH($O995) &gt;= 8), IF($R995 &lt;&gt; "", $H995/$R995, ""), ""), "")</f>
        <v/>
      </c>
      <c r="AN995" s="10" t="str">
        <f ca="1">IFERROR(IF(AND(NOW()&lt;= EOMONTH(DATE(YEAR($O995),9, 1), 0), Overall!$A997&lt;&gt;"", MONTH($N995) &lt;= 9, MONTH($O995) &gt;= 9), IF($R995 &lt;&gt; "", $H995/$R995, ""), ""), "")</f>
        <v/>
      </c>
      <c r="AO995" s="10" t="str">
        <f ca="1">IFERROR(IF(AND(NOW()&lt;= EOMONTH(DATE(YEAR($O995),10, 1), 0), Overall!$A997&lt;&gt;"", MONTH($N995) &lt;= 10, MONTH($O995) &gt;= 10), IF($R995 &lt;&gt; "", $H995/$R995, ""), ""), "")</f>
        <v/>
      </c>
      <c r="AP995" s="10" t="str">
        <f ca="1">IFERROR(IF(AND(NOW()&lt;= EOMONTH(DATE(YEAR($O995),11, 1), 0), Overall!$A997&lt;&gt;"", MONTH($N995) &lt;=11, MONTH($O995) &gt;= 11), IF($R995 &lt;&gt; "", $H995/$R995, ""), ""), "")</f>
        <v/>
      </c>
      <c r="AQ995" s="10" t="str">
        <f ca="1">IFERROR(IF(AND(NOW()&lt;= EOMONTH(DATE(YEAR($O995),12, 1), 0), Overall!$A997&lt;&gt;"", MONTH($N995) &lt;= 12, MONTH($O995) &gt;= 12), IF($R995 &lt;&gt; "", $H995/$R995, ""), ""), "")</f>
        <v/>
      </c>
      <c r="AR995" s="16">
        <f t="shared" ca="1" si="31"/>
        <v>0</v>
      </c>
    </row>
    <row r="996" spans="1:44" x14ac:dyDescent="0.25">
      <c r="A996" t="str">
        <f>_xlfn.VALUETOTEXT(Overall!A998)</f>
        <v/>
      </c>
      <c r="B996" s="8" t="str">
        <f>IF(Overall!B998&lt;&gt;"", VALUE(Overall!B998), "")</f>
        <v/>
      </c>
      <c r="C996" s="5" t="str">
        <f>IF(Overall!C998&lt;&gt;"",_xlfn.VALUETOTEXT(Overall!C998),"")</f>
        <v/>
      </c>
      <c r="D996" s="5" t="str">
        <f>_xlfn.VALUETOTEXT(Overall!D998)</f>
        <v/>
      </c>
      <c r="E996" s="5" t="str">
        <f>IF(Overall!Q998&lt;&gt;"",_xlfn.VALUETOTEXT(Overall!Q998),"")</f>
        <v/>
      </c>
      <c r="F996" s="5" t="str">
        <f>IF(Overall!E998&lt;&gt;"",_xlfn.VALUETOTEXT(Overall!E998),"")</f>
        <v/>
      </c>
      <c r="G996" s="5" t="str">
        <f>IF(Overall!R998&lt;&gt;"",_xlfn.VALUETOTEXT(Overall!R998),"")</f>
        <v/>
      </c>
      <c r="H996" s="6" t="str">
        <f>IF(Overall!F998&lt;&gt;"",VALUE(Overall!F998),"")</f>
        <v/>
      </c>
      <c r="I996" s="6" t="str">
        <f>IF(Overall!G998&lt;&gt;"",VALUE(Overall!G998),"")</f>
        <v/>
      </c>
      <c r="J996" s="6" t="str">
        <f>IF(Overall!H998&lt;&gt;"",VALUE(Overall!H998),"")</f>
        <v/>
      </c>
      <c r="K996" s="6" t="str">
        <f>IF(Overall!I998&lt;&gt;"",VALUE(Overall!I998),"")</f>
        <v/>
      </c>
      <c r="L996" s="6" t="str">
        <f>IF(Overall!J998&lt;&gt;"",VALUE(Overall!J998),"")</f>
        <v/>
      </c>
      <c r="M996" s="6" t="str">
        <f>IF(Overall!K998&lt;&gt;"",VALUE(Overall!K998),"")</f>
        <v/>
      </c>
      <c r="N996" s="7" t="str">
        <f>IF(Overall!L998&lt;&gt;"",DATEVALUE(MID(Overall!L998, FIND(",", Overall!L998) + 2, FIND(" ", Overall!L998) - FIND(",", Overall!L998) - 1) &amp; " " &amp; MID(Overall!L998, FIND(" ", Overall!L998) + 1, FIND(",", Overall!L998, FIND(" ", Overall!L998)) - FIND(" ", Overall!L998) - 1) &amp; ", " &amp; MID(Overall!L998, FIND(",", Overall!L998, FIND(",",Overall!L998) + 1) + 2, LEN(Overall!L998))),"")</f>
        <v/>
      </c>
      <c r="O996" s="7" t="str">
        <f>IF(Overall!M998&lt;&gt;"",DATEVALUE(MID(Overall!M998, FIND(",", Overall!M998) + 2, FIND(" ", Overall!M998) - FIND(",", Overall!M998) - 1) &amp; " " &amp; MID(Overall!M998, FIND(" ", Overall!M998) + 1, FIND(",", Overall!M998, FIND(" ", Overall!M998)) - FIND(" ", Overall!M998) - 1) &amp; ", " &amp; MID(Overall!M998, FIND(",", Overall!M998, FIND(",",Overall!M998) + 1) + 2, LEN(Overall!M998))),"")</f>
        <v/>
      </c>
      <c r="P996" s="7" t="str">
        <f>IF(Overall!N998&lt;&gt;"",DATEVALUE(MID(Overall!N998, FIND(",", Overall!N998) + 2, FIND(" ", Overall!N998) - FIND(",", Overall!N998) - 1) &amp; " " &amp; MID(Overall!N998, FIND(" ", Overall!N998) + 1, FIND(",", Overall!N998, FIND(" ", Overall!N998)) - FIND(" ", Overall!N998) - 1) &amp; ", " &amp; MID(Overall!N998, FIND(",", Overall!N998, FIND(",",Overall!N998) + 1) + 2, LEN(Overall!N998))),"")</f>
        <v/>
      </c>
      <c r="Q996" s="7" t="str">
        <f>IF(Overall!O998&lt;&gt;"",DATEVALUE(MID(Overall!O998, FIND(",", Overall!O998) + 2, FIND(" ", Overall!O998) - FIND(",", Overall!O998) - 1) &amp; " " &amp; MID(Overall!O998, FIND(" ", Overall!O998) + 1, FIND(",", Overall!O998, FIND(" ", Overall!O998)) - FIND(" ", Overall!O998) - 1) &amp; ", " &amp; MID(Overall!O998, FIND(",", Overall!O998, FIND(",",Overall!O998) + 1) + 2, LEN(Overall!O998))),"")</f>
        <v/>
      </c>
      <c r="R996" s="5" t="str">
        <f t="shared" si="30"/>
        <v/>
      </c>
      <c r="S996" s="10" t="str">
        <f>IF(Overall!$A998&lt;&gt;"",IF(AND(MONTH($N996) &lt;= 1, MONTH($O996) &gt;= 1), IF($R996 &lt;&gt; "", $H996/$R996, ""), ""),"")</f>
        <v/>
      </c>
      <c r="T996" s="10" t="str">
        <f>IF(Overall!$A998&lt;&gt;"",IF(AND(MONTH($N996) &lt;= 2, MONTH($O996) &gt;= 2), IF($R996 &lt;&gt; "", $H996/$R996, ""), ""),"")</f>
        <v/>
      </c>
      <c r="U996" s="10" t="str">
        <f>IF(Overall!$A998&lt;&gt;"",IF(AND(MONTH($N996) &lt;= 3, MONTH($O996) &gt;= 3), IF($R996 &lt;&gt; "", $H996/$R996, ""), ""),"")</f>
        <v/>
      </c>
      <c r="V996" s="10" t="str">
        <f>IF(Overall!$A998&lt;&gt;"",IF(AND(MONTH($N996) &lt;= 4, MONTH($O996) &gt;= 4), IF($R996 &lt;&gt; "", $H996/$R996, ""), ""),"")</f>
        <v/>
      </c>
      <c r="W996" s="10" t="str">
        <f>IF(Overall!$A998&lt;&gt;"",IF(AND(MONTH($N996) &lt;= 5, MONTH($O996) &gt;= 5), IF($R996 &lt;&gt; "", $H996/$R996, ""), ""),"")</f>
        <v/>
      </c>
      <c r="X996" s="10" t="str">
        <f>IF(Overall!$A998&lt;&gt;"",IF(AND(MONTH($N996) &lt;= 6, MONTH($O996) &gt;= 6), IF($R996 &lt;&gt; "", $H996/$R996, ""), ""),"")</f>
        <v/>
      </c>
      <c r="Y996" s="10" t="str">
        <f>IF(Overall!$A998&lt;&gt;"",IF(AND(MONTH($N996) &lt;= 7, MONTH($O996) &gt;= 7 ), IF($R996 &lt;&gt; "", $H996/$R996, ""), ""),"")</f>
        <v/>
      </c>
      <c r="Z996" s="10" t="str">
        <f>IF(Overall!$A998&lt;&gt;"",IF(AND(MONTH($N996) &lt;= 8, MONTH($O996) &gt;= 8), IF($R996 &lt;&gt; "", $H996/$R996, ""), ""),"")</f>
        <v/>
      </c>
      <c r="AA996" s="10" t="str">
        <f>IF(Overall!$A998&lt;&gt;"",IF(AND(MONTH($N996) &lt;= 9, MONTH($O996) &gt;= 9), IF($R996 &lt;&gt; "", $H996/$R996, ""), ""),"")</f>
        <v/>
      </c>
      <c r="AB996" s="10" t="str">
        <f>IF(Overall!$A998&lt;&gt;"",IF(AND(MONTH($N996) &lt;= 10, MONTH($O996) &gt;= 10), IF($R996 &lt;&gt; "", $H996/$R996, ""), ""),"")</f>
        <v/>
      </c>
      <c r="AC996" s="10" t="str">
        <f>IF(Overall!$A998&lt;&gt;"",IF(AND(MONTH($N996) &lt;= 11, MONTH($O996) &gt;= 11), IF($R996 &lt;&gt; "", $H996/$R996, ""), ""),"")</f>
        <v/>
      </c>
      <c r="AD996" s="10" t="str">
        <f>IF(Overall!$A998&lt;&gt;"",IF(AND(MONTH($N996) &lt;= 12, MONTH($O996) &gt;= 12), IF($R996 &lt;&gt; "", $H996/$R996, ""), ""),"")</f>
        <v/>
      </c>
      <c r="AF996" s="10" t="str">
        <f ca="1">IFERROR(IF(AND(NOW()&lt;= EOMONTH(DATE(YEAR($O996),1, 1), 0), Overall!$A998&lt;&gt;"", MONTH($N996) &lt;= 1, MONTH($O996) &gt;= 1), IF($R996 &lt;&gt; "", $H996/$R996, ""), ""), "")</f>
        <v/>
      </c>
      <c r="AG996" s="10" t="str">
        <f ca="1">IFERROR(IF(AND(NOW()&lt;= EOMONTH(DATE(YEAR($O996),2, 1), 0), Overall!$A998&lt;&gt;"", MONTH($N996) &lt;= 2, MONTH($O996) &gt;= 2), IF($R996 &lt;&gt; "", $H996/$R996, ""), ""), "")</f>
        <v/>
      </c>
      <c r="AH996" s="10" t="str">
        <f ca="1">IFERROR(IF(AND(NOW()&lt;= EOMONTH(DATE(YEAR($O996),3, 1), 0), Overall!$A998&lt;&gt;"", MONTH($N996) &lt;= 3, MONTH($O996) &gt;= 3), IF($R996 &lt;&gt; "", $H996/$R996, ""), ""), "")</f>
        <v/>
      </c>
      <c r="AI996" s="10" t="str">
        <f ca="1">IFERROR(IF(AND(NOW()&lt;= EOMONTH(DATE(YEAR($O996),4, 1), 0), Overall!$A998&lt;&gt;"", MONTH($N996) &lt;= 4, MONTH($O996) &gt;= 4), IF($R996 &lt;&gt; "", $H996/$R996, ""), ""), "")</f>
        <v/>
      </c>
      <c r="AJ996" s="10" t="str">
        <f ca="1">IFERROR(IF(AND(NOW()&lt;= EOMONTH(DATE(YEAR($O996),5, 1), 0), Overall!$A998&lt;&gt;"", MONTH($N996) &lt;= 5, MONTH($O996) &gt;= 5), IF($R996 &lt;&gt; "", $H996/$R996, ""), ""), "")</f>
        <v/>
      </c>
      <c r="AK996" s="10" t="str">
        <f ca="1">IFERROR(IF(AND(NOW()&lt;= EOMONTH(DATE(YEAR($O996),6, 1), 0), Overall!$A998&lt;&gt;"", MONTH($N996) &lt;= 6, MONTH($O996) &gt;= 6), IF($R996 &lt;&gt; "", $H996/$R996, ""), ""), "")</f>
        <v/>
      </c>
      <c r="AL996" s="10" t="str">
        <f ca="1">IFERROR(IF(AND(NOW()&lt;= EOMONTH(DATE(YEAR($O996),7, 1), 0), Overall!$A998&lt;&gt;"", MONTH($N996) &lt;= 7, MONTH($O996) &gt;= 7), IF($R996 &lt;&gt; "", $H996/$R996, ""), ""), "")</f>
        <v/>
      </c>
      <c r="AM996" s="10" t="str">
        <f ca="1">IFERROR(IF(AND(NOW()&lt;= EOMONTH(DATE(YEAR($O996),8, 1), 0), Overall!$A998&lt;&gt;"", MONTH($N996) &lt;= 8, MONTH($O996) &gt;= 8), IF($R996 &lt;&gt; "", $H996/$R996, ""), ""), "")</f>
        <v/>
      </c>
      <c r="AN996" s="10" t="str">
        <f ca="1">IFERROR(IF(AND(NOW()&lt;= EOMONTH(DATE(YEAR($O996),9, 1), 0), Overall!$A998&lt;&gt;"", MONTH($N996) &lt;= 9, MONTH($O996) &gt;= 9), IF($R996 &lt;&gt; "", $H996/$R996, ""), ""), "")</f>
        <v/>
      </c>
      <c r="AO996" s="10" t="str">
        <f ca="1">IFERROR(IF(AND(NOW()&lt;= EOMONTH(DATE(YEAR($O996),10, 1), 0), Overall!$A998&lt;&gt;"", MONTH($N996) &lt;= 10, MONTH($O996) &gt;= 10), IF($R996 &lt;&gt; "", $H996/$R996, ""), ""), "")</f>
        <v/>
      </c>
      <c r="AP996" s="10" t="str">
        <f ca="1">IFERROR(IF(AND(NOW()&lt;= EOMONTH(DATE(YEAR($O996),11, 1), 0), Overall!$A998&lt;&gt;"", MONTH($N996) &lt;=11, MONTH($O996) &gt;= 11), IF($R996 &lt;&gt; "", $H996/$R996, ""), ""), "")</f>
        <v/>
      </c>
      <c r="AQ996" s="10" t="str">
        <f ca="1">IFERROR(IF(AND(NOW()&lt;= EOMONTH(DATE(YEAR($O996),12, 1), 0), Overall!$A998&lt;&gt;"", MONTH($N996) &lt;= 12, MONTH($O996) &gt;= 12), IF($R996 &lt;&gt; "", $H996/$R996, ""), ""), "")</f>
        <v/>
      </c>
      <c r="AR996" s="16">
        <f t="shared" ca="1" si="31"/>
        <v>0</v>
      </c>
    </row>
    <row r="997" spans="1:44" x14ac:dyDescent="0.25">
      <c r="A997" t="str">
        <f>_xlfn.VALUETOTEXT(Overall!A999)</f>
        <v/>
      </c>
      <c r="B997" s="8" t="str">
        <f>IF(Overall!B999&lt;&gt;"", VALUE(Overall!B999), "")</f>
        <v/>
      </c>
      <c r="C997" s="5" t="str">
        <f>IF(Overall!C999&lt;&gt;"",_xlfn.VALUETOTEXT(Overall!C999),"")</f>
        <v/>
      </c>
      <c r="D997" s="5" t="str">
        <f>_xlfn.VALUETOTEXT(Overall!D999)</f>
        <v/>
      </c>
      <c r="E997" s="5" t="str">
        <f>IF(Overall!Q999&lt;&gt;"",_xlfn.VALUETOTEXT(Overall!Q999),"")</f>
        <v/>
      </c>
      <c r="F997" s="5" t="str">
        <f>IF(Overall!E999&lt;&gt;"",_xlfn.VALUETOTEXT(Overall!E999),"")</f>
        <v/>
      </c>
      <c r="G997" s="5" t="str">
        <f>IF(Overall!R999&lt;&gt;"",_xlfn.VALUETOTEXT(Overall!R999),"")</f>
        <v/>
      </c>
      <c r="H997" s="6" t="str">
        <f>IF(Overall!F999&lt;&gt;"",VALUE(Overall!F999),"")</f>
        <v/>
      </c>
      <c r="I997" s="6" t="str">
        <f>IF(Overall!G999&lt;&gt;"",VALUE(Overall!G999),"")</f>
        <v/>
      </c>
      <c r="J997" s="6" t="str">
        <f>IF(Overall!H999&lt;&gt;"",VALUE(Overall!H999),"")</f>
        <v/>
      </c>
      <c r="K997" s="6" t="str">
        <f>IF(Overall!I999&lt;&gt;"",VALUE(Overall!I999),"")</f>
        <v/>
      </c>
      <c r="L997" s="6" t="str">
        <f>IF(Overall!J999&lt;&gt;"",VALUE(Overall!J999),"")</f>
        <v/>
      </c>
      <c r="M997" s="6" t="str">
        <f>IF(Overall!K999&lt;&gt;"",VALUE(Overall!K999),"")</f>
        <v/>
      </c>
      <c r="N997" s="7" t="str">
        <f>IF(Overall!L999&lt;&gt;"",DATEVALUE(MID(Overall!L999, FIND(",", Overall!L999) + 2, FIND(" ", Overall!L999) - FIND(",", Overall!L999) - 1) &amp; " " &amp; MID(Overall!L999, FIND(" ", Overall!L999) + 1, FIND(",", Overall!L999, FIND(" ", Overall!L999)) - FIND(" ", Overall!L999) - 1) &amp; ", " &amp; MID(Overall!L999, FIND(",", Overall!L999, FIND(",",Overall!L999) + 1) + 2, LEN(Overall!L999))),"")</f>
        <v/>
      </c>
      <c r="O997" s="7" t="str">
        <f>IF(Overall!M999&lt;&gt;"",DATEVALUE(MID(Overall!M999, FIND(",", Overall!M999) + 2, FIND(" ", Overall!M999) - FIND(",", Overall!M999) - 1) &amp; " " &amp; MID(Overall!M999, FIND(" ", Overall!M999) + 1, FIND(",", Overall!M999, FIND(" ", Overall!M999)) - FIND(" ", Overall!M999) - 1) &amp; ", " &amp; MID(Overall!M999, FIND(",", Overall!M999, FIND(",",Overall!M999) + 1) + 2, LEN(Overall!M999))),"")</f>
        <v/>
      </c>
      <c r="P997" s="7" t="str">
        <f>IF(Overall!N999&lt;&gt;"",DATEVALUE(MID(Overall!N999, FIND(",", Overall!N999) + 2, FIND(" ", Overall!N999) - FIND(",", Overall!N999) - 1) &amp; " " &amp; MID(Overall!N999, FIND(" ", Overall!N999) + 1, FIND(",", Overall!N999, FIND(" ", Overall!N999)) - FIND(" ", Overall!N999) - 1) &amp; ", " &amp; MID(Overall!N999, FIND(",", Overall!N999, FIND(",",Overall!N999) + 1) + 2, LEN(Overall!N999))),"")</f>
        <v/>
      </c>
      <c r="Q997" s="7" t="str">
        <f>IF(Overall!O999&lt;&gt;"",DATEVALUE(MID(Overall!O999, FIND(",", Overall!O999) + 2, FIND(" ", Overall!O999) - FIND(",", Overall!O999) - 1) &amp; " " &amp; MID(Overall!O999, FIND(" ", Overall!O999) + 1, FIND(",", Overall!O999, FIND(" ", Overall!O999)) - FIND(" ", Overall!O999) - 1) &amp; ", " &amp; MID(Overall!O999, FIND(",", Overall!O999, FIND(",",Overall!O999) + 1) + 2, LEN(Overall!O999))),"")</f>
        <v/>
      </c>
      <c r="R997" s="5" t="str">
        <f t="shared" si="30"/>
        <v/>
      </c>
      <c r="S997" s="10" t="str">
        <f>IF(Overall!$A999&lt;&gt;"",IF(AND(MONTH($N997) &lt;= 1, MONTH($O997) &gt;= 1), IF($R997 &lt;&gt; "", $H997/$R997, ""), ""),"")</f>
        <v/>
      </c>
      <c r="T997" s="10" t="str">
        <f>IF(Overall!$A999&lt;&gt;"",IF(AND(MONTH($N997) &lt;= 2, MONTH($O997) &gt;= 2), IF($R997 &lt;&gt; "", $H997/$R997, ""), ""),"")</f>
        <v/>
      </c>
      <c r="U997" s="10" t="str">
        <f>IF(Overall!$A999&lt;&gt;"",IF(AND(MONTH($N997) &lt;= 3, MONTH($O997) &gt;= 3), IF($R997 &lt;&gt; "", $H997/$R997, ""), ""),"")</f>
        <v/>
      </c>
      <c r="V997" s="10" t="str">
        <f>IF(Overall!$A999&lt;&gt;"",IF(AND(MONTH($N997) &lt;= 4, MONTH($O997) &gt;= 4), IF($R997 &lt;&gt; "", $H997/$R997, ""), ""),"")</f>
        <v/>
      </c>
      <c r="W997" s="10" t="str">
        <f>IF(Overall!$A999&lt;&gt;"",IF(AND(MONTH($N997) &lt;= 5, MONTH($O997) &gt;= 5), IF($R997 &lt;&gt; "", $H997/$R997, ""), ""),"")</f>
        <v/>
      </c>
      <c r="X997" s="10" t="str">
        <f>IF(Overall!$A999&lt;&gt;"",IF(AND(MONTH($N997) &lt;= 6, MONTH($O997) &gt;= 6), IF($R997 &lt;&gt; "", $H997/$R997, ""), ""),"")</f>
        <v/>
      </c>
      <c r="Y997" s="10" t="str">
        <f>IF(Overall!$A999&lt;&gt;"",IF(AND(MONTH($N997) &lt;= 7, MONTH($O997) &gt;= 7 ), IF($R997 &lt;&gt; "", $H997/$R997, ""), ""),"")</f>
        <v/>
      </c>
      <c r="Z997" s="10" t="str">
        <f>IF(Overall!$A999&lt;&gt;"",IF(AND(MONTH($N997) &lt;= 8, MONTH($O997) &gt;= 8), IF($R997 &lt;&gt; "", $H997/$R997, ""), ""),"")</f>
        <v/>
      </c>
      <c r="AA997" s="10" t="str">
        <f>IF(Overall!$A999&lt;&gt;"",IF(AND(MONTH($N997) &lt;= 9, MONTH($O997) &gt;= 9), IF($R997 &lt;&gt; "", $H997/$R997, ""), ""),"")</f>
        <v/>
      </c>
      <c r="AB997" s="10" t="str">
        <f>IF(Overall!$A999&lt;&gt;"",IF(AND(MONTH($N997) &lt;= 10, MONTH($O997) &gt;= 10), IF($R997 &lt;&gt; "", $H997/$R997, ""), ""),"")</f>
        <v/>
      </c>
      <c r="AC997" s="10" t="str">
        <f>IF(Overall!$A999&lt;&gt;"",IF(AND(MONTH($N997) &lt;= 11, MONTH($O997) &gt;= 11), IF($R997 &lt;&gt; "", $H997/$R997, ""), ""),"")</f>
        <v/>
      </c>
      <c r="AD997" s="10" t="str">
        <f>IF(Overall!$A999&lt;&gt;"",IF(AND(MONTH($N997) &lt;= 12, MONTH($O997) &gt;= 12), IF($R997 &lt;&gt; "", $H997/$R997, ""), ""),"")</f>
        <v/>
      </c>
      <c r="AF997" s="10" t="str">
        <f ca="1">IFERROR(IF(AND(NOW()&lt;= EOMONTH(DATE(YEAR($O997),1, 1), 0), Overall!$A999&lt;&gt;"", MONTH($N997) &lt;= 1, MONTH($O997) &gt;= 1), IF($R997 &lt;&gt; "", $H997/$R997, ""), ""), "")</f>
        <v/>
      </c>
      <c r="AG997" s="10" t="str">
        <f ca="1">IFERROR(IF(AND(NOW()&lt;= EOMONTH(DATE(YEAR($O997),2, 1), 0), Overall!$A999&lt;&gt;"", MONTH($N997) &lt;= 2, MONTH($O997) &gt;= 2), IF($R997 &lt;&gt; "", $H997/$R997, ""), ""), "")</f>
        <v/>
      </c>
      <c r="AH997" s="10" t="str">
        <f ca="1">IFERROR(IF(AND(NOW()&lt;= EOMONTH(DATE(YEAR($O997),3, 1), 0), Overall!$A999&lt;&gt;"", MONTH($N997) &lt;= 3, MONTH($O997) &gt;= 3), IF($R997 &lt;&gt; "", $H997/$R997, ""), ""), "")</f>
        <v/>
      </c>
      <c r="AI997" s="10" t="str">
        <f ca="1">IFERROR(IF(AND(NOW()&lt;= EOMONTH(DATE(YEAR($O997),4, 1), 0), Overall!$A999&lt;&gt;"", MONTH($N997) &lt;= 4, MONTH($O997) &gt;= 4), IF($R997 &lt;&gt; "", $H997/$R997, ""), ""), "")</f>
        <v/>
      </c>
      <c r="AJ997" s="10" t="str">
        <f ca="1">IFERROR(IF(AND(NOW()&lt;= EOMONTH(DATE(YEAR($O997),5, 1), 0), Overall!$A999&lt;&gt;"", MONTH($N997) &lt;= 5, MONTH($O997) &gt;= 5), IF($R997 &lt;&gt; "", $H997/$R997, ""), ""), "")</f>
        <v/>
      </c>
      <c r="AK997" s="10" t="str">
        <f ca="1">IFERROR(IF(AND(NOW()&lt;= EOMONTH(DATE(YEAR($O997),6, 1), 0), Overall!$A999&lt;&gt;"", MONTH($N997) &lt;= 6, MONTH($O997) &gt;= 6), IF($R997 &lt;&gt; "", $H997/$R997, ""), ""), "")</f>
        <v/>
      </c>
      <c r="AL997" s="10" t="str">
        <f ca="1">IFERROR(IF(AND(NOW()&lt;= EOMONTH(DATE(YEAR($O997),7, 1), 0), Overall!$A999&lt;&gt;"", MONTH($N997) &lt;= 7, MONTH($O997) &gt;= 7), IF($R997 &lt;&gt; "", $H997/$R997, ""), ""), "")</f>
        <v/>
      </c>
      <c r="AM997" s="10" t="str">
        <f ca="1">IFERROR(IF(AND(NOW()&lt;= EOMONTH(DATE(YEAR($O997),8, 1), 0), Overall!$A999&lt;&gt;"", MONTH($N997) &lt;= 8, MONTH($O997) &gt;= 8), IF($R997 &lt;&gt; "", $H997/$R997, ""), ""), "")</f>
        <v/>
      </c>
      <c r="AN997" s="10" t="str">
        <f ca="1">IFERROR(IF(AND(NOW()&lt;= EOMONTH(DATE(YEAR($O997),9, 1), 0), Overall!$A999&lt;&gt;"", MONTH($N997) &lt;= 9, MONTH($O997) &gt;= 9), IF($R997 &lt;&gt; "", $H997/$R997, ""), ""), "")</f>
        <v/>
      </c>
      <c r="AO997" s="10" t="str">
        <f ca="1">IFERROR(IF(AND(NOW()&lt;= EOMONTH(DATE(YEAR($O997),10, 1), 0), Overall!$A999&lt;&gt;"", MONTH($N997) &lt;= 10, MONTH($O997) &gt;= 10), IF($R997 &lt;&gt; "", $H997/$R997, ""), ""), "")</f>
        <v/>
      </c>
      <c r="AP997" s="10" t="str">
        <f ca="1">IFERROR(IF(AND(NOW()&lt;= EOMONTH(DATE(YEAR($O997),11, 1), 0), Overall!$A999&lt;&gt;"", MONTH($N997) &lt;=11, MONTH($O997) &gt;= 11), IF($R997 &lt;&gt; "", $H997/$R997, ""), ""), "")</f>
        <v/>
      </c>
      <c r="AQ997" s="10" t="str">
        <f ca="1">IFERROR(IF(AND(NOW()&lt;= EOMONTH(DATE(YEAR($O997),12, 1), 0), Overall!$A999&lt;&gt;"", MONTH($N997) &lt;= 12, MONTH($O997) &gt;= 12), IF($R997 &lt;&gt; "", $H997/$R997, ""), ""), "")</f>
        <v/>
      </c>
      <c r="AR997" s="16">
        <f t="shared" ca="1" si="31"/>
        <v>0</v>
      </c>
    </row>
    <row r="998" spans="1:44" x14ac:dyDescent="0.25">
      <c r="A998" t="str">
        <f>_xlfn.VALUETOTEXT(Overall!A1000)</f>
        <v/>
      </c>
      <c r="B998" s="8" t="str">
        <f>IF(Overall!B1000&lt;&gt;"", VALUE(Overall!B1000), "")</f>
        <v/>
      </c>
      <c r="C998" s="5" t="str">
        <f>IF(Overall!C1000&lt;&gt;"",_xlfn.VALUETOTEXT(Overall!C1000),"")</f>
        <v/>
      </c>
      <c r="D998" s="5" t="str">
        <f>_xlfn.VALUETOTEXT(Overall!D1000)</f>
        <v/>
      </c>
      <c r="E998" s="5" t="str">
        <f>IF(Overall!Q1000&lt;&gt;"",_xlfn.VALUETOTEXT(Overall!Q1000),"")</f>
        <v/>
      </c>
      <c r="F998" s="5" t="str">
        <f>IF(Overall!E1000&lt;&gt;"",_xlfn.VALUETOTEXT(Overall!E1000),"")</f>
        <v/>
      </c>
      <c r="G998" s="5" t="str">
        <f>IF(Overall!R1000&lt;&gt;"",_xlfn.VALUETOTEXT(Overall!R1000),"")</f>
        <v/>
      </c>
      <c r="H998" s="6" t="str">
        <f>IF(Overall!F1000&lt;&gt;"",VALUE(Overall!F1000),"")</f>
        <v/>
      </c>
      <c r="I998" s="6" t="str">
        <f>IF(Overall!G1000&lt;&gt;"",VALUE(Overall!G1000),"")</f>
        <v/>
      </c>
      <c r="J998" s="6" t="str">
        <f>IF(Overall!H1000&lt;&gt;"",VALUE(Overall!H1000),"")</f>
        <v/>
      </c>
      <c r="K998" s="6" t="str">
        <f>IF(Overall!I1000&lt;&gt;"",VALUE(Overall!I1000),"")</f>
        <v/>
      </c>
      <c r="L998" s="6" t="str">
        <f>IF(Overall!J1000&lt;&gt;"",VALUE(Overall!J1000),"")</f>
        <v/>
      </c>
      <c r="M998" s="6" t="str">
        <f>IF(Overall!K1000&lt;&gt;"",VALUE(Overall!K1000),"")</f>
        <v/>
      </c>
      <c r="N998" s="7" t="str">
        <f>IF(Overall!L1000&lt;&gt;"",DATEVALUE(MID(Overall!L1000, FIND(",", Overall!L1000) + 2, FIND(" ", Overall!L1000) - FIND(",", Overall!L1000) - 1) &amp; " " &amp; MID(Overall!L1000, FIND(" ", Overall!L1000) + 1, FIND(",", Overall!L1000, FIND(" ", Overall!L1000)) - FIND(" ", Overall!L1000) - 1) &amp; ", " &amp; MID(Overall!L1000, FIND(",", Overall!L1000, FIND(",",Overall!L1000) + 1) + 2, LEN(Overall!L1000))),"")</f>
        <v/>
      </c>
      <c r="O998" s="7" t="str">
        <f>IF(Overall!M1000&lt;&gt;"",DATEVALUE(MID(Overall!M1000, FIND(",", Overall!M1000) + 2, FIND(" ", Overall!M1000) - FIND(",", Overall!M1000) - 1) &amp; " " &amp; MID(Overall!M1000, FIND(" ", Overall!M1000) + 1, FIND(",", Overall!M1000, FIND(" ", Overall!M1000)) - FIND(" ", Overall!M1000) - 1) &amp; ", " &amp; MID(Overall!M1000, FIND(",", Overall!M1000, FIND(",",Overall!M1000) + 1) + 2, LEN(Overall!M1000))),"")</f>
        <v/>
      </c>
      <c r="P998" s="7" t="str">
        <f>IF(Overall!N1000&lt;&gt;"",DATEVALUE(MID(Overall!N1000, FIND(",", Overall!N1000) + 2, FIND(" ", Overall!N1000) - FIND(",", Overall!N1000) - 1) &amp; " " &amp; MID(Overall!N1000, FIND(" ", Overall!N1000) + 1, FIND(",", Overall!N1000, FIND(" ", Overall!N1000)) - FIND(" ", Overall!N1000) - 1) &amp; ", " &amp; MID(Overall!N1000, FIND(",", Overall!N1000, FIND(",",Overall!N1000) + 1) + 2, LEN(Overall!N1000))),"")</f>
        <v/>
      </c>
      <c r="Q998" s="7" t="str">
        <f>IF(Overall!O1000&lt;&gt;"",DATEVALUE(MID(Overall!O1000, FIND(",", Overall!O1000) + 2, FIND(" ", Overall!O1000) - FIND(",", Overall!O1000) - 1) &amp; " " &amp; MID(Overall!O1000, FIND(" ", Overall!O1000) + 1, FIND(",", Overall!O1000, FIND(" ", Overall!O1000)) - FIND(" ", Overall!O1000) - 1) &amp; ", " &amp; MID(Overall!O1000, FIND(",", Overall!O1000, FIND(",",Overall!O1000) + 1) + 2, LEN(Overall!O1000))),"")</f>
        <v/>
      </c>
      <c r="R998" s="5" t="str">
        <f t="shared" ref="R998:R1061" si="32">IF(AND(N998&lt;&gt;"", O998&lt;&gt;""), DATEDIF(N998, O998, "M") + 1, "")</f>
        <v/>
      </c>
      <c r="S998" s="10" t="str">
        <f>IF(Overall!$A1000&lt;&gt;"",IF(AND(MONTH($N998) &lt;= 1, MONTH($O998) &gt;= 1), IF($R998 &lt;&gt; "", $H998/$R998, ""), ""),"")</f>
        <v/>
      </c>
      <c r="T998" s="10" t="str">
        <f>IF(Overall!$A1000&lt;&gt;"",IF(AND(MONTH($N998) &lt;= 2, MONTH($O998) &gt;= 2), IF($R998 &lt;&gt; "", $H998/$R998, ""), ""),"")</f>
        <v/>
      </c>
      <c r="U998" s="10" t="str">
        <f>IF(Overall!$A1000&lt;&gt;"",IF(AND(MONTH($N998) &lt;= 3, MONTH($O998) &gt;= 3), IF($R998 &lt;&gt; "", $H998/$R998, ""), ""),"")</f>
        <v/>
      </c>
      <c r="V998" s="10" t="str">
        <f>IF(Overall!$A1000&lt;&gt;"",IF(AND(MONTH($N998) &lt;= 4, MONTH($O998) &gt;= 4), IF($R998 &lt;&gt; "", $H998/$R998, ""), ""),"")</f>
        <v/>
      </c>
      <c r="W998" s="10" t="str">
        <f>IF(Overall!$A1000&lt;&gt;"",IF(AND(MONTH($N998) &lt;= 5, MONTH($O998) &gt;= 5), IF($R998 &lt;&gt; "", $H998/$R998, ""), ""),"")</f>
        <v/>
      </c>
      <c r="X998" s="10" t="str">
        <f>IF(Overall!$A1000&lt;&gt;"",IF(AND(MONTH($N998) &lt;= 6, MONTH($O998) &gt;= 6), IF($R998 &lt;&gt; "", $H998/$R998, ""), ""),"")</f>
        <v/>
      </c>
      <c r="Y998" s="10" t="str">
        <f>IF(Overall!$A1000&lt;&gt;"",IF(AND(MONTH($N998) &lt;= 7, MONTH($O998) &gt;= 7 ), IF($R998 &lt;&gt; "", $H998/$R998, ""), ""),"")</f>
        <v/>
      </c>
      <c r="Z998" s="10" t="str">
        <f>IF(Overall!$A1000&lt;&gt;"",IF(AND(MONTH($N998) &lt;= 8, MONTH($O998) &gt;= 8), IF($R998 &lt;&gt; "", $H998/$R998, ""), ""),"")</f>
        <v/>
      </c>
      <c r="AA998" s="10" t="str">
        <f>IF(Overall!$A1000&lt;&gt;"",IF(AND(MONTH($N998) &lt;= 9, MONTH($O998) &gt;= 9), IF($R998 &lt;&gt; "", $H998/$R998, ""), ""),"")</f>
        <v/>
      </c>
      <c r="AB998" s="10" t="str">
        <f>IF(Overall!$A1000&lt;&gt;"",IF(AND(MONTH($N998) &lt;= 10, MONTH($O998) &gt;= 10), IF($R998 &lt;&gt; "", $H998/$R998, ""), ""),"")</f>
        <v/>
      </c>
      <c r="AC998" s="10" t="str">
        <f>IF(Overall!$A1000&lt;&gt;"",IF(AND(MONTH($N998) &lt;= 11, MONTH($O998) &gt;= 11), IF($R998 &lt;&gt; "", $H998/$R998, ""), ""),"")</f>
        <v/>
      </c>
      <c r="AD998" s="10" t="str">
        <f>IF(Overall!$A1000&lt;&gt;"",IF(AND(MONTH($N998) &lt;= 12, MONTH($O998) &gt;= 12), IF($R998 &lt;&gt; "", $H998/$R998, ""), ""),"")</f>
        <v/>
      </c>
      <c r="AF998" s="10" t="str">
        <f ca="1">IFERROR(IF(AND(NOW()&lt;= EOMONTH(DATE(YEAR($O998),1, 1), 0), Overall!$A1000&lt;&gt;"", MONTH($N998) &lt;= 1, MONTH($O998) &gt;= 1), IF($R998 &lt;&gt; "", $H998/$R998, ""), ""), "")</f>
        <v/>
      </c>
      <c r="AG998" s="10" t="str">
        <f ca="1">IFERROR(IF(AND(NOW()&lt;= EOMONTH(DATE(YEAR($O998),2, 1), 0), Overall!$A1000&lt;&gt;"", MONTH($N998) &lt;= 2, MONTH($O998) &gt;= 2), IF($R998 &lt;&gt; "", $H998/$R998, ""), ""), "")</f>
        <v/>
      </c>
      <c r="AH998" s="10" t="str">
        <f ca="1">IFERROR(IF(AND(NOW()&lt;= EOMONTH(DATE(YEAR($O998),3, 1), 0), Overall!$A1000&lt;&gt;"", MONTH($N998) &lt;= 3, MONTH($O998) &gt;= 3), IF($R998 &lt;&gt; "", $H998/$R998, ""), ""), "")</f>
        <v/>
      </c>
      <c r="AI998" s="10" t="str">
        <f ca="1">IFERROR(IF(AND(NOW()&lt;= EOMONTH(DATE(YEAR($O998),4, 1), 0), Overall!$A1000&lt;&gt;"", MONTH($N998) &lt;= 4, MONTH($O998) &gt;= 4), IF($R998 &lt;&gt; "", $H998/$R998, ""), ""), "")</f>
        <v/>
      </c>
      <c r="AJ998" s="10" t="str">
        <f ca="1">IFERROR(IF(AND(NOW()&lt;= EOMONTH(DATE(YEAR($O998),5, 1), 0), Overall!$A1000&lt;&gt;"", MONTH($N998) &lt;= 5, MONTH($O998) &gt;= 5), IF($R998 &lt;&gt; "", $H998/$R998, ""), ""), "")</f>
        <v/>
      </c>
      <c r="AK998" s="10" t="str">
        <f ca="1">IFERROR(IF(AND(NOW()&lt;= EOMONTH(DATE(YEAR($O998),6, 1), 0), Overall!$A1000&lt;&gt;"", MONTH($N998) &lt;= 6, MONTH($O998) &gt;= 6), IF($R998 &lt;&gt; "", $H998/$R998, ""), ""), "")</f>
        <v/>
      </c>
      <c r="AL998" s="10" t="str">
        <f ca="1">IFERROR(IF(AND(NOW()&lt;= EOMONTH(DATE(YEAR($O998),7, 1), 0), Overall!$A1000&lt;&gt;"", MONTH($N998) &lt;= 7, MONTH($O998) &gt;= 7), IF($R998 &lt;&gt; "", $H998/$R998, ""), ""), "")</f>
        <v/>
      </c>
      <c r="AM998" s="10" t="str">
        <f ca="1">IFERROR(IF(AND(NOW()&lt;= EOMONTH(DATE(YEAR($O998),8, 1), 0), Overall!$A1000&lt;&gt;"", MONTH($N998) &lt;= 8, MONTH($O998) &gt;= 8), IF($R998 &lt;&gt; "", $H998/$R998, ""), ""), "")</f>
        <v/>
      </c>
      <c r="AN998" s="10" t="str">
        <f ca="1">IFERROR(IF(AND(NOW()&lt;= EOMONTH(DATE(YEAR($O998),9, 1), 0), Overall!$A1000&lt;&gt;"", MONTH($N998) &lt;= 9, MONTH($O998) &gt;= 9), IF($R998 &lt;&gt; "", $H998/$R998, ""), ""), "")</f>
        <v/>
      </c>
      <c r="AO998" s="10" t="str">
        <f ca="1">IFERROR(IF(AND(NOW()&lt;= EOMONTH(DATE(YEAR($O998),10, 1), 0), Overall!$A1000&lt;&gt;"", MONTH($N998) &lt;= 10, MONTH($O998) &gt;= 10), IF($R998 &lt;&gt; "", $H998/$R998, ""), ""), "")</f>
        <v/>
      </c>
      <c r="AP998" s="10" t="str">
        <f ca="1">IFERROR(IF(AND(NOW()&lt;= EOMONTH(DATE(YEAR($O998),11, 1), 0), Overall!$A1000&lt;&gt;"", MONTH($N998) &lt;=11, MONTH($O998) &gt;= 11), IF($R998 &lt;&gt; "", $H998/$R998, ""), ""), "")</f>
        <v/>
      </c>
      <c r="AQ998" s="10" t="str">
        <f ca="1">IFERROR(IF(AND(NOW()&lt;= EOMONTH(DATE(YEAR($O998),12, 1), 0), Overall!$A1000&lt;&gt;"", MONTH($N998) &lt;= 12, MONTH($O998) &gt;= 12), IF($R998 &lt;&gt; "", $H998/$R998, ""), ""), "")</f>
        <v/>
      </c>
      <c r="AR998" s="16">
        <f t="shared" ref="AR998:AR1061" ca="1" si="33">SUM(AF998:AQ998)</f>
        <v>0</v>
      </c>
    </row>
    <row r="999" spans="1:44" x14ac:dyDescent="0.25">
      <c r="A999" t="str">
        <f>_xlfn.VALUETOTEXT(Overall!A1001)</f>
        <v/>
      </c>
      <c r="B999" s="8" t="str">
        <f>IF(Overall!B1001&lt;&gt;"", VALUE(Overall!B1001), "")</f>
        <v/>
      </c>
      <c r="C999" s="5" t="str">
        <f>IF(Overall!C1001&lt;&gt;"",_xlfn.VALUETOTEXT(Overall!C1001),"")</f>
        <v/>
      </c>
      <c r="D999" s="5" t="str">
        <f>_xlfn.VALUETOTEXT(Overall!D1001)</f>
        <v/>
      </c>
      <c r="E999" s="5" t="str">
        <f>IF(Overall!Q1001&lt;&gt;"",_xlfn.VALUETOTEXT(Overall!Q1001),"")</f>
        <v/>
      </c>
      <c r="F999" s="5" t="str">
        <f>IF(Overall!E1001&lt;&gt;"",_xlfn.VALUETOTEXT(Overall!E1001),"")</f>
        <v/>
      </c>
      <c r="G999" s="5" t="str">
        <f>IF(Overall!R1001&lt;&gt;"",_xlfn.VALUETOTEXT(Overall!R1001),"")</f>
        <v/>
      </c>
      <c r="H999" s="6" t="str">
        <f>IF(Overall!F1001&lt;&gt;"",VALUE(Overall!F1001),"")</f>
        <v/>
      </c>
      <c r="I999" s="6" t="str">
        <f>IF(Overall!G1001&lt;&gt;"",VALUE(Overall!G1001),"")</f>
        <v/>
      </c>
      <c r="J999" s="6" t="str">
        <f>IF(Overall!H1001&lt;&gt;"",VALUE(Overall!H1001),"")</f>
        <v/>
      </c>
      <c r="K999" s="6" t="str">
        <f>IF(Overall!I1001&lt;&gt;"",VALUE(Overall!I1001),"")</f>
        <v/>
      </c>
      <c r="L999" s="6" t="str">
        <f>IF(Overall!J1001&lt;&gt;"",VALUE(Overall!J1001),"")</f>
        <v/>
      </c>
      <c r="M999" s="6" t="str">
        <f>IF(Overall!K1001&lt;&gt;"",VALUE(Overall!K1001),"")</f>
        <v/>
      </c>
      <c r="N999" s="7" t="str">
        <f>IF(Overall!L1001&lt;&gt;"",DATEVALUE(MID(Overall!L1001, FIND(",", Overall!L1001) + 2, FIND(" ", Overall!L1001) - FIND(",", Overall!L1001) - 1) &amp; " " &amp; MID(Overall!L1001, FIND(" ", Overall!L1001) + 1, FIND(",", Overall!L1001, FIND(" ", Overall!L1001)) - FIND(" ", Overall!L1001) - 1) &amp; ", " &amp; MID(Overall!L1001, FIND(",", Overall!L1001, FIND(",",Overall!L1001) + 1) + 2, LEN(Overall!L1001))),"")</f>
        <v/>
      </c>
      <c r="O999" s="7" t="str">
        <f>IF(Overall!M1001&lt;&gt;"",DATEVALUE(MID(Overall!M1001, FIND(",", Overall!M1001) + 2, FIND(" ", Overall!M1001) - FIND(",", Overall!M1001) - 1) &amp; " " &amp; MID(Overall!M1001, FIND(" ", Overall!M1001) + 1, FIND(",", Overall!M1001, FIND(" ", Overall!M1001)) - FIND(" ", Overall!M1001) - 1) &amp; ", " &amp; MID(Overall!M1001, FIND(",", Overall!M1001, FIND(",",Overall!M1001) + 1) + 2, LEN(Overall!M1001))),"")</f>
        <v/>
      </c>
      <c r="P999" s="7" t="str">
        <f>IF(Overall!N1001&lt;&gt;"",DATEVALUE(MID(Overall!N1001, FIND(",", Overall!N1001) + 2, FIND(" ", Overall!N1001) - FIND(",", Overall!N1001) - 1) &amp; " " &amp; MID(Overall!N1001, FIND(" ", Overall!N1001) + 1, FIND(",", Overall!N1001, FIND(" ", Overall!N1001)) - FIND(" ", Overall!N1001) - 1) &amp; ", " &amp; MID(Overall!N1001, FIND(",", Overall!N1001, FIND(",",Overall!N1001) + 1) + 2, LEN(Overall!N1001))),"")</f>
        <v/>
      </c>
      <c r="Q999" s="7" t="str">
        <f>IF(Overall!O1001&lt;&gt;"",DATEVALUE(MID(Overall!O1001, FIND(",", Overall!O1001) + 2, FIND(" ", Overall!O1001) - FIND(",", Overall!O1001) - 1) &amp; " " &amp; MID(Overall!O1001, FIND(" ", Overall!O1001) + 1, FIND(",", Overall!O1001, FIND(" ", Overall!O1001)) - FIND(" ", Overall!O1001) - 1) &amp; ", " &amp; MID(Overall!O1001, FIND(",", Overall!O1001, FIND(",",Overall!O1001) + 1) + 2, LEN(Overall!O1001))),"")</f>
        <v/>
      </c>
      <c r="R999" s="5" t="str">
        <f t="shared" si="32"/>
        <v/>
      </c>
      <c r="S999" s="10" t="str">
        <f>IF(Overall!$A1001&lt;&gt;"",IF(AND(MONTH($N999) &lt;= 1, MONTH($O999) &gt;= 1), IF($R999 &lt;&gt; "", $H999/$R999, ""), ""),"")</f>
        <v/>
      </c>
      <c r="T999" s="10" t="str">
        <f>IF(Overall!$A1001&lt;&gt;"",IF(AND(MONTH($N999) &lt;= 2, MONTH($O999) &gt;= 2), IF($R999 &lt;&gt; "", $H999/$R999, ""), ""),"")</f>
        <v/>
      </c>
      <c r="U999" s="10" t="str">
        <f>IF(Overall!$A1001&lt;&gt;"",IF(AND(MONTH($N999) &lt;= 3, MONTH($O999) &gt;= 3), IF($R999 &lt;&gt; "", $H999/$R999, ""), ""),"")</f>
        <v/>
      </c>
      <c r="V999" s="10" t="str">
        <f>IF(Overall!$A1001&lt;&gt;"",IF(AND(MONTH($N999) &lt;= 4, MONTH($O999) &gt;= 4), IF($R999 &lt;&gt; "", $H999/$R999, ""), ""),"")</f>
        <v/>
      </c>
      <c r="W999" s="10" t="str">
        <f>IF(Overall!$A1001&lt;&gt;"",IF(AND(MONTH($N999) &lt;= 5, MONTH($O999) &gt;= 5), IF($R999 &lt;&gt; "", $H999/$R999, ""), ""),"")</f>
        <v/>
      </c>
      <c r="X999" s="10" t="str">
        <f>IF(Overall!$A1001&lt;&gt;"",IF(AND(MONTH($N999) &lt;= 6, MONTH($O999) &gt;= 6), IF($R999 &lt;&gt; "", $H999/$R999, ""), ""),"")</f>
        <v/>
      </c>
      <c r="Y999" s="10" t="str">
        <f>IF(Overall!$A1001&lt;&gt;"",IF(AND(MONTH($N999) &lt;= 7, MONTH($O999) &gt;= 7 ), IF($R999 &lt;&gt; "", $H999/$R999, ""), ""),"")</f>
        <v/>
      </c>
      <c r="Z999" s="10" t="str">
        <f>IF(Overall!$A1001&lt;&gt;"",IF(AND(MONTH($N999) &lt;= 8, MONTH($O999) &gt;= 8), IF($R999 &lt;&gt; "", $H999/$R999, ""), ""),"")</f>
        <v/>
      </c>
      <c r="AA999" s="10" t="str">
        <f>IF(Overall!$A1001&lt;&gt;"",IF(AND(MONTH($N999) &lt;= 9, MONTH($O999) &gt;= 9), IF($R999 &lt;&gt; "", $H999/$R999, ""), ""),"")</f>
        <v/>
      </c>
      <c r="AB999" s="10" t="str">
        <f>IF(Overall!$A1001&lt;&gt;"",IF(AND(MONTH($N999) &lt;= 10, MONTH($O999) &gt;= 10), IF($R999 &lt;&gt; "", $H999/$R999, ""), ""),"")</f>
        <v/>
      </c>
      <c r="AC999" s="10" t="str">
        <f>IF(Overall!$A1001&lt;&gt;"",IF(AND(MONTH($N999) &lt;= 11, MONTH($O999) &gt;= 11), IF($R999 &lt;&gt; "", $H999/$R999, ""), ""),"")</f>
        <v/>
      </c>
      <c r="AD999" s="10" t="str">
        <f>IF(Overall!$A1001&lt;&gt;"",IF(AND(MONTH($N999) &lt;= 12, MONTH($O999) &gt;= 12), IF($R999 &lt;&gt; "", $H999/$R999, ""), ""),"")</f>
        <v/>
      </c>
      <c r="AF999" s="10" t="str">
        <f ca="1">IFERROR(IF(AND(NOW()&lt;= EOMONTH(DATE(YEAR($O999),1, 1), 0), Overall!$A1001&lt;&gt;"", MONTH($N999) &lt;= 1, MONTH($O999) &gt;= 1), IF($R999 &lt;&gt; "", $H999/$R999, ""), ""), "")</f>
        <v/>
      </c>
      <c r="AG999" s="10" t="str">
        <f ca="1">IFERROR(IF(AND(NOW()&lt;= EOMONTH(DATE(YEAR($O999),2, 1), 0), Overall!$A1001&lt;&gt;"", MONTH($N999) &lt;= 2, MONTH($O999) &gt;= 2), IF($R999 &lt;&gt; "", $H999/$R999, ""), ""), "")</f>
        <v/>
      </c>
      <c r="AH999" s="10" t="str">
        <f ca="1">IFERROR(IF(AND(NOW()&lt;= EOMONTH(DATE(YEAR($O999),3, 1), 0), Overall!$A1001&lt;&gt;"", MONTH($N999) &lt;= 3, MONTH($O999) &gt;= 3), IF($R999 &lt;&gt; "", $H999/$R999, ""), ""), "")</f>
        <v/>
      </c>
      <c r="AI999" s="10" t="str">
        <f ca="1">IFERROR(IF(AND(NOW()&lt;= EOMONTH(DATE(YEAR($O999),4, 1), 0), Overall!$A1001&lt;&gt;"", MONTH($N999) &lt;= 4, MONTH($O999) &gt;= 4), IF($R999 &lt;&gt; "", $H999/$R999, ""), ""), "")</f>
        <v/>
      </c>
      <c r="AJ999" s="10" t="str">
        <f ca="1">IFERROR(IF(AND(NOW()&lt;= EOMONTH(DATE(YEAR($O999),5, 1), 0), Overall!$A1001&lt;&gt;"", MONTH($N999) &lt;= 5, MONTH($O999) &gt;= 5), IF($R999 &lt;&gt; "", $H999/$R999, ""), ""), "")</f>
        <v/>
      </c>
      <c r="AK999" s="10" t="str">
        <f ca="1">IFERROR(IF(AND(NOW()&lt;= EOMONTH(DATE(YEAR($O999),6, 1), 0), Overall!$A1001&lt;&gt;"", MONTH($N999) &lt;= 6, MONTH($O999) &gt;= 6), IF($R999 &lt;&gt; "", $H999/$R999, ""), ""), "")</f>
        <v/>
      </c>
      <c r="AL999" s="10" t="str">
        <f ca="1">IFERROR(IF(AND(NOW()&lt;= EOMONTH(DATE(YEAR($O999),7, 1), 0), Overall!$A1001&lt;&gt;"", MONTH($N999) &lt;= 7, MONTH($O999) &gt;= 7), IF($R999 &lt;&gt; "", $H999/$R999, ""), ""), "")</f>
        <v/>
      </c>
      <c r="AM999" s="10" t="str">
        <f ca="1">IFERROR(IF(AND(NOW()&lt;= EOMONTH(DATE(YEAR($O999),8, 1), 0), Overall!$A1001&lt;&gt;"", MONTH($N999) &lt;= 8, MONTH($O999) &gt;= 8), IF($R999 &lt;&gt; "", $H999/$R999, ""), ""), "")</f>
        <v/>
      </c>
      <c r="AN999" s="10" t="str">
        <f ca="1">IFERROR(IF(AND(NOW()&lt;= EOMONTH(DATE(YEAR($O999),9, 1), 0), Overall!$A1001&lt;&gt;"", MONTH($N999) &lt;= 9, MONTH($O999) &gt;= 9), IF($R999 &lt;&gt; "", $H999/$R999, ""), ""), "")</f>
        <v/>
      </c>
      <c r="AO999" s="10" t="str">
        <f ca="1">IFERROR(IF(AND(NOW()&lt;= EOMONTH(DATE(YEAR($O999),10, 1), 0), Overall!$A1001&lt;&gt;"", MONTH($N999) &lt;= 10, MONTH($O999) &gt;= 10), IF($R999 &lt;&gt; "", $H999/$R999, ""), ""), "")</f>
        <v/>
      </c>
      <c r="AP999" s="10" t="str">
        <f ca="1">IFERROR(IF(AND(NOW()&lt;= EOMONTH(DATE(YEAR($O999),11, 1), 0), Overall!$A1001&lt;&gt;"", MONTH($N999) &lt;=11, MONTH($O999) &gt;= 11), IF($R999 &lt;&gt; "", $H999/$R999, ""), ""), "")</f>
        <v/>
      </c>
      <c r="AQ999" s="10" t="str">
        <f ca="1">IFERROR(IF(AND(NOW()&lt;= EOMONTH(DATE(YEAR($O999),12, 1), 0), Overall!$A1001&lt;&gt;"", MONTH($N999) &lt;= 12, MONTH($O999) &gt;= 12), IF($R999 &lt;&gt; "", $H999/$R999, ""), ""), "")</f>
        <v/>
      </c>
      <c r="AR999" s="16">
        <f t="shared" ca="1" si="33"/>
        <v>0</v>
      </c>
    </row>
    <row r="1000" spans="1:44" x14ac:dyDescent="0.25">
      <c r="A1000" t="str">
        <f>_xlfn.VALUETOTEXT(Overall!A1002)</f>
        <v/>
      </c>
      <c r="B1000" s="8" t="str">
        <f>IF(Overall!B1002&lt;&gt;"", VALUE(Overall!B1002), "")</f>
        <v/>
      </c>
      <c r="C1000" s="5" t="str">
        <f>IF(Overall!C1002&lt;&gt;"",_xlfn.VALUETOTEXT(Overall!C1002),"")</f>
        <v/>
      </c>
      <c r="D1000" s="5" t="str">
        <f>_xlfn.VALUETOTEXT(Overall!D1002)</f>
        <v/>
      </c>
      <c r="E1000" s="5" t="str">
        <f>IF(Overall!Q1002&lt;&gt;"",_xlfn.VALUETOTEXT(Overall!Q1002),"")</f>
        <v/>
      </c>
      <c r="F1000" s="5" t="str">
        <f>IF(Overall!E1002&lt;&gt;"",_xlfn.VALUETOTEXT(Overall!E1002),"")</f>
        <v/>
      </c>
      <c r="G1000" s="5" t="str">
        <f>IF(Overall!R1002&lt;&gt;"",_xlfn.VALUETOTEXT(Overall!R1002),"")</f>
        <v/>
      </c>
      <c r="H1000" s="6" t="str">
        <f>IF(Overall!F1002&lt;&gt;"",VALUE(Overall!F1002),"")</f>
        <v/>
      </c>
      <c r="I1000" s="6" t="str">
        <f>IF(Overall!G1002&lt;&gt;"",VALUE(Overall!G1002),"")</f>
        <v/>
      </c>
      <c r="J1000" s="6" t="str">
        <f>IF(Overall!H1002&lt;&gt;"",VALUE(Overall!H1002),"")</f>
        <v/>
      </c>
      <c r="K1000" s="6" t="str">
        <f>IF(Overall!I1002&lt;&gt;"",VALUE(Overall!I1002),"")</f>
        <v/>
      </c>
      <c r="L1000" s="6" t="str">
        <f>IF(Overall!J1002&lt;&gt;"",VALUE(Overall!J1002),"")</f>
        <v/>
      </c>
      <c r="M1000" s="6" t="str">
        <f>IF(Overall!K1002&lt;&gt;"",VALUE(Overall!K1002),"")</f>
        <v/>
      </c>
      <c r="N1000" s="7" t="str">
        <f>IF(Overall!L1002&lt;&gt;"",DATEVALUE(MID(Overall!L1002, FIND(",", Overall!L1002) + 2, FIND(" ", Overall!L1002) - FIND(",", Overall!L1002) - 1) &amp; " " &amp; MID(Overall!L1002, FIND(" ", Overall!L1002) + 1, FIND(",", Overall!L1002, FIND(" ", Overall!L1002)) - FIND(" ", Overall!L1002) - 1) &amp; ", " &amp; MID(Overall!L1002, FIND(",", Overall!L1002, FIND(",",Overall!L1002) + 1) + 2, LEN(Overall!L1002))),"")</f>
        <v/>
      </c>
      <c r="O1000" s="7" t="str">
        <f>IF(Overall!M1002&lt;&gt;"",DATEVALUE(MID(Overall!M1002, FIND(",", Overall!M1002) + 2, FIND(" ", Overall!M1002) - FIND(",", Overall!M1002) - 1) &amp; " " &amp; MID(Overall!M1002, FIND(" ", Overall!M1002) + 1, FIND(",", Overall!M1002, FIND(" ", Overall!M1002)) - FIND(" ", Overall!M1002) - 1) &amp; ", " &amp; MID(Overall!M1002, FIND(",", Overall!M1002, FIND(",",Overall!M1002) + 1) + 2, LEN(Overall!M1002))),"")</f>
        <v/>
      </c>
      <c r="P1000" s="7" t="str">
        <f>IF(Overall!N1002&lt;&gt;"",DATEVALUE(MID(Overall!N1002, FIND(",", Overall!N1002) + 2, FIND(" ", Overall!N1002) - FIND(",", Overall!N1002) - 1) &amp; " " &amp; MID(Overall!N1002, FIND(" ", Overall!N1002) + 1, FIND(",", Overall!N1002, FIND(" ", Overall!N1002)) - FIND(" ", Overall!N1002) - 1) &amp; ", " &amp; MID(Overall!N1002, FIND(",", Overall!N1002, FIND(",",Overall!N1002) + 1) + 2, LEN(Overall!N1002))),"")</f>
        <v/>
      </c>
      <c r="Q1000" s="7" t="str">
        <f>IF(Overall!O1002&lt;&gt;"",DATEVALUE(MID(Overall!O1002, FIND(",", Overall!O1002) + 2, FIND(" ", Overall!O1002) - FIND(",", Overall!O1002) - 1) &amp; " " &amp; MID(Overall!O1002, FIND(" ", Overall!O1002) + 1, FIND(",", Overall!O1002, FIND(" ", Overall!O1002)) - FIND(" ", Overall!O1002) - 1) &amp; ", " &amp; MID(Overall!O1002, FIND(",", Overall!O1002, FIND(",",Overall!O1002) + 1) + 2, LEN(Overall!O1002))),"")</f>
        <v/>
      </c>
      <c r="R1000" s="5" t="str">
        <f t="shared" si="32"/>
        <v/>
      </c>
      <c r="S1000" s="10" t="str">
        <f>IF(Overall!$A1002&lt;&gt;"",IF(AND(MONTH($N1000) &lt;= 1, MONTH($O1000) &gt;= 1), IF($R1000 &lt;&gt; "", $H1000/$R1000, ""), ""),"")</f>
        <v/>
      </c>
      <c r="T1000" s="10" t="str">
        <f>IF(Overall!$A1002&lt;&gt;"",IF(AND(MONTH($N1000) &lt;= 2, MONTH($O1000) &gt;= 2), IF($R1000 &lt;&gt; "", $H1000/$R1000, ""), ""),"")</f>
        <v/>
      </c>
      <c r="U1000" s="10" t="str">
        <f>IF(Overall!$A1002&lt;&gt;"",IF(AND(MONTH($N1000) &lt;= 3, MONTH($O1000) &gt;= 3), IF($R1000 &lt;&gt; "", $H1000/$R1000, ""), ""),"")</f>
        <v/>
      </c>
      <c r="V1000" s="10" t="str">
        <f>IF(Overall!$A1002&lt;&gt;"",IF(AND(MONTH($N1000) &lt;= 4, MONTH($O1000) &gt;= 4), IF($R1000 &lt;&gt; "", $H1000/$R1000, ""), ""),"")</f>
        <v/>
      </c>
      <c r="W1000" s="10" t="str">
        <f>IF(Overall!$A1002&lt;&gt;"",IF(AND(MONTH($N1000) &lt;= 5, MONTH($O1000) &gt;= 5), IF($R1000 &lt;&gt; "", $H1000/$R1000, ""), ""),"")</f>
        <v/>
      </c>
      <c r="X1000" s="10" t="str">
        <f>IF(Overall!$A1002&lt;&gt;"",IF(AND(MONTH($N1000) &lt;= 6, MONTH($O1000) &gt;= 6), IF($R1000 &lt;&gt; "", $H1000/$R1000, ""), ""),"")</f>
        <v/>
      </c>
      <c r="Y1000" s="10" t="str">
        <f>IF(Overall!$A1002&lt;&gt;"",IF(AND(MONTH($N1000) &lt;= 7, MONTH($O1000) &gt;= 7 ), IF($R1000 &lt;&gt; "", $H1000/$R1000, ""), ""),"")</f>
        <v/>
      </c>
      <c r="Z1000" s="10" t="str">
        <f>IF(Overall!$A1002&lt;&gt;"",IF(AND(MONTH($N1000) &lt;= 8, MONTH($O1000) &gt;= 8), IF($R1000 &lt;&gt; "", $H1000/$R1000, ""), ""),"")</f>
        <v/>
      </c>
      <c r="AA1000" s="10" t="str">
        <f>IF(Overall!$A1002&lt;&gt;"",IF(AND(MONTH($N1000) &lt;= 9, MONTH($O1000) &gt;= 9), IF($R1000 &lt;&gt; "", $H1000/$R1000, ""), ""),"")</f>
        <v/>
      </c>
      <c r="AB1000" s="10" t="str">
        <f>IF(Overall!$A1002&lt;&gt;"",IF(AND(MONTH($N1000) &lt;= 10, MONTH($O1000) &gt;= 10), IF($R1000 &lt;&gt; "", $H1000/$R1000, ""), ""),"")</f>
        <v/>
      </c>
      <c r="AC1000" s="10" t="str">
        <f>IF(Overall!$A1002&lt;&gt;"",IF(AND(MONTH($N1000) &lt;= 11, MONTH($O1000) &gt;= 11), IF($R1000 &lt;&gt; "", $H1000/$R1000, ""), ""),"")</f>
        <v/>
      </c>
      <c r="AD1000" s="10" t="str">
        <f>IF(Overall!$A1002&lt;&gt;"",IF(AND(MONTH($N1000) &lt;= 12, MONTH($O1000) &gt;= 12), IF($R1000 &lt;&gt; "", $H1000/$R1000, ""), ""),"")</f>
        <v/>
      </c>
      <c r="AF1000" s="10" t="str">
        <f ca="1">IFERROR(IF(AND(NOW()&lt;= EOMONTH(DATE(YEAR($O1000),1, 1), 0), Overall!$A1002&lt;&gt;"", MONTH($N1000) &lt;= 1, MONTH($O1000) &gt;= 1), IF($R1000 &lt;&gt; "", $H1000/$R1000, ""), ""), "")</f>
        <v/>
      </c>
      <c r="AG1000" s="10" t="str">
        <f ca="1">IFERROR(IF(AND(NOW()&lt;= EOMONTH(DATE(YEAR($O1000),2, 1), 0), Overall!$A1002&lt;&gt;"", MONTH($N1000) &lt;= 2, MONTH($O1000) &gt;= 2), IF($R1000 &lt;&gt; "", $H1000/$R1000, ""), ""), "")</f>
        <v/>
      </c>
      <c r="AH1000" s="10" t="str">
        <f ca="1">IFERROR(IF(AND(NOW()&lt;= EOMONTH(DATE(YEAR($O1000),3, 1), 0), Overall!$A1002&lt;&gt;"", MONTH($N1000) &lt;= 3, MONTH($O1000) &gt;= 3), IF($R1000 &lt;&gt; "", $H1000/$R1000, ""), ""), "")</f>
        <v/>
      </c>
      <c r="AI1000" s="10" t="str">
        <f ca="1">IFERROR(IF(AND(NOW()&lt;= EOMONTH(DATE(YEAR($O1000),4, 1), 0), Overall!$A1002&lt;&gt;"", MONTH($N1000) &lt;= 4, MONTH($O1000) &gt;= 4), IF($R1000 &lt;&gt; "", $H1000/$R1000, ""), ""), "")</f>
        <v/>
      </c>
      <c r="AJ1000" s="10" t="str">
        <f ca="1">IFERROR(IF(AND(NOW()&lt;= EOMONTH(DATE(YEAR($O1000),5, 1), 0), Overall!$A1002&lt;&gt;"", MONTH($N1000) &lt;= 5, MONTH($O1000) &gt;= 5), IF($R1000 &lt;&gt; "", $H1000/$R1000, ""), ""), "")</f>
        <v/>
      </c>
      <c r="AK1000" s="10" t="str">
        <f ca="1">IFERROR(IF(AND(NOW()&lt;= EOMONTH(DATE(YEAR($O1000),6, 1), 0), Overall!$A1002&lt;&gt;"", MONTH($N1000) &lt;= 6, MONTH($O1000) &gt;= 6), IF($R1000 &lt;&gt; "", $H1000/$R1000, ""), ""), "")</f>
        <v/>
      </c>
      <c r="AL1000" s="10" t="str">
        <f ca="1">IFERROR(IF(AND(NOW()&lt;= EOMONTH(DATE(YEAR($O1000),7, 1), 0), Overall!$A1002&lt;&gt;"", MONTH($N1000) &lt;= 7, MONTH($O1000) &gt;= 7), IF($R1000 &lt;&gt; "", $H1000/$R1000, ""), ""), "")</f>
        <v/>
      </c>
      <c r="AM1000" s="10" t="str">
        <f ca="1">IFERROR(IF(AND(NOW()&lt;= EOMONTH(DATE(YEAR($O1000),8, 1), 0), Overall!$A1002&lt;&gt;"", MONTH($N1000) &lt;= 8, MONTH($O1000) &gt;= 8), IF($R1000 &lt;&gt; "", $H1000/$R1000, ""), ""), "")</f>
        <v/>
      </c>
      <c r="AN1000" s="10" t="str">
        <f ca="1">IFERROR(IF(AND(NOW()&lt;= EOMONTH(DATE(YEAR($O1000),9, 1), 0), Overall!$A1002&lt;&gt;"", MONTH($N1000) &lt;= 9, MONTH($O1000) &gt;= 9), IF($R1000 &lt;&gt; "", $H1000/$R1000, ""), ""), "")</f>
        <v/>
      </c>
      <c r="AO1000" s="10" t="str">
        <f ca="1">IFERROR(IF(AND(NOW()&lt;= EOMONTH(DATE(YEAR($O1000),10, 1), 0), Overall!$A1002&lt;&gt;"", MONTH($N1000) &lt;= 10, MONTH($O1000) &gt;= 10), IF($R1000 &lt;&gt; "", $H1000/$R1000, ""), ""), "")</f>
        <v/>
      </c>
      <c r="AP1000" s="10" t="str">
        <f ca="1">IFERROR(IF(AND(NOW()&lt;= EOMONTH(DATE(YEAR($O1000),11, 1), 0), Overall!$A1002&lt;&gt;"", MONTH($N1000) &lt;=11, MONTH($O1000) &gt;= 11), IF($R1000 &lt;&gt; "", $H1000/$R1000, ""), ""), "")</f>
        <v/>
      </c>
      <c r="AQ1000" s="10" t="str">
        <f ca="1">IFERROR(IF(AND(NOW()&lt;= EOMONTH(DATE(YEAR($O1000),12, 1), 0), Overall!$A1002&lt;&gt;"", MONTH($N1000) &lt;= 12, MONTH($O1000) &gt;= 12), IF($R1000 &lt;&gt; "", $H1000/$R1000, ""), ""), "")</f>
        <v/>
      </c>
      <c r="AR1000" s="16">
        <f t="shared" ca="1" si="33"/>
        <v>0</v>
      </c>
    </row>
    <row r="1001" spans="1:44" x14ac:dyDescent="0.25">
      <c r="A1001" t="str">
        <f>_xlfn.VALUETOTEXT(Overall!A1003)</f>
        <v/>
      </c>
      <c r="B1001" s="8" t="str">
        <f>IF(Overall!B1003&lt;&gt;"", VALUE(Overall!B1003), "")</f>
        <v/>
      </c>
      <c r="C1001" s="5" t="str">
        <f>IF(Overall!C1003&lt;&gt;"",_xlfn.VALUETOTEXT(Overall!C1003),"")</f>
        <v/>
      </c>
      <c r="D1001" s="5" t="str">
        <f>_xlfn.VALUETOTEXT(Overall!D1003)</f>
        <v/>
      </c>
      <c r="E1001" s="5" t="str">
        <f>IF(Overall!Q1003&lt;&gt;"",_xlfn.VALUETOTEXT(Overall!Q1003),"")</f>
        <v/>
      </c>
      <c r="F1001" s="5" t="str">
        <f>IF(Overall!E1003&lt;&gt;"",_xlfn.VALUETOTEXT(Overall!E1003),"")</f>
        <v/>
      </c>
      <c r="G1001" s="5" t="str">
        <f>IF(Overall!R1003&lt;&gt;"",_xlfn.VALUETOTEXT(Overall!R1003),"")</f>
        <v/>
      </c>
      <c r="H1001" s="6" t="str">
        <f>IF(Overall!F1003&lt;&gt;"",VALUE(Overall!F1003),"")</f>
        <v/>
      </c>
      <c r="I1001" s="6" t="str">
        <f>IF(Overall!G1003&lt;&gt;"",VALUE(Overall!G1003),"")</f>
        <v/>
      </c>
      <c r="J1001" s="6" t="str">
        <f>IF(Overall!H1003&lt;&gt;"",VALUE(Overall!H1003),"")</f>
        <v/>
      </c>
      <c r="K1001" s="6" t="str">
        <f>IF(Overall!I1003&lt;&gt;"",VALUE(Overall!I1003),"")</f>
        <v/>
      </c>
      <c r="L1001" s="6" t="str">
        <f>IF(Overall!J1003&lt;&gt;"",VALUE(Overall!J1003),"")</f>
        <v/>
      </c>
      <c r="M1001" s="6" t="str">
        <f>IF(Overall!K1003&lt;&gt;"",VALUE(Overall!K1003),"")</f>
        <v/>
      </c>
      <c r="N1001" s="7" t="str">
        <f>IF(Overall!L1003&lt;&gt;"",DATEVALUE(MID(Overall!L1003, FIND(",", Overall!L1003) + 2, FIND(" ", Overall!L1003) - FIND(",", Overall!L1003) - 1) &amp; " " &amp; MID(Overall!L1003, FIND(" ", Overall!L1003) + 1, FIND(",", Overall!L1003, FIND(" ", Overall!L1003)) - FIND(" ", Overall!L1003) - 1) &amp; ", " &amp; MID(Overall!L1003, FIND(",", Overall!L1003, FIND(",",Overall!L1003) + 1) + 2, LEN(Overall!L1003))),"")</f>
        <v/>
      </c>
      <c r="O1001" s="7" t="str">
        <f>IF(Overall!M1003&lt;&gt;"",DATEVALUE(MID(Overall!M1003, FIND(",", Overall!M1003) + 2, FIND(" ", Overall!M1003) - FIND(",", Overall!M1003) - 1) &amp; " " &amp; MID(Overall!M1003, FIND(" ", Overall!M1003) + 1, FIND(",", Overall!M1003, FIND(" ", Overall!M1003)) - FIND(" ", Overall!M1003) - 1) &amp; ", " &amp; MID(Overall!M1003, FIND(",", Overall!M1003, FIND(",",Overall!M1003) + 1) + 2, LEN(Overall!M1003))),"")</f>
        <v/>
      </c>
      <c r="P1001" s="7" t="str">
        <f>IF(Overall!N1003&lt;&gt;"",DATEVALUE(MID(Overall!N1003, FIND(",", Overall!N1003) + 2, FIND(" ", Overall!N1003) - FIND(",", Overall!N1003) - 1) &amp; " " &amp; MID(Overall!N1003, FIND(" ", Overall!N1003) + 1, FIND(",", Overall!N1003, FIND(" ", Overall!N1003)) - FIND(" ", Overall!N1003) - 1) &amp; ", " &amp; MID(Overall!N1003, FIND(",", Overall!N1003, FIND(",",Overall!N1003) + 1) + 2, LEN(Overall!N1003))),"")</f>
        <v/>
      </c>
      <c r="Q1001" s="7" t="str">
        <f>IF(Overall!O1003&lt;&gt;"",DATEVALUE(MID(Overall!O1003, FIND(",", Overall!O1003) + 2, FIND(" ", Overall!O1003) - FIND(",", Overall!O1003) - 1) &amp; " " &amp; MID(Overall!O1003, FIND(" ", Overall!O1003) + 1, FIND(",", Overall!O1003, FIND(" ", Overall!O1003)) - FIND(" ", Overall!O1003) - 1) &amp; ", " &amp; MID(Overall!O1003, FIND(",", Overall!O1003, FIND(",",Overall!O1003) + 1) + 2, LEN(Overall!O1003))),"")</f>
        <v/>
      </c>
      <c r="R1001" s="5" t="str">
        <f t="shared" si="32"/>
        <v/>
      </c>
      <c r="S1001" s="10" t="str">
        <f>IF(Overall!$A1003&lt;&gt;"",IF(AND(MONTH($N1001) &lt;= 1, MONTH($O1001) &gt;= 1), IF($R1001 &lt;&gt; "", $H1001/$R1001, ""), ""),"")</f>
        <v/>
      </c>
      <c r="T1001" s="10" t="str">
        <f>IF(Overall!$A1003&lt;&gt;"",IF(AND(MONTH($N1001) &lt;= 2, MONTH($O1001) &gt;= 2), IF($R1001 &lt;&gt; "", $H1001/$R1001, ""), ""),"")</f>
        <v/>
      </c>
      <c r="U1001" s="10" t="str">
        <f>IF(Overall!$A1003&lt;&gt;"",IF(AND(MONTH($N1001) &lt;= 3, MONTH($O1001) &gt;= 3), IF($R1001 &lt;&gt; "", $H1001/$R1001, ""), ""),"")</f>
        <v/>
      </c>
      <c r="V1001" s="10" t="str">
        <f>IF(Overall!$A1003&lt;&gt;"",IF(AND(MONTH($N1001) &lt;= 4, MONTH($O1001) &gt;= 4), IF($R1001 &lt;&gt; "", $H1001/$R1001, ""), ""),"")</f>
        <v/>
      </c>
      <c r="W1001" s="10" t="str">
        <f>IF(Overall!$A1003&lt;&gt;"",IF(AND(MONTH($N1001) &lt;= 5, MONTH($O1001) &gt;= 5), IF($R1001 &lt;&gt; "", $H1001/$R1001, ""), ""),"")</f>
        <v/>
      </c>
      <c r="X1001" s="10" t="str">
        <f>IF(Overall!$A1003&lt;&gt;"",IF(AND(MONTH($N1001) &lt;= 6, MONTH($O1001) &gt;= 6), IF($R1001 &lt;&gt; "", $H1001/$R1001, ""), ""),"")</f>
        <v/>
      </c>
      <c r="Y1001" s="10" t="str">
        <f>IF(Overall!$A1003&lt;&gt;"",IF(AND(MONTH($N1001) &lt;= 7, MONTH($O1001) &gt;= 7 ), IF($R1001 &lt;&gt; "", $H1001/$R1001, ""), ""),"")</f>
        <v/>
      </c>
      <c r="Z1001" s="10" t="str">
        <f>IF(Overall!$A1003&lt;&gt;"",IF(AND(MONTH($N1001) &lt;= 8, MONTH($O1001) &gt;= 8), IF($R1001 &lt;&gt; "", $H1001/$R1001, ""), ""),"")</f>
        <v/>
      </c>
      <c r="AA1001" s="10" t="str">
        <f>IF(Overall!$A1003&lt;&gt;"",IF(AND(MONTH($N1001) &lt;= 9, MONTH($O1001) &gt;= 9), IF($R1001 &lt;&gt; "", $H1001/$R1001, ""), ""),"")</f>
        <v/>
      </c>
      <c r="AB1001" s="10" t="str">
        <f>IF(Overall!$A1003&lt;&gt;"",IF(AND(MONTH($N1001) &lt;= 10, MONTH($O1001) &gt;= 10), IF($R1001 &lt;&gt; "", $H1001/$R1001, ""), ""),"")</f>
        <v/>
      </c>
      <c r="AC1001" s="10" t="str">
        <f>IF(Overall!$A1003&lt;&gt;"",IF(AND(MONTH($N1001) &lt;= 11, MONTH($O1001) &gt;= 11), IF($R1001 &lt;&gt; "", $H1001/$R1001, ""), ""),"")</f>
        <v/>
      </c>
      <c r="AD1001" s="10" t="str">
        <f>IF(Overall!$A1003&lt;&gt;"",IF(AND(MONTH($N1001) &lt;= 12, MONTH($O1001) &gt;= 12), IF($R1001 &lt;&gt; "", $H1001/$R1001, ""), ""),"")</f>
        <v/>
      </c>
      <c r="AF1001" s="10" t="str">
        <f ca="1">IFERROR(IF(AND(NOW()&lt;= EOMONTH(DATE(YEAR($O1001),1, 1), 0), Overall!$A1003&lt;&gt;"", MONTH($N1001) &lt;= 1, MONTH($O1001) &gt;= 1), IF($R1001 &lt;&gt; "", $H1001/$R1001, ""), ""), "")</f>
        <v/>
      </c>
      <c r="AG1001" s="10" t="str">
        <f ca="1">IFERROR(IF(AND(NOW()&lt;= EOMONTH(DATE(YEAR($O1001),2, 1), 0), Overall!$A1003&lt;&gt;"", MONTH($N1001) &lt;= 2, MONTH($O1001) &gt;= 2), IF($R1001 &lt;&gt; "", $H1001/$R1001, ""), ""), "")</f>
        <v/>
      </c>
      <c r="AH1001" s="10" t="str">
        <f ca="1">IFERROR(IF(AND(NOW()&lt;= EOMONTH(DATE(YEAR($O1001),3, 1), 0), Overall!$A1003&lt;&gt;"", MONTH($N1001) &lt;= 3, MONTH($O1001) &gt;= 3), IF($R1001 &lt;&gt; "", $H1001/$R1001, ""), ""), "")</f>
        <v/>
      </c>
      <c r="AI1001" s="10" t="str">
        <f ca="1">IFERROR(IF(AND(NOW()&lt;= EOMONTH(DATE(YEAR($O1001),4, 1), 0), Overall!$A1003&lt;&gt;"", MONTH($N1001) &lt;= 4, MONTH($O1001) &gt;= 4), IF($R1001 &lt;&gt; "", $H1001/$R1001, ""), ""), "")</f>
        <v/>
      </c>
      <c r="AJ1001" s="10" t="str">
        <f ca="1">IFERROR(IF(AND(NOW()&lt;= EOMONTH(DATE(YEAR($O1001),5, 1), 0), Overall!$A1003&lt;&gt;"", MONTH($N1001) &lt;= 5, MONTH($O1001) &gt;= 5), IF($R1001 &lt;&gt; "", $H1001/$R1001, ""), ""), "")</f>
        <v/>
      </c>
      <c r="AK1001" s="10" t="str">
        <f ca="1">IFERROR(IF(AND(NOW()&lt;= EOMONTH(DATE(YEAR($O1001),6, 1), 0), Overall!$A1003&lt;&gt;"", MONTH($N1001) &lt;= 6, MONTH($O1001) &gt;= 6), IF($R1001 &lt;&gt; "", $H1001/$R1001, ""), ""), "")</f>
        <v/>
      </c>
      <c r="AL1001" s="10" t="str">
        <f ca="1">IFERROR(IF(AND(NOW()&lt;= EOMONTH(DATE(YEAR($O1001),7, 1), 0), Overall!$A1003&lt;&gt;"", MONTH($N1001) &lt;= 7, MONTH($O1001) &gt;= 7), IF($R1001 &lt;&gt; "", $H1001/$R1001, ""), ""), "")</f>
        <v/>
      </c>
      <c r="AM1001" s="10" t="str">
        <f ca="1">IFERROR(IF(AND(NOW()&lt;= EOMONTH(DATE(YEAR($O1001),8, 1), 0), Overall!$A1003&lt;&gt;"", MONTH($N1001) &lt;= 8, MONTH($O1001) &gt;= 8), IF($R1001 &lt;&gt; "", $H1001/$R1001, ""), ""), "")</f>
        <v/>
      </c>
      <c r="AN1001" s="10" t="str">
        <f ca="1">IFERROR(IF(AND(NOW()&lt;= EOMONTH(DATE(YEAR($O1001),9, 1), 0), Overall!$A1003&lt;&gt;"", MONTH($N1001) &lt;= 9, MONTH($O1001) &gt;= 9), IF($R1001 &lt;&gt; "", $H1001/$R1001, ""), ""), "")</f>
        <v/>
      </c>
      <c r="AO1001" s="10" t="str">
        <f ca="1">IFERROR(IF(AND(NOW()&lt;= EOMONTH(DATE(YEAR($O1001),10, 1), 0), Overall!$A1003&lt;&gt;"", MONTH($N1001) &lt;= 10, MONTH($O1001) &gt;= 10), IF($R1001 &lt;&gt; "", $H1001/$R1001, ""), ""), "")</f>
        <v/>
      </c>
      <c r="AP1001" s="10" t="str">
        <f ca="1">IFERROR(IF(AND(NOW()&lt;= EOMONTH(DATE(YEAR($O1001),11, 1), 0), Overall!$A1003&lt;&gt;"", MONTH($N1001) &lt;=11, MONTH($O1001) &gt;= 11), IF($R1001 &lt;&gt; "", $H1001/$R1001, ""), ""), "")</f>
        <v/>
      </c>
      <c r="AQ1001" s="10" t="str">
        <f ca="1">IFERROR(IF(AND(NOW()&lt;= EOMONTH(DATE(YEAR($O1001),12, 1), 0), Overall!$A1003&lt;&gt;"", MONTH($N1001) &lt;= 12, MONTH($O1001) &gt;= 12), IF($R1001 &lt;&gt; "", $H1001/$R1001, ""), ""), "")</f>
        <v/>
      </c>
      <c r="AR1001" s="16">
        <f t="shared" ca="1" si="33"/>
        <v>0</v>
      </c>
    </row>
    <row r="1002" spans="1:44" x14ac:dyDescent="0.25">
      <c r="A1002" t="str">
        <f>_xlfn.VALUETOTEXT(Overall!A1004)</f>
        <v/>
      </c>
      <c r="B1002" s="8" t="str">
        <f>IF(Overall!B1004&lt;&gt;"", VALUE(Overall!B1004), "")</f>
        <v/>
      </c>
      <c r="C1002" s="5" t="str">
        <f>IF(Overall!C1004&lt;&gt;"",_xlfn.VALUETOTEXT(Overall!C1004),"")</f>
        <v/>
      </c>
      <c r="D1002" s="5" t="str">
        <f>_xlfn.VALUETOTEXT(Overall!D1004)</f>
        <v/>
      </c>
      <c r="E1002" s="5" t="str">
        <f>IF(Overall!Q1004&lt;&gt;"",_xlfn.VALUETOTEXT(Overall!Q1004),"")</f>
        <v/>
      </c>
      <c r="F1002" s="5" t="str">
        <f>IF(Overall!E1004&lt;&gt;"",_xlfn.VALUETOTEXT(Overall!E1004),"")</f>
        <v/>
      </c>
      <c r="G1002" s="5" t="str">
        <f>IF(Overall!R1004&lt;&gt;"",_xlfn.VALUETOTEXT(Overall!R1004),"")</f>
        <v/>
      </c>
      <c r="H1002" s="6" t="str">
        <f>IF(Overall!F1004&lt;&gt;"",VALUE(Overall!F1004),"")</f>
        <v/>
      </c>
      <c r="I1002" s="6" t="str">
        <f>IF(Overall!G1004&lt;&gt;"",VALUE(Overall!G1004),"")</f>
        <v/>
      </c>
      <c r="J1002" s="6" t="str">
        <f>IF(Overall!H1004&lt;&gt;"",VALUE(Overall!H1004),"")</f>
        <v/>
      </c>
      <c r="K1002" s="6" t="str">
        <f>IF(Overall!I1004&lt;&gt;"",VALUE(Overall!I1004),"")</f>
        <v/>
      </c>
      <c r="L1002" s="6" t="str">
        <f>IF(Overall!J1004&lt;&gt;"",VALUE(Overall!J1004),"")</f>
        <v/>
      </c>
      <c r="M1002" s="6" t="str">
        <f>IF(Overall!K1004&lt;&gt;"",VALUE(Overall!K1004),"")</f>
        <v/>
      </c>
      <c r="N1002" s="7" t="str">
        <f>IF(Overall!L1004&lt;&gt;"",DATEVALUE(MID(Overall!L1004, FIND(",", Overall!L1004) + 2, FIND(" ", Overall!L1004) - FIND(",", Overall!L1004) - 1) &amp; " " &amp; MID(Overall!L1004, FIND(" ", Overall!L1004) + 1, FIND(",", Overall!L1004, FIND(" ", Overall!L1004)) - FIND(" ", Overall!L1004) - 1) &amp; ", " &amp; MID(Overall!L1004, FIND(",", Overall!L1004, FIND(",",Overall!L1004) + 1) + 2, LEN(Overall!L1004))),"")</f>
        <v/>
      </c>
      <c r="O1002" s="7" t="str">
        <f>IF(Overall!M1004&lt;&gt;"",DATEVALUE(MID(Overall!M1004, FIND(",", Overall!M1004) + 2, FIND(" ", Overall!M1004) - FIND(",", Overall!M1004) - 1) &amp; " " &amp; MID(Overall!M1004, FIND(" ", Overall!M1004) + 1, FIND(",", Overall!M1004, FIND(" ", Overall!M1004)) - FIND(" ", Overall!M1004) - 1) &amp; ", " &amp; MID(Overall!M1004, FIND(",", Overall!M1004, FIND(",",Overall!M1004) + 1) + 2, LEN(Overall!M1004))),"")</f>
        <v/>
      </c>
      <c r="P1002" s="7" t="str">
        <f>IF(Overall!N1004&lt;&gt;"",DATEVALUE(MID(Overall!N1004, FIND(",", Overall!N1004) + 2, FIND(" ", Overall!N1004) - FIND(",", Overall!N1004) - 1) &amp; " " &amp; MID(Overall!N1004, FIND(" ", Overall!N1004) + 1, FIND(",", Overall!N1004, FIND(" ", Overall!N1004)) - FIND(" ", Overall!N1004) - 1) &amp; ", " &amp; MID(Overall!N1004, FIND(",", Overall!N1004, FIND(",",Overall!N1004) + 1) + 2, LEN(Overall!N1004))),"")</f>
        <v/>
      </c>
      <c r="Q1002" s="7" t="str">
        <f>IF(Overall!O1004&lt;&gt;"",DATEVALUE(MID(Overall!O1004, FIND(",", Overall!O1004) + 2, FIND(" ", Overall!O1004) - FIND(",", Overall!O1004) - 1) &amp; " " &amp; MID(Overall!O1004, FIND(" ", Overall!O1004) + 1, FIND(",", Overall!O1004, FIND(" ", Overall!O1004)) - FIND(" ", Overall!O1004) - 1) &amp; ", " &amp; MID(Overall!O1004, FIND(",", Overall!O1004, FIND(",",Overall!O1004) + 1) + 2, LEN(Overall!O1004))),"")</f>
        <v/>
      </c>
      <c r="R1002" s="5" t="str">
        <f t="shared" si="32"/>
        <v/>
      </c>
      <c r="S1002" s="10" t="str">
        <f>IF(Overall!$A1004&lt;&gt;"",IF(AND(MONTH($N1002) &lt;= 1, MONTH($O1002) &gt;= 1), IF($R1002 &lt;&gt; "", $H1002/$R1002, ""), ""),"")</f>
        <v/>
      </c>
      <c r="T1002" s="10" t="str">
        <f>IF(Overall!$A1004&lt;&gt;"",IF(AND(MONTH($N1002) &lt;= 2, MONTH($O1002) &gt;= 2), IF($R1002 &lt;&gt; "", $H1002/$R1002, ""), ""),"")</f>
        <v/>
      </c>
      <c r="U1002" s="10" t="str">
        <f>IF(Overall!$A1004&lt;&gt;"",IF(AND(MONTH($N1002) &lt;= 3, MONTH($O1002) &gt;= 3), IF($R1002 &lt;&gt; "", $H1002/$R1002, ""), ""),"")</f>
        <v/>
      </c>
      <c r="V1002" s="10" t="str">
        <f>IF(Overall!$A1004&lt;&gt;"",IF(AND(MONTH($N1002) &lt;= 4, MONTH($O1002) &gt;= 4), IF($R1002 &lt;&gt; "", $H1002/$R1002, ""), ""),"")</f>
        <v/>
      </c>
      <c r="W1002" s="10" t="str">
        <f>IF(Overall!$A1004&lt;&gt;"",IF(AND(MONTH($N1002) &lt;= 5, MONTH($O1002) &gt;= 5), IF($R1002 &lt;&gt; "", $H1002/$R1002, ""), ""),"")</f>
        <v/>
      </c>
      <c r="X1002" s="10" t="str">
        <f>IF(Overall!$A1004&lt;&gt;"",IF(AND(MONTH($N1002) &lt;= 6, MONTH($O1002) &gt;= 6), IF($R1002 &lt;&gt; "", $H1002/$R1002, ""), ""),"")</f>
        <v/>
      </c>
      <c r="Y1002" s="10" t="str">
        <f>IF(Overall!$A1004&lt;&gt;"",IF(AND(MONTH($N1002) &lt;= 7, MONTH($O1002) &gt;= 7 ), IF($R1002 &lt;&gt; "", $H1002/$R1002, ""), ""),"")</f>
        <v/>
      </c>
      <c r="Z1002" s="10" t="str">
        <f>IF(Overall!$A1004&lt;&gt;"",IF(AND(MONTH($N1002) &lt;= 8, MONTH($O1002) &gt;= 8), IF($R1002 &lt;&gt; "", $H1002/$R1002, ""), ""),"")</f>
        <v/>
      </c>
      <c r="AA1002" s="10" t="str">
        <f>IF(Overall!$A1004&lt;&gt;"",IF(AND(MONTH($N1002) &lt;= 9, MONTH($O1002) &gt;= 9), IF($R1002 &lt;&gt; "", $H1002/$R1002, ""), ""),"")</f>
        <v/>
      </c>
      <c r="AB1002" s="10" t="str">
        <f>IF(Overall!$A1004&lt;&gt;"",IF(AND(MONTH($N1002) &lt;= 10, MONTH($O1002) &gt;= 10), IF($R1002 &lt;&gt; "", $H1002/$R1002, ""), ""),"")</f>
        <v/>
      </c>
      <c r="AC1002" s="10" t="str">
        <f>IF(Overall!$A1004&lt;&gt;"",IF(AND(MONTH($N1002) &lt;= 11, MONTH($O1002) &gt;= 11), IF($R1002 &lt;&gt; "", $H1002/$R1002, ""), ""),"")</f>
        <v/>
      </c>
      <c r="AD1002" s="10" t="str">
        <f>IF(Overall!$A1004&lt;&gt;"",IF(AND(MONTH($N1002) &lt;= 12, MONTH($O1002) &gt;= 12), IF($R1002 &lt;&gt; "", $H1002/$R1002, ""), ""),"")</f>
        <v/>
      </c>
      <c r="AF1002" s="10" t="str">
        <f ca="1">IFERROR(IF(AND(NOW()&lt;= EOMONTH(DATE(YEAR($O1002),1, 1), 0), Overall!$A1004&lt;&gt;"", MONTH($N1002) &lt;= 1, MONTH($O1002) &gt;= 1), IF($R1002 &lt;&gt; "", $H1002/$R1002, ""), ""), "")</f>
        <v/>
      </c>
      <c r="AG1002" s="10" t="str">
        <f ca="1">IFERROR(IF(AND(NOW()&lt;= EOMONTH(DATE(YEAR($O1002),2, 1), 0), Overall!$A1004&lt;&gt;"", MONTH($N1002) &lt;= 2, MONTH($O1002) &gt;= 2), IF($R1002 &lt;&gt; "", $H1002/$R1002, ""), ""), "")</f>
        <v/>
      </c>
      <c r="AH1002" s="10" t="str">
        <f ca="1">IFERROR(IF(AND(NOW()&lt;= EOMONTH(DATE(YEAR($O1002),3, 1), 0), Overall!$A1004&lt;&gt;"", MONTH($N1002) &lt;= 3, MONTH($O1002) &gt;= 3), IF($R1002 &lt;&gt; "", $H1002/$R1002, ""), ""), "")</f>
        <v/>
      </c>
      <c r="AI1002" s="10" t="str">
        <f ca="1">IFERROR(IF(AND(NOW()&lt;= EOMONTH(DATE(YEAR($O1002),4, 1), 0), Overall!$A1004&lt;&gt;"", MONTH($N1002) &lt;= 4, MONTH($O1002) &gt;= 4), IF($R1002 &lt;&gt; "", $H1002/$R1002, ""), ""), "")</f>
        <v/>
      </c>
      <c r="AJ1002" s="10" t="str">
        <f ca="1">IFERROR(IF(AND(NOW()&lt;= EOMONTH(DATE(YEAR($O1002),5, 1), 0), Overall!$A1004&lt;&gt;"", MONTH($N1002) &lt;= 5, MONTH($O1002) &gt;= 5), IF($R1002 &lt;&gt; "", $H1002/$R1002, ""), ""), "")</f>
        <v/>
      </c>
      <c r="AK1002" s="10" t="str">
        <f ca="1">IFERROR(IF(AND(NOW()&lt;= EOMONTH(DATE(YEAR($O1002),6, 1), 0), Overall!$A1004&lt;&gt;"", MONTH($N1002) &lt;= 6, MONTH($O1002) &gt;= 6), IF($R1002 &lt;&gt; "", $H1002/$R1002, ""), ""), "")</f>
        <v/>
      </c>
      <c r="AL1002" s="10" t="str">
        <f ca="1">IFERROR(IF(AND(NOW()&lt;= EOMONTH(DATE(YEAR($O1002),7, 1), 0), Overall!$A1004&lt;&gt;"", MONTH($N1002) &lt;= 7, MONTH($O1002) &gt;= 7), IF($R1002 &lt;&gt; "", $H1002/$R1002, ""), ""), "")</f>
        <v/>
      </c>
      <c r="AM1002" s="10" t="str">
        <f ca="1">IFERROR(IF(AND(NOW()&lt;= EOMONTH(DATE(YEAR($O1002),8, 1), 0), Overall!$A1004&lt;&gt;"", MONTH($N1002) &lt;= 8, MONTH($O1002) &gt;= 8), IF($R1002 &lt;&gt; "", $H1002/$R1002, ""), ""), "")</f>
        <v/>
      </c>
      <c r="AN1002" s="10" t="str">
        <f ca="1">IFERROR(IF(AND(NOW()&lt;= EOMONTH(DATE(YEAR($O1002),9, 1), 0), Overall!$A1004&lt;&gt;"", MONTH($N1002) &lt;= 9, MONTH($O1002) &gt;= 9), IF($R1002 &lt;&gt; "", $H1002/$R1002, ""), ""), "")</f>
        <v/>
      </c>
      <c r="AO1002" s="10" t="str">
        <f ca="1">IFERROR(IF(AND(NOW()&lt;= EOMONTH(DATE(YEAR($O1002),10, 1), 0), Overall!$A1004&lt;&gt;"", MONTH($N1002) &lt;= 10, MONTH($O1002) &gt;= 10), IF($R1002 &lt;&gt; "", $H1002/$R1002, ""), ""), "")</f>
        <v/>
      </c>
      <c r="AP1002" s="10" t="str">
        <f ca="1">IFERROR(IF(AND(NOW()&lt;= EOMONTH(DATE(YEAR($O1002),11, 1), 0), Overall!$A1004&lt;&gt;"", MONTH($N1002) &lt;=11, MONTH($O1002) &gt;= 11), IF($R1002 &lt;&gt; "", $H1002/$R1002, ""), ""), "")</f>
        <v/>
      </c>
      <c r="AQ1002" s="10" t="str">
        <f ca="1">IFERROR(IF(AND(NOW()&lt;= EOMONTH(DATE(YEAR($O1002),12, 1), 0), Overall!$A1004&lt;&gt;"", MONTH($N1002) &lt;= 12, MONTH($O1002) &gt;= 12), IF($R1002 &lt;&gt; "", $H1002/$R1002, ""), ""), "")</f>
        <v/>
      </c>
      <c r="AR1002" s="16">
        <f t="shared" ca="1" si="33"/>
        <v>0</v>
      </c>
    </row>
    <row r="1003" spans="1:44" x14ac:dyDescent="0.25">
      <c r="A1003" t="str">
        <f>_xlfn.VALUETOTEXT(Overall!A1005)</f>
        <v/>
      </c>
      <c r="B1003" s="8" t="str">
        <f>IF(Overall!B1005&lt;&gt;"", VALUE(Overall!B1005), "")</f>
        <v/>
      </c>
      <c r="C1003" s="5" t="str">
        <f>IF(Overall!C1005&lt;&gt;"",_xlfn.VALUETOTEXT(Overall!C1005),"")</f>
        <v/>
      </c>
      <c r="D1003" s="5" t="str">
        <f>_xlfn.VALUETOTEXT(Overall!D1005)</f>
        <v/>
      </c>
      <c r="E1003" s="5" t="str">
        <f>IF(Overall!Q1005&lt;&gt;"",_xlfn.VALUETOTEXT(Overall!Q1005),"")</f>
        <v/>
      </c>
      <c r="F1003" s="5" t="str">
        <f>IF(Overall!E1005&lt;&gt;"",_xlfn.VALUETOTEXT(Overall!E1005),"")</f>
        <v/>
      </c>
      <c r="G1003" s="5" t="str">
        <f>IF(Overall!R1005&lt;&gt;"",_xlfn.VALUETOTEXT(Overall!R1005),"")</f>
        <v/>
      </c>
      <c r="H1003" s="6" t="str">
        <f>IF(Overall!F1005&lt;&gt;"",VALUE(Overall!F1005),"")</f>
        <v/>
      </c>
      <c r="I1003" s="6" t="str">
        <f>IF(Overall!G1005&lt;&gt;"",VALUE(Overall!G1005),"")</f>
        <v/>
      </c>
      <c r="J1003" s="6" t="str">
        <f>IF(Overall!H1005&lt;&gt;"",VALUE(Overall!H1005),"")</f>
        <v/>
      </c>
      <c r="K1003" s="6" t="str">
        <f>IF(Overall!I1005&lt;&gt;"",VALUE(Overall!I1005),"")</f>
        <v/>
      </c>
      <c r="L1003" s="6" t="str">
        <f>IF(Overall!J1005&lt;&gt;"",VALUE(Overall!J1005),"")</f>
        <v/>
      </c>
      <c r="M1003" s="6" t="str">
        <f>IF(Overall!K1005&lt;&gt;"",VALUE(Overall!K1005),"")</f>
        <v/>
      </c>
      <c r="N1003" s="7" t="str">
        <f>IF(Overall!L1005&lt;&gt;"",DATEVALUE(MID(Overall!L1005, FIND(",", Overall!L1005) + 2, FIND(" ", Overall!L1005) - FIND(",", Overall!L1005) - 1) &amp; " " &amp; MID(Overall!L1005, FIND(" ", Overall!L1005) + 1, FIND(",", Overall!L1005, FIND(" ", Overall!L1005)) - FIND(" ", Overall!L1005) - 1) &amp; ", " &amp; MID(Overall!L1005, FIND(",", Overall!L1005, FIND(",",Overall!L1005) + 1) + 2, LEN(Overall!L1005))),"")</f>
        <v/>
      </c>
      <c r="O1003" s="7" t="str">
        <f>IF(Overall!M1005&lt;&gt;"",DATEVALUE(MID(Overall!M1005, FIND(",", Overall!M1005) + 2, FIND(" ", Overall!M1005) - FIND(",", Overall!M1005) - 1) &amp; " " &amp; MID(Overall!M1005, FIND(" ", Overall!M1005) + 1, FIND(",", Overall!M1005, FIND(" ", Overall!M1005)) - FIND(" ", Overall!M1005) - 1) &amp; ", " &amp; MID(Overall!M1005, FIND(",", Overall!M1005, FIND(",",Overall!M1005) + 1) + 2, LEN(Overall!M1005))),"")</f>
        <v/>
      </c>
      <c r="P1003" s="7" t="str">
        <f>IF(Overall!N1005&lt;&gt;"",DATEVALUE(MID(Overall!N1005, FIND(",", Overall!N1005) + 2, FIND(" ", Overall!N1005) - FIND(",", Overall!N1005) - 1) &amp; " " &amp; MID(Overall!N1005, FIND(" ", Overall!N1005) + 1, FIND(",", Overall!N1005, FIND(" ", Overall!N1005)) - FIND(" ", Overall!N1005) - 1) &amp; ", " &amp; MID(Overall!N1005, FIND(",", Overall!N1005, FIND(",",Overall!N1005) + 1) + 2, LEN(Overall!N1005))),"")</f>
        <v/>
      </c>
      <c r="Q1003" s="7" t="str">
        <f>IF(Overall!O1005&lt;&gt;"",DATEVALUE(MID(Overall!O1005, FIND(",", Overall!O1005) + 2, FIND(" ", Overall!O1005) - FIND(",", Overall!O1005) - 1) &amp; " " &amp; MID(Overall!O1005, FIND(" ", Overall!O1005) + 1, FIND(",", Overall!O1005, FIND(" ", Overall!O1005)) - FIND(" ", Overall!O1005) - 1) &amp; ", " &amp; MID(Overall!O1005, FIND(",", Overall!O1005, FIND(",",Overall!O1005) + 1) + 2, LEN(Overall!O1005))),"")</f>
        <v/>
      </c>
      <c r="R1003" s="5" t="str">
        <f t="shared" si="32"/>
        <v/>
      </c>
      <c r="S1003" s="10" t="str">
        <f>IF(Overall!$A1005&lt;&gt;"",IF(AND(MONTH($N1003) &lt;= 1, MONTH($O1003) &gt;= 1), IF($R1003 &lt;&gt; "", $H1003/$R1003, ""), ""),"")</f>
        <v/>
      </c>
      <c r="T1003" s="10" t="str">
        <f>IF(Overall!$A1005&lt;&gt;"",IF(AND(MONTH($N1003) &lt;= 2, MONTH($O1003) &gt;= 2), IF($R1003 &lt;&gt; "", $H1003/$R1003, ""), ""),"")</f>
        <v/>
      </c>
      <c r="U1003" s="10" t="str">
        <f>IF(Overall!$A1005&lt;&gt;"",IF(AND(MONTH($N1003) &lt;= 3, MONTH($O1003) &gt;= 3), IF($R1003 &lt;&gt; "", $H1003/$R1003, ""), ""),"")</f>
        <v/>
      </c>
      <c r="V1003" s="10" t="str">
        <f>IF(Overall!$A1005&lt;&gt;"",IF(AND(MONTH($N1003) &lt;= 4, MONTH($O1003) &gt;= 4), IF($R1003 &lt;&gt; "", $H1003/$R1003, ""), ""),"")</f>
        <v/>
      </c>
      <c r="W1003" s="10" t="str">
        <f>IF(Overall!$A1005&lt;&gt;"",IF(AND(MONTH($N1003) &lt;= 5, MONTH($O1003) &gt;= 5), IF($R1003 &lt;&gt; "", $H1003/$R1003, ""), ""),"")</f>
        <v/>
      </c>
      <c r="X1003" s="10" t="str">
        <f>IF(Overall!$A1005&lt;&gt;"",IF(AND(MONTH($N1003) &lt;= 6, MONTH($O1003) &gt;= 6), IF($R1003 &lt;&gt; "", $H1003/$R1003, ""), ""),"")</f>
        <v/>
      </c>
      <c r="Y1003" s="10" t="str">
        <f>IF(Overall!$A1005&lt;&gt;"",IF(AND(MONTH($N1003) &lt;= 7, MONTH($O1003) &gt;= 7 ), IF($R1003 &lt;&gt; "", $H1003/$R1003, ""), ""),"")</f>
        <v/>
      </c>
      <c r="Z1003" s="10" t="str">
        <f>IF(Overall!$A1005&lt;&gt;"",IF(AND(MONTH($N1003) &lt;= 8, MONTH($O1003) &gt;= 8), IF($R1003 &lt;&gt; "", $H1003/$R1003, ""), ""),"")</f>
        <v/>
      </c>
      <c r="AA1003" s="10" t="str">
        <f>IF(Overall!$A1005&lt;&gt;"",IF(AND(MONTH($N1003) &lt;= 9, MONTH($O1003) &gt;= 9), IF($R1003 &lt;&gt; "", $H1003/$R1003, ""), ""),"")</f>
        <v/>
      </c>
      <c r="AB1003" s="10" t="str">
        <f>IF(Overall!$A1005&lt;&gt;"",IF(AND(MONTH($N1003) &lt;= 10, MONTH($O1003) &gt;= 10), IF($R1003 &lt;&gt; "", $H1003/$R1003, ""), ""),"")</f>
        <v/>
      </c>
      <c r="AC1003" s="10" t="str">
        <f>IF(Overall!$A1005&lt;&gt;"",IF(AND(MONTH($N1003) &lt;= 11, MONTH($O1003) &gt;= 11), IF($R1003 &lt;&gt; "", $H1003/$R1003, ""), ""),"")</f>
        <v/>
      </c>
      <c r="AD1003" s="10" t="str">
        <f>IF(Overall!$A1005&lt;&gt;"",IF(AND(MONTH($N1003) &lt;= 12, MONTH($O1003) &gt;= 12), IF($R1003 &lt;&gt; "", $H1003/$R1003, ""), ""),"")</f>
        <v/>
      </c>
      <c r="AF1003" s="10" t="str">
        <f ca="1">IFERROR(IF(AND(NOW()&lt;= EOMONTH(DATE(YEAR($O1003),1, 1), 0), Overall!$A1005&lt;&gt;"", MONTH($N1003) &lt;= 1, MONTH($O1003) &gt;= 1), IF($R1003 &lt;&gt; "", $H1003/$R1003, ""), ""), "")</f>
        <v/>
      </c>
      <c r="AG1003" s="10" t="str">
        <f ca="1">IFERROR(IF(AND(NOW()&lt;= EOMONTH(DATE(YEAR($O1003),2, 1), 0), Overall!$A1005&lt;&gt;"", MONTH($N1003) &lt;= 2, MONTH($O1003) &gt;= 2), IF($R1003 &lt;&gt; "", $H1003/$R1003, ""), ""), "")</f>
        <v/>
      </c>
      <c r="AH1003" s="10" t="str">
        <f ca="1">IFERROR(IF(AND(NOW()&lt;= EOMONTH(DATE(YEAR($O1003),3, 1), 0), Overall!$A1005&lt;&gt;"", MONTH($N1003) &lt;= 3, MONTH($O1003) &gt;= 3), IF($R1003 &lt;&gt; "", $H1003/$R1003, ""), ""), "")</f>
        <v/>
      </c>
      <c r="AI1003" s="10" t="str">
        <f ca="1">IFERROR(IF(AND(NOW()&lt;= EOMONTH(DATE(YEAR($O1003),4, 1), 0), Overall!$A1005&lt;&gt;"", MONTH($N1003) &lt;= 4, MONTH($O1003) &gt;= 4), IF($R1003 &lt;&gt; "", $H1003/$R1003, ""), ""), "")</f>
        <v/>
      </c>
      <c r="AJ1003" s="10" t="str">
        <f ca="1">IFERROR(IF(AND(NOW()&lt;= EOMONTH(DATE(YEAR($O1003),5, 1), 0), Overall!$A1005&lt;&gt;"", MONTH($N1003) &lt;= 5, MONTH($O1003) &gt;= 5), IF($R1003 &lt;&gt; "", $H1003/$R1003, ""), ""), "")</f>
        <v/>
      </c>
      <c r="AK1003" s="10" t="str">
        <f ca="1">IFERROR(IF(AND(NOW()&lt;= EOMONTH(DATE(YEAR($O1003),6, 1), 0), Overall!$A1005&lt;&gt;"", MONTH($N1003) &lt;= 6, MONTH($O1003) &gt;= 6), IF($R1003 &lt;&gt; "", $H1003/$R1003, ""), ""), "")</f>
        <v/>
      </c>
      <c r="AL1003" s="10" t="str">
        <f ca="1">IFERROR(IF(AND(NOW()&lt;= EOMONTH(DATE(YEAR($O1003),7, 1), 0), Overall!$A1005&lt;&gt;"", MONTH($N1003) &lt;= 7, MONTH($O1003) &gt;= 7), IF($R1003 &lt;&gt; "", $H1003/$R1003, ""), ""), "")</f>
        <v/>
      </c>
      <c r="AM1003" s="10" t="str">
        <f ca="1">IFERROR(IF(AND(NOW()&lt;= EOMONTH(DATE(YEAR($O1003),8, 1), 0), Overall!$A1005&lt;&gt;"", MONTH($N1003) &lt;= 8, MONTH($O1003) &gt;= 8), IF($R1003 &lt;&gt; "", $H1003/$R1003, ""), ""), "")</f>
        <v/>
      </c>
      <c r="AN1003" s="10" t="str">
        <f ca="1">IFERROR(IF(AND(NOW()&lt;= EOMONTH(DATE(YEAR($O1003),9, 1), 0), Overall!$A1005&lt;&gt;"", MONTH($N1003) &lt;= 9, MONTH($O1003) &gt;= 9), IF($R1003 &lt;&gt; "", $H1003/$R1003, ""), ""), "")</f>
        <v/>
      </c>
      <c r="AO1003" s="10" t="str">
        <f ca="1">IFERROR(IF(AND(NOW()&lt;= EOMONTH(DATE(YEAR($O1003),10, 1), 0), Overall!$A1005&lt;&gt;"", MONTH($N1003) &lt;= 10, MONTH($O1003) &gt;= 10), IF($R1003 &lt;&gt; "", $H1003/$R1003, ""), ""), "")</f>
        <v/>
      </c>
      <c r="AP1003" s="10" t="str">
        <f ca="1">IFERROR(IF(AND(NOW()&lt;= EOMONTH(DATE(YEAR($O1003),11, 1), 0), Overall!$A1005&lt;&gt;"", MONTH($N1003) &lt;=11, MONTH($O1003) &gt;= 11), IF($R1003 &lt;&gt; "", $H1003/$R1003, ""), ""), "")</f>
        <v/>
      </c>
      <c r="AQ1003" s="10" t="str">
        <f ca="1">IFERROR(IF(AND(NOW()&lt;= EOMONTH(DATE(YEAR($O1003),12, 1), 0), Overall!$A1005&lt;&gt;"", MONTH($N1003) &lt;= 12, MONTH($O1003) &gt;= 12), IF($R1003 &lt;&gt; "", $H1003/$R1003, ""), ""), "")</f>
        <v/>
      </c>
      <c r="AR1003" s="16">
        <f t="shared" ca="1" si="33"/>
        <v>0</v>
      </c>
    </row>
    <row r="1004" spans="1:44" x14ac:dyDescent="0.25">
      <c r="A1004" t="str">
        <f>_xlfn.VALUETOTEXT(Overall!A1006)</f>
        <v/>
      </c>
      <c r="B1004" s="8" t="str">
        <f>IF(Overall!B1006&lt;&gt;"", VALUE(Overall!B1006), "")</f>
        <v/>
      </c>
      <c r="C1004" s="5" t="str">
        <f>IF(Overall!C1006&lt;&gt;"",_xlfn.VALUETOTEXT(Overall!C1006),"")</f>
        <v/>
      </c>
      <c r="D1004" s="5" t="str">
        <f>_xlfn.VALUETOTEXT(Overall!D1006)</f>
        <v/>
      </c>
      <c r="E1004" s="5" t="str">
        <f>IF(Overall!Q1006&lt;&gt;"",_xlfn.VALUETOTEXT(Overall!Q1006),"")</f>
        <v/>
      </c>
      <c r="F1004" s="5" t="str">
        <f>IF(Overall!E1006&lt;&gt;"",_xlfn.VALUETOTEXT(Overall!E1006),"")</f>
        <v/>
      </c>
      <c r="G1004" s="5" t="str">
        <f>IF(Overall!R1006&lt;&gt;"",_xlfn.VALUETOTEXT(Overall!R1006),"")</f>
        <v/>
      </c>
      <c r="H1004" s="6" t="str">
        <f>IF(Overall!F1006&lt;&gt;"",VALUE(Overall!F1006),"")</f>
        <v/>
      </c>
      <c r="I1004" s="6" t="str">
        <f>IF(Overall!G1006&lt;&gt;"",VALUE(Overall!G1006),"")</f>
        <v/>
      </c>
      <c r="J1004" s="6" t="str">
        <f>IF(Overall!H1006&lt;&gt;"",VALUE(Overall!H1006),"")</f>
        <v/>
      </c>
      <c r="K1004" s="6" t="str">
        <f>IF(Overall!I1006&lt;&gt;"",VALUE(Overall!I1006),"")</f>
        <v/>
      </c>
      <c r="L1004" s="6" t="str">
        <f>IF(Overall!J1006&lt;&gt;"",VALUE(Overall!J1006),"")</f>
        <v/>
      </c>
      <c r="M1004" s="6" t="str">
        <f>IF(Overall!K1006&lt;&gt;"",VALUE(Overall!K1006),"")</f>
        <v/>
      </c>
      <c r="N1004" s="7" t="str">
        <f>IF(Overall!L1006&lt;&gt;"",DATEVALUE(MID(Overall!L1006, FIND(",", Overall!L1006) + 2, FIND(" ", Overall!L1006) - FIND(",", Overall!L1006) - 1) &amp; " " &amp; MID(Overall!L1006, FIND(" ", Overall!L1006) + 1, FIND(",", Overall!L1006, FIND(" ", Overall!L1006)) - FIND(" ", Overall!L1006) - 1) &amp; ", " &amp; MID(Overall!L1006, FIND(",", Overall!L1006, FIND(",",Overall!L1006) + 1) + 2, LEN(Overall!L1006))),"")</f>
        <v/>
      </c>
      <c r="O1004" s="7" t="str">
        <f>IF(Overall!M1006&lt;&gt;"",DATEVALUE(MID(Overall!M1006, FIND(",", Overall!M1006) + 2, FIND(" ", Overall!M1006) - FIND(",", Overall!M1006) - 1) &amp; " " &amp; MID(Overall!M1006, FIND(" ", Overall!M1006) + 1, FIND(",", Overall!M1006, FIND(" ", Overall!M1006)) - FIND(" ", Overall!M1006) - 1) &amp; ", " &amp; MID(Overall!M1006, FIND(",", Overall!M1006, FIND(",",Overall!M1006) + 1) + 2, LEN(Overall!M1006))),"")</f>
        <v/>
      </c>
      <c r="P1004" s="7" t="str">
        <f>IF(Overall!N1006&lt;&gt;"",DATEVALUE(MID(Overall!N1006, FIND(",", Overall!N1006) + 2, FIND(" ", Overall!N1006) - FIND(",", Overall!N1006) - 1) &amp; " " &amp; MID(Overall!N1006, FIND(" ", Overall!N1006) + 1, FIND(",", Overall!N1006, FIND(" ", Overall!N1006)) - FIND(" ", Overall!N1006) - 1) &amp; ", " &amp; MID(Overall!N1006, FIND(",", Overall!N1006, FIND(",",Overall!N1006) + 1) + 2, LEN(Overall!N1006))),"")</f>
        <v/>
      </c>
      <c r="Q1004" s="7" t="str">
        <f>IF(Overall!O1006&lt;&gt;"",DATEVALUE(MID(Overall!O1006, FIND(",", Overall!O1006) + 2, FIND(" ", Overall!O1006) - FIND(",", Overall!O1006) - 1) &amp; " " &amp; MID(Overall!O1006, FIND(" ", Overall!O1006) + 1, FIND(",", Overall!O1006, FIND(" ", Overall!O1006)) - FIND(" ", Overall!O1006) - 1) &amp; ", " &amp; MID(Overall!O1006, FIND(",", Overall!O1006, FIND(",",Overall!O1006) + 1) + 2, LEN(Overall!O1006))),"")</f>
        <v/>
      </c>
      <c r="R1004" s="5" t="str">
        <f t="shared" si="32"/>
        <v/>
      </c>
      <c r="S1004" s="10" t="str">
        <f>IF(Overall!$A1006&lt;&gt;"",IF(AND(MONTH($N1004) &lt;= 1, MONTH($O1004) &gt;= 1), IF($R1004 &lt;&gt; "", $H1004/$R1004, ""), ""),"")</f>
        <v/>
      </c>
      <c r="T1004" s="10" t="str">
        <f>IF(Overall!$A1006&lt;&gt;"",IF(AND(MONTH($N1004) &lt;= 2, MONTH($O1004) &gt;= 2), IF($R1004 &lt;&gt; "", $H1004/$R1004, ""), ""),"")</f>
        <v/>
      </c>
      <c r="U1004" s="10" t="str">
        <f>IF(Overall!$A1006&lt;&gt;"",IF(AND(MONTH($N1004) &lt;= 3, MONTH($O1004) &gt;= 3), IF($R1004 &lt;&gt; "", $H1004/$R1004, ""), ""),"")</f>
        <v/>
      </c>
      <c r="V1004" s="10" t="str">
        <f>IF(Overall!$A1006&lt;&gt;"",IF(AND(MONTH($N1004) &lt;= 4, MONTH($O1004) &gt;= 4), IF($R1004 &lt;&gt; "", $H1004/$R1004, ""), ""),"")</f>
        <v/>
      </c>
      <c r="W1004" s="10" t="str">
        <f>IF(Overall!$A1006&lt;&gt;"",IF(AND(MONTH($N1004) &lt;= 5, MONTH($O1004) &gt;= 5), IF($R1004 &lt;&gt; "", $H1004/$R1004, ""), ""),"")</f>
        <v/>
      </c>
      <c r="X1004" s="10" t="str">
        <f>IF(Overall!$A1006&lt;&gt;"",IF(AND(MONTH($N1004) &lt;= 6, MONTH($O1004) &gt;= 6), IF($R1004 &lt;&gt; "", $H1004/$R1004, ""), ""),"")</f>
        <v/>
      </c>
      <c r="Y1004" s="10" t="str">
        <f>IF(Overall!$A1006&lt;&gt;"",IF(AND(MONTH($N1004) &lt;= 7, MONTH($O1004) &gt;= 7 ), IF($R1004 &lt;&gt; "", $H1004/$R1004, ""), ""),"")</f>
        <v/>
      </c>
      <c r="Z1004" s="10" t="str">
        <f>IF(Overall!$A1006&lt;&gt;"",IF(AND(MONTH($N1004) &lt;= 8, MONTH($O1004) &gt;= 8), IF($R1004 &lt;&gt; "", $H1004/$R1004, ""), ""),"")</f>
        <v/>
      </c>
      <c r="AA1004" s="10" t="str">
        <f>IF(Overall!$A1006&lt;&gt;"",IF(AND(MONTH($N1004) &lt;= 9, MONTH($O1004) &gt;= 9), IF($R1004 &lt;&gt; "", $H1004/$R1004, ""), ""),"")</f>
        <v/>
      </c>
      <c r="AB1004" s="10" t="str">
        <f>IF(Overall!$A1006&lt;&gt;"",IF(AND(MONTH($N1004) &lt;= 10, MONTH($O1004) &gt;= 10), IF($R1004 &lt;&gt; "", $H1004/$R1004, ""), ""),"")</f>
        <v/>
      </c>
      <c r="AC1004" s="10" t="str">
        <f>IF(Overall!$A1006&lt;&gt;"",IF(AND(MONTH($N1004) &lt;= 11, MONTH($O1004) &gt;= 11), IF($R1004 &lt;&gt; "", $H1004/$R1004, ""), ""),"")</f>
        <v/>
      </c>
      <c r="AD1004" s="10" t="str">
        <f>IF(Overall!$A1006&lt;&gt;"",IF(AND(MONTH($N1004) &lt;= 12, MONTH($O1004) &gt;= 12), IF($R1004 &lt;&gt; "", $H1004/$R1004, ""), ""),"")</f>
        <v/>
      </c>
      <c r="AF1004" s="10" t="str">
        <f ca="1">IFERROR(IF(AND(NOW()&lt;= EOMONTH(DATE(YEAR($O1004),1, 1), 0), Overall!$A1006&lt;&gt;"", MONTH($N1004) &lt;= 1, MONTH($O1004) &gt;= 1), IF($R1004 &lt;&gt; "", $H1004/$R1004, ""), ""), "")</f>
        <v/>
      </c>
      <c r="AG1004" s="10" t="str">
        <f ca="1">IFERROR(IF(AND(NOW()&lt;= EOMONTH(DATE(YEAR($O1004),2, 1), 0), Overall!$A1006&lt;&gt;"", MONTH($N1004) &lt;= 2, MONTH($O1004) &gt;= 2), IF($R1004 &lt;&gt; "", $H1004/$R1004, ""), ""), "")</f>
        <v/>
      </c>
      <c r="AH1004" s="10" t="str">
        <f ca="1">IFERROR(IF(AND(NOW()&lt;= EOMONTH(DATE(YEAR($O1004),3, 1), 0), Overall!$A1006&lt;&gt;"", MONTH($N1004) &lt;= 3, MONTH($O1004) &gt;= 3), IF($R1004 &lt;&gt; "", $H1004/$R1004, ""), ""), "")</f>
        <v/>
      </c>
      <c r="AI1004" s="10" t="str">
        <f ca="1">IFERROR(IF(AND(NOW()&lt;= EOMONTH(DATE(YEAR($O1004),4, 1), 0), Overall!$A1006&lt;&gt;"", MONTH($N1004) &lt;= 4, MONTH($O1004) &gt;= 4), IF($R1004 &lt;&gt; "", $H1004/$R1004, ""), ""), "")</f>
        <v/>
      </c>
      <c r="AJ1004" s="10" t="str">
        <f ca="1">IFERROR(IF(AND(NOW()&lt;= EOMONTH(DATE(YEAR($O1004),5, 1), 0), Overall!$A1006&lt;&gt;"", MONTH($N1004) &lt;= 5, MONTH($O1004) &gt;= 5), IF($R1004 &lt;&gt; "", $H1004/$R1004, ""), ""), "")</f>
        <v/>
      </c>
      <c r="AK1004" s="10" t="str">
        <f ca="1">IFERROR(IF(AND(NOW()&lt;= EOMONTH(DATE(YEAR($O1004),6, 1), 0), Overall!$A1006&lt;&gt;"", MONTH($N1004) &lt;= 6, MONTH($O1004) &gt;= 6), IF($R1004 &lt;&gt; "", $H1004/$R1004, ""), ""), "")</f>
        <v/>
      </c>
      <c r="AL1004" s="10" t="str">
        <f ca="1">IFERROR(IF(AND(NOW()&lt;= EOMONTH(DATE(YEAR($O1004),7, 1), 0), Overall!$A1006&lt;&gt;"", MONTH($N1004) &lt;= 7, MONTH($O1004) &gt;= 7), IF($R1004 &lt;&gt; "", $H1004/$R1004, ""), ""), "")</f>
        <v/>
      </c>
      <c r="AM1004" s="10" t="str">
        <f ca="1">IFERROR(IF(AND(NOW()&lt;= EOMONTH(DATE(YEAR($O1004),8, 1), 0), Overall!$A1006&lt;&gt;"", MONTH($N1004) &lt;= 8, MONTH($O1004) &gt;= 8), IF($R1004 &lt;&gt; "", $H1004/$R1004, ""), ""), "")</f>
        <v/>
      </c>
      <c r="AN1004" s="10" t="str">
        <f ca="1">IFERROR(IF(AND(NOW()&lt;= EOMONTH(DATE(YEAR($O1004),9, 1), 0), Overall!$A1006&lt;&gt;"", MONTH($N1004) &lt;= 9, MONTH($O1004) &gt;= 9), IF($R1004 &lt;&gt; "", $H1004/$R1004, ""), ""), "")</f>
        <v/>
      </c>
      <c r="AO1004" s="10" t="str">
        <f ca="1">IFERROR(IF(AND(NOW()&lt;= EOMONTH(DATE(YEAR($O1004),10, 1), 0), Overall!$A1006&lt;&gt;"", MONTH($N1004) &lt;= 10, MONTH($O1004) &gt;= 10), IF($R1004 &lt;&gt; "", $H1004/$R1004, ""), ""), "")</f>
        <v/>
      </c>
      <c r="AP1004" s="10" t="str">
        <f ca="1">IFERROR(IF(AND(NOW()&lt;= EOMONTH(DATE(YEAR($O1004),11, 1), 0), Overall!$A1006&lt;&gt;"", MONTH($N1004) &lt;=11, MONTH($O1004) &gt;= 11), IF($R1004 &lt;&gt; "", $H1004/$R1004, ""), ""), "")</f>
        <v/>
      </c>
      <c r="AQ1004" s="10" t="str">
        <f ca="1">IFERROR(IF(AND(NOW()&lt;= EOMONTH(DATE(YEAR($O1004),12, 1), 0), Overall!$A1006&lt;&gt;"", MONTH($N1004) &lt;= 12, MONTH($O1004) &gt;= 12), IF($R1004 &lt;&gt; "", $H1004/$R1004, ""), ""), "")</f>
        <v/>
      </c>
      <c r="AR1004" s="16">
        <f t="shared" ca="1" si="33"/>
        <v>0</v>
      </c>
    </row>
    <row r="1005" spans="1:44" x14ac:dyDescent="0.25">
      <c r="A1005" t="str">
        <f>_xlfn.VALUETOTEXT(Overall!A1007)</f>
        <v/>
      </c>
      <c r="B1005" s="8" t="str">
        <f>IF(Overall!B1007&lt;&gt;"", VALUE(Overall!B1007), "")</f>
        <v/>
      </c>
      <c r="C1005" s="5" t="str">
        <f>IF(Overall!C1007&lt;&gt;"",_xlfn.VALUETOTEXT(Overall!C1007),"")</f>
        <v/>
      </c>
      <c r="D1005" s="5" t="str">
        <f>_xlfn.VALUETOTEXT(Overall!D1007)</f>
        <v/>
      </c>
      <c r="E1005" s="5" t="str">
        <f>IF(Overall!Q1007&lt;&gt;"",_xlfn.VALUETOTEXT(Overall!Q1007),"")</f>
        <v/>
      </c>
      <c r="F1005" s="5" t="str">
        <f>IF(Overall!E1007&lt;&gt;"",_xlfn.VALUETOTEXT(Overall!E1007),"")</f>
        <v/>
      </c>
      <c r="G1005" s="5" t="str">
        <f>IF(Overall!R1007&lt;&gt;"",_xlfn.VALUETOTEXT(Overall!R1007),"")</f>
        <v/>
      </c>
      <c r="H1005" s="6" t="str">
        <f>IF(Overall!F1007&lt;&gt;"",VALUE(Overall!F1007),"")</f>
        <v/>
      </c>
      <c r="I1005" s="6" t="str">
        <f>IF(Overall!G1007&lt;&gt;"",VALUE(Overall!G1007),"")</f>
        <v/>
      </c>
      <c r="J1005" s="6" t="str">
        <f>IF(Overall!H1007&lt;&gt;"",VALUE(Overall!H1007),"")</f>
        <v/>
      </c>
      <c r="K1005" s="6" t="str">
        <f>IF(Overall!I1007&lt;&gt;"",VALUE(Overall!I1007),"")</f>
        <v/>
      </c>
      <c r="L1005" s="6" t="str">
        <f>IF(Overall!J1007&lt;&gt;"",VALUE(Overall!J1007),"")</f>
        <v/>
      </c>
      <c r="M1005" s="6" t="str">
        <f>IF(Overall!K1007&lt;&gt;"",VALUE(Overall!K1007),"")</f>
        <v/>
      </c>
      <c r="N1005" s="7" t="str">
        <f>IF(Overall!L1007&lt;&gt;"",DATEVALUE(MID(Overall!L1007, FIND(",", Overall!L1007) + 2, FIND(" ", Overall!L1007) - FIND(",", Overall!L1007) - 1) &amp; " " &amp; MID(Overall!L1007, FIND(" ", Overall!L1007) + 1, FIND(",", Overall!L1007, FIND(" ", Overall!L1007)) - FIND(" ", Overall!L1007) - 1) &amp; ", " &amp; MID(Overall!L1007, FIND(",", Overall!L1007, FIND(",",Overall!L1007) + 1) + 2, LEN(Overall!L1007))),"")</f>
        <v/>
      </c>
      <c r="O1005" s="7" t="str">
        <f>IF(Overall!M1007&lt;&gt;"",DATEVALUE(MID(Overall!M1007, FIND(",", Overall!M1007) + 2, FIND(" ", Overall!M1007) - FIND(",", Overall!M1007) - 1) &amp; " " &amp; MID(Overall!M1007, FIND(" ", Overall!M1007) + 1, FIND(",", Overall!M1007, FIND(" ", Overall!M1007)) - FIND(" ", Overall!M1007) - 1) &amp; ", " &amp; MID(Overall!M1007, FIND(",", Overall!M1007, FIND(",",Overall!M1007) + 1) + 2, LEN(Overall!M1007))),"")</f>
        <v/>
      </c>
      <c r="P1005" s="7" t="str">
        <f>IF(Overall!N1007&lt;&gt;"",DATEVALUE(MID(Overall!N1007, FIND(",", Overall!N1007) + 2, FIND(" ", Overall!N1007) - FIND(",", Overall!N1007) - 1) &amp; " " &amp; MID(Overall!N1007, FIND(" ", Overall!N1007) + 1, FIND(",", Overall!N1007, FIND(" ", Overall!N1007)) - FIND(" ", Overall!N1007) - 1) &amp; ", " &amp; MID(Overall!N1007, FIND(",", Overall!N1007, FIND(",",Overall!N1007) + 1) + 2, LEN(Overall!N1007))),"")</f>
        <v/>
      </c>
      <c r="Q1005" s="7" t="str">
        <f>IF(Overall!O1007&lt;&gt;"",DATEVALUE(MID(Overall!O1007, FIND(",", Overall!O1007) + 2, FIND(" ", Overall!O1007) - FIND(",", Overall!O1007) - 1) &amp; " " &amp; MID(Overall!O1007, FIND(" ", Overall!O1007) + 1, FIND(",", Overall!O1007, FIND(" ", Overall!O1007)) - FIND(" ", Overall!O1007) - 1) &amp; ", " &amp; MID(Overall!O1007, FIND(",", Overall!O1007, FIND(",",Overall!O1007) + 1) + 2, LEN(Overall!O1007))),"")</f>
        <v/>
      </c>
      <c r="R1005" s="5" t="str">
        <f t="shared" si="32"/>
        <v/>
      </c>
      <c r="S1005" s="10" t="str">
        <f>IF(Overall!$A1007&lt;&gt;"",IF(AND(MONTH($N1005) &lt;= 1, MONTH($O1005) &gt;= 1), IF($R1005 &lt;&gt; "", $H1005/$R1005, ""), ""),"")</f>
        <v/>
      </c>
      <c r="T1005" s="10" t="str">
        <f>IF(Overall!$A1007&lt;&gt;"",IF(AND(MONTH($N1005) &lt;= 2, MONTH($O1005) &gt;= 2), IF($R1005 &lt;&gt; "", $H1005/$R1005, ""), ""),"")</f>
        <v/>
      </c>
      <c r="U1005" s="10" t="str">
        <f>IF(Overall!$A1007&lt;&gt;"",IF(AND(MONTH($N1005) &lt;= 3, MONTH($O1005) &gt;= 3), IF($R1005 &lt;&gt; "", $H1005/$R1005, ""), ""),"")</f>
        <v/>
      </c>
      <c r="V1005" s="10" t="str">
        <f>IF(Overall!$A1007&lt;&gt;"",IF(AND(MONTH($N1005) &lt;= 4, MONTH($O1005) &gt;= 4), IF($R1005 &lt;&gt; "", $H1005/$R1005, ""), ""),"")</f>
        <v/>
      </c>
      <c r="W1005" s="10" t="str">
        <f>IF(Overall!$A1007&lt;&gt;"",IF(AND(MONTH($N1005) &lt;= 5, MONTH($O1005) &gt;= 5), IF($R1005 &lt;&gt; "", $H1005/$R1005, ""), ""),"")</f>
        <v/>
      </c>
      <c r="X1005" s="10" t="str">
        <f>IF(Overall!$A1007&lt;&gt;"",IF(AND(MONTH($N1005) &lt;= 6, MONTH($O1005) &gt;= 6), IF($R1005 &lt;&gt; "", $H1005/$R1005, ""), ""),"")</f>
        <v/>
      </c>
      <c r="Y1005" s="10" t="str">
        <f>IF(Overall!$A1007&lt;&gt;"",IF(AND(MONTH($N1005) &lt;= 7, MONTH($O1005) &gt;= 7 ), IF($R1005 &lt;&gt; "", $H1005/$R1005, ""), ""),"")</f>
        <v/>
      </c>
      <c r="Z1005" s="10" t="str">
        <f>IF(Overall!$A1007&lt;&gt;"",IF(AND(MONTH($N1005) &lt;= 8, MONTH($O1005) &gt;= 8), IF($R1005 &lt;&gt; "", $H1005/$R1005, ""), ""),"")</f>
        <v/>
      </c>
      <c r="AA1005" s="10" t="str">
        <f>IF(Overall!$A1007&lt;&gt;"",IF(AND(MONTH($N1005) &lt;= 9, MONTH($O1005) &gt;= 9), IF($R1005 &lt;&gt; "", $H1005/$R1005, ""), ""),"")</f>
        <v/>
      </c>
      <c r="AB1005" s="10" t="str">
        <f>IF(Overall!$A1007&lt;&gt;"",IF(AND(MONTH($N1005) &lt;= 10, MONTH($O1005) &gt;= 10), IF($R1005 &lt;&gt; "", $H1005/$R1005, ""), ""),"")</f>
        <v/>
      </c>
      <c r="AC1005" s="10" t="str">
        <f>IF(Overall!$A1007&lt;&gt;"",IF(AND(MONTH($N1005) &lt;= 11, MONTH($O1005) &gt;= 11), IF($R1005 &lt;&gt; "", $H1005/$R1005, ""), ""),"")</f>
        <v/>
      </c>
      <c r="AD1005" s="10" t="str">
        <f>IF(Overall!$A1007&lt;&gt;"",IF(AND(MONTH($N1005) &lt;= 12, MONTH($O1005) &gt;= 12), IF($R1005 &lt;&gt; "", $H1005/$R1005, ""), ""),"")</f>
        <v/>
      </c>
      <c r="AF1005" s="10" t="str">
        <f ca="1">IFERROR(IF(AND(NOW()&lt;= EOMONTH(DATE(YEAR($O1005),1, 1), 0), Overall!$A1007&lt;&gt;"", MONTH($N1005) &lt;= 1, MONTH($O1005) &gt;= 1), IF($R1005 &lt;&gt; "", $H1005/$R1005, ""), ""), "")</f>
        <v/>
      </c>
      <c r="AG1005" s="10" t="str">
        <f ca="1">IFERROR(IF(AND(NOW()&lt;= EOMONTH(DATE(YEAR($O1005),2, 1), 0), Overall!$A1007&lt;&gt;"", MONTH($N1005) &lt;= 2, MONTH($O1005) &gt;= 2), IF($R1005 &lt;&gt; "", $H1005/$R1005, ""), ""), "")</f>
        <v/>
      </c>
      <c r="AH1005" s="10" t="str">
        <f ca="1">IFERROR(IF(AND(NOW()&lt;= EOMONTH(DATE(YEAR($O1005),3, 1), 0), Overall!$A1007&lt;&gt;"", MONTH($N1005) &lt;= 3, MONTH($O1005) &gt;= 3), IF($R1005 &lt;&gt; "", $H1005/$R1005, ""), ""), "")</f>
        <v/>
      </c>
      <c r="AI1005" s="10" t="str">
        <f ca="1">IFERROR(IF(AND(NOW()&lt;= EOMONTH(DATE(YEAR($O1005),4, 1), 0), Overall!$A1007&lt;&gt;"", MONTH($N1005) &lt;= 4, MONTH($O1005) &gt;= 4), IF($R1005 &lt;&gt; "", $H1005/$R1005, ""), ""), "")</f>
        <v/>
      </c>
      <c r="AJ1005" s="10" t="str">
        <f ca="1">IFERROR(IF(AND(NOW()&lt;= EOMONTH(DATE(YEAR($O1005),5, 1), 0), Overall!$A1007&lt;&gt;"", MONTH($N1005) &lt;= 5, MONTH($O1005) &gt;= 5), IF($R1005 &lt;&gt; "", $H1005/$R1005, ""), ""), "")</f>
        <v/>
      </c>
      <c r="AK1005" s="10" t="str">
        <f ca="1">IFERROR(IF(AND(NOW()&lt;= EOMONTH(DATE(YEAR($O1005),6, 1), 0), Overall!$A1007&lt;&gt;"", MONTH($N1005) &lt;= 6, MONTH($O1005) &gt;= 6), IF($R1005 &lt;&gt; "", $H1005/$R1005, ""), ""), "")</f>
        <v/>
      </c>
      <c r="AL1005" s="10" t="str">
        <f ca="1">IFERROR(IF(AND(NOW()&lt;= EOMONTH(DATE(YEAR($O1005),7, 1), 0), Overall!$A1007&lt;&gt;"", MONTH($N1005) &lt;= 7, MONTH($O1005) &gt;= 7), IF($R1005 &lt;&gt; "", $H1005/$R1005, ""), ""), "")</f>
        <v/>
      </c>
      <c r="AM1005" s="10" t="str">
        <f ca="1">IFERROR(IF(AND(NOW()&lt;= EOMONTH(DATE(YEAR($O1005),8, 1), 0), Overall!$A1007&lt;&gt;"", MONTH($N1005) &lt;= 8, MONTH($O1005) &gt;= 8), IF($R1005 &lt;&gt; "", $H1005/$R1005, ""), ""), "")</f>
        <v/>
      </c>
      <c r="AN1005" s="10" t="str">
        <f ca="1">IFERROR(IF(AND(NOW()&lt;= EOMONTH(DATE(YEAR($O1005),9, 1), 0), Overall!$A1007&lt;&gt;"", MONTH($N1005) &lt;= 9, MONTH($O1005) &gt;= 9), IF($R1005 &lt;&gt; "", $H1005/$R1005, ""), ""), "")</f>
        <v/>
      </c>
      <c r="AO1005" s="10" t="str">
        <f ca="1">IFERROR(IF(AND(NOW()&lt;= EOMONTH(DATE(YEAR($O1005),10, 1), 0), Overall!$A1007&lt;&gt;"", MONTH($N1005) &lt;= 10, MONTH($O1005) &gt;= 10), IF($R1005 &lt;&gt; "", $H1005/$R1005, ""), ""), "")</f>
        <v/>
      </c>
      <c r="AP1005" s="10" t="str">
        <f ca="1">IFERROR(IF(AND(NOW()&lt;= EOMONTH(DATE(YEAR($O1005),11, 1), 0), Overall!$A1007&lt;&gt;"", MONTH($N1005) &lt;=11, MONTH($O1005) &gt;= 11), IF($R1005 &lt;&gt; "", $H1005/$R1005, ""), ""), "")</f>
        <v/>
      </c>
      <c r="AQ1005" s="10" t="str">
        <f ca="1">IFERROR(IF(AND(NOW()&lt;= EOMONTH(DATE(YEAR($O1005),12, 1), 0), Overall!$A1007&lt;&gt;"", MONTH($N1005) &lt;= 12, MONTH($O1005) &gt;= 12), IF($R1005 &lt;&gt; "", $H1005/$R1005, ""), ""), "")</f>
        <v/>
      </c>
      <c r="AR1005" s="16">
        <f t="shared" ca="1" si="33"/>
        <v>0</v>
      </c>
    </row>
    <row r="1006" spans="1:44" x14ac:dyDescent="0.25">
      <c r="A1006" t="str">
        <f>_xlfn.VALUETOTEXT(Overall!A1008)</f>
        <v/>
      </c>
      <c r="B1006" s="8" t="str">
        <f>IF(Overall!B1008&lt;&gt;"", VALUE(Overall!B1008), "")</f>
        <v/>
      </c>
      <c r="C1006" s="5" t="str">
        <f>IF(Overall!C1008&lt;&gt;"",_xlfn.VALUETOTEXT(Overall!C1008),"")</f>
        <v/>
      </c>
      <c r="D1006" s="5" t="str">
        <f>_xlfn.VALUETOTEXT(Overall!D1008)</f>
        <v/>
      </c>
      <c r="E1006" s="5" t="str">
        <f>IF(Overall!Q1008&lt;&gt;"",_xlfn.VALUETOTEXT(Overall!Q1008),"")</f>
        <v/>
      </c>
      <c r="F1006" s="5" t="str">
        <f>IF(Overall!E1008&lt;&gt;"",_xlfn.VALUETOTEXT(Overall!E1008),"")</f>
        <v/>
      </c>
      <c r="G1006" s="5" t="str">
        <f>IF(Overall!R1008&lt;&gt;"",_xlfn.VALUETOTEXT(Overall!R1008),"")</f>
        <v/>
      </c>
      <c r="H1006" s="6" t="str">
        <f>IF(Overall!F1008&lt;&gt;"",VALUE(Overall!F1008),"")</f>
        <v/>
      </c>
      <c r="I1006" s="6" t="str">
        <f>IF(Overall!G1008&lt;&gt;"",VALUE(Overall!G1008),"")</f>
        <v/>
      </c>
      <c r="J1006" s="6" t="str">
        <f>IF(Overall!H1008&lt;&gt;"",VALUE(Overall!H1008),"")</f>
        <v/>
      </c>
      <c r="K1006" s="6" t="str">
        <f>IF(Overall!I1008&lt;&gt;"",VALUE(Overall!I1008),"")</f>
        <v/>
      </c>
      <c r="L1006" s="6" t="str">
        <f>IF(Overall!J1008&lt;&gt;"",VALUE(Overall!J1008),"")</f>
        <v/>
      </c>
      <c r="M1006" s="6" t="str">
        <f>IF(Overall!K1008&lt;&gt;"",VALUE(Overall!K1008),"")</f>
        <v/>
      </c>
      <c r="N1006" s="7" t="str">
        <f>IF(Overall!L1008&lt;&gt;"",DATEVALUE(MID(Overall!L1008, FIND(",", Overall!L1008) + 2, FIND(" ", Overall!L1008) - FIND(",", Overall!L1008) - 1) &amp; " " &amp; MID(Overall!L1008, FIND(" ", Overall!L1008) + 1, FIND(",", Overall!L1008, FIND(" ", Overall!L1008)) - FIND(" ", Overall!L1008) - 1) &amp; ", " &amp; MID(Overall!L1008, FIND(",", Overall!L1008, FIND(",",Overall!L1008) + 1) + 2, LEN(Overall!L1008))),"")</f>
        <v/>
      </c>
      <c r="O1006" s="7" t="str">
        <f>IF(Overall!M1008&lt;&gt;"",DATEVALUE(MID(Overall!M1008, FIND(",", Overall!M1008) + 2, FIND(" ", Overall!M1008) - FIND(",", Overall!M1008) - 1) &amp; " " &amp; MID(Overall!M1008, FIND(" ", Overall!M1008) + 1, FIND(",", Overall!M1008, FIND(" ", Overall!M1008)) - FIND(" ", Overall!M1008) - 1) &amp; ", " &amp; MID(Overall!M1008, FIND(",", Overall!M1008, FIND(",",Overall!M1008) + 1) + 2, LEN(Overall!M1008))),"")</f>
        <v/>
      </c>
      <c r="P1006" s="7" t="str">
        <f>IF(Overall!N1008&lt;&gt;"",DATEVALUE(MID(Overall!N1008, FIND(",", Overall!N1008) + 2, FIND(" ", Overall!N1008) - FIND(",", Overall!N1008) - 1) &amp; " " &amp; MID(Overall!N1008, FIND(" ", Overall!N1008) + 1, FIND(",", Overall!N1008, FIND(" ", Overall!N1008)) - FIND(" ", Overall!N1008) - 1) &amp; ", " &amp; MID(Overall!N1008, FIND(",", Overall!N1008, FIND(",",Overall!N1008) + 1) + 2, LEN(Overall!N1008))),"")</f>
        <v/>
      </c>
      <c r="Q1006" s="7" t="str">
        <f>IF(Overall!O1008&lt;&gt;"",DATEVALUE(MID(Overall!O1008, FIND(",", Overall!O1008) + 2, FIND(" ", Overall!O1008) - FIND(",", Overall!O1008) - 1) &amp; " " &amp; MID(Overall!O1008, FIND(" ", Overall!O1008) + 1, FIND(",", Overall!O1008, FIND(" ", Overall!O1008)) - FIND(" ", Overall!O1008) - 1) &amp; ", " &amp; MID(Overall!O1008, FIND(",", Overall!O1008, FIND(",",Overall!O1008) + 1) + 2, LEN(Overall!O1008))),"")</f>
        <v/>
      </c>
      <c r="R1006" s="5" t="str">
        <f t="shared" si="32"/>
        <v/>
      </c>
      <c r="S1006" s="10" t="str">
        <f>IF(Overall!$A1008&lt;&gt;"",IF(AND(MONTH($N1006) &lt;= 1, MONTH($O1006) &gt;= 1), IF($R1006 &lt;&gt; "", $H1006/$R1006, ""), ""),"")</f>
        <v/>
      </c>
      <c r="T1006" s="10" t="str">
        <f>IF(Overall!$A1008&lt;&gt;"",IF(AND(MONTH($N1006) &lt;= 2, MONTH($O1006) &gt;= 2), IF($R1006 &lt;&gt; "", $H1006/$R1006, ""), ""),"")</f>
        <v/>
      </c>
      <c r="U1006" s="10" t="str">
        <f>IF(Overall!$A1008&lt;&gt;"",IF(AND(MONTH($N1006) &lt;= 3, MONTH($O1006) &gt;= 3), IF($R1006 &lt;&gt; "", $H1006/$R1006, ""), ""),"")</f>
        <v/>
      </c>
      <c r="V1006" s="10" t="str">
        <f>IF(Overall!$A1008&lt;&gt;"",IF(AND(MONTH($N1006) &lt;= 4, MONTH($O1006) &gt;= 4), IF($R1006 &lt;&gt; "", $H1006/$R1006, ""), ""),"")</f>
        <v/>
      </c>
      <c r="W1006" s="10" t="str">
        <f>IF(Overall!$A1008&lt;&gt;"",IF(AND(MONTH($N1006) &lt;= 5, MONTH($O1006) &gt;= 5), IF($R1006 &lt;&gt; "", $H1006/$R1006, ""), ""),"")</f>
        <v/>
      </c>
      <c r="X1006" s="10" t="str">
        <f>IF(Overall!$A1008&lt;&gt;"",IF(AND(MONTH($N1006) &lt;= 6, MONTH($O1006) &gt;= 6), IF($R1006 &lt;&gt; "", $H1006/$R1006, ""), ""),"")</f>
        <v/>
      </c>
      <c r="Y1006" s="10" t="str">
        <f>IF(Overall!$A1008&lt;&gt;"",IF(AND(MONTH($N1006) &lt;= 7, MONTH($O1006) &gt;= 7 ), IF($R1006 &lt;&gt; "", $H1006/$R1006, ""), ""),"")</f>
        <v/>
      </c>
      <c r="Z1006" s="10" t="str">
        <f>IF(Overall!$A1008&lt;&gt;"",IF(AND(MONTH($N1006) &lt;= 8, MONTH($O1006) &gt;= 8), IF($R1006 &lt;&gt; "", $H1006/$R1006, ""), ""),"")</f>
        <v/>
      </c>
      <c r="AA1006" s="10" t="str">
        <f>IF(Overall!$A1008&lt;&gt;"",IF(AND(MONTH($N1006) &lt;= 9, MONTH($O1006) &gt;= 9), IF($R1006 &lt;&gt; "", $H1006/$R1006, ""), ""),"")</f>
        <v/>
      </c>
      <c r="AB1006" s="10" t="str">
        <f>IF(Overall!$A1008&lt;&gt;"",IF(AND(MONTH($N1006) &lt;= 10, MONTH($O1006) &gt;= 10), IF($R1006 &lt;&gt; "", $H1006/$R1006, ""), ""),"")</f>
        <v/>
      </c>
      <c r="AC1006" s="10" t="str">
        <f>IF(Overall!$A1008&lt;&gt;"",IF(AND(MONTH($N1006) &lt;= 11, MONTH($O1006) &gt;= 11), IF($R1006 &lt;&gt; "", $H1006/$R1006, ""), ""),"")</f>
        <v/>
      </c>
      <c r="AD1006" s="10" t="str">
        <f>IF(Overall!$A1008&lt;&gt;"",IF(AND(MONTH($N1006) &lt;= 12, MONTH($O1006) &gt;= 12), IF($R1006 &lt;&gt; "", $H1006/$R1006, ""), ""),"")</f>
        <v/>
      </c>
      <c r="AF1006" s="10" t="str">
        <f ca="1">IFERROR(IF(AND(NOW()&lt;= EOMONTH(DATE(YEAR($O1006),1, 1), 0), Overall!$A1008&lt;&gt;"", MONTH($N1006) &lt;= 1, MONTH($O1006) &gt;= 1), IF($R1006 &lt;&gt; "", $H1006/$R1006, ""), ""), "")</f>
        <v/>
      </c>
      <c r="AG1006" s="10" t="str">
        <f ca="1">IFERROR(IF(AND(NOW()&lt;= EOMONTH(DATE(YEAR($O1006),2, 1), 0), Overall!$A1008&lt;&gt;"", MONTH($N1006) &lt;= 2, MONTH($O1006) &gt;= 2), IF($R1006 &lt;&gt; "", $H1006/$R1006, ""), ""), "")</f>
        <v/>
      </c>
      <c r="AH1006" s="10" t="str">
        <f ca="1">IFERROR(IF(AND(NOW()&lt;= EOMONTH(DATE(YEAR($O1006),3, 1), 0), Overall!$A1008&lt;&gt;"", MONTH($N1006) &lt;= 3, MONTH($O1006) &gt;= 3), IF($R1006 &lt;&gt; "", $H1006/$R1006, ""), ""), "")</f>
        <v/>
      </c>
      <c r="AI1006" s="10" t="str">
        <f ca="1">IFERROR(IF(AND(NOW()&lt;= EOMONTH(DATE(YEAR($O1006),4, 1), 0), Overall!$A1008&lt;&gt;"", MONTH($N1006) &lt;= 4, MONTH($O1006) &gt;= 4), IF($R1006 &lt;&gt; "", $H1006/$R1006, ""), ""), "")</f>
        <v/>
      </c>
      <c r="AJ1006" s="10" t="str">
        <f ca="1">IFERROR(IF(AND(NOW()&lt;= EOMONTH(DATE(YEAR($O1006),5, 1), 0), Overall!$A1008&lt;&gt;"", MONTH($N1006) &lt;= 5, MONTH($O1006) &gt;= 5), IF($R1006 &lt;&gt; "", $H1006/$R1006, ""), ""), "")</f>
        <v/>
      </c>
      <c r="AK1006" s="10" t="str">
        <f ca="1">IFERROR(IF(AND(NOW()&lt;= EOMONTH(DATE(YEAR($O1006),6, 1), 0), Overall!$A1008&lt;&gt;"", MONTH($N1006) &lt;= 6, MONTH($O1006) &gt;= 6), IF($R1006 &lt;&gt; "", $H1006/$R1006, ""), ""), "")</f>
        <v/>
      </c>
      <c r="AL1006" s="10" t="str">
        <f ca="1">IFERROR(IF(AND(NOW()&lt;= EOMONTH(DATE(YEAR($O1006),7, 1), 0), Overall!$A1008&lt;&gt;"", MONTH($N1006) &lt;= 7, MONTH($O1006) &gt;= 7), IF($R1006 &lt;&gt; "", $H1006/$R1006, ""), ""), "")</f>
        <v/>
      </c>
      <c r="AM1006" s="10" t="str">
        <f ca="1">IFERROR(IF(AND(NOW()&lt;= EOMONTH(DATE(YEAR($O1006),8, 1), 0), Overall!$A1008&lt;&gt;"", MONTH($N1006) &lt;= 8, MONTH($O1006) &gt;= 8), IF($R1006 &lt;&gt; "", $H1006/$R1006, ""), ""), "")</f>
        <v/>
      </c>
      <c r="AN1006" s="10" t="str">
        <f ca="1">IFERROR(IF(AND(NOW()&lt;= EOMONTH(DATE(YEAR($O1006),9, 1), 0), Overall!$A1008&lt;&gt;"", MONTH($N1006) &lt;= 9, MONTH($O1006) &gt;= 9), IF($R1006 &lt;&gt; "", $H1006/$R1006, ""), ""), "")</f>
        <v/>
      </c>
      <c r="AO1006" s="10" t="str">
        <f ca="1">IFERROR(IF(AND(NOW()&lt;= EOMONTH(DATE(YEAR($O1006),10, 1), 0), Overall!$A1008&lt;&gt;"", MONTH($N1006) &lt;= 10, MONTH($O1006) &gt;= 10), IF($R1006 &lt;&gt; "", $H1006/$R1006, ""), ""), "")</f>
        <v/>
      </c>
      <c r="AP1006" s="10" t="str">
        <f ca="1">IFERROR(IF(AND(NOW()&lt;= EOMONTH(DATE(YEAR($O1006),11, 1), 0), Overall!$A1008&lt;&gt;"", MONTH($N1006) &lt;=11, MONTH($O1006) &gt;= 11), IF($R1006 &lt;&gt; "", $H1006/$R1006, ""), ""), "")</f>
        <v/>
      </c>
      <c r="AQ1006" s="10" t="str">
        <f ca="1">IFERROR(IF(AND(NOW()&lt;= EOMONTH(DATE(YEAR($O1006),12, 1), 0), Overall!$A1008&lt;&gt;"", MONTH($N1006) &lt;= 12, MONTH($O1006) &gt;= 12), IF($R1006 &lt;&gt; "", $H1006/$R1006, ""), ""), "")</f>
        <v/>
      </c>
      <c r="AR1006" s="16">
        <f t="shared" ca="1" si="33"/>
        <v>0</v>
      </c>
    </row>
    <row r="1007" spans="1:44" x14ac:dyDescent="0.25">
      <c r="A1007" t="str">
        <f>_xlfn.VALUETOTEXT(Overall!A1009)</f>
        <v/>
      </c>
      <c r="B1007" s="8" t="str">
        <f>IF(Overall!B1009&lt;&gt;"", VALUE(Overall!B1009), "")</f>
        <v/>
      </c>
      <c r="C1007" s="5" t="str">
        <f>IF(Overall!C1009&lt;&gt;"",_xlfn.VALUETOTEXT(Overall!C1009),"")</f>
        <v/>
      </c>
      <c r="D1007" s="5" t="str">
        <f>_xlfn.VALUETOTEXT(Overall!D1009)</f>
        <v/>
      </c>
      <c r="E1007" s="5" t="str">
        <f>IF(Overall!Q1009&lt;&gt;"",_xlfn.VALUETOTEXT(Overall!Q1009),"")</f>
        <v/>
      </c>
      <c r="F1007" s="5" t="str">
        <f>IF(Overall!E1009&lt;&gt;"",_xlfn.VALUETOTEXT(Overall!E1009),"")</f>
        <v/>
      </c>
      <c r="G1007" s="5" t="str">
        <f>IF(Overall!R1009&lt;&gt;"",_xlfn.VALUETOTEXT(Overall!R1009),"")</f>
        <v/>
      </c>
      <c r="H1007" s="6" t="str">
        <f>IF(Overall!F1009&lt;&gt;"",VALUE(Overall!F1009),"")</f>
        <v/>
      </c>
      <c r="I1007" s="6" t="str">
        <f>IF(Overall!G1009&lt;&gt;"",VALUE(Overall!G1009),"")</f>
        <v/>
      </c>
      <c r="J1007" s="6" t="str">
        <f>IF(Overall!H1009&lt;&gt;"",VALUE(Overall!H1009),"")</f>
        <v/>
      </c>
      <c r="K1007" s="6" t="str">
        <f>IF(Overall!I1009&lt;&gt;"",VALUE(Overall!I1009),"")</f>
        <v/>
      </c>
      <c r="L1007" s="6" t="str">
        <f>IF(Overall!J1009&lt;&gt;"",VALUE(Overall!J1009),"")</f>
        <v/>
      </c>
      <c r="M1007" s="6" t="str">
        <f>IF(Overall!K1009&lt;&gt;"",VALUE(Overall!K1009),"")</f>
        <v/>
      </c>
      <c r="N1007" s="7" t="str">
        <f>IF(Overall!L1009&lt;&gt;"",DATEVALUE(MID(Overall!L1009, FIND(",", Overall!L1009) + 2, FIND(" ", Overall!L1009) - FIND(",", Overall!L1009) - 1) &amp; " " &amp; MID(Overall!L1009, FIND(" ", Overall!L1009) + 1, FIND(",", Overall!L1009, FIND(" ", Overall!L1009)) - FIND(" ", Overall!L1009) - 1) &amp; ", " &amp; MID(Overall!L1009, FIND(",", Overall!L1009, FIND(",",Overall!L1009) + 1) + 2, LEN(Overall!L1009))),"")</f>
        <v/>
      </c>
      <c r="O1007" s="7" t="str">
        <f>IF(Overall!M1009&lt;&gt;"",DATEVALUE(MID(Overall!M1009, FIND(",", Overall!M1009) + 2, FIND(" ", Overall!M1009) - FIND(",", Overall!M1009) - 1) &amp; " " &amp; MID(Overall!M1009, FIND(" ", Overall!M1009) + 1, FIND(",", Overall!M1009, FIND(" ", Overall!M1009)) - FIND(" ", Overall!M1009) - 1) &amp; ", " &amp; MID(Overall!M1009, FIND(",", Overall!M1009, FIND(",",Overall!M1009) + 1) + 2, LEN(Overall!M1009))),"")</f>
        <v/>
      </c>
      <c r="P1007" s="7" t="str">
        <f>IF(Overall!N1009&lt;&gt;"",DATEVALUE(MID(Overall!N1009, FIND(",", Overall!N1009) + 2, FIND(" ", Overall!N1009) - FIND(",", Overall!N1009) - 1) &amp; " " &amp; MID(Overall!N1009, FIND(" ", Overall!N1009) + 1, FIND(",", Overall!N1009, FIND(" ", Overall!N1009)) - FIND(" ", Overall!N1009) - 1) &amp; ", " &amp; MID(Overall!N1009, FIND(",", Overall!N1009, FIND(",",Overall!N1009) + 1) + 2, LEN(Overall!N1009))),"")</f>
        <v/>
      </c>
      <c r="Q1007" s="7" t="str">
        <f>IF(Overall!O1009&lt;&gt;"",DATEVALUE(MID(Overall!O1009, FIND(",", Overall!O1009) + 2, FIND(" ", Overall!O1009) - FIND(",", Overall!O1009) - 1) &amp; " " &amp; MID(Overall!O1009, FIND(" ", Overall!O1009) + 1, FIND(",", Overall!O1009, FIND(" ", Overall!O1009)) - FIND(" ", Overall!O1009) - 1) &amp; ", " &amp; MID(Overall!O1009, FIND(",", Overall!O1009, FIND(",",Overall!O1009) + 1) + 2, LEN(Overall!O1009))),"")</f>
        <v/>
      </c>
      <c r="R1007" s="5" t="str">
        <f t="shared" si="32"/>
        <v/>
      </c>
      <c r="S1007" s="10" t="str">
        <f>IF(Overall!$A1009&lt;&gt;"",IF(AND(MONTH($N1007) &lt;= 1, MONTH($O1007) &gt;= 1), IF($R1007 &lt;&gt; "", $H1007/$R1007, ""), ""),"")</f>
        <v/>
      </c>
      <c r="T1007" s="10" t="str">
        <f>IF(Overall!$A1009&lt;&gt;"",IF(AND(MONTH($N1007) &lt;= 2, MONTH($O1007) &gt;= 2), IF($R1007 &lt;&gt; "", $H1007/$R1007, ""), ""),"")</f>
        <v/>
      </c>
      <c r="U1007" s="10" t="str">
        <f>IF(Overall!$A1009&lt;&gt;"",IF(AND(MONTH($N1007) &lt;= 3, MONTH($O1007) &gt;= 3), IF($R1007 &lt;&gt; "", $H1007/$R1007, ""), ""),"")</f>
        <v/>
      </c>
      <c r="V1007" s="10" t="str">
        <f>IF(Overall!$A1009&lt;&gt;"",IF(AND(MONTH($N1007) &lt;= 4, MONTH($O1007) &gt;= 4), IF($R1007 &lt;&gt; "", $H1007/$R1007, ""), ""),"")</f>
        <v/>
      </c>
      <c r="W1007" s="10" t="str">
        <f>IF(Overall!$A1009&lt;&gt;"",IF(AND(MONTH($N1007) &lt;= 5, MONTH($O1007) &gt;= 5), IF($R1007 &lt;&gt; "", $H1007/$R1007, ""), ""),"")</f>
        <v/>
      </c>
      <c r="X1007" s="10" t="str">
        <f>IF(Overall!$A1009&lt;&gt;"",IF(AND(MONTH($N1007) &lt;= 6, MONTH($O1007) &gt;= 6), IF($R1007 &lt;&gt; "", $H1007/$R1007, ""), ""),"")</f>
        <v/>
      </c>
      <c r="Y1007" s="10" t="str">
        <f>IF(Overall!$A1009&lt;&gt;"",IF(AND(MONTH($N1007) &lt;= 7, MONTH($O1007) &gt;= 7 ), IF($R1007 &lt;&gt; "", $H1007/$R1007, ""), ""),"")</f>
        <v/>
      </c>
      <c r="Z1007" s="10" t="str">
        <f>IF(Overall!$A1009&lt;&gt;"",IF(AND(MONTH($N1007) &lt;= 8, MONTH($O1007) &gt;= 8), IF($R1007 &lt;&gt; "", $H1007/$R1007, ""), ""),"")</f>
        <v/>
      </c>
      <c r="AA1007" s="10" t="str">
        <f>IF(Overall!$A1009&lt;&gt;"",IF(AND(MONTH($N1007) &lt;= 9, MONTH($O1007) &gt;= 9), IF($R1007 &lt;&gt; "", $H1007/$R1007, ""), ""),"")</f>
        <v/>
      </c>
      <c r="AB1007" s="10" t="str">
        <f>IF(Overall!$A1009&lt;&gt;"",IF(AND(MONTH($N1007) &lt;= 10, MONTH($O1007) &gt;= 10), IF($R1007 &lt;&gt; "", $H1007/$R1007, ""), ""),"")</f>
        <v/>
      </c>
      <c r="AC1007" s="10" t="str">
        <f>IF(Overall!$A1009&lt;&gt;"",IF(AND(MONTH($N1007) &lt;= 11, MONTH($O1007) &gt;= 11), IF($R1007 &lt;&gt; "", $H1007/$R1007, ""), ""),"")</f>
        <v/>
      </c>
      <c r="AD1007" s="10" t="str">
        <f>IF(Overall!$A1009&lt;&gt;"",IF(AND(MONTH($N1007) &lt;= 12, MONTH($O1007) &gt;= 12), IF($R1007 &lt;&gt; "", $H1007/$R1007, ""), ""),"")</f>
        <v/>
      </c>
      <c r="AF1007" s="10" t="str">
        <f ca="1">IFERROR(IF(AND(NOW()&lt;= EOMONTH(DATE(YEAR($O1007),1, 1), 0), Overall!$A1009&lt;&gt;"", MONTH($N1007) &lt;= 1, MONTH($O1007) &gt;= 1), IF($R1007 &lt;&gt; "", $H1007/$R1007, ""), ""), "")</f>
        <v/>
      </c>
      <c r="AG1007" s="10" t="str">
        <f ca="1">IFERROR(IF(AND(NOW()&lt;= EOMONTH(DATE(YEAR($O1007),2, 1), 0), Overall!$A1009&lt;&gt;"", MONTH($N1007) &lt;= 2, MONTH($O1007) &gt;= 2), IF($R1007 &lt;&gt; "", $H1007/$R1007, ""), ""), "")</f>
        <v/>
      </c>
      <c r="AH1007" s="10" t="str">
        <f ca="1">IFERROR(IF(AND(NOW()&lt;= EOMONTH(DATE(YEAR($O1007),3, 1), 0), Overall!$A1009&lt;&gt;"", MONTH($N1007) &lt;= 3, MONTH($O1007) &gt;= 3), IF($R1007 &lt;&gt; "", $H1007/$R1007, ""), ""), "")</f>
        <v/>
      </c>
      <c r="AI1007" s="10" t="str">
        <f ca="1">IFERROR(IF(AND(NOW()&lt;= EOMONTH(DATE(YEAR($O1007),4, 1), 0), Overall!$A1009&lt;&gt;"", MONTH($N1007) &lt;= 4, MONTH($O1007) &gt;= 4), IF($R1007 &lt;&gt; "", $H1007/$R1007, ""), ""), "")</f>
        <v/>
      </c>
      <c r="AJ1007" s="10" t="str">
        <f ca="1">IFERROR(IF(AND(NOW()&lt;= EOMONTH(DATE(YEAR($O1007),5, 1), 0), Overall!$A1009&lt;&gt;"", MONTH($N1007) &lt;= 5, MONTH($O1007) &gt;= 5), IF($R1007 &lt;&gt; "", $H1007/$R1007, ""), ""), "")</f>
        <v/>
      </c>
      <c r="AK1007" s="10" t="str">
        <f ca="1">IFERROR(IF(AND(NOW()&lt;= EOMONTH(DATE(YEAR($O1007),6, 1), 0), Overall!$A1009&lt;&gt;"", MONTH($N1007) &lt;= 6, MONTH($O1007) &gt;= 6), IF($R1007 &lt;&gt; "", $H1007/$R1007, ""), ""), "")</f>
        <v/>
      </c>
      <c r="AL1007" s="10" t="str">
        <f ca="1">IFERROR(IF(AND(NOW()&lt;= EOMONTH(DATE(YEAR($O1007),7, 1), 0), Overall!$A1009&lt;&gt;"", MONTH($N1007) &lt;= 7, MONTH($O1007) &gt;= 7), IF($R1007 &lt;&gt; "", $H1007/$R1007, ""), ""), "")</f>
        <v/>
      </c>
      <c r="AM1007" s="10" t="str">
        <f ca="1">IFERROR(IF(AND(NOW()&lt;= EOMONTH(DATE(YEAR($O1007),8, 1), 0), Overall!$A1009&lt;&gt;"", MONTH($N1007) &lt;= 8, MONTH($O1007) &gt;= 8), IF($R1007 &lt;&gt; "", $H1007/$R1007, ""), ""), "")</f>
        <v/>
      </c>
      <c r="AN1007" s="10" t="str">
        <f ca="1">IFERROR(IF(AND(NOW()&lt;= EOMONTH(DATE(YEAR($O1007),9, 1), 0), Overall!$A1009&lt;&gt;"", MONTH($N1007) &lt;= 9, MONTH($O1007) &gt;= 9), IF($R1007 &lt;&gt; "", $H1007/$R1007, ""), ""), "")</f>
        <v/>
      </c>
      <c r="AO1007" s="10" t="str">
        <f ca="1">IFERROR(IF(AND(NOW()&lt;= EOMONTH(DATE(YEAR($O1007),10, 1), 0), Overall!$A1009&lt;&gt;"", MONTH($N1007) &lt;= 10, MONTH($O1007) &gt;= 10), IF($R1007 &lt;&gt; "", $H1007/$R1007, ""), ""), "")</f>
        <v/>
      </c>
      <c r="AP1007" s="10" t="str">
        <f ca="1">IFERROR(IF(AND(NOW()&lt;= EOMONTH(DATE(YEAR($O1007),11, 1), 0), Overall!$A1009&lt;&gt;"", MONTH($N1007) &lt;=11, MONTH($O1007) &gt;= 11), IF($R1007 &lt;&gt; "", $H1007/$R1007, ""), ""), "")</f>
        <v/>
      </c>
      <c r="AQ1007" s="10" t="str">
        <f ca="1">IFERROR(IF(AND(NOW()&lt;= EOMONTH(DATE(YEAR($O1007),12, 1), 0), Overall!$A1009&lt;&gt;"", MONTH($N1007) &lt;= 12, MONTH($O1007) &gt;= 12), IF($R1007 &lt;&gt; "", $H1007/$R1007, ""), ""), "")</f>
        <v/>
      </c>
      <c r="AR1007" s="16">
        <f t="shared" ca="1" si="33"/>
        <v>0</v>
      </c>
    </row>
    <row r="1008" spans="1:44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IF(Overall!Q1010&lt;&gt;"",_xlfn.VALUETOTEXT(Overall!Q1010),"")</f>
        <v/>
      </c>
      <c r="F1008" s="5" t="str">
        <f>IF(Overall!E1010&lt;&gt;"",_xlfn.VALUETOTEXT(Overall!E1010),"")</f>
        <v/>
      </c>
      <c r="G1008" s="5" t="str">
        <f>IF(Overall!R1010&lt;&gt;"",_xlfn.VALUETOTEXT(Overall!R1010),"")</f>
        <v/>
      </c>
      <c r="H1008" s="6" t="str">
        <f>IF(Overall!F1010&lt;&gt;"",VALUE(Overall!F1010),"")</f>
        <v/>
      </c>
      <c r="I1008" s="6" t="str">
        <f>IF(Overall!G1010&lt;&gt;"",VALUE(Overall!G1010),"")</f>
        <v/>
      </c>
      <c r="J1008" s="6" t="str">
        <f>IF(Overall!H1010&lt;&gt;"",VALUE(Overall!H1010),"")</f>
        <v/>
      </c>
      <c r="K1008" s="6" t="str">
        <f>IF(Overall!I1010&lt;&gt;"",VALUE(Overall!I1010),"")</f>
        <v/>
      </c>
      <c r="L1008" s="6" t="str">
        <f>IF(Overall!J1010&lt;&gt;"",VALUE(Overall!J1010),"")</f>
        <v/>
      </c>
      <c r="M1008" s="6" t="str">
        <f>IF(Overall!K1010&lt;&gt;"",VALUE(Overall!K1010),"")</f>
        <v/>
      </c>
      <c r="N1008" s="7" t="str">
        <f>IF(Overall!L1010&lt;&gt;"",DATEVALUE(MID(Overall!L1010, FIND(",", Overall!L1010) + 2, FIND(" ", Overall!L1010) - FIND(",", Overall!L1010) - 1) &amp; " " &amp; MID(Overall!L1010, FIND(" ", Overall!L1010) + 1, FIND(",", Overall!L1010, FIND(" ", Overall!L1010)) - FIND(" ", Overall!L1010) - 1) &amp; ", " &amp; MID(Overall!L1010, FIND(",", Overall!L1010, FIND(",",Overall!L1010) + 1) + 2, LEN(Overall!L1010))),"")</f>
        <v/>
      </c>
      <c r="O1008" s="7" t="str">
        <f>IF(Overall!M1010&lt;&gt;"",DATEVALUE(MID(Overall!M1010, FIND(",", Overall!M1010) + 2, FIND(" ", Overall!M1010) - FIND(",", Overall!M1010) - 1) &amp; " " &amp; MID(Overall!M1010, FIND(" ", Overall!M1010) + 1, FIND(",", Overall!M1010, FIND(" ", Overall!M1010)) - FIND(" ", Overall!M1010) - 1) &amp; ", " &amp; MID(Overall!M1010, FIND(",", Overall!M1010, FIND(",",Overall!M1010) + 1) + 2, LEN(Overall!M1010))),"")</f>
        <v/>
      </c>
      <c r="P1008" s="7" t="str">
        <f>IF(Overall!N1010&lt;&gt;"",DATEVALUE(MID(Overall!N1010, FIND(",", Overall!N1010) + 2, FIND(" ", Overall!N1010) - FIND(",", Overall!N1010) - 1) &amp; " " &amp; MID(Overall!N1010, FIND(" ", Overall!N1010) + 1, FIND(",", Overall!N1010, FIND(" ", Overall!N1010)) - FIND(" ", Overall!N1010) - 1) &amp; ", " &amp; MID(Overall!N1010, FIND(",", Overall!N1010, FIND(",",Overall!N1010) + 1) + 2, LEN(Overall!N1010))),"")</f>
        <v/>
      </c>
      <c r="Q1008" s="7" t="str">
        <f>IF(Overall!O1010&lt;&gt;"",DATEVALUE(MID(Overall!O1010, FIND(",", Overall!O1010) + 2, FIND(" ", Overall!O1010) - FIND(",", Overall!O1010) - 1) &amp; " " &amp; MID(Overall!O1010, FIND(" ", Overall!O1010) + 1, FIND(",", Overall!O1010, FIND(" ", Overall!O1010)) - FIND(" ", Overall!O1010) - 1) &amp; ", " &amp; MID(Overall!O1010, FIND(",", Overall!O1010, FIND(",",Overall!O1010) + 1) + 2, LEN(Overall!O1010))),"")</f>
        <v/>
      </c>
      <c r="R1008" s="5" t="str">
        <f t="shared" si="32"/>
        <v/>
      </c>
      <c r="S1008" s="10" t="str">
        <f>IF(Overall!$A1010&lt;&gt;"",IF(AND(MONTH($N1008) &lt;= 1, MONTH($O1008) &gt;= 1), IF($R1008 &lt;&gt; "", $H1008/$R1008, ""), ""),"")</f>
        <v/>
      </c>
      <c r="T1008" s="10" t="str">
        <f>IF(Overall!$A1010&lt;&gt;"",IF(AND(MONTH($N1008) &lt;= 2, MONTH($O1008) &gt;= 2), IF($R1008 &lt;&gt; "", $H1008/$R1008, ""), ""),"")</f>
        <v/>
      </c>
      <c r="U1008" s="10" t="str">
        <f>IF(Overall!$A1010&lt;&gt;"",IF(AND(MONTH($N1008) &lt;= 3, MONTH($O1008) &gt;= 3), IF($R1008 &lt;&gt; "", $H1008/$R1008, ""), ""),"")</f>
        <v/>
      </c>
      <c r="V1008" s="10" t="str">
        <f>IF(Overall!$A1010&lt;&gt;"",IF(AND(MONTH($N1008) &lt;= 4, MONTH($O1008) &gt;= 4), IF($R1008 &lt;&gt; "", $H1008/$R1008, ""), ""),"")</f>
        <v/>
      </c>
      <c r="W1008" s="10" t="str">
        <f>IF(Overall!$A1010&lt;&gt;"",IF(AND(MONTH($N1008) &lt;= 5, MONTH($O1008) &gt;= 5), IF($R1008 &lt;&gt; "", $H1008/$R1008, ""), ""),"")</f>
        <v/>
      </c>
      <c r="X1008" s="10" t="str">
        <f>IF(Overall!$A1010&lt;&gt;"",IF(AND(MONTH($N1008) &lt;= 6, MONTH($O1008) &gt;= 6), IF($R1008 &lt;&gt; "", $H1008/$R1008, ""), ""),"")</f>
        <v/>
      </c>
      <c r="Y1008" s="10" t="str">
        <f>IF(Overall!$A1010&lt;&gt;"",IF(AND(MONTH($N1008) &lt;= 7, MONTH($O1008) &gt;= 7 ), IF($R1008 &lt;&gt; "", $H1008/$R1008, ""), ""),"")</f>
        <v/>
      </c>
      <c r="Z1008" s="10" t="str">
        <f>IF(Overall!$A1010&lt;&gt;"",IF(AND(MONTH($N1008) &lt;= 8, MONTH($O1008) &gt;= 8), IF($R1008 &lt;&gt; "", $H1008/$R1008, ""), ""),"")</f>
        <v/>
      </c>
      <c r="AA1008" s="10" t="str">
        <f>IF(Overall!$A1010&lt;&gt;"",IF(AND(MONTH($N1008) &lt;= 9, MONTH($O1008) &gt;= 9), IF($R1008 &lt;&gt; "", $H1008/$R1008, ""), ""),"")</f>
        <v/>
      </c>
      <c r="AB1008" s="10" t="str">
        <f>IF(Overall!$A1010&lt;&gt;"",IF(AND(MONTH($N1008) &lt;= 10, MONTH($O1008) &gt;= 10), IF($R1008 &lt;&gt; "", $H1008/$R1008, ""), ""),"")</f>
        <v/>
      </c>
      <c r="AC1008" s="10" t="str">
        <f>IF(Overall!$A1010&lt;&gt;"",IF(AND(MONTH($N1008) &lt;= 11, MONTH($O1008) &gt;= 11), IF($R1008 &lt;&gt; "", $H1008/$R1008, ""), ""),"")</f>
        <v/>
      </c>
      <c r="AD1008" s="10" t="str">
        <f>IF(Overall!$A1010&lt;&gt;"",IF(AND(MONTH($N1008) &lt;= 12, MONTH($O1008) &gt;= 12), IF($R1008 &lt;&gt; "", $H1008/$R1008, ""), ""),"")</f>
        <v/>
      </c>
      <c r="AF1008" s="10" t="str">
        <f ca="1">IFERROR(IF(AND(NOW()&lt;= EOMONTH(DATE(YEAR($O1008),1, 1), 0), Overall!$A1010&lt;&gt;"", MONTH($N1008) &lt;= 1, MONTH($O1008) &gt;= 1), IF($R1008 &lt;&gt; "", $H1008/$R1008, ""), ""), "")</f>
        <v/>
      </c>
      <c r="AG1008" s="10" t="str">
        <f ca="1">IFERROR(IF(AND(NOW()&lt;= EOMONTH(DATE(YEAR($O1008),2, 1), 0), Overall!$A1010&lt;&gt;"", MONTH($N1008) &lt;= 2, MONTH($O1008) &gt;= 2), IF($R1008 &lt;&gt; "", $H1008/$R1008, ""), ""), "")</f>
        <v/>
      </c>
      <c r="AH1008" s="10" t="str">
        <f ca="1">IFERROR(IF(AND(NOW()&lt;= EOMONTH(DATE(YEAR($O1008),3, 1), 0), Overall!$A1010&lt;&gt;"", MONTH($N1008) &lt;= 3, MONTH($O1008) &gt;= 3), IF($R1008 &lt;&gt; "", $H1008/$R1008, ""), ""), "")</f>
        <v/>
      </c>
      <c r="AI1008" s="10" t="str">
        <f ca="1">IFERROR(IF(AND(NOW()&lt;= EOMONTH(DATE(YEAR($O1008),4, 1), 0), Overall!$A1010&lt;&gt;"", MONTH($N1008) &lt;= 4, MONTH($O1008) &gt;= 4), IF($R1008 &lt;&gt; "", $H1008/$R1008, ""), ""), "")</f>
        <v/>
      </c>
      <c r="AJ1008" s="10" t="str">
        <f ca="1">IFERROR(IF(AND(NOW()&lt;= EOMONTH(DATE(YEAR($O1008),5, 1), 0), Overall!$A1010&lt;&gt;"", MONTH($N1008) &lt;= 5, MONTH($O1008) &gt;= 5), IF($R1008 &lt;&gt; "", $H1008/$R1008, ""), ""), "")</f>
        <v/>
      </c>
      <c r="AK1008" s="10" t="str">
        <f ca="1">IFERROR(IF(AND(NOW()&lt;= EOMONTH(DATE(YEAR($O1008),6, 1), 0), Overall!$A1010&lt;&gt;"", MONTH($N1008) &lt;= 6, MONTH($O1008) &gt;= 6), IF($R1008 &lt;&gt; "", $H1008/$R1008, ""), ""), "")</f>
        <v/>
      </c>
      <c r="AL1008" s="10" t="str">
        <f ca="1">IFERROR(IF(AND(NOW()&lt;= EOMONTH(DATE(YEAR($O1008),7, 1), 0), Overall!$A1010&lt;&gt;"", MONTH($N1008) &lt;= 7, MONTH($O1008) &gt;= 7), IF($R1008 &lt;&gt; "", $H1008/$R1008, ""), ""), "")</f>
        <v/>
      </c>
      <c r="AM1008" s="10" t="str">
        <f ca="1">IFERROR(IF(AND(NOW()&lt;= EOMONTH(DATE(YEAR($O1008),8, 1), 0), Overall!$A1010&lt;&gt;"", MONTH($N1008) &lt;= 8, MONTH($O1008) &gt;= 8), IF($R1008 &lt;&gt; "", $H1008/$R1008, ""), ""), "")</f>
        <v/>
      </c>
      <c r="AN1008" s="10" t="str">
        <f ca="1">IFERROR(IF(AND(NOW()&lt;= EOMONTH(DATE(YEAR($O1008),9, 1), 0), Overall!$A1010&lt;&gt;"", MONTH($N1008) &lt;= 9, MONTH($O1008) &gt;= 9), IF($R1008 &lt;&gt; "", $H1008/$R1008, ""), ""), "")</f>
        <v/>
      </c>
      <c r="AO1008" s="10" t="str">
        <f ca="1">IFERROR(IF(AND(NOW()&lt;= EOMONTH(DATE(YEAR($O1008),10, 1), 0), Overall!$A1010&lt;&gt;"", MONTH($N1008) &lt;= 10, MONTH($O1008) &gt;= 10), IF($R1008 &lt;&gt; "", $H1008/$R1008, ""), ""), "")</f>
        <v/>
      </c>
      <c r="AP1008" s="10" t="str">
        <f ca="1">IFERROR(IF(AND(NOW()&lt;= EOMONTH(DATE(YEAR($O1008),11, 1), 0), Overall!$A1010&lt;&gt;"", MONTH($N1008) &lt;=11, MONTH($O1008) &gt;= 11), IF($R1008 &lt;&gt; "", $H1008/$R1008, ""), ""), "")</f>
        <v/>
      </c>
      <c r="AQ1008" s="10" t="str">
        <f ca="1">IFERROR(IF(AND(NOW()&lt;= EOMONTH(DATE(YEAR($O1008),12, 1), 0), Overall!$A1010&lt;&gt;"", MONTH($N1008) &lt;= 12, MONTH($O1008) &gt;= 12), IF($R1008 &lt;&gt; "", $H1008/$R1008, ""), ""), "")</f>
        <v/>
      </c>
      <c r="AR1008" s="16">
        <f t="shared" ca="1" si="33"/>
        <v>0</v>
      </c>
    </row>
    <row r="1009" spans="1:44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IF(Overall!Q1011&lt;&gt;"",_xlfn.VALUETOTEXT(Overall!Q1011),"")</f>
        <v/>
      </c>
      <c r="F1009" s="5" t="str">
        <f>IF(Overall!E1011&lt;&gt;"",_xlfn.VALUETOTEXT(Overall!E1011),"")</f>
        <v/>
      </c>
      <c r="G1009" s="5" t="str">
        <f>IF(Overall!R1011&lt;&gt;"",_xlfn.VALUETOTEXT(Overall!R1011),"")</f>
        <v/>
      </c>
      <c r="H1009" s="6" t="str">
        <f>IF(Overall!F1011&lt;&gt;"",VALUE(Overall!F1011),"")</f>
        <v/>
      </c>
      <c r="I1009" s="6" t="str">
        <f>IF(Overall!G1011&lt;&gt;"",VALUE(Overall!G1011),"")</f>
        <v/>
      </c>
      <c r="J1009" s="6" t="str">
        <f>IF(Overall!H1011&lt;&gt;"",VALUE(Overall!H1011),"")</f>
        <v/>
      </c>
      <c r="K1009" s="6" t="str">
        <f>IF(Overall!I1011&lt;&gt;"",VALUE(Overall!I1011),"")</f>
        <v/>
      </c>
      <c r="L1009" s="6" t="str">
        <f>IF(Overall!J1011&lt;&gt;"",VALUE(Overall!J1011),"")</f>
        <v/>
      </c>
      <c r="M1009" s="6" t="str">
        <f>IF(Overall!K1011&lt;&gt;"",VALUE(Overall!K1011),"")</f>
        <v/>
      </c>
      <c r="N1009" s="7" t="str">
        <f>IF(Overall!L1011&lt;&gt;"",DATEVALUE(MID(Overall!L1011, FIND(",", Overall!L1011) + 2, FIND(" ", Overall!L1011) - FIND(",", Overall!L1011) - 1) &amp; " " &amp; MID(Overall!L1011, FIND(" ", Overall!L1011) + 1, FIND(",", Overall!L1011, FIND(" ", Overall!L1011)) - FIND(" ", Overall!L1011) - 1) &amp; ", " &amp; MID(Overall!L1011, FIND(",", Overall!L1011, FIND(",",Overall!L1011) + 1) + 2, LEN(Overall!L1011))),"")</f>
        <v/>
      </c>
      <c r="O1009" s="7" t="str">
        <f>IF(Overall!M1011&lt;&gt;"",DATEVALUE(MID(Overall!M1011, FIND(",", Overall!M1011) + 2, FIND(" ", Overall!M1011) - FIND(",", Overall!M1011) - 1) &amp; " " &amp; MID(Overall!M1011, FIND(" ", Overall!M1011) + 1, FIND(",", Overall!M1011, FIND(" ", Overall!M1011)) - FIND(" ", Overall!M1011) - 1) &amp; ", " &amp; MID(Overall!M1011, FIND(",", Overall!M1011, FIND(",",Overall!M1011) + 1) + 2, LEN(Overall!M1011))),"")</f>
        <v/>
      </c>
      <c r="P1009" s="7" t="str">
        <f>IF(Overall!N1011&lt;&gt;"",DATEVALUE(MID(Overall!N1011, FIND(",", Overall!N1011) + 2, FIND(" ", Overall!N1011) - FIND(",", Overall!N1011) - 1) &amp; " " &amp; MID(Overall!N1011, FIND(" ", Overall!N1011) + 1, FIND(",", Overall!N1011, FIND(" ", Overall!N1011)) - FIND(" ", Overall!N1011) - 1) &amp; ", " &amp; MID(Overall!N1011, FIND(",", Overall!N1011, FIND(",",Overall!N1011) + 1) + 2, LEN(Overall!N1011))),"")</f>
        <v/>
      </c>
      <c r="Q1009" s="7" t="str">
        <f>IF(Overall!O1011&lt;&gt;"",DATEVALUE(MID(Overall!O1011, FIND(",", Overall!O1011) + 2, FIND(" ", Overall!O1011) - FIND(",", Overall!O1011) - 1) &amp; " " &amp; MID(Overall!O1011, FIND(" ", Overall!O1011) + 1, FIND(",", Overall!O1011, FIND(" ", Overall!O1011)) - FIND(" ", Overall!O1011) - 1) &amp; ", " &amp; MID(Overall!O1011, FIND(",", Overall!O1011, FIND(",",Overall!O1011) + 1) + 2, LEN(Overall!O1011))),"")</f>
        <v/>
      </c>
      <c r="R1009" s="5" t="str">
        <f t="shared" si="32"/>
        <v/>
      </c>
      <c r="S1009" s="10" t="str">
        <f>IF(Overall!$A1011&lt;&gt;"",IF(AND(MONTH($N1009) &lt;= 1, MONTH($O1009) &gt;= 1), IF($R1009 &lt;&gt; "", $H1009/$R1009, ""), ""),"")</f>
        <v/>
      </c>
      <c r="T1009" s="10" t="str">
        <f>IF(Overall!$A1011&lt;&gt;"",IF(AND(MONTH($N1009) &lt;= 2, MONTH($O1009) &gt;= 2), IF($R1009 &lt;&gt; "", $H1009/$R1009, ""), ""),"")</f>
        <v/>
      </c>
      <c r="U1009" s="10" t="str">
        <f>IF(Overall!$A1011&lt;&gt;"",IF(AND(MONTH($N1009) &lt;= 3, MONTH($O1009) &gt;= 3), IF($R1009 &lt;&gt; "", $H1009/$R1009, ""), ""),"")</f>
        <v/>
      </c>
      <c r="V1009" s="10" t="str">
        <f>IF(Overall!$A1011&lt;&gt;"",IF(AND(MONTH($N1009) &lt;= 4, MONTH($O1009) &gt;= 4), IF($R1009 &lt;&gt; "", $H1009/$R1009, ""), ""),"")</f>
        <v/>
      </c>
      <c r="W1009" s="10" t="str">
        <f>IF(Overall!$A1011&lt;&gt;"",IF(AND(MONTH($N1009) &lt;= 5, MONTH($O1009) &gt;= 5), IF($R1009 &lt;&gt; "", $H1009/$R1009, ""), ""),"")</f>
        <v/>
      </c>
      <c r="X1009" s="10" t="str">
        <f>IF(Overall!$A1011&lt;&gt;"",IF(AND(MONTH($N1009) &lt;= 6, MONTH($O1009) &gt;= 6), IF($R1009 &lt;&gt; "", $H1009/$R1009, ""), ""),"")</f>
        <v/>
      </c>
      <c r="Y1009" s="10" t="str">
        <f>IF(Overall!$A1011&lt;&gt;"",IF(AND(MONTH($N1009) &lt;= 7, MONTH($O1009) &gt;= 7 ), IF($R1009 &lt;&gt; "", $H1009/$R1009, ""), ""),"")</f>
        <v/>
      </c>
      <c r="Z1009" s="10" t="str">
        <f>IF(Overall!$A1011&lt;&gt;"",IF(AND(MONTH($N1009) &lt;= 8, MONTH($O1009) &gt;= 8), IF($R1009 &lt;&gt; "", $H1009/$R1009, ""), ""),"")</f>
        <v/>
      </c>
      <c r="AA1009" s="10" t="str">
        <f>IF(Overall!$A1011&lt;&gt;"",IF(AND(MONTH($N1009) &lt;= 9, MONTH($O1009) &gt;= 9), IF($R1009 &lt;&gt; "", $H1009/$R1009, ""), ""),"")</f>
        <v/>
      </c>
      <c r="AB1009" s="10" t="str">
        <f>IF(Overall!$A1011&lt;&gt;"",IF(AND(MONTH($N1009) &lt;= 10, MONTH($O1009) &gt;= 10), IF($R1009 &lt;&gt; "", $H1009/$R1009, ""), ""),"")</f>
        <v/>
      </c>
      <c r="AC1009" s="10" t="str">
        <f>IF(Overall!$A1011&lt;&gt;"",IF(AND(MONTH($N1009) &lt;= 11, MONTH($O1009) &gt;= 11), IF($R1009 &lt;&gt; "", $H1009/$R1009, ""), ""),"")</f>
        <v/>
      </c>
      <c r="AD1009" s="10" t="str">
        <f>IF(Overall!$A1011&lt;&gt;"",IF(AND(MONTH($N1009) &lt;= 12, MONTH($O1009) &gt;= 12), IF($R1009 &lt;&gt; "", $H1009/$R1009, ""), ""),"")</f>
        <v/>
      </c>
      <c r="AF1009" s="10" t="str">
        <f ca="1">IFERROR(IF(AND(NOW()&lt;= EOMONTH(DATE(YEAR($O1009),1, 1), 0), Overall!$A1011&lt;&gt;"", MONTH($N1009) &lt;= 1, MONTH($O1009) &gt;= 1), IF($R1009 &lt;&gt; "", $H1009/$R1009, ""), ""), "")</f>
        <v/>
      </c>
      <c r="AG1009" s="10" t="str">
        <f ca="1">IFERROR(IF(AND(NOW()&lt;= EOMONTH(DATE(YEAR($O1009),2, 1), 0), Overall!$A1011&lt;&gt;"", MONTH($N1009) &lt;= 2, MONTH($O1009) &gt;= 2), IF($R1009 &lt;&gt; "", $H1009/$R1009, ""), ""), "")</f>
        <v/>
      </c>
      <c r="AH1009" s="10" t="str">
        <f ca="1">IFERROR(IF(AND(NOW()&lt;= EOMONTH(DATE(YEAR($O1009),3, 1), 0), Overall!$A1011&lt;&gt;"", MONTH($N1009) &lt;= 3, MONTH($O1009) &gt;= 3), IF($R1009 &lt;&gt; "", $H1009/$R1009, ""), ""), "")</f>
        <v/>
      </c>
      <c r="AI1009" s="10" t="str">
        <f ca="1">IFERROR(IF(AND(NOW()&lt;= EOMONTH(DATE(YEAR($O1009),4, 1), 0), Overall!$A1011&lt;&gt;"", MONTH($N1009) &lt;= 4, MONTH($O1009) &gt;= 4), IF($R1009 &lt;&gt; "", $H1009/$R1009, ""), ""), "")</f>
        <v/>
      </c>
      <c r="AJ1009" s="10" t="str">
        <f ca="1">IFERROR(IF(AND(NOW()&lt;= EOMONTH(DATE(YEAR($O1009),5, 1), 0), Overall!$A1011&lt;&gt;"", MONTH($N1009) &lt;= 5, MONTH($O1009) &gt;= 5), IF($R1009 &lt;&gt; "", $H1009/$R1009, ""), ""), "")</f>
        <v/>
      </c>
      <c r="AK1009" s="10" t="str">
        <f ca="1">IFERROR(IF(AND(NOW()&lt;= EOMONTH(DATE(YEAR($O1009),6, 1), 0), Overall!$A1011&lt;&gt;"", MONTH($N1009) &lt;= 6, MONTH($O1009) &gt;= 6), IF($R1009 &lt;&gt; "", $H1009/$R1009, ""), ""), "")</f>
        <v/>
      </c>
      <c r="AL1009" s="10" t="str">
        <f ca="1">IFERROR(IF(AND(NOW()&lt;= EOMONTH(DATE(YEAR($O1009),7, 1), 0), Overall!$A1011&lt;&gt;"", MONTH($N1009) &lt;= 7, MONTH($O1009) &gt;= 7), IF($R1009 &lt;&gt; "", $H1009/$R1009, ""), ""), "")</f>
        <v/>
      </c>
      <c r="AM1009" s="10" t="str">
        <f ca="1">IFERROR(IF(AND(NOW()&lt;= EOMONTH(DATE(YEAR($O1009),8, 1), 0), Overall!$A1011&lt;&gt;"", MONTH($N1009) &lt;= 8, MONTH($O1009) &gt;= 8), IF($R1009 &lt;&gt; "", $H1009/$R1009, ""), ""), "")</f>
        <v/>
      </c>
      <c r="AN1009" s="10" t="str">
        <f ca="1">IFERROR(IF(AND(NOW()&lt;= EOMONTH(DATE(YEAR($O1009),9, 1), 0), Overall!$A1011&lt;&gt;"", MONTH($N1009) &lt;= 9, MONTH($O1009) &gt;= 9), IF($R1009 &lt;&gt; "", $H1009/$R1009, ""), ""), "")</f>
        <v/>
      </c>
      <c r="AO1009" s="10" t="str">
        <f ca="1">IFERROR(IF(AND(NOW()&lt;= EOMONTH(DATE(YEAR($O1009),10, 1), 0), Overall!$A1011&lt;&gt;"", MONTH($N1009) &lt;= 10, MONTH($O1009) &gt;= 10), IF($R1009 &lt;&gt; "", $H1009/$R1009, ""), ""), "")</f>
        <v/>
      </c>
      <c r="AP1009" s="10" t="str">
        <f ca="1">IFERROR(IF(AND(NOW()&lt;= EOMONTH(DATE(YEAR($O1009),11, 1), 0), Overall!$A1011&lt;&gt;"", MONTH($N1009) &lt;=11, MONTH($O1009) &gt;= 11), IF($R1009 &lt;&gt; "", $H1009/$R1009, ""), ""), "")</f>
        <v/>
      </c>
      <c r="AQ1009" s="10" t="str">
        <f ca="1">IFERROR(IF(AND(NOW()&lt;= EOMONTH(DATE(YEAR($O1009),12, 1), 0), Overall!$A1011&lt;&gt;"", MONTH($N1009) &lt;= 12, MONTH($O1009) &gt;= 12), IF($R1009 &lt;&gt; "", $H1009/$R1009, ""), ""), "")</f>
        <v/>
      </c>
      <c r="AR1009" s="16">
        <f t="shared" ca="1" si="33"/>
        <v>0</v>
      </c>
    </row>
    <row r="1010" spans="1:44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IF(Overall!Q1012&lt;&gt;"",_xlfn.VALUETOTEXT(Overall!Q1012),"")</f>
        <v/>
      </c>
      <c r="F1010" s="5" t="str">
        <f>IF(Overall!E1012&lt;&gt;"",_xlfn.VALUETOTEXT(Overall!E1012),"")</f>
        <v/>
      </c>
      <c r="G1010" s="5" t="str">
        <f>IF(Overall!R1012&lt;&gt;"",_xlfn.VALUETOTEXT(Overall!R1012),"")</f>
        <v/>
      </c>
      <c r="H1010" s="6" t="str">
        <f>IF(Overall!F1012&lt;&gt;"",VALUE(Overall!F1012),"")</f>
        <v/>
      </c>
      <c r="I1010" s="6" t="str">
        <f>IF(Overall!G1012&lt;&gt;"",VALUE(Overall!G1012),"")</f>
        <v/>
      </c>
      <c r="J1010" s="6" t="str">
        <f>IF(Overall!H1012&lt;&gt;"",VALUE(Overall!H1012),"")</f>
        <v/>
      </c>
      <c r="K1010" s="6" t="str">
        <f>IF(Overall!I1012&lt;&gt;"",VALUE(Overall!I1012),"")</f>
        <v/>
      </c>
      <c r="L1010" s="6" t="str">
        <f>IF(Overall!J1012&lt;&gt;"",VALUE(Overall!J1012),"")</f>
        <v/>
      </c>
      <c r="M1010" s="6" t="str">
        <f>IF(Overall!K1012&lt;&gt;"",VALUE(Overall!K1012),"")</f>
        <v/>
      </c>
      <c r="N1010" s="7" t="str">
        <f>IF(Overall!L1012&lt;&gt;"",DATEVALUE(MID(Overall!L1012, FIND(",", Overall!L1012) + 2, FIND(" ", Overall!L1012) - FIND(",", Overall!L1012) - 1) &amp; " " &amp; MID(Overall!L1012, FIND(" ", Overall!L1012) + 1, FIND(",", Overall!L1012, FIND(" ", Overall!L1012)) - FIND(" ", Overall!L1012) - 1) &amp; ", " &amp; MID(Overall!L1012, FIND(",", Overall!L1012, FIND(",",Overall!L1012) + 1) + 2, LEN(Overall!L1012))),"")</f>
        <v/>
      </c>
      <c r="O1010" s="7" t="str">
        <f>IF(Overall!M1012&lt;&gt;"",DATEVALUE(MID(Overall!M1012, FIND(",", Overall!M1012) + 2, FIND(" ", Overall!M1012) - FIND(",", Overall!M1012) - 1) &amp; " " &amp; MID(Overall!M1012, FIND(" ", Overall!M1012) + 1, FIND(",", Overall!M1012, FIND(" ", Overall!M1012)) - FIND(" ", Overall!M1012) - 1) &amp; ", " &amp; MID(Overall!M1012, FIND(",", Overall!M1012, FIND(",",Overall!M1012) + 1) + 2, LEN(Overall!M1012))),"")</f>
        <v/>
      </c>
      <c r="P1010" s="7" t="str">
        <f>IF(Overall!N1012&lt;&gt;"",DATEVALUE(MID(Overall!N1012, FIND(",", Overall!N1012) + 2, FIND(" ", Overall!N1012) - FIND(",", Overall!N1012) - 1) &amp; " " &amp; MID(Overall!N1012, FIND(" ", Overall!N1012) + 1, FIND(",", Overall!N1012, FIND(" ", Overall!N1012)) - FIND(" ", Overall!N1012) - 1) &amp; ", " &amp; MID(Overall!N1012, FIND(",", Overall!N1012, FIND(",",Overall!N1012) + 1) + 2, LEN(Overall!N1012))),"")</f>
        <v/>
      </c>
      <c r="Q1010" s="7" t="str">
        <f>IF(Overall!O1012&lt;&gt;"",DATEVALUE(MID(Overall!O1012, FIND(",", Overall!O1012) + 2, FIND(" ", Overall!O1012) - FIND(",", Overall!O1012) - 1) &amp; " " &amp; MID(Overall!O1012, FIND(" ", Overall!O1012) + 1, FIND(",", Overall!O1012, FIND(" ", Overall!O1012)) - FIND(" ", Overall!O1012) - 1) &amp; ", " &amp; MID(Overall!O1012, FIND(",", Overall!O1012, FIND(",",Overall!O1012) + 1) + 2, LEN(Overall!O1012))),"")</f>
        <v/>
      </c>
      <c r="R1010" s="5" t="str">
        <f t="shared" si="32"/>
        <v/>
      </c>
      <c r="S1010" s="10" t="str">
        <f>IF(Overall!$A1012&lt;&gt;"",IF(AND(MONTH($N1010) &lt;= 1, MONTH($O1010) &gt;= 1), IF($R1010 &lt;&gt; "", $H1010/$R1010, ""), ""),"")</f>
        <v/>
      </c>
      <c r="T1010" s="10" t="str">
        <f>IF(Overall!$A1012&lt;&gt;"",IF(AND(MONTH($N1010) &lt;= 2, MONTH($O1010) &gt;= 2), IF($R1010 &lt;&gt; "", $H1010/$R1010, ""), ""),"")</f>
        <v/>
      </c>
      <c r="U1010" s="10" t="str">
        <f>IF(Overall!$A1012&lt;&gt;"",IF(AND(MONTH($N1010) &lt;= 3, MONTH($O1010) &gt;= 3), IF($R1010 &lt;&gt; "", $H1010/$R1010, ""), ""),"")</f>
        <v/>
      </c>
      <c r="V1010" s="10" t="str">
        <f>IF(Overall!$A1012&lt;&gt;"",IF(AND(MONTH($N1010) &lt;= 4, MONTH($O1010) &gt;= 4), IF($R1010 &lt;&gt; "", $H1010/$R1010, ""), ""),"")</f>
        <v/>
      </c>
      <c r="W1010" s="10" t="str">
        <f>IF(Overall!$A1012&lt;&gt;"",IF(AND(MONTH($N1010) &lt;= 5, MONTH($O1010) &gt;= 5), IF($R1010 &lt;&gt; "", $H1010/$R1010, ""), ""),"")</f>
        <v/>
      </c>
      <c r="X1010" s="10" t="str">
        <f>IF(Overall!$A1012&lt;&gt;"",IF(AND(MONTH($N1010) &lt;= 6, MONTH($O1010) &gt;= 6), IF($R1010 &lt;&gt; "", $H1010/$R1010, ""), ""),"")</f>
        <v/>
      </c>
      <c r="Y1010" s="10" t="str">
        <f>IF(Overall!$A1012&lt;&gt;"",IF(AND(MONTH($N1010) &lt;= 7, MONTH($O1010) &gt;= 7 ), IF($R1010 &lt;&gt; "", $H1010/$R1010, ""), ""),"")</f>
        <v/>
      </c>
      <c r="Z1010" s="10" t="str">
        <f>IF(Overall!$A1012&lt;&gt;"",IF(AND(MONTH($N1010) &lt;= 8, MONTH($O1010) &gt;= 8), IF($R1010 &lt;&gt; "", $H1010/$R1010, ""), ""),"")</f>
        <v/>
      </c>
      <c r="AA1010" s="10" t="str">
        <f>IF(Overall!$A1012&lt;&gt;"",IF(AND(MONTH($N1010) &lt;= 9, MONTH($O1010) &gt;= 9), IF($R1010 &lt;&gt; "", $H1010/$R1010, ""), ""),"")</f>
        <v/>
      </c>
      <c r="AB1010" s="10" t="str">
        <f>IF(Overall!$A1012&lt;&gt;"",IF(AND(MONTH($N1010) &lt;= 10, MONTH($O1010) &gt;= 10), IF($R1010 &lt;&gt; "", $H1010/$R1010, ""), ""),"")</f>
        <v/>
      </c>
      <c r="AC1010" s="10" t="str">
        <f>IF(Overall!$A1012&lt;&gt;"",IF(AND(MONTH($N1010) &lt;= 11, MONTH($O1010) &gt;= 11), IF($R1010 &lt;&gt; "", $H1010/$R1010, ""), ""),"")</f>
        <v/>
      </c>
      <c r="AD1010" s="10" t="str">
        <f>IF(Overall!$A1012&lt;&gt;"",IF(AND(MONTH($N1010) &lt;= 12, MONTH($O1010) &gt;= 12), IF($R1010 &lt;&gt; "", $H1010/$R1010, ""), ""),"")</f>
        <v/>
      </c>
      <c r="AF1010" s="10" t="str">
        <f ca="1">IFERROR(IF(AND(NOW()&lt;= EOMONTH(DATE(YEAR($O1010),1, 1), 0), Overall!$A1012&lt;&gt;"", MONTH($N1010) &lt;= 1, MONTH($O1010) &gt;= 1), IF($R1010 &lt;&gt; "", $H1010/$R1010, ""), ""), "")</f>
        <v/>
      </c>
      <c r="AG1010" s="10" t="str">
        <f ca="1">IFERROR(IF(AND(NOW()&lt;= EOMONTH(DATE(YEAR($O1010),2, 1), 0), Overall!$A1012&lt;&gt;"", MONTH($N1010) &lt;= 2, MONTH($O1010) &gt;= 2), IF($R1010 &lt;&gt; "", $H1010/$R1010, ""), ""), "")</f>
        <v/>
      </c>
      <c r="AH1010" s="10" t="str">
        <f ca="1">IFERROR(IF(AND(NOW()&lt;= EOMONTH(DATE(YEAR($O1010),3, 1), 0), Overall!$A1012&lt;&gt;"", MONTH($N1010) &lt;= 3, MONTH($O1010) &gt;= 3), IF($R1010 &lt;&gt; "", $H1010/$R1010, ""), ""), "")</f>
        <v/>
      </c>
      <c r="AI1010" s="10" t="str">
        <f ca="1">IFERROR(IF(AND(NOW()&lt;= EOMONTH(DATE(YEAR($O1010),4, 1), 0), Overall!$A1012&lt;&gt;"", MONTH($N1010) &lt;= 4, MONTH($O1010) &gt;= 4), IF($R1010 &lt;&gt; "", $H1010/$R1010, ""), ""), "")</f>
        <v/>
      </c>
      <c r="AJ1010" s="10" t="str">
        <f ca="1">IFERROR(IF(AND(NOW()&lt;= EOMONTH(DATE(YEAR($O1010),5, 1), 0), Overall!$A1012&lt;&gt;"", MONTH($N1010) &lt;= 5, MONTH($O1010) &gt;= 5), IF($R1010 &lt;&gt; "", $H1010/$R1010, ""), ""), "")</f>
        <v/>
      </c>
      <c r="AK1010" s="10" t="str">
        <f ca="1">IFERROR(IF(AND(NOW()&lt;= EOMONTH(DATE(YEAR($O1010),6, 1), 0), Overall!$A1012&lt;&gt;"", MONTH($N1010) &lt;= 6, MONTH($O1010) &gt;= 6), IF($R1010 &lt;&gt; "", $H1010/$R1010, ""), ""), "")</f>
        <v/>
      </c>
      <c r="AL1010" s="10" t="str">
        <f ca="1">IFERROR(IF(AND(NOW()&lt;= EOMONTH(DATE(YEAR($O1010),7, 1), 0), Overall!$A1012&lt;&gt;"", MONTH($N1010) &lt;= 7, MONTH($O1010) &gt;= 7), IF($R1010 &lt;&gt; "", $H1010/$R1010, ""), ""), "")</f>
        <v/>
      </c>
      <c r="AM1010" s="10" t="str">
        <f ca="1">IFERROR(IF(AND(NOW()&lt;= EOMONTH(DATE(YEAR($O1010),8, 1), 0), Overall!$A1012&lt;&gt;"", MONTH($N1010) &lt;= 8, MONTH($O1010) &gt;= 8), IF($R1010 &lt;&gt; "", $H1010/$R1010, ""), ""), "")</f>
        <v/>
      </c>
      <c r="AN1010" s="10" t="str">
        <f ca="1">IFERROR(IF(AND(NOW()&lt;= EOMONTH(DATE(YEAR($O1010),9, 1), 0), Overall!$A1012&lt;&gt;"", MONTH($N1010) &lt;= 9, MONTH($O1010) &gt;= 9), IF($R1010 &lt;&gt; "", $H1010/$R1010, ""), ""), "")</f>
        <v/>
      </c>
      <c r="AO1010" s="10" t="str">
        <f ca="1">IFERROR(IF(AND(NOW()&lt;= EOMONTH(DATE(YEAR($O1010),10, 1), 0), Overall!$A1012&lt;&gt;"", MONTH($N1010) &lt;= 10, MONTH($O1010) &gt;= 10), IF($R1010 &lt;&gt; "", $H1010/$R1010, ""), ""), "")</f>
        <v/>
      </c>
      <c r="AP1010" s="10" t="str">
        <f ca="1">IFERROR(IF(AND(NOW()&lt;= EOMONTH(DATE(YEAR($O1010),11, 1), 0), Overall!$A1012&lt;&gt;"", MONTH($N1010) &lt;=11, MONTH($O1010) &gt;= 11), IF($R1010 &lt;&gt; "", $H1010/$R1010, ""), ""), "")</f>
        <v/>
      </c>
      <c r="AQ1010" s="10" t="str">
        <f ca="1">IFERROR(IF(AND(NOW()&lt;= EOMONTH(DATE(YEAR($O1010),12, 1), 0), Overall!$A1012&lt;&gt;"", MONTH($N1010) &lt;= 12, MONTH($O1010) &gt;= 12), IF($R1010 &lt;&gt; "", $H1010/$R1010, ""), ""), "")</f>
        <v/>
      </c>
      <c r="AR1010" s="16">
        <f t="shared" ca="1" si="33"/>
        <v>0</v>
      </c>
    </row>
    <row r="1011" spans="1:44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IF(Overall!Q1013&lt;&gt;"",_xlfn.VALUETOTEXT(Overall!Q1013),"")</f>
        <v/>
      </c>
      <c r="F1011" s="5" t="str">
        <f>IF(Overall!E1013&lt;&gt;"",_xlfn.VALUETOTEXT(Overall!E1013),"")</f>
        <v/>
      </c>
      <c r="G1011" s="5" t="str">
        <f>IF(Overall!R1013&lt;&gt;"",_xlfn.VALUETOTEXT(Overall!R1013),"")</f>
        <v/>
      </c>
      <c r="H1011" s="6" t="str">
        <f>IF(Overall!F1013&lt;&gt;"",VALUE(Overall!F1013),"")</f>
        <v/>
      </c>
      <c r="I1011" s="6" t="str">
        <f>IF(Overall!G1013&lt;&gt;"",VALUE(Overall!G1013),"")</f>
        <v/>
      </c>
      <c r="J1011" s="6" t="str">
        <f>IF(Overall!H1013&lt;&gt;"",VALUE(Overall!H1013),"")</f>
        <v/>
      </c>
      <c r="K1011" s="6" t="str">
        <f>IF(Overall!I1013&lt;&gt;"",VALUE(Overall!I1013),"")</f>
        <v/>
      </c>
      <c r="L1011" s="6" t="str">
        <f>IF(Overall!J1013&lt;&gt;"",VALUE(Overall!J1013),"")</f>
        <v/>
      </c>
      <c r="M1011" s="6" t="str">
        <f>IF(Overall!K1013&lt;&gt;"",VALUE(Overall!K1013),"")</f>
        <v/>
      </c>
      <c r="N1011" s="7" t="str">
        <f>IF(Overall!L1013&lt;&gt;"",DATEVALUE(MID(Overall!L1013, FIND(",", Overall!L1013) + 2, FIND(" ", Overall!L1013) - FIND(",", Overall!L1013) - 1) &amp; " " &amp; MID(Overall!L1013, FIND(" ", Overall!L1013) + 1, FIND(",", Overall!L1013, FIND(" ", Overall!L1013)) - FIND(" ", Overall!L1013) - 1) &amp; ", " &amp; MID(Overall!L1013, FIND(",", Overall!L1013, FIND(",",Overall!L1013) + 1) + 2, LEN(Overall!L1013))),"")</f>
        <v/>
      </c>
      <c r="O1011" s="7" t="str">
        <f>IF(Overall!M1013&lt;&gt;"",DATEVALUE(MID(Overall!M1013, FIND(",", Overall!M1013) + 2, FIND(" ", Overall!M1013) - FIND(",", Overall!M1013) - 1) &amp; " " &amp; MID(Overall!M1013, FIND(" ", Overall!M1013) + 1, FIND(",", Overall!M1013, FIND(" ", Overall!M1013)) - FIND(" ", Overall!M1013) - 1) &amp; ", " &amp; MID(Overall!M1013, FIND(",", Overall!M1013, FIND(",",Overall!M1013) + 1) + 2, LEN(Overall!M1013))),"")</f>
        <v/>
      </c>
      <c r="P1011" s="7" t="str">
        <f>IF(Overall!N1013&lt;&gt;"",DATEVALUE(MID(Overall!N1013, FIND(",", Overall!N1013) + 2, FIND(" ", Overall!N1013) - FIND(",", Overall!N1013) - 1) &amp; " " &amp; MID(Overall!N1013, FIND(" ", Overall!N1013) + 1, FIND(",", Overall!N1013, FIND(" ", Overall!N1013)) - FIND(" ", Overall!N1013) - 1) &amp; ", " &amp; MID(Overall!N1013, FIND(",", Overall!N1013, FIND(",",Overall!N1013) + 1) + 2, LEN(Overall!N1013))),"")</f>
        <v/>
      </c>
      <c r="Q1011" s="7" t="str">
        <f>IF(Overall!O1013&lt;&gt;"",DATEVALUE(MID(Overall!O1013, FIND(",", Overall!O1013) + 2, FIND(" ", Overall!O1013) - FIND(",", Overall!O1013) - 1) &amp; " " &amp; MID(Overall!O1013, FIND(" ", Overall!O1013) + 1, FIND(",", Overall!O1013, FIND(" ", Overall!O1013)) - FIND(" ", Overall!O1013) - 1) &amp; ", " &amp; MID(Overall!O1013, FIND(",", Overall!O1013, FIND(",",Overall!O1013) + 1) + 2, LEN(Overall!O1013))),"")</f>
        <v/>
      </c>
      <c r="R1011" s="5" t="str">
        <f t="shared" si="32"/>
        <v/>
      </c>
      <c r="S1011" s="10" t="str">
        <f>IF(Overall!$A1013&lt;&gt;"",IF(AND(MONTH($N1011) &lt;= 1, MONTH($O1011) &gt;= 1), IF($R1011 &lt;&gt; "", $H1011/$R1011, ""), ""),"")</f>
        <v/>
      </c>
      <c r="T1011" s="10" t="str">
        <f>IF(Overall!$A1013&lt;&gt;"",IF(AND(MONTH($N1011) &lt;= 2, MONTH($O1011) &gt;= 2), IF($R1011 &lt;&gt; "", $H1011/$R1011, ""), ""),"")</f>
        <v/>
      </c>
      <c r="U1011" s="10" t="str">
        <f>IF(Overall!$A1013&lt;&gt;"",IF(AND(MONTH($N1011) &lt;= 3, MONTH($O1011) &gt;= 3), IF($R1011 &lt;&gt; "", $H1011/$R1011, ""), ""),"")</f>
        <v/>
      </c>
      <c r="V1011" s="10" t="str">
        <f>IF(Overall!$A1013&lt;&gt;"",IF(AND(MONTH($N1011) &lt;= 4, MONTH($O1011) &gt;= 4), IF($R1011 &lt;&gt; "", $H1011/$R1011, ""), ""),"")</f>
        <v/>
      </c>
      <c r="W1011" s="10" t="str">
        <f>IF(Overall!$A1013&lt;&gt;"",IF(AND(MONTH($N1011) &lt;= 5, MONTH($O1011) &gt;= 5), IF($R1011 &lt;&gt; "", $H1011/$R1011, ""), ""),"")</f>
        <v/>
      </c>
      <c r="X1011" s="10" t="str">
        <f>IF(Overall!$A1013&lt;&gt;"",IF(AND(MONTH($N1011) &lt;= 6, MONTH($O1011) &gt;= 6), IF($R1011 &lt;&gt; "", $H1011/$R1011, ""), ""),"")</f>
        <v/>
      </c>
      <c r="Y1011" s="10" t="str">
        <f>IF(Overall!$A1013&lt;&gt;"",IF(AND(MONTH($N1011) &lt;= 7, MONTH($O1011) &gt;= 7 ), IF($R1011 &lt;&gt; "", $H1011/$R1011, ""), ""),"")</f>
        <v/>
      </c>
      <c r="Z1011" s="10" t="str">
        <f>IF(Overall!$A1013&lt;&gt;"",IF(AND(MONTH($N1011) &lt;= 8, MONTH($O1011) &gt;= 8), IF($R1011 &lt;&gt; "", $H1011/$R1011, ""), ""),"")</f>
        <v/>
      </c>
      <c r="AA1011" s="10" t="str">
        <f>IF(Overall!$A1013&lt;&gt;"",IF(AND(MONTH($N1011) &lt;= 9, MONTH($O1011) &gt;= 9), IF($R1011 &lt;&gt; "", $H1011/$R1011, ""), ""),"")</f>
        <v/>
      </c>
      <c r="AB1011" s="10" t="str">
        <f>IF(Overall!$A1013&lt;&gt;"",IF(AND(MONTH($N1011) &lt;= 10, MONTH($O1011) &gt;= 10), IF($R1011 &lt;&gt; "", $H1011/$R1011, ""), ""),"")</f>
        <v/>
      </c>
      <c r="AC1011" s="10" t="str">
        <f>IF(Overall!$A1013&lt;&gt;"",IF(AND(MONTH($N1011) &lt;= 11, MONTH($O1011) &gt;= 11), IF($R1011 &lt;&gt; "", $H1011/$R1011, ""), ""),"")</f>
        <v/>
      </c>
      <c r="AD1011" s="10" t="str">
        <f>IF(Overall!$A1013&lt;&gt;"",IF(AND(MONTH($N1011) &lt;= 12, MONTH($O1011) &gt;= 12), IF($R1011 &lt;&gt; "", $H1011/$R1011, ""), ""),"")</f>
        <v/>
      </c>
      <c r="AF1011" s="10" t="str">
        <f ca="1">IFERROR(IF(AND(NOW()&lt;= EOMONTH(DATE(YEAR($O1011),1, 1), 0), Overall!$A1013&lt;&gt;"", MONTH($N1011) &lt;= 1, MONTH($O1011) &gt;= 1), IF($R1011 &lt;&gt; "", $H1011/$R1011, ""), ""), "")</f>
        <v/>
      </c>
      <c r="AG1011" s="10" t="str">
        <f ca="1">IFERROR(IF(AND(NOW()&lt;= EOMONTH(DATE(YEAR($O1011),2, 1), 0), Overall!$A1013&lt;&gt;"", MONTH($N1011) &lt;= 2, MONTH($O1011) &gt;= 2), IF($R1011 &lt;&gt; "", $H1011/$R1011, ""), ""), "")</f>
        <v/>
      </c>
      <c r="AH1011" s="10" t="str">
        <f ca="1">IFERROR(IF(AND(NOW()&lt;= EOMONTH(DATE(YEAR($O1011),3, 1), 0), Overall!$A1013&lt;&gt;"", MONTH($N1011) &lt;= 3, MONTH($O1011) &gt;= 3), IF($R1011 &lt;&gt; "", $H1011/$R1011, ""), ""), "")</f>
        <v/>
      </c>
      <c r="AI1011" s="10" t="str">
        <f ca="1">IFERROR(IF(AND(NOW()&lt;= EOMONTH(DATE(YEAR($O1011),4, 1), 0), Overall!$A1013&lt;&gt;"", MONTH($N1011) &lt;= 4, MONTH($O1011) &gt;= 4), IF($R1011 &lt;&gt; "", $H1011/$R1011, ""), ""), "")</f>
        <v/>
      </c>
      <c r="AJ1011" s="10" t="str">
        <f ca="1">IFERROR(IF(AND(NOW()&lt;= EOMONTH(DATE(YEAR($O1011),5, 1), 0), Overall!$A1013&lt;&gt;"", MONTH($N1011) &lt;= 5, MONTH($O1011) &gt;= 5), IF($R1011 &lt;&gt; "", $H1011/$R1011, ""), ""), "")</f>
        <v/>
      </c>
      <c r="AK1011" s="10" t="str">
        <f ca="1">IFERROR(IF(AND(NOW()&lt;= EOMONTH(DATE(YEAR($O1011),6, 1), 0), Overall!$A1013&lt;&gt;"", MONTH($N1011) &lt;= 6, MONTH($O1011) &gt;= 6), IF($R1011 &lt;&gt; "", $H1011/$R1011, ""), ""), "")</f>
        <v/>
      </c>
      <c r="AL1011" s="10" t="str">
        <f ca="1">IFERROR(IF(AND(NOW()&lt;= EOMONTH(DATE(YEAR($O1011),7, 1), 0), Overall!$A1013&lt;&gt;"", MONTH($N1011) &lt;= 7, MONTH($O1011) &gt;= 7), IF($R1011 &lt;&gt; "", $H1011/$R1011, ""), ""), "")</f>
        <v/>
      </c>
      <c r="AM1011" s="10" t="str">
        <f ca="1">IFERROR(IF(AND(NOW()&lt;= EOMONTH(DATE(YEAR($O1011),8, 1), 0), Overall!$A1013&lt;&gt;"", MONTH($N1011) &lt;= 8, MONTH($O1011) &gt;= 8), IF($R1011 &lt;&gt; "", $H1011/$R1011, ""), ""), "")</f>
        <v/>
      </c>
      <c r="AN1011" s="10" t="str">
        <f ca="1">IFERROR(IF(AND(NOW()&lt;= EOMONTH(DATE(YEAR($O1011),9, 1), 0), Overall!$A1013&lt;&gt;"", MONTH($N1011) &lt;= 9, MONTH($O1011) &gt;= 9), IF($R1011 &lt;&gt; "", $H1011/$R1011, ""), ""), "")</f>
        <v/>
      </c>
      <c r="AO1011" s="10" t="str">
        <f ca="1">IFERROR(IF(AND(NOW()&lt;= EOMONTH(DATE(YEAR($O1011),10, 1), 0), Overall!$A1013&lt;&gt;"", MONTH($N1011) &lt;= 10, MONTH($O1011) &gt;= 10), IF($R1011 &lt;&gt; "", $H1011/$R1011, ""), ""), "")</f>
        <v/>
      </c>
      <c r="AP1011" s="10" t="str">
        <f ca="1">IFERROR(IF(AND(NOW()&lt;= EOMONTH(DATE(YEAR($O1011),11, 1), 0), Overall!$A1013&lt;&gt;"", MONTH($N1011) &lt;=11, MONTH($O1011) &gt;= 11), IF($R1011 &lt;&gt; "", $H1011/$R1011, ""), ""), "")</f>
        <v/>
      </c>
      <c r="AQ1011" s="10" t="str">
        <f ca="1">IFERROR(IF(AND(NOW()&lt;= EOMONTH(DATE(YEAR($O1011),12, 1), 0), Overall!$A1013&lt;&gt;"", MONTH($N1011) &lt;= 12, MONTH($O1011) &gt;= 12), IF($R1011 &lt;&gt; "", $H1011/$R1011, ""), ""), "")</f>
        <v/>
      </c>
      <c r="AR1011" s="16">
        <f t="shared" ca="1" si="33"/>
        <v>0</v>
      </c>
    </row>
    <row r="1012" spans="1:44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IF(Overall!Q1014&lt;&gt;"",_xlfn.VALUETOTEXT(Overall!Q1014),"")</f>
        <v/>
      </c>
      <c r="F1012" s="5" t="str">
        <f>IF(Overall!E1014&lt;&gt;"",_xlfn.VALUETOTEXT(Overall!E1014),"")</f>
        <v/>
      </c>
      <c r="G1012" s="5" t="str">
        <f>IF(Overall!R1014&lt;&gt;"",_xlfn.VALUETOTEXT(Overall!R1014),"")</f>
        <v/>
      </c>
      <c r="H1012" s="6" t="str">
        <f>IF(Overall!F1014&lt;&gt;"",VALUE(Overall!F1014),"")</f>
        <v/>
      </c>
      <c r="I1012" s="6" t="str">
        <f>IF(Overall!G1014&lt;&gt;"",VALUE(Overall!G1014),"")</f>
        <v/>
      </c>
      <c r="J1012" s="6" t="str">
        <f>IF(Overall!H1014&lt;&gt;"",VALUE(Overall!H1014),"")</f>
        <v/>
      </c>
      <c r="K1012" s="6" t="str">
        <f>IF(Overall!I1014&lt;&gt;"",VALUE(Overall!I1014),"")</f>
        <v/>
      </c>
      <c r="L1012" s="6" t="str">
        <f>IF(Overall!J1014&lt;&gt;"",VALUE(Overall!J1014),"")</f>
        <v/>
      </c>
      <c r="M1012" s="6" t="str">
        <f>IF(Overall!K1014&lt;&gt;"",VALUE(Overall!K1014),"")</f>
        <v/>
      </c>
      <c r="N1012" s="7" t="str">
        <f>IF(Overall!L1014&lt;&gt;"",DATEVALUE(MID(Overall!L1014, FIND(",", Overall!L1014) + 2, FIND(" ", Overall!L1014) - FIND(",", Overall!L1014) - 1) &amp; " " &amp; MID(Overall!L1014, FIND(" ", Overall!L1014) + 1, FIND(",", Overall!L1014, FIND(" ", Overall!L1014)) - FIND(" ", Overall!L1014) - 1) &amp; ", " &amp; MID(Overall!L1014, FIND(",", Overall!L1014, FIND(",",Overall!L1014) + 1) + 2, LEN(Overall!L1014))),"")</f>
        <v/>
      </c>
      <c r="O1012" s="7" t="str">
        <f>IF(Overall!M1014&lt;&gt;"",DATEVALUE(MID(Overall!M1014, FIND(",", Overall!M1014) + 2, FIND(" ", Overall!M1014) - FIND(",", Overall!M1014) - 1) &amp; " " &amp; MID(Overall!M1014, FIND(" ", Overall!M1014) + 1, FIND(",", Overall!M1014, FIND(" ", Overall!M1014)) - FIND(" ", Overall!M1014) - 1) &amp; ", " &amp; MID(Overall!M1014, FIND(",", Overall!M1014, FIND(",",Overall!M1014) + 1) + 2, LEN(Overall!M1014))),"")</f>
        <v/>
      </c>
      <c r="P1012" s="7" t="str">
        <f>IF(Overall!N1014&lt;&gt;"",DATEVALUE(MID(Overall!N1014, FIND(",", Overall!N1014) + 2, FIND(" ", Overall!N1014) - FIND(",", Overall!N1014) - 1) &amp; " " &amp; MID(Overall!N1014, FIND(" ", Overall!N1014) + 1, FIND(",", Overall!N1014, FIND(" ", Overall!N1014)) - FIND(" ", Overall!N1014) - 1) &amp; ", " &amp; MID(Overall!N1014, FIND(",", Overall!N1014, FIND(",",Overall!N1014) + 1) + 2, LEN(Overall!N1014))),"")</f>
        <v/>
      </c>
      <c r="Q1012" s="7" t="str">
        <f>IF(Overall!O1014&lt;&gt;"",DATEVALUE(MID(Overall!O1014, FIND(",", Overall!O1014) + 2, FIND(" ", Overall!O1014) - FIND(",", Overall!O1014) - 1) &amp; " " &amp; MID(Overall!O1014, FIND(" ", Overall!O1014) + 1, FIND(",", Overall!O1014, FIND(" ", Overall!O1014)) - FIND(" ", Overall!O1014) - 1) &amp; ", " &amp; MID(Overall!O1014, FIND(",", Overall!O1014, FIND(",",Overall!O1014) + 1) + 2, LEN(Overall!O1014))),"")</f>
        <v/>
      </c>
      <c r="R1012" s="5" t="str">
        <f t="shared" si="32"/>
        <v/>
      </c>
      <c r="S1012" s="10" t="str">
        <f>IF(Overall!$A1014&lt;&gt;"",IF(AND(MONTH($N1012) &lt;= 1, MONTH($O1012) &gt;= 1), IF($R1012 &lt;&gt; "", $H1012/$R1012, ""), ""),"")</f>
        <v/>
      </c>
      <c r="T1012" s="10" t="str">
        <f>IF(Overall!$A1014&lt;&gt;"",IF(AND(MONTH($N1012) &lt;= 2, MONTH($O1012) &gt;= 2), IF($R1012 &lt;&gt; "", $H1012/$R1012, ""), ""),"")</f>
        <v/>
      </c>
      <c r="U1012" s="10" t="str">
        <f>IF(Overall!$A1014&lt;&gt;"",IF(AND(MONTH($N1012) &lt;= 3, MONTH($O1012) &gt;= 3), IF($R1012 &lt;&gt; "", $H1012/$R1012, ""), ""),"")</f>
        <v/>
      </c>
      <c r="V1012" s="10" t="str">
        <f>IF(Overall!$A1014&lt;&gt;"",IF(AND(MONTH($N1012) &lt;= 4, MONTH($O1012) &gt;= 4), IF($R1012 &lt;&gt; "", $H1012/$R1012, ""), ""),"")</f>
        <v/>
      </c>
      <c r="W1012" s="10" t="str">
        <f>IF(Overall!$A1014&lt;&gt;"",IF(AND(MONTH($N1012) &lt;= 5, MONTH($O1012) &gt;= 5), IF($R1012 &lt;&gt; "", $H1012/$R1012, ""), ""),"")</f>
        <v/>
      </c>
      <c r="X1012" s="10" t="str">
        <f>IF(Overall!$A1014&lt;&gt;"",IF(AND(MONTH($N1012) &lt;= 6, MONTH($O1012) &gt;= 6), IF($R1012 &lt;&gt; "", $H1012/$R1012, ""), ""),"")</f>
        <v/>
      </c>
      <c r="Y1012" s="10" t="str">
        <f>IF(Overall!$A1014&lt;&gt;"",IF(AND(MONTH($N1012) &lt;= 7, MONTH($O1012) &gt;= 7 ), IF($R1012 &lt;&gt; "", $H1012/$R1012, ""), ""),"")</f>
        <v/>
      </c>
      <c r="Z1012" s="10" t="str">
        <f>IF(Overall!$A1014&lt;&gt;"",IF(AND(MONTH($N1012) &lt;= 8, MONTH($O1012) &gt;= 8), IF($R1012 &lt;&gt; "", $H1012/$R1012, ""), ""),"")</f>
        <v/>
      </c>
      <c r="AA1012" s="10" t="str">
        <f>IF(Overall!$A1014&lt;&gt;"",IF(AND(MONTH($N1012) &lt;= 9, MONTH($O1012) &gt;= 9), IF($R1012 &lt;&gt; "", $H1012/$R1012, ""), ""),"")</f>
        <v/>
      </c>
      <c r="AB1012" s="10" t="str">
        <f>IF(Overall!$A1014&lt;&gt;"",IF(AND(MONTH($N1012) &lt;= 10, MONTH($O1012) &gt;= 10), IF($R1012 &lt;&gt; "", $H1012/$R1012, ""), ""),"")</f>
        <v/>
      </c>
      <c r="AC1012" s="10" t="str">
        <f>IF(Overall!$A1014&lt;&gt;"",IF(AND(MONTH($N1012) &lt;= 11, MONTH($O1012) &gt;= 11), IF($R1012 &lt;&gt; "", $H1012/$R1012, ""), ""),"")</f>
        <v/>
      </c>
      <c r="AD1012" s="10" t="str">
        <f>IF(Overall!$A1014&lt;&gt;"",IF(AND(MONTH($N1012) &lt;= 12, MONTH($O1012) &gt;= 12), IF($R1012 &lt;&gt; "", $H1012/$R1012, ""), ""),"")</f>
        <v/>
      </c>
      <c r="AF1012" s="10" t="str">
        <f ca="1">IFERROR(IF(AND(NOW()&lt;= EOMONTH(DATE(YEAR($O1012),1, 1), 0), Overall!$A1014&lt;&gt;"", MONTH($N1012) &lt;= 1, MONTH($O1012) &gt;= 1), IF($R1012 &lt;&gt; "", $H1012/$R1012, ""), ""), "")</f>
        <v/>
      </c>
      <c r="AG1012" s="10" t="str">
        <f ca="1">IFERROR(IF(AND(NOW()&lt;= EOMONTH(DATE(YEAR($O1012),2, 1), 0), Overall!$A1014&lt;&gt;"", MONTH($N1012) &lt;= 2, MONTH($O1012) &gt;= 2), IF($R1012 &lt;&gt; "", $H1012/$R1012, ""), ""), "")</f>
        <v/>
      </c>
      <c r="AH1012" s="10" t="str">
        <f ca="1">IFERROR(IF(AND(NOW()&lt;= EOMONTH(DATE(YEAR($O1012),3, 1), 0), Overall!$A1014&lt;&gt;"", MONTH($N1012) &lt;= 3, MONTH($O1012) &gt;= 3), IF($R1012 &lt;&gt; "", $H1012/$R1012, ""), ""), "")</f>
        <v/>
      </c>
      <c r="AI1012" s="10" t="str">
        <f ca="1">IFERROR(IF(AND(NOW()&lt;= EOMONTH(DATE(YEAR($O1012),4, 1), 0), Overall!$A1014&lt;&gt;"", MONTH($N1012) &lt;= 4, MONTH($O1012) &gt;= 4), IF($R1012 &lt;&gt; "", $H1012/$R1012, ""), ""), "")</f>
        <v/>
      </c>
      <c r="AJ1012" s="10" t="str">
        <f ca="1">IFERROR(IF(AND(NOW()&lt;= EOMONTH(DATE(YEAR($O1012),5, 1), 0), Overall!$A1014&lt;&gt;"", MONTH($N1012) &lt;= 5, MONTH($O1012) &gt;= 5), IF($R1012 &lt;&gt; "", $H1012/$R1012, ""), ""), "")</f>
        <v/>
      </c>
      <c r="AK1012" s="10" t="str">
        <f ca="1">IFERROR(IF(AND(NOW()&lt;= EOMONTH(DATE(YEAR($O1012),6, 1), 0), Overall!$A1014&lt;&gt;"", MONTH($N1012) &lt;= 6, MONTH($O1012) &gt;= 6), IF($R1012 &lt;&gt; "", $H1012/$R1012, ""), ""), "")</f>
        <v/>
      </c>
      <c r="AL1012" s="10" t="str">
        <f ca="1">IFERROR(IF(AND(NOW()&lt;= EOMONTH(DATE(YEAR($O1012),7, 1), 0), Overall!$A1014&lt;&gt;"", MONTH($N1012) &lt;= 7, MONTH($O1012) &gt;= 7), IF($R1012 &lt;&gt; "", $H1012/$R1012, ""), ""), "")</f>
        <v/>
      </c>
      <c r="AM1012" s="10" t="str">
        <f ca="1">IFERROR(IF(AND(NOW()&lt;= EOMONTH(DATE(YEAR($O1012),8, 1), 0), Overall!$A1014&lt;&gt;"", MONTH($N1012) &lt;= 8, MONTH($O1012) &gt;= 8), IF($R1012 &lt;&gt; "", $H1012/$R1012, ""), ""), "")</f>
        <v/>
      </c>
      <c r="AN1012" s="10" t="str">
        <f ca="1">IFERROR(IF(AND(NOW()&lt;= EOMONTH(DATE(YEAR($O1012),9, 1), 0), Overall!$A1014&lt;&gt;"", MONTH($N1012) &lt;= 9, MONTH($O1012) &gt;= 9), IF($R1012 &lt;&gt; "", $H1012/$R1012, ""), ""), "")</f>
        <v/>
      </c>
      <c r="AO1012" s="10" t="str">
        <f ca="1">IFERROR(IF(AND(NOW()&lt;= EOMONTH(DATE(YEAR($O1012),10, 1), 0), Overall!$A1014&lt;&gt;"", MONTH($N1012) &lt;= 10, MONTH($O1012) &gt;= 10), IF($R1012 &lt;&gt; "", $H1012/$R1012, ""), ""), "")</f>
        <v/>
      </c>
      <c r="AP1012" s="10" t="str">
        <f ca="1">IFERROR(IF(AND(NOW()&lt;= EOMONTH(DATE(YEAR($O1012),11, 1), 0), Overall!$A1014&lt;&gt;"", MONTH($N1012) &lt;=11, MONTH($O1012) &gt;= 11), IF($R1012 &lt;&gt; "", $H1012/$R1012, ""), ""), "")</f>
        <v/>
      </c>
      <c r="AQ1012" s="10" t="str">
        <f ca="1">IFERROR(IF(AND(NOW()&lt;= EOMONTH(DATE(YEAR($O1012),12, 1), 0), Overall!$A1014&lt;&gt;"", MONTH($N1012) &lt;= 12, MONTH($O1012) &gt;= 12), IF($R1012 &lt;&gt; "", $H1012/$R1012, ""), ""), "")</f>
        <v/>
      </c>
      <c r="AR1012" s="16">
        <f t="shared" ca="1" si="33"/>
        <v>0</v>
      </c>
    </row>
    <row r="1013" spans="1:44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IF(Overall!Q1015&lt;&gt;"",_xlfn.VALUETOTEXT(Overall!Q1015),"")</f>
        <v/>
      </c>
      <c r="F1013" s="5" t="str">
        <f>IF(Overall!E1015&lt;&gt;"",_xlfn.VALUETOTEXT(Overall!E1015),"")</f>
        <v/>
      </c>
      <c r="G1013" s="5" t="str">
        <f>IF(Overall!R1015&lt;&gt;"",_xlfn.VALUETOTEXT(Overall!R1015),"")</f>
        <v/>
      </c>
      <c r="H1013" s="6" t="str">
        <f>IF(Overall!F1015&lt;&gt;"",VALUE(Overall!F1015),"")</f>
        <v/>
      </c>
      <c r="I1013" s="6" t="str">
        <f>IF(Overall!G1015&lt;&gt;"",VALUE(Overall!G1015),"")</f>
        <v/>
      </c>
      <c r="J1013" s="6" t="str">
        <f>IF(Overall!H1015&lt;&gt;"",VALUE(Overall!H1015),"")</f>
        <v/>
      </c>
      <c r="K1013" s="6" t="str">
        <f>IF(Overall!I1015&lt;&gt;"",VALUE(Overall!I1015),"")</f>
        <v/>
      </c>
      <c r="L1013" s="6" t="str">
        <f>IF(Overall!J1015&lt;&gt;"",VALUE(Overall!J1015),"")</f>
        <v/>
      </c>
      <c r="M1013" s="6" t="str">
        <f>IF(Overall!K1015&lt;&gt;"",VALUE(Overall!K1015),"")</f>
        <v/>
      </c>
      <c r="N1013" s="7" t="str">
        <f>IF(Overall!L1015&lt;&gt;"",DATEVALUE(MID(Overall!L1015, FIND(",", Overall!L1015) + 2, FIND(" ", Overall!L1015) - FIND(",", Overall!L1015) - 1) &amp; " " &amp; MID(Overall!L1015, FIND(" ", Overall!L1015) + 1, FIND(",", Overall!L1015, FIND(" ", Overall!L1015)) - FIND(" ", Overall!L1015) - 1) &amp; ", " &amp; MID(Overall!L1015, FIND(",", Overall!L1015, FIND(",",Overall!L1015) + 1) + 2, LEN(Overall!L1015))),"")</f>
        <v/>
      </c>
      <c r="O1013" s="7" t="str">
        <f>IF(Overall!M1015&lt;&gt;"",DATEVALUE(MID(Overall!M1015, FIND(",", Overall!M1015) + 2, FIND(" ", Overall!M1015) - FIND(",", Overall!M1015) - 1) &amp; " " &amp; MID(Overall!M1015, FIND(" ", Overall!M1015) + 1, FIND(",", Overall!M1015, FIND(" ", Overall!M1015)) - FIND(" ", Overall!M1015) - 1) &amp; ", " &amp; MID(Overall!M1015, FIND(",", Overall!M1015, FIND(",",Overall!M1015) + 1) + 2, LEN(Overall!M1015))),"")</f>
        <v/>
      </c>
      <c r="P1013" s="7" t="str">
        <f>IF(Overall!N1015&lt;&gt;"",DATEVALUE(MID(Overall!N1015, FIND(",", Overall!N1015) + 2, FIND(" ", Overall!N1015) - FIND(",", Overall!N1015) - 1) &amp; " " &amp; MID(Overall!N1015, FIND(" ", Overall!N1015) + 1, FIND(",", Overall!N1015, FIND(" ", Overall!N1015)) - FIND(" ", Overall!N1015) - 1) &amp; ", " &amp; MID(Overall!N1015, FIND(",", Overall!N1015, FIND(",",Overall!N1015) + 1) + 2, LEN(Overall!N1015))),"")</f>
        <v/>
      </c>
      <c r="Q1013" s="7" t="str">
        <f>IF(Overall!O1015&lt;&gt;"",DATEVALUE(MID(Overall!O1015, FIND(",", Overall!O1015) + 2, FIND(" ", Overall!O1015) - FIND(",", Overall!O1015) - 1) &amp; " " &amp; MID(Overall!O1015, FIND(" ", Overall!O1015) + 1, FIND(",", Overall!O1015, FIND(" ", Overall!O1015)) - FIND(" ", Overall!O1015) - 1) &amp; ", " &amp; MID(Overall!O1015, FIND(",", Overall!O1015, FIND(",",Overall!O1015) + 1) + 2, LEN(Overall!O1015))),"")</f>
        <v/>
      </c>
      <c r="R1013" s="5" t="str">
        <f t="shared" si="32"/>
        <v/>
      </c>
      <c r="S1013" s="10" t="str">
        <f>IF(Overall!$A1015&lt;&gt;"",IF(AND(MONTH($N1013) &lt;= 1, MONTH($O1013) &gt;= 1), IF($R1013 &lt;&gt; "", $H1013/$R1013, ""), ""),"")</f>
        <v/>
      </c>
      <c r="T1013" s="10" t="str">
        <f>IF(Overall!$A1015&lt;&gt;"",IF(AND(MONTH($N1013) &lt;= 2, MONTH($O1013) &gt;= 2), IF($R1013 &lt;&gt; "", $H1013/$R1013, ""), ""),"")</f>
        <v/>
      </c>
      <c r="U1013" s="10" t="str">
        <f>IF(Overall!$A1015&lt;&gt;"",IF(AND(MONTH($N1013) &lt;= 3, MONTH($O1013) &gt;= 3), IF($R1013 &lt;&gt; "", $H1013/$R1013, ""), ""),"")</f>
        <v/>
      </c>
      <c r="V1013" s="10" t="str">
        <f>IF(Overall!$A1015&lt;&gt;"",IF(AND(MONTH($N1013) &lt;= 4, MONTH($O1013) &gt;= 4), IF($R1013 &lt;&gt; "", $H1013/$R1013, ""), ""),"")</f>
        <v/>
      </c>
      <c r="W1013" s="10" t="str">
        <f>IF(Overall!$A1015&lt;&gt;"",IF(AND(MONTH($N1013) &lt;= 5, MONTH($O1013) &gt;= 5), IF($R1013 &lt;&gt; "", $H1013/$R1013, ""), ""),"")</f>
        <v/>
      </c>
      <c r="X1013" s="10" t="str">
        <f>IF(Overall!$A1015&lt;&gt;"",IF(AND(MONTH($N1013) &lt;= 6, MONTH($O1013) &gt;= 6), IF($R1013 &lt;&gt; "", $H1013/$R1013, ""), ""),"")</f>
        <v/>
      </c>
      <c r="Y1013" s="10" t="str">
        <f>IF(Overall!$A1015&lt;&gt;"",IF(AND(MONTH($N1013) &lt;= 7, MONTH($O1013) &gt;= 7 ), IF($R1013 &lt;&gt; "", $H1013/$R1013, ""), ""),"")</f>
        <v/>
      </c>
      <c r="Z1013" s="10" t="str">
        <f>IF(Overall!$A1015&lt;&gt;"",IF(AND(MONTH($N1013) &lt;= 8, MONTH($O1013) &gt;= 8), IF($R1013 &lt;&gt; "", $H1013/$R1013, ""), ""),"")</f>
        <v/>
      </c>
      <c r="AA1013" s="10" t="str">
        <f>IF(Overall!$A1015&lt;&gt;"",IF(AND(MONTH($N1013) &lt;= 9, MONTH($O1013) &gt;= 9), IF($R1013 &lt;&gt; "", $H1013/$R1013, ""), ""),"")</f>
        <v/>
      </c>
      <c r="AB1013" s="10" t="str">
        <f>IF(Overall!$A1015&lt;&gt;"",IF(AND(MONTH($N1013) &lt;= 10, MONTH($O1013) &gt;= 10), IF($R1013 &lt;&gt; "", $H1013/$R1013, ""), ""),"")</f>
        <v/>
      </c>
      <c r="AC1013" s="10" t="str">
        <f>IF(Overall!$A1015&lt;&gt;"",IF(AND(MONTH($N1013) &lt;= 11, MONTH($O1013) &gt;= 11), IF($R1013 &lt;&gt; "", $H1013/$R1013, ""), ""),"")</f>
        <v/>
      </c>
      <c r="AD1013" s="10" t="str">
        <f>IF(Overall!$A1015&lt;&gt;"",IF(AND(MONTH($N1013) &lt;= 12, MONTH($O1013) &gt;= 12), IF($R1013 &lt;&gt; "", $H1013/$R1013, ""), ""),"")</f>
        <v/>
      </c>
      <c r="AF1013" s="10" t="str">
        <f ca="1">IFERROR(IF(AND(NOW()&lt;= EOMONTH(DATE(YEAR($O1013),1, 1), 0), Overall!$A1015&lt;&gt;"", MONTH($N1013) &lt;= 1, MONTH($O1013) &gt;= 1), IF($R1013 &lt;&gt; "", $H1013/$R1013, ""), ""), "")</f>
        <v/>
      </c>
      <c r="AG1013" s="10" t="str">
        <f ca="1">IFERROR(IF(AND(NOW()&lt;= EOMONTH(DATE(YEAR($O1013),2, 1), 0), Overall!$A1015&lt;&gt;"", MONTH($N1013) &lt;= 2, MONTH($O1013) &gt;= 2), IF($R1013 &lt;&gt; "", $H1013/$R1013, ""), ""), "")</f>
        <v/>
      </c>
      <c r="AH1013" s="10" t="str">
        <f ca="1">IFERROR(IF(AND(NOW()&lt;= EOMONTH(DATE(YEAR($O1013),3, 1), 0), Overall!$A1015&lt;&gt;"", MONTH($N1013) &lt;= 3, MONTH($O1013) &gt;= 3), IF($R1013 &lt;&gt; "", $H1013/$R1013, ""), ""), "")</f>
        <v/>
      </c>
      <c r="AI1013" s="10" t="str">
        <f ca="1">IFERROR(IF(AND(NOW()&lt;= EOMONTH(DATE(YEAR($O1013),4, 1), 0), Overall!$A1015&lt;&gt;"", MONTH($N1013) &lt;= 4, MONTH($O1013) &gt;= 4), IF($R1013 &lt;&gt; "", $H1013/$R1013, ""), ""), "")</f>
        <v/>
      </c>
      <c r="AJ1013" s="10" t="str">
        <f ca="1">IFERROR(IF(AND(NOW()&lt;= EOMONTH(DATE(YEAR($O1013),5, 1), 0), Overall!$A1015&lt;&gt;"", MONTH($N1013) &lt;= 5, MONTH($O1013) &gt;= 5), IF($R1013 &lt;&gt; "", $H1013/$R1013, ""), ""), "")</f>
        <v/>
      </c>
      <c r="AK1013" s="10" t="str">
        <f ca="1">IFERROR(IF(AND(NOW()&lt;= EOMONTH(DATE(YEAR($O1013),6, 1), 0), Overall!$A1015&lt;&gt;"", MONTH($N1013) &lt;= 6, MONTH($O1013) &gt;= 6), IF($R1013 &lt;&gt; "", $H1013/$R1013, ""), ""), "")</f>
        <v/>
      </c>
      <c r="AL1013" s="10" t="str">
        <f ca="1">IFERROR(IF(AND(NOW()&lt;= EOMONTH(DATE(YEAR($O1013),7, 1), 0), Overall!$A1015&lt;&gt;"", MONTH($N1013) &lt;= 7, MONTH($O1013) &gt;= 7), IF($R1013 &lt;&gt; "", $H1013/$R1013, ""), ""), "")</f>
        <v/>
      </c>
      <c r="AM1013" s="10" t="str">
        <f ca="1">IFERROR(IF(AND(NOW()&lt;= EOMONTH(DATE(YEAR($O1013),8, 1), 0), Overall!$A1015&lt;&gt;"", MONTH($N1013) &lt;= 8, MONTH($O1013) &gt;= 8), IF($R1013 &lt;&gt; "", $H1013/$R1013, ""), ""), "")</f>
        <v/>
      </c>
      <c r="AN1013" s="10" t="str">
        <f ca="1">IFERROR(IF(AND(NOW()&lt;= EOMONTH(DATE(YEAR($O1013),9, 1), 0), Overall!$A1015&lt;&gt;"", MONTH($N1013) &lt;= 9, MONTH($O1013) &gt;= 9), IF($R1013 &lt;&gt; "", $H1013/$R1013, ""), ""), "")</f>
        <v/>
      </c>
      <c r="AO1013" s="10" t="str">
        <f ca="1">IFERROR(IF(AND(NOW()&lt;= EOMONTH(DATE(YEAR($O1013),10, 1), 0), Overall!$A1015&lt;&gt;"", MONTH($N1013) &lt;= 10, MONTH($O1013) &gt;= 10), IF($R1013 &lt;&gt; "", $H1013/$R1013, ""), ""), "")</f>
        <v/>
      </c>
      <c r="AP1013" s="10" t="str">
        <f ca="1">IFERROR(IF(AND(NOW()&lt;= EOMONTH(DATE(YEAR($O1013),11, 1), 0), Overall!$A1015&lt;&gt;"", MONTH($N1013) &lt;=11, MONTH($O1013) &gt;= 11), IF($R1013 &lt;&gt; "", $H1013/$R1013, ""), ""), "")</f>
        <v/>
      </c>
      <c r="AQ1013" s="10" t="str">
        <f ca="1">IFERROR(IF(AND(NOW()&lt;= EOMONTH(DATE(YEAR($O1013),12, 1), 0), Overall!$A1015&lt;&gt;"", MONTH($N1013) &lt;= 12, MONTH($O1013) &gt;= 12), IF($R1013 &lt;&gt; "", $H1013/$R1013, ""), ""), "")</f>
        <v/>
      </c>
      <c r="AR1013" s="16">
        <f t="shared" ca="1" si="33"/>
        <v>0</v>
      </c>
    </row>
    <row r="1014" spans="1:44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IF(Overall!Q1016&lt;&gt;"",_xlfn.VALUETOTEXT(Overall!Q1016),"")</f>
        <v/>
      </c>
      <c r="F1014" s="5" t="str">
        <f>IF(Overall!E1016&lt;&gt;"",_xlfn.VALUETOTEXT(Overall!E1016),"")</f>
        <v/>
      </c>
      <c r="G1014" s="5" t="str">
        <f>IF(Overall!R1016&lt;&gt;"",_xlfn.VALUETOTEXT(Overall!R1016),"")</f>
        <v/>
      </c>
      <c r="H1014" s="6" t="str">
        <f>IF(Overall!F1016&lt;&gt;"",VALUE(Overall!F1016),"")</f>
        <v/>
      </c>
      <c r="I1014" s="6" t="str">
        <f>IF(Overall!G1016&lt;&gt;"",VALUE(Overall!G1016),"")</f>
        <v/>
      </c>
      <c r="J1014" s="6" t="str">
        <f>IF(Overall!H1016&lt;&gt;"",VALUE(Overall!H1016),"")</f>
        <v/>
      </c>
      <c r="K1014" s="6" t="str">
        <f>IF(Overall!I1016&lt;&gt;"",VALUE(Overall!I1016),"")</f>
        <v/>
      </c>
      <c r="L1014" s="6" t="str">
        <f>IF(Overall!J1016&lt;&gt;"",VALUE(Overall!J1016),"")</f>
        <v/>
      </c>
      <c r="M1014" s="6" t="str">
        <f>IF(Overall!K1016&lt;&gt;"",VALUE(Overall!K1016),"")</f>
        <v/>
      </c>
      <c r="N1014" s="7" t="str">
        <f>IF(Overall!L1016&lt;&gt;"",DATEVALUE(MID(Overall!L1016, FIND(",", Overall!L1016) + 2, FIND(" ", Overall!L1016) - FIND(",", Overall!L1016) - 1) &amp; " " &amp; MID(Overall!L1016, FIND(" ", Overall!L1016) + 1, FIND(",", Overall!L1016, FIND(" ", Overall!L1016)) - FIND(" ", Overall!L1016) - 1) &amp; ", " &amp; MID(Overall!L1016, FIND(",", Overall!L1016, FIND(",",Overall!L1016) + 1) + 2, LEN(Overall!L1016))),"")</f>
        <v/>
      </c>
      <c r="O1014" s="7" t="str">
        <f>IF(Overall!M1016&lt;&gt;"",DATEVALUE(MID(Overall!M1016, FIND(",", Overall!M1016) + 2, FIND(" ", Overall!M1016) - FIND(",", Overall!M1016) - 1) &amp; " " &amp; MID(Overall!M1016, FIND(" ", Overall!M1016) + 1, FIND(",", Overall!M1016, FIND(" ", Overall!M1016)) - FIND(" ", Overall!M1016) - 1) &amp; ", " &amp; MID(Overall!M1016, FIND(",", Overall!M1016, FIND(",",Overall!M1016) + 1) + 2, LEN(Overall!M1016))),"")</f>
        <v/>
      </c>
      <c r="P1014" s="7" t="str">
        <f>IF(Overall!N1016&lt;&gt;"",DATEVALUE(MID(Overall!N1016, FIND(",", Overall!N1016) + 2, FIND(" ", Overall!N1016) - FIND(",", Overall!N1016) - 1) &amp; " " &amp; MID(Overall!N1016, FIND(" ", Overall!N1016) + 1, FIND(",", Overall!N1016, FIND(" ", Overall!N1016)) - FIND(" ", Overall!N1016) - 1) &amp; ", " &amp; MID(Overall!N1016, FIND(",", Overall!N1016, FIND(",",Overall!N1016) + 1) + 2, LEN(Overall!N1016))),"")</f>
        <v/>
      </c>
      <c r="Q1014" s="7" t="str">
        <f>IF(Overall!O1016&lt;&gt;"",DATEVALUE(MID(Overall!O1016, FIND(",", Overall!O1016) + 2, FIND(" ", Overall!O1016) - FIND(",", Overall!O1016) - 1) &amp; " " &amp; MID(Overall!O1016, FIND(" ", Overall!O1016) + 1, FIND(",", Overall!O1016, FIND(" ", Overall!O1016)) - FIND(" ", Overall!O1016) - 1) &amp; ", " &amp; MID(Overall!O1016, FIND(",", Overall!O1016, FIND(",",Overall!O1016) + 1) + 2, LEN(Overall!O1016))),"")</f>
        <v/>
      </c>
      <c r="R1014" s="5" t="str">
        <f t="shared" si="32"/>
        <v/>
      </c>
      <c r="S1014" s="10" t="str">
        <f>IF(Overall!$A1016&lt;&gt;"",IF(AND(MONTH($N1014) &lt;= 1, MONTH($O1014) &gt;= 1), IF($R1014 &lt;&gt; "", $H1014/$R1014, ""), ""),"")</f>
        <v/>
      </c>
      <c r="T1014" s="10" t="str">
        <f>IF(Overall!$A1016&lt;&gt;"",IF(AND(MONTH($N1014) &lt;= 2, MONTH($O1014) &gt;= 2), IF($R1014 &lt;&gt; "", $H1014/$R1014, ""), ""),"")</f>
        <v/>
      </c>
      <c r="U1014" s="10" t="str">
        <f>IF(Overall!$A1016&lt;&gt;"",IF(AND(MONTH($N1014) &lt;= 3, MONTH($O1014) &gt;= 3), IF($R1014 &lt;&gt; "", $H1014/$R1014, ""), ""),"")</f>
        <v/>
      </c>
      <c r="V1014" s="10" t="str">
        <f>IF(Overall!$A1016&lt;&gt;"",IF(AND(MONTH($N1014) &lt;= 4, MONTH($O1014) &gt;= 4), IF($R1014 &lt;&gt; "", $H1014/$R1014, ""), ""),"")</f>
        <v/>
      </c>
      <c r="W1014" s="10" t="str">
        <f>IF(Overall!$A1016&lt;&gt;"",IF(AND(MONTH($N1014) &lt;= 5, MONTH($O1014) &gt;= 5), IF($R1014 &lt;&gt; "", $H1014/$R1014, ""), ""),"")</f>
        <v/>
      </c>
      <c r="X1014" s="10" t="str">
        <f>IF(Overall!$A1016&lt;&gt;"",IF(AND(MONTH($N1014) &lt;= 6, MONTH($O1014) &gt;= 6), IF($R1014 &lt;&gt; "", $H1014/$R1014, ""), ""),"")</f>
        <v/>
      </c>
      <c r="Y1014" s="10" t="str">
        <f>IF(Overall!$A1016&lt;&gt;"",IF(AND(MONTH($N1014) &lt;= 7, MONTH($O1014) &gt;= 7 ), IF($R1014 &lt;&gt; "", $H1014/$R1014, ""), ""),"")</f>
        <v/>
      </c>
      <c r="Z1014" s="10" t="str">
        <f>IF(Overall!$A1016&lt;&gt;"",IF(AND(MONTH($N1014) &lt;= 8, MONTH($O1014) &gt;= 8), IF($R1014 &lt;&gt; "", $H1014/$R1014, ""), ""),"")</f>
        <v/>
      </c>
      <c r="AA1014" s="10" t="str">
        <f>IF(Overall!$A1016&lt;&gt;"",IF(AND(MONTH($N1014) &lt;= 9, MONTH($O1014) &gt;= 9), IF($R1014 &lt;&gt; "", $H1014/$R1014, ""), ""),"")</f>
        <v/>
      </c>
      <c r="AB1014" s="10" t="str">
        <f>IF(Overall!$A1016&lt;&gt;"",IF(AND(MONTH($N1014) &lt;= 10, MONTH($O1014) &gt;= 10), IF($R1014 &lt;&gt; "", $H1014/$R1014, ""), ""),"")</f>
        <v/>
      </c>
      <c r="AC1014" s="10" t="str">
        <f>IF(Overall!$A1016&lt;&gt;"",IF(AND(MONTH($N1014) &lt;= 11, MONTH($O1014) &gt;= 11), IF($R1014 &lt;&gt; "", $H1014/$R1014, ""), ""),"")</f>
        <v/>
      </c>
      <c r="AD1014" s="10" t="str">
        <f>IF(Overall!$A1016&lt;&gt;"",IF(AND(MONTH($N1014) &lt;= 12, MONTH($O1014) &gt;= 12), IF($R1014 &lt;&gt; "", $H1014/$R1014, ""), ""),"")</f>
        <v/>
      </c>
      <c r="AF1014" s="10" t="str">
        <f ca="1">IFERROR(IF(AND(NOW()&lt;= EOMONTH(DATE(YEAR($O1014),1, 1), 0), Overall!$A1016&lt;&gt;"", MONTH($N1014) &lt;= 1, MONTH($O1014) &gt;= 1), IF($R1014 &lt;&gt; "", $H1014/$R1014, ""), ""), "")</f>
        <v/>
      </c>
      <c r="AG1014" s="10" t="str">
        <f ca="1">IFERROR(IF(AND(NOW()&lt;= EOMONTH(DATE(YEAR($O1014),2, 1), 0), Overall!$A1016&lt;&gt;"", MONTH($N1014) &lt;= 2, MONTH($O1014) &gt;= 2), IF($R1014 &lt;&gt; "", $H1014/$R1014, ""), ""), "")</f>
        <v/>
      </c>
      <c r="AH1014" s="10" t="str">
        <f ca="1">IFERROR(IF(AND(NOW()&lt;= EOMONTH(DATE(YEAR($O1014),3, 1), 0), Overall!$A1016&lt;&gt;"", MONTH($N1014) &lt;= 3, MONTH($O1014) &gt;= 3), IF($R1014 &lt;&gt; "", $H1014/$R1014, ""), ""), "")</f>
        <v/>
      </c>
      <c r="AI1014" s="10" t="str">
        <f ca="1">IFERROR(IF(AND(NOW()&lt;= EOMONTH(DATE(YEAR($O1014),4, 1), 0), Overall!$A1016&lt;&gt;"", MONTH($N1014) &lt;= 4, MONTH($O1014) &gt;= 4), IF($R1014 &lt;&gt; "", $H1014/$R1014, ""), ""), "")</f>
        <v/>
      </c>
      <c r="AJ1014" s="10" t="str">
        <f ca="1">IFERROR(IF(AND(NOW()&lt;= EOMONTH(DATE(YEAR($O1014),5, 1), 0), Overall!$A1016&lt;&gt;"", MONTH($N1014) &lt;= 5, MONTH($O1014) &gt;= 5), IF($R1014 &lt;&gt; "", $H1014/$R1014, ""), ""), "")</f>
        <v/>
      </c>
      <c r="AK1014" s="10" t="str">
        <f ca="1">IFERROR(IF(AND(NOW()&lt;= EOMONTH(DATE(YEAR($O1014),6, 1), 0), Overall!$A1016&lt;&gt;"", MONTH($N1014) &lt;= 6, MONTH($O1014) &gt;= 6), IF($R1014 &lt;&gt; "", $H1014/$R1014, ""), ""), "")</f>
        <v/>
      </c>
      <c r="AL1014" s="10" t="str">
        <f ca="1">IFERROR(IF(AND(NOW()&lt;= EOMONTH(DATE(YEAR($O1014),7, 1), 0), Overall!$A1016&lt;&gt;"", MONTH($N1014) &lt;= 7, MONTH($O1014) &gt;= 7), IF($R1014 &lt;&gt; "", $H1014/$R1014, ""), ""), "")</f>
        <v/>
      </c>
      <c r="AM1014" s="10" t="str">
        <f ca="1">IFERROR(IF(AND(NOW()&lt;= EOMONTH(DATE(YEAR($O1014),8, 1), 0), Overall!$A1016&lt;&gt;"", MONTH($N1014) &lt;= 8, MONTH($O1014) &gt;= 8), IF($R1014 &lt;&gt; "", $H1014/$R1014, ""), ""), "")</f>
        <v/>
      </c>
      <c r="AN1014" s="10" t="str">
        <f ca="1">IFERROR(IF(AND(NOW()&lt;= EOMONTH(DATE(YEAR($O1014),9, 1), 0), Overall!$A1016&lt;&gt;"", MONTH($N1014) &lt;= 9, MONTH($O1014) &gt;= 9), IF($R1014 &lt;&gt; "", $H1014/$R1014, ""), ""), "")</f>
        <v/>
      </c>
      <c r="AO1014" s="10" t="str">
        <f ca="1">IFERROR(IF(AND(NOW()&lt;= EOMONTH(DATE(YEAR($O1014),10, 1), 0), Overall!$A1016&lt;&gt;"", MONTH($N1014) &lt;= 10, MONTH($O1014) &gt;= 10), IF($R1014 &lt;&gt; "", $H1014/$R1014, ""), ""), "")</f>
        <v/>
      </c>
      <c r="AP1014" s="10" t="str">
        <f ca="1">IFERROR(IF(AND(NOW()&lt;= EOMONTH(DATE(YEAR($O1014),11, 1), 0), Overall!$A1016&lt;&gt;"", MONTH($N1014) &lt;=11, MONTH($O1014) &gt;= 11), IF($R1014 &lt;&gt; "", $H1014/$R1014, ""), ""), "")</f>
        <v/>
      </c>
      <c r="AQ1014" s="10" t="str">
        <f ca="1">IFERROR(IF(AND(NOW()&lt;= EOMONTH(DATE(YEAR($O1014),12, 1), 0), Overall!$A1016&lt;&gt;"", MONTH($N1014) &lt;= 12, MONTH($O1014) &gt;= 12), IF($R1014 &lt;&gt; "", $H1014/$R1014, ""), ""), "")</f>
        <v/>
      </c>
      <c r="AR1014" s="16">
        <f t="shared" ca="1" si="33"/>
        <v>0</v>
      </c>
    </row>
    <row r="1015" spans="1:44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IF(Overall!Q1017&lt;&gt;"",_xlfn.VALUETOTEXT(Overall!Q1017),"")</f>
        <v/>
      </c>
      <c r="F1015" s="5" t="str">
        <f>IF(Overall!E1017&lt;&gt;"",_xlfn.VALUETOTEXT(Overall!E1017),"")</f>
        <v/>
      </c>
      <c r="G1015" s="5" t="str">
        <f>IF(Overall!R1017&lt;&gt;"",_xlfn.VALUETOTEXT(Overall!R1017),"")</f>
        <v/>
      </c>
      <c r="H1015" s="6" t="str">
        <f>IF(Overall!F1017&lt;&gt;"",VALUE(Overall!F1017),"")</f>
        <v/>
      </c>
      <c r="I1015" s="6" t="str">
        <f>IF(Overall!G1017&lt;&gt;"",VALUE(Overall!G1017),"")</f>
        <v/>
      </c>
      <c r="J1015" s="6" t="str">
        <f>IF(Overall!H1017&lt;&gt;"",VALUE(Overall!H1017),"")</f>
        <v/>
      </c>
      <c r="K1015" s="6" t="str">
        <f>IF(Overall!I1017&lt;&gt;"",VALUE(Overall!I1017),"")</f>
        <v/>
      </c>
      <c r="L1015" s="6" t="str">
        <f>IF(Overall!J1017&lt;&gt;"",VALUE(Overall!J1017),"")</f>
        <v/>
      </c>
      <c r="M1015" s="6" t="str">
        <f>IF(Overall!K1017&lt;&gt;"",VALUE(Overall!K1017),"")</f>
        <v/>
      </c>
      <c r="N1015" s="7" t="str">
        <f>IF(Overall!L1017&lt;&gt;"",DATEVALUE(MID(Overall!L1017, FIND(",", Overall!L1017) + 2, FIND(" ", Overall!L1017) - FIND(",", Overall!L1017) - 1) &amp; " " &amp; MID(Overall!L1017, FIND(" ", Overall!L1017) + 1, FIND(",", Overall!L1017, FIND(" ", Overall!L1017)) - FIND(" ", Overall!L1017) - 1) &amp; ", " &amp; MID(Overall!L1017, FIND(",", Overall!L1017, FIND(",",Overall!L1017) + 1) + 2, LEN(Overall!L1017))),"")</f>
        <v/>
      </c>
      <c r="O1015" s="7" t="str">
        <f>IF(Overall!M1017&lt;&gt;"",DATEVALUE(MID(Overall!M1017, FIND(",", Overall!M1017) + 2, FIND(" ", Overall!M1017) - FIND(",", Overall!M1017) - 1) &amp; " " &amp; MID(Overall!M1017, FIND(" ", Overall!M1017) + 1, FIND(",", Overall!M1017, FIND(" ", Overall!M1017)) - FIND(" ", Overall!M1017) - 1) &amp; ", " &amp; MID(Overall!M1017, FIND(",", Overall!M1017, FIND(",",Overall!M1017) + 1) + 2, LEN(Overall!M1017))),"")</f>
        <v/>
      </c>
      <c r="P1015" s="7" t="str">
        <f>IF(Overall!N1017&lt;&gt;"",DATEVALUE(MID(Overall!N1017, FIND(",", Overall!N1017) + 2, FIND(" ", Overall!N1017) - FIND(",", Overall!N1017) - 1) &amp; " " &amp; MID(Overall!N1017, FIND(" ", Overall!N1017) + 1, FIND(",", Overall!N1017, FIND(" ", Overall!N1017)) - FIND(" ", Overall!N1017) - 1) &amp; ", " &amp; MID(Overall!N1017, FIND(",", Overall!N1017, FIND(",",Overall!N1017) + 1) + 2, LEN(Overall!N1017))),"")</f>
        <v/>
      </c>
      <c r="Q1015" s="7" t="str">
        <f>IF(Overall!O1017&lt;&gt;"",DATEVALUE(MID(Overall!O1017, FIND(",", Overall!O1017) + 2, FIND(" ", Overall!O1017) - FIND(",", Overall!O1017) - 1) &amp; " " &amp; MID(Overall!O1017, FIND(" ", Overall!O1017) + 1, FIND(",", Overall!O1017, FIND(" ", Overall!O1017)) - FIND(" ", Overall!O1017) - 1) &amp; ", " &amp; MID(Overall!O1017, FIND(",", Overall!O1017, FIND(",",Overall!O1017) + 1) + 2, LEN(Overall!O1017))),"")</f>
        <v/>
      </c>
      <c r="R1015" s="5" t="str">
        <f t="shared" si="32"/>
        <v/>
      </c>
      <c r="S1015" s="10" t="str">
        <f>IF(Overall!$A1017&lt;&gt;"",IF(AND(MONTH($N1015) &lt;= 1, MONTH($O1015) &gt;= 1), IF($R1015 &lt;&gt; "", $H1015/$R1015, ""), ""),"")</f>
        <v/>
      </c>
      <c r="T1015" s="10" t="str">
        <f>IF(Overall!$A1017&lt;&gt;"",IF(AND(MONTH($N1015) &lt;= 2, MONTH($O1015) &gt;= 2), IF($R1015 &lt;&gt; "", $H1015/$R1015, ""), ""),"")</f>
        <v/>
      </c>
      <c r="U1015" s="10" t="str">
        <f>IF(Overall!$A1017&lt;&gt;"",IF(AND(MONTH($N1015) &lt;= 3, MONTH($O1015) &gt;= 3), IF($R1015 &lt;&gt; "", $H1015/$R1015, ""), ""),"")</f>
        <v/>
      </c>
      <c r="V1015" s="10" t="str">
        <f>IF(Overall!$A1017&lt;&gt;"",IF(AND(MONTH($N1015) &lt;= 4, MONTH($O1015) &gt;= 4), IF($R1015 &lt;&gt; "", $H1015/$R1015, ""), ""),"")</f>
        <v/>
      </c>
      <c r="W1015" s="10" t="str">
        <f>IF(Overall!$A1017&lt;&gt;"",IF(AND(MONTH($N1015) &lt;= 5, MONTH($O1015) &gt;= 5), IF($R1015 &lt;&gt; "", $H1015/$R1015, ""), ""),"")</f>
        <v/>
      </c>
      <c r="X1015" s="10" t="str">
        <f>IF(Overall!$A1017&lt;&gt;"",IF(AND(MONTH($N1015) &lt;= 6, MONTH($O1015) &gt;= 6), IF($R1015 &lt;&gt; "", $H1015/$R1015, ""), ""),"")</f>
        <v/>
      </c>
      <c r="Y1015" s="10" t="str">
        <f>IF(Overall!$A1017&lt;&gt;"",IF(AND(MONTH($N1015) &lt;= 7, MONTH($O1015) &gt;= 7 ), IF($R1015 &lt;&gt; "", $H1015/$R1015, ""), ""),"")</f>
        <v/>
      </c>
      <c r="Z1015" s="10" t="str">
        <f>IF(Overall!$A1017&lt;&gt;"",IF(AND(MONTH($N1015) &lt;= 8, MONTH($O1015) &gt;= 8), IF($R1015 &lt;&gt; "", $H1015/$R1015, ""), ""),"")</f>
        <v/>
      </c>
      <c r="AA1015" s="10" t="str">
        <f>IF(Overall!$A1017&lt;&gt;"",IF(AND(MONTH($N1015) &lt;= 9, MONTH($O1015) &gt;= 9), IF($R1015 &lt;&gt; "", $H1015/$R1015, ""), ""),"")</f>
        <v/>
      </c>
      <c r="AB1015" s="10" t="str">
        <f>IF(Overall!$A1017&lt;&gt;"",IF(AND(MONTH($N1015) &lt;= 10, MONTH($O1015) &gt;= 10), IF($R1015 &lt;&gt; "", $H1015/$R1015, ""), ""),"")</f>
        <v/>
      </c>
      <c r="AC1015" s="10" t="str">
        <f>IF(Overall!$A1017&lt;&gt;"",IF(AND(MONTH($N1015) &lt;= 11, MONTH($O1015) &gt;= 11), IF($R1015 &lt;&gt; "", $H1015/$R1015, ""), ""),"")</f>
        <v/>
      </c>
      <c r="AD1015" s="10" t="str">
        <f>IF(Overall!$A1017&lt;&gt;"",IF(AND(MONTH($N1015) &lt;= 12, MONTH($O1015) &gt;= 12), IF($R1015 &lt;&gt; "", $H1015/$R1015, ""), ""),"")</f>
        <v/>
      </c>
      <c r="AF1015" s="10" t="str">
        <f ca="1">IFERROR(IF(AND(NOW()&lt;= EOMONTH(DATE(YEAR($O1015),1, 1), 0), Overall!$A1017&lt;&gt;"", MONTH($N1015) &lt;= 1, MONTH($O1015) &gt;= 1), IF($R1015 &lt;&gt; "", $H1015/$R1015, ""), ""), "")</f>
        <v/>
      </c>
      <c r="AG1015" s="10" t="str">
        <f ca="1">IFERROR(IF(AND(NOW()&lt;= EOMONTH(DATE(YEAR($O1015),2, 1), 0), Overall!$A1017&lt;&gt;"", MONTH($N1015) &lt;= 2, MONTH($O1015) &gt;= 2), IF($R1015 &lt;&gt; "", $H1015/$R1015, ""), ""), "")</f>
        <v/>
      </c>
      <c r="AH1015" s="10" t="str">
        <f ca="1">IFERROR(IF(AND(NOW()&lt;= EOMONTH(DATE(YEAR($O1015),3, 1), 0), Overall!$A1017&lt;&gt;"", MONTH($N1015) &lt;= 3, MONTH($O1015) &gt;= 3), IF($R1015 &lt;&gt; "", $H1015/$R1015, ""), ""), "")</f>
        <v/>
      </c>
      <c r="AI1015" s="10" t="str">
        <f ca="1">IFERROR(IF(AND(NOW()&lt;= EOMONTH(DATE(YEAR($O1015),4, 1), 0), Overall!$A1017&lt;&gt;"", MONTH($N1015) &lt;= 4, MONTH($O1015) &gt;= 4), IF($R1015 &lt;&gt; "", $H1015/$R1015, ""), ""), "")</f>
        <v/>
      </c>
      <c r="AJ1015" s="10" t="str">
        <f ca="1">IFERROR(IF(AND(NOW()&lt;= EOMONTH(DATE(YEAR($O1015),5, 1), 0), Overall!$A1017&lt;&gt;"", MONTH($N1015) &lt;= 5, MONTH($O1015) &gt;= 5), IF($R1015 &lt;&gt; "", $H1015/$R1015, ""), ""), "")</f>
        <v/>
      </c>
      <c r="AK1015" s="10" t="str">
        <f ca="1">IFERROR(IF(AND(NOW()&lt;= EOMONTH(DATE(YEAR($O1015),6, 1), 0), Overall!$A1017&lt;&gt;"", MONTH($N1015) &lt;= 6, MONTH($O1015) &gt;= 6), IF($R1015 &lt;&gt; "", $H1015/$R1015, ""), ""), "")</f>
        <v/>
      </c>
      <c r="AL1015" s="10" t="str">
        <f ca="1">IFERROR(IF(AND(NOW()&lt;= EOMONTH(DATE(YEAR($O1015),7, 1), 0), Overall!$A1017&lt;&gt;"", MONTH($N1015) &lt;= 7, MONTH($O1015) &gt;= 7), IF($R1015 &lt;&gt; "", $H1015/$R1015, ""), ""), "")</f>
        <v/>
      </c>
      <c r="AM1015" s="10" t="str">
        <f ca="1">IFERROR(IF(AND(NOW()&lt;= EOMONTH(DATE(YEAR($O1015),8, 1), 0), Overall!$A1017&lt;&gt;"", MONTH($N1015) &lt;= 8, MONTH($O1015) &gt;= 8), IF($R1015 &lt;&gt; "", $H1015/$R1015, ""), ""), "")</f>
        <v/>
      </c>
      <c r="AN1015" s="10" t="str">
        <f ca="1">IFERROR(IF(AND(NOW()&lt;= EOMONTH(DATE(YEAR($O1015),9, 1), 0), Overall!$A1017&lt;&gt;"", MONTH($N1015) &lt;= 9, MONTH($O1015) &gt;= 9), IF($R1015 &lt;&gt; "", $H1015/$R1015, ""), ""), "")</f>
        <v/>
      </c>
      <c r="AO1015" s="10" t="str">
        <f ca="1">IFERROR(IF(AND(NOW()&lt;= EOMONTH(DATE(YEAR($O1015),10, 1), 0), Overall!$A1017&lt;&gt;"", MONTH($N1015) &lt;= 10, MONTH($O1015) &gt;= 10), IF($R1015 &lt;&gt; "", $H1015/$R1015, ""), ""), "")</f>
        <v/>
      </c>
      <c r="AP1015" s="10" t="str">
        <f ca="1">IFERROR(IF(AND(NOW()&lt;= EOMONTH(DATE(YEAR($O1015),11, 1), 0), Overall!$A1017&lt;&gt;"", MONTH($N1015) &lt;=11, MONTH($O1015) &gt;= 11), IF($R1015 &lt;&gt; "", $H1015/$R1015, ""), ""), "")</f>
        <v/>
      </c>
      <c r="AQ1015" s="10" t="str">
        <f ca="1">IFERROR(IF(AND(NOW()&lt;= EOMONTH(DATE(YEAR($O1015),12, 1), 0), Overall!$A1017&lt;&gt;"", MONTH($N1015) &lt;= 12, MONTH($O1015) &gt;= 12), IF($R1015 &lt;&gt; "", $H1015/$R1015, ""), ""), "")</f>
        <v/>
      </c>
      <c r="AR1015" s="16">
        <f t="shared" ca="1" si="33"/>
        <v>0</v>
      </c>
    </row>
    <row r="1016" spans="1:44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IF(Overall!Q1018&lt;&gt;"",_xlfn.VALUETOTEXT(Overall!Q1018),"")</f>
        <v/>
      </c>
      <c r="F1016" s="5" t="str">
        <f>IF(Overall!E1018&lt;&gt;"",_xlfn.VALUETOTEXT(Overall!E1018),"")</f>
        <v/>
      </c>
      <c r="G1016" s="5" t="str">
        <f>IF(Overall!R1018&lt;&gt;"",_xlfn.VALUETOTEXT(Overall!R1018),"")</f>
        <v/>
      </c>
      <c r="H1016" s="6" t="str">
        <f>IF(Overall!F1018&lt;&gt;"",VALUE(Overall!F1018),"")</f>
        <v/>
      </c>
      <c r="I1016" s="6" t="str">
        <f>IF(Overall!G1018&lt;&gt;"",VALUE(Overall!G1018),"")</f>
        <v/>
      </c>
      <c r="J1016" s="6" t="str">
        <f>IF(Overall!H1018&lt;&gt;"",VALUE(Overall!H1018),"")</f>
        <v/>
      </c>
      <c r="K1016" s="6" t="str">
        <f>IF(Overall!I1018&lt;&gt;"",VALUE(Overall!I1018),"")</f>
        <v/>
      </c>
      <c r="L1016" s="6" t="str">
        <f>IF(Overall!J1018&lt;&gt;"",VALUE(Overall!J1018),"")</f>
        <v/>
      </c>
      <c r="M1016" s="6" t="str">
        <f>IF(Overall!K1018&lt;&gt;"",VALUE(Overall!K1018),"")</f>
        <v/>
      </c>
      <c r="N1016" s="7" t="str">
        <f>IF(Overall!L1018&lt;&gt;"",DATEVALUE(MID(Overall!L1018, FIND(",", Overall!L1018) + 2, FIND(" ", Overall!L1018) - FIND(",", Overall!L1018) - 1) &amp; " " &amp; MID(Overall!L1018, FIND(" ", Overall!L1018) + 1, FIND(",", Overall!L1018, FIND(" ", Overall!L1018)) - FIND(" ", Overall!L1018) - 1) &amp; ", " &amp; MID(Overall!L1018, FIND(",", Overall!L1018, FIND(",",Overall!L1018) + 1) + 2, LEN(Overall!L1018))),"")</f>
        <v/>
      </c>
      <c r="O1016" s="7" t="str">
        <f>IF(Overall!M1018&lt;&gt;"",DATEVALUE(MID(Overall!M1018, FIND(",", Overall!M1018) + 2, FIND(" ", Overall!M1018) - FIND(",", Overall!M1018) - 1) &amp; " " &amp; MID(Overall!M1018, FIND(" ", Overall!M1018) + 1, FIND(",", Overall!M1018, FIND(" ", Overall!M1018)) - FIND(" ", Overall!M1018) - 1) &amp; ", " &amp; MID(Overall!M1018, FIND(",", Overall!M1018, FIND(",",Overall!M1018) + 1) + 2, LEN(Overall!M1018))),"")</f>
        <v/>
      </c>
      <c r="P1016" s="7" t="str">
        <f>IF(Overall!N1018&lt;&gt;"",DATEVALUE(MID(Overall!N1018, FIND(",", Overall!N1018) + 2, FIND(" ", Overall!N1018) - FIND(",", Overall!N1018) - 1) &amp; " " &amp; MID(Overall!N1018, FIND(" ", Overall!N1018) + 1, FIND(",", Overall!N1018, FIND(" ", Overall!N1018)) - FIND(" ", Overall!N1018) - 1) &amp; ", " &amp; MID(Overall!N1018, FIND(",", Overall!N1018, FIND(",",Overall!N1018) + 1) + 2, LEN(Overall!N1018))),"")</f>
        <v/>
      </c>
      <c r="Q1016" s="7" t="str">
        <f>IF(Overall!O1018&lt;&gt;"",DATEVALUE(MID(Overall!O1018, FIND(",", Overall!O1018) + 2, FIND(" ", Overall!O1018) - FIND(",", Overall!O1018) - 1) &amp; " " &amp; MID(Overall!O1018, FIND(" ", Overall!O1018) + 1, FIND(",", Overall!O1018, FIND(" ", Overall!O1018)) - FIND(" ", Overall!O1018) - 1) &amp; ", " &amp; MID(Overall!O1018, FIND(",", Overall!O1018, FIND(",",Overall!O1018) + 1) + 2, LEN(Overall!O1018))),"")</f>
        <v/>
      </c>
      <c r="R1016" s="5" t="str">
        <f t="shared" si="32"/>
        <v/>
      </c>
      <c r="S1016" s="10" t="str">
        <f>IF(Overall!$A1018&lt;&gt;"",IF(AND(MONTH($N1016) &lt;= 1, MONTH($O1016) &gt;= 1), IF($R1016 &lt;&gt; "", $H1016/$R1016, ""), ""),"")</f>
        <v/>
      </c>
      <c r="T1016" s="10" t="str">
        <f>IF(Overall!$A1018&lt;&gt;"",IF(AND(MONTH($N1016) &lt;= 2, MONTH($O1016) &gt;= 2), IF($R1016 &lt;&gt; "", $H1016/$R1016, ""), ""),"")</f>
        <v/>
      </c>
      <c r="U1016" s="10" t="str">
        <f>IF(Overall!$A1018&lt;&gt;"",IF(AND(MONTH($N1016) &lt;= 3, MONTH($O1016) &gt;= 3), IF($R1016 &lt;&gt; "", $H1016/$R1016, ""), ""),"")</f>
        <v/>
      </c>
      <c r="V1016" s="10" t="str">
        <f>IF(Overall!$A1018&lt;&gt;"",IF(AND(MONTH($N1016) &lt;= 4, MONTH($O1016) &gt;= 4), IF($R1016 &lt;&gt; "", $H1016/$R1016, ""), ""),"")</f>
        <v/>
      </c>
      <c r="W1016" s="10" t="str">
        <f>IF(Overall!$A1018&lt;&gt;"",IF(AND(MONTH($N1016) &lt;= 5, MONTH($O1016) &gt;= 5), IF($R1016 &lt;&gt; "", $H1016/$R1016, ""), ""),"")</f>
        <v/>
      </c>
      <c r="X1016" s="10" t="str">
        <f>IF(Overall!$A1018&lt;&gt;"",IF(AND(MONTH($N1016) &lt;= 6, MONTH($O1016) &gt;= 6), IF($R1016 &lt;&gt; "", $H1016/$R1016, ""), ""),"")</f>
        <v/>
      </c>
      <c r="Y1016" s="10" t="str">
        <f>IF(Overall!$A1018&lt;&gt;"",IF(AND(MONTH($N1016) &lt;= 7, MONTH($O1016) &gt;= 7 ), IF($R1016 &lt;&gt; "", $H1016/$R1016, ""), ""),"")</f>
        <v/>
      </c>
      <c r="Z1016" s="10" t="str">
        <f>IF(Overall!$A1018&lt;&gt;"",IF(AND(MONTH($N1016) &lt;= 8, MONTH($O1016) &gt;= 8), IF($R1016 &lt;&gt; "", $H1016/$R1016, ""), ""),"")</f>
        <v/>
      </c>
      <c r="AA1016" s="10" t="str">
        <f>IF(Overall!$A1018&lt;&gt;"",IF(AND(MONTH($N1016) &lt;= 9, MONTH($O1016) &gt;= 9), IF($R1016 &lt;&gt; "", $H1016/$R1016, ""), ""),"")</f>
        <v/>
      </c>
      <c r="AB1016" s="10" t="str">
        <f>IF(Overall!$A1018&lt;&gt;"",IF(AND(MONTH($N1016) &lt;= 10, MONTH($O1016) &gt;= 10), IF($R1016 &lt;&gt; "", $H1016/$R1016, ""), ""),"")</f>
        <v/>
      </c>
      <c r="AC1016" s="10" t="str">
        <f>IF(Overall!$A1018&lt;&gt;"",IF(AND(MONTH($N1016) &lt;= 11, MONTH($O1016) &gt;= 11), IF($R1016 &lt;&gt; "", $H1016/$R1016, ""), ""),"")</f>
        <v/>
      </c>
      <c r="AD1016" s="10" t="str">
        <f>IF(Overall!$A1018&lt;&gt;"",IF(AND(MONTH($N1016) &lt;= 12, MONTH($O1016) &gt;= 12), IF($R1016 &lt;&gt; "", $H1016/$R1016, ""), ""),"")</f>
        <v/>
      </c>
      <c r="AF1016" s="10" t="str">
        <f ca="1">IFERROR(IF(AND(NOW()&lt;= EOMONTH(DATE(YEAR($O1016),1, 1), 0), Overall!$A1018&lt;&gt;"", MONTH($N1016) &lt;= 1, MONTH($O1016) &gt;= 1), IF($R1016 &lt;&gt; "", $H1016/$R1016, ""), ""), "")</f>
        <v/>
      </c>
      <c r="AG1016" s="10" t="str">
        <f ca="1">IFERROR(IF(AND(NOW()&lt;= EOMONTH(DATE(YEAR($O1016),2, 1), 0), Overall!$A1018&lt;&gt;"", MONTH($N1016) &lt;= 2, MONTH($O1016) &gt;= 2), IF($R1016 &lt;&gt; "", $H1016/$R1016, ""), ""), "")</f>
        <v/>
      </c>
      <c r="AH1016" s="10" t="str">
        <f ca="1">IFERROR(IF(AND(NOW()&lt;= EOMONTH(DATE(YEAR($O1016),3, 1), 0), Overall!$A1018&lt;&gt;"", MONTH($N1016) &lt;= 3, MONTH($O1016) &gt;= 3), IF($R1016 &lt;&gt; "", $H1016/$R1016, ""), ""), "")</f>
        <v/>
      </c>
      <c r="AI1016" s="10" t="str">
        <f ca="1">IFERROR(IF(AND(NOW()&lt;= EOMONTH(DATE(YEAR($O1016),4, 1), 0), Overall!$A1018&lt;&gt;"", MONTH($N1016) &lt;= 4, MONTH($O1016) &gt;= 4), IF($R1016 &lt;&gt; "", $H1016/$R1016, ""), ""), "")</f>
        <v/>
      </c>
      <c r="AJ1016" s="10" t="str">
        <f ca="1">IFERROR(IF(AND(NOW()&lt;= EOMONTH(DATE(YEAR($O1016),5, 1), 0), Overall!$A1018&lt;&gt;"", MONTH($N1016) &lt;= 5, MONTH($O1016) &gt;= 5), IF($R1016 &lt;&gt; "", $H1016/$R1016, ""), ""), "")</f>
        <v/>
      </c>
      <c r="AK1016" s="10" t="str">
        <f ca="1">IFERROR(IF(AND(NOW()&lt;= EOMONTH(DATE(YEAR($O1016),6, 1), 0), Overall!$A1018&lt;&gt;"", MONTH($N1016) &lt;= 6, MONTH($O1016) &gt;= 6), IF($R1016 &lt;&gt; "", $H1016/$R1016, ""), ""), "")</f>
        <v/>
      </c>
      <c r="AL1016" s="10" t="str">
        <f ca="1">IFERROR(IF(AND(NOW()&lt;= EOMONTH(DATE(YEAR($O1016),7, 1), 0), Overall!$A1018&lt;&gt;"", MONTH($N1016) &lt;= 7, MONTH($O1016) &gt;= 7), IF($R1016 &lt;&gt; "", $H1016/$R1016, ""), ""), "")</f>
        <v/>
      </c>
      <c r="AM1016" s="10" t="str">
        <f ca="1">IFERROR(IF(AND(NOW()&lt;= EOMONTH(DATE(YEAR($O1016),8, 1), 0), Overall!$A1018&lt;&gt;"", MONTH($N1016) &lt;= 8, MONTH($O1016) &gt;= 8), IF($R1016 &lt;&gt; "", $H1016/$R1016, ""), ""), "")</f>
        <v/>
      </c>
      <c r="AN1016" s="10" t="str">
        <f ca="1">IFERROR(IF(AND(NOW()&lt;= EOMONTH(DATE(YEAR($O1016),9, 1), 0), Overall!$A1018&lt;&gt;"", MONTH($N1016) &lt;= 9, MONTH($O1016) &gt;= 9), IF($R1016 &lt;&gt; "", $H1016/$R1016, ""), ""), "")</f>
        <v/>
      </c>
      <c r="AO1016" s="10" t="str">
        <f ca="1">IFERROR(IF(AND(NOW()&lt;= EOMONTH(DATE(YEAR($O1016),10, 1), 0), Overall!$A1018&lt;&gt;"", MONTH($N1016) &lt;= 10, MONTH($O1016) &gt;= 10), IF($R1016 &lt;&gt; "", $H1016/$R1016, ""), ""), "")</f>
        <v/>
      </c>
      <c r="AP1016" s="10" t="str">
        <f ca="1">IFERROR(IF(AND(NOW()&lt;= EOMONTH(DATE(YEAR($O1016),11, 1), 0), Overall!$A1018&lt;&gt;"", MONTH($N1016) &lt;=11, MONTH($O1016) &gt;= 11), IF($R1016 &lt;&gt; "", $H1016/$R1016, ""), ""), "")</f>
        <v/>
      </c>
      <c r="AQ1016" s="10" t="str">
        <f ca="1">IFERROR(IF(AND(NOW()&lt;= EOMONTH(DATE(YEAR($O1016),12, 1), 0), Overall!$A1018&lt;&gt;"", MONTH($N1016) &lt;= 12, MONTH($O1016) &gt;= 12), IF($R1016 &lt;&gt; "", $H1016/$R1016, ""), ""), "")</f>
        <v/>
      </c>
      <c r="AR1016" s="16">
        <f t="shared" ca="1" si="33"/>
        <v>0</v>
      </c>
    </row>
    <row r="1017" spans="1:44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IF(Overall!Q1019&lt;&gt;"",_xlfn.VALUETOTEXT(Overall!Q1019),"")</f>
        <v/>
      </c>
      <c r="F1017" s="5" t="str">
        <f>IF(Overall!E1019&lt;&gt;"",_xlfn.VALUETOTEXT(Overall!E1019),"")</f>
        <v/>
      </c>
      <c r="G1017" s="5" t="str">
        <f>IF(Overall!R1019&lt;&gt;"",_xlfn.VALUETOTEXT(Overall!R1019),"")</f>
        <v/>
      </c>
      <c r="H1017" s="6" t="str">
        <f>IF(Overall!F1019&lt;&gt;"",VALUE(Overall!F1019),"")</f>
        <v/>
      </c>
      <c r="I1017" s="6" t="str">
        <f>IF(Overall!G1019&lt;&gt;"",VALUE(Overall!G1019),"")</f>
        <v/>
      </c>
      <c r="J1017" s="6" t="str">
        <f>IF(Overall!H1019&lt;&gt;"",VALUE(Overall!H1019),"")</f>
        <v/>
      </c>
      <c r="K1017" s="6" t="str">
        <f>IF(Overall!I1019&lt;&gt;"",VALUE(Overall!I1019),"")</f>
        <v/>
      </c>
      <c r="L1017" s="6" t="str">
        <f>IF(Overall!J1019&lt;&gt;"",VALUE(Overall!J1019),"")</f>
        <v/>
      </c>
      <c r="M1017" s="6" t="str">
        <f>IF(Overall!K1019&lt;&gt;"",VALUE(Overall!K1019),"")</f>
        <v/>
      </c>
      <c r="N1017" s="7" t="str">
        <f>IF(Overall!L1019&lt;&gt;"",DATEVALUE(MID(Overall!L1019, FIND(",", Overall!L1019) + 2, FIND(" ", Overall!L1019) - FIND(",", Overall!L1019) - 1) &amp; " " &amp; MID(Overall!L1019, FIND(" ", Overall!L1019) + 1, FIND(",", Overall!L1019, FIND(" ", Overall!L1019)) - FIND(" ", Overall!L1019) - 1) &amp; ", " &amp; MID(Overall!L1019, FIND(",", Overall!L1019, FIND(",",Overall!L1019) + 1) + 2, LEN(Overall!L1019))),"")</f>
        <v/>
      </c>
      <c r="O1017" s="7" t="str">
        <f>IF(Overall!M1019&lt;&gt;"",DATEVALUE(MID(Overall!M1019, FIND(",", Overall!M1019) + 2, FIND(" ", Overall!M1019) - FIND(",", Overall!M1019) - 1) &amp; " " &amp; MID(Overall!M1019, FIND(" ", Overall!M1019) + 1, FIND(",", Overall!M1019, FIND(" ", Overall!M1019)) - FIND(" ", Overall!M1019) - 1) &amp; ", " &amp; MID(Overall!M1019, FIND(",", Overall!M1019, FIND(",",Overall!M1019) + 1) + 2, LEN(Overall!M1019))),"")</f>
        <v/>
      </c>
      <c r="P1017" s="7" t="str">
        <f>IF(Overall!N1019&lt;&gt;"",DATEVALUE(MID(Overall!N1019, FIND(",", Overall!N1019) + 2, FIND(" ", Overall!N1019) - FIND(",", Overall!N1019) - 1) &amp; " " &amp; MID(Overall!N1019, FIND(" ", Overall!N1019) + 1, FIND(",", Overall!N1019, FIND(" ", Overall!N1019)) - FIND(" ", Overall!N1019) - 1) &amp; ", " &amp; MID(Overall!N1019, FIND(",", Overall!N1019, FIND(",",Overall!N1019) + 1) + 2, LEN(Overall!N1019))),"")</f>
        <v/>
      </c>
      <c r="Q1017" s="7" t="str">
        <f>IF(Overall!O1019&lt;&gt;"",DATEVALUE(MID(Overall!O1019, FIND(",", Overall!O1019) + 2, FIND(" ", Overall!O1019) - FIND(",", Overall!O1019) - 1) &amp; " " &amp; MID(Overall!O1019, FIND(" ", Overall!O1019) + 1, FIND(",", Overall!O1019, FIND(" ", Overall!O1019)) - FIND(" ", Overall!O1019) - 1) &amp; ", " &amp; MID(Overall!O1019, FIND(",", Overall!O1019, FIND(",",Overall!O1019) + 1) + 2, LEN(Overall!O1019))),"")</f>
        <v/>
      </c>
      <c r="R1017" s="5" t="str">
        <f t="shared" si="32"/>
        <v/>
      </c>
      <c r="S1017" s="10" t="str">
        <f>IF(Overall!$A1019&lt;&gt;"",IF(AND(MONTH($N1017) &lt;= 1, MONTH($O1017) &gt;= 1), IF($R1017 &lt;&gt; "", $H1017/$R1017, ""), ""),"")</f>
        <v/>
      </c>
      <c r="T1017" s="10" t="str">
        <f>IF(Overall!$A1019&lt;&gt;"",IF(AND(MONTH($N1017) &lt;= 2, MONTH($O1017) &gt;= 2), IF($R1017 &lt;&gt; "", $H1017/$R1017, ""), ""),"")</f>
        <v/>
      </c>
      <c r="U1017" s="10" t="str">
        <f>IF(Overall!$A1019&lt;&gt;"",IF(AND(MONTH($N1017) &lt;= 3, MONTH($O1017) &gt;= 3), IF($R1017 &lt;&gt; "", $H1017/$R1017, ""), ""),"")</f>
        <v/>
      </c>
      <c r="V1017" s="10" t="str">
        <f>IF(Overall!$A1019&lt;&gt;"",IF(AND(MONTH($N1017) &lt;= 4, MONTH($O1017) &gt;= 4), IF($R1017 &lt;&gt; "", $H1017/$R1017, ""), ""),"")</f>
        <v/>
      </c>
      <c r="W1017" s="10" t="str">
        <f>IF(Overall!$A1019&lt;&gt;"",IF(AND(MONTH($N1017) &lt;= 5, MONTH($O1017) &gt;= 5), IF($R1017 &lt;&gt; "", $H1017/$R1017, ""), ""),"")</f>
        <v/>
      </c>
      <c r="X1017" s="10" t="str">
        <f>IF(Overall!$A1019&lt;&gt;"",IF(AND(MONTH($N1017) &lt;= 6, MONTH($O1017) &gt;= 6), IF($R1017 &lt;&gt; "", $H1017/$R1017, ""), ""),"")</f>
        <v/>
      </c>
      <c r="Y1017" s="10" t="str">
        <f>IF(Overall!$A1019&lt;&gt;"",IF(AND(MONTH($N1017) &lt;= 7, MONTH($O1017) &gt;= 7 ), IF($R1017 &lt;&gt; "", $H1017/$R1017, ""), ""),"")</f>
        <v/>
      </c>
      <c r="Z1017" s="10" t="str">
        <f>IF(Overall!$A1019&lt;&gt;"",IF(AND(MONTH($N1017) &lt;= 8, MONTH($O1017) &gt;= 8), IF($R1017 &lt;&gt; "", $H1017/$R1017, ""), ""),"")</f>
        <v/>
      </c>
      <c r="AA1017" s="10" t="str">
        <f>IF(Overall!$A1019&lt;&gt;"",IF(AND(MONTH($N1017) &lt;= 9, MONTH($O1017) &gt;= 9), IF($R1017 &lt;&gt; "", $H1017/$R1017, ""), ""),"")</f>
        <v/>
      </c>
      <c r="AB1017" s="10" t="str">
        <f>IF(Overall!$A1019&lt;&gt;"",IF(AND(MONTH($N1017) &lt;= 10, MONTH($O1017) &gt;= 10), IF($R1017 &lt;&gt; "", $H1017/$R1017, ""), ""),"")</f>
        <v/>
      </c>
      <c r="AC1017" s="10" t="str">
        <f>IF(Overall!$A1019&lt;&gt;"",IF(AND(MONTH($N1017) &lt;= 11, MONTH($O1017) &gt;= 11), IF($R1017 &lt;&gt; "", $H1017/$R1017, ""), ""),"")</f>
        <v/>
      </c>
      <c r="AD1017" s="10" t="str">
        <f>IF(Overall!$A1019&lt;&gt;"",IF(AND(MONTH($N1017) &lt;= 12, MONTH($O1017) &gt;= 12), IF($R1017 &lt;&gt; "", $H1017/$R1017, ""), ""),"")</f>
        <v/>
      </c>
      <c r="AF1017" s="10" t="str">
        <f ca="1">IFERROR(IF(AND(NOW()&lt;= EOMONTH(DATE(YEAR($O1017),1, 1), 0), Overall!$A1019&lt;&gt;"", MONTH($N1017) &lt;= 1, MONTH($O1017) &gt;= 1), IF($R1017 &lt;&gt; "", $H1017/$R1017, ""), ""), "")</f>
        <v/>
      </c>
      <c r="AG1017" s="10" t="str">
        <f ca="1">IFERROR(IF(AND(NOW()&lt;= EOMONTH(DATE(YEAR($O1017),2, 1), 0), Overall!$A1019&lt;&gt;"", MONTH($N1017) &lt;= 2, MONTH($O1017) &gt;= 2), IF($R1017 &lt;&gt; "", $H1017/$R1017, ""), ""), "")</f>
        <v/>
      </c>
      <c r="AH1017" s="10" t="str">
        <f ca="1">IFERROR(IF(AND(NOW()&lt;= EOMONTH(DATE(YEAR($O1017),3, 1), 0), Overall!$A1019&lt;&gt;"", MONTH($N1017) &lt;= 3, MONTH($O1017) &gt;= 3), IF($R1017 &lt;&gt; "", $H1017/$R1017, ""), ""), "")</f>
        <v/>
      </c>
      <c r="AI1017" s="10" t="str">
        <f ca="1">IFERROR(IF(AND(NOW()&lt;= EOMONTH(DATE(YEAR($O1017),4, 1), 0), Overall!$A1019&lt;&gt;"", MONTH($N1017) &lt;= 4, MONTH($O1017) &gt;= 4), IF($R1017 &lt;&gt; "", $H1017/$R1017, ""), ""), "")</f>
        <v/>
      </c>
      <c r="AJ1017" s="10" t="str">
        <f ca="1">IFERROR(IF(AND(NOW()&lt;= EOMONTH(DATE(YEAR($O1017),5, 1), 0), Overall!$A1019&lt;&gt;"", MONTH($N1017) &lt;= 5, MONTH($O1017) &gt;= 5), IF($R1017 &lt;&gt; "", $H1017/$R1017, ""), ""), "")</f>
        <v/>
      </c>
      <c r="AK1017" s="10" t="str">
        <f ca="1">IFERROR(IF(AND(NOW()&lt;= EOMONTH(DATE(YEAR($O1017),6, 1), 0), Overall!$A1019&lt;&gt;"", MONTH($N1017) &lt;= 6, MONTH($O1017) &gt;= 6), IF($R1017 &lt;&gt; "", $H1017/$R1017, ""), ""), "")</f>
        <v/>
      </c>
      <c r="AL1017" s="10" t="str">
        <f ca="1">IFERROR(IF(AND(NOW()&lt;= EOMONTH(DATE(YEAR($O1017),7, 1), 0), Overall!$A1019&lt;&gt;"", MONTH($N1017) &lt;= 7, MONTH($O1017) &gt;= 7), IF($R1017 &lt;&gt; "", $H1017/$R1017, ""), ""), "")</f>
        <v/>
      </c>
      <c r="AM1017" s="10" t="str">
        <f ca="1">IFERROR(IF(AND(NOW()&lt;= EOMONTH(DATE(YEAR($O1017),8, 1), 0), Overall!$A1019&lt;&gt;"", MONTH($N1017) &lt;= 8, MONTH($O1017) &gt;= 8), IF($R1017 &lt;&gt; "", $H1017/$R1017, ""), ""), "")</f>
        <v/>
      </c>
      <c r="AN1017" s="10" t="str">
        <f ca="1">IFERROR(IF(AND(NOW()&lt;= EOMONTH(DATE(YEAR($O1017),9, 1), 0), Overall!$A1019&lt;&gt;"", MONTH($N1017) &lt;= 9, MONTH($O1017) &gt;= 9), IF($R1017 &lt;&gt; "", $H1017/$R1017, ""), ""), "")</f>
        <v/>
      </c>
      <c r="AO1017" s="10" t="str">
        <f ca="1">IFERROR(IF(AND(NOW()&lt;= EOMONTH(DATE(YEAR($O1017),10, 1), 0), Overall!$A1019&lt;&gt;"", MONTH($N1017) &lt;= 10, MONTH($O1017) &gt;= 10), IF($R1017 &lt;&gt; "", $H1017/$R1017, ""), ""), "")</f>
        <v/>
      </c>
      <c r="AP1017" s="10" t="str">
        <f ca="1">IFERROR(IF(AND(NOW()&lt;= EOMONTH(DATE(YEAR($O1017),11, 1), 0), Overall!$A1019&lt;&gt;"", MONTH($N1017) &lt;=11, MONTH($O1017) &gt;= 11), IF($R1017 &lt;&gt; "", $H1017/$R1017, ""), ""), "")</f>
        <v/>
      </c>
      <c r="AQ1017" s="10" t="str">
        <f ca="1">IFERROR(IF(AND(NOW()&lt;= EOMONTH(DATE(YEAR($O1017),12, 1), 0), Overall!$A1019&lt;&gt;"", MONTH($N1017) &lt;= 12, MONTH($O1017) &gt;= 12), IF($R1017 &lt;&gt; "", $H1017/$R1017, ""), ""), "")</f>
        <v/>
      </c>
      <c r="AR1017" s="16">
        <f t="shared" ca="1" si="33"/>
        <v>0</v>
      </c>
    </row>
    <row r="1018" spans="1:44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IF(Overall!Q1020&lt;&gt;"",_xlfn.VALUETOTEXT(Overall!Q1020),"")</f>
        <v/>
      </c>
      <c r="F1018" s="5" t="str">
        <f>IF(Overall!E1020&lt;&gt;"",_xlfn.VALUETOTEXT(Overall!E1020),"")</f>
        <v/>
      </c>
      <c r="G1018" s="5" t="str">
        <f>IF(Overall!R1020&lt;&gt;"",_xlfn.VALUETOTEXT(Overall!R1020),"")</f>
        <v/>
      </c>
      <c r="H1018" s="6" t="str">
        <f>IF(Overall!F1020&lt;&gt;"",VALUE(Overall!F1020),"")</f>
        <v/>
      </c>
      <c r="I1018" s="6" t="str">
        <f>IF(Overall!G1020&lt;&gt;"",VALUE(Overall!G1020),"")</f>
        <v/>
      </c>
      <c r="J1018" s="6" t="str">
        <f>IF(Overall!H1020&lt;&gt;"",VALUE(Overall!H1020),"")</f>
        <v/>
      </c>
      <c r="K1018" s="6" t="str">
        <f>IF(Overall!I1020&lt;&gt;"",VALUE(Overall!I1020),"")</f>
        <v/>
      </c>
      <c r="L1018" s="6" t="str">
        <f>IF(Overall!J1020&lt;&gt;"",VALUE(Overall!J1020),"")</f>
        <v/>
      </c>
      <c r="M1018" s="6" t="str">
        <f>IF(Overall!K1020&lt;&gt;"",VALUE(Overall!K1020),"")</f>
        <v/>
      </c>
      <c r="N1018" s="7" t="str">
        <f>IF(Overall!L1020&lt;&gt;"",DATEVALUE(MID(Overall!L1020, FIND(",", Overall!L1020) + 2, FIND(" ", Overall!L1020) - FIND(",", Overall!L1020) - 1) &amp; " " &amp; MID(Overall!L1020, FIND(" ", Overall!L1020) + 1, FIND(",", Overall!L1020, FIND(" ", Overall!L1020)) - FIND(" ", Overall!L1020) - 1) &amp; ", " &amp; MID(Overall!L1020, FIND(",", Overall!L1020, FIND(",",Overall!L1020) + 1) + 2, LEN(Overall!L1020))),"")</f>
        <v/>
      </c>
      <c r="O1018" s="7" t="str">
        <f>IF(Overall!M1020&lt;&gt;"",DATEVALUE(MID(Overall!M1020, FIND(",", Overall!M1020) + 2, FIND(" ", Overall!M1020) - FIND(",", Overall!M1020) - 1) &amp; " " &amp; MID(Overall!M1020, FIND(" ", Overall!M1020) + 1, FIND(",", Overall!M1020, FIND(" ", Overall!M1020)) - FIND(" ", Overall!M1020) - 1) &amp; ", " &amp; MID(Overall!M1020, FIND(",", Overall!M1020, FIND(",",Overall!M1020) + 1) + 2, LEN(Overall!M1020))),"")</f>
        <v/>
      </c>
      <c r="P1018" s="7" t="str">
        <f>IF(Overall!N1020&lt;&gt;"",DATEVALUE(MID(Overall!N1020, FIND(",", Overall!N1020) + 2, FIND(" ", Overall!N1020) - FIND(",", Overall!N1020) - 1) &amp; " " &amp; MID(Overall!N1020, FIND(" ", Overall!N1020) + 1, FIND(",", Overall!N1020, FIND(" ", Overall!N1020)) - FIND(" ", Overall!N1020) - 1) &amp; ", " &amp; MID(Overall!N1020, FIND(",", Overall!N1020, FIND(",",Overall!N1020) + 1) + 2, LEN(Overall!N1020))),"")</f>
        <v/>
      </c>
      <c r="Q1018" s="7" t="str">
        <f>IF(Overall!O1020&lt;&gt;"",DATEVALUE(MID(Overall!O1020, FIND(",", Overall!O1020) + 2, FIND(" ", Overall!O1020) - FIND(",", Overall!O1020) - 1) &amp; " " &amp; MID(Overall!O1020, FIND(" ", Overall!O1020) + 1, FIND(",", Overall!O1020, FIND(" ", Overall!O1020)) - FIND(" ", Overall!O1020) - 1) &amp; ", " &amp; MID(Overall!O1020, FIND(",", Overall!O1020, FIND(",",Overall!O1020) + 1) + 2, LEN(Overall!O1020))),"")</f>
        <v/>
      </c>
      <c r="R1018" s="5" t="str">
        <f t="shared" si="32"/>
        <v/>
      </c>
      <c r="S1018" s="10" t="str">
        <f>IF(Overall!$A1020&lt;&gt;"",IF(AND(MONTH($N1018) &lt;= 1, MONTH($O1018) &gt;= 1), IF($R1018 &lt;&gt; "", $H1018/$R1018, ""), ""),"")</f>
        <v/>
      </c>
      <c r="T1018" s="10" t="str">
        <f>IF(Overall!$A1020&lt;&gt;"",IF(AND(MONTH($N1018) &lt;= 2, MONTH($O1018) &gt;= 2), IF($R1018 &lt;&gt; "", $H1018/$R1018, ""), ""),"")</f>
        <v/>
      </c>
      <c r="U1018" s="10" t="str">
        <f>IF(Overall!$A1020&lt;&gt;"",IF(AND(MONTH($N1018) &lt;= 3, MONTH($O1018) &gt;= 3), IF($R1018 &lt;&gt; "", $H1018/$R1018, ""), ""),"")</f>
        <v/>
      </c>
      <c r="V1018" s="10" t="str">
        <f>IF(Overall!$A1020&lt;&gt;"",IF(AND(MONTH($N1018) &lt;= 4, MONTH($O1018) &gt;= 4), IF($R1018 &lt;&gt; "", $H1018/$R1018, ""), ""),"")</f>
        <v/>
      </c>
      <c r="W1018" s="10" t="str">
        <f>IF(Overall!$A1020&lt;&gt;"",IF(AND(MONTH($N1018) &lt;= 5, MONTH($O1018) &gt;= 5), IF($R1018 &lt;&gt; "", $H1018/$R1018, ""), ""),"")</f>
        <v/>
      </c>
      <c r="X1018" s="10" t="str">
        <f>IF(Overall!$A1020&lt;&gt;"",IF(AND(MONTH($N1018) &lt;= 6, MONTH($O1018) &gt;= 6), IF($R1018 &lt;&gt; "", $H1018/$R1018, ""), ""),"")</f>
        <v/>
      </c>
      <c r="Y1018" s="10" t="str">
        <f>IF(Overall!$A1020&lt;&gt;"",IF(AND(MONTH($N1018) &lt;= 7, MONTH($O1018) &gt;= 7 ), IF($R1018 &lt;&gt; "", $H1018/$R1018, ""), ""),"")</f>
        <v/>
      </c>
      <c r="Z1018" s="10" t="str">
        <f>IF(Overall!$A1020&lt;&gt;"",IF(AND(MONTH($N1018) &lt;= 8, MONTH($O1018) &gt;= 8), IF($R1018 &lt;&gt; "", $H1018/$R1018, ""), ""),"")</f>
        <v/>
      </c>
      <c r="AA1018" s="10" t="str">
        <f>IF(Overall!$A1020&lt;&gt;"",IF(AND(MONTH($N1018) &lt;= 9, MONTH($O1018) &gt;= 9), IF($R1018 &lt;&gt; "", $H1018/$R1018, ""), ""),"")</f>
        <v/>
      </c>
      <c r="AB1018" s="10" t="str">
        <f>IF(Overall!$A1020&lt;&gt;"",IF(AND(MONTH($N1018) &lt;= 10, MONTH($O1018) &gt;= 10), IF($R1018 &lt;&gt; "", $H1018/$R1018, ""), ""),"")</f>
        <v/>
      </c>
      <c r="AC1018" s="10" t="str">
        <f>IF(Overall!$A1020&lt;&gt;"",IF(AND(MONTH($N1018) &lt;= 11, MONTH($O1018) &gt;= 11), IF($R1018 &lt;&gt; "", $H1018/$R1018, ""), ""),"")</f>
        <v/>
      </c>
      <c r="AD1018" s="10" t="str">
        <f>IF(Overall!$A1020&lt;&gt;"",IF(AND(MONTH($N1018) &lt;= 12, MONTH($O1018) &gt;= 12), IF($R1018 &lt;&gt; "", $H1018/$R1018, ""), ""),"")</f>
        <v/>
      </c>
      <c r="AF1018" s="10" t="str">
        <f ca="1">IFERROR(IF(AND(NOW()&lt;= EOMONTH(DATE(YEAR($O1018),1, 1), 0), Overall!$A1020&lt;&gt;"", MONTH($N1018) &lt;= 1, MONTH($O1018) &gt;= 1), IF($R1018 &lt;&gt; "", $H1018/$R1018, ""), ""), "")</f>
        <v/>
      </c>
      <c r="AG1018" s="10" t="str">
        <f ca="1">IFERROR(IF(AND(NOW()&lt;= EOMONTH(DATE(YEAR($O1018),2, 1), 0), Overall!$A1020&lt;&gt;"", MONTH($N1018) &lt;= 2, MONTH($O1018) &gt;= 2), IF($R1018 &lt;&gt; "", $H1018/$R1018, ""), ""), "")</f>
        <v/>
      </c>
      <c r="AH1018" s="10" t="str">
        <f ca="1">IFERROR(IF(AND(NOW()&lt;= EOMONTH(DATE(YEAR($O1018),3, 1), 0), Overall!$A1020&lt;&gt;"", MONTH($N1018) &lt;= 3, MONTH($O1018) &gt;= 3), IF($R1018 &lt;&gt; "", $H1018/$R1018, ""), ""), "")</f>
        <v/>
      </c>
      <c r="AI1018" s="10" t="str">
        <f ca="1">IFERROR(IF(AND(NOW()&lt;= EOMONTH(DATE(YEAR($O1018),4, 1), 0), Overall!$A1020&lt;&gt;"", MONTH($N1018) &lt;= 4, MONTH($O1018) &gt;= 4), IF($R1018 &lt;&gt; "", $H1018/$R1018, ""), ""), "")</f>
        <v/>
      </c>
      <c r="AJ1018" s="10" t="str">
        <f ca="1">IFERROR(IF(AND(NOW()&lt;= EOMONTH(DATE(YEAR($O1018),5, 1), 0), Overall!$A1020&lt;&gt;"", MONTH($N1018) &lt;= 5, MONTH($O1018) &gt;= 5), IF($R1018 &lt;&gt; "", $H1018/$R1018, ""), ""), "")</f>
        <v/>
      </c>
      <c r="AK1018" s="10" t="str">
        <f ca="1">IFERROR(IF(AND(NOW()&lt;= EOMONTH(DATE(YEAR($O1018),6, 1), 0), Overall!$A1020&lt;&gt;"", MONTH($N1018) &lt;= 6, MONTH($O1018) &gt;= 6), IF($R1018 &lt;&gt; "", $H1018/$R1018, ""), ""), "")</f>
        <v/>
      </c>
      <c r="AL1018" s="10" t="str">
        <f ca="1">IFERROR(IF(AND(NOW()&lt;= EOMONTH(DATE(YEAR($O1018),7, 1), 0), Overall!$A1020&lt;&gt;"", MONTH($N1018) &lt;= 7, MONTH($O1018) &gt;= 7), IF($R1018 &lt;&gt; "", $H1018/$R1018, ""), ""), "")</f>
        <v/>
      </c>
      <c r="AM1018" s="10" t="str">
        <f ca="1">IFERROR(IF(AND(NOW()&lt;= EOMONTH(DATE(YEAR($O1018),8, 1), 0), Overall!$A1020&lt;&gt;"", MONTH($N1018) &lt;= 8, MONTH($O1018) &gt;= 8), IF($R1018 &lt;&gt; "", $H1018/$R1018, ""), ""), "")</f>
        <v/>
      </c>
      <c r="AN1018" s="10" t="str">
        <f ca="1">IFERROR(IF(AND(NOW()&lt;= EOMONTH(DATE(YEAR($O1018),9, 1), 0), Overall!$A1020&lt;&gt;"", MONTH($N1018) &lt;= 9, MONTH($O1018) &gt;= 9), IF($R1018 &lt;&gt; "", $H1018/$R1018, ""), ""), "")</f>
        <v/>
      </c>
      <c r="AO1018" s="10" t="str">
        <f ca="1">IFERROR(IF(AND(NOW()&lt;= EOMONTH(DATE(YEAR($O1018),10, 1), 0), Overall!$A1020&lt;&gt;"", MONTH($N1018) &lt;= 10, MONTH($O1018) &gt;= 10), IF($R1018 &lt;&gt; "", $H1018/$R1018, ""), ""), "")</f>
        <v/>
      </c>
      <c r="AP1018" s="10" t="str">
        <f ca="1">IFERROR(IF(AND(NOW()&lt;= EOMONTH(DATE(YEAR($O1018),11, 1), 0), Overall!$A1020&lt;&gt;"", MONTH($N1018) &lt;=11, MONTH($O1018) &gt;= 11), IF($R1018 &lt;&gt; "", $H1018/$R1018, ""), ""), "")</f>
        <v/>
      </c>
      <c r="AQ1018" s="10" t="str">
        <f ca="1">IFERROR(IF(AND(NOW()&lt;= EOMONTH(DATE(YEAR($O1018),12, 1), 0), Overall!$A1020&lt;&gt;"", MONTH($N1018) &lt;= 12, MONTH($O1018) &gt;= 12), IF($R1018 &lt;&gt; "", $H1018/$R1018, ""), ""), "")</f>
        <v/>
      </c>
      <c r="AR1018" s="16">
        <f t="shared" ca="1" si="33"/>
        <v>0</v>
      </c>
    </row>
    <row r="1019" spans="1:44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IF(Overall!Q1021&lt;&gt;"",_xlfn.VALUETOTEXT(Overall!Q1021),"")</f>
        <v/>
      </c>
      <c r="F1019" s="5" t="str">
        <f>IF(Overall!E1021&lt;&gt;"",_xlfn.VALUETOTEXT(Overall!E1021),"")</f>
        <v/>
      </c>
      <c r="G1019" s="5" t="str">
        <f>IF(Overall!R1021&lt;&gt;"",_xlfn.VALUETOTEXT(Overall!R1021),"")</f>
        <v/>
      </c>
      <c r="H1019" s="6" t="str">
        <f>IF(Overall!F1021&lt;&gt;"",VALUE(Overall!F1021),"")</f>
        <v/>
      </c>
      <c r="I1019" s="6" t="str">
        <f>IF(Overall!G1021&lt;&gt;"",VALUE(Overall!G1021),"")</f>
        <v/>
      </c>
      <c r="J1019" s="6" t="str">
        <f>IF(Overall!H1021&lt;&gt;"",VALUE(Overall!H1021),"")</f>
        <v/>
      </c>
      <c r="K1019" s="6" t="str">
        <f>IF(Overall!I1021&lt;&gt;"",VALUE(Overall!I1021),"")</f>
        <v/>
      </c>
      <c r="L1019" s="6" t="str">
        <f>IF(Overall!J1021&lt;&gt;"",VALUE(Overall!J1021),"")</f>
        <v/>
      </c>
      <c r="M1019" s="6" t="str">
        <f>IF(Overall!K1021&lt;&gt;"",VALUE(Overall!K1021),"")</f>
        <v/>
      </c>
      <c r="N1019" s="7" t="str">
        <f>IF(Overall!L1021&lt;&gt;"",DATEVALUE(MID(Overall!L1021, FIND(",", Overall!L1021) + 2, FIND(" ", Overall!L1021) - FIND(",", Overall!L1021) - 1) &amp; " " &amp; MID(Overall!L1021, FIND(" ", Overall!L1021) + 1, FIND(",", Overall!L1021, FIND(" ", Overall!L1021)) - FIND(" ", Overall!L1021) - 1) &amp; ", " &amp; MID(Overall!L1021, FIND(",", Overall!L1021, FIND(",",Overall!L1021) + 1) + 2, LEN(Overall!L1021))),"")</f>
        <v/>
      </c>
      <c r="O1019" s="7" t="str">
        <f>IF(Overall!M1021&lt;&gt;"",DATEVALUE(MID(Overall!M1021, FIND(",", Overall!M1021) + 2, FIND(" ", Overall!M1021) - FIND(",", Overall!M1021) - 1) &amp; " " &amp; MID(Overall!M1021, FIND(" ", Overall!M1021) + 1, FIND(",", Overall!M1021, FIND(" ", Overall!M1021)) - FIND(" ", Overall!M1021) - 1) &amp; ", " &amp; MID(Overall!M1021, FIND(",", Overall!M1021, FIND(",",Overall!M1021) + 1) + 2, LEN(Overall!M1021))),"")</f>
        <v/>
      </c>
      <c r="P1019" s="7" t="str">
        <f>IF(Overall!N1021&lt;&gt;"",DATEVALUE(MID(Overall!N1021, FIND(",", Overall!N1021) + 2, FIND(" ", Overall!N1021) - FIND(",", Overall!N1021) - 1) &amp; " " &amp; MID(Overall!N1021, FIND(" ", Overall!N1021) + 1, FIND(",", Overall!N1021, FIND(" ", Overall!N1021)) - FIND(" ", Overall!N1021) - 1) &amp; ", " &amp; MID(Overall!N1021, FIND(",", Overall!N1021, FIND(",",Overall!N1021) + 1) + 2, LEN(Overall!N1021))),"")</f>
        <v/>
      </c>
      <c r="Q1019" s="7" t="str">
        <f>IF(Overall!O1021&lt;&gt;"",DATEVALUE(MID(Overall!O1021, FIND(",", Overall!O1021) + 2, FIND(" ", Overall!O1021) - FIND(",", Overall!O1021) - 1) &amp; " " &amp; MID(Overall!O1021, FIND(" ", Overall!O1021) + 1, FIND(",", Overall!O1021, FIND(" ", Overall!O1021)) - FIND(" ", Overall!O1021) - 1) &amp; ", " &amp; MID(Overall!O1021, FIND(",", Overall!O1021, FIND(",",Overall!O1021) + 1) + 2, LEN(Overall!O1021))),"")</f>
        <v/>
      </c>
      <c r="R1019" s="5" t="str">
        <f t="shared" si="32"/>
        <v/>
      </c>
      <c r="S1019" s="10" t="str">
        <f>IF(Overall!$A1021&lt;&gt;"",IF(AND(MONTH($N1019) &lt;= 1, MONTH($O1019) &gt;= 1), IF($R1019 &lt;&gt; "", $H1019/$R1019, ""), ""),"")</f>
        <v/>
      </c>
      <c r="T1019" s="10" t="str">
        <f>IF(Overall!$A1021&lt;&gt;"",IF(AND(MONTH($N1019) &lt;= 2, MONTH($O1019) &gt;= 2), IF($R1019 &lt;&gt; "", $H1019/$R1019, ""), ""),"")</f>
        <v/>
      </c>
      <c r="U1019" s="10" t="str">
        <f>IF(Overall!$A1021&lt;&gt;"",IF(AND(MONTH($N1019) &lt;= 3, MONTH($O1019) &gt;= 3), IF($R1019 &lt;&gt; "", $H1019/$R1019, ""), ""),"")</f>
        <v/>
      </c>
      <c r="V1019" s="10" t="str">
        <f>IF(Overall!$A1021&lt;&gt;"",IF(AND(MONTH($N1019) &lt;= 4, MONTH($O1019) &gt;= 4), IF($R1019 &lt;&gt; "", $H1019/$R1019, ""), ""),"")</f>
        <v/>
      </c>
      <c r="W1019" s="10" t="str">
        <f>IF(Overall!$A1021&lt;&gt;"",IF(AND(MONTH($N1019) &lt;= 5, MONTH($O1019) &gt;= 5), IF($R1019 &lt;&gt; "", $H1019/$R1019, ""), ""),"")</f>
        <v/>
      </c>
      <c r="X1019" s="10" t="str">
        <f>IF(Overall!$A1021&lt;&gt;"",IF(AND(MONTH($N1019) &lt;= 6, MONTH($O1019) &gt;= 6), IF($R1019 &lt;&gt; "", $H1019/$R1019, ""), ""),"")</f>
        <v/>
      </c>
      <c r="Y1019" s="10" t="str">
        <f>IF(Overall!$A1021&lt;&gt;"",IF(AND(MONTH($N1019) &lt;= 7, MONTH($O1019) &gt;= 7 ), IF($R1019 &lt;&gt; "", $H1019/$R1019, ""), ""),"")</f>
        <v/>
      </c>
      <c r="Z1019" s="10" t="str">
        <f>IF(Overall!$A1021&lt;&gt;"",IF(AND(MONTH($N1019) &lt;= 8, MONTH($O1019) &gt;= 8), IF($R1019 &lt;&gt; "", $H1019/$R1019, ""), ""),"")</f>
        <v/>
      </c>
      <c r="AA1019" s="10" t="str">
        <f>IF(Overall!$A1021&lt;&gt;"",IF(AND(MONTH($N1019) &lt;= 9, MONTH($O1019) &gt;= 9), IF($R1019 &lt;&gt; "", $H1019/$R1019, ""), ""),"")</f>
        <v/>
      </c>
      <c r="AB1019" s="10" t="str">
        <f>IF(Overall!$A1021&lt;&gt;"",IF(AND(MONTH($N1019) &lt;= 10, MONTH($O1019) &gt;= 10), IF($R1019 &lt;&gt; "", $H1019/$R1019, ""), ""),"")</f>
        <v/>
      </c>
      <c r="AC1019" s="10" t="str">
        <f>IF(Overall!$A1021&lt;&gt;"",IF(AND(MONTH($N1019) &lt;= 11, MONTH($O1019) &gt;= 11), IF($R1019 &lt;&gt; "", $H1019/$R1019, ""), ""),"")</f>
        <v/>
      </c>
      <c r="AD1019" s="10" t="str">
        <f>IF(Overall!$A1021&lt;&gt;"",IF(AND(MONTH($N1019) &lt;= 12, MONTH($O1019) &gt;= 12), IF($R1019 &lt;&gt; "", $H1019/$R1019, ""), ""),"")</f>
        <v/>
      </c>
      <c r="AF1019" s="10" t="str">
        <f ca="1">IFERROR(IF(AND(NOW()&lt;= EOMONTH(DATE(YEAR($O1019),1, 1), 0), Overall!$A1021&lt;&gt;"", MONTH($N1019) &lt;= 1, MONTH($O1019) &gt;= 1), IF($R1019 &lt;&gt; "", $H1019/$R1019, ""), ""), "")</f>
        <v/>
      </c>
      <c r="AG1019" s="10" t="str">
        <f ca="1">IFERROR(IF(AND(NOW()&lt;= EOMONTH(DATE(YEAR($O1019),2, 1), 0), Overall!$A1021&lt;&gt;"", MONTH($N1019) &lt;= 2, MONTH($O1019) &gt;= 2), IF($R1019 &lt;&gt; "", $H1019/$R1019, ""), ""), "")</f>
        <v/>
      </c>
      <c r="AH1019" s="10" t="str">
        <f ca="1">IFERROR(IF(AND(NOW()&lt;= EOMONTH(DATE(YEAR($O1019),3, 1), 0), Overall!$A1021&lt;&gt;"", MONTH($N1019) &lt;= 3, MONTH($O1019) &gt;= 3), IF($R1019 &lt;&gt; "", $H1019/$R1019, ""), ""), "")</f>
        <v/>
      </c>
      <c r="AI1019" s="10" t="str">
        <f ca="1">IFERROR(IF(AND(NOW()&lt;= EOMONTH(DATE(YEAR($O1019),4, 1), 0), Overall!$A1021&lt;&gt;"", MONTH($N1019) &lt;= 4, MONTH($O1019) &gt;= 4), IF($R1019 &lt;&gt; "", $H1019/$R1019, ""), ""), "")</f>
        <v/>
      </c>
      <c r="AJ1019" s="10" t="str">
        <f ca="1">IFERROR(IF(AND(NOW()&lt;= EOMONTH(DATE(YEAR($O1019),5, 1), 0), Overall!$A1021&lt;&gt;"", MONTH($N1019) &lt;= 5, MONTH($O1019) &gt;= 5), IF($R1019 &lt;&gt; "", $H1019/$R1019, ""), ""), "")</f>
        <v/>
      </c>
      <c r="AK1019" s="10" t="str">
        <f ca="1">IFERROR(IF(AND(NOW()&lt;= EOMONTH(DATE(YEAR($O1019),6, 1), 0), Overall!$A1021&lt;&gt;"", MONTH($N1019) &lt;= 6, MONTH($O1019) &gt;= 6), IF($R1019 &lt;&gt; "", $H1019/$R1019, ""), ""), "")</f>
        <v/>
      </c>
      <c r="AL1019" s="10" t="str">
        <f ca="1">IFERROR(IF(AND(NOW()&lt;= EOMONTH(DATE(YEAR($O1019),7, 1), 0), Overall!$A1021&lt;&gt;"", MONTH($N1019) &lt;= 7, MONTH($O1019) &gt;= 7), IF($R1019 &lt;&gt; "", $H1019/$R1019, ""), ""), "")</f>
        <v/>
      </c>
      <c r="AM1019" s="10" t="str">
        <f ca="1">IFERROR(IF(AND(NOW()&lt;= EOMONTH(DATE(YEAR($O1019),8, 1), 0), Overall!$A1021&lt;&gt;"", MONTH($N1019) &lt;= 8, MONTH($O1019) &gt;= 8), IF($R1019 &lt;&gt; "", $H1019/$R1019, ""), ""), "")</f>
        <v/>
      </c>
      <c r="AN1019" s="10" t="str">
        <f ca="1">IFERROR(IF(AND(NOW()&lt;= EOMONTH(DATE(YEAR($O1019),9, 1), 0), Overall!$A1021&lt;&gt;"", MONTH($N1019) &lt;= 9, MONTH($O1019) &gt;= 9), IF($R1019 &lt;&gt; "", $H1019/$R1019, ""), ""), "")</f>
        <v/>
      </c>
      <c r="AO1019" s="10" t="str">
        <f ca="1">IFERROR(IF(AND(NOW()&lt;= EOMONTH(DATE(YEAR($O1019),10, 1), 0), Overall!$A1021&lt;&gt;"", MONTH($N1019) &lt;= 10, MONTH($O1019) &gt;= 10), IF($R1019 &lt;&gt; "", $H1019/$R1019, ""), ""), "")</f>
        <v/>
      </c>
      <c r="AP1019" s="10" t="str">
        <f ca="1">IFERROR(IF(AND(NOW()&lt;= EOMONTH(DATE(YEAR($O1019),11, 1), 0), Overall!$A1021&lt;&gt;"", MONTH($N1019) &lt;=11, MONTH($O1019) &gt;= 11), IF($R1019 &lt;&gt; "", $H1019/$R1019, ""), ""), "")</f>
        <v/>
      </c>
      <c r="AQ1019" s="10" t="str">
        <f ca="1">IFERROR(IF(AND(NOW()&lt;= EOMONTH(DATE(YEAR($O1019),12, 1), 0), Overall!$A1021&lt;&gt;"", MONTH($N1019) &lt;= 12, MONTH($O1019) &gt;= 12), IF($R1019 &lt;&gt; "", $H1019/$R1019, ""), ""), "")</f>
        <v/>
      </c>
      <c r="AR1019" s="16">
        <f t="shared" ca="1" si="33"/>
        <v>0</v>
      </c>
    </row>
    <row r="1020" spans="1:44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IF(Overall!Q1022&lt;&gt;"",_xlfn.VALUETOTEXT(Overall!Q1022),"")</f>
        <v/>
      </c>
      <c r="F1020" s="5" t="str">
        <f>IF(Overall!E1022&lt;&gt;"",_xlfn.VALUETOTEXT(Overall!E1022),"")</f>
        <v/>
      </c>
      <c r="G1020" s="5" t="str">
        <f>IF(Overall!R1022&lt;&gt;"",_xlfn.VALUETOTEXT(Overall!R1022),"")</f>
        <v/>
      </c>
      <c r="H1020" s="6" t="str">
        <f>IF(Overall!F1022&lt;&gt;"",VALUE(Overall!F1022),"")</f>
        <v/>
      </c>
      <c r="I1020" s="6" t="str">
        <f>IF(Overall!G1022&lt;&gt;"",VALUE(Overall!G1022),"")</f>
        <v/>
      </c>
      <c r="J1020" s="6" t="str">
        <f>IF(Overall!H1022&lt;&gt;"",VALUE(Overall!H1022),"")</f>
        <v/>
      </c>
      <c r="K1020" s="6" t="str">
        <f>IF(Overall!I1022&lt;&gt;"",VALUE(Overall!I1022),"")</f>
        <v/>
      </c>
      <c r="L1020" s="6" t="str">
        <f>IF(Overall!J1022&lt;&gt;"",VALUE(Overall!J1022),"")</f>
        <v/>
      </c>
      <c r="M1020" s="6" t="str">
        <f>IF(Overall!K1022&lt;&gt;"",VALUE(Overall!K1022),"")</f>
        <v/>
      </c>
      <c r="N1020" s="7" t="str">
        <f>IF(Overall!L1022&lt;&gt;"",DATEVALUE(MID(Overall!L1022, FIND(",", Overall!L1022) + 2, FIND(" ", Overall!L1022) - FIND(",", Overall!L1022) - 1) &amp; " " &amp; MID(Overall!L1022, FIND(" ", Overall!L1022) + 1, FIND(",", Overall!L1022, FIND(" ", Overall!L1022)) - FIND(" ", Overall!L1022) - 1) &amp; ", " &amp; MID(Overall!L1022, FIND(",", Overall!L1022, FIND(",",Overall!L1022) + 1) + 2, LEN(Overall!L1022))),"")</f>
        <v/>
      </c>
      <c r="O1020" s="7" t="str">
        <f>IF(Overall!M1022&lt;&gt;"",DATEVALUE(MID(Overall!M1022, FIND(",", Overall!M1022) + 2, FIND(" ", Overall!M1022) - FIND(",", Overall!M1022) - 1) &amp; " " &amp; MID(Overall!M1022, FIND(" ", Overall!M1022) + 1, FIND(",", Overall!M1022, FIND(" ", Overall!M1022)) - FIND(" ", Overall!M1022) - 1) &amp; ", " &amp; MID(Overall!M1022, FIND(",", Overall!M1022, FIND(",",Overall!M1022) + 1) + 2, LEN(Overall!M1022))),"")</f>
        <v/>
      </c>
      <c r="P1020" s="7" t="str">
        <f>IF(Overall!N1022&lt;&gt;"",DATEVALUE(MID(Overall!N1022, FIND(",", Overall!N1022) + 2, FIND(" ", Overall!N1022) - FIND(",", Overall!N1022) - 1) &amp; " " &amp; MID(Overall!N1022, FIND(" ", Overall!N1022) + 1, FIND(",", Overall!N1022, FIND(" ", Overall!N1022)) - FIND(" ", Overall!N1022) - 1) &amp; ", " &amp; MID(Overall!N1022, FIND(",", Overall!N1022, FIND(",",Overall!N1022) + 1) + 2, LEN(Overall!N1022))),"")</f>
        <v/>
      </c>
      <c r="Q1020" s="7" t="str">
        <f>IF(Overall!O1022&lt;&gt;"",DATEVALUE(MID(Overall!O1022, FIND(",", Overall!O1022) + 2, FIND(" ", Overall!O1022) - FIND(",", Overall!O1022) - 1) &amp; " " &amp; MID(Overall!O1022, FIND(" ", Overall!O1022) + 1, FIND(",", Overall!O1022, FIND(" ", Overall!O1022)) - FIND(" ", Overall!O1022) - 1) &amp; ", " &amp; MID(Overall!O1022, FIND(",", Overall!O1022, FIND(",",Overall!O1022) + 1) + 2, LEN(Overall!O1022))),"")</f>
        <v/>
      </c>
      <c r="R1020" s="5" t="str">
        <f t="shared" si="32"/>
        <v/>
      </c>
      <c r="S1020" s="10" t="str">
        <f>IF(Overall!$A1022&lt;&gt;"",IF(AND(MONTH($N1020) &lt;= 1, MONTH($O1020) &gt;= 1), IF($R1020 &lt;&gt; "", $H1020/$R1020, ""), ""),"")</f>
        <v/>
      </c>
      <c r="T1020" s="10" t="str">
        <f>IF(Overall!$A1022&lt;&gt;"",IF(AND(MONTH($N1020) &lt;= 2, MONTH($O1020) &gt;= 2), IF($R1020 &lt;&gt; "", $H1020/$R1020, ""), ""),"")</f>
        <v/>
      </c>
      <c r="U1020" s="10" t="str">
        <f>IF(Overall!$A1022&lt;&gt;"",IF(AND(MONTH($N1020) &lt;= 3, MONTH($O1020) &gt;= 3), IF($R1020 &lt;&gt; "", $H1020/$R1020, ""), ""),"")</f>
        <v/>
      </c>
      <c r="V1020" s="10" t="str">
        <f>IF(Overall!$A1022&lt;&gt;"",IF(AND(MONTH($N1020) &lt;= 4, MONTH($O1020) &gt;= 4), IF($R1020 &lt;&gt; "", $H1020/$R1020, ""), ""),"")</f>
        <v/>
      </c>
      <c r="W1020" s="10" t="str">
        <f>IF(Overall!$A1022&lt;&gt;"",IF(AND(MONTH($N1020) &lt;= 5, MONTH($O1020) &gt;= 5), IF($R1020 &lt;&gt; "", $H1020/$R1020, ""), ""),"")</f>
        <v/>
      </c>
      <c r="X1020" s="10" t="str">
        <f>IF(Overall!$A1022&lt;&gt;"",IF(AND(MONTH($N1020) &lt;= 6, MONTH($O1020) &gt;= 6), IF($R1020 &lt;&gt; "", $H1020/$R1020, ""), ""),"")</f>
        <v/>
      </c>
      <c r="Y1020" s="10" t="str">
        <f>IF(Overall!$A1022&lt;&gt;"",IF(AND(MONTH($N1020) &lt;= 7, MONTH($O1020) &gt;= 7 ), IF($R1020 &lt;&gt; "", $H1020/$R1020, ""), ""),"")</f>
        <v/>
      </c>
      <c r="Z1020" s="10" t="str">
        <f>IF(Overall!$A1022&lt;&gt;"",IF(AND(MONTH($N1020) &lt;= 8, MONTH($O1020) &gt;= 8), IF($R1020 &lt;&gt; "", $H1020/$R1020, ""), ""),"")</f>
        <v/>
      </c>
      <c r="AA1020" s="10" t="str">
        <f>IF(Overall!$A1022&lt;&gt;"",IF(AND(MONTH($N1020) &lt;= 9, MONTH($O1020) &gt;= 9), IF($R1020 &lt;&gt; "", $H1020/$R1020, ""), ""),"")</f>
        <v/>
      </c>
      <c r="AB1020" s="10" t="str">
        <f>IF(Overall!$A1022&lt;&gt;"",IF(AND(MONTH($N1020) &lt;= 10, MONTH($O1020) &gt;= 10), IF($R1020 &lt;&gt; "", $H1020/$R1020, ""), ""),"")</f>
        <v/>
      </c>
      <c r="AC1020" s="10" t="str">
        <f>IF(Overall!$A1022&lt;&gt;"",IF(AND(MONTH($N1020) &lt;= 11, MONTH($O1020) &gt;= 11), IF($R1020 &lt;&gt; "", $H1020/$R1020, ""), ""),"")</f>
        <v/>
      </c>
      <c r="AD1020" s="10" t="str">
        <f>IF(Overall!$A1022&lt;&gt;"",IF(AND(MONTH($N1020) &lt;= 12, MONTH($O1020) &gt;= 12), IF($R1020 &lt;&gt; "", $H1020/$R1020, ""), ""),"")</f>
        <v/>
      </c>
      <c r="AF1020" s="10" t="str">
        <f ca="1">IFERROR(IF(AND(NOW()&lt;= EOMONTH(DATE(YEAR($O1020),1, 1), 0), Overall!$A1022&lt;&gt;"", MONTH($N1020) &lt;= 1, MONTH($O1020) &gt;= 1), IF($R1020 &lt;&gt; "", $H1020/$R1020, ""), ""), "")</f>
        <v/>
      </c>
      <c r="AG1020" s="10" t="str">
        <f ca="1">IFERROR(IF(AND(NOW()&lt;= EOMONTH(DATE(YEAR($O1020),2, 1), 0), Overall!$A1022&lt;&gt;"", MONTH($N1020) &lt;= 2, MONTH($O1020) &gt;= 2), IF($R1020 &lt;&gt; "", $H1020/$R1020, ""), ""), "")</f>
        <v/>
      </c>
      <c r="AH1020" s="10" t="str">
        <f ca="1">IFERROR(IF(AND(NOW()&lt;= EOMONTH(DATE(YEAR($O1020),3, 1), 0), Overall!$A1022&lt;&gt;"", MONTH($N1020) &lt;= 3, MONTH($O1020) &gt;= 3), IF($R1020 &lt;&gt; "", $H1020/$R1020, ""), ""), "")</f>
        <v/>
      </c>
      <c r="AI1020" s="10" t="str">
        <f ca="1">IFERROR(IF(AND(NOW()&lt;= EOMONTH(DATE(YEAR($O1020),4, 1), 0), Overall!$A1022&lt;&gt;"", MONTH($N1020) &lt;= 4, MONTH($O1020) &gt;= 4), IF($R1020 &lt;&gt; "", $H1020/$R1020, ""), ""), "")</f>
        <v/>
      </c>
      <c r="AJ1020" s="10" t="str">
        <f ca="1">IFERROR(IF(AND(NOW()&lt;= EOMONTH(DATE(YEAR($O1020),5, 1), 0), Overall!$A1022&lt;&gt;"", MONTH($N1020) &lt;= 5, MONTH($O1020) &gt;= 5), IF($R1020 &lt;&gt; "", $H1020/$R1020, ""), ""), "")</f>
        <v/>
      </c>
      <c r="AK1020" s="10" t="str">
        <f ca="1">IFERROR(IF(AND(NOW()&lt;= EOMONTH(DATE(YEAR($O1020),6, 1), 0), Overall!$A1022&lt;&gt;"", MONTH($N1020) &lt;= 6, MONTH($O1020) &gt;= 6), IF($R1020 &lt;&gt; "", $H1020/$R1020, ""), ""), "")</f>
        <v/>
      </c>
      <c r="AL1020" s="10" t="str">
        <f ca="1">IFERROR(IF(AND(NOW()&lt;= EOMONTH(DATE(YEAR($O1020),7, 1), 0), Overall!$A1022&lt;&gt;"", MONTH($N1020) &lt;= 7, MONTH($O1020) &gt;= 7), IF($R1020 &lt;&gt; "", $H1020/$R1020, ""), ""), "")</f>
        <v/>
      </c>
      <c r="AM1020" s="10" t="str">
        <f ca="1">IFERROR(IF(AND(NOW()&lt;= EOMONTH(DATE(YEAR($O1020),8, 1), 0), Overall!$A1022&lt;&gt;"", MONTH($N1020) &lt;= 8, MONTH($O1020) &gt;= 8), IF($R1020 &lt;&gt; "", $H1020/$R1020, ""), ""), "")</f>
        <v/>
      </c>
      <c r="AN1020" s="10" t="str">
        <f ca="1">IFERROR(IF(AND(NOW()&lt;= EOMONTH(DATE(YEAR($O1020),9, 1), 0), Overall!$A1022&lt;&gt;"", MONTH($N1020) &lt;= 9, MONTH($O1020) &gt;= 9), IF($R1020 &lt;&gt; "", $H1020/$R1020, ""), ""), "")</f>
        <v/>
      </c>
      <c r="AO1020" s="10" t="str">
        <f ca="1">IFERROR(IF(AND(NOW()&lt;= EOMONTH(DATE(YEAR($O1020),10, 1), 0), Overall!$A1022&lt;&gt;"", MONTH($N1020) &lt;= 10, MONTH($O1020) &gt;= 10), IF($R1020 &lt;&gt; "", $H1020/$R1020, ""), ""), "")</f>
        <v/>
      </c>
      <c r="AP1020" s="10" t="str">
        <f ca="1">IFERROR(IF(AND(NOW()&lt;= EOMONTH(DATE(YEAR($O1020),11, 1), 0), Overall!$A1022&lt;&gt;"", MONTH($N1020) &lt;=11, MONTH($O1020) &gt;= 11), IF($R1020 &lt;&gt; "", $H1020/$R1020, ""), ""), "")</f>
        <v/>
      </c>
      <c r="AQ1020" s="10" t="str">
        <f ca="1">IFERROR(IF(AND(NOW()&lt;= EOMONTH(DATE(YEAR($O1020),12, 1), 0), Overall!$A1022&lt;&gt;"", MONTH($N1020) &lt;= 12, MONTH($O1020) &gt;= 12), IF($R1020 &lt;&gt; "", $H1020/$R1020, ""), ""), "")</f>
        <v/>
      </c>
      <c r="AR1020" s="16">
        <f t="shared" ca="1" si="33"/>
        <v>0</v>
      </c>
    </row>
    <row r="1021" spans="1:44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IF(Overall!Q1023&lt;&gt;"",_xlfn.VALUETOTEXT(Overall!Q1023),"")</f>
        <v/>
      </c>
      <c r="F1021" s="5" t="str">
        <f>IF(Overall!E1023&lt;&gt;"",_xlfn.VALUETOTEXT(Overall!E1023),"")</f>
        <v/>
      </c>
      <c r="G1021" s="5" t="str">
        <f>IF(Overall!R1023&lt;&gt;"",_xlfn.VALUETOTEXT(Overall!R1023),"")</f>
        <v/>
      </c>
      <c r="H1021" s="6" t="str">
        <f>IF(Overall!F1023&lt;&gt;"",VALUE(Overall!F1023),"")</f>
        <v/>
      </c>
      <c r="I1021" s="6" t="str">
        <f>IF(Overall!G1023&lt;&gt;"",VALUE(Overall!G1023),"")</f>
        <v/>
      </c>
      <c r="J1021" s="6" t="str">
        <f>IF(Overall!H1023&lt;&gt;"",VALUE(Overall!H1023),"")</f>
        <v/>
      </c>
      <c r="K1021" s="6" t="str">
        <f>IF(Overall!I1023&lt;&gt;"",VALUE(Overall!I1023),"")</f>
        <v/>
      </c>
      <c r="L1021" s="6" t="str">
        <f>IF(Overall!J1023&lt;&gt;"",VALUE(Overall!J1023),"")</f>
        <v/>
      </c>
      <c r="M1021" s="6" t="str">
        <f>IF(Overall!K1023&lt;&gt;"",VALUE(Overall!K1023),"")</f>
        <v/>
      </c>
      <c r="N1021" s="7" t="str">
        <f>IF(Overall!L1023&lt;&gt;"",DATEVALUE(MID(Overall!L1023, FIND(",", Overall!L1023) + 2, FIND(" ", Overall!L1023) - FIND(",", Overall!L1023) - 1) &amp; " " &amp; MID(Overall!L1023, FIND(" ", Overall!L1023) + 1, FIND(",", Overall!L1023, FIND(" ", Overall!L1023)) - FIND(" ", Overall!L1023) - 1) &amp; ", " &amp; MID(Overall!L1023, FIND(",", Overall!L1023, FIND(",",Overall!L1023) + 1) + 2, LEN(Overall!L1023))),"")</f>
        <v/>
      </c>
      <c r="O1021" s="7" t="str">
        <f>IF(Overall!M1023&lt;&gt;"",DATEVALUE(MID(Overall!M1023, FIND(",", Overall!M1023) + 2, FIND(" ", Overall!M1023) - FIND(",", Overall!M1023) - 1) &amp; " " &amp; MID(Overall!M1023, FIND(" ", Overall!M1023) + 1, FIND(",", Overall!M1023, FIND(" ", Overall!M1023)) - FIND(" ", Overall!M1023) - 1) &amp; ", " &amp; MID(Overall!M1023, FIND(",", Overall!M1023, FIND(",",Overall!M1023) + 1) + 2, LEN(Overall!M1023))),"")</f>
        <v/>
      </c>
      <c r="P1021" s="7" t="str">
        <f>IF(Overall!N1023&lt;&gt;"",DATEVALUE(MID(Overall!N1023, FIND(",", Overall!N1023) + 2, FIND(" ", Overall!N1023) - FIND(",", Overall!N1023) - 1) &amp; " " &amp; MID(Overall!N1023, FIND(" ", Overall!N1023) + 1, FIND(",", Overall!N1023, FIND(" ", Overall!N1023)) - FIND(" ", Overall!N1023) - 1) &amp; ", " &amp; MID(Overall!N1023, FIND(",", Overall!N1023, FIND(",",Overall!N1023) + 1) + 2, LEN(Overall!N1023))),"")</f>
        <v/>
      </c>
      <c r="Q1021" s="7" t="str">
        <f>IF(Overall!O1023&lt;&gt;"",DATEVALUE(MID(Overall!O1023, FIND(",", Overall!O1023) + 2, FIND(" ", Overall!O1023) - FIND(",", Overall!O1023) - 1) &amp; " " &amp; MID(Overall!O1023, FIND(" ", Overall!O1023) + 1, FIND(",", Overall!O1023, FIND(" ", Overall!O1023)) - FIND(" ", Overall!O1023) - 1) &amp; ", " &amp; MID(Overall!O1023, FIND(",", Overall!O1023, FIND(",",Overall!O1023) + 1) + 2, LEN(Overall!O1023))),"")</f>
        <v/>
      </c>
      <c r="R1021" s="5" t="str">
        <f t="shared" si="32"/>
        <v/>
      </c>
      <c r="S1021" s="10" t="str">
        <f>IF(Overall!$A1023&lt;&gt;"",IF(AND(MONTH($N1021) &lt;= 1, MONTH($O1021) &gt;= 1), IF($R1021 &lt;&gt; "", $H1021/$R1021, ""), ""),"")</f>
        <v/>
      </c>
      <c r="T1021" s="10" t="str">
        <f>IF(Overall!$A1023&lt;&gt;"",IF(AND(MONTH($N1021) &lt;= 2, MONTH($O1021) &gt;= 2), IF($R1021 &lt;&gt; "", $H1021/$R1021, ""), ""),"")</f>
        <v/>
      </c>
      <c r="U1021" s="10" t="str">
        <f>IF(Overall!$A1023&lt;&gt;"",IF(AND(MONTH($N1021) &lt;= 3, MONTH($O1021) &gt;= 3), IF($R1021 &lt;&gt; "", $H1021/$R1021, ""), ""),"")</f>
        <v/>
      </c>
      <c r="V1021" s="10" t="str">
        <f>IF(Overall!$A1023&lt;&gt;"",IF(AND(MONTH($N1021) &lt;= 4, MONTH($O1021) &gt;= 4), IF($R1021 &lt;&gt; "", $H1021/$R1021, ""), ""),"")</f>
        <v/>
      </c>
      <c r="W1021" s="10" t="str">
        <f>IF(Overall!$A1023&lt;&gt;"",IF(AND(MONTH($N1021) &lt;= 5, MONTH($O1021) &gt;= 5), IF($R1021 &lt;&gt; "", $H1021/$R1021, ""), ""),"")</f>
        <v/>
      </c>
      <c r="X1021" s="10" t="str">
        <f>IF(Overall!$A1023&lt;&gt;"",IF(AND(MONTH($N1021) &lt;= 6, MONTH($O1021) &gt;= 6), IF($R1021 &lt;&gt; "", $H1021/$R1021, ""), ""),"")</f>
        <v/>
      </c>
      <c r="Y1021" s="10" t="str">
        <f>IF(Overall!$A1023&lt;&gt;"",IF(AND(MONTH($N1021) &lt;= 7, MONTH($O1021) &gt;= 7 ), IF($R1021 &lt;&gt; "", $H1021/$R1021, ""), ""),"")</f>
        <v/>
      </c>
      <c r="Z1021" s="10" t="str">
        <f>IF(Overall!$A1023&lt;&gt;"",IF(AND(MONTH($N1021) &lt;= 8, MONTH($O1021) &gt;= 8), IF($R1021 &lt;&gt; "", $H1021/$R1021, ""), ""),"")</f>
        <v/>
      </c>
      <c r="AA1021" s="10" t="str">
        <f>IF(Overall!$A1023&lt;&gt;"",IF(AND(MONTH($N1021) &lt;= 9, MONTH($O1021) &gt;= 9), IF($R1021 &lt;&gt; "", $H1021/$R1021, ""), ""),"")</f>
        <v/>
      </c>
      <c r="AB1021" s="10" t="str">
        <f>IF(Overall!$A1023&lt;&gt;"",IF(AND(MONTH($N1021) &lt;= 10, MONTH($O1021) &gt;= 10), IF($R1021 &lt;&gt; "", $H1021/$R1021, ""), ""),"")</f>
        <v/>
      </c>
      <c r="AC1021" s="10" t="str">
        <f>IF(Overall!$A1023&lt;&gt;"",IF(AND(MONTH($N1021) &lt;= 11, MONTH($O1021) &gt;= 11), IF($R1021 &lt;&gt; "", $H1021/$R1021, ""), ""),"")</f>
        <v/>
      </c>
      <c r="AD1021" s="10" t="str">
        <f>IF(Overall!$A1023&lt;&gt;"",IF(AND(MONTH($N1021) &lt;= 12, MONTH($O1021) &gt;= 12), IF($R1021 &lt;&gt; "", $H1021/$R1021, ""), ""),"")</f>
        <v/>
      </c>
      <c r="AF1021" s="10" t="str">
        <f ca="1">IFERROR(IF(AND(NOW()&lt;= EOMONTH(DATE(YEAR($O1021),1, 1), 0), Overall!$A1023&lt;&gt;"", MONTH($N1021) &lt;= 1, MONTH($O1021) &gt;= 1), IF($R1021 &lt;&gt; "", $H1021/$R1021, ""), ""), "")</f>
        <v/>
      </c>
      <c r="AG1021" s="10" t="str">
        <f ca="1">IFERROR(IF(AND(NOW()&lt;= EOMONTH(DATE(YEAR($O1021),2, 1), 0), Overall!$A1023&lt;&gt;"", MONTH($N1021) &lt;= 2, MONTH($O1021) &gt;= 2), IF($R1021 &lt;&gt; "", $H1021/$R1021, ""), ""), "")</f>
        <v/>
      </c>
      <c r="AH1021" s="10" t="str">
        <f ca="1">IFERROR(IF(AND(NOW()&lt;= EOMONTH(DATE(YEAR($O1021),3, 1), 0), Overall!$A1023&lt;&gt;"", MONTH($N1021) &lt;= 3, MONTH($O1021) &gt;= 3), IF($R1021 &lt;&gt; "", $H1021/$R1021, ""), ""), "")</f>
        <v/>
      </c>
      <c r="AI1021" s="10" t="str">
        <f ca="1">IFERROR(IF(AND(NOW()&lt;= EOMONTH(DATE(YEAR($O1021),4, 1), 0), Overall!$A1023&lt;&gt;"", MONTH($N1021) &lt;= 4, MONTH($O1021) &gt;= 4), IF($R1021 &lt;&gt; "", $H1021/$R1021, ""), ""), "")</f>
        <v/>
      </c>
      <c r="AJ1021" s="10" t="str">
        <f ca="1">IFERROR(IF(AND(NOW()&lt;= EOMONTH(DATE(YEAR($O1021),5, 1), 0), Overall!$A1023&lt;&gt;"", MONTH($N1021) &lt;= 5, MONTH($O1021) &gt;= 5), IF($R1021 &lt;&gt; "", $H1021/$R1021, ""), ""), "")</f>
        <v/>
      </c>
      <c r="AK1021" s="10" t="str">
        <f ca="1">IFERROR(IF(AND(NOW()&lt;= EOMONTH(DATE(YEAR($O1021),6, 1), 0), Overall!$A1023&lt;&gt;"", MONTH($N1021) &lt;= 6, MONTH($O1021) &gt;= 6), IF($R1021 &lt;&gt; "", $H1021/$R1021, ""), ""), "")</f>
        <v/>
      </c>
      <c r="AL1021" s="10" t="str">
        <f ca="1">IFERROR(IF(AND(NOW()&lt;= EOMONTH(DATE(YEAR($O1021),7, 1), 0), Overall!$A1023&lt;&gt;"", MONTH($N1021) &lt;= 7, MONTH($O1021) &gt;= 7), IF($R1021 &lt;&gt; "", $H1021/$R1021, ""), ""), "")</f>
        <v/>
      </c>
      <c r="AM1021" s="10" t="str">
        <f ca="1">IFERROR(IF(AND(NOW()&lt;= EOMONTH(DATE(YEAR($O1021),8, 1), 0), Overall!$A1023&lt;&gt;"", MONTH($N1021) &lt;= 8, MONTH($O1021) &gt;= 8), IF($R1021 &lt;&gt; "", $H1021/$R1021, ""), ""), "")</f>
        <v/>
      </c>
      <c r="AN1021" s="10" t="str">
        <f ca="1">IFERROR(IF(AND(NOW()&lt;= EOMONTH(DATE(YEAR($O1021),9, 1), 0), Overall!$A1023&lt;&gt;"", MONTH($N1021) &lt;= 9, MONTH($O1021) &gt;= 9), IF($R1021 &lt;&gt; "", $H1021/$R1021, ""), ""), "")</f>
        <v/>
      </c>
      <c r="AO1021" s="10" t="str">
        <f ca="1">IFERROR(IF(AND(NOW()&lt;= EOMONTH(DATE(YEAR($O1021),10, 1), 0), Overall!$A1023&lt;&gt;"", MONTH($N1021) &lt;= 10, MONTH($O1021) &gt;= 10), IF($R1021 &lt;&gt; "", $H1021/$R1021, ""), ""), "")</f>
        <v/>
      </c>
      <c r="AP1021" s="10" t="str">
        <f ca="1">IFERROR(IF(AND(NOW()&lt;= EOMONTH(DATE(YEAR($O1021),11, 1), 0), Overall!$A1023&lt;&gt;"", MONTH($N1021) &lt;=11, MONTH($O1021) &gt;= 11), IF($R1021 &lt;&gt; "", $H1021/$R1021, ""), ""), "")</f>
        <v/>
      </c>
      <c r="AQ1021" s="10" t="str">
        <f ca="1">IFERROR(IF(AND(NOW()&lt;= EOMONTH(DATE(YEAR($O1021),12, 1), 0), Overall!$A1023&lt;&gt;"", MONTH($N1021) &lt;= 12, MONTH($O1021) &gt;= 12), IF($R1021 &lt;&gt; "", $H1021/$R1021, ""), ""), "")</f>
        <v/>
      </c>
      <c r="AR1021" s="16">
        <f t="shared" ca="1" si="33"/>
        <v>0</v>
      </c>
    </row>
    <row r="1022" spans="1:44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IF(Overall!Q1024&lt;&gt;"",_xlfn.VALUETOTEXT(Overall!Q1024),"")</f>
        <v/>
      </c>
      <c r="F1022" s="5" t="str">
        <f>IF(Overall!E1024&lt;&gt;"",_xlfn.VALUETOTEXT(Overall!E1024),"")</f>
        <v/>
      </c>
      <c r="G1022" s="5" t="str">
        <f>IF(Overall!R1024&lt;&gt;"",_xlfn.VALUETOTEXT(Overall!R1024),"")</f>
        <v/>
      </c>
      <c r="H1022" s="6" t="str">
        <f>IF(Overall!F1024&lt;&gt;"",VALUE(Overall!F1024),"")</f>
        <v/>
      </c>
      <c r="I1022" s="6" t="str">
        <f>IF(Overall!G1024&lt;&gt;"",VALUE(Overall!G1024),"")</f>
        <v/>
      </c>
      <c r="J1022" s="6" t="str">
        <f>IF(Overall!H1024&lt;&gt;"",VALUE(Overall!H1024),"")</f>
        <v/>
      </c>
      <c r="K1022" s="6" t="str">
        <f>IF(Overall!I1024&lt;&gt;"",VALUE(Overall!I1024),"")</f>
        <v/>
      </c>
      <c r="L1022" s="6" t="str">
        <f>IF(Overall!J1024&lt;&gt;"",VALUE(Overall!J1024),"")</f>
        <v/>
      </c>
      <c r="M1022" s="6" t="str">
        <f>IF(Overall!K1024&lt;&gt;"",VALUE(Overall!K1024),"")</f>
        <v/>
      </c>
      <c r="N1022" s="7" t="str">
        <f>IF(Overall!L1024&lt;&gt;"",DATEVALUE(MID(Overall!L1024, FIND(",", Overall!L1024) + 2, FIND(" ", Overall!L1024) - FIND(",", Overall!L1024) - 1) &amp; " " &amp; MID(Overall!L1024, FIND(" ", Overall!L1024) + 1, FIND(",", Overall!L1024, FIND(" ", Overall!L1024)) - FIND(" ", Overall!L1024) - 1) &amp; ", " &amp; MID(Overall!L1024, FIND(",", Overall!L1024, FIND(",",Overall!L1024) + 1) + 2, LEN(Overall!L1024))),"")</f>
        <v/>
      </c>
      <c r="O1022" s="7" t="str">
        <f>IF(Overall!M1024&lt;&gt;"",DATEVALUE(MID(Overall!M1024, FIND(",", Overall!M1024) + 2, FIND(" ", Overall!M1024) - FIND(",", Overall!M1024) - 1) &amp; " " &amp; MID(Overall!M1024, FIND(" ", Overall!M1024) + 1, FIND(",", Overall!M1024, FIND(" ", Overall!M1024)) - FIND(" ", Overall!M1024) - 1) &amp; ", " &amp; MID(Overall!M1024, FIND(",", Overall!M1024, FIND(",",Overall!M1024) + 1) + 2, LEN(Overall!M1024))),"")</f>
        <v/>
      </c>
      <c r="P1022" s="7" t="str">
        <f>IF(Overall!N1024&lt;&gt;"",DATEVALUE(MID(Overall!N1024, FIND(",", Overall!N1024) + 2, FIND(" ", Overall!N1024) - FIND(",", Overall!N1024) - 1) &amp; " " &amp; MID(Overall!N1024, FIND(" ", Overall!N1024) + 1, FIND(",", Overall!N1024, FIND(" ", Overall!N1024)) - FIND(" ", Overall!N1024) - 1) &amp; ", " &amp; MID(Overall!N1024, FIND(",", Overall!N1024, FIND(",",Overall!N1024) + 1) + 2, LEN(Overall!N1024))),"")</f>
        <v/>
      </c>
      <c r="Q1022" s="7" t="str">
        <f>IF(Overall!O1024&lt;&gt;"",DATEVALUE(MID(Overall!O1024, FIND(",", Overall!O1024) + 2, FIND(" ", Overall!O1024) - FIND(",", Overall!O1024) - 1) &amp; " " &amp; MID(Overall!O1024, FIND(" ", Overall!O1024) + 1, FIND(",", Overall!O1024, FIND(" ", Overall!O1024)) - FIND(" ", Overall!O1024) - 1) &amp; ", " &amp; MID(Overall!O1024, FIND(",", Overall!O1024, FIND(",",Overall!O1024) + 1) + 2, LEN(Overall!O1024))),"")</f>
        <v/>
      </c>
      <c r="R1022" s="5" t="str">
        <f t="shared" si="32"/>
        <v/>
      </c>
      <c r="S1022" s="10" t="str">
        <f>IF(Overall!$A1024&lt;&gt;"",IF(AND(MONTH($N1022) &lt;= 1, MONTH($O1022) &gt;= 1), IF($R1022 &lt;&gt; "", $H1022/$R1022, ""), ""),"")</f>
        <v/>
      </c>
      <c r="T1022" s="10" t="str">
        <f>IF(Overall!$A1024&lt;&gt;"",IF(AND(MONTH($N1022) &lt;= 2, MONTH($O1022) &gt;= 2), IF($R1022 &lt;&gt; "", $H1022/$R1022, ""), ""),"")</f>
        <v/>
      </c>
      <c r="U1022" s="10" t="str">
        <f>IF(Overall!$A1024&lt;&gt;"",IF(AND(MONTH($N1022) &lt;= 3, MONTH($O1022) &gt;= 3), IF($R1022 &lt;&gt; "", $H1022/$R1022, ""), ""),"")</f>
        <v/>
      </c>
      <c r="V1022" s="10" t="str">
        <f>IF(Overall!$A1024&lt;&gt;"",IF(AND(MONTH($N1022) &lt;= 4, MONTH($O1022) &gt;= 4), IF($R1022 &lt;&gt; "", $H1022/$R1022, ""), ""),"")</f>
        <v/>
      </c>
      <c r="W1022" s="10" t="str">
        <f>IF(Overall!$A1024&lt;&gt;"",IF(AND(MONTH($N1022) &lt;= 5, MONTH($O1022) &gt;= 5), IF($R1022 &lt;&gt; "", $H1022/$R1022, ""), ""),"")</f>
        <v/>
      </c>
      <c r="X1022" s="10" t="str">
        <f>IF(Overall!$A1024&lt;&gt;"",IF(AND(MONTH($N1022) &lt;= 6, MONTH($O1022) &gt;= 6), IF($R1022 &lt;&gt; "", $H1022/$R1022, ""), ""),"")</f>
        <v/>
      </c>
      <c r="Y1022" s="10" t="str">
        <f>IF(Overall!$A1024&lt;&gt;"",IF(AND(MONTH($N1022) &lt;= 7, MONTH($O1022) &gt;= 7 ), IF($R1022 &lt;&gt; "", $H1022/$R1022, ""), ""),"")</f>
        <v/>
      </c>
      <c r="Z1022" s="10" t="str">
        <f>IF(Overall!$A1024&lt;&gt;"",IF(AND(MONTH($N1022) &lt;= 8, MONTH($O1022) &gt;= 8), IF($R1022 &lt;&gt; "", $H1022/$R1022, ""), ""),"")</f>
        <v/>
      </c>
      <c r="AA1022" s="10" t="str">
        <f>IF(Overall!$A1024&lt;&gt;"",IF(AND(MONTH($N1022) &lt;= 9, MONTH($O1022) &gt;= 9), IF($R1022 &lt;&gt; "", $H1022/$R1022, ""), ""),"")</f>
        <v/>
      </c>
      <c r="AB1022" s="10" t="str">
        <f>IF(Overall!$A1024&lt;&gt;"",IF(AND(MONTH($N1022) &lt;= 10, MONTH($O1022) &gt;= 10), IF($R1022 &lt;&gt; "", $H1022/$R1022, ""), ""),"")</f>
        <v/>
      </c>
      <c r="AC1022" s="10" t="str">
        <f>IF(Overall!$A1024&lt;&gt;"",IF(AND(MONTH($N1022) &lt;= 11, MONTH($O1022) &gt;= 11), IF($R1022 &lt;&gt; "", $H1022/$R1022, ""), ""),"")</f>
        <v/>
      </c>
      <c r="AD1022" s="10" t="str">
        <f>IF(Overall!$A1024&lt;&gt;"",IF(AND(MONTH($N1022) &lt;= 12, MONTH($O1022) &gt;= 12), IF($R1022 &lt;&gt; "", $H1022/$R1022, ""), ""),"")</f>
        <v/>
      </c>
      <c r="AF1022" s="10" t="str">
        <f ca="1">IFERROR(IF(AND(NOW()&lt;= EOMONTH(DATE(YEAR($O1022),1, 1), 0), Overall!$A1024&lt;&gt;"", MONTH($N1022) &lt;= 1, MONTH($O1022) &gt;= 1), IF($R1022 &lt;&gt; "", $H1022/$R1022, ""), ""), "")</f>
        <v/>
      </c>
      <c r="AG1022" s="10" t="str">
        <f ca="1">IFERROR(IF(AND(NOW()&lt;= EOMONTH(DATE(YEAR($O1022),2, 1), 0), Overall!$A1024&lt;&gt;"", MONTH($N1022) &lt;= 2, MONTH($O1022) &gt;= 2), IF($R1022 &lt;&gt; "", $H1022/$R1022, ""), ""), "")</f>
        <v/>
      </c>
      <c r="AH1022" s="10" t="str">
        <f ca="1">IFERROR(IF(AND(NOW()&lt;= EOMONTH(DATE(YEAR($O1022),3, 1), 0), Overall!$A1024&lt;&gt;"", MONTH($N1022) &lt;= 3, MONTH($O1022) &gt;= 3), IF($R1022 &lt;&gt; "", $H1022/$R1022, ""), ""), "")</f>
        <v/>
      </c>
      <c r="AI1022" s="10" t="str">
        <f ca="1">IFERROR(IF(AND(NOW()&lt;= EOMONTH(DATE(YEAR($O1022),4, 1), 0), Overall!$A1024&lt;&gt;"", MONTH($N1022) &lt;= 4, MONTH($O1022) &gt;= 4), IF($R1022 &lt;&gt; "", $H1022/$R1022, ""), ""), "")</f>
        <v/>
      </c>
      <c r="AJ1022" s="10" t="str">
        <f ca="1">IFERROR(IF(AND(NOW()&lt;= EOMONTH(DATE(YEAR($O1022),5, 1), 0), Overall!$A1024&lt;&gt;"", MONTH($N1022) &lt;= 5, MONTH($O1022) &gt;= 5), IF($R1022 &lt;&gt; "", $H1022/$R1022, ""), ""), "")</f>
        <v/>
      </c>
      <c r="AK1022" s="10" t="str">
        <f ca="1">IFERROR(IF(AND(NOW()&lt;= EOMONTH(DATE(YEAR($O1022),6, 1), 0), Overall!$A1024&lt;&gt;"", MONTH($N1022) &lt;= 6, MONTH($O1022) &gt;= 6), IF($R1022 &lt;&gt; "", $H1022/$R1022, ""), ""), "")</f>
        <v/>
      </c>
      <c r="AL1022" s="10" t="str">
        <f ca="1">IFERROR(IF(AND(NOW()&lt;= EOMONTH(DATE(YEAR($O1022),7, 1), 0), Overall!$A1024&lt;&gt;"", MONTH($N1022) &lt;= 7, MONTH($O1022) &gt;= 7), IF($R1022 &lt;&gt; "", $H1022/$R1022, ""), ""), "")</f>
        <v/>
      </c>
      <c r="AM1022" s="10" t="str">
        <f ca="1">IFERROR(IF(AND(NOW()&lt;= EOMONTH(DATE(YEAR($O1022),8, 1), 0), Overall!$A1024&lt;&gt;"", MONTH($N1022) &lt;= 8, MONTH($O1022) &gt;= 8), IF($R1022 &lt;&gt; "", $H1022/$R1022, ""), ""), "")</f>
        <v/>
      </c>
      <c r="AN1022" s="10" t="str">
        <f ca="1">IFERROR(IF(AND(NOW()&lt;= EOMONTH(DATE(YEAR($O1022),9, 1), 0), Overall!$A1024&lt;&gt;"", MONTH($N1022) &lt;= 9, MONTH($O1022) &gt;= 9), IF($R1022 &lt;&gt; "", $H1022/$R1022, ""), ""), "")</f>
        <v/>
      </c>
      <c r="AO1022" s="10" t="str">
        <f ca="1">IFERROR(IF(AND(NOW()&lt;= EOMONTH(DATE(YEAR($O1022),10, 1), 0), Overall!$A1024&lt;&gt;"", MONTH($N1022) &lt;= 10, MONTH($O1022) &gt;= 10), IF($R1022 &lt;&gt; "", $H1022/$R1022, ""), ""), "")</f>
        <v/>
      </c>
      <c r="AP1022" s="10" t="str">
        <f ca="1">IFERROR(IF(AND(NOW()&lt;= EOMONTH(DATE(YEAR($O1022),11, 1), 0), Overall!$A1024&lt;&gt;"", MONTH($N1022) &lt;=11, MONTH($O1022) &gt;= 11), IF($R1022 &lt;&gt; "", $H1022/$R1022, ""), ""), "")</f>
        <v/>
      </c>
      <c r="AQ1022" s="10" t="str">
        <f ca="1">IFERROR(IF(AND(NOW()&lt;= EOMONTH(DATE(YEAR($O1022),12, 1), 0), Overall!$A1024&lt;&gt;"", MONTH($N1022) &lt;= 12, MONTH($O1022) &gt;= 12), IF($R1022 &lt;&gt; "", $H1022/$R1022, ""), ""), "")</f>
        <v/>
      </c>
      <c r="AR1022" s="16">
        <f t="shared" ca="1" si="33"/>
        <v>0</v>
      </c>
    </row>
    <row r="1023" spans="1:44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IF(Overall!Q1025&lt;&gt;"",_xlfn.VALUETOTEXT(Overall!Q1025),"")</f>
        <v/>
      </c>
      <c r="F1023" s="5" t="str">
        <f>IF(Overall!E1025&lt;&gt;"",_xlfn.VALUETOTEXT(Overall!E1025),"")</f>
        <v/>
      </c>
      <c r="G1023" s="5" t="str">
        <f>IF(Overall!R1025&lt;&gt;"",_xlfn.VALUETOTEXT(Overall!R1025),"")</f>
        <v/>
      </c>
      <c r="H1023" s="6" t="str">
        <f>IF(Overall!F1025&lt;&gt;"",VALUE(Overall!F1025),"")</f>
        <v/>
      </c>
      <c r="I1023" s="6" t="str">
        <f>IF(Overall!G1025&lt;&gt;"",VALUE(Overall!G1025),"")</f>
        <v/>
      </c>
      <c r="J1023" s="6" t="str">
        <f>IF(Overall!H1025&lt;&gt;"",VALUE(Overall!H1025),"")</f>
        <v/>
      </c>
      <c r="K1023" s="6" t="str">
        <f>IF(Overall!I1025&lt;&gt;"",VALUE(Overall!I1025),"")</f>
        <v/>
      </c>
      <c r="L1023" s="6" t="str">
        <f>IF(Overall!J1025&lt;&gt;"",VALUE(Overall!J1025),"")</f>
        <v/>
      </c>
      <c r="M1023" s="6" t="str">
        <f>IF(Overall!K1025&lt;&gt;"",VALUE(Overall!K1025),"")</f>
        <v/>
      </c>
      <c r="N1023" s="7" t="str">
        <f>IF(Overall!L1025&lt;&gt;"",DATEVALUE(MID(Overall!L1025, FIND(",", Overall!L1025) + 2, FIND(" ", Overall!L1025) - FIND(",", Overall!L1025) - 1) &amp; " " &amp; MID(Overall!L1025, FIND(" ", Overall!L1025) + 1, FIND(",", Overall!L1025, FIND(" ", Overall!L1025)) - FIND(" ", Overall!L1025) - 1) &amp; ", " &amp; MID(Overall!L1025, FIND(",", Overall!L1025, FIND(",",Overall!L1025) + 1) + 2, LEN(Overall!L1025))),"")</f>
        <v/>
      </c>
      <c r="O1023" s="7" t="str">
        <f>IF(Overall!M1025&lt;&gt;"",DATEVALUE(MID(Overall!M1025, FIND(",", Overall!M1025) + 2, FIND(" ", Overall!M1025) - FIND(",", Overall!M1025) - 1) &amp; " " &amp; MID(Overall!M1025, FIND(" ", Overall!M1025) + 1, FIND(",", Overall!M1025, FIND(" ", Overall!M1025)) - FIND(" ", Overall!M1025) - 1) &amp; ", " &amp; MID(Overall!M1025, FIND(",", Overall!M1025, FIND(",",Overall!M1025) + 1) + 2, LEN(Overall!M1025))),"")</f>
        <v/>
      </c>
      <c r="P1023" s="7" t="str">
        <f>IF(Overall!N1025&lt;&gt;"",DATEVALUE(MID(Overall!N1025, FIND(",", Overall!N1025) + 2, FIND(" ", Overall!N1025) - FIND(",", Overall!N1025) - 1) &amp; " " &amp; MID(Overall!N1025, FIND(" ", Overall!N1025) + 1, FIND(",", Overall!N1025, FIND(" ", Overall!N1025)) - FIND(" ", Overall!N1025) - 1) &amp; ", " &amp; MID(Overall!N1025, FIND(",", Overall!N1025, FIND(",",Overall!N1025) + 1) + 2, LEN(Overall!N1025))),"")</f>
        <v/>
      </c>
      <c r="Q1023" s="7" t="str">
        <f>IF(Overall!O1025&lt;&gt;"",DATEVALUE(MID(Overall!O1025, FIND(",", Overall!O1025) + 2, FIND(" ", Overall!O1025) - FIND(",", Overall!O1025) - 1) &amp; " " &amp; MID(Overall!O1025, FIND(" ", Overall!O1025) + 1, FIND(",", Overall!O1025, FIND(" ", Overall!O1025)) - FIND(" ", Overall!O1025) - 1) &amp; ", " &amp; MID(Overall!O1025, FIND(",", Overall!O1025, FIND(",",Overall!O1025) + 1) + 2, LEN(Overall!O1025))),"")</f>
        <v/>
      </c>
      <c r="R1023" s="5" t="str">
        <f t="shared" si="32"/>
        <v/>
      </c>
      <c r="S1023" s="10" t="str">
        <f>IF(Overall!$A1025&lt;&gt;"",IF(AND(MONTH($N1023) &lt;= 1, MONTH($O1023) &gt;= 1), IF($R1023 &lt;&gt; "", $H1023/$R1023, ""), ""),"")</f>
        <v/>
      </c>
      <c r="T1023" s="10" t="str">
        <f>IF(Overall!$A1025&lt;&gt;"",IF(AND(MONTH($N1023) &lt;= 2, MONTH($O1023) &gt;= 2), IF($R1023 &lt;&gt; "", $H1023/$R1023, ""), ""),"")</f>
        <v/>
      </c>
      <c r="U1023" s="10" t="str">
        <f>IF(Overall!$A1025&lt;&gt;"",IF(AND(MONTH($N1023) &lt;= 3, MONTH($O1023) &gt;= 3), IF($R1023 &lt;&gt; "", $H1023/$R1023, ""), ""),"")</f>
        <v/>
      </c>
      <c r="V1023" s="10" t="str">
        <f>IF(Overall!$A1025&lt;&gt;"",IF(AND(MONTH($N1023) &lt;= 4, MONTH($O1023) &gt;= 4), IF($R1023 &lt;&gt; "", $H1023/$R1023, ""), ""),"")</f>
        <v/>
      </c>
      <c r="W1023" s="10" t="str">
        <f>IF(Overall!$A1025&lt;&gt;"",IF(AND(MONTH($N1023) &lt;= 5, MONTH($O1023) &gt;= 5), IF($R1023 &lt;&gt; "", $H1023/$R1023, ""), ""),"")</f>
        <v/>
      </c>
      <c r="X1023" s="10" t="str">
        <f>IF(Overall!$A1025&lt;&gt;"",IF(AND(MONTH($N1023) &lt;= 6, MONTH($O1023) &gt;= 6), IF($R1023 &lt;&gt; "", $H1023/$R1023, ""), ""),"")</f>
        <v/>
      </c>
      <c r="Y1023" s="10" t="str">
        <f>IF(Overall!$A1025&lt;&gt;"",IF(AND(MONTH($N1023) &lt;= 7, MONTH($O1023) &gt;= 7 ), IF($R1023 &lt;&gt; "", $H1023/$R1023, ""), ""),"")</f>
        <v/>
      </c>
      <c r="Z1023" s="10" t="str">
        <f>IF(Overall!$A1025&lt;&gt;"",IF(AND(MONTH($N1023) &lt;= 8, MONTH($O1023) &gt;= 8), IF($R1023 &lt;&gt; "", $H1023/$R1023, ""), ""),"")</f>
        <v/>
      </c>
      <c r="AA1023" s="10" t="str">
        <f>IF(Overall!$A1025&lt;&gt;"",IF(AND(MONTH($N1023) &lt;= 9, MONTH($O1023) &gt;= 9), IF($R1023 &lt;&gt; "", $H1023/$R1023, ""), ""),"")</f>
        <v/>
      </c>
      <c r="AB1023" s="10" t="str">
        <f>IF(Overall!$A1025&lt;&gt;"",IF(AND(MONTH($N1023) &lt;= 10, MONTH($O1023) &gt;= 10), IF($R1023 &lt;&gt; "", $H1023/$R1023, ""), ""),"")</f>
        <v/>
      </c>
      <c r="AC1023" s="10" t="str">
        <f>IF(Overall!$A1025&lt;&gt;"",IF(AND(MONTH($N1023) &lt;= 11, MONTH($O1023) &gt;= 11), IF($R1023 &lt;&gt; "", $H1023/$R1023, ""), ""),"")</f>
        <v/>
      </c>
      <c r="AD1023" s="10" t="str">
        <f>IF(Overall!$A1025&lt;&gt;"",IF(AND(MONTH($N1023) &lt;= 12, MONTH($O1023) &gt;= 12), IF($R1023 &lt;&gt; "", $H1023/$R1023, ""), ""),"")</f>
        <v/>
      </c>
      <c r="AF1023" s="10" t="str">
        <f ca="1">IFERROR(IF(AND(NOW()&lt;= EOMONTH(DATE(YEAR($O1023),1, 1), 0), Overall!$A1025&lt;&gt;"", MONTH($N1023) &lt;= 1, MONTH($O1023) &gt;= 1), IF($R1023 &lt;&gt; "", $H1023/$R1023, ""), ""), "")</f>
        <v/>
      </c>
      <c r="AG1023" s="10" t="str">
        <f ca="1">IFERROR(IF(AND(NOW()&lt;= EOMONTH(DATE(YEAR($O1023),2, 1), 0), Overall!$A1025&lt;&gt;"", MONTH($N1023) &lt;= 2, MONTH($O1023) &gt;= 2), IF($R1023 &lt;&gt; "", $H1023/$R1023, ""), ""), "")</f>
        <v/>
      </c>
      <c r="AH1023" s="10" t="str">
        <f ca="1">IFERROR(IF(AND(NOW()&lt;= EOMONTH(DATE(YEAR($O1023),3, 1), 0), Overall!$A1025&lt;&gt;"", MONTH($N1023) &lt;= 3, MONTH($O1023) &gt;= 3), IF($R1023 &lt;&gt; "", $H1023/$R1023, ""), ""), "")</f>
        <v/>
      </c>
      <c r="AI1023" s="10" t="str">
        <f ca="1">IFERROR(IF(AND(NOW()&lt;= EOMONTH(DATE(YEAR($O1023),4, 1), 0), Overall!$A1025&lt;&gt;"", MONTH($N1023) &lt;= 4, MONTH($O1023) &gt;= 4), IF($R1023 &lt;&gt; "", $H1023/$R1023, ""), ""), "")</f>
        <v/>
      </c>
      <c r="AJ1023" s="10" t="str">
        <f ca="1">IFERROR(IF(AND(NOW()&lt;= EOMONTH(DATE(YEAR($O1023),5, 1), 0), Overall!$A1025&lt;&gt;"", MONTH($N1023) &lt;= 5, MONTH($O1023) &gt;= 5), IF($R1023 &lt;&gt; "", $H1023/$R1023, ""), ""), "")</f>
        <v/>
      </c>
      <c r="AK1023" s="10" t="str">
        <f ca="1">IFERROR(IF(AND(NOW()&lt;= EOMONTH(DATE(YEAR($O1023),6, 1), 0), Overall!$A1025&lt;&gt;"", MONTH($N1023) &lt;= 6, MONTH($O1023) &gt;= 6), IF($R1023 &lt;&gt; "", $H1023/$R1023, ""), ""), "")</f>
        <v/>
      </c>
      <c r="AL1023" s="10" t="str">
        <f ca="1">IFERROR(IF(AND(NOW()&lt;= EOMONTH(DATE(YEAR($O1023),7, 1), 0), Overall!$A1025&lt;&gt;"", MONTH($N1023) &lt;= 7, MONTH($O1023) &gt;= 7), IF($R1023 &lt;&gt; "", $H1023/$R1023, ""), ""), "")</f>
        <v/>
      </c>
      <c r="AM1023" s="10" t="str">
        <f ca="1">IFERROR(IF(AND(NOW()&lt;= EOMONTH(DATE(YEAR($O1023),8, 1), 0), Overall!$A1025&lt;&gt;"", MONTH($N1023) &lt;= 8, MONTH($O1023) &gt;= 8), IF($R1023 &lt;&gt; "", $H1023/$R1023, ""), ""), "")</f>
        <v/>
      </c>
      <c r="AN1023" s="10" t="str">
        <f ca="1">IFERROR(IF(AND(NOW()&lt;= EOMONTH(DATE(YEAR($O1023),9, 1), 0), Overall!$A1025&lt;&gt;"", MONTH($N1023) &lt;= 9, MONTH($O1023) &gt;= 9), IF($R1023 &lt;&gt; "", $H1023/$R1023, ""), ""), "")</f>
        <v/>
      </c>
      <c r="AO1023" s="10" t="str">
        <f ca="1">IFERROR(IF(AND(NOW()&lt;= EOMONTH(DATE(YEAR($O1023),10, 1), 0), Overall!$A1025&lt;&gt;"", MONTH($N1023) &lt;= 10, MONTH($O1023) &gt;= 10), IF($R1023 &lt;&gt; "", $H1023/$R1023, ""), ""), "")</f>
        <v/>
      </c>
      <c r="AP1023" s="10" t="str">
        <f ca="1">IFERROR(IF(AND(NOW()&lt;= EOMONTH(DATE(YEAR($O1023),11, 1), 0), Overall!$A1025&lt;&gt;"", MONTH($N1023) &lt;=11, MONTH($O1023) &gt;= 11), IF($R1023 &lt;&gt; "", $H1023/$R1023, ""), ""), "")</f>
        <v/>
      </c>
      <c r="AQ1023" s="10" t="str">
        <f ca="1">IFERROR(IF(AND(NOW()&lt;= EOMONTH(DATE(YEAR($O1023),12, 1), 0), Overall!$A1025&lt;&gt;"", MONTH($N1023) &lt;= 12, MONTH($O1023) &gt;= 12), IF($R1023 &lt;&gt; "", $H1023/$R1023, ""), ""), "")</f>
        <v/>
      </c>
      <c r="AR1023" s="16">
        <f t="shared" ca="1" si="33"/>
        <v>0</v>
      </c>
    </row>
    <row r="1024" spans="1:44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IF(Overall!Q1026&lt;&gt;"",_xlfn.VALUETOTEXT(Overall!Q1026),"")</f>
        <v/>
      </c>
      <c r="F1024" s="5" t="str">
        <f>IF(Overall!E1026&lt;&gt;"",_xlfn.VALUETOTEXT(Overall!E1026),"")</f>
        <v/>
      </c>
      <c r="G1024" s="5" t="str">
        <f>IF(Overall!R1026&lt;&gt;"",_xlfn.VALUETOTEXT(Overall!R1026),"")</f>
        <v/>
      </c>
      <c r="H1024" s="6" t="str">
        <f>IF(Overall!F1026&lt;&gt;"",VALUE(Overall!F1026),"")</f>
        <v/>
      </c>
      <c r="I1024" s="6" t="str">
        <f>IF(Overall!G1026&lt;&gt;"",VALUE(Overall!G1026),"")</f>
        <v/>
      </c>
      <c r="J1024" s="6" t="str">
        <f>IF(Overall!H1026&lt;&gt;"",VALUE(Overall!H1026),"")</f>
        <v/>
      </c>
      <c r="K1024" s="6" t="str">
        <f>IF(Overall!I1026&lt;&gt;"",VALUE(Overall!I1026),"")</f>
        <v/>
      </c>
      <c r="L1024" s="6" t="str">
        <f>IF(Overall!J1026&lt;&gt;"",VALUE(Overall!J1026),"")</f>
        <v/>
      </c>
      <c r="M1024" s="6" t="str">
        <f>IF(Overall!K1026&lt;&gt;"",VALUE(Overall!K1026),"")</f>
        <v/>
      </c>
      <c r="N1024" s="7" t="str">
        <f>IF(Overall!L1026&lt;&gt;"",DATEVALUE(MID(Overall!L1026, FIND(",", Overall!L1026) + 2, FIND(" ", Overall!L1026) - FIND(",", Overall!L1026) - 1) &amp; " " &amp; MID(Overall!L1026, FIND(" ", Overall!L1026) + 1, FIND(",", Overall!L1026, FIND(" ", Overall!L1026)) - FIND(" ", Overall!L1026) - 1) &amp; ", " &amp; MID(Overall!L1026, FIND(",", Overall!L1026, FIND(",",Overall!L1026) + 1) + 2, LEN(Overall!L1026))),"")</f>
        <v/>
      </c>
      <c r="O1024" s="7" t="str">
        <f>IF(Overall!M1026&lt;&gt;"",DATEVALUE(MID(Overall!M1026, FIND(",", Overall!M1026) + 2, FIND(" ", Overall!M1026) - FIND(",", Overall!M1026) - 1) &amp; " " &amp; MID(Overall!M1026, FIND(" ", Overall!M1026) + 1, FIND(",", Overall!M1026, FIND(" ", Overall!M1026)) - FIND(" ", Overall!M1026) - 1) &amp; ", " &amp; MID(Overall!M1026, FIND(",", Overall!M1026, FIND(",",Overall!M1026) + 1) + 2, LEN(Overall!M1026))),"")</f>
        <v/>
      </c>
      <c r="P1024" s="7" t="str">
        <f>IF(Overall!N1026&lt;&gt;"",DATEVALUE(MID(Overall!N1026, FIND(",", Overall!N1026) + 2, FIND(" ", Overall!N1026) - FIND(",", Overall!N1026) - 1) &amp; " " &amp; MID(Overall!N1026, FIND(" ", Overall!N1026) + 1, FIND(",", Overall!N1026, FIND(" ", Overall!N1026)) - FIND(" ", Overall!N1026) - 1) &amp; ", " &amp; MID(Overall!N1026, FIND(",", Overall!N1026, FIND(",",Overall!N1026) + 1) + 2, LEN(Overall!N1026))),"")</f>
        <v/>
      </c>
      <c r="Q1024" s="7" t="str">
        <f>IF(Overall!O1026&lt;&gt;"",DATEVALUE(MID(Overall!O1026, FIND(",", Overall!O1026) + 2, FIND(" ", Overall!O1026) - FIND(",", Overall!O1026) - 1) &amp; " " &amp; MID(Overall!O1026, FIND(" ", Overall!O1026) + 1, FIND(",", Overall!O1026, FIND(" ", Overall!O1026)) - FIND(" ", Overall!O1026) - 1) &amp; ", " &amp; MID(Overall!O1026, FIND(",", Overall!O1026, FIND(",",Overall!O1026) + 1) + 2, LEN(Overall!O1026))),"")</f>
        <v/>
      </c>
      <c r="R1024" s="5" t="str">
        <f t="shared" si="32"/>
        <v/>
      </c>
      <c r="S1024" s="10" t="str">
        <f>IF(Overall!$A1026&lt;&gt;"",IF(AND(MONTH($N1024) &lt;= 1, MONTH($O1024) &gt;= 1), IF($R1024 &lt;&gt; "", $H1024/$R1024, ""), ""),"")</f>
        <v/>
      </c>
      <c r="T1024" s="10" t="str">
        <f>IF(Overall!$A1026&lt;&gt;"",IF(AND(MONTH($N1024) &lt;= 2, MONTH($O1024) &gt;= 2), IF($R1024 &lt;&gt; "", $H1024/$R1024, ""), ""),"")</f>
        <v/>
      </c>
      <c r="U1024" s="10" t="str">
        <f>IF(Overall!$A1026&lt;&gt;"",IF(AND(MONTH($N1024) &lt;= 3, MONTH($O1024) &gt;= 3), IF($R1024 &lt;&gt; "", $H1024/$R1024, ""), ""),"")</f>
        <v/>
      </c>
      <c r="V1024" s="10" t="str">
        <f>IF(Overall!$A1026&lt;&gt;"",IF(AND(MONTH($N1024) &lt;= 4, MONTH($O1024) &gt;= 4), IF($R1024 &lt;&gt; "", $H1024/$R1024, ""), ""),"")</f>
        <v/>
      </c>
      <c r="W1024" s="10" t="str">
        <f>IF(Overall!$A1026&lt;&gt;"",IF(AND(MONTH($N1024) &lt;= 5, MONTH($O1024) &gt;= 5), IF($R1024 &lt;&gt; "", $H1024/$R1024, ""), ""),"")</f>
        <v/>
      </c>
      <c r="X1024" s="10" t="str">
        <f>IF(Overall!$A1026&lt;&gt;"",IF(AND(MONTH($N1024) &lt;= 6, MONTH($O1024) &gt;= 6), IF($R1024 &lt;&gt; "", $H1024/$R1024, ""), ""),"")</f>
        <v/>
      </c>
      <c r="Y1024" s="10" t="str">
        <f>IF(Overall!$A1026&lt;&gt;"",IF(AND(MONTH($N1024) &lt;= 7, MONTH($O1024) &gt;= 7 ), IF($R1024 &lt;&gt; "", $H1024/$R1024, ""), ""),"")</f>
        <v/>
      </c>
      <c r="Z1024" s="10" t="str">
        <f>IF(Overall!$A1026&lt;&gt;"",IF(AND(MONTH($N1024) &lt;= 8, MONTH($O1024) &gt;= 8), IF($R1024 &lt;&gt; "", $H1024/$R1024, ""), ""),"")</f>
        <v/>
      </c>
      <c r="AA1024" s="10" t="str">
        <f>IF(Overall!$A1026&lt;&gt;"",IF(AND(MONTH($N1024) &lt;= 9, MONTH($O1024) &gt;= 9), IF($R1024 &lt;&gt; "", $H1024/$R1024, ""), ""),"")</f>
        <v/>
      </c>
      <c r="AB1024" s="10" t="str">
        <f>IF(Overall!$A1026&lt;&gt;"",IF(AND(MONTH($N1024) &lt;= 10, MONTH($O1024) &gt;= 10), IF($R1024 &lt;&gt; "", $H1024/$R1024, ""), ""),"")</f>
        <v/>
      </c>
      <c r="AC1024" s="10" t="str">
        <f>IF(Overall!$A1026&lt;&gt;"",IF(AND(MONTH($N1024) &lt;= 11, MONTH($O1024) &gt;= 11), IF($R1024 &lt;&gt; "", $H1024/$R1024, ""), ""),"")</f>
        <v/>
      </c>
      <c r="AD1024" s="10" t="str">
        <f>IF(Overall!$A1026&lt;&gt;"",IF(AND(MONTH($N1024) &lt;= 12, MONTH($O1024) &gt;= 12), IF($R1024 &lt;&gt; "", $H1024/$R1024, ""), ""),"")</f>
        <v/>
      </c>
      <c r="AF1024" s="10" t="str">
        <f ca="1">IFERROR(IF(AND(NOW()&lt;= EOMONTH(DATE(YEAR($O1024),1, 1), 0), Overall!$A1026&lt;&gt;"", MONTH($N1024) &lt;= 1, MONTH($O1024) &gt;= 1), IF($R1024 &lt;&gt; "", $H1024/$R1024, ""), ""), "")</f>
        <v/>
      </c>
      <c r="AG1024" s="10" t="str">
        <f ca="1">IFERROR(IF(AND(NOW()&lt;= EOMONTH(DATE(YEAR($O1024),2, 1), 0), Overall!$A1026&lt;&gt;"", MONTH($N1024) &lt;= 2, MONTH($O1024) &gt;= 2), IF($R1024 &lt;&gt; "", $H1024/$R1024, ""), ""), "")</f>
        <v/>
      </c>
      <c r="AH1024" s="10" t="str">
        <f ca="1">IFERROR(IF(AND(NOW()&lt;= EOMONTH(DATE(YEAR($O1024),3, 1), 0), Overall!$A1026&lt;&gt;"", MONTH($N1024) &lt;= 3, MONTH($O1024) &gt;= 3), IF($R1024 &lt;&gt; "", $H1024/$R1024, ""), ""), "")</f>
        <v/>
      </c>
      <c r="AI1024" s="10" t="str">
        <f ca="1">IFERROR(IF(AND(NOW()&lt;= EOMONTH(DATE(YEAR($O1024),4, 1), 0), Overall!$A1026&lt;&gt;"", MONTH($N1024) &lt;= 4, MONTH($O1024) &gt;= 4), IF($R1024 &lt;&gt; "", $H1024/$R1024, ""), ""), "")</f>
        <v/>
      </c>
      <c r="AJ1024" s="10" t="str">
        <f ca="1">IFERROR(IF(AND(NOW()&lt;= EOMONTH(DATE(YEAR($O1024),5, 1), 0), Overall!$A1026&lt;&gt;"", MONTH($N1024) &lt;= 5, MONTH($O1024) &gt;= 5), IF($R1024 &lt;&gt; "", $H1024/$R1024, ""), ""), "")</f>
        <v/>
      </c>
      <c r="AK1024" s="10" t="str">
        <f ca="1">IFERROR(IF(AND(NOW()&lt;= EOMONTH(DATE(YEAR($O1024),6, 1), 0), Overall!$A1026&lt;&gt;"", MONTH($N1024) &lt;= 6, MONTH($O1024) &gt;= 6), IF($R1024 &lt;&gt; "", $H1024/$R1024, ""), ""), "")</f>
        <v/>
      </c>
      <c r="AL1024" s="10" t="str">
        <f ca="1">IFERROR(IF(AND(NOW()&lt;= EOMONTH(DATE(YEAR($O1024),7, 1), 0), Overall!$A1026&lt;&gt;"", MONTH($N1024) &lt;= 7, MONTH($O1024) &gt;= 7), IF($R1024 &lt;&gt; "", $H1024/$R1024, ""), ""), "")</f>
        <v/>
      </c>
      <c r="AM1024" s="10" t="str">
        <f ca="1">IFERROR(IF(AND(NOW()&lt;= EOMONTH(DATE(YEAR($O1024),8, 1), 0), Overall!$A1026&lt;&gt;"", MONTH($N1024) &lt;= 8, MONTH($O1024) &gt;= 8), IF($R1024 &lt;&gt; "", $H1024/$R1024, ""), ""), "")</f>
        <v/>
      </c>
      <c r="AN1024" s="10" t="str">
        <f ca="1">IFERROR(IF(AND(NOW()&lt;= EOMONTH(DATE(YEAR($O1024),9, 1), 0), Overall!$A1026&lt;&gt;"", MONTH($N1024) &lt;= 9, MONTH($O1024) &gt;= 9), IF($R1024 &lt;&gt; "", $H1024/$R1024, ""), ""), "")</f>
        <v/>
      </c>
      <c r="AO1024" s="10" t="str">
        <f ca="1">IFERROR(IF(AND(NOW()&lt;= EOMONTH(DATE(YEAR($O1024),10, 1), 0), Overall!$A1026&lt;&gt;"", MONTH($N1024) &lt;= 10, MONTH($O1024) &gt;= 10), IF($R1024 &lt;&gt; "", $H1024/$R1024, ""), ""), "")</f>
        <v/>
      </c>
      <c r="AP1024" s="10" t="str">
        <f ca="1">IFERROR(IF(AND(NOW()&lt;= EOMONTH(DATE(YEAR($O1024),11, 1), 0), Overall!$A1026&lt;&gt;"", MONTH($N1024) &lt;=11, MONTH($O1024) &gt;= 11), IF($R1024 &lt;&gt; "", $H1024/$R1024, ""), ""), "")</f>
        <v/>
      </c>
      <c r="AQ1024" s="10" t="str">
        <f ca="1">IFERROR(IF(AND(NOW()&lt;= EOMONTH(DATE(YEAR($O1024),12, 1), 0), Overall!$A1026&lt;&gt;"", MONTH($N1024) &lt;= 12, MONTH($O1024) &gt;= 12), IF($R1024 &lt;&gt; "", $H1024/$R1024, ""), ""), "")</f>
        <v/>
      </c>
      <c r="AR1024" s="16">
        <f t="shared" ca="1" si="33"/>
        <v>0</v>
      </c>
    </row>
    <row r="1025" spans="1:44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IF(Overall!Q1027&lt;&gt;"",_xlfn.VALUETOTEXT(Overall!Q1027),"")</f>
        <v/>
      </c>
      <c r="F1025" s="5" t="str">
        <f>IF(Overall!E1027&lt;&gt;"",_xlfn.VALUETOTEXT(Overall!E1027),"")</f>
        <v/>
      </c>
      <c r="G1025" s="5" t="str">
        <f>IF(Overall!R1027&lt;&gt;"",_xlfn.VALUETOTEXT(Overall!R1027),"")</f>
        <v/>
      </c>
      <c r="H1025" s="6" t="str">
        <f>IF(Overall!F1027&lt;&gt;"",VALUE(Overall!F1027),"")</f>
        <v/>
      </c>
      <c r="I1025" s="6" t="str">
        <f>IF(Overall!G1027&lt;&gt;"",VALUE(Overall!G1027),"")</f>
        <v/>
      </c>
      <c r="J1025" s="6" t="str">
        <f>IF(Overall!H1027&lt;&gt;"",VALUE(Overall!H1027),"")</f>
        <v/>
      </c>
      <c r="K1025" s="6" t="str">
        <f>IF(Overall!I1027&lt;&gt;"",VALUE(Overall!I1027),"")</f>
        <v/>
      </c>
      <c r="L1025" s="6" t="str">
        <f>IF(Overall!J1027&lt;&gt;"",VALUE(Overall!J1027),"")</f>
        <v/>
      </c>
      <c r="M1025" s="6" t="str">
        <f>IF(Overall!K1027&lt;&gt;"",VALUE(Overall!K1027),"")</f>
        <v/>
      </c>
      <c r="N1025" s="7" t="str">
        <f>IF(Overall!L1027&lt;&gt;"",DATEVALUE(MID(Overall!L1027, FIND(",", Overall!L1027) + 2, FIND(" ", Overall!L1027) - FIND(",", Overall!L1027) - 1) &amp; " " &amp; MID(Overall!L1027, FIND(" ", Overall!L1027) + 1, FIND(",", Overall!L1027, FIND(" ", Overall!L1027)) - FIND(" ", Overall!L1027) - 1) &amp; ", " &amp; MID(Overall!L1027, FIND(",", Overall!L1027, FIND(",",Overall!L1027) + 1) + 2, LEN(Overall!L1027))),"")</f>
        <v/>
      </c>
      <c r="O1025" s="7" t="str">
        <f>IF(Overall!M1027&lt;&gt;"",DATEVALUE(MID(Overall!M1027, FIND(",", Overall!M1027) + 2, FIND(" ", Overall!M1027) - FIND(",", Overall!M1027) - 1) &amp; " " &amp; MID(Overall!M1027, FIND(" ", Overall!M1027) + 1, FIND(",", Overall!M1027, FIND(" ", Overall!M1027)) - FIND(" ", Overall!M1027) - 1) &amp; ", " &amp; MID(Overall!M1027, FIND(",", Overall!M1027, FIND(",",Overall!M1027) + 1) + 2, LEN(Overall!M1027))),"")</f>
        <v/>
      </c>
      <c r="P1025" s="7" t="str">
        <f>IF(Overall!N1027&lt;&gt;"",DATEVALUE(MID(Overall!N1027, FIND(",", Overall!N1027) + 2, FIND(" ", Overall!N1027) - FIND(",", Overall!N1027) - 1) &amp; " " &amp; MID(Overall!N1027, FIND(" ", Overall!N1027) + 1, FIND(",", Overall!N1027, FIND(" ", Overall!N1027)) - FIND(" ", Overall!N1027) - 1) &amp; ", " &amp; MID(Overall!N1027, FIND(",", Overall!N1027, FIND(",",Overall!N1027) + 1) + 2, LEN(Overall!N1027))),"")</f>
        <v/>
      </c>
      <c r="Q1025" s="7" t="str">
        <f>IF(Overall!O1027&lt;&gt;"",DATEVALUE(MID(Overall!O1027, FIND(",", Overall!O1027) + 2, FIND(" ", Overall!O1027) - FIND(",", Overall!O1027) - 1) &amp; " " &amp; MID(Overall!O1027, FIND(" ", Overall!O1027) + 1, FIND(",", Overall!O1027, FIND(" ", Overall!O1027)) - FIND(" ", Overall!O1027) - 1) &amp; ", " &amp; MID(Overall!O1027, FIND(",", Overall!O1027, FIND(",",Overall!O1027) + 1) + 2, LEN(Overall!O1027))),"")</f>
        <v/>
      </c>
      <c r="R1025" s="5" t="str">
        <f t="shared" si="32"/>
        <v/>
      </c>
      <c r="S1025" s="10" t="str">
        <f>IF(Overall!$A1027&lt;&gt;"",IF(AND(MONTH($N1025) &lt;= 1, MONTH($O1025) &gt;= 1), IF($R1025 &lt;&gt; "", $H1025/$R1025, ""), ""),"")</f>
        <v/>
      </c>
      <c r="T1025" s="10" t="str">
        <f>IF(Overall!$A1027&lt;&gt;"",IF(AND(MONTH($N1025) &lt;= 2, MONTH($O1025) &gt;= 2), IF($R1025 &lt;&gt; "", $H1025/$R1025, ""), ""),"")</f>
        <v/>
      </c>
      <c r="U1025" s="10" t="str">
        <f>IF(Overall!$A1027&lt;&gt;"",IF(AND(MONTH($N1025) &lt;= 3, MONTH($O1025) &gt;= 3), IF($R1025 &lt;&gt; "", $H1025/$R1025, ""), ""),"")</f>
        <v/>
      </c>
      <c r="V1025" s="10" t="str">
        <f>IF(Overall!$A1027&lt;&gt;"",IF(AND(MONTH($N1025) &lt;= 4, MONTH($O1025) &gt;= 4), IF($R1025 &lt;&gt; "", $H1025/$R1025, ""), ""),"")</f>
        <v/>
      </c>
      <c r="W1025" s="10" t="str">
        <f>IF(Overall!$A1027&lt;&gt;"",IF(AND(MONTH($N1025) &lt;= 5, MONTH($O1025) &gt;= 5), IF($R1025 &lt;&gt; "", $H1025/$R1025, ""), ""),"")</f>
        <v/>
      </c>
      <c r="X1025" s="10" t="str">
        <f>IF(Overall!$A1027&lt;&gt;"",IF(AND(MONTH($N1025) &lt;= 6, MONTH($O1025) &gt;= 6), IF($R1025 &lt;&gt; "", $H1025/$R1025, ""), ""),"")</f>
        <v/>
      </c>
      <c r="Y1025" s="10" t="str">
        <f>IF(Overall!$A1027&lt;&gt;"",IF(AND(MONTH($N1025) &lt;= 7, MONTH($O1025) &gt;= 7 ), IF($R1025 &lt;&gt; "", $H1025/$R1025, ""), ""),"")</f>
        <v/>
      </c>
      <c r="Z1025" s="10" t="str">
        <f>IF(Overall!$A1027&lt;&gt;"",IF(AND(MONTH($N1025) &lt;= 8, MONTH($O1025) &gt;= 8), IF($R1025 &lt;&gt; "", $H1025/$R1025, ""), ""),"")</f>
        <v/>
      </c>
      <c r="AA1025" s="10" t="str">
        <f>IF(Overall!$A1027&lt;&gt;"",IF(AND(MONTH($N1025) &lt;= 9, MONTH($O1025) &gt;= 9), IF($R1025 &lt;&gt; "", $H1025/$R1025, ""), ""),"")</f>
        <v/>
      </c>
      <c r="AB1025" s="10" t="str">
        <f>IF(Overall!$A1027&lt;&gt;"",IF(AND(MONTH($N1025) &lt;= 10, MONTH($O1025) &gt;= 10), IF($R1025 &lt;&gt; "", $H1025/$R1025, ""), ""),"")</f>
        <v/>
      </c>
      <c r="AC1025" s="10" t="str">
        <f>IF(Overall!$A1027&lt;&gt;"",IF(AND(MONTH($N1025) &lt;= 11, MONTH($O1025) &gt;= 11), IF($R1025 &lt;&gt; "", $H1025/$R1025, ""), ""),"")</f>
        <v/>
      </c>
      <c r="AD1025" s="10" t="str">
        <f>IF(Overall!$A1027&lt;&gt;"",IF(AND(MONTH($N1025) &lt;= 12, MONTH($O1025) &gt;= 12), IF($R1025 &lt;&gt; "", $H1025/$R1025, ""), ""),"")</f>
        <v/>
      </c>
      <c r="AF1025" s="10" t="str">
        <f ca="1">IFERROR(IF(AND(NOW()&lt;= EOMONTH(DATE(YEAR($O1025),1, 1), 0), Overall!$A1027&lt;&gt;"", MONTH($N1025) &lt;= 1, MONTH($O1025) &gt;= 1), IF($R1025 &lt;&gt; "", $H1025/$R1025, ""), ""), "")</f>
        <v/>
      </c>
      <c r="AG1025" s="10" t="str">
        <f ca="1">IFERROR(IF(AND(NOW()&lt;= EOMONTH(DATE(YEAR($O1025),2, 1), 0), Overall!$A1027&lt;&gt;"", MONTH($N1025) &lt;= 2, MONTH($O1025) &gt;= 2), IF($R1025 &lt;&gt; "", $H1025/$R1025, ""), ""), "")</f>
        <v/>
      </c>
      <c r="AH1025" s="10" t="str">
        <f ca="1">IFERROR(IF(AND(NOW()&lt;= EOMONTH(DATE(YEAR($O1025),3, 1), 0), Overall!$A1027&lt;&gt;"", MONTH($N1025) &lt;= 3, MONTH($O1025) &gt;= 3), IF($R1025 &lt;&gt; "", $H1025/$R1025, ""), ""), "")</f>
        <v/>
      </c>
      <c r="AI1025" s="10" t="str">
        <f ca="1">IFERROR(IF(AND(NOW()&lt;= EOMONTH(DATE(YEAR($O1025),4, 1), 0), Overall!$A1027&lt;&gt;"", MONTH($N1025) &lt;= 4, MONTH($O1025) &gt;= 4), IF($R1025 &lt;&gt; "", $H1025/$R1025, ""), ""), "")</f>
        <v/>
      </c>
      <c r="AJ1025" s="10" t="str">
        <f ca="1">IFERROR(IF(AND(NOW()&lt;= EOMONTH(DATE(YEAR($O1025),5, 1), 0), Overall!$A1027&lt;&gt;"", MONTH($N1025) &lt;= 5, MONTH($O1025) &gt;= 5), IF($R1025 &lt;&gt; "", $H1025/$R1025, ""), ""), "")</f>
        <v/>
      </c>
      <c r="AK1025" s="10" t="str">
        <f ca="1">IFERROR(IF(AND(NOW()&lt;= EOMONTH(DATE(YEAR($O1025),6, 1), 0), Overall!$A1027&lt;&gt;"", MONTH($N1025) &lt;= 6, MONTH($O1025) &gt;= 6), IF($R1025 &lt;&gt; "", $H1025/$R1025, ""), ""), "")</f>
        <v/>
      </c>
      <c r="AL1025" s="10" t="str">
        <f ca="1">IFERROR(IF(AND(NOW()&lt;= EOMONTH(DATE(YEAR($O1025),7, 1), 0), Overall!$A1027&lt;&gt;"", MONTH($N1025) &lt;= 7, MONTH($O1025) &gt;= 7), IF($R1025 &lt;&gt; "", $H1025/$R1025, ""), ""), "")</f>
        <v/>
      </c>
      <c r="AM1025" s="10" t="str">
        <f ca="1">IFERROR(IF(AND(NOW()&lt;= EOMONTH(DATE(YEAR($O1025),8, 1), 0), Overall!$A1027&lt;&gt;"", MONTH($N1025) &lt;= 8, MONTH($O1025) &gt;= 8), IF($R1025 &lt;&gt; "", $H1025/$R1025, ""), ""), "")</f>
        <v/>
      </c>
      <c r="AN1025" s="10" t="str">
        <f ca="1">IFERROR(IF(AND(NOW()&lt;= EOMONTH(DATE(YEAR($O1025),9, 1), 0), Overall!$A1027&lt;&gt;"", MONTH($N1025) &lt;= 9, MONTH($O1025) &gt;= 9), IF($R1025 &lt;&gt; "", $H1025/$R1025, ""), ""), "")</f>
        <v/>
      </c>
      <c r="AO1025" s="10" t="str">
        <f ca="1">IFERROR(IF(AND(NOW()&lt;= EOMONTH(DATE(YEAR($O1025),10, 1), 0), Overall!$A1027&lt;&gt;"", MONTH($N1025) &lt;= 10, MONTH($O1025) &gt;= 10), IF($R1025 &lt;&gt; "", $H1025/$R1025, ""), ""), "")</f>
        <v/>
      </c>
      <c r="AP1025" s="10" t="str">
        <f ca="1">IFERROR(IF(AND(NOW()&lt;= EOMONTH(DATE(YEAR($O1025),11, 1), 0), Overall!$A1027&lt;&gt;"", MONTH($N1025) &lt;=11, MONTH($O1025) &gt;= 11), IF($R1025 &lt;&gt; "", $H1025/$R1025, ""), ""), "")</f>
        <v/>
      </c>
      <c r="AQ1025" s="10" t="str">
        <f ca="1">IFERROR(IF(AND(NOW()&lt;= EOMONTH(DATE(YEAR($O1025),12, 1), 0), Overall!$A1027&lt;&gt;"", MONTH($N1025) &lt;= 12, MONTH($O1025) &gt;= 12), IF($R1025 &lt;&gt; "", $H1025/$R1025, ""), ""), "")</f>
        <v/>
      </c>
      <c r="AR1025" s="16">
        <f t="shared" ca="1" si="33"/>
        <v>0</v>
      </c>
    </row>
    <row r="1026" spans="1:44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IF(Overall!Q1028&lt;&gt;"",_xlfn.VALUETOTEXT(Overall!Q1028),"")</f>
        <v/>
      </c>
      <c r="F1026" s="5" t="str">
        <f>IF(Overall!E1028&lt;&gt;"",_xlfn.VALUETOTEXT(Overall!E1028),"")</f>
        <v/>
      </c>
      <c r="G1026" s="5" t="str">
        <f>IF(Overall!R1028&lt;&gt;"",_xlfn.VALUETOTEXT(Overall!R1028),"")</f>
        <v/>
      </c>
      <c r="H1026" s="6" t="str">
        <f>IF(Overall!F1028&lt;&gt;"",VALUE(Overall!F1028),"")</f>
        <v/>
      </c>
      <c r="I1026" s="6" t="str">
        <f>IF(Overall!G1028&lt;&gt;"",VALUE(Overall!G1028),"")</f>
        <v/>
      </c>
      <c r="J1026" s="6" t="str">
        <f>IF(Overall!H1028&lt;&gt;"",VALUE(Overall!H1028),"")</f>
        <v/>
      </c>
      <c r="K1026" s="6" t="str">
        <f>IF(Overall!I1028&lt;&gt;"",VALUE(Overall!I1028),"")</f>
        <v/>
      </c>
      <c r="L1026" s="6" t="str">
        <f>IF(Overall!J1028&lt;&gt;"",VALUE(Overall!J1028),"")</f>
        <v/>
      </c>
      <c r="M1026" s="6" t="str">
        <f>IF(Overall!K1028&lt;&gt;"",VALUE(Overall!K1028),"")</f>
        <v/>
      </c>
      <c r="N1026" s="7" t="str">
        <f>IF(Overall!L1028&lt;&gt;"",DATEVALUE(MID(Overall!L1028, FIND(",", Overall!L1028) + 2, FIND(" ", Overall!L1028) - FIND(",", Overall!L1028) - 1) &amp; " " &amp; MID(Overall!L1028, FIND(" ", Overall!L1028) + 1, FIND(",", Overall!L1028, FIND(" ", Overall!L1028)) - FIND(" ", Overall!L1028) - 1) &amp; ", " &amp; MID(Overall!L1028, FIND(",", Overall!L1028, FIND(",",Overall!L1028) + 1) + 2, LEN(Overall!L1028))),"")</f>
        <v/>
      </c>
      <c r="O1026" s="7" t="str">
        <f>IF(Overall!M1028&lt;&gt;"",DATEVALUE(MID(Overall!M1028, FIND(",", Overall!M1028) + 2, FIND(" ", Overall!M1028) - FIND(",", Overall!M1028) - 1) &amp; " " &amp; MID(Overall!M1028, FIND(" ", Overall!M1028) + 1, FIND(",", Overall!M1028, FIND(" ", Overall!M1028)) - FIND(" ", Overall!M1028) - 1) &amp; ", " &amp; MID(Overall!M1028, FIND(",", Overall!M1028, FIND(",",Overall!M1028) + 1) + 2, LEN(Overall!M1028))),"")</f>
        <v/>
      </c>
      <c r="P1026" s="7" t="str">
        <f>IF(Overall!N1028&lt;&gt;"",DATEVALUE(MID(Overall!N1028, FIND(",", Overall!N1028) + 2, FIND(" ", Overall!N1028) - FIND(",", Overall!N1028) - 1) &amp; " " &amp; MID(Overall!N1028, FIND(" ", Overall!N1028) + 1, FIND(",", Overall!N1028, FIND(" ", Overall!N1028)) - FIND(" ", Overall!N1028) - 1) &amp; ", " &amp; MID(Overall!N1028, FIND(",", Overall!N1028, FIND(",",Overall!N1028) + 1) + 2, LEN(Overall!N1028))),"")</f>
        <v/>
      </c>
      <c r="Q1026" s="7" t="str">
        <f>IF(Overall!O1028&lt;&gt;"",DATEVALUE(MID(Overall!O1028, FIND(",", Overall!O1028) + 2, FIND(" ", Overall!O1028) - FIND(",", Overall!O1028) - 1) &amp; " " &amp; MID(Overall!O1028, FIND(" ", Overall!O1028) + 1, FIND(",", Overall!O1028, FIND(" ", Overall!O1028)) - FIND(" ", Overall!O1028) - 1) &amp; ", " &amp; MID(Overall!O1028, FIND(",", Overall!O1028, FIND(",",Overall!O1028) + 1) + 2, LEN(Overall!O1028))),"")</f>
        <v/>
      </c>
      <c r="R1026" s="5" t="str">
        <f t="shared" si="32"/>
        <v/>
      </c>
      <c r="S1026" s="10" t="str">
        <f>IF(Overall!$A1028&lt;&gt;"",IF(AND(MONTH($N1026) &lt;= 1, MONTH($O1026) &gt;= 1), IF($R1026 &lt;&gt; "", $H1026/$R1026, ""), ""),"")</f>
        <v/>
      </c>
      <c r="T1026" s="10" t="str">
        <f>IF(Overall!$A1028&lt;&gt;"",IF(AND(MONTH($N1026) &lt;= 2, MONTH($O1026) &gt;= 2), IF($R1026 &lt;&gt; "", $H1026/$R1026, ""), ""),"")</f>
        <v/>
      </c>
      <c r="U1026" s="10" t="str">
        <f>IF(Overall!$A1028&lt;&gt;"",IF(AND(MONTH($N1026) &lt;= 3, MONTH($O1026) &gt;= 3), IF($R1026 &lt;&gt; "", $H1026/$R1026, ""), ""),"")</f>
        <v/>
      </c>
      <c r="V1026" s="10" t="str">
        <f>IF(Overall!$A1028&lt;&gt;"",IF(AND(MONTH($N1026) &lt;= 4, MONTH($O1026) &gt;= 4), IF($R1026 &lt;&gt; "", $H1026/$R1026, ""), ""),"")</f>
        <v/>
      </c>
      <c r="W1026" s="10" t="str">
        <f>IF(Overall!$A1028&lt;&gt;"",IF(AND(MONTH($N1026) &lt;= 5, MONTH($O1026) &gt;= 5), IF($R1026 &lt;&gt; "", $H1026/$R1026, ""), ""),"")</f>
        <v/>
      </c>
      <c r="X1026" s="10" t="str">
        <f>IF(Overall!$A1028&lt;&gt;"",IF(AND(MONTH($N1026) &lt;= 6, MONTH($O1026) &gt;= 6), IF($R1026 &lt;&gt; "", $H1026/$R1026, ""), ""),"")</f>
        <v/>
      </c>
      <c r="Y1026" s="10" t="str">
        <f>IF(Overall!$A1028&lt;&gt;"",IF(AND(MONTH($N1026) &lt;= 7, MONTH($O1026) &gt;= 7 ), IF($R1026 &lt;&gt; "", $H1026/$R1026, ""), ""),"")</f>
        <v/>
      </c>
      <c r="Z1026" s="10" t="str">
        <f>IF(Overall!$A1028&lt;&gt;"",IF(AND(MONTH($N1026) &lt;= 8, MONTH($O1026) &gt;= 8), IF($R1026 &lt;&gt; "", $H1026/$R1026, ""), ""),"")</f>
        <v/>
      </c>
      <c r="AA1026" s="10" t="str">
        <f>IF(Overall!$A1028&lt;&gt;"",IF(AND(MONTH($N1026) &lt;= 9, MONTH($O1026) &gt;= 9), IF($R1026 &lt;&gt; "", $H1026/$R1026, ""), ""),"")</f>
        <v/>
      </c>
      <c r="AB1026" s="10" t="str">
        <f>IF(Overall!$A1028&lt;&gt;"",IF(AND(MONTH($N1026) &lt;= 10, MONTH($O1026) &gt;= 10), IF($R1026 &lt;&gt; "", $H1026/$R1026, ""), ""),"")</f>
        <v/>
      </c>
      <c r="AC1026" s="10" t="str">
        <f>IF(Overall!$A1028&lt;&gt;"",IF(AND(MONTH($N1026) &lt;= 11, MONTH($O1026) &gt;= 11), IF($R1026 &lt;&gt; "", $H1026/$R1026, ""), ""),"")</f>
        <v/>
      </c>
      <c r="AD1026" s="10" t="str">
        <f>IF(Overall!$A1028&lt;&gt;"",IF(AND(MONTH($N1026) &lt;= 12, MONTH($O1026) &gt;= 12), IF($R1026 &lt;&gt; "", $H1026/$R1026, ""), ""),"")</f>
        <v/>
      </c>
      <c r="AF1026" s="10" t="str">
        <f ca="1">IFERROR(IF(AND(NOW()&lt;= EOMONTH(DATE(YEAR($O1026),1, 1), 0), Overall!$A1028&lt;&gt;"", MONTH($N1026) &lt;= 1, MONTH($O1026) &gt;= 1), IF($R1026 &lt;&gt; "", $H1026/$R1026, ""), ""), "")</f>
        <v/>
      </c>
      <c r="AG1026" s="10" t="str">
        <f ca="1">IFERROR(IF(AND(NOW()&lt;= EOMONTH(DATE(YEAR($O1026),2, 1), 0), Overall!$A1028&lt;&gt;"", MONTH($N1026) &lt;= 2, MONTH($O1026) &gt;= 2), IF($R1026 &lt;&gt; "", $H1026/$R1026, ""), ""), "")</f>
        <v/>
      </c>
      <c r="AH1026" s="10" t="str">
        <f ca="1">IFERROR(IF(AND(NOW()&lt;= EOMONTH(DATE(YEAR($O1026),3, 1), 0), Overall!$A1028&lt;&gt;"", MONTH($N1026) &lt;= 3, MONTH($O1026) &gt;= 3), IF($R1026 &lt;&gt; "", $H1026/$R1026, ""), ""), "")</f>
        <v/>
      </c>
      <c r="AI1026" s="10" t="str">
        <f ca="1">IFERROR(IF(AND(NOW()&lt;= EOMONTH(DATE(YEAR($O1026),4, 1), 0), Overall!$A1028&lt;&gt;"", MONTH($N1026) &lt;= 4, MONTH($O1026) &gt;= 4), IF($R1026 &lt;&gt; "", $H1026/$R1026, ""), ""), "")</f>
        <v/>
      </c>
      <c r="AJ1026" s="10" t="str">
        <f ca="1">IFERROR(IF(AND(NOW()&lt;= EOMONTH(DATE(YEAR($O1026),5, 1), 0), Overall!$A1028&lt;&gt;"", MONTH($N1026) &lt;= 5, MONTH($O1026) &gt;= 5), IF($R1026 &lt;&gt; "", $H1026/$R1026, ""), ""), "")</f>
        <v/>
      </c>
      <c r="AK1026" s="10" t="str">
        <f ca="1">IFERROR(IF(AND(NOW()&lt;= EOMONTH(DATE(YEAR($O1026),6, 1), 0), Overall!$A1028&lt;&gt;"", MONTH($N1026) &lt;= 6, MONTH($O1026) &gt;= 6), IF($R1026 &lt;&gt; "", $H1026/$R1026, ""), ""), "")</f>
        <v/>
      </c>
      <c r="AL1026" s="10" t="str">
        <f ca="1">IFERROR(IF(AND(NOW()&lt;= EOMONTH(DATE(YEAR($O1026),7, 1), 0), Overall!$A1028&lt;&gt;"", MONTH($N1026) &lt;= 7, MONTH($O1026) &gt;= 7), IF($R1026 &lt;&gt; "", $H1026/$R1026, ""), ""), "")</f>
        <v/>
      </c>
      <c r="AM1026" s="10" t="str">
        <f ca="1">IFERROR(IF(AND(NOW()&lt;= EOMONTH(DATE(YEAR($O1026),8, 1), 0), Overall!$A1028&lt;&gt;"", MONTH($N1026) &lt;= 8, MONTH($O1026) &gt;= 8), IF($R1026 &lt;&gt; "", $H1026/$R1026, ""), ""), "")</f>
        <v/>
      </c>
      <c r="AN1026" s="10" t="str">
        <f ca="1">IFERROR(IF(AND(NOW()&lt;= EOMONTH(DATE(YEAR($O1026),9, 1), 0), Overall!$A1028&lt;&gt;"", MONTH($N1026) &lt;= 9, MONTH($O1026) &gt;= 9), IF($R1026 &lt;&gt; "", $H1026/$R1026, ""), ""), "")</f>
        <v/>
      </c>
      <c r="AO1026" s="10" t="str">
        <f ca="1">IFERROR(IF(AND(NOW()&lt;= EOMONTH(DATE(YEAR($O1026),10, 1), 0), Overall!$A1028&lt;&gt;"", MONTH($N1026) &lt;= 10, MONTH($O1026) &gt;= 10), IF($R1026 &lt;&gt; "", $H1026/$R1026, ""), ""), "")</f>
        <v/>
      </c>
      <c r="AP1026" s="10" t="str">
        <f ca="1">IFERROR(IF(AND(NOW()&lt;= EOMONTH(DATE(YEAR($O1026),11, 1), 0), Overall!$A1028&lt;&gt;"", MONTH($N1026) &lt;=11, MONTH($O1026) &gt;= 11), IF($R1026 &lt;&gt; "", $H1026/$R1026, ""), ""), "")</f>
        <v/>
      </c>
      <c r="AQ1026" s="10" t="str">
        <f ca="1">IFERROR(IF(AND(NOW()&lt;= EOMONTH(DATE(YEAR($O1026),12, 1), 0), Overall!$A1028&lt;&gt;"", MONTH($N1026) &lt;= 12, MONTH($O1026) &gt;= 12), IF($R1026 &lt;&gt; "", $H1026/$R1026, ""), ""), "")</f>
        <v/>
      </c>
      <c r="AR1026" s="16">
        <f t="shared" ca="1" si="33"/>
        <v>0</v>
      </c>
    </row>
    <row r="1027" spans="1:44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IF(Overall!Q1029&lt;&gt;"",_xlfn.VALUETOTEXT(Overall!Q1029),"")</f>
        <v/>
      </c>
      <c r="F1027" s="5" t="str">
        <f>IF(Overall!E1029&lt;&gt;"",_xlfn.VALUETOTEXT(Overall!E1029),"")</f>
        <v/>
      </c>
      <c r="G1027" s="5" t="str">
        <f>IF(Overall!R1029&lt;&gt;"",_xlfn.VALUETOTEXT(Overall!R1029),"")</f>
        <v/>
      </c>
      <c r="H1027" s="6" t="str">
        <f>IF(Overall!F1029&lt;&gt;"",VALUE(Overall!F1029),"")</f>
        <v/>
      </c>
      <c r="I1027" s="6" t="str">
        <f>IF(Overall!G1029&lt;&gt;"",VALUE(Overall!G1029),"")</f>
        <v/>
      </c>
      <c r="J1027" s="6" t="str">
        <f>IF(Overall!H1029&lt;&gt;"",VALUE(Overall!H1029),"")</f>
        <v/>
      </c>
      <c r="K1027" s="6" t="str">
        <f>IF(Overall!I1029&lt;&gt;"",VALUE(Overall!I1029),"")</f>
        <v/>
      </c>
      <c r="L1027" s="6" t="str">
        <f>IF(Overall!J1029&lt;&gt;"",VALUE(Overall!J1029),"")</f>
        <v/>
      </c>
      <c r="M1027" s="6" t="str">
        <f>IF(Overall!K1029&lt;&gt;"",VALUE(Overall!K1029),"")</f>
        <v/>
      </c>
      <c r="N1027" s="7" t="str">
        <f>IF(Overall!L1029&lt;&gt;"",DATEVALUE(MID(Overall!L1029, FIND(",", Overall!L1029) + 2, FIND(" ", Overall!L1029) - FIND(",", Overall!L1029) - 1) &amp; " " &amp; MID(Overall!L1029, FIND(" ", Overall!L1029) + 1, FIND(",", Overall!L1029, FIND(" ", Overall!L1029)) - FIND(" ", Overall!L1029) - 1) &amp; ", " &amp; MID(Overall!L1029, FIND(",", Overall!L1029, FIND(",",Overall!L1029) + 1) + 2, LEN(Overall!L1029))),"")</f>
        <v/>
      </c>
      <c r="O1027" s="7" t="str">
        <f>IF(Overall!M1029&lt;&gt;"",DATEVALUE(MID(Overall!M1029, FIND(",", Overall!M1029) + 2, FIND(" ", Overall!M1029) - FIND(",", Overall!M1029) - 1) &amp; " " &amp; MID(Overall!M1029, FIND(" ", Overall!M1029) + 1, FIND(",", Overall!M1029, FIND(" ", Overall!M1029)) - FIND(" ", Overall!M1029) - 1) &amp; ", " &amp; MID(Overall!M1029, FIND(",", Overall!M1029, FIND(",",Overall!M1029) + 1) + 2, LEN(Overall!M1029))),"")</f>
        <v/>
      </c>
      <c r="P1027" s="7" t="str">
        <f>IF(Overall!N1029&lt;&gt;"",DATEVALUE(MID(Overall!N1029, FIND(",", Overall!N1029) + 2, FIND(" ", Overall!N1029) - FIND(",", Overall!N1029) - 1) &amp; " " &amp; MID(Overall!N1029, FIND(" ", Overall!N1029) + 1, FIND(",", Overall!N1029, FIND(" ", Overall!N1029)) - FIND(" ", Overall!N1029) - 1) &amp; ", " &amp; MID(Overall!N1029, FIND(",", Overall!N1029, FIND(",",Overall!N1029) + 1) + 2, LEN(Overall!N1029))),"")</f>
        <v/>
      </c>
      <c r="Q1027" s="7" t="str">
        <f>IF(Overall!O1029&lt;&gt;"",DATEVALUE(MID(Overall!O1029, FIND(",", Overall!O1029) + 2, FIND(" ", Overall!O1029) - FIND(",", Overall!O1029) - 1) &amp; " " &amp; MID(Overall!O1029, FIND(" ", Overall!O1029) + 1, FIND(",", Overall!O1029, FIND(" ", Overall!O1029)) - FIND(" ", Overall!O1029) - 1) &amp; ", " &amp; MID(Overall!O1029, FIND(",", Overall!O1029, FIND(",",Overall!O1029) + 1) + 2, LEN(Overall!O1029))),"")</f>
        <v/>
      </c>
      <c r="R1027" s="5" t="str">
        <f t="shared" si="32"/>
        <v/>
      </c>
      <c r="S1027" s="10" t="str">
        <f>IF(Overall!$A1029&lt;&gt;"",IF(AND(MONTH($N1027) &lt;= 1, MONTH($O1027) &gt;= 1), IF($R1027 &lt;&gt; "", $H1027/$R1027, ""), ""),"")</f>
        <v/>
      </c>
      <c r="T1027" s="10" t="str">
        <f>IF(Overall!$A1029&lt;&gt;"",IF(AND(MONTH($N1027) &lt;= 2, MONTH($O1027) &gt;= 2), IF($R1027 &lt;&gt; "", $H1027/$R1027, ""), ""),"")</f>
        <v/>
      </c>
      <c r="U1027" s="10" t="str">
        <f>IF(Overall!$A1029&lt;&gt;"",IF(AND(MONTH($N1027) &lt;= 3, MONTH($O1027) &gt;= 3), IF($R1027 &lt;&gt; "", $H1027/$R1027, ""), ""),"")</f>
        <v/>
      </c>
      <c r="V1027" s="10" t="str">
        <f>IF(Overall!$A1029&lt;&gt;"",IF(AND(MONTH($N1027) &lt;= 4, MONTH($O1027) &gt;= 4), IF($R1027 &lt;&gt; "", $H1027/$R1027, ""), ""),"")</f>
        <v/>
      </c>
      <c r="W1027" s="10" t="str">
        <f>IF(Overall!$A1029&lt;&gt;"",IF(AND(MONTH($N1027) &lt;= 5, MONTH($O1027) &gt;= 5), IF($R1027 &lt;&gt; "", $H1027/$R1027, ""), ""),"")</f>
        <v/>
      </c>
      <c r="X1027" s="10" t="str">
        <f>IF(Overall!$A1029&lt;&gt;"",IF(AND(MONTH($N1027) &lt;= 6, MONTH($O1027) &gt;= 6), IF($R1027 &lt;&gt; "", $H1027/$R1027, ""), ""),"")</f>
        <v/>
      </c>
      <c r="Y1027" s="10" t="str">
        <f>IF(Overall!$A1029&lt;&gt;"",IF(AND(MONTH($N1027) &lt;= 7, MONTH($O1027) &gt;= 7 ), IF($R1027 &lt;&gt; "", $H1027/$R1027, ""), ""),"")</f>
        <v/>
      </c>
      <c r="Z1027" s="10" t="str">
        <f>IF(Overall!$A1029&lt;&gt;"",IF(AND(MONTH($N1027) &lt;= 8, MONTH($O1027) &gt;= 8), IF($R1027 &lt;&gt; "", $H1027/$R1027, ""), ""),"")</f>
        <v/>
      </c>
      <c r="AA1027" s="10" t="str">
        <f>IF(Overall!$A1029&lt;&gt;"",IF(AND(MONTH($N1027) &lt;= 9, MONTH($O1027) &gt;= 9), IF($R1027 &lt;&gt; "", $H1027/$R1027, ""), ""),"")</f>
        <v/>
      </c>
      <c r="AB1027" s="10" t="str">
        <f>IF(Overall!$A1029&lt;&gt;"",IF(AND(MONTH($N1027) &lt;= 10, MONTH($O1027) &gt;= 10), IF($R1027 &lt;&gt; "", $H1027/$R1027, ""), ""),"")</f>
        <v/>
      </c>
      <c r="AC1027" s="10" t="str">
        <f>IF(Overall!$A1029&lt;&gt;"",IF(AND(MONTH($N1027) &lt;= 11, MONTH($O1027) &gt;= 11), IF($R1027 &lt;&gt; "", $H1027/$R1027, ""), ""),"")</f>
        <v/>
      </c>
      <c r="AD1027" s="10" t="str">
        <f>IF(Overall!$A1029&lt;&gt;"",IF(AND(MONTH($N1027) &lt;= 12, MONTH($O1027) &gt;= 12), IF($R1027 &lt;&gt; "", $H1027/$R1027, ""), ""),"")</f>
        <v/>
      </c>
      <c r="AF1027" s="10" t="str">
        <f ca="1">IFERROR(IF(AND(NOW()&lt;= EOMONTH(DATE(YEAR($O1027),1, 1), 0), Overall!$A1029&lt;&gt;"", MONTH($N1027) &lt;= 1, MONTH($O1027) &gt;= 1), IF($R1027 &lt;&gt; "", $H1027/$R1027, ""), ""), "")</f>
        <v/>
      </c>
      <c r="AG1027" s="10" t="str">
        <f ca="1">IFERROR(IF(AND(NOW()&lt;= EOMONTH(DATE(YEAR($O1027),2, 1), 0), Overall!$A1029&lt;&gt;"", MONTH($N1027) &lt;= 2, MONTH($O1027) &gt;= 2), IF($R1027 &lt;&gt; "", $H1027/$R1027, ""), ""), "")</f>
        <v/>
      </c>
      <c r="AH1027" s="10" t="str">
        <f ca="1">IFERROR(IF(AND(NOW()&lt;= EOMONTH(DATE(YEAR($O1027),3, 1), 0), Overall!$A1029&lt;&gt;"", MONTH($N1027) &lt;= 3, MONTH($O1027) &gt;= 3), IF($R1027 &lt;&gt; "", $H1027/$R1027, ""), ""), "")</f>
        <v/>
      </c>
      <c r="AI1027" s="10" t="str">
        <f ca="1">IFERROR(IF(AND(NOW()&lt;= EOMONTH(DATE(YEAR($O1027),4, 1), 0), Overall!$A1029&lt;&gt;"", MONTH($N1027) &lt;= 4, MONTH($O1027) &gt;= 4), IF($R1027 &lt;&gt; "", $H1027/$R1027, ""), ""), "")</f>
        <v/>
      </c>
      <c r="AJ1027" s="10" t="str">
        <f ca="1">IFERROR(IF(AND(NOW()&lt;= EOMONTH(DATE(YEAR($O1027),5, 1), 0), Overall!$A1029&lt;&gt;"", MONTH($N1027) &lt;= 5, MONTH($O1027) &gt;= 5), IF($R1027 &lt;&gt; "", $H1027/$R1027, ""), ""), "")</f>
        <v/>
      </c>
      <c r="AK1027" s="10" t="str">
        <f ca="1">IFERROR(IF(AND(NOW()&lt;= EOMONTH(DATE(YEAR($O1027),6, 1), 0), Overall!$A1029&lt;&gt;"", MONTH($N1027) &lt;= 6, MONTH($O1027) &gt;= 6), IF($R1027 &lt;&gt; "", $H1027/$R1027, ""), ""), "")</f>
        <v/>
      </c>
      <c r="AL1027" s="10" t="str">
        <f ca="1">IFERROR(IF(AND(NOW()&lt;= EOMONTH(DATE(YEAR($O1027),7, 1), 0), Overall!$A1029&lt;&gt;"", MONTH($N1027) &lt;= 7, MONTH($O1027) &gt;= 7), IF($R1027 &lt;&gt; "", $H1027/$R1027, ""), ""), "")</f>
        <v/>
      </c>
      <c r="AM1027" s="10" t="str">
        <f ca="1">IFERROR(IF(AND(NOW()&lt;= EOMONTH(DATE(YEAR($O1027),8, 1), 0), Overall!$A1029&lt;&gt;"", MONTH($N1027) &lt;= 8, MONTH($O1027) &gt;= 8), IF($R1027 &lt;&gt; "", $H1027/$R1027, ""), ""), "")</f>
        <v/>
      </c>
      <c r="AN1027" s="10" t="str">
        <f ca="1">IFERROR(IF(AND(NOW()&lt;= EOMONTH(DATE(YEAR($O1027),9, 1), 0), Overall!$A1029&lt;&gt;"", MONTH($N1027) &lt;= 9, MONTH($O1027) &gt;= 9), IF($R1027 &lt;&gt; "", $H1027/$R1027, ""), ""), "")</f>
        <v/>
      </c>
      <c r="AO1027" s="10" t="str">
        <f ca="1">IFERROR(IF(AND(NOW()&lt;= EOMONTH(DATE(YEAR($O1027),10, 1), 0), Overall!$A1029&lt;&gt;"", MONTH($N1027) &lt;= 10, MONTH($O1027) &gt;= 10), IF($R1027 &lt;&gt; "", $H1027/$R1027, ""), ""), "")</f>
        <v/>
      </c>
      <c r="AP1027" s="10" t="str">
        <f ca="1">IFERROR(IF(AND(NOW()&lt;= EOMONTH(DATE(YEAR($O1027),11, 1), 0), Overall!$A1029&lt;&gt;"", MONTH($N1027) &lt;=11, MONTH($O1027) &gt;= 11), IF($R1027 &lt;&gt; "", $H1027/$R1027, ""), ""), "")</f>
        <v/>
      </c>
      <c r="AQ1027" s="10" t="str">
        <f ca="1">IFERROR(IF(AND(NOW()&lt;= EOMONTH(DATE(YEAR($O1027),12, 1), 0), Overall!$A1029&lt;&gt;"", MONTH($N1027) &lt;= 12, MONTH($O1027) &gt;= 12), IF($R1027 &lt;&gt; "", $H1027/$R1027, ""), ""), "")</f>
        <v/>
      </c>
      <c r="AR1027" s="16">
        <f t="shared" ca="1" si="33"/>
        <v>0</v>
      </c>
    </row>
    <row r="1028" spans="1:44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IF(Overall!Q1030&lt;&gt;"",_xlfn.VALUETOTEXT(Overall!Q1030),"")</f>
        <v/>
      </c>
      <c r="F1028" s="5" t="str">
        <f>IF(Overall!E1030&lt;&gt;"",_xlfn.VALUETOTEXT(Overall!E1030),"")</f>
        <v/>
      </c>
      <c r="G1028" s="5" t="str">
        <f>IF(Overall!R1030&lt;&gt;"",_xlfn.VALUETOTEXT(Overall!R1030),"")</f>
        <v/>
      </c>
      <c r="H1028" s="6" t="str">
        <f>IF(Overall!F1030&lt;&gt;"",VALUE(Overall!F1030),"")</f>
        <v/>
      </c>
      <c r="I1028" s="6" t="str">
        <f>IF(Overall!G1030&lt;&gt;"",VALUE(Overall!G1030),"")</f>
        <v/>
      </c>
      <c r="J1028" s="6" t="str">
        <f>IF(Overall!H1030&lt;&gt;"",VALUE(Overall!H1030),"")</f>
        <v/>
      </c>
      <c r="K1028" s="6" t="str">
        <f>IF(Overall!I1030&lt;&gt;"",VALUE(Overall!I1030),"")</f>
        <v/>
      </c>
      <c r="L1028" s="6" t="str">
        <f>IF(Overall!J1030&lt;&gt;"",VALUE(Overall!J1030),"")</f>
        <v/>
      </c>
      <c r="M1028" s="6" t="str">
        <f>IF(Overall!K1030&lt;&gt;"",VALUE(Overall!K1030),"")</f>
        <v/>
      </c>
      <c r="N1028" s="7" t="str">
        <f>IF(Overall!L1030&lt;&gt;"",DATEVALUE(MID(Overall!L1030, FIND(",", Overall!L1030) + 2, FIND(" ", Overall!L1030) - FIND(",", Overall!L1030) - 1) &amp; " " &amp; MID(Overall!L1030, FIND(" ", Overall!L1030) + 1, FIND(",", Overall!L1030, FIND(" ", Overall!L1030)) - FIND(" ", Overall!L1030) - 1) &amp; ", " &amp; MID(Overall!L1030, FIND(",", Overall!L1030, FIND(",",Overall!L1030) + 1) + 2, LEN(Overall!L1030))),"")</f>
        <v/>
      </c>
      <c r="O1028" s="7" t="str">
        <f>IF(Overall!M1030&lt;&gt;"",DATEVALUE(MID(Overall!M1030, FIND(",", Overall!M1030) + 2, FIND(" ", Overall!M1030) - FIND(",", Overall!M1030) - 1) &amp; " " &amp; MID(Overall!M1030, FIND(" ", Overall!M1030) + 1, FIND(",", Overall!M1030, FIND(" ", Overall!M1030)) - FIND(" ", Overall!M1030) - 1) &amp; ", " &amp; MID(Overall!M1030, FIND(",", Overall!M1030, FIND(",",Overall!M1030) + 1) + 2, LEN(Overall!M1030))),"")</f>
        <v/>
      </c>
      <c r="P1028" s="7" t="str">
        <f>IF(Overall!N1030&lt;&gt;"",DATEVALUE(MID(Overall!N1030, FIND(",", Overall!N1030) + 2, FIND(" ", Overall!N1030) - FIND(",", Overall!N1030) - 1) &amp; " " &amp; MID(Overall!N1030, FIND(" ", Overall!N1030) + 1, FIND(",", Overall!N1030, FIND(" ", Overall!N1030)) - FIND(" ", Overall!N1030) - 1) &amp; ", " &amp; MID(Overall!N1030, FIND(",", Overall!N1030, FIND(",",Overall!N1030) + 1) + 2, LEN(Overall!N1030))),"")</f>
        <v/>
      </c>
      <c r="Q1028" s="7" t="str">
        <f>IF(Overall!O1030&lt;&gt;"",DATEVALUE(MID(Overall!O1030, FIND(",", Overall!O1030) + 2, FIND(" ", Overall!O1030) - FIND(",", Overall!O1030) - 1) &amp; " " &amp; MID(Overall!O1030, FIND(" ", Overall!O1030) + 1, FIND(",", Overall!O1030, FIND(" ", Overall!O1030)) - FIND(" ", Overall!O1030) - 1) &amp; ", " &amp; MID(Overall!O1030, FIND(",", Overall!O1030, FIND(",",Overall!O1030) + 1) + 2, LEN(Overall!O1030))),"")</f>
        <v/>
      </c>
      <c r="R1028" s="5" t="str">
        <f t="shared" si="32"/>
        <v/>
      </c>
      <c r="S1028" s="10" t="str">
        <f>IF(Overall!$A1030&lt;&gt;"",IF(AND(MONTH($N1028) &lt;= 1, MONTH($O1028) &gt;= 1), IF($R1028 &lt;&gt; "", $H1028/$R1028, ""), ""),"")</f>
        <v/>
      </c>
      <c r="T1028" s="10" t="str">
        <f>IF(Overall!$A1030&lt;&gt;"",IF(AND(MONTH($N1028) &lt;= 2, MONTH($O1028) &gt;= 2), IF($R1028 &lt;&gt; "", $H1028/$R1028, ""), ""),"")</f>
        <v/>
      </c>
      <c r="U1028" s="10" t="str">
        <f>IF(Overall!$A1030&lt;&gt;"",IF(AND(MONTH($N1028) &lt;= 3, MONTH($O1028) &gt;= 3), IF($R1028 &lt;&gt; "", $H1028/$R1028, ""), ""),"")</f>
        <v/>
      </c>
      <c r="V1028" s="10" t="str">
        <f>IF(Overall!$A1030&lt;&gt;"",IF(AND(MONTH($N1028) &lt;= 4, MONTH($O1028) &gt;= 4), IF($R1028 &lt;&gt; "", $H1028/$R1028, ""), ""),"")</f>
        <v/>
      </c>
      <c r="W1028" s="10" t="str">
        <f>IF(Overall!$A1030&lt;&gt;"",IF(AND(MONTH($N1028) &lt;= 5, MONTH($O1028) &gt;= 5), IF($R1028 &lt;&gt; "", $H1028/$R1028, ""), ""),"")</f>
        <v/>
      </c>
      <c r="X1028" s="10" t="str">
        <f>IF(Overall!$A1030&lt;&gt;"",IF(AND(MONTH($N1028) &lt;= 6, MONTH($O1028) &gt;= 6), IF($R1028 &lt;&gt; "", $H1028/$R1028, ""), ""),"")</f>
        <v/>
      </c>
      <c r="Y1028" s="10" t="str">
        <f>IF(Overall!$A1030&lt;&gt;"",IF(AND(MONTH($N1028) &lt;= 7, MONTH($O1028) &gt;= 7 ), IF($R1028 &lt;&gt; "", $H1028/$R1028, ""), ""),"")</f>
        <v/>
      </c>
      <c r="Z1028" s="10" t="str">
        <f>IF(Overall!$A1030&lt;&gt;"",IF(AND(MONTH($N1028) &lt;= 8, MONTH($O1028) &gt;= 8), IF($R1028 &lt;&gt; "", $H1028/$R1028, ""), ""),"")</f>
        <v/>
      </c>
      <c r="AA1028" s="10" t="str">
        <f>IF(Overall!$A1030&lt;&gt;"",IF(AND(MONTH($N1028) &lt;= 9, MONTH($O1028) &gt;= 9), IF($R1028 &lt;&gt; "", $H1028/$R1028, ""), ""),"")</f>
        <v/>
      </c>
      <c r="AB1028" s="10" t="str">
        <f>IF(Overall!$A1030&lt;&gt;"",IF(AND(MONTH($N1028) &lt;= 10, MONTH($O1028) &gt;= 10), IF($R1028 &lt;&gt; "", $H1028/$R1028, ""), ""),"")</f>
        <v/>
      </c>
      <c r="AC1028" s="10" t="str">
        <f>IF(Overall!$A1030&lt;&gt;"",IF(AND(MONTH($N1028) &lt;= 11, MONTH($O1028) &gt;= 11), IF($R1028 &lt;&gt; "", $H1028/$R1028, ""), ""),"")</f>
        <v/>
      </c>
      <c r="AD1028" s="10" t="str">
        <f>IF(Overall!$A1030&lt;&gt;"",IF(AND(MONTH($N1028) &lt;= 12, MONTH($O1028) &gt;= 12), IF($R1028 &lt;&gt; "", $H1028/$R1028, ""), ""),"")</f>
        <v/>
      </c>
      <c r="AF1028" s="10" t="str">
        <f ca="1">IFERROR(IF(AND(NOW()&lt;= EOMONTH(DATE(YEAR($O1028),1, 1), 0), Overall!$A1030&lt;&gt;"", MONTH($N1028) &lt;= 1, MONTH($O1028) &gt;= 1), IF($R1028 &lt;&gt; "", $H1028/$R1028, ""), ""), "")</f>
        <v/>
      </c>
      <c r="AG1028" s="10" t="str">
        <f ca="1">IFERROR(IF(AND(NOW()&lt;= EOMONTH(DATE(YEAR($O1028),2, 1), 0), Overall!$A1030&lt;&gt;"", MONTH($N1028) &lt;= 2, MONTH($O1028) &gt;= 2), IF($R1028 &lt;&gt; "", $H1028/$R1028, ""), ""), "")</f>
        <v/>
      </c>
      <c r="AH1028" s="10" t="str">
        <f ca="1">IFERROR(IF(AND(NOW()&lt;= EOMONTH(DATE(YEAR($O1028),3, 1), 0), Overall!$A1030&lt;&gt;"", MONTH($N1028) &lt;= 3, MONTH($O1028) &gt;= 3), IF($R1028 &lt;&gt; "", $H1028/$R1028, ""), ""), "")</f>
        <v/>
      </c>
      <c r="AI1028" s="10" t="str">
        <f ca="1">IFERROR(IF(AND(NOW()&lt;= EOMONTH(DATE(YEAR($O1028),4, 1), 0), Overall!$A1030&lt;&gt;"", MONTH($N1028) &lt;= 4, MONTH($O1028) &gt;= 4), IF($R1028 &lt;&gt; "", $H1028/$R1028, ""), ""), "")</f>
        <v/>
      </c>
      <c r="AJ1028" s="10" t="str">
        <f ca="1">IFERROR(IF(AND(NOW()&lt;= EOMONTH(DATE(YEAR($O1028),5, 1), 0), Overall!$A1030&lt;&gt;"", MONTH($N1028) &lt;= 5, MONTH($O1028) &gt;= 5), IF($R1028 &lt;&gt; "", $H1028/$R1028, ""), ""), "")</f>
        <v/>
      </c>
      <c r="AK1028" s="10" t="str">
        <f ca="1">IFERROR(IF(AND(NOW()&lt;= EOMONTH(DATE(YEAR($O1028),6, 1), 0), Overall!$A1030&lt;&gt;"", MONTH($N1028) &lt;= 6, MONTH($O1028) &gt;= 6), IF($R1028 &lt;&gt; "", $H1028/$R1028, ""), ""), "")</f>
        <v/>
      </c>
      <c r="AL1028" s="10" t="str">
        <f ca="1">IFERROR(IF(AND(NOW()&lt;= EOMONTH(DATE(YEAR($O1028),7, 1), 0), Overall!$A1030&lt;&gt;"", MONTH($N1028) &lt;= 7, MONTH($O1028) &gt;= 7), IF($R1028 &lt;&gt; "", $H1028/$R1028, ""), ""), "")</f>
        <v/>
      </c>
      <c r="AM1028" s="10" t="str">
        <f ca="1">IFERROR(IF(AND(NOW()&lt;= EOMONTH(DATE(YEAR($O1028),8, 1), 0), Overall!$A1030&lt;&gt;"", MONTH($N1028) &lt;= 8, MONTH($O1028) &gt;= 8), IF($R1028 &lt;&gt; "", $H1028/$R1028, ""), ""), "")</f>
        <v/>
      </c>
      <c r="AN1028" s="10" t="str">
        <f ca="1">IFERROR(IF(AND(NOW()&lt;= EOMONTH(DATE(YEAR($O1028),9, 1), 0), Overall!$A1030&lt;&gt;"", MONTH($N1028) &lt;= 9, MONTH($O1028) &gt;= 9), IF($R1028 &lt;&gt; "", $H1028/$R1028, ""), ""), "")</f>
        <v/>
      </c>
      <c r="AO1028" s="10" t="str">
        <f ca="1">IFERROR(IF(AND(NOW()&lt;= EOMONTH(DATE(YEAR($O1028),10, 1), 0), Overall!$A1030&lt;&gt;"", MONTH($N1028) &lt;= 10, MONTH($O1028) &gt;= 10), IF($R1028 &lt;&gt; "", $H1028/$R1028, ""), ""), "")</f>
        <v/>
      </c>
      <c r="AP1028" s="10" t="str">
        <f ca="1">IFERROR(IF(AND(NOW()&lt;= EOMONTH(DATE(YEAR($O1028),11, 1), 0), Overall!$A1030&lt;&gt;"", MONTH($N1028) &lt;=11, MONTH($O1028) &gt;= 11), IF($R1028 &lt;&gt; "", $H1028/$R1028, ""), ""), "")</f>
        <v/>
      </c>
      <c r="AQ1028" s="10" t="str">
        <f ca="1">IFERROR(IF(AND(NOW()&lt;= EOMONTH(DATE(YEAR($O1028),12, 1), 0), Overall!$A1030&lt;&gt;"", MONTH($N1028) &lt;= 12, MONTH($O1028) &gt;= 12), IF($R1028 &lt;&gt; "", $H1028/$R1028, ""), ""), "")</f>
        <v/>
      </c>
      <c r="AR1028" s="16">
        <f t="shared" ca="1" si="33"/>
        <v>0</v>
      </c>
    </row>
    <row r="1029" spans="1:44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IF(Overall!Q1031&lt;&gt;"",_xlfn.VALUETOTEXT(Overall!Q1031),"")</f>
        <v/>
      </c>
      <c r="F1029" s="5" t="str">
        <f>IF(Overall!E1031&lt;&gt;"",_xlfn.VALUETOTEXT(Overall!E1031),"")</f>
        <v/>
      </c>
      <c r="G1029" s="5" t="str">
        <f>IF(Overall!R1031&lt;&gt;"",_xlfn.VALUETOTEXT(Overall!R1031),"")</f>
        <v/>
      </c>
      <c r="H1029" s="6" t="str">
        <f>IF(Overall!F1031&lt;&gt;"",VALUE(Overall!F1031),"")</f>
        <v/>
      </c>
      <c r="I1029" s="6" t="str">
        <f>IF(Overall!G1031&lt;&gt;"",VALUE(Overall!G1031),"")</f>
        <v/>
      </c>
      <c r="J1029" s="6" t="str">
        <f>IF(Overall!H1031&lt;&gt;"",VALUE(Overall!H1031),"")</f>
        <v/>
      </c>
      <c r="K1029" s="6" t="str">
        <f>IF(Overall!I1031&lt;&gt;"",VALUE(Overall!I1031),"")</f>
        <v/>
      </c>
      <c r="L1029" s="6" t="str">
        <f>IF(Overall!J1031&lt;&gt;"",VALUE(Overall!J1031),"")</f>
        <v/>
      </c>
      <c r="M1029" s="6" t="str">
        <f>IF(Overall!K1031&lt;&gt;"",VALUE(Overall!K1031),"")</f>
        <v/>
      </c>
      <c r="N1029" s="7" t="str">
        <f>IF(Overall!L1031&lt;&gt;"",DATEVALUE(MID(Overall!L1031, FIND(",", Overall!L1031) + 2, FIND(" ", Overall!L1031) - FIND(",", Overall!L1031) - 1) &amp; " " &amp; MID(Overall!L1031, FIND(" ", Overall!L1031) + 1, FIND(",", Overall!L1031, FIND(" ", Overall!L1031)) - FIND(" ", Overall!L1031) - 1) &amp; ", " &amp; MID(Overall!L1031, FIND(",", Overall!L1031, FIND(",",Overall!L1031) + 1) + 2, LEN(Overall!L1031))),"")</f>
        <v/>
      </c>
      <c r="O1029" s="7" t="str">
        <f>IF(Overall!M1031&lt;&gt;"",DATEVALUE(MID(Overall!M1031, FIND(",", Overall!M1031) + 2, FIND(" ", Overall!M1031) - FIND(",", Overall!M1031) - 1) &amp; " " &amp; MID(Overall!M1031, FIND(" ", Overall!M1031) + 1, FIND(",", Overall!M1031, FIND(" ", Overall!M1031)) - FIND(" ", Overall!M1031) - 1) &amp; ", " &amp; MID(Overall!M1031, FIND(",", Overall!M1031, FIND(",",Overall!M1031) + 1) + 2, LEN(Overall!M1031))),"")</f>
        <v/>
      </c>
      <c r="P1029" s="7" t="str">
        <f>IF(Overall!N1031&lt;&gt;"",DATEVALUE(MID(Overall!N1031, FIND(",", Overall!N1031) + 2, FIND(" ", Overall!N1031) - FIND(",", Overall!N1031) - 1) &amp; " " &amp; MID(Overall!N1031, FIND(" ", Overall!N1031) + 1, FIND(",", Overall!N1031, FIND(" ", Overall!N1031)) - FIND(" ", Overall!N1031) - 1) &amp; ", " &amp; MID(Overall!N1031, FIND(",", Overall!N1031, FIND(",",Overall!N1031) + 1) + 2, LEN(Overall!N1031))),"")</f>
        <v/>
      </c>
      <c r="Q1029" s="7" t="str">
        <f>IF(Overall!O1031&lt;&gt;"",DATEVALUE(MID(Overall!O1031, FIND(",", Overall!O1031) + 2, FIND(" ", Overall!O1031) - FIND(",", Overall!O1031) - 1) &amp; " " &amp; MID(Overall!O1031, FIND(" ", Overall!O1031) + 1, FIND(",", Overall!O1031, FIND(" ", Overall!O1031)) - FIND(" ", Overall!O1031) - 1) &amp; ", " &amp; MID(Overall!O1031, FIND(",", Overall!O1031, FIND(",",Overall!O1031) + 1) + 2, LEN(Overall!O1031))),"")</f>
        <v/>
      </c>
      <c r="R1029" s="5" t="str">
        <f t="shared" si="32"/>
        <v/>
      </c>
      <c r="S1029" s="10" t="str">
        <f>IF(Overall!$A1031&lt;&gt;"",IF(AND(MONTH($N1029) &lt;= 1, MONTH($O1029) &gt;= 1), IF($R1029 &lt;&gt; "", $H1029/$R1029, ""), ""),"")</f>
        <v/>
      </c>
      <c r="T1029" s="10" t="str">
        <f>IF(Overall!$A1031&lt;&gt;"",IF(AND(MONTH($N1029) &lt;= 2, MONTH($O1029) &gt;= 2), IF($R1029 &lt;&gt; "", $H1029/$R1029, ""), ""),"")</f>
        <v/>
      </c>
      <c r="U1029" s="10" t="str">
        <f>IF(Overall!$A1031&lt;&gt;"",IF(AND(MONTH($N1029) &lt;= 3, MONTH($O1029) &gt;= 3), IF($R1029 &lt;&gt; "", $H1029/$R1029, ""), ""),"")</f>
        <v/>
      </c>
      <c r="V1029" s="10" t="str">
        <f>IF(Overall!$A1031&lt;&gt;"",IF(AND(MONTH($N1029) &lt;= 4, MONTH($O1029) &gt;= 4), IF($R1029 &lt;&gt; "", $H1029/$R1029, ""), ""),"")</f>
        <v/>
      </c>
      <c r="W1029" s="10" t="str">
        <f>IF(Overall!$A1031&lt;&gt;"",IF(AND(MONTH($N1029) &lt;= 5, MONTH($O1029) &gt;= 5), IF($R1029 &lt;&gt; "", $H1029/$R1029, ""), ""),"")</f>
        <v/>
      </c>
      <c r="X1029" s="10" t="str">
        <f>IF(Overall!$A1031&lt;&gt;"",IF(AND(MONTH($N1029) &lt;= 6, MONTH($O1029) &gt;= 6), IF($R1029 &lt;&gt; "", $H1029/$R1029, ""), ""),"")</f>
        <v/>
      </c>
      <c r="Y1029" s="10" t="str">
        <f>IF(Overall!$A1031&lt;&gt;"",IF(AND(MONTH($N1029) &lt;= 7, MONTH($O1029) &gt;= 7 ), IF($R1029 &lt;&gt; "", $H1029/$R1029, ""), ""),"")</f>
        <v/>
      </c>
      <c r="Z1029" s="10" t="str">
        <f>IF(Overall!$A1031&lt;&gt;"",IF(AND(MONTH($N1029) &lt;= 8, MONTH($O1029) &gt;= 8), IF($R1029 &lt;&gt; "", $H1029/$R1029, ""), ""),"")</f>
        <v/>
      </c>
      <c r="AA1029" s="10" t="str">
        <f>IF(Overall!$A1031&lt;&gt;"",IF(AND(MONTH($N1029) &lt;= 9, MONTH($O1029) &gt;= 9), IF($R1029 &lt;&gt; "", $H1029/$R1029, ""), ""),"")</f>
        <v/>
      </c>
      <c r="AB1029" s="10" t="str">
        <f>IF(Overall!$A1031&lt;&gt;"",IF(AND(MONTH($N1029) &lt;= 10, MONTH($O1029) &gt;= 10), IF($R1029 &lt;&gt; "", $H1029/$R1029, ""), ""),"")</f>
        <v/>
      </c>
      <c r="AC1029" s="10" t="str">
        <f>IF(Overall!$A1031&lt;&gt;"",IF(AND(MONTH($N1029) &lt;= 11, MONTH($O1029) &gt;= 11), IF($R1029 &lt;&gt; "", $H1029/$R1029, ""), ""),"")</f>
        <v/>
      </c>
      <c r="AD1029" s="10" t="str">
        <f>IF(Overall!$A1031&lt;&gt;"",IF(AND(MONTH($N1029) &lt;= 12, MONTH($O1029) &gt;= 12), IF($R1029 &lt;&gt; "", $H1029/$R1029, ""), ""),"")</f>
        <v/>
      </c>
      <c r="AF1029" s="10" t="str">
        <f ca="1">IFERROR(IF(AND(NOW()&lt;= EOMONTH(DATE(YEAR($O1029),1, 1), 0), Overall!$A1031&lt;&gt;"", MONTH($N1029) &lt;= 1, MONTH($O1029) &gt;= 1), IF($R1029 &lt;&gt; "", $H1029/$R1029, ""), ""), "")</f>
        <v/>
      </c>
      <c r="AG1029" s="10" t="str">
        <f ca="1">IFERROR(IF(AND(NOW()&lt;= EOMONTH(DATE(YEAR($O1029),2, 1), 0), Overall!$A1031&lt;&gt;"", MONTH($N1029) &lt;= 2, MONTH($O1029) &gt;= 2), IF($R1029 &lt;&gt; "", $H1029/$R1029, ""), ""), "")</f>
        <v/>
      </c>
      <c r="AH1029" s="10" t="str">
        <f ca="1">IFERROR(IF(AND(NOW()&lt;= EOMONTH(DATE(YEAR($O1029),3, 1), 0), Overall!$A1031&lt;&gt;"", MONTH($N1029) &lt;= 3, MONTH($O1029) &gt;= 3), IF($R1029 &lt;&gt; "", $H1029/$R1029, ""), ""), "")</f>
        <v/>
      </c>
      <c r="AI1029" s="10" t="str">
        <f ca="1">IFERROR(IF(AND(NOW()&lt;= EOMONTH(DATE(YEAR($O1029),4, 1), 0), Overall!$A1031&lt;&gt;"", MONTH($N1029) &lt;= 4, MONTH($O1029) &gt;= 4), IF($R1029 &lt;&gt; "", $H1029/$R1029, ""), ""), "")</f>
        <v/>
      </c>
      <c r="AJ1029" s="10" t="str">
        <f ca="1">IFERROR(IF(AND(NOW()&lt;= EOMONTH(DATE(YEAR($O1029),5, 1), 0), Overall!$A1031&lt;&gt;"", MONTH($N1029) &lt;= 5, MONTH($O1029) &gt;= 5), IF($R1029 &lt;&gt; "", $H1029/$R1029, ""), ""), "")</f>
        <v/>
      </c>
      <c r="AK1029" s="10" t="str">
        <f ca="1">IFERROR(IF(AND(NOW()&lt;= EOMONTH(DATE(YEAR($O1029),6, 1), 0), Overall!$A1031&lt;&gt;"", MONTH($N1029) &lt;= 6, MONTH($O1029) &gt;= 6), IF($R1029 &lt;&gt; "", $H1029/$R1029, ""), ""), "")</f>
        <v/>
      </c>
      <c r="AL1029" s="10" t="str">
        <f ca="1">IFERROR(IF(AND(NOW()&lt;= EOMONTH(DATE(YEAR($O1029),7, 1), 0), Overall!$A1031&lt;&gt;"", MONTH($N1029) &lt;= 7, MONTH($O1029) &gt;= 7), IF($R1029 &lt;&gt; "", $H1029/$R1029, ""), ""), "")</f>
        <v/>
      </c>
      <c r="AM1029" s="10" t="str">
        <f ca="1">IFERROR(IF(AND(NOW()&lt;= EOMONTH(DATE(YEAR($O1029),8, 1), 0), Overall!$A1031&lt;&gt;"", MONTH($N1029) &lt;= 8, MONTH($O1029) &gt;= 8), IF($R1029 &lt;&gt; "", $H1029/$R1029, ""), ""), "")</f>
        <v/>
      </c>
      <c r="AN1029" s="10" t="str">
        <f ca="1">IFERROR(IF(AND(NOW()&lt;= EOMONTH(DATE(YEAR($O1029),9, 1), 0), Overall!$A1031&lt;&gt;"", MONTH($N1029) &lt;= 9, MONTH($O1029) &gt;= 9), IF($R1029 &lt;&gt; "", $H1029/$R1029, ""), ""), "")</f>
        <v/>
      </c>
      <c r="AO1029" s="10" t="str">
        <f ca="1">IFERROR(IF(AND(NOW()&lt;= EOMONTH(DATE(YEAR($O1029),10, 1), 0), Overall!$A1031&lt;&gt;"", MONTH($N1029) &lt;= 10, MONTH($O1029) &gt;= 10), IF($R1029 &lt;&gt; "", $H1029/$R1029, ""), ""), "")</f>
        <v/>
      </c>
      <c r="AP1029" s="10" t="str">
        <f ca="1">IFERROR(IF(AND(NOW()&lt;= EOMONTH(DATE(YEAR($O1029),11, 1), 0), Overall!$A1031&lt;&gt;"", MONTH($N1029) &lt;=11, MONTH($O1029) &gt;= 11), IF($R1029 &lt;&gt; "", $H1029/$R1029, ""), ""), "")</f>
        <v/>
      </c>
      <c r="AQ1029" s="10" t="str">
        <f ca="1">IFERROR(IF(AND(NOW()&lt;= EOMONTH(DATE(YEAR($O1029),12, 1), 0), Overall!$A1031&lt;&gt;"", MONTH($N1029) &lt;= 12, MONTH($O1029) &gt;= 12), IF($R1029 &lt;&gt; "", $H1029/$R1029, ""), ""), "")</f>
        <v/>
      </c>
      <c r="AR1029" s="16">
        <f t="shared" ca="1" si="33"/>
        <v>0</v>
      </c>
    </row>
    <row r="1030" spans="1:44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IF(Overall!Q1032&lt;&gt;"",_xlfn.VALUETOTEXT(Overall!Q1032),"")</f>
        <v/>
      </c>
      <c r="F1030" s="5" t="str">
        <f>IF(Overall!E1032&lt;&gt;"",_xlfn.VALUETOTEXT(Overall!E1032),"")</f>
        <v/>
      </c>
      <c r="G1030" s="5" t="str">
        <f>IF(Overall!R1032&lt;&gt;"",_xlfn.VALUETOTEXT(Overall!R1032),"")</f>
        <v/>
      </c>
      <c r="H1030" s="6" t="str">
        <f>IF(Overall!F1032&lt;&gt;"",VALUE(Overall!F1032),"")</f>
        <v/>
      </c>
      <c r="I1030" s="6" t="str">
        <f>IF(Overall!G1032&lt;&gt;"",VALUE(Overall!G1032),"")</f>
        <v/>
      </c>
      <c r="J1030" s="6" t="str">
        <f>IF(Overall!H1032&lt;&gt;"",VALUE(Overall!H1032),"")</f>
        <v/>
      </c>
      <c r="K1030" s="6" t="str">
        <f>IF(Overall!I1032&lt;&gt;"",VALUE(Overall!I1032),"")</f>
        <v/>
      </c>
      <c r="L1030" s="6" t="str">
        <f>IF(Overall!J1032&lt;&gt;"",VALUE(Overall!J1032),"")</f>
        <v/>
      </c>
      <c r="M1030" s="6" t="str">
        <f>IF(Overall!K1032&lt;&gt;"",VALUE(Overall!K1032),"")</f>
        <v/>
      </c>
      <c r="N1030" s="7" t="str">
        <f>IF(Overall!L1032&lt;&gt;"",DATEVALUE(MID(Overall!L1032, FIND(",", Overall!L1032) + 2, FIND(" ", Overall!L1032) - FIND(",", Overall!L1032) - 1) &amp; " " &amp; MID(Overall!L1032, FIND(" ", Overall!L1032) + 1, FIND(",", Overall!L1032, FIND(" ", Overall!L1032)) - FIND(" ", Overall!L1032) - 1) &amp; ", " &amp; MID(Overall!L1032, FIND(",", Overall!L1032, FIND(",",Overall!L1032) + 1) + 2, LEN(Overall!L1032))),"")</f>
        <v/>
      </c>
      <c r="O1030" s="7" t="str">
        <f>IF(Overall!M1032&lt;&gt;"",DATEVALUE(MID(Overall!M1032, FIND(",", Overall!M1032) + 2, FIND(" ", Overall!M1032) - FIND(",", Overall!M1032) - 1) &amp; " " &amp; MID(Overall!M1032, FIND(" ", Overall!M1032) + 1, FIND(",", Overall!M1032, FIND(" ", Overall!M1032)) - FIND(" ", Overall!M1032) - 1) &amp; ", " &amp; MID(Overall!M1032, FIND(",", Overall!M1032, FIND(",",Overall!M1032) + 1) + 2, LEN(Overall!M1032))),"")</f>
        <v/>
      </c>
      <c r="P1030" s="7" t="str">
        <f>IF(Overall!N1032&lt;&gt;"",DATEVALUE(MID(Overall!N1032, FIND(",", Overall!N1032) + 2, FIND(" ", Overall!N1032) - FIND(",", Overall!N1032) - 1) &amp; " " &amp; MID(Overall!N1032, FIND(" ", Overall!N1032) + 1, FIND(",", Overall!N1032, FIND(" ", Overall!N1032)) - FIND(" ", Overall!N1032) - 1) &amp; ", " &amp; MID(Overall!N1032, FIND(",", Overall!N1032, FIND(",",Overall!N1032) + 1) + 2, LEN(Overall!N1032))),"")</f>
        <v/>
      </c>
      <c r="Q1030" s="7" t="str">
        <f>IF(Overall!O1032&lt;&gt;"",DATEVALUE(MID(Overall!O1032, FIND(",", Overall!O1032) + 2, FIND(" ", Overall!O1032) - FIND(",", Overall!O1032) - 1) &amp; " " &amp; MID(Overall!O1032, FIND(" ", Overall!O1032) + 1, FIND(",", Overall!O1032, FIND(" ", Overall!O1032)) - FIND(" ", Overall!O1032) - 1) &amp; ", " &amp; MID(Overall!O1032, FIND(",", Overall!O1032, FIND(",",Overall!O1032) + 1) + 2, LEN(Overall!O1032))),"")</f>
        <v/>
      </c>
      <c r="R1030" s="5" t="str">
        <f t="shared" si="32"/>
        <v/>
      </c>
      <c r="S1030" s="10" t="str">
        <f>IF(Overall!$A1032&lt;&gt;"",IF(AND(MONTH($N1030) &lt;= 1, MONTH($O1030) &gt;= 1), IF($R1030 &lt;&gt; "", $H1030/$R1030, ""), ""),"")</f>
        <v/>
      </c>
      <c r="T1030" s="10" t="str">
        <f>IF(Overall!$A1032&lt;&gt;"",IF(AND(MONTH($N1030) &lt;= 2, MONTH($O1030) &gt;= 2), IF($R1030 &lt;&gt; "", $H1030/$R1030, ""), ""),"")</f>
        <v/>
      </c>
      <c r="U1030" s="10" t="str">
        <f>IF(Overall!$A1032&lt;&gt;"",IF(AND(MONTH($N1030) &lt;= 3, MONTH($O1030) &gt;= 3), IF($R1030 &lt;&gt; "", $H1030/$R1030, ""), ""),"")</f>
        <v/>
      </c>
      <c r="V1030" s="10" t="str">
        <f>IF(Overall!$A1032&lt;&gt;"",IF(AND(MONTH($N1030) &lt;= 4, MONTH($O1030) &gt;= 4), IF($R1030 &lt;&gt; "", $H1030/$R1030, ""), ""),"")</f>
        <v/>
      </c>
      <c r="W1030" s="10" t="str">
        <f>IF(Overall!$A1032&lt;&gt;"",IF(AND(MONTH($N1030) &lt;= 5, MONTH($O1030) &gt;= 5), IF($R1030 &lt;&gt; "", $H1030/$R1030, ""), ""),"")</f>
        <v/>
      </c>
      <c r="X1030" s="10" t="str">
        <f>IF(Overall!$A1032&lt;&gt;"",IF(AND(MONTH($N1030) &lt;= 6, MONTH($O1030) &gt;= 6), IF($R1030 &lt;&gt; "", $H1030/$R1030, ""), ""),"")</f>
        <v/>
      </c>
      <c r="Y1030" s="10" t="str">
        <f>IF(Overall!$A1032&lt;&gt;"",IF(AND(MONTH($N1030) &lt;= 7, MONTH($O1030) &gt;= 7 ), IF($R1030 &lt;&gt; "", $H1030/$R1030, ""), ""),"")</f>
        <v/>
      </c>
      <c r="Z1030" s="10" t="str">
        <f>IF(Overall!$A1032&lt;&gt;"",IF(AND(MONTH($N1030) &lt;= 8, MONTH($O1030) &gt;= 8), IF($R1030 &lt;&gt; "", $H1030/$R1030, ""), ""),"")</f>
        <v/>
      </c>
      <c r="AA1030" s="10" t="str">
        <f>IF(Overall!$A1032&lt;&gt;"",IF(AND(MONTH($N1030) &lt;= 9, MONTH($O1030) &gt;= 9), IF($R1030 &lt;&gt; "", $H1030/$R1030, ""), ""),"")</f>
        <v/>
      </c>
      <c r="AB1030" s="10" t="str">
        <f>IF(Overall!$A1032&lt;&gt;"",IF(AND(MONTH($N1030) &lt;= 10, MONTH($O1030) &gt;= 10), IF($R1030 &lt;&gt; "", $H1030/$R1030, ""), ""),"")</f>
        <v/>
      </c>
      <c r="AC1030" s="10" t="str">
        <f>IF(Overall!$A1032&lt;&gt;"",IF(AND(MONTH($N1030) &lt;= 11, MONTH($O1030) &gt;= 11), IF($R1030 &lt;&gt; "", $H1030/$R1030, ""), ""),"")</f>
        <v/>
      </c>
      <c r="AD1030" s="10" t="str">
        <f>IF(Overall!$A1032&lt;&gt;"",IF(AND(MONTH($N1030) &lt;= 12, MONTH($O1030) &gt;= 12), IF($R1030 &lt;&gt; "", $H1030/$R1030, ""), ""),"")</f>
        <v/>
      </c>
      <c r="AF1030" s="10" t="str">
        <f ca="1">IFERROR(IF(AND(NOW()&lt;= EOMONTH(DATE(YEAR($O1030),1, 1), 0), Overall!$A1032&lt;&gt;"", MONTH($N1030) &lt;= 1, MONTH($O1030) &gt;= 1), IF($R1030 &lt;&gt; "", $H1030/$R1030, ""), ""), "")</f>
        <v/>
      </c>
      <c r="AG1030" s="10" t="str">
        <f ca="1">IFERROR(IF(AND(NOW()&lt;= EOMONTH(DATE(YEAR($O1030),2, 1), 0), Overall!$A1032&lt;&gt;"", MONTH($N1030) &lt;= 2, MONTH($O1030) &gt;= 2), IF($R1030 &lt;&gt; "", $H1030/$R1030, ""), ""), "")</f>
        <v/>
      </c>
      <c r="AH1030" s="10" t="str">
        <f ca="1">IFERROR(IF(AND(NOW()&lt;= EOMONTH(DATE(YEAR($O1030),3, 1), 0), Overall!$A1032&lt;&gt;"", MONTH($N1030) &lt;= 3, MONTH($O1030) &gt;= 3), IF($R1030 &lt;&gt; "", $H1030/$R1030, ""), ""), "")</f>
        <v/>
      </c>
      <c r="AI1030" s="10" t="str">
        <f ca="1">IFERROR(IF(AND(NOW()&lt;= EOMONTH(DATE(YEAR($O1030),4, 1), 0), Overall!$A1032&lt;&gt;"", MONTH($N1030) &lt;= 4, MONTH($O1030) &gt;= 4), IF($R1030 &lt;&gt; "", $H1030/$R1030, ""), ""), "")</f>
        <v/>
      </c>
      <c r="AJ1030" s="10" t="str">
        <f ca="1">IFERROR(IF(AND(NOW()&lt;= EOMONTH(DATE(YEAR($O1030),5, 1), 0), Overall!$A1032&lt;&gt;"", MONTH($N1030) &lt;= 5, MONTH($O1030) &gt;= 5), IF($R1030 &lt;&gt; "", $H1030/$R1030, ""), ""), "")</f>
        <v/>
      </c>
      <c r="AK1030" s="10" t="str">
        <f ca="1">IFERROR(IF(AND(NOW()&lt;= EOMONTH(DATE(YEAR($O1030),6, 1), 0), Overall!$A1032&lt;&gt;"", MONTH($N1030) &lt;= 6, MONTH($O1030) &gt;= 6), IF($R1030 &lt;&gt; "", $H1030/$R1030, ""), ""), "")</f>
        <v/>
      </c>
      <c r="AL1030" s="10" t="str">
        <f ca="1">IFERROR(IF(AND(NOW()&lt;= EOMONTH(DATE(YEAR($O1030),7, 1), 0), Overall!$A1032&lt;&gt;"", MONTH($N1030) &lt;= 7, MONTH($O1030) &gt;= 7), IF($R1030 &lt;&gt; "", $H1030/$R1030, ""), ""), "")</f>
        <v/>
      </c>
      <c r="AM1030" s="10" t="str">
        <f ca="1">IFERROR(IF(AND(NOW()&lt;= EOMONTH(DATE(YEAR($O1030),8, 1), 0), Overall!$A1032&lt;&gt;"", MONTH($N1030) &lt;= 8, MONTH($O1030) &gt;= 8), IF($R1030 &lt;&gt; "", $H1030/$R1030, ""), ""), "")</f>
        <v/>
      </c>
      <c r="AN1030" s="10" t="str">
        <f ca="1">IFERROR(IF(AND(NOW()&lt;= EOMONTH(DATE(YEAR($O1030),9, 1), 0), Overall!$A1032&lt;&gt;"", MONTH($N1030) &lt;= 9, MONTH($O1030) &gt;= 9), IF($R1030 &lt;&gt; "", $H1030/$R1030, ""), ""), "")</f>
        <v/>
      </c>
      <c r="AO1030" s="10" t="str">
        <f ca="1">IFERROR(IF(AND(NOW()&lt;= EOMONTH(DATE(YEAR($O1030),10, 1), 0), Overall!$A1032&lt;&gt;"", MONTH($N1030) &lt;= 10, MONTH($O1030) &gt;= 10), IF($R1030 &lt;&gt; "", $H1030/$R1030, ""), ""), "")</f>
        <v/>
      </c>
      <c r="AP1030" s="10" t="str">
        <f ca="1">IFERROR(IF(AND(NOW()&lt;= EOMONTH(DATE(YEAR($O1030),11, 1), 0), Overall!$A1032&lt;&gt;"", MONTH($N1030) &lt;=11, MONTH($O1030) &gt;= 11), IF($R1030 &lt;&gt; "", $H1030/$R1030, ""), ""), "")</f>
        <v/>
      </c>
      <c r="AQ1030" s="10" t="str">
        <f ca="1">IFERROR(IF(AND(NOW()&lt;= EOMONTH(DATE(YEAR($O1030),12, 1), 0), Overall!$A1032&lt;&gt;"", MONTH($N1030) &lt;= 12, MONTH($O1030) &gt;= 12), IF($R1030 &lt;&gt; "", $H1030/$R1030, ""), ""), "")</f>
        <v/>
      </c>
      <c r="AR1030" s="16">
        <f t="shared" ca="1" si="33"/>
        <v>0</v>
      </c>
    </row>
    <row r="1031" spans="1:44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IF(Overall!Q1033&lt;&gt;"",_xlfn.VALUETOTEXT(Overall!Q1033),"")</f>
        <v/>
      </c>
      <c r="F1031" s="5" t="str">
        <f>IF(Overall!E1033&lt;&gt;"",_xlfn.VALUETOTEXT(Overall!E1033),"")</f>
        <v/>
      </c>
      <c r="G1031" s="5" t="str">
        <f>IF(Overall!R1033&lt;&gt;"",_xlfn.VALUETOTEXT(Overall!R1033),"")</f>
        <v/>
      </c>
      <c r="H1031" s="6" t="str">
        <f>IF(Overall!F1033&lt;&gt;"",VALUE(Overall!F1033),"")</f>
        <v/>
      </c>
      <c r="I1031" s="6" t="str">
        <f>IF(Overall!G1033&lt;&gt;"",VALUE(Overall!G1033),"")</f>
        <v/>
      </c>
      <c r="J1031" s="6" t="str">
        <f>IF(Overall!H1033&lt;&gt;"",VALUE(Overall!H1033),"")</f>
        <v/>
      </c>
      <c r="K1031" s="6" t="str">
        <f>IF(Overall!I1033&lt;&gt;"",VALUE(Overall!I1033),"")</f>
        <v/>
      </c>
      <c r="L1031" s="6" t="str">
        <f>IF(Overall!J1033&lt;&gt;"",VALUE(Overall!J1033),"")</f>
        <v/>
      </c>
      <c r="M1031" s="6" t="str">
        <f>IF(Overall!K1033&lt;&gt;"",VALUE(Overall!K1033),"")</f>
        <v/>
      </c>
      <c r="N1031" s="7" t="str">
        <f>IF(Overall!L1033&lt;&gt;"",DATEVALUE(MID(Overall!L1033, FIND(",", Overall!L1033) + 2, FIND(" ", Overall!L1033) - FIND(",", Overall!L1033) - 1) &amp; " " &amp; MID(Overall!L1033, FIND(" ", Overall!L1033) + 1, FIND(",", Overall!L1033, FIND(" ", Overall!L1033)) - FIND(" ", Overall!L1033) - 1) &amp; ", " &amp; MID(Overall!L1033, FIND(",", Overall!L1033, FIND(",",Overall!L1033) + 1) + 2, LEN(Overall!L1033))),"")</f>
        <v/>
      </c>
      <c r="O1031" s="7" t="str">
        <f>IF(Overall!M1033&lt;&gt;"",DATEVALUE(MID(Overall!M1033, FIND(",", Overall!M1033) + 2, FIND(" ", Overall!M1033) - FIND(",", Overall!M1033) - 1) &amp; " " &amp; MID(Overall!M1033, FIND(" ", Overall!M1033) + 1, FIND(",", Overall!M1033, FIND(" ", Overall!M1033)) - FIND(" ", Overall!M1033) - 1) &amp; ", " &amp; MID(Overall!M1033, FIND(",", Overall!M1033, FIND(",",Overall!M1033) + 1) + 2, LEN(Overall!M1033))),"")</f>
        <v/>
      </c>
      <c r="P1031" s="7" t="str">
        <f>IF(Overall!N1033&lt;&gt;"",DATEVALUE(MID(Overall!N1033, FIND(",", Overall!N1033) + 2, FIND(" ", Overall!N1033) - FIND(",", Overall!N1033) - 1) &amp; " " &amp; MID(Overall!N1033, FIND(" ", Overall!N1033) + 1, FIND(",", Overall!N1033, FIND(" ", Overall!N1033)) - FIND(" ", Overall!N1033) - 1) &amp; ", " &amp; MID(Overall!N1033, FIND(",", Overall!N1033, FIND(",",Overall!N1033) + 1) + 2, LEN(Overall!N1033))),"")</f>
        <v/>
      </c>
      <c r="Q1031" s="7" t="str">
        <f>IF(Overall!O1033&lt;&gt;"",DATEVALUE(MID(Overall!O1033, FIND(",", Overall!O1033) + 2, FIND(" ", Overall!O1033) - FIND(",", Overall!O1033) - 1) &amp; " " &amp; MID(Overall!O1033, FIND(" ", Overall!O1033) + 1, FIND(",", Overall!O1033, FIND(" ", Overall!O1033)) - FIND(" ", Overall!O1033) - 1) &amp; ", " &amp; MID(Overall!O1033, FIND(",", Overall!O1033, FIND(",",Overall!O1033) + 1) + 2, LEN(Overall!O1033))),"")</f>
        <v/>
      </c>
      <c r="R1031" s="5" t="str">
        <f t="shared" si="32"/>
        <v/>
      </c>
      <c r="S1031" s="10" t="str">
        <f>IF(Overall!$A1033&lt;&gt;"",IF(AND(MONTH($N1031) &lt;= 1, MONTH($O1031) &gt;= 1), IF($R1031 &lt;&gt; "", $H1031/$R1031, ""), ""),"")</f>
        <v/>
      </c>
      <c r="T1031" s="10" t="str">
        <f>IF(Overall!$A1033&lt;&gt;"",IF(AND(MONTH($N1031) &lt;= 2, MONTH($O1031) &gt;= 2), IF($R1031 &lt;&gt; "", $H1031/$R1031, ""), ""),"")</f>
        <v/>
      </c>
      <c r="U1031" s="10" t="str">
        <f>IF(Overall!$A1033&lt;&gt;"",IF(AND(MONTH($N1031) &lt;= 3, MONTH($O1031) &gt;= 3), IF($R1031 &lt;&gt; "", $H1031/$R1031, ""), ""),"")</f>
        <v/>
      </c>
      <c r="V1031" s="10" t="str">
        <f>IF(Overall!$A1033&lt;&gt;"",IF(AND(MONTH($N1031) &lt;= 4, MONTH($O1031) &gt;= 4), IF($R1031 &lt;&gt; "", $H1031/$R1031, ""), ""),"")</f>
        <v/>
      </c>
      <c r="W1031" s="10" t="str">
        <f>IF(Overall!$A1033&lt;&gt;"",IF(AND(MONTH($N1031) &lt;= 5, MONTH($O1031) &gt;= 5), IF($R1031 &lt;&gt; "", $H1031/$R1031, ""), ""),"")</f>
        <v/>
      </c>
      <c r="X1031" s="10" t="str">
        <f>IF(Overall!$A1033&lt;&gt;"",IF(AND(MONTH($N1031) &lt;= 6, MONTH($O1031) &gt;= 6), IF($R1031 &lt;&gt; "", $H1031/$R1031, ""), ""),"")</f>
        <v/>
      </c>
      <c r="Y1031" s="10" t="str">
        <f>IF(Overall!$A1033&lt;&gt;"",IF(AND(MONTH($N1031) &lt;= 7, MONTH($O1031) &gt;= 7 ), IF($R1031 &lt;&gt; "", $H1031/$R1031, ""), ""),"")</f>
        <v/>
      </c>
      <c r="Z1031" s="10" t="str">
        <f>IF(Overall!$A1033&lt;&gt;"",IF(AND(MONTH($N1031) &lt;= 8, MONTH($O1031) &gt;= 8), IF($R1031 &lt;&gt; "", $H1031/$R1031, ""), ""),"")</f>
        <v/>
      </c>
      <c r="AA1031" s="10" t="str">
        <f>IF(Overall!$A1033&lt;&gt;"",IF(AND(MONTH($N1031) &lt;= 9, MONTH($O1031) &gt;= 9), IF($R1031 &lt;&gt; "", $H1031/$R1031, ""), ""),"")</f>
        <v/>
      </c>
      <c r="AB1031" s="10" t="str">
        <f>IF(Overall!$A1033&lt;&gt;"",IF(AND(MONTH($N1031) &lt;= 10, MONTH($O1031) &gt;= 10), IF($R1031 &lt;&gt; "", $H1031/$R1031, ""), ""),"")</f>
        <v/>
      </c>
      <c r="AC1031" s="10" t="str">
        <f>IF(Overall!$A1033&lt;&gt;"",IF(AND(MONTH($N1031) &lt;= 11, MONTH($O1031) &gt;= 11), IF($R1031 &lt;&gt; "", $H1031/$R1031, ""), ""),"")</f>
        <v/>
      </c>
      <c r="AD1031" s="10" t="str">
        <f>IF(Overall!$A1033&lt;&gt;"",IF(AND(MONTH($N1031) &lt;= 12, MONTH($O1031) &gt;= 12), IF($R1031 &lt;&gt; "", $H1031/$R1031, ""), ""),"")</f>
        <v/>
      </c>
      <c r="AF1031" s="10" t="str">
        <f ca="1">IFERROR(IF(AND(NOW()&lt;= EOMONTH(DATE(YEAR($O1031),1, 1), 0), Overall!$A1033&lt;&gt;"", MONTH($N1031) &lt;= 1, MONTH($O1031) &gt;= 1), IF($R1031 &lt;&gt; "", $H1031/$R1031, ""), ""), "")</f>
        <v/>
      </c>
      <c r="AG1031" s="10" t="str">
        <f ca="1">IFERROR(IF(AND(NOW()&lt;= EOMONTH(DATE(YEAR($O1031),2, 1), 0), Overall!$A1033&lt;&gt;"", MONTH($N1031) &lt;= 2, MONTH($O1031) &gt;= 2), IF($R1031 &lt;&gt; "", $H1031/$R1031, ""), ""), "")</f>
        <v/>
      </c>
      <c r="AH1031" s="10" t="str">
        <f ca="1">IFERROR(IF(AND(NOW()&lt;= EOMONTH(DATE(YEAR($O1031),3, 1), 0), Overall!$A1033&lt;&gt;"", MONTH($N1031) &lt;= 3, MONTH($O1031) &gt;= 3), IF($R1031 &lt;&gt; "", $H1031/$R1031, ""), ""), "")</f>
        <v/>
      </c>
      <c r="AI1031" s="10" t="str">
        <f ca="1">IFERROR(IF(AND(NOW()&lt;= EOMONTH(DATE(YEAR($O1031),4, 1), 0), Overall!$A1033&lt;&gt;"", MONTH($N1031) &lt;= 4, MONTH($O1031) &gt;= 4), IF($R1031 &lt;&gt; "", $H1031/$R1031, ""), ""), "")</f>
        <v/>
      </c>
      <c r="AJ1031" s="10" t="str">
        <f ca="1">IFERROR(IF(AND(NOW()&lt;= EOMONTH(DATE(YEAR($O1031),5, 1), 0), Overall!$A1033&lt;&gt;"", MONTH($N1031) &lt;= 5, MONTH($O1031) &gt;= 5), IF($R1031 &lt;&gt; "", $H1031/$R1031, ""), ""), "")</f>
        <v/>
      </c>
      <c r="AK1031" s="10" t="str">
        <f ca="1">IFERROR(IF(AND(NOW()&lt;= EOMONTH(DATE(YEAR($O1031),6, 1), 0), Overall!$A1033&lt;&gt;"", MONTH($N1031) &lt;= 6, MONTH($O1031) &gt;= 6), IF($R1031 &lt;&gt; "", $H1031/$R1031, ""), ""), "")</f>
        <v/>
      </c>
      <c r="AL1031" s="10" t="str">
        <f ca="1">IFERROR(IF(AND(NOW()&lt;= EOMONTH(DATE(YEAR($O1031),7, 1), 0), Overall!$A1033&lt;&gt;"", MONTH($N1031) &lt;= 7, MONTH($O1031) &gt;= 7), IF($R1031 &lt;&gt; "", $H1031/$R1031, ""), ""), "")</f>
        <v/>
      </c>
      <c r="AM1031" s="10" t="str">
        <f ca="1">IFERROR(IF(AND(NOW()&lt;= EOMONTH(DATE(YEAR($O1031),8, 1), 0), Overall!$A1033&lt;&gt;"", MONTH($N1031) &lt;= 8, MONTH($O1031) &gt;= 8), IF($R1031 &lt;&gt; "", $H1031/$R1031, ""), ""), "")</f>
        <v/>
      </c>
      <c r="AN1031" s="10" t="str">
        <f ca="1">IFERROR(IF(AND(NOW()&lt;= EOMONTH(DATE(YEAR($O1031),9, 1), 0), Overall!$A1033&lt;&gt;"", MONTH($N1031) &lt;= 9, MONTH($O1031) &gt;= 9), IF($R1031 &lt;&gt; "", $H1031/$R1031, ""), ""), "")</f>
        <v/>
      </c>
      <c r="AO1031" s="10" t="str">
        <f ca="1">IFERROR(IF(AND(NOW()&lt;= EOMONTH(DATE(YEAR($O1031),10, 1), 0), Overall!$A1033&lt;&gt;"", MONTH($N1031) &lt;= 10, MONTH($O1031) &gt;= 10), IF($R1031 &lt;&gt; "", $H1031/$R1031, ""), ""), "")</f>
        <v/>
      </c>
      <c r="AP1031" s="10" t="str">
        <f ca="1">IFERROR(IF(AND(NOW()&lt;= EOMONTH(DATE(YEAR($O1031),11, 1), 0), Overall!$A1033&lt;&gt;"", MONTH($N1031) &lt;=11, MONTH($O1031) &gt;= 11), IF($R1031 &lt;&gt; "", $H1031/$R1031, ""), ""), "")</f>
        <v/>
      </c>
      <c r="AQ1031" s="10" t="str">
        <f ca="1">IFERROR(IF(AND(NOW()&lt;= EOMONTH(DATE(YEAR($O1031),12, 1), 0), Overall!$A1033&lt;&gt;"", MONTH($N1031) &lt;= 12, MONTH($O1031) &gt;= 12), IF($R1031 &lt;&gt; "", $H1031/$R1031, ""), ""), "")</f>
        <v/>
      </c>
      <c r="AR1031" s="16">
        <f t="shared" ca="1" si="33"/>
        <v>0</v>
      </c>
    </row>
    <row r="1032" spans="1:44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IF(Overall!Q1034&lt;&gt;"",_xlfn.VALUETOTEXT(Overall!Q1034),"")</f>
        <v/>
      </c>
      <c r="F1032" s="5" t="str">
        <f>IF(Overall!E1034&lt;&gt;"",_xlfn.VALUETOTEXT(Overall!E1034),"")</f>
        <v/>
      </c>
      <c r="G1032" s="5" t="str">
        <f>IF(Overall!R1034&lt;&gt;"",_xlfn.VALUETOTEXT(Overall!R1034),"")</f>
        <v/>
      </c>
      <c r="H1032" s="6" t="str">
        <f>IF(Overall!F1034&lt;&gt;"",VALUE(Overall!F1034),"")</f>
        <v/>
      </c>
      <c r="I1032" s="6" t="str">
        <f>IF(Overall!G1034&lt;&gt;"",VALUE(Overall!G1034),"")</f>
        <v/>
      </c>
      <c r="J1032" s="6" t="str">
        <f>IF(Overall!H1034&lt;&gt;"",VALUE(Overall!H1034),"")</f>
        <v/>
      </c>
      <c r="K1032" s="6" t="str">
        <f>IF(Overall!I1034&lt;&gt;"",VALUE(Overall!I1034),"")</f>
        <v/>
      </c>
      <c r="L1032" s="6" t="str">
        <f>IF(Overall!J1034&lt;&gt;"",VALUE(Overall!J1034),"")</f>
        <v/>
      </c>
      <c r="M1032" s="6" t="str">
        <f>IF(Overall!K1034&lt;&gt;"",VALUE(Overall!K1034),"")</f>
        <v/>
      </c>
      <c r="N1032" s="7" t="str">
        <f>IF(Overall!L1034&lt;&gt;"",DATEVALUE(MID(Overall!L1034, FIND(",", Overall!L1034) + 2, FIND(" ", Overall!L1034) - FIND(",", Overall!L1034) - 1) &amp; " " &amp; MID(Overall!L1034, FIND(" ", Overall!L1034) + 1, FIND(",", Overall!L1034, FIND(" ", Overall!L1034)) - FIND(" ", Overall!L1034) - 1) &amp; ", " &amp; MID(Overall!L1034, FIND(",", Overall!L1034, FIND(",",Overall!L1034) + 1) + 2, LEN(Overall!L1034))),"")</f>
        <v/>
      </c>
      <c r="O1032" s="7" t="str">
        <f>IF(Overall!M1034&lt;&gt;"",DATEVALUE(MID(Overall!M1034, FIND(",", Overall!M1034) + 2, FIND(" ", Overall!M1034) - FIND(",", Overall!M1034) - 1) &amp; " " &amp; MID(Overall!M1034, FIND(" ", Overall!M1034) + 1, FIND(",", Overall!M1034, FIND(" ", Overall!M1034)) - FIND(" ", Overall!M1034) - 1) &amp; ", " &amp; MID(Overall!M1034, FIND(",", Overall!M1034, FIND(",",Overall!M1034) + 1) + 2, LEN(Overall!M1034))),"")</f>
        <v/>
      </c>
      <c r="P1032" s="7" t="str">
        <f>IF(Overall!N1034&lt;&gt;"",DATEVALUE(MID(Overall!N1034, FIND(",", Overall!N1034) + 2, FIND(" ", Overall!N1034) - FIND(",", Overall!N1034) - 1) &amp; " " &amp; MID(Overall!N1034, FIND(" ", Overall!N1034) + 1, FIND(",", Overall!N1034, FIND(" ", Overall!N1034)) - FIND(" ", Overall!N1034) - 1) &amp; ", " &amp; MID(Overall!N1034, FIND(",", Overall!N1034, FIND(",",Overall!N1034) + 1) + 2, LEN(Overall!N1034))),"")</f>
        <v/>
      </c>
      <c r="Q1032" s="7" t="str">
        <f>IF(Overall!O1034&lt;&gt;"",DATEVALUE(MID(Overall!O1034, FIND(",", Overall!O1034) + 2, FIND(" ", Overall!O1034) - FIND(",", Overall!O1034) - 1) &amp; " " &amp; MID(Overall!O1034, FIND(" ", Overall!O1034) + 1, FIND(",", Overall!O1034, FIND(" ", Overall!O1034)) - FIND(" ", Overall!O1034) - 1) &amp; ", " &amp; MID(Overall!O1034, FIND(",", Overall!O1034, FIND(",",Overall!O1034) + 1) + 2, LEN(Overall!O1034))),"")</f>
        <v/>
      </c>
      <c r="R1032" s="5" t="str">
        <f t="shared" si="32"/>
        <v/>
      </c>
      <c r="S1032" s="10" t="str">
        <f>IF(Overall!$A1034&lt;&gt;"",IF(AND(MONTH($N1032) &lt;= 1, MONTH($O1032) &gt;= 1), IF($R1032 &lt;&gt; "", $H1032/$R1032, ""), ""),"")</f>
        <v/>
      </c>
      <c r="T1032" s="10" t="str">
        <f>IF(Overall!$A1034&lt;&gt;"",IF(AND(MONTH($N1032) &lt;= 2, MONTH($O1032) &gt;= 2), IF($R1032 &lt;&gt; "", $H1032/$R1032, ""), ""),"")</f>
        <v/>
      </c>
      <c r="U1032" s="10" t="str">
        <f>IF(Overall!$A1034&lt;&gt;"",IF(AND(MONTH($N1032) &lt;= 3, MONTH($O1032) &gt;= 3), IF($R1032 &lt;&gt; "", $H1032/$R1032, ""), ""),"")</f>
        <v/>
      </c>
      <c r="V1032" s="10" t="str">
        <f>IF(Overall!$A1034&lt;&gt;"",IF(AND(MONTH($N1032) &lt;= 4, MONTH($O1032) &gt;= 4), IF($R1032 &lt;&gt; "", $H1032/$R1032, ""), ""),"")</f>
        <v/>
      </c>
      <c r="W1032" s="10" t="str">
        <f>IF(Overall!$A1034&lt;&gt;"",IF(AND(MONTH($N1032) &lt;= 5, MONTH($O1032) &gt;= 5), IF($R1032 &lt;&gt; "", $H1032/$R1032, ""), ""),"")</f>
        <v/>
      </c>
      <c r="X1032" s="10" t="str">
        <f>IF(Overall!$A1034&lt;&gt;"",IF(AND(MONTH($N1032) &lt;= 6, MONTH($O1032) &gt;= 6), IF($R1032 &lt;&gt; "", $H1032/$R1032, ""), ""),"")</f>
        <v/>
      </c>
      <c r="Y1032" s="10" t="str">
        <f>IF(Overall!$A1034&lt;&gt;"",IF(AND(MONTH($N1032) &lt;= 7, MONTH($O1032) &gt;= 7 ), IF($R1032 &lt;&gt; "", $H1032/$R1032, ""), ""),"")</f>
        <v/>
      </c>
      <c r="Z1032" s="10" t="str">
        <f>IF(Overall!$A1034&lt;&gt;"",IF(AND(MONTH($N1032) &lt;= 8, MONTH($O1032) &gt;= 8), IF($R1032 &lt;&gt; "", $H1032/$R1032, ""), ""),"")</f>
        <v/>
      </c>
      <c r="AA1032" s="10" t="str">
        <f>IF(Overall!$A1034&lt;&gt;"",IF(AND(MONTH($N1032) &lt;= 9, MONTH($O1032) &gt;= 9), IF($R1032 &lt;&gt; "", $H1032/$R1032, ""), ""),"")</f>
        <v/>
      </c>
      <c r="AB1032" s="10" t="str">
        <f>IF(Overall!$A1034&lt;&gt;"",IF(AND(MONTH($N1032) &lt;= 10, MONTH($O1032) &gt;= 10), IF($R1032 &lt;&gt; "", $H1032/$R1032, ""), ""),"")</f>
        <v/>
      </c>
      <c r="AC1032" s="10" t="str">
        <f>IF(Overall!$A1034&lt;&gt;"",IF(AND(MONTH($N1032) &lt;= 11, MONTH($O1032) &gt;= 11), IF($R1032 &lt;&gt; "", $H1032/$R1032, ""), ""),"")</f>
        <v/>
      </c>
      <c r="AD1032" s="10" t="str">
        <f>IF(Overall!$A1034&lt;&gt;"",IF(AND(MONTH($N1032) &lt;= 12, MONTH($O1032) &gt;= 12), IF($R1032 &lt;&gt; "", $H1032/$R1032, ""), ""),"")</f>
        <v/>
      </c>
      <c r="AF1032" s="10" t="str">
        <f ca="1">IFERROR(IF(AND(NOW()&lt;= EOMONTH(DATE(YEAR($O1032),1, 1), 0), Overall!$A1034&lt;&gt;"", MONTH($N1032) &lt;= 1, MONTH($O1032) &gt;= 1), IF($R1032 &lt;&gt; "", $H1032/$R1032, ""), ""), "")</f>
        <v/>
      </c>
      <c r="AG1032" s="10" t="str">
        <f ca="1">IFERROR(IF(AND(NOW()&lt;= EOMONTH(DATE(YEAR($O1032),2, 1), 0), Overall!$A1034&lt;&gt;"", MONTH($N1032) &lt;= 2, MONTH($O1032) &gt;= 2), IF($R1032 &lt;&gt; "", $H1032/$R1032, ""), ""), "")</f>
        <v/>
      </c>
      <c r="AH1032" s="10" t="str">
        <f ca="1">IFERROR(IF(AND(NOW()&lt;= EOMONTH(DATE(YEAR($O1032),3, 1), 0), Overall!$A1034&lt;&gt;"", MONTH($N1032) &lt;= 3, MONTH($O1032) &gt;= 3), IF($R1032 &lt;&gt; "", $H1032/$R1032, ""), ""), "")</f>
        <v/>
      </c>
      <c r="AI1032" s="10" t="str">
        <f ca="1">IFERROR(IF(AND(NOW()&lt;= EOMONTH(DATE(YEAR($O1032),4, 1), 0), Overall!$A1034&lt;&gt;"", MONTH($N1032) &lt;= 4, MONTH($O1032) &gt;= 4), IF($R1032 &lt;&gt; "", $H1032/$R1032, ""), ""), "")</f>
        <v/>
      </c>
      <c r="AJ1032" s="10" t="str">
        <f ca="1">IFERROR(IF(AND(NOW()&lt;= EOMONTH(DATE(YEAR($O1032),5, 1), 0), Overall!$A1034&lt;&gt;"", MONTH($N1032) &lt;= 5, MONTH($O1032) &gt;= 5), IF($R1032 &lt;&gt; "", $H1032/$R1032, ""), ""), "")</f>
        <v/>
      </c>
      <c r="AK1032" s="10" t="str">
        <f ca="1">IFERROR(IF(AND(NOW()&lt;= EOMONTH(DATE(YEAR($O1032),6, 1), 0), Overall!$A1034&lt;&gt;"", MONTH($N1032) &lt;= 6, MONTH($O1032) &gt;= 6), IF($R1032 &lt;&gt; "", $H1032/$R1032, ""), ""), "")</f>
        <v/>
      </c>
      <c r="AL1032" s="10" t="str">
        <f ca="1">IFERROR(IF(AND(NOW()&lt;= EOMONTH(DATE(YEAR($O1032),7, 1), 0), Overall!$A1034&lt;&gt;"", MONTH($N1032) &lt;= 7, MONTH($O1032) &gt;= 7), IF($R1032 &lt;&gt; "", $H1032/$R1032, ""), ""), "")</f>
        <v/>
      </c>
      <c r="AM1032" s="10" t="str">
        <f ca="1">IFERROR(IF(AND(NOW()&lt;= EOMONTH(DATE(YEAR($O1032),8, 1), 0), Overall!$A1034&lt;&gt;"", MONTH($N1032) &lt;= 8, MONTH($O1032) &gt;= 8), IF($R1032 &lt;&gt; "", $H1032/$R1032, ""), ""), "")</f>
        <v/>
      </c>
      <c r="AN1032" s="10" t="str">
        <f ca="1">IFERROR(IF(AND(NOW()&lt;= EOMONTH(DATE(YEAR($O1032),9, 1), 0), Overall!$A1034&lt;&gt;"", MONTH($N1032) &lt;= 9, MONTH($O1032) &gt;= 9), IF($R1032 &lt;&gt; "", $H1032/$R1032, ""), ""), "")</f>
        <v/>
      </c>
      <c r="AO1032" s="10" t="str">
        <f ca="1">IFERROR(IF(AND(NOW()&lt;= EOMONTH(DATE(YEAR($O1032),10, 1), 0), Overall!$A1034&lt;&gt;"", MONTH($N1032) &lt;= 10, MONTH($O1032) &gt;= 10), IF($R1032 &lt;&gt; "", $H1032/$R1032, ""), ""), "")</f>
        <v/>
      </c>
      <c r="AP1032" s="10" t="str">
        <f ca="1">IFERROR(IF(AND(NOW()&lt;= EOMONTH(DATE(YEAR($O1032),11, 1), 0), Overall!$A1034&lt;&gt;"", MONTH($N1032) &lt;=11, MONTH($O1032) &gt;= 11), IF($R1032 &lt;&gt; "", $H1032/$R1032, ""), ""), "")</f>
        <v/>
      </c>
      <c r="AQ1032" s="10" t="str">
        <f ca="1">IFERROR(IF(AND(NOW()&lt;= EOMONTH(DATE(YEAR($O1032),12, 1), 0), Overall!$A1034&lt;&gt;"", MONTH($N1032) &lt;= 12, MONTH($O1032) &gt;= 12), IF($R1032 &lt;&gt; "", $H1032/$R1032, ""), ""), "")</f>
        <v/>
      </c>
      <c r="AR1032" s="16">
        <f t="shared" ca="1" si="33"/>
        <v>0</v>
      </c>
    </row>
    <row r="1033" spans="1:44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IF(Overall!Q1035&lt;&gt;"",_xlfn.VALUETOTEXT(Overall!Q1035),"")</f>
        <v/>
      </c>
      <c r="F1033" s="5" t="str">
        <f>IF(Overall!E1035&lt;&gt;"",_xlfn.VALUETOTEXT(Overall!E1035),"")</f>
        <v/>
      </c>
      <c r="G1033" s="5" t="str">
        <f>IF(Overall!R1035&lt;&gt;"",_xlfn.VALUETOTEXT(Overall!R1035),"")</f>
        <v/>
      </c>
      <c r="H1033" s="6" t="str">
        <f>IF(Overall!F1035&lt;&gt;"",VALUE(Overall!F1035),"")</f>
        <v/>
      </c>
      <c r="I1033" s="6" t="str">
        <f>IF(Overall!G1035&lt;&gt;"",VALUE(Overall!G1035),"")</f>
        <v/>
      </c>
      <c r="J1033" s="6" t="str">
        <f>IF(Overall!H1035&lt;&gt;"",VALUE(Overall!H1035),"")</f>
        <v/>
      </c>
      <c r="K1033" s="6" t="str">
        <f>IF(Overall!I1035&lt;&gt;"",VALUE(Overall!I1035),"")</f>
        <v/>
      </c>
      <c r="L1033" s="6" t="str">
        <f>IF(Overall!J1035&lt;&gt;"",VALUE(Overall!J1035),"")</f>
        <v/>
      </c>
      <c r="M1033" s="6" t="str">
        <f>IF(Overall!K1035&lt;&gt;"",VALUE(Overall!K1035),"")</f>
        <v/>
      </c>
      <c r="N1033" s="7" t="str">
        <f>IF(Overall!L1035&lt;&gt;"",DATEVALUE(MID(Overall!L1035, FIND(",", Overall!L1035) + 2, FIND(" ", Overall!L1035) - FIND(",", Overall!L1035) - 1) &amp; " " &amp; MID(Overall!L1035, FIND(" ", Overall!L1035) + 1, FIND(",", Overall!L1035, FIND(" ", Overall!L1035)) - FIND(" ", Overall!L1035) - 1) &amp; ", " &amp; MID(Overall!L1035, FIND(",", Overall!L1035, FIND(",",Overall!L1035) + 1) + 2, LEN(Overall!L1035))),"")</f>
        <v/>
      </c>
      <c r="O1033" s="7" t="str">
        <f>IF(Overall!M1035&lt;&gt;"",DATEVALUE(MID(Overall!M1035, FIND(",", Overall!M1035) + 2, FIND(" ", Overall!M1035) - FIND(",", Overall!M1035) - 1) &amp; " " &amp; MID(Overall!M1035, FIND(" ", Overall!M1035) + 1, FIND(",", Overall!M1035, FIND(" ", Overall!M1035)) - FIND(" ", Overall!M1035) - 1) &amp; ", " &amp; MID(Overall!M1035, FIND(",", Overall!M1035, FIND(",",Overall!M1035) + 1) + 2, LEN(Overall!M1035))),"")</f>
        <v/>
      </c>
      <c r="P1033" s="7" t="str">
        <f>IF(Overall!N1035&lt;&gt;"",DATEVALUE(MID(Overall!N1035, FIND(",", Overall!N1035) + 2, FIND(" ", Overall!N1035) - FIND(",", Overall!N1035) - 1) &amp; " " &amp; MID(Overall!N1035, FIND(" ", Overall!N1035) + 1, FIND(",", Overall!N1035, FIND(" ", Overall!N1035)) - FIND(" ", Overall!N1035) - 1) &amp; ", " &amp; MID(Overall!N1035, FIND(",", Overall!N1035, FIND(",",Overall!N1035) + 1) + 2, LEN(Overall!N1035))),"")</f>
        <v/>
      </c>
      <c r="Q1033" s="7" t="str">
        <f>IF(Overall!O1035&lt;&gt;"",DATEVALUE(MID(Overall!O1035, FIND(",", Overall!O1035) + 2, FIND(" ", Overall!O1035) - FIND(",", Overall!O1035) - 1) &amp; " " &amp; MID(Overall!O1035, FIND(" ", Overall!O1035) + 1, FIND(",", Overall!O1035, FIND(" ", Overall!O1035)) - FIND(" ", Overall!O1035) - 1) &amp; ", " &amp; MID(Overall!O1035, FIND(",", Overall!O1035, FIND(",",Overall!O1035) + 1) + 2, LEN(Overall!O1035))),"")</f>
        <v/>
      </c>
      <c r="R1033" s="5" t="str">
        <f t="shared" si="32"/>
        <v/>
      </c>
      <c r="S1033" s="10" t="str">
        <f>IF(Overall!$A1035&lt;&gt;"",IF(AND(MONTH($N1033) &lt;= 1, MONTH($O1033) &gt;= 1), IF($R1033 &lt;&gt; "", $H1033/$R1033, ""), ""),"")</f>
        <v/>
      </c>
      <c r="T1033" s="10" t="str">
        <f>IF(Overall!$A1035&lt;&gt;"",IF(AND(MONTH($N1033) &lt;= 2, MONTH($O1033) &gt;= 2), IF($R1033 &lt;&gt; "", $H1033/$R1033, ""), ""),"")</f>
        <v/>
      </c>
      <c r="U1033" s="10" t="str">
        <f>IF(Overall!$A1035&lt;&gt;"",IF(AND(MONTH($N1033) &lt;= 3, MONTH($O1033) &gt;= 3), IF($R1033 &lt;&gt; "", $H1033/$R1033, ""), ""),"")</f>
        <v/>
      </c>
      <c r="V1033" s="10" t="str">
        <f>IF(Overall!$A1035&lt;&gt;"",IF(AND(MONTH($N1033) &lt;= 4, MONTH($O1033) &gt;= 4), IF($R1033 &lt;&gt; "", $H1033/$R1033, ""), ""),"")</f>
        <v/>
      </c>
      <c r="W1033" s="10" t="str">
        <f>IF(Overall!$A1035&lt;&gt;"",IF(AND(MONTH($N1033) &lt;= 5, MONTH($O1033) &gt;= 5), IF($R1033 &lt;&gt; "", $H1033/$R1033, ""), ""),"")</f>
        <v/>
      </c>
      <c r="X1033" s="10" t="str">
        <f>IF(Overall!$A1035&lt;&gt;"",IF(AND(MONTH($N1033) &lt;= 6, MONTH($O1033) &gt;= 6), IF($R1033 &lt;&gt; "", $H1033/$R1033, ""), ""),"")</f>
        <v/>
      </c>
      <c r="Y1033" s="10" t="str">
        <f>IF(Overall!$A1035&lt;&gt;"",IF(AND(MONTH($N1033) &lt;= 7, MONTH($O1033) &gt;= 7 ), IF($R1033 &lt;&gt; "", $H1033/$R1033, ""), ""),"")</f>
        <v/>
      </c>
      <c r="Z1033" s="10" t="str">
        <f>IF(Overall!$A1035&lt;&gt;"",IF(AND(MONTH($N1033) &lt;= 8, MONTH($O1033) &gt;= 8), IF($R1033 &lt;&gt; "", $H1033/$R1033, ""), ""),"")</f>
        <v/>
      </c>
      <c r="AA1033" s="10" t="str">
        <f>IF(Overall!$A1035&lt;&gt;"",IF(AND(MONTH($N1033) &lt;= 9, MONTH($O1033) &gt;= 9), IF($R1033 &lt;&gt; "", $H1033/$R1033, ""), ""),"")</f>
        <v/>
      </c>
      <c r="AB1033" s="10" t="str">
        <f>IF(Overall!$A1035&lt;&gt;"",IF(AND(MONTH($N1033) &lt;= 10, MONTH($O1033) &gt;= 10), IF($R1033 &lt;&gt; "", $H1033/$R1033, ""), ""),"")</f>
        <v/>
      </c>
      <c r="AC1033" s="10" t="str">
        <f>IF(Overall!$A1035&lt;&gt;"",IF(AND(MONTH($N1033) &lt;= 11, MONTH($O1033) &gt;= 11), IF($R1033 &lt;&gt; "", $H1033/$R1033, ""), ""),"")</f>
        <v/>
      </c>
      <c r="AD1033" s="10" t="str">
        <f>IF(Overall!$A1035&lt;&gt;"",IF(AND(MONTH($N1033) &lt;= 12, MONTH($O1033) &gt;= 12), IF($R1033 &lt;&gt; "", $H1033/$R1033, ""), ""),"")</f>
        <v/>
      </c>
      <c r="AF1033" s="10" t="str">
        <f ca="1">IFERROR(IF(AND(NOW()&lt;= EOMONTH(DATE(YEAR($O1033),1, 1), 0), Overall!$A1035&lt;&gt;"", MONTH($N1033) &lt;= 1, MONTH($O1033) &gt;= 1), IF($R1033 &lt;&gt; "", $H1033/$R1033, ""), ""), "")</f>
        <v/>
      </c>
      <c r="AG1033" s="10" t="str">
        <f ca="1">IFERROR(IF(AND(NOW()&lt;= EOMONTH(DATE(YEAR($O1033),2, 1), 0), Overall!$A1035&lt;&gt;"", MONTH($N1033) &lt;= 2, MONTH($O1033) &gt;= 2), IF($R1033 &lt;&gt; "", $H1033/$R1033, ""), ""), "")</f>
        <v/>
      </c>
      <c r="AH1033" s="10" t="str">
        <f ca="1">IFERROR(IF(AND(NOW()&lt;= EOMONTH(DATE(YEAR($O1033),3, 1), 0), Overall!$A1035&lt;&gt;"", MONTH($N1033) &lt;= 3, MONTH($O1033) &gt;= 3), IF($R1033 &lt;&gt; "", $H1033/$R1033, ""), ""), "")</f>
        <v/>
      </c>
      <c r="AI1033" s="10" t="str">
        <f ca="1">IFERROR(IF(AND(NOW()&lt;= EOMONTH(DATE(YEAR($O1033),4, 1), 0), Overall!$A1035&lt;&gt;"", MONTH($N1033) &lt;= 4, MONTH($O1033) &gt;= 4), IF($R1033 &lt;&gt; "", $H1033/$R1033, ""), ""), "")</f>
        <v/>
      </c>
      <c r="AJ1033" s="10" t="str">
        <f ca="1">IFERROR(IF(AND(NOW()&lt;= EOMONTH(DATE(YEAR($O1033),5, 1), 0), Overall!$A1035&lt;&gt;"", MONTH($N1033) &lt;= 5, MONTH($O1033) &gt;= 5), IF($R1033 &lt;&gt; "", $H1033/$R1033, ""), ""), "")</f>
        <v/>
      </c>
      <c r="AK1033" s="10" t="str">
        <f ca="1">IFERROR(IF(AND(NOW()&lt;= EOMONTH(DATE(YEAR($O1033),6, 1), 0), Overall!$A1035&lt;&gt;"", MONTH($N1033) &lt;= 6, MONTH($O1033) &gt;= 6), IF($R1033 &lt;&gt; "", $H1033/$R1033, ""), ""), "")</f>
        <v/>
      </c>
      <c r="AL1033" s="10" t="str">
        <f ca="1">IFERROR(IF(AND(NOW()&lt;= EOMONTH(DATE(YEAR($O1033),7, 1), 0), Overall!$A1035&lt;&gt;"", MONTH($N1033) &lt;= 7, MONTH($O1033) &gt;= 7), IF($R1033 &lt;&gt; "", $H1033/$R1033, ""), ""), "")</f>
        <v/>
      </c>
      <c r="AM1033" s="10" t="str">
        <f ca="1">IFERROR(IF(AND(NOW()&lt;= EOMONTH(DATE(YEAR($O1033),8, 1), 0), Overall!$A1035&lt;&gt;"", MONTH($N1033) &lt;= 8, MONTH($O1033) &gt;= 8), IF($R1033 &lt;&gt; "", $H1033/$R1033, ""), ""), "")</f>
        <v/>
      </c>
      <c r="AN1033" s="10" t="str">
        <f ca="1">IFERROR(IF(AND(NOW()&lt;= EOMONTH(DATE(YEAR($O1033),9, 1), 0), Overall!$A1035&lt;&gt;"", MONTH($N1033) &lt;= 9, MONTH($O1033) &gt;= 9), IF($R1033 &lt;&gt; "", $H1033/$R1033, ""), ""), "")</f>
        <v/>
      </c>
      <c r="AO1033" s="10" t="str">
        <f ca="1">IFERROR(IF(AND(NOW()&lt;= EOMONTH(DATE(YEAR($O1033),10, 1), 0), Overall!$A1035&lt;&gt;"", MONTH($N1033) &lt;= 10, MONTH($O1033) &gt;= 10), IF($R1033 &lt;&gt; "", $H1033/$R1033, ""), ""), "")</f>
        <v/>
      </c>
      <c r="AP1033" s="10" t="str">
        <f ca="1">IFERROR(IF(AND(NOW()&lt;= EOMONTH(DATE(YEAR($O1033),11, 1), 0), Overall!$A1035&lt;&gt;"", MONTH($N1033) &lt;=11, MONTH($O1033) &gt;= 11), IF($R1033 &lt;&gt; "", $H1033/$R1033, ""), ""), "")</f>
        <v/>
      </c>
      <c r="AQ1033" s="10" t="str">
        <f ca="1">IFERROR(IF(AND(NOW()&lt;= EOMONTH(DATE(YEAR($O1033),12, 1), 0), Overall!$A1035&lt;&gt;"", MONTH($N1033) &lt;= 12, MONTH($O1033) &gt;= 12), IF($R1033 &lt;&gt; "", $H1033/$R1033, ""), ""), "")</f>
        <v/>
      </c>
      <c r="AR1033" s="16">
        <f t="shared" ca="1" si="33"/>
        <v>0</v>
      </c>
    </row>
    <row r="1034" spans="1:44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IF(Overall!Q1036&lt;&gt;"",_xlfn.VALUETOTEXT(Overall!Q1036),"")</f>
        <v/>
      </c>
      <c r="F1034" s="5" t="str">
        <f>IF(Overall!E1036&lt;&gt;"",_xlfn.VALUETOTEXT(Overall!E1036),"")</f>
        <v/>
      </c>
      <c r="G1034" s="5" t="str">
        <f>IF(Overall!R1036&lt;&gt;"",_xlfn.VALUETOTEXT(Overall!R1036),"")</f>
        <v/>
      </c>
      <c r="H1034" s="6" t="str">
        <f>IF(Overall!F1036&lt;&gt;"",VALUE(Overall!F1036),"")</f>
        <v/>
      </c>
      <c r="I1034" s="6" t="str">
        <f>IF(Overall!G1036&lt;&gt;"",VALUE(Overall!G1036),"")</f>
        <v/>
      </c>
      <c r="J1034" s="6" t="str">
        <f>IF(Overall!H1036&lt;&gt;"",VALUE(Overall!H1036),"")</f>
        <v/>
      </c>
      <c r="K1034" s="6" t="str">
        <f>IF(Overall!I1036&lt;&gt;"",VALUE(Overall!I1036),"")</f>
        <v/>
      </c>
      <c r="L1034" s="6" t="str">
        <f>IF(Overall!J1036&lt;&gt;"",VALUE(Overall!J1036),"")</f>
        <v/>
      </c>
      <c r="M1034" s="6" t="str">
        <f>IF(Overall!K1036&lt;&gt;"",VALUE(Overall!K1036),"")</f>
        <v/>
      </c>
      <c r="N1034" s="7" t="str">
        <f>IF(Overall!L1036&lt;&gt;"",DATEVALUE(MID(Overall!L1036, FIND(",", Overall!L1036) + 2, FIND(" ", Overall!L1036) - FIND(",", Overall!L1036) - 1) &amp; " " &amp; MID(Overall!L1036, FIND(" ", Overall!L1036) + 1, FIND(",", Overall!L1036, FIND(" ", Overall!L1036)) - FIND(" ", Overall!L1036) - 1) &amp; ", " &amp; MID(Overall!L1036, FIND(",", Overall!L1036, FIND(",",Overall!L1036) + 1) + 2, LEN(Overall!L1036))),"")</f>
        <v/>
      </c>
      <c r="O1034" s="7" t="str">
        <f>IF(Overall!M1036&lt;&gt;"",DATEVALUE(MID(Overall!M1036, FIND(",", Overall!M1036) + 2, FIND(" ", Overall!M1036) - FIND(",", Overall!M1036) - 1) &amp; " " &amp; MID(Overall!M1036, FIND(" ", Overall!M1036) + 1, FIND(",", Overall!M1036, FIND(" ", Overall!M1036)) - FIND(" ", Overall!M1036) - 1) &amp; ", " &amp; MID(Overall!M1036, FIND(",", Overall!M1036, FIND(",",Overall!M1036) + 1) + 2, LEN(Overall!M1036))),"")</f>
        <v/>
      </c>
      <c r="P1034" s="7" t="str">
        <f>IF(Overall!N1036&lt;&gt;"",DATEVALUE(MID(Overall!N1036, FIND(",", Overall!N1036) + 2, FIND(" ", Overall!N1036) - FIND(",", Overall!N1036) - 1) &amp; " " &amp; MID(Overall!N1036, FIND(" ", Overall!N1036) + 1, FIND(",", Overall!N1036, FIND(" ", Overall!N1036)) - FIND(" ", Overall!N1036) - 1) &amp; ", " &amp; MID(Overall!N1036, FIND(",", Overall!N1036, FIND(",",Overall!N1036) + 1) + 2, LEN(Overall!N1036))),"")</f>
        <v/>
      </c>
      <c r="Q1034" s="7" t="str">
        <f>IF(Overall!O1036&lt;&gt;"",DATEVALUE(MID(Overall!O1036, FIND(",", Overall!O1036) + 2, FIND(" ", Overall!O1036) - FIND(",", Overall!O1036) - 1) &amp; " " &amp; MID(Overall!O1036, FIND(" ", Overall!O1036) + 1, FIND(",", Overall!O1036, FIND(" ", Overall!O1036)) - FIND(" ", Overall!O1036) - 1) &amp; ", " &amp; MID(Overall!O1036, FIND(",", Overall!O1036, FIND(",",Overall!O1036) + 1) + 2, LEN(Overall!O1036))),"")</f>
        <v/>
      </c>
      <c r="R1034" s="5" t="str">
        <f t="shared" si="32"/>
        <v/>
      </c>
      <c r="S1034" s="10" t="str">
        <f>IF(Overall!$A1036&lt;&gt;"",IF(AND(MONTH($N1034) &lt;= 1, MONTH($O1034) &gt;= 1), IF($R1034 &lt;&gt; "", $H1034/$R1034, ""), ""),"")</f>
        <v/>
      </c>
      <c r="T1034" s="10" t="str">
        <f>IF(Overall!$A1036&lt;&gt;"",IF(AND(MONTH($N1034) &lt;= 2, MONTH($O1034) &gt;= 2), IF($R1034 &lt;&gt; "", $H1034/$R1034, ""), ""),"")</f>
        <v/>
      </c>
      <c r="U1034" s="10" t="str">
        <f>IF(Overall!$A1036&lt;&gt;"",IF(AND(MONTH($N1034) &lt;= 3, MONTH($O1034) &gt;= 3), IF($R1034 &lt;&gt; "", $H1034/$R1034, ""), ""),"")</f>
        <v/>
      </c>
      <c r="V1034" s="10" t="str">
        <f>IF(Overall!$A1036&lt;&gt;"",IF(AND(MONTH($N1034) &lt;= 4, MONTH($O1034) &gt;= 4), IF($R1034 &lt;&gt; "", $H1034/$R1034, ""), ""),"")</f>
        <v/>
      </c>
      <c r="W1034" s="10" t="str">
        <f>IF(Overall!$A1036&lt;&gt;"",IF(AND(MONTH($N1034) &lt;= 5, MONTH($O1034) &gt;= 5), IF($R1034 &lt;&gt; "", $H1034/$R1034, ""), ""),"")</f>
        <v/>
      </c>
      <c r="X1034" s="10" t="str">
        <f>IF(Overall!$A1036&lt;&gt;"",IF(AND(MONTH($N1034) &lt;= 6, MONTH($O1034) &gt;= 6), IF($R1034 &lt;&gt; "", $H1034/$R1034, ""), ""),"")</f>
        <v/>
      </c>
      <c r="Y1034" s="10" t="str">
        <f>IF(Overall!$A1036&lt;&gt;"",IF(AND(MONTH($N1034) &lt;= 7, MONTH($O1034) &gt;= 7 ), IF($R1034 &lt;&gt; "", $H1034/$R1034, ""), ""),"")</f>
        <v/>
      </c>
      <c r="Z1034" s="10" t="str">
        <f>IF(Overall!$A1036&lt;&gt;"",IF(AND(MONTH($N1034) &lt;= 8, MONTH($O1034) &gt;= 8), IF($R1034 &lt;&gt; "", $H1034/$R1034, ""), ""),"")</f>
        <v/>
      </c>
      <c r="AA1034" s="10" t="str">
        <f>IF(Overall!$A1036&lt;&gt;"",IF(AND(MONTH($N1034) &lt;= 9, MONTH($O1034) &gt;= 9), IF($R1034 &lt;&gt; "", $H1034/$R1034, ""), ""),"")</f>
        <v/>
      </c>
      <c r="AB1034" s="10" t="str">
        <f>IF(Overall!$A1036&lt;&gt;"",IF(AND(MONTH($N1034) &lt;= 10, MONTH($O1034) &gt;= 10), IF($R1034 &lt;&gt; "", $H1034/$R1034, ""), ""),"")</f>
        <v/>
      </c>
      <c r="AC1034" s="10" t="str">
        <f>IF(Overall!$A1036&lt;&gt;"",IF(AND(MONTH($N1034) &lt;= 11, MONTH($O1034) &gt;= 11), IF($R1034 &lt;&gt; "", $H1034/$R1034, ""), ""),"")</f>
        <v/>
      </c>
      <c r="AD1034" s="10" t="str">
        <f>IF(Overall!$A1036&lt;&gt;"",IF(AND(MONTH($N1034) &lt;= 12, MONTH($O1034) &gt;= 12), IF($R1034 &lt;&gt; "", $H1034/$R1034, ""), ""),"")</f>
        <v/>
      </c>
      <c r="AF1034" s="10" t="str">
        <f ca="1">IFERROR(IF(AND(NOW()&lt;= EOMONTH(DATE(YEAR($O1034),1, 1), 0), Overall!$A1036&lt;&gt;"", MONTH($N1034) &lt;= 1, MONTH($O1034) &gt;= 1), IF($R1034 &lt;&gt; "", $H1034/$R1034, ""), ""), "")</f>
        <v/>
      </c>
      <c r="AG1034" s="10" t="str">
        <f ca="1">IFERROR(IF(AND(NOW()&lt;= EOMONTH(DATE(YEAR($O1034),2, 1), 0), Overall!$A1036&lt;&gt;"", MONTH($N1034) &lt;= 2, MONTH($O1034) &gt;= 2), IF($R1034 &lt;&gt; "", $H1034/$R1034, ""), ""), "")</f>
        <v/>
      </c>
      <c r="AH1034" s="10" t="str">
        <f ca="1">IFERROR(IF(AND(NOW()&lt;= EOMONTH(DATE(YEAR($O1034),3, 1), 0), Overall!$A1036&lt;&gt;"", MONTH($N1034) &lt;= 3, MONTH($O1034) &gt;= 3), IF($R1034 &lt;&gt; "", $H1034/$R1034, ""), ""), "")</f>
        <v/>
      </c>
      <c r="AI1034" s="10" t="str">
        <f ca="1">IFERROR(IF(AND(NOW()&lt;= EOMONTH(DATE(YEAR($O1034),4, 1), 0), Overall!$A1036&lt;&gt;"", MONTH($N1034) &lt;= 4, MONTH($O1034) &gt;= 4), IF($R1034 &lt;&gt; "", $H1034/$R1034, ""), ""), "")</f>
        <v/>
      </c>
      <c r="AJ1034" s="10" t="str">
        <f ca="1">IFERROR(IF(AND(NOW()&lt;= EOMONTH(DATE(YEAR($O1034),5, 1), 0), Overall!$A1036&lt;&gt;"", MONTH($N1034) &lt;= 5, MONTH($O1034) &gt;= 5), IF($R1034 &lt;&gt; "", $H1034/$R1034, ""), ""), "")</f>
        <v/>
      </c>
      <c r="AK1034" s="10" t="str">
        <f ca="1">IFERROR(IF(AND(NOW()&lt;= EOMONTH(DATE(YEAR($O1034),6, 1), 0), Overall!$A1036&lt;&gt;"", MONTH($N1034) &lt;= 6, MONTH($O1034) &gt;= 6), IF($R1034 &lt;&gt; "", $H1034/$R1034, ""), ""), "")</f>
        <v/>
      </c>
      <c r="AL1034" s="10" t="str">
        <f ca="1">IFERROR(IF(AND(NOW()&lt;= EOMONTH(DATE(YEAR($O1034),7, 1), 0), Overall!$A1036&lt;&gt;"", MONTH($N1034) &lt;= 7, MONTH($O1034) &gt;= 7), IF($R1034 &lt;&gt; "", $H1034/$R1034, ""), ""), "")</f>
        <v/>
      </c>
      <c r="AM1034" s="10" t="str">
        <f ca="1">IFERROR(IF(AND(NOW()&lt;= EOMONTH(DATE(YEAR($O1034),8, 1), 0), Overall!$A1036&lt;&gt;"", MONTH($N1034) &lt;= 8, MONTH($O1034) &gt;= 8), IF($R1034 &lt;&gt; "", $H1034/$R1034, ""), ""), "")</f>
        <v/>
      </c>
      <c r="AN1034" s="10" t="str">
        <f ca="1">IFERROR(IF(AND(NOW()&lt;= EOMONTH(DATE(YEAR($O1034),9, 1), 0), Overall!$A1036&lt;&gt;"", MONTH($N1034) &lt;= 9, MONTH($O1034) &gt;= 9), IF($R1034 &lt;&gt; "", $H1034/$R1034, ""), ""), "")</f>
        <v/>
      </c>
      <c r="AO1034" s="10" t="str">
        <f ca="1">IFERROR(IF(AND(NOW()&lt;= EOMONTH(DATE(YEAR($O1034),10, 1), 0), Overall!$A1036&lt;&gt;"", MONTH($N1034) &lt;= 10, MONTH($O1034) &gt;= 10), IF($R1034 &lt;&gt; "", $H1034/$R1034, ""), ""), "")</f>
        <v/>
      </c>
      <c r="AP1034" s="10" t="str">
        <f ca="1">IFERROR(IF(AND(NOW()&lt;= EOMONTH(DATE(YEAR($O1034),11, 1), 0), Overall!$A1036&lt;&gt;"", MONTH($N1034) &lt;=11, MONTH($O1034) &gt;= 11), IF($R1034 &lt;&gt; "", $H1034/$R1034, ""), ""), "")</f>
        <v/>
      </c>
      <c r="AQ1034" s="10" t="str">
        <f ca="1">IFERROR(IF(AND(NOW()&lt;= EOMONTH(DATE(YEAR($O1034),12, 1), 0), Overall!$A1036&lt;&gt;"", MONTH($N1034) &lt;= 12, MONTH($O1034) &gt;= 12), IF($R1034 &lt;&gt; "", $H1034/$R1034, ""), ""), "")</f>
        <v/>
      </c>
      <c r="AR1034" s="16">
        <f t="shared" ca="1" si="33"/>
        <v>0</v>
      </c>
    </row>
    <row r="1035" spans="1:44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IF(Overall!Q1037&lt;&gt;"",_xlfn.VALUETOTEXT(Overall!Q1037),"")</f>
        <v/>
      </c>
      <c r="F1035" s="5" t="str">
        <f>IF(Overall!E1037&lt;&gt;"",_xlfn.VALUETOTEXT(Overall!E1037),"")</f>
        <v/>
      </c>
      <c r="G1035" s="5" t="str">
        <f>IF(Overall!R1037&lt;&gt;"",_xlfn.VALUETOTEXT(Overall!R1037),"")</f>
        <v/>
      </c>
      <c r="H1035" s="6" t="str">
        <f>IF(Overall!F1037&lt;&gt;"",VALUE(Overall!F1037),"")</f>
        <v/>
      </c>
      <c r="I1035" s="6" t="str">
        <f>IF(Overall!G1037&lt;&gt;"",VALUE(Overall!G1037),"")</f>
        <v/>
      </c>
      <c r="J1035" s="6" t="str">
        <f>IF(Overall!H1037&lt;&gt;"",VALUE(Overall!H1037),"")</f>
        <v/>
      </c>
      <c r="K1035" s="6" t="str">
        <f>IF(Overall!I1037&lt;&gt;"",VALUE(Overall!I1037),"")</f>
        <v/>
      </c>
      <c r="L1035" s="6" t="str">
        <f>IF(Overall!J1037&lt;&gt;"",VALUE(Overall!J1037),"")</f>
        <v/>
      </c>
      <c r="M1035" s="6" t="str">
        <f>IF(Overall!K1037&lt;&gt;"",VALUE(Overall!K1037),"")</f>
        <v/>
      </c>
      <c r="N1035" s="7" t="str">
        <f>IF(Overall!L1037&lt;&gt;"",DATEVALUE(MID(Overall!L1037, FIND(",", Overall!L1037) + 2, FIND(" ", Overall!L1037) - FIND(",", Overall!L1037) - 1) &amp; " " &amp; MID(Overall!L1037, FIND(" ", Overall!L1037) + 1, FIND(",", Overall!L1037, FIND(" ", Overall!L1037)) - FIND(" ", Overall!L1037) - 1) &amp; ", " &amp; MID(Overall!L1037, FIND(",", Overall!L1037, FIND(",",Overall!L1037) + 1) + 2, LEN(Overall!L1037))),"")</f>
        <v/>
      </c>
      <c r="O1035" s="7" t="str">
        <f>IF(Overall!M1037&lt;&gt;"",DATEVALUE(MID(Overall!M1037, FIND(",", Overall!M1037) + 2, FIND(" ", Overall!M1037) - FIND(",", Overall!M1037) - 1) &amp; " " &amp; MID(Overall!M1037, FIND(" ", Overall!M1037) + 1, FIND(",", Overall!M1037, FIND(" ", Overall!M1037)) - FIND(" ", Overall!M1037) - 1) &amp; ", " &amp; MID(Overall!M1037, FIND(",", Overall!M1037, FIND(",",Overall!M1037) + 1) + 2, LEN(Overall!M1037))),"")</f>
        <v/>
      </c>
      <c r="P1035" s="7" t="str">
        <f>IF(Overall!N1037&lt;&gt;"",DATEVALUE(MID(Overall!N1037, FIND(",", Overall!N1037) + 2, FIND(" ", Overall!N1037) - FIND(",", Overall!N1037) - 1) &amp; " " &amp; MID(Overall!N1037, FIND(" ", Overall!N1037) + 1, FIND(",", Overall!N1037, FIND(" ", Overall!N1037)) - FIND(" ", Overall!N1037) - 1) &amp; ", " &amp; MID(Overall!N1037, FIND(",", Overall!N1037, FIND(",",Overall!N1037) + 1) + 2, LEN(Overall!N1037))),"")</f>
        <v/>
      </c>
      <c r="Q1035" s="7" t="str">
        <f>IF(Overall!O1037&lt;&gt;"",DATEVALUE(MID(Overall!O1037, FIND(",", Overall!O1037) + 2, FIND(" ", Overall!O1037) - FIND(",", Overall!O1037) - 1) &amp; " " &amp; MID(Overall!O1037, FIND(" ", Overall!O1037) + 1, FIND(",", Overall!O1037, FIND(" ", Overall!O1037)) - FIND(" ", Overall!O1037) - 1) &amp; ", " &amp; MID(Overall!O1037, FIND(",", Overall!O1037, FIND(",",Overall!O1037) + 1) + 2, LEN(Overall!O1037))),"")</f>
        <v/>
      </c>
      <c r="R1035" s="5" t="str">
        <f t="shared" si="32"/>
        <v/>
      </c>
      <c r="S1035" s="10" t="str">
        <f>IF(Overall!$A1037&lt;&gt;"",IF(AND(MONTH($N1035) &lt;= 1, MONTH($O1035) &gt;= 1), IF($R1035 &lt;&gt; "", $H1035/$R1035, ""), ""),"")</f>
        <v/>
      </c>
      <c r="T1035" s="10" t="str">
        <f>IF(Overall!$A1037&lt;&gt;"",IF(AND(MONTH($N1035) &lt;= 2, MONTH($O1035) &gt;= 2), IF($R1035 &lt;&gt; "", $H1035/$R1035, ""), ""),"")</f>
        <v/>
      </c>
      <c r="U1035" s="10" t="str">
        <f>IF(Overall!$A1037&lt;&gt;"",IF(AND(MONTH($N1035) &lt;= 3, MONTH($O1035) &gt;= 3), IF($R1035 &lt;&gt; "", $H1035/$R1035, ""), ""),"")</f>
        <v/>
      </c>
      <c r="V1035" s="10" t="str">
        <f>IF(Overall!$A1037&lt;&gt;"",IF(AND(MONTH($N1035) &lt;= 4, MONTH($O1035) &gt;= 4), IF($R1035 &lt;&gt; "", $H1035/$R1035, ""), ""),"")</f>
        <v/>
      </c>
      <c r="W1035" s="10" t="str">
        <f>IF(Overall!$A1037&lt;&gt;"",IF(AND(MONTH($N1035) &lt;= 5, MONTH($O1035) &gt;= 5), IF($R1035 &lt;&gt; "", $H1035/$R1035, ""), ""),"")</f>
        <v/>
      </c>
      <c r="X1035" s="10" t="str">
        <f>IF(Overall!$A1037&lt;&gt;"",IF(AND(MONTH($N1035) &lt;= 6, MONTH($O1035) &gt;= 6), IF($R1035 &lt;&gt; "", $H1035/$R1035, ""), ""),"")</f>
        <v/>
      </c>
      <c r="Y1035" s="10" t="str">
        <f>IF(Overall!$A1037&lt;&gt;"",IF(AND(MONTH($N1035) &lt;= 7, MONTH($O1035) &gt;= 7 ), IF($R1035 &lt;&gt; "", $H1035/$R1035, ""), ""),"")</f>
        <v/>
      </c>
      <c r="Z1035" s="10" t="str">
        <f>IF(Overall!$A1037&lt;&gt;"",IF(AND(MONTH($N1035) &lt;= 8, MONTH($O1035) &gt;= 8), IF($R1035 &lt;&gt; "", $H1035/$R1035, ""), ""),"")</f>
        <v/>
      </c>
      <c r="AA1035" s="10" t="str">
        <f>IF(Overall!$A1037&lt;&gt;"",IF(AND(MONTH($N1035) &lt;= 9, MONTH($O1035) &gt;= 9), IF($R1035 &lt;&gt; "", $H1035/$R1035, ""), ""),"")</f>
        <v/>
      </c>
      <c r="AB1035" s="10" t="str">
        <f>IF(Overall!$A1037&lt;&gt;"",IF(AND(MONTH($N1035) &lt;= 10, MONTH($O1035) &gt;= 10), IF($R1035 &lt;&gt; "", $H1035/$R1035, ""), ""),"")</f>
        <v/>
      </c>
      <c r="AC1035" s="10" t="str">
        <f>IF(Overall!$A1037&lt;&gt;"",IF(AND(MONTH($N1035) &lt;= 11, MONTH($O1035) &gt;= 11), IF($R1035 &lt;&gt; "", $H1035/$R1035, ""), ""),"")</f>
        <v/>
      </c>
      <c r="AD1035" s="10" t="str">
        <f>IF(Overall!$A1037&lt;&gt;"",IF(AND(MONTH($N1035) &lt;= 12, MONTH($O1035) &gt;= 12), IF($R1035 &lt;&gt; "", $H1035/$R1035, ""), ""),"")</f>
        <v/>
      </c>
      <c r="AF1035" s="10" t="str">
        <f ca="1">IFERROR(IF(AND(NOW()&lt;= EOMONTH(DATE(YEAR($O1035),1, 1), 0), Overall!$A1037&lt;&gt;"", MONTH($N1035) &lt;= 1, MONTH($O1035) &gt;= 1), IF($R1035 &lt;&gt; "", $H1035/$R1035, ""), ""), "")</f>
        <v/>
      </c>
      <c r="AG1035" s="10" t="str">
        <f ca="1">IFERROR(IF(AND(NOW()&lt;= EOMONTH(DATE(YEAR($O1035),2, 1), 0), Overall!$A1037&lt;&gt;"", MONTH($N1035) &lt;= 2, MONTH($O1035) &gt;= 2), IF($R1035 &lt;&gt; "", $H1035/$R1035, ""), ""), "")</f>
        <v/>
      </c>
      <c r="AH1035" s="10" t="str">
        <f ca="1">IFERROR(IF(AND(NOW()&lt;= EOMONTH(DATE(YEAR($O1035),3, 1), 0), Overall!$A1037&lt;&gt;"", MONTH($N1035) &lt;= 3, MONTH($O1035) &gt;= 3), IF($R1035 &lt;&gt; "", $H1035/$R1035, ""), ""), "")</f>
        <v/>
      </c>
      <c r="AI1035" s="10" t="str">
        <f ca="1">IFERROR(IF(AND(NOW()&lt;= EOMONTH(DATE(YEAR($O1035),4, 1), 0), Overall!$A1037&lt;&gt;"", MONTH($N1035) &lt;= 4, MONTH($O1035) &gt;= 4), IF($R1035 &lt;&gt; "", $H1035/$R1035, ""), ""), "")</f>
        <v/>
      </c>
      <c r="AJ1035" s="10" t="str">
        <f ca="1">IFERROR(IF(AND(NOW()&lt;= EOMONTH(DATE(YEAR($O1035),5, 1), 0), Overall!$A1037&lt;&gt;"", MONTH($N1035) &lt;= 5, MONTH($O1035) &gt;= 5), IF($R1035 &lt;&gt; "", $H1035/$R1035, ""), ""), "")</f>
        <v/>
      </c>
      <c r="AK1035" s="10" t="str">
        <f ca="1">IFERROR(IF(AND(NOW()&lt;= EOMONTH(DATE(YEAR($O1035),6, 1), 0), Overall!$A1037&lt;&gt;"", MONTH($N1035) &lt;= 6, MONTH($O1035) &gt;= 6), IF($R1035 &lt;&gt; "", $H1035/$R1035, ""), ""), "")</f>
        <v/>
      </c>
      <c r="AL1035" s="10" t="str">
        <f ca="1">IFERROR(IF(AND(NOW()&lt;= EOMONTH(DATE(YEAR($O1035),7, 1), 0), Overall!$A1037&lt;&gt;"", MONTH($N1035) &lt;= 7, MONTH($O1035) &gt;= 7), IF($R1035 &lt;&gt; "", $H1035/$R1035, ""), ""), "")</f>
        <v/>
      </c>
      <c r="AM1035" s="10" t="str">
        <f ca="1">IFERROR(IF(AND(NOW()&lt;= EOMONTH(DATE(YEAR($O1035),8, 1), 0), Overall!$A1037&lt;&gt;"", MONTH($N1035) &lt;= 8, MONTH($O1035) &gt;= 8), IF($R1035 &lt;&gt; "", $H1035/$R1035, ""), ""), "")</f>
        <v/>
      </c>
      <c r="AN1035" s="10" t="str">
        <f ca="1">IFERROR(IF(AND(NOW()&lt;= EOMONTH(DATE(YEAR($O1035),9, 1), 0), Overall!$A1037&lt;&gt;"", MONTH($N1035) &lt;= 9, MONTH($O1035) &gt;= 9), IF($R1035 &lt;&gt; "", $H1035/$R1035, ""), ""), "")</f>
        <v/>
      </c>
      <c r="AO1035" s="10" t="str">
        <f ca="1">IFERROR(IF(AND(NOW()&lt;= EOMONTH(DATE(YEAR($O1035),10, 1), 0), Overall!$A1037&lt;&gt;"", MONTH($N1035) &lt;= 10, MONTH($O1035) &gt;= 10), IF($R1035 &lt;&gt; "", $H1035/$R1035, ""), ""), "")</f>
        <v/>
      </c>
      <c r="AP1035" s="10" t="str">
        <f ca="1">IFERROR(IF(AND(NOW()&lt;= EOMONTH(DATE(YEAR($O1035),11, 1), 0), Overall!$A1037&lt;&gt;"", MONTH($N1035) &lt;=11, MONTH($O1035) &gt;= 11), IF($R1035 &lt;&gt; "", $H1035/$R1035, ""), ""), "")</f>
        <v/>
      </c>
      <c r="AQ1035" s="10" t="str">
        <f ca="1">IFERROR(IF(AND(NOW()&lt;= EOMONTH(DATE(YEAR($O1035),12, 1), 0), Overall!$A1037&lt;&gt;"", MONTH($N1035) &lt;= 12, MONTH($O1035) &gt;= 12), IF($R1035 &lt;&gt; "", $H1035/$R1035, ""), ""), "")</f>
        <v/>
      </c>
      <c r="AR1035" s="16">
        <f t="shared" ca="1" si="33"/>
        <v>0</v>
      </c>
    </row>
    <row r="1036" spans="1:44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IF(Overall!Q1038&lt;&gt;"",_xlfn.VALUETOTEXT(Overall!Q1038),"")</f>
        <v/>
      </c>
      <c r="F1036" s="5" t="str">
        <f>IF(Overall!E1038&lt;&gt;"",_xlfn.VALUETOTEXT(Overall!E1038),"")</f>
        <v/>
      </c>
      <c r="G1036" s="5" t="str">
        <f>IF(Overall!R1038&lt;&gt;"",_xlfn.VALUETOTEXT(Overall!R1038),"")</f>
        <v/>
      </c>
      <c r="H1036" s="6" t="str">
        <f>IF(Overall!F1038&lt;&gt;"",VALUE(Overall!F1038),"")</f>
        <v/>
      </c>
      <c r="I1036" s="6" t="str">
        <f>IF(Overall!G1038&lt;&gt;"",VALUE(Overall!G1038),"")</f>
        <v/>
      </c>
      <c r="J1036" s="6" t="str">
        <f>IF(Overall!H1038&lt;&gt;"",VALUE(Overall!H1038),"")</f>
        <v/>
      </c>
      <c r="K1036" s="6" t="str">
        <f>IF(Overall!I1038&lt;&gt;"",VALUE(Overall!I1038),"")</f>
        <v/>
      </c>
      <c r="L1036" s="6" t="str">
        <f>IF(Overall!J1038&lt;&gt;"",VALUE(Overall!J1038),"")</f>
        <v/>
      </c>
      <c r="M1036" s="6" t="str">
        <f>IF(Overall!K1038&lt;&gt;"",VALUE(Overall!K1038),"")</f>
        <v/>
      </c>
      <c r="N1036" s="7" t="str">
        <f>IF(Overall!L1038&lt;&gt;"",DATEVALUE(MID(Overall!L1038, FIND(",", Overall!L1038) + 2, FIND(" ", Overall!L1038) - FIND(",", Overall!L1038) - 1) &amp; " " &amp; MID(Overall!L1038, FIND(" ", Overall!L1038) + 1, FIND(",", Overall!L1038, FIND(" ", Overall!L1038)) - FIND(" ", Overall!L1038) - 1) &amp; ", " &amp; MID(Overall!L1038, FIND(",", Overall!L1038, FIND(",",Overall!L1038) + 1) + 2, LEN(Overall!L1038))),"")</f>
        <v/>
      </c>
      <c r="O1036" s="7" t="str">
        <f>IF(Overall!M1038&lt;&gt;"",DATEVALUE(MID(Overall!M1038, FIND(",", Overall!M1038) + 2, FIND(" ", Overall!M1038) - FIND(",", Overall!M1038) - 1) &amp; " " &amp; MID(Overall!M1038, FIND(" ", Overall!M1038) + 1, FIND(",", Overall!M1038, FIND(" ", Overall!M1038)) - FIND(" ", Overall!M1038) - 1) &amp; ", " &amp; MID(Overall!M1038, FIND(",", Overall!M1038, FIND(",",Overall!M1038) + 1) + 2, LEN(Overall!M1038))),"")</f>
        <v/>
      </c>
      <c r="P1036" s="7" t="str">
        <f>IF(Overall!N1038&lt;&gt;"",DATEVALUE(MID(Overall!N1038, FIND(",", Overall!N1038) + 2, FIND(" ", Overall!N1038) - FIND(",", Overall!N1038) - 1) &amp; " " &amp; MID(Overall!N1038, FIND(" ", Overall!N1038) + 1, FIND(",", Overall!N1038, FIND(" ", Overall!N1038)) - FIND(" ", Overall!N1038) - 1) &amp; ", " &amp; MID(Overall!N1038, FIND(",", Overall!N1038, FIND(",",Overall!N1038) + 1) + 2, LEN(Overall!N1038))),"")</f>
        <v/>
      </c>
      <c r="Q1036" s="7" t="str">
        <f>IF(Overall!O1038&lt;&gt;"",DATEVALUE(MID(Overall!O1038, FIND(",", Overall!O1038) + 2, FIND(" ", Overall!O1038) - FIND(",", Overall!O1038) - 1) &amp; " " &amp; MID(Overall!O1038, FIND(" ", Overall!O1038) + 1, FIND(",", Overall!O1038, FIND(" ", Overall!O1038)) - FIND(" ", Overall!O1038) - 1) &amp; ", " &amp; MID(Overall!O1038, FIND(",", Overall!O1038, FIND(",",Overall!O1038) + 1) + 2, LEN(Overall!O1038))),"")</f>
        <v/>
      </c>
      <c r="R1036" s="5" t="str">
        <f t="shared" si="32"/>
        <v/>
      </c>
      <c r="S1036" s="10" t="str">
        <f>IF(Overall!$A1038&lt;&gt;"",IF(AND(MONTH($N1036) &lt;= 1, MONTH($O1036) &gt;= 1), IF($R1036 &lt;&gt; "", $H1036/$R1036, ""), ""),"")</f>
        <v/>
      </c>
      <c r="T1036" s="10" t="str">
        <f>IF(Overall!$A1038&lt;&gt;"",IF(AND(MONTH($N1036) &lt;= 2, MONTH($O1036) &gt;= 2), IF($R1036 &lt;&gt; "", $H1036/$R1036, ""), ""),"")</f>
        <v/>
      </c>
      <c r="U1036" s="10" t="str">
        <f>IF(Overall!$A1038&lt;&gt;"",IF(AND(MONTH($N1036) &lt;= 3, MONTH($O1036) &gt;= 3), IF($R1036 &lt;&gt; "", $H1036/$R1036, ""), ""),"")</f>
        <v/>
      </c>
      <c r="V1036" s="10" t="str">
        <f>IF(Overall!$A1038&lt;&gt;"",IF(AND(MONTH($N1036) &lt;= 4, MONTH($O1036) &gt;= 4), IF($R1036 &lt;&gt; "", $H1036/$R1036, ""), ""),"")</f>
        <v/>
      </c>
      <c r="W1036" s="10" t="str">
        <f>IF(Overall!$A1038&lt;&gt;"",IF(AND(MONTH($N1036) &lt;= 5, MONTH($O1036) &gt;= 5), IF($R1036 &lt;&gt; "", $H1036/$R1036, ""), ""),"")</f>
        <v/>
      </c>
      <c r="X1036" s="10" t="str">
        <f>IF(Overall!$A1038&lt;&gt;"",IF(AND(MONTH($N1036) &lt;= 6, MONTH($O1036) &gt;= 6), IF($R1036 &lt;&gt; "", $H1036/$R1036, ""), ""),"")</f>
        <v/>
      </c>
      <c r="Y1036" s="10" t="str">
        <f>IF(Overall!$A1038&lt;&gt;"",IF(AND(MONTH($N1036) &lt;= 7, MONTH($O1036) &gt;= 7 ), IF($R1036 &lt;&gt; "", $H1036/$R1036, ""), ""),"")</f>
        <v/>
      </c>
      <c r="Z1036" s="10" t="str">
        <f>IF(Overall!$A1038&lt;&gt;"",IF(AND(MONTH($N1036) &lt;= 8, MONTH($O1036) &gt;= 8), IF($R1036 &lt;&gt; "", $H1036/$R1036, ""), ""),"")</f>
        <v/>
      </c>
      <c r="AA1036" s="10" t="str">
        <f>IF(Overall!$A1038&lt;&gt;"",IF(AND(MONTH($N1036) &lt;= 9, MONTH($O1036) &gt;= 9), IF($R1036 &lt;&gt; "", $H1036/$R1036, ""), ""),"")</f>
        <v/>
      </c>
      <c r="AB1036" s="10" t="str">
        <f>IF(Overall!$A1038&lt;&gt;"",IF(AND(MONTH($N1036) &lt;= 10, MONTH($O1036) &gt;= 10), IF($R1036 &lt;&gt; "", $H1036/$R1036, ""), ""),"")</f>
        <v/>
      </c>
      <c r="AC1036" s="10" t="str">
        <f>IF(Overall!$A1038&lt;&gt;"",IF(AND(MONTH($N1036) &lt;= 11, MONTH($O1036) &gt;= 11), IF($R1036 &lt;&gt; "", $H1036/$R1036, ""), ""),"")</f>
        <v/>
      </c>
      <c r="AD1036" s="10" t="str">
        <f>IF(Overall!$A1038&lt;&gt;"",IF(AND(MONTH($N1036) &lt;= 12, MONTH($O1036) &gt;= 12), IF($R1036 &lt;&gt; "", $H1036/$R1036, ""), ""),"")</f>
        <v/>
      </c>
      <c r="AF1036" s="10" t="str">
        <f ca="1">IFERROR(IF(AND(NOW()&lt;= EOMONTH(DATE(YEAR($O1036),1, 1), 0), Overall!$A1038&lt;&gt;"", MONTH($N1036) &lt;= 1, MONTH($O1036) &gt;= 1), IF($R1036 &lt;&gt; "", $H1036/$R1036, ""), ""), "")</f>
        <v/>
      </c>
      <c r="AG1036" s="10" t="str">
        <f ca="1">IFERROR(IF(AND(NOW()&lt;= EOMONTH(DATE(YEAR($O1036),2, 1), 0), Overall!$A1038&lt;&gt;"", MONTH($N1036) &lt;= 2, MONTH($O1036) &gt;= 2), IF($R1036 &lt;&gt; "", $H1036/$R1036, ""), ""), "")</f>
        <v/>
      </c>
      <c r="AH1036" s="10" t="str">
        <f ca="1">IFERROR(IF(AND(NOW()&lt;= EOMONTH(DATE(YEAR($O1036),3, 1), 0), Overall!$A1038&lt;&gt;"", MONTH($N1036) &lt;= 3, MONTH($O1036) &gt;= 3), IF($R1036 &lt;&gt; "", $H1036/$R1036, ""), ""), "")</f>
        <v/>
      </c>
      <c r="AI1036" s="10" t="str">
        <f ca="1">IFERROR(IF(AND(NOW()&lt;= EOMONTH(DATE(YEAR($O1036),4, 1), 0), Overall!$A1038&lt;&gt;"", MONTH($N1036) &lt;= 4, MONTH($O1036) &gt;= 4), IF($R1036 &lt;&gt; "", $H1036/$R1036, ""), ""), "")</f>
        <v/>
      </c>
      <c r="AJ1036" s="10" t="str">
        <f ca="1">IFERROR(IF(AND(NOW()&lt;= EOMONTH(DATE(YEAR($O1036),5, 1), 0), Overall!$A1038&lt;&gt;"", MONTH($N1036) &lt;= 5, MONTH($O1036) &gt;= 5), IF($R1036 &lt;&gt; "", $H1036/$R1036, ""), ""), "")</f>
        <v/>
      </c>
      <c r="AK1036" s="10" t="str">
        <f ca="1">IFERROR(IF(AND(NOW()&lt;= EOMONTH(DATE(YEAR($O1036),6, 1), 0), Overall!$A1038&lt;&gt;"", MONTH($N1036) &lt;= 6, MONTH($O1036) &gt;= 6), IF($R1036 &lt;&gt; "", $H1036/$R1036, ""), ""), "")</f>
        <v/>
      </c>
      <c r="AL1036" s="10" t="str">
        <f ca="1">IFERROR(IF(AND(NOW()&lt;= EOMONTH(DATE(YEAR($O1036),7, 1), 0), Overall!$A1038&lt;&gt;"", MONTH($N1036) &lt;= 7, MONTH($O1036) &gt;= 7), IF($R1036 &lt;&gt; "", $H1036/$R1036, ""), ""), "")</f>
        <v/>
      </c>
      <c r="AM1036" s="10" t="str">
        <f ca="1">IFERROR(IF(AND(NOW()&lt;= EOMONTH(DATE(YEAR($O1036),8, 1), 0), Overall!$A1038&lt;&gt;"", MONTH($N1036) &lt;= 8, MONTH($O1036) &gt;= 8), IF($R1036 &lt;&gt; "", $H1036/$R1036, ""), ""), "")</f>
        <v/>
      </c>
      <c r="AN1036" s="10" t="str">
        <f ca="1">IFERROR(IF(AND(NOW()&lt;= EOMONTH(DATE(YEAR($O1036),9, 1), 0), Overall!$A1038&lt;&gt;"", MONTH($N1036) &lt;= 9, MONTH($O1036) &gt;= 9), IF($R1036 &lt;&gt; "", $H1036/$R1036, ""), ""), "")</f>
        <v/>
      </c>
      <c r="AO1036" s="10" t="str">
        <f ca="1">IFERROR(IF(AND(NOW()&lt;= EOMONTH(DATE(YEAR($O1036),10, 1), 0), Overall!$A1038&lt;&gt;"", MONTH($N1036) &lt;= 10, MONTH($O1036) &gt;= 10), IF($R1036 &lt;&gt; "", $H1036/$R1036, ""), ""), "")</f>
        <v/>
      </c>
      <c r="AP1036" s="10" t="str">
        <f ca="1">IFERROR(IF(AND(NOW()&lt;= EOMONTH(DATE(YEAR($O1036),11, 1), 0), Overall!$A1038&lt;&gt;"", MONTH($N1036) &lt;=11, MONTH($O1036) &gt;= 11), IF($R1036 &lt;&gt; "", $H1036/$R1036, ""), ""), "")</f>
        <v/>
      </c>
      <c r="AQ1036" s="10" t="str">
        <f ca="1">IFERROR(IF(AND(NOW()&lt;= EOMONTH(DATE(YEAR($O1036),12, 1), 0), Overall!$A1038&lt;&gt;"", MONTH($N1036) &lt;= 12, MONTH($O1036) &gt;= 12), IF($R1036 &lt;&gt; "", $H1036/$R1036, ""), ""), "")</f>
        <v/>
      </c>
      <c r="AR1036" s="16">
        <f t="shared" ca="1" si="33"/>
        <v>0</v>
      </c>
    </row>
    <row r="1037" spans="1:44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IF(Overall!Q1039&lt;&gt;"",_xlfn.VALUETOTEXT(Overall!Q1039),"")</f>
        <v/>
      </c>
      <c r="F1037" s="5" t="str">
        <f>IF(Overall!E1039&lt;&gt;"",_xlfn.VALUETOTEXT(Overall!E1039),"")</f>
        <v/>
      </c>
      <c r="G1037" s="5" t="str">
        <f>IF(Overall!R1039&lt;&gt;"",_xlfn.VALUETOTEXT(Overall!R1039),"")</f>
        <v/>
      </c>
      <c r="H1037" s="6" t="str">
        <f>IF(Overall!F1039&lt;&gt;"",VALUE(Overall!F1039),"")</f>
        <v/>
      </c>
      <c r="I1037" s="6" t="str">
        <f>IF(Overall!G1039&lt;&gt;"",VALUE(Overall!G1039),"")</f>
        <v/>
      </c>
      <c r="J1037" s="6" t="str">
        <f>IF(Overall!H1039&lt;&gt;"",VALUE(Overall!H1039),"")</f>
        <v/>
      </c>
      <c r="K1037" s="6" t="str">
        <f>IF(Overall!I1039&lt;&gt;"",VALUE(Overall!I1039),"")</f>
        <v/>
      </c>
      <c r="L1037" s="6" t="str">
        <f>IF(Overall!J1039&lt;&gt;"",VALUE(Overall!J1039),"")</f>
        <v/>
      </c>
      <c r="M1037" s="6" t="str">
        <f>IF(Overall!K1039&lt;&gt;"",VALUE(Overall!K1039),"")</f>
        <v/>
      </c>
      <c r="N1037" s="7" t="str">
        <f>IF(Overall!L1039&lt;&gt;"",DATEVALUE(MID(Overall!L1039, FIND(",", Overall!L1039) + 2, FIND(" ", Overall!L1039) - FIND(",", Overall!L1039) - 1) &amp; " " &amp; MID(Overall!L1039, FIND(" ", Overall!L1039) + 1, FIND(",", Overall!L1039, FIND(" ", Overall!L1039)) - FIND(" ", Overall!L1039) - 1) &amp; ", " &amp; MID(Overall!L1039, FIND(",", Overall!L1039, FIND(",",Overall!L1039) + 1) + 2, LEN(Overall!L1039))),"")</f>
        <v/>
      </c>
      <c r="O1037" s="7" t="str">
        <f>IF(Overall!M1039&lt;&gt;"",DATEVALUE(MID(Overall!M1039, FIND(",", Overall!M1039) + 2, FIND(" ", Overall!M1039) - FIND(",", Overall!M1039) - 1) &amp; " " &amp; MID(Overall!M1039, FIND(" ", Overall!M1039) + 1, FIND(",", Overall!M1039, FIND(" ", Overall!M1039)) - FIND(" ", Overall!M1039) - 1) &amp; ", " &amp; MID(Overall!M1039, FIND(",", Overall!M1039, FIND(",",Overall!M1039) + 1) + 2, LEN(Overall!M1039))),"")</f>
        <v/>
      </c>
      <c r="P1037" s="7" t="str">
        <f>IF(Overall!N1039&lt;&gt;"",DATEVALUE(MID(Overall!N1039, FIND(",", Overall!N1039) + 2, FIND(" ", Overall!N1039) - FIND(",", Overall!N1039) - 1) &amp; " " &amp; MID(Overall!N1039, FIND(" ", Overall!N1039) + 1, FIND(",", Overall!N1039, FIND(" ", Overall!N1039)) - FIND(" ", Overall!N1039) - 1) &amp; ", " &amp; MID(Overall!N1039, FIND(",", Overall!N1039, FIND(",",Overall!N1039) + 1) + 2, LEN(Overall!N1039))),"")</f>
        <v/>
      </c>
      <c r="Q1037" s="7" t="str">
        <f>IF(Overall!O1039&lt;&gt;"",DATEVALUE(MID(Overall!O1039, FIND(",", Overall!O1039) + 2, FIND(" ", Overall!O1039) - FIND(",", Overall!O1039) - 1) &amp; " " &amp; MID(Overall!O1039, FIND(" ", Overall!O1039) + 1, FIND(",", Overall!O1039, FIND(" ", Overall!O1039)) - FIND(" ", Overall!O1039) - 1) &amp; ", " &amp; MID(Overall!O1039, FIND(",", Overall!O1039, FIND(",",Overall!O1039) + 1) + 2, LEN(Overall!O1039))),"")</f>
        <v/>
      </c>
      <c r="R1037" s="5" t="str">
        <f t="shared" si="32"/>
        <v/>
      </c>
      <c r="S1037" s="10" t="str">
        <f>IF(Overall!$A1039&lt;&gt;"",IF(AND(MONTH($N1037) &lt;= 1, MONTH($O1037) &gt;= 1), IF($R1037 &lt;&gt; "", $H1037/$R1037, ""), ""),"")</f>
        <v/>
      </c>
      <c r="T1037" s="10" t="str">
        <f>IF(Overall!$A1039&lt;&gt;"",IF(AND(MONTH($N1037) &lt;= 2, MONTH($O1037) &gt;= 2), IF($R1037 &lt;&gt; "", $H1037/$R1037, ""), ""),"")</f>
        <v/>
      </c>
      <c r="U1037" s="10" t="str">
        <f>IF(Overall!$A1039&lt;&gt;"",IF(AND(MONTH($N1037) &lt;= 3, MONTH($O1037) &gt;= 3), IF($R1037 &lt;&gt; "", $H1037/$R1037, ""), ""),"")</f>
        <v/>
      </c>
      <c r="V1037" s="10" t="str">
        <f>IF(Overall!$A1039&lt;&gt;"",IF(AND(MONTH($N1037) &lt;= 4, MONTH($O1037) &gt;= 4), IF($R1037 &lt;&gt; "", $H1037/$R1037, ""), ""),"")</f>
        <v/>
      </c>
      <c r="W1037" s="10" t="str">
        <f>IF(Overall!$A1039&lt;&gt;"",IF(AND(MONTH($N1037) &lt;= 5, MONTH($O1037) &gt;= 5), IF($R1037 &lt;&gt; "", $H1037/$R1037, ""), ""),"")</f>
        <v/>
      </c>
      <c r="X1037" s="10" t="str">
        <f>IF(Overall!$A1039&lt;&gt;"",IF(AND(MONTH($N1037) &lt;= 6, MONTH($O1037) &gt;= 6), IF($R1037 &lt;&gt; "", $H1037/$R1037, ""), ""),"")</f>
        <v/>
      </c>
      <c r="Y1037" s="10" t="str">
        <f>IF(Overall!$A1039&lt;&gt;"",IF(AND(MONTH($N1037) &lt;= 7, MONTH($O1037) &gt;= 7 ), IF($R1037 &lt;&gt; "", $H1037/$R1037, ""), ""),"")</f>
        <v/>
      </c>
      <c r="Z1037" s="10" t="str">
        <f>IF(Overall!$A1039&lt;&gt;"",IF(AND(MONTH($N1037) &lt;= 8, MONTH($O1037) &gt;= 8), IF($R1037 &lt;&gt; "", $H1037/$R1037, ""), ""),"")</f>
        <v/>
      </c>
      <c r="AA1037" s="10" t="str">
        <f>IF(Overall!$A1039&lt;&gt;"",IF(AND(MONTH($N1037) &lt;= 9, MONTH($O1037) &gt;= 9), IF($R1037 &lt;&gt; "", $H1037/$R1037, ""), ""),"")</f>
        <v/>
      </c>
      <c r="AB1037" s="10" t="str">
        <f>IF(Overall!$A1039&lt;&gt;"",IF(AND(MONTH($N1037) &lt;= 10, MONTH($O1037) &gt;= 10), IF($R1037 &lt;&gt; "", $H1037/$R1037, ""), ""),"")</f>
        <v/>
      </c>
      <c r="AC1037" s="10" t="str">
        <f>IF(Overall!$A1039&lt;&gt;"",IF(AND(MONTH($N1037) &lt;= 11, MONTH($O1037) &gt;= 11), IF($R1037 &lt;&gt; "", $H1037/$R1037, ""), ""),"")</f>
        <v/>
      </c>
      <c r="AD1037" s="10" t="str">
        <f>IF(Overall!$A1039&lt;&gt;"",IF(AND(MONTH($N1037) &lt;= 12, MONTH($O1037) &gt;= 12), IF($R1037 &lt;&gt; "", $H1037/$R1037, ""), ""),"")</f>
        <v/>
      </c>
      <c r="AF1037" s="10" t="str">
        <f ca="1">IFERROR(IF(AND(NOW()&lt;= EOMONTH(DATE(YEAR($O1037),1, 1), 0), Overall!$A1039&lt;&gt;"", MONTH($N1037) &lt;= 1, MONTH($O1037) &gt;= 1), IF($R1037 &lt;&gt; "", $H1037/$R1037, ""), ""), "")</f>
        <v/>
      </c>
      <c r="AG1037" s="10" t="str">
        <f ca="1">IFERROR(IF(AND(NOW()&lt;= EOMONTH(DATE(YEAR($O1037),2, 1), 0), Overall!$A1039&lt;&gt;"", MONTH($N1037) &lt;= 2, MONTH($O1037) &gt;= 2), IF($R1037 &lt;&gt; "", $H1037/$R1037, ""), ""), "")</f>
        <v/>
      </c>
      <c r="AH1037" s="10" t="str">
        <f ca="1">IFERROR(IF(AND(NOW()&lt;= EOMONTH(DATE(YEAR($O1037),3, 1), 0), Overall!$A1039&lt;&gt;"", MONTH($N1037) &lt;= 3, MONTH($O1037) &gt;= 3), IF($R1037 &lt;&gt; "", $H1037/$R1037, ""), ""), "")</f>
        <v/>
      </c>
      <c r="AI1037" s="10" t="str">
        <f ca="1">IFERROR(IF(AND(NOW()&lt;= EOMONTH(DATE(YEAR($O1037),4, 1), 0), Overall!$A1039&lt;&gt;"", MONTH($N1037) &lt;= 4, MONTH($O1037) &gt;= 4), IF($R1037 &lt;&gt; "", $H1037/$R1037, ""), ""), "")</f>
        <v/>
      </c>
      <c r="AJ1037" s="10" t="str">
        <f ca="1">IFERROR(IF(AND(NOW()&lt;= EOMONTH(DATE(YEAR($O1037),5, 1), 0), Overall!$A1039&lt;&gt;"", MONTH($N1037) &lt;= 5, MONTH($O1037) &gt;= 5), IF($R1037 &lt;&gt; "", $H1037/$R1037, ""), ""), "")</f>
        <v/>
      </c>
      <c r="AK1037" s="10" t="str">
        <f ca="1">IFERROR(IF(AND(NOW()&lt;= EOMONTH(DATE(YEAR($O1037),6, 1), 0), Overall!$A1039&lt;&gt;"", MONTH($N1037) &lt;= 6, MONTH($O1037) &gt;= 6), IF($R1037 &lt;&gt; "", $H1037/$R1037, ""), ""), "")</f>
        <v/>
      </c>
      <c r="AL1037" s="10" t="str">
        <f ca="1">IFERROR(IF(AND(NOW()&lt;= EOMONTH(DATE(YEAR($O1037),7, 1), 0), Overall!$A1039&lt;&gt;"", MONTH($N1037) &lt;= 7, MONTH($O1037) &gt;= 7), IF($R1037 &lt;&gt; "", $H1037/$R1037, ""), ""), "")</f>
        <v/>
      </c>
      <c r="AM1037" s="10" t="str">
        <f ca="1">IFERROR(IF(AND(NOW()&lt;= EOMONTH(DATE(YEAR($O1037),8, 1), 0), Overall!$A1039&lt;&gt;"", MONTH($N1037) &lt;= 8, MONTH($O1037) &gt;= 8), IF($R1037 &lt;&gt; "", $H1037/$R1037, ""), ""), "")</f>
        <v/>
      </c>
      <c r="AN1037" s="10" t="str">
        <f ca="1">IFERROR(IF(AND(NOW()&lt;= EOMONTH(DATE(YEAR($O1037),9, 1), 0), Overall!$A1039&lt;&gt;"", MONTH($N1037) &lt;= 9, MONTH($O1037) &gt;= 9), IF($R1037 &lt;&gt; "", $H1037/$R1037, ""), ""), "")</f>
        <v/>
      </c>
      <c r="AO1037" s="10" t="str">
        <f ca="1">IFERROR(IF(AND(NOW()&lt;= EOMONTH(DATE(YEAR($O1037),10, 1), 0), Overall!$A1039&lt;&gt;"", MONTH($N1037) &lt;= 10, MONTH($O1037) &gt;= 10), IF($R1037 &lt;&gt; "", $H1037/$R1037, ""), ""), "")</f>
        <v/>
      </c>
      <c r="AP1037" s="10" t="str">
        <f ca="1">IFERROR(IF(AND(NOW()&lt;= EOMONTH(DATE(YEAR($O1037),11, 1), 0), Overall!$A1039&lt;&gt;"", MONTH($N1037) &lt;=11, MONTH($O1037) &gt;= 11), IF($R1037 &lt;&gt; "", $H1037/$R1037, ""), ""), "")</f>
        <v/>
      </c>
      <c r="AQ1037" s="10" t="str">
        <f ca="1">IFERROR(IF(AND(NOW()&lt;= EOMONTH(DATE(YEAR($O1037),12, 1), 0), Overall!$A1039&lt;&gt;"", MONTH($N1037) &lt;= 12, MONTH($O1037) &gt;= 12), IF($R1037 &lt;&gt; "", $H1037/$R1037, ""), ""), "")</f>
        <v/>
      </c>
      <c r="AR1037" s="16">
        <f t="shared" ca="1" si="33"/>
        <v>0</v>
      </c>
    </row>
    <row r="1038" spans="1:44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IF(Overall!Q1040&lt;&gt;"",_xlfn.VALUETOTEXT(Overall!Q1040),"")</f>
        <v/>
      </c>
      <c r="F1038" s="5" t="str">
        <f>IF(Overall!E1040&lt;&gt;"",_xlfn.VALUETOTEXT(Overall!E1040),"")</f>
        <v/>
      </c>
      <c r="G1038" s="5" t="str">
        <f>IF(Overall!R1040&lt;&gt;"",_xlfn.VALUETOTEXT(Overall!R1040),"")</f>
        <v/>
      </c>
      <c r="H1038" s="6" t="str">
        <f>IF(Overall!F1040&lt;&gt;"",VALUE(Overall!F1040),"")</f>
        <v/>
      </c>
      <c r="I1038" s="6" t="str">
        <f>IF(Overall!G1040&lt;&gt;"",VALUE(Overall!G1040),"")</f>
        <v/>
      </c>
      <c r="J1038" s="6" t="str">
        <f>IF(Overall!H1040&lt;&gt;"",VALUE(Overall!H1040),"")</f>
        <v/>
      </c>
      <c r="K1038" s="6" t="str">
        <f>IF(Overall!I1040&lt;&gt;"",VALUE(Overall!I1040),"")</f>
        <v/>
      </c>
      <c r="L1038" s="6" t="str">
        <f>IF(Overall!J1040&lt;&gt;"",VALUE(Overall!J1040),"")</f>
        <v/>
      </c>
      <c r="M1038" s="6" t="str">
        <f>IF(Overall!K1040&lt;&gt;"",VALUE(Overall!K1040),"")</f>
        <v/>
      </c>
      <c r="N1038" s="7" t="str">
        <f>IF(Overall!L1040&lt;&gt;"",DATEVALUE(MID(Overall!L1040, FIND(",", Overall!L1040) + 2, FIND(" ", Overall!L1040) - FIND(",", Overall!L1040) - 1) &amp; " " &amp; MID(Overall!L1040, FIND(" ", Overall!L1040) + 1, FIND(",", Overall!L1040, FIND(" ", Overall!L1040)) - FIND(" ", Overall!L1040) - 1) &amp; ", " &amp; MID(Overall!L1040, FIND(",", Overall!L1040, FIND(",",Overall!L1040) + 1) + 2, LEN(Overall!L1040))),"")</f>
        <v/>
      </c>
      <c r="O1038" s="7" t="str">
        <f>IF(Overall!M1040&lt;&gt;"",DATEVALUE(MID(Overall!M1040, FIND(",", Overall!M1040) + 2, FIND(" ", Overall!M1040) - FIND(",", Overall!M1040) - 1) &amp; " " &amp; MID(Overall!M1040, FIND(" ", Overall!M1040) + 1, FIND(",", Overall!M1040, FIND(" ", Overall!M1040)) - FIND(" ", Overall!M1040) - 1) &amp; ", " &amp; MID(Overall!M1040, FIND(",", Overall!M1040, FIND(",",Overall!M1040) + 1) + 2, LEN(Overall!M1040))),"")</f>
        <v/>
      </c>
      <c r="P1038" s="7" t="str">
        <f>IF(Overall!N1040&lt;&gt;"",DATEVALUE(MID(Overall!N1040, FIND(",", Overall!N1040) + 2, FIND(" ", Overall!N1040) - FIND(",", Overall!N1040) - 1) &amp; " " &amp; MID(Overall!N1040, FIND(" ", Overall!N1040) + 1, FIND(",", Overall!N1040, FIND(" ", Overall!N1040)) - FIND(" ", Overall!N1040) - 1) &amp; ", " &amp; MID(Overall!N1040, FIND(",", Overall!N1040, FIND(",",Overall!N1040) + 1) + 2, LEN(Overall!N1040))),"")</f>
        <v/>
      </c>
      <c r="Q1038" s="7" t="str">
        <f>IF(Overall!O1040&lt;&gt;"",DATEVALUE(MID(Overall!O1040, FIND(",", Overall!O1040) + 2, FIND(" ", Overall!O1040) - FIND(",", Overall!O1040) - 1) &amp; " " &amp; MID(Overall!O1040, FIND(" ", Overall!O1040) + 1, FIND(",", Overall!O1040, FIND(" ", Overall!O1040)) - FIND(" ", Overall!O1040) - 1) &amp; ", " &amp; MID(Overall!O1040, FIND(",", Overall!O1040, FIND(",",Overall!O1040) + 1) + 2, LEN(Overall!O1040))),"")</f>
        <v/>
      </c>
      <c r="R1038" s="5" t="str">
        <f t="shared" si="32"/>
        <v/>
      </c>
      <c r="S1038" s="10" t="str">
        <f>IF(Overall!$A1040&lt;&gt;"",IF(AND(MONTH($N1038) &lt;= 1, MONTH($O1038) &gt;= 1), IF($R1038 &lt;&gt; "", $H1038/$R1038, ""), ""),"")</f>
        <v/>
      </c>
      <c r="T1038" s="10" t="str">
        <f>IF(Overall!$A1040&lt;&gt;"",IF(AND(MONTH($N1038) &lt;= 2, MONTH($O1038) &gt;= 2), IF($R1038 &lt;&gt; "", $H1038/$R1038, ""), ""),"")</f>
        <v/>
      </c>
      <c r="U1038" s="10" t="str">
        <f>IF(Overall!$A1040&lt;&gt;"",IF(AND(MONTH($N1038) &lt;= 3, MONTH($O1038) &gt;= 3), IF($R1038 &lt;&gt; "", $H1038/$R1038, ""), ""),"")</f>
        <v/>
      </c>
      <c r="V1038" s="10" t="str">
        <f>IF(Overall!$A1040&lt;&gt;"",IF(AND(MONTH($N1038) &lt;= 4, MONTH($O1038) &gt;= 4), IF($R1038 &lt;&gt; "", $H1038/$R1038, ""), ""),"")</f>
        <v/>
      </c>
      <c r="W1038" s="10" t="str">
        <f>IF(Overall!$A1040&lt;&gt;"",IF(AND(MONTH($N1038) &lt;= 5, MONTH($O1038) &gt;= 5), IF($R1038 &lt;&gt; "", $H1038/$R1038, ""), ""),"")</f>
        <v/>
      </c>
      <c r="X1038" s="10" t="str">
        <f>IF(Overall!$A1040&lt;&gt;"",IF(AND(MONTH($N1038) &lt;= 6, MONTH($O1038) &gt;= 6), IF($R1038 &lt;&gt; "", $H1038/$R1038, ""), ""),"")</f>
        <v/>
      </c>
      <c r="Y1038" s="10" t="str">
        <f>IF(Overall!$A1040&lt;&gt;"",IF(AND(MONTH($N1038) &lt;= 7, MONTH($O1038) &gt;= 7 ), IF($R1038 &lt;&gt; "", $H1038/$R1038, ""), ""),"")</f>
        <v/>
      </c>
      <c r="Z1038" s="10" t="str">
        <f>IF(Overall!$A1040&lt;&gt;"",IF(AND(MONTH($N1038) &lt;= 8, MONTH($O1038) &gt;= 8), IF($R1038 &lt;&gt; "", $H1038/$R1038, ""), ""),"")</f>
        <v/>
      </c>
      <c r="AA1038" s="10" t="str">
        <f>IF(Overall!$A1040&lt;&gt;"",IF(AND(MONTH($N1038) &lt;= 9, MONTH($O1038) &gt;= 9), IF($R1038 &lt;&gt; "", $H1038/$R1038, ""), ""),"")</f>
        <v/>
      </c>
      <c r="AB1038" s="10" t="str">
        <f>IF(Overall!$A1040&lt;&gt;"",IF(AND(MONTH($N1038) &lt;= 10, MONTH($O1038) &gt;= 10), IF($R1038 &lt;&gt; "", $H1038/$R1038, ""), ""),"")</f>
        <v/>
      </c>
      <c r="AC1038" s="10" t="str">
        <f>IF(Overall!$A1040&lt;&gt;"",IF(AND(MONTH($N1038) &lt;= 11, MONTH($O1038) &gt;= 11), IF($R1038 &lt;&gt; "", $H1038/$R1038, ""), ""),"")</f>
        <v/>
      </c>
      <c r="AD1038" s="10" t="str">
        <f>IF(Overall!$A1040&lt;&gt;"",IF(AND(MONTH($N1038) &lt;= 12, MONTH($O1038) &gt;= 12), IF($R1038 &lt;&gt; "", $H1038/$R1038, ""), ""),"")</f>
        <v/>
      </c>
      <c r="AF1038" s="10" t="str">
        <f ca="1">IFERROR(IF(AND(NOW()&lt;= EOMONTH(DATE(YEAR($O1038),1, 1), 0), Overall!$A1040&lt;&gt;"", MONTH($N1038) &lt;= 1, MONTH($O1038) &gt;= 1), IF($R1038 &lt;&gt; "", $H1038/$R1038, ""), ""), "")</f>
        <v/>
      </c>
      <c r="AG1038" s="10" t="str">
        <f ca="1">IFERROR(IF(AND(NOW()&lt;= EOMONTH(DATE(YEAR($O1038),2, 1), 0), Overall!$A1040&lt;&gt;"", MONTH($N1038) &lt;= 2, MONTH($O1038) &gt;= 2), IF($R1038 &lt;&gt; "", $H1038/$R1038, ""), ""), "")</f>
        <v/>
      </c>
      <c r="AH1038" s="10" t="str">
        <f ca="1">IFERROR(IF(AND(NOW()&lt;= EOMONTH(DATE(YEAR($O1038),3, 1), 0), Overall!$A1040&lt;&gt;"", MONTH($N1038) &lt;= 3, MONTH($O1038) &gt;= 3), IF($R1038 &lt;&gt; "", $H1038/$R1038, ""), ""), "")</f>
        <v/>
      </c>
      <c r="AI1038" s="10" t="str">
        <f ca="1">IFERROR(IF(AND(NOW()&lt;= EOMONTH(DATE(YEAR($O1038),4, 1), 0), Overall!$A1040&lt;&gt;"", MONTH($N1038) &lt;= 4, MONTH($O1038) &gt;= 4), IF($R1038 &lt;&gt; "", $H1038/$R1038, ""), ""), "")</f>
        <v/>
      </c>
      <c r="AJ1038" s="10" t="str">
        <f ca="1">IFERROR(IF(AND(NOW()&lt;= EOMONTH(DATE(YEAR($O1038),5, 1), 0), Overall!$A1040&lt;&gt;"", MONTH($N1038) &lt;= 5, MONTH($O1038) &gt;= 5), IF($R1038 &lt;&gt; "", $H1038/$R1038, ""), ""), "")</f>
        <v/>
      </c>
      <c r="AK1038" s="10" t="str">
        <f ca="1">IFERROR(IF(AND(NOW()&lt;= EOMONTH(DATE(YEAR($O1038),6, 1), 0), Overall!$A1040&lt;&gt;"", MONTH($N1038) &lt;= 6, MONTH($O1038) &gt;= 6), IF($R1038 &lt;&gt; "", $H1038/$R1038, ""), ""), "")</f>
        <v/>
      </c>
      <c r="AL1038" s="10" t="str">
        <f ca="1">IFERROR(IF(AND(NOW()&lt;= EOMONTH(DATE(YEAR($O1038),7, 1), 0), Overall!$A1040&lt;&gt;"", MONTH($N1038) &lt;= 7, MONTH($O1038) &gt;= 7), IF($R1038 &lt;&gt; "", $H1038/$R1038, ""), ""), "")</f>
        <v/>
      </c>
      <c r="AM1038" s="10" t="str">
        <f ca="1">IFERROR(IF(AND(NOW()&lt;= EOMONTH(DATE(YEAR($O1038),8, 1), 0), Overall!$A1040&lt;&gt;"", MONTH($N1038) &lt;= 8, MONTH($O1038) &gt;= 8), IF($R1038 &lt;&gt; "", $H1038/$R1038, ""), ""), "")</f>
        <v/>
      </c>
      <c r="AN1038" s="10" t="str">
        <f ca="1">IFERROR(IF(AND(NOW()&lt;= EOMONTH(DATE(YEAR($O1038),9, 1), 0), Overall!$A1040&lt;&gt;"", MONTH($N1038) &lt;= 9, MONTH($O1038) &gt;= 9), IF($R1038 &lt;&gt; "", $H1038/$R1038, ""), ""), "")</f>
        <v/>
      </c>
      <c r="AO1038" s="10" t="str">
        <f ca="1">IFERROR(IF(AND(NOW()&lt;= EOMONTH(DATE(YEAR($O1038),10, 1), 0), Overall!$A1040&lt;&gt;"", MONTH($N1038) &lt;= 10, MONTH($O1038) &gt;= 10), IF($R1038 &lt;&gt; "", $H1038/$R1038, ""), ""), "")</f>
        <v/>
      </c>
      <c r="AP1038" s="10" t="str">
        <f ca="1">IFERROR(IF(AND(NOW()&lt;= EOMONTH(DATE(YEAR($O1038),11, 1), 0), Overall!$A1040&lt;&gt;"", MONTH($N1038) &lt;=11, MONTH($O1038) &gt;= 11), IF($R1038 &lt;&gt; "", $H1038/$R1038, ""), ""), "")</f>
        <v/>
      </c>
      <c r="AQ1038" s="10" t="str">
        <f ca="1">IFERROR(IF(AND(NOW()&lt;= EOMONTH(DATE(YEAR($O1038),12, 1), 0), Overall!$A1040&lt;&gt;"", MONTH($N1038) &lt;= 12, MONTH($O1038) &gt;= 12), IF($R1038 &lt;&gt; "", $H1038/$R1038, ""), ""), "")</f>
        <v/>
      </c>
      <c r="AR1038" s="16">
        <f t="shared" ca="1" si="33"/>
        <v>0</v>
      </c>
    </row>
    <row r="1039" spans="1:44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IF(Overall!Q1041&lt;&gt;"",_xlfn.VALUETOTEXT(Overall!Q1041),"")</f>
        <v/>
      </c>
      <c r="F1039" s="5" t="str">
        <f>IF(Overall!E1041&lt;&gt;"",_xlfn.VALUETOTEXT(Overall!E1041),"")</f>
        <v/>
      </c>
      <c r="G1039" s="5" t="str">
        <f>IF(Overall!R1041&lt;&gt;"",_xlfn.VALUETOTEXT(Overall!R1041),"")</f>
        <v/>
      </c>
      <c r="H1039" s="6" t="str">
        <f>IF(Overall!F1041&lt;&gt;"",VALUE(Overall!F1041),"")</f>
        <v/>
      </c>
      <c r="I1039" s="6" t="str">
        <f>IF(Overall!G1041&lt;&gt;"",VALUE(Overall!G1041),"")</f>
        <v/>
      </c>
      <c r="J1039" s="6" t="str">
        <f>IF(Overall!H1041&lt;&gt;"",VALUE(Overall!H1041),"")</f>
        <v/>
      </c>
      <c r="K1039" s="6" t="str">
        <f>IF(Overall!I1041&lt;&gt;"",VALUE(Overall!I1041),"")</f>
        <v/>
      </c>
      <c r="L1039" s="6" t="str">
        <f>IF(Overall!J1041&lt;&gt;"",VALUE(Overall!J1041),"")</f>
        <v/>
      </c>
      <c r="M1039" s="6" t="str">
        <f>IF(Overall!K1041&lt;&gt;"",VALUE(Overall!K1041),"")</f>
        <v/>
      </c>
      <c r="N1039" s="7" t="str">
        <f>IF(Overall!L1041&lt;&gt;"",DATEVALUE(MID(Overall!L1041, FIND(",", Overall!L1041) + 2, FIND(" ", Overall!L1041) - FIND(",", Overall!L1041) - 1) &amp; " " &amp; MID(Overall!L1041, FIND(" ", Overall!L1041) + 1, FIND(",", Overall!L1041, FIND(" ", Overall!L1041)) - FIND(" ", Overall!L1041) - 1) &amp; ", " &amp; MID(Overall!L1041, FIND(",", Overall!L1041, FIND(",",Overall!L1041) + 1) + 2, LEN(Overall!L1041))),"")</f>
        <v/>
      </c>
      <c r="O1039" s="7" t="str">
        <f>IF(Overall!M1041&lt;&gt;"",DATEVALUE(MID(Overall!M1041, FIND(",", Overall!M1041) + 2, FIND(" ", Overall!M1041) - FIND(",", Overall!M1041) - 1) &amp; " " &amp; MID(Overall!M1041, FIND(" ", Overall!M1041) + 1, FIND(",", Overall!M1041, FIND(" ", Overall!M1041)) - FIND(" ", Overall!M1041) - 1) &amp; ", " &amp; MID(Overall!M1041, FIND(",", Overall!M1041, FIND(",",Overall!M1041) + 1) + 2, LEN(Overall!M1041))),"")</f>
        <v/>
      </c>
      <c r="P1039" s="7" t="str">
        <f>IF(Overall!N1041&lt;&gt;"",DATEVALUE(MID(Overall!N1041, FIND(",", Overall!N1041) + 2, FIND(" ", Overall!N1041) - FIND(",", Overall!N1041) - 1) &amp; " " &amp; MID(Overall!N1041, FIND(" ", Overall!N1041) + 1, FIND(",", Overall!N1041, FIND(" ", Overall!N1041)) - FIND(" ", Overall!N1041) - 1) &amp; ", " &amp; MID(Overall!N1041, FIND(",", Overall!N1041, FIND(",",Overall!N1041) + 1) + 2, LEN(Overall!N1041))),"")</f>
        <v/>
      </c>
      <c r="Q1039" s="7" t="str">
        <f>IF(Overall!O1041&lt;&gt;"",DATEVALUE(MID(Overall!O1041, FIND(",", Overall!O1041) + 2, FIND(" ", Overall!O1041) - FIND(",", Overall!O1041) - 1) &amp; " " &amp; MID(Overall!O1041, FIND(" ", Overall!O1041) + 1, FIND(",", Overall!O1041, FIND(" ", Overall!O1041)) - FIND(" ", Overall!O1041) - 1) &amp; ", " &amp; MID(Overall!O1041, FIND(",", Overall!O1041, FIND(",",Overall!O1041) + 1) + 2, LEN(Overall!O1041))),"")</f>
        <v/>
      </c>
      <c r="R1039" s="5" t="str">
        <f t="shared" si="32"/>
        <v/>
      </c>
      <c r="S1039" s="10" t="str">
        <f>IF(Overall!$A1041&lt;&gt;"",IF(AND(MONTH($N1039) &lt;= 1, MONTH($O1039) &gt;= 1), IF($R1039 &lt;&gt; "", $H1039/$R1039, ""), ""),"")</f>
        <v/>
      </c>
      <c r="T1039" s="10" t="str">
        <f>IF(Overall!$A1041&lt;&gt;"",IF(AND(MONTH($N1039) &lt;= 2, MONTH($O1039) &gt;= 2), IF($R1039 &lt;&gt; "", $H1039/$R1039, ""), ""),"")</f>
        <v/>
      </c>
      <c r="U1039" s="10" t="str">
        <f>IF(Overall!$A1041&lt;&gt;"",IF(AND(MONTH($N1039) &lt;= 3, MONTH($O1039) &gt;= 3), IF($R1039 &lt;&gt; "", $H1039/$R1039, ""), ""),"")</f>
        <v/>
      </c>
      <c r="V1039" s="10" t="str">
        <f>IF(Overall!$A1041&lt;&gt;"",IF(AND(MONTH($N1039) &lt;= 4, MONTH($O1039) &gt;= 4), IF($R1039 &lt;&gt; "", $H1039/$R1039, ""), ""),"")</f>
        <v/>
      </c>
      <c r="W1039" s="10" t="str">
        <f>IF(Overall!$A1041&lt;&gt;"",IF(AND(MONTH($N1039) &lt;= 5, MONTH($O1039) &gt;= 5), IF($R1039 &lt;&gt; "", $H1039/$R1039, ""), ""),"")</f>
        <v/>
      </c>
      <c r="X1039" s="10" t="str">
        <f>IF(Overall!$A1041&lt;&gt;"",IF(AND(MONTH($N1039) &lt;= 6, MONTH($O1039) &gt;= 6), IF($R1039 &lt;&gt; "", $H1039/$R1039, ""), ""),"")</f>
        <v/>
      </c>
      <c r="Y1039" s="10" t="str">
        <f>IF(Overall!$A1041&lt;&gt;"",IF(AND(MONTH($N1039) &lt;= 7, MONTH($O1039) &gt;= 7 ), IF($R1039 &lt;&gt; "", $H1039/$R1039, ""), ""),"")</f>
        <v/>
      </c>
      <c r="Z1039" s="10" t="str">
        <f>IF(Overall!$A1041&lt;&gt;"",IF(AND(MONTH($N1039) &lt;= 8, MONTH($O1039) &gt;= 8), IF($R1039 &lt;&gt; "", $H1039/$R1039, ""), ""),"")</f>
        <v/>
      </c>
      <c r="AA1039" s="10" t="str">
        <f>IF(Overall!$A1041&lt;&gt;"",IF(AND(MONTH($N1039) &lt;= 9, MONTH($O1039) &gt;= 9), IF($R1039 &lt;&gt; "", $H1039/$R1039, ""), ""),"")</f>
        <v/>
      </c>
      <c r="AB1039" s="10" t="str">
        <f>IF(Overall!$A1041&lt;&gt;"",IF(AND(MONTH($N1039) &lt;= 10, MONTH($O1039) &gt;= 10), IF($R1039 &lt;&gt; "", $H1039/$R1039, ""), ""),"")</f>
        <v/>
      </c>
      <c r="AC1039" s="10" t="str">
        <f>IF(Overall!$A1041&lt;&gt;"",IF(AND(MONTH($N1039) &lt;= 11, MONTH($O1039) &gt;= 11), IF($R1039 &lt;&gt; "", $H1039/$R1039, ""), ""),"")</f>
        <v/>
      </c>
      <c r="AD1039" s="10" t="str">
        <f>IF(Overall!$A1041&lt;&gt;"",IF(AND(MONTH($N1039) &lt;= 12, MONTH($O1039) &gt;= 12), IF($R1039 &lt;&gt; "", $H1039/$R1039, ""), ""),"")</f>
        <v/>
      </c>
      <c r="AF1039" s="10" t="str">
        <f ca="1">IFERROR(IF(AND(NOW()&lt;= EOMONTH(DATE(YEAR($O1039),1, 1), 0), Overall!$A1041&lt;&gt;"", MONTH($N1039) &lt;= 1, MONTH($O1039) &gt;= 1), IF($R1039 &lt;&gt; "", $H1039/$R1039, ""), ""), "")</f>
        <v/>
      </c>
      <c r="AG1039" s="10" t="str">
        <f ca="1">IFERROR(IF(AND(NOW()&lt;= EOMONTH(DATE(YEAR($O1039),2, 1), 0), Overall!$A1041&lt;&gt;"", MONTH($N1039) &lt;= 2, MONTH($O1039) &gt;= 2), IF($R1039 &lt;&gt; "", $H1039/$R1039, ""), ""), "")</f>
        <v/>
      </c>
      <c r="AH1039" s="10" t="str">
        <f ca="1">IFERROR(IF(AND(NOW()&lt;= EOMONTH(DATE(YEAR($O1039),3, 1), 0), Overall!$A1041&lt;&gt;"", MONTH($N1039) &lt;= 3, MONTH($O1039) &gt;= 3), IF($R1039 &lt;&gt; "", $H1039/$R1039, ""), ""), "")</f>
        <v/>
      </c>
      <c r="AI1039" s="10" t="str">
        <f ca="1">IFERROR(IF(AND(NOW()&lt;= EOMONTH(DATE(YEAR($O1039),4, 1), 0), Overall!$A1041&lt;&gt;"", MONTH($N1039) &lt;= 4, MONTH($O1039) &gt;= 4), IF($R1039 &lt;&gt; "", $H1039/$R1039, ""), ""), "")</f>
        <v/>
      </c>
      <c r="AJ1039" s="10" t="str">
        <f ca="1">IFERROR(IF(AND(NOW()&lt;= EOMONTH(DATE(YEAR($O1039),5, 1), 0), Overall!$A1041&lt;&gt;"", MONTH($N1039) &lt;= 5, MONTH($O1039) &gt;= 5), IF($R1039 &lt;&gt; "", $H1039/$R1039, ""), ""), "")</f>
        <v/>
      </c>
      <c r="AK1039" s="10" t="str">
        <f ca="1">IFERROR(IF(AND(NOW()&lt;= EOMONTH(DATE(YEAR($O1039),6, 1), 0), Overall!$A1041&lt;&gt;"", MONTH($N1039) &lt;= 6, MONTH($O1039) &gt;= 6), IF($R1039 &lt;&gt; "", $H1039/$R1039, ""), ""), "")</f>
        <v/>
      </c>
      <c r="AL1039" s="10" t="str">
        <f ca="1">IFERROR(IF(AND(NOW()&lt;= EOMONTH(DATE(YEAR($O1039),7, 1), 0), Overall!$A1041&lt;&gt;"", MONTH($N1039) &lt;= 7, MONTH($O1039) &gt;= 7), IF($R1039 &lt;&gt; "", $H1039/$R1039, ""), ""), "")</f>
        <v/>
      </c>
      <c r="AM1039" s="10" t="str">
        <f ca="1">IFERROR(IF(AND(NOW()&lt;= EOMONTH(DATE(YEAR($O1039),8, 1), 0), Overall!$A1041&lt;&gt;"", MONTH($N1039) &lt;= 8, MONTH($O1039) &gt;= 8), IF($R1039 &lt;&gt; "", $H1039/$R1039, ""), ""), "")</f>
        <v/>
      </c>
      <c r="AN1039" s="10" t="str">
        <f ca="1">IFERROR(IF(AND(NOW()&lt;= EOMONTH(DATE(YEAR($O1039),9, 1), 0), Overall!$A1041&lt;&gt;"", MONTH($N1039) &lt;= 9, MONTH($O1039) &gt;= 9), IF($R1039 &lt;&gt; "", $H1039/$R1039, ""), ""), "")</f>
        <v/>
      </c>
      <c r="AO1039" s="10" t="str">
        <f ca="1">IFERROR(IF(AND(NOW()&lt;= EOMONTH(DATE(YEAR($O1039),10, 1), 0), Overall!$A1041&lt;&gt;"", MONTH($N1039) &lt;= 10, MONTH($O1039) &gt;= 10), IF($R1039 &lt;&gt; "", $H1039/$R1039, ""), ""), "")</f>
        <v/>
      </c>
      <c r="AP1039" s="10" t="str">
        <f ca="1">IFERROR(IF(AND(NOW()&lt;= EOMONTH(DATE(YEAR($O1039),11, 1), 0), Overall!$A1041&lt;&gt;"", MONTH($N1039) &lt;=11, MONTH($O1039) &gt;= 11), IF($R1039 &lt;&gt; "", $H1039/$R1039, ""), ""), "")</f>
        <v/>
      </c>
      <c r="AQ1039" s="10" t="str">
        <f ca="1">IFERROR(IF(AND(NOW()&lt;= EOMONTH(DATE(YEAR($O1039),12, 1), 0), Overall!$A1041&lt;&gt;"", MONTH($N1039) &lt;= 12, MONTH($O1039) &gt;= 12), IF($R1039 &lt;&gt; "", $H1039/$R1039, ""), ""), "")</f>
        <v/>
      </c>
      <c r="AR1039" s="16">
        <f t="shared" ca="1" si="33"/>
        <v>0</v>
      </c>
    </row>
    <row r="1040" spans="1:44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IF(Overall!Q1042&lt;&gt;"",_xlfn.VALUETOTEXT(Overall!Q1042),"")</f>
        <v/>
      </c>
      <c r="F1040" s="5" t="str">
        <f>IF(Overall!E1042&lt;&gt;"",_xlfn.VALUETOTEXT(Overall!E1042),"")</f>
        <v/>
      </c>
      <c r="G1040" s="5" t="str">
        <f>IF(Overall!R1042&lt;&gt;"",_xlfn.VALUETOTEXT(Overall!R1042),"")</f>
        <v/>
      </c>
      <c r="H1040" s="6" t="str">
        <f>IF(Overall!F1042&lt;&gt;"",VALUE(Overall!F1042),"")</f>
        <v/>
      </c>
      <c r="I1040" s="6" t="str">
        <f>IF(Overall!G1042&lt;&gt;"",VALUE(Overall!G1042),"")</f>
        <v/>
      </c>
      <c r="J1040" s="6" t="str">
        <f>IF(Overall!H1042&lt;&gt;"",VALUE(Overall!H1042),"")</f>
        <v/>
      </c>
      <c r="K1040" s="6" t="str">
        <f>IF(Overall!I1042&lt;&gt;"",VALUE(Overall!I1042),"")</f>
        <v/>
      </c>
      <c r="L1040" s="6" t="str">
        <f>IF(Overall!J1042&lt;&gt;"",VALUE(Overall!J1042),"")</f>
        <v/>
      </c>
      <c r="M1040" s="6" t="str">
        <f>IF(Overall!K1042&lt;&gt;"",VALUE(Overall!K1042),"")</f>
        <v/>
      </c>
      <c r="N1040" s="7" t="str">
        <f>IF(Overall!L1042&lt;&gt;"",DATEVALUE(MID(Overall!L1042, FIND(",", Overall!L1042) + 2, FIND(" ", Overall!L1042) - FIND(",", Overall!L1042) - 1) &amp; " " &amp; MID(Overall!L1042, FIND(" ", Overall!L1042) + 1, FIND(",", Overall!L1042, FIND(" ", Overall!L1042)) - FIND(" ", Overall!L1042) - 1) &amp; ", " &amp; MID(Overall!L1042, FIND(",", Overall!L1042, FIND(",",Overall!L1042) + 1) + 2, LEN(Overall!L1042))),"")</f>
        <v/>
      </c>
      <c r="O1040" s="7" t="str">
        <f>IF(Overall!M1042&lt;&gt;"",DATEVALUE(MID(Overall!M1042, FIND(",", Overall!M1042) + 2, FIND(" ", Overall!M1042) - FIND(",", Overall!M1042) - 1) &amp; " " &amp; MID(Overall!M1042, FIND(" ", Overall!M1042) + 1, FIND(",", Overall!M1042, FIND(" ", Overall!M1042)) - FIND(" ", Overall!M1042) - 1) &amp; ", " &amp; MID(Overall!M1042, FIND(",", Overall!M1042, FIND(",",Overall!M1042) + 1) + 2, LEN(Overall!M1042))),"")</f>
        <v/>
      </c>
      <c r="P1040" s="7" t="str">
        <f>IF(Overall!N1042&lt;&gt;"",DATEVALUE(MID(Overall!N1042, FIND(",", Overall!N1042) + 2, FIND(" ", Overall!N1042) - FIND(",", Overall!N1042) - 1) &amp; " " &amp; MID(Overall!N1042, FIND(" ", Overall!N1042) + 1, FIND(",", Overall!N1042, FIND(" ", Overall!N1042)) - FIND(" ", Overall!N1042) - 1) &amp; ", " &amp; MID(Overall!N1042, FIND(",", Overall!N1042, FIND(",",Overall!N1042) + 1) + 2, LEN(Overall!N1042))),"")</f>
        <v/>
      </c>
      <c r="Q1040" s="7" t="str">
        <f>IF(Overall!O1042&lt;&gt;"",DATEVALUE(MID(Overall!O1042, FIND(",", Overall!O1042) + 2, FIND(" ", Overall!O1042) - FIND(",", Overall!O1042) - 1) &amp; " " &amp; MID(Overall!O1042, FIND(" ", Overall!O1042) + 1, FIND(",", Overall!O1042, FIND(" ", Overall!O1042)) - FIND(" ", Overall!O1042) - 1) &amp; ", " &amp; MID(Overall!O1042, FIND(",", Overall!O1042, FIND(",",Overall!O1042) + 1) + 2, LEN(Overall!O1042))),"")</f>
        <v/>
      </c>
      <c r="R1040" s="5" t="str">
        <f t="shared" si="32"/>
        <v/>
      </c>
      <c r="S1040" s="10" t="str">
        <f>IF(Overall!$A1042&lt;&gt;"",IF(AND(MONTH($N1040) &lt;= 1, MONTH($O1040) &gt;= 1), IF($R1040 &lt;&gt; "", $H1040/$R1040, ""), ""),"")</f>
        <v/>
      </c>
      <c r="T1040" s="10" t="str">
        <f>IF(Overall!$A1042&lt;&gt;"",IF(AND(MONTH($N1040) &lt;= 2, MONTH($O1040) &gt;= 2), IF($R1040 &lt;&gt; "", $H1040/$R1040, ""), ""),"")</f>
        <v/>
      </c>
      <c r="U1040" s="10" t="str">
        <f>IF(Overall!$A1042&lt;&gt;"",IF(AND(MONTH($N1040) &lt;= 3, MONTH($O1040) &gt;= 3), IF($R1040 &lt;&gt; "", $H1040/$R1040, ""), ""),"")</f>
        <v/>
      </c>
      <c r="V1040" s="10" t="str">
        <f>IF(Overall!$A1042&lt;&gt;"",IF(AND(MONTH($N1040) &lt;= 4, MONTH($O1040) &gt;= 4), IF($R1040 &lt;&gt; "", $H1040/$R1040, ""), ""),"")</f>
        <v/>
      </c>
      <c r="W1040" s="10" t="str">
        <f>IF(Overall!$A1042&lt;&gt;"",IF(AND(MONTH($N1040) &lt;= 5, MONTH($O1040) &gt;= 5), IF($R1040 &lt;&gt; "", $H1040/$R1040, ""), ""),"")</f>
        <v/>
      </c>
      <c r="X1040" s="10" t="str">
        <f>IF(Overall!$A1042&lt;&gt;"",IF(AND(MONTH($N1040) &lt;= 6, MONTH($O1040) &gt;= 6), IF($R1040 &lt;&gt; "", $H1040/$R1040, ""), ""),"")</f>
        <v/>
      </c>
      <c r="Y1040" s="10" t="str">
        <f>IF(Overall!$A1042&lt;&gt;"",IF(AND(MONTH($N1040) &lt;= 7, MONTH($O1040) &gt;= 7 ), IF($R1040 &lt;&gt; "", $H1040/$R1040, ""), ""),"")</f>
        <v/>
      </c>
      <c r="Z1040" s="10" t="str">
        <f>IF(Overall!$A1042&lt;&gt;"",IF(AND(MONTH($N1040) &lt;= 8, MONTH($O1040) &gt;= 8), IF($R1040 &lt;&gt; "", $H1040/$R1040, ""), ""),"")</f>
        <v/>
      </c>
      <c r="AA1040" s="10" t="str">
        <f>IF(Overall!$A1042&lt;&gt;"",IF(AND(MONTH($N1040) &lt;= 9, MONTH($O1040) &gt;= 9), IF($R1040 &lt;&gt; "", $H1040/$R1040, ""), ""),"")</f>
        <v/>
      </c>
      <c r="AB1040" s="10" t="str">
        <f>IF(Overall!$A1042&lt;&gt;"",IF(AND(MONTH($N1040) &lt;= 10, MONTH($O1040) &gt;= 10), IF($R1040 &lt;&gt; "", $H1040/$R1040, ""), ""),"")</f>
        <v/>
      </c>
      <c r="AC1040" s="10" t="str">
        <f>IF(Overall!$A1042&lt;&gt;"",IF(AND(MONTH($N1040) &lt;= 11, MONTH($O1040) &gt;= 11), IF($R1040 &lt;&gt; "", $H1040/$R1040, ""), ""),"")</f>
        <v/>
      </c>
      <c r="AD1040" s="10" t="str">
        <f>IF(Overall!$A1042&lt;&gt;"",IF(AND(MONTH($N1040) &lt;= 12, MONTH($O1040) &gt;= 12), IF($R1040 &lt;&gt; "", $H1040/$R1040, ""), ""),"")</f>
        <v/>
      </c>
      <c r="AF1040" s="10" t="str">
        <f ca="1">IFERROR(IF(AND(NOW()&lt;= EOMONTH(DATE(YEAR($O1040),1, 1), 0), Overall!$A1042&lt;&gt;"", MONTH($N1040) &lt;= 1, MONTH($O1040) &gt;= 1), IF($R1040 &lt;&gt; "", $H1040/$R1040, ""), ""), "")</f>
        <v/>
      </c>
      <c r="AG1040" s="10" t="str">
        <f ca="1">IFERROR(IF(AND(NOW()&lt;= EOMONTH(DATE(YEAR($O1040),2, 1), 0), Overall!$A1042&lt;&gt;"", MONTH($N1040) &lt;= 2, MONTH($O1040) &gt;= 2), IF($R1040 &lt;&gt; "", $H1040/$R1040, ""), ""), "")</f>
        <v/>
      </c>
      <c r="AH1040" s="10" t="str">
        <f ca="1">IFERROR(IF(AND(NOW()&lt;= EOMONTH(DATE(YEAR($O1040),3, 1), 0), Overall!$A1042&lt;&gt;"", MONTH($N1040) &lt;= 3, MONTH($O1040) &gt;= 3), IF($R1040 &lt;&gt; "", $H1040/$R1040, ""), ""), "")</f>
        <v/>
      </c>
      <c r="AI1040" s="10" t="str">
        <f ca="1">IFERROR(IF(AND(NOW()&lt;= EOMONTH(DATE(YEAR($O1040),4, 1), 0), Overall!$A1042&lt;&gt;"", MONTH($N1040) &lt;= 4, MONTH($O1040) &gt;= 4), IF($R1040 &lt;&gt; "", $H1040/$R1040, ""), ""), "")</f>
        <v/>
      </c>
      <c r="AJ1040" s="10" t="str">
        <f ca="1">IFERROR(IF(AND(NOW()&lt;= EOMONTH(DATE(YEAR($O1040),5, 1), 0), Overall!$A1042&lt;&gt;"", MONTH($N1040) &lt;= 5, MONTH($O1040) &gt;= 5), IF($R1040 &lt;&gt; "", $H1040/$R1040, ""), ""), "")</f>
        <v/>
      </c>
      <c r="AK1040" s="10" t="str">
        <f ca="1">IFERROR(IF(AND(NOW()&lt;= EOMONTH(DATE(YEAR($O1040),6, 1), 0), Overall!$A1042&lt;&gt;"", MONTH($N1040) &lt;= 6, MONTH($O1040) &gt;= 6), IF($R1040 &lt;&gt; "", $H1040/$R1040, ""), ""), "")</f>
        <v/>
      </c>
      <c r="AL1040" s="10" t="str">
        <f ca="1">IFERROR(IF(AND(NOW()&lt;= EOMONTH(DATE(YEAR($O1040),7, 1), 0), Overall!$A1042&lt;&gt;"", MONTH($N1040) &lt;= 7, MONTH($O1040) &gt;= 7), IF($R1040 &lt;&gt; "", $H1040/$R1040, ""), ""), "")</f>
        <v/>
      </c>
      <c r="AM1040" s="10" t="str">
        <f ca="1">IFERROR(IF(AND(NOW()&lt;= EOMONTH(DATE(YEAR($O1040),8, 1), 0), Overall!$A1042&lt;&gt;"", MONTH($N1040) &lt;= 8, MONTH($O1040) &gt;= 8), IF($R1040 &lt;&gt; "", $H1040/$R1040, ""), ""), "")</f>
        <v/>
      </c>
      <c r="AN1040" s="10" t="str">
        <f ca="1">IFERROR(IF(AND(NOW()&lt;= EOMONTH(DATE(YEAR($O1040),9, 1), 0), Overall!$A1042&lt;&gt;"", MONTH($N1040) &lt;= 9, MONTH($O1040) &gt;= 9), IF($R1040 &lt;&gt; "", $H1040/$R1040, ""), ""), "")</f>
        <v/>
      </c>
      <c r="AO1040" s="10" t="str">
        <f ca="1">IFERROR(IF(AND(NOW()&lt;= EOMONTH(DATE(YEAR($O1040),10, 1), 0), Overall!$A1042&lt;&gt;"", MONTH($N1040) &lt;= 10, MONTH($O1040) &gt;= 10), IF($R1040 &lt;&gt; "", $H1040/$R1040, ""), ""), "")</f>
        <v/>
      </c>
      <c r="AP1040" s="10" t="str">
        <f ca="1">IFERROR(IF(AND(NOW()&lt;= EOMONTH(DATE(YEAR($O1040),11, 1), 0), Overall!$A1042&lt;&gt;"", MONTH($N1040) &lt;=11, MONTH($O1040) &gt;= 11), IF($R1040 &lt;&gt; "", $H1040/$R1040, ""), ""), "")</f>
        <v/>
      </c>
      <c r="AQ1040" s="10" t="str">
        <f ca="1">IFERROR(IF(AND(NOW()&lt;= EOMONTH(DATE(YEAR($O1040),12, 1), 0), Overall!$A1042&lt;&gt;"", MONTH($N1040) &lt;= 12, MONTH($O1040) &gt;= 12), IF($R1040 &lt;&gt; "", $H1040/$R1040, ""), ""), "")</f>
        <v/>
      </c>
      <c r="AR1040" s="16">
        <f t="shared" ca="1" si="33"/>
        <v>0</v>
      </c>
    </row>
    <row r="1041" spans="1:44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IF(Overall!Q1043&lt;&gt;"",_xlfn.VALUETOTEXT(Overall!Q1043),"")</f>
        <v/>
      </c>
      <c r="F1041" s="5" t="str">
        <f>IF(Overall!E1043&lt;&gt;"",_xlfn.VALUETOTEXT(Overall!E1043),"")</f>
        <v/>
      </c>
      <c r="G1041" s="5" t="str">
        <f>IF(Overall!R1043&lt;&gt;"",_xlfn.VALUETOTEXT(Overall!R1043),"")</f>
        <v/>
      </c>
      <c r="H1041" s="6" t="str">
        <f>IF(Overall!F1043&lt;&gt;"",VALUE(Overall!F1043),"")</f>
        <v/>
      </c>
      <c r="I1041" s="6" t="str">
        <f>IF(Overall!G1043&lt;&gt;"",VALUE(Overall!G1043),"")</f>
        <v/>
      </c>
      <c r="J1041" s="6" t="str">
        <f>IF(Overall!H1043&lt;&gt;"",VALUE(Overall!H1043),"")</f>
        <v/>
      </c>
      <c r="K1041" s="6" t="str">
        <f>IF(Overall!I1043&lt;&gt;"",VALUE(Overall!I1043),"")</f>
        <v/>
      </c>
      <c r="L1041" s="6" t="str">
        <f>IF(Overall!J1043&lt;&gt;"",VALUE(Overall!J1043),"")</f>
        <v/>
      </c>
      <c r="M1041" s="6" t="str">
        <f>IF(Overall!K1043&lt;&gt;"",VALUE(Overall!K1043),"")</f>
        <v/>
      </c>
      <c r="N1041" s="7" t="str">
        <f>IF(Overall!L1043&lt;&gt;"",DATEVALUE(MID(Overall!L1043, FIND(",", Overall!L1043) + 2, FIND(" ", Overall!L1043) - FIND(",", Overall!L1043) - 1) &amp; " " &amp; MID(Overall!L1043, FIND(" ", Overall!L1043) + 1, FIND(",", Overall!L1043, FIND(" ", Overall!L1043)) - FIND(" ", Overall!L1043) - 1) &amp; ", " &amp; MID(Overall!L1043, FIND(",", Overall!L1043, FIND(",",Overall!L1043) + 1) + 2, LEN(Overall!L1043))),"")</f>
        <v/>
      </c>
      <c r="O1041" s="7" t="str">
        <f>IF(Overall!M1043&lt;&gt;"",DATEVALUE(MID(Overall!M1043, FIND(",", Overall!M1043) + 2, FIND(" ", Overall!M1043) - FIND(",", Overall!M1043) - 1) &amp; " " &amp; MID(Overall!M1043, FIND(" ", Overall!M1043) + 1, FIND(",", Overall!M1043, FIND(" ", Overall!M1043)) - FIND(" ", Overall!M1043) - 1) &amp; ", " &amp; MID(Overall!M1043, FIND(",", Overall!M1043, FIND(",",Overall!M1043) + 1) + 2, LEN(Overall!M1043))),"")</f>
        <v/>
      </c>
      <c r="P1041" s="7" t="str">
        <f>IF(Overall!N1043&lt;&gt;"",DATEVALUE(MID(Overall!N1043, FIND(",", Overall!N1043) + 2, FIND(" ", Overall!N1043) - FIND(",", Overall!N1043) - 1) &amp; " " &amp; MID(Overall!N1043, FIND(" ", Overall!N1043) + 1, FIND(",", Overall!N1043, FIND(" ", Overall!N1043)) - FIND(" ", Overall!N1043) - 1) &amp; ", " &amp; MID(Overall!N1043, FIND(",", Overall!N1043, FIND(",",Overall!N1043) + 1) + 2, LEN(Overall!N1043))),"")</f>
        <v/>
      </c>
      <c r="Q1041" s="7" t="str">
        <f>IF(Overall!O1043&lt;&gt;"",DATEVALUE(MID(Overall!O1043, FIND(",", Overall!O1043) + 2, FIND(" ", Overall!O1043) - FIND(",", Overall!O1043) - 1) &amp; " " &amp; MID(Overall!O1043, FIND(" ", Overall!O1043) + 1, FIND(",", Overall!O1043, FIND(" ", Overall!O1043)) - FIND(" ", Overall!O1043) - 1) &amp; ", " &amp; MID(Overall!O1043, FIND(",", Overall!O1043, FIND(",",Overall!O1043) + 1) + 2, LEN(Overall!O1043))),"")</f>
        <v/>
      </c>
      <c r="R1041" s="5" t="str">
        <f t="shared" si="32"/>
        <v/>
      </c>
      <c r="S1041" s="10" t="str">
        <f>IF(Overall!$A1043&lt;&gt;"",IF(AND(MONTH($N1041) &lt;= 1, MONTH($O1041) &gt;= 1), IF($R1041 &lt;&gt; "", $H1041/$R1041, ""), ""),"")</f>
        <v/>
      </c>
      <c r="T1041" s="10" t="str">
        <f>IF(Overall!$A1043&lt;&gt;"",IF(AND(MONTH($N1041) &lt;= 2, MONTH($O1041) &gt;= 2), IF($R1041 &lt;&gt; "", $H1041/$R1041, ""), ""),"")</f>
        <v/>
      </c>
      <c r="U1041" s="10" t="str">
        <f>IF(Overall!$A1043&lt;&gt;"",IF(AND(MONTH($N1041) &lt;= 3, MONTH($O1041) &gt;= 3), IF($R1041 &lt;&gt; "", $H1041/$R1041, ""), ""),"")</f>
        <v/>
      </c>
      <c r="V1041" s="10" t="str">
        <f>IF(Overall!$A1043&lt;&gt;"",IF(AND(MONTH($N1041) &lt;= 4, MONTH($O1041) &gt;= 4), IF($R1041 &lt;&gt; "", $H1041/$R1041, ""), ""),"")</f>
        <v/>
      </c>
      <c r="W1041" s="10" t="str">
        <f>IF(Overall!$A1043&lt;&gt;"",IF(AND(MONTH($N1041) &lt;= 5, MONTH($O1041) &gt;= 5), IF($R1041 &lt;&gt; "", $H1041/$R1041, ""), ""),"")</f>
        <v/>
      </c>
      <c r="X1041" s="10" t="str">
        <f>IF(Overall!$A1043&lt;&gt;"",IF(AND(MONTH($N1041) &lt;= 6, MONTH($O1041) &gt;= 6), IF($R1041 &lt;&gt; "", $H1041/$R1041, ""), ""),"")</f>
        <v/>
      </c>
      <c r="Y1041" s="10" t="str">
        <f>IF(Overall!$A1043&lt;&gt;"",IF(AND(MONTH($N1041) &lt;= 7, MONTH($O1041) &gt;= 7 ), IF($R1041 &lt;&gt; "", $H1041/$R1041, ""), ""),"")</f>
        <v/>
      </c>
      <c r="Z1041" s="10" t="str">
        <f>IF(Overall!$A1043&lt;&gt;"",IF(AND(MONTH($N1041) &lt;= 8, MONTH($O1041) &gt;= 8), IF($R1041 &lt;&gt; "", $H1041/$R1041, ""), ""),"")</f>
        <v/>
      </c>
      <c r="AA1041" s="10" t="str">
        <f>IF(Overall!$A1043&lt;&gt;"",IF(AND(MONTH($N1041) &lt;= 9, MONTH($O1041) &gt;= 9), IF($R1041 &lt;&gt; "", $H1041/$R1041, ""), ""),"")</f>
        <v/>
      </c>
      <c r="AB1041" s="10" t="str">
        <f>IF(Overall!$A1043&lt;&gt;"",IF(AND(MONTH($N1041) &lt;= 10, MONTH($O1041) &gt;= 10), IF($R1041 &lt;&gt; "", $H1041/$R1041, ""), ""),"")</f>
        <v/>
      </c>
      <c r="AC1041" s="10" t="str">
        <f>IF(Overall!$A1043&lt;&gt;"",IF(AND(MONTH($N1041) &lt;= 11, MONTH($O1041) &gt;= 11), IF($R1041 &lt;&gt; "", $H1041/$R1041, ""), ""),"")</f>
        <v/>
      </c>
      <c r="AD1041" s="10" t="str">
        <f>IF(Overall!$A1043&lt;&gt;"",IF(AND(MONTH($N1041) &lt;= 12, MONTH($O1041) &gt;= 12), IF($R1041 &lt;&gt; "", $H1041/$R1041, ""), ""),"")</f>
        <v/>
      </c>
      <c r="AF1041" s="10" t="str">
        <f ca="1">IFERROR(IF(AND(NOW()&lt;= EOMONTH(DATE(YEAR($O1041),1, 1), 0), Overall!$A1043&lt;&gt;"", MONTH($N1041) &lt;= 1, MONTH($O1041) &gt;= 1), IF($R1041 &lt;&gt; "", $H1041/$R1041, ""), ""), "")</f>
        <v/>
      </c>
      <c r="AG1041" s="10" t="str">
        <f ca="1">IFERROR(IF(AND(NOW()&lt;= EOMONTH(DATE(YEAR($O1041),2, 1), 0), Overall!$A1043&lt;&gt;"", MONTH($N1041) &lt;= 2, MONTH($O1041) &gt;= 2), IF($R1041 &lt;&gt; "", $H1041/$R1041, ""), ""), "")</f>
        <v/>
      </c>
      <c r="AH1041" s="10" t="str">
        <f ca="1">IFERROR(IF(AND(NOW()&lt;= EOMONTH(DATE(YEAR($O1041),3, 1), 0), Overall!$A1043&lt;&gt;"", MONTH($N1041) &lt;= 3, MONTH($O1041) &gt;= 3), IF($R1041 &lt;&gt; "", $H1041/$R1041, ""), ""), "")</f>
        <v/>
      </c>
      <c r="AI1041" s="10" t="str">
        <f ca="1">IFERROR(IF(AND(NOW()&lt;= EOMONTH(DATE(YEAR($O1041),4, 1), 0), Overall!$A1043&lt;&gt;"", MONTH($N1041) &lt;= 4, MONTH($O1041) &gt;= 4), IF($R1041 &lt;&gt; "", $H1041/$R1041, ""), ""), "")</f>
        <v/>
      </c>
      <c r="AJ1041" s="10" t="str">
        <f ca="1">IFERROR(IF(AND(NOW()&lt;= EOMONTH(DATE(YEAR($O1041),5, 1), 0), Overall!$A1043&lt;&gt;"", MONTH($N1041) &lt;= 5, MONTH($O1041) &gt;= 5), IF($R1041 &lt;&gt; "", $H1041/$R1041, ""), ""), "")</f>
        <v/>
      </c>
      <c r="AK1041" s="10" t="str">
        <f ca="1">IFERROR(IF(AND(NOW()&lt;= EOMONTH(DATE(YEAR($O1041),6, 1), 0), Overall!$A1043&lt;&gt;"", MONTH($N1041) &lt;= 6, MONTH($O1041) &gt;= 6), IF($R1041 &lt;&gt; "", $H1041/$R1041, ""), ""), "")</f>
        <v/>
      </c>
      <c r="AL1041" s="10" t="str">
        <f ca="1">IFERROR(IF(AND(NOW()&lt;= EOMONTH(DATE(YEAR($O1041),7, 1), 0), Overall!$A1043&lt;&gt;"", MONTH($N1041) &lt;= 7, MONTH($O1041) &gt;= 7), IF($R1041 &lt;&gt; "", $H1041/$R1041, ""), ""), "")</f>
        <v/>
      </c>
      <c r="AM1041" s="10" t="str">
        <f ca="1">IFERROR(IF(AND(NOW()&lt;= EOMONTH(DATE(YEAR($O1041),8, 1), 0), Overall!$A1043&lt;&gt;"", MONTH($N1041) &lt;= 8, MONTH($O1041) &gt;= 8), IF($R1041 &lt;&gt; "", $H1041/$R1041, ""), ""), "")</f>
        <v/>
      </c>
      <c r="AN1041" s="10" t="str">
        <f ca="1">IFERROR(IF(AND(NOW()&lt;= EOMONTH(DATE(YEAR($O1041),9, 1), 0), Overall!$A1043&lt;&gt;"", MONTH($N1041) &lt;= 9, MONTH($O1041) &gt;= 9), IF($R1041 &lt;&gt; "", $H1041/$R1041, ""), ""), "")</f>
        <v/>
      </c>
      <c r="AO1041" s="10" t="str">
        <f ca="1">IFERROR(IF(AND(NOW()&lt;= EOMONTH(DATE(YEAR($O1041),10, 1), 0), Overall!$A1043&lt;&gt;"", MONTH($N1041) &lt;= 10, MONTH($O1041) &gt;= 10), IF($R1041 &lt;&gt; "", $H1041/$R1041, ""), ""), "")</f>
        <v/>
      </c>
      <c r="AP1041" s="10" t="str">
        <f ca="1">IFERROR(IF(AND(NOW()&lt;= EOMONTH(DATE(YEAR($O1041),11, 1), 0), Overall!$A1043&lt;&gt;"", MONTH($N1041) &lt;=11, MONTH($O1041) &gt;= 11), IF($R1041 &lt;&gt; "", $H1041/$R1041, ""), ""), "")</f>
        <v/>
      </c>
      <c r="AQ1041" s="10" t="str">
        <f ca="1">IFERROR(IF(AND(NOW()&lt;= EOMONTH(DATE(YEAR($O1041),12, 1), 0), Overall!$A1043&lt;&gt;"", MONTH($N1041) &lt;= 12, MONTH($O1041) &gt;= 12), IF($R1041 &lt;&gt; "", $H1041/$R1041, ""), ""), "")</f>
        <v/>
      </c>
      <c r="AR1041" s="16">
        <f t="shared" ca="1" si="33"/>
        <v>0</v>
      </c>
    </row>
    <row r="1042" spans="1:44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IF(Overall!Q1044&lt;&gt;"",_xlfn.VALUETOTEXT(Overall!Q1044),"")</f>
        <v/>
      </c>
      <c r="F1042" s="5" t="str">
        <f>IF(Overall!E1044&lt;&gt;"",_xlfn.VALUETOTEXT(Overall!E1044),"")</f>
        <v/>
      </c>
      <c r="G1042" s="5" t="str">
        <f>IF(Overall!R1044&lt;&gt;"",_xlfn.VALUETOTEXT(Overall!R1044),"")</f>
        <v/>
      </c>
      <c r="H1042" s="6" t="str">
        <f>IF(Overall!F1044&lt;&gt;"",VALUE(Overall!F1044),"")</f>
        <v/>
      </c>
      <c r="I1042" s="6" t="str">
        <f>IF(Overall!G1044&lt;&gt;"",VALUE(Overall!G1044),"")</f>
        <v/>
      </c>
      <c r="J1042" s="6" t="str">
        <f>IF(Overall!H1044&lt;&gt;"",VALUE(Overall!H1044),"")</f>
        <v/>
      </c>
      <c r="K1042" s="6" t="str">
        <f>IF(Overall!I1044&lt;&gt;"",VALUE(Overall!I1044),"")</f>
        <v/>
      </c>
      <c r="L1042" s="6" t="str">
        <f>IF(Overall!J1044&lt;&gt;"",VALUE(Overall!J1044),"")</f>
        <v/>
      </c>
      <c r="M1042" s="6" t="str">
        <f>IF(Overall!K1044&lt;&gt;"",VALUE(Overall!K1044),"")</f>
        <v/>
      </c>
      <c r="N1042" s="7" t="str">
        <f>IF(Overall!L1044&lt;&gt;"",DATEVALUE(MID(Overall!L1044, FIND(",", Overall!L1044) + 2, FIND(" ", Overall!L1044) - FIND(",", Overall!L1044) - 1) &amp; " " &amp; MID(Overall!L1044, FIND(" ", Overall!L1044) + 1, FIND(",", Overall!L1044, FIND(" ", Overall!L1044)) - FIND(" ", Overall!L1044) - 1) &amp; ", " &amp; MID(Overall!L1044, FIND(",", Overall!L1044, FIND(",",Overall!L1044) + 1) + 2, LEN(Overall!L1044))),"")</f>
        <v/>
      </c>
      <c r="O1042" s="7" t="str">
        <f>IF(Overall!M1044&lt;&gt;"",DATEVALUE(MID(Overall!M1044, FIND(",", Overall!M1044) + 2, FIND(" ", Overall!M1044) - FIND(",", Overall!M1044) - 1) &amp; " " &amp; MID(Overall!M1044, FIND(" ", Overall!M1044) + 1, FIND(",", Overall!M1044, FIND(" ", Overall!M1044)) - FIND(" ", Overall!M1044) - 1) &amp; ", " &amp; MID(Overall!M1044, FIND(",", Overall!M1044, FIND(",",Overall!M1044) + 1) + 2, LEN(Overall!M1044))),"")</f>
        <v/>
      </c>
      <c r="P1042" s="7" t="str">
        <f>IF(Overall!N1044&lt;&gt;"",DATEVALUE(MID(Overall!N1044, FIND(",", Overall!N1044) + 2, FIND(" ", Overall!N1044) - FIND(",", Overall!N1044) - 1) &amp; " " &amp; MID(Overall!N1044, FIND(" ", Overall!N1044) + 1, FIND(",", Overall!N1044, FIND(" ", Overall!N1044)) - FIND(" ", Overall!N1044) - 1) &amp; ", " &amp; MID(Overall!N1044, FIND(",", Overall!N1044, FIND(",",Overall!N1044) + 1) + 2, LEN(Overall!N1044))),"")</f>
        <v/>
      </c>
      <c r="Q1042" s="7" t="str">
        <f>IF(Overall!O1044&lt;&gt;"",DATEVALUE(MID(Overall!O1044, FIND(",", Overall!O1044) + 2, FIND(" ", Overall!O1044) - FIND(",", Overall!O1044) - 1) &amp; " " &amp; MID(Overall!O1044, FIND(" ", Overall!O1044) + 1, FIND(",", Overall!O1044, FIND(" ", Overall!O1044)) - FIND(" ", Overall!O1044) - 1) &amp; ", " &amp; MID(Overall!O1044, FIND(",", Overall!O1044, FIND(",",Overall!O1044) + 1) + 2, LEN(Overall!O1044))),"")</f>
        <v/>
      </c>
      <c r="R1042" s="5" t="str">
        <f t="shared" si="32"/>
        <v/>
      </c>
      <c r="S1042" s="10" t="str">
        <f>IF(Overall!$A1044&lt;&gt;"",IF(AND(MONTH($N1042) &lt;= 1, MONTH($O1042) &gt;= 1), IF($R1042 &lt;&gt; "", $H1042/$R1042, ""), ""),"")</f>
        <v/>
      </c>
      <c r="T1042" s="10" t="str">
        <f>IF(Overall!$A1044&lt;&gt;"",IF(AND(MONTH($N1042) &lt;= 2, MONTH($O1042) &gt;= 2), IF($R1042 &lt;&gt; "", $H1042/$R1042, ""), ""),"")</f>
        <v/>
      </c>
      <c r="U1042" s="10" t="str">
        <f>IF(Overall!$A1044&lt;&gt;"",IF(AND(MONTH($N1042) &lt;= 3, MONTH($O1042) &gt;= 3), IF($R1042 &lt;&gt; "", $H1042/$R1042, ""), ""),"")</f>
        <v/>
      </c>
      <c r="V1042" s="10" t="str">
        <f>IF(Overall!$A1044&lt;&gt;"",IF(AND(MONTH($N1042) &lt;= 4, MONTH($O1042) &gt;= 4), IF($R1042 &lt;&gt; "", $H1042/$R1042, ""), ""),"")</f>
        <v/>
      </c>
      <c r="W1042" s="10" t="str">
        <f>IF(Overall!$A1044&lt;&gt;"",IF(AND(MONTH($N1042) &lt;= 5, MONTH($O1042) &gt;= 5), IF($R1042 &lt;&gt; "", $H1042/$R1042, ""), ""),"")</f>
        <v/>
      </c>
      <c r="X1042" s="10" t="str">
        <f>IF(Overall!$A1044&lt;&gt;"",IF(AND(MONTH($N1042) &lt;= 6, MONTH($O1042) &gt;= 6), IF($R1042 &lt;&gt; "", $H1042/$R1042, ""), ""),"")</f>
        <v/>
      </c>
      <c r="Y1042" s="10" t="str">
        <f>IF(Overall!$A1044&lt;&gt;"",IF(AND(MONTH($N1042) &lt;= 7, MONTH($O1042) &gt;= 7 ), IF($R1042 &lt;&gt; "", $H1042/$R1042, ""), ""),"")</f>
        <v/>
      </c>
      <c r="Z1042" s="10" t="str">
        <f>IF(Overall!$A1044&lt;&gt;"",IF(AND(MONTH($N1042) &lt;= 8, MONTH($O1042) &gt;= 8), IF($R1042 &lt;&gt; "", $H1042/$R1042, ""), ""),"")</f>
        <v/>
      </c>
      <c r="AA1042" s="10" t="str">
        <f>IF(Overall!$A1044&lt;&gt;"",IF(AND(MONTH($N1042) &lt;= 9, MONTH($O1042) &gt;= 9), IF($R1042 &lt;&gt; "", $H1042/$R1042, ""), ""),"")</f>
        <v/>
      </c>
      <c r="AB1042" s="10" t="str">
        <f>IF(Overall!$A1044&lt;&gt;"",IF(AND(MONTH($N1042) &lt;= 10, MONTH($O1042) &gt;= 10), IF($R1042 &lt;&gt; "", $H1042/$R1042, ""), ""),"")</f>
        <v/>
      </c>
      <c r="AC1042" s="10" t="str">
        <f>IF(Overall!$A1044&lt;&gt;"",IF(AND(MONTH($N1042) &lt;= 11, MONTH($O1042) &gt;= 11), IF($R1042 &lt;&gt; "", $H1042/$R1042, ""), ""),"")</f>
        <v/>
      </c>
      <c r="AD1042" s="10" t="str">
        <f>IF(Overall!$A1044&lt;&gt;"",IF(AND(MONTH($N1042) &lt;= 12, MONTH($O1042) &gt;= 12), IF($R1042 &lt;&gt; "", $H1042/$R1042, ""), ""),"")</f>
        <v/>
      </c>
      <c r="AF1042" s="10" t="str">
        <f ca="1">IFERROR(IF(AND(NOW()&lt;= EOMONTH(DATE(YEAR($O1042),1, 1), 0), Overall!$A1044&lt;&gt;"", MONTH($N1042) &lt;= 1, MONTH($O1042) &gt;= 1), IF($R1042 &lt;&gt; "", $H1042/$R1042, ""), ""), "")</f>
        <v/>
      </c>
      <c r="AG1042" s="10" t="str">
        <f ca="1">IFERROR(IF(AND(NOW()&lt;= EOMONTH(DATE(YEAR($O1042),2, 1), 0), Overall!$A1044&lt;&gt;"", MONTH($N1042) &lt;= 2, MONTH($O1042) &gt;= 2), IF($R1042 &lt;&gt; "", $H1042/$R1042, ""), ""), "")</f>
        <v/>
      </c>
      <c r="AH1042" s="10" t="str">
        <f ca="1">IFERROR(IF(AND(NOW()&lt;= EOMONTH(DATE(YEAR($O1042),3, 1), 0), Overall!$A1044&lt;&gt;"", MONTH($N1042) &lt;= 3, MONTH($O1042) &gt;= 3), IF($R1042 &lt;&gt; "", $H1042/$R1042, ""), ""), "")</f>
        <v/>
      </c>
      <c r="AI1042" s="10" t="str">
        <f ca="1">IFERROR(IF(AND(NOW()&lt;= EOMONTH(DATE(YEAR($O1042),4, 1), 0), Overall!$A1044&lt;&gt;"", MONTH($N1042) &lt;= 4, MONTH($O1042) &gt;= 4), IF($R1042 &lt;&gt; "", $H1042/$R1042, ""), ""), "")</f>
        <v/>
      </c>
      <c r="AJ1042" s="10" t="str">
        <f ca="1">IFERROR(IF(AND(NOW()&lt;= EOMONTH(DATE(YEAR($O1042),5, 1), 0), Overall!$A1044&lt;&gt;"", MONTH($N1042) &lt;= 5, MONTH($O1042) &gt;= 5), IF($R1042 &lt;&gt; "", $H1042/$R1042, ""), ""), "")</f>
        <v/>
      </c>
      <c r="AK1042" s="10" t="str">
        <f ca="1">IFERROR(IF(AND(NOW()&lt;= EOMONTH(DATE(YEAR($O1042),6, 1), 0), Overall!$A1044&lt;&gt;"", MONTH($N1042) &lt;= 6, MONTH($O1042) &gt;= 6), IF($R1042 &lt;&gt; "", $H1042/$R1042, ""), ""), "")</f>
        <v/>
      </c>
      <c r="AL1042" s="10" t="str">
        <f ca="1">IFERROR(IF(AND(NOW()&lt;= EOMONTH(DATE(YEAR($O1042),7, 1), 0), Overall!$A1044&lt;&gt;"", MONTH($N1042) &lt;= 7, MONTH($O1042) &gt;= 7), IF($R1042 &lt;&gt; "", $H1042/$R1042, ""), ""), "")</f>
        <v/>
      </c>
      <c r="AM1042" s="10" t="str">
        <f ca="1">IFERROR(IF(AND(NOW()&lt;= EOMONTH(DATE(YEAR($O1042),8, 1), 0), Overall!$A1044&lt;&gt;"", MONTH($N1042) &lt;= 8, MONTH($O1042) &gt;= 8), IF($R1042 &lt;&gt; "", $H1042/$R1042, ""), ""), "")</f>
        <v/>
      </c>
      <c r="AN1042" s="10" t="str">
        <f ca="1">IFERROR(IF(AND(NOW()&lt;= EOMONTH(DATE(YEAR($O1042),9, 1), 0), Overall!$A1044&lt;&gt;"", MONTH($N1042) &lt;= 9, MONTH($O1042) &gt;= 9), IF($R1042 &lt;&gt; "", $H1042/$R1042, ""), ""), "")</f>
        <v/>
      </c>
      <c r="AO1042" s="10" t="str">
        <f ca="1">IFERROR(IF(AND(NOW()&lt;= EOMONTH(DATE(YEAR($O1042),10, 1), 0), Overall!$A1044&lt;&gt;"", MONTH($N1042) &lt;= 10, MONTH($O1042) &gt;= 10), IF($R1042 &lt;&gt; "", $H1042/$R1042, ""), ""), "")</f>
        <v/>
      </c>
      <c r="AP1042" s="10" t="str">
        <f ca="1">IFERROR(IF(AND(NOW()&lt;= EOMONTH(DATE(YEAR($O1042),11, 1), 0), Overall!$A1044&lt;&gt;"", MONTH($N1042) &lt;=11, MONTH($O1042) &gt;= 11), IF($R1042 &lt;&gt; "", $H1042/$R1042, ""), ""), "")</f>
        <v/>
      </c>
      <c r="AQ1042" s="10" t="str">
        <f ca="1">IFERROR(IF(AND(NOW()&lt;= EOMONTH(DATE(YEAR($O1042),12, 1), 0), Overall!$A1044&lt;&gt;"", MONTH($N1042) &lt;= 12, MONTH($O1042) &gt;= 12), IF($R1042 &lt;&gt; "", $H1042/$R1042, ""), ""), "")</f>
        <v/>
      </c>
      <c r="AR1042" s="16">
        <f t="shared" ca="1" si="33"/>
        <v>0</v>
      </c>
    </row>
    <row r="1043" spans="1:44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IF(Overall!Q1045&lt;&gt;"",_xlfn.VALUETOTEXT(Overall!Q1045),"")</f>
        <v/>
      </c>
      <c r="F1043" s="5" t="str">
        <f>IF(Overall!E1045&lt;&gt;"",_xlfn.VALUETOTEXT(Overall!E1045),"")</f>
        <v/>
      </c>
      <c r="G1043" s="5" t="str">
        <f>IF(Overall!R1045&lt;&gt;"",_xlfn.VALUETOTEXT(Overall!R1045),"")</f>
        <v/>
      </c>
      <c r="H1043" s="6" t="str">
        <f>IF(Overall!F1045&lt;&gt;"",VALUE(Overall!F1045),"")</f>
        <v/>
      </c>
      <c r="I1043" s="6" t="str">
        <f>IF(Overall!G1045&lt;&gt;"",VALUE(Overall!G1045),"")</f>
        <v/>
      </c>
      <c r="J1043" s="6" t="str">
        <f>IF(Overall!H1045&lt;&gt;"",VALUE(Overall!H1045),"")</f>
        <v/>
      </c>
      <c r="K1043" s="6" t="str">
        <f>IF(Overall!I1045&lt;&gt;"",VALUE(Overall!I1045),"")</f>
        <v/>
      </c>
      <c r="L1043" s="6" t="str">
        <f>IF(Overall!J1045&lt;&gt;"",VALUE(Overall!J1045),"")</f>
        <v/>
      </c>
      <c r="M1043" s="6" t="str">
        <f>IF(Overall!K1045&lt;&gt;"",VALUE(Overall!K1045),"")</f>
        <v/>
      </c>
      <c r="N1043" s="7" t="str">
        <f>IF(Overall!L1045&lt;&gt;"",DATEVALUE(MID(Overall!L1045, FIND(",", Overall!L1045) + 2, FIND(" ", Overall!L1045) - FIND(",", Overall!L1045) - 1) &amp; " " &amp; MID(Overall!L1045, FIND(" ", Overall!L1045) + 1, FIND(",", Overall!L1045, FIND(" ", Overall!L1045)) - FIND(" ", Overall!L1045) - 1) &amp; ", " &amp; MID(Overall!L1045, FIND(",", Overall!L1045, FIND(",",Overall!L1045) + 1) + 2, LEN(Overall!L1045))),"")</f>
        <v/>
      </c>
      <c r="O1043" s="7" t="str">
        <f>IF(Overall!M1045&lt;&gt;"",DATEVALUE(MID(Overall!M1045, FIND(",", Overall!M1045) + 2, FIND(" ", Overall!M1045) - FIND(",", Overall!M1045) - 1) &amp; " " &amp; MID(Overall!M1045, FIND(" ", Overall!M1045) + 1, FIND(",", Overall!M1045, FIND(" ", Overall!M1045)) - FIND(" ", Overall!M1045) - 1) &amp; ", " &amp; MID(Overall!M1045, FIND(",", Overall!M1045, FIND(",",Overall!M1045) + 1) + 2, LEN(Overall!M1045))),"")</f>
        <v/>
      </c>
      <c r="P1043" s="7" t="str">
        <f>IF(Overall!N1045&lt;&gt;"",DATEVALUE(MID(Overall!N1045, FIND(",", Overall!N1045) + 2, FIND(" ", Overall!N1045) - FIND(",", Overall!N1045) - 1) &amp; " " &amp; MID(Overall!N1045, FIND(" ", Overall!N1045) + 1, FIND(",", Overall!N1045, FIND(" ", Overall!N1045)) - FIND(" ", Overall!N1045) - 1) &amp; ", " &amp; MID(Overall!N1045, FIND(",", Overall!N1045, FIND(",",Overall!N1045) + 1) + 2, LEN(Overall!N1045))),"")</f>
        <v/>
      </c>
      <c r="Q1043" s="7" t="str">
        <f>IF(Overall!O1045&lt;&gt;"",DATEVALUE(MID(Overall!O1045, FIND(",", Overall!O1045) + 2, FIND(" ", Overall!O1045) - FIND(",", Overall!O1045) - 1) &amp; " " &amp; MID(Overall!O1045, FIND(" ", Overall!O1045) + 1, FIND(",", Overall!O1045, FIND(" ", Overall!O1045)) - FIND(" ", Overall!O1045) - 1) &amp; ", " &amp; MID(Overall!O1045, FIND(",", Overall!O1045, FIND(",",Overall!O1045) + 1) + 2, LEN(Overall!O1045))),"")</f>
        <v/>
      </c>
      <c r="R1043" s="5" t="str">
        <f t="shared" si="32"/>
        <v/>
      </c>
      <c r="S1043" s="10" t="str">
        <f>IF(Overall!$A1045&lt;&gt;"",IF(AND(MONTH($N1043) &lt;= 1, MONTH($O1043) &gt;= 1), IF($R1043 &lt;&gt; "", $H1043/$R1043, ""), ""),"")</f>
        <v/>
      </c>
      <c r="T1043" s="10" t="str">
        <f>IF(Overall!$A1045&lt;&gt;"",IF(AND(MONTH($N1043) &lt;= 2, MONTH($O1043) &gt;= 2), IF($R1043 &lt;&gt; "", $H1043/$R1043, ""), ""),"")</f>
        <v/>
      </c>
      <c r="U1043" s="10" t="str">
        <f>IF(Overall!$A1045&lt;&gt;"",IF(AND(MONTH($N1043) &lt;= 3, MONTH($O1043) &gt;= 3), IF($R1043 &lt;&gt; "", $H1043/$R1043, ""), ""),"")</f>
        <v/>
      </c>
      <c r="V1043" s="10" t="str">
        <f>IF(Overall!$A1045&lt;&gt;"",IF(AND(MONTH($N1043) &lt;= 4, MONTH($O1043) &gt;= 4), IF($R1043 &lt;&gt; "", $H1043/$R1043, ""), ""),"")</f>
        <v/>
      </c>
      <c r="W1043" s="10" t="str">
        <f>IF(Overall!$A1045&lt;&gt;"",IF(AND(MONTH($N1043) &lt;= 5, MONTH($O1043) &gt;= 5), IF($R1043 &lt;&gt; "", $H1043/$R1043, ""), ""),"")</f>
        <v/>
      </c>
      <c r="X1043" s="10" t="str">
        <f>IF(Overall!$A1045&lt;&gt;"",IF(AND(MONTH($N1043) &lt;= 6, MONTH($O1043) &gt;= 6), IF($R1043 &lt;&gt; "", $H1043/$R1043, ""), ""),"")</f>
        <v/>
      </c>
      <c r="Y1043" s="10" t="str">
        <f>IF(Overall!$A1045&lt;&gt;"",IF(AND(MONTH($N1043) &lt;= 7, MONTH($O1043) &gt;= 7 ), IF($R1043 &lt;&gt; "", $H1043/$R1043, ""), ""),"")</f>
        <v/>
      </c>
      <c r="Z1043" s="10" t="str">
        <f>IF(Overall!$A1045&lt;&gt;"",IF(AND(MONTH($N1043) &lt;= 8, MONTH($O1043) &gt;= 8), IF($R1043 &lt;&gt; "", $H1043/$R1043, ""), ""),"")</f>
        <v/>
      </c>
      <c r="AA1043" s="10" t="str">
        <f>IF(Overall!$A1045&lt;&gt;"",IF(AND(MONTH($N1043) &lt;= 9, MONTH($O1043) &gt;= 9), IF($R1043 &lt;&gt; "", $H1043/$R1043, ""), ""),"")</f>
        <v/>
      </c>
      <c r="AB1043" s="10" t="str">
        <f>IF(Overall!$A1045&lt;&gt;"",IF(AND(MONTH($N1043) &lt;= 10, MONTH($O1043) &gt;= 10), IF($R1043 &lt;&gt; "", $H1043/$R1043, ""), ""),"")</f>
        <v/>
      </c>
      <c r="AC1043" s="10" t="str">
        <f>IF(Overall!$A1045&lt;&gt;"",IF(AND(MONTH($N1043) &lt;= 11, MONTH($O1043) &gt;= 11), IF($R1043 &lt;&gt; "", $H1043/$R1043, ""), ""),"")</f>
        <v/>
      </c>
      <c r="AD1043" s="10" t="str">
        <f>IF(Overall!$A1045&lt;&gt;"",IF(AND(MONTH($N1043) &lt;= 12, MONTH($O1043) &gt;= 12), IF($R1043 &lt;&gt; "", $H1043/$R1043, ""), ""),"")</f>
        <v/>
      </c>
      <c r="AF1043" s="10" t="str">
        <f ca="1">IFERROR(IF(AND(NOW()&lt;= EOMONTH(DATE(YEAR($O1043),1, 1), 0), Overall!$A1045&lt;&gt;"", MONTH($N1043) &lt;= 1, MONTH($O1043) &gt;= 1), IF($R1043 &lt;&gt; "", $H1043/$R1043, ""), ""), "")</f>
        <v/>
      </c>
      <c r="AG1043" s="10" t="str">
        <f ca="1">IFERROR(IF(AND(NOW()&lt;= EOMONTH(DATE(YEAR($O1043),2, 1), 0), Overall!$A1045&lt;&gt;"", MONTH($N1043) &lt;= 2, MONTH($O1043) &gt;= 2), IF($R1043 &lt;&gt; "", $H1043/$R1043, ""), ""), "")</f>
        <v/>
      </c>
      <c r="AH1043" s="10" t="str">
        <f ca="1">IFERROR(IF(AND(NOW()&lt;= EOMONTH(DATE(YEAR($O1043),3, 1), 0), Overall!$A1045&lt;&gt;"", MONTH($N1043) &lt;= 3, MONTH($O1043) &gt;= 3), IF($R1043 &lt;&gt; "", $H1043/$R1043, ""), ""), "")</f>
        <v/>
      </c>
      <c r="AI1043" s="10" t="str">
        <f ca="1">IFERROR(IF(AND(NOW()&lt;= EOMONTH(DATE(YEAR($O1043),4, 1), 0), Overall!$A1045&lt;&gt;"", MONTH($N1043) &lt;= 4, MONTH($O1043) &gt;= 4), IF($R1043 &lt;&gt; "", $H1043/$R1043, ""), ""), "")</f>
        <v/>
      </c>
      <c r="AJ1043" s="10" t="str">
        <f ca="1">IFERROR(IF(AND(NOW()&lt;= EOMONTH(DATE(YEAR($O1043),5, 1), 0), Overall!$A1045&lt;&gt;"", MONTH($N1043) &lt;= 5, MONTH($O1043) &gt;= 5), IF($R1043 &lt;&gt; "", $H1043/$R1043, ""), ""), "")</f>
        <v/>
      </c>
      <c r="AK1043" s="10" t="str">
        <f ca="1">IFERROR(IF(AND(NOW()&lt;= EOMONTH(DATE(YEAR($O1043),6, 1), 0), Overall!$A1045&lt;&gt;"", MONTH($N1043) &lt;= 6, MONTH($O1043) &gt;= 6), IF($R1043 &lt;&gt; "", $H1043/$R1043, ""), ""), "")</f>
        <v/>
      </c>
      <c r="AL1043" s="10" t="str">
        <f ca="1">IFERROR(IF(AND(NOW()&lt;= EOMONTH(DATE(YEAR($O1043),7, 1), 0), Overall!$A1045&lt;&gt;"", MONTH($N1043) &lt;= 7, MONTH($O1043) &gt;= 7), IF($R1043 &lt;&gt; "", $H1043/$R1043, ""), ""), "")</f>
        <v/>
      </c>
      <c r="AM1043" s="10" t="str">
        <f ca="1">IFERROR(IF(AND(NOW()&lt;= EOMONTH(DATE(YEAR($O1043),8, 1), 0), Overall!$A1045&lt;&gt;"", MONTH($N1043) &lt;= 8, MONTH($O1043) &gt;= 8), IF($R1043 &lt;&gt; "", $H1043/$R1043, ""), ""), "")</f>
        <v/>
      </c>
      <c r="AN1043" s="10" t="str">
        <f ca="1">IFERROR(IF(AND(NOW()&lt;= EOMONTH(DATE(YEAR($O1043),9, 1), 0), Overall!$A1045&lt;&gt;"", MONTH($N1043) &lt;= 9, MONTH($O1043) &gt;= 9), IF($R1043 &lt;&gt; "", $H1043/$R1043, ""), ""), "")</f>
        <v/>
      </c>
      <c r="AO1043" s="10" t="str">
        <f ca="1">IFERROR(IF(AND(NOW()&lt;= EOMONTH(DATE(YEAR($O1043),10, 1), 0), Overall!$A1045&lt;&gt;"", MONTH($N1043) &lt;= 10, MONTH($O1043) &gt;= 10), IF($R1043 &lt;&gt; "", $H1043/$R1043, ""), ""), "")</f>
        <v/>
      </c>
      <c r="AP1043" s="10" t="str">
        <f ca="1">IFERROR(IF(AND(NOW()&lt;= EOMONTH(DATE(YEAR($O1043),11, 1), 0), Overall!$A1045&lt;&gt;"", MONTH($N1043) &lt;=11, MONTH($O1043) &gt;= 11), IF($R1043 &lt;&gt; "", $H1043/$R1043, ""), ""), "")</f>
        <v/>
      </c>
      <c r="AQ1043" s="10" t="str">
        <f ca="1">IFERROR(IF(AND(NOW()&lt;= EOMONTH(DATE(YEAR($O1043),12, 1), 0), Overall!$A1045&lt;&gt;"", MONTH($N1043) &lt;= 12, MONTH($O1043) &gt;= 12), IF($R1043 &lt;&gt; "", $H1043/$R1043, ""), ""), "")</f>
        <v/>
      </c>
      <c r="AR1043" s="16">
        <f t="shared" ca="1" si="33"/>
        <v>0</v>
      </c>
    </row>
    <row r="1044" spans="1:44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IF(Overall!Q1046&lt;&gt;"",_xlfn.VALUETOTEXT(Overall!Q1046),"")</f>
        <v/>
      </c>
      <c r="F1044" s="5" t="str">
        <f>IF(Overall!E1046&lt;&gt;"",_xlfn.VALUETOTEXT(Overall!E1046),"")</f>
        <v/>
      </c>
      <c r="G1044" s="5" t="str">
        <f>IF(Overall!R1046&lt;&gt;"",_xlfn.VALUETOTEXT(Overall!R1046),"")</f>
        <v/>
      </c>
      <c r="H1044" s="6" t="str">
        <f>IF(Overall!F1046&lt;&gt;"",VALUE(Overall!F1046),"")</f>
        <v/>
      </c>
      <c r="I1044" s="6" t="str">
        <f>IF(Overall!G1046&lt;&gt;"",VALUE(Overall!G1046),"")</f>
        <v/>
      </c>
      <c r="J1044" s="6" t="str">
        <f>IF(Overall!H1046&lt;&gt;"",VALUE(Overall!H1046),"")</f>
        <v/>
      </c>
      <c r="K1044" s="6" t="str">
        <f>IF(Overall!I1046&lt;&gt;"",VALUE(Overall!I1046),"")</f>
        <v/>
      </c>
      <c r="L1044" s="6" t="str">
        <f>IF(Overall!J1046&lt;&gt;"",VALUE(Overall!J1046),"")</f>
        <v/>
      </c>
      <c r="M1044" s="6" t="str">
        <f>IF(Overall!K1046&lt;&gt;"",VALUE(Overall!K1046),"")</f>
        <v/>
      </c>
      <c r="N1044" s="7" t="str">
        <f>IF(Overall!L1046&lt;&gt;"",DATEVALUE(MID(Overall!L1046, FIND(",", Overall!L1046) + 2, FIND(" ", Overall!L1046) - FIND(",", Overall!L1046) - 1) &amp; " " &amp; MID(Overall!L1046, FIND(" ", Overall!L1046) + 1, FIND(",", Overall!L1046, FIND(" ", Overall!L1046)) - FIND(" ", Overall!L1046) - 1) &amp; ", " &amp; MID(Overall!L1046, FIND(",", Overall!L1046, FIND(",",Overall!L1046) + 1) + 2, LEN(Overall!L1046))),"")</f>
        <v/>
      </c>
      <c r="O1044" s="7" t="str">
        <f>IF(Overall!M1046&lt;&gt;"",DATEVALUE(MID(Overall!M1046, FIND(",", Overall!M1046) + 2, FIND(" ", Overall!M1046) - FIND(",", Overall!M1046) - 1) &amp; " " &amp; MID(Overall!M1046, FIND(" ", Overall!M1046) + 1, FIND(",", Overall!M1046, FIND(" ", Overall!M1046)) - FIND(" ", Overall!M1046) - 1) &amp; ", " &amp; MID(Overall!M1046, FIND(",", Overall!M1046, FIND(",",Overall!M1046) + 1) + 2, LEN(Overall!M1046))),"")</f>
        <v/>
      </c>
      <c r="P1044" s="7" t="str">
        <f>IF(Overall!N1046&lt;&gt;"",DATEVALUE(MID(Overall!N1046, FIND(",", Overall!N1046) + 2, FIND(" ", Overall!N1046) - FIND(",", Overall!N1046) - 1) &amp; " " &amp; MID(Overall!N1046, FIND(" ", Overall!N1046) + 1, FIND(",", Overall!N1046, FIND(" ", Overall!N1046)) - FIND(" ", Overall!N1046) - 1) &amp; ", " &amp; MID(Overall!N1046, FIND(",", Overall!N1046, FIND(",",Overall!N1046) + 1) + 2, LEN(Overall!N1046))),"")</f>
        <v/>
      </c>
      <c r="Q1044" s="7" t="str">
        <f>IF(Overall!O1046&lt;&gt;"",DATEVALUE(MID(Overall!O1046, FIND(",", Overall!O1046) + 2, FIND(" ", Overall!O1046) - FIND(",", Overall!O1046) - 1) &amp; " " &amp; MID(Overall!O1046, FIND(" ", Overall!O1046) + 1, FIND(",", Overall!O1046, FIND(" ", Overall!O1046)) - FIND(" ", Overall!O1046) - 1) &amp; ", " &amp; MID(Overall!O1046, FIND(",", Overall!O1046, FIND(",",Overall!O1046) + 1) + 2, LEN(Overall!O1046))),"")</f>
        <v/>
      </c>
      <c r="R1044" s="5" t="str">
        <f t="shared" si="32"/>
        <v/>
      </c>
      <c r="S1044" s="10" t="str">
        <f>IF(Overall!$A1046&lt;&gt;"",IF(AND(MONTH($N1044) &lt;= 1, MONTH($O1044) &gt;= 1), IF($R1044 &lt;&gt; "", $H1044/$R1044, ""), ""),"")</f>
        <v/>
      </c>
      <c r="T1044" s="10" t="str">
        <f>IF(Overall!$A1046&lt;&gt;"",IF(AND(MONTH($N1044) &lt;= 2, MONTH($O1044) &gt;= 2), IF($R1044 &lt;&gt; "", $H1044/$R1044, ""), ""),"")</f>
        <v/>
      </c>
      <c r="U1044" s="10" t="str">
        <f>IF(Overall!$A1046&lt;&gt;"",IF(AND(MONTH($N1044) &lt;= 3, MONTH($O1044) &gt;= 3), IF($R1044 &lt;&gt; "", $H1044/$R1044, ""), ""),"")</f>
        <v/>
      </c>
      <c r="V1044" s="10" t="str">
        <f>IF(Overall!$A1046&lt;&gt;"",IF(AND(MONTH($N1044) &lt;= 4, MONTH($O1044) &gt;= 4), IF($R1044 &lt;&gt; "", $H1044/$R1044, ""), ""),"")</f>
        <v/>
      </c>
      <c r="W1044" s="10" t="str">
        <f>IF(Overall!$A1046&lt;&gt;"",IF(AND(MONTH($N1044) &lt;= 5, MONTH($O1044) &gt;= 5), IF($R1044 &lt;&gt; "", $H1044/$R1044, ""), ""),"")</f>
        <v/>
      </c>
      <c r="X1044" s="10" t="str">
        <f>IF(Overall!$A1046&lt;&gt;"",IF(AND(MONTH($N1044) &lt;= 6, MONTH($O1044) &gt;= 6), IF($R1044 &lt;&gt; "", $H1044/$R1044, ""), ""),"")</f>
        <v/>
      </c>
      <c r="Y1044" s="10" t="str">
        <f>IF(Overall!$A1046&lt;&gt;"",IF(AND(MONTH($N1044) &lt;= 7, MONTH($O1044) &gt;= 7 ), IF($R1044 &lt;&gt; "", $H1044/$R1044, ""), ""),"")</f>
        <v/>
      </c>
      <c r="Z1044" s="10" t="str">
        <f>IF(Overall!$A1046&lt;&gt;"",IF(AND(MONTH($N1044) &lt;= 8, MONTH($O1044) &gt;= 8), IF($R1044 &lt;&gt; "", $H1044/$R1044, ""), ""),"")</f>
        <v/>
      </c>
      <c r="AA1044" s="10" t="str">
        <f>IF(Overall!$A1046&lt;&gt;"",IF(AND(MONTH($N1044) &lt;= 9, MONTH($O1044) &gt;= 9), IF($R1044 &lt;&gt; "", $H1044/$R1044, ""), ""),"")</f>
        <v/>
      </c>
      <c r="AB1044" s="10" t="str">
        <f>IF(Overall!$A1046&lt;&gt;"",IF(AND(MONTH($N1044) &lt;= 10, MONTH($O1044) &gt;= 10), IF($R1044 &lt;&gt; "", $H1044/$R1044, ""), ""),"")</f>
        <v/>
      </c>
      <c r="AC1044" s="10" t="str">
        <f>IF(Overall!$A1046&lt;&gt;"",IF(AND(MONTH($N1044) &lt;= 11, MONTH($O1044) &gt;= 11), IF($R1044 &lt;&gt; "", $H1044/$R1044, ""), ""),"")</f>
        <v/>
      </c>
      <c r="AD1044" s="10" t="str">
        <f>IF(Overall!$A1046&lt;&gt;"",IF(AND(MONTH($N1044) &lt;= 12, MONTH($O1044) &gt;= 12), IF($R1044 &lt;&gt; "", $H1044/$R1044, ""), ""),"")</f>
        <v/>
      </c>
      <c r="AF1044" s="10" t="str">
        <f ca="1">IFERROR(IF(AND(NOW()&lt;= EOMONTH(DATE(YEAR($O1044),1, 1), 0), Overall!$A1046&lt;&gt;"", MONTH($N1044) &lt;= 1, MONTH($O1044) &gt;= 1), IF($R1044 &lt;&gt; "", $H1044/$R1044, ""), ""), "")</f>
        <v/>
      </c>
      <c r="AG1044" s="10" t="str">
        <f ca="1">IFERROR(IF(AND(NOW()&lt;= EOMONTH(DATE(YEAR($O1044),2, 1), 0), Overall!$A1046&lt;&gt;"", MONTH($N1044) &lt;= 2, MONTH($O1044) &gt;= 2), IF($R1044 &lt;&gt; "", $H1044/$R1044, ""), ""), "")</f>
        <v/>
      </c>
      <c r="AH1044" s="10" t="str">
        <f ca="1">IFERROR(IF(AND(NOW()&lt;= EOMONTH(DATE(YEAR($O1044),3, 1), 0), Overall!$A1046&lt;&gt;"", MONTH($N1044) &lt;= 3, MONTH($O1044) &gt;= 3), IF($R1044 &lt;&gt; "", $H1044/$R1044, ""), ""), "")</f>
        <v/>
      </c>
      <c r="AI1044" s="10" t="str">
        <f ca="1">IFERROR(IF(AND(NOW()&lt;= EOMONTH(DATE(YEAR($O1044),4, 1), 0), Overall!$A1046&lt;&gt;"", MONTH($N1044) &lt;= 4, MONTH($O1044) &gt;= 4), IF($R1044 &lt;&gt; "", $H1044/$R1044, ""), ""), "")</f>
        <v/>
      </c>
      <c r="AJ1044" s="10" t="str">
        <f ca="1">IFERROR(IF(AND(NOW()&lt;= EOMONTH(DATE(YEAR($O1044),5, 1), 0), Overall!$A1046&lt;&gt;"", MONTH($N1044) &lt;= 5, MONTH($O1044) &gt;= 5), IF($R1044 &lt;&gt; "", $H1044/$R1044, ""), ""), "")</f>
        <v/>
      </c>
      <c r="AK1044" s="10" t="str">
        <f ca="1">IFERROR(IF(AND(NOW()&lt;= EOMONTH(DATE(YEAR($O1044),6, 1), 0), Overall!$A1046&lt;&gt;"", MONTH($N1044) &lt;= 6, MONTH($O1044) &gt;= 6), IF($R1044 &lt;&gt; "", $H1044/$R1044, ""), ""), "")</f>
        <v/>
      </c>
      <c r="AL1044" s="10" t="str">
        <f ca="1">IFERROR(IF(AND(NOW()&lt;= EOMONTH(DATE(YEAR($O1044),7, 1), 0), Overall!$A1046&lt;&gt;"", MONTH($N1044) &lt;= 7, MONTH($O1044) &gt;= 7), IF($R1044 &lt;&gt; "", $H1044/$R1044, ""), ""), "")</f>
        <v/>
      </c>
      <c r="AM1044" s="10" t="str">
        <f ca="1">IFERROR(IF(AND(NOW()&lt;= EOMONTH(DATE(YEAR($O1044),8, 1), 0), Overall!$A1046&lt;&gt;"", MONTH($N1044) &lt;= 8, MONTH($O1044) &gt;= 8), IF($R1044 &lt;&gt; "", $H1044/$R1044, ""), ""), "")</f>
        <v/>
      </c>
      <c r="AN1044" s="10" t="str">
        <f ca="1">IFERROR(IF(AND(NOW()&lt;= EOMONTH(DATE(YEAR($O1044),9, 1), 0), Overall!$A1046&lt;&gt;"", MONTH($N1044) &lt;= 9, MONTH($O1044) &gt;= 9), IF($R1044 &lt;&gt; "", $H1044/$R1044, ""), ""), "")</f>
        <v/>
      </c>
      <c r="AO1044" s="10" t="str">
        <f ca="1">IFERROR(IF(AND(NOW()&lt;= EOMONTH(DATE(YEAR($O1044),10, 1), 0), Overall!$A1046&lt;&gt;"", MONTH($N1044) &lt;= 10, MONTH($O1044) &gt;= 10), IF($R1044 &lt;&gt; "", $H1044/$R1044, ""), ""), "")</f>
        <v/>
      </c>
      <c r="AP1044" s="10" t="str">
        <f ca="1">IFERROR(IF(AND(NOW()&lt;= EOMONTH(DATE(YEAR($O1044),11, 1), 0), Overall!$A1046&lt;&gt;"", MONTH($N1044) &lt;=11, MONTH($O1044) &gt;= 11), IF($R1044 &lt;&gt; "", $H1044/$R1044, ""), ""), "")</f>
        <v/>
      </c>
      <c r="AQ1044" s="10" t="str">
        <f ca="1">IFERROR(IF(AND(NOW()&lt;= EOMONTH(DATE(YEAR($O1044),12, 1), 0), Overall!$A1046&lt;&gt;"", MONTH($N1044) &lt;= 12, MONTH($O1044) &gt;= 12), IF($R1044 &lt;&gt; "", $H1044/$R1044, ""), ""), "")</f>
        <v/>
      </c>
      <c r="AR1044" s="16">
        <f t="shared" ca="1" si="33"/>
        <v>0</v>
      </c>
    </row>
    <row r="1045" spans="1:44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IF(Overall!Q1047&lt;&gt;"",_xlfn.VALUETOTEXT(Overall!Q1047),"")</f>
        <v/>
      </c>
      <c r="F1045" s="5" t="str">
        <f>IF(Overall!E1047&lt;&gt;"",_xlfn.VALUETOTEXT(Overall!E1047),"")</f>
        <v/>
      </c>
      <c r="G1045" s="5" t="str">
        <f>IF(Overall!R1047&lt;&gt;"",_xlfn.VALUETOTEXT(Overall!R1047),"")</f>
        <v/>
      </c>
      <c r="H1045" s="6" t="str">
        <f>IF(Overall!F1047&lt;&gt;"",VALUE(Overall!F1047),"")</f>
        <v/>
      </c>
      <c r="I1045" s="6" t="str">
        <f>IF(Overall!G1047&lt;&gt;"",VALUE(Overall!G1047),"")</f>
        <v/>
      </c>
      <c r="J1045" s="6" t="str">
        <f>IF(Overall!H1047&lt;&gt;"",VALUE(Overall!H1047),"")</f>
        <v/>
      </c>
      <c r="K1045" s="6" t="str">
        <f>IF(Overall!I1047&lt;&gt;"",VALUE(Overall!I1047),"")</f>
        <v/>
      </c>
      <c r="L1045" s="6" t="str">
        <f>IF(Overall!J1047&lt;&gt;"",VALUE(Overall!J1047),"")</f>
        <v/>
      </c>
      <c r="M1045" s="6" t="str">
        <f>IF(Overall!K1047&lt;&gt;"",VALUE(Overall!K1047),"")</f>
        <v/>
      </c>
      <c r="N1045" s="7" t="str">
        <f>IF(Overall!L1047&lt;&gt;"",DATEVALUE(MID(Overall!L1047, FIND(",", Overall!L1047) + 2, FIND(" ", Overall!L1047) - FIND(",", Overall!L1047) - 1) &amp; " " &amp; MID(Overall!L1047, FIND(" ", Overall!L1047) + 1, FIND(",", Overall!L1047, FIND(" ", Overall!L1047)) - FIND(" ", Overall!L1047) - 1) &amp; ", " &amp; MID(Overall!L1047, FIND(",", Overall!L1047, FIND(",",Overall!L1047) + 1) + 2, LEN(Overall!L1047))),"")</f>
        <v/>
      </c>
      <c r="O1045" s="7" t="str">
        <f>IF(Overall!M1047&lt;&gt;"",DATEVALUE(MID(Overall!M1047, FIND(",", Overall!M1047) + 2, FIND(" ", Overall!M1047) - FIND(",", Overall!M1047) - 1) &amp; " " &amp; MID(Overall!M1047, FIND(" ", Overall!M1047) + 1, FIND(",", Overall!M1047, FIND(" ", Overall!M1047)) - FIND(" ", Overall!M1047) - 1) &amp; ", " &amp; MID(Overall!M1047, FIND(",", Overall!M1047, FIND(",",Overall!M1047) + 1) + 2, LEN(Overall!M1047))),"")</f>
        <v/>
      </c>
      <c r="P1045" s="7" t="str">
        <f>IF(Overall!N1047&lt;&gt;"",DATEVALUE(MID(Overall!N1047, FIND(",", Overall!N1047) + 2, FIND(" ", Overall!N1047) - FIND(",", Overall!N1047) - 1) &amp; " " &amp; MID(Overall!N1047, FIND(" ", Overall!N1047) + 1, FIND(",", Overall!N1047, FIND(" ", Overall!N1047)) - FIND(" ", Overall!N1047) - 1) &amp; ", " &amp; MID(Overall!N1047, FIND(",", Overall!N1047, FIND(",",Overall!N1047) + 1) + 2, LEN(Overall!N1047))),"")</f>
        <v/>
      </c>
      <c r="Q1045" s="7" t="str">
        <f>IF(Overall!O1047&lt;&gt;"",DATEVALUE(MID(Overall!O1047, FIND(",", Overall!O1047) + 2, FIND(" ", Overall!O1047) - FIND(",", Overall!O1047) - 1) &amp; " " &amp; MID(Overall!O1047, FIND(" ", Overall!O1047) + 1, FIND(",", Overall!O1047, FIND(" ", Overall!O1047)) - FIND(" ", Overall!O1047) - 1) &amp; ", " &amp; MID(Overall!O1047, FIND(",", Overall!O1047, FIND(",",Overall!O1047) + 1) + 2, LEN(Overall!O1047))),"")</f>
        <v/>
      </c>
      <c r="R1045" s="5" t="str">
        <f t="shared" si="32"/>
        <v/>
      </c>
      <c r="S1045" s="10" t="str">
        <f>IF(Overall!$A1047&lt;&gt;"",IF(AND(MONTH($N1045) &lt;= 1, MONTH($O1045) &gt;= 1), IF($R1045 &lt;&gt; "", $H1045/$R1045, ""), ""),"")</f>
        <v/>
      </c>
      <c r="T1045" s="10" t="str">
        <f>IF(Overall!$A1047&lt;&gt;"",IF(AND(MONTH($N1045) &lt;= 2, MONTH($O1045) &gt;= 2), IF($R1045 &lt;&gt; "", $H1045/$R1045, ""), ""),"")</f>
        <v/>
      </c>
      <c r="U1045" s="10" t="str">
        <f>IF(Overall!$A1047&lt;&gt;"",IF(AND(MONTH($N1045) &lt;= 3, MONTH($O1045) &gt;= 3), IF($R1045 &lt;&gt; "", $H1045/$R1045, ""), ""),"")</f>
        <v/>
      </c>
      <c r="V1045" s="10" t="str">
        <f>IF(Overall!$A1047&lt;&gt;"",IF(AND(MONTH($N1045) &lt;= 4, MONTH($O1045) &gt;= 4), IF($R1045 &lt;&gt; "", $H1045/$R1045, ""), ""),"")</f>
        <v/>
      </c>
      <c r="W1045" s="10" t="str">
        <f>IF(Overall!$A1047&lt;&gt;"",IF(AND(MONTH($N1045) &lt;= 5, MONTH($O1045) &gt;= 5), IF($R1045 &lt;&gt; "", $H1045/$R1045, ""), ""),"")</f>
        <v/>
      </c>
      <c r="X1045" s="10" t="str">
        <f>IF(Overall!$A1047&lt;&gt;"",IF(AND(MONTH($N1045) &lt;= 6, MONTH($O1045) &gt;= 6), IF($R1045 &lt;&gt; "", $H1045/$R1045, ""), ""),"")</f>
        <v/>
      </c>
      <c r="Y1045" s="10" t="str">
        <f>IF(Overall!$A1047&lt;&gt;"",IF(AND(MONTH($N1045) &lt;= 7, MONTH($O1045) &gt;= 7 ), IF($R1045 &lt;&gt; "", $H1045/$R1045, ""), ""),"")</f>
        <v/>
      </c>
      <c r="Z1045" s="10" t="str">
        <f>IF(Overall!$A1047&lt;&gt;"",IF(AND(MONTH($N1045) &lt;= 8, MONTH($O1045) &gt;= 8), IF($R1045 &lt;&gt; "", $H1045/$R1045, ""), ""),"")</f>
        <v/>
      </c>
      <c r="AA1045" s="10" t="str">
        <f>IF(Overall!$A1047&lt;&gt;"",IF(AND(MONTH($N1045) &lt;= 9, MONTH($O1045) &gt;= 9), IF($R1045 &lt;&gt; "", $H1045/$R1045, ""), ""),"")</f>
        <v/>
      </c>
      <c r="AB1045" s="10" t="str">
        <f>IF(Overall!$A1047&lt;&gt;"",IF(AND(MONTH($N1045) &lt;= 10, MONTH($O1045) &gt;= 10), IF($R1045 &lt;&gt; "", $H1045/$R1045, ""), ""),"")</f>
        <v/>
      </c>
      <c r="AC1045" s="10" t="str">
        <f>IF(Overall!$A1047&lt;&gt;"",IF(AND(MONTH($N1045) &lt;= 11, MONTH($O1045) &gt;= 11), IF($R1045 &lt;&gt; "", $H1045/$R1045, ""), ""),"")</f>
        <v/>
      </c>
      <c r="AD1045" s="10" t="str">
        <f>IF(Overall!$A1047&lt;&gt;"",IF(AND(MONTH($N1045) &lt;= 12, MONTH($O1045) &gt;= 12), IF($R1045 &lt;&gt; "", $H1045/$R1045, ""), ""),"")</f>
        <v/>
      </c>
      <c r="AF1045" s="10" t="str">
        <f ca="1">IFERROR(IF(AND(NOW()&lt;= EOMONTH(DATE(YEAR($O1045),1, 1), 0), Overall!$A1047&lt;&gt;"", MONTH($N1045) &lt;= 1, MONTH($O1045) &gt;= 1), IF($R1045 &lt;&gt; "", $H1045/$R1045, ""), ""), "")</f>
        <v/>
      </c>
      <c r="AG1045" s="10" t="str">
        <f ca="1">IFERROR(IF(AND(NOW()&lt;= EOMONTH(DATE(YEAR($O1045),2, 1), 0), Overall!$A1047&lt;&gt;"", MONTH($N1045) &lt;= 2, MONTH($O1045) &gt;= 2), IF($R1045 &lt;&gt; "", $H1045/$R1045, ""), ""), "")</f>
        <v/>
      </c>
      <c r="AH1045" s="10" t="str">
        <f ca="1">IFERROR(IF(AND(NOW()&lt;= EOMONTH(DATE(YEAR($O1045),3, 1), 0), Overall!$A1047&lt;&gt;"", MONTH($N1045) &lt;= 3, MONTH($O1045) &gt;= 3), IF($R1045 &lt;&gt; "", $H1045/$R1045, ""), ""), "")</f>
        <v/>
      </c>
      <c r="AI1045" s="10" t="str">
        <f ca="1">IFERROR(IF(AND(NOW()&lt;= EOMONTH(DATE(YEAR($O1045),4, 1), 0), Overall!$A1047&lt;&gt;"", MONTH($N1045) &lt;= 4, MONTH($O1045) &gt;= 4), IF($R1045 &lt;&gt; "", $H1045/$R1045, ""), ""), "")</f>
        <v/>
      </c>
      <c r="AJ1045" s="10" t="str">
        <f ca="1">IFERROR(IF(AND(NOW()&lt;= EOMONTH(DATE(YEAR($O1045),5, 1), 0), Overall!$A1047&lt;&gt;"", MONTH($N1045) &lt;= 5, MONTH($O1045) &gt;= 5), IF($R1045 &lt;&gt; "", $H1045/$R1045, ""), ""), "")</f>
        <v/>
      </c>
      <c r="AK1045" s="10" t="str">
        <f ca="1">IFERROR(IF(AND(NOW()&lt;= EOMONTH(DATE(YEAR($O1045),6, 1), 0), Overall!$A1047&lt;&gt;"", MONTH($N1045) &lt;= 6, MONTH($O1045) &gt;= 6), IF($R1045 &lt;&gt; "", $H1045/$R1045, ""), ""), "")</f>
        <v/>
      </c>
      <c r="AL1045" s="10" t="str">
        <f ca="1">IFERROR(IF(AND(NOW()&lt;= EOMONTH(DATE(YEAR($O1045),7, 1), 0), Overall!$A1047&lt;&gt;"", MONTH($N1045) &lt;= 7, MONTH($O1045) &gt;= 7), IF($R1045 &lt;&gt; "", $H1045/$R1045, ""), ""), "")</f>
        <v/>
      </c>
      <c r="AM1045" s="10" t="str">
        <f ca="1">IFERROR(IF(AND(NOW()&lt;= EOMONTH(DATE(YEAR($O1045),8, 1), 0), Overall!$A1047&lt;&gt;"", MONTH($N1045) &lt;= 8, MONTH($O1045) &gt;= 8), IF($R1045 &lt;&gt; "", $H1045/$R1045, ""), ""), "")</f>
        <v/>
      </c>
      <c r="AN1045" s="10" t="str">
        <f ca="1">IFERROR(IF(AND(NOW()&lt;= EOMONTH(DATE(YEAR($O1045),9, 1), 0), Overall!$A1047&lt;&gt;"", MONTH($N1045) &lt;= 9, MONTH($O1045) &gt;= 9), IF($R1045 &lt;&gt; "", $H1045/$R1045, ""), ""), "")</f>
        <v/>
      </c>
      <c r="AO1045" s="10" t="str">
        <f ca="1">IFERROR(IF(AND(NOW()&lt;= EOMONTH(DATE(YEAR($O1045),10, 1), 0), Overall!$A1047&lt;&gt;"", MONTH($N1045) &lt;= 10, MONTH($O1045) &gt;= 10), IF($R1045 &lt;&gt; "", $H1045/$R1045, ""), ""), "")</f>
        <v/>
      </c>
      <c r="AP1045" s="10" t="str">
        <f ca="1">IFERROR(IF(AND(NOW()&lt;= EOMONTH(DATE(YEAR($O1045),11, 1), 0), Overall!$A1047&lt;&gt;"", MONTH($N1045) &lt;=11, MONTH($O1045) &gt;= 11), IF($R1045 &lt;&gt; "", $H1045/$R1045, ""), ""), "")</f>
        <v/>
      </c>
      <c r="AQ1045" s="10" t="str">
        <f ca="1">IFERROR(IF(AND(NOW()&lt;= EOMONTH(DATE(YEAR($O1045),12, 1), 0), Overall!$A1047&lt;&gt;"", MONTH($N1045) &lt;= 12, MONTH($O1045) &gt;= 12), IF($R1045 &lt;&gt; "", $H1045/$R1045, ""), ""), "")</f>
        <v/>
      </c>
      <c r="AR1045" s="16">
        <f t="shared" ca="1" si="33"/>
        <v>0</v>
      </c>
    </row>
    <row r="1046" spans="1:44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IF(Overall!Q1048&lt;&gt;"",_xlfn.VALUETOTEXT(Overall!Q1048),"")</f>
        <v/>
      </c>
      <c r="F1046" s="5" t="str">
        <f>IF(Overall!E1048&lt;&gt;"",_xlfn.VALUETOTEXT(Overall!E1048),"")</f>
        <v/>
      </c>
      <c r="G1046" s="5" t="str">
        <f>IF(Overall!R1048&lt;&gt;"",_xlfn.VALUETOTEXT(Overall!R1048),"")</f>
        <v/>
      </c>
      <c r="H1046" s="6" t="str">
        <f>IF(Overall!F1048&lt;&gt;"",VALUE(Overall!F1048),"")</f>
        <v/>
      </c>
      <c r="I1046" s="6" t="str">
        <f>IF(Overall!G1048&lt;&gt;"",VALUE(Overall!G1048),"")</f>
        <v/>
      </c>
      <c r="J1046" s="6" t="str">
        <f>IF(Overall!H1048&lt;&gt;"",VALUE(Overall!H1048),"")</f>
        <v/>
      </c>
      <c r="K1046" s="6" t="str">
        <f>IF(Overall!I1048&lt;&gt;"",VALUE(Overall!I1048),"")</f>
        <v/>
      </c>
      <c r="L1046" s="6" t="str">
        <f>IF(Overall!J1048&lt;&gt;"",VALUE(Overall!J1048),"")</f>
        <v/>
      </c>
      <c r="M1046" s="6" t="str">
        <f>IF(Overall!K1048&lt;&gt;"",VALUE(Overall!K1048),"")</f>
        <v/>
      </c>
      <c r="N1046" s="7" t="str">
        <f>IF(Overall!L1048&lt;&gt;"",DATEVALUE(MID(Overall!L1048, FIND(",", Overall!L1048) + 2, FIND(" ", Overall!L1048) - FIND(",", Overall!L1048) - 1) &amp; " " &amp; MID(Overall!L1048, FIND(" ", Overall!L1048) + 1, FIND(",", Overall!L1048, FIND(" ", Overall!L1048)) - FIND(" ", Overall!L1048) - 1) &amp; ", " &amp; MID(Overall!L1048, FIND(",", Overall!L1048, FIND(",",Overall!L1048) + 1) + 2, LEN(Overall!L1048))),"")</f>
        <v/>
      </c>
      <c r="O1046" s="7" t="str">
        <f>IF(Overall!M1048&lt;&gt;"",DATEVALUE(MID(Overall!M1048, FIND(",", Overall!M1048) + 2, FIND(" ", Overall!M1048) - FIND(",", Overall!M1048) - 1) &amp; " " &amp; MID(Overall!M1048, FIND(" ", Overall!M1048) + 1, FIND(",", Overall!M1048, FIND(" ", Overall!M1048)) - FIND(" ", Overall!M1048) - 1) &amp; ", " &amp; MID(Overall!M1048, FIND(",", Overall!M1048, FIND(",",Overall!M1048) + 1) + 2, LEN(Overall!M1048))),"")</f>
        <v/>
      </c>
      <c r="P1046" s="7" t="str">
        <f>IF(Overall!N1048&lt;&gt;"",DATEVALUE(MID(Overall!N1048, FIND(",", Overall!N1048) + 2, FIND(" ", Overall!N1048) - FIND(",", Overall!N1048) - 1) &amp; " " &amp; MID(Overall!N1048, FIND(" ", Overall!N1048) + 1, FIND(",", Overall!N1048, FIND(" ", Overall!N1048)) - FIND(" ", Overall!N1048) - 1) &amp; ", " &amp; MID(Overall!N1048, FIND(",", Overall!N1048, FIND(",",Overall!N1048) + 1) + 2, LEN(Overall!N1048))),"")</f>
        <v/>
      </c>
      <c r="Q1046" s="7" t="str">
        <f>IF(Overall!O1048&lt;&gt;"",DATEVALUE(MID(Overall!O1048, FIND(",", Overall!O1048) + 2, FIND(" ", Overall!O1048) - FIND(",", Overall!O1048) - 1) &amp; " " &amp; MID(Overall!O1048, FIND(" ", Overall!O1048) + 1, FIND(",", Overall!O1048, FIND(" ", Overall!O1048)) - FIND(" ", Overall!O1048) - 1) &amp; ", " &amp; MID(Overall!O1048, FIND(",", Overall!O1048, FIND(",",Overall!O1048) + 1) + 2, LEN(Overall!O1048))),"")</f>
        <v/>
      </c>
      <c r="R1046" s="5" t="str">
        <f t="shared" si="32"/>
        <v/>
      </c>
      <c r="S1046" s="10" t="str">
        <f>IF(Overall!$A1048&lt;&gt;"",IF(AND(MONTH($N1046) &lt;= 1, MONTH($O1046) &gt;= 1), IF($R1046 &lt;&gt; "", $H1046/$R1046, ""), ""),"")</f>
        <v/>
      </c>
      <c r="T1046" s="10" t="str">
        <f>IF(Overall!$A1048&lt;&gt;"",IF(AND(MONTH($N1046) &lt;= 2, MONTH($O1046) &gt;= 2), IF($R1046 &lt;&gt; "", $H1046/$R1046, ""), ""),"")</f>
        <v/>
      </c>
      <c r="U1046" s="10" t="str">
        <f>IF(Overall!$A1048&lt;&gt;"",IF(AND(MONTH($N1046) &lt;= 3, MONTH($O1046) &gt;= 3), IF($R1046 &lt;&gt; "", $H1046/$R1046, ""), ""),"")</f>
        <v/>
      </c>
      <c r="V1046" s="10" t="str">
        <f>IF(Overall!$A1048&lt;&gt;"",IF(AND(MONTH($N1046) &lt;= 4, MONTH($O1046) &gt;= 4), IF($R1046 &lt;&gt; "", $H1046/$R1046, ""), ""),"")</f>
        <v/>
      </c>
      <c r="W1046" s="10" t="str">
        <f>IF(Overall!$A1048&lt;&gt;"",IF(AND(MONTH($N1046) &lt;= 5, MONTH($O1046) &gt;= 5), IF($R1046 &lt;&gt; "", $H1046/$R1046, ""), ""),"")</f>
        <v/>
      </c>
      <c r="X1046" s="10" t="str">
        <f>IF(Overall!$A1048&lt;&gt;"",IF(AND(MONTH($N1046) &lt;= 6, MONTH($O1046) &gt;= 6), IF($R1046 &lt;&gt; "", $H1046/$R1046, ""), ""),"")</f>
        <v/>
      </c>
      <c r="Y1046" s="10" t="str">
        <f>IF(Overall!$A1048&lt;&gt;"",IF(AND(MONTH($N1046) &lt;= 7, MONTH($O1046) &gt;= 7 ), IF($R1046 &lt;&gt; "", $H1046/$R1046, ""), ""),"")</f>
        <v/>
      </c>
      <c r="Z1046" s="10" t="str">
        <f>IF(Overall!$A1048&lt;&gt;"",IF(AND(MONTH($N1046) &lt;= 8, MONTH($O1046) &gt;= 8), IF($R1046 &lt;&gt; "", $H1046/$R1046, ""), ""),"")</f>
        <v/>
      </c>
      <c r="AA1046" s="10" t="str">
        <f>IF(Overall!$A1048&lt;&gt;"",IF(AND(MONTH($N1046) &lt;= 9, MONTH($O1046) &gt;= 9), IF($R1046 &lt;&gt; "", $H1046/$R1046, ""), ""),"")</f>
        <v/>
      </c>
      <c r="AB1046" s="10" t="str">
        <f>IF(Overall!$A1048&lt;&gt;"",IF(AND(MONTH($N1046) &lt;= 10, MONTH($O1046) &gt;= 10), IF($R1046 &lt;&gt; "", $H1046/$R1046, ""), ""),"")</f>
        <v/>
      </c>
      <c r="AC1046" s="10" t="str">
        <f>IF(Overall!$A1048&lt;&gt;"",IF(AND(MONTH($N1046) &lt;= 11, MONTH($O1046) &gt;= 11), IF($R1046 &lt;&gt; "", $H1046/$R1046, ""), ""),"")</f>
        <v/>
      </c>
      <c r="AD1046" s="10" t="str">
        <f>IF(Overall!$A1048&lt;&gt;"",IF(AND(MONTH($N1046) &lt;= 12, MONTH($O1046) &gt;= 12), IF($R1046 &lt;&gt; "", $H1046/$R1046, ""), ""),"")</f>
        <v/>
      </c>
      <c r="AF1046" s="10" t="str">
        <f ca="1">IFERROR(IF(AND(NOW()&lt;= EOMONTH(DATE(YEAR($O1046),1, 1), 0), Overall!$A1048&lt;&gt;"", MONTH($N1046) &lt;= 1, MONTH($O1046) &gt;= 1), IF($R1046 &lt;&gt; "", $H1046/$R1046, ""), ""), "")</f>
        <v/>
      </c>
      <c r="AG1046" s="10" t="str">
        <f ca="1">IFERROR(IF(AND(NOW()&lt;= EOMONTH(DATE(YEAR($O1046),2, 1), 0), Overall!$A1048&lt;&gt;"", MONTH($N1046) &lt;= 2, MONTH($O1046) &gt;= 2), IF($R1046 &lt;&gt; "", $H1046/$R1046, ""), ""), "")</f>
        <v/>
      </c>
      <c r="AH1046" s="10" t="str">
        <f ca="1">IFERROR(IF(AND(NOW()&lt;= EOMONTH(DATE(YEAR($O1046),3, 1), 0), Overall!$A1048&lt;&gt;"", MONTH($N1046) &lt;= 3, MONTH($O1046) &gt;= 3), IF($R1046 &lt;&gt; "", $H1046/$R1046, ""), ""), "")</f>
        <v/>
      </c>
      <c r="AI1046" s="10" t="str">
        <f ca="1">IFERROR(IF(AND(NOW()&lt;= EOMONTH(DATE(YEAR($O1046),4, 1), 0), Overall!$A1048&lt;&gt;"", MONTH($N1046) &lt;= 4, MONTH($O1046) &gt;= 4), IF($R1046 &lt;&gt; "", $H1046/$R1046, ""), ""), "")</f>
        <v/>
      </c>
      <c r="AJ1046" s="10" t="str">
        <f ca="1">IFERROR(IF(AND(NOW()&lt;= EOMONTH(DATE(YEAR($O1046),5, 1), 0), Overall!$A1048&lt;&gt;"", MONTH($N1046) &lt;= 5, MONTH($O1046) &gt;= 5), IF($R1046 &lt;&gt; "", $H1046/$R1046, ""), ""), "")</f>
        <v/>
      </c>
      <c r="AK1046" s="10" t="str">
        <f ca="1">IFERROR(IF(AND(NOW()&lt;= EOMONTH(DATE(YEAR($O1046),6, 1), 0), Overall!$A1048&lt;&gt;"", MONTH($N1046) &lt;= 6, MONTH($O1046) &gt;= 6), IF($R1046 &lt;&gt; "", $H1046/$R1046, ""), ""), "")</f>
        <v/>
      </c>
      <c r="AL1046" s="10" t="str">
        <f ca="1">IFERROR(IF(AND(NOW()&lt;= EOMONTH(DATE(YEAR($O1046),7, 1), 0), Overall!$A1048&lt;&gt;"", MONTH($N1046) &lt;= 7, MONTH($O1046) &gt;= 7), IF($R1046 &lt;&gt; "", $H1046/$R1046, ""), ""), "")</f>
        <v/>
      </c>
      <c r="AM1046" s="10" t="str">
        <f ca="1">IFERROR(IF(AND(NOW()&lt;= EOMONTH(DATE(YEAR($O1046),8, 1), 0), Overall!$A1048&lt;&gt;"", MONTH($N1046) &lt;= 8, MONTH($O1046) &gt;= 8), IF($R1046 &lt;&gt; "", $H1046/$R1046, ""), ""), "")</f>
        <v/>
      </c>
      <c r="AN1046" s="10" t="str">
        <f ca="1">IFERROR(IF(AND(NOW()&lt;= EOMONTH(DATE(YEAR($O1046),9, 1), 0), Overall!$A1048&lt;&gt;"", MONTH($N1046) &lt;= 9, MONTH($O1046) &gt;= 9), IF($R1046 &lt;&gt; "", $H1046/$R1046, ""), ""), "")</f>
        <v/>
      </c>
      <c r="AO1046" s="10" t="str">
        <f ca="1">IFERROR(IF(AND(NOW()&lt;= EOMONTH(DATE(YEAR($O1046),10, 1), 0), Overall!$A1048&lt;&gt;"", MONTH($N1046) &lt;= 10, MONTH($O1046) &gt;= 10), IF($R1046 &lt;&gt; "", $H1046/$R1046, ""), ""), "")</f>
        <v/>
      </c>
      <c r="AP1046" s="10" t="str">
        <f ca="1">IFERROR(IF(AND(NOW()&lt;= EOMONTH(DATE(YEAR($O1046),11, 1), 0), Overall!$A1048&lt;&gt;"", MONTH($N1046) &lt;=11, MONTH($O1046) &gt;= 11), IF($R1046 &lt;&gt; "", $H1046/$R1046, ""), ""), "")</f>
        <v/>
      </c>
      <c r="AQ1046" s="10" t="str">
        <f ca="1">IFERROR(IF(AND(NOW()&lt;= EOMONTH(DATE(YEAR($O1046),12, 1), 0), Overall!$A1048&lt;&gt;"", MONTH($N1046) &lt;= 12, MONTH($O1046) &gt;= 12), IF($R1046 &lt;&gt; "", $H1046/$R1046, ""), ""), "")</f>
        <v/>
      </c>
      <c r="AR1046" s="16">
        <f t="shared" ca="1" si="33"/>
        <v>0</v>
      </c>
    </row>
    <row r="1047" spans="1:44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IF(Overall!Q1049&lt;&gt;"",_xlfn.VALUETOTEXT(Overall!Q1049),"")</f>
        <v/>
      </c>
      <c r="F1047" s="5" t="str">
        <f>IF(Overall!E1049&lt;&gt;"",_xlfn.VALUETOTEXT(Overall!E1049),"")</f>
        <v/>
      </c>
      <c r="G1047" s="5" t="str">
        <f>IF(Overall!R1049&lt;&gt;"",_xlfn.VALUETOTEXT(Overall!R1049),"")</f>
        <v/>
      </c>
      <c r="H1047" s="6" t="str">
        <f>IF(Overall!F1049&lt;&gt;"",VALUE(Overall!F1049),"")</f>
        <v/>
      </c>
      <c r="I1047" s="6" t="str">
        <f>IF(Overall!G1049&lt;&gt;"",VALUE(Overall!G1049),"")</f>
        <v/>
      </c>
      <c r="J1047" s="6" t="str">
        <f>IF(Overall!H1049&lt;&gt;"",VALUE(Overall!H1049),"")</f>
        <v/>
      </c>
      <c r="K1047" s="6" t="str">
        <f>IF(Overall!I1049&lt;&gt;"",VALUE(Overall!I1049),"")</f>
        <v/>
      </c>
      <c r="L1047" s="6" t="str">
        <f>IF(Overall!J1049&lt;&gt;"",VALUE(Overall!J1049),"")</f>
        <v/>
      </c>
      <c r="M1047" s="6" t="str">
        <f>IF(Overall!K1049&lt;&gt;"",VALUE(Overall!K1049),"")</f>
        <v/>
      </c>
      <c r="N1047" s="7" t="str">
        <f>IF(Overall!L1049&lt;&gt;"",DATEVALUE(MID(Overall!L1049, FIND(",", Overall!L1049) + 2, FIND(" ", Overall!L1049) - FIND(",", Overall!L1049) - 1) &amp; " " &amp; MID(Overall!L1049, FIND(" ", Overall!L1049) + 1, FIND(",", Overall!L1049, FIND(" ", Overall!L1049)) - FIND(" ", Overall!L1049) - 1) &amp; ", " &amp; MID(Overall!L1049, FIND(",", Overall!L1049, FIND(",",Overall!L1049) + 1) + 2, LEN(Overall!L1049))),"")</f>
        <v/>
      </c>
      <c r="O1047" s="7" t="str">
        <f>IF(Overall!M1049&lt;&gt;"",DATEVALUE(MID(Overall!M1049, FIND(",", Overall!M1049) + 2, FIND(" ", Overall!M1049) - FIND(",", Overall!M1049) - 1) &amp; " " &amp; MID(Overall!M1049, FIND(" ", Overall!M1049) + 1, FIND(",", Overall!M1049, FIND(" ", Overall!M1049)) - FIND(" ", Overall!M1049) - 1) &amp; ", " &amp; MID(Overall!M1049, FIND(",", Overall!M1049, FIND(",",Overall!M1049) + 1) + 2, LEN(Overall!M1049))),"")</f>
        <v/>
      </c>
      <c r="P1047" s="7" t="str">
        <f>IF(Overall!N1049&lt;&gt;"",DATEVALUE(MID(Overall!N1049, FIND(",", Overall!N1049) + 2, FIND(" ", Overall!N1049) - FIND(",", Overall!N1049) - 1) &amp; " " &amp; MID(Overall!N1049, FIND(" ", Overall!N1049) + 1, FIND(",", Overall!N1049, FIND(" ", Overall!N1049)) - FIND(" ", Overall!N1049) - 1) &amp; ", " &amp; MID(Overall!N1049, FIND(",", Overall!N1049, FIND(",",Overall!N1049) + 1) + 2, LEN(Overall!N1049))),"")</f>
        <v/>
      </c>
      <c r="Q1047" s="7" t="str">
        <f>IF(Overall!O1049&lt;&gt;"",DATEVALUE(MID(Overall!O1049, FIND(",", Overall!O1049) + 2, FIND(" ", Overall!O1049) - FIND(",", Overall!O1049) - 1) &amp; " " &amp; MID(Overall!O1049, FIND(" ", Overall!O1049) + 1, FIND(",", Overall!O1049, FIND(" ", Overall!O1049)) - FIND(" ", Overall!O1049) - 1) &amp; ", " &amp; MID(Overall!O1049, FIND(",", Overall!O1049, FIND(",",Overall!O1049) + 1) + 2, LEN(Overall!O1049))),"")</f>
        <v/>
      </c>
      <c r="R1047" s="5" t="str">
        <f t="shared" si="32"/>
        <v/>
      </c>
      <c r="S1047" s="10" t="str">
        <f>IF(Overall!$A1049&lt;&gt;"",IF(AND(MONTH($N1047) &lt;= 1, MONTH($O1047) &gt;= 1), IF($R1047 &lt;&gt; "", $H1047/$R1047, ""), ""),"")</f>
        <v/>
      </c>
      <c r="T1047" s="10" t="str">
        <f>IF(Overall!$A1049&lt;&gt;"",IF(AND(MONTH($N1047) &lt;= 2, MONTH($O1047) &gt;= 2), IF($R1047 &lt;&gt; "", $H1047/$R1047, ""), ""),"")</f>
        <v/>
      </c>
      <c r="U1047" s="10" t="str">
        <f>IF(Overall!$A1049&lt;&gt;"",IF(AND(MONTH($N1047) &lt;= 3, MONTH($O1047) &gt;= 3), IF($R1047 &lt;&gt; "", $H1047/$R1047, ""), ""),"")</f>
        <v/>
      </c>
      <c r="V1047" s="10" t="str">
        <f>IF(Overall!$A1049&lt;&gt;"",IF(AND(MONTH($N1047) &lt;= 4, MONTH($O1047) &gt;= 4), IF($R1047 &lt;&gt; "", $H1047/$R1047, ""), ""),"")</f>
        <v/>
      </c>
      <c r="W1047" s="10" t="str">
        <f>IF(Overall!$A1049&lt;&gt;"",IF(AND(MONTH($N1047) &lt;= 5, MONTH($O1047) &gt;= 5), IF($R1047 &lt;&gt; "", $H1047/$R1047, ""), ""),"")</f>
        <v/>
      </c>
      <c r="X1047" s="10" t="str">
        <f>IF(Overall!$A1049&lt;&gt;"",IF(AND(MONTH($N1047) &lt;= 6, MONTH($O1047) &gt;= 6), IF($R1047 &lt;&gt; "", $H1047/$R1047, ""), ""),"")</f>
        <v/>
      </c>
      <c r="Y1047" s="10" t="str">
        <f>IF(Overall!$A1049&lt;&gt;"",IF(AND(MONTH($N1047) &lt;= 7, MONTH($O1047) &gt;= 7 ), IF($R1047 &lt;&gt; "", $H1047/$R1047, ""), ""),"")</f>
        <v/>
      </c>
      <c r="Z1047" s="10" t="str">
        <f>IF(Overall!$A1049&lt;&gt;"",IF(AND(MONTH($N1047) &lt;= 8, MONTH($O1047) &gt;= 8), IF($R1047 &lt;&gt; "", $H1047/$R1047, ""), ""),"")</f>
        <v/>
      </c>
      <c r="AA1047" s="10" t="str">
        <f>IF(Overall!$A1049&lt;&gt;"",IF(AND(MONTH($N1047) &lt;= 9, MONTH($O1047) &gt;= 9), IF($R1047 &lt;&gt; "", $H1047/$R1047, ""), ""),"")</f>
        <v/>
      </c>
      <c r="AB1047" s="10" t="str">
        <f>IF(Overall!$A1049&lt;&gt;"",IF(AND(MONTH($N1047) &lt;= 10, MONTH($O1047) &gt;= 10), IF($R1047 &lt;&gt; "", $H1047/$R1047, ""), ""),"")</f>
        <v/>
      </c>
      <c r="AC1047" s="10" t="str">
        <f>IF(Overall!$A1049&lt;&gt;"",IF(AND(MONTH($N1047) &lt;= 11, MONTH($O1047) &gt;= 11), IF($R1047 &lt;&gt; "", $H1047/$R1047, ""), ""),"")</f>
        <v/>
      </c>
      <c r="AD1047" s="10" t="str">
        <f>IF(Overall!$A1049&lt;&gt;"",IF(AND(MONTH($N1047) &lt;= 12, MONTH($O1047) &gt;= 12), IF($R1047 &lt;&gt; "", $H1047/$R1047, ""), ""),"")</f>
        <v/>
      </c>
      <c r="AF1047" s="10" t="str">
        <f ca="1">IFERROR(IF(AND(NOW()&lt;= EOMONTH(DATE(YEAR($O1047),1, 1), 0), Overall!$A1049&lt;&gt;"", MONTH($N1047) &lt;= 1, MONTH($O1047) &gt;= 1), IF($R1047 &lt;&gt; "", $H1047/$R1047, ""), ""), "")</f>
        <v/>
      </c>
      <c r="AG1047" s="10" t="str">
        <f ca="1">IFERROR(IF(AND(NOW()&lt;= EOMONTH(DATE(YEAR($O1047),2, 1), 0), Overall!$A1049&lt;&gt;"", MONTH($N1047) &lt;= 2, MONTH($O1047) &gt;= 2), IF($R1047 &lt;&gt; "", $H1047/$R1047, ""), ""), "")</f>
        <v/>
      </c>
      <c r="AH1047" s="10" t="str">
        <f ca="1">IFERROR(IF(AND(NOW()&lt;= EOMONTH(DATE(YEAR($O1047),3, 1), 0), Overall!$A1049&lt;&gt;"", MONTH($N1047) &lt;= 3, MONTH($O1047) &gt;= 3), IF($R1047 &lt;&gt; "", $H1047/$R1047, ""), ""), "")</f>
        <v/>
      </c>
      <c r="AI1047" s="10" t="str">
        <f ca="1">IFERROR(IF(AND(NOW()&lt;= EOMONTH(DATE(YEAR($O1047),4, 1), 0), Overall!$A1049&lt;&gt;"", MONTH($N1047) &lt;= 4, MONTH($O1047) &gt;= 4), IF($R1047 &lt;&gt; "", $H1047/$R1047, ""), ""), "")</f>
        <v/>
      </c>
      <c r="AJ1047" s="10" t="str">
        <f ca="1">IFERROR(IF(AND(NOW()&lt;= EOMONTH(DATE(YEAR($O1047),5, 1), 0), Overall!$A1049&lt;&gt;"", MONTH($N1047) &lt;= 5, MONTH($O1047) &gt;= 5), IF($R1047 &lt;&gt; "", $H1047/$R1047, ""), ""), "")</f>
        <v/>
      </c>
      <c r="AK1047" s="10" t="str">
        <f ca="1">IFERROR(IF(AND(NOW()&lt;= EOMONTH(DATE(YEAR($O1047),6, 1), 0), Overall!$A1049&lt;&gt;"", MONTH($N1047) &lt;= 6, MONTH($O1047) &gt;= 6), IF($R1047 &lt;&gt; "", $H1047/$R1047, ""), ""), "")</f>
        <v/>
      </c>
      <c r="AL1047" s="10" t="str">
        <f ca="1">IFERROR(IF(AND(NOW()&lt;= EOMONTH(DATE(YEAR($O1047),7, 1), 0), Overall!$A1049&lt;&gt;"", MONTH($N1047) &lt;= 7, MONTH($O1047) &gt;= 7), IF($R1047 &lt;&gt; "", $H1047/$R1047, ""), ""), "")</f>
        <v/>
      </c>
      <c r="AM1047" s="10" t="str">
        <f ca="1">IFERROR(IF(AND(NOW()&lt;= EOMONTH(DATE(YEAR($O1047),8, 1), 0), Overall!$A1049&lt;&gt;"", MONTH($N1047) &lt;= 8, MONTH($O1047) &gt;= 8), IF($R1047 &lt;&gt; "", $H1047/$R1047, ""), ""), "")</f>
        <v/>
      </c>
      <c r="AN1047" s="10" t="str">
        <f ca="1">IFERROR(IF(AND(NOW()&lt;= EOMONTH(DATE(YEAR($O1047),9, 1), 0), Overall!$A1049&lt;&gt;"", MONTH($N1047) &lt;= 9, MONTH($O1047) &gt;= 9), IF($R1047 &lt;&gt; "", $H1047/$R1047, ""), ""), "")</f>
        <v/>
      </c>
      <c r="AO1047" s="10" t="str">
        <f ca="1">IFERROR(IF(AND(NOW()&lt;= EOMONTH(DATE(YEAR($O1047),10, 1), 0), Overall!$A1049&lt;&gt;"", MONTH($N1047) &lt;= 10, MONTH($O1047) &gt;= 10), IF($R1047 &lt;&gt; "", $H1047/$R1047, ""), ""), "")</f>
        <v/>
      </c>
      <c r="AP1047" s="10" t="str">
        <f ca="1">IFERROR(IF(AND(NOW()&lt;= EOMONTH(DATE(YEAR($O1047),11, 1), 0), Overall!$A1049&lt;&gt;"", MONTH($N1047) &lt;=11, MONTH($O1047) &gt;= 11), IF($R1047 &lt;&gt; "", $H1047/$R1047, ""), ""), "")</f>
        <v/>
      </c>
      <c r="AQ1047" s="10" t="str">
        <f ca="1">IFERROR(IF(AND(NOW()&lt;= EOMONTH(DATE(YEAR($O1047),12, 1), 0), Overall!$A1049&lt;&gt;"", MONTH($N1047) &lt;= 12, MONTH($O1047) &gt;= 12), IF($R1047 &lt;&gt; "", $H1047/$R1047, ""), ""), "")</f>
        <v/>
      </c>
      <c r="AR1047" s="16">
        <f t="shared" ca="1" si="33"/>
        <v>0</v>
      </c>
    </row>
    <row r="1048" spans="1:44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IF(Overall!Q1050&lt;&gt;"",_xlfn.VALUETOTEXT(Overall!Q1050),"")</f>
        <v/>
      </c>
      <c r="F1048" s="5" t="str">
        <f>IF(Overall!E1050&lt;&gt;"",_xlfn.VALUETOTEXT(Overall!E1050),"")</f>
        <v/>
      </c>
      <c r="G1048" s="5" t="str">
        <f>IF(Overall!R1050&lt;&gt;"",_xlfn.VALUETOTEXT(Overall!R1050),"")</f>
        <v/>
      </c>
      <c r="H1048" s="6" t="str">
        <f>IF(Overall!F1050&lt;&gt;"",VALUE(Overall!F1050),"")</f>
        <v/>
      </c>
      <c r="I1048" s="6" t="str">
        <f>IF(Overall!G1050&lt;&gt;"",VALUE(Overall!G1050),"")</f>
        <v/>
      </c>
      <c r="J1048" s="6" t="str">
        <f>IF(Overall!H1050&lt;&gt;"",VALUE(Overall!H1050),"")</f>
        <v/>
      </c>
      <c r="K1048" s="6" t="str">
        <f>IF(Overall!I1050&lt;&gt;"",VALUE(Overall!I1050),"")</f>
        <v/>
      </c>
      <c r="L1048" s="6" t="str">
        <f>IF(Overall!J1050&lt;&gt;"",VALUE(Overall!J1050),"")</f>
        <v/>
      </c>
      <c r="M1048" s="6" t="str">
        <f>IF(Overall!K1050&lt;&gt;"",VALUE(Overall!K1050),"")</f>
        <v/>
      </c>
      <c r="N1048" s="7" t="str">
        <f>IF(Overall!L1050&lt;&gt;"",DATEVALUE(MID(Overall!L1050, FIND(",", Overall!L1050) + 2, FIND(" ", Overall!L1050) - FIND(",", Overall!L1050) - 1) &amp; " " &amp; MID(Overall!L1050, FIND(" ", Overall!L1050) + 1, FIND(",", Overall!L1050, FIND(" ", Overall!L1050)) - FIND(" ", Overall!L1050) - 1) &amp; ", " &amp; MID(Overall!L1050, FIND(",", Overall!L1050, FIND(",",Overall!L1050) + 1) + 2, LEN(Overall!L1050))),"")</f>
        <v/>
      </c>
      <c r="O1048" s="7" t="str">
        <f>IF(Overall!M1050&lt;&gt;"",DATEVALUE(MID(Overall!M1050, FIND(",", Overall!M1050) + 2, FIND(" ", Overall!M1050) - FIND(",", Overall!M1050) - 1) &amp; " " &amp; MID(Overall!M1050, FIND(" ", Overall!M1050) + 1, FIND(",", Overall!M1050, FIND(" ", Overall!M1050)) - FIND(" ", Overall!M1050) - 1) &amp; ", " &amp; MID(Overall!M1050, FIND(",", Overall!M1050, FIND(",",Overall!M1050) + 1) + 2, LEN(Overall!M1050))),"")</f>
        <v/>
      </c>
      <c r="P1048" s="7" t="str">
        <f>IF(Overall!N1050&lt;&gt;"",DATEVALUE(MID(Overall!N1050, FIND(",", Overall!N1050) + 2, FIND(" ", Overall!N1050) - FIND(",", Overall!N1050) - 1) &amp; " " &amp; MID(Overall!N1050, FIND(" ", Overall!N1050) + 1, FIND(",", Overall!N1050, FIND(" ", Overall!N1050)) - FIND(" ", Overall!N1050) - 1) &amp; ", " &amp; MID(Overall!N1050, FIND(",", Overall!N1050, FIND(",",Overall!N1050) + 1) + 2, LEN(Overall!N1050))),"")</f>
        <v/>
      </c>
      <c r="Q1048" s="7" t="str">
        <f>IF(Overall!O1050&lt;&gt;"",DATEVALUE(MID(Overall!O1050, FIND(",", Overall!O1050) + 2, FIND(" ", Overall!O1050) - FIND(",", Overall!O1050) - 1) &amp; " " &amp; MID(Overall!O1050, FIND(" ", Overall!O1050) + 1, FIND(",", Overall!O1050, FIND(" ", Overall!O1050)) - FIND(" ", Overall!O1050) - 1) &amp; ", " &amp; MID(Overall!O1050, FIND(",", Overall!O1050, FIND(",",Overall!O1050) + 1) + 2, LEN(Overall!O1050))),"")</f>
        <v/>
      </c>
      <c r="R1048" s="5" t="str">
        <f t="shared" si="32"/>
        <v/>
      </c>
      <c r="S1048" s="10" t="str">
        <f>IF(Overall!$A1050&lt;&gt;"",IF(AND(MONTH($N1048) &lt;= 1, MONTH($O1048) &gt;= 1), IF($R1048 &lt;&gt; "", $H1048/$R1048, ""), ""),"")</f>
        <v/>
      </c>
      <c r="T1048" s="10" t="str">
        <f>IF(Overall!$A1050&lt;&gt;"",IF(AND(MONTH($N1048) &lt;= 2, MONTH($O1048) &gt;= 2), IF($R1048 &lt;&gt; "", $H1048/$R1048, ""), ""),"")</f>
        <v/>
      </c>
      <c r="U1048" s="10" t="str">
        <f>IF(Overall!$A1050&lt;&gt;"",IF(AND(MONTH($N1048) &lt;= 3, MONTH($O1048) &gt;= 3), IF($R1048 &lt;&gt; "", $H1048/$R1048, ""), ""),"")</f>
        <v/>
      </c>
      <c r="V1048" s="10" t="str">
        <f>IF(Overall!$A1050&lt;&gt;"",IF(AND(MONTH($N1048) &lt;= 4, MONTH($O1048) &gt;= 4), IF($R1048 &lt;&gt; "", $H1048/$R1048, ""), ""),"")</f>
        <v/>
      </c>
      <c r="W1048" s="10" t="str">
        <f>IF(Overall!$A1050&lt;&gt;"",IF(AND(MONTH($N1048) &lt;= 5, MONTH($O1048) &gt;= 5), IF($R1048 &lt;&gt; "", $H1048/$R1048, ""), ""),"")</f>
        <v/>
      </c>
      <c r="X1048" s="10" t="str">
        <f>IF(Overall!$A1050&lt;&gt;"",IF(AND(MONTH($N1048) &lt;= 6, MONTH($O1048) &gt;= 6), IF($R1048 &lt;&gt; "", $H1048/$R1048, ""), ""),"")</f>
        <v/>
      </c>
      <c r="Y1048" s="10" t="str">
        <f>IF(Overall!$A1050&lt;&gt;"",IF(AND(MONTH($N1048) &lt;= 7, MONTH($O1048) &gt;= 7 ), IF($R1048 &lt;&gt; "", $H1048/$R1048, ""), ""),"")</f>
        <v/>
      </c>
      <c r="Z1048" s="10" t="str">
        <f>IF(Overall!$A1050&lt;&gt;"",IF(AND(MONTH($N1048) &lt;= 8, MONTH($O1048) &gt;= 8), IF($R1048 &lt;&gt; "", $H1048/$R1048, ""), ""),"")</f>
        <v/>
      </c>
      <c r="AA1048" s="10" t="str">
        <f>IF(Overall!$A1050&lt;&gt;"",IF(AND(MONTH($N1048) &lt;= 9, MONTH($O1048) &gt;= 9), IF($R1048 &lt;&gt; "", $H1048/$R1048, ""), ""),"")</f>
        <v/>
      </c>
      <c r="AB1048" s="10" t="str">
        <f>IF(Overall!$A1050&lt;&gt;"",IF(AND(MONTH($N1048) &lt;= 10, MONTH($O1048) &gt;= 10), IF($R1048 &lt;&gt; "", $H1048/$R1048, ""), ""),"")</f>
        <v/>
      </c>
      <c r="AC1048" s="10" t="str">
        <f>IF(Overall!$A1050&lt;&gt;"",IF(AND(MONTH($N1048) &lt;= 11, MONTH($O1048) &gt;= 11), IF($R1048 &lt;&gt; "", $H1048/$R1048, ""), ""),"")</f>
        <v/>
      </c>
      <c r="AD1048" s="10" t="str">
        <f>IF(Overall!$A1050&lt;&gt;"",IF(AND(MONTH($N1048) &lt;= 12, MONTH($O1048) &gt;= 12), IF($R1048 &lt;&gt; "", $H1048/$R1048, ""), ""),"")</f>
        <v/>
      </c>
      <c r="AF1048" s="10" t="str">
        <f ca="1">IFERROR(IF(AND(NOW()&lt;= EOMONTH(DATE(YEAR($O1048),1, 1), 0), Overall!$A1050&lt;&gt;"", MONTH($N1048) &lt;= 1, MONTH($O1048) &gt;= 1), IF($R1048 &lt;&gt; "", $H1048/$R1048, ""), ""), "")</f>
        <v/>
      </c>
      <c r="AG1048" s="10" t="str">
        <f ca="1">IFERROR(IF(AND(NOW()&lt;= EOMONTH(DATE(YEAR($O1048),2, 1), 0), Overall!$A1050&lt;&gt;"", MONTH($N1048) &lt;= 2, MONTH($O1048) &gt;= 2), IF($R1048 &lt;&gt; "", $H1048/$R1048, ""), ""), "")</f>
        <v/>
      </c>
      <c r="AH1048" s="10" t="str">
        <f ca="1">IFERROR(IF(AND(NOW()&lt;= EOMONTH(DATE(YEAR($O1048),3, 1), 0), Overall!$A1050&lt;&gt;"", MONTH($N1048) &lt;= 3, MONTH($O1048) &gt;= 3), IF($R1048 &lt;&gt; "", $H1048/$R1048, ""), ""), "")</f>
        <v/>
      </c>
      <c r="AI1048" s="10" t="str">
        <f ca="1">IFERROR(IF(AND(NOW()&lt;= EOMONTH(DATE(YEAR($O1048),4, 1), 0), Overall!$A1050&lt;&gt;"", MONTH($N1048) &lt;= 4, MONTH($O1048) &gt;= 4), IF($R1048 &lt;&gt; "", $H1048/$R1048, ""), ""), "")</f>
        <v/>
      </c>
      <c r="AJ1048" s="10" t="str">
        <f ca="1">IFERROR(IF(AND(NOW()&lt;= EOMONTH(DATE(YEAR($O1048),5, 1), 0), Overall!$A1050&lt;&gt;"", MONTH($N1048) &lt;= 5, MONTH($O1048) &gt;= 5), IF($R1048 &lt;&gt; "", $H1048/$R1048, ""), ""), "")</f>
        <v/>
      </c>
      <c r="AK1048" s="10" t="str">
        <f ca="1">IFERROR(IF(AND(NOW()&lt;= EOMONTH(DATE(YEAR($O1048),6, 1), 0), Overall!$A1050&lt;&gt;"", MONTH($N1048) &lt;= 6, MONTH($O1048) &gt;= 6), IF($R1048 &lt;&gt; "", $H1048/$R1048, ""), ""), "")</f>
        <v/>
      </c>
      <c r="AL1048" s="10" t="str">
        <f ca="1">IFERROR(IF(AND(NOW()&lt;= EOMONTH(DATE(YEAR($O1048),7, 1), 0), Overall!$A1050&lt;&gt;"", MONTH($N1048) &lt;= 7, MONTH($O1048) &gt;= 7), IF($R1048 &lt;&gt; "", $H1048/$R1048, ""), ""), "")</f>
        <v/>
      </c>
      <c r="AM1048" s="10" t="str">
        <f ca="1">IFERROR(IF(AND(NOW()&lt;= EOMONTH(DATE(YEAR($O1048),8, 1), 0), Overall!$A1050&lt;&gt;"", MONTH($N1048) &lt;= 8, MONTH($O1048) &gt;= 8), IF($R1048 &lt;&gt; "", $H1048/$R1048, ""), ""), "")</f>
        <v/>
      </c>
      <c r="AN1048" s="10" t="str">
        <f ca="1">IFERROR(IF(AND(NOW()&lt;= EOMONTH(DATE(YEAR($O1048),9, 1), 0), Overall!$A1050&lt;&gt;"", MONTH($N1048) &lt;= 9, MONTH($O1048) &gt;= 9), IF($R1048 &lt;&gt; "", $H1048/$R1048, ""), ""), "")</f>
        <v/>
      </c>
      <c r="AO1048" s="10" t="str">
        <f ca="1">IFERROR(IF(AND(NOW()&lt;= EOMONTH(DATE(YEAR($O1048),10, 1), 0), Overall!$A1050&lt;&gt;"", MONTH($N1048) &lt;= 10, MONTH($O1048) &gt;= 10), IF($R1048 &lt;&gt; "", $H1048/$R1048, ""), ""), "")</f>
        <v/>
      </c>
      <c r="AP1048" s="10" t="str">
        <f ca="1">IFERROR(IF(AND(NOW()&lt;= EOMONTH(DATE(YEAR($O1048),11, 1), 0), Overall!$A1050&lt;&gt;"", MONTH($N1048) &lt;=11, MONTH($O1048) &gt;= 11), IF($R1048 &lt;&gt; "", $H1048/$R1048, ""), ""), "")</f>
        <v/>
      </c>
      <c r="AQ1048" s="10" t="str">
        <f ca="1">IFERROR(IF(AND(NOW()&lt;= EOMONTH(DATE(YEAR($O1048),12, 1), 0), Overall!$A1050&lt;&gt;"", MONTH($N1048) &lt;= 12, MONTH($O1048) &gt;= 12), IF($R1048 &lt;&gt; "", $H1048/$R1048, ""), ""), "")</f>
        <v/>
      </c>
      <c r="AR1048" s="16">
        <f t="shared" ca="1" si="33"/>
        <v>0</v>
      </c>
    </row>
    <row r="1049" spans="1:44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IF(Overall!Q1051&lt;&gt;"",_xlfn.VALUETOTEXT(Overall!Q1051),"")</f>
        <v/>
      </c>
      <c r="F1049" s="5" t="str">
        <f>IF(Overall!E1051&lt;&gt;"",_xlfn.VALUETOTEXT(Overall!E1051),"")</f>
        <v/>
      </c>
      <c r="G1049" s="5" t="str">
        <f>IF(Overall!R1051&lt;&gt;"",_xlfn.VALUETOTEXT(Overall!R1051),"")</f>
        <v/>
      </c>
      <c r="H1049" s="6" t="str">
        <f>IF(Overall!F1051&lt;&gt;"",VALUE(Overall!F1051),"")</f>
        <v/>
      </c>
      <c r="I1049" s="6" t="str">
        <f>IF(Overall!G1051&lt;&gt;"",VALUE(Overall!G1051),"")</f>
        <v/>
      </c>
      <c r="J1049" s="6" t="str">
        <f>IF(Overall!H1051&lt;&gt;"",VALUE(Overall!H1051),"")</f>
        <v/>
      </c>
      <c r="K1049" s="6" t="str">
        <f>IF(Overall!I1051&lt;&gt;"",VALUE(Overall!I1051),"")</f>
        <v/>
      </c>
      <c r="L1049" s="6" t="str">
        <f>IF(Overall!J1051&lt;&gt;"",VALUE(Overall!J1051),"")</f>
        <v/>
      </c>
      <c r="M1049" s="6" t="str">
        <f>IF(Overall!K1051&lt;&gt;"",VALUE(Overall!K1051),"")</f>
        <v/>
      </c>
      <c r="N1049" s="7" t="str">
        <f>IF(Overall!L1051&lt;&gt;"",DATEVALUE(MID(Overall!L1051, FIND(",", Overall!L1051) + 2, FIND(" ", Overall!L1051) - FIND(",", Overall!L1051) - 1) &amp; " " &amp; MID(Overall!L1051, FIND(" ", Overall!L1051) + 1, FIND(",", Overall!L1051, FIND(" ", Overall!L1051)) - FIND(" ", Overall!L1051) - 1) &amp; ", " &amp; MID(Overall!L1051, FIND(",", Overall!L1051, FIND(",",Overall!L1051) + 1) + 2, LEN(Overall!L1051))),"")</f>
        <v/>
      </c>
      <c r="O1049" s="7" t="str">
        <f>IF(Overall!M1051&lt;&gt;"",DATEVALUE(MID(Overall!M1051, FIND(",", Overall!M1051) + 2, FIND(" ", Overall!M1051) - FIND(",", Overall!M1051) - 1) &amp; " " &amp; MID(Overall!M1051, FIND(" ", Overall!M1051) + 1, FIND(",", Overall!M1051, FIND(" ", Overall!M1051)) - FIND(" ", Overall!M1051) - 1) &amp; ", " &amp; MID(Overall!M1051, FIND(",", Overall!M1051, FIND(",",Overall!M1051) + 1) + 2, LEN(Overall!M1051))),"")</f>
        <v/>
      </c>
      <c r="P1049" s="7" t="str">
        <f>IF(Overall!N1051&lt;&gt;"",DATEVALUE(MID(Overall!N1051, FIND(",", Overall!N1051) + 2, FIND(" ", Overall!N1051) - FIND(",", Overall!N1051) - 1) &amp; " " &amp; MID(Overall!N1051, FIND(" ", Overall!N1051) + 1, FIND(",", Overall!N1051, FIND(" ", Overall!N1051)) - FIND(" ", Overall!N1051) - 1) &amp; ", " &amp; MID(Overall!N1051, FIND(",", Overall!N1051, FIND(",",Overall!N1051) + 1) + 2, LEN(Overall!N1051))),"")</f>
        <v/>
      </c>
      <c r="Q1049" s="7" t="str">
        <f>IF(Overall!O1051&lt;&gt;"",DATEVALUE(MID(Overall!O1051, FIND(",", Overall!O1051) + 2, FIND(" ", Overall!O1051) - FIND(",", Overall!O1051) - 1) &amp; " " &amp; MID(Overall!O1051, FIND(" ", Overall!O1051) + 1, FIND(",", Overall!O1051, FIND(" ", Overall!O1051)) - FIND(" ", Overall!O1051) - 1) &amp; ", " &amp; MID(Overall!O1051, FIND(",", Overall!O1051, FIND(",",Overall!O1051) + 1) + 2, LEN(Overall!O1051))),"")</f>
        <v/>
      </c>
      <c r="R1049" s="5" t="str">
        <f t="shared" si="32"/>
        <v/>
      </c>
      <c r="S1049" s="10" t="str">
        <f>IF(Overall!$A1051&lt;&gt;"",IF(AND(MONTH($N1049) &lt;= 1, MONTH($O1049) &gt;= 1), IF($R1049 &lt;&gt; "", $H1049/$R1049, ""), ""),"")</f>
        <v/>
      </c>
      <c r="T1049" s="10" t="str">
        <f>IF(Overall!$A1051&lt;&gt;"",IF(AND(MONTH($N1049) &lt;= 2, MONTH($O1049) &gt;= 2), IF($R1049 &lt;&gt; "", $H1049/$R1049, ""), ""),"")</f>
        <v/>
      </c>
      <c r="U1049" s="10" t="str">
        <f>IF(Overall!$A1051&lt;&gt;"",IF(AND(MONTH($N1049) &lt;= 3, MONTH($O1049) &gt;= 3), IF($R1049 &lt;&gt; "", $H1049/$R1049, ""), ""),"")</f>
        <v/>
      </c>
      <c r="V1049" s="10" t="str">
        <f>IF(Overall!$A1051&lt;&gt;"",IF(AND(MONTH($N1049) &lt;= 4, MONTH($O1049) &gt;= 4), IF($R1049 &lt;&gt; "", $H1049/$R1049, ""), ""),"")</f>
        <v/>
      </c>
      <c r="W1049" s="10" t="str">
        <f>IF(Overall!$A1051&lt;&gt;"",IF(AND(MONTH($N1049) &lt;= 5, MONTH($O1049) &gt;= 5), IF($R1049 &lt;&gt; "", $H1049/$R1049, ""), ""),"")</f>
        <v/>
      </c>
      <c r="X1049" s="10" t="str">
        <f>IF(Overall!$A1051&lt;&gt;"",IF(AND(MONTH($N1049) &lt;= 6, MONTH($O1049) &gt;= 6), IF($R1049 &lt;&gt; "", $H1049/$R1049, ""), ""),"")</f>
        <v/>
      </c>
      <c r="Y1049" s="10" t="str">
        <f>IF(Overall!$A1051&lt;&gt;"",IF(AND(MONTH($N1049) &lt;= 7, MONTH($O1049) &gt;= 7 ), IF($R1049 &lt;&gt; "", $H1049/$R1049, ""), ""),"")</f>
        <v/>
      </c>
      <c r="Z1049" s="10" t="str">
        <f>IF(Overall!$A1051&lt;&gt;"",IF(AND(MONTH($N1049) &lt;= 8, MONTH($O1049) &gt;= 8), IF($R1049 &lt;&gt; "", $H1049/$R1049, ""), ""),"")</f>
        <v/>
      </c>
      <c r="AA1049" s="10" t="str">
        <f>IF(Overall!$A1051&lt;&gt;"",IF(AND(MONTH($N1049) &lt;= 9, MONTH($O1049) &gt;= 9), IF($R1049 &lt;&gt; "", $H1049/$R1049, ""), ""),"")</f>
        <v/>
      </c>
      <c r="AB1049" s="10" t="str">
        <f>IF(Overall!$A1051&lt;&gt;"",IF(AND(MONTH($N1049) &lt;= 10, MONTH($O1049) &gt;= 10), IF($R1049 &lt;&gt; "", $H1049/$R1049, ""), ""),"")</f>
        <v/>
      </c>
      <c r="AC1049" s="10" t="str">
        <f>IF(Overall!$A1051&lt;&gt;"",IF(AND(MONTH($N1049) &lt;= 11, MONTH($O1049) &gt;= 11), IF($R1049 &lt;&gt; "", $H1049/$R1049, ""), ""),"")</f>
        <v/>
      </c>
      <c r="AD1049" s="10" t="str">
        <f>IF(Overall!$A1051&lt;&gt;"",IF(AND(MONTH($N1049) &lt;= 12, MONTH($O1049) &gt;= 12), IF($R1049 &lt;&gt; "", $H1049/$R1049, ""), ""),"")</f>
        <v/>
      </c>
      <c r="AF1049" s="10" t="str">
        <f ca="1">IFERROR(IF(AND(NOW()&lt;= EOMONTH(DATE(YEAR($O1049),1, 1), 0), Overall!$A1051&lt;&gt;"", MONTH($N1049) &lt;= 1, MONTH($O1049) &gt;= 1), IF($R1049 &lt;&gt; "", $H1049/$R1049, ""), ""), "")</f>
        <v/>
      </c>
      <c r="AG1049" s="10" t="str">
        <f ca="1">IFERROR(IF(AND(NOW()&lt;= EOMONTH(DATE(YEAR($O1049),2, 1), 0), Overall!$A1051&lt;&gt;"", MONTH($N1049) &lt;= 2, MONTH($O1049) &gt;= 2), IF($R1049 &lt;&gt; "", $H1049/$R1049, ""), ""), "")</f>
        <v/>
      </c>
      <c r="AH1049" s="10" t="str">
        <f ca="1">IFERROR(IF(AND(NOW()&lt;= EOMONTH(DATE(YEAR($O1049),3, 1), 0), Overall!$A1051&lt;&gt;"", MONTH($N1049) &lt;= 3, MONTH($O1049) &gt;= 3), IF($R1049 &lt;&gt; "", $H1049/$R1049, ""), ""), "")</f>
        <v/>
      </c>
      <c r="AI1049" s="10" t="str">
        <f ca="1">IFERROR(IF(AND(NOW()&lt;= EOMONTH(DATE(YEAR($O1049),4, 1), 0), Overall!$A1051&lt;&gt;"", MONTH($N1049) &lt;= 4, MONTH($O1049) &gt;= 4), IF($R1049 &lt;&gt; "", $H1049/$R1049, ""), ""), "")</f>
        <v/>
      </c>
      <c r="AJ1049" s="10" t="str">
        <f ca="1">IFERROR(IF(AND(NOW()&lt;= EOMONTH(DATE(YEAR($O1049),5, 1), 0), Overall!$A1051&lt;&gt;"", MONTH($N1049) &lt;= 5, MONTH($O1049) &gt;= 5), IF($R1049 &lt;&gt; "", $H1049/$R1049, ""), ""), "")</f>
        <v/>
      </c>
      <c r="AK1049" s="10" t="str">
        <f ca="1">IFERROR(IF(AND(NOW()&lt;= EOMONTH(DATE(YEAR($O1049),6, 1), 0), Overall!$A1051&lt;&gt;"", MONTH($N1049) &lt;= 6, MONTH($O1049) &gt;= 6), IF($R1049 &lt;&gt; "", $H1049/$R1049, ""), ""), "")</f>
        <v/>
      </c>
      <c r="AL1049" s="10" t="str">
        <f ca="1">IFERROR(IF(AND(NOW()&lt;= EOMONTH(DATE(YEAR($O1049),7, 1), 0), Overall!$A1051&lt;&gt;"", MONTH($N1049) &lt;= 7, MONTH($O1049) &gt;= 7), IF($R1049 &lt;&gt; "", $H1049/$R1049, ""), ""), "")</f>
        <v/>
      </c>
      <c r="AM1049" s="10" t="str">
        <f ca="1">IFERROR(IF(AND(NOW()&lt;= EOMONTH(DATE(YEAR($O1049),8, 1), 0), Overall!$A1051&lt;&gt;"", MONTH($N1049) &lt;= 8, MONTH($O1049) &gt;= 8), IF($R1049 &lt;&gt; "", $H1049/$R1049, ""), ""), "")</f>
        <v/>
      </c>
      <c r="AN1049" s="10" t="str">
        <f ca="1">IFERROR(IF(AND(NOW()&lt;= EOMONTH(DATE(YEAR($O1049),9, 1), 0), Overall!$A1051&lt;&gt;"", MONTH($N1049) &lt;= 9, MONTH($O1049) &gt;= 9), IF($R1049 &lt;&gt; "", $H1049/$R1049, ""), ""), "")</f>
        <v/>
      </c>
      <c r="AO1049" s="10" t="str">
        <f ca="1">IFERROR(IF(AND(NOW()&lt;= EOMONTH(DATE(YEAR($O1049),10, 1), 0), Overall!$A1051&lt;&gt;"", MONTH($N1049) &lt;= 10, MONTH($O1049) &gt;= 10), IF($R1049 &lt;&gt; "", $H1049/$R1049, ""), ""), "")</f>
        <v/>
      </c>
      <c r="AP1049" s="10" t="str">
        <f ca="1">IFERROR(IF(AND(NOW()&lt;= EOMONTH(DATE(YEAR($O1049),11, 1), 0), Overall!$A1051&lt;&gt;"", MONTH($N1049) &lt;=11, MONTH($O1049) &gt;= 11), IF($R1049 &lt;&gt; "", $H1049/$R1049, ""), ""), "")</f>
        <v/>
      </c>
      <c r="AQ1049" s="10" t="str">
        <f ca="1">IFERROR(IF(AND(NOW()&lt;= EOMONTH(DATE(YEAR($O1049),12, 1), 0), Overall!$A1051&lt;&gt;"", MONTH($N1049) &lt;= 12, MONTH($O1049) &gt;= 12), IF($R1049 &lt;&gt; "", $H1049/$R1049, ""), ""), "")</f>
        <v/>
      </c>
      <c r="AR1049" s="16">
        <f t="shared" ca="1" si="33"/>
        <v>0</v>
      </c>
    </row>
    <row r="1050" spans="1:44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IF(Overall!Q1052&lt;&gt;"",_xlfn.VALUETOTEXT(Overall!Q1052),"")</f>
        <v/>
      </c>
      <c r="F1050" s="5" t="str">
        <f>IF(Overall!E1052&lt;&gt;"",_xlfn.VALUETOTEXT(Overall!E1052),"")</f>
        <v/>
      </c>
      <c r="G1050" s="5" t="str">
        <f>IF(Overall!R1052&lt;&gt;"",_xlfn.VALUETOTEXT(Overall!R1052),"")</f>
        <v/>
      </c>
      <c r="H1050" s="6" t="str">
        <f>IF(Overall!F1052&lt;&gt;"",VALUE(Overall!F1052),"")</f>
        <v/>
      </c>
      <c r="I1050" s="6" t="str">
        <f>IF(Overall!G1052&lt;&gt;"",VALUE(Overall!G1052),"")</f>
        <v/>
      </c>
      <c r="J1050" s="6" t="str">
        <f>IF(Overall!H1052&lt;&gt;"",VALUE(Overall!H1052),"")</f>
        <v/>
      </c>
      <c r="K1050" s="6" t="str">
        <f>IF(Overall!I1052&lt;&gt;"",VALUE(Overall!I1052),"")</f>
        <v/>
      </c>
      <c r="L1050" s="6" t="str">
        <f>IF(Overall!J1052&lt;&gt;"",VALUE(Overall!J1052),"")</f>
        <v/>
      </c>
      <c r="M1050" s="6" t="str">
        <f>IF(Overall!K1052&lt;&gt;"",VALUE(Overall!K1052),"")</f>
        <v/>
      </c>
      <c r="N1050" s="7" t="str">
        <f>IF(Overall!L1052&lt;&gt;"",DATEVALUE(MID(Overall!L1052, FIND(",", Overall!L1052) + 2, FIND(" ", Overall!L1052) - FIND(",", Overall!L1052) - 1) &amp; " " &amp; MID(Overall!L1052, FIND(" ", Overall!L1052) + 1, FIND(",", Overall!L1052, FIND(" ", Overall!L1052)) - FIND(" ", Overall!L1052) - 1) &amp; ", " &amp; MID(Overall!L1052, FIND(",", Overall!L1052, FIND(",",Overall!L1052) + 1) + 2, LEN(Overall!L1052))),"")</f>
        <v/>
      </c>
      <c r="O1050" s="7" t="str">
        <f>IF(Overall!M1052&lt;&gt;"",DATEVALUE(MID(Overall!M1052, FIND(",", Overall!M1052) + 2, FIND(" ", Overall!M1052) - FIND(",", Overall!M1052) - 1) &amp; " " &amp; MID(Overall!M1052, FIND(" ", Overall!M1052) + 1, FIND(",", Overall!M1052, FIND(" ", Overall!M1052)) - FIND(" ", Overall!M1052) - 1) &amp; ", " &amp; MID(Overall!M1052, FIND(",", Overall!M1052, FIND(",",Overall!M1052) + 1) + 2, LEN(Overall!M1052))),"")</f>
        <v/>
      </c>
      <c r="P1050" s="7" t="str">
        <f>IF(Overall!N1052&lt;&gt;"",DATEVALUE(MID(Overall!N1052, FIND(",", Overall!N1052) + 2, FIND(" ", Overall!N1052) - FIND(",", Overall!N1052) - 1) &amp; " " &amp; MID(Overall!N1052, FIND(" ", Overall!N1052) + 1, FIND(",", Overall!N1052, FIND(" ", Overall!N1052)) - FIND(" ", Overall!N1052) - 1) &amp; ", " &amp; MID(Overall!N1052, FIND(",", Overall!N1052, FIND(",",Overall!N1052) + 1) + 2, LEN(Overall!N1052))),"")</f>
        <v/>
      </c>
      <c r="Q1050" s="7" t="str">
        <f>IF(Overall!O1052&lt;&gt;"",DATEVALUE(MID(Overall!O1052, FIND(",", Overall!O1052) + 2, FIND(" ", Overall!O1052) - FIND(",", Overall!O1052) - 1) &amp; " " &amp; MID(Overall!O1052, FIND(" ", Overall!O1052) + 1, FIND(",", Overall!O1052, FIND(" ", Overall!O1052)) - FIND(" ", Overall!O1052) - 1) &amp; ", " &amp; MID(Overall!O1052, FIND(",", Overall!O1052, FIND(",",Overall!O1052) + 1) + 2, LEN(Overall!O1052))),"")</f>
        <v/>
      </c>
      <c r="R1050" s="5" t="str">
        <f t="shared" si="32"/>
        <v/>
      </c>
      <c r="S1050" s="10" t="str">
        <f>IF(Overall!$A1052&lt;&gt;"",IF(AND(MONTH($N1050) &lt;= 1, MONTH($O1050) &gt;= 1), IF($R1050 &lt;&gt; "", $H1050/$R1050, ""), ""),"")</f>
        <v/>
      </c>
      <c r="T1050" s="10" t="str">
        <f>IF(Overall!$A1052&lt;&gt;"",IF(AND(MONTH($N1050) &lt;= 2, MONTH($O1050) &gt;= 2), IF($R1050 &lt;&gt; "", $H1050/$R1050, ""), ""),"")</f>
        <v/>
      </c>
      <c r="U1050" s="10" t="str">
        <f>IF(Overall!$A1052&lt;&gt;"",IF(AND(MONTH($N1050) &lt;= 3, MONTH($O1050) &gt;= 3), IF($R1050 &lt;&gt; "", $H1050/$R1050, ""), ""),"")</f>
        <v/>
      </c>
      <c r="V1050" s="10" t="str">
        <f>IF(Overall!$A1052&lt;&gt;"",IF(AND(MONTH($N1050) &lt;= 4, MONTH($O1050) &gt;= 4), IF($R1050 &lt;&gt; "", $H1050/$R1050, ""), ""),"")</f>
        <v/>
      </c>
      <c r="W1050" s="10" t="str">
        <f>IF(Overall!$A1052&lt;&gt;"",IF(AND(MONTH($N1050) &lt;= 5, MONTH($O1050) &gt;= 5), IF($R1050 &lt;&gt; "", $H1050/$R1050, ""), ""),"")</f>
        <v/>
      </c>
      <c r="X1050" s="10" t="str">
        <f>IF(Overall!$A1052&lt;&gt;"",IF(AND(MONTH($N1050) &lt;= 6, MONTH($O1050) &gt;= 6), IF($R1050 &lt;&gt; "", $H1050/$R1050, ""), ""),"")</f>
        <v/>
      </c>
      <c r="Y1050" s="10" t="str">
        <f>IF(Overall!$A1052&lt;&gt;"",IF(AND(MONTH($N1050) &lt;= 7, MONTH($O1050) &gt;= 7 ), IF($R1050 &lt;&gt; "", $H1050/$R1050, ""), ""),"")</f>
        <v/>
      </c>
      <c r="Z1050" s="10" t="str">
        <f>IF(Overall!$A1052&lt;&gt;"",IF(AND(MONTH($N1050) &lt;= 8, MONTH($O1050) &gt;= 8), IF($R1050 &lt;&gt; "", $H1050/$R1050, ""), ""),"")</f>
        <v/>
      </c>
      <c r="AA1050" s="10" t="str">
        <f>IF(Overall!$A1052&lt;&gt;"",IF(AND(MONTH($N1050) &lt;= 9, MONTH($O1050) &gt;= 9), IF($R1050 &lt;&gt; "", $H1050/$R1050, ""), ""),"")</f>
        <v/>
      </c>
      <c r="AB1050" s="10" t="str">
        <f>IF(Overall!$A1052&lt;&gt;"",IF(AND(MONTH($N1050) &lt;= 10, MONTH($O1050) &gt;= 10), IF($R1050 &lt;&gt; "", $H1050/$R1050, ""), ""),"")</f>
        <v/>
      </c>
      <c r="AC1050" s="10" t="str">
        <f>IF(Overall!$A1052&lt;&gt;"",IF(AND(MONTH($N1050) &lt;= 11, MONTH($O1050) &gt;= 11), IF($R1050 &lt;&gt; "", $H1050/$R1050, ""), ""),"")</f>
        <v/>
      </c>
      <c r="AD1050" s="10" t="str">
        <f>IF(Overall!$A1052&lt;&gt;"",IF(AND(MONTH($N1050) &lt;= 12, MONTH($O1050) &gt;= 12), IF($R1050 &lt;&gt; "", $H1050/$R1050, ""), ""),"")</f>
        <v/>
      </c>
      <c r="AF1050" s="10" t="str">
        <f ca="1">IFERROR(IF(AND(NOW()&lt;= EOMONTH(DATE(YEAR($O1050),1, 1), 0), Overall!$A1052&lt;&gt;"", MONTH($N1050) &lt;= 1, MONTH($O1050) &gt;= 1), IF($R1050 &lt;&gt; "", $H1050/$R1050, ""), ""), "")</f>
        <v/>
      </c>
      <c r="AG1050" s="10" t="str">
        <f ca="1">IFERROR(IF(AND(NOW()&lt;= EOMONTH(DATE(YEAR($O1050),2, 1), 0), Overall!$A1052&lt;&gt;"", MONTH($N1050) &lt;= 2, MONTH($O1050) &gt;= 2), IF($R1050 &lt;&gt; "", $H1050/$R1050, ""), ""), "")</f>
        <v/>
      </c>
      <c r="AH1050" s="10" t="str">
        <f ca="1">IFERROR(IF(AND(NOW()&lt;= EOMONTH(DATE(YEAR($O1050),3, 1), 0), Overall!$A1052&lt;&gt;"", MONTH($N1050) &lt;= 3, MONTH($O1050) &gt;= 3), IF($R1050 &lt;&gt; "", $H1050/$R1050, ""), ""), "")</f>
        <v/>
      </c>
      <c r="AI1050" s="10" t="str">
        <f ca="1">IFERROR(IF(AND(NOW()&lt;= EOMONTH(DATE(YEAR($O1050),4, 1), 0), Overall!$A1052&lt;&gt;"", MONTH($N1050) &lt;= 4, MONTH($O1050) &gt;= 4), IF($R1050 &lt;&gt; "", $H1050/$R1050, ""), ""), "")</f>
        <v/>
      </c>
      <c r="AJ1050" s="10" t="str">
        <f ca="1">IFERROR(IF(AND(NOW()&lt;= EOMONTH(DATE(YEAR($O1050),5, 1), 0), Overall!$A1052&lt;&gt;"", MONTH($N1050) &lt;= 5, MONTH($O1050) &gt;= 5), IF($R1050 &lt;&gt; "", $H1050/$R1050, ""), ""), "")</f>
        <v/>
      </c>
      <c r="AK1050" s="10" t="str">
        <f ca="1">IFERROR(IF(AND(NOW()&lt;= EOMONTH(DATE(YEAR($O1050),6, 1), 0), Overall!$A1052&lt;&gt;"", MONTH($N1050) &lt;= 6, MONTH($O1050) &gt;= 6), IF($R1050 &lt;&gt; "", $H1050/$R1050, ""), ""), "")</f>
        <v/>
      </c>
      <c r="AL1050" s="10" t="str">
        <f ca="1">IFERROR(IF(AND(NOW()&lt;= EOMONTH(DATE(YEAR($O1050),7, 1), 0), Overall!$A1052&lt;&gt;"", MONTH($N1050) &lt;= 7, MONTH($O1050) &gt;= 7), IF($R1050 &lt;&gt; "", $H1050/$R1050, ""), ""), "")</f>
        <v/>
      </c>
      <c r="AM1050" s="10" t="str">
        <f ca="1">IFERROR(IF(AND(NOW()&lt;= EOMONTH(DATE(YEAR($O1050),8, 1), 0), Overall!$A1052&lt;&gt;"", MONTH($N1050) &lt;= 8, MONTH($O1050) &gt;= 8), IF($R1050 &lt;&gt; "", $H1050/$R1050, ""), ""), "")</f>
        <v/>
      </c>
      <c r="AN1050" s="10" t="str">
        <f ca="1">IFERROR(IF(AND(NOW()&lt;= EOMONTH(DATE(YEAR($O1050),9, 1), 0), Overall!$A1052&lt;&gt;"", MONTH($N1050) &lt;= 9, MONTH($O1050) &gt;= 9), IF($R1050 &lt;&gt; "", $H1050/$R1050, ""), ""), "")</f>
        <v/>
      </c>
      <c r="AO1050" s="10" t="str">
        <f ca="1">IFERROR(IF(AND(NOW()&lt;= EOMONTH(DATE(YEAR($O1050),10, 1), 0), Overall!$A1052&lt;&gt;"", MONTH($N1050) &lt;= 10, MONTH($O1050) &gt;= 10), IF($R1050 &lt;&gt; "", $H1050/$R1050, ""), ""), "")</f>
        <v/>
      </c>
      <c r="AP1050" s="10" t="str">
        <f ca="1">IFERROR(IF(AND(NOW()&lt;= EOMONTH(DATE(YEAR($O1050),11, 1), 0), Overall!$A1052&lt;&gt;"", MONTH($N1050) &lt;=11, MONTH($O1050) &gt;= 11), IF($R1050 &lt;&gt; "", $H1050/$R1050, ""), ""), "")</f>
        <v/>
      </c>
      <c r="AQ1050" s="10" t="str">
        <f ca="1">IFERROR(IF(AND(NOW()&lt;= EOMONTH(DATE(YEAR($O1050),12, 1), 0), Overall!$A1052&lt;&gt;"", MONTH($N1050) &lt;= 12, MONTH($O1050) &gt;= 12), IF($R1050 &lt;&gt; "", $H1050/$R1050, ""), ""), "")</f>
        <v/>
      </c>
      <c r="AR1050" s="16">
        <f t="shared" ca="1" si="33"/>
        <v>0</v>
      </c>
    </row>
    <row r="1051" spans="1:44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IF(Overall!Q1053&lt;&gt;"",_xlfn.VALUETOTEXT(Overall!Q1053),"")</f>
        <v/>
      </c>
      <c r="F1051" s="5" t="str">
        <f>IF(Overall!E1053&lt;&gt;"",_xlfn.VALUETOTEXT(Overall!E1053),"")</f>
        <v/>
      </c>
      <c r="G1051" s="5" t="str">
        <f>IF(Overall!R1053&lt;&gt;"",_xlfn.VALUETOTEXT(Overall!R1053),"")</f>
        <v/>
      </c>
      <c r="H1051" s="6" t="str">
        <f>IF(Overall!F1053&lt;&gt;"",VALUE(Overall!F1053),"")</f>
        <v/>
      </c>
      <c r="I1051" s="6" t="str">
        <f>IF(Overall!G1053&lt;&gt;"",VALUE(Overall!G1053),"")</f>
        <v/>
      </c>
      <c r="J1051" s="6" t="str">
        <f>IF(Overall!H1053&lt;&gt;"",VALUE(Overall!H1053),"")</f>
        <v/>
      </c>
      <c r="K1051" s="6" t="str">
        <f>IF(Overall!I1053&lt;&gt;"",VALUE(Overall!I1053),"")</f>
        <v/>
      </c>
      <c r="L1051" s="6" t="str">
        <f>IF(Overall!J1053&lt;&gt;"",VALUE(Overall!J1053),"")</f>
        <v/>
      </c>
      <c r="M1051" s="6" t="str">
        <f>IF(Overall!K1053&lt;&gt;"",VALUE(Overall!K1053),"")</f>
        <v/>
      </c>
      <c r="N1051" s="7" t="str">
        <f>IF(Overall!L1053&lt;&gt;"",DATEVALUE(MID(Overall!L1053, FIND(",", Overall!L1053) + 2, FIND(" ", Overall!L1053) - FIND(",", Overall!L1053) - 1) &amp; " " &amp; MID(Overall!L1053, FIND(" ", Overall!L1053) + 1, FIND(",", Overall!L1053, FIND(" ", Overall!L1053)) - FIND(" ", Overall!L1053) - 1) &amp; ", " &amp; MID(Overall!L1053, FIND(",", Overall!L1053, FIND(",",Overall!L1053) + 1) + 2, LEN(Overall!L1053))),"")</f>
        <v/>
      </c>
      <c r="O1051" s="7" t="str">
        <f>IF(Overall!M1053&lt;&gt;"",DATEVALUE(MID(Overall!M1053, FIND(",", Overall!M1053) + 2, FIND(" ", Overall!M1053) - FIND(",", Overall!M1053) - 1) &amp; " " &amp; MID(Overall!M1053, FIND(" ", Overall!M1053) + 1, FIND(",", Overall!M1053, FIND(" ", Overall!M1053)) - FIND(" ", Overall!M1053) - 1) &amp; ", " &amp; MID(Overall!M1053, FIND(",", Overall!M1053, FIND(",",Overall!M1053) + 1) + 2, LEN(Overall!M1053))),"")</f>
        <v/>
      </c>
      <c r="P1051" s="7" t="str">
        <f>IF(Overall!N1053&lt;&gt;"",DATEVALUE(MID(Overall!N1053, FIND(",", Overall!N1053) + 2, FIND(" ", Overall!N1053) - FIND(",", Overall!N1053) - 1) &amp; " " &amp; MID(Overall!N1053, FIND(" ", Overall!N1053) + 1, FIND(",", Overall!N1053, FIND(" ", Overall!N1053)) - FIND(" ", Overall!N1053) - 1) &amp; ", " &amp; MID(Overall!N1053, FIND(",", Overall!N1053, FIND(",",Overall!N1053) + 1) + 2, LEN(Overall!N1053))),"")</f>
        <v/>
      </c>
      <c r="Q1051" s="7" t="str">
        <f>IF(Overall!O1053&lt;&gt;"",DATEVALUE(MID(Overall!O1053, FIND(",", Overall!O1053) + 2, FIND(" ", Overall!O1053) - FIND(",", Overall!O1053) - 1) &amp; " " &amp; MID(Overall!O1053, FIND(" ", Overall!O1053) + 1, FIND(",", Overall!O1053, FIND(" ", Overall!O1053)) - FIND(" ", Overall!O1053) - 1) &amp; ", " &amp; MID(Overall!O1053, FIND(",", Overall!O1053, FIND(",",Overall!O1053) + 1) + 2, LEN(Overall!O1053))),"")</f>
        <v/>
      </c>
      <c r="R1051" s="5" t="str">
        <f t="shared" si="32"/>
        <v/>
      </c>
      <c r="S1051" s="10" t="str">
        <f>IF(Overall!$A1053&lt;&gt;"",IF(AND(MONTH($N1051) &lt;= 1, MONTH($O1051) &gt;= 1), IF($R1051 &lt;&gt; "", $H1051/$R1051, ""), ""),"")</f>
        <v/>
      </c>
      <c r="T1051" s="10" t="str">
        <f>IF(Overall!$A1053&lt;&gt;"",IF(AND(MONTH($N1051) &lt;= 2, MONTH($O1051) &gt;= 2), IF($R1051 &lt;&gt; "", $H1051/$R1051, ""), ""),"")</f>
        <v/>
      </c>
      <c r="U1051" s="10" t="str">
        <f>IF(Overall!$A1053&lt;&gt;"",IF(AND(MONTH($N1051) &lt;= 3, MONTH($O1051) &gt;= 3), IF($R1051 &lt;&gt; "", $H1051/$R1051, ""), ""),"")</f>
        <v/>
      </c>
      <c r="V1051" s="10" t="str">
        <f>IF(Overall!$A1053&lt;&gt;"",IF(AND(MONTH($N1051) &lt;= 4, MONTH($O1051) &gt;= 4), IF($R1051 &lt;&gt; "", $H1051/$R1051, ""), ""),"")</f>
        <v/>
      </c>
      <c r="W1051" s="10" t="str">
        <f>IF(Overall!$A1053&lt;&gt;"",IF(AND(MONTH($N1051) &lt;= 5, MONTH($O1051) &gt;= 5), IF($R1051 &lt;&gt; "", $H1051/$R1051, ""), ""),"")</f>
        <v/>
      </c>
      <c r="X1051" s="10" t="str">
        <f>IF(Overall!$A1053&lt;&gt;"",IF(AND(MONTH($N1051) &lt;= 6, MONTH($O1051) &gt;= 6), IF($R1051 &lt;&gt; "", $H1051/$R1051, ""), ""),"")</f>
        <v/>
      </c>
      <c r="Y1051" s="10" t="str">
        <f>IF(Overall!$A1053&lt;&gt;"",IF(AND(MONTH($N1051) &lt;= 7, MONTH($O1051) &gt;= 7 ), IF($R1051 &lt;&gt; "", $H1051/$R1051, ""), ""),"")</f>
        <v/>
      </c>
      <c r="Z1051" s="10" t="str">
        <f>IF(Overall!$A1053&lt;&gt;"",IF(AND(MONTH($N1051) &lt;= 8, MONTH($O1051) &gt;= 8), IF($R1051 &lt;&gt; "", $H1051/$R1051, ""), ""),"")</f>
        <v/>
      </c>
      <c r="AA1051" s="10" t="str">
        <f>IF(Overall!$A1053&lt;&gt;"",IF(AND(MONTH($N1051) &lt;= 9, MONTH($O1051) &gt;= 9), IF($R1051 &lt;&gt; "", $H1051/$R1051, ""), ""),"")</f>
        <v/>
      </c>
      <c r="AB1051" s="10" t="str">
        <f>IF(Overall!$A1053&lt;&gt;"",IF(AND(MONTH($N1051) &lt;= 10, MONTH($O1051) &gt;= 10), IF($R1051 &lt;&gt; "", $H1051/$R1051, ""), ""),"")</f>
        <v/>
      </c>
      <c r="AC1051" s="10" t="str">
        <f>IF(Overall!$A1053&lt;&gt;"",IF(AND(MONTH($N1051) &lt;= 11, MONTH($O1051) &gt;= 11), IF($R1051 &lt;&gt; "", $H1051/$R1051, ""), ""),"")</f>
        <v/>
      </c>
      <c r="AD1051" s="10" t="str">
        <f>IF(Overall!$A1053&lt;&gt;"",IF(AND(MONTH($N1051) &lt;= 12, MONTH($O1051) &gt;= 12), IF($R1051 &lt;&gt; "", $H1051/$R1051, ""), ""),"")</f>
        <v/>
      </c>
      <c r="AF1051" s="10" t="str">
        <f ca="1">IFERROR(IF(AND(NOW()&lt;= EOMONTH(DATE(YEAR($O1051),1, 1), 0), Overall!$A1053&lt;&gt;"", MONTH($N1051) &lt;= 1, MONTH($O1051) &gt;= 1), IF($R1051 &lt;&gt; "", $H1051/$R1051, ""), ""), "")</f>
        <v/>
      </c>
      <c r="AG1051" s="10" t="str">
        <f ca="1">IFERROR(IF(AND(NOW()&lt;= EOMONTH(DATE(YEAR($O1051),2, 1), 0), Overall!$A1053&lt;&gt;"", MONTH($N1051) &lt;= 2, MONTH($O1051) &gt;= 2), IF($R1051 &lt;&gt; "", $H1051/$R1051, ""), ""), "")</f>
        <v/>
      </c>
      <c r="AH1051" s="10" t="str">
        <f ca="1">IFERROR(IF(AND(NOW()&lt;= EOMONTH(DATE(YEAR($O1051),3, 1), 0), Overall!$A1053&lt;&gt;"", MONTH($N1051) &lt;= 3, MONTH($O1051) &gt;= 3), IF($R1051 &lt;&gt; "", $H1051/$R1051, ""), ""), "")</f>
        <v/>
      </c>
      <c r="AI1051" s="10" t="str">
        <f ca="1">IFERROR(IF(AND(NOW()&lt;= EOMONTH(DATE(YEAR($O1051),4, 1), 0), Overall!$A1053&lt;&gt;"", MONTH($N1051) &lt;= 4, MONTH($O1051) &gt;= 4), IF($R1051 &lt;&gt; "", $H1051/$R1051, ""), ""), "")</f>
        <v/>
      </c>
      <c r="AJ1051" s="10" t="str">
        <f ca="1">IFERROR(IF(AND(NOW()&lt;= EOMONTH(DATE(YEAR($O1051),5, 1), 0), Overall!$A1053&lt;&gt;"", MONTH($N1051) &lt;= 5, MONTH($O1051) &gt;= 5), IF($R1051 &lt;&gt; "", $H1051/$R1051, ""), ""), "")</f>
        <v/>
      </c>
      <c r="AK1051" s="10" t="str">
        <f ca="1">IFERROR(IF(AND(NOW()&lt;= EOMONTH(DATE(YEAR($O1051),6, 1), 0), Overall!$A1053&lt;&gt;"", MONTH($N1051) &lt;= 6, MONTH($O1051) &gt;= 6), IF($R1051 &lt;&gt; "", $H1051/$R1051, ""), ""), "")</f>
        <v/>
      </c>
      <c r="AL1051" s="10" t="str">
        <f ca="1">IFERROR(IF(AND(NOW()&lt;= EOMONTH(DATE(YEAR($O1051),7, 1), 0), Overall!$A1053&lt;&gt;"", MONTH($N1051) &lt;= 7, MONTH($O1051) &gt;= 7), IF($R1051 &lt;&gt; "", $H1051/$R1051, ""), ""), "")</f>
        <v/>
      </c>
      <c r="AM1051" s="10" t="str">
        <f ca="1">IFERROR(IF(AND(NOW()&lt;= EOMONTH(DATE(YEAR($O1051),8, 1), 0), Overall!$A1053&lt;&gt;"", MONTH($N1051) &lt;= 8, MONTH($O1051) &gt;= 8), IF($R1051 &lt;&gt; "", $H1051/$R1051, ""), ""), "")</f>
        <v/>
      </c>
      <c r="AN1051" s="10" t="str">
        <f ca="1">IFERROR(IF(AND(NOW()&lt;= EOMONTH(DATE(YEAR($O1051),9, 1), 0), Overall!$A1053&lt;&gt;"", MONTH($N1051) &lt;= 9, MONTH($O1051) &gt;= 9), IF($R1051 &lt;&gt; "", $H1051/$R1051, ""), ""), "")</f>
        <v/>
      </c>
      <c r="AO1051" s="10" t="str">
        <f ca="1">IFERROR(IF(AND(NOW()&lt;= EOMONTH(DATE(YEAR($O1051),10, 1), 0), Overall!$A1053&lt;&gt;"", MONTH($N1051) &lt;= 10, MONTH($O1051) &gt;= 10), IF($R1051 &lt;&gt; "", $H1051/$R1051, ""), ""), "")</f>
        <v/>
      </c>
      <c r="AP1051" s="10" t="str">
        <f ca="1">IFERROR(IF(AND(NOW()&lt;= EOMONTH(DATE(YEAR($O1051),11, 1), 0), Overall!$A1053&lt;&gt;"", MONTH($N1051) &lt;=11, MONTH($O1051) &gt;= 11), IF($R1051 &lt;&gt; "", $H1051/$R1051, ""), ""), "")</f>
        <v/>
      </c>
      <c r="AQ1051" s="10" t="str">
        <f ca="1">IFERROR(IF(AND(NOW()&lt;= EOMONTH(DATE(YEAR($O1051),12, 1), 0), Overall!$A1053&lt;&gt;"", MONTH($N1051) &lt;= 12, MONTH($O1051) &gt;= 12), IF($R1051 &lt;&gt; "", $H1051/$R1051, ""), ""), "")</f>
        <v/>
      </c>
      <c r="AR1051" s="16">
        <f t="shared" ca="1" si="33"/>
        <v>0</v>
      </c>
    </row>
    <row r="1052" spans="1:44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IF(Overall!Q1054&lt;&gt;"",_xlfn.VALUETOTEXT(Overall!Q1054),"")</f>
        <v/>
      </c>
      <c r="F1052" s="5" t="str">
        <f>IF(Overall!E1054&lt;&gt;"",_xlfn.VALUETOTEXT(Overall!E1054),"")</f>
        <v/>
      </c>
      <c r="G1052" s="5" t="str">
        <f>IF(Overall!R1054&lt;&gt;"",_xlfn.VALUETOTEXT(Overall!R1054),"")</f>
        <v/>
      </c>
      <c r="H1052" s="6" t="str">
        <f>IF(Overall!F1054&lt;&gt;"",VALUE(Overall!F1054),"")</f>
        <v/>
      </c>
      <c r="I1052" s="6" t="str">
        <f>IF(Overall!G1054&lt;&gt;"",VALUE(Overall!G1054),"")</f>
        <v/>
      </c>
      <c r="J1052" s="6" t="str">
        <f>IF(Overall!H1054&lt;&gt;"",VALUE(Overall!H1054),"")</f>
        <v/>
      </c>
      <c r="K1052" s="6" t="str">
        <f>IF(Overall!I1054&lt;&gt;"",VALUE(Overall!I1054),"")</f>
        <v/>
      </c>
      <c r="L1052" s="6" t="str">
        <f>IF(Overall!J1054&lt;&gt;"",VALUE(Overall!J1054),"")</f>
        <v/>
      </c>
      <c r="M1052" s="6" t="str">
        <f>IF(Overall!K1054&lt;&gt;"",VALUE(Overall!K1054),"")</f>
        <v/>
      </c>
      <c r="N1052" s="7" t="str">
        <f>IF(Overall!L1054&lt;&gt;"",DATEVALUE(MID(Overall!L1054, FIND(",", Overall!L1054) + 2, FIND(" ", Overall!L1054) - FIND(",", Overall!L1054) - 1) &amp; " " &amp; MID(Overall!L1054, FIND(" ", Overall!L1054) + 1, FIND(",", Overall!L1054, FIND(" ", Overall!L1054)) - FIND(" ", Overall!L1054) - 1) &amp; ", " &amp; MID(Overall!L1054, FIND(",", Overall!L1054, FIND(",",Overall!L1054) + 1) + 2, LEN(Overall!L1054))),"")</f>
        <v/>
      </c>
      <c r="O1052" s="7" t="str">
        <f>IF(Overall!M1054&lt;&gt;"",DATEVALUE(MID(Overall!M1054, FIND(",", Overall!M1054) + 2, FIND(" ", Overall!M1054) - FIND(",", Overall!M1054) - 1) &amp; " " &amp; MID(Overall!M1054, FIND(" ", Overall!M1054) + 1, FIND(",", Overall!M1054, FIND(" ", Overall!M1054)) - FIND(" ", Overall!M1054) - 1) &amp; ", " &amp; MID(Overall!M1054, FIND(",", Overall!M1054, FIND(",",Overall!M1054) + 1) + 2, LEN(Overall!M1054))),"")</f>
        <v/>
      </c>
      <c r="P1052" s="7" t="str">
        <f>IF(Overall!N1054&lt;&gt;"",DATEVALUE(MID(Overall!N1054, FIND(",", Overall!N1054) + 2, FIND(" ", Overall!N1054) - FIND(",", Overall!N1054) - 1) &amp; " " &amp; MID(Overall!N1054, FIND(" ", Overall!N1054) + 1, FIND(",", Overall!N1054, FIND(" ", Overall!N1054)) - FIND(" ", Overall!N1054) - 1) &amp; ", " &amp; MID(Overall!N1054, FIND(",", Overall!N1054, FIND(",",Overall!N1054) + 1) + 2, LEN(Overall!N1054))),"")</f>
        <v/>
      </c>
      <c r="Q1052" s="7" t="str">
        <f>IF(Overall!O1054&lt;&gt;"",DATEVALUE(MID(Overall!O1054, FIND(",", Overall!O1054) + 2, FIND(" ", Overall!O1054) - FIND(",", Overall!O1054) - 1) &amp; " " &amp; MID(Overall!O1054, FIND(" ", Overall!O1054) + 1, FIND(",", Overall!O1054, FIND(" ", Overall!O1054)) - FIND(" ", Overall!O1054) - 1) &amp; ", " &amp; MID(Overall!O1054, FIND(",", Overall!O1054, FIND(",",Overall!O1054) + 1) + 2, LEN(Overall!O1054))),"")</f>
        <v/>
      </c>
      <c r="R1052" s="5" t="str">
        <f t="shared" si="32"/>
        <v/>
      </c>
      <c r="S1052" s="10" t="str">
        <f>IF(Overall!$A1054&lt;&gt;"",IF(AND(MONTH($N1052) &lt;= 1, MONTH($O1052) &gt;= 1), IF($R1052 &lt;&gt; "", $H1052/$R1052, ""), ""),"")</f>
        <v/>
      </c>
      <c r="T1052" s="10" t="str">
        <f>IF(Overall!$A1054&lt;&gt;"",IF(AND(MONTH($N1052) &lt;= 2, MONTH($O1052) &gt;= 2), IF($R1052 &lt;&gt; "", $H1052/$R1052, ""), ""),"")</f>
        <v/>
      </c>
      <c r="U1052" s="10" t="str">
        <f>IF(Overall!$A1054&lt;&gt;"",IF(AND(MONTH($N1052) &lt;= 3, MONTH($O1052) &gt;= 3), IF($R1052 &lt;&gt; "", $H1052/$R1052, ""), ""),"")</f>
        <v/>
      </c>
      <c r="V1052" s="10" t="str">
        <f>IF(Overall!$A1054&lt;&gt;"",IF(AND(MONTH($N1052) &lt;= 4, MONTH($O1052) &gt;= 4), IF($R1052 &lt;&gt; "", $H1052/$R1052, ""), ""),"")</f>
        <v/>
      </c>
      <c r="W1052" s="10" t="str">
        <f>IF(Overall!$A1054&lt;&gt;"",IF(AND(MONTH($N1052) &lt;= 5, MONTH($O1052) &gt;= 5), IF($R1052 &lt;&gt; "", $H1052/$R1052, ""), ""),"")</f>
        <v/>
      </c>
      <c r="X1052" s="10" t="str">
        <f>IF(Overall!$A1054&lt;&gt;"",IF(AND(MONTH($N1052) &lt;= 6, MONTH($O1052) &gt;= 6), IF($R1052 &lt;&gt; "", $H1052/$R1052, ""), ""),"")</f>
        <v/>
      </c>
      <c r="Y1052" s="10" t="str">
        <f>IF(Overall!$A1054&lt;&gt;"",IF(AND(MONTH($N1052) &lt;= 7, MONTH($O1052) &gt;= 7 ), IF($R1052 &lt;&gt; "", $H1052/$R1052, ""), ""),"")</f>
        <v/>
      </c>
      <c r="Z1052" s="10" t="str">
        <f>IF(Overall!$A1054&lt;&gt;"",IF(AND(MONTH($N1052) &lt;= 8, MONTH($O1052) &gt;= 8), IF($R1052 &lt;&gt; "", $H1052/$R1052, ""), ""),"")</f>
        <v/>
      </c>
      <c r="AA1052" s="10" t="str">
        <f>IF(Overall!$A1054&lt;&gt;"",IF(AND(MONTH($N1052) &lt;= 9, MONTH($O1052) &gt;= 9), IF($R1052 &lt;&gt; "", $H1052/$R1052, ""), ""),"")</f>
        <v/>
      </c>
      <c r="AB1052" s="10" t="str">
        <f>IF(Overall!$A1054&lt;&gt;"",IF(AND(MONTH($N1052) &lt;= 10, MONTH($O1052) &gt;= 10), IF($R1052 &lt;&gt; "", $H1052/$R1052, ""), ""),"")</f>
        <v/>
      </c>
      <c r="AC1052" s="10" t="str">
        <f>IF(Overall!$A1054&lt;&gt;"",IF(AND(MONTH($N1052) &lt;= 11, MONTH($O1052) &gt;= 11), IF($R1052 &lt;&gt; "", $H1052/$R1052, ""), ""),"")</f>
        <v/>
      </c>
      <c r="AD1052" s="10" t="str">
        <f>IF(Overall!$A1054&lt;&gt;"",IF(AND(MONTH($N1052) &lt;= 12, MONTH($O1052) &gt;= 12), IF($R1052 &lt;&gt; "", $H1052/$R1052, ""), ""),"")</f>
        <v/>
      </c>
      <c r="AF1052" s="10" t="str">
        <f ca="1">IFERROR(IF(AND(NOW()&lt;= EOMONTH(DATE(YEAR($O1052),1, 1), 0), Overall!$A1054&lt;&gt;"", MONTH($N1052) &lt;= 1, MONTH($O1052) &gt;= 1), IF($R1052 &lt;&gt; "", $H1052/$R1052, ""), ""), "")</f>
        <v/>
      </c>
      <c r="AG1052" s="10" t="str">
        <f ca="1">IFERROR(IF(AND(NOW()&lt;= EOMONTH(DATE(YEAR($O1052),2, 1), 0), Overall!$A1054&lt;&gt;"", MONTH($N1052) &lt;= 2, MONTH($O1052) &gt;= 2), IF($R1052 &lt;&gt; "", $H1052/$R1052, ""), ""), "")</f>
        <v/>
      </c>
      <c r="AH1052" s="10" t="str">
        <f ca="1">IFERROR(IF(AND(NOW()&lt;= EOMONTH(DATE(YEAR($O1052),3, 1), 0), Overall!$A1054&lt;&gt;"", MONTH($N1052) &lt;= 3, MONTH($O1052) &gt;= 3), IF($R1052 &lt;&gt; "", $H1052/$R1052, ""), ""), "")</f>
        <v/>
      </c>
      <c r="AI1052" s="10" t="str">
        <f ca="1">IFERROR(IF(AND(NOW()&lt;= EOMONTH(DATE(YEAR($O1052),4, 1), 0), Overall!$A1054&lt;&gt;"", MONTH($N1052) &lt;= 4, MONTH($O1052) &gt;= 4), IF($R1052 &lt;&gt; "", $H1052/$R1052, ""), ""), "")</f>
        <v/>
      </c>
      <c r="AJ1052" s="10" t="str">
        <f ca="1">IFERROR(IF(AND(NOW()&lt;= EOMONTH(DATE(YEAR($O1052),5, 1), 0), Overall!$A1054&lt;&gt;"", MONTH($N1052) &lt;= 5, MONTH($O1052) &gt;= 5), IF($R1052 &lt;&gt; "", $H1052/$R1052, ""), ""), "")</f>
        <v/>
      </c>
      <c r="AK1052" s="10" t="str">
        <f ca="1">IFERROR(IF(AND(NOW()&lt;= EOMONTH(DATE(YEAR($O1052),6, 1), 0), Overall!$A1054&lt;&gt;"", MONTH($N1052) &lt;= 6, MONTH($O1052) &gt;= 6), IF($R1052 &lt;&gt; "", $H1052/$R1052, ""), ""), "")</f>
        <v/>
      </c>
      <c r="AL1052" s="10" t="str">
        <f ca="1">IFERROR(IF(AND(NOW()&lt;= EOMONTH(DATE(YEAR($O1052),7, 1), 0), Overall!$A1054&lt;&gt;"", MONTH($N1052) &lt;= 7, MONTH($O1052) &gt;= 7), IF($R1052 &lt;&gt; "", $H1052/$R1052, ""), ""), "")</f>
        <v/>
      </c>
      <c r="AM1052" s="10" t="str">
        <f ca="1">IFERROR(IF(AND(NOW()&lt;= EOMONTH(DATE(YEAR($O1052),8, 1), 0), Overall!$A1054&lt;&gt;"", MONTH($N1052) &lt;= 8, MONTH($O1052) &gt;= 8), IF($R1052 &lt;&gt; "", $H1052/$R1052, ""), ""), "")</f>
        <v/>
      </c>
      <c r="AN1052" s="10" t="str">
        <f ca="1">IFERROR(IF(AND(NOW()&lt;= EOMONTH(DATE(YEAR($O1052),9, 1), 0), Overall!$A1054&lt;&gt;"", MONTH($N1052) &lt;= 9, MONTH($O1052) &gt;= 9), IF($R1052 &lt;&gt; "", $H1052/$R1052, ""), ""), "")</f>
        <v/>
      </c>
      <c r="AO1052" s="10" t="str">
        <f ca="1">IFERROR(IF(AND(NOW()&lt;= EOMONTH(DATE(YEAR($O1052),10, 1), 0), Overall!$A1054&lt;&gt;"", MONTH($N1052) &lt;= 10, MONTH($O1052) &gt;= 10), IF($R1052 &lt;&gt; "", $H1052/$R1052, ""), ""), "")</f>
        <v/>
      </c>
      <c r="AP1052" s="10" t="str">
        <f ca="1">IFERROR(IF(AND(NOW()&lt;= EOMONTH(DATE(YEAR($O1052),11, 1), 0), Overall!$A1054&lt;&gt;"", MONTH($N1052) &lt;=11, MONTH($O1052) &gt;= 11), IF($R1052 &lt;&gt; "", $H1052/$R1052, ""), ""), "")</f>
        <v/>
      </c>
      <c r="AQ1052" s="10" t="str">
        <f ca="1">IFERROR(IF(AND(NOW()&lt;= EOMONTH(DATE(YEAR($O1052),12, 1), 0), Overall!$A1054&lt;&gt;"", MONTH($N1052) &lt;= 12, MONTH($O1052) &gt;= 12), IF($R1052 &lt;&gt; "", $H1052/$R1052, ""), ""), "")</f>
        <v/>
      </c>
      <c r="AR1052" s="16">
        <f t="shared" ca="1" si="33"/>
        <v>0</v>
      </c>
    </row>
    <row r="1053" spans="1:44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IF(Overall!Q1055&lt;&gt;"",_xlfn.VALUETOTEXT(Overall!Q1055),"")</f>
        <v/>
      </c>
      <c r="F1053" s="5" t="str">
        <f>IF(Overall!E1055&lt;&gt;"",_xlfn.VALUETOTEXT(Overall!E1055),"")</f>
        <v/>
      </c>
      <c r="G1053" s="5" t="str">
        <f>IF(Overall!R1055&lt;&gt;"",_xlfn.VALUETOTEXT(Overall!R1055),"")</f>
        <v/>
      </c>
      <c r="H1053" s="6" t="str">
        <f>IF(Overall!F1055&lt;&gt;"",VALUE(Overall!F1055),"")</f>
        <v/>
      </c>
      <c r="I1053" s="6" t="str">
        <f>IF(Overall!G1055&lt;&gt;"",VALUE(Overall!G1055),"")</f>
        <v/>
      </c>
      <c r="J1053" s="6" t="str">
        <f>IF(Overall!H1055&lt;&gt;"",VALUE(Overall!H1055),"")</f>
        <v/>
      </c>
      <c r="K1053" s="6" t="str">
        <f>IF(Overall!I1055&lt;&gt;"",VALUE(Overall!I1055),"")</f>
        <v/>
      </c>
      <c r="L1053" s="6" t="str">
        <f>IF(Overall!J1055&lt;&gt;"",VALUE(Overall!J1055),"")</f>
        <v/>
      </c>
      <c r="M1053" s="6" t="str">
        <f>IF(Overall!K1055&lt;&gt;"",VALUE(Overall!K1055),"")</f>
        <v/>
      </c>
      <c r="N1053" s="7" t="str">
        <f>IF(Overall!L1055&lt;&gt;"",DATEVALUE(MID(Overall!L1055, FIND(",", Overall!L1055) + 2, FIND(" ", Overall!L1055) - FIND(",", Overall!L1055) - 1) &amp; " " &amp; MID(Overall!L1055, FIND(" ", Overall!L1055) + 1, FIND(",", Overall!L1055, FIND(" ", Overall!L1055)) - FIND(" ", Overall!L1055) - 1) &amp; ", " &amp; MID(Overall!L1055, FIND(",", Overall!L1055, FIND(",",Overall!L1055) + 1) + 2, LEN(Overall!L1055))),"")</f>
        <v/>
      </c>
      <c r="O1053" s="7" t="str">
        <f>IF(Overall!M1055&lt;&gt;"",DATEVALUE(MID(Overall!M1055, FIND(",", Overall!M1055) + 2, FIND(" ", Overall!M1055) - FIND(",", Overall!M1055) - 1) &amp; " " &amp; MID(Overall!M1055, FIND(" ", Overall!M1055) + 1, FIND(",", Overall!M1055, FIND(" ", Overall!M1055)) - FIND(" ", Overall!M1055) - 1) &amp; ", " &amp; MID(Overall!M1055, FIND(",", Overall!M1055, FIND(",",Overall!M1055) + 1) + 2, LEN(Overall!M1055))),"")</f>
        <v/>
      </c>
      <c r="P1053" s="7" t="str">
        <f>IF(Overall!N1055&lt;&gt;"",DATEVALUE(MID(Overall!N1055, FIND(",", Overall!N1055) + 2, FIND(" ", Overall!N1055) - FIND(",", Overall!N1055) - 1) &amp; " " &amp; MID(Overall!N1055, FIND(" ", Overall!N1055) + 1, FIND(",", Overall!N1055, FIND(" ", Overall!N1055)) - FIND(" ", Overall!N1055) - 1) &amp; ", " &amp; MID(Overall!N1055, FIND(",", Overall!N1055, FIND(",",Overall!N1055) + 1) + 2, LEN(Overall!N1055))),"")</f>
        <v/>
      </c>
      <c r="Q1053" s="7" t="str">
        <f>IF(Overall!O1055&lt;&gt;"",DATEVALUE(MID(Overall!O1055, FIND(",", Overall!O1055) + 2, FIND(" ", Overall!O1055) - FIND(",", Overall!O1055) - 1) &amp; " " &amp; MID(Overall!O1055, FIND(" ", Overall!O1055) + 1, FIND(",", Overall!O1055, FIND(" ", Overall!O1055)) - FIND(" ", Overall!O1055) - 1) &amp; ", " &amp; MID(Overall!O1055, FIND(",", Overall!O1055, FIND(",",Overall!O1055) + 1) + 2, LEN(Overall!O1055))),"")</f>
        <v/>
      </c>
      <c r="R1053" s="5" t="str">
        <f t="shared" si="32"/>
        <v/>
      </c>
      <c r="S1053" s="10" t="str">
        <f>IF(Overall!$A1055&lt;&gt;"",IF(AND(MONTH($N1053) &lt;= 1, MONTH($O1053) &gt;= 1), IF($R1053 &lt;&gt; "", $H1053/$R1053, ""), ""),"")</f>
        <v/>
      </c>
      <c r="T1053" s="10" t="str">
        <f>IF(Overall!$A1055&lt;&gt;"",IF(AND(MONTH($N1053) &lt;= 2, MONTH($O1053) &gt;= 2), IF($R1053 &lt;&gt; "", $H1053/$R1053, ""), ""),"")</f>
        <v/>
      </c>
      <c r="U1053" s="10" t="str">
        <f>IF(Overall!$A1055&lt;&gt;"",IF(AND(MONTH($N1053) &lt;= 3, MONTH($O1053) &gt;= 3), IF($R1053 &lt;&gt; "", $H1053/$R1053, ""), ""),"")</f>
        <v/>
      </c>
      <c r="V1053" s="10" t="str">
        <f>IF(Overall!$A1055&lt;&gt;"",IF(AND(MONTH($N1053) &lt;= 4, MONTH($O1053) &gt;= 4), IF($R1053 &lt;&gt; "", $H1053/$R1053, ""), ""),"")</f>
        <v/>
      </c>
      <c r="W1053" s="10" t="str">
        <f>IF(Overall!$A1055&lt;&gt;"",IF(AND(MONTH($N1053) &lt;= 5, MONTH($O1053) &gt;= 5), IF($R1053 &lt;&gt; "", $H1053/$R1053, ""), ""),"")</f>
        <v/>
      </c>
      <c r="X1053" s="10" t="str">
        <f>IF(Overall!$A1055&lt;&gt;"",IF(AND(MONTH($N1053) &lt;= 6, MONTH($O1053) &gt;= 6), IF($R1053 &lt;&gt; "", $H1053/$R1053, ""), ""),"")</f>
        <v/>
      </c>
      <c r="Y1053" s="10" t="str">
        <f>IF(Overall!$A1055&lt;&gt;"",IF(AND(MONTH($N1053) &lt;= 7, MONTH($O1053) &gt;= 7 ), IF($R1053 &lt;&gt; "", $H1053/$R1053, ""), ""),"")</f>
        <v/>
      </c>
      <c r="Z1053" s="10" t="str">
        <f>IF(Overall!$A1055&lt;&gt;"",IF(AND(MONTH($N1053) &lt;= 8, MONTH($O1053) &gt;= 8), IF($R1053 &lt;&gt; "", $H1053/$R1053, ""), ""),"")</f>
        <v/>
      </c>
      <c r="AA1053" s="10" t="str">
        <f>IF(Overall!$A1055&lt;&gt;"",IF(AND(MONTH($N1053) &lt;= 9, MONTH($O1053) &gt;= 9), IF($R1053 &lt;&gt; "", $H1053/$R1053, ""), ""),"")</f>
        <v/>
      </c>
      <c r="AB1053" s="10" t="str">
        <f>IF(Overall!$A1055&lt;&gt;"",IF(AND(MONTH($N1053) &lt;= 10, MONTH($O1053) &gt;= 10), IF($R1053 &lt;&gt; "", $H1053/$R1053, ""), ""),"")</f>
        <v/>
      </c>
      <c r="AC1053" s="10" t="str">
        <f>IF(Overall!$A1055&lt;&gt;"",IF(AND(MONTH($N1053) &lt;= 11, MONTH($O1053) &gt;= 11), IF($R1053 &lt;&gt; "", $H1053/$R1053, ""), ""),"")</f>
        <v/>
      </c>
      <c r="AD1053" s="10" t="str">
        <f>IF(Overall!$A1055&lt;&gt;"",IF(AND(MONTH($N1053) &lt;= 12, MONTH($O1053) &gt;= 12), IF($R1053 &lt;&gt; "", $H1053/$R1053, ""), ""),"")</f>
        <v/>
      </c>
      <c r="AF1053" s="10" t="str">
        <f ca="1">IFERROR(IF(AND(NOW()&lt;= EOMONTH(DATE(YEAR($O1053),1, 1), 0), Overall!$A1055&lt;&gt;"", MONTH($N1053) &lt;= 1, MONTH($O1053) &gt;= 1), IF($R1053 &lt;&gt; "", $H1053/$R1053, ""), ""), "")</f>
        <v/>
      </c>
      <c r="AG1053" s="10" t="str">
        <f ca="1">IFERROR(IF(AND(NOW()&lt;= EOMONTH(DATE(YEAR($O1053),2, 1), 0), Overall!$A1055&lt;&gt;"", MONTH($N1053) &lt;= 2, MONTH($O1053) &gt;= 2), IF($R1053 &lt;&gt; "", $H1053/$R1053, ""), ""), "")</f>
        <v/>
      </c>
      <c r="AH1053" s="10" t="str">
        <f ca="1">IFERROR(IF(AND(NOW()&lt;= EOMONTH(DATE(YEAR($O1053),3, 1), 0), Overall!$A1055&lt;&gt;"", MONTH($N1053) &lt;= 3, MONTH($O1053) &gt;= 3), IF($R1053 &lt;&gt; "", $H1053/$R1053, ""), ""), "")</f>
        <v/>
      </c>
      <c r="AI1053" s="10" t="str">
        <f ca="1">IFERROR(IF(AND(NOW()&lt;= EOMONTH(DATE(YEAR($O1053),4, 1), 0), Overall!$A1055&lt;&gt;"", MONTH($N1053) &lt;= 4, MONTH($O1053) &gt;= 4), IF($R1053 &lt;&gt; "", $H1053/$R1053, ""), ""), "")</f>
        <v/>
      </c>
      <c r="AJ1053" s="10" t="str">
        <f ca="1">IFERROR(IF(AND(NOW()&lt;= EOMONTH(DATE(YEAR($O1053),5, 1), 0), Overall!$A1055&lt;&gt;"", MONTH($N1053) &lt;= 5, MONTH($O1053) &gt;= 5), IF($R1053 &lt;&gt; "", $H1053/$R1053, ""), ""), "")</f>
        <v/>
      </c>
      <c r="AK1053" s="10" t="str">
        <f ca="1">IFERROR(IF(AND(NOW()&lt;= EOMONTH(DATE(YEAR($O1053),6, 1), 0), Overall!$A1055&lt;&gt;"", MONTH($N1053) &lt;= 6, MONTH($O1053) &gt;= 6), IF($R1053 &lt;&gt; "", $H1053/$R1053, ""), ""), "")</f>
        <v/>
      </c>
      <c r="AL1053" s="10" t="str">
        <f ca="1">IFERROR(IF(AND(NOW()&lt;= EOMONTH(DATE(YEAR($O1053),7, 1), 0), Overall!$A1055&lt;&gt;"", MONTH($N1053) &lt;= 7, MONTH($O1053) &gt;= 7), IF($R1053 &lt;&gt; "", $H1053/$R1053, ""), ""), "")</f>
        <v/>
      </c>
      <c r="AM1053" s="10" t="str">
        <f ca="1">IFERROR(IF(AND(NOW()&lt;= EOMONTH(DATE(YEAR($O1053),8, 1), 0), Overall!$A1055&lt;&gt;"", MONTH($N1053) &lt;= 8, MONTH($O1053) &gt;= 8), IF($R1053 &lt;&gt; "", $H1053/$R1053, ""), ""), "")</f>
        <v/>
      </c>
      <c r="AN1053" s="10" t="str">
        <f ca="1">IFERROR(IF(AND(NOW()&lt;= EOMONTH(DATE(YEAR($O1053),9, 1), 0), Overall!$A1055&lt;&gt;"", MONTH($N1053) &lt;= 9, MONTH($O1053) &gt;= 9), IF($R1053 &lt;&gt; "", $H1053/$R1053, ""), ""), "")</f>
        <v/>
      </c>
      <c r="AO1053" s="10" t="str">
        <f ca="1">IFERROR(IF(AND(NOW()&lt;= EOMONTH(DATE(YEAR($O1053),10, 1), 0), Overall!$A1055&lt;&gt;"", MONTH($N1053) &lt;= 10, MONTH($O1053) &gt;= 10), IF($R1053 &lt;&gt; "", $H1053/$R1053, ""), ""), "")</f>
        <v/>
      </c>
      <c r="AP1053" s="10" t="str">
        <f ca="1">IFERROR(IF(AND(NOW()&lt;= EOMONTH(DATE(YEAR($O1053),11, 1), 0), Overall!$A1055&lt;&gt;"", MONTH($N1053) &lt;=11, MONTH($O1053) &gt;= 11), IF($R1053 &lt;&gt; "", $H1053/$R1053, ""), ""), "")</f>
        <v/>
      </c>
      <c r="AQ1053" s="10" t="str">
        <f ca="1">IFERROR(IF(AND(NOW()&lt;= EOMONTH(DATE(YEAR($O1053),12, 1), 0), Overall!$A1055&lt;&gt;"", MONTH($N1053) &lt;= 12, MONTH($O1053) &gt;= 12), IF($R1053 &lt;&gt; "", $H1053/$R1053, ""), ""), "")</f>
        <v/>
      </c>
      <c r="AR1053" s="16">
        <f t="shared" ca="1" si="33"/>
        <v>0</v>
      </c>
    </row>
    <row r="1054" spans="1:44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IF(Overall!Q1056&lt;&gt;"",_xlfn.VALUETOTEXT(Overall!Q1056),"")</f>
        <v/>
      </c>
      <c r="F1054" s="5" t="str">
        <f>IF(Overall!E1056&lt;&gt;"",_xlfn.VALUETOTEXT(Overall!E1056),"")</f>
        <v/>
      </c>
      <c r="G1054" s="5" t="str">
        <f>IF(Overall!R1056&lt;&gt;"",_xlfn.VALUETOTEXT(Overall!R1056),"")</f>
        <v/>
      </c>
      <c r="H1054" s="6" t="str">
        <f>IF(Overall!F1056&lt;&gt;"",VALUE(Overall!F1056),"")</f>
        <v/>
      </c>
      <c r="I1054" s="6" t="str">
        <f>IF(Overall!G1056&lt;&gt;"",VALUE(Overall!G1056),"")</f>
        <v/>
      </c>
      <c r="J1054" s="6" t="str">
        <f>IF(Overall!H1056&lt;&gt;"",VALUE(Overall!H1056),"")</f>
        <v/>
      </c>
      <c r="K1054" s="6" t="str">
        <f>IF(Overall!I1056&lt;&gt;"",VALUE(Overall!I1056),"")</f>
        <v/>
      </c>
      <c r="L1054" s="6" t="str">
        <f>IF(Overall!J1056&lt;&gt;"",VALUE(Overall!J1056),"")</f>
        <v/>
      </c>
      <c r="M1054" s="6" t="str">
        <f>IF(Overall!K1056&lt;&gt;"",VALUE(Overall!K1056),"")</f>
        <v/>
      </c>
      <c r="N1054" s="7" t="str">
        <f>IF(Overall!L1056&lt;&gt;"",DATEVALUE(MID(Overall!L1056, FIND(",", Overall!L1056) + 2, FIND(" ", Overall!L1056) - FIND(",", Overall!L1056) - 1) &amp; " " &amp; MID(Overall!L1056, FIND(" ", Overall!L1056) + 1, FIND(",", Overall!L1056, FIND(" ", Overall!L1056)) - FIND(" ", Overall!L1056) - 1) &amp; ", " &amp; MID(Overall!L1056, FIND(",", Overall!L1056, FIND(",",Overall!L1056) + 1) + 2, LEN(Overall!L1056))),"")</f>
        <v/>
      </c>
      <c r="O1054" s="7" t="str">
        <f>IF(Overall!M1056&lt;&gt;"",DATEVALUE(MID(Overall!M1056, FIND(",", Overall!M1056) + 2, FIND(" ", Overall!M1056) - FIND(",", Overall!M1056) - 1) &amp; " " &amp; MID(Overall!M1056, FIND(" ", Overall!M1056) + 1, FIND(",", Overall!M1056, FIND(" ", Overall!M1056)) - FIND(" ", Overall!M1056) - 1) &amp; ", " &amp; MID(Overall!M1056, FIND(",", Overall!M1056, FIND(",",Overall!M1056) + 1) + 2, LEN(Overall!M1056))),"")</f>
        <v/>
      </c>
      <c r="P1054" s="7" t="str">
        <f>IF(Overall!N1056&lt;&gt;"",DATEVALUE(MID(Overall!N1056, FIND(",", Overall!N1056) + 2, FIND(" ", Overall!N1056) - FIND(",", Overall!N1056) - 1) &amp; " " &amp; MID(Overall!N1056, FIND(" ", Overall!N1056) + 1, FIND(",", Overall!N1056, FIND(" ", Overall!N1056)) - FIND(" ", Overall!N1056) - 1) &amp; ", " &amp; MID(Overall!N1056, FIND(",", Overall!N1056, FIND(",",Overall!N1056) + 1) + 2, LEN(Overall!N1056))),"")</f>
        <v/>
      </c>
      <c r="Q1054" s="7" t="str">
        <f>IF(Overall!O1056&lt;&gt;"",DATEVALUE(MID(Overall!O1056, FIND(",", Overall!O1056) + 2, FIND(" ", Overall!O1056) - FIND(",", Overall!O1056) - 1) &amp; " " &amp; MID(Overall!O1056, FIND(" ", Overall!O1056) + 1, FIND(",", Overall!O1056, FIND(" ", Overall!O1056)) - FIND(" ", Overall!O1056) - 1) &amp; ", " &amp; MID(Overall!O1056, FIND(",", Overall!O1056, FIND(",",Overall!O1056) + 1) + 2, LEN(Overall!O1056))),"")</f>
        <v/>
      </c>
      <c r="R1054" s="5" t="str">
        <f t="shared" si="32"/>
        <v/>
      </c>
      <c r="S1054" s="10" t="str">
        <f>IF(Overall!$A1056&lt;&gt;"",IF(AND(MONTH($N1054) &lt;= 1, MONTH($O1054) &gt;= 1), IF($R1054 &lt;&gt; "", $H1054/$R1054, ""), ""),"")</f>
        <v/>
      </c>
      <c r="T1054" s="10" t="str">
        <f>IF(Overall!$A1056&lt;&gt;"",IF(AND(MONTH($N1054) &lt;= 2, MONTH($O1054) &gt;= 2), IF($R1054 &lt;&gt; "", $H1054/$R1054, ""), ""),"")</f>
        <v/>
      </c>
      <c r="U1054" s="10" t="str">
        <f>IF(Overall!$A1056&lt;&gt;"",IF(AND(MONTH($N1054) &lt;= 3, MONTH($O1054) &gt;= 3), IF($R1054 &lt;&gt; "", $H1054/$R1054, ""), ""),"")</f>
        <v/>
      </c>
      <c r="V1054" s="10" t="str">
        <f>IF(Overall!$A1056&lt;&gt;"",IF(AND(MONTH($N1054) &lt;= 4, MONTH($O1054) &gt;= 4), IF($R1054 &lt;&gt; "", $H1054/$R1054, ""), ""),"")</f>
        <v/>
      </c>
      <c r="W1054" s="10" t="str">
        <f>IF(Overall!$A1056&lt;&gt;"",IF(AND(MONTH($N1054) &lt;= 5, MONTH($O1054) &gt;= 5), IF($R1054 &lt;&gt; "", $H1054/$R1054, ""), ""),"")</f>
        <v/>
      </c>
      <c r="X1054" s="10" t="str">
        <f>IF(Overall!$A1056&lt;&gt;"",IF(AND(MONTH($N1054) &lt;= 6, MONTH($O1054) &gt;= 6), IF($R1054 &lt;&gt; "", $H1054/$R1054, ""), ""),"")</f>
        <v/>
      </c>
      <c r="Y1054" s="10" t="str">
        <f>IF(Overall!$A1056&lt;&gt;"",IF(AND(MONTH($N1054) &lt;= 7, MONTH($O1054) &gt;= 7 ), IF($R1054 &lt;&gt; "", $H1054/$R1054, ""), ""),"")</f>
        <v/>
      </c>
      <c r="Z1054" s="10" t="str">
        <f>IF(Overall!$A1056&lt;&gt;"",IF(AND(MONTH($N1054) &lt;= 8, MONTH($O1054) &gt;= 8), IF($R1054 &lt;&gt; "", $H1054/$R1054, ""), ""),"")</f>
        <v/>
      </c>
      <c r="AA1054" s="10" t="str">
        <f>IF(Overall!$A1056&lt;&gt;"",IF(AND(MONTH($N1054) &lt;= 9, MONTH($O1054) &gt;= 9), IF($R1054 &lt;&gt; "", $H1054/$R1054, ""), ""),"")</f>
        <v/>
      </c>
      <c r="AB1054" s="10" t="str">
        <f>IF(Overall!$A1056&lt;&gt;"",IF(AND(MONTH($N1054) &lt;= 10, MONTH($O1054) &gt;= 10), IF($R1054 &lt;&gt; "", $H1054/$R1054, ""), ""),"")</f>
        <v/>
      </c>
      <c r="AC1054" s="10" t="str">
        <f>IF(Overall!$A1056&lt;&gt;"",IF(AND(MONTH($N1054) &lt;= 11, MONTH($O1054) &gt;= 11), IF($R1054 &lt;&gt; "", $H1054/$R1054, ""), ""),"")</f>
        <v/>
      </c>
      <c r="AD1054" s="10" t="str">
        <f>IF(Overall!$A1056&lt;&gt;"",IF(AND(MONTH($N1054) &lt;= 12, MONTH($O1054) &gt;= 12), IF($R1054 &lt;&gt; "", $H1054/$R1054, ""), ""),"")</f>
        <v/>
      </c>
      <c r="AF1054" s="10" t="str">
        <f ca="1">IFERROR(IF(AND(NOW()&lt;= EOMONTH(DATE(YEAR($O1054),1, 1), 0), Overall!$A1056&lt;&gt;"", MONTH($N1054) &lt;= 1, MONTH($O1054) &gt;= 1), IF($R1054 &lt;&gt; "", $H1054/$R1054, ""), ""), "")</f>
        <v/>
      </c>
      <c r="AG1054" s="10" t="str">
        <f ca="1">IFERROR(IF(AND(NOW()&lt;= EOMONTH(DATE(YEAR($O1054),2, 1), 0), Overall!$A1056&lt;&gt;"", MONTH($N1054) &lt;= 2, MONTH($O1054) &gt;= 2), IF($R1054 &lt;&gt; "", $H1054/$R1054, ""), ""), "")</f>
        <v/>
      </c>
      <c r="AH1054" s="10" t="str">
        <f ca="1">IFERROR(IF(AND(NOW()&lt;= EOMONTH(DATE(YEAR($O1054),3, 1), 0), Overall!$A1056&lt;&gt;"", MONTH($N1054) &lt;= 3, MONTH($O1054) &gt;= 3), IF($R1054 &lt;&gt; "", $H1054/$R1054, ""), ""), "")</f>
        <v/>
      </c>
      <c r="AI1054" s="10" t="str">
        <f ca="1">IFERROR(IF(AND(NOW()&lt;= EOMONTH(DATE(YEAR($O1054),4, 1), 0), Overall!$A1056&lt;&gt;"", MONTH($N1054) &lt;= 4, MONTH($O1054) &gt;= 4), IF($R1054 &lt;&gt; "", $H1054/$R1054, ""), ""), "")</f>
        <v/>
      </c>
      <c r="AJ1054" s="10" t="str">
        <f ca="1">IFERROR(IF(AND(NOW()&lt;= EOMONTH(DATE(YEAR($O1054),5, 1), 0), Overall!$A1056&lt;&gt;"", MONTH($N1054) &lt;= 5, MONTH($O1054) &gt;= 5), IF($R1054 &lt;&gt; "", $H1054/$R1054, ""), ""), "")</f>
        <v/>
      </c>
      <c r="AK1054" s="10" t="str">
        <f ca="1">IFERROR(IF(AND(NOW()&lt;= EOMONTH(DATE(YEAR($O1054),6, 1), 0), Overall!$A1056&lt;&gt;"", MONTH($N1054) &lt;= 6, MONTH($O1054) &gt;= 6), IF($R1054 &lt;&gt; "", $H1054/$R1054, ""), ""), "")</f>
        <v/>
      </c>
      <c r="AL1054" s="10" t="str">
        <f ca="1">IFERROR(IF(AND(NOW()&lt;= EOMONTH(DATE(YEAR($O1054),7, 1), 0), Overall!$A1056&lt;&gt;"", MONTH($N1054) &lt;= 7, MONTH($O1054) &gt;= 7), IF($R1054 &lt;&gt; "", $H1054/$R1054, ""), ""), "")</f>
        <v/>
      </c>
      <c r="AM1054" s="10" t="str">
        <f ca="1">IFERROR(IF(AND(NOW()&lt;= EOMONTH(DATE(YEAR($O1054),8, 1), 0), Overall!$A1056&lt;&gt;"", MONTH($N1054) &lt;= 8, MONTH($O1054) &gt;= 8), IF($R1054 &lt;&gt; "", $H1054/$R1054, ""), ""), "")</f>
        <v/>
      </c>
      <c r="AN1054" s="10" t="str">
        <f ca="1">IFERROR(IF(AND(NOW()&lt;= EOMONTH(DATE(YEAR($O1054),9, 1), 0), Overall!$A1056&lt;&gt;"", MONTH($N1054) &lt;= 9, MONTH($O1054) &gt;= 9), IF($R1054 &lt;&gt; "", $H1054/$R1054, ""), ""), "")</f>
        <v/>
      </c>
      <c r="AO1054" s="10" t="str">
        <f ca="1">IFERROR(IF(AND(NOW()&lt;= EOMONTH(DATE(YEAR($O1054),10, 1), 0), Overall!$A1056&lt;&gt;"", MONTH($N1054) &lt;= 10, MONTH($O1054) &gt;= 10), IF($R1054 &lt;&gt; "", $H1054/$R1054, ""), ""), "")</f>
        <v/>
      </c>
      <c r="AP1054" s="10" t="str">
        <f ca="1">IFERROR(IF(AND(NOW()&lt;= EOMONTH(DATE(YEAR($O1054),11, 1), 0), Overall!$A1056&lt;&gt;"", MONTH($N1054) &lt;=11, MONTH($O1054) &gt;= 11), IF($R1054 &lt;&gt; "", $H1054/$R1054, ""), ""), "")</f>
        <v/>
      </c>
      <c r="AQ1054" s="10" t="str">
        <f ca="1">IFERROR(IF(AND(NOW()&lt;= EOMONTH(DATE(YEAR($O1054),12, 1), 0), Overall!$A1056&lt;&gt;"", MONTH($N1054) &lt;= 12, MONTH($O1054) &gt;= 12), IF($R1054 &lt;&gt; "", $H1054/$R1054, ""), ""), "")</f>
        <v/>
      </c>
      <c r="AR1054" s="16">
        <f t="shared" ca="1" si="33"/>
        <v>0</v>
      </c>
    </row>
    <row r="1055" spans="1:44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IF(Overall!Q1057&lt;&gt;"",_xlfn.VALUETOTEXT(Overall!Q1057),"")</f>
        <v/>
      </c>
      <c r="F1055" s="5" t="str">
        <f>IF(Overall!E1057&lt;&gt;"",_xlfn.VALUETOTEXT(Overall!E1057),"")</f>
        <v/>
      </c>
      <c r="G1055" s="5" t="str">
        <f>IF(Overall!R1057&lt;&gt;"",_xlfn.VALUETOTEXT(Overall!R1057),"")</f>
        <v/>
      </c>
      <c r="H1055" s="6" t="str">
        <f>IF(Overall!F1057&lt;&gt;"",VALUE(Overall!F1057),"")</f>
        <v/>
      </c>
      <c r="I1055" s="6" t="str">
        <f>IF(Overall!G1057&lt;&gt;"",VALUE(Overall!G1057),"")</f>
        <v/>
      </c>
      <c r="J1055" s="6" t="str">
        <f>IF(Overall!H1057&lt;&gt;"",VALUE(Overall!H1057),"")</f>
        <v/>
      </c>
      <c r="K1055" s="6" t="str">
        <f>IF(Overall!I1057&lt;&gt;"",VALUE(Overall!I1057),"")</f>
        <v/>
      </c>
      <c r="L1055" s="6" t="str">
        <f>IF(Overall!J1057&lt;&gt;"",VALUE(Overall!J1057),"")</f>
        <v/>
      </c>
      <c r="M1055" s="6" t="str">
        <f>IF(Overall!K1057&lt;&gt;"",VALUE(Overall!K1057),"")</f>
        <v/>
      </c>
      <c r="N1055" s="7" t="str">
        <f>IF(Overall!L1057&lt;&gt;"",DATEVALUE(MID(Overall!L1057, FIND(",", Overall!L1057) + 2, FIND(" ", Overall!L1057) - FIND(",", Overall!L1057) - 1) &amp; " " &amp; MID(Overall!L1057, FIND(" ", Overall!L1057) + 1, FIND(",", Overall!L1057, FIND(" ", Overall!L1057)) - FIND(" ", Overall!L1057) - 1) &amp; ", " &amp; MID(Overall!L1057, FIND(",", Overall!L1057, FIND(",",Overall!L1057) + 1) + 2, LEN(Overall!L1057))),"")</f>
        <v/>
      </c>
      <c r="O1055" s="7" t="str">
        <f>IF(Overall!M1057&lt;&gt;"",DATEVALUE(MID(Overall!M1057, FIND(",", Overall!M1057) + 2, FIND(" ", Overall!M1057) - FIND(",", Overall!M1057) - 1) &amp; " " &amp; MID(Overall!M1057, FIND(" ", Overall!M1057) + 1, FIND(",", Overall!M1057, FIND(" ", Overall!M1057)) - FIND(" ", Overall!M1057) - 1) &amp; ", " &amp; MID(Overall!M1057, FIND(",", Overall!M1057, FIND(",",Overall!M1057) + 1) + 2, LEN(Overall!M1057))),"")</f>
        <v/>
      </c>
      <c r="P1055" s="7" t="str">
        <f>IF(Overall!N1057&lt;&gt;"",DATEVALUE(MID(Overall!N1057, FIND(",", Overall!N1057) + 2, FIND(" ", Overall!N1057) - FIND(",", Overall!N1057) - 1) &amp; " " &amp; MID(Overall!N1057, FIND(" ", Overall!N1057) + 1, FIND(",", Overall!N1057, FIND(" ", Overall!N1057)) - FIND(" ", Overall!N1057) - 1) &amp; ", " &amp; MID(Overall!N1057, FIND(",", Overall!N1057, FIND(",",Overall!N1057) + 1) + 2, LEN(Overall!N1057))),"")</f>
        <v/>
      </c>
      <c r="Q1055" s="7" t="str">
        <f>IF(Overall!O1057&lt;&gt;"",DATEVALUE(MID(Overall!O1057, FIND(",", Overall!O1057) + 2, FIND(" ", Overall!O1057) - FIND(",", Overall!O1057) - 1) &amp; " " &amp; MID(Overall!O1057, FIND(" ", Overall!O1057) + 1, FIND(",", Overall!O1057, FIND(" ", Overall!O1057)) - FIND(" ", Overall!O1057) - 1) &amp; ", " &amp; MID(Overall!O1057, FIND(",", Overall!O1057, FIND(",",Overall!O1057) + 1) + 2, LEN(Overall!O1057))),"")</f>
        <v/>
      </c>
      <c r="R1055" s="5" t="str">
        <f t="shared" si="32"/>
        <v/>
      </c>
      <c r="S1055" s="10" t="str">
        <f>IF(Overall!$A1057&lt;&gt;"",IF(AND(MONTH($N1055) &lt;= 1, MONTH($O1055) &gt;= 1), IF($R1055 &lt;&gt; "", $H1055/$R1055, ""), ""),"")</f>
        <v/>
      </c>
      <c r="T1055" s="10" t="str">
        <f>IF(Overall!$A1057&lt;&gt;"",IF(AND(MONTH($N1055) &lt;= 2, MONTH($O1055) &gt;= 2), IF($R1055 &lt;&gt; "", $H1055/$R1055, ""), ""),"")</f>
        <v/>
      </c>
      <c r="U1055" s="10" t="str">
        <f>IF(Overall!$A1057&lt;&gt;"",IF(AND(MONTH($N1055) &lt;= 3, MONTH($O1055) &gt;= 3), IF($R1055 &lt;&gt; "", $H1055/$R1055, ""), ""),"")</f>
        <v/>
      </c>
      <c r="V1055" s="10" t="str">
        <f>IF(Overall!$A1057&lt;&gt;"",IF(AND(MONTH($N1055) &lt;= 4, MONTH($O1055) &gt;= 4), IF($R1055 &lt;&gt; "", $H1055/$R1055, ""), ""),"")</f>
        <v/>
      </c>
      <c r="W1055" s="10" t="str">
        <f>IF(Overall!$A1057&lt;&gt;"",IF(AND(MONTH($N1055) &lt;= 5, MONTH($O1055) &gt;= 5), IF($R1055 &lt;&gt; "", $H1055/$R1055, ""), ""),"")</f>
        <v/>
      </c>
      <c r="X1055" s="10" t="str">
        <f>IF(Overall!$A1057&lt;&gt;"",IF(AND(MONTH($N1055) &lt;= 6, MONTH($O1055) &gt;= 6), IF($R1055 &lt;&gt; "", $H1055/$R1055, ""), ""),"")</f>
        <v/>
      </c>
      <c r="Y1055" s="10" t="str">
        <f>IF(Overall!$A1057&lt;&gt;"",IF(AND(MONTH($N1055) &lt;= 7, MONTH($O1055) &gt;= 7 ), IF($R1055 &lt;&gt; "", $H1055/$R1055, ""), ""),"")</f>
        <v/>
      </c>
      <c r="Z1055" s="10" t="str">
        <f>IF(Overall!$A1057&lt;&gt;"",IF(AND(MONTH($N1055) &lt;= 8, MONTH($O1055) &gt;= 8), IF($R1055 &lt;&gt; "", $H1055/$R1055, ""), ""),"")</f>
        <v/>
      </c>
      <c r="AA1055" s="10" t="str">
        <f>IF(Overall!$A1057&lt;&gt;"",IF(AND(MONTH($N1055) &lt;= 9, MONTH($O1055) &gt;= 9), IF($R1055 &lt;&gt; "", $H1055/$R1055, ""), ""),"")</f>
        <v/>
      </c>
      <c r="AB1055" s="10" t="str">
        <f>IF(Overall!$A1057&lt;&gt;"",IF(AND(MONTH($N1055) &lt;= 10, MONTH($O1055) &gt;= 10), IF($R1055 &lt;&gt; "", $H1055/$R1055, ""), ""),"")</f>
        <v/>
      </c>
      <c r="AC1055" s="10" t="str">
        <f>IF(Overall!$A1057&lt;&gt;"",IF(AND(MONTH($N1055) &lt;= 11, MONTH($O1055) &gt;= 11), IF($R1055 &lt;&gt; "", $H1055/$R1055, ""), ""),"")</f>
        <v/>
      </c>
      <c r="AD1055" s="10" t="str">
        <f>IF(Overall!$A1057&lt;&gt;"",IF(AND(MONTH($N1055) &lt;= 12, MONTH($O1055) &gt;= 12), IF($R1055 &lt;&gt; "", $H1055/$R1055, ""), ""),"")</f>
        <v/>
      </c>
      <c r="AF1055" s="10" t="str">
        <f ca="1">IFERROR(IF(AND(NOW()&lt;= EOMONTH(DATE(YEAR($O1055),1, 1), 0), Overall!$A1057&lt;&gt;"", MONTH($N1055) &lt;= 1, MONTH($O1055) &gt;= 1), IF($R1055 &lt;&gt; "", $H1055/$R1055, ""), ""), "")</f>
        <v/>
      </c>
      <c r="AG1055" s="10" t="str">
        <f ca="1">IFERROR(IF(AND(NOW()&lt;= EOMONTH(DATE(YEAR($O1055),2, 1), 0), Overall!$A1057&lt;&gt;"", MONTH($N1055) &lt;= 2, MONTH($O1055) &gt;= 2), IF($R1055 &lt;&gt; "", $H1055/$R1055, ""), ""), "")</f>
        <v/>
      </c>
      <c r="AH1055" s="10" t="str">
        <f ca="1">IFERROR(IF(AND(NOW()&lt;= EOMONTH(DATE(YEAR($O1055),3, 1), 0), Overall!$A1057&lt;&gt;"", MONTH($N1055) &lt;= 3, MONTH($O1055) &gt;= 3), IF($R1055 &lt;&gt; "", $H1055/$R1055, ""), ""), "")</f>
        <v/>
      </c>
      <c r="AI1055" s="10" t="str">
        <f ca="1">IFERROR(IF(AND(NOW()&lt;= EOMONTH(DATE(YEAR($O1055),4, 1), 0), Overall!$A1057&lt;&gt;"", MONTH($N1055) &lt;= 4, MONTH($O1055) &gt;= 4), IF($R1055 &lt;&gt; "", $H1055/$R1055, ""), ""), "")</f>
        <v/>
      </c>
      <c r="AJ1055" s="10" t="str">
        <f ca="1">IFERROR(IF(AND(NOW()&lt;= EOMONTH(DATE(YEAR($O1055),5, 1), 0), Overall!$A1057&lt;&gt;"", MONTH($N1055) &lt;= 5, MONTH($O1055) &gt;= 5), IF($R1055 &lt;&gt; "", $H1055/$R1055, ""), ""), "")</f>
        <v/>
      </c>
      <c r="AK1055" s="10" t="str">
        <f ca="1">IFERROR(IF(AND(NOW()&lt;= EOMONTH(DATE(YEAR($O1055),6, 1), 0), Overall!$A1057&lt;&gt;"", MONTH($N1055) &lt;= 6, MONTH($O1055) &gt;= 6), IF($R1055 &lt;&gt; "", $H1055/$R1055, ""), ""), "")</f>
        <v/>
      </c>
      <c r="AL1055" s="10" t="str">
        <f ca="1">IFERROR(IF(AND(NOW()&lt;= EOMONTH(DATE(YEAR($O1055),7, 1), 0), Overall!$A1057&lt;&gt;"", MONTH($N1055) &lt;= 7, MONTH($O1055) &gt;= 7), IF($R1055 &lt;&gt; "", $H1055/$R1055, ""), ""), "")</f>
        <v/>
      </c>
      <c r="AM1055" s="10" t="str">
        <f ca="1">IFERROR(IF(AND(NOW()&lt;= EOMONTH(DATE(YEAR($O1055),8, 1), 0), Overall!$A1057&lt;&gt;"", MONTH($N1055) &lt;= 8, MONTH($O1055) &gt;= 8), IF($R1055 &lt;&gt; "", $H1055/$R1055, ""), ""), "")</f>
        <v/>
      </c>
      <c r="AN1055" s="10" t="str">
        <f ca="1">IFERROR(IF(AND(NOW()&lt;= EOMONTH(DATE(YEAR($O1055),9, 1), 0), Overall!$A1057&lt;&gt;"", MONTH($N1055) &lt;= 9, MONTH($O1055) &gt;= 9), IF($R1055 &lt;&gt; "", $H1055/$R1055, ""), ""), "")</f>
        <v/>
      </c>
      <c r="AO1055" s="10" t="str">
        <f ca="1">IFERROR(IF(AND(NOW()&lt;= EOMONTH(DATE(YEAR($O1055),10, 1), 0), Overall!$A1057&lt;&gt;"", MONTH($N1055) &lt;= 10, MONTH($O1055) &gt;= 10), IF($R1055 &lt;&gt; "", $H1055/$R1055, ""), ""), "")</f>
        <v/>
      </c>
      <c r="AP1055" s="10" t="str">
        <f ca="1">IFERROR(IF(AND(NOW()&lt;= EOMONTH(DATE(YEAR($O1055),11, 1), 0), Overall!$A1057&lt;&gt;"", MONTH($N1055) &lt;=11, MONTH($O1055) &gt;= 11), IF($R1055 &lt;&gt; "", $H1055/$R1055, ""), ""), "")</f>
        <v/>
      </c>
      <c r="AQ1055" s="10" t="str">
        <f ca="1">IFERROR(IF(AND(NOW()&lt;= EOMONTH(DATE(YEAR($O1055),12, 1), 0), Overall!$A1057&lt;&gt;"", MONTH($N1055) &lt;= 12, MONTH($O1055) &gt;= 12), IF($R1055 &lt;&gt; "", $H1055/$R1055, ""), ""), "")</f>
        <v/>
      </c>
      <c r="AR1055" s="16">
        <f t="shared" ca="1" si="33"/>
        <v>0</v>
      </c>
    </row>
    <row r="1056" spans="1:44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IF(Overall!Q1058&lt;&gt;"",_xlfn.VALUETOTEXT(Overall!Q1058),"")</f>
        <v/>
      </c>
      <c r="F1056" s="5" t="str">
        <f>IF(Overall!E1058&lt;&gt;"",_xlfn.VALUETOTEXT(Overall!E1058),"")</f>
        <v/>
      </c>
      <c r="G1056" s="5" t="str">
        <f>IF(Overall!R1058&lt;&gt;"",_xlfn.VALUETOTEXT(Overall!R1058),"")</f>
        <v/>
      </c>
      <c r="H1056" s="6" t="str">
        <f>IF(Overall!F1058&lt;&gt;"",VALUE(Overall!F1058),"")</f>
        <v/>
      </c>
      <c r="I1056" s="6" t="str">
        <f>IF(Overall!G1058&lt;&gt;"",VALUE(Overall!G1058),"")</f>
        <v/>
      </c>
      <c r="J1056" s="6" t="str">
        <f>IF(Overall!H1058&lt;&gt;"",VALUE(Overall!H1058),"")</f>
        <v/>
      </c>
      <c r="K1056" s="6" t="str">
        <f>IF(Overall!I1058&lt;&gt;"",VALUE(Overall!I1058),"")</f>
        <v/>
      </c>
      <c r="L1056" s="6" t="str">
        <f>IF(Overall!J1058&lt;&gt;"",VALUE(Overall!J1058),"")</f>
        <v/>
      </c>
      <c r="M1056" s="6" t="str">
        <f>IF(Overall!K1058&lt;&gt;"",VALUE(Overall!K1058),"")</f>
        <v/>
      </c>
      <c r="N1056" s="7" t="str">
        <f>IF(Overall!L1058&lt;&gt;"",DATEVALUE(MID(Overall!L1058, FIND(",", Overall!L1058) + 2, FIND(" ", Overall!L1058) - FIND(",", Overall!L1058) - 1) &amp; " " &amp; MID(Overall!L1058, FIND(" ", Overall!L1058) + 1, FIND(",", Overall!L1058, FIND(" ", Overall!L1058)) - FIND(" ", Overall!L1058) - 1) &amp; ", " &amp; MID(Overall!L1058, FIND(",", Overall!L1058, FIND(",",Overall!L1058) + 1) + 2, LEN(Overall!L1058))),"")</f>
        <v/>
      </c>
      <c r="O1056" s="7" t="str">
        <f>IF(Overall!M1058&lt;&gt;"",DATEVALUE(MID(Overall!M1058, FIND(",", Overall!M1058) + 2, FIND(" ", Overall!M1058) - FIND(",", Overall!M1058) - 1) &amp; " " &amp; MID(Overall!M1058, FIND(" ", Overall!M1058) + 1, FIND(",", Overall!M1058, FIND(" ", Overall!M1058)) - FIND(" ", Overall!M1058) - 1) &amp; ", " &amp; MID(Overall!M1058, FIND(",", Overall!M1058, FIND(",",Overall!M1058) + 1) + 2, LEN(Overall!M1058))),"")</f>
        <v/>
      </c>
      <c r="P1056" s="7" t="str">
        <f>IF(Overall!N1058&lt;&gt;"",DATEVALUE(MID(Overall!N1058, FIND(",", Overall!N1058) + 2, FIND(" ", Overall!N1058) - FIND(",", Overall!N1058) - 1) &amp; " " &amp; MID(Overall!N1058, FIND(" ", Overall!N1058) + 1, FIND(",", Overall!N1058, FIND(" ", Overall!N1058)) - FIND(" ", Overall!N1058) - 1) &amp; ", " &amp; MID(Overall!N1058, FIND(",", Overall!N1058, FIND(",",Overall!N1058) + 1) + 2, LEN(Overall!N1058))),"")</f>
        <v/>
      </c>
      <c r="Q1056" s="7" t="str">
        <f>IF(Overall!O1058&lt;&gt;"",DATEVALUE(MID(Overall!O1058, FIND(",", Overall!O1058) + 2, FIND(" ", Overall!O1058) - FIND(",", Overall!O1058) - 1) &amp; " " &amp; MID(Overall!O1058, FIND(" ", Overall!O1058) + 1, FIND(",", Overall!O1058, FIND(" ", Overall!O1058)) - FIND(" ", Overall!O1058) - 1) &amp; ", " &amp; MID(Overall!O1058, FIND(",", Overall!O1058, FIND(",",Overall!O1058) + 1) + 2, LEN(Overall!O1058))),"")</f>
        <v/>
      </c>
      <c r="R1056" s="5" t="str">
        <f t="shared" si="32"/>
        <v/>
      </c>
      <c r="S1056" s="10" t="str">
        <f>IF(Overall!$A1058&lt;&gt;"",IF(AND(MONTH($N1056) &lt;= 1, MONTH($O1056) &gt;= 1), IF($R1056 &lt;&gt; "", $H1056/$R1056, ""), ""),"")</f>
        <v/>
      </c>
      <c r="T1056" s="10" t="str">
        <f>IF(Overall!$A1058&lt;&gt;"",IF(AND(MONTH($N1056) &lt;= 2, MONTH($O1056) &gt;= 2), IF($R1056 &lt;&gt; "", $H1056/$R1056, ""), ""),"")</f>
        <v/>
      </c>
      <c r="U1056" s="10" t="str">
        <f>IF(Overall!$A1058&lt;&gt;"",IF(AND(MONTH($N1056) &lt;= 3, MONTH($O1056) &gt;= 3), IF($R1056 &lt;&gt; "", $H1056/$R1056, ""), ""),"")</f>
        <v/>
      </c>
      <c r="V1056" s="10" t="str">
        <f>IF(Overall!$A1058&lt;&gt;"",IF(AND(MONTH($N1056) &lt;= 4, MONTH($O1056) &gt;= 4), IF($R1056 &lt;&gt; "", $H1056/$R1056, ""), ""),"")</f>
        <v/>
      </c>
      <c r="W1056" s="10" t="str">
        <f>IF(Overall!$A1058&lt;&gt;"",IF(AND(MONTH($N1056) &lt;= 5, MONTH($O1056) &gt;= 5), IF($R1056 &lt;&gt; "", $H1056/$R1056, ""), ""),"")</f>
        <v/>
      </c>
      <c r="X1056" s="10" t="str">
        <f>IF(Overall!$A1058&lt;&gt;"",IF(AND(MONTH($N1056) &lt;= 6, MONTH($O1056) &gt;= 6), IF($R1056 &lt;&gt; "", $H1056/$R1056, ""), ""),"")</f>
        <v/>
      </c>
      <c r="Y1056" s="10" t="str">
        <f>IF(Overall!$A1058&lt;&gt;"",IF(AND(MONTH($N1056) &lt;= 7, MONTH($O1056) &gt;= 7 ), IF($R1056 &lt;&gt; "", $H1056/$R1056, ""), ""),"")</f>
        <v/>
      </c>
      <c r="Z1056" s="10" t="str">
        <f>IF(Overall!$A1058&lt;&gt;"",IF(AND(MONTH($N1056) &lt;= 8, MONTH($O1056) &gt;= 8), IF($R1056 &lt;&gt; "", $H1056/$R1056, ""), ""),"")</f>
        <v/>
      </c>
      <c r="AA1056" s="10" t="str">
        <f>IF(Overall!$A1058&lt;&gt;"",IF(AND(MONTH($N1056) &lt;= 9, MONTH($O1056) &gt;= 9), IF($R1056 &lt;&gt; "", $H1056/$R1056, ""), ""),"")</f>
        <v/>
      </c>
      <c r="AB1056" s="10" t="str">
        <f>IF(Overall!$A1058&lt;&gt;"",IF(AND(MONTH($N1056) &lt;= 10, MONTH($O1056) &gt;= 10), IF($R1056 &lt;&gt; "", $H1056/$R1056, ""), ""),"")</f>
        <v/>
      </c>
      <c r="AC1056" s="10" t="str">
        <f>IF(Overall!$A1058&lt;&gt;"",IF(AND(MONTH($N1056) &lt;= 11, MONTH($O1056) &gt;= 11), IF($R1056 &lt;&gt; "", $H1056/$R1056, ""), ""),"")</f>
        <v/>
      </c>
      <c r="AD1056" s="10" t="str">
        <f>IF(Overall!$A1058&lt;&gt;"",IF(AND(MONTH($N1056) &lt;= 12, MONTH($O1056) &gt;= 12), IF($R1056 &lt;&gt; "", $H1056/$R1056, ""), ""),"")</f>
        <v/>
      </c>
      <c r="AF1056" s="10" t="str">
        <f ca="1">IFERROR(IF(AND(NOW()&lt;= EOMONTH(DATE(YEAR($O1056),1, 1), 0), Overall!$A1058&lt;&gt;"", MONTH($N1056) &lt;= 1, MONTH($O1056) &gt;= 1), IF($R1056 &lt;&gt; "", $H1056/$R1056, ""), ""), "")</f>
        <v/>
      </c>
      <c r="AG1056" s="10" t="str">
        <f ca="1">IFERROR(IF(AND(NOW()&lt;= EOMONTH(DATE(YEAR($O1056),2, 1), 0), Overall!$A1058&lt;&gt;"", MONTH($N1056) &lt;= 2, MONTH($O1056) &gt;= 2), IF($R1056 &lt;&gt; "", $H1056/$R1056, ""), ""), "")</f>
        <v/>
      </c>
      <c r="AH1056" s="10" t="str">
        <f ca="1">IFERROR(IF(AND(NOW()&lt;= EOMONTH(DATE(YEAR($O1056),3, 1), 0), Overall!$A1058&lt;&gt;"", MONTH($N1056) &lt;= 3, MONTH($O1056) &gt;= 3), IF($R1056 &lt;&gt; "", $H1056/$R1056, ""), ""), "")</f>
        <v/>
      </c>
      <c r="AI1056" s="10" t="str">
        <f ca="1">IFERROR(IF(AND(NOW()&lt;= EOMONTH(DATE(YEAR($O1056),4, 1), 0), Overall!$A1058&lt;&gt;"", MONTH($N1056) &lt;= 4, MONTH($O1056) &gt;= 4), IF($R1056 &lt;&gt; "", $H1056/$R1056, ""), ""), "")</f>
        <v/>
      </c>
      <c r="AJ1056" s="10" t="str">
        <f ca="1">IFERROR(IF(AND(NOW()&lt;= EOMONTH(DATE(YEAR($O1056),5, 1), 0), Overall!$A1058&lt;&gt;"", MONTH($N1056) &lt;= 5, MONTH($O1056) &gt;= 5), IF($R1056 &lt;&gt; "", $H1056/$R1056, ""), ""), "")</f>
        <v/>
      </c>
      <c r="AK1056" s="10" t="str">
        <f ca="1">IFERROR(IF(AND(NOW()&lt;= EOMONTH(DATE(YEAR($O1056),6, 1), 0), Overall!$A1058&lt;&gt;"", MONTH($N1056) &lt;= 6, MONTH($O1056) &gt;= 6), IF($R1056 &lt;&gt; "", $H1056/$R1056, ""), ""), "")</f>
        <v/>
      </c>
      <c r="AL1056" s="10" t="str">
        <f ca="1">IFERROR(IF(AND(NOW()&lt;= EOMONTH(DATE(YEAR($O1056),7, 1), 0), Overall!$A1058&lt;&gt;"", MONTH($N1056) &lt;= 7, MONTH($O1056) &gt;= 7), IF($R1056 &lt;&gt; "", $H1056/$R1056, ""), ""), "")</f>
        <v/>
      </c>
      <c r="AM1056" s="10" t="str">
        <f ca="1">IFERROR(IF(AND(NOW()&lt;= EOMONTH(DATE(YEAR($O1056),8, 1), 0), Overall!$A1058&lt;&gt;"", MONTH($N1056) &lt;= 8, MONTH($O1056) &gt;= 8), IF($R1056 &lt;&gt; "", $H1056/$R1056, ""), ""), "")</f>
        <v/>
      </c>
      <c r="AN1056" s="10" t="str">
        <f ca="1">IFERROR(IF(AND(NOW()&lt;= EOMONTH(DATE(YEAR($O1056),9, 1), 0), Overall!$A1058&lt;&gt;"", MONTH($N1056) &lt;= 9, MONTH($O1056) &gt;= 9), IF($R1056 &lt;&gt; "", $H1056/$R1056, ""), ""), "")</f>
        <v/>
      </c>
      <c r="AO1056" s="10" t="str">
        <f ca="1">IFERROR(IF(AND(NOW()&lt;= EOMONTH(DATE(YEAR($O1056),10, 1), 0), Overall!$A1058&lt;&gt;"", MONTH($N1056) &lt;= 10, MONTH($O1056) &gt;= 10), IF($R1056 &lt;&gt; "", $H1056/$R1056, ""), ""), "")</f>
        <v/>
      </c>
      <c r="AP1056" s="10" t="str">
        <f ca="1">IFERROR(IF(AND(NOW()&lt;= EOMONTH(DATE(YEAR($O1056),11, 1), 0), Overall!$A1058&lt;&gt;"", MONTH($N1056) &lt;=11, MONTH($O1056) &gt;= 11), IF($R1056 &lt;&gt; "", $H1056/$R1056, ""), ""), "")</f>
        <v/>
      </c>
      <c r="AQ1056" s="10" t="str">
        <f ca="1">IFERROR(IF(AND(NOW()&lt;= EOMONTH(DATE(YEAR($O1056),12, 1), 0), Overall!$A1058&lt;&gt;"", MONTH($N1056) &lt;= 12, MONTH($O1056) &gt;= 12), IF($R1056 &lt;&gt; "", $H1056/$R1056, ""), ""), "")</f>
        <v/>
      </c>
      <c r="AR1056" s="16">
        <f t="shared" ca="1" si="33"/>
        <v>0</v>
      </c>
    </row>
    <row r="1057" spans="1:44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IF(Overall!Q1059&lt;&gt;"",_xlfn.VALUETOTEXT(Overall!Q1059),"")</f>
        <v/>
      </c>
      <c r="F1057" s="5" t="str">
        <f>IF(Overall!E1059&lt;&gt;"",_xlfn.VALUETOTEXT(Overall!E1059),"")</f>
        <v/>
      </c>
      <c r="G1057" s="5" t="str">
        <f>IF(Overall!R1059&lt;&gt;"",_xlfn.VALUETOTEXT(Overall!R1059),"")</f>
        <v/>
      </c>
      <c r="H1057" s="6" t="str">
        <f>IF(Overall!F1059&lt;&gt;"",VALUE(Overall!F1059),"")</f>
        <v/>
      </c>
      <c r="I1057" s="6" t="str">
        <f>IF(Overall!G1059&lt;&gt;"",VALUE(Overall!G1059),"")</f>
        <v/>
      </c>
      <c r="J1057" s="6" t="str">
        <f>IF(Overall!H1059&lt;&gt;"",VALUE(Overall!H1059),"")</f>
        <v/>
      </c>
      <c r="K1057" s="6" t="str">
        <f>IF(Overall!I1059&lt;&gt;"",VALUE(Overall!I1059),"")</f>
        <v/>
      </c>
      <c r="L1057" s="6" t="str">
        <f>IF(Overall!J1059&lt;&gt;"",VALUE(Overall!J1059),"")</f>
        <v/>
      </c>
      <c r="M1057" s="6" t="str">
        <f>IF(Overall!K1059&lt;&gt;"",VALUE(Overall!K1059),"")</f>
        <v/>
      </c>
      <c r="N1057" s="7" t="str">
        <f>IF(Overall!L1059&lt;&gt;"",DATEVALUE(MID(Overall!L1059, FIND(",", Overall!L1059) + 2, FIND(" ", Overall!L1059) - FIND(",", Overall!L1059) - 1) &amp; " " &amp; MID(Overall!L1059, FIND(" ", Overall!L1059) + 1, FIND(",", Overall!L1059, FIND(" ", Overall!L1059)) - FIND(" ", Overall!L1059) - 1) &amp; ", " &amp; MID(Overall!L1059, FIND(",", Overall!L1059, FIND(",",Overall!L1059) + 1) + 2, LEN(Overall!L1059))),"")</f>
        <v/>
      </c>
      <c r="O1057" s="7" t="str">
        <f>IF(Overall!M1059&lt;&gt;"",DATEVALUE(MID(Overall!M1059, FIND(",", Overall!M1059) + 2, FIND(" ", Overall!M1059) - FIND(",", Overall!M1059) - 1) &amp; " " &amp; MID(Overall!M1059, FIND(" ", Overall!M1059) + 1, FIND(",", Overall!M1059, FIND(" ", Overall!M1059)) - FIND(" ", Overall!M1059) - 1) &amp; ", " &amp; MID(Overall!M1059, FIND(",", Overall!M1059, FIND(",",Overall!M1059) + 1) + 2, LEN(Overall!M1059))),"")</f>
        <v/>
      </c>
      <c r="P1057" s="7" t="str">
        <f>IF(Overall!N1059&lt;&gt;"",DATEVALUE(MID(Overall!N1059, FIND(",", Overall!N1059) + 2, FIND(" ", Overall!N1059) - FIND(",", Overall!N1059) - 1) &amp; " " &amp; MID(Overall!N1059, FIND(" ", Overall!N1059) + 1, FIND(",", Overall!N1059, FIND(" ", Overall!N1059)) - FIND(" ", Overall!N1059) - 1) &amp; ", " &amp; MID(Overall!N1059, FIND(",", Overall!N1059, FIND(",",Overall!N1059) + 1) + 2, LEN(Overall!N1059))),"")</f>
        <v/>
      </c>
      <c r="Q1057" s="7" t="str">
        <f>IF(Overall!O1059&lt;&gt;"",DATEVALUE(MID(Overall!O1059, FIND(",", Overall!O1059) + 2, FIND(" ", Overall!O1059) - FIND(",", Overall!O1059) - 1) &amp; " " &amp; MID(Overall!O1059, FIND(" ", Overall!O1059) + 1, FIND(",", Overall!O1059, FIND(" ", Overall!O1059)) - FIND(" ", Overall!O1059) - 1) &amp; ", " &amp; MID(Overall!O1059, FIND(",", Overall!O1059, FIND(",",Overall!O1059) + 1) + 2, LEN(Overall!O1059))),"")</f>
        <v/>
      </c>
      <c r="R1057" s="5" t="str">
        <f t="shared" si="32"/>
        <v/>
      </c>
      <c r="S1057" s="10" t="str">
        <f>IF(Overall!$A1059&lt;&gt;"",IF(AND(MONTH($N1057) &lt;= 1, MONTH($O1057) &gt;= 1), IF($R1057 &lt;&gt; "", $H1057/$R1057, ""), ""),"")</f>
        <v/>
      </c>
      <c r="T1057" s="10" t="str">
        <f>IF(Overall!$A1059&lt;&gt;"",IF(AND(MONTH($N1057) &lt;= 2, MONTH($O1057) &gt;= 2), IF($R1057 &lt;&gt; "", $H1057/$R1057, ""), ""),"")</f>
        <v/>
      </c>
      <c r="U1057" s="10" t="str">
        <f>IF(Overall!$A1059&lt;&gt;"",IF(AND(MONTH($N1057) &lt;= 3, MONTH($O1057) &gt;= 3), IF($R1057 &lt;&gt; "", $H1057/$R1057, ""), ""),"")</f>
        <v/>
      </c>
      <c r="V1057" s="10" t="str">
        <f>IF(Overall!$A1059&lt;&gt;"",IF(AND(MONTH($N1057) &lt;= 4, MONTH($O1057) &gt;= 4), IF($R1057 &lt;&gt; "", $H1057/$R1057, ""), ""),"")</f>
        <v/>
      </c>
      <c r="W1057" s="10" t="str">
        <f>IF(Overall!$A1059&lt;&gt;"",IF(AND(MONTH($N1057) &lt;= 5, MONTH($O1057) &gt;= 5), IF($R1057 &lt;&gt; "", $H1057/$R1057, ""), ""),"")</f>
        <v/>
      </c>
      <c r="X1057" s="10" t="str">
        <f>IF(Overall!$A1059&lt;&gt;"",IF(AND(MONTH($N1057) &lt;= 6, MONTH($O1057) &gt;= 6), IF($R1057 &lt;&gt; "", $H1057/$R1057, ""), ""),"")</f>
        <v/>
      </c>
      <c r="Y1057" s="10" t="str">
        <f>IF(Overall!$A1059&lt;&gt;"",IF(AND(MONTH($N1057) &lt;= 7, MONTH($O1057) &gt;= 7 ), IF($R1057 &lt;&gt; "", $H1057/$R1057, ""), ""),"")</f>
        <v/>
      </c>
      <c r="Z1057" s="10" t="str">
        <f>IF(Overall!$A1059&lt;&gt;"",IF(AND(MONTH($N1057) &lt;= 8, MONTH($O1057) &gt;= 8), IF($R1057 &lt;&gt; "", $H1057/$R1057, ""), ""),"")</f>
        <v/>
      </c>
      <c r="AA1057" s="10" t="str">
        <f>IF(Overall!$A1059&lt;&gt;"",IF(AND(MONTH($N1057) &lt;= 9, MONTH($O1057) &gt;= 9), IF($R1057 &lt;&gt; "", $H1057/$R1057, ""), ""),"")</f>
        <v/>
      </c>
      <c r="AB1057" s="10" t="str">
        <f>IF(Overall!$A1059&lt;&gt;"",IF(AND(MONTH($N1057) &lt;= 10, MONTH($O1057) &gt;= 10), IF($R1057 &lt;&gt; "", $H1057/$R1057, ""), ""),"")</f>
        <v/>
      </c>
      <c r="AC1057" s="10" t="str">
        <f>IF(Overall!$A1059&lt;&gt;"",IF(AND(MONTH($N1057) &lt;= 11, MONTH($O1057) &gt;= 11), IF($R1057 &lt;&gt; "", $H1057/$R1057, ""), ""),"")</f>
        <v/>
      </c>
      <c r="AD1057" s="10" t="str">
        <f>IF(Overall!$A1059&lt;&gt;"",IF(AND(MONTH($N1057) &lt;= 12, MONTH($O1057) &gt;= 12), IF($R1057 &lt;&gt; "", $H1057/$R1057, ""), ""),"")</f>
        <v/>
      </c>
      <c r="AF1057" s="10" t="str">
        <f ca="1">IFERROR(IF(AND(NOW()&lt;= EOMONTH(DATE(YEAR($O1057),1, 1), 0), Overall!$A1059&lt;&gt;"", MONTH($N1057) &lt;= 1, MONTH($O1057) &gt;= 1), IF($R1057 &lt;&gt; "", $H1057/$R1057, ""), ""), "")</f>
        <v/>
      </c>
      <c r="AG1057" s="10" t="str">
        <f ca="1">IFERROR(IF(AND(NOW()&lt;= EOMONTH(DATE(YEAR($O1057),2, 1), 0), Overall!$A1059&lt;&gt;"", MONTH($N1057) &lt;= 2, MONTH($O1057) &gt;= 2), IF($R1057 &lt;&gt; "", $H1057/$R1057, ""), ""), "")</f>
        <v/>
      </c>
      <c r="AH1057" s="10" t="str">
        <f ca="1">IFERROR(IF(AND(NOW()&lt;= EOMONTH(DATE(YEAR($O1057),3, 1), 0), Overall!$A1059&lt;&gt;"", MONTH($N1057) &lt;= 3, MONTH($O1057) &gt;= 3), IF($R1057 &lt;&gt; "", $H1057/$R1057, ""), ""), "")</f>
        <v/>
      </c>
      <c r="AI1057" s="10" t="str">
        <f ca="1">IFERROR(IF(AND(NOW()&lt;= EOMONTH(DATE(YEAR($O1057),4, 1), 0), Overall!$A1059&lt;&gt;"", MONTH($N1057) &lt;= 4, MONTH($O1057) &gt;= 4), IF($R1057 &lt;&gt; "", $H1057/$R1057, ""), ""), "")</f>
        <v/>
      </c>
      <c r="AJ1057" s="10" t="str">
        <f ca="1">IFERROR(IF(AND(NOW()&lt;= EOMONTH(DATE(YEAR($O1057),5, 1), 0), Overall!$A1059&lt;&gt;"", MONTH($N1057) &lt;= 5, MONTH($O1057) &gt;= 5), IF($R1057 &lt;&gt; "", $H1057/$R1057, ""), ""), "")</f>
        <v/>
      </c>
      <c r="AK1057" s="10" t="str">
        <f ca="1">IFERROR(IF(AND(NOW()&lt;= EOMONTH(DATE(YEAR($O1057),6, 1), 0), Overall!$A1059&lt;&gt;"", MONTH($N1057) &lt;= 6, MONTH($O1057) &gt;= 6), IF($R1057 &lt;&gt; "", $H1057/$R1057, ""), ""), "")</f>
        <v/>
      </c>
      <c r="AL1057" s="10" t="str">
        <f ca="1">IFERROR(IF(AND(NOW()&lt;= EOMONTH(DATE(YEAR($O1057),7, 1), 0), Overall!$A1059&lt;&gt;"", MONTH($N1057) &lt;= 7, MONTH($O1057) &gt;= 7), IF($R1057 &lt;&gt; "", $H1057/$R1057, ""), ""), "")</f>
        <v/>
      </c>
      <c r="AM1057" s="10" t="str">
        <f ca="1">IFERROR(IF(AND(NOW()&lt;= EOMONTH(DATE(YEAR($O1057),8, 1), 0), Overall!$A1059&lt;&gt;"", MONTH($N1057) &lt;= 8, MONTH($O1057) &gt;= 8), IF($R1057 &lt;&gt; "", $H1057/$R1057, ""), ""), "")</f>
        <v/>
      </c>
      <c r="AN1057" s="10" t="str">
        <f ca="1">IFERROR(IF(AND(NOW()&lt;= EOMONTH(DATE(YEAR($O1057),9, 1), 0), Overall!$A1059&lt;&gt;"", MONTH($N1057) &lt;= 9, MONTH($O1057) &gt;= 9), IF($R1057 &lt;&gt; "", $H1057/$R1057, ""), ""), "")</f>
        <v/>
      </c>
      <c r="AO1057" s="10" t="str">
        <f ca="1">IFERROR(IF(AND(NOW()&lt;= EOMONTH(DATE(YEAR($O1057),10, 1), 0), Overall!$A1059&lt;&gt;"", MONTH($N1057) &lt;= 10, MONTH($O1057) &gt;= 10), IF($R1057 &lt;&gt; "", $H1057/$R1057, ""), ""), "")</f>
        <v/>
      </c>
      <c r="AP1057" s="10" t="str">
        <f ca="1">IFERROR(IF(AND(NOW()&lt;= EOMONTH(DATE(YEAR($O1057),11, 1), 0), Overall!$A1059&lt;&gt;"", MONTH($N1057) &lt;=11, MONTH($O1057) &gt;= 11), IF($R1057 &lt;&gt; "", $H1057/$R1057, ""), ""), "")</f>
        <v/>
      </c>
      <c r="AQ1057" s="10" t="str">
        <f ca="1">IFERROR(IF(AND(NOW()&lt;= EOMONTH(DATE(YEAR($O1057),12, 1), 0), Overall!$A1059&lt;&gt;"", MONTH($N1057) &lt;= 12, MONTH($O1057) &gt;= 12), IF($R1057 &lt;&gt; "", $H1057/$R1057, ""), ""), "")</f>
        <v/>
      </c>
      <c r="AR1057" s="16">
        <f t="shared" ca="1" si="33"/>
        <v>0</v>
      </c>
    </row>
    <row r="1058" spans="1:44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IF(Overall!Q1060&lt;&gt;"",_xlfn.VALUETOTEXT(Overall!Q1060),"")</f>
        <v/>
      </c>
      <c r="F1058" s="5" t="str">
        <f>IF(Overall!E1060&lt;&gt;"",_xlfn.VALUETOTEXT(Overall!E1060),"")</f>
        <v/>
      </c>
      <c r="G1058" s="5" t="str">
        <f>IF(Overall!R1060&lt;&gt;"",_xlfn.VALUETOTEXT(Overall!R1060),"")</f>
        <v/>
      </c>
      <c r="H1058" s="6" t="str">
        <f>IF(Overall!F1060&lt;&gt;"",VALUE(Overall!F1060),"")</f>
        <v/>
      </c>
      <c r="I1058" s="6" t="str">
        <f>IF(Overall!G1060&lt;&gt;"",VALUE(Overall!G1060),"")</f>
        <v/>
      </c>
      <c r="J1058" s="6" t="str">
        <f>IF(Overall!H1060&lt;&gt;"",VALUE(Overall!H1060),"")</f>
        <v/>
      </c>
      <c r="K1058" s="6" t="str">
        <f>IF(Overall!I1060&lt;&gt;"",VALUE(Overall!I1060),"")</f>
        <v/>
      </c>
      <c r="L1058" s="6" t="str">
        <f>IF(Overall!J1060&lt;&gt;"",VALUE(Overall!J1060),"")</f>
        <v/>
      </c>
      <c r="M1058" s="6" t="str">
        <f>IF(Overall!K1060&lt;&gt;"",VALUE(Overall!K1060),"")</f>
        <v/>
      </c>
      <c r="N1058" s="7" t="str">
        <f>IF(Overall!L1060&lt;&gt;"",DATEVALUE(MID(Overall!L1060, FIND(",", Overall!L1060) + 2, FIND(" ", Overall!L1060) - FIND(",", Overall!L1060) - 1) &amp; " " &amp; MID(Overall!L1060, FIND(" ", Overall!L1060) + 1, FIND(",", Overall!L1060, FIND(" ", Overall!L1060)) - FIND(" ", Overall!L1060) - 1) &amp; ", " &amp; MID(Overall!L1060, FIND(",", Overall!L1060, FIND(",",Overall!L1060) + 1) + 2, LEN(Overall!L1060))),"")</f>
        <v/>
      </c>
      <c r="O1058" s="7" t="str">
        <f>IF(Overall!M1060&lt;&gt;"",DATEVALUE(MID(Overall!M1060, FIND(",", Overall!M1060) + 2, FIND(" ", Overall!M1060) - FIND(",", Overall!M1060) - 1) &amp; " " &amp; MID(Overall!M1060, FIND(" ", Overall!M1060) + 1, FIND(",", Overall!M1060, FIND(" ", Overall!M1060)) - FIND(" ", Overall!M1060) - 1) &amp; ", " &amp; MID(Overall!M1060, FIND(",", Overall!M1060, FIND(",",Overall!M1060) + 1) + 2, LEN(Overall!M1060))),"")</f>
        <v/>
      </c>
      <c r="P1058" s="7" t="str">
        <f>IF(Overall!N1060&lt;&gt;"",DATEVALUE(MID(Overall!N1060, FIND(",", Overall!N1060) + 2, FIND(" ", Overall!N1060) - FIND(",", Overall!N1060) - 1) &amp; " " &amp; MID(Overall!N1060, FIND(" ", Overall!N1060) + 1, FIND(",", Overall!N1060, FIND(" ", Overall!N1060)) - FIND(" ", Overall!N1060) - 1) &amp; ", " &amp; MID(Overall!N1060, FIND(",", Overall!N1060, FIND(",",Overall!N1060) + 1) + 2, LEN(Overall!N1060))),"")</f>
        <v/>
      </c>
      <c r="Q1058" s="7" t="str">
        <f>IF(Overall!O1060&lt;&gt;"",DATEVALUE(MID(Overall!O1060, FIND(",", Overall!O1060) + 2, FIND(" ", Overall!O1060) - FIND(",", Overall!O1060) - 1) &amp; " " &amp; MID(Overall!O1060, FIND(" ", Overall!O1060) + 1, FIND(",", Overall!O1060, FIND(" ", Overall!O1060)) - FIND(" ", Overall!O1060) - 1) &amp; ", " &amp; MID(Overall!O1060, FIND(",", Overall!O1060, FIND(",",Overall!O1060) + 1) + 2, LEN(Overall!O1060))),"")</f>
        <v/>
      </c>
      <c r="R1058" s="5" t="str">
        <f t="shared" si="32"/>
        <v/>
      </c>
      <c r="S1058" s="10" t="str">
        <f>IF(Overall!$A1060&lt;&gt;"",IF(AND(MONTH($N1058) &lt;= 1, MONTH($O1058) &gt;= 1), IF($R1058 &lt;&gt; "", $H1058/$R1058, ""), ""),"")</f>
        <v/>
      </c>
      <c r="T1058" s="10" t="str">
        <f>IF(Overall!$A1060&lt;&gt;"",IF(AND(MONTH($N1058) &lt;= 2, MONTH($O1058) &gt;= 2), IF($R1058 &lt;&gt; "", $H1058/$R1058, ""), ""),"")</f>
        <v/>
      </c>
      <c r="U1058" s="10" t="str">
        <f>IF(Overall!$A1060&lt;&gt;"",IF(AND(MONTH($N1058) &lt;= 3, MONTH($O1058) &gt;= 3), IF($R1058 &lt;&gt; "", $H1058/$R1058, ""), ""),"")</f>
        <v/>
      </c>
      <c r="V1058" s="10" t="str">
        <f>IF(Overall!$A1060&lt;&gt;"",IF(AND(MONTH($N1058) &lt;= 4, MONTH($O1058) &gt;= 4), IF($R1058 &lt;&gt; "", $H1058/$R1058, ""), ""),"")</f>
        <v/>
      </c>
      <c r="W1058" s="10" t="str">
        <f>IF(Overall!$A1060&lt;&gt;"",IF(AND(MONTH($N1058) &lt;= 5, MONTH($O1058) &gt;= 5), IF($R1058 &lt;&gt; "", $H1058/$R1058, ""), ""),"")</f>
        <v/>
      </c>
      <c r="X1058" s="10" t="str">
        <f>IF(Overall!$A1060&lt;&gt;"",IF(AND(MONTH($N1058) &lt;= 6, MONTH($O1058) &gt;= 6), IF($R1058 &lt;&gt; "", $H1058/$R1058, ""), ""),"")</f>
        <v/>
      </c>
      <c r="Y1058" s="10" t="str">
        <f>IF(Overall!$A1060&lt;&gt;"",IF(AND(MONTH($N1058) &lt;= 7, MONTH($O1058) &gt;= 7 ), IF($R1058 &lt;&gt; "", $H1058/$R1058, ""), ""),"")</f>
        <v/>
      </c>
      <c r="Z1058" s="10" t="str">
        <f>IF(Overall!$A1060&lt;&gt;"",IF(AND(MONTH($N1058) &lt;= 8, MONTH($O1058) &gt;= 8), IF($R1058 &lt;&gt; "", $H1058/$R1058, ""), ""),"")</f>
        <v/>
      </c>
      <c r="AA1058" s="10" t="str">
        <f>IF(Overall!$A1060&lt;&gt;"",IF(AND(MONTH($N1058) &lt;= 9, MONTH($O1058) &gt;= 9), IF($R1058 &lt;&gt; "", $H1058/$R1058, ""), ""),"")</f>
        <v/>
      </c>
      <c r="AB1058" s="10" t="str">
        <f>IF(Overall!$A1060&lt;&gt;"",IF(AND(MONTH($N1058) &lt;= 10, MONTH($O1058) &gt;= 10), IF($R1058 &lt;&gt; "", $H1058/$R1058, ""), ""),"")</f>
        <v/>
      </c>
      <c r="AC1058" s="10" t="str">
        <f>IF(Overall!$A1060&lt;&gt;"",IF(AND(MONTH($N1058) &lt;= 11, MONTH($O1058) &gt;= 11), IF($R1058 &lt;&gt; "", $H1058/$R1058, ""), ""),"")</f>
        <v/>
      </c>
      <c r="AD1058" s="10" t="str">
        <f>IF(Overall!$A1060&lt;&gt;"",IF(AND(MONTH($N1058) &lt;= 12, MONTH($O1058) &gt;= 12), IF($R1058 &lt;&gt; "", $H1058/$R1058, ""), ""),"")</f>
        <v/>
      </c>
      <c r="AF1058" s="10" t="str">
        <f ca="1">IFERROR(IF(AND(NOW()&lt;= EOMONTH(DATE(YEAR($O1058),1, 1), 0), Overall!$A1060&lt;&gt;"", MONTH($N1058) &lt;= 1, MONTH($O1058) &gt;= 1), IF($R1058 &lt;&gt; "", $H1058/$R1058, ""), ""), "")</f>
        <v/>
      </c>
      <c r="AG1058" s="10" t="str">
        <f ca="1">IFERROR(IF(AND(NOW()&lt;= EOMONTH(DATE(YEAR($O1058),2, 1), 0), Overall!$A1060&lt;&gt;"", MONTH($N1058) &lt;= 2, MONTH($O1058) &gt;= 2), IF($R1058 &lt;&gt; "", $H1058/$R1058, ""), ""), "")</f>
        <v/>
      </c>
      <c r="AH1058" s="10" t="str">
        <f ca="1">IFERROR(IF(AND(NOW()&lt;= EOMONTH(DATE(YEAR($O1058),3, 1), 0), Overall!$A1060&lt;&gt;"", MONTH($N1058) &lt;= 3, MONTH($O1058) &gt;= 3), IF($R1058 &lt;&gt; "", $H1058/$R1058, ""), ""), "")</f>
        <v/>
      </c>
      <c r="AI1058" s="10" t="str">
        <f ca="1">IFERROR(IF(AND(NOW()&lt;= EOMONTH(DATE(YEAR($O1058),4, 1), 0), Overall!$A1060&lt;&gt;"", MONTH($N1058) &lt;= 4, MONTH($O1058) &gt;= 4), IF($R1058 &lt;&gt; "", $H1058/$R1058, ""), ""), "")</f>
        <v/>
      </c>
      <c r="AJ1058" s="10" t="str">
        <f ca="1">IFERROR(IF(AND(NOW()&lt;= EOMONTH(DATE(YEAR($O1058),5, 1), 0), Overall!$A1060&lt;&gt;"", MONTH($N1058) &lt;= 5, MONTH($O1058) &gt;= 5), IF($R1058 &lt;&gt; "", $H1058/$R1058, ""), ""), "")</f>
        <v/>
      </c>
      <c r="AK1058" s="10" t="str">
        <f ca="1">IFERROR(IF(AND(NOW()&lt;= EOMONTH(DATE(YEAR($O1058),6, 1), 0), Overall!$A1060&lt;&gt;"", MONTH($N1058) &lt;= 6, MONTH($O1058) &gt;= 6), IF($R1058 &lt;&gt; "", $H1058/$R1058, ""), ""), "")</f>
        <v/>
      </c>
      <c r="AL1058" s="10" t="str">
        <f ca="1">IFERROR(IF(AND(NOW()&lt;= EOMONTH(DATE(YEAR($O1058),7, 1), 0), Overall!$A1060&lt;&gt;"", MONTH($N1058) &lt;= 7, MONTH($O1058) &gt;= 7), IF($R1058 &lt;&gt; "", $H1058/$R1058, ""), ""), "")</f>
        <v/>
      </c>
      <c r="AM1058" s="10" t="str">
        <f ca="1">IFERROR(IF(AND(NOW()&lt;= EOMONTH(DATE(YEAR($O1058),8, 1), 0), Overall!$A1060&lt;&gt;"", MONTH($N1058) &lt;= 8, MONTH($O1058) &gt;= 8), IF($R1058 &lt;&gt; "", $H1058/$R1058, ""), ""), "")</f>
        <v/>
      </c>
      <c r="AN1058" s="10" t="str">
        <f ca="1">IFERROR(IF(AND(NOW()&lt;= EOMONTH(DATE(YEAR($O1058),9, 1), 0), Overall!$A1060&lt;&gt;"", MONTH($N1058) &lt;= 9, MONTH($O1058) &gt;= 9), IF($R1058 &lt;&gt; "", $H1058/$R1058, ""), ""), "")</f>
        <v/>
      </c>
      <c r="AO1058" s="10" t="str">
        <f ca="1">IFERROR(IF(AND(NOW()&lt;= EOMONTH(DATE(YEAR($O1058),10, 1), 0), Overall!$A1060&lt;&gt;"", MONTH($N1058) &lt;= 10, MONTH($O1058) &gt;= 10), IF($R1058 &lt;&gt; "", $H1058/$R1058, ""), ""), "")</f>
        <v/>
      </c>
      <c r="AP1058" s="10" t="str">
        <f ca="1">IFERROR(IF(AND(NOW()&lt;= EOMONTH(DATE(YEAR($O1058),11, 1), 0), Overall!$A1060&lt;&gt;"", MONTH($N1058) &lt;=11, MONTH($O1058) &gt;= 11), IF($R1058 &lt;&gt; "", $H1058/$R1058, ""), ""), "")</f>
        <v/>
      </c>
      <c r="AQ1058" s="10" t="str">
        <f ca="1">IFERROR(IF(AND(NOW()&lt;= EOMONTH(DATE(YEAR($O1058),12, 1), 0), Overall!$A1060&lt;&gt;"", MONTH($N1058) &lt;= 12, MONTH($O1058) &gt;= 12), IF($R1058 &lt;&gt; "", $H1058/$R1058, ""), ""), "")</f>
        <v/>
      </c>
      <c r="AR1058" s="16">
        <f t="shared" ca="1" si="33"/>
        <v>0</v>
      </c>
    </row>
    <row r="1059" spans="1:44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IF(Overall!Q1061&lt;&gt;"",_xlfn.VALUETOTEXT(Overall!Q1061),"")</f>
        <v/>
      </c>
      <c r="F1059" s="5" t="str">
        <f>IF(Overall!E1061&lt;&gt;"",_xlfn.VALUETOTEXT(Overall!E1061),"")</f>
        <v/>
      </c>
      <c r="G1059" s="5" t="str">
        <f>IF(Overall!R1061&lt;&gt;"",_xlfn.VALUETOTEXT(Overall!R1061),"")</f>
        <v/>
      </c>
      <c r="H1059" s="6" t="str">
        <f>IF(Overall!F1061&lt;&gt;"",VALUE(Overall!F1061),"")</f>
        <v/>
      </c>
      <c r="I1059" s="6" t="str">
        <f>IF(Overall!G1061&lt;&gt;"",VALUE(Overall!G1061),"")</f>
        <v/>
      </c>
      <c r="J1059" s="6" t="str">
        <f>IF(Overall!H1061&lt;&gt;"",VALUE(Overall!H1061),"")</f>
        <v/>
      </c>
      <c r="K1059" s="6" t="str">
        <f>IF(Overall!I1061&lt;&gt;"",VALUE(Overall!I1061),"")</f>
        <v/>
      </c>
      <c r="L1059" s="6" t="str">
        <f>IF(Overall!J1061&lt;&gt;"",VALUE(Overall!J1061),"")</f>
        <v/>
      </c>
      <c r="M1059" s="6" t="str">
        <f>IF(Overall!K1061&lt;&gt;"",VALUE(Overall!K1061),"")</f>
        <v/>
      </c>
      <c r="N1059" s="7" t="str">
        <f>IF(Overall!L1061&lt;&gt;"",DATEVALUE(MID(Overall!L1061, FIND(",", Overall!L1061) + 2, FIND(" ", Overall!L1061) - FIND(",", Overall!L1061) - 1) &amp; " " &amp; MID(Overall!L1061, FIND(" ", Overall!L1061) + 1, FIND(",", Overall!L1061, FIND(" ", Overall!L1061)) - FIND(" ", Overall!L1061) - 1) &amp; ", " &amp; MID(Overall!L1061, FIND(",", Overall!L1061, FIND(",",Overall!L1061) + 1) + 2, LEN(Overall!L1061))),"")</f>
        <v/>
      </c>
      <c r="O1059" s="7" t="str">
        <f>IF(Overall!M1061&lt;&gt;"",DATEVALUE(MID(Overall!M1061, FIND(",", Overall!M1061) + 2, FIND(" ", Overall!M1061) - FIND(",", Overall!M1061) - 1) &amp; " " &amp; MID(Overall!M1061, FIND(" ", Overall!M1061) + 1, FIND(",", Overall!M1061, FIND(" ", Overall!M1061)) - FIND(" ", Overall!M1061) - 1) &amp; ", " &amp; MID(Overall!M1061, FIND(",", Overall!M1061, FIND(",",Overall!M1061) + 1) + 2, LEN(Overall!M1061))),"")</f>
        <v/>
      </c>
      <c r="P1059" s="7" t="str">
        <f>IF(Overall!N1061&lt;&gt;"",DATEVALUE(MID(Overall!N1061, FIND(",", Overall!N1061) + 2, FIND(" ", Overall!N1061) - FIND(",", Overall!N1061) - 1) &amp; " " &amp; MID(Overall!N1061, FIND(" ", Overall!N1061) + 1, FIND(",", Overall!N1061, FIND(" ", Overall!N1061)) - FIND(" ", Overall!N1061) - 1) &amp; ", " &amp; MID(Overall!N1061, FIND(",", Overall!N1061, FIND(",",Overall!N1061) + 1) + 2, LEN(Overall!N1061))),"")</f>
        <v/>
      </c>
      <c r="Q1059" s="7" t="str">
        <f>IF(Overall!O1061&lt;&gt;"",DATEVALUE(MID(Overall!O1061, FIND(",", Overall!O1061) + 2, FIND(" ", Overall!O1061) - FIND(",", Overall!O1061) - 1) &amp; " " &amp; MID(Overall!O1061, FIND(" ", Overall!O1061) + 1, FIND(",", Overall!O1061, FIND(" ", Overall!O1061)) - FIND(" ", Overall!O1061) - 1) &amp; ", " &amp; MID(Overall!O1061, FIND(",", Overall!O1061, FIND(",",Overall!O1061) + 1) + 2, LEN(Overall!O1061))),"")</f>
        <v/>
      </c>
      <c r="R1059" s="5" t="str">
        <f t="shared" si="32"/>
        <v/>
      </c>
      <c r="S1059" s="10" t="str">
        <f>IF(Overall!$A1061&lt;&gt;"",IF(AND(MONTH($N1059) &lt;= 1, MONTH($O1059) &gt;= 1), IF($R1059 &lt;&gt; "", $H1059/$R1059, ""), ""),"")</f>
        <v/>
      </c>
      <c r="T1059" s="10" t="str">
        <f>IF(Overall!$A1061&lt;&gt;"",IF(AND(MONTH($N1059) &lt;= 2, MONTH($O1059) &gt;= 2), IF($R1059 &lt;&gt; "", $H1059/$R1059, ""), ""),"")</f>
        <v/>
      </c>
      <c r="U1059" s="10" t="str">
        <f>IF(Overall!$A1061&lt;&gt;"",IF(AND(MONTH($N1059) &lt;= 3, MONTH($O1059) &gt;= 3), IF($R1059 &lt;&gt; "", $H1059/$R1059, ""), ""),"")</f>
        <v/>
      </c>
      <c r="V1059" s="10" t="str">
        <f>IF(Overall!$A1061&lt;&gt;"",IF(AND(MONTH($N1059) &lt;= 4, MONTH($O1059) &gt;= 4), IF($R1059 &lt;&gt; "", $H1059/$R1059, ""), ""),"")</f>
        <v/>
      </c>
      <c r="W1059" s="10" t="str">
        <f>IF(Overall!$A1061&lt;&gt;"",IF(AND(MONTH($N1059) &lt;= 5, MONTH($O1059) &gt;= 5), IF($R1059 &lt;&gt; "", $H1059/$R1059, ""), ""),"")</f>
        <v/>
      </c>
      <c r="X1059" s="10" t="str">
        <f>IF(Overall!$A1061&lt;&gt;"",IF(AND(MONTH($N1059) &lt;= 6, MONTH($O1059) &gt;= 6), IF($R1059 &lt;&gt; "", $H1059/$R1059, ""), ""),"")</f>
        <v/>
      </c>
      <c r="Y1059" s="10" t="str">
        <f>IF(Overall!$A1061&lt;&gt;"",IF(AND(MONTH($N1059) &lt;= 7, MONTH($O1059) &gt;= 7 ), IF($R1059 &lt;&gt; "", $H1059/$R1059, ""), ""),"")</f>
        <v/>
      </c>
      <c r="Z1059" s="10" t="str">
        <f>IF(Overall!$A1061&lt;&gt;"",IF(AND(MONTH($N1059) &lt;= 8, MONTH($O1059) &gt;= 8), IF($R1059 &lt;&gt; "", $H1059/$R1059, ""), ""),"")</f>
        <v/>
      </c>
      <c r="AA1059" s="10" t="str">
        <f>IF(Overall!$A1061&lt;&gt;"",IF(AND(MONTH($N1059) &lt;= 9, MONTH($O1059) &gt;= 9), IF($R1059 &lt;&gt; "", $H1059/$R1059, ""), ""),"")</f>
        <v/>
      </c>
      <c r="AB1059" s="10" t="str">
        <f>IF(Overall!$A1061&lt;&gt;"",IF(AND(MONTH($N1059) &lt;= 10, MONTH($O1059) &gt;= 10), IF($R1059 &lt;&gt; "", $H1059/$R1059, ""), ""),"")</f>
        <v/>
      </c>
      <c r="AC1059" s="10" t="str">
        <f>IF(Overall!$A1061&lt;&gt;"",IF(AND(MONTH($N1059) &lt;= 11, MONTH($O1059) &gt;= 11), IF($R1059 &lt;&gt; "", $H1059/$R1059, ""), ""),"")</f>
        <v/>
      </c>
      <c r="AD1059" s="10" t="str">
        <f>IF(Overall!$A1061&lt;&gt;"",IF(AND(MONTH($N1059) &lt;= 12, MONTH($O1059) &gt;= 12), IF($R1059 &lt;&gt; "", $H1059/$R1059, ""), ""),"")</f>
        <v/>
      </c>
      <c r="AF1059" s="10" t="str">
        <f ca="1">IFERROR(IF(AND(NOW()&lt;= EOMONTH(DATE(YEAR($O1059),1, 1), 0), Overall!$A1061&lt;&gt;"", MONTH($N1059) &lt;= 1, MONTH($O1059) &gt;= 1), IF($R1059 &lt;&gt; "", $H1059/$R1059, ""), ""), "")</f>
        <v/>
      </c>
      <c r="AG1059" s="10" t="str">
        <f ca="1">IFERROR(IF(AND(NOW()&lt;= EOMONTH(DATE(YEAR($O1059),2, 1), 0), Overall!$A1061&lt;&gt;"", MONTH($N1059) &lt;= 2, MONTH($O1059) &gt;= 2), IF($R1059 &lt;&gt; "", $H1059/$R1059, ""), ""), "")</f>
        <v/>
      </c>
      <c r="AH1059" s="10" t="str">
        <f ca="1">IFERROR(IF(AND(NOW()&lt;= EOMONTH(DATE(YEAR($O1059),3, 1), 0), Overall!$A1061&lt;&gt;"", MONTH($N1059) &lt;= 3, MONTH($O1059) &gt;= 3), IF($R1059 &lt;&gt; "", $H1059/$R1059, ""), ""), "")</f>
        <v/>
      </c>
      <c r="AI1059" s="10" t="str">
        <f ca="1">IFERROR(IF(AND(NOW()&lt;= EOMONTH(DATE(YEAR($O1059),4, 1), 0), Overall!$A1061&lt;&gt;"", MONTH($N1059) &lt;= 4, MONTH($O1059) &gt;= 4), IF($R1059 &lt;&gt; "", $H1059/$R1059, ""), ""), "")</f>
        <v/>
      </c>
      <c r="AJ1059" s="10" t="str">
        <f ca="1">IFERROR(IF(AND(NOW()&lt;= EOMONTH(DATE(YEAR($O1059),5, 1), 0), Overall!$A1061&lt;&gt;"", MONTH($N1059) &lt;= 5, MONTH($O1059) &gt;= 5), IF($R1059 &lt;&gt; "", $H1059/$R1059, ""), ""), "")</f>
        <v/>
      </c>
      <c r="AK1059" s="10" t="str">
        <f ca="1">IFERROR(IF(AND(NOW()&lt;= EOMONTH(DATE(YEAR($O1059),6, 1), 0), Overall!$A1061&lt;&gt;"", MONTH($N1059) &lt;= 6, MONTH($O1059) &gt;= 6), IF($R1059 &lt;&gt; "", $H1059/$R1059, ""), ""), "")</f>
        <v/>
      </c>
      <c r="AL1059" s="10" t="str">
        <f ca="1">IFERROR(IF(AND(NOW()&lt;= EOMONTH(DATE(YEAR($O1059),7, 1), 0), Overall!$A1061&lt;&gt;"", MONTH($N1059) &lt;= 7, MONTH($O1059) &gt;= 7), IF($R1059 &lt;&gt; "", $H1059/$R1059, ""), ""), "")</f>
        <v/>
      </c>
      <c r="AM1059" s="10" t="str">
        <f ca="1">IFERROR(IF(AND(NOW()&lt;= EOMONTH(DATE(YEAR($O1059),8, 1), 0), Overall!$A1061&lt;&gt;"", MONTH($N1059) &lt;= 8, MONTH($O1059) &gt;= 8), IF($R1059 &lt;&gt; "", $H1059/$R1059, ""), ""), "")</f>
        <v/>
      </c>
      <c r="AN1059" s="10" t="str">
        <f ca="1">IFERROR(IF(AND(NOW()&lt;= EOMONTH(DATE(YEAR($O1059),9, 1), 0), Overall!$A1061&lt;&gt;"", MONTH($N1059) &lt;= 9, MONTH($O1059) &gt;= 9), IF($R1059 &lt;&gt; "", $H1059/$R1059, ""), ""), "")</f>
        <v/>
      </c>
      <c r="AO1059" s="10" t="str">
        <f ca="1">IFERROR(IF(AND(NOW()&lt;= EOMONTH(DATE(YEAR($O1059),10, 1), 0), Overall!$A1061&lt;&gt;"", MONTH($N1059) &lt;= 10, MONTH($O1059) &gt;= 10), IF($R1059 &lt;&gt; "", $H1059/$R1059, ""), ""), "")</f>
        <v/>
      </c>
      <c r="AP1059" s="10" t="str">
        <f ca="1">IFERROR(IF(AND(NOW()&lt;= EOMONTH(DATE(YEAR($O1059),11, 1), 0), Overall!$A1061&lt;&gt;"", MONTH($N1059) &lt;=11, MONTH($O1059) &gt;= 11), IF($R1059 &lt;&gt; "", $H1059/$R1059, ""), ""), "")</f>
        <v/>
      </c>
      <c r="AQ1059" s="10" t="str">
        <f ca="1">IFERROR(IF(AND(NOW()&lt;= EOMONTH(DATE(YEAR($O1059),12, 1), 0), Overall!$A1061&lt;&gt;"", MONTH($N1059) &lt;= 12, MONTH($O1059) &gt;= 12), IF($R1059 &lt;&gt; "", $H1059/$R1059, ""), ""), "")</f>
        <v/>
      </c>
      <c r="AR1059" s="16">
        <f t="shared" ca="1" si="33"/>
        <v>0</v>
      </c>
    </row>
    <row r="1060" spans="1:44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IF(Overall!Q1062&lt;&gt;"",_xlfn.VALUETOTEXT(Overall!Q1062),"")</f>
        <v/>
      </c>
      <c r="F1060" s="5" t="str">
        <f>IF(Overall!E1062&lt;&gt;"",_xlfn.VALUETOTEXT(Overall!E1062),"")</f>
        <v/>
      </c>
      <c r="G1060" s="5" t="str">
        <f>IF(Overall!R1062&lt;&gt;"",_xlfn.VALUETOTEXT(Overall!R1062),"")</f>
        <v/>
      </c>
      <c r="H1060" s="6" t="str">
        <f>IF(Overall!F1062&lt;&gt;"",VALUE(Overall!F1062),"")</f>
        <v/>
      </c>
      <c r="I1060" s="6" t="str">
        <f>IF(Overall!G1062&lt;&gt;"",VALUE(Overall!G1062),"")</f>
        <v/>
      </c>
      <c r="J1060" s="6" t="str">
        <f>IF(Overall!H1062&lt;&gt;"",VALUE(Overall!H1062),"")</f>
        <v/>
      </c>
      <c r="K1060" s="6" t="str">
        <f>IF(Overall!I1062&lt;&gt;"",VALUE(Overall!I1062),"")</f>
        <v/>
      </c>
      <c r="L1060" s="6" t="str">
        <f>IF(Overall!J1062&lt;&gt;"",VALUE(Overall!J1062),"")</f>
        <v/>
      </c>
      <c r="M1060" s="6" t="str">
        <f>IF(Overall!K1062&lt;&gt;"",VALUE(Overall!K1062),"")</f>
        <v/>
      </c>
      <c r="N1060" s="7" t="str">
        <f>IF(Overall!L1062&lt;&gt;"",DATEVALUE(MID(Overall!L1062, FIND(",", Overall!L1062) + 2, FIND(" ", Overall!L1062) - FIND(",", Overall!L1062) - 1) &amp; " " &amp; MID(Overall!L1062, FIND(" ", Overall!L1062) + 1, FIND(",", Overall!L1062, FIND(" ", Overall!L1062)) - FIND(" ", Overall!L1062) - 1) &amp; ", " &amp; MID(Overall!L1062, FIND(",", Overall!L1062, FIND(",",Overall!L1062) + 1) + 2, LEN(Overall!L1062))),"")</f>
        <v/>
      </c>
      <c r="O1060" s="7" t="str">
        <f>IF(Overall!M1062&lt;&gt;"",DATEVALUE(MID(Overall!M1062, FIND(",", Overall!M1062) + 2, FIND(" ", Overall!M1062) - FIND(",", Overall!M1062) - 1) &amp; " " &amp; MID(Overall!M1062, FIND(" ", Overall!M1062) + 1, FIND(",", Overall!M1062, FIND(" ", Overall!M1062)) - FIND(" ", Overall!M1062) - 1) &amp; ", " &amp; MID(Overall!M1062, FIND(",", Overall!M1062, FIND(",",Overall!M1062) + 1) + 2, LEN(Overall!M1062))),"")</f>
        <v/>
      </c>
      <c r="P1060" s="7" t="str">
        <f>IF(Overall!N1062&lt;&gt;"",DATEVALUE(MID(Overall!N1062, FIND(",", Overall!N1062) + 2, FIND(" ", Overall!N1062) - FIND(",", Overall!N1062) - 1) &amp; " " &amp; MID(Overall!N1062, FIND(" ", Overall!N1062) + 1, FIND(",", Overall!N1062, FIND(" ", Overall!N1062)) - FIND(" ", Overall!N1062) - 1) &amp; ", " &amp; MID(Overall!N1062, FIND(",", Overall!N1062, FIND(",",Overall!N1062) + 1) + 2, LEN(Overall!N1062))),"")</f>
        <v/>
      </c>
      <c r="Q1060" s="7" t="str">
        <f>IF(Overall!O1062&lt;&gt;"",DATEVALUE(MID(Overall!O1062, FIND(",", Overall!O1062) + 2, FIND(" ", Overall!O1062) - FIND(",", Overall!O1062) - 1) &amp; " " &amp; MID(Overall!O1062, FIND(" ", Overall!O1062) + 1, FIND(",", Overall!O1062, FIND(" ", Overall!O1062)) - FIND(" ", Overall!O1062) - 1) &amp; ", " &amp; MID(Overall!O1062, FIND(",", Overall!O1062, FIND(",",Overall!O1062) + 1) + 2, LEN(Overall!O1062))),"")</f>
        <v/>
      </c>
      <c r="R1060" s="5" t="str">
        <f t="shared" si="32"/>
        <v/>
      </c>
      <c r="S1060" s="10" t="str">
        <f>IF(Overall!$A1062&lt;&gt;"",IF(AND(MONTH($N1060) &lt;= 1, MONTH($O1060) &gt;= 1), IF($R1060 &lt;&gt; "", $H1060/$R1060, ""), ""),"")</f>
        <v/>
      </c>
      <c r="T1060" s="10" t="str">
        <f>IF(Overall!$A1062&lt;&gt;"",IF(AND(MONTH($N1060) &lt;= 2, MONTH($O1060) &gt;= 2), IF($R1060 &lt;&gt; "", $H1060/$R1060, ""), ""),"")</f>
        <v/>
      </c>
      <c r="U1060" s="10" t="str">
        <f>IF(Overall!$A1062&lt;&gt;"",IF(AND(MONTH($N1060) &lt;= 3, MONTH($O1060) &gt;= 3), IF($R1060 &lt;&gt; "", $H1060/$R1060, ""), ""),"")</f>
        <v/>
      </c>
      <c r="V1060" s="10" t="str">
        <f>IF(Overall!$A1062&lt;&gt;"",IF(AND(MONTH($N1060) &lt;= 4, MONTH($O1060) &gt;= 4), IF($R1060 &lt;&gt; "", $H1060/$R1060, ""), ""),"")</f>
        <v/>
      </c>
      <c r="W1060" s="10" t="str">
        <f>IF(Overall!$A1062&lt;&gt;"",IF(AND(MONTH($N1060) &lt;= 5, MONTH($O1060) &gt;= 5), IF($R1060 &lt;&gt; "", $H1060/$R1060, ""), ""),"")</f>
        <v/>
      </c>
      <c r="X1060" s="10" t="str">
        <f>IF(Overall!$A1062&lt;&gt;"",IF(AND(MONTH($N1060) &lt;= 6, MONTH($O1060) &gt;= 6), IF($R1060 &lt;&gt; "", $H1060/$R1060, ""), ""),"")</f>
        <v/>
      </c>
      <c r="Y1060" s="10" t="str">
        <f>IF(Overall!$A1062&lt;&gt;"",IF(AND(MONTH($N1060) &lt;= 7, MONTH($O1060) &gt;= 7 ), IF($R1060 &lt;&gt; "", $H1060/$R1060, ""), ""),"")</f>
        <v/>
      </c>
      <c r="Z1060" s="10" t="str">
        <f>IF(Overall!$A1062&lt;&gt;"",IF(AND(MONTH($N1060) &lt;= 8, MONTH($O1060) &gt;= 8), IF($R1060 &lt;&gt; "", $H1060/$R1060, ""), ""),"")</f>
        <v/>
      </c>
      <c r="AA1060" s="10" t="str">
        <f>IF(Overall!$A1062&lt;&gt;"",IF(AND(MONTH($N1060) &lt;= 9, MONTH($O1060) &gt;= 9), IF($R1060 &lt;&gt; "", $H1060/$R1060, ""), ""),"")</f>
        <v/>
      </c>
      <c r="AB1060" s="10" t="str">
        <f>IF(Overall!$A1062&lt;&gt;"",IF(AND(MONTH($N1060) &lt;= 10, MONTH($O1060) &gt;= 10), IF($R1060 &lt;&gt; "", $H1060/$R1060, ""), ""),"")</f>
        <v/>
      </c>
      <c r="AC1060" s="10" t="str">
        <f>IF(Overall!$A1062&lt;&gt;"",IF(AND(MONTH($N1060) &lt;= 11, MONTH($O1060) &gt;= 11), IF($R1060 &lt;&gt; "", $H1060/$R1060, ""), ""),"")</f>
        <v/>
      </c>
      <c r="AD1060" s="10" t="str">
        <f>IF(Overall!$A1062&lt;&gt;"",IF(AND(MONTH($N1060) &lt;= 12, MONTH($O1060) &gt;= 12), IF($R1060 &lt;&gt; "", $H1060/$R1060, ""), ""),"")</f>
        <v/>
      </c>
      <c r="AF1060" s="10" t="str">
        <f ca="1">IFERROR(IF(AND(NOW()&lt;= EOMONTH(DATE(YEAR($O1060),1, 1), 0), Overall!$A1062&lt;&gt;"", MONTH($N1060) &lt;= 1, MONTH($O1060) &gt;= 1), IF($R1060 &lt;&gt; "", $H1060/$R1060, ""), ""), "")</f>
        <v/>
      </c>
      <c r="AG1060" s="10" t="str">
        <f ca="1">IFERROR(IF(AND(NOW()&lt;= EOMONTH(DATE(YEAR($O1060),2, 1), 0), Overall!$A1062&lt;&gt;"", MONTH($N1060) &lt;= 2, MONTH($O1060) &gt;= 2), IF($R1060 &lt;&gt; "", $H1060/$R1060, ""), ""), "")</f>
        <v/>
      </c>
      <c r="AH1060" s="10" t="str">
        <f ca="1">IFERROR(IF(AND(NOW()&lt;= EOMONTH(DATE(YEAR($O1060),3, 1), 0), Overall!$A1062&lt;&gt;"", MONTH($N1060) &lt;= 3, MONTH($O1060) &gt;= 3), IF($R1060 &lt;&gt; "", $H1060/$R1060, ""), ""), "")</f>
        <v/>
      </c>
      <c r="AI1060" s="10" t="str">
        <f ca="1">IFERROR(IF(AND(NOW()&lt;= EOMONTH(DATE(YEAR($O1060),4, 1), 0), Overall!$A1062&lt;&gt;"", MONTH($N1060) &lt;= 4, MONTH($O1060) &gt;= 4), IF($R1060 &lt;&gt; "", $H1060/$R1060, ""), ""), "")</f>
        <v/>
      </c>
      <c r="AJ1060" s="10" t="str">
        <f ca="1">IFERROR(IF(AND(NOW()&lt;= EOMONTH(DATE(YEAR($O1060),5, 1), 0), Overall!$A1062&lt;&gt;"", MONTH($N1060) &lt;= 5, MONTH($O1060) &gt;= 5), IF($R1060 &lt;&gt; "", $H1060/$R1060, ""), ""), "")</f>
        <v/>
      </c>
      <c r="AK1060" s="10" t="str">
        <f ca="1">IFERROR(IF(AND(NOW()&lt;= EOMONTH(DATE(YEAR($O1060),6, 1), 0), Overall!$A1062&lt;&gt;"", MONTH($N1060) &lt;= 6, MONTH($O1060) &gt;= 6), IF($R1060 &lt;&gt; "", $H1060/$R1060, ""), ""), "")</f>
        <v/>
      </c>
      <c r="AL1060" s="10" t="str">
        <f ca="1">IFERROR(IF(AND(NOW()&lt;= EOMONTH(DATE(YEAR($O1060),7, 1), 0), Overall!$A1062&lt;&gt;"", MONTH($N1060) &lt;= 7, MONTH($O1060) &gt;= 7), IF($R1060 &lt;&gt; "", $H1060/$R1060, ""), ""), "")</f>
        <v/>
      </c>
      <c r="AM1060" s="10" t="str">
        <f ca="1">IFERROR(IF(AND(NOW()&lt;= EOMONTH(DATE(YEAR($O1060),8, 1), 0), Overall!$A1062&lt;&gt;"", MONTH($N1060) &lt;= 8, MONTH($O1060) &gt;= 8), IF($R1060 &lt;&gt; "", $H1060/$R1060, ""), ""), "")</f>
        <v/>
      </c>
      <c r="AN1060" s="10" t="str">
        <f ca="1">IFERROR(IF(AND(NOW()&lt;= EOMONTH(DATE(YEAR($O1060),9, 1), 0), Overall!$A1062&lt;&gt;"", MONTH($N1060) &lt;= 9, MONTH($O1060) &gt;= 9), IF($R1060 &lt;&gt; "", $H1060/$R1060, ""), ""), "")</f>
        <v/>
      </c>
      <c r="AO1060" s="10" t="str">
        <f ca="1">IFERROR(IF(AND(NOW()&lt;= EOMONTH(DATE(YEAR($O1060),10, 1), 0), Overall!$A1062&lt;&gt;"", MONTH($N1060) &lt;= 10, MONTH($O1060) &gt;= 10), IF($R1060 &lt;&gt; "", $H1060/$R1060, ""), ""), "")</f>
        <v/>
      </c>
      <c r="AP1060" s="10" t="str">
        <f ca="1">IFERROR(IF(AND(NOW()&lt;= EOMONTH(DATE(YEAR($O1060),11, 1), 0), Overall!$A1062&lt;&gt;"", MONTH($N1060) &lt;=11, MONTH($O1060) &gt;= 11), IF($R1060 &lt;&gt; "", $H1060/$R1060, ""), ""), "")</f>
        <v/>
      </c>
      <c r="AQ1060" s="10" t="str">
        <f ca="1">IFERROR(IF(AND(NOW()&lt;= EOMONTH(DATE(YEAR($O1060),12, 1), 0), Overall!$A1062&lt;&gt;"", MONTH($N1060) &lt;= 12, MONTH($O1060) &gt;= 12), IF($R1060 &lt;&gt; "", $H1060/$R1060, ""), ""), "")</f>
        <v/>
      </c>
      <c r="AR1060" s="16">
        <f t="shared" ca="1" si="33"/>
        <v>0</v>
      </c>
    </row>
    <row r="1061" spans="1:44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IF(Overall!Q1063&lt;&gt;"",_xlfn.VALUETOTEXT(Overall!Q1063),"")</f>
        <v/>
      </c>
      <c r="F1061" s="5" t="str">
        <f>IF(Overall!E1063&lt;&gt;"",_xlfn.VALUETOTEXT(Overall!E1063),"")</f>
        <v/>
      </c>
      <c r="G1061" s="5" t="str">
        <f>IF(Overall!R1063&lt;&gt;"",_xlfn.VALUETOTEXT(Overall!R1063),"")</f>
        <v/>
      </c>
      <c r="H1061" s="6" t="str">
        <f>IF(Overall!F1063&lt;&gt;"",VALUE(Overall!F1063),"")</f>
        <v/>
      </c>
      <c r="I1061" s="6" t="str">
        <f>IF(Overall!G1063&lt;&gt;"",VALUE(Overall!G1063),"")</f>
        <v/>
      </c>
      <c r="J1061" s="6" t="str">
        <f>IF(Overall!H1063&lt;&gt;"",VALUE(Overall!H1063),"")</f>
        <v/>
      </c>
      <c r="K1061" s="6" t="str">
        <f>IF(Overall!I1063&lt;&gt;"",VALUE(Overall!I1063),"")</f>
        <v/>
      </c>
      <c r="L1061" s="6" t="str">
        <f>IF(Overall!J1063&lt;&gt;"",VALUE(Overall!J1063),"")</f>
        <v/>
      </c>
      <c r="M1061" s="6" t="str">
        <f>IF(Overall!K1063&lt;&gt;"",VALUE(Overall!K1063),"")</f>
        <v/>
      </c>
      <c r="N1061" s="7" t="str">
        <f>IF(Overall!L1063&lt;&gt;"",DATEVALUE(MID(Overall!L1063, FIND(",", Overall!L1063) + 2, FIND(" ", Overall!L1063) - FIND(",", Overall!L1063) - 1) &amp; " " &amp; MID(Overall!L1063, FIND(" ", Overall!L1063) + 1, FIND(",", Overall!L1063, FIND(" ", Overall!L1063)) - FIND(" ", Overall!L1063) - 1) &amp; ", " &amp; MID(Overall!L1063, FIND(",", Overall!L1063, FIND(",",Overall!L1063) + 1) + 2, LEN(Overall!L1063))),"")</f>
        <v/>
      </c>
      <c r="O1061" s="7" t="str">
        <f>IF(Overall!M1063&lt;&gt;"",DATEVALUE(MID(Overall!M1063, FIND(",", Overall!M1063) + 2, FIND(" ", Overall!M1063) - FIND(",", Overall!M1063) - 1) &amp; " " &amp; MID(Overall!M1063, FIND(" ", Overall!M1063) + 1, FIND(",", Overall!M1063, FIND(" ", Overall!M1063)) - FIND(" ", Overall!M1063) - 1) &amp; ", " &amp; MID(Overall!M1063, FIND(",", Overall!M1063, FIND(",",Overall!M1063) + 1) + 2, LEN(Overall!M1063))),"")</f>
        <v/>
      </c>
      <c r="P1061" s="7" t="str">
        <f>IF(Overall!N1063&lt;&gt;"",DATEVALUE(MID(Overall!N1063, FIND(",", Overall!N1063) + 2, FIND(" ", Overall!N1063) - FIND(",", Overall!N1063) - 1) &amp; " " &amp; MID(Overall!N1063, FIND(" ", Overall!N1063) + 1, FIND(",", Overall!N1063, FIND(" ", Overall!N1063)) - FIND(" ", Overall!N1063) - 1) &amp; ", " &amp; MID(Overall!N1063, FIND(",", Overall!N1063, FIND(",",Overall!N1063) + 1) + 2, LEN(Overall!N1063))),"")</f>
        <v/>
      </c>
      <c r="Q1061" s="7" t="str">
        <f>IF(Overall!O1063&lt;&gt;"",DATEVALUE(MID(Overall!O1063, FIND(",", Overall!O1063) + 2, FIND(" ", Overall!O1063) - FIND(",", Overall!O1063) - 1) &amp; " " &amp; MID(Overall!O1063, FIND(" ", Overall!O1063) + 1, FIND(",", Overall!O1063, FIND(" ", Overall!O1063)) - FIND(" ", Overall!O1063) - 1) &amp; ", " &amp; MID(Overall!O1063, FIND(",", Overall!O1063, FIND(",",Overall!O1063) + 1) + 2, LEN(Overall!O1063))),"")</f>
        <v/>
      </c>
      <c r="R1061" s="5" t="str">
        <f t="shared" si="32"/>
        <v/>
      </c>
      <c r="S1061" s="10" t="str">
        <f>IF(Overall!$A1063&lt;&gt;"",IF(AND(MONTH($N1061) &lt;= 1, MONTH($O1061) &gt;= 1), IF($R1061 &lt;&gt; "", $H1061/$R1061, ""), ""),"")</f>
        <v/>
      </c>
      <c r="T1061" s="10" t="str">
        <f>IF(Overall!$A1063&lt;&gt;"",IF(AND(MONTH($N1061) &lt;= 2, MONTH($O1061) &gt;= 2), IF($R1061 &lt;&gt; "", $H1061/$R1061, ""), ""),"")</f>
        <v/>
      </c>
      <c r="U1061" s="10" t="str">
        <f>IF(Overall!$A1063&lt;&gt;"",IF(AND(MONTH($N1061) &lt;= 3, MONTH($O1061) &gt;= 3), IF($R1061 &lt;&gt; "", $H1061/$R1061, ""), ""),"")</f>
        <v/>
      </c>
      <c r="V1061" s="10" t="str">
        <f>IF(Overall!$A1063&lt;&gt;"",IF(AND(MONTH($N1061) &lt;= 4, MONTH($O1061) &gt;= 4), IF($R1061 &lt;&gt; "", $H1061/$R1061, ""), ""),"")</f>
        <v/>
      </c>
      <c r="W1061" s="10" t="str">
        <f>IF(Overall!$A1063&lt;&gt;"",IF(AND(MONTH($N1061) &lt;= 5, MONTH($O1061) &gt;= 5), IF($R1061 &lt;&gt; "", $H1061/$R1061, ""), ""),"")</f>
        <v/>
      </c>
      <c r="X1061" s="10" t="str">
        <f>IF(Overall!$A1063&lt;&gt;"",IF(AND(MONTH($N1061) &lt;= 6, MONTH($O1061) &gt;= 6), IF($R1061 &lt;&gt; "", $H1061/$R1061, ""), ""),"")</f>
        <v/>
      </c>
      <c r="Y1061" s="10" t="str">
        <f>IF(Overall!$A1063&lt;&gt;"",IF(AND(MONTH($N1061) &lt;= 7, MONTH($O1061) &gt;= 7 ), IF($R1061 &lt;&gt; "", $H1061/$R1061, ""), ""),"")</f>
        <v/>
      </c>
      <c r="Z1061" s="10" t="str">
        <f>IF(Overall!$A1063&lt;&gt;"",IF(AND(MONTH($N1061) &lt;= 8, MONTH($O1061) &gt;= 8), IF($R1061 &lt;&gt; "", $H1061/$R1061, ""), ""),"")</f>
        <v/>
      </c>
      <c r="AA1061" s="10" t="str">
        <f>IF(Overall!$A1063&lt;&gt;"",IF(AND(MONTH($N1061) &lt;= 9, MONTH($O1061) &gt;= 9), IF($R1061 &lt;&gt; "", $H1061/$R1061, ""), ""),"")</f>
        <v/>
      </c>
      <c r="AB1061" s="10" t="str">
        <f>IF(Overall!$A1063&lt;&gt;"",IF(AND(MONTH($N1061) &lt;= 10, MONTH($O1061) &gt;= 10), IF($R1061 &lt;&gt; "", $H1061/$R1061, ""), ""),"")</f>
        <v/>
      </c>
      <c r="AC1061" s="10" t="str">
        <f>IF(Overall!$A1063&lt;&gt;"",IF(AND(MONTH($N1061) &lt;= 11, MONTH($O1061) &gt;= 11), IF($R1061 &lt;&gt; "", $H1061/$R1061, ""), ""),"")</f>
        <v/>
      </c>
      <c r="AD1061" s="10" t="str">
        <f>IF(Overall!$A1063&lt;&gt;"",IF(AND(MONTH($N1061) &lt;= 12, MONTH($O1061) &gt;= 12), IF($R1061 &lt;&gt; "", $H1061/$R1061, ""), ""),"")</f>
        <v/>
      </c>
      <c r="AF1061" s="10" t="str">
        <f ca="1">IFERROR(IF(AND(NOW()&lt;= EOMONTH(DATE(YEAR($O1061),1, 1), 0), Overall!$A1063&lt;&gt;"", MONTH($N1061) &lt;= 1, MONTH($O1061) &gt;= 1), IF($R1061 &lt;&gt; "", $H1061/$R1061, ""), ""), "")</f>
        <v/>
      </c>
      <c r="AG1061" s="10" t="str">
        <f ca="1">IFERROR(IF(AND(NOW()&lt;= EOMONTH(DATE(YEAR($O1061),2, 1), 0), Overall!$A1063&lt;&gt;"", MONTH($N1061) &lt;= 2, MONTH($O1061) &gt;= 2), IF($R1061 &lt;&gt; "", $H1061/$R1061, ""), ""), "")</f>
        <v/>
      </c>
      <c r="AH1061" s="10" t="str">
        <f ca="1">IFERROR(IF(AND(NOW()&lt;= EOMONTH(DATE(YEAR($O1061),3, 1), 0), Overall!$A1063&lt;&gt;"", MONTH($N1061) &lt;= 3, MONTH($O1061) &gt;= 3), IF($R1061 &lt;&gt; "", $H1061/$R1061, ""), ""), "")</f>
        <v/>
      </c>
      <c r="AI1061" s="10" t="str">
        <f ca="1">IFERROR(IF(AND(NOW()&lt;= EOMONTH(DATE(YEAR($O1061),4, 1), 0), Overall!$A1063&lt;&gt;"", MONTH($N1061) &lt;= 4, MONTH($O1061) &gt;= 4), IF($R1061 &lt;&gt; "", $H1061/$R1061, ""), ""), "")</f>
        <v/>
      </c>
      <c r="AJ1061" s="10" t="str">
        <f ca="1">IFERROR(IF(AND(NOW()&lt;= EOMONTH(DATE(YEAR($O1061),5, 1), 0), Overall!$A1063&lt;&gt;"", MONTH($N1061) &lt;= 5, MONTH($O1061) &gt;= 5), IF($R1061 &lt;&gt; "", $H1061/$R1061, ""), ""), "")</f>
        <v/>
      </c>
      <c r="AK1061" s="10" t="str">
        <f ca="1">IFERROR(IF(AND(NOW()&lt;= EOMONTH(DATE(YEAR($O1061),6, 1), 0), Overall!$A1063&lt;&gt;"", MONTH($N1061) &lt;= 6, MONTH($O1061) &gt;= 6), IF($R1061 &lt;&gt; "", $H1061/$R1061, ""), ""), "")</f>
        <v/>
      </c>
      <c r="AL1061" s="10" t="str">
        <f ca="1">IFERROR(IF(AND(NOW()&lt;= EOMONTH(DATE(YEAR($O1061),7, 1), 0), Overall!$A1063&lt;&gt;"", MONTH($N1061) &lt;= 7, MONTH($O1061) &gt;= 7), IF($R1061 &lt;&gt; "", $H1061/$R1061, ""), ""), "")</f>
        <v/>
      </c>
      <c r="AM1061" s="10" t="str">
        <f ca="1">IFERROR(IF(AND(NOW()&lt;= EOMONTH(DATE(YEAR($O1061),8, 1), 0), Overall!$A1063&lt;&gt;"", MONTH($N1061) &lt;= 8, MONTH($O1061) &gt;= 8), IF($R1061 &lt;&gt; "", $H1061/$R1061, ""), ""), "")</f>
        <v/>
      </c>
      <c r="AN1061" s="10" t="str">
        <f ca="1">IFERROR(IF(AND(NOW()&lt;= EOMONTH(DATE(YEAR($O1061),9, 1), 0), Overall!$A1063&lt;&gt;"", MONTH($N1061) &lt;= 9, MONTH($O1061) &gt;= 9), IF($R1061 &lt;&gt; "", $H1061/$R1061, ""), ""), "")</f>
        <v/>
      </c>
      <c r="AO1061" s="10" t="str">
        <f ca="1">IFERROR(IF(AND(NOW()&lt;= EOMONTH(DATE(YEAR($O1061),10, 1), 0), Overall!$A1063&lt;&gt;"", MONTH($N1061) &lt;= 10, MONTH($O1061) &gt;= 10), IF($R1061 &lt;&gt; "", $H1061/$R1061, ""), ""), "")</f>
        <v/>
      </c>
      <c r="AP1061" s="10" t="str">
        <f ca="1">IFERROR(IF(AND(NOW()&lt;= EOMONTH(DATE(YEAR($O1061),11, 1), 0), Overall!$A1063&lt;&gt;"", MONTH($N1061) &lt;=11, MONTH($O1061) &gt;= 11), IF($R1061 &lt;&gt; "", $H1061/$R1061, ""), ""), "")</f>
        <v/>
      </c>
      <c r="AQ1061" s="10" t="str">
        <f ca="1">IFERROR(IF(AND(NOW()&lt;= EOMONTH(DATE(YEAR($O1061),12, 1), 0), Overall!$A1063&lt;&gt;"", MONTH($N1061) &lt;= 12, MONTH($O1061) &gt;= 12), IF($R1061 &lt;&gt; "", $H1061/$R1061, ""), ""), "")</f>
        <v/>
      </c>
      <c r="AR1061" s="16">
        <f t="shared" ca="1" si="33"/>
        <v>0</v>
      </c>
    </row>
    <row r="1062" spans="1:44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IF(Overall!Q1064&lt;&gt;"",_xlfn.VALUETOTEXT(Overall!Q1064),"")</f>
        <v/>
      </c>
      <c r="F1062" s="5" t="str">
        <f>IF(Overall!E1064&lt;&gt;"",_xlfn.VALUETOTEXT(Overall!E1064),"")</f>
        <v/>
      </c>
      <c r="G1062" s="5" t="str">
        <f>IF(Overall!R1064&lt;&gt;"",_xlfn.VALUETOTEXT(Overall!R1064),"")</f>
        <v/>
      </c>
      <c r="H1062" s="6" t="str">
        <f>IF(Overall!F1064&lt;&gt;"",VALUE(Overall!F1064),"")</f>
        <v/>
      </c>
      <c r="I1062" s="6" t="str">
        <f>IF(Overall!G1064&lt;&gt;"",VALUE(Overall!G1064),"")</f>
        <v/>
      </c>
      <c r="J1062" s="6" t="str">
        <f>IF(Overall!H1064&lt;&gt;"",VALUE(Overall!H1064),"")</f>
        <v/>
      </c>
      <c r="K1062" s="6" t="str">
        <f>IF(Overall!I1064&lt;&gt;"",VALUE(Overall!I1064),"")</f>
        <v/>
      </c>
      <c r="L1062" s="6" t="str">
        <f>IF(Overall!J1064&lt;&gt;"",VALUE(Overall!J1064),"")</f>
        <v/>
      </c>
      <c r="M1062" s="6" t="str">
        <f>IF(Overall!K1064&lt;&gt;"",VALUE(Overall!K1064),"")</f>
        <v/>
      </c>
      <c r="N1062" s="7" t="str">
        <f>IF(Overall!L1064&lt;&gt;"",DATEVALUE(MID(Overall!L1064, FIND(",", Overall!L1064) + 2, FIND(" ", Overall!L1064) - FIND(",", Overall!L1064) - 1) &amp; " " &amp; MID(Overall!L1064, FIND(" ", Overall!L1064) + 1, FIND(",", Overall!L1064, FIND(" ", Overall!L1064)) - FIND(" ", Overall!L1064) - 1) &amp; ", " &amp; MID(Overall!L1064, FIND(",", Overall!L1064, FIND(",",Overall!L1064) + 1) + 2, LEN(Overall!L1064))),"")</f>
        <v/>
      </c>
      <c r="O1062" s="7" t="str">
        <f>IF(Overall!M1064&lt;&gt;"",DATEVALUE(MID(Overall!M1064, FIND(",", Overall!M1064) + 2, FIND(" ", Overall!M1064) - FIND(",", Overall!M1064) - 1) &amp; " " &amp; MID(Overall!M1064, FIND(" ", Overall!M1064) + 1, FIND(",", Overall!M1064, FIND(" ", Overall!M1064)) - FIND(" ", Overall!M1064) - 1) &amp; ", " &amp; MID(Overall!M1064, FIND(",", Overall!M1064, FIND(",",Overall!M1064) + 1) + 2, LEN(Overall!M1064))),"")</f>
        <v/>
      </c>
      <c r="P1062" s="7" t="str">
        <f>IF(Overall!N1064&lt;&gt;"",DATEVALUE(MID(Overall!N1064, FIND(",", Overall!N1064) + 2, FIND(" ", Overall!N1064) - FIND(",", Overall!N1064) - 1) &amp; " " &amp; MID(Overall!N1064, FIND(" ", Overall!N1064) + 1, FIND(",", Overall!N1064, FIND(" ", Overall!N1064)) - FIND(" ", Overall!N1064) - 1) &amp; ", " &amp; MID(Overall!N1064, FIND(",", Overall!N1064, FIND(",",Overall!N1064) + 1) + 2, LEN(Overall!N1064))),"")</f>
        <v/>
      </c>
      <c r="Q1062" s="7" t="str">
        <f>IF(Overall!O1064&lt;&gt;"",DATEVALUE(MID(Overall!O1064, FIND(",", Overall!O1064) + 2, FIND(" ", Overall!O1064) - FIND(",", Overall!O1064) - 1) &amp; " " &amp; MID(Overall!O1064, FIND(" ", Overall!O1064) + 1, FIND(",", Overall!O1064, FIND(" ", Overall!O1064)) - FIND(" ", Overall!O1064) - 1) &amp; ", " &amp; MID(Overall!O1064, FIND(",", Overall!O1064, FIND(",",Overall!O1064) + 1) + 2, LEN(Overall!O1064))),"")</f>
        <v/>
      </c>
      <c r="R1062" s="5" t="str">
        <f t="shared" ref="R1062:R1125" si="34">IF(AND(N1062&lt;&gt;"", O1062&lt;&gt;""), DATEDIF(N1062, O1062, "M") + 1, "")</f>
        <v/>
      </c>
      <c r="S1062" s="10" t="str">
        <f>IF(Overall!$A1064&lt;&gt;"",IF(AND(MONTH($N1062) &lt;= 1, MONTH($O1062) &gt;= 1), IF($R1062 &lt;&gt; "", $H1062/$R1062, ""), ""),"")</f>
        <v/>
      </c>
      <c r="T1062" s="10" t="str">
        <f>IF(Overall!$A1064&lt;&gt;"",IF(AND(MONTH($N1062) &lt;= 2, MONTH($O1062) &gt;= 2), IF($R1062 &lt;&gt; "", $H1062/$R1062, ""), ""),"")</f>
        <v/>
      </c>
      <c r="U1062" s="10" t="str">
        <f>IF(Overall!$A1064&lt;&gt;"",IF(AND(MONTH($N1062) &lt;= 3, MONTH($O1062) &gt;= 3), IF($R1062 &lt;&gt; "", $H1062/$R1062, ""), ""),"")</f>
        <v/>
      </c>
      <c r="V1062" s="10" t="str">
        <f>IF(Overall!$A1064&lt;&gt;"",IF(AND(MONTH($N1062) &lt;= 4, MONTH($O1062) &gt;= 4), IF($R1062 &lt;&gt; "", $H1062/$R1062, ""), ""),"")</f>
        <v/>
      </c>
      <c r="W1062" s="10" t="str">
        <f>IF(Overall!$A1064&lt;&gt;"",IF(AND(MONTH($N1062) &lt;= 5, MONTH($O1062) &gt;= 5), IF($R1062 &lt;&gt; "", $H1062/$R1062, ""), ""),"")</f>
        <v/>
      </c>
      <c r="X1062" s="10" t="str">
        <f>IF(Overall!$A1064&lt;&gt;"",IF(AND(MONTH($N1062) &lt;= 6, MONTH($O1062) &gt;= 6), IF($R1062 &lt;&gt; "", $H1062/$R1062, ""), ""),"")</f>
        <v/>
      </c>
      <c r="Y1062" s="10" t="str">
        <f>IF(Overall!$A1064&lt;&gt;"",IF(AND(MONTH($N1062) &lt;= 7, MONTH($O1062) &gt;= 7 ), IF($R1062 &lt;&gt; "", $H1062/$R1062, ""), ""),"")</f>
        <v/>
      </c>
      <c r="Z1062" s="10" t="str">
        <f>IF(Overall!$A1064&lt;&gt;"",IF(AND(MONTH($N1062) &lt;= 8, MONTH($O1062) &gt;= 8), IF($R1062 &lt;&gt; "", $H1062/$R1062, ""), ""),"")</f>
        <v/>
      </c>
      <c r="AA1062" s="10" t="str">
        <f>IF(Overall!$A1064&lt;&gt;"",IF(AND(MONTH($N1062) &lt;= 9, MONTH($O1062) &gt;= 9), IF($R1062 &lt;&gt; "", $H1062/$R1062, ""), ""),"")</f>
        <v/>
      </c>
      <c r="AB1062" s="10" t="str">
        <f>IF(Overall!$A1064&lt;&gt;"",IF(AND(MONTH($N1062) &lt;= 10, MONTH($O1062) &gt;= 10), IF($R1062 &lt;&gt; "", $H1062/$R1062, ""), ""),"")</f>
        <v/>
      </c>
      <c r="AC1062" s="10" t="str">
        <f>IF(Overall!$A1064&lt;&gt;"",IF(AND(MONTH($N1062) &lt;= 11, MONTH($O1062) &gt;= 11), IF($R1062 &lt;&gt; "", $H1062/$R1062, ""), ""),"")</f>
        <v/>
      </c>
      <c r="AD1062" s="10" t="str">
        <f>IF(Overall!$A1064&lt;&gt;"",IF(AND(MONTH($N1062) &lt;= 12, MONTH($O1062) &gt;= 12), IF($R1062 &lt;&gt; "", $H1062/$R1062, ""), ""),"")</f>
        <v/>
      </c>
      <c r="AF1062" s="10" t="str">
        <f ca="1">IFERROR(IF(AND(NOW()&lt;= EOMONTH(DATE(YEAR($O1062),1, 1), 0), Overall!$A1064&lt;&gt;"", MONTH($N1062) &lt;= 1, MONTH($O1062) &gt;= 1), IF($R1062 &lt;&gt; "", $H1062/$R1062, ""), ""), "")</f>
        <v/>
      </c>
      <c r="AG1062" s="10" t="str">
        <f ca="1">IFERROR(IF(AND(NOW()&lt;= EOMONTH(DATE(YEAR($O1062),2, 1), 0), Overall!$A1064&lt;&gt;"", MONTH($N1062) &lt;= 2, MONTH($O1062) &gt;= 2), IF($R1062 &lt;&gt; "", $H1062/$R1062, ""), ""), "")</f>
        <v/>
      </c>
      <c r="AH1062" s="10" t="str">
        <f ca="1">IFERROR(IF(AND(NOW()&lt;= EOMONTH(DATE(YEAR($O1062),3, 1), 0), Overall!$A1064&lt;&gt;"", MONTH($N1062) &lt;= 3, MONTH($O1062) &gt;= 3), IF($R1062 &lt;&gt; "", $H1062/$R1062, ""), ""), "")</f>
        <v/>
      </c>
      <c r="AI1062" s="10" t="str">
        <f ca="1">IFERROR(IF(AND(NOW()&lt;= EOMONTH(DATE(YEAR($O1062),4, 1), 0), Overall!$A1064&lt;&gt;"", MONTH($N1062) &lt;= 4, MONTH($O1062) &gt;= 4), IF($R1062 &lt;&gt; "", $H1062/$R1062, ""), ""), "")</f>
        <v/>
      </c>
      <c r="AJ1062" s="10" t="str">
        <f ca="1">IFERROR(IF(AND(NOW()&lt;= EOMONTH(DATE(YEAR($O1062),5, 1), 0), Overall!$A1064&lt;&gt;"", MONTH($N1062) &lt;= 5, MONTH($O1062) &gt;= 5), IF($R1062 &lt;&gt; "", $H1062/$R1062, ""), ""), "")</f>
        <v/>
      </c>
      <c r="AK1062" s="10" t="str">
        <f ca="1">IFERROR(IF(AND(NOW()&lt;= EOMONTH(DATE(YEAR($O1062),6, 1), 0), Overall!$A1064&lt;&gt;"", MONTH($N1062) &lt;= 6, MONTH($O1062) &gt;= 6), IF($R1062 &lt;&gt; "", $H1062/$R1062, ""), ""), "")</f>
        <v/>
      </c>
      <c r="AL1062" s="10" t="str">
        <f ca="1">IFERROR(IF(AND(NOW()&lt;= EOMONTH(DATE(YEAR($O1062),7, 1), 0), Overall!$A1064&lt;&gt;"", MONTH($N1062) &lt;= 7, MONTH($O1062) &gt;= 7), IF($R1062 &lt;&gt; "", $H1062/$R1062, ""), ""), "")</f>
        <v/>
      </c>
      <c r="AM1062" s="10" t="str">
        <f ca="1">IFERROR(IF(AND(NOW()&lt;= EOMONTH(DATE(YEAR($O1062),8, 1), 0), Overall!$A1064&lt;&gt;"", MONTH($N1062) &lt;= 8, MONTH($O1062) &gt;= 8), IF($R1062 &lt;&gt; "", $H1062/$R1062, ""), ""), "")</f>
        <v/>
      </c>
      <c r="AN1062" s="10" t="str">
        <f ca="1">IFERROR(IF(AND(NOW()&lt;= EOMONTH(DATE(YEAR($O1062),9, 1), 0), Overall!$A1064&lt;&gt;"", MONTH($N1062) &lt;= 9, MONTH($O1062) &gt;= 9), IF($R1062 &lt;&gt; "", $H1062/$R1062, ""), ""), "")</f>
        <v/>
      </c>
      <c r="AO1062" s="10" t="str">
        <f ca="1">IFERROR(IF(AND(NOW()&lt;= EOMONTH(DATE(YEAR($O1062),10, 1), 0), Overall!$A1064&lt;&gt;"", MONTH($N1062) &lt;= 10, MONTH($O1062) &gt;= 10), IF($R1062 &lt;&gt; "", $H1062/$R1062, ""), ""), "")</f>
        <v/>
      </c>
      <c r="AP1062" s="10" t="str">
        <f ca="1">IFERROR(IF(AND(NOW()&lt;= EOMONTH(DATE(YEAR($O1062),11, 1), 0), Overall!$A1064&lt;&gt;"", MONTH($N1062) &lt;=11, MONTH($O1062) &gt;= 11), IF($R1062 &lt;&gt; "", $H1062/$R1062, ""), ""), "")</f>
        <v/>
      </c>
      <c r="AQ1062" s="10" t="str">
        <f ca="1">IFERROR(IF(AND(NOW()&lt;= EOMONTH(DATE(YEAR($O1062),12, 1), 0), Overall!$A1064&lt;&gt;"", MONTH($N1062) &lt;= 12, MONTH($O1062) &gt;= 12), IF($R1062 &lt;&gt; "", $H1062/$R1062, ""), ""), "")</f>
        <v/>
      </c>
      <c r="AR1062" s="16">
        <f t="shared" ref="AR1062:AR1125" ca="1" si="35">SUM(AF1062:AQ1062)</f>
        <v>0</v>
      </c>
    </row>
    <row r="1063" spans="1:44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IF(Overall!Q1065&lt;&gt;"",_xlfn.VALUETOTEXT(Overall!Q1065),"")</f>
        <v/>
      </c>
      <c r="F1063" s="5" t="str">
        <f>IF(Overall!E1065&lt;&gt;"",_xlfn.VALUETOTEXT(Overall!E1065),"")</f>
        <v/>
      </c>
      <c r="G1063" s="5" t="str">
        <f>IF(Overall!R1065&lt;&gt;"",_xlfn.VALUETOTEXT(Overall!R1065),"")</f>
        <v/>
      </c>
      <c r="H1063" s="6" t="str">
        <f>IF(Overall!F1065&lt;&gt;"",VALUE(Overall!F1065),"")</f>
        <v/>
      </c>
      <c r="I1063" s="6" t="str">
        <f>IF(Overall!G1065&lt;&gt;"",VALUE(Overall!G1065),"")</f>
        <v/>
      </c>
      <c r="J1063" s="6" t="str">
        <f>IF(Overall!H1065&lt;&gt;"",VALUE(Overall!H1065),"")</f>
        <v/>
      </c>
      <c r="K1063" s="6" t="str">
        <f>IF(Overall!I1065&lt;&gt;"",VALUE(Overall!I1065),"")</f>
        <v/>
      </c>
      <c r="L1063" s="6" t="str">
        <f>IF(Overall!J1065&lt;&gt;"",VALUE(Overall!J1065),"")</f>
        <v/>
      </c>
      <c r="M1063" s="6" t="str">
        <f>IF(Overall!K1065&lt;&gt;"",VALUE(Overall!K1065),"")</f>
        <v/>
      </c>
      <c r="N1063" s="7" t="str">
        <f>IF(Overall!L1065&lt;&gt;"",DATEVALUE(MID(Overall!L1065, FIND(",", Overall!L1065) + 2, FIND(" ", Overall!L1065) - FIND(",", Overall!L1065) - 1) &amp; " " &amp; MID(Overall!L1065, FIND(" ", Overall!L1065) + 1, FIND(",", Overall!L1065, FIND(" ", Overall!L1065)) - FIND(" ", Overall!L1065) - 1) &amp; ", " &amp; MID(Overall!L1065, FIND(",", Overall!L1065, FIND(",",Overall!L1065) + 1) + 2, LEN(Overall!L1065))),"")</f>
        <v/>
      </c>
      <c r="O1063" s="7" t="str">
        <f>IF(Overall!M1065&lt;&gt;"",DATEVALUE(MID(Overall!M1065, FIND(",", Overall!M1065) + 2, FIND(" ", Overall!M1065) - FIND(",", Overall!M1065) - 1) &amp; " " &amp; MID(Overall!M1065, FIND(" ", Overall!M1065) + 1, FIND(",", Overall!M1065, FIND(" ", Overall!M1065)) - FIND(" ", Overall!M1065) - 1) &amp; ", " &amp; MID(Overall!M1065, FIND(",", Overall!M1065, FIND(",",Overall!M1065) + 1) + 2, LEN(Overall!M1065))),"")</f>
        <v/>
      </c>
      <c r="P1063" s="7" t="str">
        <f>IF(Overall!N1065&lt;&gt;"",DATEVALUE(MID(Overall!N1065, FIND(",", Overall!N1065) + 2, FIND(" ", Overall!N1065) - FIND(",", Overall!N1065) - 1) &amp; " " &amp; MID(Overall!N1065, FIND(" ", Overall!N1065) + 1, FIND(",", Overall!N1065, FIND(" ", Overall!N1065)) - FIND(" ", Overall!N1065) - 1) &amp; ", " &amp; MID(Overall!N1065, FIND(",", Overall!N1065, FIND(",",Overall!N1065) + 1) + 2, LEN(Overall!N1065))),"")</f>
        <v/>
      </c>
      <c r="Q1063" s="7" t="str">
        <f>IF(Overall!O1065&lt;&gt;"",DATEVALUE(MID(Overall!O1065, FIND(",", Overall!O1065) + 2, FIND(" ", Overall!O1065) - FIND(",", Overall!O1065) - 1) &amp; " " &amp; MID(Overall!O1065, FIND(" ", Overall!O1065) + 1, FIND(",", Overall!O1065, FIND(" ", Overall!O1065)) - FIND(" ", Overall!O1065) - 1) &amp; ", " &amp; MID(Overall!O1065, FIND(",", Overall!O1065, FIND(",",Overall!O1065) + 1) + 2, LEN(Overall!O1065))),"")</f>
        <v/>
      </c>
      <c r="R1063" s="5" t="str">
        <f t="shared" si="34"/>
        <v/>
      </c>
      <c r="S1063" s="10" t="str">
        <f>IF(Overall!$A1065&lt;&gt;"",IF(AND(MONTH($N1063) &lt;= 1, MONTH($O1063) &gt;= 1), IF($R1063 &lt;&gt; "", $H1063/$R1063, ""), ""),"")</f>
        <v/>
      </c>
      <c r="T1063" s="10" t="str">
        <f>IF(Overall!$A1065&lt;&gt;"",IF(AND(MONTH($N1063) &lt;= 2, MONTH($O1063) &gt;= 2), IF($R1063 &lt;&gt; "", $H1063/$R1063, ""), ""),"")</f>
        <v/>
      </c>
      <c r="U1063" s="10" t="str">
        <f>IF(Overall!$A1065&lt;&gt;"",IF(AND(MONTH($N1063) &lt;= 3, MONTH($O1063) &gt;= 3), IF($R1063 &lt;&gt; "", $H1063/$R1063, ""), ""),"")</f>
        <v/>
      </c>
      <c r="V1063" s="10" t="str">
        <f>IF(Overall!$A1065&lt;&gt;"",IF(AND(MONTH($N1063) &lt;= 4, MONTH($O1063) &gt;= 4), IF($R1063 &lt;&gt; "", $H1063/$R1063, ""), ""),"")</f>
        <v/>
      </c>
      <c r="W1063" s="10" t="str">
        <f>IF(Overall!$A1065&lt;&gt;"",IF(AND(MONTH($N1063) &lt;= 5, MONTH($O1063) &gt;= 5), IF($R1063 &lt;&gt; "", $H1063/$R1063, ""), ""),"")</f>
        <v/>
      </c>
      <c r="X1063" s="10" t="str">
        <f>IF(Overall!$A1065&lt;&gt;"",IF(AND(MONTH($N1063) &lt;= 6, MONTH($O1063) &gt;= 6), IF($R1063 &lt;&gt; "", $H1063/$R1063, ""), ""),"")</f>
        <v/>
      </c>
      <c r="Y1063" s="10" t="str">
        <f>IF(Overall!$A1065&lt;&gt;"",IF(AND(MONTH($N1063) &lt;= 7, MONTH($O1063) &gt;= 7 ), IF($R1063 &lt;&gt; "", $H1063/$R1063, ""), ""),"")</f>
        <v/>
      </c>
      <c r="Z1063" s="10" t="str">
        <f>IF(Overall!$A1065&lt;&gt;"",IF(AND(MONTH($N1063) &lt;= 8, MONTH($O1063) &gt;= 8), IF($R1063 &lt;&gt; "", $H1063/$R1063, ""), ""),"")</f>
        <v/>
      </c>
      <c r="AA1063" s="10" t="str">
        <f>IF(Overall!$A1065&lt;&gt;"",IF(AND(MONTH($N1063) &lt;= 9, MONTH($O1063) &gt;= 9), IF($R1063 &lt;&gt; "", $H1063/$R1063, ""), ""),"")</f>
        <v/>
      </c>
      <c r="AB1063" s="10" t="str">
        <f>IF(Overall!$A1065&lt;&gt;"",IF(AND(MONTH($N1063) &lt;= 10, MONTH($O1063) &gt;= 10), IF($R1063 &lt;&gt; "", $H1063/$R1063, ""), ""),"")</f>
        <v/>
      </c>
      <c r="AC1063" s="10" t="str">
        <f>IF(Overall!$A1065&lt;&gt;"",IF(AND(MONTH($N1063) &lt;= 11, MONTH($O1063) &gt;= 11), IF($R1063 &lt;&gt; "", $H1063/$R1063, ""), ""),"")</f>
        <v/>
      </c>
      <c r="AD1063" s="10" t="str">
        <f>IF(Overall!$A1065&lt;&gt;"",IF(AND(MONTH($N1063) &lt;= 12, MONTH($O1063) &gt;= 12), IF($R1063 &lt;&gt; "", $H1063/$R1063, ""), ""),"")</f>
        <v/>
      </c>
      <c r="AF1063" s="10" t="str">
        <f ca="1">IFERROR(IF(AND(NOW()&lt;= EOMONTH(DATE(YEAR($O1063),1, 1), 0), Overall!$A1065&lt;&gt;"", MONTH($N1063) &lt;= 1, MONTH($O1063) &gt;= 1), IF($R1063 &lt;&gt; "", $H1063/$R1063, ""), ""), "")</f>
        <v/>
      </c>
      <c r="AG1063" s="10" t="str">
        <f ca="1">IFERROR(IF(AND(NOW()&lt;= EOMONTH(DATE(YEAR($O1063),2, 1), 0), Overall!$A1065&lt;&gt;"", MONTH($N1063) &lt;= 2, MONTH($O1063) &gt;= 2), IF($R1063 &lt;&gt; "", $H1063/$R1063, ""), ""), "")</f>
        <v/>
      </c>
      <c r="AH1063" s="10" t="str">
        <f ca="1">IFERROR(IF(AND(NOW()&lt;= EOMONTH(DATE(YEAR($O1063),3, 1), 0), Overall!$A1065&lt;&gt;"", MONTH($N1063) &lt;= 3, MONTH($O1063) &gt;= 3), IF($R1063 &lt;&gt; "", $H1063/$R1063, ""), ""), "")</f>
        <v/>
      </c>
      <c r="AI1063" s="10" t="str">
        <f ca="1">IFERROR(IF(AND(NOW()&lt;= EOMONTH(DATE(YEAR($O1063),4, 1), 0), Overall!$A1065&lt;&gt;"", MONTH($N1063) &lt;= 4, MONTH($O1063) &gt;= 4), IF($R1063 &lt;&gt; "", $H1063/$R1063, ""), ""), "")</f>
        <v/>
      </c>
      <c r="AJ1063" s="10" t="str">
        <f ca="1">IFERROR(IF(AND(NOW()&lt;= EOMONTH(DATE(YEAR($O1063),5, 1), 0), Overall!$A1065&lt;&gt;"", MONTH($N1063) &lt;= 5, MONTH($O1063) &gt;= 5), IF($R1063 &lt;&gt; "", $H1063/$R1063, ""), ""), "")</f>
        <v/>
      </c>
      <c r="AK1063" s="10" t="str">
        <f ca="1">IFERROR(IF(AND(NOW()&lt;= EOMONTH(DATE(YEAR($O1063),6, 1), 0), Overall!$A1065&lt;&gt;"", MONTH($N1063) &lt;= 6, MONTH($O1063) &gt;= 6), IF($R1063 &lt;&gt; "", $H1063/$R1063, ""), ""), "")</f>
        <v/>
      </c>
      <c r="AL1063" s="10" t="str">
        <f ca="1">IFERROR(IF(AND(NOW()&lt;= EOMONTH(DATE(YEAR($O1063),7, 1), 0), Overall!$A1065&lt;&gt;"", MONTH($N1063) &lt;= 7, MONTH($O1063) &gt;= 7), IF($R1063 &lt;&gt; "", $H1063/$R1063, ""), ""), "")</f>
        <v/>
      </c>
      <c r="AM1063" s="10" t="str">
        <f ca="1">IFERROR(IF(AND(NOW()&lt;= EOMONTH(DATE(YEAR($O1063),8, 1), 0), Overall!$A1065&lt;&gt;"", MONTH($N1063) &lt;= 8, MONTH($O1063) &gt;= 8), IF($R1063 &lt;&gt; "", $H1063/$R1063, ""), ""), "")</f>
        <v/>
      </c>
      <c r="AN1063" s="10" t="str">
        <f ca="1">IFERROR(IF(AND(NOW()&lt;= EOMONTH(DATE(YEAR($O1063),9, 1), 0), Overall!$A1065&lt;&gt;"", MONTH($N1063) &lt;= 9, MONTH($O1063) &gt;= 9), IF($R1063 &lt;&gt; "", $H1063/$R1063, ""), ""), "")</f>
        <v/>
      </c>
      <c r="AO1063" s="10" t="str">
        <f ca="1">IFERROR(IF(AND(NOW()&lt;= EOMONTH(DATE(YEAR($O1063),10, 1), 0), Overall!$A1065&lt;&gt;"", MONTH($N1063) &lt;= 10, MONTH($O1063) &gt;= 10), IF($R1063 &lt;&gt; "", $H1063/$R1063, ""), ""), "")</f>
        <v/>
      </c>
      <c r="AP1063" s="10" t="str">
        <f ca="1">IFERROR(IF(AND(NOW()&lt;= EOMONTH(DATE(YEAR($O1063),11, 1), 0), Overall!$A1065&lt;&gt;"", MONTH($N1063) &lt;=11, MONTH($O1063) &gt;= 11), IF($R1063 &lt;&gt; "", $H1063/$R1063, ""), ""), "")</f>
        <v/>
      </c>
      <c r="AQ1063" s="10" t="str">
        <f ca="1">IFERROR(IF(AND(NOW()&lt;= EOMONTH(DATE(YEAR($O1063),12, 1), 0), Overall!$A1065&lt;&gt;"", MONTH($N1063) &lt;= 12, MONTH($O1063) &gt;= 12), IF($R1063 &lt;&gt; "", $H1063/$R1063, ""), ""), "")</f>
        <v/>
      </c>
      <c r="AR1063" s="16">
        <f t="shared" ca="1" si="35"/>
        <v>0</v>
      </c>
    </row>
    <row r="1064" spans="1:44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IF(Overall!Q1066&lt;&gt;"",_xlfn.VALUETOTEXT(Overall!Q1066),"")</f>
        <v/>
      </c>
      <c r="F1064" s="5" t="str">
        <f>IF(Overall!E1066&lt;&gt;"",_xlfn.VALUETOTEXT(Overall!E1066),"")</f>
        <v/>
      </c>
      <c r="G1064" s="5" t="str">
        <f>IF(Overall!R1066&lt;&gt;"",_xlfn.VALUETOTEXT(Overall!R1066),"")</f>
        <v/>
      </c>
      <c r="H1064" s="6" t="str">
        <f>IF(Overall!F1066&lt;&gt;"",VALUE(Overall!F1066),"")</f>
        <v/>
      </c>
      <c r="I1064" s="6" t="str">
        <f>IF(Overall!G1066&lt;&gt;"",VALUE(Overall!G1066),"")</f>
        <v/>
      </c>
      <c r="J1064" s="6" t="str">
        <f>IF(Overall!H1066&lt;&gt;"",VALUE(Overall!H1066),"")</f>
        <v/>
      </c>
      <c r="K1064" s="6" t="str">
        <f>IF(Overall!I1066&lt;&gt;"",VALUE(Overall!I1066),"")</f>
        <v/>
      </c>
      <c r="L1064" s="6" t="str">
        <f>IF(Overall!J1066&lt;&gt;"",VALUE(Overall!J1066),"")</f>
        <v/>
      </c>
      <c r="M1064" s="6" t="str">
        <f>IF(Overall!K1066&lt;&gt;"",VALUE(Overall!K1066),"")</f>
        <v/>
      </c>
      <c r="N1064" s="7" t="str">
        <f>IF(Overall!L1066&lt;&gt;"",DATEVALUE(MID(Overall!L1066, FIND(",", Overall!L1066) + 2, FIND(" ", Overall!L1066) - FIND(",", Overall!L1066) - 1) &amp; " " &amp; MID(Overall!L1066, FIND(" ", Overall!L1066) + 1, FIND(",", Overall!L1066, FIND(" ", Overall!L1066)) - FIND(" ", Overall!L1066) - 1) &amp; ", " &amp; MID(Overall!L1066, FIND(",", Overall!L1066, FIND(",",Overall!L1066) + 1) + 2, LEN(Overall!L1066))),"")</f>
        <v/>
      </c>
      <c r="O1064" s="7" t="str">
        <f>IF(Overall!M1066&lt;&gt;"",DATEVALUE(MID(Overall!M1066, FIND(",", Overall!M1066) + 2, FIND(" ", Overall!M1066) - FIND(",", Overall!M1066) - 1) &amp; " " &amp; MID(Overall!M1066, FIND(" ", Overall!M1066) + 1, FIND(",", Overall!M1066, FIND(" ", Overall!M1066)) - FIND(" ", Overall!M1066) - 1) &amp; ", " &amp; MID(Overall!M1066, FIND(",", Overall!M1066, FIND(",",Overall!M1066) + 1) + 2, LEN(Overall!M1066))),"")</f>
        <v/>
      </c>
      <c r="P1064" s="7" t="str">
        <f>IF(Overall!N1066&lt;&gt;"",DATEVALUE(MID(Overall!N1066, FIND(",", Overall!N1066) + 2, FIND(" ", Overall!N1066) - FIND(",", Overall!N1066) - 1) &amp; " " &amp; MID(Overall!N1066, FIND(" ", Overall!N1066) + 1, FIND(",", Overall!N1066, FIND(" ", Overall!N1066)) - FIND(" ", Overall!N1066) - 1) &amp; ", " &amp; MID(Overall!N1066, FIND(",", Overall!N1066, FIND(",",Overall!N1066) + 1) + 2, LEN(Overall!N1066))),"")</f>
        <v/>
      </c>
      <c r="Q1064" s="7" t="str">
        <f>IF(Overall!O1066&lt;&gt;"",DATEVALUE(MID(Overall!O1066, FIND(",", Overall!O1066) + 2, FIND(" ", Overall!O1066) - FIND(",", Overall!O1066) - 1) &amp; " " &amp; MID(Overall!O1066, FIND(" ", Overall!O1066) + 1, FIND(",", Overall!O1066, FIND(" ", Overall!O1066)) - FIND(" ", Overall!O1066) - 1) &amp; ", " &amp; MID(Overall!O1066, FIND(",", Overall!O1066, FIND(",",Overall!O1066) + 1) + 2, LEN(Overall!O1066))),"")</f>
        <v/>
      </c>
      <c r="R1064" s="5" t="str">
        <f t="shared" si="34"/>
        <v/>
      </c>
      <c r="S1064" s="10" t="str">
        <f>IF(Overall!$A1066&lt;&gt;"",IF(AND(MONTH($N1064) &lt;= 1, MONTH($O1064) &gt;= 1), IF($R1064 &lt;&gt; "", $H1064/$R1064, ""), ""),"")</f>
        <v/>
      </c>
      <c r="T1064" s="10" t="str">
        <f>IF(Overall!$A1066&lt;&gt;"",IF(AND(MONTH($N1064) &lt;= 2, MONTH($O1064) &gt;= 2), IF($R1064 &lt;&gt; "", $H1064/$R1064, ""), ""),"")</f>
        <v/>
      </c>
      <c r="U1064" s="10" t="str">
        <f>IF(Overall!$A1066&lt;&gt;"",IF(AND(MONTH($N1064) &lt;= 3, MONTH($O1064) &gt;= 3), IF($R1064 &lt;&gt; "", $H1064/$R1064, ""), ""),"")</f>
        <v/>
      </c>
      <c r="V1064" s="10" t="str">
        <f>IF(Overall!$A1066&lt;&gt;"",IF(AND(MONTH($N1064) &lt;= 4, MONTH($O1064) &gt;= 4), IF($R1064 &lt;&gt; "", $H1064/$R1064, ""), ""),"")</f>
        <v/>
      </c>
      <c r="W1064" s="10" t="str">
        <f>IF(Overall!$A1066&lt;&gt;"",IF(AND(MONTH($N1064) &lt;= 5, MONTH($O1064) &gt;= 5), IF($R1064 &lt;&gt; "", $H1064/$R1064, ""), ""),"")</f>
        <v/>
      </c>
      <c r="X1064" s="10" t="str">
        <f>IF(Overall!$A1066&lt;&gt;"",IF(AND(MONTH($N1064) &lt;= 6, MONTH($O1064) &gt;= 6), IF($R1064 &lt;&gt; "", $H1064/$R1064, ""), ""),"")</f>
        <v/>
      </c>
      <c r="Y1064" s="10" t="str">
        <f>IF(Overall!$A1066&lt;&gt;"",IF(AND(MONTH($N1064) &lt;= 7, MONTH($O1064) &gt;= 7 ), IF($R1064 &lt;&gt; "", $H1064/$R1064, ""), ""),"")</f>
        <v/>
      </c>
      <c r="Z1064" s="10" t="str">
        <f>IF(Overall!$A1066&lt;&gt;"",IF(AND(MONTH($N1064) &lt;= 8, MONTH($O1064) &gt;= 8), IF($R1064 &lt;&gt; "", $H1064/$R1064, ""), ""),"")</f>
        <v/>
      </c>
      <c r="AA1064" s="10" t="str">
        <f>IF(Overall!$A1066&lt;&gt;"",IF(AND(MONTH($N1064) &lt;= 9, MONTH($O1064) &gt;= 9), IF($R1064 &lt;&gt; "", $H1064/$R1064, ""), ""),"")</f>
        <v/>
      </c>
      <c r="AB1064" s="10" t="str">
        <f>IF(Overall!$A1066&lt;&gt;"",IF(AND(MONTH($N1064) &lt;= 10, MONTH($O1064) &gt;= 10), IF($R1064 &lt;&gt; "", $H1064/$R1064, ""), ""),"")</f>
        <v/>
      </c>
      <c r="AC1064" s="10" t="str">
        <f>IF(Overall!$A1066&lt;&gt;"",IF(AND(MONTH($N1064) &lt;= 11, MONTH($O1064) &gt;= 11), IF($R1064 &lt;&gt; "", $H1064/$R1064, ""), ""),"")</f>
        <v/>
      </c>
      <c r="AD1064" s="10" t="str">
        <f>IF(Overall!$A1066&lt;&gt;"",IF(AND(MONTH($N1064) &lt;= 12, MONTH($O1064) &gt;= 12), IF($R1064 &lt;&gt; "", $H1064/$R1064, ""), ""),"")</f>
        <v/>
      </c>
      <c r="AF1064" s="10" t="str">
        <f ca="1">IFERROR(IF(AND(NOW()&lt;= EOMONTH(DATE(YEAR($O1064),1, 1), 0), Overall!$A1066&lt;&gt;"", MONTH($N1064) &lt;= 1, MONTH($O1064) &gt;= 1), IF($R1064 &lt;&gt; "", $H1064/$R1064, ""), ""), "")</f>
        <v/>
      </c>
      <c r="AG1064" s="10" t="str">
        <f ca="1">IFERROR(IF(AND(NOW()&lt;= EOMONTH(DATE(YEAR($O1064),2, 1), 0), Overall!$A1066&lt;&gt;"", MONTH($N1064) &lt;= 2, MONTH($O1064) &gt;= 2), IF($R1064 &lt;&gt; "", $H1064/$R1064, ""), ""), "")</f>
        <v/>
      </c>
      <c r="AH1064" s="10" t="str">
        <f ca="1">IFERROR(IF(AND(NOW()&lt;= EOMONTH(DATE(YEAR($O1064),3, 1), 0), Overall!$A1066&lt;&gt;"", MONTH($N1064) &lt;= 3, MONTH($O1064) &gt;= 3), IF($R1064 &lt;&gt; "", $H1064/$R1064, ""), ""), "")</f>
        <v/>
      </c>
      <c r="AI1064" s="10" t="str">
        <f ca="1">IFERROR(IF(AND(NOW()&lt;= EOMONTH(DATE(YEAR($O1064),4, 1), 0), Overall!$A1066&lt;&gt;"", MONTH($N1064) &lt;= 4, MONTH($O1064) &gt;= 4), IF($R1064 &lt;&gt; "", $H1064/$R1064, ""), ""), "")</f>
        <v/>
      </c>
      <c r="AJ1064" s="10" t="str">
        <f ca="1">IFERROR(IF(AND(NOW()&lt;= EOMONTH(DATE(YEAR($O1064),5, 1), 0), Overall!$A1066&lt;&gt;"", MONTH($N1064) &lt;= 5, MONTH($O1064) &gt;= 5), IF($R1064 &lt;&gt; "", $H1064/$R1064, ""), ""), "")</f>
        <v/>
      </c>
      <c r="AK1064" s="10" t="str">
        <f ca="1">IFERROR(IF(AND(NOW()&lt;= EOMONTH(DATE(YEAR($O1064),6, 1), 0), Overall!$A1066&lt;&gt;"", MONTH($N1064) &lt;= 6, MONTH($O1064) &gt;= 6), IF($R1064 &lt;&gt; "", $H1064/$R1064, ""), ""), "")</f>
        <v/>
      </c>
      <c r="AL1064" s="10" t="str">
        <f ca="1">IFERROR(IF(AND(NOW()&lt;= EOMONTH(DATE(YEAR($O1064),7, 1), 0), Overall!$A1066&lt;&gt;"", MONTH($N1064) &lt;= 7, MONTH($O1064) &gt;= 7), IF($R1064 &lt;&gt; "", $H1064/$R1064, ""), ""), "")</f>
        <v/>
      </c>
      <c r="AM1064" s="10" t="str">
        <f ca="1">IFERROR(IF(AND(NOW()&lt;= EOMONTH(DATE(YEAR($O1064),8, 1), 0), Overall!$A1066&lt;&gt;"", MONTH($N1064) &lt;= 8, MONTH($O1064) &gt;= 8), IF($R1064 &lt;&gt; "", $H1064/$R1064, ""), ""), "")</f>
        <v/>
      </c>
      <c r="AN1064" s="10" t="str">
        <f ca="1">IFERROR(IF(AND(NOW()&lt;= EOMONTH(DATE(YEAR($O1064),9, 1), 0), Overall!$A1066&lt;&gt;"", MONTH($N1064) &lt;= 9, MONTH($O1064) &gt;= 9), IF($R1064 &lt;&gt; "", $H1064/$R1064, ""), ""), "")</f>
        <v/>
      </c>
      <c r="AO1064" s="10" t="str">
        <f ca="1">IFERROR(IF(AND(NOW()&lt;= EOMONTH(DATE(YEAR($O1064),10, 1), 0), Overall!$A1066&lt;&gt;"", MONTH($N1064) &lt;= 10, MONTH($O1064) &gt;= 10), IF($R1064 &lt;&gt; "", $H1064/$R1064, ""), ""), "")</f>
        <v/>
      </c>
      <c r="AP1064" s="10" t="str">
        <f ca="1">IFERROR(IF(AND(NOW()&lt;= EOMONTH(DATE(YEAR($O1064),11, 1), 0), Overall!$A1066&lt;&gt;"", MONTH($N1064) &lt;=11, MONTH($O1064) &gt;= 11), IF($R1064 &lt;&gt; "", $H1064/$R1064, ""), ""), "")</f>
        <v/>
      </c>
      <c r="AQ1064" s="10" t="str">
        <f ca="1">IFERROR(IF(AND(NOW()&lt;= EOMONTH(DATE(YEAR($O1064),12, 1), 0), Overall!$A1066&lt;&gt;"", MONTH($N1064) &lt;= 12, MONTH($O1064) &gt;= 12), IF($R1064 &lt;&gt; "", $H1064/$R1064, ""), ""), "")</f>
        <v/>
      </c>
      <c r="AR1064" s="16">
        <f t="shared" ca="1" si="35"/>
        <v>0</v>
      </c>
    </row>
    <row r="1065" spans="1:44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IF(Overall!Q1067&lt;&gt;"",_xlfn.VALUETOTEXT(Overall!Q1067),"")</f>
        <v/>
      </c>
      <c r="F1065" s="5" t="str">
        <f>IF(Overall!E1067&lt;&gt;"",_xlfn.VALUETOTEXT(Overall!E1067),"")</f>
        <v/>
      </c>
      <c r="G1065" s="5" t="str">
        <f>IF(Overall!R1067&lt;&gt;"",_xlfn.VALUETOTEXT(Overall!R1067),"")</f>
        <v/>
      </c>
      <c r="H1065" s="6" t="str">
        <f>IF(Overall!F1067&lt;&gt;"",VALUE(Overall!F1067),"")</f>
        <v/>
      </c>
      <c r="I1065" s="6" t="str">
        <f>IF(Overall!G1067&lt;&gt;"",VALUE(Overall!G1067),"")</f>
        <v/>
      </c>
      <c r="J1065" s="6" t="str">
        <f>IF(Overall!H1067&lt;&gt;"",VALUE(Overall!H1067),"")</f>
        <v/>
      </c>
      <c r="K1065" s="6" t="str">
        <f>IF(Overall!I1067&lt;&gt;"",VALUE(Overall!I1067),"")</f>
        <v/>
      </c>
      <c r="L1065" s="6" t="str">
        <f>IF(Overall!J1067&lt;&gt;"",VALUE(Overall!J1067),"")</f>
        <v/>
      </c>
      <c r="M1065" s="6" t="str">
        <f>IF(Overall!K1067&lt;&gt;"",VALUE(Overall!K1067),"")</f>
        <v/>
      </c>
      <c r="N1065" s="7" t="str">
        <f>IF(Overall!L1067&lt;&gt;"",DATEVALUE(MID(Overall!L1067, FIND(",", Overall!L1067) + 2, FIND(" ", Overall!L1067) - FIND(",", Overall!L1067) - 1) &amp; " " &amp; MID(Overall!L1067, FIND(" ", Overall!L1067) + 1, FIND(",", Overall!L1067, FIND(" ", Overall!L1067)) - FIND(" ", Overall!L1067) - 1) &amp; ", " &amp; MID(Overall!L1067, FIND(",", Overall!L1067, FIND(",",Overall!L1067) + 1) + 2, LEN(Overall!L1067))),"")</f>
        <v/>
      </c>
      <c r="O1065" s="7" t="str">
        <f>IF(Overall!M1067&lt;&gt;"",DATEVALUE(MID(Overall!M1067, FIND(",", Overall!M1067) + 2, FIND(" ", Overall!M1067) - FIND(",", Overall!M1067) - 1) &amp; " " &amp; MID(Overall!M1067, FIND(" ", Overall!M1067) + 1, FIND(",", Overall!M1067, FIND(" ", Overall!M1067)) - FIND(" ", Overall!M1067) - 1) &amp; ", " &amp; MID(Overall!M1067, FIND(",", Overall!M1067, FIND(",",Overall!M1067) + 1) + 2, LEN(Overall!M1067))),"")</f>
        <v/>
      </c>
      <c r="P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Q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R1065" s="5" t="str">
        <f t="shared" si="34"/>
        <v/>
      </c>
      <c r="S1065" s="10" t="str">
        <f>IF(Overall!$A1067&lt;&gt;"",IF(AND(MONTH($N1065) &lt;= 1, MONTH($O1065) &gt;= 1), IF($R1065 &lt;&gt; "", $H1065/$R1065, ""), ""),"")</f>
        <v/>
      </c>
      <c r="T1065" s="10" t="str">
        <f>IF(Overall!$A1067&lt;&gt;"",IF(AND(MONTH($N1065) &lt;= 2, MONTH($O1065) &gt;= 2), IF($R1065 &lt;&gt; "", $H1065/$R1065, ""), ""),"")</f>
        <v/>
      </c>
      <c r="U1065" s="10" t="str">
        <f>IF(Overall!$A1067&lt;&gt;"",IF(AND(MONTH($N1065) &lt;= 3, MONTH($O1065) &gt;= 3), IF($R1065 &lt;&gt; "", $H1065/$R1065, ""), ""),"")</f>
        <v/>
      </c>
      <c r="V1065" s="10" t="str">
        <f>IF(Overall!$A1067&lt;&gt;"",IF(AND(MONTH($N1065) &lt;= 4, MONTH($O1065) &gt;= 4), IF($R1065 &lt;&gt; "", $H1065/$R1065, ""), ""),"")</f>
        <v/>
      </c>
      <c r="W1065" s="10" t="str">
        <f>IF(Overall!$A1067&lt;&gt;"",IF(AND(MONTH($N1065) &lt;= 5, MONTH($O1065) &gt;= 5), IF($R1065 &lt;&gt; "", $H1065/$R1065, ""), ""),"")</f>
        <v/>
      </c>
      <c r="X1065" s="10" t="str">
        <f>IF(Overall!$A1067&lt;&gt;"",IF(AND(MONTH($N1065) &lt;= 6, MONTH($O1065) &gt;= 6), IF($R1065 &lt;&gt; "", $H1065/$R1065, ""), ""),"")</f>
        <v/>
      </c>
      <c r="Y1065" s="10" t="str">
        <f>IF(Overall!$A1067&lt;&gt;"",IF(AND(MONTH($N1065) &lt;= 7, MONTH($O1065) &gt;= 7 ), IF($R1065 &lt;&gt; "", $H1065/$R1065, ""), ""),"")</f>
        <v/>
      </c>
      <c r="Z1065" s="10" t="str">
        <f>IF(Overall!$A1067&lt;&gt;"",IF(AND(MONTH($N1065) &lt;= 8, MONTH($O1065) &gt;= 8), IF($R1065 &lt;&gt; "", $H1065/$R1065, ""), ""),"")</f>
        <v/>
      </c>
      <c r="AA1065" s="10" t="str">
        <f>IF(Overall!$A1067&lt;&gt;"",IF(AND(MONTH($N1065) &lt;= 9, MONTH($O1065) &gt;= 9), IF($R1065 &lt;&gt; "", $H1065/$R1065, ""), ""),"")</f>
        <v/>
      </c>
      <c r="AB1065" s="10" t="str">
        <f>IF(Overall!$A1067&lt;&gt;"",IF(AND(MONTH($N1065) &lt;= 10, MONTH($O1065) &gt;= 10), IF($R1065 &lt;&gt; "", $H1065/$R1065, ""), ""),"")</f>
        <v/>
      </c>
      <c r="AC1065" s="10" t="str">
        <f>IF(Overall!$A1067&lt;&gt;"",IF(AND(MONTH($N1065) &lt;= 11, MONTH($O1065) &gt;= 11), IF($R1065 &lt;&gt; "", $H1065/$R1065, ""), ""),"")</f>
        <v/>
      </c>
      <c r="AD1065" s="10" t="str">
        <f>IF(Overall!$A1067&lt;&gt;"",IF(AND(MONTH($N1065) &lt;= 12, MONTH($O1065) &gt;= 12), IF($R1065 &lt;&gt; "", $H1065/$R1065, ""), ""),"")</f>
        <v/>
      </c>
      <c r="AF1065" s="10" t="str">
        <f ca="1">IFERROR(IF(AND(NOW()&lt;= EOMONTH(DATE(YEAR($O1065),1, 1), 0), Overall!$A1067&lt;&gt;"", MONTH($N1065) &lt;= 1, MONTH($O1065) &gt;= 1), IF($R1065 &lt;&gt; "", $H1065/$R1065, ""), ""), "")</f>
        <v/>
      </c>
      <c r="AG1065" s="10" t="str">
        <f ca="1">IFERROR(IF(AND(NOW()&lt;= EOMONTH(DATE(YEAR($O1065),2, 1), 0), Overall!$A1067&lt;&gt;"", MONTH($N1065) &lt;= 2, MONTH($O1065) &gt;= 2), IF($R1065 &lt;&gt; "", $H1065/$R1065, ""), ""), "")</f>
        <v/>
      </c>
      <c r="AH1065" s="10" t="str">
        <f ca="1">IFERROR(IF(AND(NOW()&lt;= EOMONTH(DATE(YEAR($O1065),3, 1), 0), Overall!$A1067&lt;&gt;"", MONTH($N1065) &lt;= 3, MONTH($O1065) &gt;= 3), IF($R1065 &lt;&gt; "", $H1065/$R1065, ""), ""), "")</f>
        <v/>
      </c>
      <c r="AI1065" s="10" t="str">
        <f ca="1">IFERROR(IF(AND(NOW()&lt;= EOMONTH(DATE(YEAR($O1065),4, 1), 0), Overall!$A1067&lt;&gt;"", MONTH($N1065) &lt;= 4, MONTH($O1065) &gt;= 4), IF($R1065 &lt;&gt; "", $H1065/$R1065, ""), ""), "")</f>
        <v/>
      </c>
      <c r="AJ1065" s="10" t="str">
        <f ca="1">IFERROR(IF(AND(NOW()&lt;= EOMONTH(DATE(YEAR($O1065),5, 1), 0), Overall!$A1067&lt;&gt;"", MONTH($N1065) &lt;= 5, MONTH($O1065) &gt;= 5), IF($R1065 &lt;&gt; "", $H1065/$R1065, ""), ""), "")</f>
        <v/>
      </c>
      <c r="AK1065" s="10" t="str">
        <f ca="1">IFERROR(IF(AND(NOW()&lt;= EOMONTH(DATE(YEAR($O1065),6, 1), 0), Overall!$A1067&lt;&gt;"", MONTH($N1065) &lt;= 6, MONTH($O1065) &gt;= 6), IF($R1065 &lt;&gt; "", $H1065/$R1065, ""), ""), "")</f>
        <v/>
      </c>
      <c r="AL1065" s="10" t="str">
        <f ca="1">IFERROR(IF(AND(NOW()&lt;= EOMONTH(DATE(YEAR($O1065),7, 1), 0), Overall!$A1067&lt;&gt;"", MONTH($N1065) &lt;= 7, MONTH($O1065) &gt;= 7), IF($R1065 &lt;&gt; "", $H1065/$R1065, ""), ""), "")</f>
        <v/>
      </c>
      <c r="AM1065" s="10" t="str">
        <f ca="1">IFERROR(IF(AND(NOW()&lt;= EOMONTH(DATE(YEAR($O1065),8, 1), 0), Overall!$A1067&lt;&gt;"", MONTH($N1065) &lt;= 8, MONTH($O1065) &gt;= 8), IF($R1065 &lt;&gt; "", $H1065/$R1065, ""), ""), "")</f>
        <v/>
      </c>
      <c r="AN1065" s="10" t="str">
        <f ca="1">IFERROR(IF(AND(NOW()&lt;= EOMONTH(DATE(YEAR($O1065),9, 1), 0), Overall!$A1067&lt;&gt;"", MONTH($N1065) &lt;= 9, MONTH($O1065) &gt;= 9), IF($R1065 &lt;&gt; "", $H1065/$R1065, ""), ""), "")</f>
        <v/>
      </c>
      <c r="AO1065" s="10" t="str">
        <f ca="1">IFERROR(IF(AND(NOW()&lt;= EOMONTH(DATE(YEAR($O1065),10, 1), 0), Overall!$A1067&lt;&gt;"", MONTH($N1065) &lt;= 10, MONTH($O1065) &gt;= 10), IF($R1065 &lt;&gt; "", $H1065/$R1065, ""), ""), "")</f>
        <v/>
      </c>
      <c r="AP1065" s="10" t="str">
        <f ca="1">IFERROR(IF(AND(NOW()&lt;= EOMONTH(DATE(YEAR($O1065),11, 1), 0), Overall!$A1067&lt;&gt;"", MONTH($N1065) &lt;=11, MONTH($O1065) &gt;= 11), IF($R1065 &lt;&gt; "", $H1065/$R1065, ""), ""), "")</f>
        <v/>
      </c>
      <c r="AQ1065" s="10" t="str">
        <f ca="1">IFERROR(IF(AND(NOW()&lt;= EOMONTH(DATE(YEAR($O1065),12, 1), 0), Overall!$A1067&lt;&gt;"", MONTH($N1065) &lt;= 12, MONTH($O1065) &gt;= 12), IF($R1065 &lt;&gt; "", $H1065/$R1065, ""), ""), "")</f>
        <v/>
      </c>
      <c r="AR1065" s="16">
        <f t="shared" ca="1" si="35"/>
        <v>0</v>
      </c>
    </row>
    <row r="1066" spans="1:44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IF(Overall!Q1068&lt;&gt;"",_xlfn.VALUETOTEXT(Overall!Q1068),"")</f>
        <v/>
      </c>
      <c r="F1066" s="5" t="str">
        <f>IF(Overall!E1068&lt;&gt;"",_xlfn.VALUETOTEXT(Overall!E1068),"")</f>
        <v/>
      </c>
      <c r="G1066" s="5" t="str">
        <f>IF(Overall!R1068&lt;&gt;"",_xlfn.VALUETOTEXT(Overall!R1068),"")</f>
        <v/>
      </c>
      <c r="H1066" s="6" t="str">
        <f>IF(Overall!F1068&lt;&gt;"",VALUE(Overall!F1068),"")</f>
        <v/>
      </c>
      <c r="I1066" s="6" t="str">
        <f>IF(Overall!G1068&lt;&gt;"",VALUE(Overall!G1068),"")</f>
        <v/>
      </c>
      <c r="J1066" s="6" t="str">
        <f>IF(Overall!H1068&lt;&gt;"",VALUE(Overall!H1068),"")</f>
        <v/>
      </c>
      <c r="K1066" s="6" t="str">
        <f>IF(Overall!I1068&lt;&gt;"",VALUE(Overall!I1068),"")</f>
        <v/>
      </c>
      <c r="L1066" s="6" t="str">
        <f>IF(Overall!J1068&lt;&gt;"",VALUE(Overall!J1068),"")</f>
        <v/>
      </c>
      <c r="M1066" s="6" t="str">
        <f>IF(Overall!K1068&lt;&gt;"",VALUE(Overall!K1068),"")</f>
        <v/>
      </c>
      <c r="N1066" s="7" t="str">
        <f>IF(Overall!L1068&lt;&gt;"",DATEVALUE(MID(Overall!L1068, FIND(",", Overall!L1068) + 2, FIND(" ", Overall!L1068) - FIND(",", Overall!L1068) - 1) &amp; " " &amp; MID(Overall!L1068, FIND(" ", Overall!L1068) + 1, FIND(",", Overall!L1068, FIND(" ", Overall!L1068)) - FIND(" ", Overall!L1068) - 1) &amp; ", " &amp; MID(Overall!L1068, FIND(",", Overall!L1068, FIND(",",Overall!L1068) + 1) + 2, LEN(Overall!L1068))),"")</f>
        <v/>
      </c>
      <c r="O1066" s="7" t="str">
        <f>IF(Overall!M1068&lt;&gt;"",DATEVALUE(MID(Overall!M1068, FIND(",", Overall!M1068) + 2, FIND(" ", Overall!M1068) - FIND(",", Overall!M1068) - 1) &amp; " " &amp; MID(Overall!M1068, FIND(" ", Overall!M1068) + 1, FIND(",", Overall!M1068, FIND(" ", Overall!M1068)) - FIND(" ", Overall!M1068) - 1) &amp; ", " &amp; MID(Overall!M1068, FIND(",", Overall!M1068, FIND(",",Overall!M1068) + 1) + 2, LEN(Overall!M1068))),"")</f>
        <v/>
      </c>
      <c r="P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Q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R1066" s="5" t="str">
        <f t="shared" si="34"/>
        <v/>
      </c>
      <c r="S1066" s="10" t="str">
        <f>IF(Overall!$A1068&lt;&gt;"",IF(AND(MONTH($N1066) &lt;= 1, MONTH($O1066) &gt;= 1), IF($R1066 &lt;&gt; "", $H1066/$R1066, ""), ""),"")</f>
        <v/>
      </c>
      <c r="T1066" s="10" t="str">
        <f>IF(Overall!$A1068&lt;&gt;"",IF(AND(MONTH($N1066) &lt;= 2, MONTH($O1066) &gt;= 2), IF($R1066 &lt;&gt; "", $H1066/$R1066, ""), ""),"")</f>
        <v/>
      </c>
      <c r="U1066" s="10" t="str">
        <f>IF(Overall!$A1068&lt;&gt;"",IF(AND(MONTH($N1066) &lt;= 3, MONTH($O1066) &gt;= 3), IF($R1066 &lt;&gt; "", $H1066/$R1066, ""), ""),"")</f>
        <v/>
      </c>
      <c r="V1066" s="10" t="str">
        <f>IF(Overall!$A1068&lt;&gt;"",IF(AND(MONTH($N1066) &lt;= 4, MONTH($O1066) &gt;= 4), IF($R1066 &lt;&gt; "", $H1066/$R1066, ""), ""),"")</f>
        <v/>
      </c>
      <c r="W1066" s="10" t="str">
        <f>IF(Overall!$A1068&lt;&gt;"",IF(AND(MONTH($N1066) &lt;= 5, MONTH($O1066) &gt;= 5), IF($R1066 &lt;&gt; "", $H1066/$R1066, ""), ""),"")</f>
        <v/>
      </c>
      <c r="X1066" s="10" t="str">
        <f>IF(Overall!$A1068&lt;&gt;"",IF(AND(MONTH($N1066) &lt;= 6, MONTH($O1066) &gt;= 6), IF($R1066 &lt;&gt; "", $H1066/$R1066, ""), ""),"")</f>
        <v/>
      </c>
      <c r="Y1066" s="10" t="str">
        <f>IF(Overall!$A1068&lt;&gt;"",IF(AND(MONTH($N1066) &lt;= 7, MONTH($O1066) &gt;= 7 ), IF($R1066 &lt;&gt; "", $H1066/$R1066, ""), ""),"")</f>
        <v/>
      </c>
      <c r="Z1066" s="10" t="str">
        <f>IF(Overall!$A1068&lt;&gt;"",IF(AND(MONTH($N1066) &lt;= 8, MONTH($O1066) &gt;= 8), IF($R1066 &lt;&gt; "", $H1066/$R1066, ""), ""),"")</f>
        <v/>
      </c>
      <c r="AA1066" s="10" t="str">
        <f>IF(Overall!$A1068&lt;&gt;"",IF(AND(MONTH($N1066) &lt;= 9, MONTH($O1066) &gt;= 9), IF($R1066 &lt;&gt; "", $H1066/$R1066, ""), ""),"")</f>
        <v/>
      </c>
      <c r="AB1066" s="10" t="str">
        <f>IF(Overall!$A1068&lt;&gt;"",IF(AND(MONTH($N1066) &lt;= 10, MONTH($O1066) &gt;= 10), IF($R1066 &lt;&gt; "", $H1066/$R1066, ""), ""),"")</f>
        <v/>
      </c>
      <c r="AC1066" s="10" t="str">
        <f>IF(Overall!$A1068&lt;&gt;"",IF(AND(MONTH($N1066) &lt;= 11, MONTH($O1066) &gt;= 11), IF($R1066 &lt;&gt; "", $H1066/$R1066, ""), ""),"")</f>
        <v/>
      </c>
      <c r="AD1066" s="10" t="str">
        <f>IF(Overall!$A1068&lt;&gt;"",IF(AND(MONTH($N1066) &lt;= 12, MONTH($O1066) &gt;= 12), IF($R1066 &lt;&gt; "", $H1066/$R1066, ""), ""),"")</f>
        <v/>
      </c>
      <c r="AF1066" s="10" t="str">
        <f ca="1">IFERROR(IF(AND(NOW()&lt;= EOMONTH(DATE(YEAR($O1066),1, 1), 0), Overall!$A1068&lt;&gt;"", MONTH($N1066) &lt;= 1, MONTH($O1066) &gt;= 1), IF($R1066 &lt;&gt; "", $H1066/$R1066, ""), ""), "")</f>
        <v/>
      </c>
      <c r="AG1066" s="10" t="str">
        <f ca="1">IFERROR(IF(AND(NOW()&lt;= EOMONTH(DATE(YEAR($O1066),2, 1), 0), Overall!$A1068&lt;&gt;"", MONTH($N1066) &lt;= 2, MONTH($O1066) &gt;= 2), IF($R1066 &lt;&gt; "", $H1066/$R1066, ""), ""), "")</f>
        <v/>
      </c>
      <c r="AH1066" s="10" t="str">
        <f ca="1">IFERROR(IF(AND(NOW()&lt;= EOMONTH(DATE(YEAR($O1066),3, 1), 0), Overall!$A1068&lt;&gt;"", MONTH($N1066) &lt;= 3, MONTH($O1066) &gt;= 3), IF($R1066 &lt;&gt; "", $H1066/$R1066, ""), ""), "")</f>
        <v/>
      </c>
      <c r="AI1066" s="10" t="str">
        <f ca="1">IFERROR(IF(AND(NOW()&lt;= EOMONTH(DATE(YEAR($O1066),4, 1), 0), Overall!$A1068&lt;&gt;"", MONTH($N1066) &lt;= 4, MONTH($O1066) &gt;= 4), IF($R1066 &lt;&gt; "", $H1066/$R1066, ""), ""), "")</f>
        <v/>
      </c>
      <c r="AJ1066" s="10" t="str">
        <f ca="1">IFERROR(IF(AND(NOW()&lt;= EOMONTH(DATE(YEAR($O1066),5, 1), 0), Overall!$A1068&lt;&gt;"", MONTH($N1066) &lt;= 5, MONTH($O1066) &gt;= 5), IF($R1066 &lt;&gt; "", $H1066/$R1066, ""), ""), "")</f>
        <v/>
      </c>
      <c r="AK1066" s="10" t="str">
        <f ca="1">IFERROR(IF(AND(NOW()&lt;= EOMONTH(DATE(YEAR($O1066),6, 1), 0), Overall!$A1068&lt;&gt;"", MONTH($N1066) &lt;= 6, MONTH($O1066) &gt;= 6), IF($R1066 &lt;&gt; "", $H1066/$R1066, ""), ""), "")</f>
        <v/>
      </c>
      <c r="AL1066" s="10" t="str">
        <f ca="1">IFERROR(IF(AND(NOW()&lt;= EOMONTH(DATE(YEAR($O1066),7, 1), 0), Overall!$A1068&lt;&gt;"", MONTH($N1066) &lt;= 7, MONTH($O1066) &gt;= 7), IF($R1066 &lt;&gt; "", $H1066/$R1066, ""), ""), "")</f>
        <v/>
      </c>
      <c r="AM1066" s="10" t="str">
        <f ca="1">IFERROR(IF(AND(NOW()&lt;= EOMONTH(DATE(YEAR($O1066),8, 1), 0), Overall!$A1068&lt;&gt;"", MONTH($N1066) &lt;= 8, MONTH($O1066) &gt;= 8), IF($R1066 &lt;&gt; "", $H1066/$R1066, ""), ""), "")</f>
        <v/>
      </c>
      <c r="AN1066" s="10" t="str">
        <f ca="1">IFERROR(IF(AND(NOW()&lt;= EOMONTH(DATE(YEAR($O1066),9, 1), 0), Overall!$A1068&lt;&gt;"", MONTH($N1066) &lt;= 9, MONTH($O1066) &gt;= 9), IF($R1066 &lt;&gt; "", $H1066/$R1066, ""), ""), "")</f>
        <v/>
      </c>
      <c r="AO1066" s="10" t="str">
        <f ca="1">IFERROR(IF(AND(NOW()&lt;= EOMONTH(DATE(YEAR($O1066),10, 1), 0), Overall!$A1068&lt;&gt;"", MONTH($N1066) &lt;= 10, MONTH($O1066) &gt;= 10), IF($R1066 &lt;&gt; "", $H1066/$R1066, ""), ""), "")</f>
        <v/>
      </c>
      <c r="AP1066" s="10" t="str">
        <f ca="1">IFERROR(IF(AND(NOW()&lt;= EOMONTH(DATE(YEAR($O1066),11, 1), 0), Overall!$A1068&lt;&gt;"", MONTH($N1066) &lt;=11, MONTH($O1066) &gt;= 11), IF($R1066 &lt;&gt; "", $H1066/$R1066, ""), ""), "")</f>
        <v/>
      </c>
      <c r="AQ1066" s="10" t="str">
        <f ca="1">IFERROR(IF(AND(NOW()&lt;= EOMONTH(DATE(YEAR($O1066),12, 1), 0), Overall!$A1068&lt;&gt;"", MONTH($N1066) &lt;= 12, MONTH($O1066) &gt;= 12), IF($R1066 &lt;&gt; "", $H1066/$R1066, ""), ""), "")</f>
        <v/>
      </c>
      <c r="AR1066" s="16">
        <f t="shared" ca="1" si="35"/>
        <v>0</v>
      </c>
    </row>
    <row r="1067" spans="1:44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IF(Overall!Q1069&lt;&gt;"",_xlfn.VALUETOTEXT(Overall!Q1069),"")</f>
        <v/>
      </c>
      <c r="F1067" s="5" t="str">
        <f>IF(Overall!E1069&lt;&gt;"",_xlfn.VALUETOTEXT(Overall!E1069),"")</f>
        <v/>
      </c>
      <c r="G1067" s="5" t="str">
        <f>IF(Overall!R1069&lt;&gt;"",_xlfn.VALUETOTEXT(Overall!R1069),"")</f>
        <v/>
      </c>
      <c r="H1067" s="6" t="str">
        <f>IF(Overall!F1069&lt;&gt;"",VALUE(Overall!F1069),"")</f>
        <v/>
      </c>
      <c r="I1067" s="6" t="str">
        <f>IF(Overall!G1069&lt;&gt;"",VALUE(Overall!G1069),"")</f>
        <v/>
      </c>
      <c r="J1067" s="6" t="str">
        <f>IF(Overall!H1069&lt;&gt;"",VALUE(Overall!H1069),"")</f>
        <v/>
      </c>
      <c r="K1067" s="6" t="str">
        <f>IF(Overall!I1069&lt;&gt;"",VALUE(Overall!I1069),"")</f>
        <v/>
      </c>
      <c r="L1067" s="6" t="str">
        <f>IF(Overall!J1069&lt;&gt;"",VALUE(Overall!J1069),"")</f>
        <v/>
      </c>
      <c r="M1067" s="6" t="str">
        <f>IF(Overall!K1069&lt;&gt;"",VALUE(Overall!K1069),"")</f>
        <v/>
      </c>
      <c r="N1067" s="7" t="str">
        <f>IF(Overall!L1069&lt;&gt;"",DATEVALUE(MID(Overall!L1069, FIND(",", Overall!L1069) + 2, FIND(" ", Overall!L1069) - FIND(",", Overall!L1069) - 1) &amp; " " &amp; MID(Overall!L1069, FIND(" ", Overall!L1069) + 1, FIND(",", Overall!L1069, FIND(" ", Overall!L1069)) - FIND(" ", Overall!L1069) - 1) &amp; ", " &amp; MID(Overall!L1069, FIND(",", Overall!L1069, FIND(",",Overall!L1069) + 1) + 2, LEN(Overall!L1069))),"")</f>
        <v/>
      </c>
      <c r="O1067" s="7" t="str">
        <f>IF(Overall!M1069&lt;&gt;"",DATEVALUE(MID(Overall!M1069, FIND(",", Overall!M1069) + 2, FIND(" ", Overall!M1069) - FIND(",", Overall!M1069) - 1) &amp; " " &amp; MID(Overall!M1069, FIND(" ", Overall!M1069) + 1, FIND(",", Overall!M1069, FIND(" ", Overall!M1069)) - FIND(" ", Overall!M1069) - 1) &amp; ", " &amp; MID(Overall!M1069, FIND(",", Overall!M1069, FIND(",",Overall!M1069) + 1) + 2, LEN(Overall!M1069))),"")</f>
        <v/>
      </c>
      <c r="P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Q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R1067" s="5" t="str">
        <f t="shared" si="34"/>
        <v/>
      </c>
      <c r="S1067" s="10" t="str">
        <f>IF(Overall!$A1069&lt;&gt;"",IF(AND(MONTH($N1067) &lt;= 1, MONTH($O1067) &gt;= 1), IF($R1067 &lt;&gt; "", $H1067/$R1067, ""), ""),"")</f>
        <v/>
      </c>
      <c r="T1067" s="10" t="str">
        <f>IF(Overall!$A1069&lt;&gt;"",IF(AND(MONTH($N1067) &lt;= 2, MONTH($O1067) &gt;= 2), IF($R1067 &lt;&gt; "", $H1067/$R1067, ""), ""),"")</f>
        <v/>
      </c>
      <c r="U1067" s="10" t="str">
        <f>IF(Overall!$A1069&lt;&gt;"",IF(AND(MONTH($N1067) &lt;= 3, MONTH($O1067) &gt;= 3), IF($R1067 &lt;&gt; "", $H1067/$R1067, ""), ""),"")</f>
        <v/>
      </c>
      <c r="V1067" s="10" t="str">
        <f>IF(Overall!$A1069&lt;&gt;"",IF(AND(MONTH($N1067) &lt;= 4, MONTH($O1067) &gt;= 4), IF($R1067 &lt;&gt; "", $H1067/$R1067, ""), ""),"")</f>
        <v/>
      </c>
      <c r="W1067" s="10" t="str">
        <f>IF(Overall!$A1069&lt;&gt;"",IF(AND(MONTH($N1067) &lt;= 5, MONTH($O1067) &gt;= 5), IF($R1067 &lt;&gt; "", $H1067/$R1067, ""), ""),"")</f>
        <v/>
      </c>
      <c r="X1067" s="10" t="str">
        <f>IF(Overall!$A1069&lt;&gt;"",IF(AND(MONTH($N1067) &lt;= 6, MONTH($O1067) &gt;= 6), IF($R1067 &lt;&gt; "", $H1067/$R1067, ""), ""),"")</f>
        <v/>
      </c>
      <c r="Y1067" s="10" t="str">
        <f>IF(Overall!$A1069&lt;&gt;"",IF(AND(MONTH($N1067) &lt;= 7, MONTH($O1067) &gt;= 7 ), IF($R1067 &lt;&gt; "", $H1067/$R1067, ""), ""),"")</f>
        <v/>
      </c>
      <c r="Z1067" s="10" t="str">
        <f>IF(Overall!$A1069&lt;&gt;"",IF(AND(MONTH($N1067) &lt;= 8, MONTH($O1067) &gt;= 8), IF($R1067 &lt;&gt; "", $H1067/$R1067, ""), ""),"")</f>
        <v/>
      </c>
      <c r="AA1067" s="10" t="str">
        <f>IF(Overall!$A1069&lt;&gt;"",IF(AND(MONTH($N1067) &lt;= 9, MONTH($O1067) &gt;= 9), IF($R1067 &lt;&gt; "", $H1067/$R1067, ""), ""),"")</f>
        <v/>
      </c>
      <c r="AB1067" s="10" t="str">
        <f>IF(Overall!$A1069&lt;&gt;"",IF(AND(MONTH($N1067) &lt;= 10, MONTH($O1067) &gt;= 10), IF($R1067 &lt;&gt; "", $H1067/$R1067, ""), ""),"")</f>
        <v/>
      </c>
      <c r="AC1067" s="10" t="str">
        <f>IF(Overall!$A1069&lt;&gt;"",IF(AND(MONTH($N1067) &lt;= 11, MONTH($O1067) &gt;= 11), IF($R1067 &lt;&gt; "", $H1067/$R1067, ""), ""),"")</f>
        <v/>
      </c>
      <c r="AD1067" s="10" t="str">
        <f>IF(Overall!$A1069&lt;&gt;"",IF(AND(MONTH($N1067) &lt;= 12, MONTH($O1067) &gt;= 12), IF($R1067 &lt;&gt; "", $H1067/$R1067, ""), ""),"")</f>
        <v/>
      </c>
      <c r="AF1067" s="10" t="str">
        <f ca="1">IFERROR(IF(AND(NOW()&lt;= EOMONTH(DATE(YEAR($O1067),1, 1), 0), Overall!$A1069&lt;&gt;"", MONTH($N1067) &lt;= 1, MONTH($O1067) &gt;= 1), IF($R1067 &lt;&gt; "", $H1067/$R1067, ""), ""), "")</f>
        <v/>
      </c>
      <c r="AG1067" s="10" t="str">
        <f ca="1">IFERROR(IF(AND(NOW()&lt;= EOMONTH(DATE(YEAR($O1067),2, 1), 0), Overall!$A1069&lt;&gt;"", MONTH($N1067) &lt;= 2, MONTH($O1067) &gt;= 2), IF($R1067 &lt;&gt; "", $H1067/$R1067, ""), ""), "")</f>
        <v/>
      </c>
      <c r="AH1067" s="10" t="str">
        <f ca="1">IFERROR(IF(AND(NOW()&lt;= EOMONTH(DATE(YEAR($O1067),3, 1), 0), Overall!$A1069&lt;&gt;"", MONTH($N1067) &lt;= 3, MONTH($O1067) &gt;= 3), IF($R1067 &lt;&gt; "", $H1067/$R1067, ""), ""), "")</f>
        <v/>
      </c>
      <c r="AI1067" s="10" t="str">
        <f ca="1">IFERROR(IF(AND(NOW()&lt;= EOMONTH(DATE(YEAR($O1067),4, 1), 0), Overall!$A1069&lt;&gt;"", MONTH($N1067) &lt;= 4, MONTH($O1067) &gt;= 4), IF($R1067 &lt;&gt; "", $H1067/$R1067, ""), ""), "")</f>
        <v/>
      </c>
      <c r="AJ1067" s="10" t="str">
        <f ca="1">IFERROR(IF(AND(NOW()&lt;= EOMONTH(DATE(YEAR($O1067),5, 1), 0), Overall!$A1069&lt;&gt;"", MONTH($N1067) &lt;= 5, MONTH($O1067) &gt;= 5), IF($R1067 &lt;&gt; "", $H1067/$R1067, ""), ""), "")</f>
        <v/>
      </c>
      <c r="AK1067" s="10" t="str">
        <f ca="1">IFERROR(IF(AND(NOW()&lt;= EOMONTH(DATE(YEAR($O1067),6, 1), 0), Overall!$A1069&lt;&gt;"", MONTH($N1067) &lt;= 6, MONTH($O1067) &gt;= 6), IF($R1067 &lt;&gt; "", $H1067/$R1067, ""), ""), "")</f>
        <v/>
      </c>
      <c r="AL1067" s="10" t="str">
        <f ca="1">IFERROR(IF(AND(NOW()&lt;= EOMONTH(DATE(YEAR($O1067),7, 1), 0), Overall!$A1069&lt;&gt;"", MONTH($N1067) &lt;= 7, MONTH($O1067) &gt;= 7), IF($R1067 &lt;&gt; "", $H1067/$R1067, ""), ""), "")</f>
        <v/>
      </c>
      <c r="AM1067" s="10" t="str">
        <f ca="1">IFERROR(IF(AND(NOW()&lt;= EOMONTH(DATE(YEAR($O1067),8, 1), 0), Overall!$A1069&lt;&gt;"", MONTH($N1067) &lt;= 8, MONTH($O1067) &gt;= 8), IF($R1067 &lt;&gt; "", $H1067/$R1067, ""), ""), "")</f>
        <v/>
      </c>
      <c r="AN1067" s="10" t="str">
        <f ca="1">IFERROR(IF(AND(NOW()&lt;= EOMONTH(DATE(YEAR($O1067),9, 1), 0), Overall!$A1069&lt;&gt;"", MONTH($N1067) &lt;= 9, MONTH($O1067) &gt;= 9), IF($R1067 &lt;&gt; "", $H1067/$R1067, ""), ""), "")</f>
        <v/>
      </c>
      <c r="AO1067" s="10" t="str">
        <f ca="1">IFERROR(IF(AND(NOW()&lt;= EOMONTH(DATE(YEAR($O1067),10, 1), 0), Overall!$A1069&lt;&gt;"", MONTH($N1067) &lt;= 10, MONTH($O1067) &gt;= 10), IF($R1067 &lt;&gt; "", $H1067/$R1067, ""), ""), "")</f>
        <v/>
      </c>
      <c r="AP1067" s="10" t="str">
        <f ca="1">IFERROR(IF(AND(NOW()&lt;= EOMONTH(DATE(YEAR($O1067),11, 1), 0), Overall!$A1069&lt;&gt;"", MONTH($N1067) &lt;=11, MONTH($O1067) &gt;= 11), IF($R1067 &lt;&gt; "", $H1067/$R1067, ""), ""), "")</f>
        <v/>
      </c>
      <c r="AQ1067" s="10" t="str">
        <f ca="1">IFERROR(IF(AND(NOW()&lt;= EOMONTH(DATE(YEAR($O1067),12, 1), 0), Overall!$A1069&lt;&gt;"", MONTH($N1067) &lt;= 12, MONTH($O1067) &gt;= 12), IF($R1067 &lt;&gt; "", $H1067/$R1067, ""), ""), "")</f>
        <v/>
      </c>
      <c r="AR1067" s="16">
        <f t="shared" ca="1" si="35"/>
        <v>0</v>
      </c>
    </row>
    <row r="1068" spans="1:44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IF(Overall!Q1070&lt;&gt;"",_xlfn.VALUETOTEXT(Overall!Q1070),"")</f>
        <v/>
      </c>
      <c r="F1068" s="5" t="str">
        <f>IF(Overall!E1070&lt;&gt;"",_xlfn.VALUETOTEXT(Overall!E1070),"")</f>
        <v/>
      </c>
      <c r="G1068" s="5" t="str">
        <f>IF(Overall!R1070&lt;&gt;"",_xlfn.VALUETOTEXT(Overall!R1070),"")</f>
        <v/>
      </c>
      <c r="H1068" s="6" t="str">
        <f>IF(Overall!F1070&lt;&gt;"",VALUE(Overall!F1070),"")</f>
        <v/>
      </c>
      <c r="I1068" s="6" t="str">
        <f>IF(Overall!G1070&lt;&gt;"",VALUE(Overall!G1070),"")</f>
        <v/>
      </c>
      <c r="J1068" s="6" t="str">
        <f>IF(Overall!H1070&lt;&gt;"",VALUE(Overall!H1070),"")</f>
        <v/>
      </c>
      <c r="K1068" s="6" t="str">
        <f>IF(Overall!I1070&lt;&gt;"",VALUE(Overall!I1070),"")</f>
        <v/>
      </c>
      <c r="L1068" s="6" t="str">
        <f>IF(Overall!J1070&lt;&gt;"",VALUE(Overall!J1070),"")</f>
        <v/>
      </c>
      <c r="M1068" s="6" t="str">
        <f>IF(Overall!K1070&lt;&gt;"",VALUE(Overall!K1070),"")</f>
        <v/>
      </c>
      <c r="N1068" s="7" t="str">
        <f>IF(Overall!L1070&lt;&gt;"",DATEVALUE(MID(Overall!L1070, FIND(",", Overall!L1070) + 2, FIND(" ", Overall!L1070) - FIND(",", Overall!L1070) - 1) &amp; " " &amp; MID(Overall!L1070, FIND(" ", Overall!L1070) + 1, FIND(",", Overall!L1070, FIND(" ", Overall!L1070)) - FIND(" ", Overall!L1070) - 1) &amp; ", " &amp; MID(Overall!L1070, FIND(",", Overall!L1070, FIND(",",Overall!L1070) + 1) + 2, LEN(Overall!L1070))),"")</f>
        <v/>
      </c>
      <c r="O1068" s="7" t="str">
        <f>IF(Overall!M1070&lt;&gt;"",DATEVALUE(MID(Overall!M1070, FIND(",", Overall!M1070) + 2, FIND(" ", Overall!M1070) - FIND(",", Overall!M1070) - 1) &amp; " " &amp; MID(Overall!M1070, FIND(" ", Overall!M1070) + 1, FIND(",", Overall!M1070, FIND(" ", Overall!M1070)) - FIND(" ", Overall!M1070) - 1) &amp; ", " &amp; MID(Overall!M1070, FIND(",", Overall!M1070, FIND(",",Overall!M1070) + 1) + 2, LEN(Overall!M1070))),"")</f>
        <v/>
      </c>
      <c r="P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Q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R1068" s="5" t="str">
        <f t="shared" si="34"/>
        <v/>
      </c>
      <c r="S1068" s="10" t="str">
        <f>IF(Overall!$A1070&lt;&gt;"",IF(AND(MONTH($N1068) &lt;= 1, MONTH($O1068) &gt;= 1), IF($R1068 &lt;&gt; "", $H1068/$R1068, ""), ""),"")</f>
        <v/>
      </c>
      <c r="T1068" s="10" t="str">
        <f>IF(Overall!$A1070&lt;&gt;"",IF(AND(MONTH($N1068) &lt;= 2, MONTH($O1068) &gt;= 2), IF($R1068 &lt;&gt; "", $H1068/$R1068, ""), ""),"")</f>
        <v/>
      </c>
      <c r="U1068" s="10" t="str">
        <f>IF(Overall!$A1070&lt;&gt;"",IF(AND(MONTH($N1068) &lt;= 3, MONTH($O1068) &gt;= 3), IF($R1068 &lt;&gt; "", $H1068/$R1068, ""), ""),"")</f>
        <v/>
      </c>
      <c r="V1068" s="10" t="str">
        <f>IF(Overall!$A1070&lt;&gt;"",IF(AND(MONTH($N1068) &lt;= 4, MONTH($O1068) &gt;= 4), IF($R1068 &lt;&gt; "", $H1068/$R1068, ""), ""),"")</f>
        <v/>
      </c>
      <c r="W1068" s="10" t="str">
        <f>IF(Overall!$A1070&lt;&gt;"",IF(AND(MONTH($N1068) &lt;= 5, MONTH($O1068) &gt;= 5), IF($R1068 &lt;&gt; "", $H1068/$R1068, ""), ""),"")</f>
        <v/>
      </c>
      <c r="X1068" s="10" t="str">
        <f>IF(Overall!$A1070&lt;&gt;"",IF(AND(MONTH($N1068) &lt;= 6, MONTH($O1068) &gt;= 6), IF($R1068 &lt;&gt; "", $H1068/$R1068, ""), ""),"")</f>
        <v/>
      </c>
      <c r="Y1068" s="10" t="str">
        <f>IF(Overall!$A1070&lt;&gt;"",IF(AND(MONTH($N1068) &lt;= 7, MONTH($O1068) &gt;= 7 ), IF($R1068 &lt;&gt; "", $H1068/$R1068, ""), ""),"")</f>
        <v/>
      </c>
      <c r="Z1068" s="10" t="str">
        <f>IF(Overall!$A1070&lt;&gt;"",IF(AND(MONTH($N1068) &lt;= 8, MONTH($O1068) &gt;= 8), IF($R1068 &lt;&gt; "", $H1068/$R1068, ""), ""),"")</f>
        <v/>
      </c>
      <c r="AA1068" s="10" t="str">
        <f>IF(Overall!$A1070&lt;&gt;"",IF(AND(MONTH($N1068) &lt;= 9, MONTH($O1068) &gt;= 9), IF($R1068 &lt;&gt; "", $H1068/$R1068, ""), ""),"")</f>
        <v/>
      </c>
      <c r="AB1068" s="10" t="str">
        <f>IF(Overall!$A1070&lt;&gt;"",IF(AND(MONTH($N1068) &lt;= 10, MONTH($O1068) &gt;= 10), IF($R1068 &lt;&gt; "", $H1068/$R1068, ""), ""),"")</f>
        <v/>
      </c>
      <c r="AC1068" s="10" t="str">
        <f>IF(Overall!$A1070&lt;&gt;"",IF(AND(MONTH($N1068) &lt;= 11, MONTH($O1068) &gt;= 11), IF($R1068 &lt;&gt; "", $H1068/$R1068, ""), ""),"")</f>
        <v/>
      </c>
      <c r="AD1068" s="10" t="str">
        <f>IF(Overall!$A1070&lt;&gt;"",IF(AND(MONTH($N1068) &lt;= 12, MONTH($O1068) &gt;= 12), IF($R1068 &lt;&gt; "", $H1068/$R1068, ""), ""),"")</f>
        <v/>
      </c>
      <c r="AF1068" s="10" t="str">
        <f ca="1">IFERROR(IF(AND(NOW()&lt;= EOMONTH(DATE(YEAR($O1068),1, 1), 0), Overall!$A1070&lt;&gt;"", MONTH($N1068) &lt;= 1, MONTH($O1068) &gt;= 1), IF($R1068 &lt;&gt; "", $H1068/$R1068, ""), ""), "")</f>
        <v/>
      </c>
      <c r="AG1068" s="10" t="str">
        <f ca="1">IFERROR(IF(AND(NOW()&lt;= EOMONTH(DATE(YEAR($O1068),2, 1), 0), Overall!$A1070&lt;&gt;"", MONTH($N1068) &lt;= 2, MONTH($O1068) &gt;= 2), IF($R1068 &lt;&gt; "", $H1068/$R1068, ""), ""), "")</f>
        <v/>
      </c>
      <c r="AH1068" s="10" t="str">
        <f ca="1">IFERROR(IF(AND(NOW()&lt;= EOMONTH(DATE(YEAR($O1068),3, 1), 0), Overall!$A1070&lt;&gt;"", MONTH($N1068) &lt;= 3, MONTH($O1068) &gt;= 3), IF($R1068 &lt;&gt; "", $H1068/$R1068, ""), ""), "")</f>
        <v/>
      </c>
      <c r="AI1068" s="10" t="str">
        <f ca="1">IFERROR(IF(AND(NOW()&lt;= EOMONTH(DATE(YEAR($O1068),4, 1), 0), Overall!$A1070&lt;&gt;"", MONTH($N1068) &lt;= 4, MONTH($O1068) &gt;= 4), IF($R1068 &lt;&gt; "", $H1068/$R1068, ""), ""), "")</f>
        <v/>
      </c>
      <c r="AJ1068" s="10" t="str">
        <f ca="1">IFERROR(IF(AND(NOW()&lt;= EOMONTH(DATE(YEAR($O1068),5, 1), 0), Overall!$A1070&lt;&gt;"", MONTH($N1068) &lt;= 5, MONTH($O1068) &gt;= 5), IF($R1068 &lt;&gt; "", $H1068/$R1068, ""), ""), "")</f>
        <v/>
      </c>
      <c r="AK1068" s="10" t="str">
        <f ca="1">IFERROR(IF(AND(NOW()&lt;= EOMONTH(DATE(YEAR($O1068),6, 1), 0), Overall!$A1070&lt;&gt;"", MONTH($N1068) &lt;= 6, MONTH($O1068) &gt;= 6), IF($R1068 &lt;&gt; "", $H1068/$R1068, ""), ""), "")</f>
        <v/>
      </c>
      <c r="AL1068" s="10" t="str">
        <f ca="1">IFERROR(IF(AND(NOW()&lt;= EOMONTH(DATE(YEAR($O1068),7, 1), 0), Overall!$A1070&lt;&gt;"", MONTH($N1068) &lt;= 7, MONTH($O1068) &gt;= 7), IF($R1068 &lt;&gt; "", $H1068/$R1068, ""), ""), "")</f>
        <v/>
      </c>
      <c r="AM1068" s="10" t="str">
        <f ca="1">IFERROR(IF(AND(NOW()&lt;= EOMONTH(DATE(YEAR($O1068),8, 1), 0), Overall!$A1070&lt;&gt;"", MONTH($N1068) &lt;= 8, MONTH($O1068) &gt;= 8), IF($R1068 &lt;&gt; "", $H1068/$R1068, ""), ""), "")</f>
        <v/>
      </c>
      <c r="AN1068" s="10" t="str">
        <f ca="1">IFERROR(IF(AND(NOW()&lt;= EOMONTH(DATE(YEAR($O1068),9, 1), 0), Overall!$A1070&lt;&gt;"", MONTH($N1068) &lt;= 9, MONTH($O1068) &gt;= 9), IF($R1068 &lt;&gt; "", $H1068/$R1068, ""), ""), "")</f>
        <v/>
      </c>
      <c r="AO1068" s="10" t="str">
        <f ca="1">IFERROR(IF(AND(NOW()&lt;= EOMONTH(DATE(YEAR($O1068),10, 1), 0), Overall!$A1070&lt;&gt;"", MONTH($N1068) &lt;= 10, MONTH($O1068) &gt;= 10), IF($R1068 &lt;&gt; "", $H1068/$R1068, ""), ""), "")</f>
        <v/>
      </c>
      <c r="AP1068" s="10" t="str">
        <f ca="1">IFERROR(IF(AND(NOW()&lt;= EOMONTH(DATE(YEAR($O1068),11, 1), 0), Overall!$A1070&lt;&gt;"", MONTH($N1068) &lt;=11, MONTH($O1068) &gt;= 11), IF($R1068 &lt;&gt; "", $H1068/$R1068, ""), ""), "")</f>
        <v/>
      </c>
      <c r="AQ1068" s="10" t="str">
        <f ca="1">IFERROR(IF(AND(NOW()&lt;= EOMONTH(DATE(YEAR($O1068),12, 1), 0), Overall!$A1070&lt;&gt;"", MONTH($N1068) &lt;= 12, MONTH($O1068) &gt;= 12), IF($R1068 &lt;&gt; "", $H1068/$R1068, ""), ""), "")</f>
        <v/>
      </c>
      <c r="AR1068" s="16">
        <f t="shared" ca="1" si="35"/>
        <v>0</v>
      </c>
    </row>
    <row r="1069" spans="1:44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IF(Overall!Q1071&lt;&gt;"",_xlfn.VALUETOTEXT(Overall!Q1071),"")</f>
        <v/>
      </c>
      <c r="F1069" s="5" t="str">
        <f>IF(Overall!E1071&lt;&gt;"",_xlfn.VALUETOTEXT(Overall!E1071),"")</f>
        <v/>
      </c>
      <c r="G1069" s="5" t="str">
        <f>IF(Overall!R1071&lt;&gt;"",_xlfn.VALUETOTEXT(Overall!R1071),"")</f>
        <v/>
      </c>
      <c r="H1069" s="6" t="str">
        <f>IF(Overall!F1071&lt;&gt;"",VALUE(Overall!F1071),"")</f>
        <v/>
      </c>
      <c r="I1069" s="6" t="str">
        <f>IF(Overall!G1071&lt;&gt;"",VALUE(Overall!G1071),"")</f>
        <v/>
      </c>
      <c r="J1069" s="6" t="str">
        <f>IF(Overall!H1071&lt;&gt;"",VALUE(Overall!H1071),"")</f>
        <v/>
      </c>
      <c r="K1069" s="6" t="str">
        <f>IF(Overall!I1071&lt;&gt;"",VALUE(Overall!I1071),"")</f>
        <v/>
      </c>
      <c r="L1069" s="6" t="str">
        <f>IF(Overall!J1071&lt;&gt;"",VALUE(Overall!J1071),"")</f>
        <v/>
      </c>
      <c r="M1069" s="6" t="str">
        <f>IF(Overall!K1071&lt;&gt;"",VALUE(Overall!K1071),"")</f>
        <v/>
      </c>
      <c r="N1069" s="7" t="str">
        <f>IF(Overall!L1071&lt;&gt;"",DATEVALUE(MID(Overall!L1071, FIND(",", Overall!L1071) + 2, FIND(" ", Overall!L1071) - FIND(",", Overall!L1071) - 1) &amp; " " &amp; MID(Overall!L1071, FIND(" ", Overall!L1071) + 1, FIND(",", Overall!L1071, FIND(" ", Overall!L1071)) - FIND(" ", Overall!L1071) - 1) &amp; ", " &amp; MID(Overall!L1071, FIND(",", Overall!L1071, FIND(",",Overall!L1071) + 1) + 2, LEN(Overall!L1071))),"")</f>
        <v/>
      </c>
      <c r="O1069" s="7" t="str">
        <f>IF(Overall!M1071&lt;&gt;"",DATEVALUE(MID(Overall!M1071, FIND(",", Overall!M1071) + 2, FIND(" ", Overall!M1071) - FIND(",", Overall!M1071) - 1) &amp; " " &amp; MID(Overall!M1071, FIND(" ", Overall!M1071) + 1, FIND(",", Overall!M1071, FIND(" ", Overall!M1071)) - FIND(" ", Overall!M1071) - 1) &amp; ", " &amp; MID(Overall!M1071, FIND(",", Overall!M1071, FIND(",",Overall!M1071) + 1) + 2, LEN(Overall!M1071))),"")</f>
        <v/>
      </c>
      <c r="P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Q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R1069" s="5" t="str">
        <f t="shared" si="34"/>
        <v/>
      </c>
      <c r="S1069" s="10" t="str">
        <f>IF(Overall!$A1071&lt;&gt;"",IF(AND(MONTH($N1069) &lt;= 1, MONTH($O1069) &gt;= 1), IF($R1069 &lt;&gt; "", $H1069/$R1069, ""), ""),"")</f>
        <v/>
      </c>
      <c r="T1069" s="10" t="str">
        <f>IF(Overall!$A1071&lt;&gt;"",IF(AND(MONTH($N1069) &lt;= 2, MONTH($O1069) &gt;= 2), IF($R1069 &lt;&gt; "", $H1069/$R1069, ""), ""),"")</f>
        <v/>
      </c>
      <c r="U1069" s="10" t="str">
        <f>IF(Overall!$A1071&lt;&gt;"",IF(AND(MONTH($N1069) &lt;= 3, MONTH($O1069) &gt;= 3), IF($R1069 &lt;&gt; "", $H1069/$R1069, ""), ""),"")</f>
        <v/>
      </c>
      <c r="V1069" s="10" t="str">
        <f>IF(Overall!$A1071&lt;&gt;"",IF(AND(MONTH($N1069) &lt;= 4, MONTH($O1069) &gt;= 4), IF($R1069 &lt;&gt; "", $H1069/$R1069, ""), ""),"")</f>
        <v/>
      </c>
      <c r="W1069" s="10" t="str">
        <f>IF(Overall!$A1071&lt;&gt;"",IF(AND(MONTH($N1069) &lt;= 5, MONTH($O1069) &gt;= 5), IF($R1069 &lt;&gt; "", $H1069/$R1069, ""), ""),"")</f>
        <v/>
      </c>
      <c r="X1069" s="10" t="str">
        <f>IF(Overall!$A1071&lt;&gt;"",IF(AND(MONTH($N1069) &lt;= 6, MONTH($O1069) &gt;= 6), IF($R1069 &lt;&gt; "", $H1069/$R1069, ""), ""),"")</f>
        <v/>
      </c>
      <c r="Y1069" s="10" t="str">
        <f>IF(Overall!$A1071&lt;&gt;"",IF(AND(MONTH($N1069) &lt;= 7, MONTH($O1069) &gt;= 7 ), IF($R1069 &lt;&gt; "", $H1069/$R1069, ""), ""),"")</f>
        <v/>
      </c>
      <c r="Z1069" s="10" t="str">
        <f>IF(Overall!$A1071&lt;&gt;"",IF(AND(MONTH($N1069) &lt;= 8, MONTH($O1069) &gt;= 8), IF($R1069 &lt;&gt; "", $H1069/$R1069, ""), ""),"")</f>
        <v/>
      </c>
      <c r="AA1069" s="10" t="str">
        <f>IF(Overall!$A1071&lt;&gt;"",IF(AND(MONTH($N1069) &lt;= 9, MONTH($O1069) &gt;= 9), IF($R1069 &lt;&gt; "", $H1069/$R1069, ""), ""),"")</f>
        <v/>
      </c>
      <c r="AB1069" s="10" t="str">
        <f>IF(Overall!$A1071&lt;&gt;"",IF(AND(MONTH($N1069) &lt;= 10, MONTH($O1069) &gt;= 10), IF($R1069 &lt;&gt; "", $H1069/$R1069, ""), ""),"")</f>
        <v/>
      </c>
      <c r="AC1069" s="10" t="str">
        <f>IF(Overall!$A1071&lt;&gt;"",IF(AND(MONTH($N1069) &lt;= 11, MONTH($O1069) &gt;= 11), IF($R1069 &lt;&gt; "", $H1069/$R1069, ""), ""),"")</f>
        <v/>
      </c>
      <c r="AD1069" s="10" t="str">
        <f>IF(Overall!$A1071&lt;&gt;"",IF(AND(MONTH($N1069) &lt;= 12, MONTH($O1069) &gt;= 12), IF($R1069 &lt;&gt; "", $H1069/$R1069, ""), ""),"")</f>
        <v/>
      </c>
      <c r="AF1069" s="10" t="str">
        <f ca="1">IFERROR(IF(AND(NOW()&lt;= EOMONTH(DATE(YEAR($O1069),1, 1), 0), Overall!$A1071&lt;&gt;"", MONTH($N1069) &lt;= 1, MONTH($O1069) &gt;= 1), IF($R1069 &lt;&gt; "", $H1069/$R1069, ""), ""), "")</f>
        <v/>
      </c>
      <c r="AG1069" s="10" t="str">
        <f ca="1">IFERROR(IF(AND(NOW()&lt;= EOMONTH(DATE(YEAR($O1069),2, 1), 0), Overall!$A1071&lt;&gt;"", MONTH($N1069) &lt;= 2, MONTH($O1069) &gt;= 2), IF($R1069 &lt;&gt; "", $H1069/$R1069, ""), ""), "")</f>
        <v/>
      </c>
      <c r="AH1069" s="10" t="str">
        <f ca="1">IFERROR(IF(AND(NOW()&lt;= EOMONTH(DATE(YEAR($O1069),3, 1), 0), Overall!$A1071&lt;&gt;"", MONTH($N1069) &lt;= 3, MONTH($O1069) &gt;= 3), IF($R1069 &lt;&gt; "", $H1069/$R1069, ""), ""), "")</f>
        <v/>
      </c>
      <c r="AI1069" s="10" t="str">
        <f ca="1">IFERROR(IF(AND(NOW()&lt;= EOMONTH(DATE(YEAR($O1069),4, 1), 0), Overall!$A1071&lt;&gt;"", MONTH($N1069) &lt;= 4, MONTH($O1069) &gt;= 4), IF($R1069 &lt;&gt; "", $H1069/$R1069, ""), ""), "")</f>
        <v/>
      </c>
      <c r="AJ1069" s="10" t="str">
        <f ca="1">IFERROR(IF(AND(NOW()&lt;= EOMONTH(DATE(YEAR($O1069),5, 1), 0), Overall!$A1071&lt;&gt;"", MONTH($N1069) &lt;= 5, MONTH($O1069) &gt;= 5), IF($R1069 &lt;&gt; "", $H1069/$R1069, ""), ""), "")</f>
        <v/>
      </c>
      <c r="AK1069" s="10" t="str">
        <f ca="1">IFERROR(IF(AND(NOW()&lt;= EOMONTH(DATE(YEAR($O1069),6, 1), 0), Overall!$A1071&lt;&gt;"", MONTH($N1069) &lt;= 6, MONTH($O1069) &gt;= 6), IF($R1069 &lt;&gt; "", $H1069/$R1069, ""), ""), "")</f>
        <v/>
      </c>
      <c r="AL1069" s="10" t="str">
        <f ca="1">IFERROR(IF(AND(NOW()&lt;= EOMONTH(DATE(YEAR($O1069),7, 1), 0), Overall!$A1071&lt;&gt;"", MONTH($N1069) &lt;= 7, MONTH($O1069) &gt;= 7), IF($R1069 &lt;&gt; "", $H1069/$R1069, ""), ""), "")</f>
        <v/>
      </c>
      <c r="AM1069" s="10" t="str">
        <f ca="1">IFERROR(IF(AND(NOW()&lt;= EOMONTH(DATE(YEAR($O1069),8, 1), 0), Overall!$A1071&lt;&gt;"", MONTH($N1069) &lt;= 8, MONTH($O1069) &gt;= 8), IF($R1069 &lt;&gt; "", $H1069/$R1069, ""), ""), "")</f>
        <v/>
      </c>
      <c r="AN1069" s="10" t="str">
        <f ca="1">IFERROR(IF(AND(NOW()&lt;= EOMONTH(DATE(YEAR($O1069),9, 1), 0), Overall!$A1071&lt;&gt;"", MONTH($N1069) &lt;= 9, MONTH($O1069) &gt;= 9), IF($R1069 &lt;&gt; "", $H1069/$R1069, ""), ""), "")</f>
        <v/>
      </c>
      <c r="AO1069" s="10" t="str">
        <f ca="1">IFERROR(IF(AND(NOW()&lt;= EOMONTH(DATE(YEAR($O1069),10, 1), 0), Overall!$A1071&lt;&gt;"", MONTH($N1069) &lt;= 10, MONTH($O1069) &gt;= 10), IF($R1069 &lt;&gt; "", $H1069/$R1069, ""), ""), "")</f>
        <v/>
      </c>
      <c r="AP1069" s="10" t="str">
        <f ca="1">IFERROR(IF(AND(NOW()&lt;= EOMONTH(DATE(YEAR($O1069),11, 1), 0), Overall!$A1071&lt;&gt;"", MONTH($N1069) &lt;=11, MONTH($O1069) &gt;= 11), IF($R1069 &lt;&gt; "", $H1069/$R1069, ""), ""), "")</f>
        <v/>
      </c>
      <c r="AQ1069" s="10" t="str">
        <f ca="1">IFERROR(IF(AND(NOW()&lt;= EOMONTH(DATE(YEAR($O1069),12, 1), 0), Overall!$A1071&lt;&gt;"", MONTH($N1069) &lt;= 12, MONTH($O1069) &gt;= 12), IF($R1069 &lt;&gt; "", $H1069/$R1069, ""), ""), "")</f>
        <v/>
      </c>
      <c r="AR1069" s="16">
        <f t="shared" ca="1" si="35"/>
        <v>0</v>
      </c>
    </row>
    <row r="1070" spans="1:44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IF(Overall!Q1072&lt;&gt;"",_xlfn.VALUETOTEXT(Overall!Q1072),"")</f>
        <v/>
      </c>
      <c r="F1070" s="5" t="str">
        <f>IF(Overall!E1072&lt;&gt;"",_xlfn.VALUETOTEXT(Overall!E1072),"")</f>
        <v/>
      </c>
      <c r="G1070" s="5" t="str">
        <f>IF(Overall!R1072&lt;&gt;"",_xlfn.VALUETOTEXT(Overall!R1072),"")</f>
        <v/>
      </c>
      <c r="H1070" s="6" t="str">
        <f>IF(Overall!F1072&lt;&gt;"",VALUE(Overall!F1072),"")</f>
        <v/>
      </c>
      <c r="I1070" s="6" t="str">
        <f>IF(Overall!G1072&lt;&gt;"",VALUE(Overall!G1072),"")</f>
        <v/>
      </c>
      <c r="J1070" s="6" t="str">
        <f>IF(Overall!H1072&lt;&gt;"",VALUE(Overall!H1072),"")</f>
        <v/>
      </c>
      <c r="K1070" s="6" t="str">
        <f>IF(Overall!I1072&lt;&gt;"",VALUE(Overall!I1072),"")</f>
        <v/>
      </c>
      <c r="L1070" s="6" t="str">
        <f>IF(Overall!J1072&lt;&gt;"",VALUE(Overall!J1072),"")</f>
        <v/>
      </c>
      <c r="M1070" s="6" t="str">
        <f>IF(Overall!K1072&lt;&gt;"",VALUE(Overall!K1072),"")</f>
        <v/>
      </c>
      <c r="N1070" s="7" t="str">
        <f>IF(Overall!L1072&lt;&gt;"",DATEVALUE(MID(Overall!L1072, FIND(",", Overall!L1072) + 2, FIND(" ", Overall!L1072) - FIND(",", Overall!L1072) - 1) &amp; " " &amp; MID(Overall!L1072, FIND(" ", Overall!L1072) + 1, FIND(",", Overall!L1072, FIND(" ", Overall!L1072)) - FIND(" ", Overall!L1072) - 1) &amp; ", " &amp; MID(Overall!L1072, FIND(",", Overall!L1072, FIND(",",Overall!L1072) + 1) + 2, LEN(Overall!L1072))),"")</f>
        <v/>
      </c>
      <c r="O1070" s="7" t="str">
        <f>IF(Overall!M1072&lt;&gt;"",DATEVALUE(MID(Overall!M1072, FIND(",", Overall!M1072) + 2, FIND(" ", Overall!M1072) - FIND(",", Overall!M1072) - 1) &amp; " " &amp; MID(Overall!M1072, FIND(" ", Overall!M1072) + 1, FIND(",", Overall!M1072, FIND(" ", Overall!M1072)) - FIND(" ", Overall!M1072) - 1) &amp; ", " &amp; MID(Overall!M1072, FIND(",", Overall!M1072, FIND(",",Overall!M1072) + 1) + 2, LEN(Overall!M1072))),"")</f>
        <v/>
      </c>
      <c r="P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Q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R1070" s="5" t="str">
        <f t="shared" si="34"/>
        <v/>
      </c>
      <c r="S1070" s="10" t="str">
        <f>IF(Overall!$A1072&lt;&gt;"",IF(AND(MONTH($N1070) &lt;= 1, MONTH($O1070) &gt;= 1), IF($R1070 &lt;&gt; "", $H1070/$R1070, ""), ""),"")</f>
        <v/>
      </c>
      <c r="T1070" s="10" t="str">
        <f>IF(Overall!$A1072&lt;&gt;"",IF(AND(MONTH($N1070) &lt;= 2, MONTH($O1070) &gt;= 2), IF($R1070 &lt;&gt; "", $H1070/$R1070, ""), ""),"")</f>
        <v/>
      </c>
      <c r="U1070" s="10" t="str">
        <f>IF(Overall!$A1072&lt;&gt;"",IF(AND(MONTH($N1070) &lt;= 3, MONTH($O1070) &gt;= 3), IF($R1070 &lt;&gt; "", $H1070/$R1070, ""), ""),"")</f>
        <v/>
      </c>
      <c r="V1070" s="10" t="str">
        <f>IF(Overall!$A1072&lt;&gt;"",IF(AND(MONTH($N1070) &lt;= 4, MONTH($O1070) &gt;= 4), IF($R1070 &lt;&gt; "", $H1070/$R1070, ""), ""),"")</f>
        <v/>
      </c>
      <c r="W1070" s="10" t="str">
        <f>IF(Overall!$A1072&lt;&gt;"",IF(AND(MONTH($N1070) &lt;= 5, MONTH($O1070) &gt;= 5), IF($R1070 &lt;&gt; "", $H1070/$R1070, ""), ""),"")</f>
        <v/>
      </c>
      <c r="X1070" s="10" t="str">
        <f>IF(Overall!$A1072&lt;&gt;"",IF(AND(MONTH($N1070) &lt;= 6, MONTH($O1070) &gt;= 6), IF($R1070 &lt;&gt; "", $H1070/$R1070, ""), ""),"")</f>
        <v/>
      </c>
      <c r="Y1070" s="10" t="str">
        <f>IF(Overall!$A1072&lt;&gt;"",IF(AND(MONTH($N1070) &lt;= 7, MONTH($O1070) &gt;= 7 ), IF($R1070 &lt;&gt; "", $H1070/$R1070, ""), ""),"")</f>
        <v/>
      </c>
      <c r="Z1070" s="10" t="str">
        <f>IF(Overall!$A1072&lt;&gt;"",IF(AND(MONTH($N1070) &lt;= 8, MONTH($O1070) &gt;= 8), IF($R1070 &lt;&gt; "", $H1070/$R1070, ""), ""),"")</f>
        <v/>
      </c>
      <c r="AA1070" s="10" t="str">
        <f>IF(Overall!$A1072&lt;&gt;"",IF(AND(MONTH($N1070) &lt;= 9, MONTH($O1070) &gt;= 9), IF($R1070 &lt;&gt; "", $H1070/$R1070, ""), ""),"")</f>
        <v/>
      </c>
      <c r="AB1070" s="10" t="str">
        <f>IF(Overall!$A1072&lt;&gt;"",IF(AND(MONTH($N1070) &lt;= 10, MONTH($O1070) &gt;= 10), IF($R1070 &lt;&gt; "", $H1070/$R1070, ""), ""),"")</f>
        <v/>
      </c>
      <c r="AC1070" s="10" t="str">
        <f>IF(Overall!$A1072&lt;&gt;"",IF(AND(MONTH($N1070) &lt;= 11, MONTH($O1070) &gt;= 11), IF($R1070 &lt;&gt; "", $H1070/$R1070, ""), ""),"")</f>
        <v/>
      </c>
      <c r="AD1070" s="10" t="str">
        <f>IF(Overall!$A1072&lt;&gt;"",IF(AND(MONTH($N1070) &lt;= 12, MONTH($O1070) &gt;= 12), IF($R1070 &lt;&gt; "", $H1070/$R1070, ""), ""),"")</f>
        <v/>
      </c>
      <c r="AF1070" s="10" t="str">
        <f ca="1">IFERROR(IF(AND(NOW()&lt;= EOMONTH(DATE(YEAR($O1070),1, 1), 0), Overall!$A1072&lt;&gt;"", MONTH($N1070) &lt;= 1, MONTH($O1070) &gt;= 1), IF($R1070 &lt;&gt; "", $H1070/$R1070, ""), ""), "")</f>
        <v/>
      </c>
      <c r="AG1070" s="10" t="str">
        <f ca="1">IFERROR(IF(AND(NOW()&lt;= EOMONTH(DATE(YEAR($O1070),2, 1), 0), Overall!$A1072&lt;&gt;"", MONTH($N1070) &lt;= 2, MONTH($O1070) &gt;= 2), IF($R1070 &lt;&gt; "", $H1070/$R1070, ""), ""), "")</f>
        <v/>
      </c>
      <c r="AH1070" s="10" t="str">
        <f ca="1">IFERROR(IF(AND(NOW()&lt;= EOMONTH(DATE(YEAR($O1070),3, 1), 0), Overall!$A1072&lt;&gt;"", MONTH($N1070) &lt;= 3, MONTH($O1070) &gt;= 3), IF($R1070 &lt;&gt; "", $H1070/$R1070, ""), ""), "")</f>
        <v/>
      </c>
      <c r="AI1070" s="10" t="str">
        <f ca="1">IFERROR(IF(AND(NOW()&lt;= EOMONTH(DATE(YEAR($O1070),4, 1), 0), Overall!$A1072&lt;&gt;"", MONTH($N1070) &lt;= 4, MONTH($O1070) &gt;= 4), IF($R1070 &lt;&gt; "", $H1070/$R1070, ""), ""), "")</f>
        <v/>
      </c>
      <c r="AJ1070" s="10" t="str">
        <f ca="1">IFERROR(IF(AND(NOW()&lt;= EOMONTH(DATE(YEAR($O1070),5, 1), 0), Overall!$A1072&lt;&gt;"", MONTH($N1070) &lt;= 5, MONTH($O1070) &gt;= 5), IF($R1070 &lt;&gt; "", $H1070/$R1070, ""), ""), "")</f>
        <v/>
      </c>
      <c r="AK1070" s="10" t="str">
        <f ca="1">IFERROR(IF(AND(NOW()&lt;= EOMONTH(DATE(YEAR($O1070),6, 1), 0), Overall!$A1072&lt;&gt;"", MONTH($N1070) &lt;= 6, MONTH($O1070) &gt;= 6), IF($R1070 &lt;&gt; "", $H1070/$R1070, ""), ""), "")</f>
        <v/>
      </c>
      <c r="AL1070" s="10" t="str">
        <f ca="1">IFERROR(IF(AND(NOW()&lt;= EOMONTH(DATE(YEAR($O1070),7, 1), 0), Overall!$A1072&lt;&gt;"", MONTH($N1070) &lt;= 7, MONTH($O1070) &gt;= 7), IF($R1070 &lt;&gt; "", $H1070/$R1070, ""), ""), "")</f>
        <v/>
      </c>
      <c r="AM1070" s="10" t="str">
        <f ca="1">IFERROR(IF(AND(NOW()&lt;= EOMONTH(DATE(YEAR($O1070),8, 1), 0), Overall!$A1072&lt;&gt;"", MONTH($N1070) &lt;= 8, MONTH($O1070) &gt;= 8), IF($R1070 &lt;&gt; "", $H1070/$R1070, ""), ""), "")</f>
        <v/>
      </c>
      <c r="AN1070" s="10" t="str">
        <f ca="1">IFERROR(IF(AND(NOW()&lt;= EOMONTH(DATE(YEAR($O1070),9, 1), 0), Overall!$A1072&lt;&gt;"", MONTH($N1070) &lt;= 9, MONTH($O1070) &gt;= 9), IF($R1070 &lt;&gt; "", $H1070/$R1070, ""), ""), "")</f>
        <v/>
      </c>
      <c r="AO1070" s="10" t="str">
        <f ca="1">IFERROR(IF(AND(NOW()&lt;= EOMONTH(DATE(YEAR($O1070),10, 1), 0), Overall!$A1072&lt;&gt;"", MONTH($N1070) &lt;= 10, MONTH($O1070) &gt;= 10), IF($R1070 &lt;&gt; "", $H1070/$R1070, ""), ""), "")</f>
        <v/>
      </c>
      <c r="AP1070" s="10" t="str">
        <f ca="1">IFERROR(IF(AND(NOW()&lt;= EOMONTH(DATE(YEAR($O1070),11, 1), 0), Overall!$A1072&lt;&gt;"", MONTH($N1070) &lt;=11, MONTH($O1070) &gt;= 11), IF($R1070 &lt;&gt; "", $H1070/$R1070, ""), ""), "")</f>
        <v/>
      </c>
      <c r="AQ1070" s="10" t="str">
        <f ca="1">IFERROR(IF(AND(NOW()&lt;= EOMONTH(DATE(YEAR($O1070),12, 1), 0), Overall!$A1072&lt;&gt;"", MONTH($N1070) &lt;= 12, MONTH($O1070) &gt;= 12), IF($R1070 &lt;&gt; "", $H1070/$R1070, ""), ""), "")</f>
        <v/>
      </c>
      <c r="AR1070" s="16">
        <f t="shared" ca="1" si="35"/>
        <v>0</v>
      </c>
    </row>
    <row r="1071" spans="1:44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IF(Overall!Q1073&lt;&gt;"",_xlfn.VALUETOTEXT(Overall!Q1073),"")</f>
        <v/>
      </c>
      <c r="F1071" s="5" t="str">
        <f>IF(Overall!E1073&lt;&gt;"",_xlfn.VALUETOTEXT(Overall!E1073),"")</f>
        <v/>
      </c>
      <c r="G1071" s="5" t="str">
        <f>IF(Overall!R1073&lt;&gt;"",_xlfn.VALUETOTEXT(Overall!R1073),"")</f>
        <v/>
      </c>
      <c r="H1071" s="6" t="str">
        <f>IF(Overall!F1073&lt;&gt;"",VALUE(Overall!F1073),"")</f>
        <v/>
      </c>
      <c r="I1071" s="6" t="str">
        <f>IF(Overall!G1073&lt;&gt;"",VALUE(Overall!G1073),"")</f>
        <v/>
      </c>
      <c r="J1071" s="6" t="str">
        <f>IF(Overall!H1073&lt;&gt;"",VALUE(Overall!H1073),"")</f>
        <v/>
      </c>
      <c r="K1071" s="6" t="str">
        <f>IF(Overall!I1073&lt;&gt;"",VALUE(Overall!I1073),"")</f>
        <v/>
      </c>
      <c r="L1071" s="6" t="str">
        <f>IF(Overall!J1073&lt;&gt;"",VALUE(Overall!J1073),"")</f>
        <v/>
      </c>
      <c r="M1071" s="6" t="str">
        <f>IF(Overall!K1073&lt;&gt;"",VALUE(Overall!K1073),"")</f>
        <v/>
      </c>
      <c r="N1071" s="7" t="str">
        <f>IF(Overall!L1073&lt;&gt;"",DATEVALUE(MID(Overall!L1073, FIND(",", Overall!L1073) + 2, FIND(" ", Overall!L1073) - FIND(",", Overall!L1073) - 1) &amp; " " &amp; MID(Overall!L1073, FIND(" ", Overall!L1073) + 1, FIND(",", Overall!L1073, FIND(" ", Overall!L1073)) - FIND(" ", Overall!L1073) - 1) &amp; ", " &amp; MID(Overall!L1073, FIND(",", Overall!L1073, FIND(",",Overall!L1073) + 1) + 2, LEN(Overall!L1073))),"")</f>
        <v/>
      </c>
      <c r="O1071" s="7" t="str">
        <f>IF(Overall!M1073&lt;&gt;"",DATEVALUE(MID(Overall!M1073, FIND(",", Overall!M1073) + 2, FIND(" ", Overall!M1073) - FIND(",", Overall!M1073) - 1) &amp; " " &amp; MID(Overall!M1073, FIND(" ", Overall!M1073) + 1, FIND(",", Overall!M1073, FIND(" ", Overall!M1073)) - FIND(" ", Overall!M1073) - 1) &amp; ", " &amp; MID(Overall!M1073, FIND(",", Overall!M1073, FIND(",",Overall!M1073) + 1) + 2, LEN(Overall!M1073))),"")</f>
        <v/>
      </c>
      <c r="P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Q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R1071" s="5" t="str">
        <f t="shared" si="34"/>
        <v/>
      </c>
      <c r="S1071" s="10" t="str">
        <f>IF(Overall!$A1073&lt;&gt;"",IF(AND(MONTH($N1071) &lt;= 1, MONTH($O1071) &gt;= 1), IF($R1071 &lt;&gt; "", $H1071/$R1071, ""), ""),"")</f>
        <v/>
      </c>
      <c r="T1071" s="10" t="str">
        <f>IF(Overall!$A1073&lt;&gt;"",IF(AND(MONTH($N1071) &lt;= 2, MONTH($O1071) &gt;= 2), IF($R1071 &lt;&gt; "", $H1071/$R1071, ""), ""),"")</f>
        <v/>
      </c>
      <c r="U1071" s="10" t="str">
        <f>IF(Overall!$A1073&lt;&gt;"",IF(AND(MONTH($N1071) &lt;= 3, MONTH($O1071) &gt;= 3), IF($R1071 &lt;&gt; "", $H1071/$R1071, ""), ""),"")</f>
        <v/>
      </c>
      <c r="V1071" s="10" t="str">
        <f>IF(Overall!$A1073&lt;&gt;"",IF(AND(MONTH($N1071) &lt;= 4, MONTH($O1071) &gt;= 4), IF($R1071 &lt;&gt; "", $H1071/$R1071, ""), ""),"")</f>
        <v/>
      </c>
      <c r="W1071" s="10" t="str">
        <f>IF(Overall!$A1073&lt;&gt;"",IF(AND(MONTH($N1071) &lt;= 5, MONTH($O1071) &gt;= 5), IF($R1071 &lt;&gt; "", $H1071/$R1071, ""), ""),"")</f>
        <v/>
      </c>
      <c r="X1071" s="10" t="str">
        <f>IF(Overall!$A1073&lt;&gt;"",IF(AND(MONTH($N1071) &lt;= 6, MONTH($O1071) &gt;= 6), IF($R1071 &lt;&gt; "", $H1071/$R1071, ""), ""),"")</f>
        <v/>
      </c>
      <c r="Y1071" s="10" t="str">
        <f>IF(Overall!$A1073&lt;&gt;"",IF(AND(MONTH($N1071) &lt;= 7, MONTH($O1071) &gt;= 7 ), IF($R1071 &lt;&gt; "", $H1071/$R1071, ""), ""),"")</f>
        <v/>
      </c>
      <c r="Z1071" s="10" t="str">
        <f>IF(Overall!$A1073&lt;&gt;"",IF(AND(MONTH($N1071) &lt;= 8, MONTH($O1071) &gt;= 8), IF($R1071 &lt;&gt; "", $H1071/$R1071, ""), ""),"")</f>
        <v/>
      </c>
      <c r="AA1071" s="10" t="str">
        <f>IF(Overall!$A1073&lt;&gt;"",IF(AND(MONTH($N1071) &lt;= 9, MONTH($O1071) &gt;= 9), IF($R1071 &lt;&gt; "", $H1071/$R1071, ""), ""),"")</f>
        <v/>
      </c>
      <c r="AB1071" s="10" t="str">
        <f>IF(Overall!$A1073&lt;&gt;"",IF(AND(MONTH($N1071) &lt;= 10, MONTH($O1071) &gt;= 10), IF($R1071 &lt;&gt; "", $H1071/$R1071, ""), ""),"")</f>
        <v/>
      </c>
      <c r="AC1071" s="10" t="str">
        <f>IF(Overall!$A1073&lt;&gt;"",IF(AND(MONTH($N1071) &lt;= 11, MONTH($O1071) &gt;= 11), IF($R1071 &lt;&gt; "", $H1071/$R1071, ""), ""),"")</f>
        <v/>
      </c>
      <c r="AD1071" s="10" t="str">
        <f>IF(Overall!$A1073&lt;&gt;"",IF(AND(MONTH($N1071) &lt;= 12, MONTH($O1071) &gt;= 12), IF($R1071 &lt;&gt; "", $H1071/$R1071, ""), ""),"")</f>
        <v/>
      </c>
      <c r="AF1071" s="10" t="str">
        <f ca="1">IFERROR(IF(AND(NOW()&lt;= EOMONTH(DATE(YEAR($O1071),1, 1), 0), Overall!$A1073&lt;&gt;"", MONTH($N1071) &lt;= 1, MONTH($O1071) &gt;= 1), IF($R1071 &lt;&gt; "", $H1071/$R1071, ""), ""), "")</f>
        <v/>
      </c>
      <c r="AG1071" s="10" t="str">
        <f ca="1">IFERROR(IF(AND(NOW()&lt;= EOMONTH(DATE(YEAR($O1071),2, 1), 0), Overall!$A1073&lt;&gt;"", MONTH($N1071) &lt;= 2, MONTH($O1071) &gt;= 2), IF($R1071 &lt;&gt; "", $H1071/$R1071, ""), ""), "")</f>
        <v/>
      </c>
      <c r="AH1071" s="10" t="str">
        <f ca="1">IFERROR(IF(AND(NOW()&lt;= EOMONTH(DATE(YEAR($O1071),3, 1), 0), Overall!$A1073&lt;&gt;"", MONTH($N1071) &lt;= 3, MONTH($O1071) &gt;= 3), IF($R1071 &lt;&gt; "", $H1071/$R1071, ""), ""), "")</f>
        <v/>
      </c>
      <c r="AI1071" s="10" t="str">
        <f ca="1">IFERROR(IF(AND(NOW()&lt;= EOMONTH(DATE(YEAR($O1071),4, 1), 0), Overall!$A1073&lt;&gt;"", MONTH($N1071) &lt;= 4, MONTH($O1071) &gt;= 4), IF($R1071 &lt;&gt; "", $H1071/$R1071, ""), ""), "")</f>
        <v/>
      </c>
      <c r="AJ1071" s="10" t="str">
        <f ca="1">IFERROR(IF(AND(NOW()&lt;= EOMONTH(DATE(YEAR($O1071),5, 1), 0), Overall!$A1073&lt;&gt;"", MONTH($N1071) &lt;= 5, MONTH($O1071) &gt;= 5), IF($R1071 &lt;&gt; "", $H1071/$R1071, ""), ""), "")</f>
        <v/>
      </c>
      <c r="AK1071" s="10" t="str">
        <f ca="1">IFERROR(IF(AND(NOW()&lt;= EOMONTH(DATE(YEAR($O1071),6, 1), 0), Overall!$A1073&lt;&gt;"", MONTH($N1071) &lt;= 6, MONTH($O1071) &gt;= 6), IF($R1071 &lt;&gt; "", $H1071/$R1071, ""), ""), "")</f>
        <v/>
      </c>
      <c r="AL1071" s="10" t="str">
        <f ca="1">IFERROR(IF(AND(NOW()&lt;= EOMONTH(DATE(YEAR($O1071),7, 1), 0), Overall!$A1073&lt;&gt;"", MONTH($N1071) &lt;= 7, MONTH($O1071) &gt;= 7), IF($R1071 &lt;&gt; "", $H1071/$R1071, ""), ""), "")</f>
        <v/>
      </c>
      <c r="AM1071" s="10" t="str">
        <f ca="1">IFERROR(IF(AND(NOW()&lt;= EOMONTH(DATE(YEAR($O1071),8, 1), 0), Overall!$A1073&lt;&gt;"", MONTH($N1071) &lt;= 8, MONTH($O1071) &gt;= 8), IF($R1071 &lt;&gt; "", $H1071/$R1071, ""), ""), "")</f>
        <v/>
      </c>
      <c r="AN1071" s="10" t="str">
        <f ca="1">IFERROR(IF(AND(NOW()&lt;= EOMONTH(DATE(YEAR($O1071),9, 1), 0), Overall!$A1073&lt;&gt;"", MONTH($N1071) &lt;= 9, MONTH($O1071) &gt;= 9), IF($R1071 &lt;&gt; "", $H1071/$R1071, ""), ""), "")</f>
        <v/>
      </c>
      <c r="AO1071" s="10" t="str">
        <f ca="1">IFERROR(IF(AND(NOW()&lt;= EOMONTH(DATE(YEAR($O1071),10, 1), 0), Overall!$A1073&lt;&gt;"", MONTH($N1071) &lt;= 10, MONTH($O1071) &gt;= 10), IF($R1071 &lt;&gt; "", $H1071/$R1071, ""), ""), "")</f>
        <v/>
      </c>
      <c r="AP1071" s="10" t="str">
        <f ca="1">IFERROR(IF(AND(NOW()&lt;= EOMONTH(DATE(YEAR($O1071),11, 1), 0), Overall!$A1073&lt;&gt;"", MONTH($N1071) &lt;=11, MONTH($O1071) &gt;= 11), IF($R1071 &lt;&gt; "", $H1071/$R1071, ""), ""), "")</f>
        <v/>
      </c>
      <c r="AQ1071" s="10" t="str">
        <f ca="1">IFERROR(IF(AND(NOW()&lt;= EOMONTH(DATE(YEAR($O1071),12, 1), 0), Overall!$A1073&lt;&gt;"", MONTH($N1071) &lt;= 12, MONTH($O1071) &gt;= 12), IF($R1071 &lt;&gt; "", $H1071/$R1071, ""), ""), "")</f>
        <v/>
      </c>
      <c r="AR1071" s="16">
        <f t="shared" ca="1" si="35"/>
        <v>0</v>
      </c>
    </row>
    <row r="1072" spans="1:44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IF(Overall!Q1074&lt;&gt;"",_xlfn.VALUETOTEXT(Overall!Q1074),"")</f>
        <v/>
      </c>
      <c r="F1072" s="5" t="str">
        <f>IF(Overall!E1074&lt;&gt;"",_xlfn.VALUETOTEXT(Overall!E1074),"")</f>
        <v/>
      </c>
      <c r="G1072" s="5" t="str">
        <f>IF(Overall!R1074&lt;&gt;"",_xlfn.VALUETOTEXT(Overall!R1074),"")</f>
        <v/>
      </c>
      <c r="H1072" s="6" t="str">
        <f>IF(Overall!F1074&lt;&gt;"",VALUE(Overall!F1074),"")</f>
        <v/>
      </c>
      <c r="I1072" s="6" t="str">
        <f>IF(Overall!G1074&lt;&gt;"",VALUE(Overall!G1074),"")</f>
        <v/>
      </c>
      <c r="J1072" s="6" t="str">
        <f>IF(Overall!H1074&lt;&gt;"",VALUE(Overall!H1074),"")</f>
        <v/>
      </c>
      <c r="K1072" s="6" t="str">
        <f>IF(Overall!I1074&lt;&gt;"",VALUE(Overall!I1074),"")</f>
        <v/>
      </c>
      <c r="L1072" s="6" t="str">
        <f>IF(Overall!J1074&lt;&gt;"",VALUE(Overall!J1074),"")</f>
        <v/>
      </c>
      <c r="M1072" s="6" t="str">
        <f>IF(Overall!K1074&lt;&gt;"",VALUE(Overall!K1074),"")</f>
        <v/>
      </c>
      <c r="N1072" s="7" t="str">
        <f>IF(Overall!L1074&lt;&gt;"",DATEVALUE(MID(Overall!L1074, FIND(",", Overall!L1074) + 2, FIND(" ", Overall!L1074) - FIND(",", Overall!L1074) - 1) &amp; " " &amp; MID(Overall!L1074, FIND(" ", Overall!L1074) + 1, FIND(",", Overall!L1074, FIND(" ", Overall!L1074)) - FIND(" ", Overall!L1074) - 1) &amp; ", " &amp; MID(Overall!L1074, FIND(",", Overall!L1074, FIND(",",Overall!L1074) + 1) + 2, LEN(Overall!L1074))),"")</f>
        <v/>
      </c>
      <c r="O1072" s="7" t="str">
        <f>IF(Overall!M1074&lt;&gt;"",DATEVALUE(MID(Overall!M1074, FIND(",", Overall!M1074) + 2, FIND(" ", Overall!M1074) - FIND(",", Overall!M1074) - 1) &amp; " " &amp; MID(Overall!M1074, FIND(" ", Overall!M1074) + 1, FIND(",", Overall!M1074, FIND(" ", Overall!M1074)) - FIND(" ", Overall!M1074) - 1) &amp; ", " &amp; MID(Overall!M1074, FIND(",", Overall!M1074, FIND(",",Overall!M1074) + 1) + 2, LEN(Overall!M1074))),"")</f>
        <v/>
      </c>
      <c r="P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Q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R1072" s="5" t="str">
        <f t="shared" si="34"/>
        <v/>
      </c>
      <c r="S1072" s="10" t="str">
        <f>IF(Overall!$A1074&lt;&gt;"",IF(AND(MONTH($N1072) &lt;= 1, MONTH($O1072) &gt;= 1), IF($R1072 &lt;&gt; "", $H1072/$R1072, ""), ""),"")</f>
        <v/>
      </c>
      <c r="T1072" s="10" t="str">
        <f>IF(Overall!$A1074&lt;&gt;"",IF(AND(MONTH($N1072) &lt;= 2, MONTH($O1072) &gt;= 2), IF($R1072 &lt;&gt; "", $H1072/$R1072, ""), ""),"")</f>
        <v/>
      </c>
      <c r="U1072" s="10" t="str">
        <f>IF(Overall!$A1074&lt;&gt;"",IF(AND(MONTH($N1072) &lt;= 3, MONTH($O1072) &gt;= 3), IF($R1072 &lt;&gt; "", $H1072/$R1072, ""), ""),"")</f>
        <v/>
      </c>
      <c r="V1072" s="10" t="str">
        <f>IF(Overall!$A1074&lt;&gt;"",IF(AND(MONTH($N1072) &lt;= 4, MONTH($O1072) &gt;= 4), IF($R1072 &lt;&gt; "", $H1072/$R1072, ""), ""),"")</f>
        <v/>
      </c>
      <c r="W1072" s="10" t="str">
        <f>IF(Overall!$A1074&lt;&gt;"",IF(AND(MONTH($N1072) &lt;= 5, MONTH($O1072) &gt;= 5), IF($R1072 &lt;&gt; "", $H1072/$R1072, ""), ""),"")</f>
        <v/>
      </c>
      <c r="X1072" s="10" t="str">
        <f>IF(Overall!$A1074&lt;&gt;"",IF(AND(MONTH($N1072) &lt;= 6, MONTH($O1072) &gt;= 6), IF($R1072 &lt;&gt; "", $H1072/$R1072, ""), ""),"")</f>
        <v/>
      </c>
      <c r="Y1072" s="10" t="str">
        <f>IF(Overall!$A1074&lt;&gt;"",IF(AND(MONTH($N1072) &lt;= 7, MONTH($O1072) &gt;= 7 ), IF($R1072 &lt;&gt; "", $H1072/$R1072, ""), ""),"")</f>
        <v/>
      </c>
      <c r="Z1072" s="10" t="str">
        <f>IF(Overall!$A1074&lt;&gt;"",IF(AND(MONTH($N1072) &lt;= 8, MONTH($O1072) &gt;= 8), IF($R1072 &lt;&gt; "", $H1072/$R1072, ""), ""),"")</f>
        <v/>
      </c>
      <c r="AA1072" s="10" t="str">
        <f>IF(Overall!$A1074&lt;&gt;"",IF(AND(MONTH($N1072) &lt;= 9, MONTH($O1072) &gt;= 9), IF($R1072 &lt;&gt; "", $H1072/$R1072, ""), ""),"")</f>
        <v/>
      </c>
      <c r="AB1072" s="10" t="str">
        <f>IF(Overall!$A1074&lt;&gt;"",IF(AND(MONTH($N1072) &lt;= 10, MONTH($O1072) &gt;= 10), IF($R1072 &lt;&gt; "", $H1072/$R1072, ""), ""),"")</f>
        <v/>
      </c>
      <c r="AC1072" s="10" t="str">
        <f>IF(Overall!$A1074&lt;&gt;"",IF(AND(MONTH($N1072) &lt;= 11, MONTH($O1072) &gt;= 11), IF($R1072 &lt;&gt; "", $H1072/$R1072, ""), ""),"")</f>
        <v/>
      </c>
      <c r="AD1072" s="10" t="str">
        <f>IF(Overall!$A1074&lt;&gt;"",IF(AND(MONTH($N1072) &lt;= 12, MONTH($O1072) &gt;= 12), IF($R1072 &lt;&gt; "", $H1072/$R1072, ""), ""),"")</f>
        <v/>
      </c>
      <c r="AF1072" s="10" t="str">
        <f ca="1">IFERROR(IF(AND(NOW()&lt;= EOMONTH(DATE(YEAR($O1072),1, 1), 0), Overall!$A1074&lt;&gt;"", MONTH($N1072) &lt;= 1, MONTH($O1072) &gt;= 1), IF($R1072 &lt;&gt; "", $H1072/$R1072, ""), ""), "")</f>
        <v/>
      </c>
      <c r="AG1072" s="10" t="str">
        <f ca="1">IFERROR(IF(AND(NOW()&lt;= EOMONTH(DATE(YEAR($O1072),2, 1), 0), Overall!$A1074&lt;&gt;"", MONTH($N1072) &lt;= 2, MONTH($O1072) &gt;= 2), IF($R1072 &lt;&gt; "", $H1072/$R1072, ""), ""), "")</f>
        <v/>
      </c>
      <c r="AH1072" s="10" t="str">
        <f ca="1">IFERROR(IF(AND(NOW()&lt;= EOMONTH(DATE(YEAR($O1072),3, 1), 0), Overall!$A1074&lt;&gt;"", MONTH($N1072) &lt;= 3, MONTH($O1072) &gt;= 3), IF($R1072 &lt;&gt; "", $H1072/$R1072, ""), ""), "")</f>
        <v/>
      </c>
      <c r="AI1072" s="10" t="str">
        <f ca="1">IFERROR(IF(AND(NOW()&lt;= EOMONTH(DATE(YEAR($O1072),4, 1), 0), Overall!$A1074&lt;&gt;"", MONTH($N1072) &lt;= 4, MONTH($O1072) &gt;= 4), IF($R1072 &lt;&gt; "", $H1072/$R1072, ""), ""), "")</f>
        <v/>
      </c>
      <c r="AJ1072" s="10" t="str">
        <f ca="1">IFERROR(IF(AND(NOW()&lt;= EOMONTH(DATE(YEAR($O1072),5, 1), 0), Overall!$A1074&lt;&gt;"", MONTH($N1072) &lt;= 5, MONTH($O1072) &gt;= 5), IF($R1072 &lt;&gt; "", $H1072/$R1072, ""), ""), "")</f>
        <v/>
      </c>
      <c r="AK1072" s="10" t="str">
        <f ca="1">IFERROR(IF(AND(NOW()&lt;= EOMONTH(DATE(YEAR($O1072),6, 1), 0), Overall!$A1074&lt;&gt;"", MONTH($N1072) &lt;= 6, MONTH($O1072) &gt;= 6), IF($R1072 &lt;&gt; "", $H1072/$R1072, ""), ""), "")</f>
        <v/>
      </c>
      <c r="AL1072" s="10" t="str">
        <f ca="1">IFERROR(IF(AND(NOW()&lt;= EOMONTH(DATE(YEAR($O1072),7, 1), 0), Overall!$A1074&lt;&gt;"", MONTH($N1072) &lt;= 7, MONTH($O1072) &gt;= 7), IF($R1072 &lt;&gt; "", $H1072/$R1072, ""), ""), "")</f>
        <v/>
      </c>
      <c r="AM1072" s="10" t="str">
        <f ca="1">IFERROR(IF(AND(NOW()&lt;= EOMONTH(DATE(YEAR($O1072),8, 1), 0), Overall!$A1074&lt;&gt;"", MONTH($N1072) &lt;= 8, MONTH($O1072) &gt;= 8), IF($R1072 &lt;&gt; "", $H1072/$R1072, ""), ""), "")</f>
        <v/>
      </c>
      <c r="AN1072" s="10" t="str">
        <f ca="1">IFERROR(IF(AND(NOW()&lt;= EOMONTH(DATE(YEAR($O1072),9, 1), 0), Overall!$A1074&lt;&gt;"", MONTH($N1072) &lt;= 9, MONTH($O1072) &gt;= 9), IF($R1072 &lt;&gt; "", $H1072/$R1072, ""), ""), "")</f>
        <v/>
      </c>
      <c r="AO1072" s="10" t="str">
        <f ca="1">IFERROR(IF(AND(NOW()&lt;= EOMONTH(DATE(YEAR($O1072),10, 1), 0), Overall!$A1074&lt;&gt;"", MONTH($N1072) &lt;= 10, MONTH($O1072) &gt;= 10), IF($R1072 &lt;&gt; "", $H1072/$R1072, ""), ""), "")</f>
        <v/>
      </c>
      <c r="AP1072" s="10" t="str">
        <f ca="1">IFERROR(IF(AND(NOW()&lt;= EOMONTH(DATE(YEAR($O1072),11, 1), 0), Overall!$A1074&lt;&gt;"", MONTH($N1072) &lt;=11, MONTH($O1072) &gt;= 11), IF($R1072 &lt;&gt; "", $H1072/$R1072, ""), ""), "")</f>
        <v/>
      </c>
      <c r="AQ1072" s="10" t="str">
        <f ca="1">IFERROR(IF(AND(NOW()&lt;= EOMONTH(DATE(YEAR($O1072),12, 1), 0), Overall!$A1074&lt;&gt;"", MONTH($N1072) &lt;= 12, MONTH($O1072) &gt;= 12), IF($R1072 &lt;&gt; "", $H1072/$R1072, ""), ""), "")</f>
        <v/>
      </c>
      <c r="AR1072" s="16">
        <f t="shared" ca="1" si="35"/>
        <v>0</v>
      </c>
    </row>
    <row r="1073" spans="1:44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IF(Overall!Q1075&lt;&gt;"",_xlfn.VALUETOTEXT(Overall!Q1075),"")</f>
        <v/>
      </c>
      <c r="F1073" s="5" t="str">
        <f>IF(Overall!E1075&lt;&gt;"",_xlfn.VALUETOTEXT(Overall!E1075),"")</f>
        <v/>
      </c>
      <c r="G1073" s="5" t="str">
        <f>IF(Overall!R1075&lt;&gt;"",_xlfn.VALUETOTEXT(Overall!R1075),"")</f>
        <v/>
      </c>
      <c r="H1073" s="6" t="str">
        <f>IF(Overall!F1075&lt;&gt;"",VALUE(Overall!F1075),"")</f>
        <v/>
      </c>
      <c r="I1073" s="6" t="str">
        <f>IF(Overall!G1075&lt;&gt;"",VALUE(Overall!G1075),"")</f>
        <v/>
      </c>
      <c r="J1073" s="6" t="str">
        <f>IF(Overall!H1075&lt;&gt;"",VALUE(Overall!H1075),"")</f>
        <v/>
      </c>
      <c r="K1073" s="6" t="str">
        <f>IF(Overall!I1075&lt;&gt;"",VALUE(Overall!I1075),"")</f>
        <v/>
      </c>
      <c r="L1073" s="6" t="str">
        <f>IF(Overall!J1075&lt;&gt;"",VALUE(Overall!J1075),"")</f>
        <v/>
      </c>
      <c r="M1073" s="6" t="str">
        <f>IF(Overall!K1075&lt;&gt;"",VALUE(Overall!K1075),"")</f>
        <v/>
      </c>
      <c r="N1073" s="7" t="str">
        <f>IF(Overall!L1075&lt;&gt;"",DATEVALUE(MID(Overall!L1075, FIND(",", Overall!L1075) + 2, FIND(" ", Overall!L1075) - FIND(",", Overall!L1075) - 1) &amp; " " &amp; MID(Overall!L1075, FIND(" ", Overall!L1075) + 1, FIND(",", Overall!L1075, FIND(" ", Overall!L1075)) - FIND(" ", Overall!L1075) - 1) &amp; ", " &amp; MID(Overall!L1075, FIND(",", Overall!L1075, FIND(",",Overall!L1075) + 1) + 2, LEN(Overall!L1075))),"")</f>
        <v/>
      </c>
      <c r="O1073" s="7" t="str">
        <f>IF(Overall!M1075&lt;&gt;"",DATEVALUE(MID(Overall!M1075, FIND(",", Overall!M1075) + 2, FIND(" ", Overall!M1075) - FIND(",", Overall!M1075) - 1) &amp; " " &amp; MID(Overall!M1075, FIND(" ", Overall!M1075) + 1, FIND(",", Overall!M1075, FIND(" ", Overall!M1075)) - FIND(" ", Overall!M1075) - 1) &amp; ", " &amp; MID(Overall!M1075, FIND(",", Overall!M1075, FIND(",",Overall!M1075) + 1) + 2, LEN(Overall!M1075))),"")</f>
        <v/>
      </c>
      <c r="P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Q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R1073" s="5" t="str">
        <f t="shared" si="34"/>
        <v/>
      </c>
      <c r="S1073" s="10" t="str">
        <f>IF(Overall!$A1075&lt;&gt;"",IF(AND(MONTH($N1073) &lt;= 1, MONTH($O1073) &gt;= 1), IF($R1073 &lt;&gt; "", $H1073/$R1073, ""), ""),"")</f>
        <v/>
      </c>
      <c r="T1073" s="10" t="str">
        <f>IF(Overall!$A1075&lt;&gt;"",IF(AND(MONTH($N1073) &lt;= 2, MONTH($O1073) &gt;= 2), IF($R1073 &lt;&gt; "", $H1073/$R1073, ""), ""),"")</f>
        <v/>
      </c>
      <c r="U1073" s="10" t="str">
        <f>IF(Overall!$A1075&lt;&gt;"",IF(AND(MONTH($N1073) &lt;= 3, MONTH($O1073) &gt;= 3), IF($R1073 &lt;&gt; "", $H1073/$R1073, ""), ""),"")</f>
        <v/>
      </c>
      <c r="V1073" s="10" t="str">
        <f>IF(Overall!$A1075&lt;&gt;"",IF(AND(MONTH($N1073) &lt;= 4, MONTH($O1073) &gt;= 4), IF($R1073 &lt;&gt; "", $H1073/$R1073, ""), ""),"")</f>
        <v/>
      </c>
      <c r="W1073" s="10" t="str">
        <f>IF(Overall!$A1075&lt;&gt;"",IF(AND(MONTH($N1073) &lt;= 5, MONTH($O1073) &gt;= 5), IF($R1073 &lt;&gt; "", $H1073/$R1073, ""), ""),"")</f>
        <v/>
      </c>
      <c r="X1073" s="10" t="str">
        <f>IF(Overall!$A1075&lt;&gt;"",IF(AND(MONTH($N1073) &lt;= 6, MONTH($O1073) &gt;= 6), IF($R1073 &lt;&gt; "", $H1073/$R1073, ""), ""),"")</f>
        <v/>
      </c>
      <c r="Y1073" s="10" t="str">
        <f>IF(Overall!$A1075&lt;&gt;"",IF(AND(MONTH($N1073) &lt;= 7, MONTH($O1073) &gt;= 7 ), IF($R1073 &lt;&gt; "", $H1073/$R1073, ""), ""),"")</f>
        <v/>
      </c>
      <c r="Z1073" s="10" t="str">
        <f>IF(Overall!$A1075&lt;&gt;"",IF(AND(MONTH($N1073) &lt;= 8, MONTH($O1073) &gt;= 8), IF($R1073 &lt;&gt; "", $H1073/$R1073, ""), ""),"")</f>
        <v/>
      </c>
      <c r="AA1073" s="10" t="str">
        <f>IF(Overall!$A1075&lt;&gt;"",IF(AND(MONTH($N1073) &lt;= 9, MONTH($O1073) &gt;= 9), IF($R1073 &lt;&gt; "", $H1073/$R1073, ""), ""),"")</f>
        <v/>
      </c>
      <c r="AB1073" s="10" t="str">
        <f>IF(Overall!$A1075&lt;&gt;"",IF(AND(MONTH($N1073) &lt;= 10, MONTH($O1073) &gt;= 10), IF($R1073 &lt;&gt; "", $H1073/$R1073, ""), ""),"")</f>
        <v/>
      </c>
      <c r="AC1073" s="10" t="str">
        <f>IF(Overall!$A1075&lt;&gt;"",IF(AND(MONTH($N1073) &lt;= 11, MONTH($O1073) &gt;= 11), IF($R1073 &lt;&gt; "", $H1073/$R1073, ""), ""),"")</f>
        <v/>
      </c>
      <c r="AD1073" s="10" t="str">
        <f>IF(Overall!$A1075&lt;&gt;"",IF(AND(MONTH($N1073) &lt;= 12, MONTH($O1073) &gt;= 12), IF($R1073 &lt;&gt; "", $H1073/$R1073, ""), ""),"")</f>
        <v/>
      </c>
      <c r="AF1073" s="10" t="str">
        <f ca="1">IFERROR(IF(AND(NOW()&lt;= EOMONTH(DATE(YEAR($O1073),1, 1), 0), Overall!$A1075&lt;&gt;"", MONTH($N1073) &lt;= 1, MONTH($O1073) &gt;= 1), IF($R1073 &lt;&gt; "", $H1073/$R1073, ""), ""), "")</f>
        <v/>
      </c>
      <c r="AG1073" s="10" t="str">
        <f ca="1">IFERROR(IF(AND(NOW()&lt;= EOMONTH(DATE(YEAR($O1073),2, 1), 0), Overall!$A1075&lt;&gt;"", MONTH($N1073) &lt;= 2, MONTH($O1073) &gt;= 2), IF($R1073 &lt;&gt; "", $H1073/$R1073, ""), ""), "")</f>
        <v/>
      </c>
      <c r="AH1073" s="10" t="str">
        <f ca="1">IFERROR(IF(AND(NOW()&lt;= EOMONTH(DATE(YEAR($O1073),3, 1), 0), Overall!$A1075&lt;&gt;"", MONTH($N1073) &lt;= 3, MONTH($O1073) &gt;= 3), IF($R1073 &lt;&gt; "", $H1073/$R1073, ""), ""), "")</f>
        <v/>
      </c>
      <c r="AI1073" s="10" t="str">
        <f ca="1">IFERROR(IF(AND(NOW()&lt;= EOMONTH(DATE(YEAR($O1073),4, 1), 0), Overall!$A1075&lt;&gt;"", MONTH($N1073) &lt;= 4, MONTH($O1073) &gt;= 4), IF($R1073 &lt;&gt; "", $H1073/$R1073, ""), ""), "")</f>
        <v/>
      </c>
      <c r="AJ1073" s="10" t="str">
        <f ca="1">IFERROR(IF(AND(NOW()&lt;= EOMONTH(DATE(YEAR($O1073),5, 1), 0), Overall!$A1075&lt;&gt;"", MONTH($N1073) &lt;= 5, MONTH($O1073) &gt;= 5), IF($R1073 &lt;&gt; "", $H1073/$R1073, ""), ""), "")</f>
        <v/>
      </c>
      <c r="AK1073" s="10" t="str">
        <f ca="1">IFERROR(IF(AND(NOW()&lt;= EOMONTH(DATE(YEAR($O1073),6, 1), 0), Overall!$A1075&lt;&gt;"", MONTH($N1073) &lt;= 6, MONTH($O1073) &gt;= 6), IF($R1073 &lt;&gt; "", $H1073/$R1073, ""), ""), "")</f>
        <v/>
      </c>
      <c r="AL1073" s="10" t="str">
        <f ca="1">IFERROR(IF(AND(NOW()&lt;= EOMONTH(DATE(YEAR($O1073),7, 1), 0), Overall!$A1075&lt;&gt;"", MONTH($N1073) &lt;= 7, MONTH($O1073) &gt;= 7), IF($R1073 &lt;&gt; "", $H1073/$R1073, ""), ""), "")</f>
        <v/>
      </c>
      <c r="AM1073" s="10" t="str">
        <f ca="1">IFERROR(IF(AND(NOW()&lt;= EOMONTH(DATE(YEAR($O1073),8, 1), 0), Overall!$A1075&lt;&gt;"", MONTH($N1073) &lt;= 8, MONTH($O1073) &gt;= 8), IF($R1073 &lt;&gt; "", $H1073/$R1073, ""), ""), "")</f>
        <v/>
      </c>
      <c r="AN1073" s="10" t="str">
        <f ca="1">IFERROR(IF(AND(NOW()&lt;= EOMONTH(DATE(YEAR($O1073),9, 1), 0), Overall!$A1075&lt;&gt;"", MONTH($N1073) &lt;= 9, MONTH($O1073) &gt;= 9), IF($R1073 &lt;&gt; "", $H1073/$R1073, ""), ""), "")</f>
        <v/>
      </c>
      <c r="AO1073" s="10" t="str">
        <f ca="1">IFERROR(IF(AND(NOW()&lt;= EOMONTH(DATE(YEAR($O1073),10, 1), 0), Overall!$A1075&lt;&gt;"", MONTH($N1073) &lt;= 10, MONTH($O1073) &gt;= 10), IF($R1073 &lt;&gt; "", $H1073/$R1073, ""), ""), "")</f>
        <v/>
      </c>
      <c r="AP1073" s="10" t="str">
        <f ca="1">IFERROR(IF(AND(NOW()&lt;= EOMONTH(DATE(YEAR($O1073),11, 1), 0), Overall!$A1075&lt;&gt;"", MONTH($N1073) &lt;=11, MONTH($O1073) &gt;= 11), IF($R1073 &lt;&gt; "", $H1073/$R1073, ""), ""), "")</f>
        <v/>
      </c>
      <c r="AQ1073" s="10" t="str">
        <f ca="1">IFERROR(IF(AND(NOW()&lt;= EOMONTH(DATE(YEAR($O1073),12, 1), 0), Overall!$A1075&lt;&gt;"", MONTH($N1073) &lt;= 12, MONTH($O1073) &gt;= 12), IF($R1073 &lt;&gt; "", $H1073/$R1073, ""), ""), "")</f>
        <v/>
      </c>
      <c r="AR1073" s="16">
        <f t="shared" ca="1" si="35"/>
        <v>0</v>
      </c>
    </row>
    <row r="1074" spans="1:44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IF(Overall!Q1076&lt;&gt;"",_xlfn.VALUETOTEXT(Overall!Q1076),"")</f>
        <v/>
      </c>
      <c r="F1074" s="5" t="str">
        <f>IF(Overall!E1076&lt;&gt;"",_xlfn.VALUETOTEXT(Overall!E1076),"")</f>
        <v/>
      </c>
      <c r="G1074" s="5" t="str">
        <f>IF(Overall!R1076&lt;&gt;"",_xlfn.VALUETOTEXT(Overall!R1076),"")</f>
        <v/>
      </c>
      <c r="H1074" s="6" t="str">
        <f>IF(Overall!F1076&lt;&gt;"",VALUE(Overall!F1076),"")</f>
        <v/>
      </c>
      <c r="I1074" s="6" t="str">
        <f>IF(Overall!G1076&lt;&gt;"",VALUE(Overall!G1076),"")</f>
        <v/>
      </c>
      <c r="J1074" s="6" t="str">
        <f>IF(Overall!H1076&lt;&gt;"",VALUE(Overall!H1076),"")</f>
        <v/>
      </c>
      <c r="K1074" s="6" t="str">
        <f>IF(Overall!I1076&lt;&gt;"",VALUE(Overall!I1076),"")</f>
        <v/>
      </c>
      <c r="L1074" s="6" t="str">
        <f>IF(Overall!J1076&lt;&gt;"",VALUE(Overall!J1076),"")</f>
        <v/>
      </c>
      <c r="M1074" s="6" t="str">
        <f>IF(Overall!K1076&lt;&gt;"",VALUE(Overall!K1076),"")</f>
        <v/>
      </c>
      <c r="N1074" s="7" t="str">
        <f>IF(Overall!L1076&lt;&gt;"",DATEVALUE(MID(Overall!L1076, FIND(",", Overall!L1076) + 2, FIND(" ", Overall!L1076) - FIND(",", Overall!L1076) - 1) &amp; " " &amp; MID(Overall!L1076, FIND(" ", Overall!L1076) + 1, FIND(",", Overall!L1076, FIND(" ", Overall!L1076)) - FIND(" ", Overall!L1076) - 1) &amp; ", " &amp; MID(Overall!L1076, FIND(",", Overall!L1076, FIND(",",Overall!L1076) + 1) + 2, LEN(Overall!L1076))),"")</f>
        <v/>
      </c>
      <c r="O1074" s="7" t="str">
        <f>IF(Overall!M1076&lt;&gt;"",DATEVALUE(MID(Overall!M1076, FIND(",", Overall!M1076) + 2, FIND(" ", Overall!M1076) - FIND(",", Overall!M1076) - 1) &amp; " " &amp; MID(Overall!M1076, FIND(" ", Overall!M1076) + 1, FIND(",", Overall!M1076, FIND(" ", Overall!M1076)) - FIND(" ", Overall!M1076) - 1) &amp; ", " &amp; MID(Overall!M1076, FIND(",", Overall!M1076, FIND(",",Overall!M1076) + 1) + 2, LEN(Overall!M1076))),"")</f>
        <v/>
      </c>
      <c r="P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Q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R1074" s="5" t="str">
        <f t="shared" si="34"/>
        <v/>
      </c>
      <c r="S1074" s="10" t="str">
        <f>IF(Overall!$A1076&lt;&gt;"",IF(AND(MONTH($N1074) &lt;= 1, MONTH($O1074) &gt;= 1), IF($R1074 &lt;&gt; "", $H1074/$R1074, ""), ""),"")</f>
        <v/>
      </c>
      <c r="T1074" s="10" t="str">
        <f>IF(Overall!$A1076&lt;&gt;"",IF(AND(MONTH($N1074) &lt;= 2, MONTH($O1074) &gt;= 2), IF($R1074 &lt;&gt; "", $H1074/$R1074, ""), ""),"")</f>
        <v/>
      </c>
      <c r="U1074" s="10" t="str">
        <f>IF(Overall!$A1076&lt;&gt;"",IF(AND(MONTH($N1074) &lt;= 3, MONTH($O1074) &gt;= 3), IF($R1074 &lt;&gt; "", $H1074/$R1074, ""), ""),"")</f>
        <v/>
      </c>
      <c r="V1074" s="10" t="str">
        <f>IF(Overall!$A1076&lt;&gt;"",IF(AND(MONTH($N1074) &lt;= 4, MONTH($O1074) &gt;= 4), IF($R1074 &lt;&gt; "", $H1074/$R1074, ""), ""),"")</f>
        <v/>
      </c>
      <c r="W1074" s="10" t="str">
        <f>IF(Overall!$A1076&lt;&gt;"",IF(AND(MONTH($N1074) &lt;= 5, MONTH($O1074) &gt;= 5), IF($R1074 &lt;&gt; "", $H1074/$R1074, ""), ""),"")</f>
        <v/>
      </c>
      <c r="X1074" s="10" t="str">
        <f>IF(Overall!$A1076&lt;&gt;"",IF(AND(MONTH($N1074) &lt;= 6, MONTH($O1074) &gt;= 6), IF($R1074 &lt;&gt; "", $H1074/$R1074, ""), ""),"")</f>
        <v/>
      </c>
      <c r="Y1074" s="10" t="str">
        <f>IF(Overall!$A1076&lt;&gt;"",IF(AND(MONTH($N1074) &lt;= 7, MONTH($O1074) &gt;= 7 ), IF($R1074 &lt;&gt; "", $H1074/$R1074, ""), ""),"")</f>
        <v/>
      </c>
      <c r="Z1074" s="10" t="str">
        <f>IF(Overall!$A1076&lt;&gt;"",IF(AND(MONTH($N1074) &lt;= 8, MONTH($O1074) &gt;= 8), IF($R1074 &lt;&gt; "", $H1074/$R1074, ""), ""),"")</f>
        <v/>
      </c>
      <c r="AA1074" s="10" t="str">
        <f>IF(Overall!$A1076&lt;&gt;"",IF(AND(MONTH($N1074) &lt;= 9, MONTH($O1074) &gt;= 9), IF($R1074 &lt;&gt; "", $H1074/$R1074, ""), ""),"")</f>
        <v/>
      </c>
      <c r="AB1074" s="10" t="str">
        <f>IF(Overall!$A1076&lt;&gt;"",IF(AND(MONTH($N1074) &lt;= 10, MONTH($O1074) &gt;= 10), IF($R1074 &lt;&gt; "", $H1074/$R1074, ""), ""),"")</f>
        <v/>
      </c>
      <c r="AC1074" s="10" t="str">
        <f>IF(Overall!$A1076&lt;&gt;"",IF(AND(MONTH($N1074) &lt;= 11, MONTH($O1074) &gt;= 11), IF($R1074 &lt;&gt; "", $H1074/$R1074, ""), ""),"")</f>
        <v/>
      </c>
      <c r="AD1074" s="10" t="str">
        <f>IF(Overall!$A1076&lt;&gt;"",IF(AND(MONTH($N1074) &lt;= 12, MONTH($O1074) &gt;= 12), IF($R1074 &lt;&gt; "", $H1074/$R1074, ""), ""),"")</f>
        <v/>
      </c>
      <c r="AF1074" s="10" t="str">
        <f ca="1">IFERROR(IF(AND(NOW()&lt;= EOMONTH(DATE(YEAR($O1074),1, 1), 0), Overall!$A1076&lt;&gt;"", MONTH($N1074) &lt;= 1, MONTH($O1074) &gt;= 1), IF($R1074 &lt;&gt; "", $H1074/$R1074, ""), ""), "")</f>
        <v/>
      </c>
      <c r="AG1074" s="10" t="str">
        <f ca="1">IFERROR(IF(AND(NOW()&lt;= EOMONTH(DATE(YEAR($O1074),2, 1), 0), Overall!$A1076&lt;&gt;"", MONTH($N1074) &lt;= 2, MONTH($O1074) &gt;= 2), IF($R1074 &lt;&gt; "", $H1074/$R1074, ""), ""), "")</f>
        <v/>
      </c>
      <c r="AH1074" s="10" t="str">
        <f ca="1">IFERROR(IF(AND(NOW()&lt;= EOMONTH(DATE(YEAR($O1074),3, 1), 0), Overall!$A1076&lt;&gt;"", MONTH($N1074) &lt;= 3, MONTH($O1074) &gt;= 3), IF($R1074 &lt;&gt; "", $H1074/$R1074, ""), ""), "")</f>
        <v/>
      </c>
      <c r="AI1074" s="10" t="str">
        <f ca="1">IFERROR(IF(AND(NOW()&lt;= EOMONTH(DATE(YEAR($O1074),4, 1), 0), Overall!$A1076&lt;&gt;"", MONTH($N1074) &lt;= 4, MONTH($O1074) &gt;= 4), IF($R1074 &lt;&gt; "", $H1074/$R1074, ""), ""), "")</f>
        <v/>
      </c>
      <c r="AJ1074" s="10" t="str">
        <f ca="1">IFERROR(IF(AND(NOW()&lt;= EOMONTH(DATE(YEAR($O1074),5, 1), 0), Overall!$A1076&lt;&gt;"", MONTH($N1074) &lt;= 5, MONTH($O1074) &gt;= 5), IF($R1074 &lt;&gt; "", $H1074/$R1074, ""), ""), "")</f>
        <v/>
      </c>
      <c r="AK1074" s="10" t="str">
        <f ca="1">IFERROR(IF(AND(NOW()&lt;= EOMONTH(DATE(YEAR($O1074),6, 1), 0), Overall!$A1076&lt;&gt;"", MONTH($N1074) &lt;= 6, MONTH($O1074) &gt;= 6), IF($R1074 &lt;&gt; "", $H1074/$R1074, ""), ""), "")</f>
        <v/>
      </c>
      <c r="AL1074" s="10" t="str">
        <f ca="1">IFERROR(IF(AND(NOW()&lt;= EOMONTH(DATE(YEAR($O1074),7, 1), 0), Overall!$A1076&lt;&gt;"", MONTH($N1074) &lt;= 7, MONTH($O1074) &gt;= 7), IF($R1074 &lt;&gt; "", $H1074/$R1074, ""), ""), "")</f>
        <v/>
      </c>
      <c r="AM1074" s="10" t="str">
        <f ca="1">IFERROR(IF(AND(NOW()&lt;= EOMONTH(DATE(YEAR($O1074),8, 1), 0), Overall!$A1076&lt;&gt;"", MONTH($N1074) &lt;= 8, MONTH($O1074) &gt;= 8), IF($R1074 &lt;&gt; "", $H1074/$R1074, ""), ""), "")</f>
        <v/>
      </c>
      <c r="AN1074" s="10" t="str">
        <f ca="1">IFERROR(IF(AND(NOW()&lt;= EOMONTH(DATE(YEAR($O1074),9, 1), 0), Overall!$A1076&lt;&gt;"", MONTH($N1074) &lt;= 9, MONTH($O1074) &gt;= 9), IF($R1074 &lt;&gt; "", $H1074/$R1074, ""), ""), "")</f>
        <v/>
      </c>
      <c r="AO1074" s="10" t="str">
        <f ca="1">IFERROR(IF(AND(NOW()&lt;= EOMONTH(DATE(YEAR($O1074),10, 1), 0), Overall!$A1076&lt;&gt;"", MONTH($N1074) &lt;= 10, MONTH($O1074) &gt;= 10), IF($R1074 &lt;&gt; "", $H1074/$R1074, ""), ""), "")</f>
        <v/>
      </c>
      <c r="AP1074" s="10" t="str">
        <f ca="1">IFERROR(IF(AND(NOW()&lt;= EOMONTH(DATE(YEAR($O1074),11, 1), 0), Overall!$A1076&lt;&gt;"", MONTH($N1074) &lt;=11, MONTH($O1074) &gt;= 11), IF($R1074 &lt;&gt; "", $H1074/$R1074, ""), ""), "")</f>
        <v/>
      </c>
      <c r="AQ1074" s="10" t="str">
        <f ca="1">IFERROR(IF(AND(NOW()&lt;= EOMONTH(DATE(YEAR($O1074),12, 1), 0), Overall!$A1076&lt;&gt;"", MONTH($N1074) &lt;= 12, MONTH($O1074) &gt;= 12), IF($R1074 &lt;&gt; "", $H1074/$R1074, ""), ""), "")</f>
        <v/>
      </c>
      <c r="AR1074" s="16">
        <f t="shared" ca="1" si="35"/>
        <v>0</v>
      </c>
    </row>
    <row r="1075" spans="1:44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IF(Overall!Q1077&lt;&gt;"",_xlfn.VALUETOTEXT(Overall!Q1077),"")</f>
        <v/>
      </c>
      <c r="F1075" s="5" t="str">
        <f>IF(Overall!E1077&lt;&gt;"",_xlfn.VALUETOTEXT(Overall!E1077),"")</f>
        <v/>
      </c>
      <c r="G1075" s="5" t="str">
        <f>IF(Overall!R1077&lt;&gt;"",_xlfn.VALUETOTEXT(Overall!R1077),"")</f>
        <v/>
      </c>
      <c r="H1075" s="6" t="str">
        <f>IF(Overall!F1077&lt;&gt;"",VALUE(Overall!F1077),"")</f>
        <v/>
      </c>
      <c r="I1075" s="6" t="str">
        <f>IF(Overall!G1077&lt;&gt;"",VALUE(Overall!G1077),"")</f>
        <v/>
      </c>
      <c r="J1075" s="6" t="str">
        <f>IF(Overall!H1077&lt;&gt;"",VALUE(Overall!H1077),"")</f>
        <v/>
      </c>
      <c r="K1075" s="6" t="str">
        <f>IF(Overall!I1077&lt;&gt;"",VALUE(Overall!I1077),"")</f>
        <v/>
      </c>
      <c r="L1075" s="6" t="str">
        <f>IF(Overall!J1077&lt;&gt;"",VALUE(Overall!J1077),"")</f>
        <v/>
      </c>
      <c r="M1075" s="6" t="str">
        <f>IF(Overall!K1077&lt;&gt;"",VALUE(Overall!K1077),"")</f>
        <v/>
      </c>
      <c r="N1075" s="7" t="str">
        <f>IF(Overall!L1077&lt;&gt;"",DATEVALUE(MID(Overall!L1077, FIND(",", Overall!L1077) + 2, FIND(" ", Overall!L1077) - FIND(",", Overall!L1077) - 1) &amp; " " &amp; MID(Overall!L1077, FIND(" ", Overall!L1077) + 1, FIND(",", Overall!L1077, FIND(" ", Overall!L1077)) - FIND(" ", Overall!L1077) - 1) &amp; ", " &amp; MID(Overall!L1077, FIND(",", Overall!L1077, FIND(",",Overall!L1077) + 1) + 2, LEN(Overall!L1077))),"")</f>
        <v/>
      </c>
      <c r="O1075" s="7" t="str">
        <f>IF(Overall!M1077&lt;&gt;"",DATEVALUE(MID(Overall!M1077, FIND(",", Overall!M1077) + 2, FIND(" ", Overall!M1077) - FIND(",", Overall!M1077) - 1) &amp; " " &amp; MID(Overall!M1077, FIND(" ", Overall!M1077) + 1, FIND(",", Overall!M1077, FIND(" ", Overall!M1077)) - FIND(" ", Overall!M1077) - 1) &amp; ", " &amp; MID(Overall!M1077, FIND(",", Overall!M1077, FIND(",",Overall!M1077) + 1) + 2, LEN(Overall!M1077))),"")</f>
        <v/>
      </c>
      <c r="P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Q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R1075" s="5" t="str">
        <f t="shared" si="34"/>
        <v/>
      </c>
      <c r="S1075" s="10" t="str">
        <f>IF(Overall!$A1077&lt;&gt;"",IF(AND(MONTH($N1075) &lt;= 1, MONTH($O1075) &gt;= 1), IF($R1075 &lt;&gt; "", $H1075/$R1075, ""), ""),"")</f>
        <v/>
      </c>
      <c r="T1075" s="10" t="str">
        <f>IF(Overall!$A1077&lt;&gt;"",IF(AND(MONTH($N1075) &lt;= 2, MONTH($O1075) &gt;= 2), IF($R1075 &lt;&gt; "", $H1075/$R1075, ""), ""),"")</f>
        <v/>
      </c>
      <c r="U1075" s="10" t="str">
        <f>IF(Overall!$A1077&lt;&gt;"",IF(AND(MONTH($N1075) &lt;= 3, MONTH($O1075) &gt;= 3), IF($R1075 &lt;&gt; "", $H1075/$R1075, ""), ""),"")</f>
        <v/>
      </c>
      <c r="V1075" s="10" t="str">
        <f>IF(Overall!$A1077&lt;&gt;"",IF(AND(MONTH($N1075) &lt;= 4, MONTH($O1075) &gt;= 4), IF($R1075 &lt;&gt; "", $H1075/$R1075, ""), ""),"")</f>
        <v/>
      </c>
      <c r="W1075" s="10" t="str">
        <f>IF(Overall!$A1077&lt;&gt;"",IF(AND(MONTH($N1075) &lt;= 5, MONTH($O1075) &gt;= 5), IF($R1075 &lt;&gt; "", $H1075/$R1075, ""), ""),"")</f>
        <v/>
      </c>
      <c r="X1075" s="10" t="str">
        <f>IF(Overall!$A1077&lt;&gt;"",IF(AND(MONTH($N1075) &lt;= 6, MONTH($O1075) &gt;= 6), IF($R1075 &lt;&gt; "", $H1075/$R1075, ""), ""),"")</f>
        <v/>
      </c>
      <c r="Y1075" s="10" t="str">
        <f>IF(Overall!$A1077&lt;&gt;"",IF(AND(MONTH($N1075) &lt;= 7, MONTH($O1075) &gt;= 7 ), IF($R1075 &lt;&gt; "", $H1075/$R1075, ""), ""),"")</f>
        <v/>
      </c>
      <c r="Z1075" s="10" t="str">
        <f>IF(Overall!$A1077&lt;&gt;"",IF(AND(MONTH($N1075) &lt;= 8, MONTH($O1075) &gt;= 8), IF($R1075 &lt;&gt; "", $H1075/$R1075, ""), ""),"")</f>
        <v/>
      </c>
      <c r="AA1075" s="10" t="str">
        <f>IF(Overall!$A1077&lt;&gt;"",IF(AND(MONTH($N1075) &lt;= 9, MONTH($O1075) &gt;= 9), IF($R1075 &lt;&gt; "", $H1075/$R1075, ""), ""),"")</f>
        <v/>
      </c>
      <c r="AB1075" s="10" t="str">
        <f>IF(Overall!$A1077&lt;&gt;"",IF(AND(MONTH($N1075) &lt;= 10, MONTH($O1075) &gt;= 10), IF($R1075 &lt;&gt; "", $H1075/$R1075, ""), ""),"")</f>
        <v/>
      </c>
      <c r="AC1075" s="10" t="str">
        <f>IF(Overall!$A1077&lt;&gt;"",IF(AND(MONTH($N1075) &lt;= 11, MONTH($O1075) &gt;= 11), IF($R1075 &lt;&gt; "", $H1075/$R1075, ""), ""),"")</f>
        <v/>
      </c>
      <c r="AD1075" s="10" t="str">
        <f>IF(Overall!$A1077&lt;&gt;"",IF(AND(MONTH($N1075) &lt;= 12, MONTH($O1075) &gt;= 12), IF($R1075 &lt;&gt; "", $H1075/$R1075, ""), ""),"")</f>
        <v/>
      </c>
      <c r="AF1075" s="10" t="str">
        <f ca="1">IFERROR(IF(AND(NOW()&lt;= EOMONTH(DATE(YEAR($O1075),1, 1), 0), Overall!$A1077&lt;&gt;"", MONTH($N1075) &lt;= 1, MONTH($O1075) &gt;= 1), IF($R1075 &lt;&gt; "", $H1075/$R1075, ""), ""), "")</f>
        <v/>
      </c>
      <c r="AG1075" s="10" t="str">
        <f ca="1">IFERROR(IF(AND(NOW()&lt;= EOMONTH(DATE(YEAR($O1075),2, 1), 0), Overall!$A1077&lt;&gt;"", MONTH($N1075) &lt;= 2, MONTH($O1075) &gt;= 2), IF($R1075 &lt;&gt; "", $H1075/$R1075, ""), ""), "")</f>
        <v/>
      </c>
      <c r="AH1075" s="10" t="str">
        <f ca="1">IFERROR(IF(AND(NOW()&lt;= EOMONTH(DATE(YEAR($O1075),3, 1), 0), Overall!$A1077&lt;&gt;"", MONTH($N1075) &lt;= 3, MONTH($O1075) &gt;= 3), IF($R1075 &lt;&gt; "", $H1075/$R1075, ""), ""), "")</f>
        <v/>
      </c>
      <c r="AI1075" s="10" t="str">
        <f ca="1">IFERROR(IF(AND(NOW()&lt;= EOMONTH(DATE(YEAR($O1075),4, 1), 0), Overall!$A1077&lt;&gt;"", MONTH($N1075) &lt;= 4, MONTH($O1075) &gt;= 4), IF($R1075 &lt;&gt; "", $H1075/$R1075, ""), ""), "")</f>
        <v/>
      </c>
      <c r="AJ1075" s="10" t="str">
        <f ca="1">IFERROR(IF(AND(NOW()&lt;= EOMONTH(DATE(YEAR($O1075),5, 1), 0), Overall!$A1077&lt;&gt;"", MONTH($N1075) &lt;= 5, MONTH($O1075) &gt;= 5), IF($R1075 &lt;&gt; "", $H1075/$R1075, ""), ""), "")</f>
        <v/>
      </c>
      <c r="AK1075" s="10" t="str">
        <f ca="1">IFERROR(IF(AND(NOW()&lt;= EOMONTH(DATE(YEAR($O1075),6, 1), 0), Overall!$A1077&lt;&gt;"", MONTH($N1075) &lt;= 6, MONTH($O1075) &gt;= 6), IF($R1075 &lt;&gt; "", $H1075/$R1075, ""), ""), "")</f>
        <v/>
      </c>
      <c r="AL1075" s="10" t="str">
        <f ca="1">IFERROR(IF(AND(NOW()&lt;= EOMONTH(DATE(YEAR($O1075),7, 1), 0), Overall!$A1077&lt;&gt;"", MONTH($N1075) &lt;= 7, MONTH($O1075) &gt;= 7), IF($R1075 &lt;&gt; "", $H1075/$R1075, ""), ""), "")</f>
        <v/>
      </c>
      <c r="AM1075" s="10" t="str">
        <f ca="1">IFERROR(IF(AND(NOW()&lt;= EOMONTH(DATE(YEAR($O1075),8, 1), 0), Overall!$A1077&lt;&gt;"", MONTH($N1075) &lt;= 8, MONTH($O1075) &gt;= 8), IF($R1075 &lt;&gt; "", $H1075/$R1075, ""), ""), "")</f>
        <v/>
      </c>
      <c r="AN1075" s="10" t="str">
        <f ca="1">IFERROR(IF(AND(NOW()&lt;= EOMONTH(DATE(YEAR($O1075),9, 1), 0), Overall!$A1077&lt;&gt;"", MONTH($N1075) &lt;= 9, MONTH($O1075) &gt;= 9), IF($R1075 &lt;&gt; "", $H1075/$R1075, ""), ""), "")</f>
        <v/>
      </c>
      <c r="AO1075" s="10" t="str">
        <f ca="1">IFERROR(IF(AND(NOW()&lt;= EOMONTH(DATE(YEAR($O1075),10, 1), 0), Overall!$A1077&lt;&gt;"", MONTH($N1075) &lt;= 10, MONTH($O1075) &gt;= 10), IF($R1075 &lt;&gt; "", $H1075/$R1075, ""), ""), "")</f>
        <v/>
      </c>
      <c r="AP1075" s="10" t="str">
        <f ca="1">IFERROR(IF(AND(NOW()&lt;= EOMONTH(DATE(YEAR($O1075),11, 1), 0), Overall!$A1077&lt;&gt;"", MONTH($N1075) &lt;=11, MONTH($O1075) &gt;= 11), IF($R1075 &lt;&gt; "", $H1075/$R1075, ""), ""), "")</f>
        <v/>
      </c>
      <c r="AQ1075" s="10" t="str">
        <f ca="1">IFERROR(IF(AND(NOW()&lt;= EOMONTH(DATE(YEAR($O1075),12, 1), 0), Overall!$A1077&lt;&gt;"", MONTH($N1075) &lt;= 12, MONTH($O1075) &gt;= 12), IF($R1075 &lt;&gt; "", $H1075/$R1075, ""), ""), "")</f>
        <v/>
      </c>
      <c r="AR1075" s="16">
        <f t="shared" ca="1" si="35"/>
        <v>0</v>
      </c>
    </row>
    <row r="1076" spans="1:44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IF(Overall!Q1078&lt;&gt;"",_xlfn.VALUETOTEXT(Overall!Q1078),"")</f>
        <v/>
      </c>
      <c r="F1076" s="5" t="str">
        <f>IF(Overall!E1078&lt;&gt;"",_xlfn.VALUETOTEXT(Overall!E1078),"")</f>
        <v/>
      </c>
      <c r="G1076" s="5" t="str">
        <f>IF(Overall!R1078&lt;&gt;"",_xlfn.VALUETOTEXT(Overall!R1078),"")</f>
        <v/>
      </c>
      <c r="H1076" s="6" t="str">
        <f>IF(Overall!F1078&lt;&gt;"",VALUE(Overall!F1078),"")</f>
        <v/>
      </c>
      <c r="I1076" s="6" t="str">
        <f>IF(Overall!G1078&lt;&gt;"",VALUE(Overall!G1078),"")</f>
        <v/>
      </c>
      <c r="J1076" s="6" t="str">
        <f>IF(Overall!H1078&lt;&gt;"",VALUE(Overall!H1078),"")</f>
        <v/>
      </c>
      <c r="K1076" s="6" t="str">
        <f>IF(Overall!I1078&lt;&gt;"",VALUE(Overall!I1078),"")</f>
        <v/>
      </c>
      <c r="L1076" s="6" t="str">
        <f>IF(Overall!J1078&lt;&gt;"",VALUE(Overall!J1078),"")</f>
        <v/>
      </c>
      <c r="M1076" s="6" t="str">
        <f>IF(Overall!K1078&lt;&gt;"",VALUE(Overall!K1078),"")</f>
        <v/>
      </c>
      <c r="N1076" s="7" t="str">
        <f>IF(Overall!L1078&lt;&gt;"",DATEVALUE(MID(Overall!L1078, FIND(",", Overall!L1078) + 2, FIND(" ", Overall!L1078) - FIND(",", Overall!L1078) - 1) &amp; " " &amp; MID(Overall!L1078, FIND(" ", Overall!L1078) + 1, FIND(",", Overall!L1078, FIND(" ", Overall!L1078)) - FIND(" ", Overall!L1078) - 1) &amp; ", " &amp; MID(Overall!L1078, FIND(",", Overall!L1078, FIND(",",Overall!L1078) + 1) + 2, LEN(Overall!L1078))),"")</f>
        <v/>
      </c>
      <c r="O1076" s="7" t="str">
        <f>IF(Overall!M1078&lt;&gt;"",DATEVALUE(MID(Overall!M1078, FIND(",", Overall!M1078) + 2, FIND(" ", Overall!M1078) - FIND(",", Overall!M1078) - 1) &amp; " " &amp; MID(Overall!M1078, FIND(" ", Overall!M1078) + 1, FIND(",", Overall!M1078, FIND(" ", Overall!M1078)) - FIND(" ", Overall!M1078) - 1) &amp; ", " &amp; MID(Overall!M1078, FIND(",", Overall!M1078, FIND(",",Overall!M1078) + 1) + 2, LEN(Overall!M1078))),"")</f>
        <v/>
      </c>
      <c r="P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Q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R1076" s="5" t="str">
        <f t="shared" si="34"/>
        <v/>
      </c>
      <c r="S1076" s="10" t="str">
        <f>IF(Overall!$A1078&lt;&gt;"",IF(AND(MONTH($N1076) &lt;= 1, MONTH($O1076) &gt;= 1), IF($R1076 &lt;&gt; "", $H1076/$R1076, ""), ""),"")</f>
        <v/>
      </c>
      <c r="T1076" s="10" t="str">
        <f>IF(Overall!$A1078&lt;&gt;"",IF(AND(MONTH($N1076) &lt;= 2, MONTH($O1076) &gt;= 2), IF($R1076 &lt;&gt; "", $H1076/$R1076, ""), ""),"")</f>
        <v/>
      </c>
      <c r="U1076" s="10" t="str">
        <f>IF(Overall!$A1078&lt;&gt;"",IF(AND(MONTH($N1076) &lt;= 3, MONTH($O1076) &gt;= 3), IF($R1076 &lt;&gt; "", $H1076/$R1076, ""), ""),"")</f>
        <v/>
      </c>
      <c r="V1076" s="10" t="str">
        <f>IF(Overall!$A1078&lt;&gt;"",IF(AND(MONTH($N1076) &lt;= 4, MONTH($O1076) &gt;= 4), IF($R1076 &lt;&gt; "", $H1076/$R1076, ""), ""),"")</f>
        <v/>
      </c>
      <c r="W1076" s="10" t="str">
        <f>IF(Overall!$A1078&lt;&gt;"",IF(AND(MONTH($N1076) &lt;= 5, MONTH($O1076) &gt;= 5), IF($R1076 &lt;&gt; "", $H1076/$R1076, ""), ""),"")</f>
        <v/>
      </c>
      <c r="X1076" s="10" t="str">
        <f>IF(Overall!$A1078&lt;&gt;"",IF(AND(MONTH($N1076) &lt;= 6, MONTH($O1076) &gt;= 6), IF($R1076 &lt;&gt; "", $H1076/$R1076, ""), ""),"")</f>
        <v/>
      </c>
      <c r="Y1076" s="10" t="str">
        <f>IF(Overall!$A1078&lt;&gt;"",IF(AND(MONTH($N1076) &lt;= 7, MONTH($O1076) &gt;= 7 ), IF($R1076 &lt;&gt; "", $H1076/$R1076, ""), ""),"")</f>
        <v/>
      </c>
      <c r="Z1076" s="10" t="str">
        <f>IF(Overall!$A1078&lt;&gt;"",IF(AND(MONTH($N1076) &lt;= 8, MONTH($O1076) &gt;= 8), IF($R1076 &lt;&gt; "", $H1076/$R1076, ""), ""),"")</f>
        <v/>
      </c>
      <c r="AA1076" s="10" t="str">
        <f>IF(Overall!$A1078&lt;&gt;"",IF(AND(MONTH($N1076) &lt;= 9, MONTH($O1076) &gt;= 9), IF($R1076 &lt;&gt; "", $H1076/$R1076, ""), ""),"")</f>
        <v/>
      </c>
      <c r="AB1076" s="10" t="str">
        <f>IF(Overall!$A1078&lt;&gt;"",IF(AND(MONTH($N1076) &lt;= 10, MONTH($O1076) &gt;= 10), IF($R1076 &lt;&gt; "", $H1076/$R1076, ""), ""),"")</f>
        <v/>
      </c>
      <c r="AC1076" s="10" t="str">
        <f>IF(Overall!$A1078&lt;&gt;"",IF(AND(MONTH($N1076) &lt;= 11, MONTH($O1076) &gt;= 11), IF($R1076 &lt;&gt; "", $H1076/$R1076, ""), ""),"")</f>
        <v/>
      </c>
      <c r="AD1076" s="10" t="str">
        <f>IF(Overall!$A1078&lt;&gt;"",IF(AND(MONTH($N1076) &lt;= 12, MONTH($O1076) &gt;= 12), IF($R1076 &lt;&gt; "", $H1076/$R1076, ""), ""),"")</f>
        <v/>
      </c>
      <c r="AF1076" s="10" t="str">
        <f ca="1">IFERROR(IF(AND(NOW()&lt;= EOMONTH(DATE(YEAR($O1076),1, 1), 0), Overall!$A1078&lt;&gt;"", MONTH($N1076) &lt;= 1, MONTH($O1076) &gt;= 1), IF($R1076 &lt;&gt; "", $H1076/$R1076, ""), ""), "")</f>
        <v/>
      </c>
      <c r="AG1076" s="10" t="str">
        <f ca="1">IFERROR(IF(AND(NOW()&lt;= EOMONTH(DATE(YEAR($O1076),2, 1), 0), Overall!$A1078&lt;&gt;"", MONTH($N1076) &lt;= 2, MONTH($O1076) &gt;= 2), IF($R1076 &lt;&gt; "", $H1076/$R1076, ""), ""), "")</f>
        <v/>
      </c>
      <c r="AH1076" s="10" t="str">
        <f ca="1">IFERROR(IF(AND(NOW()&lt;= EOMONTH(DATE(YEAR($O1076),3, 1), 0), Overall!$A1078&lt;&gt;"", MONTH($N1076) &lt;= 3, MONTH($O1076) &gt;= 3), IF($R1076 &lt;&gt; "", $H1076/$R1076, ""), ""), "")</f>
        <v/>
      </c>
      <c r="AI1076" s="10" t="str">
        <f ca="1">IFERROR(IF(AND(NOW()&lt;= EOMONTH(DATE(YEAR($O1076),4, 1), 0), Overall!$A1078&lt;&gt;"", MONTH($N1076) &lt;= 4, MONTH($O1076) &gt;= 4), IF($R1076 &lt;&gt; "", $H1076/$R1076, ""), ""), "")</f>
        <v/>
      </c>
      <c r="AJ1076" s="10" t="str">
        <f ca="1">IFERROR(IF(AND(NOW()&lt;= EOMONTH(DATE(YEAR($O1076),5, 1), 0), Overall!$A1078&lt;&gt;"", MONTH($N1076) &lt;= 5, MONTH($O1076) &gt;= 5), IF($R1076 &lt;&gt; "", $H1076/$R1076, ""), ""), "")</f>
        <v/>
      </c>
      <c r="AK1076" s="10" t="str">
        <f ca="1">IFERROR(IF(AND(NOW()&lt;= EOMONTH(DATE(YEAR($O1076),6, 1), 0), Overall!$A1078&lt;&gt;"", MONTH($N1076) &lt;= 6, MONTH($O1076) &gt;= 6), IF($R1076 &lt;&gt; "", $H1076/$R1076, ""), ""), "")</f>
        <v/>
      </c>
      <c r="AL1076" s="10" t="str">
        <f ca="1">IFERROR(IF(AND(NOW()&lt;= EOMONTH(DATE(YEAR($O1076),7, 1), 0), Overall!$A1078&lt;&gt;"", MONTH($N1076) &lt;= 7, MONTH($O1076) &gt;= 7), IF($R1076 &lt;&gt; "", $H1076/$R1076, ""), ""), "")</f>
        <v/>
      </c>
      <c r="AM1076" s="10" t="str">
        <f ca="1">IFERROR(IF(AND(NOW()&lt;= EOMONTH(DATE(YEAR($O1076),8, 1), 0), Overall!$A1078&lt;&gt;"", MONTH($N1076) &lt;= 8, MONTH($O1076) &gt;= 8), IF($R1076 &lt;&gt; "", $H1076/$R1076, ""), ""), "")</f>
        <v/>
      </c>
      <c r="AN1076" s="10" t="str">
        <f ca="1">IFERROR(IF(AND(NOW()&lt;= EOMONTH(DATE(YEAR($O1076),9, 1), 0), Overall!$A1078&lt;&gt;"", MONTH($N1076) &lt;= 9, MONTH($O1076) &gt;= 9), IF($R1076 &lt;&gt; "", $H1076/$R1076, ""), ""), "")</f>
        <v/>
      </c>
      <c r="AO1076" s="10" t="str">
        <f ca="1">IFERROR(IF(AND(NOW()&lt;= EOMONTH(DATE(YEAR($O1076),10, 1), 0), Overall!$A1078&lt;&gt;"", MONTH($N1076) &lt;= 10, MONTH($O1076) &gt;= 10), IF($R1076 &lt;&gt; "", $H1076/$R1076, ""), ""), "")</f>
        <v/>
      </c>
      <c r="AP1076" s="10" t="str">
        <f ca="1">IFERROR(IF(AND(NOW()&lt;= EOMONTH(DATE(YEAR($O1076),11, 1), 0), Overall!$A1078&lt;&gt;"", MONTH($N1076) &lt;=11, MONTH($O1076) &gt;= 11), IF($R1076 &lt;&gt; "", $H1076/$R1076, ""), ""), "")</f>
        <v/>
      </c>
      <c r="AQ1076" s="10" t="str">
        <f ca="1">IFERROR(IF(AND(NOW()&lt;= EOMONTH(DATE(YEAR($O1076),12, 1), 0), Overall!$A1078&lt;&gt;"", MONTH($N1076) &lt;= 12, MONTH($O1076) &gt;= 12), IF($R1076 &lt;&gt; "", $H1076/$R1076, ""), ""), "")</f>
        <v/>
      </c>
      <c r="AR1076" s="16">
        <f t="shared" ca="1" si="35"/>
        <v>0</v>
      </c>
    </row>
    <row r="1077" spans="1:44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IF(Overall!Q1079&lt;&gt;"",_xlfn.VALUETOTEXT(Overall!Q1079),"")</f>
        <v/>
      </c>
      <c r="F1077" s="5" t="str">
        <f>IF(Overall!E1079&lt;&gt;"",_xlfn.VALUETOTEXT(Overall!E1079),"")</f>
        <v/>
      </c>
      <c r="G1077" s="5" t="str">
        <f>IF(Overall!R1079&lt;&gt;"",_xlfn.VALUETOTEXT(Overall!R1079),"")</f>
        <v/>
      </c>
      <c r="H1077" s="6" t="str">
        <f>IF(Overall!F1079&lt;&gt;"",VALUE(Overall!F1079),"")</f>
        <v/>
      </c>
      <c r="I1077" s="6" t="str">
        <f>IF(Overall!G1079&lt;&gt;"",VALUE(Overall!G1079),"")</f>
        <v/>
      </c>
      <c r="J1077" s="6" t="str">
        <f>IF(Overall!H1079&lt;&gt;"",VALUE(Overall!H1079),"")</f>
        <v/>
      </c>
      <c r="K1077" s="6" t="str">
        <f>IF(Overall!I1079&lt;&gt;"",VALUE(Overall!I1079),"")</f>
        <v/>
      </c>
      <c r="L1077" s="6" t="str">
        <f>IF(Overall!J1079&lt;&gt;"",VALUE(Overall!J1079),"")</f>
        <v/>
      </c>
      <c r="M1077" s="6" t="str">
        <f>IF(Overall!K1079&lt;&gt;"",VALUE(Overall!K1079),"")</f>
        <v/>
      </c>
      <c r="N1077" s="7" t="str">
        <f>IF(Overall!L1079&lt;&gt;"",DATEVALUE(MID(Overall!L1079, FIND(",", Overall!L1079) + 2, FIND(" ", Overall!L1079) - FIND(",", Overall!L1079) - 1) &amp; " " &amp; MID(Overall!L1079, FIND(" ", Overall!L1079) + 1, FIND(",", Overall!L1079, FIND(" ", Overall!L1079)) - FIND(" ", Overall!L1079) - 1) &amp; ", " &amp; MID(Overall!L1079, FIND(",", Overall!L1079, FIND(",",Overall!L1079) + 1) + 2, LEN(Overall!L1079))),"")</f>
        <v/>
      </c>
      <c r="O1077" s="7" t="str">
        <f>IF(Overall!M1079&lt;&gt;"",DATEVALUE(MID(Overall!M1079, FIND(",", Overall!M1079) + 2, FIND(" ", Overall!M1079) - FIND(",", Overall!M1079) - 1) &amp; " " &amp; MID(Overall!M1079, FIND(" ", Overall!M1079) + 1, FIND(",", Overall!M1079, FIND(" ", Overall!M1079)) - FIND(" ", Overall!M1079) - 1) &amp; ", " &amp; MID(Overall!M1079, FIND(",", Overall!M1079, FIND(",",Overall!M1079) + 1) + 2, LEN(Overall!M1079))),"")</f>
        <v/>
      </c>
      <c r="P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Q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R1077" s="5" t="str">
        <f t="shared" si="34"/>
        <v/>
      </c>
      <c r="S1077" s="10" t="str">
        <f>IF(Overall!$A1079&lt;&gt;"",IF(AND(MONTH($N1077) &lt;= 1, MONTH($O1077) &gt;= 1), IF($R1077 &lt;&gt; "", $H1077/$R1077, ""), ""),"")</f>
        <v/>
      </c>
      <c r="T1077" s="10" t="str">
        <f>IF(Overall!$A1079&lt;&gt;"",IF(AND(MONTH($N1077) &lt;= 2, MONTH($O1077) &gt;= 2), IF($R1077 &lt;&gt; "", $H1077/$R1077, ""), ""),"")</f>
        <v/>
      </c>
      <c r="U1077" s="10" t="str">
        <f>IF(Overall!$A1079&lt;&gt;"",IF(AND(MONTH($N1077) &lt;= 3, MONTH($O1077) &gt;= 3), IF($R1077 &lt;&gt; "", $H1077/$R1077, ""), ""),"")</f>
        <v/>
      </c>
      <c r="V1077" s="10" t="str">
        <f>IF(Overall!$A1079&lt;&gt;"",IF(AND(MONTH($N1077) &lt;= 4, MONTH($O1077) &gt;= 4), IF($R1077 &lt;&gt; "", $H1077/$R1077, ""), ""),"")</f>
        <v/>
      </c>
      <c r="W1077" s="10" t="str">
        <f>IF(Overall!$A1079&lt;&gt;"",IF(AND(MONTH($N1077) &lt;= 5, MONTH($O1077) &gt;= 5), IF($R1077 &lt;&gt; "", $H1077/$R1077, ""), ""),"")</f>
        <v/>
      </c>
      <c r="X1077" s="10" t="str">
        <f>IF(Overall!$A1079&lt;&gt;"",IF(AND(MONTH($N1077) &lt;= 6, MONTH($O1077) &gt;= 6), IF($R1077 &lt;&gt; "", $H1077/$R1077, ""), ""),"")</f>
        <v/>
      </c>
      <c r="Y1077" s="10" t="str">
        <f>IF(Overall!$A1079&lt;&gt;"",IF(AND(MONTH($N1077) &lt;= 7, MONTH($O1077) &gt;= 7 ), IF($R1077 &lt;&gt; "", $H1077/$R1077, ""), ""),"")</f>
        <v/>
      </c>
      <c r="Z1077" s="10" t="str">
        <f>IF(Overall!$A1079&lt;&gt;"",IF(AND(MONTH($N1077) &lt;= 8, MONTH($O1077) &gt;= 8), IF($R1077 &lt;&gt; "", $H1077/$R1077, ""), ""),"")</f>
        <v/>
      </c>
      <c r="AA1077" s="10" t="str">
        <f>IF(Overall!$A1079&lt;&gt;"",IF(AND(MONTH($N1077) &lt;= 9, MONTH($O1077) &gt;= 9), IF($R1077 &lt;&gt; "", $H1077/$R1077, ""), ""),"")</f>
        <v/>
      </c>
      <c r="AB1077" s="10" t="str">
        <f>IF(Overall!$A1079&lt;&gt;"",IF(AND(MONTH($N1077) &lt;= 10, MONTH($O1077) &gt;= 10), IF($R1077 &lt;&gt; "", $H1077/$R1077, ""), ""),"")</f>
        <v/>
      </c>
      <c r="AC1077" s="10" t="str">
        <f>IF(Overall!$A1079&lt;&gt;"",IF(AND(MONTH($N1077) &lt;= 11, MONTH($O1077) &gt;= 11), IF($R1077 &lt;&gt; "", $H1077/$R1077, ""), ""),"")</f>
        <v/>
      </c>
      <c r="AD1077" s="10" t="str">
        <f>IF(Overall!$A1079&lt;&gt;"",IF(AND(MONTH($N1077) &lt;= 12, MONTH($O1077) &gt;= 12), IF($R1077 &lt;&gt; "", $H1077/$R1077, ""), ""),"")</f>
        <v/>
      </c>
      <c r="AF1077" s="10" t="str">
        <f ca="1">IFERROR(IF(AND(NOW()&lt;= EOMONTH(DATE(YEAR($O1077),1, 1), 0), Overall!$A1079&lt;&gt;"", MONTH($N1077) &lt;= 1, MONTH($O1077) &gt;= 1), IF($R1077 &lt;&gt; "", $H1077/$R1077, ""), ""), "")</f>
        <v/>
      </c>
      <c r="AG1077" s="10" t="str">
        <f ca="1">IFERROR(IF(AND(NOW()&lt;= EOMONTH(DATE(YEAR($O1077),2, 1), 0), Overall!$A1079&lt;&gt;"", MONTH($N1077) &lt;= 2, MONTH($O1077) &gt;= 2), IF($R1077 &lt;&gt; "", $H1077/$R1077, ""), ""), "")</f>
        <v/>
      </c>
      <c r="AH1077" s="10" t="str">
        <f ca="1">IFERROR(IF(AND(NOW()&lt;= EOMONTH(DATE(YEAR($O1077),3, 1), 0), Overall!$A1079&lt;&gt;"", MONTH($N1077) &lt;= 3, MONTH($O1077) &gt;= 3), IF($R1077 &lt;&gt; "", $H1077/$R1077, ""), ""), "")</f>
        <v/>
      </c>
      <c r="AI1077" s="10" t="str">
        <f ca="1">IFERROR(IF(AND(NOW()&lt;= EOMONTH(DATE(YEAR($O1077),4, 1), 0), Overall!$A1079&lt;&gt;"", MONTH($N1077) &lt;= 4, MONTH($O1077) &gt;= 4), IF($R1077 &lt;&gt; "", $H1077/$R1077, ""), ""), "")</f>
        <v/>
      </c>
      <c r="AJ1077" s="10" t="str">
        <f ca="1">IFERROR(IF(AND(NOW()&lt;= EOMONTH(DATE(YEAR($O1077),5, 1), 0), Overall!$A1079&lt;&gt;"", MONTH($N1077) &lt;= 5, MONTH($O1077) &gt;= 5), IF($R1077 &lt;&gt; "", $H1077/$R1077, ""), ""), "")</f>
        <v/>
      </c>
      <c r="AK1077" s="10" t="str">
        <f ca="1">IFERROR(IF(AND(NOW()&lt;= EOMONTH(DATE(YEAR($O1077),6, 1), 0), Overall!$A1079&lt;&gt;"", MONTH($N1077) &lt;= 6, MONTH($O1077) &gt;= 6), IF($R1077 &lt;&gt; "", $H1077/$R1077, ""), ""), "")</f>
        <v/>
      </c>
      <c r="AL1077" s="10" t="str">
        <f ca="1">IFERROR(IF(AND(NOW()&lt;= EOMONTH(DATE(YEAR($O1077),7, 1), 0), Overall!$A1079&lt;&gt;"", MONTH($N1077) &lt;= 7, MONTH($O1077) &gt;= 7), IF($R1077 &lt;&gt; "", $H1077/$R1077, ""), ""), "")</f>
        <v/>
      </c>
      <c r="AM1077" s="10" t="str">
        <f ca="1">IFERROR(IF(AND(NOW()&lt;= EOMONTH(DATE(YEAR($O1077),8, 1), 0), Overall!$A1079&lt;&gt;"", MONTH($N1077) &lt;= 8, MONTH($O1077) &gt;= 8), IF($R1077 &lt;&gt; "", $H1077/$R1077, ""), ""), "")</f>
        <v/>
      </c>
      <c r="AN1077" s="10" t="str">
        <f ca="1">IFERROR(IF(AND(NOW()&lt;= EOMONTH(DATE(YEAR($O1077),9, 1), 0), Overall!$A1079&lt;&gt;"", MONTH($N1077) &lt;= 9, MONTH($O1077) &gt;= 9), IF($R1077 &lt;&gt; "", $H1077/$R1077, ""), ""), "")</f>
        <v/>
      </c>
      <c r="AO1077" s="10" t="str">
        <f ca="1">IFERROR(IF(AND(NOW()&lt;= EOMONTH(DATE(YEAR($O1077),10, 1), 0), Overall!$A1079&lt;&gt;"", MONTH($N1077) &lt;= 10, MONTH($O1077) &gt;= 10), IF($R1077 &lt;&gt; "", $H1077/$R1077, ""), ""), "")</f>
        <v/>
      </c>
      <c r="AP1077" s="10" t="str">
        <f ca="1">IFERROR(IF(AND(NOW()&lt;= EOMONTH(DATE(YEAR($O1077),11, 1), 0), Overall!$A1079&lt;&gt;"", MONTH($N1077) &lt;=11, MONTH($O1077) &gt;= 11), IF($R1077 &lt;&gt; "", $H1077/$R1077, ""), ""), "")</f>
        <v/>
      </c>
      <c r="AQ1077" s="10" t="str">
        <f ca="1">IFERROR(IF(AND(NOW()&lt;= EOMONTH(DATE(YEAR($O1077),12, 1), 0), Overall!$A1079&lt;&gt;"", MONTH($N1077) &lt;= 12, MONTH($O1077) &gt;= 12), IF($R1077 &lt;&gt; "", $H1077/$R1077, ""), ""), "")</f>
        <v/>
      </c>
      <c r="AR1077" s="16">
        <f t="shared" ca="1" si="35"/>
        <v>0</v>
      </c>
    </row>
    <row r="1078" spans="1:44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IF(Overall!Q1080&lt;&gt;"",_xlfn.VALUETOTEXT(Overall!Q1080),"")</f>
        <v/>
      </c>
      <c r="F1078" s="5" t="str">
        <f>IF(Overall!E1080&lt;&gt;"",_xlfn.VALUETOTEXT(Overall!E1080),"")</f>
        <v/>
      </c>
      <c r="G1078" s="5" t="str">
        <f>IF(Overall!R1080&lt;&gt;"",_xlfn.VALUETOTEXT(Overall!R1080),"")</f>
        <v/>
      </c>
      <c r="H1078" s="6" t="str">
        <f>IF(Overall!F1080&lt;&gt;"",VALUE(Overall!F1080),"")</f>
        <v/>
      </c>
      <c r="I1078" s="6" t="str">
        <f>IF(Overall!G1080&lt;&gt;"",VALUE(Overall!G1080),"")</f>
        <v/>
      </c>
      <c r="J1078" s="6" t="str">
        <f>IF(Overall!H1080&lt;&gt;"",VALUE(Overall!H1080),"")</f>
        <v/>
      </c>
      <c r="K1078" s="6" t="str">
        <f>IF(Overall!I1080&lt;&gt;"",VALUE(Overall!I1080),"")</f>
        <v/>
      </c>
      <c r="L1078" s="6" t="str">
        <f>IF(Overall!J1080&lt;&gt;"",VALUE(Overall!J1080),"")</f>
        <v/>
      </c>
      <c r="M1078" s="6" t="str">
        <f>IF(Overall!K1080&lt;&gt;"",VALUE(Overall!K1080),"")</f>
        <v/>
      </c>
      <c r="N1078" s="7" t="str">
        <f>IF(Overall!L1080&lt;&gt;"",DATEVALUE(MID(Overall!L1080, FIND(",", Overall!L1080) + 2, FIND(" ", Overall!L1080) - FIND(",", Overall!L1080) - 1) &amp; " " &amp; MID(Overall!L1080, FIND(" ", Overall!L1080) + 1, FIND(",", Overall!L1080, FIND(" ", Overall!L1080)) - FIND(" ", Overall!L1080) - 1) &amp; ", " &amp; MID(Overall!L1080, FIND(",", Overall!L1080, FIND(",",Overall!L1080) + 1) + 2, LEN(Overall!L1080))),"")</f>
        <v/>
      </c>
      <c r="O1078" s="7" t="str">
        <f>IF(Overall!M1080&lt;&gt;"",DATEVALUE(MID(Overall!M1080, FIND(",", Overall!M1080) + 2, FIND(" ", Overall!M1080) - FIND(",", Overall!M1080) - 1) &amp; " " &amp; MID(Overall!M1080, FIND(" ", Overall!M1080) + 1, FIND(",", Overall!M1080, FIND(" ", Overall!M1080)) - FIND(" ", Overall!M1080) - 1) &amp; ", " &amp; MID(Overall!M1080, FIND(",", Overall!M1080, FIND(",",Overall!M1080) + 1) + 2, LEN(Overall!M1080))),"")</f>
        <v/>
      </c>
      <c r="P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Q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R1078" s="5" t="str">
        <f t="shared" si="34"/>
        <v/>
      </c>
      <c r="S1078" s="10" t="str">
        <f>IF(Overall!$A1080&lt;&gt;"",IF(AND(MONTH($N1078) &lt;= 1, MONTH($O1078) &gt;= 1), IF($R1078 &lt;&gt; "", $H1078/$R1078, ""), ""),"")</f>
        <v/>
      </c>
      <c r="T1078" s="10" t="str">
        <f>IF(Overall!$A1080&lt;&gt;"",IF(AND(MONTH($N1078) &lt;= 2, MONTH($O1078) &gt;= 2), IF($R1078 &lt;&gt; "", $H1078/$R1078, ""), ""),"")</f>
        <v/>
      </c>
      <c r="U1078" s="10" t="str">
        <f>IF(Overall!$A1080&lt;&gt;"",IF(AND(MONTH($N1078) &lt;= 3, MONTH($O1078) &gt;= 3), IF($R1078 &lt;&gt; "", $H1078/$R1078, ""), ""),"")</f>
        <v/>
      </c>
      <c r="V1078" s="10" t="str">
        <f>IF(Overall!$A1080&lt;&gt;"",IF(AND(MONTH($N1078) &lt;= 4, MONTH($O1078) &gt;= 4), IF($R1078 &lt;&gt; "", $H1078/$R1078, ""), ""),"")</f>
        <v/>
      </c>
      <c r="W1078" s="10" t="str">
        <f>IF(Overall!$A1080&lt;&gt;"",IF(AND(MONTH($N1078) &lt;= 5, MONTH($O1078) &gt;= 5), IF($R1078 &lt;&gt; "", $H1078/$R1078, ""), ""),"")</f>
        <v/>
      </c>
      <c r="X1078" s="10" t="str">
        <f>IF(Overall!$A1080&lt;&gt;"",IF(AND(MONTH($N1078) &lt;= 6, MONTH($O1078) &gt;= 6), IF($R1078 &lt;&gt; "", $H1078/$R1078, ""), ""),"")</f>
        <v/>
      </c>
      <c r="Y1078" s="10" t="str">
        <f>IF(Overall!$A1080&lt;&gt;"",IF(AND(MONTH($N1078) &lt;= 7, MONTH($O1078) &gt;= 7 ), IF($R1078 &lt;&gt; "", $H1078/$R1078, ""), ""),"")</f>
        <v/>
      </c>
      <c r="Z1078" s="10" t="str">
        <f>IF(Overall!$A1080&lt;&gt;"",IF(AND(MONTH($N1078) &lt;= 8, MONTH($O1078) &gt;= 8), IF($R1078 &lt;&gt; "", $H1078/$R1078, ""), ""),"")</f>
        <v/>
      </c>
      <c r="AA1078" s="10" t="str">
        <f>IF(Overall!$A1080&lt;&gt;"",IF(AND(MONTH($N1078) &lt;= 9, MONTH($O1078) &gt;= 9), IF($R1078 &lt;&gt; "", $H1078/$R1078, ""), ""),"")</f>
        <v/>
      </c>
      <c r="AB1078" s="10" t="str">
        <f>IF(Overall!$A1080&lt;&gt;"",IF(AND(MONTH($N1078) &lt;= 10, MONTH($O1078) &gt;= 10), IF($R1078 &lt;&gt; "", $H1078/$R1078, ""), ""),"")</f>
        <v/>
      </c>
      <c r="AC1078" s="10" t="str">
        <f>IF(Overall!$A1080&lt;&gt;"",IF(AND(MONTH($N1078) &lt;= 11, MONTH($O1078) &gt;= 11), IF($R1078 &lt;&gt; "", $H1078/$R1078, ""), ""),"")</f>
        <v/>
      </c>
      <c r="AD1078" s="10" t="str">
        <f>IF(Overall!$A1080&lt;&gt;"",IF(AND(MONTH($N1078) &lt;= 12, MONTH($O1078) &gt;= 12), IF($R1078 &lt;&gt; "", $H1078/$R1078, ""), ""),"")</f>
        <v/>
      </c>
      <c r="AF1078" s="10" t="str">
        <f ca="1">IFERROR(IF(AND(NOW()&lt;= EOMONTH(DATE(YEAR($O1078),1, 1), 0), Overall!$A1080&lt;&gt;"", MONTH($N1078) &lt;= 1, MONTH($O1078) &gt;= 1), IF($R1078 &lt;&gt; "", $H1078/$R1078, ""), ""), "")</f>
        <v/>
      </c>
      <c r="AG1078" s="10" t="str">
        <f ca="1">IFERROR(IF(AND(NOW()&lt;= EOMONTH(DATE(YEAR($O1078),2, 1), 0), Overall!$A1080&lt;&gt;"", MONTH($N1078) &lt;= 2, MONTH($O1078) &gt;= 2), IF($R1078 &lt;&gt; "", $H1078/$R1078, ""), ""), "")</f>
        <v/>
      </c>
      <c r="AH1078" s="10" t="str">
        <f ca="1">IFERROR(IF(AND(NOW()&lt;= EOMONTH(DATE(YEAR($O1078),3, 1), 0), Overall!$A1080&lt;&gt;"", MONTH($N1078) &lt;= 3, MONTH($O1078) &gt;= 3), IF($R1078 &lt;&gt; "", $H1078/$R1078, ""), ""), "")</f>
        <v/>
      </c>
      <c r="AI1078" s="10" t="str">
        <f ca="1">IFERROR(IF(AND(NOW()&lt;= EOMONTH(DATE(YEAR($O1078),4, 1), 0), Overall!$A1080&lt;&gt;"", MONTH($N1078) &lt;= 4, MONTH($O1078) &gt;= 4), IF($R1078 &lt;&gt; "", $H1078/$R1078, ""), ""), "")</f>
        <v/>
      </c>
      <c r="AJ1078" s="10" t="str">
        <f ca="1">IFERROR(IF(AND(NOW()&lt;= EOMONTH(DATE(YEAR($O1078),5, 1), 0), Overall!$A1080&lt;&gt;"", MONTH($N1078) &lt;= 5, MONTH($O1078) &gt;= 5), IF($R1078 &lt;&gt; "", $H1078/$R1078, ""), ""), "")</f>
        <v/>
      </c>
      <c r="AK1078" s="10" t="str">
        <f ca="1">IFERROR(IF(AND(NOW()&lt;= EOMONTH(DATE(YEAR($O1078),6, 1), 0), Overall!$A1080&lt;&gt;"", MONTH($N1078) &lt;= 6, MONTH($O1078) &gt;= 6), IF($R1078 &lt;&gt; "", $H1078/$R1078, ""), ""), "")</f>
        <v/>
      </c>
      <c r="AL1078" s="10" t="str">
        <f ca="1">IFERROR(IF(AND(NOW()&lt;= EOMONTH(DATE(YEAR($O1078),7, 1), 0), Overall!$A1080&lt;&gt;"", MONTH($N1078) &lt;= 7, MONTH($O1078) &gt;= 7), IF($R1078 &lt;&gt; "", $H1078/$R1078, ""), ""), "")</f>
        <v/>
      </c>
      <c r="AM1078" s="10" t="str">
        <f ca="1">IFERROR(IF(AND(NOW()&lt;= EOMONTH(DATE(YEAR($O1078),8, 1), 0), Overall!$A1080&lt;&gt;"", MONTH($N1078) &lt;= 8, MONTH($O1078) &gt;= 8), IF($R1078 &lt;&gt; "", $H1078/$R1078, ""), ""), "")</f>
        <v/>
      </c>
      <c r="AN1078" s="10" t="str">
        <f ca="1">IFERROR(IF(AND(NOW()&lt;= EOMONTH(DATE(YEAR($O1078),9, 1), 0), Overall!$A1080&lt;&gt;"", MONTH($N1078) &lt;= 9, MONTH($O1078) &gt;= 9), IF($R1078 &lt;&gt; "", $H1078/$R1078, ""), ""), "")</f>
        <v/>
      </c>
      <c r="AO1078" s="10" t="str">
        <f ca="1">IFERROR(IF(AND(NOW()&lt;= EOMONTH(DATE(YEAR($O1078),10, 1), 0), Overall!$A1080&lt;&gt;"", MONTH($N1078) &lt;= 10, MONTH($O1078) &gt;= 10), IF($R1078 &lt;&gt; "", $H1078/$R1078, ""), ""), "")</f>
        <v/>
      </c>
      <c r="AP1078" s="10" t="str">
        <f ca="1">IFERROR(IF(AND(NOW()&lt;= EOMONTH(DATE(YEAR($O1078),11, 1), 0), Overall!$A1080&lt;&gt;"", MONTH($N1078) &lt;=11, MONTH($O1078) &gt;= 11), IF($R1078 &lt;&gt; "", $H1078/$R1078, ""), ""), "")</f>
        <v/>
      </c>
      <c r="AQ1078" s="10" t="str">
        <f ca="1">IFERROR(IF(AND(NOW()&lt;= EOMONTH(DATE(YEAR($O1078),12, 1), 0), Overall!$A1080&lt;&gt;"", MONTH($N1078) &lt;= 12, MONTH($O1078) &gt;= 12), IF($R1078 &lt;&gt; "", $H1078/$R1078, ""), ""), "")</f>
        <v/>
      </c>
      <c r="AR1078" s="16">
        <f t="shared" ca="1" si="35"/>
        <v>0</v>
      </c>
    </row>
    <row r="1079" spans="1:44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IF(Overall!Q1081&lt;&gt;"",_xlfn.VALUETOTEXT(Overall!Q1081),"")</f>
        <v/>
      </c>
      <c r="F1079" s="5" t="str">
        <f>IF(Overall!E1081&lt;&gt;"",_xlfn.VALUETOTEXT(Overall!E1081),"")</f>
        <v/>
      </c>
      <c r="G1079" s="5" t="str">
        <f>IF(Overall!R1081&lt;&gt;"",_xlfn.VALUETOTEXT(Overall!R1081),"")</f>
        <v/>
      </c>
      <c r="H1079" s="6" t="str">
        <f>IF(Overall!F1081&lt;&gt;"",VALUE(Overall!F1081),"")</f>
        <v/>
      </c>
      <c r="I1079" s="6" t="str">
        <f>IF(Overall!G1081&lt;&gt;"",VALUE(Overall!G1081),"")</f>
        <v/>
      </c>
      <c r="J1079" s="6" t="str">
        <f>IF(Overall!H1081&lt;&gt;"",VALUE(Overall!H1081),"")</f>
        <v/>
      </c>
      <c r="K1079" s="6" t="str">
        <f>IF(Overall!I1081&lt;&gt;"",VALUE(Overall!I1081),"")</f>
        <v/>
      </c>
      <c r="L1079" s="6" t="str">
        <f>IF(Overall!J1081&lt;&gt;"",VALUE(Overall!J1081),"")</f>
        <v/>
      </c>
      <c r="M1079" s="6" t="str">
        <f>IF(Overall!K1081&lt;&gt;"",VALUE(Overall!K1081),"")</f>
        <v/>
      </c>
      <c r="N1079" s="7" t="str">
        <f>IF(Overall!L1081&lt;&gt;"",DATEVALUE(MID(Overall!L1081, FIND(",", Overall!L1081) + 2, FIND(" ", Overall!L1081) - FIND(",", Overall!L1081) - 1) &amp; " " &amp; MID(Overall!L1081, FIND(" ", Overall!L1081) + 1, FIND(",", Overall!L1081, FIND(" ", Overall!L1081)) - FIND(" ", Overall!L1081) - 1) &amp; ", " &amp; MID(Overall!L1081, FIND(",", Overall!L1081, FIND(",",Overall!L1081) + 1) + 2, LEN(Overall!L1081))),"")</f>
        <v/>
      </c>
      <c r="O1079" s="7" t="str">
        <f>IF(Overall!M1081&lt;&gt;"",DATEVALUE(MID(Overall!M1081, FIND(",", Overall!M1081) + 2, FIND(" ", Overall!M1081) - FIND(",", Overall!M1081) - 1) &amp; " " &amp; MID(Overall!M1081, FIND(" ", Overall!M1081) + 1, FIND(",", Overall!M1081, FIND(" ", Overall!M1081)) - FIND(" ", Overall!M1081) - 1) &amp; ", " &amp; MID(Overall!M1081, FIND(",", Overall!M1081, FIND(",",Overall!M1081) + 1) + 2, LEN(Overall!M1081))),"")</f>
        <v/>
      </c>
      <c r="P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Q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R1079" s="5" t="str">
        <f t="shared" si="34"/>
        <v/>
      </c>
      <c r="S1079" s="10" t="str">
        <f>IF(Overall!$A1081&lt;&gt;"",IF(AND(MONTH($N1079) &lt;= 1, MONTH($O1079) &gt;= 1), IF($R1079 &lt;&gt; "", $H1079/$R1079, ""), ""),"")</f>
        <v/>
      </c>
      <c r="T1079" s="10" t="str">
        <f>IF(Overall!$A1081&lt;&gt;"",IF(AND(MONTH($N1079) &lt;= 2, MONTH($O1079) &gt;= 2), IF($R1079 &lt;&gt; "", $H1079/$R1079, ""), ""),"")</f>
        <v/>
      </c>
      <c r="U1079" s="10" t="str">
        <f>IF(Overall!$A1081&lt;&gt;"",IF(AND(MONTH($N1079) &lt;= 3, MONTH($O1079) &gt;= 3), IF($R1079 &lt;&gt; "", $H1079/$R1079, ""), ""),"")</f>
        <v/>
      </c>
      <c r="V1079" s="10" t="str">
        <f>IF(Overall!$A1081&lt;&gt;"",IF(AND(MONTH($N1079) &lt;= 4, MONTH($O1079) &gt;= 4), IF($R1079 &lt;&gt; "", $H1079/$R1079, ""), ""),"")</f>
        <v/>
      </c>
      <c r="W1079" s="10" t="str">
        <f>IF(Overall!$A1081&lt;&gt;"",IF(AND(MONTH($N1079) &lt;= 5, MONTH($O1079) &gt;= 5), IF($R1079 &lt;&gt; "", $H1079/$R1079, ""), ""),"")</f>
        <v/>
      </c>
      <c r="X1079" s="10" t="str">
        <f>IF(Overall!$A1081&lt;&gt;"",IF(AND(MONTH($N1079) &lt;= 6, MONTH($O1079) &gt;= 6), IF($R1079 &lt;&gt; "", $H1079/$R1079, ""), ""),"")</f>
        <v/>
      </c>
      <c r="Y1079" s="10" t="str">
        <f>IF(Overall!$A1081&lt;&gt;"",IF(AND(MONTH($N1079) &lt;= 7, MONTH($O1079) &gt;= 7 ), IF($R1079 &lt;&gt; "", $H1079/$R1079, ""), ""),"")</f>
        <v/>
      </c>
      <c r="Z1079" s="10" t="str">
        <f>IF(Overall!$A1081&lt;&gt;"",IF(AND(MONTH($N1079) &lt;= 8, MONTH($O1079) &gt;= 8), IF($R1079 &lt;&gt; "", $H1079/$R1079, ""), ""),"")</f>
        <v/>
      </c>
      <c r="AA1079" s="10" t="str">
        <f>IF(Overall!$A1081&lt;&gt;"",IF(AND(MONTH($N1079) &lt;= 9, MONTH($O1079) &gt;= 9), IF($R1079 &lt;&gt; "", $H1079/$R1079, ""), ""),"")</f>
        <v/>
      </c>
      <c r="AB1079" s="10" t="str">
        <f>IF(Overall!$A1081&lt;&gt;"",IF(AND(MONTH($N1079) &lt;= 10, MONTH($O1079) &gt;= 10), IF($R1079 &lt;&gt; "", $H1079/$R1079, ""), ""),"")</f>
        <v/>
      </c>
      <c r="AC1079" s="10" t="str">
        <f>IF(Overall!$A1081&lt;&gt;"",IF(AND(MONTH($N1079) &lt;= 11, MONTH($O1079) &gt;= 11), IF($R1079 &lt;&gt; "", $H1079/$R1079, ""), ""),"")</f>
        <v/>
      </c>
      <c r="AD1079" s="10" t="str">
        <f>IF(Overall!$A1081&lt;&gt;"",IF(AND(MONTH($N1079) &lt;= 12, MONTH($O1079) &gt;= 12), IF($R1079 &lt;&gt; "", $H1079/$R1079, ""), ""),"")</f>
        <v/>
      </c>
      <c r="AF1079" s="10" t="str">
        <f ca="1">IFERROR(IF(AND(NOW()&lt;= EOMONTH(DATE(YEAR($O1079),1, 1), 0), Overall!$A1081&lt;&gt;"", MONTH($N1079) &lt;= 1, MONTH($O1079) &gt;= 1), IF($R1079 &lt;&gt; "", $H1079/$R1079, ""), ""), "")</f>
        <v/>
      </c>
      <c r="AG1079" s="10" t="str">
        <f ca="1">IFERROR(IF(AND(NOW()&lt;= EOMONTH(DATE(YEAR($O1079),2, 1), 0), Overall!$A1081&lt;&gt;"", MONTH($N1079) &lt;= 2, MONTH($O1079) &gt;= 2), IF($R1079 &lt;&gt; "", $H1079/$R1079, ""), ""), "")</f>
        <v/>
      </c>
      <c r="AH1079" s="10" t="str">
        <f ca="1">IFERROR(IF(AND(NOW()&lt;= EOMONTH(DATE(YEAR($O1079),3, 1), 0), Overall!$A1081&lt;&gt;"", MONTH($N1079) &lt;= 3, MONTH($O1079) &gt;= 3), IF($R1079 &lt;&gt; "", $H1079/$R1079, ""), ""), "")</f>
        <v/>
      </c>
      <c r="AI1079" s="10" t="str">
        <f ca="1">IFERROR(IF(AND(NOW()&lt;= EOMONTH(DATE(YEAR($O1079),4, 1), 0), Overall!$A1081&lt;&gt;"", MONTH($N1079) &lt;= 4, MONTH($O1079) &gt;= 4), IF($R1079 &lt;&gt; "", $H1079/$R1079, ""), ""), "")</f>
        <v/>
      </c>
      <c r="AJ1079" s="10" t="str">
        <f ca="1">IFERROR(IF(AND(NOW()&lt;= EOMONTH(DATE(YEAR($O1079),5, 1), 0), Overall!$A1081&lt;&gt;"", MONTH($N1079) &lt;= 5, MONTH($O1079) &gt;= 5), IF($R1079 &lt;&gt; "", $H1079/$R1079, ""), ""), "")</f>
        <v/>
      </c>
      <c r="AK1079" s="10" t="str">
        <f ca="1">IFERROR(IF(AND(NOW()&lt;= EOMONTH(DATE(YEAR($O1079),6, 1), 0), Overall!$A1081&lt;&gt;"", MONTH($N1079) &lt;= 6, MONTH($O1079) &gt;= 6), IF($R1079 &lt;&gt; "", $H1079/$R1079, ""), ""), "")</f>
        <v/>
      </c>
      <c r="AL1079" s="10" t="str">
        <f ca="1">IFERROR(IF(AND(NOW()&lt;= EOMONTH(DATE(YEAR($O1079),7, 1), 0), Overall!$A1081&lt;&gt;"", MONTH($N1079) &lt;= 7, MONTH($O1079) &gt;= 7), IF($R1079 &lt;&gt; "", $H1079/$R1079, ""), ""), "")</f>
        <v/>
      </c>
      <c r="AM1079" s="10" t="str">
        <f ca="1">IFERROR(IF(AND(NOW()&lt;= EOMONTH(DATE(YEAR($O1079),8, 1), 0), Overall!$A1081&lt;&gt;"", MONTH($N1079) &lt;= 8, MONTH($O1079) &gt;= 8), IF($R1079 &lt;&gt; "", $H1079/$R1079, ""), ""), "")</f>
        <v/>
      </c>
      <c r="AN1079" s="10" t="str">
        <f ca="1">IFERROR(IF(AND(NOW()&lt;= EOMONTH(DATE(YEAR($O1079),9, 1), 0), Overall!$A1081&lt;&gt;"", MONTH($N1079) &lt;= 9, MONTH($O1079) &gt;= 9), IF($R1079 &lt;&gt; "", $H1079/$R1079, ""), ""), "")</f>
        <v/>
      </c>
      <c r="AO1079" s="10" t="str">
        <f ca="1">IFERROR(IF(AND(NOW()&lt;= EOMONTH(DATE(YEAR($O1079),10, 1), 0), Overall!$A1081&lt;&gt;"", MONTH($N1079) &lt;= 10, MONTH($O1079) &gt;= 10), IF($R1079 &lt;&gt; "", $H1079/$R1079, ""), ""), "")</f>
        <v/>
      </c>
      <c r="AP1079" s="10" t="str">
        <f ca="1">IFERROR(IF(AND(NOW()&lt;= EOMONTH(DATE(YEAR($O1079),11, 1), 0), Overall!$A1081&lt;&gt;"", MONTH($N1079) &lt;=11, MONTH($O1079) &gt;= 11), IF($R1079 &lt;&gt; "", $H1079/$R1079, ""), ""), "")</f>
        <v/>
      </c>
      <c r="AQ1079" s="10" t="str">
        <f ca="1">IFERROR(IF(AND(NOW()&lt;= EOMONTH(DATE(YEAR($O1079),12, 1), 0), Overall!$A1081&lt;&gt;"", MONTH($N1079) &lt;= 12, MONTH($O1079) &gt;= 12), IF($R1079 &lt;&gt; "", $H1079/$R1079, ""), ""), "")</f>
        <v/>
      </c>
      <c r="AR1079" s="16">
        <f t="shared" ca="1" si="35"/>
        <v>0</v>
      </c>
    </row>
    <row r="1080" spans="1:44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IF(Overall!Q1082&lt;&gt;"",_xlfn.VALUETOTEXT(Overall!Q1082),"")</f>
        <v/>
      </c>
      <c r="F1080" s="5" t="str">
        <f>IF(Overall!E1082&lt;&gt;"",_xlfn.VALUETOTEXT(Overall!E1082),"")</f>
        <v/>
      </c>
      <c r="G1080" s="5" t="str">
        <f>IF(Overall!R1082&lt;&gt;"",_xlfn.VALUETOTEXT(Overall!R1082),"")</f>
        <v/>
      </c>
      <c r="H1080" s="6" t="str">
        <f>IF(Overall!F1082&lt;&gt;"",VALUE(Overall!F1082),"")</f>
        <v/>
      </c>
      <c r="I1080" s="6" t="str">
        <f>IF(Overall!G1082&lt;&gt;"",VALUE(Overall!G1082),"")</f>
        <v/>
      </c>
      <c r="J1080" s="6" t="str">
        <f>IF(Overall!H1082&lt;&gt;"",VALUE(Overall!H1082),"")</f>
        <v/>
      </c>
      <c r="K1080" s="6" t="str">
        <f>IF(Overall!I1082&lt;&gt;"",VALUE(Overall!I1082),"")</f>
        <v/>
      </c>
      <c r="L1080" s="6" t="str">
        <f>IF(Overall!J1082&lt;&gt;"",VALUE(Overall!J1082),"")</f>
        <v/>
      </c>
      <c r="M1080" s="6" t="str">
        <f>IF(Overall!K1082&lt;&gt;"",VALUE(Overall!K1082),"")</f>
        <v/>
      </c>
      <c r="N1080" s="7" t="str">
        <f>IF(Overall!L1082&lt;&gt;"",DATEVALUE(MID(Overall!L1082, FIND(",", Overall!L1082) + 2, FIND(" ", Overall!L1082) - FIND(",", Overall!L1082) - 1) &amp; " " &amp; MID(Overall!L1082, FIND(" ", Overall!L1082) + 1, FIND(",", Overall!L1082, FIND(" ", Overall!L1082)) - FIND(" ", Overall!L1082) - 1) &amp; ", " &amp; MID(Overall!L1082, FIND(",", Overall!L1082, FIND(",",Overall!L1082) + 1) + 2, LEN(Overall!L1082))),"")</f>
        <v/>
      </c>
      <c r="O1080" s="7" t="str">
        <f>IF(Overall!M1082&lt;&gt;"",DATEVALUE(MID(Overall!M1082, FIND(",", Overall!M1082) + 2, FIND(" ", Overall!M1082) - FIND(",", Overall!M1082) - 1) &amp; " " &amp; MID(Overall!M1082, FIND(" ", Overall!M1082) + 1, FIND(",", Overall!M1082, FIND(" ", Overall!M1082)) - FIND(" ", Overall!M1082) - 1) &amp; ", " &amp; MID(Overall!M1082, FIND(",", Overall!M1082, FIND(",",Overall!M1082) + 1) + 2, LEN(Overall!M1082))),"")</f>
        <v/>
      </c>
      <c r="P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Q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R1080" s="5" t="str">
        <f t="shared" si="34"/>
        <v/>
      </c>
      <c r="S1080" s="10" t="str">
        <f>IF(Overall!$A1082&lt;&gt;"",IF(AND(MONTH($N1080) &lt;= 1, MONTH($O1080) &gt;= 1), IF($R1080 &lt;&gt; "", $H1080/$R1080, ""), ""),"")</f>
        <v/>
      </c>
      <c r="T1080" s="10" t="str">
        <f>IF(Overall!$A1082&lt;&gt;"",IF(AND(MONTH($N1080) &lt;= 2, MONTH($O1080) &gt;= 2), IF($R1080 &lt;&gt; "", $H1080/$R1080, ""), ""),"")</f>
        <v/>
      </c>
      <c r="U1080" s="10" t="str">
        <f>IF(Overall!$A1082&lt;&gt;"",IF(AND(MONTH($N1080) &lt;= 3, MONTH($O1080) &gt;= 3), IF($R1080 &lt;&gt; "", $H1080/$R1080, ""), ""),"")</f>
        <v/>
      </c>
      <c r="V1080" s="10" t="str">
        <f>IF(Overall!$A1082&lt;&gt;"",IF(AND(MONTH($N1080) &lt;= 4, MONTH($O1080) &gt;= 4), IF($R1080 &lt;&gt; "", $H1080/$R1080, ""), ""),"")</f>
        <v/>
      </c>
      <c r="W1080" s="10" t="str">
        <f>IF(Overall!$A1082&lt;&gt;"",IF(AND(MONTH($N1080) &lt;= 5, MONTH($O1080) &gt;= 5), IF($R1080 &lt;&gt; "", $H1080/$R1080, ""), ""),"")</f>
        <v/>
      </c>
      <c r="X1080" s="10" t="str">
        <f>IF(Overall!$A1082&lt;&gt;"",IF(AND(MONTH($N1080) &lt;= 6, MONTH($O1080) &gt;= 6), IF($R1080 &lt;&gt; "", $H1080/$R1080, ""), ""),"")</f>
        <v/>
      </c>
      <c r="Y1080" s="10" t="str">
        <f>IF(Overall!$A1082&lt;&gt;"",IF(AND(MONTH($N1080) &lt;= 7, MONTH($O1080) &gt;= 7 ), IF($R1080 &lt;&gt; "", $H1080/$R1080, ""), ""),"")</f>
        <v/>
      </c>
      <c r="Z1080" s="10" t="str">
        <f>IF(Overall!$A1082&lt;&gt;"",IF(AND(MONTH($N1080) &lt;= 8, MONTH($O1080) &gt;= 8), IF($R1080 &lt;&gt; "", $H1080/$R1080, ""), ""),"")</f>
        <v/>
      </c>
      <c r="AA1080" s="10" t="str">
        <f>IF(Overall!$A1082&lt;&gt;"",IF(AND(MONTH($N1080) &lt;= 9, MONTH($O1080) &gt;= 9), IF($R1080 &lt;&gt; "", $H1080/$R1080, ""), ""),"")</f>
        <v/>
      </c>
      <c r="AB1080" s="10" t="str">
        <f>IF(Overall!$A1082&lt;&gt;"",IF(AND(MONTH($N1080) &lt;= 10, MONTH($O1080) &gt;= 10), IF($R1080 &lt;&gt; "", $H1080/$R1080, ""), ""),"")</f>
        <v/>
      </c>
      <c r="AC1080" s="10" t="str">
        <f>IF(Overall!$A1082&lt;&gt;"",IF(AND(MONTH($N1080) &lt;= 11, MONTH($O1080) &gt;= 11), IF($R1080 &lt;&gt; "", $H1080/$R1080, ""), ""),"")</f>
        <v/>
      </c>
      <c r="AD1080" s="10" t="str">
        <f>IF(Overall!$A1082&lt;&gt;"",IF(AND(MONTH($N1080) &lt;= 12, MONTH($O1080) &gt;= 12), IF($R1080 &lt;&gt; "", $H1080/$R1080, ""), ""),"")</f>
        <v/>
      </c>
      <c r="AF1080" s="10" t="str">
        <f ca="1">IFERROR(IF(AND(NOW()&lt;= EOMONTH(DATE(YEAR($O1080),1, 1), 0), Overall!$A1082&lt;&gt;"", MONTH($N1080) &lt;= 1, MONTH($O1080) &gt;= 1), IF($R1080 &lt;&gt; "", $H1080/$R1080, ""), ""), "")</f>
        <v/>
      </c>
      <c r="AG1080" s="10" t="str">
        <f ca="1">IFERROR(IF(AND(NOW()&lt;= EOMONTH(DATE(YEAR($O1080),2, 1), 0), Overall!$A1082&lt;&gt;"", MONTH($N1080) &lt;= 2, MONTH($O1080) &gt;= 2), IF($R1080 &lt;&gt; "", $H1080/$R1080, ""), ""), "")</f>
        <v/>
      </c>
      <c r="AH1080" s="10" t="str">
        <f ca="1">IFERROR(IF(AND(NOW()&lt;= EOMONTH(DATE(YEAR($O1080),3, 1), 0), Overall!$A1082&lt;&gt;"", MONTH($N1080) &lt;= 3, MONTH($O1080) &gt;= 3), IF($R1080 &lt;&gt; "", $H1080/$R1080, ""), ""), "")</f>
        <v/>
      </c>
      <c r="AI1080" s="10" t="str">
        <f ca="1">IFERROR(IF(AND(NOW()&lt;= EOMONTH(DATE(YEAR($O1080),4, 1), 0), Overall!$A1082&lt;&gt;"", MONTH($N1080) &lt;= 4, MONTH($O1080) &gt;= 4), IF($R1080 &lt;&gt; "", $H1080/$R1080, ""), ""), "")</f>
        <v/>
      </c>
      <c r="AJ1080" s="10" t="str">
        <f ca="1">IFERROR(IF(AND(NOW()&lt;= EOMONTH(DATE(YEAR($O1080),5, 1), 0), Overall!$A1082&lt;&gt;"", MONTH($N1080) &lt;= 5, MONTH($O1080) &gt;= 5), IF($R1080 &lt;&gt; "", $H1080/$R1080, ""), ""), "")</f>
        <v/>
      </c>
      <c r="AK1080" s="10" t="str">
        <f ca="1">IFERROR(IF(AND(NOW()&lt;= EOMONTH(DATE(YEAR($O1080),6, 1), 0), Overall!$A1082&lt;&gt;"", MONTH($N1080) &lt;= 6, MONTH($O1080) &gt;= 6), IF($R1080 &lt;&gt; "", $H1080/$R1080, ""), ""), "")</f>
        <v/>
      </c>
      <c r="AL1080" s="10" t="str">
        <f ca="1">IFERROR(IF(AND(NOW()&lt;= EOMONTH(DATE(YEAR($O1080),7, 1), 0), Overall!$A1082&lt;&gt;"", MONTH($N1080) &lt;= 7, MONTH($O1080) &gt;= 7), IF($R1080 &lt;&gt; "", $H1080/$R1080, ""), ""), "")</f>
        <v/>
      </c>
      <c r="AM1080" s="10" t="str">
        <f ca="1">IFERROR(IF(AND(NOW()&lt;= EOMONTH(DATE(YEAR($O1080),8, 1), 0), Overall!$A1082&lt;&gt;"", MONTH($N1080) &lt;= 8, MONTH($O1080) &gt;= 8), IF($R1080 &lt;&gt; "", $H1080/$R1080, ""), ""), "")</f>
        <v/>
      </c>
      <c r="AN1080" s="10" t="str">
        <f ca="1">IFERROR(IF(AND(NOW()&lt;= EOMONTH(DATE(YEAR($O1080),9, 1), 0), Overall!$A1082&lt;&gt;"", MONTH($N1080) &lt;= 9, MONTH($O1080) &gt;= 9), IF($R1080 &lt;&gt; "", $H1080/$R1080, ""), ""), "")</f>
        <v/>
      </c>
      <c r="AO1080" s="10" t="str">
        <f ca="1">IFERROR(IF(AND(NOW()&lt;= EOMONTH(DATE(YEAR($O1080),10, 1), 0), Overall!$A1082&lt;&gt;"", MONTH($N1080) &lt;= 10, MONTH($O1080) &gt;= 10), IF($R1080 &lt;&gt; "", $H1080/$R1080, ""), ""), "")</f>
        <v/>
      </c>
      <c r="AP1080" s="10" t="str">
        <f ca="1">IFERROR(IF(AND(NOW()&lt;= EOMONTH(DATE(YEAR($O1080),11, 1), 0), Overall!$A1082&lt;&gt;"", MONTH($N1080) &lt;=11, MONTH($O1080) &gt;= 11), IF($R1080 &lt;&gt; "", $H1080/$R1080, ""), ""), "")</f>
        <v/>
      </c>
      <c r="AQ1080" s="10" t="str">
        <f ca="1">IFERROR(IF(AND(NOW()&lt;= EOMONTH(DATE(YEAR($O1080),12, 1), 0), Overall!$A1082&lt;&gt;"", MONTH($N1080) &lt;= 12, MONTH($O1080) &gt;= 12), IF($R1080 &lt;&gt; "", $H1080/$R1080, ""), ""), "")</f>
        <v/>
      </c>
      <c r="AR1080" s="16">
        <f t="shared" ca="1" si="35"/>
        <v>0</v>
      </c>
    </row>
    <row r="1081" spans="1:44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IF(Overall!Q1083&lt;&gt;"",_xlfn.VALUETOTEXT(Overall!Q1083),"")</f>
        <v/>
      </c>
      <c r="F1081" s="5" t="str">
        <f>IF(Overall!E1083&lt;&gt;"",_xlfn.VALUETOTEXT(Overall!E1083),"")</f>
        <v/>
      </c>
      <c r="G1081" s="5" t="str">
        <f>IF(Overall!R1083&lt;&gt;"",_xlfn.VALUETOTEXT(Overall!R1083),"")</f>
        <v/>
      </c>
      <c r="H1081" s="6" t="str">
        <f>IF(Overall!F1083&lt;&gt;"",VALUE(Overall!F1083),"")</f>
        <v/>
      </c>
      <c r="I1081" s="6" t="str">
        <f>IF(Overall!G1083&lt;&gt;"",VALUE(Overall!G1083),"")</f>
        <v/>
      </c>
      <c r="J1081" s="6" t="str">
        <f>IF(Overall!H1083&lt;&gt;"",VALUE(Overall!H1083),"")</f>
        <v/>
      </c>
      <c r="K1081" s="6" t="str">
        <f>IF(Overall!I1083&lt;&gt;"",VALUE(Overall!I1083),"")</f>
        <v/>
      </c>
      <c r="L1081" s="6" t="str">
        <f>IF(Overall!J1083&lt;&gt;"",VALUE(Overall!J1083),"")</f>
        <v/>
      </c>
      <c r="M1081" s="6" t="str">
        <f>IF(Overall!K1083&lt;&gt;"",VALUE(Overall!K1083),"")</f>
        <v/>
      </c>
      <c r="N1081" s="7" t="str">
        <f>IF(Overall!L1083&lt;&gt;"",DATEVALUE(MID(Overall!L1083, FIND(",", Overall!L1083) + 2, FIND(" ", Overall!L1083) - FIND(",", Overall!L1083) - 1) &amp; " " &amp; MID(Overall!L1083, FIND(" ", Overall!L1083) + 1, FIND(",", Overall!L1083, FIND(" ", Overall!L1083)) - FIND(" ", Overall!L1083) - 1) &amp; ", " &amp; MID(Overall!L1083, FIND(",", Overall!L1083, FIND(",",Overall!L1083) + 1) + 2, LEN(Overall!L1083))),"")</f>
        <v/>
      </c>
      <c r="O1081" s="7" t="str">
        <f>IF(Overall!M1083&lt;&gt;"",DATEVALUE(MID(Overall!M1083, FIND(",", Overall!M1083) + 2, FIND(" ", Overall!M1083) - FIND(",", Overall!M1083) - 1) &amp; " " &amp; MID(Overall!M1083, FIND(" ", Overall!M1083) + 1, FIND(",", Overall!M1083, FIND(" ", Overall!M1083)) - FIND(" ", Overall!M1083) - 1) &amp; ", " &amp; MID(Overall!M1083, FIND(",", Overall!M1083, FIND(",",Overall!M1083) + 1) + 2, LEN(Overall!M1083))),"")</f>
        <v/>
      </c>
      <c r="P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Q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R1081" s="5" t="str">
        <f t="shared" si="34"/>
        <v/>
      </c>
      <c r="S1081" s="10" t="str">
        <f>IF(Overall!$A1083&lt;&gt;"",IF(AND(MONTH($N1081) &lt;= 1, MONTH($O1081) &gt;= 1), IF($R1081 &lt;&gt; "", $H1081/$R1081, ""), ""),"")</f>
        <v/>
      </c>
      <c r="T1081" s="10" t="str">
        <f>IF(Overall!$A1083&lt;&gt;"",IF(AND(MONTH($N1081) &lt;= 2, MONTH($O1081) &gt;= 2), IF($R1081 &lt;&gt; "", $H1081/$R1081, ""), ""),"")</f>
        <v/>
      </c>
      <c r="U1081" s="10" t="str">
        <f>IF(Overall!$A1083&lt;&gt;"",IF(AND(MONTH($N1081) &lt;= 3, MONTH($O1081) &gt;= 3), IF($R1081 &lt;&gt; "", $H1081/$R1081, ""), ""),"")</f>
        <v/>
      </c>
      <c r="V1081" s="10" t="str">
        <f>IF(Overall!$A1083&lt;&gt;"",IF(AND(MONTH($N1081) &lt;= 4, MONTH($O1081) &gt;= 4), IF($R1081 &lt;&gt; "", $H1081/$R1081, ""), ""),"")</f>
        <v/>
      </c>
      <c r="W1081" s="10" t="str">
        <f>IF(Overall!$A1083&lt;&gt;"",IF(AND(MONTH($N1081) &lt;= 5, MONTH($O1081) &gt;= 5), IF($R1081 &lt;&gt; "", $H1081/$R1081, ""), ""),"")</f>
        <v/>
      </c>
      <c r="X1081" s="10" t="str">
        <f>IF(Overall!$A1083&lt;&gt;"",IF(AND(MONTH($N1081) &lt;= 6, MONTH($O1081) &gt;= 6), IF($R1081 &lt;&gt; "", $H1081/$R1081, ""), ""),"")</f>
        <v/>
      </c>
      <c r="Y1081" s="10" t="str">
        <f>IF(Overall!$A1083&lt;&gt;"",IF(AND(MONTH($N1081) &lt;= 7, MONTH($O1081) &gt;= 7 ), IF($R1081 &lt;&gt; "", $H1081/$R1081, ""), ""),"")</f>
        <v/>
      </c>
      <c r="Z1081" s="10" t="str">
        <f>IF(Overall!$A1083&lt;&gt;"",IF(AND(MONTH($N1081) &lt;= 8, MONTH($O1081) &gt;= 8), IF($R1081 &lt;&gt; "", $H1081/$R1081, ""), ""),"")</f>
        <v/>
      </c>
      <c r="AA1081" s="10" t="str">
        <f>IF(Overall!$A1083&lt;&gt;"",IF(AND(MONTH($N1081) &lt;= 9, MONTH($O1081) &gt;= 9), IF($R1081 &lt;&gt; "", $H1081/$R1081, ""), ""),"")</f>
        <v/>
      </c>
      <c r="AB1081" s="10" t="str">
        <f>IF(Overall!$A1083&lt;&gt;"",IF(AND(MONTH($N1081) &lt;= 10, MONTH($O1081) &gt;= 10), IF($R1081 &lt;&gt; "", $H1081/$R1081, ""), ""),"")</f>
        <v/>
      </c>
      <c r="AC1081" s="10" t="str">
        <f>IF(Overall!$A1083&lt;&gt;"",IF(AND(MONTH($N1081) &lt;= 11, MONTH($O1081) &gt;= 11), IF($R1081 &lt;&gt; "", $H1081/$R1081, ""), ""),"")</f>
        <v/>
      </c>
      <c r="AD1081" s="10" t="str">
        <f>IF(Overall!$A1083&lt;&gt;"",IF(AND(MONTH($N1081) &lt;= 12, MONTH($O1081) &gt;= 12), IF($R1081 &lt;&gt; "", $H1081/$R1081, ""), ""),"")</f>
        <v/>
      </c>
      <c r="AF1081" s="10" t="str">
        <f ca="1">IFERROR(IF(AND(NOW()&lt;= EOMONTH(DATE(YEAR($O1081),1, 1), 0), Overall!$A1083&lt;&gt;"", MONTH($N1081) &lt;= 1, MONTH($O1081) &gt;= 1), IF($R1081 &lt;&gt; "", $H1081/$R1081, ""), ""), "")</f>
        <v/>
      </c>
      <c r="AG1081" s="10" t="str">
        <f ca="1">IFERROR(IF(AND(NOW()&lt;= EOMONTH(DATE(YEAR($O1081),2, 1), 0), Overall!$A1083&lt;&gt;"", MONTH($N1081) &lt;= 2, MONTH($O1081) &gt;= 2), IF($R1081 &lt;&gt; "", $H1081/$R1081, ""), ""), "")</f>
        <v/>
      </c>
      <c r="AH1081" s="10" t="str">
        <f ca="1">IFERROR(IF(AND(NOW()&lt;= EOMONTH(DATE(YEAR($O1081),3, 1), 0), Overall!$A1083&lt;&gt;"", MONTH($N1081) &lt;= 3, MONTH($O1081) &gt;= 3), IF($R1081 &lt;&gt; "", $H1081/$R1081, ""), ""), "")</f>
        <v/>
      </c>
      <c r="AI1081" s="10" t="str">
        <f ca="1">IFERROR(IF(AND(NOW()&lt;= EOMONTH(DATE(YEAR($O1081),4, 1), 0), Overall!$A1083&lt;&gt;"", MONTH($N1081) &lt;= 4, MONTH($O1081) &gt;= 4), IF($R1081 &lt;&gt; "", $H1081/$R1081, ""), ""), "")</f>
        <v/>
      </c>
      <c r="AJ1081" s="10" t="str">
        <f ca="1">IFERROR(IF(AND(NOW()&lt;= EOMONTH(DATE(YEAR($O1081),5, 1), 0), Overall!$A1083&lt;&gt;"", MONTH($N1081) &lt;= 5, MONTH($O1081) &gt;= 5), IF($R1081 &lt;&gt; "", $H1081/$R1081, ""), ""), "")</f>
        <v/>
      </c>
      <c r="AK1081" s="10" t="str">
        <f ca="1">IFERROR(IF(AND(NOW()&lt;= EOMONTH(DATE(YEAR($O1081),6, 1), 0), Overall!$A1083&lt;&gt;"", MONTH($N1081) &lt;= 6, MONTH($O1081) &gt;= 6), IF($R1081 &lt;&gt; "", $H1081/$R1081, ""), ""), "")</f>
        <v/>
      </c>
      <c r="AL1081" s="10" t="str">
        <f ca="1">IFERROR(IF(AND(NOW()&lt;= EOMONTH(DATE(YEAR($O1081),7, 1), 0), Overall!$A1083&lt;&gt;"", MONTH($N1081) &lt;= 7, MONTH($O1081) &gt;= 7), IF($R1081 &lt;&gt; "", $H1081/$R1081, ""), ""), "")</f>
        <v/>
      </c>
      <c r="AM1081" s="10" t="str">
        <f ca="1">IFERROR(IF(AND(NOW()&lt;= EOMONTH(DATE(YEAR($O1081),8, 1), 0), Overall!$A1083&lt;&gt;"", MONTH($N1081) &lt;= 8, MONTH($O1081) &gt;= 8), IF($R1081 &lt;&gt; "", $H1081/$R1081, ""), ""), "")</f>
        <v/>
      </c>
      <c r="AN1081" s="10" t="str">
        <f ca="1">IFERROR(IF(AND(NOW()&lt;= EOMONTH(DATE(YEAR($O1081),9, 1), 0), Overall!$A1083&lt;&gt;"", MONTH($N1081) &lt;= 9, MONTH($O1081) &gt;= 9), IF($R1081 &lt;&gt; "", $H1081/$R1081, ""), ""), "")</f>
        <v/>
      </c>
      <c r="AO1081" s="10" t="str">
        <f ca="1">IFERROR(IF(AND(NOW()&lt;= EOMONTH(DATE(YEAR($O1081),10, 1), 0), Overall!$A1083&lt;&gt;"", MONTH($N1081) &lt;= 10, MONTH($O1081) &gt;= 10), IF($R1081 &lt;&gt; "", $H1081/$R1081, ""), ""), "")</f>
        <v/>
      </c>
      <c r="AP1081" s="10" t="str">
        <f ca="1">IFERROR(IF(AND(NOW()&lt;= EOMONTH(DATE(YEAR($O1081),11, 1), 0), Overall!$A1083&lt;&gt;"", MONTH($N1081) &lt;=11, MONTH($O1081) &gt;= 11), IF($R1081 &lt;&gt; "", $H1081/$R1081, ""), ""), "")</f>
        <v/>
      </c>
      <c r="AQ1081" s="10" t="str">
        <f ca="1">IFERROR(IF(AND(NOW()&lt;= EOMONTH(DATE(YEAR($O1081),12, 1), 0), Overall!$A1083&lt;&gt;"", MONTH($N1081) &lt;= 12, MONTH($O1081) &gt;= 12), IF($R1081 &lt;&gt; "", $H1081/$R1081, ""), ""), "")</f>
        <v/>
      </c>
      <c r="AR1081" s="16">
        <f t="shared" ca="1" si="35"/>
        <v>0</v>
      </c>
    </row>
    <row r="1082" spans="1:44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IF(Overall!Q1084&lt;&gt;"",_xlfn.VALUETOTEXT(Overall!Q1084),"")</f>
        <v/>
      </c>
      <c r="F1082" s="5" t="str">
        <f>IF(Overall!E1084&lt;&gt;"",_xlfn.VALUETOTEXT(Overall!E1084),"")</f>
        <v/>
      </c>
      <c r="G1082" s="5" t="str">
        <f>IF(Overall!R1084&lt;&gt;"",_xlfn.VALUETOTEXT(Overall!R1084),"")</f>
        <v/>
      </c>
      <c r="H1082" s="6" t="str">
        <f>IF(Overall!F1084&lt;&gt;"",VALUE(Overall!F1084),"")</f>
        <v/>
      </c>
      <c r="I1082" s="6" t="str">
        <f>IF(Overall!G1084&lt;&gt;"",VALUE(Overall!G1084),"")</f>
        <v/>
      </c>
      <c r="J1082" s="6" t="str">
        <f>IF(Overall!H1084&lt;&gt;"",VALUE(Overall!H1084),"")</f>
        <v/>
      </c>
      <c r="K1082" s="6" t="str">
        <f>IF(Overall!I1084&lt;&gt;"",VALUE(Overall!I1084),"")</f>
        <v/>
      </c>
      <c r="L1082" s="6" t="str">
        <f>IF(Overall!J1084&lt;&gt;"",VALUE(Overall!J1084),"")</f>
        <v/>
      </c>
      <c r="M1082" s="6" t="str">
        <f>IF(Overall!K1084&lt;&gt;"",VALUE(Overall!K1084),"")</f>
        <v/>
      </c>
      <c r="N1082" s="7" t="str">
        <f>IF(Overall!L1084&lt;&gt;"",DATEVALUE(MID(Overall!L1084, FIND(",", Overall!L1084) + 2, FIND(" ", Overall!L1084) - FIND(",", Overall!L1084) - 1) &amp; " " &amp; MID(Overall!L1084, FIND(" ", Overall!L1084) + 1, FIND(",", Overall!L1084, FIND(" ", Overall!L1084)) - FIND(" ", Overall!L1084) - 1) &amp; ", " &amp; MID(Overall!L1084, FIND(",", Overall!L1084, FIND(",",Overall!L1084) + 1) + 2, LEN(Overall!L1084))),"")</f>
        <v/>
      </c>
      <c r="O1082" s="7" t="str">
        <f>IF(Overall!M1084&lt;&gt;"",DATEVALUE(MID(Overall!M1084, FIND(",", Overall!M1084) + 2, FIND(" ", Overall!M1084) - FIND(",", Overall!M1084) - 1) &amp; " " &amp; MID(Overall!M1084, FIND(" ", Overall!M1084) + 1, FIND(",", Overall!M1084, FIND(" ", Overall!M1084)) - FIND(" ", Overall!M1084) - 1) &amp; ", " &amp; MID(Overall!M1084, FIND(",", Overall!M1084, FIND(",",Overall!M1084) + 1) + 2, LEN(Overall!M1084))),"")</f>
        <v/>
      </c>
      <c r="P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Q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R1082" s="5" t="str">
        <f t="shared" si="34"/>
        <v/>
      </c>
      <c r="S1082" s="10" t="str">
        <f>IF(Overall!$A1084&lt;&gt;"",IF(AND(MONTH($N1082) &lt;= 1, MONTH($O1082) &gt;= 1), IF($R1082 &lt;&gt; "", $H1082/$R1082, ""), ""),"")</f>
        <v/>
      </c>
      <c r="T1082" s="10" t="str">
        <f>IF(Overall!$A1084&lt;&gt;"",IF(AND(MONTH($N1082) &lt;= 2, MONTH($O1082) &gt;= 2), IF($R1082 &lt;&gt; "", $H1082/$R1082, ""), ""),"")</f>
        <v/>
      </c>
      <c r="U1082" s="10" t="str">
        <f>IF(Overall!$A1084&lt;&gt;"",IF(AND(MONTH($N1082) &lt;= 3, MONTH($O1082) &gt;= 3), IF($R1082 &lt;&gt; "", $H1082/$R1082, ""), ""),"")</f>
        <v/>
      </c>
      <c r="V1082" s="10" t="str">
        <f>IF(Overall!$A1084&lt;&gt;"",IF(AND(MONTH($N1082) &lt;= 4, MONTH($O1082) &gt;= 4), IF($R1082 &lt;&gt; "", $H1082/$R1082, ""), ""),"")</f>
        <v/>
      </c>
      <c r="W1082" s="10" t="str">
        <f>IF(Overall!$A1084&lt;&gt;"",IF(AND(MONTH($N1082) &lt;= 5, MONTH($O1082) &gt;= 5), IF($R1082 &lt;&gt; "", $H1082/$R1082, ""), ""),"")</f>
        <v/>
      </c>
      <c r="X1082" s="10" t="str">
        <f>IF(Overall!$A1084&lt;&gt;"",IF(AND(MONTH($N1082) &lt;= 6, MONTH($O1082) &gt;= 6), IF($R1082 &lt;&gt; "", $H1082/$R1082, ""), ""),"")</f>
        <v/>
      </c>
      <c r="Y1082" s="10" t="str">
        <f>IF(Overall!$A1084&lt;&gt;"",IF(AND(MONTH($N1082) &lt;= 7, MONTH($O1082) &gt;= 7 ), IF($R1082 &lt;&gt; "", $H1082/$R1082, ""), ""),"")</f>
        <v/>
      </c>
      <c r="Z1082" s="10" t="str">
        <f>IF(Overall!$A1084&lt;&gt;"",IF(AND(MONTH($N1082) &lt;= 8, MONTH($O1082) &gt;= 8), IF($R1082 &lt;&gt; "", $H1082/$R1082, ""), ""),"")</f>
        <v/>
      </c>
      <c r="AA1082" s="10" t="str">
        <f>IF(Overall!$A1084&lt;&gt;"",IF(AND(MONTH($N1082) &lt;= 9, MONTH($O1082) &gt;= 9), IF($R1082 &lt;&gt; "", $H1082/$R1082, ""), ""),"")</f>
        <v/>
      </c>
      <c r="AB1082" s="10" t="str">
        <f>IF(Overall!$A1084&lt;&gt;"",IF(AND(MONTH($N1082) &lt;= 10, MONTH($O1082) &gt;= 10), IF($R1082 &lt;&gt; "", $H1082/$R1082, ""), ""),"")</f>
        <v/>
      </c>
      <c r="AC1082" s="10" t="str">
        <f>IF(Overall!$A1084&lt;&gt;"",IF(AND(MONTH($N1082) &lt;= 11, MONTH($O1082) &gt;= 11), IF($R1082 &lt;&gt; "", $H1082/$R1082, ""), ""),"")</f>
        <v/>
      </c>
      <c r="AD1082" s="10" t="str">
        <f>IF(Overall!$A1084&lt;&gt;"",IF(AND(MONTH($N1082) &lt;= 12, MONTH($O1082) &gt;= 12), IF($R1082 &lt;&gt; "", $H1082/$R1082, ""), ""),"")</f>
        <v/>
      </c>
      <c r="AF1082" s="10" t="str">
        <f ca="1">IFERROR(IF(AND(NOW()&lt;= EOMONTH(DATE(YEAR($O1082),1, 1), 0), Overall!$A1084&lt;&gt;"", MONTH($N1082) &lt;= 1, MONTH($O1082) &gt;= 1), IF($R1082 &lt;&gt; "", $H1082/$R1082, ""), ""), "")</f>
        <v/>
      </c>
      <c r="AG1082" s="10" t="str">
        <f ca="1">IFERROR(IF(AND(NOW()&lt;= EOMONTH(DATE(YEAR($O1082),2, 1), 0), Overall!$A1084&lt;&gt;"", MONTH($N1082) &lt;= 2, MONTH($O1082) &gt;= 2), IF($R1082 &lt;&gt; "", $H1082/$R1082, ""), ""), "")</f>
        <v/>
      </c>
      <c r="AH1082" s="10" t="str">
        <f ca="1">IFERROR(IF(AND(NOW()&lt;= EOMONTH(DATE(YEAR($O1082),3, 1), 0), Overall!$A1084&lt;&gt;"", MONTH($N1082) &lt;= 3, MONTH($O1082) &gt;= 3), IF($R1082 &lt;&gt; "", $H1082/$R1082, ""), ""), "")</f>
        <v/>
      </c>
      <c r="AI1082" s="10" t="str">
        <f ca="1">IFERROR(IF(AND(NOW()&lt;= EOMONTH(DATE(YEAR($O1082),4, 1), 0), Overall!$A1084&lt;&gt;"", MONTH($N1082) &lt;= 4, MONTH($O1082) &gt;= 4), IF($R1082 &lt;&gt; "", $H1082/$R1082, ""), ""), "")</f>
        <v/>
      </c>
      <c r="AJ1082" s="10" t="str">
        <f ca="1">IFERROR(IF(AND(NOW()&lt;= EOMONTH(DATE(YEAR($O1082),5, 1), 0), Overall!$A1084&lt;&gt;"", MONTH($N1082) &lt;= 5, MONTH($O1082) &gt;= 5), IF($R1082 &lt;&gt; "", $H1082/$R1082, ""), ""), "")</f>
        <v/>
      </c>
      <c r="AK1082" s="10" t="str">
        <f ca="1">IFERROR(IF(AND(NOW()&lt;= EOMONTH(DATE(YEAR($O1082),6, 1), 0), Overall!$A1084&lt;&gt;"", MONTH($N1082) &lt;= 6, MONTH($O1082) &gt;= 6), IF($R1082 &lt;&gt; "", $H1082/$R1082, ""), ""), "")</f>
        <v/>
      </c>
      <c r="AL1082" s="10" t="str">
        <f ca="1">IFERROR(IF(AND(NOW()&lt;= EOMONTH(DATE(YEAR($O1082),7, 1), 0), Overall!$A1084&lt;&gt;"", MONTH($N1082) &lt;= 7, MONTH($O1082) &gt;= 7), IF($R1082 &lt;&gt; "", $H1082/$R1082, ""), ""), "")</f>
        <v/>
      </c>
      <c r="AM1082" s="10" t="str">
        <f ca="1">IFERROR(IF(AND(NOW()&lt;= EOMONTH(DATE(YEAR($O1082),8, 1), 0), Overall!$A1084&lt;&gt;"", MONTH($N1082) &lt;= 8, MONTH($O1082) &gt;= 8), IF($R1082 &lt;&gt; "", $H1082/$R1082, ""), ""), "")</f>
        <v/>
      </c>
      <c r="AN1082" s="10" t="str">
        <f ca="1">IFERROR(IF(AND(NOW()&lt;= EOMONTH(DATE(YEAR($O1082),9, 1), 0), Overall!$A1084&lt;&gt;"", MONTH($N1082) &lt;= 9, MONTH($O1082) &gt;= 9), IF($R1082 &lt;&gt; "", $H1082/$R1082, ""), ""), "")</f>
        <v/>
      </c>
      <c r="AO1082" s="10" t="str">
        <f ca="1">IFERROR(IF(AND(NOW()&lt;= EOMONTH(DATE(YEAR($O1082),10, 1), 0), Overall!$A1084&lt;&gt;"", MONTH($N1082) &lt;= 10, MONTH($O1082) &gt;= 10), IF($R1082 &lt;&gt; "", $H1082/$R1082, ""), ""), "")</f>
        <v/>
      </c>
      <c r="AP1082" s="10" t="str">
        <f ca="1">IFERROR(IF(AND(NOW()&lt;= EOMONTH(DATE(YEAR($O1082),11, 1), 0), Overall!$A1084&lt;&gt;"", MONTH($N1082) &lt;=11, MONTH($O1082) &gt;= 11), IF($R1082 &lt;&gt; "", $H1082/$R1082, ""), ""), "")</f>
        <v/>
      </c>
      <c r="AQ1082" s="10" t="str">
        <f ca="1">IFERROR(IF(AND(NOW()&lt;= EOMONTH(DATE(YEAR($O1082),12, 1), 0), Overall!$A1084&lt;&gt;"", MONTH($N1082) &lt;= 12, MONTH($O1082) &gt;= 12), IF($R1082 &lt;&gt; "", $H1082/$R1082, ""), ""), "")</f>
        <v/>
      </c>
      <c r="AR1082" s="16">
        <f t="shared" ca="1" si="35"/>
        <v>0</v>
      </c>
    </row>
    <row r="1083" spans="1:44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IF(Overall!Q1085&lt;&gt;"",_xlfn.VALUETOTEXT(Overall!Q1085),"")</f>
        <v/>
      </c>
      <c r="F1083" s="5" t="str">
        <f>IF(Overall!E1085&lt;&gt;"",_xlfn.VALUETOTEXT(Overall!E1085),"")</f>
        <v/>
      </c>
      <c r="G1083" s="5" t="str">
        <f>IF(Overall!R1085&lt;&gt;"",_xlfn.VALUETOTEXT(Overall!R1085),"")</f>
        <v/>
      </c>
      <c r="H1083" s="6" t="str">
        <f>IF(Overall!F1085&lt;&gt;"",VALUE(Overall!F1085),"")</f>
        <v/>
      </c>
      <c r="I1083" s="6" t="str">
        <f>IF(Overall!G1085&lt;&gt;"",VALUE(Overall!G1085),"")</f>
        <v/>
      </c>
      <c r="J1083" s="6" t="str">
        <f>IF(Overall!H1085&lt;&gt;"",VALUE(Overall!H1085),"")</f>
        <v/>
      </c>
      <c r="K1083" s="6" t="str">
        <f>IF(Overall!I1085&lt;&gt;"",VALUE(Overall!I1085),"")</f>
        <v/>
      </c>
      <c r="L1083" s="6" t="str">
        <f>IF(Overall!J1085&lt;&gt;"",VALUE(Overall!J1085),"")</f>
        <v/>
      </c>
      <c r="M1083" s="6" t="str">
        <f>IF(Overall!K1085&lt;&gt;"",VALUE(Overall!K1085),"")</f>
        <v/>
      </c>
      <c r="N1083" s="7" t="str">
        <f>IF(Overall!L1085&lt;&gt;"",DATEVALUE(MID(Overall!L1085, FIND(",", Overall!L1085) + 2, FIND(" ", Overall!L1085) - FIND(",", Overall!L1085) - 1) &amp; " " &amp; MID(Overall!L1085, FIND(" ", Overall!L1085) + 1, FIND(",", Overall!L1085, FIND(" ", Overall!L1085)) - FIND(" ", Overall!L1085) - 1) &amp; ", " &amp; MID(Overall!L1085, FIND(",", Overall!L1085, FIND(",",Overall!L1085) + 1) + 2, LEN(Overall!L1085))),"")</f>
        <v/>
      </c>
      <c r="O1083" s="7" t="str">
        <f>IF(Overall!M1085&lt;&gt;"",DATEVALUE(MID(Overall!M1085, FIND(",", Overall!M1085) + 2, FIND(" ", Overall!M1085) - FIND(",", Overall!M1085) - 1) &amp; " " &amp; MID(Overall!M1085, FIND(" ", Overall!M1085) + 1, FIND(",", Overall!M1085, FIND(" ", Overall!M1085)) - FIND(" ", Overall!M1085) - 1) &amp; ", " &amp; MID(Overall!M1085, FIND(",", Overall!M1085, FIND(",",Overall!M1085) + 1) + 2, LEN(Overall!M1085))),"")</f>
        <v/>
      </c>
      <c r="P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Q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R1083" s="5" t="str">
        <f t="shared" si="34"/>
        <v/>
      </c>
      <c r="S1083" s="10" t="str">
        <f>IF(Overall!$A1085&lt;&gt;"",IF(AND(MONTH($N1083) &lt;= 1, MONTH($O1083) &gt;= 1), IF($R1083 &lt;&gt; "", $H1083/$R1083, ""), ""),"")</f>
        <v/>
      </c>
      <c r="T1083" s="10" t="str">
        <f>IF(Overall!$A1085&lt;&gt;"",IF(AND(MONTH($N1083) &lt;= 2, MONTH($O1083) &gt;= 2), IF($R1083 &lt;&gt; "", $H1083/$R1083, ""), ""),"")</f>
        <v/>
      </c>
      <c r="U1083" s="10" t="str">
        <f>IF(Overall!$A1085&lt;&gt;"",IF(AND(MONTH($N1083) &lt;= 3, MONTH($O1083) &gt;= 3), IF($R1083 &lt;&gt; "", $H1083/$R1083, ""), ""),"")</f>
        <v/>
      </c>
      <c r="V1083" s="10" t="str">
        <f>IF(Overall!$A1085&lt;&gt;"",IF(AND(MONTH($N1083) &lt;= 4, MONTH($O1083) &gt;= 4), IF($R1083 &lt;&gt; "", $H1083/$R1083, ""), ""),"")</f>
        <v/>
      </c>
      <c r="W1083" s="10" t="str">
        <f>IF(Overall!$A1085&lt;&gt;"",IF(AND(MONTH($N1083) &lt;= 5, MONTH($O1083) &gt;= 5), IF($R1083 &lt;&gt; "", $H1083/$R1083, ""), ""),"")</f>
        <v/>
      </c>
      <c r="X1083" s="10" t="str">
        <f>IF(Overall!$A1085&lt;&gt;"",IF(AND(MONTH($N1083) &lt;= 6, MONTH($O1083) &gt;= 6), IF($R1083 &lt;&gt; "", $H1083/$R1083, ""), ""),"")</f>
        <v/>
      </c>
      <c r="Y1083" s="10" t="str">
        <f>IF(Overall!$A1085&lt;&gt;"",IF(AND(MONTH($N1083) &lt;= 7, MONTH($O1083) &gt;= 7 ), IF($R1083 &lt;&gt; "", $H1083/$R1083, ""), ""),"")</f>
        <v/>
      </c>
      <c r="Z1083" s="10" t="str">
        <f>IF(Overall!$A1085&lt;&gt;"",IF(AND(MONTH($N1083) &lt;= 8, MONTH($O1083) &gt;= 8), IF($R1083 &lt;&gt; "", $H1083/$R1083, ""), ""),"")</f>
        <v/>
      </c>
      <c r="AA1083" s="10" t="str">
        <f>IF(Overall!$A1085&lt;&gt;"",IF(AND(MONTH($N1083) &lt;= 9, MONTH($O1083) &gt;= 9), IF($R1083 &lt;&gt; "", $H1083/$R1083, ""), ""),"")</f>
        <v/>
      </c>
      <c r="AB1083" s="10" t="str">
        <f>IF(Overall!$A1085&lt;&gt;"",IF(AND(MONTH($N1083) &lt;= 10, MONTH($O1083) &gt;= 10), IF($R1083 &lt;&gt; "", $H1083/$R1083, ""), ""),"")</f>
        <v/>
      </c>
      <c r="AC1083" s="10" t="str">
        <f>IF(Overall!$A1085&lt;&gt;"",IF(AND(MONTH($N1083) &lt;= 11, MONTH($O1083) &gt;= 11), IF($R1083 &lt;&gt; "", $H1083/$R1083, ""), ""),"")</f>
        <v/>
      </c>
      <c r="AD1083" s="10" t="str">
        <f>IF(Overall!$A1085&lt;&gt;"",IF(AND(MONTH($N1083) &lt;= 12, MONTH($O1083) &gt;= 12), IF($R1083 &lt;&gt; "", $H1083/$R1083, ""), ""),"")</f>
        <v/>
      </c>
      <c r="AF1083" s="10" t="str">
        <f ca="1">IFERROR(IF(AND(NOW()&lt;= EOMONTH(DATE(YEAR($O1083),1, 1), 0), Overall!$A1085&lt;&gt;"", MONTH($N1083) &lt;= 1, MONTH($O1083) &gt;= 1), IF($R1083 &lt;&gt; "", $H1083/$R1083, ""), ""), "")</f>
        <v/>
      </c>
      <c r="AG1083" s="10" t="str">
        <f ca="1">IFERROR(IF(AND(NOW()&lt;= EOMONTH(DATE(YEAR($O1083),2, 1), 0), Overall!$A1085&lt;&gt;"", MONTH($N1083) &lt;= 2, MONTH($O1083) &gt;= 2), IF($R1083 &lt;&gt; "", $H1083/$R1083, ""), ""), "")</f>
        <v/>
      </c>
      <c r="AH1083" s="10" t="str">
        <f ca="1">IFERROR(IF(AND(NOW()&lt;= EOMONTH(DATE(YEAR($O1083),3, 1), 0), Overall!$A1085&lt;&gt;"", MONTH($N1083) &lt;= 3, MONTH($O1083) &gt;= 3), IF($R1083 &lt;&gt; "", $H1083/$R1083, ""), ""), "")</f>
        <v/>
      </c>
      <c r="AI1083" s="10" t="str">
        <f ca="1">IFERROR(IF(AND(NOW()&lt;= EOMONTH(DATE(YEAR($O1083),4, 1), 0), Overall!$A1085&lt;&gt;"", MONTH($N1083) &lt;= 4, MONTH($O1083) &gt;= 4), IF($R1083 &lt;&gt; "", $H1083/$R1083, ""), ""), "")</f>
        <v/>
      </c>
      <c r="AJ1083" s="10" t="str">
        <f ca="1">IFERROR(IF(AND(NOW()&lt;= EOMONTH(DATE(YEAR($O1083),5, 1), 0), Overall!$A1085&lt;&gt;"", MONTH($N1083) &lt;= 5, MONTH($O1083) &gt;= 5), IF($R1083 &lt;&gt; "", $H1083/$R1083, ""), ""), "")</f>
        <v/>
      </c>
      <c r="AK1083" s="10" t="str">
        <f ca="1">IFERROR(IF(AND(NOW()&lt;= EOMONTH(DATE(YEAR($O1083),6, 1), 0), Overall!$A1085&lt;&gt;"", MONTH($N1083) &lt;= 6, MONTH($O1083) &gt;= 6), IF($R1083 &lt;&gt; "", $H1083/$R1083, ""), ""), "")</f>
        <v/>
      </c>
      <c r="AL1083" s="10" t="str">
        <f ca="1">IFERROR(IF(AND(NOW()&lt;= EOMONTH(DATE(YEAR($O1083),7, 1), 0), Overall!$A1085&lt;&gt;"", MONTH($N1083) &lt;= 7, MONTH($O1083) &gt;= 7), IF($R1083 &lt;&gt; "", $H1083/$R1083, ""), ""), "")</f>
        <v/>
      </c>
      <c r="AM1083" s="10" t="str">
        <f ca="1">IFERROR(IF(AND(NOW()&lt;= EOMONTH(DATE(YEAR($O1083),8, 1), 0), Overall!$A1085&lt;&gt;"", MONTH($N1083) &lt;= 8, MONTH($O1083) &gt;= 8), IF($R1083 &lt;&gt; "", $H1083/$R1083, ""), ""), "")</f>
        <v/>
      </c>
      <c r="AN1083" s="10" t="str">
        <f ca="1">IFERROR(IF(AND(NOW()&lt;= EOMONTH(DATE(YEAR($O1083),9, 1), 0), Overall!$A1085&lt;&gt;"", MONTH($N1083) &lt;= 9, MONTH($O1083) &gt;= 9), IF($R1083 &lt;&gt; "", $H1083/$R1083, ""), ""), "")</f>
        <v/>
      </c>
      <c r="AO1083" s="10" t="str">
        <f ca="1">IFERROR(IF(AND(NOW()&lt;= EOMONTH(DATE(YEAR($O1083),10, 1), 0), Overall!$A1085&lt;&gt;"", MONTH($N1083) &lt;= 10, MONTH($O1083) &gt;= 10), IF($R1083 &lt;&gt; "", $H1083/$R1083, ""), ""), "")</f>
        <v/>
      </c>
      <c r="AP1083" s="10" t="str">
        <f ca="1">IFERROR(IF(AND(NOW()&lt;= EOMONTH(DATE(YEAR($O1083),11, 1), 0), Overall!$A1085&lt;&gt;"", MONTH($N1083) &lt;=11, MONTH($O1083) &gt;= 11), IF($R1083 &lt;&gt; "", $H1083/$R1083, ""), ""), "")</f>
        <v/>
      </c>
      <c r="AQ1083" s="10" t="str">
        <f ca="1">IFERROR(IF(AND(NOW()&lt;= EOMONTH(DATE(YEAR($O1083),12, 1), 0), Overall!$A1085&lt;&gt;"", MONTH($N1083) &lt;= 12, MONTH($O1083) &gt;= 12), IF($R1083 &lt;&gt; "", $H1083/$R1083, ""), ""), "")</f>
        <v/>
      </c>
      <c r="AR1083" s="16">
        <f t="shared" ca="1" si="35"/>
        <v>0</v>
      </c>
    </row>
    <row r="1084" spans="1:44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IF(Overall!Q1086&lt;&gt;"",_xlfn.VALUETOTEXT(Overall!Q1086),"")</f>
        <v/>
      </c>
      <c r="F1084" s="5" t="str">
        <f>IF(Overall!E1086&lt;&gt;"",_xlfn.VALUETOTEXT(Overall!E1086),"")</f>
        <v/>
      </c>
      <c r="G1084" s="5" t="str">
        <f>IF(Overall!R1086&lt;&gt;"",_xlfn.VALUETOTEXT(Overall!R1086),"")</f>
        <v/>
      </c>
      <c r="H1084" s="6" t="str">
        <f>IF(Overall!F1086&lt;&gt;"",VALUE(Overall!F1086),"")</f>
        <v/>
      </c>
      <c r="I1084" s="6" t="str">
        <f>IF(Overall!G1086&lt;&gt;"",VALUE(Overall!G1086),"")</f>
        <v/>
      </c>
      <c r="J1084" s="6" t="str">
        <f>IF(Overall!H1086&lt;&gt;"",VALUE(Overall!H1086),"")</f>
        <v/>
      </c>
      <c r="K1084" s="6" t="str">
        <f>IF(Overall!I1086&lt;&gt;"",VALUE(Overall!I1086),"")</f>
        <v/>
      </c>
      <c r="L1084" s="6" t="str">
        <f>IF(Overall!J1086&lt;&gt;"",VALUE(Overall!J1086),"")</f>
        <v/>
      </c>
      <c r="M1084" s="6" t="str">
        <f>IF(Overall!K1086&lt;&gt;"",VALUE(Overall!K1086),"")</f>
        <v/>
      </c>
      <c r="N1084" s="7" t="str">
        <f>IF(Overall!L1086&lt;&gt;"",DATEVALUE(MID(Overall!L1086, FIND(",", Overall!L1086) + 2, FIND(" ", Overall!L1086) - FIND(",", Overall!L1086) - 1) &amp; " " &amp; MID(Overall!L1086, FIND(" ", Overall!L1086) + 1, FIND(",", Overall!L1086, FIND(" ", Overall!L1086)) - FIND(" ", Overall!L1086) - 1) &amp; ", " &amp; MID(Overall!L1086, FIND(",", Overall!L1086, FIND(",",Overall!L1086) + 1) + 2, LEN(Overall!L1086))),"")</f>
        <v/>
      </c>
      <c r="O1084" s="7" t="str">
        <f>IF(Overall!M1086&lt;&gt;"",DATEVALUE(MID(Overall!M1086, FIND(",", Overall!M1086) + 2, FIND(" ", Overall!M1086) - FIND(",", Overall!M1086) - 1) &amp; " " &amp; MID(Overall!M1086, FIND(" ", Overall!M1086) + 1, FIND(",", Overall!M1086, FIND(" ", Overall!M1086)) - FIND(" ", Overall!M1086) - 1) &amp; ", " &amp; MID(Overall!M1086, FIND(",", Overall!M1086, FIND(",",Overall!M1086) + 1) + 2, LEN(Overall!M1086))),"")</f>
        <v/>
      </c>
      <c r="P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Q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R1084" s="5" t="str">
        <f t="shared" si="34"/>
        <v/>
      </c>
      <c r="S1084" s="10" t="str">
        <f>IF(Overall!$A1086&lt;&gt;"",IF(AND(MONTH($N1084) &lt;= 1, MONTH($O1084) &gt;= 1), IF($R1084 &lt;&gt; "", $H1084/$R1084, ""), ""),"")</f>
        <v/>
      </c>
      <c r="T1084" s="10" t="str">
        <f>IF(Overall!$A1086&lt;&gt;"",IF(AND(MONTH($N1084) &lt;= 2, MONTH($O1084) &gt;= 2), IF($R1084 &lt;&gt; "", $H1084/$R1084, ""), ""),"")</f>
        <v/>
      </c>
      <c r="U1084" s="10" t="str">
        <f>IF(Overall!$A1086&lt;&gt;"",IF(AND(MONTH($N1084) &lt;= 3, MONTH($O1084) &gt;= 3), IF($R1084 &lt;&gt; "", $H1084/$R1084, ""), ""),"")</f>
        <v/>
      </c>
      <c r="V1084" s="10" t="str">
        <f>IF(Overall!$A1086&lt;&gt;"",IF(AND(MONTH($N1084) &lt;= 4, MONTH($O1084) &gt;= 4), IF($R1084 &lt;&gt; "", $H1084/$R1084, ""), ""),"")</f>
        <v/>
      </c>
      <c r="W1084" s="10" t="str">
        <f>IF(Overall!$A1086&lt;&gt;"",IF(AND(MONTH($N1084) &lt;= 5, MONTH($O1084) &gt;= 5), IF($R1084 &lt;&gt; "", $H1084/$R1084, ""), ""),"")</f>
        <v/>
      </c>
      <c r="X1084" s="10" t="str">
        <f>IF(Overall!$A1086&lt;&gt;"",IF(AND(MONTH($N1084) &lt;= 6, MONTH($O1084) &gt;= 6), IF($R1084 &lt;&gt; "", $H1084/$R1084, ""), ""),"")</f>
        <v/>
      </c>
      <c r="Y1084" s="10" t="str">
        <f>IF(Overall!$A1086&lt;&gt;"",IF(AND(MONTH($N1084) &lt;= 7, MONTH($O1084) &gt;= 7 ), IF($R1084 &lt;&gt; "", $H1084/$R1084, ""), ""),"")</f>
        <v/>
      </c>
      <c r="Z1084" s="10" t="str">
        <f>IF(Overall!$A1086&lt;&gt;"",IF(AND(MONTH($N1084) &lt;= 8, MONTH($O1084) &gt;= 8), IF($R1084 &lt;&gt; "", $H1084/$R1084, ""), ""),"")</f>
        <v/>
      </c>
      <c r="AA1084" s="10" t="str">
        <f>IF(Overall!$A1086&lt;&gt;"",IF(AND(MONTH($N1084) &lt;= 9, MONTH($O1084) &gt;= 9), IF($R1084 &lt;&gt; "", $H1084/$R1084, ""), ""),"")</f>
        <v/>
      </c>
      <c r="AB1084" s="10" t="str">
        <f>IF(Overall!$A1086&lt;&gt;"",IF(AND(MONTH($N1084) &lt;= 10, MONTH($O1084) &gt;= 10), IF($R1084 &lt;&gt; "", $H1084/$R1084, ""), ""),"")</f>
        <v/>
      </c>
      <c r="AC1084" s="10" t="str">
        <f>IF(Overall!$A1086&lt;&gt;"",IF(AND(MONTH($N1084) &lt;= 11, MONTH($O1084) &gt;= 11), IF($R1084 &lt;&gt; "", $H1084/$R1084, ""), ""),"")</f>
        <v/>
      </c>
      <c r="AD1084" s="10" t="str">
        <f>IF(Overall!$A1086&lt;&gt;"",IF(AND(MONTH($N1084) &lt;= 12, MONTH($O1084) &gt;= 12), IF($R1084 &lt;&gt; "", $H1084/$R1084, ""), ""),"")</f>
        <v/>
      </c>
      <c r="AF1084" s="10" t="str">
        <f ca="1">IFERROR(IF(AND(NOW()&lt;= EOMONTH(DATE(YEAR($O1084),1, 1), 0), Overall!$A1086&lt;&gt;"", MONTH($N1084) &lt;= 1, MONTH($O1084) &gt;= 1), IF($R1084 &lt;&gt; "", $H1084/$R1084, ""), ""), "")</f>
        <v/>
      </c>
      <c r="AG1084" s="10" t="str">
        <f ca="1">IFERROR(IF(AND(NOW()&lt;= EOMONTH(DATE(YEAR($O1084),2, 1), 0), Overall!$A1086&lt;&gt;"", MONTH($N1084) &lt;= 2, MONTH($O1084) &gt;= 2), IF($R1084 &lt;&gt; "", $H1084/$R1084, ""), ""), "")</f>
        <v/>
      </c>
      <c r="AH1084" s="10" t="str">
        <f ca="1">IFERROR(IF(AND(NOW()&lt;= EOMONTH(DATE(YEAR($O1084),3, 1), 0), Overall!$A1086&lt;&gt;"", MONTH($N1084) &lt;= 3, MONTH($O1084) &gt;= 3), IF($R1084 &lt;&gt; "", $H1084/$R1084, ""), ""), "")</f>
        <v/>
      </c>
      <c r="AI1084" s="10" t="str">
        <f ca="1">IFERROR(IF(AND(NOW()&lt;= EOMONTH(DATE(YEAR($O1084),4, 1), 0), Overall!$A1086&lt;&gt;"", MONTH($N1084) &lt;= 4, MONTH($O1084) &gt;= 4), IF($R1084 &lt;&gt; "", $H1084/$R1084, ""), ""), "")</f>
        <v/>
      </c>
      <c r="AJ1084" s="10" t="str">
        <f ca="1">IFERROR(IF(AND(NOW()&lt;= EOMONTH(DATE(YEAR($O1084),5, 1), 0), Overall!$A1086&lt;&gt;"", MONTH($N1084) &lt;= 5, MONTH($O1084) &gt;= 5), IF($R1084 &lt;&gt; "", $H1084/$R1084, ""), ""), "")</f>
        <v/>
      </c>
      <c r="AK1084" s="10" t="str">
        <f ca="1">IFERROR(IF(AND(NOW()&lt;= EOMONTH(DATE(YEAR($O1084),6, 1), 0), Overall!$A1086&lt;&gt;"", MONTH($N1084) &lt;= 6, MONTH($O1084) &gt;= 6), IF($R1084 &lt;&gt; "", $H1084/$R1084, ""), ""), "")</f>
        <v/>
      </c>
      <c r="AL1084" s="10" t="str">
        <f ca="1">IFERROR(IF(AND(NOW()&lt;= EOMONTH(DATE(YEAR($O1084),7, 1), 0), Overall!$A1086&lt;&gt;"", MONTH($N1084) &lt;= 7, MONTH($O1084) &gt;= 7), IF($R1084 &lt;&gt; "", $H1084/$R1084, ""), ""), "")</f>
        <v/>
      </c>
      <c r="AM1084" s="10" t="str">
        <f ca="1">IFERROR(IF(AND(NOW()&lt;= EOMONTH(DATE(YEAR($O1084),8, 1), 0), Overall!$A1086&lt;&gt;"", MONTH($N1084) &lt;= 8, MONTH($O1084) &gt;= 8), IF($R1084 &lt;&gt; "", $H1084/$R1084, ""), ""), "")</f>
        <v/>
      </c>
      <c r="AN1084" s="10" t="str">
        <f ca="1">IFERROR(IF(AND(NOW()&lt;= EOMONTH(DATE(YEAR($O1084),9, 1), 0), Overall!$A1086&lt;&gt;"", MONTH($N1084) &lt;= 9, MONTH($O1084) &gt;= 9), IF($R1084 &lt;&gt; "", $H1084/$R1084, ""), ""), "")</f>
        <v/>
      </c>
      <c r="AO1084" s="10" t="str">
        <f ca="1">IFERROR(IF(AND(NOW()&lt;= EOMONTH(DATE(YEAR($O1084),10, 1), 0), Overall!$A1086&lt;&gt;"", MONTH($N1084) &lt;= 10, MONTH($O1084) &gt;= 10), IF($R1084 &lt;&gt; "", $H1084/$R1084, ""), ""), "")</f>
        <v/>
      </c>
      <c r="AP1084" s="10" t="str">
        <f ca="1">IFERROR(IF(AND(NOW()&lt;= EOMONTH(DATE(YEAR($O1084),11, 1), 0), Overall!$A1086&lt;&gt;"", MONTH($N1084) &lt;=11, MONTH($O1084) &gt;= 11), IF($R1084 &lt;&gt; "", $H1084/$R1084, ""), ""), "")</f>
        <v/>
      </c>
      <c r="AQ1084" s="10" t="str">
        <f ca="1">IFERROR(IF(AND(NOW()&lt;= EOMONTH(DATE(YEAR($O1084),12, 1), 0), Overall!$A1086&lt;&gt;"", MONTH($N1084) &lt;= 12, MONTH($O1084) &gt;= 12), IF($R1084 &lt;&gt; "", $H1084/$R1084, ""), ""), "")</f>
        <v/>
      </c>
      <c r="AR1084" s="16">
        <f t="shared" ca="1" si="35"/>
        <v>0</v>
      </c>
    </row>
    <row r="1085" spans="1:44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IF(Overall!Q1087&lt;&gt;"",_xlfn.VALUETOTEXT(Overall!Q1087),"")</f>
        <v/>
      </c>
      <c r="F1085" s="5" t="str">
        <f>IF(Overall!E1087&lt;&gt;"",_xlfn.VALUETOTEXT(Overall!E1087),"")</f>
        <v/>
      </c>
      <c r="G1085" s="5" t="str">
        <f>IF(Overall!R1087&lt;&gt;"",_xlfn.VALUETOTEXT(Overall!R1087),"")</f>
        <v/>
      </c>
      <c r="H1085" s="6" t="str">
        <f>IF(Overall!F1087&lt;&gt;"",VALUE(Overall!F1087),"")</f>
        <v/>
      </c>
      <c r="I1085" s="6" t="str">
        <f>IF(Overall!G1087&lt;&gt;"",VALUE(Overall!G1087),"")</f>
        <v/>
      </c>
      <c r="J1085" s="6" t="str">
        <f>IF(Overall!H1087&lt;&gt;"",VALUE(Overall!H1087),"")</f>
        <v/>
      </c>
      <c r="K1085" s="6" t="str">
        <f>IF(Overall!I1087&lt;&gt;"",VALUE(Overall!I1087),"")</f>
        <v/>
      </c>
      <c r="L1085" s="6" t="str">
        <f>IF(Overall!J1087&lt;&gt;"",VALUE(Overall!J1087),"")</f>
        <v/>
      </c>
      <c r="M1085" s="6" t="str">
        <f>IF(Overall!K1087&lt;&gt;"",VALUE(Overall!K1087),"")</f>
        <v/>
      </c>
      <c r="N1085" s="7" t="str">
        <f>IF(Overall!L1087&lt;&gt;"",DATEVALUE(MID(Overall!L1087, FIND(",", Overall!L1087) + 2, FIND(" ", Overall!L1087) - FIND(",", Overall!L1087) - 1) &amp; " " &amp; MID(Overall!L1087, FIND(" ", Overall!L1087) + 1, FIND(",", Overall!L1087, FIND(" ", Overall!L1087)) - FIND(" ", Overall!L1087) - 1) &amp; ", " &amp; MID(Overall!L1087, FIND(",", Overall!L1087, FIND(",",Overall!L1087) + 1) + 2, LEN(Overall!L1087))),"")</f>
        <v/>
      </c>
      <c r="O1085" s="7" t="str">
        <f>IF(Overall!M1087&lt;&gt;"",DATEVALUE(MID(Overall!M1087, FIND(",", Overall!M1087) + 2, FIND(" ", Overall!M1087) - FIND(",", Overall!M1087) - 1) &amp; " " &amp; MID(Overall!M1087, FIND(" ", Overall!M1087) + 1, FIND(",", Overall!M1087, FIND(" ", Overall!M1087)) - FIND(" ", Overall!M1087) - 1) &amp; ", " &amp; MID(Overall!M1087, FIND(",", Overall!M1087, FIND(",",Overall!M1087) + 1) + 2, LEN(Overall!M1087))),"")</f>
        <v/>
      </c>
      <c r="P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Q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R1085" s="5" t="str">
        <f t="shared" si="34"/>
        <v/>
      </c>
      <c r="S1085" s="10" t="str">
        <f>IF(Overall!$A1087&lt;&gt;"",IF(AND(MONTH($N1085) &lt;= 1, MONTH($O1085) &gt;= 1), IF($R1085 &lt;&gt; "", $H1085/$R1085, ""), ""),"")</f>
        <v/>
      </c>
      <c r="T1085" s="10" t="str">
        <f>IF(Overall!$A1087&lt;&gt;"",IF(AND(MONTH($N1085) &lt;= 2, MONTH($O1085) &gt;= 2), IF($R1085 &lt;&gt; "", $H1085/$R1085, ""), ""),"")</f>
        <v/>
      </c>
      <c r="U1085" s="10" t="str">
        <f>IF(Overall!$A1087&lt;&gt;"",IF(AND(MONTH($N1085) &lt;= 3, MONTH($O1085) &gt;= 3), IF($R1085 &lt;&gt; "", $H1085/$R1085, ""), ""),"")</f>
        <v/>
      </c>
      <c r="V1085" s="10" t="str">
        <f>IF(Overall!$A1087&lt;&gt;"",IF(AND(MONTH($N1085) &lt;= 4, MONTH($O1085) &gt;= 4), IF($R1085 &lt;&gt; "", $H1085/$R1085, ""), ""),"")</f>
        <v/>
      </c>
      <c r="W1085" s="10" t="str">
        <f>IF(Overall!$A1087&lt;&gt;"",IF(AND(MONTH($N1085) &lt;= 5, MONTH($O1085) &gt;= 5), IF($R1085 &lt;&gt; "", $H1085/$R1085, ""), ""),"")</f>
        <v/>
      </c>
      <c r="X1085" s="10" t="str">
        <f>IF(Overall!$A1087&lt;&gt;"",IF(AND(MONTH($N1085) &lt;= 6, MONTH($O1085) &gt;= 6), IF($R1085 &lt;&gt; "", $H1085/$R1085, ""), ""),"")</f>
        <v/>
      </c>
      <c r="Y1085" s="10" t="str">
        <f>IF(Overall!$A1087&lt;&gt;"",IF(AND(MONTH($N1085) &lt;= 7, MONTH($O1085) &gt;= 7 ), IF($R1085 &lt;&gt; "", $H1085/$R1085, ""), ""),"")</f>
        <v/>
      </c>
      <c r="Z1085" s="10" t="str">
        <f>IF(Overall!$A1087&lt;&gt;"",IF(AND(MONTH($N1085) &lt;= 8, MONTH($O1085) &gt;= 8), IF($R1085 &lt;&gt; "", $H1085/$R1085, ""), ""),"")</f>
        <v/>
      </c>
      <c r="AA1085" s="10" t="str">
        <f>IF(Overall!$A1087&lt;&gt;"",IF(AND(MONTH($N1085) &lt;= 9, MONTH($O1085) &gt;= 9), IF($R1085 &lt;&gt; "", $H1085/$R1085, ""), ""),"")</f>
        <v/>
      </c>
      <c r="AB1085" s="10" t="str">
        <f>IF(Overall!$A1087&lt;&gt;"",IF(AND(MONTH($N1085) &lt;= 10, MONTH($O1085) &gt;= 10), IF($R1085 &lt;&gt; "", $H1085/$R1085, ""), ""),"")</f>
        <v/>
      </c>
      <c r="AC1085" s="10" t="str">
        <f>IF(Overall!$A1087&lt;&gt;"",IF(AND(MONTH($N1085) &lt;= 11, MONTH($O1085) &gt;= 11), IF($R1085 &lt;&gt; "", $H1085/$R1085, ""), ""),"")</f>
        <v/>
      </c>
      <c r="AD1085" s="10" t="str">
        <f>IF(Overall!$A1087&lt;&gt;"",IF(AND(MONTH($N1085) &lt;= 12, MONTH($O1085) &gt;= 12), IF($R1085 &lt;&gt; "", $H1085/$R1085, ""), ""),"")</f>
        <v/>
      </c>
      <c r="AF1085" s="10" t="str">
        <f ca="1">IFERROR(IF(AND(NOW()&lt;= EOMONTH(DATE(YEAR($O1085),1, 1), 0), Overall!$A1087&lt;&gt;"", MONTH($N1085) &lt;= 1, MONTH($O1085) &gt;= 1), IF($R1085 &lt;&gt; "", $H1085/$R1085, ""), ""), "")</f>
        <v/>
      </c>
      <c r="AG1085" s="10" t="str">
        <f ca="1">IFERROR(IF(AND(NOW()&lt;= EOMONTH(DATE(YEAR($O1085),2, 1), 0), Overall!$A1087&lt;&gt;"", MONTH($N1085) &lt;= 2, MONTH($O1085) &gt;= 2), IF($R1085 &lt;&gt; "", $H1085/$R1085, ""), ""), "")</f>
        <v/>
      </c>
      <c r="AH1085" s="10" t="str">
        <f ca="1">IFERROR(IF(AND(NOW()&lt;= EOMONTH(DATE(YEAR($O1085),3, 1), 0), Overall!$A1087&lt;&gt;"", MONTH($N1085) &lt;= 3, MONTH($O1085) &gt;= 3), IF($R1085 &lt;&gt; "", $H1085/$R1085, ""), ""), "")</f>
        <v/>
      </c>
      <c r="AI1085" s="10" t="str">
        <f ca="1">IFERROR(IF(AND(NOW()&lt;= EOMONTH(DATE(YEAR($O1085),4, 1), 0), Overall!$A1087&lt;&gt;"", MONTH($N1085) &lt;= 4, MONTH($O1085) &gt;= 4), IF($R1085 &lt;&gt; "", $H1085/$R1085, ""), ""), "")</f>
        <v/>
      </c>
      <c r="AJ1085" s="10" t="str">
        <f ca="1">IFERROR(IF(AND(NOW()&lt;= EOMONTH(DATE(YEAR($O1085),5, 1), 0), Overall!$A1087&lt;&gt;"", MONTH($N1085) &lt;= 5, MONTH($O1085) &gt;= 5), IF($R1085 &lt;&gt; "", $H1085/$R1085, ""), ""), "")</f>
        <v/>
      </c>
      <c r="AK1085" s="10" t="str">
        <f ca="1">IFERROR(IF(AND(NOW()&lt;= EOMONTH(DATE(YEAR($O1085),6, 1), 0), Overall!$A1087&lt;&gt;"", MONTH($N1085) &lt;= 6, MONTH($O1085) &gt;= 6), IF($R1085 &lt;&gt; "", $H1085/$R1085, ""), ""), "")</f>
        <v/>
      </c>
      <c r="AL1085" s="10" t="str">
        <f ca="1">IFERROR(IF(AND(NOW()&lt;= EOMONTH(DATE(YEAR($O1085),7, 1), 0), Overall!$A1087&lt;&gt;"", MONTH($N1085) &lt;= 7, MONTH($O1085) &gt;= 7), IF($R1085 &lt;&gt; "", $H1085/$R1085, ""), ""), "")</f>
        <v/>
      </c>
      <c r="AM1085" s="10" t="str">
        <f ca="1">IFERROR(IF(AND(NOW()&lt;= EOMONTH(DATE(YEAR($O1085),8, 1), 0), Overall!$A1087&lt;&gt;"", MONTH($N1085) &lt;= 8, MONTH($O1085) &gt;= 8), IF($R1085 &lt;&gt; "", $H1085/$R1085, ""), ""), "")</f>
        <v/>
      </c>
      <c r="AN1085" s="10" t="str">
        <f ca="1">IFERROR(IF(AND(NOW()&lt;= EOMONTH(DATE(YEAR($O1085),9, 1), 0), Overall!$A1087&lt;&gt;"", MONTH($N1085) &lt;= 9, MONTH($O1085) &gt;= 9), IF($R1085 &lt;&gt; "", $H1085/$R1085, ""), ""), "")</f>
        <v/>
      </c>
      <c r="AO1085" s="10" t="str">
        <f ca="1">IFERROR(IF(AND(NOW()&lt;= EOMONTH(DATE(YEAR($O1085),10, 1), 0), Overall!$A1087&lt;&gt;"", MONTH($N1085) &lt;= 10, MONTH($O1085) &gt;= 10), IF($R1085 &lt;&gt; "", $H1085/$R1085, ""), ""), "")</f>
        <v/>
      </c>
      <c r="AP1085" s="10" t="str">
        <f ca="1">IFERROR(IF(AND(NOW()&lt;= EOMONTH(DATE(YEAR($O1085),11, 1), 0), Overall!$A1087&lt;&gt;"", MONTH($N1085) &lt;=11, MONTH($O1085) &gt;= 11), IF($R1085 &lt;&gt; "", $H1085/$R1085, ""), ""), "")</f>
        <v/>
      </c>
      <c r="AQ1085" s="10" t="str">
        <f ca="1">IFERROR(IF(AND(NOW()&lt;= EOMONTH(DATE(YEAR($O1085),12, 1), 0), Overall!$A1087&lt;&gt;"", MONTH($N1085) &lt;= 12, MONTH($O1085) &gt;= 12), IF($R1085 &lt;&gt; "", $H1085/$R1085, ""), ""), "")</f>
        <v/>
      </c>
      <c r="AR1085" s="16">
        <f t="shared" ca="1" si="35"/>
        <v>0</v>
      </c>
    </row>
    <row r="1086" spans="1:44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IF(Overall!Q1088&lt;&gt;"",_xlfn.VALUETOTEXT(Overall!Q1088),"")</f>
        <v/>
      </c>
      <c r="F1086" s="5" t="str">
        <f>IF(Overall!E1088&lt;&gt;"",_xlfn.VALUETOTEXT(Overall!E1088),"")</f>
        <v/>
      </c>
      <c r="G1086" s="5" t="str">
        <f>IF(Overall!R1088&lt;&gt;"",_xlfn.VALUETOTEXT(Overall!R1088),"")</f>
        <v/>
      </c>
      <c r="H1086" s="6" t="str">
        <f>IF(Overall!F1088&lt;&gt;"",VALUE(Overall!F1088),"")</f>
        <v/>
      </c>
      <c r="I1086" s="6" t="str">
        <f>IF(Overall!G1088&lt;&gt;"",VALUE(Overall!G1088),"")</f>
        <v/>
      </c>
      <c r="J1086" s="6" t="str">
        <f>IF(Overall!H1088&lt;&gt;"",VALUE(Overall!H1088),"")</f>
        <v/>
      </c>
      <c r="K1086" s="6" t="str">
        <f>IF(Overall!I1088&lt;&gt;"",VALUE(Overall!I1088),"")</f>
        <v/>
      </c>
      <c r="L1086" s="6" t="str">
        <f>IF(Overall!J1088&lt;&gt;"",VALUE(Overall!J1088),"")</f>
        <v/>
      </c>
      <c r="M1086" s="6" t="str">
        <f>IF(Overall!K1088&lt;&gt;"",VALUE(Overall!K1088),"")</f>
        <v/>
      </c>
      <c r="N1086" s="7" t="str">
        <f>IF(Overall!L1088&lt;&gt;"",DATEVALUE(MID(Overall!L1088, FIND(",", Overall!L1088) + 2, FIND(" ", Overall!L1088) - FIND(",", Overall!L1088) - 1) &amp; " " &amp; MID(Overall!L1088, FIND(" ", Overall!L1088) + 1, FIND(",", Overall!L1088, FIND(" ", Overall!L1088)) - FIND(" ", Overall!L1088) - 1) &amp; ", " &amp; MID(Overall!L1088, FIND(",", Overall!L1088, FIND(",",Overall!L1088) + 1) + 2, LEN(Overall!L1088))),"")</f>
        <v/>
      </c>
      <c r="O1086" s="7" t="str">
        <f>IF(Overall!M1088&lt;&gt;"",DATEVALUE(MID(Overall!M1088, FIND(",", Overall!M1088) + 2, FIND(" ", Overall!M1088) - FIND(",", Overall!M1088) - 1) &amp; " " &amp; MID(Overall!M1088, FIND(" ", Overall!M1088) + 1, FIND(",", Overall!M1088, FIND(" ", Overall!M1088)) - FIND(" ", Overall!M1088) - 1) &amp; ", " &amp; MID(Overall!M1088, FIND(",", Overall!M1088, FIND(",",Overall!M1088) + 1) + 2, LEN(Overall!M1088))),"")</f>
        <v/>
      </c>
      <c r="P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Q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R1086" s="5" t="str">
        <f t="shared" si="34"/>
        <v/>
      </c>
      <c r="S1086" s="10" t="str">
        <f>IF(Overall!$A1088&lt;&gt;"",IF(AND(MONTH($N1086) &lt;= 1, MONTH($O1086) &gt;= 1), IF($R1086 &lt;&gt; "", $H1086/$R1086, ""), ""),"")</f>
        <v/>
      </c>
      <c r="T1086" s="10" t="str">
        <f>IF(Overall!$A1088&lt;&gt;"",IF(AND(MONTH($N1086) &lt;= 2, MONTH($O1086) &gt;= 2), IF($R1086 &lt;&gt; "", $H1086/$R1086, ""), ""),"")</f>
        <v/>
      </c>
      <c r="U1086" s="10" t="str">
        <f>IF(Overall!$A1088&lt;&gt;"",IF(AND(MONTH($N1086) &lt;= 3, MONTH($O1086) &gt;= 3), IF($R1086 &lt;&gt; "", $H1086/$R1086, ""), ""),"")</f>
        <v/>
      </c>
      <c r="V1086" s="10" t="str">
        <f>IF(Overall!$A1088&lt;&gt;"",IF(AND(MONTH($N1086) &lt;= 4, MONTH($O1086) &gt;= 4), IF($R1086 &lt;&gt; "", $H1086/$R1086, ""), ""),"")</f>
        <v/>
      </c>
      <c r="W1086" s="10" t="str">
        <f>IF(Overall!$A1088&lt;&gt;"",IF(AND(MONTH($N1086) &lt;= 5, MONTH($O1086) &gt;= 5), IF($R1086 &lt;&gt; "", $H1086/$R1086, ""), ""),"")</f>
        <v/>
      </c>
      <c r="X1086" s="10" t="str">
        <f>IF(Overall!$A1088&lt;&gt;"",IF(AND(MONTH($N1086) &lt;= 6, MONTH($O1086) &gt;= 6), IF($R1086 &lt;&gt; "", $H1086/$R1086, ""), ""),"")</f>
        <v/>
      </c>
      <c r="Y1086" s="10" t="str">
        <f>IF(Overall!$A1088&lt;&gt;"",IF(AND(MONTH($N1086) &lt;= 7, MONTH($O1086) &gt;= 7 ), IF($R1086 &lt;&gt; "", $H1086/$R1086, ""), ""),"")</f>
        <v/>
      </c>
      <c r="Z1086" s="10" t="str">
        <f>IF(Overall!$A1088&lt;&gt;"",IF(AND(MONTH($N1086) &lt;= 8, MONTH($O1086) &gt;= 8), IF($R1086 &lt;&gt; "", $H1086/$R1086, ""), ""),"")</f>
        <v/>
      </c>
      <c r="AA1086" s="10" t="str">
        <f>IF(Overall!$A1088&lt;&gt;"",IF(AND(MONTH($N1086) &lt;= 9, MONTH($O1086) &gt;= 9), IF($R1086 &lt;&gt; "", $H1086/$R1086, ""), ""),"")</f>
        <v/>
      </c>
      <c r="AB1086" s="10" t="str">
        <f>IF(Overall!$A1088&lt;&gt;"",IF(AND(MONTH($N1086) &lt;= 10, MONTH($O1086) &gt;= 10), IF($R1086 &lt;&gt; "", $H1086/$R1086, ""), ""),"")</f>
        <v/>
      </c>
      <c r="AC1086" s="10" t="str">
        <f>IF(Overall!$A1088&lt;&gt;"",IF(AND(MONTH($N1086) &lt;= 11, MONTH($O1086) &gt;= 11), IF($R1086 &lt;&gt; "", $H1086/$R1086, ""), ""),"")</f>
        <v/>
      </c>
      <c r="AD1086" s="10" t="str">
        <f>IF(Overall!$A1088&lt;&gt;"",IF(AND(MONTH($N1086) &lt;= 12, MONTH($O1086) &gt;= 12), IF($R1086 &lt;&gt; "", $H1086/$R1086, ""), ""),"")</f>
        <v/>
      </c>
      <c r="AF1086" s="10" t="str">
        <f ca="1">IFERROR(IF(AND(NOW()&lt;= EOMONTH(DATE(YEAR($O1086),1, 1), 0), Overall!$A1088&lt;&gt;"", MONTH($N1086) &lt;= 1, MONTH($O1086) &gt;= 1), IF($R1086 &lt;&gt; "", $H1086/$R1086, ""), ""), "")</f>
        <v/>
      </c>
      <c r="AG1086" s="10" t="str">
        <f ca="1">IFERROR(IF(AND(NOW()&lt;= EOMONTH(DATE(YEAR($O1086),2, 1), 0), Overall!$A1088&lt;&gt;"", MONTH($N1086) &lt;= 2, MONTH($O1086) &gt;= 2), IF($R1086 &lt;&gt; "", $H1086/$R1086, ""), ""), "")</f>
        <v/>
      </c>
      <c r="AH1086" s="10" t="str">
        <f ca="1">IFERROR(IF(AND(NOW()&lt;= EOMONTH(DATE(YEAR($O1086),3, 1), 0), Overall!$A1088&lt;&gt;"", MONTH($N1086) &lt;= 3, MONTH($O1086) &gt;= 3), IF($R1086 &lt;&gt; "", $H1086/$R1086, ""), ""), "")</f>
        <v/>
      </c>
      <c r="AI1086" s="10" t="str">
        <f ca="1">IFERROR(IF(AND(NOW()&lt;= EOMONTH(DATE(YEAR($O1086),4, 1), 0), Overall!$A1088&lt;&gt;"", MONTH($N1086) &lt;= 4, MONTH($O1086) &gt;= 4), IF($R1086 &lt;&gt; "", $H1086/$R1086, ""), ""), "")</f>
        <v/>
      </c>
      <c r="AJ1086" s="10" t="str">
        <f ca="1">IFERROR(IF(AND(NOW()&lt;= EOMONTH(DATE(YEAR($O1086),5, 1), 0), Overall!$A1088&lt;&gt;"", MONTH($N1086) &lt;= 5, MONTH($O1086) &gt;= 5), IF($R1086 &lt;&gt; "", $H1086/$R1086, ""), ""), "")</f>
        <v/>
      </c>
      <c r="AK1086" s="10" t="str">
        <f ca="1">IFERROR(IF(AND(NOW()&lt;= EOMONTH(DATE(YEAR($O1086),6, 1), 0), Overall!$A1088&lt;&gt;"", MONTH($N1086) &lt;= 6, MONTH($O1086) &gt;= 6), IF($R1086 &lt;&gt; "", $H1086/$R1086, ""), ""), "")</f>
        <v/>
      </c>
      <c r="AL1086" s="10" t="str">
        <f ca="1">IFERROR(IF(AND(NOW()&lt;= EOMONTH(DATE(YEAR($O1086),7, 1), 0), Overall!$A1088&lt;&gt;"", MONTH($N1086) &lt;= 7, MONTH($O1086) &gt;= 7), IF($R1086 &lt;&gt; "", $H1086/$R1086, ""), ""), "")</f>
        <v/>
      </c>
      <c r="AM1086" s="10" t="str">
        <f ca="1">IFERROR(IF(AND(NOW()&lt;= EOMONTH(DATE(YEAR($O1086),8, 1), 0), Overall!$A1088&lt;&gt;"", MONTH($N1086) &lt;= 8, MONTH($O1086) &gt;= 8), IF($R1086 &lt;&gt; "", $H1086/$R1086, ""), ""), "")</f>
        <v/>
      </c>
      <c r="AN1086" s="10" t="str">
        <f ca="1">IFERROR(IF(AND(NOW()&lt;= EOMONTH(DATE(YEAR($O1086),9, 1), 0), Overall!$A1088&lt;&gt;"", MONTH($N1086) &lt;= 9, MONTH($O1086) &gt;= 9), IF($R1086 &lt;&gt; "", $H1086/$R1086, ""), ""), "")</f>
        <v/>
      </c>
      <c r="AO1086" s="10" t="str">
        <f ca="1">IFERROR(IF(AND(NOW()&lt;= EOMONTH(DATE(YEAR($O1086),10, 1), 0), Overall!$A1088&lt;&gt;"", MONTH($N1086) &lt;= 10, MONTH($O1086) &gt;= 10), IF($R1086 &lt;&gt; "", $H1086/$R1086, ""), ""), "")</f>
        <v/>
      </c>
      <c r="AP1086" s="10" t="str">
        <f ca="1">IFERROR(IF(AND(NOW()&lt;= EOMONTH(DATE(YEAR($O1086),11, 1), 0), Overall!$A1088&lt;&gt;"", MONTH($N1086) &lt;=11, MONTH($O1086) &gt;= 11), IF($R1086 &lt;&gt; "", $H1086/$R1086, ""), ""), "")</f>
        <v/>
      </c>
      <c r="AQ1086" s="10" t="str">
        <f ca="1">IFERROR(IF(AND(NOW()&lt;= EOMONTH(DATE(YEAR($O1086),12, 1), 0), Overall!$A1088&lt;&gt;"", MONTH($N1086) &lt;= 12, MONTH($O1086) &gt;= 12), IF($R1086 &lt;&gt; "", $H1086/$R1086, ""), ""), "")</f>
        <v/>
      </c>
      <c r="AR1086" s="16">
        <f t="shared" ca="1" si="35"/>
        <v>0</v>
      </c>
    </row>
    <row r="1087" spans="1:44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IF(Overall!Q1089&lt;&gt;"",_xlfn.VALUETOTEXT(Overall!Q1089),"")</f>
        <v/>
      </c>
      <c r="F1087" s="5" t="str">
        <f>IF(Overall!E1089&lt;&gt;"",_xlfn.VALUETOTEXT(Overall!E1089),"")</f>
        <v/>
      </c>
      <c r="G1087" s="5" t="str">
        <f>IF(Overall!R1089&lt;&gt;"",_xlfn.VALUETOTEXT(Overall!R1089),"")</f>
        <v/>
      </c>
      <c r="H1087" s="6" t="str">
        <f>IF(Overall!F1089&lt;&gt;"",VALUE(Overall!F1089),"")</f>
        <v/>
      </c>
      <c r="I1087" s="6" t="str">
        <f>IF(Overall!G1089&lt;&gt;"",VALUE(Overall!G1089),"")</f>
        <v/>
      </c>
      <c r="J1087" s="6" t="str">
        <f>IF(Overall!H1089&lt;&gt;"",VALUE(Overall!H1089),"")</f>
        <v/>
      </c>
      <c r="K1087" s="6" t="str">
        <f>IF(Overall!I1089&lt;&gt;"",VALUE(Overall!I1089),"")</f>
        <v/>
      </c>
      <c r="L1087" s="6" t="str">
        <f>IF(Overall!J1089&lt;&gt;"",VALUE(Overall!J1089),"")</f>
        <v/>
      </c>
      <c r="M1087" s="6" t="str">
        <f>IF(Overall!K1089&lt;&gt;"",VALUE(Overall!K1089),"")</f>
        <v/>
      </c>
      <c r="N1087" s="7" t="str">
        <f>IF(Overall!L1089&lt;&gt;"",DATEVALUE(MID(Overall!L1089, FIND(",", Overall!L1089) + 2, FIND(" ", Overall!L1089) - FIND(",", Overall!L1089) - 1) &amp; " " &amp; MID(Overall!L1089, FIND(" ", Overall!L1089) + 1, FIND(",", Overall!L1089, FIND(" ", Overall!L1089)) - FIND(" ", Overall!L1089) - 1) &amp; ", " &amp; MID(Overall!L1089, FIND(",", Overall!L1089, FIND(",",Overall!L1089) + 1) + 2, LEN(Overall!L1089))),"")</f>
        <v/>
      </c>
      <c r="O1087" s="7" t="str">
        <f>IF(Overall!M1089&lt;&gt;"",DATEVALUE(MID(Overall!M1089, FIND(",", Overall!M1089) + 2, FIND(" ", Overall!M1089) - FIND(",", Overall!M1089) - 1) &amp; " " &amp; MID(Overall!M1089, FIND(" ", Overall!M1089) + 1, FIND(",", Overall!M1089, FIND(" ", Overall!M1089)) - FIND(" ", Overall!M1089) - 1) &amp; ", " &amp; MID(Overall!M1089, FIND(",", Overall!M1089, FIND(",",Overall!M1089) + 1) + 2, LEN(Overall!M1089))),"")</f>
        <v/>
      </c>
      <c r="P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Q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R1087" s="5" t="str">
        <f t="shared" si="34"/>
        <v/>
      </c>
      <c r="S1087" s="10" t="str">
        <f>IF(Overall!$A1089&lt;&gt;"",IF(AND(MONTH($N1087) &lt;= 1, MONTH($O1087) &gt;= 1), IF($R1087 &lt;&gt; "", $H1087/$R1087, ""), ""),"")</f>
        <v/>
      </c>
      <c r="T1087" s="10" t="str">
        <f>IF(Overall!$A1089&lt;&gt;"",IF(AND(MONTH($N1087) &lt;= 2, MONTH($O1087) &gt;= 2), IF($R1087 &lt;&gt; "", $H1087/$R1087, ""), ""),"")</f>
        <v/>
      </c>
      <c r="U1087" s="10" t="str">
        <f>IF(Overall!$A1089&lt;&gt;"",IF(AND(MONTH($N1087) &lt;= 3, MONTH($O1087) &gt;= 3), IF($R1087 &lt;&gt; "", $H1087/$R1087, ""), ""),"")</f>
        <v/>
      </c>
      <c r="V1087" s="10" t="str">
        <f>IF(Overall!$A1089&lt;&gt;"",IF(AND(MONTH($N1087) &lt;= 4, MONTH($O1087) &gt;= 4), IF($R1087 &lt;&gt; "", $H1087/$R1087, ""), ""),"")</f>
        <v/>
      </c>
      <c r="W1087" s="10" t="str">
        <f>IF(Overall!$A1089&lt;&gt;"",IF(AND(MONTH($N1087) &lt;= 5, MONTH($O1087) &gt;= 5), IF($R1087 &lt;&gt; "", $H1087/$R1087, ""), ""),"")</f>
        <v/>
      </c>
      <c r="X1087" s="10" t="str">
        <f>IF(Overall!$A1089&lt;&gt;"",IF(AND(MONTH($N1087) &lt;= 6, MONTH($O1087) &gt;= 6), IF($R1087 &lt;&gt; "", $H1087/$R1087, ""), ""),"")</f>
        <v/>
      </c>
      <c r="Y1087" s="10" t="str">
        <f>IF(Overall!$A1089&lt;&gt;"",IF(AND(MONTH($N1087) &lt;= 7, MONTH($O1087) &gt;= 7 ), IF($R1087 &lt;&gt; "", $H1087/$R1087, ""), ""),"")</f>
        <v/>
      </c>
      <c r="Z1087" s="10" t="str">
        <f>IF(Overall!$A1089&lt;&gt;"",IF(AND(MONTH($N1087) &lt;= 8, MONTH($O1087) &gt;= 8), IF($R1087 &lt;&gt; "", $H1087/$R1087, ""), ""),"")</f>
        <v/>
      </c>
      <c r="AA1087" s="10" t="str">
        <f>IF(Overall!$A1089&lt;&gt;"",IF(AND(MONTH($N1087) &lt;= 9, MONTH($O1087) &gt;= 9), IF($R1087 &lt;&gt; "", $H1087/$R1087, ""), ""),"")</f>
        <v/>
      </c>
      <c r="AB1087" s="10" t="str">
        <f>IF(Overall!$A1089&lt;&gt;"",IF(AND(MONTH($N1087) &lt;= 10, MONTH($O1087) &gt;= 10), IF($R1087 &lt;&gt; "", $H1087/$R1087, ""), ""),"")</f>
        <v/>
      </c>
      <c r="AC1087" s="10" t="str">
        <f>IF(Overall!$A1089&lt;&gt;"",IF(AND(MONTH($N1087) &lt;= 11, MONTH($O1087) &gt;= 11), IF($R1087 &lt;&gt; "", $H1087/$R1087, ""), ""),"")</f>
        <v/>
      </c>
      <c r="AD1087" s="10" t="str">
        <f>IF(Overall!$A1089&lt;&gt;"",IF(AND(MONTH($N1087) &lt;= 12, MONTH($O1087) &gt;= 12), IF($R1087 &lt;&gt; "", $H1087/$R1087, ""), ""),"")</f>
        <v/>
      </c>
      <c r="AF1087" s="10" t="str">
        <f ca="1">IFERROR(IF(AND(NOW()&lt;= EOMONTH(DATE(YEAR($O1087),1, 1), 0), Overall!$A1089&lt;&gt;"", MONTH($N1087) &lt;= 1, MONTH($O1087) &gt;= 1), IF($R1087 &lt;&gt; "", $H1087/$R1087, ""), ""), "")</f>
        <v/>
      </c>
      <c r="AG1087" s="10" t="str">
        <f ca="1">IFERROR(IF(AND(NOW()&lt;= EOMONTH(DATE(YEAR($O1087),2, 1), 0), Overall!$A1089&lt;&gt;"", MONTH($N1087) &lt;= 2, MONTH($O1087) &gt;= 2), IF($R1087 &lt;&gt; "", $H1087/$R1087, ""), ""), "")</f>
        <v/>
      </c>
      <c r="AH1087" s="10" t="str">
        <f ca="1">IFERROR(IF(AND(NOW()&lt;= EOMONTH(DATE(YEAR($O1087),3, 1), 0), Overall!$A1089&lt;&gt;"", MONTH($N1087) &lt;= 3, MONTH($O1087) &gt;= 3), IF($R1087 &lt;&gt; "", $H1087/$R1087, ""), ""), "")</f>
        <v/>
      </c>
      <c r="AI1087" s="10" t="str">
        <f ca="1">IFERROR(IF(AND(NOW()&lt;= EOMONTH(DATE(YEAR($O1087),4, 1), 0), Overall!$A1089&lt;&gt;"", MONTH($N1087) &lt;= 4, MONTH($O1087) &gt;= 4), IF($R1087 &lt;&gt; "", $H1087/$R1087, ""), ""), "")</f>
        <v/>
      </c>
      <c r="AJ1087" s="10" t="str">
        <f ca="1">IFERROR(IF(AND(NOW()&lt;= EOMONTH(DATE(YEAR($O1087),5, 1), 0), Overall!$A1089&lt;&gt;"", MONTH($N1087) &lt;= 5, MONTH($O1087) &gt;= 5), IF($R1087 &lt;&gt; "", $H1087/$R1087, ""), ""), "")</f>
        <v/>
      </c>
      <c r="AK1087" s="10" t="str">
        <f ca="1">IFERROR(IF(AND(NOW()&lt;= EOMONTH(DATE(YEAR($O1087),6, 1), 0), Overall!$A1089&lt;&gt;"", MONTH($N1087) &lt;= 6, MONTH($O1087) &gt;= 6), IF($R1087 &lt;&gt; "", $H1087/$R1087, ""), ""), "")</f>
        <v/>
      </c>
      <c r="AL1087" s="10" t="str">
        <f ca="1">IFERROR(IF(AND(NOW()&lt;= EOMONTH(DATE(YEAR($O1087),7, 1), 0), Overall!$A1089&lt;&gt;"", MONTH($N1087) &lt;= 7, MONTH($O1087) &gt;= 7), IF($R1087 &lt;&gt; "", $H1087/$R1087, ""), ""), "")</f>
        <v/>
      </c>
      <c r="AM1087" s="10" t="str">
        <f ca="1">IFERROR(IF(AND(NOW()&lt;= EOMONTH(DATE(YEAR($O1087),8, 1), 0), Overall!$A1089&lt;&gt;"", MONTH($N1087) &lt;= 8, MONTH($O1087) &gt;= 8), IF($R1087 &lt;&gt; "", $H1087/$R1087, ""), ""), "")</f>
        <v/>
      </c>
      <c r="AN1087" s="10" t="str">
        <f ca="1">IFERROR(IF(AND(NOW()&lt;= EOMONTH(DATE(YEAR($O1087),9, 1), 0), Overall!$A1089&lt;&gt;"", MONTH($N1087) &lt;= 9, MONTH($O1087) &gt;= 9), IF($R1087 &lt;&gt; "", $H1087/$R1087, ""), ""), "")</f>
        <v/>
      </c>
      <c r="AO1087" s="10" t="str">
        <f ca="1">IFERROR(IF(AND(NOW()&lt;= EOMONTH(DATE(YEAR($O1087),10, 1), 0), Overall!$A1089&lt;&gt;"", MONTH($N1087) &lt;= 10, MONTH($O1087) &gt;= 10), IF($R1087 &lt;&gt; "", $H1087/$R1087, ""), ""), "")</f>
        <v/>
      </c>
      <c r="AP1087" s="10" t="str">
        <f ca="1">IFERROR(IF(AND(NOW()&lt;= EOMONTH(DATE(YEAR($O1087),11, 1), 0), Overall!$A1089&lt;&gt;"", MONTH($N1087) &lt;=11, MONTH($O1087) &gt;= 11), IF($R1087 &lt;&gt; "", $H1087/$R1087, ""), ""), "")</f>
        <v/>
      </c>
      <c r="AQ1087" s="10" t="str">
        <f ca="1">IFERROR(IF(AND(NOW()&lt;= EOMONTH(DATE(YEAR($O1087),12, 1), 0), Overall!$A1089&lt;&gt;"", MONTH($N1087) &lt;= 12, MONTH($O1087) &gt;= 12), IF($R1087 &lt;&gt; "", $H1087/$R1087, ""), ""), "")</f>
        <v/>
      </c>
      <c r="AR1087" s="16">
        <f t="shared" ca="1" si="35"/>
        <v>0</v>
      </c>
    </row>
    <row r="1088" spans="1:44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IF(Overall!Q1090&lt;&gt;"",_xlfn.VALUETOTEXT(Overall!Q1090),"")</f>
        <v/>
      </c>
      <c r="F1088" s="5" t="str">
        <f>IF(Overall!E1090&lt;&gt;"",_xlfn.VALUETOTEXT(Overall!E1090),"")</f>
        <v/>
      </c>
      <c r="G1088" s="5" t="str">
        <f>IF(Overall!R1090&lt;&gt;"",_xlfn.VALUETOTEXT(Overall!R1090),"")</f>
        <v/>
      </c>
      <c r="H1088" s="6" t="str">
        <f>IF(Overall!F1090&lt;&gt;"",VALUE(Overall!F1090),"")</f>
        <v/>
      </c>
      <c r="I1088" s="6" t="str">
        <f>IF(Overall!G1090&lt;&gt;"",VALUE(Overall!G1090),"")</f>
        <v/>
      </c>
      <c r="J1088" s="6" t="str">
        <f>IF(Overall!H1090&lt;&gt;"",VALUE(Overall!H1090),"")</f>
        <v/>
      </c>
      <c r="K1088" s="6" t="str">
        <f>IF(Overall!I1090&lt;&gt;"",VALUE(Overall!I1090),"")</f>
        <v/>
      </c>
      <c r="L1088" s="6" t="str">
        <f>IF(Overall!J1090&lt;&gt;"",VALUE(Overall!J1090),"")</f>
        <v/>
      </c>
      <c r="M1088" s="6" t="str">
        <f>IF(Overall!K1090&lt;&gt;"",VALUE(Overall!K1090),"")</f>
        <v/>
      </c>
      <c r="N1088" s="7" t="str">
        <f>IF(Overall!L1090&lt;&gt;"",DATEVALUE(MID(Overall!L1090, FIND(",", Overall!L1090) + 2, FIND(" ", Overall!L1090) - FIND(",", Overall!L1090) - 1) &amp; " " &amp; MID(Overall!L1090, FIND(" ", Overall!L1090) + 1, FIND(",", Overall!L1090, FIND(" ", Overall!L1090)) - FIND(" ", Overall!L1090) - 1) &amp; ", " &amp; MID(Overall!L1090, FIND(",", Overall!L1090, FIND(",",Overall!L1090) + 1) + 2, LEN(Overall!L1090))),"")</f>
        <v/>
      </c>
      <c r="O1088" s="7" t="str">
        <f>IF(Overall!M1090&lt;&gt;"",DATEVALUE(MID(Overall!M1090, FIND(",", Overall!M1090) + 2, FIND(" ", Overall!M1090) - FIND(",", Overall!M1090) - 1) &amp; " " &amp; MID(Overall!M1090, FIND(" ", Overall!M1090) + 1, FIND(",", Overall!M1090, FIND(" ", Overall!M1090)) - FIND(" ", Overall!M1090) - 1) &amp; ", " &amp; MID(Overall!M1090, FIND(",", Overall!M1090, FIND(",",Overall!M1090) + 1) + 2, LEN(Overall!M1090))),"")</f>
        <v/>
      </c>
      <c r="P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Q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R1088" s="5" t="str">
        <f t="shared" si="34"/>
        <v/>
      </c>
      <c r="S1088" s="10" t="str">
        <f>IF(Overall!$A1090&lt;&gt;"",IF(AND(MONTH($N1088) &lt;= 1, MONTH($O1088) &gt;= 1), IF($R1088 &lt;&gt; "", $H1088/$R1088, ""), ""),"")</f>
        <v/>
      </c>
      <c r="T1088" s="10" t="str">
        <f>IF(Overall!$A1090&lt;&gt;"",IF(AND(MONTH($N1088) &lt;= 2, MONTH($O1088) &gt;= 2), IF($R1088 &lt;&gt; "", $H1088/$R1088, ""), ""),"")</f>
        <v/>
      </c>
      <c r="U1088" s="10" t="str">
        <f>IF(Overall!$A1090&lt;&gt;"",IF(AND(MONTH($N1088) &lt;= 3, MONTH($O1088) &gt;= 3), IF($R1088 &lt;&gt; "", $H1088/$R1088, ""), ""),"")</f>
        <v/>
      </c>
      <c r="V1088" s="10" t="str">
        <f>IF(Overall!$A1090&lt;&gt;"",IF(AND(MONTH($N1088) &lt;= 4, MONTH($O1088) &gt;= 4), IF($R1088 &lt;&gt; "", $H1088/$R1088, ""), ""),"")</f>
        <v/>
      </c>
      <c r="W1088" s="10" t="str">
        <f>IF(Overall!$A1090&lt;&gt;"",IF(AND(MONTH($N1088) &lt;= 5, MONTH($O1088) &gt;= 5), IF($R1088 &lt;&gt; "", $H1088/$R1088, ""), ""),"")</f>
        <v/>
      </c>
      <c r="X1088" s="10" t="str">
        <f>IF(Overall!$A1090&lt;&gt;"",IF(AND(MONTH($N1088) &lt;= 6, MONTH($O1088) &gt;= 6), IF($R1088 &lt;&gt; "", $H1088/$R1088, ""), ""),"")</f>
        <v/>
      </c>
      <c r="Y1088" s="10" t="str">
        <f>IF(Overall!$A1090&lt;&gt;"",IF(AND(MONTH($N1088) &lt;= 7, MONTH($O1088) &gt;= 7 ), IF($R1088 &lt;&gt; "", $H1088/$R1088, ""), ""),"")</f>
        <v/>
      </c>
      <c r="Z1088" s="10" t="str">
        <f>IF(Overall!$A1090&lt;&gt;"",IF(AND(MONTH($N1088) &lt;= 8, MONTH($O1088) &gt;= 8), IF($R1088 &lt;&gt; "", $H1088/$R1088, ""), ""),"")</f>
        <v/>
      </c>
      <c r="AA1088" s="10" t="str">
        <f>IF(Overall!$A1090&lt;&gt;"",IF(AND(MONTH($N1088) &lt;= 9, MONTH($O1088) &gt;= 9), IF($R1088 &lt;&gt; "", $H1088/$R1088, ""), ""),"")</f>
        <v/>
      </c>
      <c r="AB1088" s="10" t="str">
        <f>IF(Overall!$A1090&lt;&gt;"",IF(AND(MONTH($N1088) &lt;= 10, MONTH($O1088) &gt;= 10), IF($R1088 &lt;&gt; "", $H1088/$R1088, ""), ""),"")</f>
        <v/>
      </c>
      <c r="AC1088" s="10" t="str">
        <f>IF(Overall!$A1090&lt;&gt;"",IF(AND(MONTH($N1088) &lt;= 11, MONTH($O1088) &gt;= 11), IF($R1088 &lt;&gt; "", $H1088/$R1088, ""), ""),"")</f>
        <v/>
      </c>
      <c r="AD1088" s="10" t="str">
        <f>IF(Overall!$A1090&lt;&gt;"",IF(AND(MONTH($N1088) &lt;= 12, MONTH($O1088) &gt;= 12), IF($R1088 &lt;&gt; "", $H1088/$R1088, ""), ""),"")</f>
        <v/>
      </c>
      <c r="AF1088" s="10" t="str">
        <f ca="1">IFERROR(IF(AND(NOW()&lt;= EOMONTH(DATE(YEAR($O1088),1, 1), 0), Overall!$A1090&lt;&gt;"", MONTH($N1088) &lt;= 1, MONTH($O1088) &gt;= 1), IF($R1088 &lt;&gt; "", $H1088/$R1088, ""), ""), "")</f>
        <v/>
      </c>
      <c r="AG1088" s="10" t="str">
        <f ca="1">IFERROR(IF(AND(NOW()&lt;= EOMONTH(DATE(YEAR($O1088),2, 1), 0), Overall!$A1090&lt;&gt;"", MONTH($N1088) &lt;= 2, MONTH($O1088) &gt;= 2), IF($R1088 &lt;&gt; "", $H1088/$R1088, ""), ""), "")</f>
        <v/>
      </c>
      <c r="AH1088" s="10" t="str">
        <f ca="1">IFERROR(IF(AND(NOW()&lt;= EOMONTH(DATE(YEAR($O1088),3, 1), 0), Overall!$A1090&lt;&gt;"", MONTH($N1088) &lt;= 3, MONTH($O1088) &gt;= 3), IF($R1088 &lt;&gt; "", $H1088/$R1088, ""), ""), "")</f>
        <v/>
      </c>
      <c r="AI1088" s="10" t="str">
        <f ca="1">IFERROR(IF(AND(NOW()&lt;= EOMONTH(DATE(YEAR($O1088),4, 1), 0), Overall!$A1090&lt;&gt;"", MONTH($N1088) &lt;= 4, MONTH($O1088) &gt;= 4), IF($R1088 &lt;&gt; "", $H1088/$R1088, ""), ""), "")</f>
        <v/>
      </c>
      <c r="AJ1088" s="10" t="str">
        <f ca="1">IFERROR(IF(AND(NOW()&lt;= EOMONTH(DATE(YEAR($O1088),5, 1), 0), Overall!$A1090&lt;&gt;"", MONTH($N1088) &lt;= 5, MONTH($O1088) &gt;= 5), IF($R1088 &lt;&gt; "", $H1088/$R1088, ""), ""), "")</f>
        <v/>
      </c>
      <c r="AK1088" s="10" t="str">
        <f ca="1">IFERROR(IF(AND(NOW()&lt;= EOMONTH(DATE(YEAR($O1088),6, 1), 0), Overall!$A1090&lt;&gt;"", MONTH($N1088) &lt;= 6, MONTH($O1088) &gt;= 6), IF($R1088 &lt;&gt; "", $H1088/$R1088, ""), ""), "")</f>
        <v/>
      </c>
      <c r="AL1088" s="10" t="str">
        <f ca="1">IFERROR(IF(AND(NOW()&lt;= EOMONTH(DATE(YEAR($O1088),7, 1), 0), Overall!$A1090&lt;&gt;"", MONTH($N1088) &lt;= 7, MONTH($O1088) &gt;= 7), IF($R1088 &lt;&gt; "", $H1088/$R1088, ""), ""), "")</f>
        <v/>
      </c>
      <c r="AM1088" s="10" t="str">
        <f ca="1">IFERROR(IF(AND(NOW()&lt;= EOMONTH(DATE(YEAR($O1088),8, 1), 0), Overall!$A1090&lt;&gt;"", MONTH($N1088) &lt;= 8, MONTH($O1088) &gt;= 8), IF($R1088 &lt;&gt; "", $H1088/$R1088, ""), ""), "")</f>
        <v/>
      </c>
      <c r="AN1088" s="10" t="str">
        <f ca="1">IFERROR(IF(AND(NOW()&lt;= EOMONTH(DATE(YEAR($O1088),9, 1), 0), Overall!$A1090&lt;&gt;"", MONTH($N1088) &lt;= 9, MONTH($O1088) &gt;= 9), IF($R1088 &lt;&gt; "", $H1088/$R1088, ""), ""), "")</f>
        <v/>
      </c>
      <c r="AO1088" s="10" t="str">
        <f ca="1">IFERROR(IF(AND(NOW()&lt;= EOMONTH(DATE(YEAR($O1088),10, 1), 0), Overall!$A1090&lt;&gt;"", MONTH($N1088) &lt;= 10, MONTH($O1088) &gt;= 10), IF($R1088 &lt;&gt; "", $H1088/$R1088, ""), ""), "")</f>
        <v/>
      </c>
      <c r="AP1088" s="10" t="str">
        <f ca="1">IFERROR(IF(AND(NOW()&lt;= EOMONTH(DATE(YEAR($O1088),11, 1), 0), Overall!$A1090&lt;&gt;"", MONTH($N1088) &lt;=11, MONTH($O1088) &gt;= 11), IF($R1088 &lt;&gt; "", $H1088/$R1088, ""), ""), "")</f>
        <v/>
      </c>
      <c r="AQ1088" s="10" t="str">
        <f ca="1">IFERROR(IF(AND(NOW()&lt;= EOMONTH(DATE(YEAR($O1088),12, 1), 0), Overall!$A1090&lt;&gt;"", MONTH($N1088) &lt;= 12, MONTH($O1088) &gt;= 12), IF($R1088 &lt;&gt; "", $H1088/$R1088, ""), ""), "")</f>
        <v/>
      </c>
      <c r="AR1088" s="16">
        <f t="shared" ca="1" si="35"/>
        <v>0</v>
      </c>
    </row>
    <row r="1089" spans="1:44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IF(Overall!Q1091&lt;&gt;"",_xlfn.VALUETOTEXT(Overall!Q1091),"")</f>
        <v/>
      </c>
      <c r="F1089" s="5" t="str">
        <f>IF(Overall!E1091&lt;&gt;"",_xlfn.VALUETOTEXT(Overall!E1091),"")</f>
        <v/>
      </c>
      <c r="G1089" s="5" t="str">
        <f>IF(Overall!R1091&lt;&gt;"",_xlfn.VALUETOTEXT(Overall!R1091),"")</f>
        <v/>
      </c>
      <c r="H1089" s="6" t="str">
        <f>IF(Overall!F1091&lt;&gt;"",VALUE(Overall!F1091),"")</f>
        <v/>
      </c>
      <c r="I1089" s="6" t="str">
        <f>IF(Overall!G1091&lt;&gt;"",VALUE(Overall!G1091),"")</f>
        <v/>
      </c>
      <c r="J1089" s="6" t="str">
        <f>IF(Overall!H1091&lt;&gt;"",VALUE(Overall!H1091),"")</f>
        <v/>
      </c>
      <c r="K1089" s="6" t="str">
        <f>IF(Overall!I1091&lt;&gt;"",VALUE(Overall!I1091),"")</f>
        <v/>
      </c>
      <c r="L1089" s="6" t="str">
        <f>IF(Overall!J1091&lt;&gt;"",VALUE(Overall!J1091),"")</f>
        <v/>
      </c>
      <c r="M1089" s="6" t="str">
        <f>IF(Overall!K1091&lt;&gt;"",VALUE(Overall!K1091),"")</f>
        <v/>
      </c>
      <c r="N1089" s="7" t="str">
        <f>IF(Overall!L1091&lt;&gt;"",DATEVALUE(MID(Overall!L1091, FIND(",", Overall!L1091) + 2, FIND(" ", Overall!L1091) - FIND(",", Overall!L1091) - 1) &amp; " " &amp; MID(Overall!L1091, FIND(" ", Overall!L1091) + 1, FIND(",", Overall!L1091, FIND(" ", Overall!L1091)) - FIND(" ", Overall!L1091) - 1) &amp; ", " &amp; MID(Overall!L1091, FIND(",", Overall!L1091, FIND(",",Overall!L1091) + 1) + 2, LEN(Overall!L1091))),"")</f>
        <v/>
      </c>
      <c r="O1089" s="7" t="str">
        <f>IF(Overall!M1091&lt;&gt;"",DATEVALUE(MID(Overall!M1091, FIND(",", Overall!M1091) + 2, FIND(" ", Overall!M1091) - FIND(",", Overall!M1091) - 1) &amp; " " &amp; MID(Overall!M1091, FIND(" ", Overall!M1091) + 1, FIND(",", Overall!M1091, FIND(" ", Overall!M1091)) - FIND(" ", Overall!M1091) - 1) &amp; ", " &amp; MID(Overall!M1091, FIND(",", Overall!M1091, FIND(",",Overall!M1091) + 1) + 2, LEN(Overall!M1091))),"")</f>
        <v/>
      </c>
      <c r="P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Q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R1089" s="5" t="str">
        <f t="shared" si="34"/>
        <v/>
      </c>
      <c r="S1089" s="10" t="str">
        <f>IF(Overall!$A1091&lt;&gt;"",IF(AND(MONTH($N1089) &lt;= 1, MONTH($O1089) &gt;= 1), IF($R1089 &lt;&gt; "", $H1089/$R1089, ""), ""),"")</f>
        <v/>
      </c>
      <c r="T1089" s="10" t="str">
        <f>IF(Overall!$A1091&lt;&gt;"",IF(AND(MONTH($N1089) &lt;= 2, MONTH($O1089) &gt;= 2), IF($R1089 &lt;&gt; "", $H1089/$R1089, ""), ""),"")</f>
        <v/>
      </c>
      <c r="U1089" s="10" t="str">
        <f>IF(Overall!$A1091&lt;&gt;"",IF(AND(MONTH($N1089) &lt;= 3, MONTH($O1089) &gt;= 3), IF($R1089 &lt;&gt; "", $H1089/$R1089, ""), ""),"")</f>
        <v/>
      </c>
      <c r="V1089" s="10" t="str">
        <f>IF(Overall!$A1091&lt;&gt;"",IF(AND(MONTH($N1089) &lt;= 4, MONTH($O1089) &gt;= 4), IF($R1089 &lt;&gt; "", $H1089/$R1089, ""), ""),"")</f>
        <v/>
      </c>
      <c r="W1089" s="10" t="str">
        <f>IF(Overall!$A1091&lt;&gt;"",IF(AND(MONTH($N1089) &lt;= 5, MONTH($O1089) &gt;= 5), IF($R1089 &lt;&gt; "", $H1089/$R1089, ""), ""),"")</f>
        <v/>
      </c>
      <c r="X1089" s="10" t="str">
        <f>IF(Overall!$A1091&lt;&gt;"",IF(AND(MONTH($N1089) &lt;= 6, MONTH($O1089) &gt;= 6), IF($R1089 &lt;&gt; "", $H1089/$R1089, ""), ""),"")</f>
        <v/>
      </c>
      <c r="Y1089" s="10" t="str">
        <f>IF(Overall!$A1091&lt;&gt;"",IF(AND(MONTH($N1089) &lt;= 7, MONTH($O1089) &gt;= 7 ), IF($R1089 &lt;&gt; "", $H1089/$R1089, ""), ""),"")</f>
        <v/>
      </c>
      <c r="Z1089" s="10" t="str">
        <f>IF(Overall!$A1091&lt;&gt;"",IF(AND(MONTH($N1089) &lt;= 8, MONTH($O1089) &gt;= 8), IF($R1089 &lt;&gt; "", $H1089/$R1089, ""), ""),"")</f>
        <v/>
      </c>
      <c r="AA1089" s="10" t="str">
        <f>IF(Overall!$A1091&lt;&gt;"",IF(AND(MONTH($N1089) &lt;= 9, MONTH($O1089) &gt;= 9), IF($R1089 &lt;&gt; "", $H1089/$R1089, ""), ""),"")</f>
        <v/>
      </c>
      <c r="AB1089" s="10" t="str">
        <f>IF(Overall!$A1091&lt;&gt;"",IF(AND(MONTH($N1089) &lt;= 10, MONTH($O1089) &gt;= 10), IF($R1089 &lt;&gt; "", $H1089/$R1089, ""), ""),"")</f>
        <v/>
      </c>
      <c r="AC1089" s="10" t="str">
        <f>IF(Overall!$A1091&lt;&gt;"",IF(AND(MONTH($N1089) &lt;= 11, MONTH($O1089) &gt;= 11), IF($R1089 &lt;&gt; "", $H1089/$R1089, ""), ""),"")</f>
        <v/>
      </c>
      <c r="AD1089" s="10" t="str">
        <f>IF(Overall!$A1091&lt;&gt;"",IF(AND(MONTH($N1089) &lt;= 12, MONTH($O1089) &gt;= 12), IF($R1089 &lt;&gt; "", $H1089/$R1089, ""), ""),"")</f>
        <v/>
      </c>
      <c r="AF1089" s="10" t="str">
        <f ca="1">IFERROR(IF(AND(NOW()&lt;= EOMONTH(DATE(YEAR($O1089),1, 1), 0), Overall!$A1091&lt;&gt;"", MONTH($N1089) &lt;= 1, MONTH($O1089) &gt;= 1), IF($R1089 &lt;&gt; "", $H1089/$R1089, ""), ""), "")</f>
        <v/>
      </c>
      <c r="AG1089" s="10" t="str">
        <f ca="1">IFERROR(IF(AND(NOW()&lt;= EOMONTH(DATE(YEAR($O1089),2, 1), 0), Overall!$A1091&lt;&gt;"", MONTH($N1089) &lt;= 2, MONTH($O1089) &gt;= 2), IF($R1089 &lt;&gt; "", $H1089/$R1089, ""), ""), "")</f>
        <v/>
      </c>
      <c r="AH1089" s="10" t="str">
        <f ca="1">IFERROR(IF(AND(NOW()&lt;= EOMONTH(DATE(YEAR($O1089),3, 1), 0), Overall!$A1091&lt;&gt;"", MONTH($N1089) &lt;= 3, MONTH($O1089) &gt;= 3), IF($R1089 &lt;&gt; "", $H1089/$R1089, ""), ""), "")</f>
        <v/>
      </c>
      <c r="AI1089" s="10" t="str">
        <f ca="1">IFERROR(IF(AND(NOW()&lt;= EOMONTH(DATE(YEAR($O1089),4, 1), 0), Overall!$A1091&lt;&gt;"", MONTH($N1089) &lt;= 4, MONTH($O1089) &gt;= 4), IF($R1089 &lt;&gt; "", $H1089/$R1089, ""), ""), "")</f>
        <v/>
      </c>
      <c r="AJ1089" s="10" t="str">
        <f ca="1">IFERROR(IF(AND(NOW()&lt;= EOMONTH(DATE(YEAR($O1089),5, 1), 0), Overall!$A1091&lt;&gt;"", MONTH($N1089) &lt;= 5, MONTH($O1089) &gt;= 5), IF($R1089 &lt;&gt; "", $H1089/$R1089, ""), ""), "")</f>
        <v/>
      </c>
      <c r="AK1089" s="10" t="str">
        <f ca="1">IFERROR(IF(AND(NOW()&lt;= EOMONTH(DATE(YEAR($O1089),6, 1), 0), Overall!$A1091&lt;&gt;"", MONTH($N1089) &lt;= 6, MONTH($O1089) &gt;= 6), IF($R1089 &lt;&gt; "", $H1089/$R1089, ""), ""), "")</f>
        <v/>
      </c>
      <c r="AL1089" s="10" t="str">
        <f ca="1">IFERROR(IF(AND(NOW()&lt;= EOMONTH(DATE(YEAR($O1089),7, 1), 0), Overall!$A1091&lt;&gt;"", MONTH($N1089) &lt;= 7, MONTH($O1089) &gt;= 7), IF($R1089 &lt;&gt; "", $H1089/$R1089, ""), ""), "")</f>
        <v/>
      </c>
      <c r="AM1089" s="10" t="str">
        <f ca="1">IFERROR(IF(AND(NOW()&lt;= EOMONTH(DATE(YEAR($O1089),8, 1), 0), Overall!$A1091&lt;&gt;"", MONTH($N1089) &lt;= 8, MONTH($O1089) &gt;= 8), IF($R1089 &lt;&gt; "", $H1089/$R1089, ""), ""), "")</f>
        <v/>
      </c>
      <c r="AN1089" s="10" t="str">
        <f ca="1">IFERROR(IF(AND(NOW()&lt;= EOMONTH(DATE(YEAR($O1089),9, 1), 0), Overall!$A1091&lt;&gt;"", MONTH($N1089) &lt;= 9, MONTH($O1089) &gt;= 9), IF($R1089 &lt;&gt; "", $H1089/$R1089, ""), ""), "")</f>
        <v/>
      </c>
      <c r="AO1089" s="10" t="str">
        <f ca="1">IFERROR(IF(AND(NOW()&lt;= EOMONTH(DATE(YEAR($O1089),10, 1), 0), Overall!$A1091&lt;&gt;"", MONTH($N1089) &lt;= 10, MONTH($O1089) &gt;= 10), IF($R1089 &lt;&gt; "", $H1089/$R1089, ""), ""), "")</f>
        <v/>
      </c>
      <c r="AP1089" s="10" t="str">
        <f ca="1">IFERROR(IF(AND(NOW()&lt;= EOMONTH(DATE(YEAR($O1089),11, 1), 0), Overall!$A1091&lt;&gt;"", MONTH($N1089) &lt;=11, MONTH($O1089) &gt;= 11), IF($R1089 &lt;&gt; "", $H1089/$R1089, ""), ""), "")</f>
        <v/>
      </c>
      <c r="AQ1089" s="10" t="str">
        <f ca="1">IFERROR(IF(AND(NOW()&lt;= EOMONTH(DATE(YEAR($O1089),12, 1), 0), Overall!$A1091&lt;&gt;"", MONTH($N1089) &lt;= 12, MONTH($O1089) &gt;= 12), IF($R1089 &lt;&gt; "", $H1089/$R1089, ""), ""), "")</f>
        <v/>
      </c>
      <c r="AR1089" s="16">
        <f t="shared" ca="1" si="35"/>
        <v>0</v>
      </c>
    </row>
    <row r="1090" spans="1:44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6" t="str">
        <f>IF(Overall!F1092&lt;&gt;"",VALUE(Overall!F1092),"")</f>
        <v/>
      </c>
      <c r="I1090" s="6" t="str">
        <f>IF(Overall!G1092&lt;&gt;"",VALUE(Overall!G1092),"")</f>
        <v/>
      </c>
      <c r="J1090" s="6" t="str">
        <f>IF(Overall!H1092&lt;&gt;"",VALUE(Overall!H1092),"")</f>
        <v/>
      </c>
      <c r="K1090" s="6" t="str">
        <f>IF(Overall!I1092&lt;&gt;"",VALUE(Overall!I1092),"")</f>
        <v/>
      </c>
      <c r="L1090" s="6" t="str">
        <f>IF(Overall!J1092&lt;&gt;"",VALUE(Overall!J1092),"")</f>
        <v/>
      </c>
      <c r="M1090" s="6" t="str">
        <f>IF(Overall!K1092&lt;&gt;"",VALUE(Overall!K1092),"")</f>
        <v/>
      </c>
      <c r="N1090" s="7" t="str">
        <f>IF(Overall!L1092&lt;&gt;"",DATEVALUE(MID(Overall!L1092, FIND(",", Overall!L1092) + 2, FIND(" ", Overall!L1092) - FIND(",", Overall!L1092) - 1) &amp; " " &amp; MID(Overall!L1092, FIND(" ", Overall!L1092) + 1, FIND(",", Overall!L1092, FIND(" ", Overall!L1092)) - FIND(" ", Overall!L1092) - 1) &amp; ", " &amp; MID(Overall!L1092, FIND(",", Overall!L1092, FIND(",",Overall!L1092) + 1) + 2, LEN(Overall!L1092))),"")</f>
        <v/>
      </c>
      <c r="O1090" s="7" t="str">
        <f>IF(Overall!M1092&lt;&gt;"",DATEVALUE(MID(Overall!M1092, FIND(",", Overall!M1092) + 2, FIND(" ", Overall!M1092) - FIND(",", Overall!M1092) - 1) &amp; " " &amp; MID(Overall!M1092, FIND(" ", Overall!M1092) + 1, FIND(",", Overall!M1092, FIND(" ", Overall!M1092)) - FIND(" ", Overall!M1092) - 1) &amp; ", " &amp; MID(Overall!M1092, FIND(",", Overall!M1092, FIND(",",Overall!M1092) + 1) + 2, LEN(Overall!M1092))),"")</f>
        <v/>
      </c>
      <c r="P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Q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R1090" s="5" t="str">
        <f t="shared" si="34"/>
        <v/>
      </c>
      <c r="S1090" s="10" t="str">
        <f>IF(Overall!$A1092&lt;&gt;"",IF(AND(MONTH($N1090) &lt;= 1, MONTH($O1090) &gt;= 1), IF($R1090 &lt;&gt; "", $H1090/$R1090, ""), ""),"")</f>
        <v/>
      </c>
      <c r="T1090" s="10" t="str">
        <f>IF(Overall!$A1092&lt;&gt;"",IF(AND(MONTH($N1090) &lt;= 2, MONTH($O1090) &gt;= 2), IF($R1090 &lt;&gt; "", $H1090/$R1090, ""), ""),"")</f>
        <v/>
      </c>
      <c r="U1090" s="10" t="str">
        <f>IF(Overall!$A1092&lt;&gt;"",IF(AND(MONTH($N1090) &lt;= 3, MONTH($O1090) &gt;= 3), IF($R1090 &lt;&gt; "", $H1090/$R1090, ""), ""),"")</f>
        <v/>
      </c>
      <c r="V1090" s="10" t="str">
        <f>IF(Overall!$A1092&lt;&gt;"",IF(AND(MONTH($N1090) &lt;= 4, MONTH($O1090) &gt;= 4), IF($R1090 &lt;&gt; "", $H1090/$R1090, ""), ""),"")</f>
        <v/>
      </c>
      <c r="W1090" s="10" t="str">
        <f>IF(Overall!$A1092&lt;&gt;"",IF(AND(MONTH($N1090) &lt;= 5, MONTH($O1090) &gt;= 5), IF($R1090 &lt;&gt; "", $H1090/$R1090, ""), ""),"")</f>
        <v/>
      </c>
      <c r="X1090" s="10" t="str">
        <f>IF(Overall!$A1092&lt;&gt;"",IF(AND(MONTH($N1090) &lt;= 6, MONTH($O1090) &gt;= 6), IF($R1090 &lt;&gt; "", $H1090/$R1090, ""), ""),"")</f>
        <v/>
      </c>
      <c r="Y1090" s="10" t="str">
        <f>IF(Overall!$A1092&lt;&gt;"",IF(AND(MONTH($N1090) &lt;= 7, MONTH($O1090) &gt;= 7 ), IF($R1090 &lt;&gt; "", $H1090/$R1090, ""), ""),"")</f>
        <v/>
      </c>
      <c r="Z1090" s="10" t="str">
        <f>IF(Overall!$A1092&lt;&gt;"",IF(AND(MONTH($N1090) &lt;= 8, MONTH($O1090) &gt;= 8), IF($R1090 &lt;&gt; "", $H1090/$R1090, ""), ""),"")</f>
        <v/>
      </c>
      <c r="AA1090" s="10" t="str">
        <f>IF(Overall!$A1092&lt;&gt;"",IF(AND(MONTH($N1090) &lt;= 9, MONTH($O1090) &gt;= 9), IF($R1090 &lt;&gt; "", $H1090/$R1090, ""), ""),"")</f>
        <v/>
      </c>
      <c r="AB1090" s="10" t="str">
        <f>IF(Overall!$A1092&lt;&gt;"",IF(AND(MONTH($N1090) &lt;= 10, MONTH($O1090) &gt;= 10), IF($R1090 &lt;&gt; "", $H1090/$R1090, ""), ""),"")</f>
        <v/>
      </c>
      <c r="AC1090" s="10" t="str">
        <f>IF(Overall!$A1092&lt;&gt;"",IF(AND(MONTH($N1090) &lt;= 11, MONTH($O1090) &gt;= 11), IF($R1090 &lt;&gt; "", $H1090/$R1090, ""), ""),"")</f>
        <v/>
      </c>
      <c r="AD1090" s="10" t="str">
        <f>IF(Overall!$A1092&lt;&gt;"",IF(AND(MONTH($N1090) &lt;= 12, MONTH($O1090) &gt;= 12), IF($R1090 &lt;&gt; "", $H1090/$R1090, ""), ""),"")</f>
        <v/>
      </c>
      <c r="AF1090" s="10" t="str">
        <f ca="1">IFERROR(IF(AND(NOW()&lt;= EOMONTH(DATE(YEAR($O1090),1, 1), 0), Overall!$A1092&lt;&gt;"", MONTH($N1090) &lt;= 1, MONTH($O1090) &gt;= 1), IF($R1090 &lt;&gt; "", $H1090/$R1090, ""), ""), "")</f>
        <v/>
      </c>
      <c r="AG1090" s="10" t="str">
        <f ca="1">IFERROR(IF(AND(NOW()&lt;= EOMONTH(DATE(YEAR($O1090),2, 1), 0), Overall!$A1092&lt;&gt;"", MONTH($N1090) &lt;= 2, MONTH($O1090) &gt;= 2), IF($R1090 &lt;&gt; "", $H1090/$R1090, ""), ""), "")</f>
        <v/>
      </c>
      <c r="AH1090" s="10" t="str">
        <f ca="1">IFERROR(IF(AND(NOW()&lt;= EOMONTH(DATE(YEAR($O1090),3, 1), 0), Overall!$A1092&lt;&gt;"", MONTH($N1090) &lt;= 3, MONTH($O1090) &gt;= 3), IF($R1090 &lt;&gt; "", $H1090/$R1090, ""), ""), "")</f>
        <v/>
      </c>
      <c r="AI1090" s="10" t="str">
        <f ca="1">IFERROR(IF(AND(NOW()&lt;= EOMONTH(DATE(YEAR($O1090),4, 1), 0), Overall!$A1092&lt;&gt;"", MONTH($N1090) &lt;= 4, MONTH($O1090) &gt;= 4), IF($R1090 &lt;&gt; "", $H1090/$R1090, ""), ""), "")</f>
        <v/>
      </c>
      <c r="AJ1090" s="10" t="str">
        <f ca="1">IFERROR(IF(AND(NOW()&lt;= EOMONTH(DATE(YEAR($O1090),5, 1), 0), Overall!$A1092&lt;&gt;"", MONTH($N1090) &lt;= 5, MONTH($O1090) &gt;= 5), IF($R1090 &lt;&gt; "", $H1090/$R1090, ""), ""), "")</f>
        <v/>
      </c>
      <c r="AK1090" s="10" t="str">
        <f ca="1">IFERROR(IF(AND(NOW()&lt;= EOMONTH(DATE(YEAR($O1090),6, 1), 0), Overall!$A1092&lt;&gt;"", MONTH($N1090) &lt;= 6, MONTH($O1090) &gt;= 6), IF($R1090 &lt;&gt; "", $H1090/$R1090, ""), ""), "")</f>
        <v/>
      </c>
      <c r="AL1090" s="10" t="str">
        <f ca="1">IFERROR(IF(AND(NOW()&lt;= EOMONTH(DATE(YEAR($O1090),7, 1), 0), Overall!$A1092&lt;&gt;"", MONTH($N1090) &lt;= 7, MONTH($O1090) &gt;= 7), IF($R1090 &lt;&gt; "", $H1090/$R1090, ""), ""), "")</f>
        <v/>
      </c>
      <c r="AM1090" s="10" t="str">
        <f ca="1">IFERROR(IF(AND(NOW()&lt;= EOMONTH(DATE(YEAR($O1090),8, 1), 0), Overall!$A1092&lt;&gt;"", MONTH($N1090) &lt;= 8, MONTH($O1090) &gt;= 8), IF($R1090 &lt;&gt; "", $H1090/$R1090, ""), ""), "")</f>
        <v/>
      </c>
      <c r="AN1090" s="10" t="str">
        <f ca="1">IFERROR(IF(AND(NOW()&lt;= EOMONTH(DATE(YEAR($O1090),9, 1), 0), Overall!$A1092&lt;&gt;"", MONTH($N1090) &lt;= 9, MONTH($O1090) &gt;= 9), IF($R1090 &lt;&gt; "", $H1090/$R1090, ""), ""), "")</f>
        <v/>
      </c>
      <c r="AO1090" s="10" t="str">
        <f ca="1">IFERROR(IF(AND(NOW()&lt;= EOMONTH(DATE(YEAR($O1090),10, 1), 0), Overall!$A1092&lt;&gt;"", MONTH($N1090) &lt;= 10, MONTH($O1090) &gt;= 10), IF($R1090 &lt;&gt; "", $H1090/$R1090, ""), ""), "")</f>
        <v/>
      </c>
      <c r="AP1090" s="10" t="str">
        <f ca="1">IFERROR(IF(AND(NOW()&lt;= EOMONTH(DATE(YEAR($O1090),11, 1), 0), Overall!$A1092&lt;&gt;"", MONTH($N1090) &lt;=11, MONTH($O1090) &gt;= 11), IF($R1090 &lt;&gt; "", $H1090/$R1090, ""), ""), "")</f>
        <v/>
      </c>
      <c r="AQ1090" s="10" t="str">
        <f ca="1">IFERROR(IF(AND(NOW()&lt;= EOMONTH(DATE(YEAR($O1090),12, 1), 0), Overall!$A1092&lt;&gt;"", MONTH($N1090) &lt;= 12, MONTH($O1090) &gt;= 12), IF($R1090 &lt;&gt; "", $H1090/$R1090, ""), ""), "")</f>
        <v/>
      </c>
      <c r="AR1090" s="16">
        <f t="shared" ca="1" si="35"/>
        <v>0</v>
      </c>
    </row>
    <row r="1091" spans="1:44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6" t="str">
        <f>IF(Overall!F1093&lt;&gt;"",VALUE(Overall!F1093),"")</f>
        <v/>
      </c>
      <c r="I1091" s="6" t="str">
        <f>IF(Overall!G1093&lt;&gt;"",VALUE(Overall!G1093),"")</f>
        <v/>
      </c>
      <c r="J1091" s="6" t="str">
        <f>IF(Overall!H1093&lt;&gt;"",VALUE(Overall!H1093),"")</f>
        <v/>
      </c>
      <c r="K1091" s="6" t="str">
        <f>IF(Overall!I1093&lt;&gt;"",VALUE(Overall!I1093),"")</f>
        <v/>
      </c>
      <c r="L1091" s="6" t="str">
        <f>IF(Overall!J1093&lt;&gt;"",VALUE(Overall!J1093),"")</f>
        <v/>
      </c>
      <c r="M1091" s="6" t="str">
        <f>IF(Overall!K1093&lt;&gt;"",VALUE(Overall!K1093),"")</f>
        <v/>
      </c>
      <c r="N1091" s="7" t="str">
        <f>IF(Overall!L1093&lt;&gt;"",DATEVALUE(MID(Overall!L1093, FIND(",", Overall!L1093) + 2, FIND(" ", Overall!L1093) - FIND(",", Overall!L1093) - 1) &amp; " " &amp; MID(Overall!L1093, FIND(" ", Overall!L1093) + 1, FIND(",", Overall!L1093, FIND(" ", Overall!L1093)) - FIND(" ", Overall!L1093) - 1) &amp; ", " &amp; MID(Overall!L1093, FIND(",", Overall!L1093, FIND(",",Overall!L1093) + 1) + 2, LEN(Overall!L1093))),"")</f>
        <v/>
      </c>
      <c r="O1091" s="7" t="str">
        <f>IF(Overall!M1093&lt;&gt;"",DATEVALUE(MID(Overall!M1093, FIND(",", Overall!M1093) + 2, FIND(" ", Overall!M1093) - FIND(",", Overall!M1093) - 1) &amp; " " &amp; MID(Overall!M1093, FIND(" ", Overall!M1093) + 1, FIND(",", Overall!M1093, FIND(" ", Overall!M1093)) - FIND(" ", Overall!M1093) - 1) &amp; ", " &amp; MID(Overall!M1093, FIND(",", Overall!M1093, FIND(",",Overall!M1093) + 1) + 2, LEN(Overall!M1093))),"")</f>
        <v/>
      </c>
      <c r="P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Q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R1091" s="5" t="str">
        <f t="shared" si="34"/>
        <v/>
      </c>
      <c r="S1091" s="10" t="str">
        <f>IF(Overall!$A1093&lt;&gt;"",IF(AND(MONTH($N1091) &lt;= 1, MONTH($O1091) &gt;= 1), IF($R1091 &lt;&gt; "", $H1091/$R1091, ""), ""),"")</f>
        <v/>
      </c>
      <c r="T1091" s="10" t="str">
        <f>IF(Overall!$A1093&lt;&gt;"",IF(AND(MONTH($N1091) &lt;= 2, MONTH($O1091) &gt;= 2), IF($R1091 &lt;&gt; "", $H1091/$R1091, ""), ""),"")</f>
        <v/>
      </c>
      <c r="U1091" s="10" t="str">
        <f>IF(Overall!$A1093&lt;&gt;"",IF(AND(MONTH($N1091) &lt;= 3, MONTH($O1091) &gt;= 3), IF($R1091 &lt;&gt; "", $H1091/$R1091, ""), ""),"")</f>
        <v/>
      </c>
      <c r="V1091" s="10" t="str">
        <f>IF(Overall!$A1093&lt;&gt;"",IF(AND(MONTH($N1091) &lt;= 4, MONTH($O1091) &gt;= 4), IF($R1091 &lt;&gt; "", $H1091/$R1091, ""), ""),"")</f>
        <v/>
      </c>
      <c r="W1091" s="10" t="str">
        <f>IF(Overall!$A1093&lt;&gt;"",IF(AND(MONTH($N1091) &lt;= 5, MONTH($O1091) &gt;= 5), IF($R1091 &lt;&gt; "", $H1091/$R1091, ""), ""),"")</f>
        <v/>
      </c>
      <c r="X1091" s="10" t="str">
        <f>IF(Overall!$A1093&lt;&gt;"",IF(AND(MONTH($N1091) &lt;= 6, MONTH($O1091) &gt;= 6), IF($R1091 &lt;&gt; "", $H1091/$R1091, ""), ""),"")</f>
        <v/>
      </c>
      <c r="Y1091" s="10" t="str">
        <f>IF(Overall!$A1093&lt;&gt;"",IF(AND(MONTH($N1091) &lt;= 7, MONTH($O1091) &gt;= 7 ), IF($R1091 &lt;&gt; "", $H1091/$R1091, ""), ""),"")</f>
        <v/>
      </c>
      <c r="Z1091" s="10" t="str">
        <f>IF(Overall!$A1093&lt;&gt;"",IF(AND(MONTH($N1091) &lt;= 8, MONTH($O1091) &gt;= 8), IF($R1091 &lt;&gt; "", $H1091/$R1091, ""), ""),"")</f>
        <v/>
      </c>
      <c r="AA1091" s="10" t="str">
        <f>IF(Overall!$A1093&lt;&gt;"",IF(AND(MONTH($N1091) &lt;= 9, MONTH($O1091) &gt;= 9), IF($R1091 &lt;&gt; "", $H1091/$R1091, ""), ""),"")</f>
        <v/>
      </c>
      <c r="AB1091" s="10" t="str">
        <f>IF(Overall!$A1093&lt;&gt;"",IF(AND(MONTH($N1091) &lt;= 10, MONTH($O1091) &gt;= 10), IF($R1091 &lt;&gt; "", $H1091/$R1091, ""), ""),"")</f>
        <v/>
      </c>
      <c r="AC1091" s="10" t="str">
        <f>IF(Overall!$A1093&lt;&gt;"",IF(AND(MONTH($N1091) &lt;= 11, MONTH($O1091) &gt;= 11), IF($R1091 &lt;&gt; "", $H1091/$R1091, ""), ""),"")</f>
        <v/>
      </c>
      <c r="AD1091" s="10" t="str">
        <f>IF(Overall!$A1093&lt;&gt;"",IF(AND(MONTH($N1091) &lt;= 12, MONTH($O1091) &gt;= 12), IF($R1091 &lt;&gt; "", $H1091/$R1091, ""), ""),"")</f>
        <v/>
      </c>
      <c r="AF1091" s="10" t="str">
        <f ca="1">IFERROR(IF(AND(NOW()&lt;= EOMONTH(DATE(YEAR($O1091),1, 1), 0), Overall!$A1093&lt;&gt;"", MONTH($N1091) &lt;= 1, MONTH($O1091) &gt;= 1), IF($R1091 &lt;&gt; "", $H1091/$R1091, ""), ""), "")</f>
        <v/>
      </c>
      <c r="AG1091" s="10" t="str">
        <f ca="1">IFERROR(IF(AND(NOW()&lt;= EOMONTH(DATE(YEAR($O1091),2, 1), 0), Overall!$A1093&lt;&gt;"", MONTH($N1091) &lt;= 2, MONTH($O1091) &gt;= 2), IF($R1091 &lt;&gt; "", $H1091/$R1091, ""), ""), "")</f>
        <v/>
      </c>
      <c r="AH1091" s="10" t="str">
        <f ca="1">IFERROR(IF(AND(NOW()&lt;= EOMONTH(DATE(YEAR($O1091),3, 1), 0), Overall!$A1093&lt;&gt;"", MONTH($N1091) &lt;= 3, MONTH($O1091) &gt;= 3), IF($R1091 &lt;&gt; "", $H1091/$R1091, ""), ""), "")</f>
        <v/>
      </c>
      <c r="AI1091" s="10" t="str">
        <f ca="1">IFERROR(IF(AND(NOW()&lt;= EOMONTH(DATE(YEAR($O1091),4, 1), 0), Overall!$A1093&lt;&gt;"", MONTH($N1091) &lt;= 4, MONTH($O1091) &gt;= 4), IF($R1091 &lt;&gt; "", $H1091/$R1091, ""), ""), "")</f>
        <v/>
      </c>
      <c r="AJ1091" s="10" t="str">
        <f ca="1">IFERROR(IF(AND(NOW()&lt;= EOMONTH(DATE(YEAR($O1091),5, 1), 0), Overall!$A1093&lt;&gt;"", MONTH($N1091) &lt;= 5, MONTH($O1091) &gt;= 5), IF($R1091 &lt;&gt; "", $H1091/$R1091, ""), ""), "")</f>
        <v/>
      </c>
      <c r="AK1091" s="10" t="str">
        <f ca="1">IFERROR(IF(AND(NOW()&lt;= EOMONTH(DATE(YEAR($O1091),6, 1), 0), Overall!$A1093&lt;&gt;"", MONTH($N1091) &lt;= 6, MONTH($O1091) &gt;= 6), IF($R1091 &lt;&gt; "", $H1091/$R1091, ""), ""), "")</f>
        <v/>
      </c>
      <c r="AL1091" s="10" t="str">
        <f ca="1">IFERROR(IF(AND(NOW()&lt;= EOMONTH(DATE(YEAR($O1091),7, 1), 0), Overall!$A1093&lt;&gt;"", MONTH($N1091) &lt;= 7, MONTH($O1091) &gt;= 7), IF($R1091 &lt;&gt; "", $H1091/$R1091, ""), ""), "")</f>
        <v/>
      </c>
      <c r="AM1091" s="10" t="str">
        <f ca="1">IFERROR(IF(AND(NOW()&lt;= EOMONTH(DATE(YEAR($O1091),8, 1), 0), Overall!$A1093&lt;&gt;"", MONTH($N1091) &lt;= 8, MONTH($O1091) &gt;= 8), IF($R1091 &lt;&gt; "", $H1091/$R1091, ""), ""), "")</f>
        <v/>
      </c>
      <c r="AN1091" s="10" t="str">
        <f ca="1">IFERROR(IF(AND(NOW()&lt;= EOMONTH(DATE(YEAR($O1091),9, 1), 0), Overall!$A1093&lt;&gt;"", MONTH($N1091) &lt;= 9, MONTH($O1091) &gt;= 9), IF($R1091 &lt;&gt; "", $H1091/$R1091, ""), ""), "")</f>
        <v/>
      </c>
      <c r="AO1091" s="10" t="str">
        <f ca="1">IFERROR(IF(AND(NOW()&lt;= EOMONTH(DATE(YEAR($O1091),10, 1), 0), Overall!$A1093&lt;&gt;"", MONTH($N1091) &lt;= 10, MONTH($O1091) &gt;= 10), IF($R1091 &lt;&gt; "", $H1091/$R1091, ""), ""), "")</f>
        <v/>
      </c>
      <c r="AP1091" s="10" t="str">
        <f ca="1">IFERROR(IF(AND(NOW()&lt;= EOMONTH(DATE(YEAR($O1091),11, 1), 0), Overall!$A1093&lt;&gt;"", MONTH($N1091) &lt;=11, MONTH($O1091) &gt;= 11), IF($R1091 &lt;&gt; "", $H1091/$R1091, ""), ""), "")</f>
        <v/>
      </c>
      <c r="AQ1091" s="10" t="str">
        <f ca="1">IFERROR(IF(AND(NOW()&lt;= EOMONTH(DATE(YEAR($O1091),12, 1), 0), Overall!$A1093&lt;&gt;"", MONTH($N1091) &lt;= 12, MONTH($O1091) &gt;= 12), IF($R1091 &lt;&gt; "", $H1091/$R1091, ""), ""), "")</f>
        <v/>
      </c>
      <c r="AR1091" s="16">
        <f t="shared" ca="1" si="35"/>
        <v>0</v>
      </c>
    </row>
    <row r="1092" spans="1:44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6" t="str">
        <f>IF(Overall!F1094&lt;&gt;"",VALUE(Overall!F1094),"")</f>
        <v/>
      </c>
      <c r="I1092" s="6" t="str">
        <f>IF(Overall!G1094&lt;&gt;"",VALUE(Overall!G1094),"")</f>
        <v/>
      </c>
      <c r="J1092" s="6" t="str">
        <f>IF(Overall!H1094&lt;&gt;"",VALUE(Overall!H1094),"")</f>
        <v/>
      </c>
      <c r="K1092" s="6" t="str">
        <f>IF(Overall!I1094&lt;&gt;"",VALUE(Overall!I1094),"")</f>
        <v/>
      </c>
      <c r="L1092" s="6" t="str">
        <f>IF(Overall!J1094&lt;&gt;"",VALUE(Overall!J1094),"")</f>
        <v/>
      </c>
      <c r="M1092" s="6" t="str">
        <f>IF(Overall!K1094&lt;&gt;"",VALUE(Overall!K1094),"")</f>
        <v/>
      </c>
      <c r="N1092" s="7" t="str">
        <f>IF(Overall!L1094&lt;&gt;"",DATEVALUE(MID(Overall!L1094, FIND(",", Overall!L1094) + 2, FIND(" ", Overall!L1094) - FIND(",", Overall!L1094) - 1) &amp; " " &amp; MID(Overall!L1094, FIND(" ", Overall!L1094) + 1, FIND(",", Overall!L1094, FIND(" ", Overall!L1094)) - FIND(" ", Overall!L1094) - 1) &amp; ", " &amp; MID(Overall!L1094, FIND(",", Overall!L1094, FIND(",",Overall!L1094) + 1) + 2, LEN(Overall!L1094))),"")</f>
        <v/>
      </c>
      <c r="O1092" s="7" t="str">
        <f>IF(Overall!M1094&lt;&gt;"",DATEVALUE(MID(Overall!M1094, FIND(",", Overall!M1094) + 2, FIND(" ", Overall!M1094) - FIND(",", Overall!M1094) - 1) &amp; " " &amp; MID(Overall!M1094, FIND(" ", Overall!M1094) + 1, FIND(",", Overall!M1094, FIND(" ", Overall!M1094)) - FIND(" ", Overall!M1094) - 1) &amp; ", " &amp; MID(Overall!M1094, FIND(",", Overall!M1094, FIND(",",Overall!M1094) + 1) + 2, LEN(Overall!M1094))),"")</f>
        <v/>
      </c>
      <c r="P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Q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R1092" s="5" t="str">
        <f t="shared" si="34"/>
        <v/>
      </c>
      <c r="S1092" s="10" t="str">
        <f>IF(Overall!$A1094&lt;&gt;"",IF(AND(MONTH($N1092) &lt;= 1, MONTH($O1092) &gt;= 1), IF($R1092 &lt;&gt; "", $H1092/$R1092, ""), ""),"")</f>
        <v/>
      </c>
      <c r="T1092" s="10" t="str">
        <f>IF(Overall!$A1094&lt;&gt;"",IF(AND(MONTH($N1092) &lt;= 2, MONTH($O1092) &gt;= 2), IF($R1092 &lt;&gt; "", $H1092/$R1092, ""), ""),"")</f>
        <v/>
      </c>
      <c r="U1092" s="10" t="str">
        <f>IF(Overall!$A1094&lt;&gt;"",IF(AND(MONTH($N1092) &lt;= 3, MONTH($O1092) &gt;= 3), IF($R1092 &lt;&gt; "", $H1092/$R1092, ""), ""),"")</f>
        <v/>
      </c>
      <c r="V1092" s="10" t="str">
        <f>IF(Overall!$A1094&lt;&gt;"",IF(AND(MONTH($N1092) &lt;= 4, MONTH($O1092) &gt;= 4), IF($R1092 &lt;&gt; "", $H1092/$R1092, ""), ""),"")</f>
        <v/>
      </c>
      <c r="W1092" s="10" t="str">
        <f>IF(Overall!$A1094&lt;&gt;"",IF(AND(MONTH($N1092) &lt;= 5, MONTH($O1092) &gt;= 5), IF($R1092 &lt;&gt; "", $H1092/$R1092, ""), ""),"")</f>
        <v/>
      </c>
      <c r="X1092" s="10" t="str">
        <f>IF(Overall!$A1094&lt;&gt;"",IF(AND(MONTH($N1092) &lt;= 6, MONTH($O1092) &gt;= 6), IF($R1092 &lt;&gt; "", $H1092/$R1092, ""), ""),"")</f>
        <v/>
      </c>
      <c r="Y1092" s="10" t="str">
        <f>IF(Overall!$A1094&lt;&gt;"",IF(AND(MONTH($N1092) &lt;= 7, MONTH($O1092) &gt;= 7 ), IF($R1092 &lt;&gt; "", $H1092/$R1092, ""), ""),"")</f>
        <v/>
      </c>
      <c r="Z1092" s="10" t="str">
        <f>IF(Overall!$A1094&lt;&gt;"",IF(AND(MONTH($N1092) &lt;= 8, MONTH($O1092) &gt;= 8), IF($R1092 &lt;&gt; "", $H1092/$R1092, ""), ""),"")</f>
        <v/>
      </c>
      <c r="AA1092" s="10" t="str">
        <f>IF(Overall!$A1094&lt;&gt;"",IF(AND(MONTH($N1092) &lt;= 9, MONTH($O1092) &gt;= 9), IF($R1092 &lt;&gt; "", $H1092/$R1092, ""), ""),"")</f>
        <v/>
      </c>
      <c r="AB1092" s="10" t="str">
        <f>IF(Overall!$A1094&lt;&gt;"",IF(AND(MONTH($N1092) &lt;= 10, MONTH($O1092) &gt;= 10), IF($R1092 &lt;&gt; "", $H1092/$R1092, ""), ""),"")</f>
        <v/>
      </c>
      <c r="AC1092" s="10" t="str">
        <f>IF(Overall!$A1094&lt;&gt;"",IF(AND(MONTH($N1092) &lt;= 11, MONTH($O1092) &gt;= 11), IF($R1092 &lt;&gt; "", $H1092/$R1092, ""), ""),"")</f>
        <v/>
      </c>
      <c r="AD1092" s="10" t="str">
        <f>IF(Overall!$A1094&lt;&gt;"",IF(AND(MONTH($N1092) &lt;= 12, MONTH($O1092) &gt;= 12), IF($R1092 &lt;&gt; "", $H1092/$R1092, ""), ""),"")</f>
        <v/>
      </c>
      <c r="AF1092" s="10" t="str">
        <f ca="1">IFERROR(IF(AND(NOW()&lt;= EOMONTH(DATE(YEAR($O1092),1, 1), 0), Overall!$A1094&lt;&gt;"", MONTH($N1092) &lt;= 1, MONTH($O1092) &gt;= 1), IF($R1092 &lt;&gt; "", $H1092/$R1092, ""), ""), "")</f>
        <v/>
      </c>
      <c r="AG1092" s="10" t="str">
        <f ca="1">IFERROR(IF(AND(NOW()&lt;= EOMONTH(DATE(YEAR($O1092),2, 1), 0), Overall!$A1094&lt;&gt;"", MONTH($N1092) &lt;= 2, MONTH($O1092) &gt;= 2), IF($R1092 &lt;&gt; "", $H1092/$R1092, ""), ""), "")</f>
        <v/>
      </c>
      <c r="AH1092" s="10" t="str">
        <f ca="1">IFERROR(IF(AND(NOW()&lt;= EOMONTH(DATE(YEAR($O1092),3, 1), 0), Overall!$A1094&lt;&gt;"", MONTH($N1092) &lt;= 3, MONTH($O1092) &gt;= 3), IF($R1092 &lt;&gt; "", $H1092/$R1092, ""), ""), "")</f>
        <v/>
      </c>
      <c r="AI1092" s="10" t="str">
        <f ca="1">IFERROR(IF(AND(NOW()&lt;= EOMONTH(DATE(YEAR($O1092),4, 1), 0), Overall!$A1094&lt;&gt;"", MONTH($N1092) &lt;= 4, MONTH($O1092) &gt;= 4), IF($R1092 &lt;&gt; "", $H1092/$R1092, ""), ""), "")</f>
        <v/>
      </c>
      <c r="AJ1092" s="10" t="str">
        <f ca="1">IFERROR(IF(AND(NOW()&lt;= EOMONTH(DATE(YEAR($O1092),5, 1), 0), Overall!$A1094&lt;&gt;"", MONTH($N1092) &lt;= 5, MONTH($O1092) &gt;= 5), IF($R1092 &lt;&gt; "", $H1092/$R1092, ""), ""), "")</f>
        <v/>
      </c>
      <c r="AK1092" s="10" t="str">
        <f ca="1">IFERROR(IF(AND(NOW()&lt;= EOMONTH(DATE(YEAR($O1092),6, 1), 0), Overall!$A1094&lt;&gt;"", MONTH($N1092) &lt;= 6, MONTH($O1092) &gt;= 6), IF($R1092 &lt;&gt; "", $H1092/$R1092, ""), ""), "")</f>
        <v/>
      </c>
      <c r="AL1092" s="10" t="str">
        <f ca="1">IFERROR(IF(AND(NOW()&lt;= EOMONTH(DATE(YEAR($O1092),7, 1), 0), Overall!$A1094&lt;&gt;"", MONTH($N1092) &lt;= 7, MONTH($O1092) &gt;= 7), IF($R1092 &lt;&gt; "", $H1092/$R1092, ""), ""), "")</f>
        <v/>
      </c>
      <c r="AM1092" s="10" t="str">
        <f ca="1">IFERROR(IF(AND(NOW()&lt;= EOMONTH(DATE(YEAR($O1092),8, 1), 0), Overall!$A1094&lt;&gt;"", MONTH($N1092) &lt;= 8, MONTH($O1092) &gt;= 8), IF($R1092 &lt;&gt; "", $H1092/$R1092, ""), ""), "")</f>
        <v/>
      </c>
      <c r="AN1092" s="10" t="str">
        <f ca="1">IFERROR(IF(AND(NOW()&lt;= EOMONTH(DATE(YEAR($O1092),9, 1), 0), Overall!$A1094&lt;&gt;"", MONTH($N1092) &lt;= 9, MONTH($O1092) &gt;= 9), IF($R1092 &lt;&gt; "", $H1092/$R1092, ""), ""), "")</f>
        <v/>
      </c>
      <c r="AO1092" s="10" t="str">
        <f ca="1">IFERROR(IF(AND(NOW()&lt;= EOMONTH(DATE(YEAR($O1092),10, 1), 0), Overall!$A1094&lt;&gt;"", MONTH($N1092) &lt;= 10, MONTH($O1092) &gt;= 10), IF($R1092 &lt;&gt; "", $H1092/$R1092, ""), ""), "")</f>
        <v/>
      </c>
      <c r="AP1092" s="10" t="str">
        <f ca="1">IFERROR(IF(AND(NOW()&lt;= EOMONTH(DATE(YEAR($O1092),11, 1), 0), Overall!$A1094&lt;&gt;"", MONTH($N1092) &lt;=11, MONTH($O1092) &gt;= 11), IF($R1092 &lt;&gt; "", $H1092/$R1092, ""), ""), "")</f>
        <v/>
      </c>
      <c r="AQ1092" s="10" t="str">
        <f ca="1">IFERROR(IF(AND(NOW()&lt;= EOMONTH(DATE(YEAR($O1092),12, 1), 0), Overall!$A1094&lt;&gt;"", MONTH($N1092) &lt;= 12, MONTH($O1092) &gt;= 12), IF($R1092 &lt;&gt; "", $H1092/$R1092, ""), ""), "")</f>
        <v/>
      </c>
      <c r="AR1092" s="16">
        <f t="shared" ca="1" si="35"/>
        <v>0</v>
      </c>
    </row>
    <row r="1093" spans="1:44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6" t="str">
        <f>IF(Overall!F1095&lt;&gt;"",VALUE(Overall!F1095),"")</f>
        <v/>
      </c>
      <c r="I1093" s="6" t="str">
        <f>IF(Overall!G1095&lt;&gt;"",VALUE(Overall!G1095),"")</f>
        <v/>
      </c>
      <c r="J1093" s="6" t="str">
        <f>IF(Overall!H1095&lt;&gt;"",VALUE(Overall!H1095),"")</f>
        <v/>
      </c>
      <c r="K1093" s="6" t="str">
        <f>IF(Overall!I1095&lt;&gt;"",VALUE(Overall!I1095),"")</f>
        <v/>
      </c>
      <c r="L1093" s="6" t="str">
        <f>IF(Overall!J1095&lt;&gt;"",VALUE(Overall!J1095),"")</f>
        <v/>
      </c>
      <c r="M1093" s="6" t="str">
        <f>IF(Overall!K1095&lt;&gt;"",VALUE(Overall!K1095),"")</f>
        <v/>
      </c>
      <c r="N1093" s="7" t="str">
        <f>IF(Overall!L1095&lt;&gt;"",DATEVALUE(MID(Overall!L1095, FIND(",", Overall!L1095) + 2, FIND(" ", Overall!L1095) - FIND(",", Overall!L1095) - 1) &amp; " " &amp; MID(Overall!L1095, FIND(" ", Overall!L1095) + 1, FIND(",", Overall!L1095, FIND(" ", Overall!L1095)) - FIND(" ", Overall!L1095) - 1) &amp; ", " &amp; MID(Overall!L1095, FIND(",", Overall!L1095, FIND(",",Overall!L1095) + 1) + 2, LEN(Overall!L1095))),"")</f>
        <v/>
      </c>
      <c r="O1093" s="7" t="str">
        <f>IF(Overall!M1095&lt;&gt;"",DATEVALUE(MID(Overall!M1095, FIND(",", Overall!M1095) + 2, FIND(" ", Overall!M1095) - FIND(",", Overall!M1095) - 1) &amp; " " &amp; MID(Overall!M1095, FIND(" ", Overall!M1095) + 1, FIND(",", Overall!M1095, FIND(" ", Overall!M1095)) - FIND(" ", Overall!M1095) - 1) &amp; ", " &amp; MID(Overall!M1095, FIND(",", Overall!M1095, FIND(",",Overall!M1095) + 1) + 2, LEN(Overall!M1095))),"")</f>
        <v/>
      </c>
      <c r="P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Q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R1093" s="5" t="str">
        <f t="shared" si="34"/>
        <v/>
      </c>
      <c r="S1093" s="10" t="str">
        <f>IF(Overall!$A1095&lt;&gt;"",IF(AND(MONTH($N1093) &lt;= 1, MONTH($O1093) &gt;= 1), IF($R1093 &lt;&gt; "", $H1093/$R1093, ""), ""),"")</f>
        <v/>
      </c>
      <c r="T1093" s="10" t="str">
        <f>IF(Overall!$A1095&lt;&gt;"",IF(AND(MONTH($N1093) &lt;= 2, MONTH($O1093) &gt;= 2), IF($R1093 &lt;&gt; "", $H1093/$R1093, ""), ""),"")</f>
        <v/>
      </c>
      <c r="U1093" s="10" t="str">
        <f>IF(Overall!$A1095&lt;&gt;"",IF(AND(MONTH($N1093) &lt;= 3, MONTH($O1093) &gt;= 3), IF($R1093 &lt;&gt; "", $H1093/$R1093, ""), ""),"")</f>
        <v/>
      </c>
      <c r="V1093" s="10" t="str">
        <f>IF(Overall!$A1095&lt;&gt;"",IF(AND(MONTH($N1093) &lt;= 4, MONTH($O1093) &gt;= 4), IF($R1093 &lt;&gt; "", $H1093/$R1093, ""), ""),"")</f>
        <v/>
      </c>
      <c r="W1093" s="10" t="str">
        <f>IF(Overall!$A1095&lt;&gt;"",IF(AND(MONTH($N1093) &lt;= 5, MONTH($O1093) &gt;= 5), IF($R1093 &lt;&gt; "", $H1093/$R1093, ""), ""),"")</f>
        <v/>
      </c>
      <c r="X1093" s="10" t="str">
        <f>IF(Overall!$A1095&lt;&gt;"",IF(AND(MONTH($N1093) &lt;= 6, MONTH($O1093) &gt;= 6), IF($R1093 &lt;&gt; "", $H1093/$R1093, ""), ""),"")</f>
        <v/>
      </c>
      <c r="Y1093" s="10" t="str">
        <f>IF(Overall!$A1095&lt;&gt;"",IF(AND(MONTH($N1093) &lt;= 7, MONTH($O1093) &gt;= 7 ), IF($R1093 &lt;&gt; "", $H1093/$R1093, ""), ""),"")</f>
        <v/>
      </c>
      <c r="Z1093" s="10" t="str">
        <f>IF(Overall!$A1095&lt;&gt;"",IF(AND(MONTH($N1093) &lt;= 8, MONTH($O1093) &gt;= 8), IF($R1093 &lt;&gt; "", $H1093/$R1093, ""), ""),"")</f>
        <v/>
      </c>
      <c r="AA1093" s="10" t="str">
        <f>IF(Overall!$A1095&lt;&gt;"",IF(AND(MONTH($N1093) &lt;= 9, MONTH($O1093) &gt;= 9), IF($R1093 &lt;&gt; "", $H1093/$R1093, ""), ""),"")</f>
        <v/>
      </c>
      <c r="AB1093" s="10" t="str">
        <f>IF(Overall!$A1095&lt;&gt;"",IF(AND(MONTH($N1093) &lt;= 10, MONTH($O1093) &gt;= 10), IF($R1093 &lt;&gt; "", $H1093/$R1093, ""), ""),"")</f>
        <v/>
      </c>
      <c r="AC1093" s="10" t="str">
        <f>IF(Overall!$A1095&lt;&gt;"",IF(AND(MONTH($N1093) &lt;= 11, MONTH($O1093) &gt;= 11), IF($R1093 &lt;&gt; "", $H1093/$R1093, ""), ""),"")</f>
        <v/>
      </c>
      <c r="AD1093" s="10" t="str">
        <f>IF(Overall!$A1095&lt;&gt;"",IF(AND(MONTH($N1093) &lt;= 12, MONTH($O1093) &gt;= 12), IF($R1093 &lt;&gt; "", $H1093/$R1093, ""), ""),"")</f>
        <v/>
      </c>
      <c r="AF1093" s="10" t="str">
        <f ca="1">IFERROR(IF(AND(NOW()&lt;= EOMONTH(DATE(YEAR($O1093),1, 1), 0), Overall!$A1095&lt;&gt;"", MONTH($N1093) &lt;= 1, MONTH($O1093) &gt;= 1), IF($R1093 &lt;&gt; "", $H1093/$R1093, ""), ""), "")</f>
        <v/>
      </c>
      <c r="AG1093" s="10" t="str">
        <f ca="1">IFERROR(IF(AND(NOW()&lt;= EOMONTH(DATE(YEAR($O1093),2, 1), 0), Overall!$A1095&lt;&gt;"", MONTH($N1093) &lt;= 2, MONTH($O1093) &gt;= 2), IF($R1093 &lt;&gt; "", $H1093/$R1093, ""), ""), "")</f>
        <v/>
      </c>
      <c r="AH1093" s="10" t="str">
        <f ca="1">IFERROR(IF(AND(NOW()&lt;= EOMONTH(DATE(YEAR($O1093),3, 1), 0), Overall!$A1095&lt;&gt;"", MONTH($N1093) &lt;= 3, MONTH($O1093) &gt;= 3), IF($R1093 &lt;&gt; "", $H1093/$R1093, ""), ""), "")</f>
        <v/>
      </c>
      <c r="AI1093" s="10" t="str">
        <f ca="1">IFERROR(IF(AND(NOW()&lt;= EOMONTH(DATE(YEAR($O1093),4, 1), 0), Overall!$A1095&lt;&gt;"", MONTH($N1093) &lt;= 4, MONTH($O1093) &gt;= 4), IF($R1093 &lt;&gt; "", $H1093/$R1093, ""), ""), "")</f>
        <v/>
      </c>
      <c r="AJ1093" s="10" t="str">
        <f ca="1">IFERROR(IF(AND(NOW()&lt;= EOMONTH(DATE(YEAR($O1093),5, 1), 0), Overall!$A1095&lt;&gt;"", MONTH($N1093) &lt;= 5, MONTH($O1093) &gt;= 5), IF($R1093 &lt;&gt; "", $H1093/$R1093, ""), ""), "")</f>
        <v/>
      </c>
      <c r="AK1093" s="10" t="str">
        <f ca="1">IFERROR(IF(AND(NOW()&lt;= EOMONTH(DATE(YEAR($O1093),6, 1), 0), Overall!$A1095&lt;&gt;"", MONTH($N1093) &lt;= 6, MONTH($O1093) &gt;= 6), IF($R1093 &lt;&gt; "", $H1093/$R1093, ""), ""), "")</f>
        <v/>
      </c>
      <c r="AL1093" s="10" t="str">
        <f ca="1">IFERROR(IF(AND(NOW()&lt;= EOMONTH(DATE(YEAR($O1093),7, 1), 0), Overall!$A1095&lt;&gt;"", MONTH($N1093) &lt;= 7, MONTH($O1093) &gt;= 7), IF($R1093 &lt;&gt; "", $H1093/$R1093, ""), ""), "")</f>
        <v/>
      </c>
      <c r="AM1093" s="10" t="str">
        <f ca="1">IFERROR(IF(AND(NOW()&lt;= EOMONTH(DATE(YEAR($O1093),8, 1), 0), Overall!$A1095&lt;&gt;"", MONTH($N1093) &lt;= 8, MONTH($O1093) &gt;= 8), IF($R1093 &lt;&gt; "", $H1093/$R1093, ""), ""), "")</f>
        <v/>
      </c>
      <c r="AN1093" s="10" t="str">
        <f ca="1">IFERROR(IF(AND(NOW()&lt;= EOMONTH(DATE(YEAR($O1093),9, 1), 0), Overall!$A1095&lt;&gt;"", MONTH($N1093) &lt;= 9, MONTH($O1093) &gt;= 9), IF($R1093 &lt;&gt; "", $H1093/$R1093, ""), ""), "")</f>
        <v/>
      </c>
      <c r="AO1093" s="10" t="str">
        <f ca="1">IFERROR(IF(AND(NOW()&lt;= EOMONTH(DATE(YEAR($O1093),10, 1), 0), Overall!$A1095&lt;&gt;"", MONTH($N1093) &lt;= 10, MONTH($O1093) &gt;= 10), IF($R1093 &lt;&gt; "", $H1093/$R1093, ""), ""), "")</f>
        <v/>
      </c>
      <c r="AP1093" s="10" t="str">
        <f ca="1">IFERROR(IF(AND(NOW()&lt;= EOMONTH(DATE(YEAR($O1093),11, 1), 0), Overall!$A1095&lt;&gt;"", MONTH($N1093) &lt;=11, MONTH($O1093) &gt;= 11), IF($R1093 &lt;&gt; "", $H1093/$R1093, ""), ""), "")</f>
        <v/>
      </c>
      <c r="AQ1093" s="10" t="str">
        <f ca="1">IFERROR(IF(AND(NOW()&lt;= EOMONTH(DATE(YEAR($O1093),12, 1), 0), Overall!$A1095&lt;&gt;"", MONTH($N1093) &lt;= 12, MONTH($O1093) &gt;= 12), IF($R1093 &lt;&gt; "", $H1093/$R1093, ""), ""), "")</f>
        <v/>
      </c>
      <c r="AR1093" s="16">
        <f t="shared" ca="1" si="35"/>
        <v>0</v>
      </c>
    </row>
    <row r="1094" spans="1:44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6" t="str">
        <f>IF(Overall!F1096&lt;&gt;"",VALUE(Overall!F1096),"")</f>
        <v/>
      </c>
      <c r="I1094" s="6" t="str">
        <f>IF(Overall!G1096&lt;&gt;"",VALUE(Overall!G1096),"")</f>
        <v/>
      </c>
      <c r="J1094" s="6" t="str">
        <f>IF(Overall!H1096&lt;&gt;"",VALUE(Overall!H1096),"")</f>
        <v/>
      </c>
      <c r="K1094" s="6" t="str">
        <f>IF(Overall!I1096&lt;&gt;"",VALUE(Overall!I1096),"")</f>
        <v/>
      </c>
      <c r="L1094" s="6" t="str">
        <f>IF(Overall!J1096&lt;&gt;"",VALUE(Overall!J1096),"")</f>
        <v/>
      </c>
      <c r="M1094" s="6" t="str">
        <f>IF(Overall!K1096&lt;&gt;"",VALUE(Overall!K1096),"")</f>
        <v/>
      </c>
      <c r="N1094" s="7" t="str">
        <f>IF(Overall!L1096&lt;&gt;"",DATEVALUE(MID(Overall!L1096, FIND(",", Overall!L1096) + 2, FIND(" ", Overall!L1096) - FIND(",", Overall!L1096) - 1) &amp; " " &amp; MID(Overall!L1096, FIND(" ", Overall!L1096) + 1, FIND(",", Overall!L1096, FIND(" ", Overall!L1096)) - FIND(" ", Overall!L1096) - 1) &amp; ", " &amp; MID(Overall!L1096, FIND(",", Overall!L1096, FIND(",",Overall!L1096) + 1) + 2, LEN(Overall!L1096))),"")</f>
        <v/>
      </c>
      <c r="O1094" s="7" t="str">
        <f>IF(Overall!M1096&lt;&gt;"",DATEVALUE(MID(Overall!M1096, FIND(",", Overall!M1096) + 2, FIND(" ", Overall!M1096) - FIND(",", Overall!M1096) - 1) &amp; " " &amp; MID(Overall!M1096, FIND(" ", Overall!M1096) + 1, FIND(",", Overall!M1096, FIND(" ", Overall!M1096)) - FIND(" ", Overall!M1096) - 1) &amp; ", " &amp; MID(Overall!M1096, FIND(",", Overall!M1096, FIND(",",Overall!M1096) + 1) + 2, LEN(Overall!M1096))),"")</f>
        <v/>
      </c>
      <c r="P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Q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R1094" s="5" t="str">
        <f t="shared" si="34"/>
        <v/>
      </c>
      <c r="S1094" s="10" t="str">
        <f>IF(Overall!$A1096&lt;&gt;"",IF(AND(MONTH($N1094) &lt;= 1, MONTH($O1094) &gt;= 1), IF($R1094 &lt;&gt; "", $H1094/$R1094, ""), ""),"")</f>
        <v/>
      </c>
      <c r="T1094" s="10" t="str">
        <f>IF(Overall!$A1096&lt;&gt;"",IF(AND(MONTH($N1094) &lt;= 2, MONTH($O1094) &gt;= 2), IF($R1094 &lt;&gt; "", $H1094/$R1094, ""), ""),"")</f>
        <v/>
      </c>
      <c r="U1094" s="10" t="str">
        <f>IF(Overall!$A1096&lt;&gt;"",IF(AND(MONTH($N1094) &lt;= 3, MONTH($O1094) &gt;= 3), IF($R1094 &lt;&gt; "", $H1094/$R1094, ""), ""),"")</f>
        <v/>
      </c>
      <c r="V1094" s="10" t="str">
        <f>IF(Overall!$A1096&lt;&gt;"",IF(AND(MONTH($N1094) &lt;= 4, MONTH($O1094) &gt;= 4), IF($R1094 &lt;&gt; "", $H1094/$R1094, ""), ""),"")</f>
        <v/>
      </c>
      <c r="W1094" s="10" t="str">
        <f>IF(Overall!$A1096&lt;&gt;"",IF(AND(MONTH($N1094) &lt;= 5, MONTH($O1094) &gt;= 5), IF($R1094 &lt;&gt; "", $H1094/$R1094, ""), ""),"")</f>
        <v/>
      </c>
      <c r="X1094" s="10" t="str">
        <f>IF(Overall!$A1096&lt;&gt;"",IF(AND(MONTH($N1094) &lt;= 6, MONTH($O1094) &gt;= 6), IF($R1094 &lt;&gt; "", $H1094/$R1094, ""), ""),"")</f>
        <v/>
      </c>
      <c r="Y1094" s="10" t="str">
        <f>IF(Overall!$A1096&lt;&gt;"",IF(AND(MONTH($N1094) &lt;= 7, MONTH($O1094) &gt;= 7 ), IF($R1094 &lt;&gt; "", $H1094/$R1094, ""), ""),"")</f>
        <v/>
      </c>
      <c r="Z1094" s="10" t="str">
        <f>IF(Overall!$A1096&lt;&gt;"",IF(AND(MONTH($N1094) &lt;= 8, MONTH($O1094) &gt;= 8), IF($R1094 &lt;&gt; "", $H1094/$R1094, ""), ""),"")</f>
        <v/>
      </c>
      <c r="AA1094" s="10" t="str">
        <f>IF(Overall!$A1096&lt;&gt;"",IF(AND(MONTH($N1094) &lt;= 9, MONTH($O1094) &gt;= 9), IF($R1094 &lt;&gt; "", $H1094/$R1094, ""), ""),"")</f>
        <v/>
      </c>
      <c r="AB1094" s="10" t="str">
        <f>IF(Overall!$A1096&lt;&gt;"",IF(AND(MONTH($N1094) &lt;= 10, MONTH($O1094) &gt;= 10), IF($R1094 &lt;&gt; "", $H1094/$R1094, ""), ""),"")</f>
        <v/>
      </c>
      <c r="AC1094" s="10" t="str">
        <f>IF(Overall!$A1096&lt;&gt;"",IF(AND(MONTH($N1094) &lt;= 11, MONTH($O1094) &gt;= 11), IF($R1094 &lt;&gt; "", $H1094/$R1094, ""), ""),"")</f>
        <v/>
      </c>
      <c r="AD1094" s="10" t="str">
        <f>IF(Overall!$A1096&lt;&gt;"",IF(AND(MONTH($N1094) &lt;= 12, MONTH($O1094) &gt;= 12), IF($R1094 &lt;&gt; "", $H1094/$R1094, ""), ""),"")</f>
        <v/>
      </c>
      <c r="AF1094" s="10" t="str">
        <f ca="1">IFERROR(IF(AND(NOW()&lt;= EOMONTH(DATE(YEAR($O1094),1, 1), 0), Overall!$A1096&lt;&gt;"", MONTH($N1094) &lt;= 1, MONTH($O1094) &gt;= 1), IF($R1094 &lt;&gt; "", $H1094/$R1094, ""), ""), "")</f>
        <v/>
      </c>
      <c r="AG1094" s="10" t="str">
        <f ca="1">IFERROR(IF(AND(NOW()&lt;= EOMONTH(DATE(YEAR($O1094),2, 1), 0), Overall!$A1096&lt;&gt;"", MONTH($N1094) &lt;= 2, MONTH($O1094) &gt;= 2), IF($R1094 &lt;&gt; "", $H1094/$R1094, ""), ""), "")</f>
        <v/>
      </c>
      <c r="AH1094" s="10" t="str">
        <f ca="1">IFERROR(IF(AND(NOW()&lt;= EOMONTH(DATE(YEAR($O1094),3, 1), 0), Overall!$A1096&lt;&gt;"", MONTH($N1094) &lt;= 3, MONTH($O1094) &gt;= 3), IF($R1094 &lt;&gt; "", $H1094/$R1094, ""), ""), "")</f>
        <v/>
      </c>
      <c r="AI1094" s="10" t="str">
        <f ca="1">IFERROR(IF(AND(NOW()&lt;= EOMONTH(DATE(YEAR($O1094),4, 1), 0), Overall!$A1096&lt;&gt;"", MONTH($N1094) &lt;= 4, MONTH($O1094) &gt;= 4), IF($R1094 &lt;&gt; "", $H1094/$R1094, ""), ""), "")</f>
        <v/>
      </c>
      <c r="AJ1094" s="10" t="str">
        <f ca="1">IFERROR(IF(AND(NOW()&lt;= EOMONTH(DATE(YEAR($O1094),5, 1), 0), Overall!$A1096&lt;&gt;"", MONTH($N1094) &lt;= 5, MONTH($O1094) &gt;= 5), IF($R1094 &lt;&gt; "", $H1094/$R1094, ""), ""), "")</f>
        <v/>
      </c>
      <c r="AK1094" s="10" t="str">
        <f ca="1">IFERROR(IF(AND(NOW()&lt;= EOMONTH(DATE(YEAR($O1094),6, 1), 0), Overall!$A1096&lt;&gt;"", MONTH($N1094) &lt;= 6, MONTH($O1094) &gt;= 6), IF($R1094 &lt;&gt; "", $H1094/$R1094, ""), ""), "")</f>
        <v/>
      </c>
      <c r="AL1094" s="10" t="str">
        <f ca="1">IFERROR(IF(AND(NOW()&lt;= EOMONTH(DATE(YEAR($O1094),7, 1), 0), Overall!$A1096&lt;&gt;"", MONTH($N1094) &lt;= 7, MONTH($O1094) &gt;= 7), IF($R1094 &lt;&gt; "", $H1094/$R1094, ""), ""), "")</f>
        <v/>
      </c>
      <c r="AM1094" s="10" t="str">
        <f ca="1">IFERROR(IF(AND(NOW()&lt;= EOMONTH(DATE(YEAR($O1094),8, 1), 0), Overall!$A1096&lt;&gt;"", MONTH($N1094) &lt;= 8, MONTH($O1094) &gt;= 8), IF($R1094 &lt;&gt; "", $H1094/$R1094, ""), ""), "")</f>
        <v/>
      </c>
      <c r="AN1094" s="10" t="str">
        <f ca="1">IFERROR(IF(AND(NOW()&lt;= EOMONTH(DATE(YEAR($O1094),9, 1), 0), Overall!$A1096&lt;&gt;"", MONTH($N1094) &lt;= 9, MONTH($O1094) &gt;= 9), IF($R1094 &lt;&gt; "", $H1094/$R1094, ""), ""), "")</f>
        <v/>
      </c>
      <c r="AO1094" s="10" t="str">
        <f ca="1">IFERROR(IF(AND(NOW()&lt;= EOMONTH(DATE(YEAR($O1094),10, 1), 0), Overall!$A1096&lt;&gt;"", MONTH($N1094) &lt;= 10, MONTH($O1094) &gt;= 10), IF($R1094 &lt;&gt; "", $H1094/$R1094, ""), ""), "")</f>
        <v/>
      </c>
      <c r="AP1094" s="10" t="str">
        <f ca="1">IFERROR(IF(AND(NOW()&lt;= EOMONTH(DATE(YEAR($O1094),11, 1), 0), Overall!$A1096&lt;&gt;"", MONTH($N1094) &lt;=11, MONTH($O1094) &gt;= 11), IF($R1094 &lt;&gt; "", $H1094/$R1094, ""), ""), "")</f>
        <v/>
      </c>
      <c r="AQ1094" s="10" t="str">
        <f ca="1">IFERROR(IF(AND(NOW()&lt;= EOMONTH(DATE(YEAR($O1094),12, 1), 0), Overall!$A1096&lt;&gt;"", MONTH($N1094) &lt;= 12, MONTH($O1094) &gt;= 12), IF($R1094 &lt;&gt; "", $H1094/$R1094, ""), ""), "")</f>
        <v/>
      </c>
      <c r="AR1094" s="16">
        <f t="shared" ca="1" si="35"/>
        <v>0</v>
      </c>
    </row>
    <row r="1095" spans="1:44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6" t="str">
        <f>IF(Overall!F1097&lt;&gt;"",VALUE(Overall!F1097),"")</f>
        <v/>
      </c>
      <c r="I1095" s="6" t="str">
        <f>IF(Overall!G1097&lt;&gt;"",VALUE(Overall!G1097),"")</f>
        <v/>
      </c>
      <c r="J1095" s="6" t="str">
        <f>IF(Overall!H1097&lt;&gt;"",VALUE(Overall!H1097),"")</f>
        <v/>
      </c>
      <c r="K1095" s="6" t="str">
        <f>IF(Overall!I1097&lt;&gt;"",VALUE(Overall!I1097),"")</f>
        <v/>
      </c>
      <c r="L1095" s="6" t="str">
        <f>IF(Overall!J1097&lt;&gt;"",VALUE(Overall!J1097),"")</f>
        <v/>
      </c>
      <c r="M1095" s="6" t="str">
        <f>IF(Overall!K1097&lt;&gt;"",VALUE(Overall!K1097),"")</f>
        <v/>
      </c>
      <c r="N1095" s="7" t="str">
        <f>IF(Overall!L1097&lt;&gt;"",DATEVALUE(MID(Overall!L1097, FIND(",", Overall!L1097) + 2, FIND(" ", Overall!L1097) - FIND(",", Overall!L1097) - 1) &amp; " " &amp; MID(Overall!L1097, FIND(" ", Overall!L1097) + 1, FIND(",", Overall!L1097, FIND(" ", Overall!L1097)) - FIND(" ", Overall!L1097) - 1) &amp; ", " &amp; MID(Overall!L1097, FIND(",", Overall!L1097, FIND(",",Overall!L1097) + 1) + 2, LEN(Overall!L1097))),"")</f>
        <v/>
      </c>
      <c r="O1095" s="7" t="str">
        <f>IF(Overall!M1097&lt;&gt;"",DATEVALUE(MID(Overall!M1097, FIND(",", Overall!M1097) + 2, FIND(" ", Overall!M1097) - FIND(",", Overall!M1097) - 1) &amp; " " &amp; MID(Overall!M1097, FIND(" ", Overall!M1097) + 1, FIND(",", Overall!M1097, FIND(" ", Overall!M1097)) - FIND(" ", Overall!M1097) - 1) &amp; ", " &amp; MID(Overall!M1097, FIND(",", Overall!M1097, FIND(",",Overall!M1097) + 1) + 2, LEN(Overall!M1097))),"")</f>
        <v/>
      </c>
      <c r="P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Q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R1095" s="5" t="str">
        <f t="shared" si="34"/>
        <v/>
      </c>
      <c r="S1095" s="10" t="str">
        <f>IF(Overall!$A1097&lt;&gt;"",IF(AND(MONTH($N1095) &lt;= 1, MONTH($O1095) &gt;= 1), IF($R1095 &lt;&gt; "", $H1095/$R1095, ""), ""),"")</f>
        <v/>
      </c>
      <c r="T1095" s="10" t="str">
        <f>IF(Overall!$A1097&lt;&gt;"",IF(AND(MONTH($N1095) &lt;= 2, MONTH($O1095) &gt;= 2), IF($R1095 &lt;&gt; "", $H1095/$R1095, ""), ""),"")</f>
        <v/>
      </c>
      <c r="U1095" s="10" t="str">
        <f>IF(Overall!$A1097&lt;&gt;"",IF(AND(MONTH($N1095) &lt;= 3, MONTH($O1095) &gt;= 3), IF($R1095 &lt;&gt; "", $H1095/$R1095, ""), ""),"")</f>
        <v/>
      </c>
      <c r="V1095" s="10" t="str">
        <f>IF(Overall!$A1097&lt;&gt;"",IF(AND(MONTH($N1095) &lt;= 4, MONTH($O1095) &gt;= 4), IF($R1095 &lt;&gt; "", $H1095/$R1095, ""), ""),"")</f>
        <v/>
      </c>
      <c r="W1095" s="10" t="str">
        <f>IF(Overall!$A1097&lt;&gt;"",IF(AND(MONTH($N1095) &lt;= 5, MONTH($O1095) &gt;= 5), IF($R1095 &lt;&gt; "", $H1095/$R1095, ""), ""),"")</f>
        <v/>
      </c>
      <c r="X1095" s="10" t="str">
        <f>IF(Overall!$A1097&lt;&gt;"",IF(AND(MONTH($N1095) &lt;= 6, MONTH($O1095) &gt;= 6), IF($R1095 &lt;&gt; "", $H1095/$R1095, ""), ""),"")</f>
        <v/>
      </c>
      <c r="Y1095" s="10" t="str">
        <f>IF(Overall!$A1097&lt;&gt;"",IF(AND(MONTH($N1095) &lt;= 7, MONTH($O1095) &gt;= 7 ), IF($R1095 &lt;&gt; "", $H1095/$R1095, ""), ""),"")</f>
        <v/>
      </c>
      <c r="Z1095" s="10" t="str">
        <f>IF(Overall!$A1097&lt;&gt;"",IF(AND(MONTH($N1095) &lt;= 8, MONTH($O1095) &gt;= 8), IF($R1095 &lt;&gt; "", $H1095/$R1095, ""), ""),"")</f>
        <v/>
      </c>
      <c r="AA1095" s="10" t="str">
        <f>IF(Overall!$A1097&lt;&gt;"",IF(AND(MONTH($N1095) &lt;= 9, MONTH($O1095) &gt;= 9), IF($R1095 &lt;&gt; "", $H1095/$R1095, ""), ""),"")</f>
        <v/>
      </c>
      <c r="AB1095" s="10" t="str">
        <f>IF(Overall!$A1097&lt;&gt;"",IF(AND(MONTH($N1095) &lt;= 10, MONTH($O1095) &gt;= 10), IF($R1095 &lt;&gt; "", $H1095/$R1095, ""), ""),"")</f>
        <v/>
      </c>
      <c r="AC1095" s="10" t="str">
        <f>IF(Overall!$A1097&lt;&gt;"",IF(AND(MONTH($N1095) &lt;= 11, MONTH($O1095) &gt;= 11), IF($R1095 &lt;&gt; "", $H1095/$R1095, ""), ""),"")</f>
        <v/>
      </c>
      <c r="AD1095" s="10" t="str">
        <f>IF(Overall!$A1097&lt;&gt;"",IF(AND(MONTH($N1095) &lt;= 12, MONTH($O1095) &gt;= 12), IF($R1095 &lt;&gt; "", $H1095/$R1095, ""), ""),"")</f>
        <v/>
      </c>
      <c r="AF1095" s="10" t="str">
        <f ca="1">IFERROR(IF(AND(NOW()&lt;= EOMONTH(DATE(YEAR($O1095),1, 1), 0), Overall!$A1097&lt;&gt;"", MONTH($N1095) &lt;= 1, MONTH($O1095) &gt;= 1), IF($R1095 &lt;&gt; "", $H1095/$R1095, ""), ""), "")</f>
        <v/>
      </c>
      <c r="AG1095" s="10" t="str">
        <f ca="1">IFERROR(IF(AND(NOW()&lt;= EOMONTH(DATE(YEAR($O1095),2, 1), 0), Overall!$A1097&lt;&gt;"", MONTH($N1095) &lt;= 2, MONTH($O1095) &gt;= 2), IF($R1095 &lt;&gt; "", $H1095/$R1095, ""), ""), "")</f>
        <v/>
      </c>
      <c r="AH1095" s="10" t="str">
        <f ca="1">IFERROR(IF(AND(NOW()&lt;= EOMONTH(DATE(YEAR($O1095),3, 1), 0), Overall!$A1097&lt;&gt;"", MONTH($N1095) &lt;= 3, MONTH($O1095) &gt;= 3), IF($R1095 &lt;&gt; "", $H1095/$R1095, ""), ""), "")</f>
        <v/>
      </c>
      <c r="AI1095" s="10" t="str">
        <f ca="1">IFERROR(IF(AND(NOW()&lt;= EOMONTH(DATE(YEAR($O1095),4, 1), 0), Overall!$A1097&lt;&gt;"", MONTH($N1095) &lt;= 4, MONTH($O1095) &gt;= 4), IF($R1095 &lt;&gt; "", $H1095/$R1095, ""), ""), "")</f>
        <v/>
      </c>
      <c r="AJ1095" s="10" t="str">
        <f ca="1">IFERROR(IF(AND(NOW()&lt;= EOMONTH(DATE(YEAR($O1095),5, 1), 0), Overall!$A1097&lt;&gt;"", MONTH($N1095) &lt;= 5, MONTH($O1095) &gt;= 5), IF($R1095 &lt;&gt; "", $H1095/$R1095, ""), ""), "")</f>
        <v/>
      </c>
      <c r="AK1095" s="10" t="str">
        <f ca="1">IFERROR(IF(AND(NOW()&lt;= EOMONTH(DATE(YEAR($O1095),6, 1), 0), Overall!$A1097&lt;&gt;"", MONTH($N1095) &lt;= 6, MONTH($O1095) &gt;= 6), IF($R1095 &lt;&gt; "", $H1095/$R1095, ""), ""), "")</f>
        <v/>
      </c>
      <c r="AL1095" s="10" t="str">
        <f ca="1">IFERROR(IF(AND(NOW()&lt;= EOMONTH(DATE(YEAR($O1095),7, 1), 0), Overall!$A1097&lt;&gt;"", MONTH($N1095) &lt;= 7, MONTH($O1095) &gt;= 7), IF($R1095 &lt;&gt; "", $H1095/$R1095, ""), ""), "")</f>
        <v/>
      </c>
      <c r="AM1095" s="10" t="str">
        <f ca="1">IFERROR(IF(AND(NOW()&lt;= EOMONTH(DATE(YEAR($O1095),8, 1), 0), Overall!$A1097&lt;&gt;"", MONTH($N1095) &lt;= 8, MONTH($O1095) &gt;= 8), IF($R1095 &lt;&gt; "", $H1095/$R1095, ""), ""), "")</f>
        <v/>
      </c>
      <c r="AN1095" s="10" t="str">
        <f ca="1">IFERROR(IF(AND(NOW()&lt;= EOMONTH(DATE(YEAR($O1095),9, 1), 0), Overall!$A1097&lt;&gt;"", MONTH($N1095) &lt;= 9, MONTH($O1095) &gt;= 9), IF($R1095 &lt;&gt; "", $H1095/$R1095, ""), ""), "")</f>
        <v/>
      </c>
      <c r="AO1095" s="10" t="str">
        <f ca="1">IFERROR(IF(AND(NOW()&lt;= EOMONTH(DATE(YEAR($O1095),10, 1), 0), Overall!$A1097&lt;&gt;"", MONTH($N1095) &lt;= 10, MONTH($O1095) &gt;= 10), IF($R1095 &lt;&gt; "", $H1095/$R1095, ""), ""), "")</f>
        <v/>
      </c>
      <c r="AP1095" s="10" t="str">
        <f ca="1">IFERROR(IF(AND(NOW()&lt;= EOMONTH(DATE(YEAR($O1095),11, 1), 0), Overall!$A1097&lt;&gt;"", MONTH($N1095) &lt;=11, MONTH($O1095) &gt;= 11), IF($R1095 &lt;&gt; "", $H1095/$R1095, ""), ""), "")</f>
        <v/>
      </c>
      <c r="AQ1095" s="10" t="str">
        <f ca="1">IFERROR(IF(AND(NOW()&lt;= EOMONTH(DATE(YEAR($O1095),12, 1), 0), Overall!$A1097&lt;&gt;"", MONTH($N1095) &lt;= 12, MONTH($O1095) &gt;= 12), IF($R1095 &lt;&gt; "", $H1095/$R1095, ""), ""), "")</f>
        <v/>
      </c>
      <c r="AR1095" s="16">
        <f t="shared" ca="1" si="35"/>
        <v>0</v>
      </c>
    </row>
    <row r="1096" spans="1:44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6" t="str">
        <f>IF(Overall!F1098&lt;&gt;"",VALUE(Overall!F1098),"")</f>
        <v/>
      </c>
      <c r="I1096" s="6" t="str">
        <f>IF(Overall!G1098&lt;&gt;"",VALUE(Overall!G1098),"")</f>
        <v/>
      </c>
      <c r="J1096" s="6" t="str">
        <f>IF(Overall!H1098&lt;&gt;"",VALUE(Overall!H1098),"")</f>
        <v/>
      </c>
      <c r="K1096" s="6" t="str">
        <f>IF(Overall!I1098&lt;&gt;"",VALUE(Overall!I1098),"")</f>
        <v/>
      </c>
      <c r="L1096" s="6" t="str">
        <f>IF(Overall!J1098&lt;&gt;"",VALUE(Overall!J1098),"")</f>
        <v/>
      </c>
      <c r="M1096" s="6" t="str">
        <f>IF(Overall!K1098&lt;&gt;"",VALUE(Overall!K1098),"")</f>
        <v/>
      </c>
      <c r="N1096" s="7" t="str">
        <f>IF(Overall!L1098&lt;&gt;"",DATEVALUE(MID(Overall!L1098, FIND(",", Overall!L1098) + 2, FIND(" ", Overall!L1098) - FIND(",", Overall!L1098) - 1) &amp; " " &amp; MID(Overall!L1098, FIND(" ", Overall!L1098) + 1, FIND(",", Overall!L1098, FIND(" ", Overall!L1098)) - FIND(" ", Overall!L1098) - 1) &amp; ", " &amp; MID(Overall!L1098, FIND(",", Overall!L1098, FIND(",",Overall!L1098) + 1) + 2, LEN(Overall!L1098))),"")</f>
        <v/>
      </c>
      <c r="O1096" s="7" t="str">
        <f>IF(Overall!M1098&lt;&gt;"",DATEVALUE(MID(Overall!M1098, FIND(",", Overall!M1098) + 2, FIND(" ", Overall!M1098) - FIND(",", Overall!M1098) - 1) &amp; " " &amp; MID(Overall!M1098, FIND(" ", Overall!M1098) + 1, FIND(",", Overall!M1098, FIND(" ", Overall!M1098)) - FIND(" ", Overall!M1098) - 1) &amp; ", " &amp; MID(Overall!M1098, FIND(",", Overall!M1098, FIND(",",Overall!M1098) + 1) + 2, LEN(Overall!M1098))),"")</f>
        <v/>
      </c>
      <c r="P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Q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R1096" s="5" t="str">
        <f t="shared" si="34"/>
        <v/>
      </c>
      <c r="S1096" s="10" t="str">
        <f>IF(Overall!$A1098&lt;&gt;"",IF(AND(MONTH($N1096) &lt;= 1, MONTH($O1096) &gt;= 1), IF($R1096 &lt;&gt; "", $H1096/$R1096, ""), ""),"")</f>
        <v/>
      </c>
      <c r="T1096" s="10" t="str">
        <f>IF(Overall!$A1098&lt;&gt;"",IF(AND(MONTH($N1096) &lt;= 2, MONTH($O1096) &gt;= 2), IF($R1096 &lt;&gt; "", $H1096/$R1096, ""), ""),"")</f>
        <v/>
      </c>
      <c r="U1096" s="10" t="str">
        <f>IF(Overall!$A1098&lt;&gt;"",IF(AND(MONTH($N1096) &lt;= 3, MONTH($O1096) &gt;= 3), IF($R1096 &lt;&gt; "", $H1096/$R1096, ""), ""),"")</f>
        <v/>
      </c>
      <c r="V1096" s="10" t="str">
        <f>IF(Overall!$A1098&lt;&gt;"",IF(AND(MONTH($N1096) &lt;= 4, MONTH($O1096) &gt;= 4), IF($R1096 &lt;&gt; "", $H1096/$R1096, ""), ""),"")</f>
        <v/>
      </c>
      <c r="W1096" s="10" t="str">
        <f>IF(Overall!$A1098&lt;&gt;"",IF(AND(MONTH($N1096) &lt;= 5, MONTH($O1096) &gt;= 5), IF($R1096 &lt;&gt; "", $H1096/$R1096, ""), ""),"")</f>
        <v/>
      </c>
      <c r="X1096" s="10" t="str">
        <f>IF(Overall!$A1098&lt;&gt;"",IF(AND(MONTH($N1096) &lt;= 6, MONTH($O1096) &gt;= 6), IF($R1096 &lt;&gt; "", $H1096/$R1096, ""), ""),"")</f>
        <v/>
      </c>
      <c r="Y1096" s="10" t="str">
        <f>IF(Overall!$A1098&lt;&gt;"",IF(AND(MONTH($N1096) &lt;= 7, MONTH($O1096) &gt;= 7 ), IF($R1096 &lt;&gt; "", $H1096/$R1096, ""), ""),"")</f>
        <v/>
      </c>
      <c r="Z1096" s="10" t="str">
        <f>IF(Overall!$A1098&lt;&gt;"",IF(AND(MONTH($N1096) &lt;= 8, MONTH($O1096) &gt;= 8), IF($R1096 &lt;&gt; "", $H1096/$R1096, ""), ""),"")</f>
        <v/>
      </c>
      <c r="AA1096" s="10" t="str">
        <f>IF(Overall!$A1098&lt;&gt;"",IF(AND(MONTH($N1096) &lt;= 9, MONTH($O1096) &gt;= 9), IF($R1096 &lt;&gt; "", $H1096/$R1096, ""), ""),"")</f>
        <v/>
      </c>
      <c r="AB1096" s="10" t="str">
        <f>IF(Overall!$A1098&lt;&gt;"",IF(AND(MONTH($N1096) &lt;= 10, MONTH($O1096) &gt;= 10), IF($R1096 &lt;&gt; "", $H1096/$R1096, ""), ""),"")</f>
        <v/>
      </c>
      <c r="AC1096" s="10" t="str">
        <f>IF(Overall!$A1098&lt;&gt;"",IF(AND(MONTH($N1096) &lt;= 11, MONTH($O1096) &gt;= 11), IF($R1096 &lt;&gt; "", $H1096/$R1096, ""), ""),"")</f>
        <v/>
      </c>
      <c r="AD1096" s="10" t="str">
        <f>IF(Overall!$A1098&lt;&gt;"",IF(AND(MONTH($N1096) &lt;= 12, MONTH($O1096) &gt;= 12), IF($R1096 &lt;&gt; "", $H1096/$R1096, ""), ""),"")</f>
        <v/>
      </c>
      <c r="AF1096" s="10" t="str">
        <f ca="1">IFERROR(IF(AND(NOW()&lt;= EOMONTH(DATE(YEAR($O1096),1, 1), 0), Overall!$A1098&lt;&gt;"", MONTH($N1096) &lt;= 1, MONTH($O1096) &gt;= 1), IF($R1096 &lt;&gt; "", $H1096/$R1096, ""), ""), "")</f>
        <v/>
      </c>
      <c r="AG1096" s="10" t="str">
        <f ca="1">IFERROR(IF(AND(NOW()&lt;= EOMONTH(DATE(YEAR($O1096),2, 1), 0), Overall!$A1098&lt;&gt;"", MONTH($N1096) &lt;= 2, MONTH($O1096) &gt;= 2), IF($R1096 &lt;&gt; "", $H1096/$R1096, ""), ""), "")</f>
        <v/>
      </c>
      <c r="AH1096" s="10" t="str">
        <f ca="1">IFERROR(IF(AND(NOW()&lt;= EOMONTH(DATE(YEAR($O1096),3, 1), 0), Overall!$A1098&lt;&gt;"", MONTH($N1096) &lt;= 3, MONTH($O1096) &gt;= 3), IF($R1096 &lt;&gt; "", $H1096/$R1096, ""), ""), "")</f>
        <v/>
      </c>
      <c r="AI1096" s="10" t="str">
        <f ca="1">IFERROR(IF(AND(NOW()&lt;= EOMONTH(DATE(YEAR($O1096),4, 1), 0), Overall!$A1098&lt;&gt;"", MONTH($N1096) &lt;= 4, MONTH($O1096) &gt;= 4), IF($R1096 &lt;&gt; "", $H1096/$R1096, ""), ""), "")</f>
        <v/>
      </c>
      <c r="AJ1096" s="10" t="str">
        <f ca="1">IFERROR(IF(AND(NOW()&lt;= EOMONTH(DATE(YEAR($O1096),5, 1), 0), Overall!$A1098&lt;&gt;"", MONTH($N1096) &lt;= 5, MONTH($O1096) &gt;= 5), IF($R1096 &lt;&gt; "", $H1096/$R1096, ""), ""), "")</f>
        <v/>
      </c>
      <c r="AK1096" s="10" t="str">
        <f ca="1">IFERROR(IF(AND(NOW()&lt;= EOMONTH(DATE(YEAR($O1096),6, 1), 0), Overall!$A1098&lt;&gt;"", MONTH($N1096) &lt;= 6, MONTH($O1096) &gt;= 6), IF($R1096 &lt;&gt; "", $H1096/$R1096, ""), ""), "")</f>
        <v/>
      </c>
      <c r="AL1096" s="10" t="str">
        <f ca="1">IFERROR(IF(AND(NOW()&lt;= EOMONTH(DATE(YEAR($O1096),7, 1), 0), Overall!$A1098&lt;&gt;"", MONTH($N1096) &lt;= 7, MONTH($O1096) &gt;= 7), IF($R1096 &lt;&gt; "", $H1096/$R1096, ""), ""), "")</f>
        <v/>
      </c>
      <c r="AM1096" s="10" t="str">
        <f ca="1">IFERROR(IF(AND(NOW()&lt;= EOMONTH(DATE(YEAR($O1096),8, 1), 0), Overall!$A1098&lt;&gt;"", MONTH($N1096) &lt;= 8, MONTH($O1096) &gt;= 8), IF($R1096 &lt;&gt; "", $H1096/$R1096, ""), ""), "")</f>
        <v/>
      </c>
      <c r="AN1096" s="10" t="str">
        <f ca="1">IFERROR(IF(AND(NOW()&lt;= EOMONTH(DATE(YEAR($O1096),9, 1), 0), Overall!$A1098&lt;&gt;"", MONTH($N1096) &lt;= 9, MONTH($O1096) &gt;= 9), IF($R1096 &lt;&gt; "", $H1096/$R1096, ""), ""), "")</f>
        <v/>
      </c>
      <c r="AO1096" s="10" t="str">
        <f ca="1">IFERROR(IF(AND(NOW()&lt;= EOMONTH(DATE(YEAR($O1096),10, 1), 0), Overall!$A1098&lt;&gt;"", MONTH($N1096) &lt;= 10, MONTH($O1096) &gt;= 10), IF($R1096 &lt;&gt; "", $H1096/$R1096, ""), ""), "")</f>
        <v/>
      </c>
      <c r="AP1096" s="10" t="str">
        <f ca="1">IFERROR(IF(AND(NOW()&lt;= EOMONTH(DATE(YEAR($O1096),11, 1), 0), Overall!$A1098&lt;&gt;"", MONTH($N1096) &lt;=11, MONTH($O1096) &gt;= 11), IF($R1096 &lt;&gt; "", $H1096/$R1096, ""), ""), "")</f>
        <v/>
      </c>
      <c r="AQ1096" s="10" t="str">
        <f ca="1">IFERROR(IF(AND(NOW()&lt;= EOMONTH(DATE(YEAR($O1096),12, 1), 0), Overall!$A1098&lt;&gt;"", MONTH($N1096) &lt;= 12, MONTH($O1096) &gt;= 12), IF($R1096 &lt;&gt; "", $H1096/$R1096, ""), ""), "")</f>
        <v/>
      </c>
      <c r="AR1096" s="16">
        <f t="shared" ca="1" si="35"/>
        <v>0</v>
      </c>
    </row>
    <row r="1097" spans="1:44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6" t="str">
        <f>IF(Overall!F1099&lt;&gt;"",VALUE(Overall!F1099),"")</f>
        <v/>
      </c>
      <c r="I1097" s="6" t="str">
        <f>IF(Overall!G1099&lt;&gt;"",VALUE(Overall!G1099),"")</f>
        <v/>
      </c>
      <c r="J1097" s="6" t="str">
        <f>IF(Overall!H1099&lt;&gt;"",VALUE(Overall!H1099),"")</f>
        <v/>
      </c>
      <c r="K1097" s="6" t="str">
        <f>IF(Overall!I1099&lt;&gt;"",VALUE(Overall!I1099),"")</f>
        <v/>
      </c>
      <c r="L1097" s="6" t="str">
        <f>IF(Overall!J1099&lt;&gt;"",VALUE(Overall!J1099),"")</f>
        <v/>
      </c>
      <c r="M1097" s="6" t="str">
        <f>IF(Overall!K1099&lt;&gt;"",VALUE(Overall!K1099),"")</f>
        <v/>
      </c>
      <c r="N1097" s="7" t="str">
        <f>IF(Overall!L1099&lt;&gt;"",DATEVALUE(MID(Overall!L1099, FIND(",", Overall!L1099) + 2, FIND(" ", Overall!L1099) - FIND(",", Overall!L1099) - 1) &amp; " " &amp; MID(Overall!L1099, FIND(" ", Overall!L1099) + 1, FIND(",", Overall!L1099, FIND(" ", Overall!L1099)) - FIND(" ", Overall!L1099) - 1) &amp; ", " &amp; MID(Overall!L1099, FIND(",", Overall!L1099, FIND(",",Overall!L1099) + 1) + 2, LEN(Overall!L1099))),"")</f>
        <v/>
      </c>
      <c r="O1097" s="7" t="str">
        <f>IF(Overall!M1099&lt;&gt;"",DATEVALUE(MID(Overall!M1099, FIND(",", Overall!M1099) + 2, FIND(" ", Overall!M1099) - FIND(",", Overall!M1099) - 1) &amp; " " &amp; MID(Overall!M1099, FIND(" ", Overall!M1099) + 1, FIND(",", Overall!M1099, FIND(" ", Overall!M1099)) - FIND(" ", Overall!M1099) - 1) &amp; ", " &amp; MID(Overall!M1099, FIND(",", Overall!M1099, FIND(",",Overall!M1099) + 1) + 2, LEN(Overall!M1099))),"")</f>
        <v/>
      </c>
      <c r="P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Q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R1097" s="5" t="str">
        <f t="shared" si="34"/>
        <v/>
      </c>
      <c r="S1097" s="10" t="str">
        <f>IF(Overall!$A1099&lt;&gt;"",IF(AND(MONTH($N1097) &lt;= 1, MONTH($O1097) &gt;= 1), IF($R1097 &lt;&gt; "", $H1097/$R1097, ""), ""),"")</f>
        <v/>
      </c>
      <c r="T1097" s="10" t="str">
        <f>IF(Overall!$A1099&lt;&gt;"",IF(AND(MONTH($N1097) &lt;= 2, MONTH($O1097) &gt;= 2), IF($R1097 &lt;&gt; "", $H1097/$R1097, ""), ""),"")</f>
        <v/>
      </c>
      <c r="U1097" s="10" t="str">
        <f>IF(Overall!$A1099&lt;&gt;"",IF(AND(MONTH($N1097) &lt;= 3, MONTH($O1097) &gt;= 3), IF($R1097 &lt;&gt; "", $H1097/$R1097, ""), ""),"")</f>
        <v/>
      </c>
      <c r="V1097" s="10" t="str">
        <f>IF(Overall!$A1099&lt;&gt;"",IF(AND(MONTH($N1097) &lt;= 4, MONTH($O1097) &gt;= 4), IF($R1097 &lt;&gt; "", $H1097/$R1097, ""), ""),"")</f>
        <v/>
      </c>
      <c r="W1097" s="10" t="str">
        <f>IF(Overall!$A1099&lt;&gt;"",IF(AND(MONTH($N1097) &lt;= 5, MONTH($O1097) &gt;= 5), IF($R1097 &lt;&gt; "", $H1097/$R1097, ""), ""),"")</f>
        <v/>
      </c>
      <c r="X1097" s="10" t="str">
        <f>IF(Overall!$A1099&lt;&gt;"",IF(AND(MONTH($N1097) &lt;= 6, MONTH($O1097) &gt;= 6), IF($R1097 &lt;&gt; "", $H1097/$R1097, ""), ""),"")</f>
        <v/>
      </c>
      <c r="Y1097" s="10" t="str">
        <f>IF(Overall!$A1099&lt;&gt;"",IF(AND(MONTH($N1097) &lt;= 7, MONTH($O1097) &gt;= 7 ), IF($R1097 &lt;&gt; "", $H1097/$R1097, ""), ""),"")</f>
        <v/>
      </c>
      <c r="Z1097" s="10" t="str">
        <f>IF(Overall!$A1099&lt;&gt;"",IF(AND(MONTH($N1097) &lt;= 8, MONTH($O1097) &gt;= 8), IF($R1097 &lt;&gt; "", $H1097/$R1097, ""), ""),"")</f>
        <v/>
      </c>
      <c r="AA1097" s="10" t="str">
        <f>IF(Overall!$A1099&lt;&gt;"",IF(AND(MONTH($N1097) &lt;= 9, MONTH($O1097) &gt;= 9), IF($R1097 &lt;&gt; "", $H1097/$R1097, ""), ""),"")</f>
        <v/>
      </c>
      <c r="AB1097" s="10" t="str">
        <f>IF(Overall!$A1099&lt;&gt;"",IF(AND(MONTH($N1097) &lt;= 10, MONTH($O1097) &gt;= 10), IF($R1097 &lt;&gt; "", $H1097/$R1097, ""), ""),"")</f>
        <v/>
      </c>
      <c r="AC1097" s="10" t="str">
        <f>IF(Overall!$A1099&lt;&gt;"",IF(AND(MONTH($N1097) &lt;= 11, MONTH($O1097) &gt;= 11), IF($R1097 &lt;&gt; "", $H1097/$R1097, ""), ""),"")</f>
        <v/>
      </c>
      <c r="AD1097" s="10" t="str">
        <f>IF(Overall!$A1099&lt;&gt;"",IF(AND(MONTH($N1097) &lt;= 12, MONTH($O1097) &gt;= 12), IF($R1097 &lt;&gt; "", $H1097/$R1097, ""), ""),"")</f>
        <v/>
      </c>
      <c r="AF1097" s="10" t="str">
        <f ca="1">IFERROR(IF(AND(NOW()&lt;= EOMONTH(DATE(YEAR($O1097),1, 1), 0), Overall!$A1099&lt;&gt;"", MONTH($N1097) &lt;= 1, MONTH($O1097) &gt;= 1), IF($R1097 &lt;&gt; "", $H1097/$R1097, ""), ""), "")</f>
        <v/>
      </c>
      <c r="AG1097" s="10" t="str">
        <f ca="1">IFERROR(IF(AND(NOW()&lt;= EOMONTH(DATE(YEAR($O1097),2, 1), 0), Overall!$A1099&lt;&gt;"", MONTH($N1097) &lt;= 2, MONTH($O1097) &gt;= 2), IF($R1097 &lt;&gt; "", $H1097/$R1097, ""), ""), "")</f>
        <v/>
      </c>
      <c r="AH1097" s="10" t="str">
        <f ca="1">IFERROR(IF(AND(NOW()&lt;= EOMONTH(DATE(YEAR($O1097),3, 1), 0), Overall!$A1099&lt;&gt;"", MONTH($N1097) &lt;= 3, MONTH($O1097) &gt;= 3), IF($R1097 &lt;&gt; "", $H1097/$R1097, ""), ""), "")</f>
        <v/>
      </c>
      <c r="AI1097" s="10" t="str">
        <f ca="1">IFERROR(IF(AND(NOW()&lt;= EOMONTH(DATE(YEAR($O1097),4, 1), 0), Overall!$A1099&lt;&gt;"", MONTH($N1097) &lt;= 4, MONTH($O1097) &gt;= 4), IF($R1097 &lt;&gt; "", $H1097/$R1097, ""), ""), "")</f>
        <v/>
      </c>
      <c r="AJ1097" s="10" t="str">
        <f ca="1">IFERROR(IF(AND(NOW()&lt;= EOMONTH(DATE(YEAR($O1097),5, 1), 0), Overall!$A1099&lt;&gt;"", MONTH($N1097) &lt;= 5, MONTH($O1097) &gt;= 5), IF($R1097 &lt;&gt; "", $H1097/$R1097, ""), ""), "")</f>
        <v/>
      </c>
      <c r="AK1097" s="10" t="str">
        <f ca="1">IFERROR(IF(AND(NOW()&lt;= EOMONTH(DATE(YEAR($O1097),6, 1), 0), Overall!$A1099&lt;&gt;"", MONTH($N1097) &lt;= 6, MONTH($O1097) &gt;= 6), IF($R1097 &lt;&gt; "", $H1097/$R1097, ""), ""), "")</f>
        <v/>
      </c>
      <c r="AL1097" s="10" t="str">
        <f ca="1">IFERROR(IF(AND(NOW()&lt;= EOMONTH(DATE(YEAR($O1097),7, 1), 0), Overall!$A1099&lt;&gt;"", MONTH($N1097) &lt;= 7, MONTH($O1097) &gt;= 7), IF($R1097 &lt;&gt; "", $H1097/$R1097, ""), ""), "")</f>
        <v/>
      </c>
      <c r="AM1097" s="10" t="str">
        <f ca="1">IFERROR(IF(AND(NOW()&lt;= EOMONTH(DATE(YEAR($O1097),8, 1), 0), Overall!$A1099&lt;&gt;"", MONTH($N1097) &lt;= 8, MONTH($O1097) &gt;= 8), IF($R1097 &lt;&gt; "", $H1097/$R1097, ""), ""), "")</f>
        <v/>
      </c>
      <c r="AN1097" s="10" t="str">
        <f ca="1">IFERROR(IF(AND(NOW()&lt;= EOMONTH(DATE(YEAR($O1097),9, 1), 0), Overall!$A1099&lt;&gt;"", MONTH($N1097) &lt;= 9, MONTH($O1097) &gt;= 9), IF($R1097 &lt;&gt; "", $H1097/$R1097, ""), ""), "")</f>
        <v/>
      </c>
      <c r="AO1097" s="10" t="str">
        <f ca="1">IFERROR(IF(AND(NOW()&lt;= EOMONTH(DATE(YEAR($O1097),10, 1), 0), Overall!$A1099&lt;&gt;"", MONTH($N1097) &lt;= 10, MONTH($O1097) &gt;= 10), IF($R1097 &lt;&gt; "", $H1097/$R1097, ""), ""), "")</f>
        <v/>
      </c>
      <c r="AP1097" s="10" t="str">
        <f ca="1">IFERROR(IF(AND(NOW()&lt;= EOMONTH(DATE(YEAR($O1097),11, 1), 0), Overall!$A1099&lt;&gt;"", MONTH($N1097) &lt;=11, MONTH($O1097) &gt;= 11), IF($R1097 &lt;&gt; "", $H1097/$R1097, ""), ""), "")</f>
        <v/>
      </c>
      <c r="AQ1097" s="10" t="str">
        <f ca="1">IFERROR(IF(AND(NOW()&lt;= EOMONTH(DATE(YEAR($O1097),12, 1), 0), Overall!$A1099&lt;&gt;"", MONTH($N1097) &lt;= 12, MONTH($O1097) &gt;= 12), IF($R1097 &lt;&gt; "", $H1097/$R1097, ""), ""), "")</f>
        <v/>
      </c>
      <c r="AR1097" s="16">
        <f t="shared" ca="1" si="35"/>
        <v>0</v>
      </c>
    </row>
    <row r="1098" spans="1:44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6" t="str">
        <f>IF(Overall!F1100&lt;&gt;"",VALUE(Overall!F1100),"")</f>
        <v/>
      </c>
      <c r="I1098" s="6" t="str">
        <f>IF(Overall!G1100&lt;&gt;"",VALUE(Overall!G1100),"")</f>
        <v/>
      </c>
      <c r="J1098" s="6" t="str">
        <f>IF(Overall!H1100&lt;&gt;"",VALUE(Overall!H1100),"")</f>
        <v/>
      </c>
      <c r="K1098" s="6" t="str">
        <f>IF(Overall!I1100&lt;&gt;"",VALUE(Overall!I1100),"")</f>
        <v/>
      </c>
      <c r="L1098" s="6" t="str">
        <f>IF(Overall!J1100&lt;&gt;"",VALUE(Overall!J1100),"")</f>
        <v/>
      </c>
      <c r="M1098" s="6" t="str">
        <f>IF(Overall!K1100&lt;&gt;"",VALUE(Overall!K1100),"")</f>
        <v/>
      </c>
      <c r="N1098" s="7" t="str">
        <f>IF(Overall!L1100&lt;&gt;"",DATEVALUE(MID(Overall!L1100, FIND(",", Overall!L1100) + 2, FIND(" ", Overall!L1100) - FIND(",", Overall!L1100) - 1) &amp; " " &amp; MID(Overall!L1100, FIND(" ", Overall!L1100) + 1, FIND(",", Overall!L1100, FIND(" ", Overall!L1100)) - FIND(" ", Overall!L1100) - 1) &amp; ", " &amp; MID(Overall!L1100, FIND(",", Overall!L1100, FIND(",",Overall!L1100) + 1) + 2, LEN(Overall!L1100))),"")</f>
        <v/>
      </c>
      <c r="O1098" s="7" t="str">
        <f>IF(Overall!M1100&lt;&gt;"",DATEVALUE(MID(Overall!M1100, FIND(",", Overall!M1100) + 2, FIND(" ", Overall!M1100) - FIND(",", Overall!M1100) - 1) &amp; " " &amp; MID(Overall!M1100, FIND(" ", Overall!M1100) + 1, FIND(",", Overall!M1100, FIND(" ", Overall!M1100)) - FIND(" ", Overall!M1100) - 1) &amp; ", " &amp; MID(Overall!M1100, FIND(",", Overall!M1100, FIND(",",Overall!M1100) + 1) + 2, LEN(Overall!M1100))),"")</f>
        <v/>
      </c>
      <c r="P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Q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R1098" s="5" t="str">
        <f t="shared" si="34"/>
        <v/>
      </c>
      <c r="S1098" s="10" t="str">
        <f>IF(Overall!$A1100&lt;&gt;"",IF(AND(MONTH($N1098) &lt;= 1, MONTH($O1098) &gt;= 1), IF($R1098 &lt;&gt; "", $H1098/$R1098, ""), ""),"")</f>
        <v/>
      </c>
      <c r="T1098" s="10" t="str">
        <f>IF(Overall!$A1100&lt;&gt;"",IF(AND(MONTH($N1098) &lt;= 2, MONTH($O1098) &gt;= 2), IF($R1098 &lt;&gt; "", $H1098/$R1098, ""), ""),"")</f>
        <v/>
      </c>
      <c r="U1098" s="10" t="str">
        <f>IF(Overall!$A1100&lt;&gt;"",IF(AND(MONTH($N1098) &lt;= 3, MONTH($O1098) &gt;= 3), IF($R1098 &lt;&gt; "", $H1098/$R1098, ""), ""),"")</f>
        <v/>
      </c>
      <c r="V1098" s="10" t="str">
        <f>IF(Overall!$A1100&lt;&gt;"",IF(AND(MONTH($N1098) &lt;= 4, MONTH($O1098) &gt;= 4), IF($R1098 &lt;&gt; "", $H1098/$R1098, ""), ""),"")</f>
        <v/>
      </c>
      <c r="W1098" s="10" t="str">
        <f>IF(Overall!$A1100&lt;&gt;"",IF(AND(MONTH($N1098) &lt;= 5, MONTH($O1098) &gt;= 5), IF($R1098 &lt;&gt; "", $H1098/$R1098, ""), ""),"")</f>
        <v/>
      </c>
      <c r="X1098" s="10" t="str">
        <f>IF(Overall!$A1100&lt;&gt;"",IF(AND(MONTH($N1098) &lt;= 6, MONTH($O1098) &gt;= 6), IF($R1098 &lt;&gt; "", $H1098/$R1098, ""), ""),"")</f>
        <v/>
      </c>
      <c r="Y1098" s="10" t="str">
        <f>IF(Overall!$A1100&lt;&gt;"",IF(AND(MONTH($N1098) &lt;= 7, MONTH($O1098) &gt;= 7 ), IF($R1098 &lt;&gt; "", $H1098/$R1098, ""), ""),"")</f>
        <v/>
      </c>
      <c r="Z1098" s="10" t="str">
        <f>IF(Overall!$A1100&lt;&gt;"",IF(AND(MONTH($N1098) &lt;= 8, MONTH($O1098) &gt;= 8), IF($R1098 &lt;&gt; "", $H1098/$R1098, ""), ""),"")</f>
        <v/>
      </c>
      <c r="AA1098" s="10" t="str">
        <f>IF(Overall!$A1100&lt;&gt;"",IF(AND(MONTH($N1098) &lt;= 9, MONTH($O1098) &gt;= 9), IF($R1098 &lt;&gt; "", $H1098/$R1098, ""), ""),"")</f>
        <v/>
      </c>
      <c r="AB1098" s="10" t="str">
        <f>IF(Overall!$A1100&lt;&gt;"",IF(AND(MONTH($N1098) &lt;= 10, MONTH($O1098) &gt;= 10), IF($R1098 &lt;&gt; "", $H1098/$R1098, ""), ""),"")</f>
        <v/>
      </c>
      <c r="AC1098" s="10" t="str">
        <f>IF(Overall!$A1100&lt;&gt;"",IF(AND(MONTH($N1098) &lt;= 11, MONTH($O1098) &gt;= 11), IF($R1098 &lt;&gt; "", $H1098/$R1098, ""), ""),"")</f>
        <v/>
      </c>
      <c r="AD1098" s="10" t="str">
        <f>IF(Overall!$A1100&lt;&gt;"",IF(AND(MONTH($N1098) &lt;= 12, MONTH($O1098) &gt;= 12), IF($R1098 &lt;&gt; "", $H1098/$R1098, ""), ""),"")</f>
        <v/>
      </c>
      <c r="AF1098" s="10" t="str">
        <f ca="1">IFERROR(IF(AND(NOW()&lt;= EOMONTH(DATE(YEAR($O1098),1, 1), 0), Overall!$A1100&lt;&gt;"", MONTH($N1098) &lt;= 1, MONTH($O1098) &gt;= 1), IF($R1098 &lt;&gt; "", $H1098/$R1098, ""), ""), "")</f>
        <v/>
      </c>
      <c r="AG1098" s="10" t="str">
        <f ca="1">IFERROR(IF(AND(NOW()&lt;= EOMONTH(DATE(YEAR($O1098),2, 1), 0), Overall!$A1100&lt;&gt;"", MONTH($N1098) &lt;= 2, MONTH($O1098) &gt;= 2), IF($R1098 &lt;&gt; "", $H1098/$R1098, ""), ""), "")</f>
        <v/>
      </c>
      <c r="AH1098" s="10" t="str">
        <f ca="1">IFERROR(IF(AND(NOW()&lt;= EOMONTH(DATE(YEAR($O1098),3, 1), 0), Overall!$A1100&lt;&gt;"", MONTH($N1098) &lt;= 3, MONTH($O1098) &gt;= 3), IF($R1098 &lt;&gt; "", $H1098/$R1098, ""), ""), "")</f>
        <v/>
      </c>
      <c r="AI1098" s="10" t="str">
        <f ca="1">IFERROR(IF(AND(NOW()&lt;= EOMONTH(DATE(YEAR($O1098),4, 1), 0), Overall!$A1100&lt;&gt;"", MONTH($N1098) &lt;= 4, MONTH($O1098) &gt;= 4), IF($R1098 &lt;&gt; "", $H1098/$R1098, ""), ""), "")</f>
        <v/>
      </c>
      <c r="AJ1098" s="10" t="str">
        <f ca="1">IFERROR(IF(AND(NOW()&lt;= EOMONTH(DATE(YEAR($O1098),5, 1), 0), Overall!$A1100&lt;&gt;"", MONTH($N1098) &lt;= 5, MONTH($O1098) &gt;= 5), IF($R1098 &lt;&gt; "", $H1098/$R1098, ""), ""), "")</f>
        <v/>
      </c>
      <c r="AK1098" s="10" t="str">
        <f ca="1">IFERROR(IF(AND(NOW()&lt;= EOMONTH(DATE(YEAR($O1098),6, 1), 0), Overall!$A1100&lt;&gt;"", MONTH($N1098) &lt;= 6, MONTH($O1098) &gt;= 6), IF($R1098 &lt;&gt; "", $H1098/$R1098, ""), ""), "")</f>
        <v/>
      </c>
      <c r="AL1098" s="10" t="str">
        <f ca="1">IFERROR(IF(AND(NOW()&lt;= EOMONTH(DATE(YEAR($O1098),7, 1), 0), Overall!$A1100&lt;&gt;"", MONTH($N1098) &lt;= 7, MONTH($O1098) &gt;= 7), IF($R1098 &lt;&gt; "", $H1098/$R1098, ""), ""), "")</f>
        <v/>
      </c>
      <c r="AM1098" s="10" t="str">
        <f ca="1">IFERROR(IF(AND(NOW()&lt;= EOMONTH(DATE(YEAR($O1098),8, 1), 0), Overall!$A1100&lt;&gt;"", MONTH($N1098) &lt;= 8, MONTH($O1098) &gt;= 8), IF($R1098 &lt;&gt; "", $H1098/$R1098, ""), ""), "")</f>
        <v/>
      </c>
      <c r="AN1098" s="10" t="str">
        <f ca="1">IFERROR(IF(AND(NOW()&lt;= EOMONTH(DATE(YEAR($O1098),9, 1), 0), Overall!$A1100&lt;&gt;"", MONTH($N1098) &lt;= 9, MONTH($O1098) &gt;= 9), IF($R1098 &lt;&gt; "", $H1098/$R1098, ""), ""), "")</f>
        <v/>
      </c>
      <c r="AO1098" s="10" t="str">
        <f ca="1">IFERROR(IF(AND(NOW()&lt;= EOMONTH(DATE(YEAR($O1098),10, 1), 0), Overall!$A1100&lt;&gt;"", MONTH($N1098) &lt;= 10, MONTH($O1098) &gt;= 10), IF($R1098 &lt;&gt; "", $H1098/$R1098, ""), ""), "")</f>
        <v/>
      </c>
      <c r="AP1098" s="10" t="str">
        <f ca="1">IFERROR(IF(AND(NOW()&lt;= EOMONTH(DATE(YEAR($O1098),11, 1), 0), Overall!$A1100&lt;&gt;"", MONTH($N1098) &lt;=11, MONTH($O1098) &gt;= 11), IF($R1098 &lt;&gt; "", $H1098/$R1098, ""), ""), "")</f>
        <v/>
      </c>
      <c r="AQ1098" s="10" t="str">
        <f ca="1">IFERROR(IF(AND(NOW()&lt;= EOMONTH(DATE(YEAR($O1098),12, 1), 0), Overall!$A1100&lt;&gt;"", MONTH($N1098) &lt;= 12, MONTH($O1098) &gt;= 12), IF($R1098 &lt;&gt; "", $H1098/$R1098, ""), ""), "")</f>
        <v/>
      </c>
      <c r="AR1098" s="16">
        <f t="shared" ca="1" si="35"/>
        <v>0</v>
      </c>
    </row>
    <row r="1099" spans="1:44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6" t="str">
        <f>IF(Overall!F1101&lt;&gt;"",VALUE(Overall!F1101),"")</f>
        <v/>
      </c>
      <c r="I1099" s="6" t="str">
        <f>IF(Overall!G1101&lt;&gt;"",VALUE(Overall!G1101),"")</f>
        <v/>
      </c>
      <c r="J1099" s="6" t="str">
        <f>IF(Overall!H1101&lt;&gt;"",VALUE(Overall!H1101),"")</f>
        <v/>
      </c>
      <c r="K1099" s="6" t="str">
        <f>IF(Overall!I1101&lt;&gt;"",VALUE(Overall!I1101),"")</f>
        <v/>
      </c>
      <c r="L1099" s="6" t="str">
        <f>IF(Overall!J1101&lt;&gt;"",VALUE(Overall!J1101),"")</f>
        <v/>
      </c>
      <c r="M1099" s="6" t="str">
        <f>IF(Overall!K1101&lt;&gt;"",VALUE(Overall!K1101),"")</f>
        <v/>
      </c>
      <c r="N1099" s="7" t="str">
        <f>IF(Overall!L1101&lt;&gt;"",DATEVALUE(MID(Overall!L1101, FIND(",", Overall!L1101) + 2, FIND(" ", Overall!L1101) - FIND(",", Overall!L1101) - 1) &amp; " " &amp; MID(Overall!L1101, FIND(" ", Overall!L1101) + 1, FIND(",", Overall!L1101, FIND(" ", Overall!L1101)) - FIND(" ", Overall!L1101) - 1) &amp; ", " &amp; MID(Overall!L1101, FIND(",", Overall!L1101, FIND(",",Overall!L1101) + 1) + 2, LEN(Overall!L1101))),"")</f>
        <v/>
      </c>
      <c r="O1099" s="7" t="str">
        <f>IF(Overall!M1101&lt;&gt;"",DATEVALUE(MID(Overall!M1101, FIND(",", Overall!M1101) + 2, FIND(" ", Overall!M1101) - FIND(",", Overall!M1101) - 1) &amp; " " &amp; MID(Overall!M1101, FIND(" ", Overall!M1101) + 1, FIND(",", Overall!M1101, FIND(" ", Overall!M1101)) - FIND(" ", Overall!M1101) - 1) &amp; ", " &amp; MID(Overall!M1101, FIND(",", Overall!M1101, FIND(",",Overall!M1101) + 1) + 2, LEN(Overall!M1101))),"")</f>
        <v/>
      </c>
      <c r="P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Q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R1099" s="5" t="str">
        <f t="shared" si="34"/>
        <v/>
      </c>
      <c r="S1099" s="10" t="str">
        <f>IF(Overall!$A1101&lt;&gt;"",IF(AND(MONTH($N1099) &lt;= 1, MONTH($O1099) &gt;= 1), IF($R1099 &lt;&gt; "", $H1099/$R1099, ""), ""),"")</f>
        <v/>
      </c>
      <c r="T1099" s="10" t="str">
        <f>IF(Overall!$A1101&lt;&gt;"",IF(AND(MONTH($N1099) &lt;= 2, MONTH($O1099) &gt;= 2), IF($R1099 &lt;&gt; "", $H1099/$R1099, ""), ""),"")</f>
        <v/>
      </c>
      <c r="U1099" s="10" t="str">
        <f>IF(Overall!$A1101&lt;&gt;"",IF(AND(MONTH($N1099) &lt;= 3, MONTH($O1099) &gt;= 3), IF($R1099 &lt;&gt; "", $H1099/$R1099, ""), ""),"")</f>
        <v/>
      </c>
      <c r="V1099" s="10" t="str">
        <f>IF(Overall!$A1101&lt;&gt;"",IF(AND(MONTH($N1099) &lt;= 4, MONTH($O1099) &gt;= 4), IF($R1099 &lt;&gt; "", $H1099/$R1099, ""), ""),"")</f>
        <v/>
      </c>
      <c r="W1099" s="10" t="str">
        <f>IF(Overall!$A1101&lt;&gt;"",IF(AND(MONTH($N1099) &lt;= 5, MONTH($O1099) &gt;= 5), IF($R1099 &lt;&gt; "", $H1099/$R1099, ""), ""),"")</f>
        <v/>
      </c>
      <c r="X1099" s="10" t="str">
        <f>IF(Overall!$A1101&lt;&gt;"",IF(AND(MONTH($N1099) &lt;= 6, MONTH($O1099) &gt;= 6), IF($R1099 &lt;&gt; "", $H1099/$R1099, ""), ""),"")</f>
        <v/>
      </c>
      <c r="Y1099" s="10" t="str">
        <f>IF(Overall!$A1101&lt;&gt;"",IF(AND(MONTH($N1099) &lt;= 7, MONTH($O1099) &gt;= 7 ), IF($R1099 &lt;&gt; "", $H1099/$R1099, ""), ""),"")</f>
        <v/>
      </c>
      <c r="Z1099" s="10" t="str">
        <f>IF(Overall!$A1101&lt;&gt;"",IF(AND(MONTH($N1099) &lt;= 8, MONTH($O1099) &gt;= 8), IF($R1099 &lt;&gt; "", $H1099/$R1099, ""), ""),"")</f>
        <v/>
      </c>
      <c r="AA1099" s="10" t="str">
        <f>IF(Overall!$A1101&lt;&gt;"",IF(AND(MONTH($N1099) &lt;= 9, MONTH($O1099) &gt;= 9), IF($R1099 &lt;&gt; "", $H1099/$R1099, ""), ""),"")</f>
        <v/>
      </c>
      <c r="AB1099" s="10" t="str">
        <f>IF(Overall!$A1101&lt;&gt;"",IF(AND(MONTH($N1099) &lt;= 10, MONTH($O1099) &gt;= 10), IF($R1099 &lt;&gt; "", $H1099/$R1099, ""), ""),"")</f>
        <v/>
      </c>
      <c r="AC1099" s="10" t="str">
        <f>IF(Overall!$A1101&lt;&gt;"",IF(AND(MONTH($N1099) &lt;= 11, MONTH($O1099) &gt;= 11), IF($R1099 &lt;&gt; "", $H1099/$R1099, ""), ""),"")</f>
        <v/>
      </c>
      <c r="AD1099" s="10" t="str">
        <f>IF(Overall!$A1101&lt;&gt;"",IF(AND(MONTH($N1099) &lt;= 12, MONTH($O1099) &gt;= 12), IF($R1099 &lt;&gt; "", $H1099/$R1099, ""), ""),"")</f>
        <v/>
      </c>
      <c r="AF1099" s="10" t="str">
        <f ca="1">IFERROR(IF(AND(NOW()&lt;= EOMONTH(DATE(YEAR($O1099),1, 1), 0), Overall!$A1101&lt;&gt;"", MONTH($N1099) &lt;= 1, MONTH($O1099) &gt;= 1), IF($R1099 &lt;&gt; "", $H1099/$R1099, ""), ""), "")</f>
        <v/>
      </c>
      <c r="AG1099" s="10" t="str">
        <f ca="1">IFERROR(IF(AND(NOW()&lt;= EOMONTH(DATE(YEAR($O1099),2, 1), 0), Overall!$A1101&lt;&gt;"", MONTH($N1099) &lt;= 2, MONTH($O1099) &gt;= 2), IF($R1099 &lt;&gt; "", $H1099/$R1099, ""), ""), "")</f>
        <v/>
      </c>
      <c r="AH1099" s="10" t="str">
        <f ca="1">IFERROR(IF(AND(NOW()&lt;= EOMONTH(DATE(YEAR($O1099),3, 1), 0), Overall!$A1101&lt;&gt;"", MONTH($N1099) &lt;= 3, MONTH($O1099) &gt;= 3), IF($R1099 &lt;&gt; "", $H1099/$R1099, ""), ""), "")</f>
        <v/>
      </c>
      <c r="AI1099" s="10" t="str">
        <f ca="1">IFERROR(IF(AND(NOW()&lt;= EOMONTH(DATE(YEAR($O1099),4, 1), 0), Overall!$A1101&lt;&gt;"", MONTH($N1099) &lt;= 4, MONTH($O1099) &gt;= 4), IF($R1099 &lt;&gt; "", $H1099/$R1099, ""), ""), "")</f>
        <v/>
      </c>
      <c r="AJ1099" s="10" t="str">
        <f ca="1">IFERROR(IF(AND(NOW()&lt;= EOMONTH(DATE(YEAR($O1099),5, 1), 0), Overall!$A1101&lt;&gt;"", MONTH($N1099) &lt;= 5, MONTH($O1099) &gt;= 5), IF($R1099 &lt;&gt; "", $H1099/$R1099, ""), ""), "")</f>
        <v/>
      </c>
      <c r="AK1099" s="10" t="str">
        <f ca="1">IFERROR(IF(AND(NOW()&lt;= EOMONTH(DATE(YEAR($O1099),6, 1), 0), Overall!$A1101&lt;&gt;"", MONTH($N1099) &lt;= 6, MONTH($O1099) &gt;= 6), IF($R1099 &lt;&gt; "", $H1099/$R1099, ""), ""), "")</f>
        <v/>
      </c>
      <c r="AL1099" s="10" t="str">
        <f ca="1">IFERROR(IF(AND(NOW()&lt;= EOMONTH(DATE(YEAR($O1099),7, 1), 0), Overall!$A1101&lt;&gt;"", MONTH($N1099) &lt;= 7, MONTH($O1099) &gt;= 7), IF($R1099 &lt;&gt; "", $H1099/$R1099, ""), ""), "")</f>
        <v/>
      </c>
      <c r="AM1099" s="10" t="str">
        <f ca="1">IFERROR(IF(AND(NOW()&lt;= EOMONTH(DATE(YEAR($O1099),8, 1), 0), Overall!$A1101&lt;&gt;"", MONTH($N1099) &lt;= 8, MONTH($O1099) &gt;= 8), IF($R1099 &lt;&gt; "", $H1099/$R1099, ""), ""), "")</f>
        <v/>
      </c>
      <c r="AN1099" s="10" t="str">
        <f ca="1">IFERROR(IF(AND(NOW()&lt;= EOMONTH(DATE(YEAR($O1099),9, 1), 0), Overall!$A1101&lt;&gt;"", MONTH($N1099) &lt;= 9, MONTH($O1099) &gt;= 9), IF($R1099 &lt;&gt; "", $H1099/$R1099, ""), ""), "")</f>
        <v/>
      </c>
      <c r="AO1099" s="10" t="str">
        <f ca="1">IFERROR(IF(AND(NOW()&lt;= EOMONTH(DATE(YEAR($O1099),10, 1), 0), Overall!$A1101&lt;&gt;"", MONTH($N1099) &lt;= 10, MONTH($O1099) &gt;= 10), IF($R1099 &lt;&gt; "", $H1099/$R1099, ""), ""), "")</f>
        <v/>
      </c>
      <c r="AP1099" s="10" t="str">
        <f ca="1">IFERROR(IF(AND(NOW()&lt;= EOMONTH(DATE(YEAR($O1099),11, 1), 0), Overall!$A1101&lt;&gt;"", MONTH($N1099) &lt;=11, MONTH($O1099) &gt;= 11), IF($R1099 &lt;&gt; "", $H1099/$R1099, ""), ""), "")</f>
        <v/>
      </c>
      <c r="AQ1099" s="10" t="str">
        <f ca="1">IFERROR(IF(AND(NOW()&lt;= EOMONTH(DATE(YEAR($O1099),12, 1), 0), Overall!$A1101&lt;&gt;"", MONTH($N1099) &lt;= 12, MONTH($O1099) &gt;= 12), IF($R1099 &lt;&gt; "", $H1099/$R1099, ""), ""), "")</f>
        <v/>
      </c>
      <c r="AR1099" s="16">
        <f t="shared" ca="1" si="35"/>
        <v>0</v>
      </c>
    </row>
    <row r="1100" spans="1:44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6" t="str">
        <f>IF(Overall!F1102&lt;&gt;"",VALUE(Overall!F1102),"")</f>
        <v/>
      </c>
      <c r="I1100" s="6" t="str">
        <f>IF(Overall!G1102&lt;&gt;"",VALUE(Overall!G1102),"")</f>
        <v/>
      </c>
      <c r="J1100" s="6" t="str">
        <f>IF(Overall!H1102&lt;&gt;"",VALUE(Overall!H1102),"")</f>
        <v/>
      </c>
      <c r="K1100" s="6" t="str">
        <f>IF(Overall!I1102&lt;&gt;"",VALUE(Overall!I1102),"")</f>
        <v/>
      </c>
      <c r="L1100" s="6" t="str">
        <f>IF(Overall!J1102&lt;&gt;"",VALUE(Overall!J1102),"")</f>
        <v/>
      </c>
      <c r="M1100" s="6" t="str">
        <f>IF(Overall!K1102&lt;&gt;"",VALUE(Overall!K1102),"")</f>
        <v/>
      </c>
      <c r="N1100" s="7" t="str">
        <f>IF(Overall!L1102&lt;&gt;"",DATEVALUE(MID(Overall!L1102, FIND(",", Overall!L1102) + 2, FIND(" ", Overall!L1102) - FIND(",", Overall!L1102) - 1) &amp; " " &amp; MID(Overall!L1102, FIND(" ", Overall!L1102) + 1, FIND(",", Overall!L1102, FIND(" ", Overall!L1102)) - FIND(" ", Overall!L1102) - 1) &amp; ", " &amp; MID(Overall!L1102, FIND(",", Overall!L1102, FIND(",",Overall!L1102) + 1) + 2, LEN(Overall!L1102))),"")</f>
        <v/>
      </c>
      <c r="O1100" s="7" t="str">
        <f>IF(Overall!M1102&lt;&gt;"",DATEVALUE(MID(Overall!M1102, FIND(",", Overall!M1102) + 2, FIND(" ", Overall!M1102) - FIND(",", Overall!M1102) - 1) &amp; " " &amp; MID(Overall!M1102, FIND(" ", Overall!M1102) + 1, FIND(",", Overall!M1102, FIND(" ", Overall!M1102)) - FIND(" ", Overall!M1102) - 1) &amp; ", " &amp; MID(Overall!M1102, FIND(",", Overall!M1102, FIND(",",Overall!M1102) + 1) + 2, LEN(Overall!M1102))),"")</f>
        <v/>
      </c>
      <c r="P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Q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R1100" s="5" t="str">
        <f t="shared" si="34"/>
        <v/>
      </c>
      <c r="S1100" s="10" t="str">
        <f>IF(Overall!$A1102&lt;&gt;"",IF(AND(MONTH($N1100) &lt;= 1, MONTH($O1100) &gt;= 1), IF($R1100 &lt;&gt; "", $H1100/$R1100, ""), ""),"")</f>
        <v/>
      </c>
      <c r="T1100" s="10" t="str">
        <f>IF(Overall!$A1102&lt;&gt;"",IF(AND(MONTH($N1100) &lt;= 2, MONTH($O1100) &gt;= 2), IF($R1100 &lt;&gt; "", $H1100/$R1100, ""), ""),"")</f>
        <v/>
      </c>
      <c r="U1100" s="10" t="str">
        <f>IF(Overall!$A1102&lt;&gt;"",IF(AND(MONTH($N1100) &lt;= 3, MONTH($O1100) &gt;= 3), IF($R1100 &lt;&gt; "", $H1100/$R1100, ""), ""),"")</f>
        <v/>
      </c>
      <c r="V1100" s="10" t="str">
        <f>IF(Overall!$A1102&lt;&gt;"",IF(AND(MONTH($N1100) &lt;= 4, MONTH($O1100) &gt;= 4), IF($R1100 &lt;&gt; "", $H1100/$R1100, ""), ""),"")</f>
        <v/>
      </c>
      <c r="W1100" s="10" t="str">
        <f>IF(Overall!$A1102&lt;&gt;"",IF(AND(MONTH($N1100) &lt;= 5, MONTH($O1100) &gt;= 5), IF($R1100 &lt;&gt; "", $H1100/$R1100, ""), ""),"")</f>
        <v/>
      </c>
      <c r="X1100" s="10" t="str">
        <f>IF(Overall!$A1102&lt;&gt;"",IF(AND(MONTH($N1100) &lt;= 6, MONTH($O1100) &gt;= 6), IF($R1100 &lt;&gt; "", $H1100/$R1100, ""), ""),"")</f>
        <v/>
      </c>
      <c r="Y1100" s="10" t="str">
        <f>IF(Overall!$A1102&lt;&gt;"",IF(AND(MONTH($N1100) &lt;= 7, MONTH($O1100) &gt;= 7 ), IF($R1100 &lt;&gt; "", $H1100/$R1100, ""), ""),"")</f>
        <v/>
      </c>
      <c r="Z1100" s="10" t="str">
        <f>IF(Overall!$A1102&lt;&gt;"",IF(AND(MONTH($N1100) &lt;= 8, MONTH($O1100) &gt;= 8), IF($R1100 &lt;&gt; "", $H1100/$R1100, ""), ""),"")</f>
        <v/>
      </c>
      <c r="AA1100" s="10" t="str">
        <f>IF(Overall!$A1102&lt;&gt;"",IF(AND(MONTH($N1100) &lt;= 9, MONTH($O1100) &gt;= 9), IF($R1100 &lt;&gt; "", $H1100/$R1100, ""), ""),"")</f>
        <v/>
      </c>
      <c r="AB1100" s="10" t="str">
        <f>IF(Overall!$A1102&lt;&gt;"",IF(AND(MONTH($N1100) &lt;= 10, MONTH($O1100) &gt;= 10), IF($R1100 &lt;&gt; "", $H1100/$R1100, ""), ""),"")</f>
        <v/>
      </c>
      <c r="AC1100" s="10" t="str">
        <f>IF(Overall!$A1102&lt;&gt;"",IF(AND(MONTH($N1100) &lt;= 11, MONTH($O1100) &gt;= 11), IF($R1100 &lt;&gt; "", $H1100/$R1100, ""), ""),"")</f>
        <v/>
      </c>
      <c r="AD1100" s="10" t="str">
        <f>IF(Overall!$A1102&lt;&gt;"",IF(AND(MONTH($N1100) &lt;= 12, MONTH($O1100) &gt;= 12), IF($R1100 &lt;&gt; "", $H1100/$R1100, ""), ""),"")</f>
        <v/>
      </c>
      <c r="AF1100" s="10" t="str">
        <f ca="1">IFERROR(IF(AND(NOW()&lt;= EOMONTH(DATE(YEAR($O1100),1, 1), 0), Overall!$A1102&lt;&gt;"", MONTH($N1100) &lt;= 1, MONTH($O1100) &gt;= 1), IF($R1100 &lt;&gt; "", $H1100/$R1100, ""), ""), "")</f>
        <v/>
      </c>
      <c r="AG1100" s="10" t="str">
        <f ca="1">IFERROR(IF(AND(NOW()&lt;= EOMONTH(DATE(YEAR($O1100),2, 1), 0), Overall!$A1102&lt;&gt;"", MONTH($N1100) &lt;= 2, MONTH($O1100) &gt;= 2), IF($R1100 &lt;&gt; "", $H1100/$R1100, ""), ""), "")</f>
        <v/>
      </c>
      <c r="AH1100" s="10" t="str">
        <f ca="1">IFERROR(IF(AND(NOW()&lt;= EOMONTH(DATE(YEAR($O1100),3, 1), 0), Overall!$A1102&lt;&gt;"", MONTH($N1100) &lt;= 3, MONTH($O1100) &gt;= 3), IF($R1100 &lt;&gt; "", $H1100/$R1100, ""), ""), "")</f>
        <v/>
      </c>
      <c r="AI1100" s="10" t="str">
        <f ca="1">IFERROR(IF(AND(NOW()&lt;= EOMONTH(DATE(YEAR($O1100),4, 1), 0), Overall!$A1102&lt;&gt;"", MONTH($N1100) &lt;= 4, MONTH($O1100) &gt;= 4), IF($R1100 &lt;&gt; "", $H1100/$R1100, ""), ""), "")</f>
        <v/>
      </c>
      <c r="AJ1100" s="10" t="str">
        <f ca="1">IFERROR(IF(AND(NOW()&lt;= EOMONTH(DATE(YEAR($O1100),5, 1), 0), Overall!$A1102&lt;&gt;"", MONTH($N1100) &lt;= 5, MONTH($O1100) &gt;= 5), IF($R1100 &lt;&gt; "", $H1100/$R1100, ""), ""), "")</f>
        <v/>
      </c>
      <c r="AK1100" s="10" t="str">
        <f ca="1">IFERROR(IF(AND(NOW()&lt;= EOMONTH(DATE(YEAR($O1100),6, 1), 0), Overall!$A1102&lt;&gt;"", MONTH($N1100) &lt;= 6, MONTH($O1100) &gt;= 6), IF($R1100 &lt;&gt; "", $H1100/$R1100, ""), ""), "")</f>
        <v/>
      </c>
      <c r="AL1100" s="10" t="str">
        <f ca="1">IFERROR(IF(AND(NOW()&lt;= EOMONTH(DATE(YEAR($O1100),7, 1), 0), Overall!$A1102&lt;&gt;"", MONTH($N1100) &lt;= 7, MONTH($O1100) &gt;= 7), IF($R1100 &lt;&gt; "", $H1100/$R1100, ""), ""), "")</f>
        <v/>
      </c>
      <c r="AM1100" s="10" t="str">
        <f ca="1">IFERROR(IF(AND(NOW()&lt;= EOMONTH(DATE(YEAR($O1100),8, 1), 0), Overall!$A1102&lt;&gt;"", MONTH($N1100) &lt;= 8, MONTH($O1100) &gt;= 8), IF($R1100 &lt;&gt; "", $H1100/$R1100, ""), ""), "")</f>
        <v/>
      </c>
      <c r="AN1100" s="10" t="str">
        <f ca="1">IFERROR(IF(AND(NOW()&lt;= EOMONTH(DATE(YEAR($O1100),9, 1), 0), Overall!$A1102&lt;&gt;"", MONTH($N1100) &lt;= 9, MONTH($O1100) &gt;= 9), IF($R1100 &lt;&gt; "", $H1100/$R1100, ""), ""), "")</f>
        <v/>
      </c>
      <c r="AO1100" s="10" t="str">
        <f ca="1">IFERROR(IF(AND(NOW()&lt;= EOMONTH(DATE(YEAR($O1100),10, 1), 0), Overall!$A1102&lt;&gt;"", MONTH($N1100) &lt;= 10, MONTH($O1100) &gt;= 10), IF($R1100 &lt;&gt; "", $H1100/$R1100, ""), ""), "")</f>
        <v/>
      </c>
      <c r="AP1100" s="10" t="str">
        <f ca="1">IFERROR(IF(AND(NOW()&lt;= EOMONTH(DATE(YEAR($O1100),11, 1), 0), Overall!$A1102&lt;&gt;"", MONTH($N1100) &lt;=11, MONTH($O1100) &gt;= 11), IF($R1100 &lt;&gt; "", $H1100/$R1100, ""), ""), "")</f>
        <v/>
      </c>
      <c r="AQ1100" s="10" t="str">
        <f ca="1">IFERROR(IF(AND(NOW()&lt;= EOMONTH(DATE(YEAR($O1100),12, 1), 0), Overall!$A1102&lt;&gt;"", MONTH($N1100) &lt;= 12, MONTH($O1100) &gt;= 12), IF($R1100 &lt;&gt; "", $H1100/$R1100, ""), ""), "")</f>
        <v/>
      </c>
      <c r="AR1100" s="16">
        <f t="shared" ca="1" si="35"/>
        <v>0</v>
      </c>
    </row>
    <row r="1101" spans="1:44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6" t="str">
        <f>IF(Overall!F1103&lt;&gt;"",VALUE(Overall!F1103),"")</f>
        <v/>
      </c>
      <c r="I1101" s="6" t="str">
        <f>IF(Overall!G1103&lt;&gt;"",VALUE(Overall!G1103),"")</f>
        <v/>
      </c>
      <c r="J1101" s="6" t="str">
        <f>IF(Overall!H1103&lt;&gt;"",VALUE(Overall!H1103),"")</f>
        <v/>
      </c>
      <c r="K1101" s="6" t="str">
        <f>IF(Overall!I1103&lt;&gt;"",VALUE(Overall!I1103),"")</f>
        <v/>
      </c>
      <c r="L1101" s="6" t="str">
        <f>IF(Overall!J1103&lt;&gt;"",VALUE(Overall!J1103),"")</f>
        <v/>
      </c>
      <c r="M1101" s="6" t="str">
        <f>IF(Overall!K1103&lt;&gt;"",VALUE(Overall!K1103),"")</f>
        <v/>
      </c>
      <c r="N1101" s="7" t="str">
        <f>IF(Overall!L1103&lt;&gt;"",DATEVALUE(MID(Overall!L1103, FIND(",", Overall!L1103) + 2, FIND(" ", Overall!L1103) - FIND(",", Overall!L1103) - 1) &amp; " " &amp; MID(Overall!L1103, FIND(" ", Overall!L1103) + 1, FIND(",", Overall!L1103, FIND(" ", Overall!L1103)) - FIND(" ", Overall!L1103) - 1) &amp; ", " &amp; MID(Overall!L1103, FIND(",", Overall!L1103, FIND(",",Overall!L1103) + 1) + 2, LEN(Overall!L1103))),"")</f>
        <v/>
      </c>
      <c r="O1101" s="7" t="str">
        <f>IF(Overall!M1103&lt;&gt;"",DATEVALUE(MID(Overall!M1103, FIND(",", Overall!M1103) + 2, FIND(" ", Overall!M1103) - FIND(",", Overall!M1103) - 1) &amp; " " &amp; MID(Overall!M1103, FIND(" ", Overall!M1103) + 1, FIND(",", Overall!M1103, FIND(" ", Overall!M1103)) - FIND(" ", Overall!M1103) - 1) &amp; ", " &amp; MID(Overall!M1103, FIND(",", Overall!M1103, FIND(",",Overall!M1103) + 1) + 2, LEN(Overall!M1103))),"")</f>
        <v/>
      </c>
      <c r="P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Q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R1101" s="5" t="str">
        <f t="shared" si="34"/>
        <v/>
      </c>
      <c r="S1101" s="10" t="str">
        <f>IF(Overall!$A1103&lt;&gt;"",IF(AND(MONTH($N1101) &lt;= 1, MONTH($O1101) &gt;= 1), IF($R1101 &lt;&gt; "", $H1101/$R1101, ""), ""),"")</f>
        <v/>
      </c>
      <c r="T1101" s="10" t="str">
        <f>IF(Overall!$A1103&lt;&gt;"",IF(AND(MONTH($N1101) &lt;= 2, MONTH($O1101) &gt;= 2), IF($R1101 &lt;&gt; "", $H1101/$R1101, ""), ""),"")</f>
        <v/>
      </c>
      <c r="U1101" s="10" t="str">
        <f>IF(Overall!$A1103&lt;&gt;"",IF(AND(MONTH($N1101) &lt;= 3, MONTH($O1101) &gt;= 3), IF($R1101 &lt;&gt; "", $H1101/$R1101, ""), ""),"")</f>
        <v/>
      </c>
      <c r="V1101" s="10" t="str">
        <f>IF(Overall!$A1103&lt;&gt;"",IF(AND(MONTH($N1101) &lt;= 4, MONTH($O1101) &gt;= 4), IF($R1101 &lt;&gt; "", $H1101/$R1101, ""), ""),"")</f>
        <v/>
      </c>
      <c r="W1101" s="10" t="str">
        <f>IF(Overall!$A1103&lt;&gt;"",IF(AND(MONTH($N1101) &lt;= 5, MONTH($O1101) &gt;= 5), IF($R1101 &lt;&gt; "", $H1101/$R1101, ""), ""),"")</f>
        <v/>
      </c>
      <c r="X1101" s="10" t="str">
        <f>IF(Overall!$A1103&lt;&gt;"",IF(AND(MONTH($N1101) &lt;= 6, MONTH($O1101) &gt;= 6), IF($R1101 &lt;&gt; "", $H1101/$R1101, ""), ""),"")</f>
        <v/>
      </c>
      <c r="Y1101" s="10" t="str">
        <f>IF(Overall!$A1103&lt;&gt;"",IF(AND(MONTH($N1101) &lt;= 7, MONTH($O1101) &gt;= 7 ), IF($R1101 &lt;&gt; "", $H1101/$R1101, ""), ""),"")</f>
        <v/>
      </c>
      <c r="Z1101" s="10" t="str">
        <f>IF(Overall!$A1103&lt;&gt;"",IF(AND(MONTH($N1101) &lt;= 8, MONTH($O1101) &gt;= 8), IF($R1101 &lt;&gt; "", $H1101/$R1101, ""), ""),"")</f>
        <v/>
      </c>
      <c r="AA1101" s="10" t="str">
        <f>IF(Overall!$A1103&lt;&gt;"",IF(AND(MONTH($N1101) &lt;= 9, MONTH($O1101) &gt;= 9), IF($R1101 &lt;&gt; "", $H1101/$R1101, ""), ""),"")</f>
        <v/>
      </c>
      <c r="AB1101" s="10" t="str">
        <f>IF(Overall!$A1103&lt;&gt;"",IF(AND(MONTH($N1101) &lt;= 10, MONTH($O1101) &gt;= 10), IF($R1101 &lt;&gt; "", $H1101/$R1101, ""), ""),"")</f>
        <v/>
      </c>
      <c r="AC1101" s="10" t="str">
        <f>IF(Overall!$A1103&lt;&gt;"",IF(AND(MONTH($N1101) &lt;= 11, MONTH($O1101) &gt;= 11), IF($R1101 &lt;&gt; "", $H1101/$R1101, ""), ""),"")</f>
        <v/>
      </c>
      <c r="AD1101" s="10" t="str">
        <f>IF(Overall!$A1103&lt;&gt;"",IF(AND(MONTH($N1101) &lt;= 12, MONTH($O1101) &gt;= 12), IF($R1101 &lt;&gt; "", $H1101/$R1101, ""), ""),"")</f>
        <v/>
      </c>
      <c r="AF1101" s="10" t="str">
        <f ca="1">IFERROR(IF(AND(NOW()&lt;= EOMONTH(DATE(YEAR($O1101),1, 1), 0), Overall!$A1103&lt;&gt;"", MONTH($N1101) &lt;= 1, MONTH($O1101) &gt;= 1), IF($R1101 &lt;&gt; "", $H1101/$R1101, ""), ""), "")</f>
        <v/>
      </c>
      <c r="AG1101" s="10" t="str">
        <f ca="1">IFERROR(IF(AND(NOW()&lt;= EOMONTH(DATE(YEAR($O1101),2, 1), 0), Overall!$A1103&lt;&gt;"", MONTH($N1101) &lt;= 2, MONTH($O1101) &gt;= 2), IF($R1101 &lt;&gt; "", $H1101/$R1101, ""), ""), "")</f>
        <v/>
      </c>
      <c r="AH1101" s="10" t="str">
        <f ca="1">IFERROR(IF(AND(NOW()&lt;= EOMONTH(DATE(YEAR($O1101),3, 1), 0), Overall!$A1103&lt;&gt;"", MONTH($N1101) &lt;= 3, MONTH($O1101) &gt;= 3), IF($R1101 &lt;&gt; "", $H1101/$R1101, ""), ""), "")</f>
        <v/>
      </c>
      <c r="AI1101" s="10" t="str">
        <f ca="1">IFERROR(IF(AND(NOW()&lt;= EOMONTH(DATE(YEAR($O1101),4, 1), 0), Overall!$A1103&lt;&gt;"", MONTH($N1101) &lt;= 4, MONTH($O1101) &gt;= 4), IF($R1101 &lt;&gt; "", $H1101/$R1101, ""), ""), "")</f>
        <v/>
      </c>
      <c r="AJ1101" s="10" t="str">
        <f ca="1">IFERROR(IF(AND(NOW()&lt;= EOMONTH(DATE(YEAR($O1101),5, 1), 0), Overall!$A1103&lt;&gt;"", MONTH($N1101) &lt;= 5, MONTH($O1101) &gt;= 5), IF($R1101 &lt;&gt; "", $H1101/$R1101, ""), ""), "")</f>
        <v/>
      </c>
      <c r="AK1101" s="10" t="str">
        <f ca="1">IFERROR(IF(AND(NOW()&lt;= EOMONTH(DATE(YEAR($O1101),6, 1), 0), Overall!$A1103&lt;&gt;"", MONTH($N1101) &lt;= 6, MONTH($O1101) &gt;= 6), IF($R1101 &lt;&gt; "", $H1101/$R1101, ""), ""), "")</f>
        <v/>
      </c>
      <c r="AL1101" s="10" t="str">
        <f ca="1">IFERROR(IF(AND(NOW()&lt;= EOMONTH(DATE(YEAR($O1101),7, 1), 0), Overall!$A1103&lt;&gt;"", MONTH($N1101) &lt;= 7, MONTH($O1101) &gt;= 7), IF($R1101 &lt;&gt; "", $H1101/$R1101, ""), ""), "")</f>
        <v/>
      </c>
      <c r="AM1101" s="10" t="str">
        <f ca="1">IFERROR(IF(AND(NOW()&lt;= EOMONTH(DATE(YEAR($O1101),8, 1), 0), Overall!$A1103&lt;&gt;"", MONTH($N1101) &lt;= 8, MONTH($O1101) &gt;= 8), IF($R1101 &lt;&gt; "", $H1101/$R1101, ""), ""), "")</f>
        <v/>
      </c>
      <c r="AN1101" s="10" t="str">
        <f ca="1">IFERROR(IF(AND(NOW()&lt;= EOMONTH(DATE(YEAR($O1101),9, 1), 0), Overall!$A1103&lt;&gt;"", MONTH($N1101) &lt;= 9, MONTH($O1101) &gt;= 9), IF($R1101 &lt;&gt; "", $H1101/$R1101, ""), ""), "")</f>
        <v/>
      </c>
      <c r="AO1101" s="10" t="str">
        <f ca="1">IFERROR(IF(AND(NOW()&lt;= EOMONTH(DATE(YEAR($O1101),10, 1), 0), Overall!$A1103&lt;&gt;"", MONTH($N1101) &lt;= 10, MONTH($O1101) &gt;= 10), IF($R1101 &lt;&gt; "", $H1101/$R1101, ""), ""), "")</f>
        <v/>
      </c>
      <c r="AP1101" s="10" t="str">
        <f ca="1">IFERROR(IF(AND(NOW()&lt;= EOMONTH(DATE(YEAR($O1101),11, 1), 0), Overall!$A1103&lt;&gt;"", MONTH($N1101) &lt;=11, MONTH($O1101) &gt;= 11), IF($R1101 &lt;&gt; "", $H1101/$R1101, ""), ""), "")</f>
        <v/>
      </c>
      <c r="AQ1101" s="10" t="str">
        <f ca="1">IFERROR(IF(AND(NOW()&lt;= EOMONTH(DATE(YEAR($O1101),12, 1), 0), Overall!$A1103&lt;&gt;"", MONTH($N1101) &lt;= 12, MONTH($O1101) &gt;= 12), IF($R1101 &lt;&gt; "", $H1101/$R1101, ""), ""), "")</f>
        <v/>
      </c>
      <c r="AR1101" s="16">
        <f t="shared" ca="1" si="35"/>
        <v>0</v>
      </c>
    </row>
    <row r="1102" spans="1:44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6" t="str">
        <f>IF(Overall!F1104&lt;&gt;"",VALUE(Overall!F1104),"")</f>
        <v/>
      </c>
      <c r="I1102" s="6" t="str">
        <f>IF(Overall!G1104&lt;&gt;"",VALUE(Overall!G1104),"")</f>
        <v/>
      </c>
      <c r="J1102" s="6" t="str">
        <f>IF(Overall!H1104&lt;&gt;"",VALUE(Overall!H1104),"")</f>
        <v/>
      </c>
      <c r="K1102" s="6" t="str">
        <f>IF(Overall!I1104&lt;&gt;"",VALUE(Overall!I1104),"")</f>
        <v/>
      </c>
      <c r="L1102" s="6" t="str">
        <f>IF(Overall!J1104&lt;&gt;"",VALUE(Overall!J1104),"")</f>
        <v/>
      </c>
      <c r="M1102" s="6" t="str">
        <f>IF(Overall!K1104&lt;&gt;"",VALUE(Overall!K1104),"")</f>
        <v/>
      </c>
      <c r="N1102" s="7" t="str">
        <f>IF(Overall!L1104&lt;&gt;"",DATEVALUE(MID(Overall!L1104, FIND(",", Overall!L1104) + 2, FIND(" ", Overall!L1104) - FIND(",", Overall!L1104) - 1) &amp; " " &amp; MID(Overall!L1104, FIND(" ", Overall!L1104) + 1, FIND(",", Overall!L1104, FIND(" ", Overall!L1104)) - FIND(" ", Overall!L1104) - 1) &amp; ", " &amp; MID(Overall!L1104, FIND(",", Overall!L1104, FIND(",",Overall!L1104) + 1) + 2, LEN(Overall!L1104))),"")</f>
        <v/>
      </c>
      <c r="O1102" s="7" t="str">
        <f>IF(Overall!M1104&lt;&gt;"",DATEVALUE(MID(Overall!M1104, FIND(",", Overall!M1104) + 2, FIND(" ", Overall!M1104) - FIND(",", Overall!M1104) - 1) &amp; " " &amp; MID(Overall!M1104, FIND(" ", Overall!M1104) + 1, FIND(",", Overall!M1104, FIND(" ", Overall!M1104)) - FIND(" ", Overall!M1104) - 1) &amp; ", " &amp; MID(Overall!M1104, FIND(",", Overall!M1104, FIND(",",Overall!M1104) + 1) + 2, LEN(Overall!M1104))),"")</f>
        <v/>
      </c>
      <c r="P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Q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R1102" s="5" t="str">
        <f t="shared" si="34"/>
        <v/>
      </c>
      <c r="S1102" s="10" t="str">
        <f>IF(Overall!$A1104&lt;&gt;"",IF(AND(MONTH($N1102) &lt;= 1, MONTH($O1102) &gt;= 1), IF($R1102 &lt;&gt; "", $H1102/$R1102, ""), ""),"")</f>
        <v/>
      </c>
      <c r="T1102" s="10" t="str">
        <f>IF(Overall!$A1104&lt;&gt;"",IF(AND(MONTH($N1102) &lt;= 2, MONTH($O1102) &gt;= 2), IF($R1102 &lt;&gt; "", $H1102/$R1102, ""), ""),"")</f>
        <v/>
      </c>
      <c r="U1102" s="10" t="str">
        <f>IF(Overall!$A1104&lt;&gt;"",IF(AND(MONTH($N1102) &lt;= 3, MONTH($O1102) &gt;= 3), IF($R1102 &lt;&gt; "", $H1102/$R1102, ""), ""),"")</f>
        <v/>
      </c>
      <c r="V1102" s="10" t="str">
        <f>IF(Overall!$A1104&lt;&gt;"",IF(AND(MONTH($N1102) &lt;= 4, MONTH($O1102) &gt;= 4), IF($R1102 &lt;&gt; "", $H1102/$R1102, ""), ""),"")</f>
        <v/>
      </c>
      <c r="W1102" s="10" t="str">
        <f>IF(Overall!$A1104&lt;&gt;"",IF(AND(MONTH($N1102) &lt;= 5, MONTH($O1102) &gt;= 5), IF($R1102 &lt;&gt; "", $H1102/$R1102, ""), ""),"")</f>
        <v/>
      </c>
      <c r="X1102" s="10" t="str">
        <f>IF(Overall!$A1104&lt;&gt;"",IF(AND(MONTH($N1102) &lt;= 6, MONTH($O1102) &gt;= 6), IF($R1102 &lt;&gt; "", $H1102/$R1102, ""), ""),"")</f>
        <v/>
      </c>
      <c r="Y1102" s="10" t="str">
        <f>IF(Overall!$A1104&lt;&gt;"",IF(AND(MONTH($N1102) &lt;= 7, MONTH($O1102) &gt;= 7 ), IF($R1102 &lt;&gt; "", $H1102/$R1102, ""), ""),"")</f>
        <v/>
      </c>
      <c r="Z1102" s="10" t="str">
        <f>IF(Overall!$A1104&lt;&gt;"",IF(AND(MONTH($N1102) &lt;= 8, MONTH($O1102) &gt;= 8), IF($R1102 &lt;&gt; "", $H1102/$R1102, ""), ""),"")</f>
        <v/>
      </c>
      <c r="AA1102" s="10" t="str">
        <f>IF(Overall!$A1104&lt;&gt;"",IF(AND(MONTH($N1102) &lt;= 9, MONTH($O1102) &gt;= 9), IF($R1102 &lt;&gt; "", $H1102/$R1102, ""), ""),"")</f>
        <v/>
      </c>
      <c r="AB1102" s="10" t="str">
        <f>IF(Overall!$A1104&lt;&gt;"",IF(AND(MONTH($N1102) &lt;= 10, MONTH($O1102) &gt;= 10), IF($R1102 &lt;&gt; "", $H1102/$R1102, ""), ""),"")</f>
        <v/>
      </c>
      <c r="AC1102" s="10" t="str">
        <f>IF(Overall!$A1104&lt;&gt;"",IF(AND(MONTH($N1102) &lt;= 11, MONTH($O1102) &gt;= 11), IF($R1102 &lt;&gt; "", $H1102/$R1102, ""), ""),"")</f>
        <v/>
      </c>
      <c r="AD1102" s="10" t="str">
        <f>IF(Overall!$A1104&lt;&gt;"",IF(AND(MONTH($N1102) &lt;= 12, MONTH($O1102) &gt;= 12), IF($R1102 &lt;&gt; "", $H1102/$R1102, ""), ""),"")</f>
        <v/>
      </c>
      <c r="AF1102" s="10" t="str">
        <f ca="1">IFERROR(IF(AND(NOW()&lt;= EOMONTH(DATE(YEAR($O1102),1, 1), 0), Overall!$A1104&lt;&gt;"", MONTH($N1102) &lt;= 1, MONTH($O1102) &gt;= 1), IF($R1102 &lt;&gt; "", $H1102/$R1102, ""), ""), "")</f>
        <v/>
      </c>
      <c r="AG1102" s="10" t="str">
        <f ca="1">IFERROR(IF(AND(NOW()&lt;= EOMONTH(DATE(YEAR($O1102),2, 1), 0), Overall!$A1104&lt;&gt;"", MONTH($N1102) &lt;= 2, MONTH($O1102) &gt;= 2), IF($R1102 &lt;&gt; "", $H1102/$R1102, ""), ""), "")</f>
        <v/>
      </c>
      <c r="AH1102" s="10" t="str">
        <f ca="1">IFERROR(IF(AND(NOW()&lt;= EOMONTH(DATE(YEAR($O1102),3, 1), 0), Overall!$A1104&lt;&gt;"", MONTH($N1102) &lt;= 3, MONTH($O1102) &gt;= 3), IF($R1102 &lt;&gt; "", $H1102/$R1102, ""), ""), "")</f>
        <v/>
      </c>
      <c r="AI1102" s="10" t="str">
        <f ca="1">IFERROR(IF(AND(NOW()&lt;= EOMONTH(DATE(YEAR($O1102),4, 1), 0), Overall!$A1104&lt;&gt;"", MONTH($N1102) &lt;= 4, MONTH($O1102) &gt;= 4), IF($R1102 &lt;&gt; "", $H1102/$R1102, ""), ""), "")</f>
        <v/>
      </c>
      <c r="AJ1102" s="10" t="str">
        <f ca="1">IFERROR(IF(AND(NOW()&lt;= EOMONTH(DATE(YEAR($O1102),5, 1), 0), Overall!$A1104&lt;&gt;"", MONTH($N1102) &lt;= 5, MONTH($O1102) &gt;= 5), IF($R1102 &lt;&gt; "", $H1102/$R1102, ""), ""), "")</f>
        <v/>
      </c>
      <c r="AK1102" s="10" t="str">
        <f ca="1">IFERROR(IF(AND(NOW()&lt;= EOMONTH(DATE(YEAR($O1102),6, 1), 0), Overall!$A1104&lt;&gt;"", MONTH($N1102) &lt;= 6, MONTH($O1102) &gt;= 6), IF($R1102 &lt;&gt; "", $H1102/$R1102, ""), ""), "")</f>
        <v/>
      </c>
      <c r="AL1102" s="10" t="str">
        <f ca="1">IFERROR(IF(AND(NOW()&lt;= EOMONTH(DATE(YEAR($O1102),7, 1), 0), Overall!$A1104&lt;&gt;"", MONTH($N1102) &lt;= 7, MONTH($O1102) &gt;= 7), IF($R1102 &lt;&gt; "", $H1102/$R1102, ""), ""), "")</f>
        <v/>
      </c>
      <c r="AM1102" s="10" t="str">
        <f ca="1">IFERROR(IF(AND(NOW()&lt;= EOMONTH(DATE(YEAR($O1102),8, 1), 0), Overall!$A1104&lt;&gt;"", MONTH($N1102) &lt;= 8, MONTH($O1102) &gt;= 8), IF($R1102 &lt;&gt; "", $H1102/$R1102, ""), ""), "")</f>
        <v/>
      </c>
      <c r="AN1102" s="10" t="str">
        <f ca="1">IFERROR(IF(AND(NOW()&lt;= EOMONTH(DATE(YEAR($O1102),9, 1), 0), Overall!$A1104&lt;&gt;"", MONTH($N1102) &lt;= 9, MONTH($O1102) &gt;= 9), IF($R1102 &lt;&gt; "", $H1102/$R1102, ""), ""), "")</f>
        <v/>
      </c>
      <c r="AO1102" s="10" t="str">
        <f ca="1">IFERROR(IF(AND(NOW()&lt;= EOMONTH(DATE(YEAR($O1102),10, 1), 0), Overall!$A1104&lt;&gt;"", MONTH($N1102) &lt;= 10, MONTH($O1102) &gt;= 10), IF($R1102 &lt;&gt; "", $H1102/$R1102, ""), ""), "")</f>
        <v/>
      </c>
      <c r="AP1102" s="10" t="str">
        <f ca="1">IFERROR(IF(AND(NOW()&lt;= EOMONTH(DATE(YEAR($O1102),11, 1), 0), Overall!$A1104&lt;&gt;"", MONTH($N1102) &lt;=11, MONTH($O1102) &gt;= 11), IF($R1102 &lt;&gt; "", $H1102/$R1102, ""), ""), "")</f>
        <v/>
      </c>
      <c r="AQ1102" s="10" t="str">
        <f ca="1">IFERROR(IF(AND(NOW()&lt;= EOMONTH(DATE(YEAR($O1102),12, 1), 0), Overall!$A1104&lt;&gt;"", MONTH($N1102) &lt;= 12, MONTH($O1102) &gt;= 12), IF($R1102 &lt;&gt; "", $H1102/$R1102, ""), ""), "")</f>
        <v/>
      </c>
      <c r="AR1102" s="16">
        <f t="shared" ca="1" si="35"/>
        <v>0</v>
      </c>
    </row>
    <row r="1103" spans="1:44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6" t="str">
        <f>IF(Overall!F1105&lt;&gt;"",VALUE(Overall!F1105),"")</f>
        <v/>
      </c>
      <c r="I1103" s="6" t="str">
        <f>IF(Overall!G1105&lt;&gt;"",VALUE(Overall!G1105),"")</f>
        <v/>
      </c>
      <c r="J1103" s="6" t="str">
        <f>IF(Overall!H1105&lt;&gt;"",VALUE(Overall!H1105),"")</f>
        <v/>
      </c>
      <c r="K1103" s="6" t="str">
        <f>IF(Overall!I1105&lt;&gt;"",VALUE(Overall!I1105),"")</f>
        <v/>
      </c>
      <c r="L1103" s="6" t="str">
        <f>IF(Overall!J1105&lt;&gt;"",VALUE(Overall!J1105),"")</f>
        <v/>
      </c>
      <c r="M1103" s="6" t="str">
        <f>IF(Overall!K1105&lt;&gt;"",VALUE(Overall!K1105),"")</f>
        <v/>
      </c>
      <c r="N1103" s="7" t="str">
        <f>IF(Overall!L1105&lt;&gt;"",DATEVALUE(MID(Overall!L1105, FIND(",", Overall!L1105) + 2, FIND(" ", Overall!L1105) - FIND(",", Overall!L1105) - 1) &amp; " " &amp; MID(Overall!L1105, FIND(" ", Overall!L1105) + 1, FIND(",", Overall!L1105, FIND(" ", Overall!L1105)) - FIND(" ", Overall!L1105) - 1) &amp; ", " &amp; MID(Overall!L1105, FIND(",", Overall!L1105, FIND(",",Overall!L1105) + 1) + 2, LEN(Overall!L1105))),"")</f>
        <v/>
      </c>
      <c r="O1103" s="7" t="str">
        <f>IF(Overall!M1105&lt;&gt;"",DATEVALUE(MID(Overall!M1105, FIND(",", Overall!M1105) + 2, FIND(" ", Overall!M1105) - FIND(",", Overall!M1105) - 1) &amp; " " &amp; MID(Overall!M1105, FIND(" ", Overall!M1105) + 1, FIND(",", Overall!M1105, FIND(" ", Overall!M1105)) - FIND(" ", Overall!M1105) - 1) &amp; ", " &amp; MID(Overall!M1105, FIND(",", Overall!M1105, FIND(",",Overall!M1105) + 1) + 2, LEN(Overall!M1105))),"")</f>
        <v/>
      </c>
      <c r="P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Q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R1103" s="5" t="str">
        <f t="shared" si="34"/>
        <v/>
      </c>
      <c r="S1103" s="10" t="str">
        <f>IF(Overall!$A1105&lt;&gt;"",IF(AND(MONTH($N1103) &lt;= 1, MONTH($O1103) &gt;= 1), IF($R1103 &lt;&gt; "", $H1103/$R1103, ""), ""),"")</f>
        <v/>
      </c>
      <c r="T1103" s="10" t="str">
        <f>IF(Overall!$A1105&lt;&gt;"",IF(AND(MONTH($N1103) &lt;= 2, MONTH($O1103) &gt;= 2), IF($R1103 &lt;&gt; "", $H1103/$R1103, ""), ""),"")</f>
        <v/>
      </c>
      <c r="U1103" s="10" t="str">
        <f>IF(Overall!$A1105&lt;&gt;"",IF(AND(MONTH($N1103) &lt;= 3, MONTH($O1103) &gt;= 3), IF($R1103 &lt;&gt; "", $H1103/$R1103, ""), ""),"")</f>
        <v/>
      </c>
      <c r="V1103" s="10" t="str">
        <f>IF(Overall!$A1105&lt;&gt;"",IF(AND(MONTH($N1103) &lt;= 4, MONTH($O1103) &gt;= 4), IF($R1103 &lt;&gt; "", $H1103/$R1103, ""), ""),"")</f>
        <v/>
      </c>
      <c r="W1103" s="10" t="str">
        <f>IF(Overall!$A1105&lt;&gt;"",IF(AND(MONTH($N1103) &lt;= 5, MONTH($O1103) &gt;= 5), IF($R1103 &lt;&gt; "", $H1103/$R1103, ""), ""),"")</f>
        <v/>
      </c>
      <c r="X1103" s="10" t="str">
        <f>IF(Overall!$A1105&lt;&gt;"",IF(AND(MONTH($N1103) &lt;= 6, MONTH($O1103) &gt;= 6), IF($R1103 &lt;&gt; "", $H1103/$R1103, ""), ""),"")</f>
        <v/>
      </c>
      <c r="Y1103" s="10" t="str">
        <f>IF(Overall!$A1105&lt;&gt;"",IF(AND(MONTH($N1103) &lt;= 7, MONTH($O1103) &gt;= 7 ), IF($R1103 &lt;&gt; "", $H1103/$R1103, ""), ""),"")</f>
        <v/>
      </c>
      <c r="Z1103" s="10" t="str">
        <f>IF(Overall!$A1105&lt;&gt;"",IF(AND(MONTH($N1103) &lt;= 8, MONTH($O1103) &gt;= 8), IF($R1103 &lt;&gt; "", $H1103/$R1103, ""), ""),"")</f>
        <v/>
      </c>
      <c r="AA1103" s="10" t="str">
        <f>IF(Overall!$A1105&lt;&gt;"",IF(AND(MONTH($N1103) &lt;= 9, MONTH($O1103) &gt;= 9), IF($R1103 &lt;&gt; "", $H1103/$R1103, ""), ""),"")</f>
        <v/>
      </c>
      <c r="AB1103" s="10" t="str">
        <f>IF(Overall!$A1105&lt;&gt;"",IF(AND(MONTH($N1103) &lt;= 10, MONTH($O1103) &gt;= 10), IF($R1103 &lt;&gt; "", $H1103/$R1103, ""), ""),"")</f>
        <v/>
      </c>
      <c r="AC1103" s="10" t="str">
        <f>IF(Overall!$A1105&lt;&gt;"",IF(AND(MONTH($N1103) &lt;= 11, MONTH($O1103) &gt;= 11), IF($R1103 &lt;&gt; "", $H1103/$R1103, ""), ""),"")</f>
        <v/>
      </c>
      <c r="AD1103" s="10" t="str">
        <f>IF(Overall!$A1105&lt;&gt;"",IF(AND(MONTH($N1103) &lt;= 12, MONTH($O1103) &gt;= 12), IF($R1103 &lt;&gt; "", $H1103/$R1103, ""), ""),"")</f>
        <v/>
      </c>
      <c r="AF1103" s="10" t="str">
        <f ca="1">IFERROR(IF(AND(NOW()&lt;= EOMONTH(DATE(YEAR($O1103),1, 1), 0), Overall!$A1105&lt;&gt;"", MONTH($N1103) &lt;= 1, MONTH($O1103) &gt;= 1), IF($R1103 &lt;&gt; "", $H1103/$R1103, ""), ""), "")</f>
        <v/>
      </c>
      <c r="AG1103" s="10" t="str">
        <f ca="1">IFERROR(IF(AND(NOW()&lt;= EOMONTH(DATE(YEAR($O1103),2, 1), 0), Overall!$A1105&lt;&gt;"", MONTH($N1103) &lt;= 2, MONTH($O1103) &gt;= 2), IF($R1103 &lt;&gt; "", $H1103/$R1103, ""), ""), "")</f>
        <v/>
      </c>
      <c r="AH1103" s="10" t="str">
        <f ca="1">IFERROR(IF(AND(NOW()&lt;= EOMONTH(DATE(YEAR($O1103),3, 1), 0), Overall!$A1105&lt;&gt;"", MONTH($N1103) &lt;= 3, MONTH($O1103) &gt;= 3), IF($R1103 &lt;&gt; "", $H1103/$R1103, ""), ""), "")</f>
        <v/>
      </c>
      <c r="AI1103" s="10" t="str">
        <f ca="1">IFERROR(IF(AND(NOW()&lt;= EOMONTH(DATE(YEAR($O1103),4, 1), 0), Overall!$A1105&lt;&gt;"", MONTH($N1103) &lt;= 4, MONTH($O1103) &gt;= 4), IF($R1103 &lt;&gt; "", $H1103/$R1103, ""), ""), "")</f>
        <v/>
      </c>
      <c r="AJ1103" s="10" t="str">
        <f ca="1">IFERROR(IF(AND(NOW()&lt;= EOMONTH(DATE(YEAR($O1103),5, 1), 0), Overall!$A1105&lt;&gt;"", MONTH($N1103) &lt;= 5, MONTH($O1103) &gt;= 5), IF($R1103 &lt;&gt; "", $H1103/$R1103, ""), ""), "")</f>
        <v/>
      </c>
      <c r="AK1103" s="10" t="str">
        <f ca="1">IFERROR(IF(AND(NOW()&lt;= EOMONTH(DATE(YEAR($O1103),6, 1), 0), Overall!$A1105&lt;&gt;"", MONTH($N1103) &lt;= 6, MONTH($O1103) &gt;= 6), IF($R1103 &lt;&gt; "", $H1103/$R1103, ""), ""), "")</f>
        <v/>
      </c>
      <c r="AL1103" s="10" t="str">
        <f ca="1">IFERROR(IF(AND(NOW()&lt;= EOMONTH(DATE(YEAR($O1103),7, 1), 0), Overall!$A1105&lt;&gt;"", MONTH($N1103) &lt;= 7, MONTH($O1103) &gt;= 7), IF($R1103 &lt;&gt; "", $H1103/$R1103, ""), ""), "")</f>
        <v/>
      </c>
      <c r="AM1103" s="10" t="str">
        <f ca="1">IFERROR(IF(AND(NOW()&lt;= EOMONTH(DATE(YEAR($O1103),8, 1), 0), Overall!$A1105&lt;&gt;"", MONTH($N1103) &lt;= 8, MONTH($O1103) &gt;= 8), IF($R1103 &lt;&gt; "", $H1103/$R1103, ""), ""), "")</f>
        <v/>
      </c>
      <c r="AN1103" s="10" t="str">
        <f ca="1">IFERROR(IF(AND(NOW()&lt;= EOMONTH(DATE(YEAR($O1103),9, 1), 0), Overall!$A1105&lt;&gt;"", MONTH($N1103) &lt;= 9, MONTH($O1103) &gt;= 9), IF($R1103 &lt;&gt; "", $H1103/$R1103, ""), ""), "")</f>
        <v/>
      </c>
      <c r="AO1103" s="10" t="str">
        <f ca="1">IFERROR(IF(AND(NOW()&lt;= EOMONTH(DATE(YEAR($O1103),10, 1), 0), Overall!$A1105&lt;&gt;"", MONTH($N1103) &lt;= 10, MONTH($O1103) &gt;= 10), IF($R1103 &lt;&gt; "", $H1103/$R1103, ""), ""), "")</f>
        <v/>
      </c>
      <c r="AP1103" s="10" t="str">
        <f ca="1">IFERROR(IF(AND(NOW()&lt;= EOMONTH(DATE(YEAR($O1103),11, 1), 0), Overall!$A1105&lt;&gt;"", MONTH($N1103) &lt;=11, MONTH($O1103) &gt;= 11), IF($R1103 &lt;&gt; "", $H1103/$R1103, ""), ""), "")</f>
        <v/>
      </c>
      <c r="AQ1103" s="10" t="str">
        <f ca="1">IFERROR(IF(AND(NOW()&lt;= EOMONTH(DATE(YEAR($O1103),12, 1), 0), Overall!$A1105&lt;&gt;"", MONTH($N1103) &lt;= 12, MONTH($O1103) &gt;= 12), IF($R1103 &lt;&gt; "", $H1103/$R1103, ""), ""), "")</f>
        <v/>
      </c>
      <c r="AR1103" s="16">
        <f t="shared" ca="1" si="35"/>
        <v>0</v>
      </c>
    </row>
    <row r="1104" spans="1:44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6" t="str">
        <f>IF(Overall!F1106&lt;&gt;"",VALUE(Overall!F1106),"")</f>
        <v/>
      </c>
      <c r="I1104" s="6" t="str">
        <f>IF(Overall!G1106&lt;&gt;"",VALUE(Overall!G1106),"")</f>
        <v/>
      </c>
      <c r="J1104" s="6" t="str">
        <f>IF(Overall!H1106&lt;&gt;"",VALUE(Overall!H1106),"")</f>
        <v/>
      </c>
      <c r="K1104" s="6" t="str">
        <f>IF(Overall!I1106&lt;&gt;"",VALUE(Overall!I1106),"")</f>
        <v/>
      </c>
      <c r="L1104" s="6" t="str">
        <f>IF(Overall!J1106&lt;&gt;"",VALUE(Overall!J1106),"")</f>
        <v/>
      </c>
      <c r="M1104" s="6" t="str">
        <f>IF(Overall!K1106&lt;&gt;"",VALUE(Overall!K1106),"")</f>
        <v/>
      </c>
      <c r="N1104" s="7" t="str">
        <f>IF(Overall!L1106&lt;&gt;"",DATEVALUE(MID(Overall!L1106, FIND(",", Overall!L1106) + 2, FIND(" ", Overall!L1106) - FIND(",", Overall!L1106) - 1) &amp; " " &amp; MID(Overall!L1106, FIND(" ", Overall!L1106) + 1, FIND(",", Overall!L1106, FIND(" ", Overall!L1106)) - FIND(" ", Overall!L1106) - 1) &amp; ", " &amp; MID(Overall!L1106, FIND(",", Overall!L1106, FIND(",",Overall!L1106) + 1) + 2, LEN(Overall!L1106))),"")</f>
        <v/>
      </c>
      <c r="O1104" s="7" t="str">
        <f>IF(Overall!M1106&lt;&gt;"",DATEVALUE(MID(Overall!M1106, FIND(",", Overall!M1106) + 2, FIND(" ", Overall!M1106) - FIND(",", Overall!M1106) - 1) &amp; " " &amp; MID(Overall!M1106, FIND(" ", Overall!M1106) + 1, FIND(",", Overall!M1106, FIND(" ", Overall!M1106)) - FIND(" ", Overall!M1106) - 1) &amp; ", " &amp; MID(Overall!M1106, FIND(",", Overall!M1106, FIND(",",Overall!M1106) + 1) + 2, LEN(Overall!M1106))),"")</f>
        <v/>
      </c>
      <c r="P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Q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R1104" s="5" t="str">
        <f t="shared" si="34"/>
        <v/>
      </c>
      <c r="S1104" s="10" t="str">
        <f>IF(Overall!$A1106&lt;&gt;"",IF(AND(MONTH($N1104) &lt;= 1, MONTH($O1104) &gt;= 1), IF($R1104 &lt;&gt; "", $H1104/$R1104, ""), ""),"")</f>
        <v/>
      </c>
      <c r="T1104" s="10" t="str">
        <f>IF(Overall!$A1106&lt;&gt;"",IF(AND(MONTH($N1104) &lt;= 2, MONTH($O1104) &gt;= 2), IF($R1104 &lt;&gt; "", $H1104/$R1104, ""), ""),"")</f>
        <v/>
      </c>
      <c r="U1104" s="10" t="str">
        <f>IF(Overall!$A1106&lt;&gt;"",IF(AND(MONTH($N1104) &lt;= 3, MONTH($O1104) &gt;= 3), IF($R1104 &lt;&gt; "", $H1104/$R1104, ""), ""),"")</f>
        <v/>
      </c>
      <c r="V1104" s="10" t="str">
        <f>IF(Overall!$A1106&lt;&gt;"",IF(AND(MONTH($N1104) &lt;= 4, MONTH($O1104) &gt;= 4), IF($R1104 &lt;&gt; "", $H1104/$R1104, ""), ""),"")</f>
        <v/>
      </c>
      <c r="W1104" s="10" t="str">
        <f>IF(Overall!$A1106&lt;&gt;"",IF(AND(MONTH($N1104) &lt;= 5, MONTH($O1104) &gt;= 5), IF($R1104 &lt;&gt; "", $H1104/$R1104, ""), ""),"")</f>
        <v/>
      </c>
      <c r="X1104" s="10" t="str">
        <f>IF(Overall!$A1106&lt;&gt;"",IF(AND(MONTH($N1104) &lt;= 6, MONTH($O1104) &gt;= 6), IF($R1104 &lt;&gt; "", $H1104/$R1104, ""), ""),"")</f>
        <v/>
      </c>
      <c r="Y1104" s="10" t="str">
        <f>IF(Overall!$A1106&lt;&gt;"",IF(AND(MONTH($N1104) &lt;= 7, MONTH($O1104) &gt;= 7 ), IF($R1104 &lt;&gt; "", $H1104/$R1104, ""), ""),"")</f>
        <v/>
      </c>
      <c r="Z1104" s="10" t="str">
        <f>IF(Overall!$A1106&lt;&gt;"",IF(AND(MONTH($N1104) &lt;= 8, MONTH($O1104) &gt;= 8), IF($R1104 &lt;&gt; "", $H1104/$R1104, ""), ""),"")</f>
        <v/>
      </c>
      <c r="AA1104" s="10" t="str">
        <f>IF(Overall!$A1106&lt;&gt;"",IF(AND(MONTH($N1104) &lt;= 9, MONTH($O1104) &gt;= 9), IF($R1104 &lt;&gt; "", $H1104/$R1104, ""), ""),"")</f>
        <v/>
      </c>
      <c r="AB1104" s="10" t="str">
        <f>IF(Overall!$A1106&lt;&gt;"",IF(AND(MONTH($N1104) &lt;= 10, MONTH($O1104) &gt;= 10), IF($R1104 &lt;&gt; "", $H1104/$R1104, ""), ""),"")</f>
        <v/>
      </c>
      <c r="AC1104" s="10" t="str">
        <f>IF(Overall!$A1106&lt;&gt;"",IF(AND(MONTH($N1104) &lt;= 11, MONTH($O1104) &gt;= 11), IF($R1104 &lt;&gt; "", $H1104/$R1104, ""), ""),"")</f>
        <v/>
      </c>
      <c r="AD1104" s="10" t="str">
        <f>IF(Overall!$A1106&lt;&gt;"",IF(AND(MONTH($N1104) &lt;= 12, MONTH($O1104) &gt;= 12), IF($R1104 &lt;&gt; "", $H1104/$R1104, ""), ""),"")</f>
        <v/>
      </c>
      <c r="AF1104" s="10" t="str">
        <f ca="1">IFERROR(IF(AND(NOW()&lt;= EOMONTH(DATE(YEAR($O1104),1, 1), 0), Overall!$A1106&lt;&gt;"", MONTH($N1104) &lt;= 1, MONTH($O1104) &gt;= 1), IF($R1104 &lt;&gt; "", $H1104/$R1104, ""), ""), "")</f>
        <v/>
      </c>
      <c r="AG1104" s="10" t="str">
        <f ca="1">IFERROR(IF(AND(NOW()&lt;= EOMONTH(DATE(YEAR($O1104),2, 1), 0), Overall!$A1106&lt;&gt;"", MONTH($N1104) &lt;= 2, MONTH($O1104) &gt;= 2), IF($R1104 &lt;&gt; "", $H1104/$R1104, ""), ""), "")</f>
        <v/>
      </c>
      <c r="AH1104" s="10" t="str">
        <f ca="1">IFERROR(IF(AND(NOW()&lt;= EOMONTH(DATE(YEAR($O1104),3, 1), 0), Overall!$A1106&lt;&gt;"", MONTH($N1104) &lt;= 3, MONTH($O1104) &gt;= 3), IF($R1104 &lt;&gt; "", $H1104/$R1104, ""), ""), "")</f>
        <v/>
      </c>
      <c r="AI1104" s="10" t="str">
        <f ca="1">IFERROR(IF(AND(NOW()&lt;= EOMONTH(DATE(YEAR($O1104),4, 1), 0), Overall!$A1106&lt;&gt;"", MONTH($N1104) &lt;= 4, MONTH($O1104) &gt;= 4), IF($R1104 &lt;&gt; "", $H1104/$R1104, ""), ""), "")</f>
        <v/>
      </c>
      <c r="AJ1104" s="10" t="str">
        <f ca="1">IFERROR(IF(AND(NOW()&lt;= EOMONTH(DATE(YEAR($O1104),5, 1), 0), Overall!$A1106&lt;&gt;"", MONTH($N1104) &lt;= 5, MONTH($O1104) &gt;= 5), IF($R1104 &lt;&gt; "", $H1104/$R1104, ""), ""), "")</f>
        <v/>
      </c>
      <c r="AK1104" s="10" t="str">
        <f ca="1">IFERROR(IF(AND(NOW()&lt;= EOMONTH(DATE(YEAR($O1104),6, 1), 0), Overall!$A1106&lt;&gt;"", MONTH($N1104) &lt;= 6, MONTH($O1104) &gt;= 6), IF($R1104 &lt;&gt; "", $H1104/$R1104, ""), ""), "")</f>
        <v/>
      </c>
      <c r="AL1104" s="10" t="str">
        <f ca="1">IFERROR(IF(AND(NOW()&lt;= EOMONTH(DATE(YEAR($O1104),7, 1), 0), Overall!$A1106&lt;&gt;"", MONTH($N1104) &lt;= 7, MONTH($O1104) &gt;= 7), IF($R1104 &lt;&gt; "", $H1104/$R1104, ""), ""), "")</f>
        <v/>
      </c>
      <c r="AM1104" s="10" t="str">
        <f ca="1">IFERROR(IF(AND(NOW()&lt;= EOMONTH(DATE(YEAR($O1104),8, 1), 0), Overall!$A1106&lt;&gt;"", MONTH($N1104) &lt;= 8, MONTH($O1104) &gt;= 8), IF($R1104 &lt;&gt; "", $H1104/$R1104, ""), ""), "")</f>
        <v/>
      </c>
      <c r="AN1104" s="10" t="str">
        <f ca="1">IFERROR(IF(AND(NOW()&lt;= EOMONTH(DATE(YEAR($O1104),9, 1), 0), Overall!$A1106&lt;&gt;"", MONTH($N1104) &lt;= 9, MONTH($O1104) &gt;= 9), IF($R1104 &lt;&gt; "", $H1104/$R1104, ""), ""), "")</f>
        <v/>
      </c>
      <c r="AO1104" s="10" t="str">
        <f ca="1">IFERROR(IF(AND(NOW()&lt;= EOMONTH(DATE(YEAR($O1104),10, 1), 0), Overall!$A1106&lt;&gt;"", MONTH($N1104) &lt;= 10, MONTH($O1104) &gt;= 10), IF($R1104 &lt;&gt; "", $H1104/$R1104, ""), ""), "")</f>
        <v/>
      </c>
      <c r="AP1104" s="10" t="str">
        <f ca="1">IFERROR(IF(AND(NOW()&lt;= EOMONTH(DATE(YEAR($O1104),11, 1), 0), Overall!$A1106&lt;&gt;"", MONTH($N1104) &lt;=11, MONTH($O1104) &gt;= 11), IF($R1104 &lt;&gt; "", $H1104/$R1104, ""), ""), "")</f>
        <v/>
      </c>
      <c r="AQ1104" s="10" t="str">
        <f ca="1">IFERROR(IF(AND(NOW()&lt;= EOMONTH(DATE(YEAR($O1104),12, 1), 0), Overall!$A1106&lt;&gt;"", MONTH($N1104) &lt;= 12, MONTH($O1104) &gt;= 12), IF($R1104 &lt;&gt; "", $H1104/$R1104, ""), ""), "")</f>
        <v/>
      </c>
      <c r="AR1104" s="16">
        <f t="shared" ca="1" si="35"/>
        <v>0</v>
      </c>
    </row>
    <row r="1105" spans="1:44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6" t="str">
        <f>IF(Overall!F1107&lt;&gt;"",VALUE(Overall!F1107),"")</f>
        <v/>
      </c>
      <c r="I1105" s="6" t="str">
        <f>IF(Overall!G1107&lt;&gt;"",VALUE(Overall!G1107),"")</f>
        <v/>
      </c>
      <c r="J1105" s="6" t="str">
        <f>IF(Overall!H1107&lt;&gt;"",VALUE(Overall!H1107),"")</f>
        <v/>
      </c>
      <c r="K1105" s="6" t="str">
        <f>IF(Overall!I1107&lt;&gt;"",VALUE(Overall!I1107),"")</f>
        <v/>
      </c>
      <c r="L1105" s="6" t="str">
        <f>IF(Overall!J1107&lt;&gt;"",VALUE(Overall!J1107),"")</f>
        <v/>
      </c>
      <c r="M1105" s="6" t="str">
        <f>IF(Overall!K1107&lt;&gt;"",VALUE(Overall!K1107),"")</f>
        <v/>
      </c>
      <c r="N1105" s="7" t="str">
        <f>IF(Overall!L1107&lt;&gt;"",DATEVALUE(MID(Overall!L1107, FIND(",", Overall!L1107) + 2, FIND(" ", Overall!L1107) - FIND(",", Overall!L1107) - 1) &amp; " " &amp; MID(Overall!L1107, FIND(" ", Overall!L1107) + 1, FIND(",", Overall!L1107, FIND(" ", Overall!L1107)) - FIND(" ", Overall!L1107) - 1) &amp; ", " &amp; MID(Overall!L1107, FIND(",", Overall!L1107, FIND(",",Overall!L1107) + 1) + 2, LEN(Overall!L1107))),"")</f>
        <v/>
      </c>
      <c r="O1105" s="7" t="str">
        <f>IF(Overall!M1107&lt;&gt;"",DATEVALUE(MID(Overall!M1107, FIND(",", Overall!M1107) + 2, FIND(" ", Overall!M1107) - FIND(",", Overall!M1107) - 1) &amp; " " &amp; MID(Overall!M1107, FIND(" ", Overall!M1107) + 1, FIND(",", Overall!M1107, FIND(" ", Overall!M1107)) - FIND(" ", Overall!M1107) - 1) &amp; ", " &amp; MID(Overall!M1107, FIND(",", Overall!M1107, FIND(",",Overall!M1107) + 1) + 2, LEN(Overall!M1107))),"")</f>
        <v/>
      </c>
      <c r="P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Q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R1105" s="5" t="str">
        <f t="shared" si="34"/>
        <v/>
      </c>
      <c r="S1105" s="10" t="str">
        <f>IF(Overall!$A1107&lt;&gt;"",IF(AND(MONTH($N1105) &lt;= 1, MONTH($O1105) &gt;= 1), IF($R1105 &lt;&gt; "", $H1105/$R1105, ""), ""),"")</f>
        <v/>
      </c>
      <c r="T1105" s="10" t="str">
        <f>IF(Overall!$A1107&lt;&gt;"",IF(AND(MONTH($N1105) &lt;= 2, MONTH($O1105) &gt;= 2), IF($R1105 &lt;&gt; "", $H1105/$R1105, ""), ""),"")</f>
        <v/>
      </c>
      <c r="U1105" s="10" t="str">
        <f>IF(Overall!$A1107&lt;&gt;"",IF(AND(MONTH($N1105) &lt;= 3, MONTH($O1105) &gt;= 3), IF($R1105 &lt;&gt; "", $H1105/$R1105, ""), ""),"")</f>
        <v/>
      </c>
      <c r="V1105" s="10" t="str">
        <f>IF(Overall!$A1107&lt;&gt;"",IF(AND(MONTH($N1105) &lt;= 4, MONTH($O1105) &gt;= 4), IF($R1105 &lt;&gt; "", $H1105/$R1105, ""), ""),"")</f>
        <v/>
      </c>
      <c r="W1105" s="10" t="str">
        <f>IF(Overall!$A1107&lt;&gt;"",IF(AND(MONTH($N1105) &lt;= 5, MONTH($O1105) &gt;= 5), IF($R1105 &lt;&gt; "", $H1105/$R1105, ""), ""),"")</f>
        <v/>
      </c>
      <c r="X1105" s="10" t="str">
        <f>IF(Overall!$A1107&lt;&gt;"",IF(AND(MONTH($N1105) &lt;= 6, MONTH($O1105) &gt;= 6), IF($R1105 &lt;&gt; "", $H1105/$R1105, ""), ""),"")</f>
        <v/>
      </c>
      <c r="Y1105" s="10" t="str">
        <f>IF(Overall!$A1107&lt;&gt;"",IF(AND(MONTH($N1105) &lt;= 7, MONTH($O1105) &gt;= 7 ), IF($R1105 &lt;&gt; "", $H1105/$R1105, ""), ""),"")</f>
        <v/>
      </c>
      <c r="Z1105" s="10" t="str">
        <f>IF(Overall!$A1107&lt;&gt;"",IF(AND(MONTH($N1105) &lt;= 8, MONTH($O1105) &gt;= 8), IF($R1105 &lt;&gt; "", $H1105/$R1105, ""), ""),"")</f>
        <v/>
      </c>
      <c r="AA1105" s="10" t="str">
        <f>IF(Overall!$A1107&lt;&gt;"",IF(AND(MONTH($N1105) &lt;= 9, MONTH($O1105) &gt;= 9), IF($R1105 &lt;&gt; "", $H1105/$R1105, ""), ""),"")</f>
        <v/>
      </c>
      <c r="AB1105" s="10" t="str">
        <f>IF(Overall!$A1107&lt;&gt;"",IF(AND(MONTH($N1105) &lt;= 10, MONTH($O1105) &gt;= 10), IF($R1105 &lt;&gt; "", $H1105/$R1105, ""), ""),"")</f>
        <v/>
      </c>
      <c r="AC1105" s="10" t="str">
        <f>IF(Overall!$A1107&lt;&gt;"",IF(AND(MONTH($N1105) &lt;= 11, MONTH($O1105) &gt;= 11), IF($R1105 &lt;&gt; "", $H1105/$R1105, ""), ""),"")</f>
        <v/>
      </c>
      <c r="AD1105" s="10" t="str">
        <f>IF(Overall!$A1107&lt;&gt;"",IF(AND(MONTH($N1105) &lt;= 12, MONTH($O1105) &gt;= 12), IF($R1105 &lt;&gt; "", $H1105/$R1105, ""), ""),"")</f>
        <v/>
      </c>
      <c r="AF1105" s="10" t="str">
        <f ca="1">IFERROR(IF(AND(NOW()&lt;= EOMONTH(DATE(YEAR($O1105),1, 1), 0), Overall!$A1107&lt;&gt;"", MONTH($N1105) &lt;= 1, MONTH($O1105) &gt;= 1), IF($R1105 &lt;&gt; "", $H1105/$R1105, ""), ""), "")</f>
        <v/>
      </c>
      <c r="AG1105" s="10" t="str">
        <f ca="1">IFERROR(IF(AND(NOW()&lt;= EOMONTH(DATE(YEAR($O1105),2, 1), 0), Overall!$A1107&lt;&gt;"", MONTH($N1105) &lt;= 2, MONTH($O1105) &gt;= 2), IF($R1105 &lt;&gt; "", $H1105/$R1105, ""), ""), "")</f>
        <v/>
      </c>
      <c r="AH1105" s="10" t="str">
        <f ca="1">IFERROR(IF(AND(NOW()&lt;= EOMONTH(DATE(YEAR($O1105),3, 1), 0), Overall!$A1107&lt;&gt;"", MONTH($N1105) &lt;= 3, MONTH($O1105) &gt;= 3), IF($R1105 &lt;&gt; "", $H1105/$R1105, ""), ""), "")</f>
        <v/>
      </c>
      <c r="AI1105" s="10" t="str">
        <f ca="1">IFERROR(IF(AND(NOW()&lt;= EOMONTH(DATE(YEAR($O1105),4, 1), 0), Overall!$A1107&lt;&gt;"", MONTH($N1105) &lt;= 4, MONTH($O1105) &gt;= 4), IF($R1105 &lt;&gt; "", $H1105/$R1105, ""), ""), "")</f>
        <v/>
      </c>
      <c r="AJ1105" s="10" t="str">
        <f ca="1">IFERROR(IF(AND(NOW()&lt;= EOMONTH(DATE(YEAR($O1105),5, 1), 0), Overall!$A1107&lt;&gt;"", MONTH($N1105) &lt;= 5, MONTH($O1105) &gt;= 5), IF($R1105 &lt;&gt; "", $H1105/$R1105, ""), ""), "")</f>
        <v/>
      </c>
      <c r="AK1105" s="10" t="str">
        <f ca="1">IFERROR(IF(AND(NOW()&lt;= EOMONTH(DATE(YEAR($O1105),6, 1), 0), Overall!$A1107&lt;&gt;"", MONTH($N1105) &lt;= 6, MONTH($O1105) &gt;= 6), IF($R1105 &lt;&gt; "", $H1105/$R1105, ""), ""), "")</f>
        <v/>
      </c>
      <c r="AL1105" s="10" t="str">
        <f ca="1">IFERROR(IF(AND(NOW()&lt;= EOMONTH(DATE(YEAR($O1105),7, 1), 0), Overall!$A1107&lt;&gt;"", MONTH($N1105) &lt;= 7, MONTH($O1105) &gt;= 7), IF($R1105 &lt;&gt; "", $H1105/$R1105, ""), ""), "")</f>
        <v/>
      </c>
      <c r="AM1105" s="10" t="str">
        <f ca="1">IFERROR(IF(AND(NOW()&lt;= EOMONTH(DATE(YEAR($O1105),8, 1), 0), Overall!$A1107&lt;&gt;"", MONTH($N1105) &lt;= 8, MONTH($O1105) &gt;= 8), IF($R1105 &lt;&gt; "", $H1105/$R1105, ""), ""), "")</f>
        <v/>
      </c>
      <c r="AN1105" s="10" t="str">
        <f ca="1">IFERROR(IF(AND(NOW()&lt;= EOMONTH(DATE(YEAR($O1105),9, 1), 0), Overall!$A1107&lt;&gt;"", MONTH($N1105) &lt;= 9, MONTH($O1105) &gt;= 9), IF($R1105 &lt;&gt; "", $H1105/$R1105, ""), ""), "")</f>
        <v/>
      </c>
      <c r="AO1105" s="10" t="str">
        <f ca="1">IFERROR(IF(AND(NOW()&lt;= EOMONTH(DATE(YEAR($O1105),10, 1), 0), Overall!$A1107&lt;&gt;"", MONTH($N1105) &lt;= 10, MONTH($O1105) &gt;= 10), IF($R1105 &lt;&gt; "", $H1105/$R1105, ""), ""), "")</f>
        <v/>
      </c>
      <c r="AP1105" s="10" t="str">
        <f ca="1">IFERROR(IF(AND(NOW()&lt;= EOMONTH(DATE(YEAR($O1105),11, 1), 0), Overall!$A1107&lt;&gt;"", MONTH($N1105) &lt;=11, MONTH($O1105) &gt;= 11), IF($R1105 &lt;&gt; "", $H1105/$R1105, ""), ""), "")</f>
        <v/>
      </c>
      <c r="AQ1105" s="10" t="str">
        <f ca="1">IFERROR(IF(AND(NOW()&lt;= EOMONTH(DATE(YEAR($O1105),12, 1), 0), Overall!$A1107&lt;&gt;"", MONTH($N1105) &lt;= 12, MONTH($O1105) &gt;= 12), IF($R1105 &lt;&gt; "", $H1105/$R1105, ""), ""), "")</f>
        <v/>
      </c>
      <c r="AR1105" s="16">
        <f t="shared" ca="1" si="35"/>
        <v>0</v>
      </c>
    </row>
    <row r="1106" spans="1:44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6" t="str">
        <f>IF(Overall!F1108&lt;&gt;"",VALUE(Overall!F1108),"")</f>
        <v/>
      </c>
      <c r="I1106" s="6" t="str">
        <f>IF(Overall!G1108&lt;&gt;"",VALUE(Overall!G1108),"")</f>
        <v/>
      </c>
      <c r="J1106" s="6" t="str">
        <f>IF(Overall!H1108&lt;&gt;"",VALUE(Overall!H1108),"")</f>
        <v/>
      </c>
      <c r="K1106" s="6" t="str">
        <f>IF(Overall!I1108&lt;&gt;"",VALUE(Overall!I1108),"")</f>
        <v/>
      </c>
      <c r="L1106" s="6" t="str">
        <f>IF(Overall!J1108&lt;&gt;"",VALUE(Overall!J1108),"")</f>
        <v/>
      </c>
      <c r="M1106" s="6" t="str">
        <f>IF(Overall!K1108&lt;&gt;"",VALUE(Overall!K1108),"")</f>
        <v/>
      </c>
      <c r="N1106" s="7" t="str">
        <f>IF(Overall!L1108&lt;&gt;"",DATEVALUE(MID(Overall!L1108, FIND(",", Overall!L1108) + 2, FIND(" ", Overall!L1108) - FIND(",", Overall!L1108) - 1) &amp; " " &amp; MID(Overall!L1108, FIND(" ", Overall!L1108) + 1, FIND(",", Overall!L1108, FIND(" ", Overall!L1108)) - FIND(" ", Overall!L1108) - 1) &amp; ", " &amp; MID(Overall!L1108, FIND(",", Overall!L1108, FIND(",",Overall!L1108) + 1) + 2, LEN(Overall!L1108))),"")</f>
        <v/>
      </c>
      <c r="O1106" s="7" t="str">
        <f>IF(Overall!M1108&lt;&gt;"",DATEVALUE(MID(Overall!M1108, FIND(",", Overall!M1108) + 2, FIND(" ", Overall!M1108) - FIND(",", Overall!M1108) - 1) &amp; " " &amp; MID(Overall!M1108, FIND(" ", Overall!M1108) + 1, FIND(",", Overall!M1108, FIND(" ", Overall!M1108)) - FIND(" ", Overall!M1108) - 1) &amp; ", " &amp; MID(Overall!M1108, FIND(",", Overall!M1108, FIND(",",Overall!M1108) + 1) + 2, LEN(Overall!M1108))),"")</f>
        <v/>
      </c>
      <c r="P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Q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R1106" s="5" t="str">
        <f t="shared" si="34"/>
        <v/>
      </c>
      <c r="S1106" s="10" t="str">
        <f>IF(Overall!$A1108&lt;&gt;"",IF(AND(MONTH($N1106) &lt;= 1, MONTH($O1106) &gt;= 1), IF($R1106 &lt;&gt; "", $H1106/$R1106, ""), ""),"")</f>
        <v/>
      </c>
      <c r="T1106" s="10" t="str">
        <f>IF(Overall!$A1108&lt;&gt;"",IF(AND(MONTH($N1106) &lt;= 2, MONTH($O1106) &gt;= 2), IF($R1106 &lt;&gt; "", $H1106/$R1106, ""), ""),"")</f>
        <v/>
      </c>
      <c r="U1106" s="10" t="str">
        <f>IF(Overall!$A1108&lt;&gt;"",IF(AND(MONTH($N1106) &lt;= 3, MONTH($O1106) &gt;= 3), IF($R1106 &lt;&gt; "", $H1106/$R1106, ""), ""),"")</f>
        <v/>
      </c>
      <c r="V1106" s="10" t="str">
        <f>IF(Overall!$A1108&lt;&gt;"",IF(AND(MONTH($N1106) &lt;= 4, MONTH($O1106) &gt;= 4), IF($R1106 &lt;&gt; "", $H1106/$R1106, ""), ""),"")</f>
        <v/>
      </c>
      <c r="W1106" s="10" t="str">
        <f>IF(Overall!$A1108&lt;&gt;"",IF(AND(MONTH($N1106) &lt;= 5, MONTH($O1106) &gt;= 5), IF($R1106 &lt;&gt; "", $H1106/$R1106, ""), ""),"")</f>
        <v/>
      </c>
      <c r="X1106" s="10" t="str">
        <f>IF(Overall!$A1108&lt;&gt;"",IF(AND(MONTH($N1106) &lt;= 6, MONTH($O1106) &gt;= 6), IF($R1106 &lt;&gt; "", $H1106/$R1106, ""), ""),"")</f>
        <v/>
      </c>
      <c r="Y1106" s="10" t="str">
        <f>IF(Overall!$A1108&lt;&gt;"",IF(AND(MONTH($N1106) &lt;= 7, MONTH($O1106) &gt;= 7 ), IF($R1106 &lt;&gt; "", $H1106/$R1106, ""), ""),"")</f>
        <v/>
      </c>
      <c r="Z1106" s="10" t="str">
        <f>IF(Overall!$A1108&lt;&gt;"",IF(AND(MONTH($N1106) &lt;= 8, MONTH($O1106) &gt;= 8), IF($R1106 &lt;&gt; "", $H1106/$R1106, ""), ""),"")</f>
        <v/>
      </c>
      <c r="AA1106" s="10" t="str">
        <f>IF(Overall!$A1108&lt;&gt;"",IF(AND(MONTH($N1106) &lt;= 9, MONTH($O1106) &gt;= 9), IF($R1106 &lt;&gt; "", $H1106/$R1106, ""), ""),"")</f>
        <v/>
      </c>
      <c r="AB1106" s="10" t="str">
        <f>IF(Overall!$A1108&lt;&gt;"",IF(AND(MONTH($N1106) &lt;= 10, MONTH($O1106) &gt;= 10), IF($R1106 &lt;&gt; "", $H1106/$R1106, ""), ""),"")</f>
        <v/>
      </c>
      <c r="AC1106" s="10" t="str">
        <f>IF(Overall!$A1108&lt;&gt;"",IF(AND(MONTH($N1106) &lt;= 11, MONTH($O1106) &gt;= 11), IF($R1106 &lt;&gt; "", $H1106/$R1106, ""), ""),"")</f>
        <v/>
      </c>
      <c r="AD1106" s="10" t="str">
        <f>IF(Overall!$A1108&lt;&gt;"",IF(AND(MONTH($N1106) &lt;= 12, MONTH($O1106) &gt;= 12), IF($R1106 &lt;&gt; "", $H1106/$R1106, ""), ""),"")</f>
        <v/>
      </c>
      <c r="AF1106" s="10" t="str">
        <f ca="1">IFERROR(IF(AND(NOW()&lt;= EOMONTH(DATE(YEAR($O1106),1, 1), 0), Overall!$A1108&lt;&gt;"", MONTH($N1106) &lt;= 1, MONTH($O1106) &gt;= 1), IF($R1106 &lt;&gt; "", $H1106/$R1106, ""), ""), "")</f>
        <v/>
      </c>
      <c r="AG1106" s="10" t="str">
        <f ca="1">IFERROR(IF(AND(NOW()&lt;= EOMONTH(DATE(YEAR($O1106),2, 1), 0), Overall!$A1108&lt;&gt;"", MONTH($N1106) &lt;= 2, MONTH($O1106) &gt;= 2), IF($R1106 &lt;&gt; "", $H1106/$R1106, ""), ""), "")</f>
        <v/>
      </c>
      <c r="AH1106" s="10" t="str">
        <f ca="1">IFERROR(IF(AND(NOW()&lt;= EOMONTH(DATE(YEAR($O1106),3, 1), 0), Overall!$A1108&lt;&gt;"", MONTH($N1106) &lt;= 3, MONTH($O1106) &gt;= 3), IF($R1106 &lt;&gt; "", $H1106/$R1106, ""), ""), "")</f>
        <v/>
      </c>
      <c r="AI1106" s="10" t="str">
        <f ca="1">IFERROR(IF(AND(NOW()&lt;= EOMONTH(DATE(YEAR($O1106),4, 1), 0), Overall!$A1108&lt;&gt;"", MONTH($N1106) &lt;= 4, MONTH($O1106) &gt;= 4), IF($R1106 &lt;&gt; "", $H1106/$R1106, ""), ""), "")</f>
        <v/>
      </c>
      <c r="AJ1106" s="10" t="str">
        <f ca="1">IFERROR(IF(AND(NOW()&lt;= EOMONTH(DATE(YEAR($O1106),5, 1), 0), Overall!$A1108&lt;&gt;"", MONTH($N1106) &lt;= 5, MONTH($O1106) &gt;= 5), IF($R1106 &lt;&gt; "", $H1106/$R1106, ""), ""), "")</f>
        <v/>
      </c>
      <c r="AK1106" s="10" t="str">
        <f ca="1">IFERROR(IF(AND(NOW()&lt;= EOMONTH(DATE(YEAR($O1106),6, 1), 0), Overall!$A1108&lt;&gt;"", MONTH($N1106) &lt;= 6, MONTH($O1106) &gt;= 6), IF($R1106 &lt;&gt; "", $H1106/$R1106, ""), ""), "")</f>
        <v/>
      </c>
      <c r="AL1106" s="10" t="str">
        <f ca="1">IFERROR(IF(AND(NOW()&lt;= EOMONTH(DATE(YEAR($O1106),7, 1), 0), Overall!$A1108&lt;&gt;"", MONTH($N1106) &lt;= 7, MONTH($O1106) &gt;= 7), IF($R1106 &lt;&gt; "", $H1106/$R1106, ""), ""), "")</f>
        <v/>
      </c>
      <c r="AM1106" s="10" t="str">
        <f ca="1">IFERROR(IF(AND(NOW()&lt;= EOMONTH(DATE(YEAR($O1106),8, 1), 0), Overall!$A1108&lt;&gt;"", MONTH($N1106) &lt;= 8, MONTH($O1106) &gt;= 8), IF($R1106 &lt;&gt; "", $H1106/$R1106, ""), ""), "")</f>
        <v/>
      </c>
      <c r="AN1106" s="10" t="str">
        <f ca="1">IFERROR(IF(AND(NOW()&lt;= EOMONTH(DATE(YEAR($O1106),9, 1), 0), Overall!$A1108&lt;&gt;"", MONTH($N1106) &lt;= 9, MONTH($O1106) &gt;= 9), IF($R1106 &lt;&gt; "", $H1106/$R1106, ""), ""), "")</f>
        <v/>
      </c>
      <c r="AO1106" s="10" t="str">
        <f ca="1">IFERROR(IF(AND(NOW()&lt;= EOMONTH(DATE(YEAR($O1106),10, 1), 0), Overall!$A1108&lt;&gt;"", MONTH($N1106) &lt;= 10, MONTH($O1106) &gt;= 10), IF($R1106 &lt;&gt; "", $H1106/$R1106, ""), ""), "")</f>
        <v/>
      </c>
      <c r="AP1106" s="10" t="str">
        <f ca="1">IFERROR(IF(AND(NOW()&lt;= EOMONTH(DATE(YEAR($O1106),11, 1), 0), Overall!$A1108&lt;&gt;"", MONTH($N1106) &lt;=11, MONTH($O1106) &gt;= 11), IF($R1106 &lt;&gt; "", $H1106/$R1106, ""), ""), "")</f>
        <v/>
      </c>
      <c r="AQ1106" s="10" t="str">
        <f ca="1">IFERROR(IF(AND(NOW()&lt;= EOMONTH(DATE(YEAR($O1106),12, 1), 0), Overall!$A1108&lt;&gt;"", MONTH($N1106) &lt;= 12, MONTH($O1106) &gt;= 12), IF($R1106 &lt;&gt; "", $H1106/$R1106, ""), ""), "")</f>
        <v/>
      </c>
      <c r="AR1106" s="16">
        <f t="shared" ca="1" si="35"/>
        <v>0</v>
      </c>
    </row>
    <row r="1107" spans="1:44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6" t="str">
        <f>IF(Overall!F1109&lt;&gt;"",VALUE(Overall!F1109),"")</f>
        <v/>
      </c>
      <c r="I1107" s="6" t="str">
        <f>IF(Overall!G1109&lt;&gt;"",VALUE(Overall!G1109),"")</f>
        <v/>
      </c>
      <c r="J1107" s="6" t="str">
        <f>IF(Overall!H1109&lt;&gt;"",VALUE(Overall!H1109),"")</f>
        <v/>
      </c>
      <c r="K1107" s="6" t="str">
        <f>IF(Overall!I1109&lt;&gt;"",VALUE(Overall!I1109),"")</f>
        <v/>
      </c>
      <c r="L1107" s="6" t="str">
        <f>IF(Overall!J1109&lt;&gt;"",VALUE(Overall!J1109),"")</f>
        <v/>
      </c>
      <c r="M1107" s="6" t="str">
        <f>IF(Overall!K1109&lt;&gt;"",VALUE(Overall!K1109),"")</f>
        <v/>
      </c>
      <c r="N1107" s="7" t="str">
        <f>IF(Overall!L1109&lt;&gt;"",DATEVALUE(MID(Overall!L1109, FIND(",", Overall!L1109) + 2, FIND(" ", Overall!L1109) - FIND(",", Overall!L1109) - 1) &amp; " " &amp; MID(Overall!L1109, FIND(" ", Overall!L1109) + 1, FIND(",", Overall!L1109, FIND(" ", Overall!L1109)) - FIND(" ", Overall!L1109) - 1) &amp; ", " &amp; MID(Overall!L1109, FIND(",", Overall!L1109, FIND(",",Overall!L1109) + 1) + 2, LEN(Overall!L1109))),"")</f>
        <v/>
      </c>
      <c r="O1107" s="7" t="str">
        <f>IF(Overall!M1109&lt;&gt;"",DATEVALUE(MID(Overall!M1109, FIND(",", Overall!M1109) + 2, FIND(" ", Overall!M1109) - FIND(",", Overall!M1109) - 1) &amp; " " &amp; MID(Overall!M1109, FIND(" ", Overall!M1109) + 1, FIND(",", Overall!M1109, FIND(" ", Overall!M1109)) - FIND(" ", Overall!M1109) - 1) &amp; ", " &amp; MID(Overall!M1109, FIND(",", Overall!M1109, FIND(",",Overall!M1109) + 1) + 2, LEN(Overall!M1109))),"")</f>
        <v/>
      </c>
      <c r="P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Q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R1107" s="5" t="str">
        <f t="shared" si="34"/>
        <v/>
      </c>
      <c r="S1107" s="10" t="str">
        <f>IF(Overall!$A1109&lt;&gt;"",IF(AND(MONTH($N1107) &lt;= 1, MONTH($O1107) &gt;= 1), IF($R1107 &lt;&gt; "", $H1107/$R1107, ""), ""),"")</f>
        <v/>
      </c>
      <c r="T1107" s="10" t="str">
        <f>IF(Overall!$A1109&lt;&gt;"",IF(AND(MONTH($N1107) &lt;= 2, MONTH($O1107) &gt;= 2), IF($R1107 &lt;&gt; "", $H1107/$R1107, ""), ""),"")</f>
        <v/>
      </c>
      <c r="U1107" s="10" t="str">
        <f>IF(Overall!$A1109&lt;&gt;"",IF(AND(MONTH($N1107) &lt;= 3, MONTH($O1107) &gt;= 3), IF($R1107 &lt;&gt; "", $H1107/$R1107, ""), ""),"")</f>
        <v/>
      </c>
      <c r="V1107" s="10" t="str">
        <f>IF(Overall!$A1109&lt;&gt;"",IF(AND(MONTH($N1107) &lt;= 4, MONTH($O1107) &gt;= 4), IF($R1107 &lt;&gt; "", $H1107/$R1107, ""), ""),"")</f>
        <v/>
      </c>
      <c r="W1107" s="10" t="str">
        <f>IF(Overall!$A1109&lt;&gt;"",IF(AND(MONTH($N1107) &lt;= 5, MONTH($O1107) &gt;= 5), IF($R1107 &lt;&gt; "", $H1107/$R1107, ""), ""),"")</f>
        <v/>
      </c>
      <c r="X1107" s="10" t="str">
        <f>IF(Overall!$A1109&lt;&gt;"",IF(AND(MONTH($N1107) &lt;= 6, MONTH($O1107) &gt;= 6), IF($R1107 &lt;&gt; "", $H1107/$R1107, ""), ""),"")</f>
        <v/>
      </c>
      <c r="Y1107" s="10" t="str">
        <f>IF(Overall!$A1109&lt;&gt;"",IF(AND(MONTH($N1107) &lt;= 7, MONTH($O1107) &gt;= 7 ), IF($R1107 &lt;&gt; "", $H1107/$R1107, ""), ""),"")</f>
        <v/>
      </c>
      <c r="Z1107" s="10" t="str">
        <f>IF(Overall!$A1109&lt;&gt;"",IF(AND(MONTH($N1107) &lt;= 8, MONTH($O1107) &gt;= 8), IF($R1107 &lt;&gt; "", $H1107/$R1107, ""), ""),"")</f>
        <v/>
      </c>
      <c r="AA1107" s="10" t="str">
        <f>IF(Overall!$A1109&lt;&gt;"",IF(AND(MONTH($N1107) &lt;= 9, MONTH($O1107) &gt;= 9), IF($R1107 &lt;&gt; "", $H1107/$R1107, ""), ""),"")</f>
        <v/>
      </c>
      <c r="AB1107" s="10" t="str">
        <f>IF(Overall!$A1109&lt;&gt;"",IF(AND(MONTH($N1107) &lt;= 10, MONTH($O1107) &gt;= 10), IF($R1107 &lt;&gt; "", $H1107/$R1107, ""), ""),"")</f>
        <v/>
      </c>
      <c r="AC1107" s="10" t="str">
        <f>IF(Overall!$A1109&lt;&gt;"",IF(AND(MONTH($N1107) &lt;= 11, MONTH($O1107) &gt;= 11), IF($R1107 &lt;&gt; "", $H1107/$R1107, ""), ""),"")</f>
        <v/>
      </c>
      <c r="AD1107" s="10" t="str">
        <f>IF(Overall!$A1109&lt;&gt;"",IF(AND(MONTH($N1107) &lt;= 12, MONTH($O1107) &gt;= 12), IF($R1107 &lt;&gt; "", $H1107/$R1107, ""), ""),"")</f>
        <v/>
      </c>
      <c r="AF1107" s="10" t="str">
        <f ca="1">IFERROR(IF(AND(NOW()&lt;= EOMONTH(DATE(YEAR($O1107),1, 1), 0), Overall!$A1109&lt;&gt;"", MONTH($N1107) &lt;= 1, MONTH($O1107) &gt;= 1), IF($R1107 &lt;&gt; "", $H1107/$R1107, ""), ""), "")</f>
        <v/>
      </c>
      <c r="AG1107" s="10" t="str">
        <f ca="1">IFERROR(IF(AND(NOW()&lt;= EOMONTH(DATE(YEAR($O1107),2, 1), 0), Overall!$A1109&lt;&gt;"", MONTH($N1107) &lt;= 2, MONTH($O1107) &gt;= 2), IF($R1107 &lt;&gt; "", $H1107/$R1107, ""), ""), "")</f>
        <v/>
      </c>
      <c r="AH1107" s="10" t="str">
        <f ca="1">IFERROR(IF(AND(NOW()&lt;= EOMONTH(DATE(YEAR($O1107),3, 1), 0), Overall!$A1109&lt;&gt;"", MONTH($N1107) &lt;= 3, MONTH($O1107) &gt;= 3), IF($R1107 &lt;&gt; "", $H1107/$R1107, ""), ""), "")</f>
        <v/>
      </c>
      <c r="AI1107" s="10" t="str">
        <f ca="1">IFERROR(IF(AND(NOW()&lt;= EOMONTH(DATE(YEAR($O1107),4, 1), 0), Overall!$A1109&lt;&gt;"", MONTH($N1107) &lt;= 4, MONTH($O1107) &gt;= 4), IF($R1107 &lt;&gt; "", $H1107/$R1107, ""), ""), "")</f>
        <v/>
      </c>
      <c r="AJ1107" s="10" t="str">
        <f ca="1">IFERROR(IF(AND(NOW()&lt;= EOMONTH(DATE(YEAR($O1107),5, 1), 0), Overall!$A1109&lt;&gt;"", MONTH($N1107) &lt;= 5, MONTH($O1107) &gt;= 5), IF($R1107 &lt;&gt; "", $H1107/$R1107, ""), ""), "")</f>
        <v/>
      </c>
      <c r="AK1107" s="10" t="str">
        <f ca="1">IFERROR(IF(AND(NOW()&lt;= EOMONTH(DATE(YEAR($O1107),6, 1), 0), Overall!$A1109&lt;&gt;"", MONTH($N1107) &lt;= 6, MONTH($O1107) &gt;= 6), IF($R1107 &lt;&gt; "", $H1107/$R1107, ""), ""), "")</f>
        <v/>
      </c>
      <c r="AL1107" s="10" t="str">
        <f ca="1">IFERROR(IF(AND(NOW()&lt;= EOMONTH(DATE(YEAR($O1107),7, 1), 0), Overall!$A1109&lt;&gt;"", MONTH($N1107) &lt;= 7, MONTH($O1107) &gt;= 7), IF($R1107 &lt;&gt; "", $H1107/$R1107, ""), ""), "")</f>
        <v/>
      </c>
      <c r="AM1107" s="10" t="str">
        <f ca="1">IFERROR(IF(AND(NOW()&lt;= EOMONTH(DATE(YEAR($O1107),8, 1), 0), Overall!$A1109&lt;&gt;"", MONTH($N1107) &lt;= 8, MONTH($O1107) &gt;= 8), IF($R1107 &lt;&gt; "", $H1107/$R1107, ""), ""), "")</f>
        <v/>
      </c>
      <c r="AN1107" s="10" t="str">
        <f ca="1">IFERROR(IF(AND(NOW()&lt;= EOMONTH(DATE(YEAR($O1107),9, 1), 0), Overall!$A1109&lt;&gt;"", MONTH($N1107) &lt;= 9, MONTH($O1107) &gt;= 9), IF($R1107 &lt;&gt; "", $H1107/$R1107, ""), ""), "")</f>
        <v/>
      </c>
      <c r="AO1107" s="10" t="str">
        <f ca="1">IFERROR(IF(AND(NOW()&lt;= EOMONTH(DATE(YEAR($O1107),10, 1), 0), Overall!$A1109&lt;&gt;"", MONTH($N1107) &lt;= 10, MONTH($O1107) &gt;= 10), IF($R1107 &lt;&gt; "", $H1107/$R1107, ""), ""), "")</f>
        <v/>
      </c>
      <c r="AP1107" s="10" t="str">
        <f ca="1">IFERROR(IF(AND(NOW()&lt;= EOMONTH(DATE(YEAR($O1107),11, 1), 0), Overall!$A1109&lt;&gt;"", MONTH($N1107) &lt;=11, MONTH($O1107) &gt;= 11), IF($R1107 &lt;&gt; "", $H1107/$R1107, ""), ""), "")</f>
        <v/>
      </c>
      <c r="AQ1107" s="10" t="str">
        <f ca="1">IFERROR(IF(AND(NOW()&lt;= EOMONTH(DATE(YEAR($O1107),12, 1), 0), Overall!$A1109&lt;&gt;"", MONTH($N1107) &lt;= 12, MONTH($O1107) &gt;= 12), IF($R1107 &lt;&gt; "", $H1107/$R1107, ""), ""), "")</f>
        <v/>
      </c>
      <c r="AR1107" s="16">
        <f t="shared" ca="1" si="35"/>
        <v>0</v>
      </c>
    </row>
    <row r="1108" spans="1:44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6" t="str">
        <f>IF(Overall!F1110&lt;&gt;"",VALUE(Overall!F1110),"")</f>
        <v/>
      </c>
      <c r="I1108" s="6" t="str">
        <f>IF(Overall!G1110&lt;&gt;"",VALUE(Overall!G1110),"")</f>
        <v/>
      </c>
      <c r="J1108" s="6" t="str">
        <f>IF(Overall!H1110&lt;&gt;"",VALUE(Overall!H1110),"")</f>
        <v/>
      </c>
      <c r="K1108" s="6" t="str">
        <f>IF(Overall!I1110&lt;&gt;"",VALUE(Overall!I1110),"")</f>
        <v/>
      </c>
      <c r="L1108" s="6" t="str">
        <f>IF(Overall!J1110&lt;&gt;"",VALUE(Overall!J1110),"")</f>
        <v/>
      </c>
      <c r="M1108" s="6" t="str">
        <f>IF(Overall!K1110&lt;&gt;"",VALUE(Overall!K1110),"")</f>
        <v/>
      </c>
      <c r="N1108" s="7" t="str">
        <f>IF(Overall!L1110&lt;&gt;"",DATEVALUE(MID(Overall!L1110, FIND(",", Overall!L1110) + 2, FIND(" ", Overall!L1110) - FIND(",", Overall!L1110) - 1) &amp; " " &amp; MID(Overall!L1110, FIND(" ", Overall!L1110) + 1, FIND(",", Overall!L1110, FIND(" ", Overall!L1110)) - FIND(" ", Overall!L1110) - 1) &amp; ", " &amp; MID(Overall!L1110, FIND(",", Overall!L1110, FIND(",",Overall!L1110) + 1) + 2, LEN(Overall!L1110))),"")</f>
        <v/>
      </c>
      <c r="O1108" s="7" t="str">
        <f>IF(Overall!M1110&lt;&gt;"",DATEVALUE(MID(Overall!M1110, FIND(",", Overall!M1110) + 2, FIND(" ", Overall!M1110) - FIND(",", Overall!M1110) - 1) &amp; " " &amp; MID(Overall!M1110, FIND(" ", Overall!M1110) + 1, FIND(",", Overall!M1110, FIND(" ", Overall!M1110)) - FIND(" ", Overall!M1110) - 1) &amp; ", " &amp; MID(Overall!M1110, FIND(",", Overall!M1110, FIND(",",Overall!M1110) + 1) + 2, LEN(Overall!M1110))),"")</f>
        <v/>
      </c>
      <c r="P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Q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R1108" s="5" t="str">
        <f t="shared" si="34"/>
        <v/>
      </c>
      <c r="S1108" s="10" t="str">
        <f>IF(Overall!$A1110&lt;&gt;"",IF(AND(MONTH($N1108) &lt;= 1, MONTH($O1108) &gt;= 1), IF($R1108 &lt;&gt; "", $H1108/$R1108, ""), ""),"")</f>
        <v/>
      </c>
      <c r="T1108" s="10" t="str">
        <f>IF(Overall!$A1110&lt;&gt;"",IF(AND(MONTH($N1108) &lt;= 2, MONTH($O1108) &gt;= 2), IF($R1108 &lt;&gt; "", $H1108/$R1108, ""), ""),"")</f>
        <v/>
      </c>
      <c r="U1108" s="10" t="str">
        <f>IF(Overall!$A1110&lt;&gt;"",IF(AND(MONTH($N1108) &lt;= 3, MONTH($O1108) &gt;= 3), IF($R1108 &lt;&gt; "", $H1108/$R1108, ""), ""),"")</f>
        <v/>
      </c>
      <c r="V1108" s="10" t="str">
        <f>IF(Overall!$A1110&lt;&gt;"",IF(AND(MONTH($N1108) &lt;= 4, MONTH($O1108) &gt;= 4), IF($R1108 &lt;&gt; "", $H1108/$R1108, ""), ""),"")</f>
        <v/>
      </c>
      <c r="W1108" s="10" t="str">
        <f>IF(Overall!$A1110&lt;&gt;"",IF(AND(MONTH($N1108) &lt;= 5, MONTH($O1108) &gt;= 5), IF($R1108 &lt;&gt; "", $H1108/$R1108, ""), ""),"")</f>
        <v/>
      </c>
      <c r="X1108" s="10" t="str">
        <f>IF(Overall!$A1110&lt;&gt;"",IF(AND(MONTH($N1108) &lt;= 6, MONTH($O1108) &gt;= 6), IF($R1108 &lt;&gt; "", $H1108/$R1108, ""), ""),"")</f>
        <v/>
      </c>
      <c r="Y1108" s="10" t="str">
        <f>IF(Overall!$A1110&lt;&gt;"",IF(AND(MONTH($N1108) &lt;= 7, MONTH($O1108) &gt;= 7 ), IF($R1108 &lt;&gt; "", $H1108/$R1108, ""), ""),"")</f>
        <v/>
      </c>
      <c r="Z1108" s="10" t="str">
        <f>IF(Overall!$A1110&lt;&gt;"",IF(AND(MONTH($N1108) &lt;= 8, MONTH($O1108) &gt;= 8), IF($R1108 &lt;&gt; "", $H1108/$R1108, ""), ""),"")</f>
        <v/>
      </c>
      <c r="AA1108" s="10" t="str">
        <f>IF(Overall!$A1110&lt;&gt;"",IF(AND(MONTH($N1108) &lt;= 9, MONTH($O1108) &gt;= 9), IF($R1108 &lt;&gt; "", $H1108/$R1108, ""), ""),"")</f>
        <v/>
      </c>
      <c r="AB1108" s="10" t="str">
        <f>IF(Overall!$A1110&lt;&gt;"",IF(AND(MONTH($N1108) &lt;= 10, MONTH($O1108) &gt;= 10), IF($R1108 &lt;&gt; "", $H1108/$R1108, ""), ""),"")</f>
        <v/>
      </c>
      <c r="AC1108" s="10" t="str">
        <f>IF(Overall!$A1110&lt;&gt;"",IF(AND(MONTH($N1108) &lt;= 11, MONTH($O1108) &gt;= 11), IF($R1108 &lt;&gt; "", $H1108/$R1108, ""), ""),"")</f>
        <v/>
      </c>
      <c r="AD1108" s="10" t="str">
        <f>IF(Overall!$A1110&lt;&gt;"",IF(AND(MONTH($N1108) &lt;= 12, MONTH($O1108) &gt;= 12), IF($R1108 &lt;&gt; "", $H1108/$R1108, ""), ""),"")</f>
        <v/>
      </c>
      <c r="AF1108" s="10" t="str">
        <f ca="1">IFERROR(IF(AND(NOW()&lt;= EOMONTH(DATE(YEAR($O1108),1, 1), 0), Overall!$A1110&lt;&gt;"", MONTH($N1108) &lt;= 1, MONTH($O1108) &gt;= 1), IF($R1108 &lt;&gt; "", $H1108/$R1108, ""), ""), "")</f>
        <v/>
      </c>
      <c r="AG1108" s="10" t="str">
        <f ca="1">IFERROR(IF(AND(NOW()&lt;= EOMONTH(DATE(YEAR($O1108),2, 1), 0), Overall!$A1110&lt;&gt;"", MONTH($N1108) &lt;= 2, MONTH($O1108) &gt;= 2), IF($R1108 &lt;&gt; "", $H1108/$R1108, ""), ""), "")</f>
        <v/>
      </c>
      <c r="AH1108" s="10" t="str">
        <f ca="1">IFERROR(IF(AND(NOW()&lt;= EOMONTH(DATE(YEAR($O1108),3, 1), 0), Overall!$A1110&lt;&gt;"", MONTH($N1108) &lt;= 3, MONTH($O1108) &gt;= 3), IF($R1108 &lt;&gt; "", $H1108/$R1108, ""), ""), "")</f>
        <v/>
      </c>
      <c r="AI1108" s="10" t="str">
        <f ca="1">IFERROR(IF(AND(NOW()&lt;= EOMONTH(DATE(YEAR($O1108),4, 1), 0), Overall!$A1110&lt;&gt;"", MONTH($N1108) &lt;= 4, MONTH($O1108) &gt;= 4), IF($R1108 &lt;&gt; "", $H1108/$R1108, ""), ""), "")</f>
        <v/>
      </c>
      <c r="AJ1108" s="10" t="str">
        <f ca="1">IFERROR(IF(AND(NOW()&lt;= EOMONTH(DATE(YEAR($O1108),5, 1), 0), Overall!$A1110&lt;&gt;"", MONTH($N1108) &lt;= 5, MONTH($O1108) &gt;= 5), IF($R1108 &lt;&gt; "", $H1108/$R1108, ""), ""), "")</f>
        <v/>
      </c>
      <c r="AK1108" s="10" t="str">
        <f ca="1">IFERROR(IF(AND(NOW()&lt;= EOMONTH(DATE(YEAR($O1108),6, 1), 0), Overall!$A1110&lt;&gt;"", MONTH($N1108) &lt;= 6, MONTH($O1108) &gt;= 6), IF($R1108 &lt;&gt; "", $H1108/$R1108, ""), ""), "")</f>
        <v/>
      </c>
      <c r="AL1108" s="10" t="str">
        <f ca="1">IFERROR(IF(AND(NOW()&lt;= EOMONTH(DATE(YEAR($O1108),7, 1), 0), Overall!$A1110&lt;&gt;"", MONTH($N1108) &lt;= 7, MONTH($O1108) &gt;= 7), IF($R1108 &lt;&gt; "", $H1108/$R1108, ""), ""), "")</f>
        <v/>
      </c>
      <c r="AM1108" s="10" t="str">
        <f ca="1">IFERROR(IF(AND(NOW()&lt;= EOMONTH(DATE(YEAR($O1108),8, 1), 0), Overall!$A1110&lt;&gt;"", MONTH($N1108) &lt;= 8, MONTH($O1108) &gt;= 8), IF($R1108 &lt;&gt; "", $H1108/$R1108, ""), ""), "")</f>
        <v/>
      </c>
      <c r="AN1108" s="10" t="str">
        <f ca="1">IFERROR(IF(AND(NOW()&lt;= EOMONTH(DATE(YEAR($O1108),9, 1), 0), Overall!$A1110&lt;&gt;"", MONTH($N1108) &lt;= 9, MONTH($O1108) &gt;= 9), IF($R1108 &lt;&gt; "", $H1108/$R1108, ""), ""), "")</f>
        <v/>
      </c>
      <c r="AO1108" s="10" t="str">
        <f ca="1">IFERROR(IF(AND(NOW()&lt;= EOMONTH(DATE(YEAR($O1108),10, 1), 0), Overall!$A1110&lt;&gt;"", MONTH($N1108) &lt;= 10, MONTH($O1108) &gt;= 10), IF($R1108 &lt;&gt; "", $H1108/$R1108, ""), ""), "")</f>
        <v/>
      </c>
      <c r="AP1108" s="10" t="str">
        <f ca="1">IFERROR(IF(AND(NOW()&lt;= EOMONTH(DATE(YEAR($O1108),11, 1), 0), Overall!$A1110&lt;&gt;"", MONTH($N1108) &lt;=11, MONTH($O1108) &gt;= 11), IF($R1108 &lt;&gt; "", $H1108/$R1108, ""), ""), "")</f>
        <v/>
      </c>
      <c r="AQ1108" s="10" t="str">
        <f ca="1">IFERROR(IF(AND(NOW()&lt;= EOMONTH(DATE(YEAR($O1108),12, 1), 0), Overall!$A1110&lt;&gt;"", MONTH($N1108) &lt;= 12, MONTH($O1108) &gt;= 12), IF($R1108 &lt;&gt; "", $H1108/$R1108, ""), ""), "")</f>
        <v/>
      </c>
      <c r="AR1108" s="16">
        <f t="shared" ca="1" si="35"/>
        <v>0</v>
      </c>
    </row>
    <row r="1109" spans="1:44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6" t="str">
        <f>IF(Overall!F1111&lt;&gt;"",VALUE(Overall!F1111),"")</f>
        <v/>
      </c>
      <c r="I1109" s="6" t="str">
        <f>IF(Overall!G1111&lt;&gt;"",VALUE(Overall!G1111),"")</f>
        <v/>
      </c>
      <c r="J1109" s="6" t="str">
        <f>IF(Overall!H1111&lt;&gt;"",VALUE(Overall!H1111),"")</f>
        <v/>
      </c>
      <c r="K1109" s="6" t="str">
        <f>IF(Overall!I1111&lt;&gt;"",VALUE(Overall!I1111),"")</f>
        <v/>
      </c>
      <c r="L1109" s="6" t="str">
        <f>IF(Overall!J1111&lt;&gt;"",VALUE(Overall!J1111),"")</f>
        <v/>
      </c>
      <c r="M1109" s="6" t="str">
        <f>IF(Overall!K1111&lt;&gt;"",VALUE(Overall!K1111),"")</f>
        <v/>
      </c>
      <c r="N1109" s="7" t="str">
        <f>IF(Overall!L1111&lt;&gt;"",DATEVALUE(MID(Overall!L1111, FIND(",", Overall!L1111) + 2, FIND(" ", Overall!L1111) - FIND(",", Overall!L1111) - 1) &amp; " " &amp; MID(Overall!L1111, FIND(" ", Overall!L1111) + 1, FIND(",", Overall!L1111, FIND(" ", Overall!L1111)) - FIND(" ", Overall!L1111) - 1) &amp; ", " &amp; MID(Overall!L1111, FIND(",", Overall!L1111, FIND(",",Overall!L1111) + 1) + 2, LEN(Overall!L1111))),"")</f>
        <v/>
      </c>
      <c r="O1109" s="7" t="str">
        <f>IF(Overall!M1111&lt;&gt;"",DATEVALUE(MID(Overall!M1111, FIND(",", Overall!M1111) + 2, FIND(" ", Overall!M1111) - FIND(",", Overall!M1111) - 1) &amp; " " &amp; MID(Overall!M1111, FIND(" ", Overall!M1111) + 1, FIND(",", Overall!M1111, FIND(" ", Overall!M1111)) - FIND(" ", Overall!M1111) - 1) &amp; ", " &amp; MID(Overall!M1111, FIND(",", Overall!M1111, FIND(",",Overall!M1111) + 1) + 2, LEN(Overall!M1111))),"")</f>
        <v/>
      </c>
      <c r="P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Q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R1109" s="5" t="str">
        <f t="shared" si="34"/>
        <v/>
      </c>
      <c r="S1109" s="10" t="str">
        <f>IF(Overall!$A1111&lt;&gt;"",IF(AND(MONTH($N1109) &lt;= 1, MONTH($O1109) &gt;= 1), IF($R1109 &lt;&gt; "", $H1109/$R1109, ""), ""),"")</f>
        <v/>
      </c>
      <c r="T1109" s="10" t="str">
        <f>IF(Overall!$A1111&lt;&gt;"",IF(AND(MONTH($N1109) &lt;= 2, MONTH($O1109) &gt;= 2), IF($R1109 &lt;&gt; "", $H1109/$R1109, ""), ""),"")</f>
        <v/>
      </c>
      <c r="U1109" s="10" t="str">
        <f>IF(Overall!$A1111&lt;&gt;"",IF(AND(MONTH($N1109) &lt;= 3, MONTH($O1109) &gt;= 3), IF($R1109 &lt;&gt; "", $H1109/$R1109, ""), ""),"")</f>
        <v/>
      </c>
      <c r="V1109" s="10" t="str">
        <f>IF(Overall!$A1111&lt;&gt;"",IF(AND(MONTH($N1109) &lt;= 4, MONTH($O1109) &gt;= 4), IF($R1109 &lt;&gt; "", $H1109/$R1109, ""), ""),"")</f>
        <v/>
      </c>
      <c r="W1109" s="10" t="str">
        <f>IF(Overall!$A1111&lt;&gt;"",IF(AND(MONTH($N1109) &lt;= 5, MONTH($O1109) &gt;= 5), IF($R1109 &lt;&gt; "", $H1109/$R1109, ""), ""),"")</f>
        <v/>
      </c>
      <c r="X1109" s="10" t="str">
        <f>IF(Overall!$A1111&lt;&gt;"",IF(AND(MONTH($N1109) &lt;= 6, MONTH($O1109) &gt;= 6), IF($R1109 &lt;&gt; "", $H1109/$R1109, ""), ""),"")</f>
        <v/>
      </c>
      <c r="Y1109" s="10" t="str">
        <f>IF(Overall!$A1111&lt;&gt;"",IF(AND(MONTH($N1109) &lt;= 7, MONTH($O1109) &gt;= 7 ), IF($R1109 &lt;&gt; "", $H1109/$R1109, ""), ""),"")</f>
        <v/>
      </c>
      <c r="Z1109" s="10" t="str">
        <f>IF(Overall!$A1111&lt;&gt;"",IF(AND(MONTH($N1109) &lt;= 8, MONTH($O1109) &gt;= 8), IF($R1109 &lt;&gt; "", $H1109/$R1109, ""), ""),"")</f>
        <v/>
      </c>
      <c r="AA1109" s="10" t="str">
        <f>IF(Overall!$A1111&lt;&gt;"",IF(AND(MONTH($N1109) &lt;= 9, MONTH($O1109) &gt;= 9), IF($R1109 &lt;&gt; "", $H1109/$R1109, ""), ""),"")</f>
        <v/>
      </c>
      <c r="AB1109" s="10" t="str">
        <f>IF(Overall!$A1111&lt;&gt;"",IF(AND(MONTH($N1109) &lt;= 10, MONTH($O1109) &gt;= 10), IF($R1109 &lt;&gt; "", $H1109/$R1109, ""), ""),"")</f>
        <v/>
      </c>
      <c r="AC1109" s="10" t="str">
        <f>IF(Overall!$A1111&lt;&gt;"",IF(AND(MONTH($N1109) &lt;= 11, MONTH($O1109) &gt;= 11), IF($R1109 &lt;&gt; "", $H1109/$R1109, ""), ""),"")</f>
        <v/>
      </c>
      <c r="AD1109" s="10" t="str">
        <f>IF(Overall!$A1111&lt;&gt;"",IF(AND(MONTH($N1109) &lt;= 12, MONTH($O1109) &gt;= 12), IF($R1109 &lt;&gt; "", $H1109/$R1109, ""), ""),"")</f>
        <v/>
      </c>
      <c r="AF1109" s="10" t="str">
        <f ca="1">IFERROR(IF(AND(NOW()&lt;= EOMONTH(DATE(YEAR($O1109),1, 1), 0), Overall!$A1111&lt;&gt;"", MONTH($N1109) &lt;= 1, MONTH($O1109) &gt;= 1), IF($R1109 &lt;&gt; "", $H1109/$R1109, ""), ""), "")</f>
        <v/>
      </c>
      <c r="AG1109" s="10" t="str">
        <f ca="1">IFERROR(IF(AND(NOW()&lt;= EOMONTH(DATE(YEAR($O1109),2, 1), 0), Overall!$A1111&lt;&gt;"", MONTH($N1109) &lt;= 2, MONTH($O1109) &gt;= 2), IF($R1109 &lt;&gt; "", $H1109/$R1109, ""), ""), "")</f>
        <v/>
      </c>
      <c r="AH1109" s="10" t="str">
        <f ca="1">IFERROR(IF(AND(NOW()&lt;= EOMONTH(DATE(YEAR($O1109),3, 1), 0), Overall!$A1111&lt;&gt;"", MONTH($N1109) &lt;= 3, MONTH($O1109) &gt;= 3), IF($R1109 &lt;&gt; "", $H1109/$R1109, ""), ""), "")</f>
        <v/>
      </c>
      <c r="AI1109" s="10" t="str">
        <f ca="1">IFERROR(IF(AND(NOW()&lt;= EOMONTH(DATE(YEAR($O1109),4, 1), 0), Overall!$A1111&lt;&gt;"", MONTH($N1109) &lt;= 4, MONTH($O1109) &gt;= 4), IF($R1109 &lt;&gt; "", $H1109/$R1109, ""), ""), "")</f>
        <v/>
      </c>
      <c r="AJ1109" s="10" t="str">
        <f ca="1">IFERROR(IF(AND(NOW()&lt;= EOMONTH(DATE(YEAR($O1109),5, 1), 0), Overall!$A1111&lt;&gt;"", MONTH($N1109) &lt;= 5, MONTH($O1109) &gt;= 5), IF($R1109 &lt;&gt; "", $H1109/$R1109, ""), ""), "")</f>
        <v/>
      </c>
      <c r="AK1109" s="10" t="str">
        <f ca="1">IFERROR(IF(AND(NOW()&lt;= EOMONTH(DATE(YEAR($O1109),6, 1), 0), Overall!$A1111&lt;&gt;"", MONTH($N1109) &lt;= 6, MONTH($O1109) &gt;= 6), IF($R1109 &lt;&gt; "", $H1109/$R1109, ""), ""), "")</f>
        <v/>
      </c>
      <c r="AL1109" s="10" t="str">
        <f ca="1">IFERROR(IF(AND(NOW()&lt;= EOMONTH(DATE(YEAR($O1109),7, 1), 0), Overall!$A1111&lt;&gt;"", MONTH($N1109) &lt;= 7, MONTH($O1109) &gt;= 7), IF($R1109 &lt;&gt; "", $H1109/$R1109, ""), ""), "")</f>
        <v/>
      </c>
      <c r="AM1109" s="10" t="str">
        <f ca="1">IFERROR(IF(AND(NOW()&lt;= EOMONTH(DATE(YEAR($O1109),8, 1), 0), Overall!$A1111&lt;&gt;"", MONTH($N1109) &lt;= 8, MONTH($O1109) &gt;= 8), IF($R1109 &lt;&gt; "", $H1109/$R1109, ""), ""), "")</f>
        <v/>
      </c>
      <c r="AN1109" s="10" t="str">
        <f ca="1">IFERROR(IF(AND(NOW()&lt;= EOMONTH(DATE(YEAR($O1109),9, 1), 0), Overall!$A1111&lt;&gt;"", MONTH($N1109) &lt;= 9, MONTH($O1109) &gt;= 9), IF($R1109 &lt;&gt; "", $H1109/$R1109, ""), ""), "")</f>
        <v/>
      </c>
      <c r="AO1109" s="10" t="str">
        <f ca="1">IFERROR(IF(AND(NOW()&lt;= EOMONTH(DATE(YEAR($O1109),10, 1), 0), Overall!$A1111&lt;&gt;"", MONTH($N1109) &lt;= 10, MONTH($O1109) &gt;= 10), IF($R1109 &lt;&gt; "", $H1109/$R1109, ""), ""), "")</f>
        <v/>
      </c>
      <c r="AP1109" s="10" t="str">
        <f ca="1">IFERROR(IF(AND(NOW()&lt;= EOMONTH(DATE(YEAR($O1109),11, 1), 0), Overall!$A1111&lt;&gt;"", MONTH($N1109) &lt;=11, MONTH($O1109) &gt;= 11), IF($R1109 &lt;&gt; "", $H1109/$R1109, ""), ""), "")</f>
        <v/>
      </c>
      <c r="AQ1109" s="10" t="str">
        <f ca="1">IFERROR(IF(AND(NOW()&lt;= EOMONTH(DATE(YEAR($O1109),12, 1), 0), Overall!$A1111&lt;&gt;"", MONTH($N1109) &lt;= 12, MONTH($O1109) &gt;= 12), IF($R1109 &lt;&gt; "", $H1109/$R1109, ""), ""), "")</f>
        <v/>
      </c>
      <c r="AR1109" s="16">
        <f t="shared" ca="1" si="35"/>
        <v>0</v>
      </c>
    </row>
    <row r="1110" spans="1:44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6" t="str">
        <f>IF(Overall!F1112&lt;&gt;"",VALUE(Overall!F1112),"")</f>
        <v/>
      </c>
      <c r="I1110" s="6" t="str">
        <f>IF(Overall!G1112&lt;&gt;"",VALUE(Overall!G1112),"")</f>
        <v/>
      </c>
      <c r="J1110" s="6" t="str">
        <f>IF(Overall!H1112&lt;&gt;"",VALUE(Overall!H1112),"")</f>
        <v/>
      </c>
      <c r="K1110" s="6" t="str">
        <f>IF(Overall!I1112&lt;&gt;"",VALUE(Overall!I1112),"")</f>
        <v/>
      </c>
      <c r="L1110" s="6" t="str">
        <f>IF(Overall!J1112&lt;&gt;"",VALUE(Overall!J1112),"")</f>
        <v/>
      </c>
      <c r="M1110" s="6" t="str">
        <f>IF(Overall!K1112&lt;&gt;"",VALUE(Overall!K1112),"")</f>
        <v/>
      </c>
      <c r="N1110" s="7" t="str">
        <f>IF(Overall!L1112&lt;&gt;"",DATEVALUE(MID(Overall!L1112, FIND(",", Overall!L1112) + 2, FIND(" ", Overall!L1112) - FIND(",", Overall!L1112) - 1) &amp; " " &amp; MID(Overall!L1112, FIND(" ", Overall!L1112) + 1, FIND(",", Overall!L1112, FIND(" ", Overall!L1112)) - FIND(" ", Overall!L1112) - 1) &amp; ", " &amp; MID(Overall!L1112, FIND(",", Overall!L1112, FIND(",",Overall!L1112) + 1) + 2, LEN(Overall!L1112))),"")</f>
        <v/>
      </c>
      <c r="O1110" s="7" t="str">
        <f>IF(Overall!M1112&lt;&gt;"",DATEVALUE(MID(Overall!M1112, FIND(",", Overall!M1112) + 2, FIND(" ", Overall!M1112) - FIND(",", Overall!M1112) - 1) &amp; " " &amp; MID(Overall!M1112, FIND(" ", Overall!M1112) + 1, FIND(",", Overall!M1112, FIND(" ", Overall!M1112)) - FIND(" ", Overall!M1112) - 1) &amp; ", " &amp; MID(Overall!M1112, FIND(",", Overall!M1112, FIND(",",Overall!M1112) + 1) + 2, LEN(Overall!M1112))),"")</f>
        <v/>
      </c>
      <c r="P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Q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R1110" s="5" t="str">
        <f t="shared" si="34"/>
        <v/>
      </c>
      <c r="S1110" s="10" t="str">
        <f>IF(Overall!$A1112&lt;&gt;"",IF(AND(MONTH($N1110) &lt;= 1, MONTH($O1110) &gt;= 1), IF($R1110 &lt;&gt; "", $H1110/$R1110, ""), ""),"")</f>
        <v/>
      </c>
      <c r="T1110" s="10" t="str">
        <f>IF(Overall!$A1112&lt;&gt;"",IF(AND(MONTH($N1110) &lt;= 2, MONTH($O1110) &gt;= 2), IF($R1110 &lt;&gt; "", $H1110/$R1110, ""), ""),"")</f>
        <v/>
      </c>
      <c r="U1110" s="10" t="str">
        <f>IF(Overall!$A1112&lt;&gt;"",IF(AND(MONTH($N1110) &lt;= 3, MONTH($O1110) &gt;= 3), IF($R1110 &lt;&gt; "", $H1110/$R1110, ""), ""),"")</f>
        <v/>
      </c>
      <c r="V1110" s="10" t="str">
        <f>IF(Overall!$A1112&lt;&gt;"",IF(AND(MONTH($N1110) &lt;= 4, MONTH($O1110) &gt;= 4), IF($R1110 &lt;&gt; "", $H1110/$R1110, ""), ""),"")</f>
        <v/>
      </c>
      <c r="W1110" s="10" t="str">
        <f>IF(Overall!$A1112&lt;&gt;"",IF(AND(MONTH($N1110) &lt;= 5, MONTH($O1110) &gt;= 5), IF($R1110 &lt;&gt; "", $H1110/$R1110, ""), ""),"")</f>
        <v/>
      </c>
      <c r="X1110" s="10" t="str">
        <f>IF(Overall!$A1112&lt;&gt;"",IF(AND(MONTH($N1110) &lt;= 6, MONTH($O1110) &gt;= 6), IF($R1110 &lt;&gt; "", $H1110/$R1110, ""), ""),"")</f>
        <v/>
      </c>
      <c r="Y1110" s="10" t="str">
        <f>IF(Overall!$A1112&lt;&gt;"",IF(AND(MONTH($N1110) &lt;= 7, MONTH($O1110) &gt;= 7 ), IF($R1110 &lt;&gt; "", $H1110/$R1110, ""), ""),"")</f>
        <v/>
      </c>
      <c r="Z1110" s="10" t="str">
        <f>IF(Overall!$A1112&lt;&gt;"",IF(AND(MONTH($N1110) &lt;= 8, MONTH($O1110) &gt;= 8), IF($R1110 &lt;&gt; "", $H1110/$R1110, ""), ""),"")</f>
        <v/>
      </c>
      <c r="AA1110" s="10" t="str">
        <f>IF(Overall!$A1112&lt;&gt;"",IF(AND(MONTH($N1110) &lt;= 9, MONTH($O1110) &gt;= 9), IF($R1110 &lt;&gt; "", $H1110/$R1110, ""), ""),"")</f>
        <v/>
      </c>
      <c r="AB1110" s="10" t="str">
        <f>IF(Overall!$A1112&lt;&gt;"",IF(AND(MONTH($N1110) &lt;= 10, MONTH($O1110) &gt;= 10), IF($R1110 &lt;&gt; "", $H1110/$R1110, ""), ""),"")</f>
        <v/>
      </c>
      <c r="AC1110" s="10" t="str">
        <f>IF(Overall!$A1112&lt;&gt;"",IF(AND(MONTH($N1110) &lt;= 11, MONTH($O1110) &gt;= 11), IF($R1110 &lt;&gt; "", $H1110/$R1110, ""), ""),"")</f>
        <v/>
      </c>
      <c r="AD1110" s="10" t="str">
        <f>IF(Overall!$A1112&lt;&gt;"",IF(AND(MONTH($N1110) &lt;= 12, MONTH($O1110) &gt;= 12), IF($R1110 &lt;&gt; "", $H1110/$R1110, ""), ""),"")</f>
        <v/>
      </c>
      <c r="AF1110" s="10" t="str">
        <f ca="1">IFERROR(IF(AND(NOW()&lt;= EOMONTH(DATE(YEAR($O1110),1, 1), 0), Overall!$A1112&lt;&gt;"", MONTH($N1110) &lt;= 1, MONTH($O1110) &gt;= 1), IF($R1110 &lt;&gt; "", $H1110/$R1110, ""), ""), "")</f>
        <v/>
      </c>
      <c r="AG1110" s="10" t="str">
        <f ca="1">IFERROR(IF(AND(NOW()&lt;= EOMONTH(DATE(YEAR($O1110),2, 1), 0), Overall!$A1112&lt;&gt;"", MONTH($N1110) &lt;= 2, MONTH($O1110) &gt;= 2), IF($R1110 &lt;&gt; "", $H1110/$R1110, ""), ""), "")</f>
        <v/>
      </c>
      <c r="AH1110" s="10" t="str">
        <f ca="1">IFERROR(IF(AND(NOW()&lt;= EOMONTH(DATE(YEAR($O1110),3, 1), 0), Overall!$A1112&lt;&gt;"", MONTH($N1110) &lt;= 3, MONTH($O1110) &gt;= 3), IF($R1110 &lt;&gt; "", $H1110/$R1110, ""), ""), "")</f>
        <v/>
      </c>
      <c r="AI1110" s="10" t="str">
        <f ca="1">IFERROR(IF(AND(NOW()&lt;= EOMONTH(DATE(YEAR($O1110),4, 1), 0), Overall!$A1112&lt;&gt;"", MONTH($N1110) &lt;= 4, MONTH($O1110) &gt;= 4), IF($R1110 &lt;&gt; "", $H1110/$R1110, ""), ""), "")</f>
        <v/>
      </c>
      <c r="AJ1110" s="10" t="str">
        <f ca="1">IFERROR(IF(AND(NOW()&lt;= EOMONTH(DATE(YEAR($O1110),5, 1), 0), Overall!$A1112&lt;&gt;"", MONTH($N1110) &lt;= 5, MONTH($O1110) &gt;= 5), IF($R1110 &lt;&gt; "", $H1110/$R1110, ""), ""), "")</f>
        <v/>
      </c>
      <c r="AK1110" s="10" t="str">
        <f ca="1">IFERROR(IF(AND(NOW()&lt;= EOMONTH(DATE(YEAR($O1110),6, 1), 0), Overall!$A1112&lt;&gt;"", MONTH($N1110) &lt;= 6, MONTH($O1110) &gt;= 6), IF($R1110 &lt;&gt; "", $H1110/$R1110, ""), ""), "")</f>
        <v/>
      </c>
      <c r="AL1110" s="10" t="str">
        <f ca="1">IFERROR(IF(AND(NOW()&lt;= EOMONTH(DATE(YEAR($O1110),7, 1), 0), Overall!$A1112&lt;&gt;"", MONTH($N1110) &lt;= 7, MONTH($O1110) &gt;= 7), IF($R1110 &lt;&gt; "", $H1110/$R1110, ""), ""), "")</f>
        <v/>
      </c>
      <c r="AM1110" s="10" t="str">
        <f ca="1">IFERROR(IF(AND(NOW()&lt;= EOMONTH(DATE(YEAR($O1110),8, 1), 0), Overall!$A1112&lt;&gt;"", MONTH($N1110) &lt;= 8, MONTH($O1110) &gt;= 8), IF($R1110 &lt;&gt; "", $H1110/$R1110, ""), ""), "")</f>
        <v/>
      </c>
      <c r="AN1110" s="10" t="str">
        <f ca="1">IFERROR(IF(AND(NOW()&lt;= EOMONTH(DATE(YEAR($O1110),9, 1), 0), Overall!$A1112&lt;&gt;"", MONTH($N1110) &lt;= 9, MONTH($O1110) &gt;= 9), IF($R1110 &lt;&gt; "", $H1110/$R1110, ""), ""), "")</f>
        <v/>
      </c>
      <c r="AO1110" s="10" t="str">
        <f ca="1">IFERROR(IF(AND(NOW()&lt;= EOMONTH(DATE(YEAR($O1110),10, 1), 0), Overall!$A1112&lt;&gt;"", MONTH($N1110) &lt;= 10, MONTH($O1110) &gt;= 10), IF($R1110 &lt;&gt; "", $H1110/$R1110, ""), ""), "")</f>
        <v/>
      </c>
      <c r="AP1110" s="10" t="str">
        <f ca="1">IFERROR(IF(AND(NOW()&lt;= EOMONTH(DATE(YEAR($O1110),11, 1), 0), Overall!$A1112&lt;&gt;"", MONTH($N1110) &lt;=11, MONTH($O1110) &gt;= 11), IF($R1110 &lt;&gt; "", $H1110/$R1110, ""), ""), "")</f>
        <v/>
      </c>
      <c r="AQ1110" s="10" t="str">
        <f ca="1">IFERROR(IF(AND(NOW()&lt;= EOMONTH(DATE(YEAR($O1110),12, 1), 0), Overall!$A1112&lt;&gt;"", MONTH($N1110) &lt;= 12, MONTH($O1110) &gt;= 12), IF($R1110 &lt;&gt; "", $H1110/$R1110, ""), ""), "")</f>
        <v/>
      </c>
      <c r="AR1110" s="16">
        <f t="shared" ca="1" si="35"/>
        <v>0</v>
      </c>
    </row>
    <row r="1111" spans="1:44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6" t="str">
        <f>IF(Overall!F1113&lt;&gt;"",VALUE(Overall!F1113),"")</f>
        <v/>
      </c>
      <c r="I1111" s="6" t="str">
        <f>IF(Overall!G1113&lt;&gt;"",VALUE(Overall!G1113),"")</f>
        <v/>
      </c>
      <c r="J1111" s="6" t="str">
        <f>IF(Overall!H1113&lt;&gt;"",VALUE(Overall!H1113),"")</f>
        <v/>
      </c>
      <c r="K1111" s="6" t="str">
        <f>IF(Overall!I1113&lt;&gt;"",VALUE(Overall!I1113),"")</f>
        <v/>
      </c>
      <c r="L1111" s="6" t="str">
        <f>IF(Overall!J1113&lt;&gt;"",VALUE(Overall!J1113),"")</f>
        <v/>
      </c>
      <c r="M1111" s="6" t="str">
        <f>IF(Overall!K1113&lt;&gt;"",VALUE(Overall!K1113),"")</f>
        <v/>
      </c>
      <c r="N1111" s="7" t="str">
        <f>IF(Overall!L1113&lt;&gt;"",DATEVALUE(MID(Overall!L1113, FIND(",", Overall!L1113) + 2, FIND(" ", Overall!L1113) - FIND(",", Overall!L1113) - 1) &amp; " " &amp; MID(Overall!L1113, FIND(" ", Overall!L1113) + 1, FIND(",", Overall!L1113, FIND(" ", Overall!L1113)) - FIND(" ", Overall!L1113) - 1) &amp; ", " &amp; MID(Overall!L1113, FIND(",", Overall!L1113, FIND(",",Overall!L1113) + 1) + 2, LEN(Overall!L1113))),"")</f>
        <v/>
      </c>
      <c r="O1111" s="7" t="str">
        <f>IF(Overall!M1113&lt;&gt;"",DATEVALUE(MID(Overall!M1113, FIND(",", Overall!M1113) + 2, FIND(" ", Overall!M1113) - FIND(",", Overall!M1113) - 1) &amp; " " &amp; MID(Overall!M1113, FIND(" ", Overall!M1113) + 1, FIND(",", Overall!M1113, FIND(" ", Overall!M1113)) - FIND(" ", Overall!M1113) - 1) &amp; ", " &amp; MID(Overall!M1113, FIND(",", Overall!M1113, FIND(",",Overall!M1113) + 1) + 2, LEN(Overall!M1113))),"")</f>
        <v/>
      </c>
      <c r="P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Q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R1111" s="5" t="str">
        <f t="shared" si="34"/>
        <v/>
      </c>
      <c r="S1111" s="10" t="str">
        <f>IF(Overall!$A1113&lt;&gt;"",IF(AND(MONTH($N1111) &lt;= 1, MONTH($O1111) &gt;= 1), IF($R1111 &lt;&gt; "", $H1111/$R1111, ""), ""),"")</f>
        <v/>
      </c>
      <c r="T1111" s="10" t="str">
        <f>IF(Overall!$A1113&lt;&gt;"",IF(AND(MONTH($N1111) &lt;= 2, MONTH($O1111) &gt;= 2), IF($R1111 &lt;&gt; "", $H1111/$R1111, ""), ""),"")</f>
        <v/>
      </c>
      <c r="U1111" s="10" t="str">
        <f>IF(Overall!$A1113&lt;&gt;"",IF(AND(MONTH($N1111) &lt;= 3, MONTH($O1111) &gt;= 3), IF($R1111 &lt;&gt; "", $H1111/$R1111, ""), ""),"")</f>
        <v/>
      </c>
      <c r="V1111" s="10" t="str">
        <f>IF(Overall!$A1113&lt;&gt;"",IF(AND(MONTH($N1111) &lt;= 4, MONTH($O1111) &gt;= 4), IF($R1111 &lt;&gt; "", $H1111/$R1111, ""), ""),"")</f>
        <v/>
      </c>
      <c r="W1111" s="10" t="str">
        <f>IF(Overall!$A1113&lt;&gt;"",IF(AND(MONTH($N1111) &lt;= 5, MONTH($O1111) &gt;= 5), IF($R1111 &lt;&gt; "", $H1111/$R1111, ""), ""),"")</f>
        <v/>
      </c>
      <c r="X1111" s="10" t="str">
        <f>IF(Overall!$A1113&lt;&gt;"",IF(AND(MONTH($N1111) &lt;= 6, MONTH($O1111) &gt;= 6), IF($R1111 &lt;&gt; "", $H1111/$R1111, ""), ""),"")</f>
        <v/>
      </c>
      <c r="Y1111" s="10" t="str">
        <f>IF(Overall!$A1113&lt;&gt;"",IF(AND(MONTH($N1111) &lt;= 7, MONTH($O1111) &gt;= 7 ), IF($R1111 &lt;&gt; "", $H1111/$R1111, ""), ""),"")</f>
        <v/>
      </c>
      <c r="Z1111" s="10" t="str">
        <f>IF(Overall!$A1113&lt;&gt;"",IF(AND(MONTH($N1111) &lt;= 8, MONTH($O1111) &gt;= 8), IF($R1111 &lt;&gt; "", $H1111/$R1111, ""), ""),"")</f>
        <v/>
      </c>
      <c r="AA1111" s="10" t="str">
        <f>IF(Overall!$A1113&lt;&gt;"",IF(AND(MONTH($N1111) &lt;= 9, MONTH($O1111) &gt;= 9), IF($R1111 &lt;&gt; "", $H1111/$R1111, ""), ""),"")</f>
        <v/>
      </c>
      <c r="AB1111" s="10" t="str">
        <f>IF(Overall!$A1113&lt;&gt;"",IF(AND(MONTH($N1111) &lt;= 10, MONTH($O1111) &gt;= 10), IF($R1111 &lt;&gt; "", $H1111/$R1111, ""), ""),"")</f>
        <v/>
      </c>
      <c r="AC1111" s="10" t="str">
        <f>IF(Overall!$A1113&lt;&gt;"",IF(AND(MONTH($N1111) &lt;= 11, MONTH($O1111) &gt;= 11), IF($R1111 &lt;&gt; "", $H1111/$R1111, ""), ""),"")</f>
        <v/>
      </c>
      <c r="AD1111" s="10" t="str">
        <f>IF(Overall!$A1113&lt;&gt;"",IF(AND(MONTH($N1111) &lt;= 12, MONTH($O1111) &gt;= 12), IF($R1111 &lt;&gt; "", $H1111/$R1111, ""), ""),"")</f>
        <v/>
      </c>
      <c r="AF1111" s="10" t="str">
        <f ca="1">IFERROR(IF(AND(NOW()&lt;= EOMONTH(DATE(YEAR($O1111),1, 1), 0), Overall!$A1113&lt;&gt;"", MONTH($N1111) &lt;= 1, MONTH($O1111) &gt;= 1), IF($R1111 &lt;&gt; "", $H1111/$R1111, ""), ""), "")</f>
        <v/>
      </c>
      <c r="AG1111" s="10" t="str">
        <f ca="1">IFERROR(IF(AND(NOW()&lt;= EOMONTH(DATE(YEAR($O1111),2, 1), 0), Overall!$A1113&lt;&gt;"", MONTH($N1111) &lt;= 2, MONTH($O1111) &gt;= 2), IF($R1111 &lt;&gt; "", $H1111/$R1111, ""), ""), "")</f>
        <v/>
      </c>
      <c r="AH1111" s="10" t="str">
        <f ca="1">IFERROR(IF(AND(NOW()&lt;= EOMONTH(DATE(YEAR($O1111),3, 1), 0), Overall!$A1113&lt;&gt;"", MONTH($N1111) &lt;= 3, MONTH($O1111) &gt;= 3), IF($R1111 &lt;&gt; "", $H1111/$R1111, ""), ""), "")</f>
        <v/>
      </c>
      <c r="AI1111" s="10" t="str">
        <f ca="1">IFERROR(IF(AND(NOW()&lt;= EOMONTH(DATE(YEAR($O1111),4, 1), 0), Overall!$A1113&lt;&gt;"", MONTH($N1111) &lt;= 4, MONTH($O1111) &gt;= 4), IF($R1111 &lt;&gt; "", $H1111/$R1111, ""), ""), "")</f>
        <v/>
      </c>
      <c r="AJ1111" s="10" t="str">
        <f ca="1">IFERROR(IF(AND(NOW()&lt;= EOMONTH(DATE(YEAR($O1111),5, 1), 0), Overall!$A1113&lt;&gt;"", MONTH($N1111) &lt;= 5, MONTH($O1111) &gt;= 5), IF($R1111 &lt;&gt; "", $H1111/$R1111, ""), ""), "")</f>
        <v/>
      </c>
      <c r="AK1111" s="10" t="str">
        <f ca="1">IFERROR(IF(AND(NOW()&lt;= EOMONTH(DATE(YEAR($O1111),6, 1), 0), Overall!$A1113&lt;&gt;"", MONTH($N1111) &lt;= 6, MONTH($O1111) &gt;= 6), IF($R1111 &lt;&gt; "", $H1111/$R1111, ""), ""), "")</f>
        <v/>
      </c>
      <c r="AL1111" s="10" t="str">
        <f ca="1">IFERROR(IF(AND(NOW()&lt;= EOMONTH(DATE(YEAR($O1111),7, 1), 0), Overall!$A1113&lt;&gt;"", MONTH($N1111) &lt;= 7, MONTH($O1111) &gt;= 7), IF($R1111 &lt;&gt; "", $H1111/$R1111, ""), ""), "")</f>
        <v/>
      </c>
      <c r="AM1111" s="10" t="str">
        <f ca="1">IFERROR(IF(AND(NOW()&lt;= EOMONTH(DATE(YEAR($O1111),8, 1), 0), Overall!$A1113&lt;&gt;"", MONTH($N1111) &lt;= 8, MONTH($O1111) &gt;= 8), IF($R1111 &lt;&gt; "", $H1111/$R1111, ""), ""), "")</f>
        <v/>
      </c>
      <c r="AN1111" s="10" t="str">
        <f ca="1">IFERROR(IF(AND(NOW()&lt;= EOMONTH(DATE(YEAR($O1111),9, 1), 0), Overall!$A1113&lt;&gt;"", MONTH($N1111) &lt;= 9, MONTH($O1111) &gt;= 9), IF($R1111 &lt;&gt; "", $H1111/$R1111, ""), ""), "")</f>
        <v/>
      </c>
      <c r="AO1111" s="10" t="str">
        <f ca="1">IFERROR(IF(AND(NOW()&lt;= EOMONTH(DATE(YEAR($O1111),10, 1), 0), Overall!$A1113&lt;&gt;"", MONTH($N1111) &lt;= 10, MONTH($O1111) &gt;= 10), IF($R1111 &lt;&gt; "", $H1111/$R1111, ""), ""), "")</f>
        <v/>
      </c>
      <c r="AP1111" s="10" t="str">
        <f ca="1">IFERROR(IF(AND(NOW()&lt;= EOMONTH(DATE(YEAR($O1111),11, 1), 0), Overall!$A1113&lt;&gt;"", MONTH($N1111) &lt;=11, MONTH($O1111) &gt;= 11), IF($R1111 &lt;&gt; "", $H1111/$R1111, ""), ""), "")</f>
        <v/>
      </c>
      <c r="AQ1111" s="10" t="str">
        <f ca="1">IFERROR(IF(AND(NOW()&lt;= EOMONTH(DATE(YEAR($O1111),12, 1), 0), Overall!$A1113&lt;&gt;"", MONTH($N1111) &lt;= 12, MONTH($O1111) &gt;= 12), IF($R1111 &lt;&gt; "", $H1111/$R1111, ""), ""), "")</f>
        <v/>
      </c>
      <c r="AR1111" s="16">
        <f t="shared" ca="1" si="35"/>
        <v>0</v>
      </c>
    </row>
    <row r="1112" spans="1:44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6" t="str">
        <f>IF(Overall!F1114&lt;&gt;"",VALUE(Overall!F1114),"")</f>
        <v/>
      </c>
      <c r="I1112" s="6" t="str">
        <f>IF(Overall!G1114&lt;&gt;"",VALUE(Overall!G1114),"")</f>
        <v/>
      </c>
      <c r="J1112" s="6" t="str">
        <f>IF(Overall!H1114&lt;&gt;"",VALUE(Overall!H1114),"")</f>
        <v/>
      </c>
      <c r="K1112" s="6" t="str">
        <f>IF(Overall!I1114&lt;&gt;"",VALUE(Overall!I1114),"")</f>
        <v/>
      </c>
      <c r="L1112" s="6" t="str">
        <f>IF(Overall!J1114&lt;&gt;"",VALUE(Overall!J1114),"")</f>
        <v/>
      </c>
      <c r="M1112" s="6" t="str">
        <f>IF(Overall!K1114&lt;&gt;"",VALUE(Overall!K1114),"")</f>
        <v/>
      </c>
      <c r="N1112" s="7" t="str">
        <f>IF(Overall!L1114&lt;&gt;"",DATEVALUE(MID(Overall!L1114, FIND(",", Overall!L1114) + 2, FIND(" ", Overall!L1114) - FIND(",", Overall!L1114) - 1) &amp; " " &amp; MID(Overall!L1114, FIND(" ", Overall!L1114) + 1, FIND(",", Overall!L1114, FIND(" ", Overall!L1114)) - FIND(" ", Overall!L1114) - 1) &amp; ", " &amp; MID(Overall!L1114, FIND(",", Overall!L1114, FIND(",",Overall!L1114) + 1) + 2, LEN(Overall!L1114))),"")</f>
        <v/>
      </c>
      <c r="O1112" s="7" t="str">
        <f>IF(Overall!M1114&lt;&gt;"",DATEVALUE(MID(Overall!M1114, FIND(",", Overall!M1114) + 2, FIND(" ", Overall!M1114) - FIND(",", Overall!M1114) - 1) &amp; " " &amp; MID(Overall!M1114, FIND(" ", Overall!M1114) + 1, FIND(",", Overall!M1114, FIND(" ", Overall!M1114)) - FIND(" ", Overall!M1114) - 1) &amp; ", " &amp; MID(Overall!M1114, FIND(",", Overall!M1114, FIND(",",Overall!M1114) + 1) + 2, LEN(Overall!M1114))),"")</f>
        <v/>
      </c>
      <c r="P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Q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R1112" s="5" t="str">
        <f t="shared" si="34"/>
        <v/>
      </c>
      <c r="S1112" s="10" t="str">
        <f>IF(Overall!$A1114&lt;&gt;"",IF(AND(MONTH($N1112) &lt;= 1, MONTH($O1112) &gt;= 1), IF($R1112 &lt;&gt; "", $H1112/$R1112, ""), ""),"")</f>
        <v/>
      </c>
      <c r="T1112" s="10" t="str">
        <f>IF(Overall!$A1114&lt;&gt;"",IF(AND(MONTH($N1112) &lt;= 2, MONTH($O1112) &gt;= 2), IF($R1112 &lt;&gt; "", $H1112/$R1112, ""), ""),"")</f>
        <v/>
      </c>
      <c r="U1112" s="10" t="str">
        <f>IF(Overall!$A1114&lt;&gt;"",IF(AND(MONTH($N1112) &lt;= 3, MONTH($O1112) &gt;= 3), IF($R1112 &lt;&gt; "", $H1112/$R1112, ""), ""),"")</f>
        <v/>
      </c>
      <c r="V1112" s="10" t="str">
        <f>IF(Overall!$A1114&lt;&gt;"",IF(AND(MONTH($N1112) &lt;= 4, MONTH($O1112) &gt;= 4), IF($R1112 &lt;&gt; "", $H1112/$R1112, ""), ""),"")</f>
        <v/>
      </c>
      <c r="W1112" s="10" t="str">
        <f>IF(Overall!$A1114&lt;&gt;"",IF(AND(MONTH($N1112) &lt;= 5, MONTH($O1112) &gt;= 5), IF($R1112 &lt;&gt; "", $H1112/$R1112, ""), ""),"")</f>
        <v/>
      </c>
      <c r="X1112" s="10" t="str">
        <f>IF(Overall!$A1114&lt;&gt;"",IF(AND(MONTH($N1112) &lt;= 6, MONTH($O1112) &gt;= 6), IF($R1112 &lt;&gt; "", $H1112/$R1112, ""), ""),"")</f>
        <v/>
      </c>
      <c r="Y1112" s="10" t="str">
        <f>IF(Overall!$A1114&lt;&gt;"",IF(AND(MONTH($N1112) &lt;= 7, MONTH($O1112) &gt;= 7 ), IF($R1112 &lt;&gt; "", $H1112/$R1112, ""), ""),"")</f>
        <v/>
      </c>
      <c r="Z1112" s="10" t="str">
        <f>IF(Overall!$A1114&lt;&gt;"",IF(AND(MONTH($N1112) &lt;= 8, MONTH($O1112) &gt;= 8), IF($R1112 &lt;&gt; "", $H1112/$R1112, ""), ""),"")</f>
        <v/>
      </c>
      <c r="AA1112" s="10" t="str">
        <f>IF(Overall!$A1114&lt;&gt;"",IF(AND(MONTH($N1112) &lt;= 9, MONTH($O1112) &gt;= 9), IF($R1112 &lt;&gt; "", $H1112/$R1112, ""), ""),"")</f>
        <v/>
      </c>
      <c r="AB1112" s="10" t="str">
        <f>IF(Overall!$A1114&lt;&gt;"",IF(AND(MONTH($N1112) &lt;= 10, MONTH($O1112) &gt;= 10), IF($R1112 &lt;&gt; "", $H1112/$R1112, ""), ""),"")</f>
        <v/>
      </c>
      <c r="AC1112" s="10" t="str">
        <f>IF(Overall!$A1114&lt;&gt;"",IF(AND(MONTH($N1112) &lt;= 11, MONTH($O1112) &gt;= 11), IF($R1112 &lt;&gt; "", $H1112/$R1112, ""), ""),"")</f>
        <v/>
      </c>
      <c r="AD1112" s="10" t="str">
        <f>IF(Overall!$A1114&lt;&gt;"",IF(AND(MONTH($N1112) &lt;= 12, MONTH($O1112) &gt;= 12), IF($R1112 &lt;&gt; "", $H1112/$R1112, ""), ""),"")</f>
        <v/>
      </c>
      <c r="AF1112" s="10" t="str">
        <f ca="1">IFERROR(IF(AND(NOW()&lt;= EOMONTH(DATE(YEAR($O1112),1, 1), 0), Overall!$A1114&lt;&gt;"", MONTH($N1112) &lt;= 1, MONTH($O1112) &gt;= 1), IF($R1112 &lt;&gt; "", $H1112/$R1112, ""), ""), "")</f>
        <v/>
      </c>
      <c r="AG1112" s="10" t="str">
        <f ca="1">IFERROR(IF(AND(NOW()&lt;= EOMONTH(DATE(YEAR($O1112),2, 1), 0), Overall!$A1114&lt;&gt;"", MONTH($N1112) &lt;= 2, MONTH($O1112) &gt;= 2), IF($R1112 &lt;&gt; "", $H1112/$R1112, ""), ""), "")</f>
        <v/>
      </c>
      <c r="AH1112" s="10" t="str">
        <f ca="1">IFERROR(IF(AND(NOW()&lt;= EOMONTH(DATE(YEAR($O1112),3, 1), 0), Overall!$A1114&lt;&gt;"", MONTH($N1112) &lt;= 3, MONTH($O1112) &gt;= 3), IF($R1112 &lt;&gt; "", $H1112/$R1112, ""), ""), "")</f>
        <v/>
      </c>
      <c r="AI1112" s="10" t="str">
        <f ca="1">IFERROR(IF(AND(NOW()&lt;= EOMONTH(DATE(YEAR($O1112),4, 1), 0), Overall!$A1114&lt;&gt;"", MONTH($N1112) &lt;= 4, MONTH($O1112) &gt;= 4), IF($R1112 &lt;&gt; "", $H1112/$R1112, ""), ""), "")</f>
        <v/>
      </c>
      <c r="AJ1112" s="10" t="str">
        <f ca="1">IFERROR(IF(AND(NOW()&lt;= EOMONTH(DATE(YEAR($O1112),5, 1), 0), Overall!$A1114&lt;&gt;"", MONTH($N1112) &lt;= 5, MONTH($O1112) &gt;= 5), IF($R1112 &lt;&gt; "", $H1112/$R1112, ""), ""), "")</f>
        <v/>
      </c>
      <c r="AK1112" s="10" t="str">
        <f ca="1">IFERROR(IF(AND(NOW()&lt;= EOMONTH(DATE(YEAR($O1112),6, 1), 0), Overall!$A1114&lt;&gt;"", MONTH($N1112) &lt;= 6, MONTH($O1112) &gt;= 6), IF($R1112 &lt;&gt; "", $H1112/$R1112, ""), ""), "")</f>
        <v/>
      </c>
      <c r="AL1112" s="10" t="str">
        <f ca="1">IFERROR(IF(AND(NOW()&lt;= EOMONTH(DATE(YEAR($O1112),7, 1), 0), Overall!$A1114&lt;&gt;"", MONTH($N1112) &lt;= 7, MONTH($O1112) &gt;= 7), IF($R1112 &lt;&gt; "", $H1112/$R1112, ""), ""), "")</f>
        <v/>
      </c>
      <c r="AM1112" s="10" t="str">
        <f ca="1">IFERROR(IF(AND(NOW()&lt;= EOMONTH(DATE(YEAR($O1112),8, 1), 0), Overall!$A1114&lt;&gt;"", MONTH($N1112) &lt;= 8, MONTH($O1112) &gt;= 8), IF($R1112 &lt;&gt; "", $H1112/$R1112, ""), ""), "")</f>
        <v/>
      </c>
      <c r="AN1112" s="10" t="str">
        <f ca="1">IFERROR(IF(AND(NOW()&lt;= EOMONTH(DATE(YEAR($O1112),9, 1), 0), Overall!$A1114&lt;&gt;"", MONTH($N1112) &lt;= 9, MONTH($O1112) &gt;= 9), IF($R1112 &lt;&gt; "", $H1112/$R1112, ""), ""), "")</f>
        <v/>
      </c>
      <c r="AO1112" s="10" t="str">
        <f ca="1">IFERROR(IF(AND(NOW()&lt;= EOMONTH(DATE(YEAR($O1112),10, 1), 0), Overall!$A1114&lt;&gt;"", MONTH($N1112) &lt;= 10, MONTH($O1112) &gt;= 10), IF($R1112 &lt;&gt; "", $H1112/$R1112, ""), ""), "")</f>
        <v/>
      </c>
      <c r="AP1112" s="10" t="str">
        <f ca="1">IFERROR(IF(AND(NOW()&lt;= EOMONTH(DATE(YEAR($O1112),11, 1), 0), Overall!$A1114&lt;&gt;"", MONTH($N1112) &lt;=11, MONTH($O1112) &gt;= 11), IF($R1112 &lt;&gt; "", $H1112/$R1112, ""), ""), "")</f>
        <v/>
      </c>
      <c r="AQ1112" s="10" t="str">
        <f ca="1">IFERROR(IF(AND(NOW()&lt;= EOMONTH(DATE(YEAR($O1112),12, 1), 0), Overall!$A1114&lt;&gt;"", MONTH($N1112) &lt;= 12, MONTH($O1112) &gt;= 12), IF($R1112 &lt;&gt; "", $H1112/$R1112, ""), ""), "")</f>
        <v/>
      </c>
      <c r="AR1112" s="16">
        <f t="shared" ca="1" si="35"/>
        <v>0</v>
      </c>
    </row>
    <row r="1113" spans="1:44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6" t="str">
        <f>IF(Overall!F1115&lt;&gt;"",VALUE(Overall!F1115),"")</f>
        <v/>
      </c>
      <c r="I1113" s="6" t="str">
        <f>IF(Overall!G1115&lt;&gt;"",VALUE(Overall!G1115),"")</f>
        <v/>
      </c>
      <c r="J1113" s="6" t="str">
        <f>IF(Overall!H1115&lt;&gt;"",VALUE(Overall!H1115),"")</f>
        <v/>
      </c>
      <c r="K1113" s="6" t="str">
        <f>IF(Overall!I1115&lt;&gt;"",VALUE(Overall!I1115),"")</f>
        <v/>
      </c>
      <c r="L1113" s="6" t="str">
        <f>IF(Overall!J1115&lt;&gt;"",VALUE(Overall!J1115),"")</f>
        <v/>
      </c>
      <c r="M1113" s="6" t="str">
        <f>IF(Overall!K1115&lt;&gt;"",VALUE(Overall!K1115),"")</f>
        <v/>
      </c>
      <c r="N1113" s="7" t="str">
        <f>IF(Overall!L1115&lt;&gt;"",DATEVALUE(MID(Overall!L1115, FIND(",", Overall!L1115) + 2, FIND(" ", Overall!L1115) - FIND(",", Overall!L1115) - 1) &amp; " " &amp; MID(Overall!L1115, FIND(" ", Overall!L1115) + 1, FIND(",", Overall!L1115, FIND(" ", Overall!L1115)) - FIND(" ", Overall!L1115) - 1) &amp; ", " &amp; MID(Overall!L1115, FIND(",", Overall!L1115, FIND(",",Overall!L1115) + 1) + 2, LEN(Overall!L1115))),"")</f>
        <v/>
      </c>
      <c r="O1113" s="7" t="str">
        <f>IF(Overall!M1115&lt;&gt;"",DATEVALUE(MID(Overall!M1115, FIND(",", Overall!M1115) + 2, FIND(" ", Overall!M1115) - FIND(",", Overall!M1115) - 1) &amp; " " &amp; MID(Overall!M1115, FIND(" ", Overall!M1115) + 1, FIND(",", Overall!M1115, FIND(" ", Overall!M1115)) - FIND(" ", Overall!M1115) - 1) &amp; ", " &amp; MID(Overall!M1115, FIND(",", Overall!M1115, FIND(",",Overall!M1115) + 1) + 2, LEN(Overall!M1115))),"")</f>
        <v/>
      </c>
      <c r="P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Q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R1113" s="5" t="str">
        <f t="shared" si="34"/>
        <v/>
      </c>
      <c r="S1113" s="10" t="str">
        <f>IF(Overall!$A1115&lt;&gt;"",IF(AND(MONTH($N1113) &lt;= 1, MONTH($O1113) &gt;= 1), IF($R1113 &lt;&gt; "", $H1113/$R1113, ""), ""),"")</f>
        <v/>
      </c>
      <c r="T1113" s="10" t="str">
        <f>IF(Overall!$A1115&lt;&gt;"",IF(AND(MONTH($N1113) &lt;= 2, MONTH($O1113) &gt;= 2), IF($R1113 &lt;&gt; "", $H1113/$R1113, ""), ""),"")</f>
        <v/>
      </c>
      <c r="U1113" s="10" t="str">
        <f>IF(Overall!$A1115&lt;&gt;"",IF(AND(MONTH($N1113) &lt;= 3, MONTH($O1113) &gt;= 3), IF($R1113 &lt;&gt; "", $H1113/$R1113, ""), ""),"")</f>
        <v/>
      </c>
      <c r="V1113" s="10" t="str">
        <f>IF(Overall!$A1115&lt;&gt;"",IF(AND(MONTH($N1113) &lt;= 4, MONTH($O1113) &gt;= 4), IF($R1113 &lt;&gt; "", $H1113/$R1113, ""), ""),"")</f>
        <v/>
      </c>
      <c r="W1113" s="10" t="str">
        <f>IF(Overall!$A1115&lt;&gt;"",IF(AND(MONTH($N1113) &lt;= 5, MONTH($O1113) &gt;= 5), IF($R1113 &lt;&gt; "", $H1113/$R1113, ""), ""),"")</f>
        <v/>
      </c>
      <c r="X1113" s="10" t="str">
        <f>IF(Overall!$A1115&lt;&gt;"",IF(AND(MONTH($N1113) &lt;= 6, MONTH($O1113) &gt;= 6), IF($R1113 &lt;&gt; "", $H1113/$R1113, ""), ""),"")</f>
        <v/>
      </c>
      <c r="Y1113" s="10" t="str">
        <f>IF(Overall!$A1115&lt;&gt;"",IF(AND(MONTH($N1113) &lt;= 7, MONTH($O1113) &gt;= 7 ), IF($R1113 &lt;&gt; "", $H1113/$R1113, ""), ""),"")</f>
        <v/>
      </c>
      <c r="Z1113" s="10" t="str">
        <f>IF(Overall!$A1115&lt;&gt;"",IF(AND(MONTH($N1113) &lt;= 8, MONTH($O1113) &gt;= 8), IF($R1113 &lt;&gt; "", $H1113/$R1113, ""), ""),"")</f>
        <v/>
      </c>
      <c r="AA1113" s="10" t="str">
        <f>IF(Overall!$A1115&lt;&gt;"",IF(AND(MONTH($N1113) &lt;= 9, MONTH($O1113) &gt;= 9), IF($R1113 &lt;&gt; "", $H1113/$R1113, ""), ""),"")</f>
        <v/>
      </c>
      <c r="AB1113" s="10" t="str">
        <f>IF(Overall!$A1115&lt;&gt;"",IF(AND(MONTH($N1113) &lt;= 10, MONTH($O1113) &gt;= 10), IF($R1113 &lt;&gt; "", $H1113/$R1113, ""), ""),"")</f>
        <v/>
      </c>
      <c r="AC1113" s="10" t="str">
        <f>IF(Overall!$A1115&lt;&gt;"",IF(AND(MONTH($N1113) &lt;= 11, MONTH($O1113) &gt;= 11), IF($R1113 &lt;&gt; "", $H1113/$R1113, ""), ""),"")</f>
        <v/>
      </c>
      <c r="AD1113" s="10" t="str">
        <f>IF(Overall!$A1115&lt;&gt;"",IF(AND(MONTH($N1113) &lt;= 12, MONTH($O1113) &gt;= 12), IF($R1113 &lt;&gt; "", $H1113/$R1113, ""), ""),"")</f>
        <v/>
      </c>
      <c r="AF1113" s="10" t="str">
        <f ca="1">IFERROR(IF(AND(NOW()&lt;= EOMONTH(DATE(YEAR($O1113),1, 1), 0), Overall!$A1115&lt;&gt;"", MONTH($N1113) &lt;= 1, MONTH($O1113) &gt;= 1), IF($R1113 &lt;&gt; "", $H1113/$R1113, ""), ""), "")</f>
        <v/>
      </c>
      <c r="AG1113" s="10" t="str">
        <f ca="1">IFERROR(IF(AND(NOW()&lt;= EOMONTH(DATE(YEAR($O1113),2, 1), 0), Overall!$A1115&lt;&gt;"", MONTH($N1113) &lt;= 2, MONTH($O1113) &gt;= 2), IF($R1113 &lt;&gt; "", $H1113/$R1113, ""), ""), "")</f>
        <v/>
      </c>
      <c r="AH1113" s="10" t="str">
        <f ca="1">IFERROR(IF(AND(NOW()&lt;= EOMONTH(DATE(YEAR($O1113),3, 1), 0), Overall!$A1115&lt;&gt;"", MONTH($N1113) &lt;= 3, MONTH($O1113) &gt;= 3), IF($R1113 &lt;&gt; "", $H1113/$R1113, ""), ""), "")</f>
        <v/>
      </c>
      <c r="AI1113" s="10" t="str">
        <f ca="1">IFERROR(IF(AND(NOW()&lt;= EOMONTH(DATE(YEAR($O1113),4, 1), 0), Overall!$A1115&lt;&gt;"", MONTH($N1113) &lt;= 4, MONTH($O1113) &gt;= 4), IF($R1113 &lt;&gt; "", $H1113/$R1113, ""), ""), "")</f>
        <v/>
      </c>
      <c r="AJ1113" s="10" t="str">
        <f ca="1">IFERROR(IF(AND(NOW()&lt;= EOMONTH(DATE(YEAR($O1113),5, 1), 0), Overall!$A1115&lt;&gt;"", MONTH($N1113) &lt;= 5, MONTH($O1113) &gt;= 5), IF($R1113 &lt;&gt; "", $H1113/$R1113, ""), ""), "")</f>
        <v/>
      </c>
      <c r="AK1113" s="10" t="str">
        <f ca="1">IFERROR(IF(AND(NOW()&lt;= EOMONTH(DATE(YEAR($O1113),6, 1), 0), Overall!$A1115&lt;&gt;"", MONTH($N1113) &lt;= 6, MONTH($O1113) &gt;= 6), IF($R1113 &lt;&gt; "", $H1113/$R1113, ""), ""), "")</f>
        <v/>
      </c>
      <c r="AL1113" s="10" t="str">
        <f ca="1">IFERROR(IF(AND(NOW()&lt;= EOMONTH(DATE(YEAR($O1113),7, 1), 0), Overall!$A1115&lt;&gt;"", MONTH($N1113) &lt;= 7, MONTH($O1113) &gt;= 7), IF($R1113 &lt;&gt; "", $H1113/$R1113, ""), ""), "")</f>
        <v/>
      </c>
      <c r="AM1113" s="10" t="str">
        <f ca="1">IFERROR(IF(AND(NOW()&lt;= EOMONTH(DATE(YEAR($O1113),8, 1), 0), Overall!$A1115&lt;&gt;"", MONTH($N1113) &lt;= 8, MONTH($O1113) &gt;= 8), IF($R1113 &lt;&gt; "", $H1113/$R1113, ""), ""), "")</f>
        <v/>
      </c>
      <c r="AN1113" s="10" t="str">
        <f ca="1">IFERROR(IF(AND(NOW()&lt;= EOMONTH(DATE(YEAR($O1113),9, 1), 0), Overall!$A1115&lt;&gt;"", MONTH($N1113) &lt;= 9, MONTH($O1113) &gt;= 9), IF($R1113 &lt;&gt; "", $H1113/$R1113, ""), ""), "")</f>
        <v/>
      </c>
      <c r="AO1113" s="10" t="str">
        <f ca="1">IFERROR(IF(AND(NOW()&lt;= EOMONTH(DATE(YEAR($O1113),10, 1), 0), Overall!$A1115&lt;&gt;"", MONTH($N1113) &lt;= 10, MONTH($O1113) &gt;= 10), IF($R1113 &lt;&gt; "", $H1113/$R1113, ""), ""), "")</f>
        <v/>
      </c>
      <c r="AP1113" s="10" t="str">
        <f ca="1">IFERROR(IF(AND(NOW()&lt;= EOMONTH(DATE(YEAR($O1113),11, 1), 0), Overall!$A1115&lt;&gt;"", MONTH($N1113) &lt;=11, MONTH($O1113) &gt;= 11), IF($R1113 &lt;&gt; "", $H1113/$R1113, ""), ""), "")</f>
        <v/>
      </c>
      <c r="AQ1113" s="10" t="str">
        <f ca="1">IFERROR(IF(AND(NOW()&lt;= EOMONTH(DATE(YEAR($O1113),12, 1), 0), Overall!$A1115&lt;&gt;"", MONTH($N1113) &lt;= 12, MONTH($O1113) &gt;= 12), IF($R1113 &lt;&gt; "", $H1113/$R1113, ""), ""), "")</f>
        <v/>
      </c>
      <c r="AR1113" s="16">
        <f t="shared" ca="1" si="35"/>
        <v>0</v>
      </c>
    </row>
    <row r="1114" spans="1:44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6" t="str">
        <f>IF(Overall!F1116&lt;&gt;"",VALUE(Overall!F1116),"")</f>
        <v/>
      </c>
      <c r="I1114" s="6" t="str">
        <f>IF(Overall!G1116&lt;&gt;"",VALUE(Overall!G1116),"")</f>
        <v/>
      </c>
      <c r="J1114" s="6" t="str">
        <f>IF(Overall!H1116&lt;&gt;"",VALUE(Overall!H1116),"")</f>
        <v/>
      </c>
      <c r="K1114" s="6" t="str">
        <f>IF(Overall!I1116&lt;&gt;"",VALUE(Overall!I1116),"")</f>
        <v/>
      </c>
      <c r="L1114" s="6" t="str">
        <f>IF(Overall!J1116&lt;&gt;"",VALUE(Overall!J1116),"")</f>
        <v/>
      </c>
      <c r="M1114" s="6" t="str">
        <f>IF(Overall!K1116&lt;&gt;"",VALUE(Overall!K1116),"")</f>
        <v/>
      </c>
      <c r="N1114" s="7" t="str">
        <f>IF(Overall!L1116&lt;&gt;"",DATEVALUE(MID(Overall!L1116, FIND(",", Overall!L1116) + 2, FIND(" ", Overall!L1116) - FIND(",", Overall!L1116) - 1) &amp; " " &amp; MID(Overall!L1116, FIND(" ", Overall!L1116) + 1, FIND(",", Overall!L1116, FIND(" ", Overall!L1116)) - FIND(" ", Overall!L1116) - 1) &amp; ", " &amp; MID(Overall!L1116, FIND(",", Overall!L1116, FIND(",",Overall!L1116) + 1) + 2, LEN(Overall!L1116))),"")</f>
        <v/>
      </c>
      <c r="O1114" s="7" t="str">
        <f>IF(Overall!M1116&lt;&gt;"",DATEVALUE(MID(Overall!M1116, FIND(",", Overall!M1116) + 2, FIND(" ", Overall!M1116) - FIND(",", Overall!M1116) - 1) &amp; " " &amp; MID(Overall!M1116, FIND(" ", Overall!M1116) + 1, FIND(",", Overall!M1116, FIND(" ", Overall!M1116)) - FIND(" ", Overall!M1116) - 1) &amp; ", " &amp; MID(Overall!M1116, FIND(",", Overall!M1116, FIND(",",Overall!M1116) + 1) + 2, LEN(Overall!M1116))),"")</f>
        <v/>
      </c>
      <c r="P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Q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R1114" s="5" t="str">
        <f t="shared" si="34"/>
        <v/>
      </c>
      <c r="S1114" s="10" t="str">
        <f>IF(Overall!$A1116&lt;&gt;"",IF(AND(MONTH($N1114) &lt;= 1, MONTH($O1114) &gt;= 1), IF($R1114 &lt;&gt; "", $H1114/$R1114, ""), ""),"")</f>
        <v/>
      </c>
      <c r="T1114" s="10" t="str">
        <f>IF(Overall!$A1116&lt;&gt;"",IF(AND(MONTH($N1114) &lt;= 2, MONTH($O1114) &gt;= 2), IF($R1114 &lt;&gt; "", $H1114/$R1114, ""), ""),"")</f>
        <v/>
      </c>
      <c r="U1114" s="10" t="str">
        <f>IF(Overall!$A1116&lt;&gt;"",IF(AND(MONTH($N1114) &lt;= 3, MONTH($O1114) &gt;= 3), IF($R1114 &lt;&gt; "", $H1114/$R1114, ""), ""),"")</f>
        <v/>
      </c>
      <c r="V1114" s="10" t="str">
        <f>IF(Overall!$A1116&lt;&gt;"",IF(AND(MONTH($N1114) &lt;= 4, MONTH($O1114) &gt;= 4), IF($R1114 &lt;&gt; "", $H1114/$R1114, ""), ""),"")</f>
        <v/>
      </c>
      <c r="W1114" s="10" t="str">
        <f>IF(Overall!$A1116&lt;&gt;"",IF(AND(MONTH($N1114) &lt;= 5, MONTH($O1114) &gt;= 5), IF($R1114 &lt;&gt; "", $H1114/$R1114, ""), ""),"")</f>
        <v/>
      </c>
      <c r="X1114" s="10" t="str">
        <f>IF(Overall!$A1116&lt;&gt;"",IF(AND(MONTH($N1114) &lt;= 6, MONTH($O1114) &gt;= 6), IF($R1114 &lt;&gt; "", $H1114/$R1114, ""), ""),"")</f>
        <v/>
      </c>
      <c r="Y1114" s="10" t="str">
        <f>IF(Overall!$A1116&lt;&gt;"",IF(AND(MONTH($N1114) &lt;= 7, MONTH($O1114) &gt;= 7 ), IF($R1114 &lt;&gt; "", $H1114/$R1114, ""), ""),"")</f>
        <v/>
      </c>
      <c r="Z1114" s="10" t="str">
        <f>IF(Overall!$A1116&lt;&gt;"",IF(AND(MONTH($N1114) &lt;= 8, MONTH($O1114) &gt;= 8), IF($R1114 &lt;&gt; "", $H1114/$R1114, ""), ""),"")</f>
        <v/>
      </c>
      <c r="AA1114" s="10" t="str">
        <f>IF(Overall!$A1116&lt;&gt;"",IF(AND(MONTH($N1114) &lt;= 9, MONTH($O1114) &gt;= 9), IF($R1114 &lt;&gt; "", $H1114/$R1114, ""), ""),"")</f>
        <v/>
      </c>
      <c r="AB1114" s="10" t="str">
        <f>IF(Overall!$A1116&lt;&gt;"",IF(AND(MONTH($N1114) &lt;= 10, MONTH($O1114) &gt;= 10), IF($R1114 &lt;&gt; "", $H1114/$R1114, ""), ""),"")</f>
        <v/>
      </c>
      <c r="AC1114" s="10" t="str">
        <f>IF(Overall!$A1116&lt;&gt;"",IF(AND(MONTH($N1114) &lt;= 11, MONTH($O1114) &gt;= 11), IF($R1114 &lt;&gt; "", $H1114/$R1114, ""), ""),"")</f>
        <v/>
      </c>
      <c r="AD1114" s="10" t="str">
        <f>IF(Overall!$A1116&lt;&gt;"",IF(AND(MONTH($N1114) &lt;= 12, MONTH($O1114) &gt;= 12), IF($R1114 &lt;&gt; "", $H1114/$R1114, ""), ""),"")</f>
        <v/>
      </c>
      <c r="AF1114" s="10" t="str">
        <f ca="1">IFERROR(IF(AND(NOW()&lt;= EOMONTH(DATE(YEAR($O1114),1, 1), 0), Overall!$A1116&lt;&gt;"", MONTH($N1114) &lt;= 1, MONTH($O1114) &gt;= 1), IF($R1114 &lt;&gt; "", $H1114/$R1114, ""), ""), "")</f>
        <v/>
      </c>
      <c r="AG1114" s="10" t="str">
        <f ca="1">IFERROR(IF(AND(NOW()&lt;= EOMONTH(DATE(YEAR($O1114),2, 1), 0), Overall!$A1116&lt;&gt;"", MONTH($N1114) &lt;= 2, MONTH($O1114) &gt;= 2), IF($R1114 &lt;&gt; "", $H1114/$R1114, ""), ""), "")</f>
        <v/>
      </c>
      <c r="AH1114" s="10" t="str">
        <f ca="1">IFERROR(IF(AND(NOW()&lt;= EOMONTH(DATE(YEAR($O1114),3, 1), 0), Overall!$A1116&lt;&gt;"", MONTH($N1114) &lt;= 3, MONTH($O1114) &gt;= 3), IF($R1114 &lt;&gt; "", $H1114/$R1114, ""), ""), "")</f>
        <v/>
      </c>
      <c r="AI1114" s="10" t="str">
        <f ca="1">IFERROR(IF(AND(NOW()&lt;= EOMONTH(DATE(YEAR($O1114),4, 1), 0), Overall!$A1116&lt;&gt;"", MONTH($N1114) &lt;= 4, MONTH($O1114) &gt;= 4), IF($R1114 &lt;&gt; "", $H1114/$R1114, ""), ""), "")</f>
        <v/>
      </c>
      <c r="AJ1114" s="10" t="str">
        <f ca="1">IFERROR(IF(AND(NOW()&lt;= EOMONTH(DATE(YEAR($O1114),5, 1), 0), Overall!$A1116&lt;&gt;"", MONTH($N1114) &lt;= 5, MONTH($O1114) &gt;= 5), IF($R1114 &lt;&gt; "", $H1114/$R1114, ""), ""), "")</f>
        <v/>
      </c>
      <c r="AK1114" s="10" t="str">
        <f ca="1">IFERROR(IF(AND(NOW()&lt;= EOMONTH(DATE(YEAR($O1114),6, 1), 0), Overall!$A1116&lt;&gt;"", MONTH($N1114) &lt;= 6, MONTH($O1114) &gt;= 6), IF($R1114 &lt;&gt; "", $H1114/$R1114, ""), ""), "")</f>
        <v/>
      </c>
      <c r="AL1114" s="10" t="str">
        <f ca="1">IFERROR(IF(AND(NOW()&lt;= EOMONTH(DATE(YEAR($O1114),7, 1), 0), Overall!$A1116&lt;&gt;"", MONTH($N1114) &lt;= 7, MONTH($O1114) &gt;= 7), IF($R1114 &lt;&gt; "", $H1114/$R1114, ""), ""), "")</f>
        <v/>
      </c>
      <c r="AM1114" s="10" t="str">
        <f ca="1">IFERROR(IF(AND(NOW()&lt;= EOMONTH(DATE(YEAR($O1114),8, 1), 0), Overall!$A1116&lt;&gt;"", MONTH($N1114) &lt;= 8, MONTH($O1114) &gt;= 8), IF($R1114 &lt;&gt; "", $H1114/$R1114, ""), ""), "")</f>
        <v/>
      </c>
      <c r="AN1114" s="10" t="str">
        <f ca="1">IFERROR(IF(AND(NOW()&lt;= EOMONTH(DATE(YEAR($O1114),9, 1), 0), Overall!$A1116&lt;&gt;"", MONTH($N1114) &lt;= 9, MONTH($O1114) &gt;= 9), IF($R1114 &lt;&gt; "", $H1114/$R1114, ""), ""), "")</f>
        <v/>
      </c>
      <c r="AO1114" s="10" t="str">
        <f ca="1">IFERROR(IF(AND(NOW()&lt;= EOMONTH(DATE(YEAR($O1114),10, 1), 0), Overall!$A1116&lt;&gt;"", MONTH($N1114) &lt;= 10, MONTH($O1114) &gt;= 10), IF($R1114 &lt;&gt; "", $H1114/$R1114, ""), ""), "")</f>
        <v/>
      </c>
      <c r="AP1114" s="10" t="str">
        <f ca="1">IFERROR(IF(AND(NOW()&lt;= EOMONTH(DATE(YEAR($O1114),11, 1), 0), Overall!$A1116&lt;&gt;"", MONTH($N1114) &lt;=11, MONTH($O1114) &gt;= 11), IF($R1114 &lt;&gt; "", $H1114/$R1114, ""), ""), "")</f>
        <v/>
      </c>
      <c r="AQ1114" s="10" t="str">
        <f ca="1">IFERROR(IF(AND(NOW()&lt;= EOMONTH(DATE(YEAR($O1114),12, 1), 0), Overall!$A1116&lt;&gt;"", MONTH($N1114) &lt;= 12, MONTH($O1114) &gt;= 12), IF($R1114 &lt;&gt; "", $H1114/$R1114, ""), ""), "")</f>
        <v/>
      </c>
      <c r="AR1114" s="16">
        <f t="shared" ca="1" si="35"/>
        <v>0</v>
      </c>
    </row>
    <row r="1115" spans="1:44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6" t="str">
        <f>IF(Overall!F1117&lt;&gt;"",VALUE(Overall!F1117),"")</f>
        <v/>
      </c>
      <c r="I1115" s="6" t="str">
        <f>IF(Overall!G1117&lt;&gt;"",VALUE(Overall!G1117),"")</f>
        <v/>
      </c>
      <c r="J1115" s="6" t="str">
        <f>IF(Overall!H1117&lt;&gt;"",VALUE(Overall!H1117),"")</f>
        <v/>
      </c>
      <c r="K1115" s="6" t="str">
        <f>IF(Overall!I1117&lt;&gt;"",VALUE(Overall!I1117),"")</f>
        <v/>
      </c>
      <c r="L1115" s="6" t="str">
        <f>IF(Overall!J1117&lt;&gt;"",VALUE(Overall!J1117),"")</f>
        <v/>
      </c>
      <c r="M1115" s="6" t="str">
        <f>IF(Overall!K1117&lt;&gt;"",VALUE(Overall!K1117),"")</f>
        <v/>
      </c>
      <c r="N1115" s="7" t="str">
        <f>IF(Overall!L1117&lt;&gt;"",DATEVALUE(MID(Overall!L1117, FIND(",", Overall!L1117) + 2, FIND(" ", Overall!L1117) - FIND(",", Overall!L1117) - 1) &amp; " " &amp; MID(Overall!L1117, FIND(" ", Overall!L1117) + 1, FIND(",", Overall!L1117, FIND(" ", Overall!L1117)) - FIND(" ", Overall!L1117) - 1) &amp; ", " &amp; MID(Overall!L1117, FIND(",", Overall!L1117, FIND(",",Overall!L1117) + 1) + 2, LEN(Overall!L1117))),"")</f>
        <v/>
      </c>
      <c r="O1115" s="7" t="str">
        <f>IF(Overall!M1117&lt;&gt;"",DATEVALUE(MID(Overall!M1117, FIND(",", Overall!M1117) + 2, FIND(" ", Overall!M1117) - FIND(",", Overall!M1117) - 1) &amp; " " &amp; MID(Overall!M1117, FIND(" ", Overall!M1117) + 1, FIND(",", Overall!M1117, FIND(" ", Overall!M1117)) - FIND(" ", Overall!M1117) - 1) &amp; ", " &amp; MID(Overall!M1117, FIND(",", Overall!M1117, FIND(",",Overall!M1117) + 1) + 2, LEN(Overall!M1117))),"")</f>
        <v/>
      </c>
      <c r="P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Q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R1115" s="5" t="str">
        <f t="shared" si="34"/>
        <v/>
      </c>
      <c r="S1115" s="10" t="str">
        <f>IF(Overall!$A1117&lt;&gt;"",IF(AND(MONTH($N1115) &lt;= 1, MONTH($O1115) &gt;= 1), IF($R1115 &lt;&gt; "", $H1115/$R1115, ""), ""),"")</f>
        <v/>
      </c>
      <c r="T1115" s="10" t="str">
        <f>IF(Overall!$A1117&lt;&gt;"",IF(AND(MONTH($N1115) &lt;= 2, MONTH($O1115) &gt;= 2), IF($R1115 &lt;&gt; "", $H1115/$R1115, ""), ""),"")</f>
        <v/>
      </c>
      <c r="U1115" s="10" t="str">
        <f>IF(Overall!$A1117&lt;&gt;"",IF(AND(MONTH($N1115) &lt;= 3, MONTH($O1115) &gt;= 3), IF($R1115 &lt;&gt; "", $H1115/$R1115, ""), ""),"")</f>
        <v/>
      </c>
      <c r="V1115" s="10" t="str">
        <f>IF(Overall!$A1117&lt;&gt;"",IF(AND(MONTH($N1115) &lt;= 4, MONTH($O1115) &gt;= 4), IF($R1115 &lt;&gt; "", $H1115/$R1115, ""), ""),"")</f>
        <v/>
      </c>
      <c r="W1115" s="10" t="str">
        <f>IF(Overall!$A1117&lt;&gt;"",IF(AND(MONTH($N1115) &lt;= 5, MONTH($O1115) &gt;= 5), IF($R1115 &lt;&gt; "", $H1115/$R1115, ""), ""),"")</f>
        <v/>
      </c>
      <c r="X1115" s="10" t="str">
        <f>IF(Overall!$A1117&lt;&gt;"",IF(AND(MONTH($N1115) &lt;= 6, MONTH($O1115) &gt;= 6), IF($R1115 &lt;&gt; "", $H1115/$R1115, ""), ""),"")</f>
        <v/>
      </c>
      <c r="Y1115" s="10" t="str">
        <f>IF(Overall!$A1117&lt;&gt;"",IF(AND(MONTH($N1115) &lt;= 7, MONTH($O1115) &gt;= 7 ), IF($R1115 &lt;&gt; "", $H1115/$R1115, ""), ""),"")</f>
        <v/>
      </c>
      <c r="Z1115" s="10" t="str">
        <f>IF(Overall!$A1117&lt;&gt;"",IF(AND(MONTH($N1115) &lt;= 8, MONTH($O1115) &gt;= 8), IF($R1115 &lt;&gt; "", $H1115/$R1115, ""), ""),"")</f>
        <v/>
      </c>
      <c r="AA1115" s="10" t="str">
        <f>IF(Overall!$A1117&lt;&gt;"",IF(AND(MONTH($N1115) &lt;= 9, MONTH($O1115) &gt;= 9), IF($R1115 &lt;&gt; "", $H1115/$R1115, ""), ""),"")</f>
        <v/>
      </c>
      <c r="AB1115" s="10" t="str">
        <f>IF(Overall!$A1117&lt;&gt;"",IF(AND(MONTH($N1115) &lt;= 10, MONTH($O1115) &gt;= 10), IF($R1115 &lt;&gt; "", $H1115/$R1115, ""), ""),"")</f>
        <v/>
      </c>
      <c r="AC1115" s="10" t="str">
        <f>IF(Overall!$A1117&lt;&gt;"",IF(AND(MONTH($N1115) &lt;= 11, MONTH($O1115) &gt;= 11), IF($R1115 &lt;&gt; "", $H1115/$R1115, ""), ""),"")</f>
        <v/>
      </c>
      <c r="AD1115" s="10" t="str">
        <f>IF(Overall!$A1117&lt;&gt;"",IF(AND(MONTH($N1115) &lt;= 12, MONTH($O1115) &gt;= 12), IF($R1115 &lt;&gt; "", $H1115/$R1115, ""), ""),"")</f>
        <v/>
      </c>
      <c r="AF1115" s="10" t="str">
        <f ca="1">IFERROR(IF(AND(NOW()&lt;= EOMONTH(DATE(YEAR($O1115),1, 1), 0), Overall!$A1117&lt;&gt;"", MONTH($N1115) &lt;= 1, MONTH($O1115) &gt;= 1), IF($R1115 &lt;&gt; "", $H1115/$R1115, ""), ""), "")</f>
        <v/>
      </c>
      <c r="AG1115" s="10" t="str">
        <f ca="1">IFERROR(IF(AND(NOW()&lt;= EOMONTH(DATE(YEAR($O1115),2, 1), 0), Overall!$A1117&lt;&gt;"", MONTH($N1115) &lt;= 2, MONTH($O1115) &gt;= 2), IF($R1115 &lt;&gt; "", $H1115/$R1115, ""), ""), "")</f>
        <v/>
      </c>
      <c r="AH1115" s="10" t="str">
        <f ca="1">IFERROR(IF(AND(NOW()&lt;= EOMONTH(DATE(YEAR($O1115),3, 1), 0), Overall!$A1117&lt;&gt;"", MONTH($N1115) &lt;= 3, MONTH($O1115) &gt;= 3), IF($R1115 &lt;&gt; "", $H1115/$R1115, ""), ""), "")</f>
        <v/>
      </c>
      <c r="AI1115" s="10" t="str">
        <f ca="1">IFERROR(IF(AND(NOW()&lt;= EOMONTH(DATE(YEAR($O1115),4, 1), 0), Overall!$A1117&lt;&gt;"", MONTH($N1115) &lt;= 4, MONTH($O1115) &gt;= 4), IF($R1115 &lt;&gt; "", $H1115/$R1115, ""), ""), "")</f>
        <v/>
      </c>
      <c r="AJ1115" s="10" t="str">
        <f ca="1">IFERROR(IF(AND(NOW()&lt;= EOMONTH(DATE(YEAR($O1115),5, 1), 0), Overall!$A1117&lt;&gt;"", MONTH($N1115) &lt;= 5, MONTH($O1115) &gt;= 5), IF($R1115 &lt;&gt; "", $H1115/$R1115, ""), ""), "")</f>
        <v/>
      </c>
      <c r="AK1115" s="10" t="str">
        <f ca="1">IFERROR(IF(AND(NOW()&lt;= EOMONTH(DATE(YEAR($O1115),6, 1), 0), Overall!$A1117&lt;&gt;"", MONTH($N1115) &lt;= 6, MONTH($O1115) &gt;= 6), IF($R1115 &lt;&gt; "", $H1115/$R1115, ""), ""), "")</f>
        <v/>
      </c>
      <c r="AL1115" s="10" t="str">
        <f ca="1">IFERROR(IF(AND(NOW()&lt;= EOMONTH(DATE(YEAR($O1115),7, 1), 0), Overall!$A1117&lt;&gt;"", MONTH($N1115) &lt;= 7, MONTH($O1115) &gt;= 7), IF($R1115 &lt;&gt; "", $H1115/$R1115, ""), ""), "")</f>
        <v/>
      </c>
      <c r="AM1115" s="10" t="str">
        <f ca="1">IFERROR(IF(AND(NOW()&lt;= EOMONTH(DATE(YEAR($O1115),8, 1), 0), Overall!$A1117&lt;&gt;"", MONTH($N1115) &lt;= 8, MONTH($O1115) &gt;= 8), IF($R1115 &lt;&gt; "", $H1115/$R1115, ""), ""), "")</f>
        <v/>
      </c>
      <c r="AN1115" s="10" t="str">
        <f ca="1">IFERROR(IF(AND(NOW()&lt;= EOMONTH(DATE(YEAR($O1115),9, 1), 0), Overall!$A1117&lt;&gt;"", MONTH($N1115) &lt;= 9, MONTH($O1115) &gt;= 9), IF($R1115 &lt;&gt; "", $H1115/$R1115, ""), ""), "")</f>
        <v/>
      </c>
      <c r="AO1115" s="10" t="str">
        <f ca="1">IFERROR(IF(AND(NOW()&lt;= EOMONTH(DATE(YEAR($O1115),10, 1), 0), Overall!$A1117&lt;&gt;"", MONTH($N1115) &lt;= 10, MONTH($O1115) &gt;= 10), IF($R1115 &lt;&gt; "", $H1115/$R1115, ""), ""), "")</f>
        <v/>
      </c>
      <c r="AP1115" s="10" t="str">
        <f ca="1">IFERROR(IF(AND(NOW()&lt;= EOMONTH(DATE(YEAR($O1115),11, 1), 0), Overall!$A1117&lt;&gt;"", MONTH($N1115) &lt;=11, MONTH($O1115) &gt;= 11), IF($R1115 &lt;&gt; "", $H1115/$R1115, ""), ""), "")</f>
        <v/>
      </c>
      <c r="AQ1115" s="10" t="str">
        <f ca="1">IFERROR(IF(AND(NOW()&lt;= EOMONTH(DATE(YEAR($O1115),12, 1), 0), Overall!$A1117&lt;&gt;"", MONTH($N1115) &lt;= 12, MONTH($O1115) &gt;= 12), IF($R1115 &lt;&gt; "", $H1115/$R1115, ""), ""), "")</f>
        <v/>
      </c>
      <c r="AR1115" s="16">
        <f t="shared" ca="1" si="35"/>
        <v>0</v>
      </c>
    </row>
    <row r="1116" spans="1:44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6" t="str">
        <f>IF(Overall!F1118&lt;&gt;"",VALUE(Overall!F1118),"")</f>
        <v/>
      </c>
      <c r="I1116" s="6" t="str">
        <f>IF(Overall!G1118&lt;&gt;"",VALUE(Overall!G1118),"")</f>
        <v/>
      </c>
      <c r="J1116" s="6" t="str">
        <f>IF(Overall!H1118&lt;&gt;"",VALUE(Overall!H1118),"")</f>
        <v/>
      </c>
      <c r="K1116" s="6" t="str">
        <f>IF(Overall!I1118&lt;&gt;"",VALUE(Overall!I1118),"")</f>
        <v/>
      </c>
      <c r="L1116" s="6" t="str">
        <f>IF(Overall!J1118&lt;&gt;"",VALUE(Overall!J1118),"")</f>
        <v/>
      </c>
      <c r="M1116" s="6" t="str">
        <f>IF(Overall!K1118&lt;&gt;"",VALUE(Overall!K1118),"")</f>
        <v/>
      </c>
      <c r="N1116" s="7" t="str">
        <f>IF(Overall!L1118&lt;&gt;"",DATEVALUE(MID(Overall!L1118, FIND(",", Overall!L1118) + 2, FIND(" ", Overall!L1118) - FIND(",", Overall!L1118) - 1) &amp; " " &amp; MID(Overall!L1118, FIND(" ", Overall!L1118) + 1, FIND(",", Overall!L1118, FIND(" ", Overall!L1118)) - FIND(" ", Overall!L1118) - 1) &amp; ", " &amp; MID(Overall!L1118, FIND(",", Overall!L1118, FIND(",",Overall!L1118) + 1) + 2, LEN(Overall!L1118))),"")</f>
        <v/>
      </c>
      <c r="O1116" s="7" t="str">
        <f>IF(Overall!M1118&lt;&gt;"",DATEVALUE(MID(Overall!M1118, FIND(",", Overall!M1118) + 2, FIND(" ", Overall!M1118) - FIND(",", Overall!M1118) - 1) &amp; " " &amp; MID(Overall!M1118, FIND(" ", Overall!M1118) + 1, FIND(",", Overall!M1118, FIND(" ", Overall!M1118)) - FIND(" ", Overall!M1118) - 1) &amp; ", " &amp; MID(Overall!M1118, FIND(",", Overall!M1118, FIND(",",Overall!M1118) + 1) + 2, LEN(Overall!M1118))),"")</f>
        <v/>
      </c>
      <c r="P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Q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R1116" s="5" t="str">
        <f t="shared" si="34"/>
        <v/>
      </c>
      <c r="S1116" s="10" t="str">
        <f>IF(Overall!$A1118&lt;&gt;"",IF(AND(MONTH($N1116) &lt;= 1, MONTH($O1116) &gt;= 1), IF($R1116 &lt;&gt; "", $H1116/$R1116, ""), ""),"")</f>
        <v/>
      </c>
      <c r="T1116" s="10" t="str">
        <f>IF(Overall!$A1118&lt;&gt;"",IF(AND(MONTH($N1116) &lt;= 2, MONTH($O1116) &gt;= 2), IF($R1116 &lt;&gt; "", $H1116/$R1116, ""), ""),"")</f>
        <v/>
      </c>
      <c r="U1116" s="10" t="str">
        <f>IF(Overall!$A1118&lt;&gt;"",IF(AND(MONTH($N1116) &lt;= 3, MONTH($O1116) &gt;= 3), IF($R1116 &lt;&gt; "", $H1116/$R1116, ""), ""),"")</f>
        <v/>
      </c>
      <c r="V1116" s="10" t="str">
        <f>IF(Overall!$A1118&lt;&gt;"",IF(AND(MONTH($N1116) &lt;= 4, MONTH($O1116) &gt;= 4), IF($R1116 &lt;&gt; "", $H1116/$R1116, ""), ""),"")</f>
        <v/>
      </c>
      <c r="W1116" s="10" t="str">
        <f>IF(Overall!$A1118&lt;&gt;"",IF(AND(MONTH($N1116) &lt;= 5, MONTH($O1116) &gt;= 5), IF($R1116 &lt;&gt; "", $H1116/$R1116, ""), ""),"")</f>
        <v/>
      </c>
      <c r="X1116" s="10" t="str">
        <f>IF(Overall!$A1118&lt;&gt;"",IF(AND(MONTH($N1116) &lt;= 6, MONTH($O1116) &gt;= 6), IF($R1116 &lt;&gt; "", $H1116/$R1116, ""), ""),"")</f>
        <v/>
      </c>
      <c r="Y1116" s="10" t="str">
        <f>IF(Overall!$A1118&lt;&gt;"",IF(AND(MONTH($N1116) &lt;= 7, MONTH($O1116) &gt;= 7 ), IF($R1116 &lt;&gt; "", $H1116/$R1116, ""), ""),"")</f>
        <v/>
      </c>
      <c r="Z1116" s="10" t="str">
        <f>IF(Overall!$A1118&lt;&gt;"",IF(AND(MONTH($N1116) &lt;= 8, MONTH($O1116) &gt;= 8), IF($R1116 &lt;&gt; "", $H1116/$R1116, ""), ""),"")</f>
        <v/>
      </c>
      <c r="AA1116" s="10" t="str">
        <f>IF(Overall!$A1118&lt;&gt;"",IF(AND(MONTH($N1116) &lt;= 9, MONTH($O1116) &gt;= 9), IF($R1116 &lt;&gt; "", $H1116/$R1116, ""), ""),"")</f>
        <v/>
      </c>
      <c r="AB1116" s="10" t="str">
        <f>IF(Overall!$A1118&lt;&gt;"",IF(AND(MONTH($N1116) &lt;= 10, MONTH($O1116) &gt;= 10), IF($R1116 &lt;&gt; "", $H1116/$R1116, ""), ""),"")</f>
        <v/>
      </c>
      <c r="AC1116" s="10" t="str">
        <f>IF(Overall!$A1118&lt;&gt;"",IF(AND(MONTH($N1116) &lt;= 11, MONTH($O1116) &gt;= 11), IF($R1116 &lt;&gt; "", $H1116/$R1116, ""), ""),"")</f>
        <v/>
      </c>
      <c r="AD1116" s="10" t="str">
        <f>IF(Overall!$A1118&lt;&gt;"",IF(AND(MONTH($N1116) &lt;= 12, MONTH($O1116) &gt;= 12), IF($R1116 &lt;&gt; "", $H1116/$R1116, ""), ""),"")</f>
        <v/>
      </c>
      <c r="AF1116" s="10" t="str">
        <f ca="1">IFERROR(IF(AND(NOW()&lt;= EOMONTH(DATE(YEAR($O1116),1, 1), 0), Overall!$A1118&lt;&gt;"", MONTH($N1116) &lt;= 1, MONTH($O1116) &gt;= 1), IF($R1116 &lt;&gt; "", $H1116/$R1116, ""), ""), "")</f>
        <v/>
      </c>
      <c r="AG1116" s="10" t="str">
        <f ca="1">IFERROR(IF(AND(NOW()&lt;= EOMONTH(DATE(YEAR($O1116),2, 1), 0), Overall!$A1118&lt;&gt;"", MONTH($N1116) &lt;= 2, MONTH($O1116) &gt;= 2), IF($R1116 &lt;&gt; "", $H1116/$R1116, ""), ""), "")</f>
        <v/>
      </c>
      <c r="AH1116" s="10" t="str">
        <f ca="1">IFERROR(IF(AND(NOW()&lt;= EOMONTH(DATE(YEAR($O1116),3, 1), 0), Overall!$A1118&lt;&gt;"", MONTH($N1116) &lt;= 3, MONTH($O1116) &gt;= 3), IF($R1116 &lt;&gt; "", $H1116/$R1116, ""), ""), "")</f>
        <v/>
      </c>
      <c r="AI1116" s="10" t="str">
        <f ca="1">IFERROR(IF(AND(NOW()&lt;= EOMONTH(DATE(YEAR($O1116),4, 1), 0), Overall!$A1118&lt;&gt;"", MONTH($N1116) &lt;= 4, MONTH($O1116) &gt;= 4), IF($R1116 &lt;&gt; "", $H1116/$R1116, ""), ""), "")</f>
        <v/>
      </c>
      <c r="AJ1116" s="10" t="str">
        <f ca="1">IFERROR(IF(AND(NOW()&lt;= EOMONTH(DATE(YEAR($O1116),5, 1), 0), Overall!$A1118&lt;&gt;"", MONTH($N1116) &lt;= 5, MONTH($O1116) &gt;= 5), IF($R1116 &lt;&gt; "", $H1116/$R1116, ""), ""), "")</f>
        <v/>
      </c>
      <c r="AK1116" s="10" t="str">
        <f ca="1">IFERROR(IF(AND(NOW()&lt;= EOMONTH(DATE(YEAR($O1116),6, 1), 0), Overall!$A1118&lt;&gt;"", MONTH($N1116) &lt;= 6, MONTH($O1116) &gt;= 6), IF($R1116 &lt;&gt; "", $H1116/$R1116, ""), ""), "")</f>
        <v/>
      </c>
      <c r="AL1116" s="10" t="str">
        <f ca="1">IFERROR(IF(AND(NOW()&lt;= EOMONTH(DATE(YEAR($O1116),7, 1), 0), Overall!$A1118&lt;&gt;"", MONTH($N1116) &lt;= 7, MONTH($O1116) &gt;= 7), IF($R1116 &lt;&gt; "", $H1116/$R1116, ""), ""), "")</f>
        <v/>
      </c>
      <c r="AM1116" s="10" t="str">
        <f ca="1">IFERROR(IF(AND(NOW()&lt;= EOMONTH(DATE(YEAR($O1116),8, 1), 0), Overall!$A1118&lt;&gt;"", MONTH($N1116) &lt;= 8, MONTH($O1116) &gt;= 8), IF($R1116 &lt;&gt; "", $H1116/$R1116, ""), ""), "")</f>
        <v/>
      </c>
      <c r="AN1116" s="10" t="str">
        <f ca="1">IFERROR(IF(AND(NOW()&lt;= EOMONTH(DATE(YEAR($O1116),9, 1), 0), Overall!$A1118&lt;&gt;"", MONTH($N1116) &lt;= 9, MONTH($O1116) &gt;= 9), IF($R1116 &lt;&gt; "", $H1116/$R1116, ""), ""), "")</f>
        <v/>
      </c>
      <c r="AO1116" s="10" t="str">
        <f ca="1">IFERROR(IF(AND(NOW()&lt;= EOMONTH(DATE(YEAR($O1116),10, 1), 0), Overall!$A1118&lt;&gt;"", MONTH($N1116) &lt;= 10, MONTH($O1116) &gt;= 10), IF($R1116 &lt;&gt; "", $H1116/$R1116, ""), ""), "")</f>
        <v/>
      </c>
      <c r="AP1116" s="10" t="str">
        <f ca="1">IFERROR(IF(AND(NOW()&lt;= EOMONTH(DATE(YEAR($O1116),11, 1), 0), Overall!$A1118&lt;&gt;"", MONTH($N1116) &lt;=11, MONTH($O1116) &gt;= 11), IF($R1116 &lt;&gt; "", $H1116/$R1116, ""), ""), "")</f>
        <v/>
      </c>
      <c r="AQ1116" s="10" t="str">
        <f ca="1">IFERROR(IF(AND(NOW()&lt;= EOMONTH(DATE(YEAR($O1116),12, 1), 0), Overall!$A1118&lt;&gt;"", MONTH($N1116) &lt;= 12, MONTH($O1116) &gt;= 12), IF($R1116 &lt;&gt; "", $H1116/$R1116, ""), ""), "")</f>
        <v/>
      </c>
      <c r="AR1116" s="16">
        <f t="shared" ca="1" si="35"/>
        <v>0</v>
      </c>
    </row>
    <row r="1117" spans="1:44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6" t="str">
        <f>IF(Overall!F1119&lt;&gt;"",VALUE(Overall!F1119),"")</f>
        <v/>
      </c>
      <c r="I1117" s="6" t="str">
        <f>IF(Overall!G1119&lt;&gt;"",VALUE(Overall!G1119),"")</f>
        <v/>
      </c>
      <c r="J1117" s="6" t="str">
        <f>IF(Overall!H1119&lt;&gt;"",VALUE(Overall!H1119),"")</f>
        <v/>
      </c>
      <c r="K1117" s="6" t="str">
        <f>IF(Overall!I1119&lt;&gt;"",VALUE(Overall!I1119),"")</f>
        <v/>
      </c>
      <c r="L1117" s="6" t="str">
        <f>IF(Overall!J1119&lt;&gt;"",VALUE(Overall!J1119),"")</f>
        <v/>
      </c>
      <c r="M1117" s="6" t="str">
        <f>IF(Overall!K1119&lt;&gt;"",VALUE(Overall!K1119),"")</f>
        <v/>
      </c>
      <c r="N1117" s="7" t="str">
        <f>IF(Overall!L1119&lt;&gt;"",DATEVALUE(MID(Overall!L1119, FIND(",", Overall!L1119) + 2, FIND(" ", Overall!L1119) - FIND(",", Overall!L1119) - 1) &amp; " " &amp; MID(Overall!L1119, FIND(" ", Overall!L1119) + 1, FIND(",", Overall!L1119, FIND(" ", Overall!L1119)) - FIND(" ", Overall!L1119) - 1) &amp; ", " &amp; MID(Overall!L1119, FIND(",", Overall!L1119, FIND(",",Overall!L1119) + 1) + 2, LEN(Overall!L1119))),"")</f>
        <v/>
      </c>
      <c r="O1117" s="7" t="str">
        <f>IF(Overall!M1119&lt;&gt;"",DATEVALUE(MID(Overall!M1119, FIND(",", Overall!M1119) + 2, FIND(" ", Overall!M1119) - FIND(",", Overall!M1119) - 1) &amp; " " &amp; MID(Overall!M1119, FIND(" ", Overall!M1119) + 1, FIND(",", Overall!M1119, FIND(" ", Overall!M1119)) - FIND(" ", Overall!M1119) - 1) &amp; ", " &amp; MID(Overall!M1119, FIND(",", Overall!M1119, FIND(",",Overall!M1119) + 1) + 2, LEN(Overall!M1119))),"")</f>
        <v/>
      </c>
      <c r="P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Q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R1117" s="5" t="str">
        <f t="shared" si="34"/>
        <v/>
      </c>
      <c r="S1117" s="10" t="str">
        <f>IF(Overall!$A1119&lt;&gt;"",IF(AND(MONTH($N1117) &lt;= 1, MONTH($O1117) &gt;= 1), IF($R1117 &lt;&gt; "", $H1117/$R1117, ""), ""),"")</f>
        <v/>
      </c>
      <c r="T1117" s="10" t="str">
        <f>IF(Overall!$A1119&lt;&gt;"",IF(AND(MONTH($N1117) &lt;= 2, MONTH($O1117) &gt;= 2), IF($R1117 &lt;&gt; "", $H1117/$R1117, ""), ""),"")</f>
        <v/>
      </c>
      <c r="U1117" s="10" t="str">
        <f>IF(Overall!$A1119&lt;&gt;"",IF(AND(MONTH($N1117) &lt;= 3, MONTH($O1117) &gt;= 3), IF($R1117 &lt;&gt; "", $H1117/$R1117, ""), ""),"")</f>
        <v/>
      </c>
      <c r="V1117" s="10" t="str">
        <f>IF(Overall!$A1119&lt;&gt;"",IF(AND(MONTH($N1117) &lt;= 4, MONTH($O1117) &gt;= 4), IF($R1117 &lt;&gt; "", $H1117/$R1117, ""), ""),"")</f>
        <v/>
      </c>
      <c r="W1117" s="10" t="str">
        <f>IF(Overall!$A1119&lt;&gt;"",IF(AND(MONTH($N1117) &lt;= 5, MONTH($O1117) &gt;= 5), IF($R1117 &lt;&gt; "", $H1117/$R1117, ""), ""),"")</f>
        <v/>
      </c>
      <c r="X1117" s="10" t="str">
        <f>IF(Overall!$A1119&lt;&gt;"",IF(AND(MONTH($N1117) &lt;= 6, MONTH($O1117) &gt;= 6), IF($R1117 &lt;&gt; "", $H1117/$R1117, ""), ""),"")</f>
        <v/>
      </c>
      <c r="Y1117" s="10" t="str">
        <f>IF(Overall!$A1119&lt;&gt;"",IF(AND(MONTH($N1117) &lt;= 7, MONTH($O1117) &gt;= 7 ), IF($R1117 &lt;&gt; "", $H1117/$R1117, ""), ""),"")</f>
        <v/>
      </c>
      <c r="Z1117" s="10" t="str">
        <f>IF(Overall!$A1119&lt;&gt;"",IF(AND(MONTH($N1117) &lt;= 8, MONTH($O1117) &gt;= 8), IF($R1117 &lt;&gt; "", $H1117/$R1117, ""), ""),"")</f>
        <v/>
      </c>
      <c r="AA1117" s="10" t="str">
        <f>IF(Overall!$A1119&lt;&gt;"",IF(AND(MONTH($N1117) &lt;= 9, MONTH($O1117) &gt;= 9), IF($R1117 &lt;&gt; "", $H1117/$R1117, ""), ""),"")</f>
        <v/>
      </c>
      <c r="AB1117" s="10" t="str">
        <f>IF(Overall!$A1119&lt;&gt;"",IF(AND(MONTH($N1117) &lt;= 10, MONTH($O1117) &gt;= 10), IF($R1117 &lt;&gt; "", $H1117/$R1117, ""), ""),"")</f>
        <v/>
      </c>
      <c r="AC1117" s="10" t="str">
        <f>IF(Overall!$A1119&lt;&gt;"",IF(AND(MONTH($N1117) &lt;= 11, MONTH($O1117) &gt;= 11), IF($R1117 &lt;&gt; "", $H1117/$R1117, ""), ""),"")</f>
        <v/>
      </c>
      <c r="AD1117" s="10" t="str">
        <f>IF(Overall!$A1119&lt;&gt;"",IF(AND(MONTH($N1117) &lt;= 12, MONTH($O1117) &gt;= 12), IF($R1117 &lt;&gt; "", $H1117/$R1117, ""), ""),"")</f>
        <v/>
      </c>
      <c r="AF1117" s="10" t="str">
        <f ca="1">IFERROR(IF(AND(NOW()&lt;= EOMONTH(DATE(YEAR($O1117),1, 1), 0), Overall!$A1119&lt;&gt;"", MONTH($N1117) &lt;= 1, MONTH($O1117) &gt;= 1), IF($R1117 &lt;&gt; "", $H1117/$R1117, ""), ""), "")</f>
        <v/>
      </c>
      <c r="AG1117" s="10" t="str">
        <f ca="1">IFERROR(IF(AND(NOW()&lt;= EOMONTH(DATE(YEAR($O1117),2, 1), 0), Overall!$A1119&lt;&gt;"", MONTH($N1117) &lt;= 2, MONTH($O1117) &gt;= 2), IF($R1117 &lt;&gt; "", $H1117/$R1117, ""), ""), "")</f>
        <v/>
      </c>
      <c r="AH1117" s="10" t="str">
        <f ca="1">IFERROR(IF(AND(NOW()&lt;= EOMONTH(DATE(YEAR($O1117),3, 1), 0), Overall!$A1119&lt;&gt;"", MONTH($N1117) &lt;= 3, MONTH($O1117) &gt;= 3), IF($R1117 &lt;&gt; "", $H1117/$R1117, ""), ""), "")</f>
        <v/>
      </c>
      <c r="AI1117" s="10" t="str">
        <f ca="1">IFERROR(IF(AND(NOW()&lt;= EOMONTH(DATE(YEAR($O1117),4, 1), 0), Overall!$A1119&lt;&gt;"", MONTH($N1117) &lt;= 4, MONTH($O1117) &gt;= 4), IF($R1117 &lt;&gt; "", $H1117/$R1117, ""), ""), "")</f>
        <v/>
      </c>
      <c r="AJ1117" s="10" t="str">
        <f ca="1">IFERROR(IF(AND(NOW()&lt;= EOMONTH(DATE(YEAR($O1117),5, 1), 0), Overall!$A1119&lt;&gt;"", MONTH($N1117) &lt;= 5, MONTH($O1117) &gt;= 5), IF($R1117 &lt;&gt; "", $H1117/$R1117, ""), ""), "")</f>
        <v/>
      </c>
      <c r="AK1117" s="10" t="str">
        <f ca="1">IFERROR(IF(AND(NOW()&lt;= EOMONTH(DATE(YEAR($O1117),6, 1), 0), Overall!$A1119&lt;&gt;"", MONTH($N1117) &lt;= 6, MONTH($O1117) &gt;= 6), IF($R1117 &lt;&gt; "", $H1117/$R1117, ""), ""), "")</f>
        <v/>
      </c>
      <c r="AL1117" s="10" t="str">
        <f ca="1">IFERROR(IF(AND(NOW()&lt;= EOMONTH(DATE(YEAR($O1117),7, 1), 0), Overall!$A1119&lt;&gt;"", MONTH($N1117) &lt;= 7, MONTH($O1117) &gt;= 7), IF($R1117 &lt;&gt; "", $H1117/$R1117, ""), ""), "")</f>
        <v/>
      </c>
      <c r="AM1117" s="10" t="str">
        <f ca="1">IFERROR(IF(AND(NOW()&lt;= EOMONTH(DATE(YEAR($O1117),8, 1), 0), Overall!$A1119&lt;&gt;"", MONTH($N1117) &lt;= 8, MONTH($O1117) &gt;= 8), IF($R1117 &lt;&gt; "", $H1117/$R1117, ""), ""), "")</f>
        <v/>
      </c>
      <c r="AN1117" s="10" t="str">
        <f ca="1">IFERROR(IF(AND(NOW()&lt;= EOMONTH(DATE(YEAR($O1117),9, 1), 0), Overall!$A1119&lt;&gt;"", MONTH($N1117) &lt;= 9, MONTH($O1117) &gt;= 9), IF($R1117 &lt;&gt; "", $H1117/$R1117, ""), ""), "")</f>
        <v/>
      </c>
      <c r="AO1117" s="10" t="str">
        <f ca="1">IFERROR(IF(AND(NOW()&lt;= EOMONTH(DATE(YEAR($O1117),10, 1), 0), Overall!$A1119&lt;&gt;"", MONTH($N1117) &lt;= 10, MONTH($O1117) &gt;= 10), IF($R1117 &lt;&gt; "", $H1117/$R1117, ""), ""), "")</f>
        <v/>
      </c>
      <c r="AP1117" s="10" t="str">
        <f ca="1">IFERROR(IF(AND(NOW()&lt;= EOMONTH(DATE(YEAR($O1117),11, 1), 0), Overall!$A1119&lt;&gt;"", MONTH($N1117) &lt;=11, MONTH($O1117) &gt;= 11), IF($R1117 &lt;&gt; "", $H1117/$R1117, ""), ""), "")</f>
        <v/>
      </c>
      <c r="AQ1117" s="10" t="str">
        <f ca="1">IFERROR(IF(AND(NOW()&lt;= EOMONTH(DATE(YEAR($O1117),12, 1), 0), Overall!$A1119&lt;&gt;"", MONTH($N1117) &lt;= 12, MONTH($O1117) &gt;= 12), IF($R1117 &lt;&gt; "", $H1117/$R1117, ""), ""), "")</f>
        <v/>
      </c>
      <c r="AR1117" s="16">
        <f t="shared" ca="1" si="35"/>
        <v>0</v>
      </c>
    </row>
    <row r="1118" spans="1:44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6" t="str">
        <f>IF(Overall!F1120&lt;&gt;"",VALUE(Overall!F1120),"")</f>
        <v/>
      </c>
      <c r="I1118" s="6" t="str">
        <f>IF(Overall!G1120&lt;&gt;"",VALUE(Overall!G1120),"")</f>
        <v/>
      </c>
      <c r="J1118" s="6" t="str">
        <f>IF(Overall!H1120&lt;&gt;"",VALUE(Overall!H1120),"")</f>
        <v/>
      </c>
      <c r="K1118" s="6" t="str">
        <f>IF(Overall!I1120&lt;&gt;"",VALUE(Overall!I1120),"")</f>
        <v/>
      </c>
      <c r="L1118" s="6" t="str">
        <f>IF(Overall!J1120&lt;&gt;"",VALUE(Overall!J1120),"")</f>
        <v/>
      </c>
      <c r="M1118" s="6" t="str">
        <f>IF(Overall!K1120&lt;&gt;"",VALUE(Overall!K1120),"")</f>
        <v/>
      </c>
      <c r="N1118" s="7" t="str">
        <f>IF(Overall!L1120&lt;&gt;"",DATEVALUE(MID(Overall!L1120, FIND(",", Overall!L1120) + 2, FIND(" ", Overall!L1120) - FIND(",", Overall!L1120) - 1) &amp; " " &amp; MID(Overall!L1120, FIND(" ", Overall!L1120) + 1, FIND(",", Overall!L1120, FIND(" ", Overall!L1120)) - FIND(" ", Overall!L1120) - 1) &amp; ", " &amp; MID(Overall!L1120, FIND(",", Overall!L1120, FIND(",",Overall!L1120) + 1) + 2, LEN(Overall!L1120))),"")</f>
        <v/>
      </c>
      <c r="O1118" s="7" t="str">
        <f>IF(Overall!M1120&lt;&gt;"",DATEVALUE(MID(Overall!M1120, FIND(",", Overall!M1120) + 2, FIND(" ", Overall!M1120) - FIND(",", Overall!M1120) - 1) &amp; " " &amp; MID(Overall!M1120, FIND(" ", Overall!M1120) + 1, FIND(",", Overall!M1120, FIND(" ", Overall!M1120)) - FIND(" ", Overall!M1120) - 1) &amp; ", " &amp; MID(Overall!M1120, FIND(",", Overall!M1120, FIND(",",Overall!M1120) + 1) + 2, LEN(Overall!M1120))),"")</f>
        <v/>
      </c>
      <c r="P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Q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R1118" s="5" t="str">
        <f t="shared" si="34"/>
        <v/>
      </c>
      <c r="S1118" s="10" t="str">
        <f>IF(Overall!$A1120&lt;&gt;"",IF(AND(MONTH($N1118) &lt;= 1, MONTH($O1118) &gt;= 1), IF($R1118 &lt;&gt; "", $H1118/$R1118, ""), ""),"")</f>
        <v/>
      </c>
      <c r="T1118" s="10" t="str">
        <f>IF(Overall!$A1120&lt;&gt;"",IF(AND(MONTH($N1118) &lt;= 2, MONTH($O1118) &gt;= 2), IF($R1118 &lt;&gt; "", $H1118/$R1118, ""), ""),"")</f>
        <v/>
      </c>
      <c r="U1118" s="10" t="str">
        <f>IF(Overall!$A1120&lt;&gt;"",IF(AND(MONTH($N1118) &lt;= 3, MONTH($O1118) &gt;= 3), IF($R1118 &lt;&gt; "", $H1118/$R1118, ""), ""),"")</f>
        <v/>
      </c>
      <c r="V1118" s="10" t="str">
        <f>IF(Overall!$A1120&lt;&gt;"",IF(AND(MONTH($N1118) &lt;= 4, MONTH($O1118) &gt;= 4), IF($R1118 &lt;&gt; "", $H1118/$R1118, ""), ""),"")</f>
        <v/>
      </c>
      <c r="W1118" s="10" t="str">
        <f>IF(Overall!$A1120&lt;&gt;"",IF(AND(MONTH($N1118) &lt;= 5, MONTH($O1118) &gt;= 5), IF($R1118 &lt;&gt; "", $H1118/$R1118, ""), ""),"")</f>
        <v/>
      </c>
      <c r="X1118" s="10" t="str">
        <f>IF(Overall!$A1120&lt;&gt;"",IF(AND(MONTH($N1118) &lt;= 6, MONTH($O1118) &gt;= 6), IF($R1118 &lt;&gt; "", $H1118/$R1118, ""), ""),"")</f>
        <v/>
      </c>
      <c r="Y1118" s="10" t="str">
        <f>IF(Overall!$A1120&lt;&gt;"",IF(AND(MONTH($N1118) &lt;= 7, MONTH($O1118) &gt;= 7 ), IF($R1118 &lt;&gt; "", $H1118/$R1118, ""), ""),"")</f>
        <v/>
      </c>
      <c r="Z1118" s="10" t="str">
        <f>IF(Overall!$A1120&lt;&gt;"",IF(AND(MONTH($N1118) &lt;= 8, MONTH($O1118) &gt;= 8), IF($R1118 &lt;&gt; "", $H1118/$R1118, ""), ""),"")</f>
        <v/>
      </c>
      <c r="AA1118" s="10" t="str">
        <f>IF(Overall!$A1120&lt;&gt;"",IF(AND(MONTH($N1118) &lt;= 9, MONTH($O1118) &gt;= 9), IF($R1118 &lt;&gt; "", $H1118/$R1118, ""), ""),"")</f>
        <v/>
      </c>
      <c r="AB1118" s="10" t="str">
        <f>IF(Overall!$A1120&lt;&gt;"",IF(AND(MONTH($N1118) &lt;= 10, MONTH($O1118) &gt;= 10), IF($R1118 &lt;&gt; "", $H1118/$R1118, ""), ""),"")</f>
        <v/>
      </c>
      <c r="AC1118" s="10" t="str">
        <f>IF(Overall!$A1120&lt;&gt;"",IF(AND(MONTH($N1118) &lt;= 11, MONTH($O1118) &gt;= 11), IF($R1118 &lt;&gt; "", $H1118/$R1118, ""), ""),"")</f>
        <v/>
      </c>
      <c r="AD1118" s="10" t="str">
        <f>IF(Overall!$A1120&lt;&gt;"",IF(AND(MONTH($N1118) &lt;= 12, MONTH($O1118) &gt;= 12), IF($R1118 &lt;&gt; "", $H1118/$R1118, ""), ""),"")</f>
        <v/>
      </c>
      <c r="AF1118" s="10" t="str">
        <f ca="1">IFERROR(IF(AND(NOW()&lt;= EOMONTH(DATE(YEAR($O1118),1, 1), 0), Overall!$A1120&lt;&gt;"", MONTH($N1118) &lt;= 1, MONTH($O1118) &gt;= 1), IF($R1118 &lt;&gt; "", $H1118/$R1118, ""), ""), "")</f>
        <v/>
      </c>
      <c r="AG1118" s="10" t="str">
        <f ca="1">IFERROR(IF(AND(NOW()&lt;= EOMONTH(DATE(YEAR($O1118),2, 1), 0), Overall!$A1120&lt;&gt;"", MONTH($N1118) &lt;= 2, MONTH($O1118) &gt;= 2), IF($R1118 &lt;&gt; "", $H1118/$R1118, ""), ""), "")</f>
        <v/>
      </c>
      <c r="AH1118" s="10" t="str">
        <f ca="1">IFERROR(IF(AND(NOW()&lt;= EOMONTH(DATE(YEAR($O1118),3, 1), 0), Overall!$A1120&lt;&gt;"", MONTH($N1118) &lt;= 3, MONTH($O1118) &gt;= 3), IF($R1118 &lt;&gt; "", $H1118/$R1118, ""), ""), "")</f>
        <v/>
      </c>
      <c r="AI1118" s="10" t="str">
        <f ca="1">IFERROR(IF(AND(NOW()&lt;= EOMONTH(DATE(YEAR($O1118),4, 1), 0), Overall!$A1120&lt;&gt;"", MONTH($N1118) &lt;= 4, MONTH($O1118) &gt;= 4), IF($R1118 &lt;&gt; "", $H1118/$R1118, ""), ""), "")</f>
        <v/>
      </c>
      <c r="AJ1118" s="10" t="str">
        <f ca="1">IFERROR(IF(AND(NOW()&lt;= EOMONTH(DATE(YEAR($O1118),5, 1), 0), Overall!$A1120&lt;&gt;"", MONTH($N1118) &lt;= 5, MONTH($O1118) &gt;= 5), IF($R1118 &lt;&gt; "", $H1118/$R1118, ""), ""), "")</f>
        <v/>
      </c>
      <c r="AK1118" s="10" t="str">
        <f ca="1">IFERROR(IF(AND(NOW()&lt;= EOMONTH(DATE(YEAR($O1118),6, 1), 0), Overall!$A1120&lt;&gt;"", MONTH($N1118) &lt;= 6, MONTH($O1118) &gt;= 6), IF($R1118 &lt;&gt; "", $H1118/$R1118, ""), ""), "")</f>
        <v/>
      </c>
      <c r="AL1118" s="10" t="str">
        <f ca="1">IFERROR(IF(AND(NOW()&lt;= EOMONTH(DATE(YEAR($O1118),7, 1), 0), Overall!$A1120&lt;&gt;"", MONTH($N1118) &lt;= 7, MONTH($O1118) &gt;= 7), IF($R1118 &lt;&gt; "", $H1118/$R1118, ""), ""), "")</f>
        <v/>
      </c>
      <c r="AM1118" s="10" t="str">
        <f ca="1">IFERROR(IF(AND(NOW()&lt;= EOMONTH(DATE(YEAR($O1118),8, 1), 0), Overall!$A1120&lt;&gt;"", MONTH($N1118) &lt;= 8, MONTH($O1118) &gt;= 8), IF($R1118 &lt;&gt; "", $H1118/$R1118, ""), ""), "")</f>
        <v/>
      </c>
      <c r="AN1118" s="10" t="str">
        <f ca="1">IFERROR(IF(AND(NOW()&lt;= EOMONTH(DATE(YEAR($O1118),9, 1), 0), Overall!$A1120&lt;&gt;"", MONTH($N1118) &lt;= 9, MONTH($O1118) &gt;= 9), IF($R1118 &lt;&gt; "", $H1118/$R1118, ""), ""), "")</f>
        <v/>
      </c>
      <c r="AO1118" s="10" t="str">
        <f ca="1">IFERROR(IF(AND(NOW()&lt;= EOMONTH(DATE(YEAR($O1118),10, 1), 0), Overall!$A1120&lt;&gt;"", MONTH($N1118) &lt;= 10, MONTH($O1118) &gt;= 10), IF($R1118 &lt;&gt; "", $H1118/$R1118, ""), ""), "")</f>
        <v/>
      </c>
      <c r="AP1118" s="10" t="str">
        <f ca="1">IFERROR(IF(AND(NOW()&lt;= EOMONTH(DATE(YEAR($O1118),11, 1), 0), Overall!$A1120&lt;&gt;"", MONTH($N1118) &lt;=11, MONTH($O1118) &gt;= 11), IF($R1118 &lt;&gt; "", $H1118/$R1118, ""), ""), "")</f>
        <v/>
      </c>
      <c r="AQ1118" s="10" t="str">
        <f ca="1">IFERROR(IF(AND(NOW()&lt;= EOMONTH(DATE(YEAR($O1118),12, 1), 0), Overall!$A1120&lt;&gt;"", MONTH($N1118) &lt;= 12, MONTH($O1118) &gt;= 12), IF($R1118 &lt;&gt; "", $H1118/$R1118, ""), ""), "")</f>
        <v/>
      </c>
      <c r="AR1118" s="16">
        <f t="shared" ca="1" si="35"/>
        <v>0</v>
      </c>
    </row>
    <row r="1119" spans="1:44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6" t="str">
        <f>IF(Overall!F1121&lt;&gt;"",VALUE(Overall!F1121),"")</f>
        <v/>
      </c>
      <c r="I1119" s="6" t="str">
        <f>IF(Overall!G1121&lt;&gt;"",VALUE(Overall!G1121),"")</f>
        <v/>
      </c>
      <c r="J1119" s="6" t="str">
        <f>IF(Overall!H1121&lt;&gt;"",VALUE(Overall!H1121),"")</f>
        <v/>
      </c>
      <c r="K1119" s="6" t="str">
        <f>IF(Overall!I1121&lt;&gt;"",VALUE(Overall!I1121),"")</f>
        <v/>
      </c>
      <c r="L1119" s="6" t="str">
        <f>IF(Overall!J1121&lt;&gt;"",VALUE(Overall!J1121),"")</f>
        <v/>
      </c>
      <c r="M1119" s="6" t="str">
        <f>IF(Overall!K1121&lt;&gt;"",VALUE(Overall!K1121),"")</f>
        <v/>
      </c>
      <c r="N1119" s="7" t="str">
        <f>IF(Overall!L1121&lt;&gt;"",DATEVALUE(MID(Overall!L1121, FIND(",", Overall!L1121) + 2, FIND(" ", Overall!L1121) - FIND(",", Overall!L1121) - 1) &amp; " " &amp; MID(Overall!L1121, FIND(" ", Overall!L1121) + 1, FIND(",", Overall!L1121, FIND(" ", Overall!L1121)) - FIND(" ", Overall!L1121) - 1) &amp; ", " &amp; MID(Overall!L1121, FIND(",", Overall!L1121, FIND(",",Overall!L1121) + 1) + 2, LEN(Overall!L1121))),"")</f>
        <v/>
      </c>
      <c r="O1119" s="7" t="str">
        <f>IF(Overall!M1121&lt;&gt;"",DATEVALUE(MID(Overall!M1121, FIND(",", Overall!M1121) + 2, FIND(" ", Overall!M1121) - FIND(",", Overall!M1121) - 1) &amp; " " &amp; MID(Overall!M1121, FIND(" ", Overall!M1121) + 1, FIND(",", Overall!M1121, FIND(" ", Overall!M1121)) - FIND(" ", Overall!M1121) - 1) &amp; ", " &amp; MID(Overall!M1121, FIND(",", Overall!M1121, FIND(",",Overall!M1121) + 1) + 2, LEN(Overall!M1121))),"")</f>
        <v/>
      </c>
      <c r="P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Q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R1119" s="5" t="str">
        <f t="shared" si="34"/>
        <v/>
      </c>
      <c r="S1119" s="10" t="str">
        <f>IF(Overall!$A1121&lt;&gt;"",IF(AND(MONTH($N1119) &lt;= 1, MONTH($O1119) &gt;= 1), IF($R1119 &lt;&gt; "", $H1119/$R1119, ""), ""),"")</f>
        <v/>
      </c>
      <c r="T1119" s="10" t="str">
        <f>IF(Overall!$A1121&lt;&gt;"",IF(AND(MONTH($N1119) &lt;= 2, MONTH($O1119) &gt;= 2), IF($R1119 &lt;&gt; "", $H1119/$R1119, ""), ""),"")</f>
        <v/>
      </c>
      <c r="U1119" s="10" t="str">
        <f>IF(Overall!$A1121&lt;&gt;"",IF(AND(MONTH($N1119) &lt;= 3, MONTH($O1119) &gt;= 3), IF($R1119 &lt;&gt; "", $H1119/$R1119, ""), ""),"")</f>
        <v/>
      </c>
      <c r="V1119" s="10" t="str">
        <f>IF(Overall!$A1121&lt;&gt;"",IF(AND(MONTH($N1119) &lt;= 4, MONTH($O1119) &gt;= 4), IF($R1119 &lt;&gt; "", $H1119/$R1119, ""), ""),"")</f>
        <v/>
      </c>
      <c r="W1119" s="10" t="str">
        <f>IF(Overall!$A1121&lt;&gt;"",IF(AND(MONTH($N1119) &lt;= 5, MONTH($O1119) &gt;= 5), IF($R1119 &lt;&gt; "", $H1119/$R1119, ""), ""),"")</f>
        <v/>
      </c>
      <c r="X1119" s="10" t="str">
        <f>IF(Overall!$A1121&lt;&gt;"",IF(AND(MONTH($N1119) &lt;= 6, MONTH($O1119) &gt;= 6), IF($R1119 &lt;&gt; "", $H1119/$R1119, ""), ""),"")</f>
        <v/>
      </c>
      <c r="Y1119" s="10" t="str">
        <f>IF(Overall!$A1121&lt;&gt;"",IF(AND(MONTH($N1119) &lt;= 7, MONTH($O1119) &gt;= 7 ), IF($R1119 &lt;&gt; "", $H1119/$R1119, ""), ""),"")</f>
        <v/>
      </c>
      <c r="Z1119" s="10" t="str">
        <f>IF(Overall!$A1121&lt;&gt;"",IF(AND(MONTH($N1119) &lt;= 8, MONTH($O1119) &gt;= 8), IF($R1119 &lt;&gt; "", $H1119/$R1119, ""), ""),"")</f>
        <v/>
      </c>
      <c r="AA1119" s="10" t="str">
        <f>IF(Overall!$A1121&lt;&gt;"",IF(AND(MONTH($N1119) &lt;= 9, MONTH($O1119) &gt;= 9), IF($R1119 &lt;&gt; "", $H1119/$R1119, ""), ""),"")</f>
        <v/>
      </c>
      <c r="AB1119" s="10" t="str">
        <f>IF(Overall!$A1121&lt;&gt;"",IF(AND(MONTH($N1119) &lt;= 10, MONTH($O1119) &gt;= 10), IF($R1119 &lt;&gt; "", $H1119/$R1119, ""), ""),"")</f>
        <v/>
      </c>
      <c r="AC1119" s="10" t="str">
        <f>IF(Overall!$A1121&lt;&gt;"",IF(AND(MONTH($N1119) &lt;= 11, MONTH($O1119) &gt;= 11), IF($R1119 &lt;&gt; "", $H1119/$R1119, ""), ""),"")</f>
        <v/>
      </c>
      <c r="AD1119" s="10" t="str">
        <f>IF(Overall!$A1121&lt;&gt;"",IF(AND(MONTH($N1119) &lt;= 12, MONTH($O1119) &gt;= 12), IF($R1119 &lt;&gt; "", $H1119/$R1119, ""), ""),"")</f>
        <v/>
      </c>
      <c r="AF1119" s="10" t="str">
        <f ca="1">IFERROR(IF(AND(NOW()&lt;= EOMONTH(DATE(YEAR($O1119),1, 1), 0), Overall!$A1121&lt;&gt;"", MONTH($N1119) &lt;= 1, MONTH($O1119) &gt;= 1), IF($R1119 &lt;&gt; "", $H1119/$R1119, ""), ""), "")</f>
        <v/>
      </c>
      <c r="AG1119" s="10" t="str">
        <f ca="1">IFERROR(IF(AND(NOW()&lt;= EOMONTH(DATE(YEAR($O1119),2, 1), 0), Overall!$A1121&lt;&gt;"", MONTH($N1119) &lt;= 2, MONTH($O1119) &gt;= 2), IF($R1119 &lt;&gt; "", $H1119/$R1119, ""), ""), "")</f>
        <v/>
      </c>
      <c r="AH1119" s="10" t="str">
        <f ca="1">IFERROR(IF(AND(NOW()&lt;= EOMONTH(DATE(YEAR($O1119),3, 1), 0), Overall!$A1121&lt;&gt;"", MONTH($N1119) &lt;= 3, MONTH($O1119) &gt;= 3), IF($R1119 &lt;&gt; "", $H1119/$R1119, ""), ""), "")</f>
        <v/>
      </c>
      <c r="AI1119" s="10" t="str">
        <f ca="1">IFERROR(IF(AND(NOW()&lt;= EOMONTH(DATE(YEAR($O1119),4, 1), 0), Overall!$A1121&lt;&gt;"", MONTH($N1119) &lt;= 4, MONTH($O1119) &gt;= 4), IF($R1119 &lt;&gt; "", $H1119/$R1119, ""), ""), "")</f>
        <v/>
      </c>
      <c r="AJ1119" s="10" t="str">
        <f ca="1">IFERROR(IF(AND(NOW()&lt;= EOMONTH(DATE(YEAR($O1119),5, 1), 0), Overall!$A1121&lt;&gt;"", MONTH($N1119) &lt;= 5, MONTH($O1119) &gt;= 5), IF($R1119 &lt;&gt; "", $H1119/$R1119, ""), ""), "")</f>
        <v/>
      </c>
      <c r="AK1119" s="10" t="str">
        <f ca="1">IFERROR(IF(AND(NOW()&lt;= EOMONTH(DATE(YEAR($O1119),6, 1), 0), Overall!$A1121&lt;&gt;"", MONTH($N1119) &lt;= 6, MONTH($O1119) &gt;= 6), IF($R1119 &lt;&gt; "", $H1119/$R1119, ""), ""), "")</f>
        <v/>
      </c>
      <c r="AL1119" s="10" t="str">
        <f ca="1">IFERROR(IF(AND(NOW()&lt;= EOMONTH(DATE(YEAR($O1119),7, 1), 0), Overall!$A1121&lt;&gt;"", MONTH($N1119) &lt;= 7, MONTH($O1119) &gt;= 7), IF($R1119 &lt;&gt; "", $H1119/$R1119, ""), ""), "")</f>
        <v/>
      </c>
      <c r="AM1119" s="10" t="str">
        <f ca="1">IFERROR(IF(AND(NOW()&lt;= EOMONTH(DATE(YEAR($O1119),8, 1), 0), Overall!$A1121&lt;&gt;"", MONTH($N1119) &lt;= 8, MONTH($O1119) &gt;= 8), IF($R1119 &lt;&gt; "", $H1119/$R1119, ""), ""), "")</f>
        <v/>
      </c>
      <c r="AN1119" s="10" t="str">
        <f ca="1">IFERROR(IF(AND(NOW()&lt;= EOMONTH(DATE(YEAR($O1119),9, 1), 0), Overall!$A1121&lt;&gt;"", MONTH($N1119) &lt;= 9, MONTH($O1119) &gt;= 9), IF($R1119 &lt;&gt; "", $H1119/$R1119, ""), ""), "")</f>
        <v/>
      </c>
      <c r="AO1119" s="10" t="str">
        <f ca="1">IFERROR(IF(AND(NOW()&lt;= EOMONTH(DATE(YEAR($O1119),10, 1), 0), Overall!$A1121&lt;&gt;"", MONTH($N1119) &lt;= 10, MONTH($O1119) &gt;= 10), IF($R1119 &lt;&gt; "", $H1119/$R1119, ""), ""), "")</f>
        <v/>
      </c>
      <c r="AP1119" s="10" t="str">
        <f ca="1">IFERROR(IF(AND(NOW()&lt;= EOMONTH(DATE(YEAR($O1119),11, 1), 0), Overall!$A1121&lt;&gt;"", MONTH($N1119) &lt;=11, MONTH($O1119) &gt;= 11), IF($R1119 &lt;&gt; "", $H1119/$R1119, ""), ""), "")</f>
        <v/>
      </c>
      <c r="AQ1119" s="10" t="str">
        <f ca="1">IFERROR(IF(AND(NOW()&lt;= EOMONTH(DATE(YEAR($O1119),12, 1), 0), Overall!$A1121&lt;&gt;"", MONTH($N1119) &lt;= 12, MONTH($O1119) &gt;= 12), IF($R1119 &lt;&gt; "", $H1119/$R1119, ""), ""), "")</f>
        <v/>
      </c>
      <c r="AR1119" s="16">
        <f t="shared" ca="1" si="35"/>
        <v>0</v>
      </c>
    </row>
    <row r="1120" spans="1:44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6" t="str">
        <f>IF(Overall!F1122&lt;&gt;"",VALUE(Overall!F1122),"")</f>
        <v/>
      </c>
      <c r="I1120" s="6" t="str">
        <f>IF(Overall!G1122&lt;&gt;"",VALUE(Overall!G1122),"")</f>
        <v/>
      </c>
      <c r="J1120" s="6" t="str">
        <f>IF(Overall!H1122&lt;&gt;"",VALUE(Overall!H1122),"")</f>
        <v/>
      </c>
      <c r="K1120" s="6" t="str">
        <f>IF(Overall!I1122&lt;&gt;"",VALUE(Overall!I1122),"")</f>
        <v/>
      </c>
      <c r="L1120" s="6" t="str">
        <f>IF(Overall!J1122&lt;&gt;"",VALUE(Overall!J1122),"")</f>
        <v/>
      </c>
      <c r="M1120" s="6" t="str">
        <f>IF(Overall!K1122&lt;&gt;"",VALUE(Overall!K1122),"")</f>
        <v/>
      </c>
      <c r="N1120" s="7" t="str">
        <f>IF(Overall!L1122&lt;&gt;"",DATEVALUE(MID(Overall!L1122, FIND(",", Overall!L1122) + 2, FIND(" ", Overall!L1122) - FIND(",", Overall!L1122) - 1) &amp; " " &amp; MID(Overall!L1122, FIND(" ", Overall!L1122) + 1, FIND(",", Overall!L1122, FIND(" ", Overall!L1122)) - FIND(" ", Overall!L1122) - 1) &amp; ", " &amp; MID(Overall!L1122, FIND(",", Overall!L1122, FIND(",",Overall!L1122) + 1) + 2, LEN(Overall!L1122))),"")</f>
        <v/>
      </c>
      <c r="O1120" s="7" t="str">
        <f>IF(Overall!M1122&lt;&gt;"",DATEVALUE(MID(Overall!M1122, FIND(",", Overall!M1122) + 2, FIND(" ", Overall!M1122) - FIND(",", Overall!M1122) - 1) &amp; " " &amp; MID(Overall!M1122, FIND(" ", Overall!M1122) + 1, FIND(",", Overall!M1122, FIND(" ", Overall!M1122)) - FIND(" ", Overall!M1122) - 1) &amp; ", " &amp; MID(Overall!M1122, FIND(",", Overall!M1122, FIND(",",Overall!M1122) + 1) + 2, LEN(Overall!M1122))),"")</f>
        <v/>
      </c>
      <c r="P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Q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R1120" s="5" t="str">
        <f t="shared" si="34"/>
        <v/>
      </c>
      <c r="S1120" s="10" t="str">
        <f>IF(Overall!$A1122&lt;&gt;"",IF(AND(MONTH($N1120) &lt;= 1, MONTH($O1120) &gt;= 1), IF($R1120 &lt;&gt; "", $H1120/$R1120, ""), ""),"")</f>
        <v/>
      </c>
      <c r="T1120" s="10" t="str">
        <f>IF(Overall!$A1122&lt;&gt;"",IF(AND(MONTH($N1120) &lt;= 2, MONTH($O1120) &gt;= 2), IF($R1120 &lt;&gt; "", $H1120/$R1120, ""), ""),"")</f>
        <v/>
      </c>
      <c r="U1120" s="10" t="str">
        <f>IF(Overall!$A1122&lt;&gt;"",IF(AND(MONTH($N1120) &lt;= 3, MONTH($O1120) &gt;= 3), IF($R1120 &lt;&gt; "", $H1120/$R1120, ""), ""),"")</f>
        <v/>
      </c>
      <c r="V1120" s="10" t="str">
        <f>IF(Overall!$A1122&lt;&gt;"",IF(AND(MONTH($N1120) &lt;= 4, MONTH($O1120) &gt;= 4), IF($R1120 &lt;&gt; "", $H1120/$R1120, ""), ""),"")</f>
        <v/>
      </c>
      <c r="W1120" s="10" t="str">
        <f>IF(Overall!$A1122&lt;&gt;"",IF(AND(MONTH($N1120) &lt;= 5, MONTH($O1120) &gt;= 5), IF($R1120 &lt;&gt; "", $H1120/$R1120, ""), ""),"")</f>
        <v/>
      </c>
      <c r="X1120" s="10" t="str">
        <f>IF(Overall!$A1122&lt;&gt;"",IF(AND(MONTH($N1120) &lt;= 6, MONTH($O1120) &gt;= 6), IF($R1120 &lt;&gt; "", $H1120/$R1120, ""), ""),"")</f>
        <v/>
      </c>
      <c r="Y1120" s="10" t="str">
        <f>IF(Overall!$A1122&lt;&gt;"",IF(AND(MONTH($N1120) &lt;= 7, MONTH($O1120) &gt;= 7 ), IF($R1120 &lt;&gt; "", $H1120/$R1120, ""), ""),"")</f>
        <v/>
      </c>
      <c r="Z1120" s="10" t="str">
        <f>IF(Overall!$A1122&lt;&gt;"",IF(AND(MONTH($N1120) &lt;= 8, MONTH($O1120) &gt;= 8), IF($R1120 &lt;&gt; "", $H1120/$R1120, ""), ""),"")</f>
        <v/>
      </c>
      <c r="AA1120" s="10" t="str">
        <f>IF(Overall!$A1122&lt;&gt;"",IF(AND(MONTH($N1120) &lt;= 9, MONTH($O1120) &gt;= 9), IF($R1120 &lt;&gt; "", $H1120/$R1120, ""), ""),"")</f>
        <v/>
      </c>
      <c r="AB1120" s="10" t="str">
        <f>IF(Overall!$A1122&lt;&gt;"",IF(AND(MONTH($N1120) &lt;= 10, MONTH($O1120) &gt;= 10), IF($R1120 &lt;&gt; "", $H1120/$R1120, ""), ""),"")</f>
        <v/>
      </c>
      <c r="AC1120" s="10" t="str">
        <f>IF(Overall!$A1122&lt;&gt;"",IF(AND(MONTH($N1120) &lt;= 11, MONTH($O1120) &gt;= 11), IF($R1120 &lt;&gt; "", $H1120/$R1120, ""), ""),"")</f>
        <v/>
      </c>
      <c r="AD1120" s="10" t="str">
        <f>IF(Overall!$A1122&lt;&gt;"",IF(AND(MONTH($N1120) &lt;= 12, MONTH($O1120) &gt;= 12), IF($R1120 &lt;&gt; "", $H1120/$R1120, ""), ""),"")</f>
        <v/>
      </c>
      <c r="AF1120" s="10" t="str">
        <f ca="1">IFERROR(IF(AND(NOW()&lt;= EOMONTH(DATE(YEAR($O1120),1, 1), 0), Overall!$A1122&lt;&gt;"", MONTH($N1120) &lt;= 1, MONTH($O1120) &gt;= 1), IF($R1120 &lt;&gt; "", $H1120/$R1120, ""), ""), "")</f>
        <v/>
      </c>
      <c r="AG1120" s="10" t="str">
        <f ca="1">IFERROR(IF(AND(NOW()&lt;= EOMONTH(DATE(YEAR($O1120),2, 1), 0), Overall!$A1122&lt;&gt;"", MONTH($N1120) &lt;= 2, MONTH($O1120) &gt;= 2), IF($R1120 &lt;&gt; "", $H1120/$R1120, ""), ""), "")</f>
        <v/>
      </c>
      <c r="AH1120" s="10" t="str">
        <f ca="1">IFERROR(IF(AND(NOW()&lt;= EOMONTH(DATE(YEAR($O1120),3, 1), 0), Overall!$A1122&lt;&gt;"", MONTH($N1120) &lt;= 3, MONTH($O1120) &gt;= 3), IF($R1120 &lt;&gt; "", $H1120/$R1120, ""), ""), "")</f>
        <v/>
      </c>
      <c r="AI1120" s="10" t="str">
        <f ca="1">IFERROR(IF(AND(NOW()&lt;= EOMONTH(DATE(YEAR($O1120),4, 1), 0), Overall!$A1122&lt;&gt;"", MONTH($N1120) &lt;= 4, MONTH($O1120) &gt;= 4), IF($R1120 &lt;&gt; "", $H1120/$R1120, ""), ""), "")</f>
        <v/>
      </c>
      <c r="AJ1120" s="10" t="str">
        <f ca="1">IFERROR(IF(AND(NOW()&lt;= EOMONTH(DATE(YEAR($O1120),5, 1), 0), Overall!$A1122&lt;&gt;"", MONTH($N1120) &lt;= 5, MONTH($O1120) &gt;= 5), IF($R1120 &lt;&gt; "", $H1120/$R1120, ""), ""), "")</f>
        <v/>
      </c>
      <c r="AK1120" s="10" t="str">
        <f ca="1">IFERROR(IF(AND(NOW()&lt;= EOMONTH(DATE(YEAR($O1120),6, 1), 0), Overall!$A1122&lt;&gt;"", MONTH($N1120) &lt;= 6, MONTH($O1120) &gt;= 6), IF($R1120 &lt;&gt; "", $H1120/$R1120, ""), ""), "")</f>
        <v/>
      </c>
      <c r="AL1120" s="10" t="str">
        <f ca="1">IFERROR(IF(AND(NOW()&lt;= EOMONTH(DATE(YEAR($O1120),7, 1), 0), Overall!$A1122&lt;&gt;"", MONTH($N1120) &lt;= 7, MONTH($O1120) &gt;= 7), IF($R1120 &lt;&gt; "", $H1120/$R1120, ""), ""), "")</f>
        <v/>
      </c>
      <c r="AM1120" s="10" t="str">
        <f ca="1">IFERROR(IF(AND(NOW()&lt;= EOMONTH(DATE(YEAR($O1120),8, 1), 0), Overall!$A1122&lt;&gt;"", MONTH($N1120) &lt;= 8, MONTH($O1120) &gt;= 8), IF($R1120 &lt;&gt; "", $H1120/$R1120, ""), ""), "")</f>
        <v/>
      </c>
      <c r="AN1120" s="10" t="str">
        <f ca="1">IFERROR(IF(AND(NOW()&lt;= EOMONTH(DATE(YEAR($O1120),9, 1), 0), Overall!$A1122&lt;&gt;"", MONTH($N1120) &lt;= 9, MONTH($O1120) &gt;= 9), IF($R1120 &lt;&gt; "", $H1120/$R1120, ""), ""), "")</f>
        <v/>
      </c>
      <c r="AO1120" s="10" t="str">
        <f ca="1">IFERROR(IF(AND(NOW()&lt;= EOMONTH(DATE(YEAR($O1120),10, 1), 0), Overall!$A1122&lt;&gt;"", MONTH($N1120) &lt;= 10, MONTH($O1120) &gt;= 10), IF($R1120 &lt;&gt; "", $H1120/$R1120, ""), ""), "")</f>
        <v/>
      </c>
      <c r="AP1120" s="10" t="str">
        <f ca="1">IFERROR(IF(AND(NOW()&lt;= EOMONTH(DATE(YEAR($O1120),11, 1), 0), Overall!$A1122&lt;&gt;"", MONTH($N1120) &lt;=11, MONTH($O1120) &gt;= 11), IF($R1120 &lt;&gt; "", $H1120/$R1120, ""), ""), "")</f>
        <v/>
      </c>
      <c r="AQ1120" s="10" t="str">
        <f ca="1">IFERROR(IF(AND(NOW()&lt;= EOMONTH(DATE(YEAR($O1120),12, 1), 0), Overall!$A1122&lt;&gt;"", MONTH($N1120) &lt;= 12, MONTH($O1120) &gt;= 12), IF($R1120 &lt;&gt; "", $H1120/$R1120, ""), ""), "")</f>
        <v/>
      </c>
      <c r="AR1120" s="16">
        <f t="shared" ca="1" si="35"/>
        <v>0</v>
      </c>
    </row>
    <row r="1121" spans="1:44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6" t="str">
        <f>IF(Overall!F1123&lt;&gt;"",VALUE(Overall!F1123),"")</f>
        <v/>
      </c>
      <c r="I1121" s="6" t="str">
        <f>IF(Overall!G1123&lt;&gt;"",VALUE(Overall!G1123),"")</f>
        <v/>
      </c>
      <c r="J1121" s="6" t="str">
        <f>IF(Overall!H1123&lt;&gt;"",VALUE(Overall!H1123),"")</f>
        <v/>
      </c>
      <c r="K1121" s="6" t="str">
        <f>IF(Overall!I1123&lt;&gt;"",VALUE(Overall!I1123),"")</f>
        <v/>
      </c>
      <c r="L1121" s="6" t="str">
        <f>IF(Overall!J1123&lt;&gt;"",VALUE(Overall!J1123),"")</f>
        <v/>
      </c>
      <c r="M1121" s="6" t="str">
        <f>IF(Overall!K1123&lt;&gt;"",VALUE(Overall!K1123),"")</f>
        <v/>
      </c>
      <c r="N1121" s="7" t="str">
        <f>IF(Overall!L1123&lt;&gt;"",DATEVALUE(MID(Overall!L1123, FIND(",", Overall!L1123) + 2, FIND(" ", Overall!L1123) - FIND(",", Overall!L1123) - 1) &amp; " " &amp; MID(Overall!L1123, FIND(" ", Overall!L1123) + 1, FIND(",", Overall!L1123, FIND(" ", Overall!L1123)) - FIND(" ", Overall!L1123) - 1) &amp; ", " &amp; MID(Overall!L1123, FIND(",", Overall!L1123, FIND(",",Overall!L1123) + 1) + 2, LEN(Overall!L1123))),"")</f>
        <v/>
      </c>
      <c r="O1121" s="7" t="str">
        <f>IF(Overall!M1123&lt;&gt;"",DATEVALUE(MID(Overall!M1123, FIND(",", Overall!M1123) + 2, FIND(" ", Overall!M1123) - FIND(",", Overall!M1123) - 1) &amp; " " &amp; MID(Overall!M1123, FIND(" ", Overall!M1123) + 1, FIND(",", Overall!M1123, FIND(" ", Overall!M1123)) - FIND(" ", Overall!M1123) - 1) &amp; ", " &amp; MID(Overall!M1123, FIND(",", Overall!M1123, FIND(",",Overall!M1123) + 1) + 2, LEN(Overall!M1123))),"")</f>
        <v/>
      </c>
      <c r="P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Q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R1121" s="5" t="str">
        <f t="shared" si="34"/>
        <v/>
      </c>
      <c r="S1121" s="10" t="str">
        <f>IF(Overall!$A1123&lt;&gt;"",IF(AND(MONTH($N1121) &lt;= 1, MONTH($O1121) &gt;= 1), IF($R1121 &lt;&gt; "", $H1121/$R1121, ""), ""),"")</f>
        <v/>
      </c>
      <c r="T1121" s="10" t="str">
        <f>IF(Overall!$A1123&lt;&gt;"",IF(AND(MONTH($N1121) &lt;= 2, MONTH($O1121) &gt;= 2), IF($R1121 &lt;&gt; "", $H1121/$R1121, ""), ""),"")</f>
        <v/>
      </c>
      <c r="U1121" s="10" t="str">
        <f>IF(Overall!$A1123&lt;&gt;"",IF(AND(MONTH($N1121) &lt;= 3, MONTH($O1121) &gt;= 3), IF($R1121 &lt;&gt; "", $H1121/$R1121, ""), ""),"")</f>
        <v/>
      </c>
      <c r="V1121" s="10" t="str">
        <f>IF(Overall!$A1123&lt;&gt;"",IF(AND(MONTH($N1121) &lt;= 4, MONTH($O1121) &gt;= 4), IF($R1121 &lt;&gt; "", $H1121/$R1121, ""), ""),"")</f>
        <v/>
      </c>
      <c r="W1121" s="10" t="str">
        <f>IF(Overall!$A1123&lt;&gt;"",IF(AND(MONTH($N1121) &lt;= 5, MONTH($O1121) &gt;= 5), IF($R1121 &lt;&gt; "", $H1121/$R1121, ""), ""),"")</f>
        <v/>
      </c>
      <c r="X1121" s="10" t="str">
        <f>IF(Overall!$A1123&lt;&gt;"",IF(AND(MONTH($N1121) &lt;= 6, MONTH($O1121) &gt;= 6), IF($R1121 &lt;&gt; "", $H1121/$R1121, ""), ""),"")</f>
        <v/>
      </c>
      <c r="Y1121" s="10" t="str">
        <f>IF(Overall!$A1123&lt;&gt;"",IF(AND(MONTH($N1121) &lt;= 7, MONTH($O1121) &gt;= 7 ), IF($R1121 &lt;&gt; "", $H1121/$R1121, ""), ""),"")</f>
        <v/>
      </c>
      <c r="Z1121" s="10" t="str">
        <f>IF(Overall!$A1123&lt;&gt;"",IF(AND(MONTH($N1121) &lt;= 8, MONTH($O1121) &gt;= 8), IF($R1121 &lt;&gt; "", $H1121/$R1121, ""), ""),"")</f>
        <v/>
      </c>
      <c r="AA1121" s="10" t="str">
        <f>IF(Overall!$A1123&lt;&gt;"",IF(AND(MONTH($N1121) &lt;= 9, MONTH($O1121) &gt;= 9), IF($R1121 &lt;&gt; "", $H1121/$R1121, ""), ""),"")</f>
        <v/>
      </c>
      <c r="AB1121" s="10" t="str">
        <f>IF(Overall!$A1123&lt;&gt;"",IF(AND(MONTH($N1121) &lt;= 10, MONTH($O1121) &gt;= 10), IF($R1121 &lt;&gt; "", $H1121/$R1121, ""), ""),"")</f>
        <v/>
      </c>
      <c r="AC1121" s="10" t="str">
        <f>IF(Overall!$A1123&lt;&gt;"",IF(AND(MONTH($N1121) &lt;= 11, MONTH($O1121) &gt;= 11), IF($R1121 &lt;&gt; "", $H1121/$R1121, ""), ""),"")</f>
        <v/>
      </c>
      <c r="AD1121" s="10" t="str">
        <f>IF(Overall!$A1123&lt;&gt;"",IF(AND(MONTH($N1121) &lt;= 12, MONTH($O1121) &gt;= 12), IF($R1121 &lt;&gt; "", $H1121/$R1121, ""), ""),"")</f>
        <v/>
      </c>
      <c r="AF1121" s="10" t="str">
        <f ca="1">IFERROR(IF(AND(NOW()&lt;= EOMONTH(DATE(YEAR($O1121),1, 1), 0), Overall!$A1123&lt;&gt;"", MONTH($N1121) &lt;= 1, MONTH($O1121) &gt;= 1), IF($R1121 &lt;&gt; "", $H1121/$R1121, ""), ""), "")</f>
        <v/>
      </c>
      <c r="AG1121" s="10" t="str">
        <f ca="1">IFERROR(IF(AND(NOW()&lt;= EOMONTH(DATE(YEAR($O1121),2, 1), 0), Overall!$A1123&lt;&gt;"", MONTH($N1121) &lt;= 2, MONTH($O1121) &gt;= 2), IF($R1121 &lt;&gt; "", $H1121/$R1121, ""), ""), "")</f>
        <v/>
      </c>
      <c r="AH1121" s="10" t="str">
        <f ca="1">IFERROR(IF(AND(NOW()&lt;= EOMONTH(DATE(YEAR($O1121),3, 1), 0), Overall!$A1123&lt;&gt;"", MONTH($N1121) &lt;= 3, MONTH($O1121) &gt;= 3), IF($R1121 &lt;&gt; "", $H1121/$R1121, ""), ""), "")</f>
        <v/>
      </c>
      <c r="AI1121" s="10" t="str">
        <f ca="1">IFERROR(IF(AND(NOW()&lt;= EOMONTH(DATE(YEAR($O1121),4, 1), 0), Overall!$A1123&lt;&gt;"", MONTH($N1121) &lt;= 4, MONTH($O1121) &gt;= 4), IF($R1121 &lt;&gt; "", $H1121/$R1121, ""), ""), "")</f>
        <v/>
      </c>
      <c r="AJ1121" s="10" t="str">
        <f ca="1">IFERROR(IF(AND(NOW()&lt;= EOMONTH(DATE(YEAR($O1121),5, 1), 0), Overall!$A1123&lt;&gt;"", MONTH($N1121) &lt;= 5, MONTH($O1121) &gt;= 5), IF($R1121 &lt;&gt; "", $H1121/$R1121, ""), ""), "")</f>
        <v/>
      </c>
      <c r="AK1121" s="10" t="str">
        <f ca="1">IFERROR(IF(AND(NOW()&lt;= EOMONTH(DATE(YEAR($O1121),6, 1), 0), Overall!$A1123&lt;&gt;"", MONTH($N1121) &lt;= 6, MONTH($O1121) &gt;= 6), IF($R1121 &lt;&gt; "", $H1121/$R1121, ""), ""), "")</f>
        <v/>
      </c>
      <c r="AL1121" s="10" t="str">
        <f ca="1">IFERROR(IF(AND(NOW()&lt;= EOMONTH(DATE(YEAR($O1121),7, 1), 0), Overall!$A1123&lt;&gt;"", MONTH($N1121) &lt;= 7, MONTH($O1121) &gt;= 7), IF($R1121 &lt;&gt; "", $H1121/$R1121, ""), ""), "")</f>
        <v/>
      </c>
      <c r="AM1121" s="10" t="str">
        <f ca="1">IFERROR(IF(AND(NOW()&lt;= EOMONTH(DATE(YEAR($O1121),8, 1), 0), Overall!$A1123&lt;&gt;"", MONTH($N1121) &lt;= 8, MONTH($O1121) &gt;= 8), IF($R1121 &lt;&gt; "", $H1121/$R1121, ""), ""), "")</f>
        <v/>
      </c>
      <c r="AN1121" s="10" t="str">
        <f ca="1">IFERROR(IF(AND(NOW()&lt;= EOMONTH(DATE(YEAR($O1121),9, 1), 0), Overall!$A1123&lt;&gt;"", MONTH($N1121) &lt;= 9, MONTH($O1121) &gt;= 9), IF($R1121 &lt;&gt; "", $H1121/$R1121, ""), ""), "")</f>
        <v/>
      </c>
      <c r="AO1121" s="10" t="str">
        <f ca="1">IFERROR(IF(AND(NOW()&lt;= EOMONTH(DATE(YEAR($O1121),10, 1), 0), Overall!$A1123&lt;&gt;"", MONTH($N1121) &lt;= 10, MONTH($O1121) &gt;= 10), IF($R1121 &lt;&gt; "", $H1121/$R1121, ""), ""), "")</f>
        <v/>
      </c>
      <c r="AP1121" s="10" t="str">
        <f ca="1">IFERROR(IF(AND(NOW()&lt;= EOMONTH(DATE(YEAR($O1121),11, 1), 0), Overall!$A1123&lt;&gt;"", MONTH($N1121) &lt;=11, MONTH($O1121) &gt;= 11), IF($R1121 &lt;&gt; "", $H1121/$R1121, ""), ""), "")</f>
        <v/>
      </c>
      <c r="AQ1121" s="10" t="str">
        <f ca="1">IFERROR(IF(AND(NOW()&lt;= EOMONTH(DATE(YEAR($O1121),12, 1), 0), Overall!$A1123&lt;&gt;"", MONTH($N1121) &lt;= 12, MONTH($O1121) &gt;= 12), IF($R1121 &lt;&gt; "", $H1121/$R1121, ""), ""), "")</f>
        <v/>
      </c>
      <c r="AR1121" s="16">
        <f t="shared" ca="1" si="35"/>
        <v>0</v>
      </c>
    </row>
    <row r="1122" spans="1:44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6" t="str">
        <f>IF(Overall!F1124&lt;&gt;"",VALUE(Overall!F1124),"")</f>
        <v/>
      </c>
      <c r="I1122" s="6" t="str">
        <f>IF(Overall!G1124&lt;&gt;"",VALUE(Overall!G1124),"")</f>
        <v/>
      </c>
      <c r="J1122" s="6" t="str">
        <f>IF(Overall!H1124&lt;&gt;"",VALUE(Overall!H1124),"")</f>
        <v/>
      </c>
      <c r="K1122" s="6" t="str">
        <f>IF(Overall!I1124&lt;&gt;"",VALUE(Overall!I1124),"")</f>
        <v/>
      </c>
      <c r="L1122" s="6" t="str">
        <f>IF(Overall!J1124&lt;&gt;"",VALUE(Overall!J1124),"")</f>
        <v/>
      </c>
      <c r="M1122" s="6" t="str">
        <f>IF(Overall!K1124&lt;&gt;"",VALUE(Overall!K1124),"")</f>
        <v/>
      </c>
      <c r="N1122" s="7" t="str">
        <f>IF(Overall!L1124&lt;&gt;"",DATEVALUE(MID(Overall!L1124, FIND(",", Overall!L1124) + 2, FIND(" ", Overall!L1124) - FIND(",", Overall!L1124) - 1) &amp; " " &amp; MID(Overall!L1124, FIND(" ", Overall!L1124) + 1, FIND(",", Overall!L1124, FIND(" ", Overall!L1124)) - FIND(" ", Overall!L1124) - 1) &amp; ", " &amp; MID(Overall!L1124, FIND(",", Overall!L1124, FIND(",",Overall!L1124) + 1) + 2, LEN(Overall!L1124))),"")</f>
        <v/>
      </c>
      <c r="O1122" s="7" t="str">
        <f>IF(Overall!M1124&lt;&gt;"",DATEVALUE(MID(Overall!M1124, FIND(",", Overall!M1124) + 2, FIND(" ", Overall!M1124) - FIND(",", Overall!M1124) - 1) &amp; " " &amp; MID(Overall!M1124, FIND(" ", Overall!M1124) + 1, FIND(",", Overall!M1124, FIND(" ", Overall!M1124)) - FIND(" ", Overall!M1124) - 1) &amp; ", " &amp; MID(Overall!M1124, FIND(",", Overall!M1124, FIND(",",Overall!M1124) + 1) + 2, LEN(Overall!M1124))),"")</f>
        <v/>
      </c>
      <c r="P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Q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R1122" s="5" t="str">
        <f t="shared" si="34"/>
        <v/>
      </c>
      <c r="S1122" s="10" t="str">
        <f>IF(Overall!$A1124&lt;&gt;"",IF(AND(MONTH($N1122) &lt;= 1, MONTH($O1122) &gt;= 1), IF($R1122 &lt;&gt; "", $H1122/$R1122, ""), ""),"")</f>
        <v/>
      </c>
      <c r="T1122" s="10" t="str">
        <f>IF(Overall!$A1124&lt;&gt;"",IF(AND(MONTH($N1122) &lt;= 2, MONTH($O1122) &gt;= 2), IF($R1122 &lt;&gt; "", $H1122/$R1122, ""), ""),"")</f>
        <v/>
      </c>
      <c r="U1122" s="10" t="str">
        <f>IF(Overall!$A1124&lt;&gt;"",IF(AND(MONTH($N1122) &lt;= 3, MONTH($O1122) &gt;= 3), IF($R1122 &lt;&gt; "", $H1122/$R1122, ""), ""),"")</f>
        <v/>
      </c>
      <c r="V1122" s="10" t="str">
        <f>IF(Overall!$A1124&lt;&gt;"",IF(AND(MONTH($N1122) &lt;= 4, MONTH($O1122) &gt;= 4), IF($R1122 &lt;&gt; "", $H1122/$R1122, ""), ""),"")</f>
        <v/>
      </c>
      <c r="W1122" s="10" t="str">
        <f>IF(Overall!$A1124&lt;&gt;"",IF(AND(MONTH($N1122) &lt;= 5, MONTH($O1122) &gt;= 5), IF($R1122 &lt;&gt; "", $H1122/$R1122, ""), ""),"")</f>
        <v/>
      </c>
      <c r="X1122" s="10" t="str">
        <f>IF(Overall!$A1124&lt;&gt;"",IF(AND(MONTH($N1122) &lt;= 6, MONTH($O1122) &gt;= 6), IF($R1122 &lt;&gt; "", $H1122/$R1122, ""), ""),"")</f>
        <v/>
      </c>
      <c r="Y1122" s="10" t="str">
        <f>IF(Overall!$A1124&lt;&gt;"",IF(AND(MONTH($N1122) &lt;= 7, MONTH($O1122) &gt;= 7 ), IF($R1122 &lt;&gt; "", $H1122/$R1122, ""), ""),"")</f>
        <v/>
      </c>
      <c r="Z1122" s="10" t="str">
        <f>IF(Overall!$A1124&lt;&gt;"",IF(AND(MONTH($N1122) &lt;= 8, MONTH($O1122) &gt;= 8), IF($R1122 &lt;&gt; "", $H1122/$R1122, ""), ""),"")</f>
        <v/>
      </c>
      <c r="AA1122" s="10" t="str">
        <f>IF(Overall!$A1124&lt;&gt;"",IF(AND(MONTH($N1122) &lt;= 9, MONTH($O1122) &gt;= 9), IF($R1122 &lt;&gt; "", $H1122/$R1122, ""), ""),"")</f>
        <v/>
      </c>
      <c r="AB1122" s="10" t="str">
        <f>IF(Overall!$A1124&lt;&gt;"",IF(AND(MONTH($N1122) &lt;= 10, MONTH($O1122) &gt;= 10), IF($R1122 &lt;&gt; "", $H1122/$R1122, ""), ""),"")</f>
        <v/>
      </c>
      <c r="AC1122" s="10" t="str">
        <f>IF(Overall!$A1124&lt;&gt;"",IF(AND(MONTH($N1122) &lt;= 11, MONTH($O1122) &gt;= 11), IF($R1122 &lt;&gt; "", $H1122/$R1122, ""), ""),"")</f>
        <v/>
      </c>
      <c r="AD1122" s="10" t="str">
        <f>IF(Overall!$A1124&lt;&gt;"",IF(AND(MONTH($N1122) &lt;= 12, MONTH($O1122) &gt;= 12), IF($R1122 &lt;&gt; "", $H1122/$R1122, ""), ""),"")</f>
        <v/>
      </c>
      <c r="AF1122" s="10" t="str">
        <f ca="1">IFERROR(IF(AND(NOW()&lt;= EOMONTH(DATE(YEAR($O1122),1, 1), 0), Overall!$A1124&lt;&gt;"", MONTH($N1122) &lt;= 1, MONTH($O1122) &gt;= 1), IF($R1122 &lt;&gt; "", $H1122/$R1122, ""), ""), "")</f>
        <v/>
      </c>
      <c r="AG1122" s="10" t="str">
        <f ca="1">IFERROR(IF(AND(NOW()&lt;= EOMONTH(DATE(YEAR($O1122),2, 1), 0), Overall!$A1124&lt;&gt;"", MONTH($N1122) &lt;= 2, MONTH($O1122) &gt;= 2), IF($R1122 &lt;&gt; "", $H1122/$R1122, ""), ""), "")</f>
        <v/>
      </c>
      <c r="AH1122" s="10" t="str">
        <f ca="1">IFERROR(IF(AND(NOW()&lt;= EOMONTH(DATE(YEAR($O1122),3, 1), 0), Overall!$A1124&lt;&gt;"", MONTH($N1122) &lt;= 3, MONTH($O1122) &gt;= 3), IF($R1122 &lt;&gt; "", $H1122/$R1122, ""), ""), "")</f>
        <v/>
      </c>
      <c r="AI1122" s="10" t="str">
        <f ca="1">IFERROR(IF(AND(NOW()&lt;= EOMONTH(DATE(YEAR($O1122),4, 1), 0), Overall!$A1124&lt;&gt;"", MONTH($N1122) &lt;= 4, MONTH($O1122) &gt;= 4), IF($R1122 &lt;&gt; "", $H1122/$R1122, ""), ""), "")</f>
        <v/>
      </c>
      <c r="AJ1122" s="10" t="str">
        <f ca="1">IFERROR(IF(AND(NOW()&lt;= EOMONTH(DATE(YEAR($O1122),5, 1), 0), Overall!$A1124&lt;&gt;"", MONTH($N1122) &lt;= 5, MONTH($O1122) &gt;= 5), IF($R1122 &lt;&gt; "", $H1122/$R1122, ""), ""), "")</f>
        <v/>
      </c>
      <c r="AK1122" s="10" t="str">
        <f ca="1">IFERROR(IF(AND(NOW()&lt;= EOMONTH(DATE(YEAR($O1122),6, 1), 0), Overall!$A1124&lt;&gt;"", MONTH($N1122) &lt;= 6, MONTH($O1122) &gt;= 6), IF($R1122 &lt;&gt; "", $H1122/$R1122, ""), ""), "")</f>
        <v/>
      </c>
      <c r="AL1122" s="10" t="str">
        <f ca="1">IFERROR(IF(AND(NOW()&lt;= EOMONTH(DATE(YEAR($O1122),7, 1), 0), Overall!$A1124&lt;&gt;"", MONTH($N1122) &lt;= 7, MONTH($O1122) &gt;= 7), IF($R1122 &lt;&gt; "", $H1122/$R1122, ""), ""), "")</f>
        <v/>
      </c>
      <c r="AM1122" s="10" t="str">
        <f ca="1">IFERROR(IF(AND(NOW()&lt;= EOMONTH(DATE(YEAR($O1122),8, 1), 0), Overall!$A1124&lt;&gt;"", MONTH($N1122) &lt;= 8, MONTH($O1122) &gt;= 8), IF($R1122 &lt;&gt; "", $H1122/$R1122, ""), ""), "")</f>
        <v/>
      </c>
      <c r="AN1122" s="10" t="str">
        <f ca="1">IFERROR(IF(AND(NOW()&lt;= EOMONTH(DATE(YEAR($O1122),9, 1), 0), Overall!$A1124&lt;&gt;"", MONTH($N1122) &lt;= 9, MONTH($O1122) &gt;= 9), IF($R1122 &lt;&gt; "", $H1122/$R1122, ""), ""), "")</f>
        <v/>
      </c>
      <c r="AO1122" s="10" t="str">
        <f ca="1">IFERROR(IF(AND(NOW()&lt;= EOMONTH(DATE(YEAR($O1122),10, 1), 0), Overall!$A1124&lt;&gt;"", MONTH($N1122) &lt;= 10, MONTH($O1122) &gt;= 10), IF($R1122 &lt;&gt; "", $H1122/$R1122, ""), ""), "")</f>
        <v/>
      </c>
      <c r="AP1122" s="10" t="str">
        <f ca="1">IFERROR(IF(AND(NOW()&lt;= EOMONTH(DATE(YEAR($O1122),11, 1), 0), Overall!$A1124&lt;&gt;"", MONTH($N1122) &lt;=11, MONTH($O1122) &gt;= 11), IF($R1122 &lt;&gt; "", $H1122/$R1122, ""), ""), "")</f>
        <v/>
      </c>
      <c r="AQ1122" s="10" t="str">
        <f ca="1">IFERROR(IF(AND(NOW()&lt;= EOMONTH(DATE(YEAR($O1122),12, 1), 0), Overall!$A1124&lt;&gt;"", MONTH($N1122) &lt;= 12, MONTH($O1122) &gt;= 12), IF($R1122 &lt;&gt; "", $H1122/$R1122, ""), ""), "")</f>
        <v/>
      </c>
      <c r="AR1122" s="16">
        <f t="shared" ca="1" si="35"/>
        <v>0</v>
      </c>
    </row>
    <row r="1123" spans="1:44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6" t="str">
        <f>IF(Overall!F1125&lt;&gt;"",VALUE(Overall!F1125),"")</f>
        <v/>
      </c>
      <c r="I1123" s="6" t="str">
        <f>IF(Overall!G1125&lt;&gt;"",VALUE(Overall!G1125),"")</f>
        <v/>
      </c>
      <c r="J1123" s="6" t="str">
        <f>IF(Overall!H1125&lt;&gt;"",VALUE(Overall!H1125),"")</f>
        <v/>
      </c>
      <c r="K1123" s="6" t="str">
        <f>IF(Overall!I1125&lt;&gt;"",VALUE(Overall!I1125),"")</f>
        <v/>
      </c>
      <c r="L1123" s="6" t="str">
        <f>IF(Overall!J1125&lt;&gt;"",VALUE(Overall!J1125),"")</f>
        <v/>
      </c>
      <c r="M1123" s="6" t="str">
        <f>IF(Overall!K1125&lt;&gt;"",VALUE(Overall!K1125),"")</f>
        <v/>
      </c>
      <c r="N1123" s="7" t="str">
        <f>IF(Overall!L1125&lt;&gt;"",DATEVALUE(MID(Overall!L1125, FIND(",", Overall!L1125) + 2, FIND(" ", Overall!L1125) - FIND(",", Overall!L1125) - 1) &amp; " " &amp; MID(Overall!L1125, FIND(" ", Overall!L1125) + 1, FIND(",", Overall!L1125, FIND(" ", Overall!L1125)) - FIND(" ", Overall!L1125) - 1) &amp; ", " &amp; MID(Overall!L1125, FIND(",", Overall!L1125, FIND(",",Overall!L1125) + 1) + 2, LEN(Overall!L1125))),"")</f>
        <v/>
      </c>
      <c r="O1123" s="7" t="str">
        <f>IF(Overall!M1125&lt;&gt;"",DATEVALUE(MID(Overall!M1125, FIND(",", Overall!M1125) + 2, FIND(" ", Overall!M1125) - FIND(",", Overall!M1125) - 1) &amp; " " &amp; MID(Overall!M1125, FIND(" ", Overall!M1125) + 1, FIND(",", Overall!M1125, FIND(" ", Overall!M1125)) - FIND(" ", Overall!M1125) - 1) &amp; ", " &amp; MID(Overall!M1125, FIND(",", Overall!M1125, FIND(",",Overall!M1125) + 1) + 2, LEN(Overall!M1125))),"")</f>
        <v/>
      </c>
      <c r="P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Q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R1123" s="5" t="str">
        <f t="shared" si="34"/>
        <v/>
      </c>
      <c r="S1123" s="10" t="str">
        <f>IF(Overall!$A1125&lt;&gt;"",IF(AND(MONTH($N1123) &lt;= 1, MONTH($O1123) &gt;= 1), IF($R1123 &lt;&gt; "", $H1123/$R1123, ""), ""),"")</f>
        <v/>
      </c>
      <c r="T1123" s="10" t="str">
        <f>IF(Overall!$A1125&lt;&gt;"",IF(AND(MONTH($N1123) &lt;= 2, MONTH($O1123) &gt;= 2), IF($R1123 &lt;&gt; "", $H1123/$R1123, ""), ""),"")</f>
        <v/>
      </c>
      <c r="U1123" s="10" t="str">
        <f>IF(Overall!$A1125&lt;&gt;"",IF(AND(MONTH($N1123) &lt;= 3, MONTH($O1123) &gt;= 3), IF($R1123 &lt;&gt; "", $H1123/$R1123, ""), ""),"")</f>
        <v/>
      </c>
      <c r="V1123" s="10" t="str">
        <f>IF(Overall!$A1125&lt;&gt;"",IF(AND(MONTH($N1123) &lt;= 4, MONTH($O1123) &gt;= 4), IF($R1123 &lt;&gt; "", $H1123/$R1123, ""), ""),"")</f>
        <v/>
      </c>
      <c r="W1123" s="10" t="str">
        <f>IF(Overall!$A1125&lt;&gt;"",IF(AND(MONTH($N1123) &lt;= 5, MONTH($O1123) &gt;= 5), IF($R1123 &lt;&gt; "", $H1123/$R1123, ""), ""),"")</f>
        <v/>
      </c>
      <c r="X1123" s="10" t="str">
        <f>IF(Overall!$A1125&lt;&gt;"",IF(AND(MONTH($N1123) &lt;= 6, MONTH($O1123) &gt;= 6), IF($R1123 &lt;&gt; "", $H1123/$R1123, ""), ""),"")</f>
        <v/>
      </c>
      <c r="Y1123" s="10" t="str">
        <f>IF(Overall!$A1125&lt;&gt;"",IF(AND(MONTH($N1123) &lt;= 7, MONTH($O1123) &gt;= 7 ), IF($R1123 &lt;&gt; "", $H1123/$R1123, ""), ""),"")</f>
        <v/>
      </c>
      <c r="Z1123" s="10" t="str">
        <f>IF(Overall!$A1125&lt;&gt;"",IF(AND(MONTH($N1123) &lt;= 8, MONTH($O1123) &gt;= 8), IF($R1123 &lt;&gt; "", $H1123/$R1123, ""), ""),"")</f>
        <v/>
      </c>
      <c r="AA1123" s="10" t="str">
        <f>IF(Overall!$A1125&lt;&gt;"",IF(AND(MONTH($N1123) &lt;= 9, MONTH($O1123) &gt;= 9), IF($R1123 &lt;&gt; "", $H1123/$R1123, ""), ""),"")</f>
        <v/>
      </c>
      <c r="AB1123" s="10" t="str">
        <f>IF(Overall!$A1125&lt;&gt;"",IF(AND(MONTH($N1123) &lt;= 10, MONTH($O1123) &gt;= 10), IF($R1123 &lt;&gt; "", $H1123/$R1123, ""), ""),"")</f>
        <v/>
      </c>
      <c r="AC1123" s="10" t="str">
        <f>IF(Overall!$A1125&lt;&gt;"",IF(AND(MONTH($N1123) &lt;= 11, MONTH($O1123) &gt;= 11), IF($R1123 &lt;&gt; "", $H1123/$R1123, ""), ""),"")</f>
        <v/>
      </c>
      <c r="AD1123" s="10" t="str">
        <f>IF(Overall!$A1125&lt;&gt;"",IF(AND(MONTH($N1123) &lt;= 12, MONTH($O1123) &gt;= 12), IF($R1123 &lt;&gt; "", $H1123/$R1123, ""), ""),"")</f>
        <v/>
      </c>
      <c r="AF1123" s="10" t="str">
        <f ca="1">IFERROR(IF(AND(NOW()&lt;= EOMONTH(DATE(YEAR($O1123),1, 1), 0), Overall!$A1125&lt;&gt;"", MONTH($N1123) &lt;= 1, MONTH($O1123) &gt;= 1), IF($R1123 &lt;&gt; "", $H1123/$R1123, ""), ""), "")</f>
        <v/>
      </c>
      <c r="AG1123" s="10" t="str">
        <f ca="1">IFERROR(IF(AND(NOW()&lt;= EOMONTH(DATE(YEAR($O1123),2, 1), 0), Overall!$A1125&lt;&gt;"", MONTH($N1123) &lt;= 2, MONTH($O1123) &gt;= 2), IF($R1123 &lt;&gt; "", $H1123/$R1123, ""), ""), "")</f>
        <v/>
      </c>
      <c r="AH1123" s="10" t="str">
        <f ca="1">IFERROR(IF(AND(NOW()&lt;= EOMONTH(DATE(YEAR($O1123),3, 1), 0), Overall!$A1125&lt;&gt;"", MONTH($N1123) &lt;= 3, MONTH($O1123) &gt;= 3), IF($R1123 &lt;&gt; "", $H1123/$R1123, ""), ""), "")</f>
        <v/>
      </c>
      <c r="AI1123" s="10" t="str">
        <f ca="1">IFERROR(IF(AND(NOW()&lt;= EOMONTH(DATE(YEAR($O1123),4, 1), 0), Overall!$A1125&lt;&gt;"", MONTH($N1123) &lt;= 4, MONTH($O1123) &gt;= 4), IF($R1123 &lt;&gt; "", $H1123/$R1123, ""), ""), "")</f>
        <v/>
      </c>
      <c r="AJ1123" s="10" t="str">
        <f ca="1">IFERROR(IF(AND(NOW()&lt;= EOMONTH(DATE(YEAR($O1123),5, 1), 0), Overall!$A1125&lt;&gt;"", MONTH($N1123) &lt;= 5, MONTH($O1123) &gt;= 5), IF($R1123 &lt;&gt; "", $H1123/$R1123, ""), ""), "")</f>
        <v/>
      </c>
      <c r="AK1123" s="10" t="str">
        <f ca="1">IFERROR(IF(AND(NOW()&lt;= EOMONTH(DATE(YEAR($O1123),6, 1), 0), Overall!$A1125&lt;&gt;"", MONTH($N1123) &lt;= 6, MONTH($O1123) &gt;= 6), IF($R1123 &lt;&gt; "", $H1123/$R1123, ""), ""), "")</f>
        <v/>
      </c>
      <c r="AL1123" s="10" t="str">
        <f ca="1">IFERROR(IF(AND(NOW()&lt;= EOMONTH(DATE(YEAR($O1123),7, 1), 0), Overall!$A1125&lt;&gt;"", MONTH($N1123) &lt;= 7, MONTH($O1123) &gt;= 7), IF($R1123 &lt;&gt; "", $H1123/$R1123, ""), ""), "")</f>
        <v/>
      </c>
      <c r="AM1123" s="10" t="str">
        <f ca="1">IFERROR(IF(AND(NOW()&lt;= EOMONTH(DATE(YEAR($O1123),8, 1), 0), Overall!$A1125&lt;&gt;"", MONTH($N1123) &lt;= 8, MONTH($O1123) &gt;= 8), IF($R1123 &lt;&gt; "", $H1123/$R1123, ""), ""), "")</f>
        <v/>
      </c>
      <c r="AN1123" s="10" t="str">
        <f ca="1">IFERROR(IF(AND(NOW()&lt;= EOMONTH(DATE(YEAR($O1123),9, 1), 0), Overall!$A1125&lt;&gt;"", MONTH($N1123) &lt;= 9, MONTH($O1123) &gt;= 9), IF($R1123 &lt;&gt; "", $H1123/$R1123, ""), ""), "")</f>
        <v/>
      </c>
      <c r="AO1123" s="10" t="str">
        <f ca="1">IFERROR(IF(AND(NOW()&lt;= EOMONTH(DATE(YEAR($O1123),10, 1), 0), Overall!$A1125&lt;&gt;"", MONTH($N1123) &lt;= 10, MONTH($O1123) &gt;= 10), IF($R1123 &lt;&gt; "", $H1123/$R1123, ""), ""), "")</f>
        <v/>
      </c>
      <c r="AP1123" s="10" t="str">
        <f ca="1">IFERROR(IF(AND(NOW()&lt;= EOMONTH(DATE(YEAR($O1123),11, 1), 0), Overall!$A1125&lt;&gt;"", MONTH($N1123) &lt;=11, MONTH($O1123) &gt;= 11), IF($R1123 &lt;&gt; "", $H1123/$R1123, ""), ""), "")</f>
        <v/>
      </c>
      <c r="AQ1123" s="10" t="str">
        <f ca="1">IFERROR(IF(AND(NOW()&lt;= EOMONTH(DATE(YEAR($O1123),12, 1), 0), Overall!$A1125&lt;&gt;"", MONTH($N1123) &lt;= 12, MONTH($O1123) &gt;= 12), IF($R1123 &lt;&gt; "", $H1123/$R1123, ""), ""), "")</f>
        <v/>
      </c>
      <c r="AR1123" s="16">
        <f t="shared" ca="1" si="35"/>
        <v>0</v>
      </c>
    </row>
    <row r="1124" spans="1:44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6" t="str">
        <f>IF(Overall!F1126&lt;&gt;"",VALUE(Overall!F1126),"")</f>
        <v/>
      </c>
      <c r="I1124" s="6" t="str">
        <f>IF(Overall!G1126&lt;&gt;"",VALUE(Overall!G1126),"")</f>
        <v/>
      </c>
      <c r="J1124" s="6" t="str">
        <f>IF(Overall!H1126&lt;&gt;"",VALUE(Overall!H1126),"")</f>
        <v/>
      </c>
      <c r="K1124" s="6" t="str">
        <f>IF(Overall!I1126&lt;&gt;"",VALUE(Overall!I1126),"")</f>
        <v/>
      </c>
      <c r="L1124" s="6" t="str">
        <f>IF(Overall!J1126&lt;&gt;"",VALUE(Overall!J1126),"")</f>
        <v/>
      </c>
      <c r="M1124" s="6" t="str">
        <f>IF(Overall!K1126&lt;&gt;"",VALUE(Overall!K1126),"")</f>
        <v/>
      </c>
      <c r="N1124" s="7" t="str">
        <f>IF(Overall!L1126&lt;&gt;"",DATEVALUE(MID(Overall!L1126, FIND(",", Overall!L1126) + 2, FIND(" ", Overall!L1126) - FIND(",", Overall!L1126) - 1) &amp; " " &amp; MID(Overall!L1126, FIND(" ", Overall!L1126) + 1, FIND(",", Overall!L1126, FIND(" ", Overall!L1126)) - FIND(" ", Overall!L1126) - 1) &amp; ", " &amp; MID(Overall!L1126, FIND(",", Overall!L1126, FIND(",",Overall!L1126) + 1) + 2, LEN(Overall!L1126))),"")</f>
        <v/>
      </c>
      <c r="O1124" s="7" t="str">
        <f>IF(Overall!M1126&lt;&gt;"",DATEVALUE(MID(Overall!M1126, FIND(",", Overall!M1126) + 2, FIND(" ", Overall!M1126) - FIND(",", Overall!M1126) - 1) &amp; " " &amp; MID(Overall!M1126, FIND(" ", Overall!M1126) + 1, FIND(",", Overall!M1126, FIND(" ", Overall!M1126)) - FIND(" ", Overall!M1126) - 1) &amp; ", " &amp; MID(Overall!M1126, FIND(",", Overall!M1126, FIND(",",Overall!M1126) + 1) + 2, LEN(Overall!M1126))),"")</f>
        <v/>
      </c>
      <c r="P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Q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R1124" s="5" t="str">
        <f t="shared" si="34"/>
        <v/>
      </c>
      <c r="S1124" s="10" t="str">
        <f>IF(Overall!$A1126&lt;&gt;"",IF(AND(MONTH($N1124) &lt;= 1, MONTH($O1124) &gt;= 1), IF($R1124 &lt;&gt; "", $H1124/$R1124, ""), ""),"")</f>
        <v/>
      </c>
      <c r="T1124" s="10" t="str">
        <f>IF(Overall!$A1126&lt;&gt;"",IF(AND(MONTH($N1124) &lt;= 2, MONTH($O1124) &gt;= 2), IF($R1124 &lt;&gt; "", $H1124/$R1124, ""), ""),"")</f>
        <v/>
      </c>
      <c r="U1124" s="10" t="str">
        <f>IF(Overall!$A1126&lt;&gt;"",IF(AND(MONTH($N1124) &lt;= 3, MONTH($O1124) &gt;= 3), IF($R1124 &lt;&gt; "", $H1124/$R1124, ""), ""),"")</f>
        <v/>
      </c>
      <c r="V1124" s="10" t="str">
        <f>IF(Overall!$A1126&lt;&gt;"",IF(AND(MONTH($N1124) &lt;= 4, MONTH($O1124) &gt;= 4), IF($R1124 &lt;&gt; "", $H1124/$R1124, ""), ""),"")</f>
        <v/>
      </c>
      <c r="W1124" s="10" t="str">
        <f>IF(Overall!$A1126&lt;&gt;"",IF(AND(MONTH($N1124) &lt;= 5, MONTH($O1124) &gt;= 5), IF($R1124 &lt;&gt; "", $H1124/$R1124, ""), ""),"")</f>
        <v/>
      </c>
      <c r="X1124" s="10" t="str">
        <f>IF(Overall!$A1126&lt;&gt;"",IF(AND(MONTH($N1124) &lt;= 6, MONTH($O1124) &gt;= 6), IF($R1124 &lt;&gt; "", $H1124/$R1124, ""), ""),"")</f>
        <v/>
      </c>
      <c r="Y1124" s="10" t="str">
        <f>IF(Overall!$A1126&lt;&gt;"",IF(AND(MONTH($N1124) &lt;= 7, MONTH($O1124) &gt;= 7 ), IF($R1124 &lt;&gt; "", $H1124/$R1124, ""), ""),"")</f>
        <v/>
      </c>
      <c r="Z1124" s="10" t="str">
        <f>IF(Overall!$A1126&lt;&gt;"",IF(AND(MONTH($N1124) &lt;= 8, MONTH($O1124) &gt;= 8), IF($R1124 &lt;&gt; "", $H1124/$R1124, ""), ""),"")</f>
        <v/>
      </c>
      <c r="AA1124" s="10" t="str">
        <f>IF(Overall!$A1126&lt;&gt;"",IF(AND(MONTH($N1124) &lt;= 9, MONTH($O1124) &gt;= 9), IF($R1124 &lt;&gt; "", $H1124/$R1124, ""), ""),"")</f>
        <v/>
      </c>
      <c r="AB1124" s="10" t="str">
        <f>IF(Overall!$A1126&lt;&gt;"",IF(AND(MONTH($N1124) &lt;= 10, MONTH($O1124) &gt;= 10), IF($R1124 &lt;&gt; "", $H1124/$R1124, ""), ""),"")</f>
        <v/>
      </c>
      <c r="AC1124" s="10" t="str">
        <f>IF(Overall!$A1126&lt;&gt;"",IF(AND(MONTH($N1124) &lt;= 11, MONTH($O1124) &gt;= 11), IF($R1124 &lt;&gt; "", $H1124/$R1124, ""), ""),"")</f>
        <v/>
      </c>
      <c r="AD1124" s="10" t="str">
        <f>IF(Overall!$A1126&lt;&gt;"",IF(AND(MONTH($N1124) &lt;= 12, MONTH($O1124) &gt;= 12), IF($R1124 &lt;&gt; "", $H1124/$R1124, ""), ""),"")</f>
        <v/>
      </c>
      <c r="AF1124" s="10" t="str">
        <f ca="1">IFERROR(IF(AND(NOW()&lt;= EOMONTH(DATE(YEAR($O1124),1, 1), 0), Overall!$A1126&lt;&gt;"", MONTH($N1124) &lt;= 1, MONTH($O1124) &gt;= 1), IF($R1124 &lt;&gt; "", $H1124/$R1124, ""), ""), "")</f>
        <v/>
      </c>
      <c r="AG1124" s="10" t="str">
        <f ca="1">IFERROR(IF(AND(NOW()&lt;= EOMONTH(DATE(YEAR($O1124),2, 1), 0), Overall!$A1126&lt;&gt;"", MONTH($N1124) &lt;= 2, MONTH($O1124) &gt;= 2), IF($R1124 &lt;&gt; "", $H1124/$R1124, ""), ""), "")</f>
        <v/>
      </c>
      <c r="AH1124" s="10" t="str">
        <f ca="1">IFERROR(IF(AND(NOW()&lt;= EOMONTH(DATE(YEAR($O1124),3, 1), 0), Overall!$A1126&lt;&gt;"", MONTH($N1124) &lt;= 3, MONTH($O1124) &gt;= 3), IF($R1124 &lt;&gt; "", $H1124/$R1124, ""), ""), "")</f>
        <v/>
      </c>
      <c r="AI1124" s="10" t="str">
        <f ca="1">IFERROR(IF(AND(NOW()&lt;= EOMONTH(DATE(YEAR($O1124),4, 1), 0), Overall!$A1126&lt;&gt;"", MONTH($N1124) &lt;= 4, MONTH($O1124) &gt;= 4), IF($R1124 &lt;&gt; "", $H1124/$R1124, ""), ""), "")</f>
        <v/>
      </c>
      <c r="AJ1124" s="10" t="str">
        <f ca="1">IFERROR(IF(AND(NOW()&lt;= EOMONTH(DATE(YEAR($O1124),5, 1), 0), Overall!$A1126&lt;&gt;"", MONTH($N1124) &lt;= 5, MONTH($O1124) &gt;= 5), IF($R1124 &lt;&gt; "", $H1124/$R1124, ""), ""), "")</f>
        <v/>
      </c>
      <c r="AK1124" s="10" t="str">
        <f ca="1">IFERROR(IF(AND(NOW()&lt;= EOMONTH(DATE(YEAR($O1124),6, 1), 0), Overall!$A1126&lt;&gt;"", MONTH($N1124) &lt;= 6, MONTH($O1124) &gt;= 6), IF($R1124 &lt;&gt; "", $H1124/$R1124, ""), ""), "")</f>
        <v/>
      </c>
      <c r="AL1124" s="10" t="str">
        <f ca="1">IFERROR(IF(AND(NOW()&lt;= EOMONTH(DATE(YEAR($O1124),7, 1), 0), Overall!$A1126&lt;&gt;"", MONTH($N1124) &lt;= 7, MONTH($O1124) &gt;= 7), IF($R1124 &lt;&gt; "", $H1124/$R1124, ""), ""), "")</f>
        <v/>
      </c>
      <c r="AM1124" s="10" t="str">
        <f ca="1">IFERROR(IF(AND(NOW()&lt;= EOMONTH(DATE(YEAR($O1124),8, 1), 0), Overall!$A1126&lt;&gt;"", MONTH($N1124) &lt;= 8, MONTH($O1124) &gt;= 8), IF($R1124 &lt;&gt; "", $H1124/$R1124, ""), ""), "")</f>
        <v/>
      </c>
      <c r="AN1124" s="10" t="str">
        <f ca="1">IFERROR(IF(AND(NOW()&lt;= EOMONTH(DATE(YEAR($O1124),9, 1), 0), Overall!$A1126&lt;&gt;"", MONTH($N1124) &lt;= 9, MONTH($O1124) &gt;= 9), IF($R1124 &lt;&gt; "", $H1124/$R1124, ""), ""), "")</f>
        <v/>
      </c>
      <c r="AO1124" s="10" t="str">
        <f ca="1">IFERROR(IF(AND(NOW()&lt;= EOMONTH(DATE(YEAR($O1124),10, 1), 0), Overall!$A1126&lt;&gt;"", MONTH($N1124) &lt;= 10, MONTH($O1124) &gt;= 10), IF($R1124 &lt;&gt; "", $H1124/$R1124, ""), ""), "")</f>
        <v/>
      </c>
      <c r="AP1124" s="10" t="str">
        <f ca="1">IFERROR(IF(AND(NOW()&lt;= EOMONTH(DATE(YEAR($O1124),11, 1), 0), Overall!$A1126&lt;&gt;"", MONTH($N1124) &lt;=11, MONTH($O1124) &gt;= 11), IF($R1124 &lt;&gt; "", $H1124/$R1124, ""), ""), "")</f>
        <v/>
      </c>
      <c r="AQ1124" s="10" t="str">
        <f ca="1">IFERROR(IF(AND(NOW()&lt;= EOMONTH(DATE(YEAR($O1124),12, 1), 0), Overall!$A1126&lt;&gt;"", MONTH($N1124) &lt;= 12, MONTH($O1124) &gt;= 12), IF($R1124 &lt;&gt; "", $H1124/$R1124, ""), ""), "")</f>
        <v/>
      </c>
      <c r="AR1124" s="16">
        <f t="shared" ca="1" si="35"/>
        <v>0</v>
      </c>
    </row>
    <row r="1125" spans="1:44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6" t="str">
        <f>IF(Overall!F1127&lt;&gt;"",VALUE(Overall!F1127),"")</f>
        <v/>
      </c>
      <c r="I1125" s="6" t="str">
        <f>IF(Overall!G1127&lt;&gt;"",VALUE(Overall!G1127),"")</f>
        <v/>
      </c>
      <c r="J1125" s="6" t="str">
        <f>IF(Overall!H1127&lt;&gt;"",VALUE(Overall!H1127),"")</f>
        <v/>
      </c>
      <c r="K1125" s="6" t="str">
        <f>IF(Overall!I1127&lt;&gt;"",VALUE(Overall!I1127),"")</f>
        <v/>
      </c>
      <c r="L1125" s="6" t="str">
        <f>IF(Overall!J1127&lt;&gt;"",VALUE(Overall!J1127),"")</f>
        <v/>
      </c>
      <c r="M1125" s="6" t="str">
        <f>IF(Overall!K1127&lt;&gt;"",VALUE(Overall!K1127),"")</f>
        <v/>
      </c>
      <c r="N1125" s="7" t="str">
        <f>IF(Overall!L1127&lt;&gt;"",DATEVALUE(MID(Overall!L1127, FIND(",", Overall!L1127) + 2, FIND(" ", Overall!L1127) - FIND(",", Overall!L1127) - 1) &amp; " " &amp; MID(Overall!L1127, FIND(" ", Overall!L1127) + 1, FIND(",", Overall!L1127, FIND(" ", Overall!L1127)) - FIND(" ", Overall!L1127) - 1) &amp; ", " &amp; MID(Overall!L1127, FIND(",", Overall!L1127, FIND(",",Overall!L1127) + 1) + 2, LEN(Overall!L1127))),"")</f>
        <v/>
      </c>
      <c r="O1125" s="7" t="str">
        <f>IF(Overall!M1127&lt;&gt;"",DATEVALUE(MID(Overall!M1127, FIND(",", Overall!M1127) + 2, FIND(" ", Overall!M1127) - FIND(",", Overall!M1127) - 1) &amp; " " &amp; MID(Overall!M1127, FIND(" ", Overall!M1127) + 1, FIND(",", Overall!M1127, FIND(" ", Overall!M1127)) - FIND(" ", Overall!M1127) - 1) &amp; ", " &amp; MID(Overall!M1127, FIND(",", Overall!M1127, FIND(",",Overall!M1127) + 1) + 2, LEN(Overall!M1127))),"")</f>
        <v/>
      </c>
      <c r="P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Q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R1125" s="5" t="str">
        <f t="shared" si="34"/>
        <v/>
      </c>
      <c r="S1125" s="10" t="str">
        <f>IF(Overall!$A1127&lt;&gt;"",IF(AND(MONTH($N1125) &lt;= 1, MONTH($O1125) &gt;= 1), IF($R1125 &lt;&gt; "", $H1125/$R1125, ""), ""),"")</f>
        <v/>
      </c>
      <c r="T1125" s="10" t="str">
        <f>IF(Overall!$A1127&lt;&gt;"",IF(AND(MONTH($N1125) &lt;= 2, MONTH($O1125) &gt;= 2), IF($R1125 &lt;&gt; "", $H1125/$R1125, ""), ""),"")</f>
        <v/>
      </c>
      <c r="U1125" s="10" t="str">
        <f>IF(Overall!$A1127&lt;&gt;"",IF(AND(MONTH($N1125) &lt;= 3, MONTH($O1125) &gt;= 3), IF($R1125 &lt;&gt; "", $H1125/$R1125, ""), ""),"")</f>
        <v/>
      </c>
      <c r="V1125" s="10" t="str">
        <f>IF(Overall!$A1127&lt;&gt;"",IF(AND(MONTH($N1125) &lt;= 4, MONTH($O1125) &gt;= 4), IF($R1125 &lt;&gt; "", $H1125/$R1125, ""), ""),"")</f>
        <v/>
      </c>
      <c r="W1125" s="10" t="str">
        <f>IF(Overall!$A1127&lt;&gt;"",IF(AND(MONTH($N1125) &lt;= 5, MONTH($O1125) &gt;= 5), IF($R1125 &lt;&gt; "", $H1125/$R1125, ""), ""),"")</f>
        <v/>
      </c>
      <c r="X1125" s="10" t="str">
        <f>IF(Overall!$A1127&lt;&gt;"",IF(AND(MONTH($N1125) &lt;= 6, MONTH($O1125) &gt;= 6), IF($R1125 &lt;&gt; "", $H1125/$R1125, ""), ""),"")</f>
        <v/>
      </c>
      <c r="Y1125" s="10" t="str">
        <f>IF(Overall!$A1127&lt;&gt;"",IF(AND(MONTH($N1125) &lt;= 7, MONTH($O1125) &gt;= 7 ), IF($R1125 &lt;&gt; "", $H1125/$R1125, ""), ""),"")</f>
        <v/>
      </c>
      <c r="Z1125" s="10" t="str">
        <f>IF(Overall!$A1127&lt;&gt;"",IF(AND(MONTH($N1125) &lt;= 8, MONTH($O1125) &gt;= 8), IF($R1125 &lt;&gt; "", $H1125/$R1125, ""), ""),"")</f>
        <v/>
      </c>
      <c r="AA1125" s="10" t="str">
        <f>IF(Overall!$A1127&lt;&gt;"",IF(AND(MONTH($N1125) &lt;= 9, MONTH($O1125) &gt;= 9), IF($R1125 &lt;&gt; "", $H1125/$R1125, ""), ""),"")</f>
        <v/>
      </c>
      <c r="AB1125" s="10" t="str">
        <f>IF(Overall!$A1127&lt;&gt;"",IF(AND(MONTH($N1125) &lt;= 10, MONTH($O1125) &gt;= 10), IF($R1125 &lt;&gt; "", $H1125/$R1125, ""), ""),"")</f>
        <v/>
      </c>
      <c r="AC1125" s="10" t="str">
        <f>IF(Overall!$A1127&lt;&gt;"",IF(AND(MONTH($N1125) &lt;= 11, MONTH($O1125) &gt;= 11), IF($R1125 &lt;&gt; "", $H1125/$R1125, ""), ""),"")</f>
        <v/>
      </c>
      <c r="AD1125" s="10" t="str">
        <f>IF(Overall!$A1127&lt;&gt;"",IF(AND(MONTH($N1125) &lt;= 12, MONTH($O1125) &gt;= 12), IF($R1125 &lt;&gt; "", $H1125/$R1125, ""), ""),"")</f>
        <v/>
      </c>
      <c r="AF1125" s="10" t="str">
        <f ca="1">IFERROR(IF(AND(NOW()&lt;= EOMONTH(DATE(YEAR($O1125),1, 1), 0), Overall!$A1127&lt;&gt;"", MONTH($N1125) &lt;= 1, MONTH($O1125) &gt;= 1), IF($R1125 &lt;&gt; "", $H1125/$R1125, ""), ""), "")</f>
        <v/>
      </c>
      <c r="AG1125" s="10" t="str">
        <f ca="1">IFERROR(IF(AND(NOW()&lt;= EOMONTH(DATE(YEAR($O1125),2, 1), 0), Overall!$A1127&lt;&gt;"", MONTH($N1125) &lt;= 2, MONTH($O1125) &gt;= 2), IF($R1125 &lt;&gt; "", $H1125/$R1125, ""), ""), "")</f>
        <v/>
      </c>
      <c r="AH1125" s="10" t="str">
        <f ca="1">IFERROR(IF(AND(NOW()&lt;= EOMONTH(DATE(YEAR($O1125),3, 1), 0), Overall!$A1127&lt;&gt;"", MONTH($N1125) &lt;= 3, MONTH($O1125) &gt;= 3), IF($R1125 &lt;&gt; "", $H1125/$R1125, ""), ""), "")</f>
        <v/>
      </c>
      <c r="AI1125" s="10" t="str">
        <f ca="1">IFERROR(IF(AND(NOW()&lt;= EOMONTH(DATE(YEAR($O1125),4, 1), 0), Overall!$A1127&lt;&gt;"", MONTH($N1125) &lt;= 4, MONTH($O1125) &gt;= 4), IF($R1125 &lt;&gt; "", $H1125/$R1125, ""), ""), "")</f>
        <v/>
      </c>
      <c r="AJ1125" s="10" t="str">
        <f ca="1">IFERROR(IF(AND(NOW()&lt;= EOMONTH(DATE(YEAR($O1125),5, 1), 0), Overall!$A1127&lt;&gt;"", MONTH($N1125) &lt;= 5, MONTH($O1125) &gt;= 5), IF($R1125 &lt;&gt; "", $H1125/$R1125, ""), ""), "")</f>
        <v/>
      </c>
      <c r="AK1125" s="10" t="str">
        <f ca="1">IFERROR(IF(AND(NOW()&lt;= EOMONTH(DATE(YEAR($O1125),6, 1), 0), Overall!$A1127&lt;&gt;"", MONTH($N1125) &lt;= 6, MONTH($O1125) &gt;= 6), IF($R1125 &lt;&gt; "", $H1125/$R1125, ""), ""), "")</f>
        <v/>
      </c>
      <c r="AL1125" s="10" t="str">
        <f ca="1">IFERROR(IF(AND(NOW()&lt;= EOMONTH(DATE(YEAR($O1125),7, 1), 0), Overall!$A1127&lt;&gt;"", MONTH($N1125) &lt;= 7, MONTH($O1125) &gt;= 7), IF($R1125 &lt;&gt; "", $H1125/$R1125, ""), ""), "")</f>
        <v/>
      </c>
      <c r="AM1125" s="10" t="str">
        <f ca="1">IFERROR(IF(AND(NOW()&lt;= EOMONTH(DATE(YEAR($O1125),8, 1), 0), Overall!$A1127&lt;&gt;"", MONTH($N1125) &lt;= 8, MONTH($O1125) &gt;= 8), IF($R1125 &lt;&gt; "", $H1125/$R1125, ""), ""), "")</f>
        <v/>
      </c>
      <c r="AN1125" s="10" t="str">
        <f ca="1">IFERROR(IF(AND(NOW()&lt;= EOMONTH(DATE(YEAR($O1125),9, 1), 0), Overall!$A1127&lt;&gt;"", MONTH($N1125) &lt;= 9, MONTH($O1125) &gt;= 9), IF($R1125 &lt;&gt; "", $H1125/$R1125, ""), ""), "")</f>
        <v/>
      </c>
      <c r="AO1125" s="10" t="str">
        <f ca="1">IFERROR(IF(AND(NOW()&lt;= EOMONTH(DATE(YEAR($O1125),10, 1), 0), Overall!$A1127&lt;&gt;"", MONTH($N1125) &lt;= 10, MONTH($O1125) &gt;= 10), IF($R1125 &lt;&gt; "", $H1125/$R1125, ""), ""), "")</f>
        <v/>
      </c>
      <c r="AP1125" s="10" t="str">
        <f ca="1">IFERROR(IF(AND(NOW()&lt;= EOMONTH(DATE(YEAR($O1125),11, 1), 0), Overall!$A1127&lt;&gt;"", MONTH($N1125) &lt;=11, MONTH($O1125) &gt;= 11), IF($R1125 &lt;&gt; "", $H1125/$R1125, ""), ""), "")</f>
        <v/>
      </c>
      <c r="AQ1125" s="10" t="str">
        <f ca="1">IFERROR(IF(AND(NOW()&lt;= EOMONTH(DATE(YEAR($O1125),12, 1), 0), Overall!$A1127&lt;&gt;"", MONTH($N1125) &lt;= 12, MONTH($O1125) &gt;= 12), IF($R1125 &lt;&gt; "", $H1125/$R1125, ""), ""), "")</f>
        <v/>
      </c>
      <c r="AR1125" s="16">
        <f t="shared" ca="1" si="35"/>
        <v>0</v>
      </c>
    </row>
    <row r="1126" spans="1:44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6" t="str">
        <f>IF(Overall!F1128&lt;&gt;"",VALUE(Overall!F1128),"")</f>
        <v/>
      </c>
      <c r="I1126" s="6" t="str">
        <f>IF(Overall!G1128&lt;&gt;"",VALUE(Overall!G1128),"")</f>
        <v/>
      </c>
      <c r="J1126" s="6" t="str">
        <f>IF(Overall!H1128&lt;&gt;"",VALUE(Overall!H1128),"")</f>
        <v/>
      </c>
      <c r="K1126" s="6" t="str">
        <f>IF(Overall!I1128&lt;&gt;"",VALUE(Overall!I1128),"")</f>
        <v/>
      </c>
      <c r="L1126" s="6" t="str">
        <f>IF(Overall!J1128&lt;&gt;"",VALUE(Overall!J1128),"")</f>
        <v/>
      </c>
      <c r="M1126" s="6" t="str">
        <f>IF(Overall!K1128&lt;&gt;"",VALUE(Overall!K1128),"")</f>
        <v/>
      </c>
      <c r="N1126" s="7" t="str">
        <f>IF(Overall!L1128&lt;&gt;"",DATEVALUE(MID(Overall!L1128, FIND(",", Overall!L1128) + 2, FIND(" ", Overall!L1128) - FIND(",", Overall!L1128) - 1) &amp; " " &amp; MID(Overall!L1128, FIND(" ", Overall!L1128) + 1, FIND(",", Overall!L1128, FIND(" ", Overall!L1128)) - FIND(" ", Overall!L1128) - 1) &amp; ", " &amp; MID(Overall!L1128, FIND(",", Overall!L1128, FIND(",",Overall!L1128) + 1) + 2, LEN(Overall!L1128))),"")</f>
        <v/>
      </c>
      <c r="O1126" s="7" t="str">
        <f>IF(Overall!M1128&lt;&gt;"",DATEVALUE(MID(Overall!M1128, FIND(",", Overall!M1128) + 2, FIND(" ", Overall!M1128) - FIND(",", Overall!M1128) - 1) &amp; " " &amp; MID(Overall!M1128, FIND(" ", Overall!M1128) + 1, FIND(",", Overall!M1128, FIND(" ", Overall!M1128)) - FIND(" ", Overall!M1128) - 1) &amp; ", " &amp; MID(Overall!M1128, FIND(",", Overall!M1128, FIND(",",Overall!M1128) + 1) + 2, LEN(Overall!M1128))),"")</f>
        <v/>
      </c>
      <c r="P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Q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R1126" s="5" t="str">
        <f t="shared" ref="R1126:R1189" si="36">IF(AND(N1126&lt;&gt;"", O1126&lt;&gt;""), DATEDIF(N1126, O1126, "M") + 1, "")</f>
        <v/>
      </c>
      <c r="S1126" s="10" t="str">
        <f>IF(Overall!$A1128&lt;&gt;"",IF(AND(MONTH($N1126) &lt;= 1, MONTH($O1126) &gt;= 1), IF($R1126 &lt;&gt; "", $H1126/$R1126, ""), ""),"")</f>
        <v/>
      </c>
      <c r="T1126" s="10" t="str">
        <f>IF(Overall!$A1128&lt;&gt;"",IF(AND(MONTH($N1126) &lt;= 2, MONTH($O1126) &gt;= 2), IF($R1126 &lt;&gt; "", $H1126/$R1126, ""), ""),"")</f>
        <v/>
      </c>
      <c r="U1126" s="10" t="str">
        <f>IF(Overall!$A1128&lt;&gt;"",IF(AND(MONTH($N1126) &lt;= 3, MONTH($O1126) &gt;= 3), IF($R1126 &lt;&gt; "", $H1126/$R1126, ""), ""),"")</f>
        <v/>
      </c>
      <c r="V1126" s="10" t="str">
        <f>IF(Overall!$A1128&lt;&gt;"",IF(AND(MONTH($N1126) &lt;= 4, MONTH($O1126) &gt;= 4), IF($R1126 &lt;&gt; "", $H1126/$R1126, ""), ""),"")</f>
        <v/>
      </c>
      <c r="W1126" s="10" t="str">
        <f>IF(Overall!$A1128&lt;&gt;"",IF(AND(MONTH($N1126) &lt;= 5, MONTH($O1126) &gt;= 5), IF($R1126 &lt;&gt; "", $H1126/$R1126, ""), ""),"")</f>
        <v/>
      </c>
      <c r="X1126" s="10" t="str">
        <f>IF(Overall!$A1128&lt;&gt;"",IF(AND(MONTH($N1126) &lt;= 6, MONTH($O1126) &gt;= 6), IF($R1126 &lt;&gt; "", $H1126/$R1126, ""), ""),"")</f>
        <v/>
      </c>
      <c r="Y1126" s="10" t="str">
        <f>IF(Overall!$A1128&lt;&gt;"",IF(AND(MONTH($N1126) &lt;= 7, MONTH($O1126) &gt;= 7 ), IF($R1126 &lt;&gt; "", $H1126/$R1126, ""), ""),"")</f>
        <v/>
      </c>
      <c r="Z1126" s="10" t="str">
        <f>IF(Overall!$A1128&lt;&gt;"",IF(AND(MONTH($N1126) &lt;= 8, MONTH($O1126) &gt;= 8), IF($R1126 &lt;&gt; "", $H1126/$R1126, ""), ""),"")</f>
        <v/>
      </c>
      <c r="AA1126" s="10" t="str">
        <f>IF(Overall!$A1128&lt;&gt;"",IF(AND(MONTH($N1126) &lt;= 9, MONTH($O1126) &gt;= 9), IF($R1126 &lt;&gt; "", $H1126/$R1126, ""), ""),"")</f>
        <v/>
      </c>
      <c r="AB1126" s="10" t="str">
        <f>IF(Overall!$A1128&lt;&gt;"",IF(AND(MONTH($N1126) &lt;= 10, MONTH($O1126) &gt;= 10), IF($R1126 &lt;&gt; "", $H1126/$R1126, ""), ""),"")</f>
        <v/>
      </c>
      <c r="AC1126" s="10" t="str">
        <f>IF(Overall!$A1128&lt;&gt;"",IF(AND(MONTH($N1126) &lt;= 11, MONTH($O1126) &gt;= 11), IF($R1126 &lt;&gt; "", $H1126/$R1126, ""), ""),"")</f>
        <v/>
      </c>
      <c r="AD1126" s="10" t="str">
        <f>IF(Overall!$A1128&lt;&gt;"",IF(AND(MONTH($N1126) &lt;= 12, MONTH($O1126) &gt;= 12), IF($R1126 &lt;&gt; "", $H1126/$R1126, ""), ""),"")</f>
        <v/>
      </c>
      <c r="AF1126" s="10" t="str">
        <f ca="1">IFERROR(IF(AND(NOW()&lt;= EOMONTH(DATE(YEAR($O1126),1, 1), 0), Overall!$A1128&lt;&gt;"", MONTH($N1126) &lt;= 1, MONTH($O1126) &gt;= 1), IF($R1126 &lt;&gt; "", $H1126/$R1126, ""), ""), "")</f>
        <v/>
      </c>
      <c r="AG1126" s="10" t="str">
        <f ca="1">IFERROR(IF(AND(NOW()&lt;= EOMONTH(DATE(YEAR($O1126),2, 1), 0), Overall!$A1128&lt;&gt;"", MONTH($N1126) &lt;= 2, MONTH($O1126) &gt;= 2), IF($R1126 &lt;&gt; "", $H1126/$R1126, ""), ""), "")</f>
        <v/>
      </c>
      <c r="AH1126" s="10" t="str">
        <f ca="1">IFERROR(IF(AND(NOW()&lt;= EOMONTH(DATE(YEAR($O1126),3, 1), 0), Overall!$A1128&lt;&gt;"", MONTH($N1126) &lt;= 3, MONTH($O1126) &gt;= 3), IF($R1126 &lt;&gt; "", $H1126/$R1126, ""), ""), "")</f>
        <v/>
      </c>
      <c r="AI1126" s="10" t="str">
        <f ca="1">IFERROR(IF(AND(NOW()&lt;= EOMONTH(DATE(YEAR($O1126),4, 1), 0), Overall!$A1128&lt;&gt;"", MONTH($N1126) &lt;= 4, MONTH($O1126) &gt;= 4), IF($R1126 &lt;&gt; "", $H1126/$R1126, ""), ""), "")</f>
        <v/>
      </c>
      <c r="AJ1126" s="10" t="str">
        <f ca="1">IFERROR(IF(AND(NOW()&lt;= EOMONTH(DATE(YEAR($O1126),5, 1), 0), Overall!$A1128&lt;&gt;"", MONTH($N1126) &lt;= 5, MONTH($O1126) &gt;= 5), IF($R1126 &lt;&gt; "", $H1126/$R1126, ""), ""), "")</f>
        <v/>
      </c>
      <c r="AK1126" s="10" t="str">
        <f ca="1">IFERROR(IF(AND(NOW()&lt;= EOMONTH(DATE(YEAR($O1126),6, 1), 0), Overall!$A1128&lt;&gt;"", MONTH($N1126) &lt;= 6, MONTH($O1126) &gt;= 6), IF($R1126 &lt;&gt; "", $H1126/$R1126, ""), ""), "")</f>
        <v/>
      </c>
      <c r="AL1126" s="10" t="str">
        <f ca="1">IFERROR(IF(AND(NOW()&lt;= EOMONTH(DATE(YEAR($O1126),7, 1), 0), Overall!$A1128&lt;&gt;"", MONTH($N1126) &lt;= 7, MONTH($O1126) &gt;= 7), IF($R1126 &lt;&gt; "", $H1126/$R1126, ""), ""), "")</f>
        <v/>
      </c>
      <c r="AM1126" s="10" t="str">
        <f ca="1">IFERROR(IF(AND(NOW()&lt;= EOMONTH(DATE(YEAR($O1126),8, 1), 0), Overall!$A1128&lt;&gt;"", MONTH($N1126) &lt;= 8, MONTH($O1126) &gt;= 8), IF($R1126 &lt;&gt; "", $H1126/$R1126, ""), ""), "")</f>
        <v/>
      </c>
      <c r="AN1126" s="10" t="str">
        <f ca="1">IFERROR(IF(AND(NOW()&lt;= EOMONTH(DATE(YEAR($O1126),9, 1), 0), Overall!$A1128&lt;&gt;"", MONTH($N1126) &lt;= 9, MONTH($O1126) &gt;= 9), IF($R1126 &lt;&gt; "", $H1126/$R1126, ""), ""), "")</f>
        <v/>
      </c>
      <c r="AO1126" s="10" t="str">
        <f ca="1">IFERROR(IF(AND(NOW()&lt;= EOMONTH(DATE(YEAR($O1126),10, 1), 0), Overall!$A1128&lt;&gt;"", MONTH($N1126) &lt;= 10, MONTH($O1126) &gt;= 10), IF($R1126 &lt;&gt; "", $H1126/$R1126, ""), ""), "")</f>
        <v/>
      </c>
      <c r="AP1126" s="10" t="str">
        <f ca="1">IFERROR(IF(AND(NOW()&lt;= EOMONTH(DATE(YEAR($O1126),11, 1), 0), Overall!$A1128&lt;&gt;"", MONTH($N1126) &lt;=11, MONTH($O1126) &gt;= 11), IF($R1126 &lt;&gt; "", $H1126/$R1126, ""), ""), "")</f>
        <v/>
      </c>
      <c r="AQ1126" s="10" t="str">
        <f ca="1">IFERROR(IF(AND(NOW()&lt;= EOMONTH(DATE(YEAR($O1126),12, 1), 0), Overall!$A1128&lt;&gt;"", MONTH($N1126) &lt;= 12, MONTH($O1126) &gt;= 12), IF($R1126 &lt;&gt; "", $H1126/$R1126, ""), ""), "")</f>
        <v/>
      </c>
      <c r="AR1126" s="16">
        <f t="shared" ref="AR1126:AR1189" ca="1" si="37">SUM(AF1126:AQ1126)</f>
        <v>0</v>
      </c>
    </row>
    <row r="1127" spans="1:44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6" t="str">
        <f>IF(Overall!F1129&lt;&gt;"",VALUE(Overall!F1129),"")</f>
        <v/>
      </c>
      <c r="I1127" s="6" t="str">
        <f>IF(Overall!G1129&lt;&gt;"",VALUE(Overall!G1129),"")</f>
        <v/>
      </c>
      <c r="J1127" s="6" t="str">
        <f>IF(Overall!H1129&lt;&gt;"",VALUE(Overall!H1129),"")</f>
        <v/>
      </c>
      <c r="K1127" s="6" t="str">
        <f>IF(Overall!I1129&lt;&gt;"",VALUE(Overall!I1129),"")</f>
        <v/>
      </c>
      <c r="L1127" s="6" t="str">
        <f>IF(Overall!J1129&lt;&gt;"",VALUE(Overall!J1129),"")</f>
        <v/>
      </c>
      <c r="M1127" s="6" t="str">
        <f>IF(Overall!K1129&lt;&gt;"",VALUE(Overall!K1129),"")</f>
        <v/>
      </c>
      <c r="N1127" s="7" t="str">
        <f>IF(Overall!L1129&lt;&gt;"",DATEVALUE(MID(Overall!L1129, FIND(",", Overall!L1129) + 2, FIND(" ", Overall!L1129) - FIND(",", Overall!L1129) - 1) &amp; " " &amp; MID(Overall!L1129, FIND(" ", Overall!L1129) + 1, FIND(",", Overall!L1129, FIND(" ", Overall!L1129)) - FIND(" ", Overall!L1129) - 1) &amp; ", " &amp; MID(Overall!L1129, FIND(",", Overall!L1129, FIND(",",Overall!L1129) + 1) + 2, LEN(Overall!L1129))),"")</f>
        <v/>
      </c>
      <c r="O1127" s="7" t="str">
        <f>IF(Overall!M1129&lt;&gt;"",DATEVALUE(MID(Overall!M1129, FIND(",", Overall!M1129) + 2, FIND(" ", Overall!M1129) - FIND(",", Overall!M1129) - 1) &amp; " " &amp; MID(Overall!M1129, FIND(" ", Overall!M1129) + 1, FIND(",", Overall!M1129, FIND(" ", Overall!M1129)) - FIND(" ", Overall!M1129) - 1) &amp; ", " &amp; MID(Overall!M1129, FIND(",", Overall!M1129, FIND(",",Overall!M1129) + 1) + 2, LEN(Overall!M1129))),"")</f>
        <v/>
      </c>
      <c r="P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Q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R1127" s="5" t="str">
        <f t="shared" si="36"/>
        <v/>
      </c>
      <c r="S1127" s="10" t="str">
        <f>IF(Overall!$A1129&lt;&gt;"",IF(AND(MONTH($N1127) &lt;= 1, MONTH($O1127) &gt;= 1), IF($R1127 &lt;&gt; "", $H1127/$R1127, ""), ""),"")</f>
        <v/>
      </c>
      <c r="T1127" s="10" t="str">
        <f>IF(Overall!$A1129&lt;&gt;"",IF(AND(MONTH($N1127) &lt;= 2, MONTH($O1127) &gt;= 2), IF($R1127 &lt;&gt; "", $H1127/$R1127, ""), ""),"")</f>
        <v/>
      </c>
      <c r="U1127" s="10" t="str">
        <f>IF(Overall!$A1129&lt;&gt;"",IF(AND(MONTH($N1127) &lt;= 3, MONTH($O1127) &gt;= 3), IF($R1127 &lt;&gt; "", $H1127/$R1127, ""), ""),"")</f>
        <v/>
      </c>
      <c r="V1127" s="10" t="str">
        <f>IF(Overall!$A1129&lt;&gt;"",IF(AND(MONTH($N1127) &lt;= 4, MONTH($O1127) &gt;= 4), IF($R1127 &lt;&gt; "", $H1127/$R1127, ""), ""),"")</f>
        <v/>
      </c>
      <c r="W1127" s="10" t="str">
        <f>IF(Overall!$A1129&lt;&gt;"",IF(AND(MONTH($N1127) &lt;= 5, MONTH($O1127) &gt;= 5), IF($R1127 &lt;&gt; "", $H1127/$R1127, ""), ""),"")</f>
        <v/>
      </c>
      <c r="X1127" s="10" t="str">
        <f>IF(Overall!$A1129&lt;&gt;"",IF(AND(MONTH($N1127) &lt;= 6, MONTH($O1127) &gt;= 6), IF($R1127 &lt;&gt; "", $H1127/$R1127, ""), ""),"")</f>
        <v/>
      </c>
      <c r="Y1127" s="10" t="str">
        <f>IF(Overall!$A1129&lt;&gt;"",IF(AND(MONTH($N1127) &lt;= 7, MONTH($O1127) &gt;= 7 ), IF($R1127 &lt;&gt; "", $H1127/$R1127, ""), ""),"")</f>
        <v/>
      </c>
      <c r="Z1127" s="10" t="str">
        <f>IF(Overall!$A1129&lt;&gt;"",IF(AND(MONTH($N1127) &lt;= 8, MONTH($O1127) &gt;= 8), IF($R1127 &lt;&gt; "", $H1127/$R1127, ""), ""),"")</f>
        <v/>
      </c>
      <c r="AA1127" s="10" t="str">
        <f>IF(Overall!$A1129&lt;&gt;"",IF(AND(MONTH($N1127) &lt;= 9, MONTH($O1127) &gt;= 9), IF($R1127 &lt;&gt; "", $H1127/$R1127, ""), ""),"")</f>
        <v/>
      </c>
      <c r="AB1127" s="10" t="str">
        <f>IF(Overall!$A1129&lt;&gt;"",IF(AND(MONTH($N1127) &lt;= 10, MONTH($O1127) &gt;= 10), IF($R1127 &lt;&gt; "", $H1127/$R1127, ""), ""),"")</f>
        <v/>
      </c>
      <c r="AC1127" s="10" t="str">
        <f>IF(Overall!$A1129&lt;&gt;"",IF(AND(MONTH($N1127) &lt;= 11, MONTH($O1127) &gt;= 11), IF($R1127 &lt;&gt; "", $H1127/$R1127, ""), ""),"")</f>
        <v/>
      </c>
      <c r="AD1127" s="10" t="str">
        <f>IF(Overall!$A1129&lt;&gt;"",IF(AND(MONTH($N1127) &lt;= 12, MONTH($O1127) &gt;= 12), IF($R1127 &lt;&gt; "", $H1127/$R1127, ""), ""),"")</f>
        <v/>
      </c>
      <c r="AF1127" s="10" t="str">
        <f ca="1">IFERROR(IF(AND(NOW()&lt;= EOMONTH(DATE(YEAR($O1127),1, 1), 0), Overall!$A1129&lt;&gt;"", MONTH($N1127) &lt;= 1, MONTH($O1127) &gt;= 1), IF($R1127 &lt;&gt; "", $H1127/$R1127, ""), ""), "")</f>
        <v/>
      </c>
      <c r="AG1127" s="10" t="str">
        <f ca="1">IFERROR(IF(AND(NOW()&lt;= EOMONTH(DATE(YEAR($O1127),2, 1), 0), Overall!$A1129&lt;&gt;"", MONTH($N1127) &lt;= 2, MONTH($O1127) &gt;= 2), IF($R1127 &lt;&gt; "", $H1127/$R1127, ""), ""), "")</f>
        <v/>
      </c>
      <c r="AH1127" s="10" t="str">
        <f ca="1">IFERROR(IF(AND(NOW()&lt;= EOMONTH(DATE(YEAR($O1127),3, 1), 0), Overall!$A1129&lt;&gt;"", MONTH($N1127) &lt;= 3, MONTH($O1127) &gt;= 3), IF($R1127 &lt;&gt; "", $H1127/$R1127, ""), ""), "")</f>
        <v/>
      </c>
      <c r="AI1127" s="10" t="str">
        <f ca="1">IFERROR(IF(AND(NOW()&lt;= EOMONTH(DATE(YEAR($O1127),4, 1), 0), Overall!$A1129&lt;&gt;"", MONTH($N1127) &lt;= 4, MONTH($O1127) &gt;= 4), IF($R1127 &lt;&gt; "", $H1127/$R1127, ""), ""), "")</f>
        <v/>
      </c>
      <c r="AJ1127" s="10" t="str">
        <f ca="1">IFERROR(IF(AND(NOW()&lt;= EOMONTH(DATE(YEAR($O1127),5, 1), 0), Overall!$A1129&lt;&gt;"", MONTH($N1127) &lt;= 5, MONTH($O1127) &gt;= 5), IF($R1127 &lt;&gt; "", $H1127/$R1127, ""), ""), "")</f>
        <v/>
      </c>
      <c r="AK1127" s="10" t="str">
        <f ca="1">IFERROR(IF(AND(NOW()&lt;= EOMONTH(DATE(YEAR($O1127),6, 1), 0), Overall!$A1129&lt;&gt;"", MONTH($N1127) &lt;= 6, MONTH($O1127) &gt;= 6), IF($R1127 &lt;&gt; "", $H1127/$R1127, ""), ""), "")</f>
        <v/>
      </c>
      <c r="AL1127" s="10" t="str">
        <f ca="1">IFERROR(IF(AND(NOW()&lt;= EOMONTH(DATE(YEAR($O1127),7, 1), 0), Overall!$A1129&lt;&gt;"", MONTH($N1127) &lt;= 7, MONTH($O1127) &gt;= 7), IF($R1127 &lt;&gt; "", $H1127/$R1127, ""), ""), "")</f>
        <v/>
      </c>
      <c r="AM1127" s="10" t="str">
        <f ca="1">IFERROR(IF(AND(NOW()&lt;= EOMONTH(DATE(YEAR($O1127),8, 1), 0), Overall!$A1129&lt;&gt;"", MONTH($N1127) &lt;= 8, MONTH($O1127) &gt;= 8), IF($R1127 &lt;&gt; "", $H1127/$R1127, ""), ""), "")</f>
        <v/>
      </c>
      <c r="AN1127" s="10" t="str">
        <f ca="1">IFERROR(IF(AND(NOW()&lt;= EOMONTH(DATE(YEAR($O1127),9, 1), 0), Overall!$A1129&lt;&gt;"", MONTH($N1127) &lt;= 9, MONTH($O1127) &gt;= 9), IF($R1127 &lt;&gt; "", $H1127/$R1127, ""), ""), "")</f>
        <v/>
      </c>
      <c r="AO1127" s="10" t="str">
        <f ca="1">IFERROR(IF(AND(NOW()&lt;= EOMONTH(DATE(YEAR($O1127),10, 1), 0), Overall!$A1129&lt;&gt;"", MONTH($N1127) &lt;= 10, MONTH($O1127) &gt;= 10), IF($R1127 &lt;&gt; "", $H1127/$R1127, ""), ""), "")</f>
        <v/>
      </c>
      <c r="AP1127" s="10" t="str">
        <f ca="1">IFERROR(IF(AND(NOW()&lt;= EOMONTH(DATE(YEAR($O1127),11, 1), 0), Overall!$A1129&lt;&gt;"", MONTH($N1127) &lt;=11, MONTH($O1127) &gt;= 11), IF($R1127 &lt;&gt; "", $H1127/$R1127, ""), ""), "")</f>
        <v/>
      </c>
      <c r="AQ1127" s="10" t="str">
        <f ca="1">IFERROR(IF(AND(NOW()&lt;= EOMONTH(DATE(YEAR($O1127),12, 1), 0), Overall!$A1129&lt;&gt;"", MONTH($N1127) &lt;= 12, MONTH($O1127) &gt;= 12), IF($R1127 &lt;&gt; "", $H1127/$R1127, ""), ""), "")</f>
        <v/>
      </c>
      <c r="AR1127" s="16">
        <f t="shared" ca="1" si="37"/>
        <v>0</v>
      </c>
    </row>
    <row r="1128" spans="1:44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6" t="str">
        <f>IF(Overall!F1130&lt;&gt;"",VALUE(Overall!F1130),"")</f>
        <v/>
      </c>
      <c r="I1128" s="6" t="str">
        <f>IF(Overall!G1130&lt;&gt;"",VALUE(Overall!G1130),"")</f>
        <v/>
      </c>
      <c r="J1128" s="6" t="str">
        <f>IF(Overall!H1130&lt;&gt;"",VALUE(Overall!H1130),"")</f>
        <v/>
      </c>
      <c r="K1128" s="6" t="str">
        <f>IF(Overall!I1130&lt;&gt;"",VALUE(Overall!I1130),"")</f>
        <v/>
      </c>
      <c r="L1128" s="6" t="str">
        <f>IF(Overall!J1130&lt;&gt;"",VALUE(Overall!J1130),"")</f>
        <v/>
      </c>
      <c r="M1128" s="6" t="str">
        <f>IF(Overall!K1130&lt;&gt;"",VALUE(Overall!K1130),"")</f>
        <v/>
      </c>
      <c r="N1128" s="7" t="str">
        <f>IF(Overall!L1130&lt;&gt;"",DATEVALUE(MID(Overall!L1130, FIND(",", Overall!L1130) + 2, FIND(" ", Overall!L1130) - FIND(",", Overall!L1130) - 1) &amp; " " &amp; MID(Overall!L1130, FIND(" ", Overall!L1130) + 1, FIND(",", Overall!L1130, FIND(" ", Overall!L1130)) - FIND(" ", Overall!L1130) - 1) &amp; ", " &amp; MID(Overall!L1130, FIND(",", Overall!L1130, FIND(",",Overall!L1130) + 1) + 2, LEN(Overall!L1130))),"")</f>
        <v/>
      </c>
      <c r="O1128" s="7" t="str">
        <f>IF(Overall!M1130&lt;&gt;"",DATEVALUE(MID(Overall!M1130, FIND(",", Overall!M1130) + 2, FIND(" ", Overall!M1130) - FIND(",", Overall!M1130) - 1) &amp; " " &amp; MID(Overall!M1130, FIND(" ", Overall!M1130) + 1, FIND(",", Overall!M1130, FIND(" ", Overall!M1130)) - FIND(" ", Overall!M1130) - 1) &amp; ", " &amp; MID(Overall!M1130, FIND(",", Overall!M1130, FIND(",",Overall!M1130) + 1) + 2, LEN(Overall!M1130))),"")</f>
        <v/>
      </c>
      <c r="P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Q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R1128" s="5" t="str">
        <f t="shared" si="36"/>
        <v/>
      </c>
      <c r="S1128" s="10" t="str">
        <f>IF(Overall!$A1130&lt;&gt;"",IF(AND(MONTH($N1128) &lt;= 1, MONTH($O1128) &gt;= 1), IF($R1128 &lt;&gt; "", $H1128/$R1128, ""), ""),"")</f>
        <v/>
      </c>
      <c r="T1128" s="10" t="str">
        <f>IF(Overall!$A1130&lt;&gt;"",IF(AND(MONTH($N1128) &lt;= 2, MONTH($O1128) &gt;= 2), IF($R1128 &lt;&gt; "", $H1128/$R1128, ""), ""),"")</f>
        <v/>
      </c>
      <c r="U1128" s="10" t="str">
        <f>IF(Overall!$A1130&lt;&gt;"",IF(AND(MONTH($N1128) &lt;= 3, MONTH($O1128) &gt;= 3), IF($R1128 &lt;&gt; "", $H1128/$R1128, ""), ""),"")</f>
        <v/>
      </c>
      <c r="V1128" s="10" t="str">
        <f>IF(Overall!$A1130&lt;&gt;"",IF(AND(MONTH($N1128) &lt;= 4, MONTH($O1128) &gt;= 4), IF($R1128 &lt;&gt; "", $H1128/$R1128, ""), ""),"")</f>
        <v/>
      </c>
      <c r="W1128" s="10" t="str">
        <f>IF(Overall!$A1130&lt;&gt;"",IF(AND(MONTH($N1128) &lt;= 5, MONTH($O1128) &gt;= 5), IF($R1128 &lt;&gt; "", $H1128/$R1128, ""), ""),"")</f>
        <v/>
      </c>
      <c r="X1128" s="10" t="str">
        <f>IF(Overall!$A1130&lt;&gt;"",IF(AND(MONTH($N1128) &lt;= 6, MONTH($O1128) &gt;= 6), IF($R1128 &lt;&gt; "", $H1128/$R1128, ""), ""),"")</f>
        <v/>
      </c>
      <c r="Y1128" s="10" t="str">
        <f>IF(Overall!$A1130&lt;&gt;"",IF(AND(MONTH($N1128) &lt;= 7, MONTH($O1128) &gt;= 7 ), IF($R1128 &lt;&gt; "", $H1128/$R1128, ""), ""),"")</f>
        <v/>
      </c>
      <c r="Z1128" s="10" t="str">
        <f>IF(Overall!$A1130&lt;&gt;"",IF(AND(MONTH($N1128) &lt;= 8, MONTH($O1128) &gt;= 8), IF($R1128 &lt;&gt; "", $H1128/$R1128, ""), ""),"")</f>
        <v/>
      </c>
      <c r="AA1128" s="10" t="str">
        <f>IF(Overall!$A1130&lt;&gt;"",IF(AND(MONTH($N1128) &lt;= 9, MONTH($O1128) &gt;= 9), IF($R1128 &lt;&gt; "", $H1128/$R1128, ""), ""),"")</f>
        <v/>
      </c>
      <c r="AB1128" s="10" t="str">
        <f>IF(Overall!$A1130&lt;&gt;"",IF(AND(MONTH($N1128) &lt;= 10, MONTH($O1128) &gt;= 10), IF($R1128 &lt;&gt; "", $H1128/$R1128, ""), ""),"")</f>
        <v/>
      </c>
      <c r="AC1128" s="10" t="str">
        <f>IF(Overall!$A1130&lt;&gt;"",IF(AND(MONTH($N1128) &lt;= 11, MONTH($O1128) &gt;= 11), IF($R1128 &lt;&gt; "", $H1128/$R1128, ""), ""),"")</f>
        <v/>
      </c>
      <c r="AD1128" s="10" t="str">
        <f>IF(Overall!$A1130&lt;&gt;"",IF(AND(MONTH($N1128) &lt;= 12, MONTH($O1128) &gt;= 12), IF($R1128 &lt;&gt; "", $H1128/$R1128, ""), ""),"")</f>
        <v/>
      </c>
      <c r="AF1128" s="10" t="str">
        <f ca="1">IFERROR(IF(AND(NOW()&lt;= EOMONTH(DATE(YEAR($O1128),1, 1), 0), Overall!$A1130&lt;&gt;"", MONTH($N1128) &lt;= 1, MONTH($O1128) &gt;= 1), IF($R1128 &lt;&gt; "", $H1128/$R1128, ""), ""), "")</f>
        <v/>
      </c>
      <c r="AG1128" s="10" t="str">
        <f ca="1">IFERROR(IF(AND(NOW()&lt;= EOMONTH(DATE(YEAR($O1128),2, 1), 0), Overall!$A1130&lt;&gt;"", MONTH($N1128) &lt;= 2, MONTH($O1128) &gt;= 2), IF($R1128 &lt;&gt; "", $H1128/$R1128, ""), ""), "")</f>
        <v/>
      </c>
      <c r="AH1128" s="10" t="str">
        <f ca="1">IFERROR(IF(AND(NOW()&lt;= EOMONTH(DATE(YEAR($O1128),3, 1), 0), Overall!$A1130&lt;&gt;"", MONTH($N1128) &lt;= 3, MONTH($O1128) &gt;= 3), IF($R1128 &lt;&gt; "", $H1128/$R1128, ""), ""), "")</f>
        <v/>
      </c>
      <c r="AI1128" s="10" t="str">
        <f ca="1">IFERROR(IF(AND(NOW()&lt;= EOMONTH(DATE(YEAR($O1128),4, 1), 0), Overall!$A1130&lt;&gt;"", MONTH($N1128) &lt;= 4, MONTH($O1128) &gt;= 4), IF($R1128 &lt;&gt; "", $H1128/$R1128, ""), ""), "")</f>
        <v/>
      </c>
      <c r="AJ1128" s="10" t="str">
        <f ca="1">IFERROR(IF(AND(NOW()&lt;= EOMONTH(DATE(YEAR($O1128),5, 1), 0), Overall!$A1130&lt;&gt;"", MONTH($N1128) &lt;= 5, MONTH($O1128) &gt;= 5), IF($R1128 &lt;&gt; "", $H1128/$R1128, ""), ""), "")</f>
        <v/>
      </c>
      <c r="AK1128" s="10" t="str">
        <f ca="1">IFERROR(IF(AND(NOW()&lt;= EOMONTH(DATE(YEAR($O1128),6, 1), 0), Overall!$A1130&lt;&gt;"", MONTH($N1128) &lt;= 6, MONTH($O1128) &gt;= 6), IF($R1128 &lt;&gt; "", $H1128/$R1128, ""), ""), "")</f>
        <v/>
      </c>
      <c r="AL1128" s="10" t="str">
        <f ca="1">IFERROR(IF(AND(NOW()&lt;= EOMONTH(DATE(YEAR($O1128),7, 1), 0), Overall!$A1130&lt;&gt;"", MONTH($N1128) &lt;= 7, MONTH($O1128) &gt;= 7), IF($R1128 &lt;&gt; "", $H1128/$R1128, ""), ""), "")</f>
        <v/>
      </c>
      <c r="AM1128" s="10" t="str">
        <f ca="1">IFERROR(IF(AND(NOW()&lt;= EOMONTH(DATE(YEAR($O1128),8, 1), 0), Overall!$A1130&lt;&gt;"", MONTH($N1128) &lt;= 8, MONTH($O1128) &gt;= 8), IF($R1128 &lt;&gt; "", $H1128/$R1128, ""), ""), "")</f>
        <v/>
      </c>
      <c r="AN1128" s="10" t="str">
        <f ca="1">IFERROR(IF(AND(NOW()&lt;= EOMONTH(DATE(YEAR($O1128),9, 1), 0), Overall!$A1130&lt;&gt;"", MONTH($N1128) &lt;= 9, MONTH($O1128) &gt;= 9), IF($R1128 &lt;&gt; "", $H1128/$R1128, ""), ""), "")</f>
        <v/>
      </c>
      <c r="AO1128" s="10" t="str">
        <f ca="1">IFERROR(IF(AND(NOW()&lt;= EOMONTH(DATE(YEAR($O1128),10, 1), 0), Overall!$A1130&lt;&gt;"", MONTH($N1128) &lt;= 10, MONTH($O1128) &gt;= 10), IF($R1128 &lt;&gt; "", $H1128/$R1128, ""), ""), "")</f>
        <v/>
      </c>
      <c r="AP1128" s="10" t="str">
        <f ca="1">IFERROR(IF(AND(NOW()&lt;= EOMONTH(DATE(YEAR($O1128),11, 1), 0), Overall!$A1130&lt;&gt;"", MONTH($N1128) &lt;=11, MONTH($O1128) &gt;= 11), IF($R1128 &lt;&gt; "", $H1128/$R1128, ""), ""), "")</f>
        <v/>
      </c>
      <c r="AQ1128" s="10" t="str">
        <f ca="1">IFERROR(IF(AND(NOW()&lt;= EOMONTH(DATE(YEAR($O1128),12, 1), 0), Overall!$A1130&lt;&gt;"", MONTH($N1128) &lt;= 12, MONTH($O1128) &gt;= 12), IF($R1128 &lt;&gt; "", $H1128/$R1128, ""), ""), "")</f>
        <v/>
      </c>
      <c r="AR1128" s="16">
        <f t="shared" ca="1" si="37"/>
        <v>0</v>
      </c>
    </row>
    <row r="1129" spans="1:44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6" t="str">
        <f>IF(Overall!F1131&lt;&gt;"",VALUE(Overall!F1131),"")</f>
        <v/>
      </c>
      <c r="I1129" s="6" t="str">
        <f>IF(Overall!G1131&lt;&gt;"",VALUE(Overall!G1131),"")</f>
        <v/>
      </c>
      <c r="J1129" s="6" t="str">
        <f>IF(Overall!H1131&lt;&gt;"",VALUE(Overall!H1131),"")</f>
        <v/>
      </c>
      <c r="K1129" s="6" t="str">
        <f>IF(Overall!I1131&lt;&gt;"",VALUE(Overall!I1131),"")</f>
        <v/>
      </c>
      <c r="L1129" s="6" t="str">
        <f>IF(Overall!J1131&lt;&gt;"",VALUE(Overall!J1131),"")</f>
        <v/>
      </c>
      <c r="M1129" s="6" t="str">
        <f>IF(Overall!K1131&lt;&gt;"",VALUE(Overall!K1131),"")</f>
        <v/>
      </c>
      <c r="N1129" s="7" t="str">
        <f>IF(Overall!L1131&lt;&gt;"",DATEVALUE(MID(Overall!L1131, FIND(",", Overall!L1131) + 2, FIND(" ", Overall!L1131) - FIND(",", Overall!L1131) - 1) &amp; " " &amp; MID(Overall!L1131, FIND(" ", Overall!L1131) + 1, FIND(",", Overall!L1131, FIND(" ", Overall!L1131)) - FIND(" ", Overall!L1131) - 1) &amp; ", " &amp; MID(Overall!L1131, FIND(",", Overall!L1131, FIND(",",Overall!L1131) + 1) + 2, LEN(Overall!L1131))),"")</f>
        <v/>
      </c>
      <c r="O1129" s="7" t="str">
        <f>IF(Overall!M1131&lt;&gt;"",DATEVALUE(MID(Overall!M1131, FIND(",", Overall!M1131) + 2, FIND(" ", Overall!M1131) - FIND(",", Overall!M1131) - 1) &amp; " " &amp; MID(Overall!M1131, FIND(" ", Overall!M1131) + 1, FIND(",", Overall!M1131, FIND(" ", Overall!M1131)) - FIND(" ", Overall!M1131) - 1) &amp; ", " &amp; MID(Overall!M1131, FIND(",", Overall!M1131, FIND(",",Overall!M1131) + 1) + 2, LEN(Overall!M1131))),"")</f>
        <v/>
      </c>
      <c r="P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Q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R1129" s="5" t="str">
        <f t="shared" si="36"/>
        <v/>
      </c>
      <c r="S1129" s="10" t="str">
        <f>IF(Overall!$A1131&lt;&gt;"",IF(AND(MONTH($N1129) &lt;= 1, MONTH($O1129) &gt;= 1), IF($R1129 &lt;&gt; "", $H1129/$R1129, ""), ""),"")</f>
        <v/>
      </c>
      <c r="T1129" s="10" t="str">
        <f>IF(Overall!$A1131&lt;&gt;"",IF(AND(MONTH($N1129) &lt;= 2, MONTH($O1129) &gt;= 2), IF($R1129 &lt;&gt; "", $H1129/$R1129, ""), ""),"")</f>
        <v/>
      </c>
      <c r="U1129" s="10" t="str">
        <f>IF(Overall!$A1131&lt;&gt;"",IF(AND(MONTH($N1129) &lt;= 3, MONTH($O1129) &gt;= 3), IF($R1129 &lt;&gt; "", $H1129/$R1129, ""), ""),"")</f>
        <v/>
      </c>
      <c r="V1129" s="10" t="str">
        <f>IF(Overall!$A1131&lt;&gt;"",IF(AND(MONTH($N1129) &lt;= 4, MONTH($O1129) &gt;= 4), IF($R1129 &lt;&gt; "", $H1129/$R1129, ""), ""),"")</f>
        <v/>
      </c>
      <c r="W1129" s="10" t="str">
        <f>IF(Overall!$A1131&lt;&gt;"",IF(AND(MONTH($N1129) &lt;= 5, MONTH($O1129) &gt;= 5), IF($R1129 &lt;&gt; "", $H1129/$R1129, ""), ""),"")</f>
        <v/>
      </c>
      <c r="X1129" s="10" t="str">
        <f>IF(Overall!$A1131&lt;&gt;"",IF(AND(MONTH($N1129) &lt;= 6, MONTH($O1129) &gt;= 6), IF($R1129 &lt;&gt; "", $H1129/$R1129, ""), ""),"")</f>
        <v/>
      </c>
      <c r="Y1129" s="10" t="str">
        <f>IF(Overall!$A1131&lt;&gt;"",IF(AND(MONTH($N1129) &lt;= 7, MONTH($O1129) &gt;= 7 ), IF($R1129 &lt;&gt; "", $H1129/$R1129, ""), ""),"")</f>
        <v/>
      </c>
      <c r="Z1129" s="10" t="str">
        <f>IF(Overall!$A1131&lt;&gt;"",IF(AND(MONTH($N1129) &lt;= 8, MONTH($O1129) &gt;= 8), IF($R1129 &lt;&gt; "", $H1129/$R1129, ""), ""),"")</f>
        <v/>
      </c>
      <c r="AA1129" s="10" t="str">
        <f>IF(Overall!$A1131&lt;&gt;"",IF(AND(MONTH($N1129) &lt;= 9, MONTH($O1129) &gt;= 9), IF($R1129 &lt;&gt; "", $H1129/$R1129, ""), ""),"")</f>
        <v/>
      </c>
      <c r="AB1129" s="10" t="str">
        <f>IF(Overall!$A1131&lt;&gt;"",IF(AND(MONTH($N1129) &lt;= 10, MONTH($O1129) &gt;= 10), IF($R1129 &lt;&gt; "", $H1129/$R1129, ""), ""),"")</f>
        <v/>
      </c>
      <c r="AC1129" s="10" t="str">
        <f>IF(Overall!$A1131&lt;&gt;"",IF(AND(MONTH($N1129) &lt;= 11, MONTH($O1129) &gt;= 11), IF($R1129 &lt;&gt; "", $H1129/$R1129, ""), ""),"")</f>
        <v/>
      </c>
      <c r="AD1129" s="10" t="str">
        <f>IF(Overall!$A1131&lt;&gt;"",IF(AND(MONTH($N1129) &lt;= 12, MONTH($O1129) &gt;= 12), IF($R1129 &lt;&gt; "", $H1129/$R1129, ""), ""),"")</f>
        <v/>
      </c>
      <c r="AF1129" s="10" t="str">
        <f ca="1">IFERROR(IF(AND(NOW()&lt;= EOMONTH(DATE(YEAR($O1129),1, 1), 0), Overall!$A1131&lt;&gt;"", MONTH($N1129) &lt;= 1, MONTH($O1129) &gt;= 1), IF($R1129 &lt;&gt; "", $H1129/$R1129, ""), ""), "")</f>
        <v/>
      </c>
      <c r="AG1129" s="10" t="str">
        <f ca="1">IFERROR(IF(AND(NOW()&lt;= EOMONTH(DATE(YEAR($O1129),2, 1), 0), Overall!$A1131&lt;&gt;"", MONTH($N1129) &lt;= 2, MONTH($O1129) &gt;= 2), IF($R1129 &lt;&gt; "", $H1129/$R1129, ""), ""), "")</f>
        <v/>
      </c>
      <c r="AH1129" s="10" t="str">
        <f ca="1">IFERROR(IF(AND(NOW()&lt;= EOMONTH(DATE(YEAR($O1129),3, 1), 0), Overall!$A1131&lt;&gt;"", MONTH($N1129) &lt;= 3, MONTH($O1129) &gt;= 3), IF($R1129 &lt;&gt; "", $H1129/$R1129, ""), ""), "")</f>
        <v/>
      </c>
      <c r="AI1129" s="10" t="str">
        <f ca="1">IFERROR(IF(AND(NOW()&lt;= EOMONTH(DATE(YEAR($O1129),4, 1), 0), Overall!$A1131&lt;&gt;"", MONTH($N1129) &lt;= 4, MONTH($O1129) &gt;= 4), IF($R1129 &lt;&gt; "", $H1129/$R1129, ""), ""), "")</f>
        <v/>
      </c>
      <c r="AJ1129" s="10" t="str">
        <f ca="1">IFERROR(IF(AND(NOW()&lt;= EOMONTH(DATE(YEAR($O1129),5, 1), 0), Overall!$A1131&lt;&gt;"", MONTH($N1129) &lt;= 5, MONTH($O1129) &gt;= 5), IF($R1129 &lt;&gt; "", $H1129/$R1129, ""), ""), "")</f>
        <v/>
      </c>
      <c r="AK1129" s="10" t="str">
        <f ca="1">IFERROR(IF(AND(NOW()&lt;= EOMONTH(DATE(YEAR($O1129),6, 1), 0), Overall!$A1131&lt;&gt;"", MONTH($N1129) &lt;= 6, MONTH($O1129) &gt;= 6), IF($R1129 &lt;&gt; "", $H1129/$R1129, ""), ""), "")</f>
        <v/>
      </c>
      <c r="AL1129" s="10" t="str">
        <f ca="1">IFERROR(IF(AND(NOW()&lt;= EOMONTH(DATE(YEAR($O1129),7, 1), 0), Overall!$A1131&lt;&gt;"", MONTH($N1129) &lt;= 7, MONTH($O1129) &gt;= 7), IF($R1129 &lt;&gt; "", $H1129/$R1129, ""), ""), "")</f>
        <v/>
      </c>
      <c r="AM1129" s="10" t="str">
        <f ca="1">IFERROR(IF(AND(NOW()&lt;= EOMONTH(DATE(YEAR($O1129),8, 1), 0), Overall!$A1131&lt;&gt;"", MONTH($N1129) &lt;= 8, MONTH($O1129) &gt;= 8), IF($R1129 &lt;&gt; "", $H1129/$R1129, ""), ""), "")</f>
        <v/>
      </c>
      <c r="AN1129" s="10" t="str">
        <f ca="1">IFERROR(IF(AND(NOW()&lt;= EOMONTH(DATE(YEAR($O1129),9, 1), 0), Overall!$A1131&lt;&gt;"", MONTH($N1129) &lt;= 9, MONTH($O1129) &gt;= 9), IF($R1129 &lt;&gt; "", $H1129/$R1129, ""), ""), "")</f>
        <v/>
      </c>
      <c r="AO1129" s="10" t="str">
        <f ca="1">IFERROR(IF(AND(NOW()&lt;= EOMONTH(DATE(YEAR($O1129),10, 1), 0), Overall!$A1131&lt;&gt;"", MONTH($N1129) &lt;= 10, MONTH($O1129) &gt;= 10), IF($R1129 &lt;&gt; "", $H1129/$R1129, ""), ""), "")</f>
        <v/>
      </c>
      <c r="AP1129" s="10" t="str">
        <f ca="1">IFERROR(IF(AND(NOW()&lt;= EOMONTH(DATE(YEAR($O1129),11, 1), 0), Overall!$A1131&lt;&gt;"", MONTH($N1129) &lt;=11, MONTH($O1129) &gt;= 11), IF($R1129 &lt;&gt; "", $H1129/$R1129, ""), ""), "")</f>
        <v/>
      </c>
      <c r="AQ1129" s="10" t="str">
        <f ca="1">IFERROR(IF(AND(NOW()&lt;= EOMONTH(DATE(YEAR($O1129),12, 1), 0), Overall!$A1131&lt;&gt;"", MONTH($N1129) &lt;= 12, MONTH($O1129) &gt;= 12), IF($R1129 &lt;&gt; "", $H1129/$R1129, ""), ""), "")</f>
        <v/>
      </c>
      <c r="AR1129" s="16">
        <f t="shared" ca="1" si="37"/>
        <v>0</v>
      </c>
    </row>
    <row r="1130" spans="1:44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6" t="str">
        <f>IF(Overall!F1132&lt;&gt;"",VALUE(Overall!F1132),"")</f>
        <v/>
      </c>
      <c r="I1130" s="6" t="str">
        <f>IF(Overall!G1132&lt;&gt;"",VALUE(Overall!G1132),"")</f>
        <v/>
      </c>
      <c r="J1130" s="6" t="str">
        <f>IF(Overall!H1132&lt;&gt;"",VALUE(Overall!H1132),"")</f>
        <v/>
      </c>
      <c r="K1130" s="6" t="str">
        <f>IF(Overall!I1132&lt;&gt;"",VALUE(Overall!I1132),"")</f>
        <v/>
      </c>
      <c r="L1130" s="6" t="str">
        <f>IF(Overall!J1132&lt;&gt;"",VALUE(Overall!J1132),"")</f>
        <v/>
      </c>
      <c r="M1130" s="6" t="str">
        <f>IF(Overall!K1132&lt;&gt;"",VALUE(Overall!K1132),"")</f>
        <v/>
      </c>
      <c r="N1130" s="7" t="str">
        <f>IF(Overall!L1132&lt;&gt;"",DATEVALUE(MID(Overall!L1132, FIND(",", Overall!L1132) + 2, FIND(" ", Overall!L1132) - FIND(",", Overall!L1132) - 1) &amp; " " &amp; MID(Overall!L1132, FIND(" ", Overall!L1132) + 1, FIND(",", Overall!L1132, FIND(" ", Overall!L1132)) - FIND(" ", Overall!L1132) - 1) &amp; ", " &amp; MID(Overall!L1132, FIND(",", Overall!L1132, FIND(",",Overall!L1132) + 1) + 2, LEN(Overall!L1132))),"")</f>
        <v/>
      </c>
      <c r="O1130" s="7" t="str">
        <f>IF(Overall!M1132&lt;&gt;"",DATEVALUE(MID(Overall!M1132, FIND(",", Overall!M1132) + 2, FIND(" ", Overall!M1132) - FIND(",", Overall!M1132) - 1) &amp; " " &amp; MID(Overall!M1132, FIND(" ", Overall!M1132) + 1, FIND(",", Overall!M1132, FIND(" ", Overall!M1132)) - FIND(" ", Overall!M1132) - 1) &amp; ", " &amp; MID(Overall!M1132, FIND(",", Overall!M1132, FIND(",",Overall!M1132) + 1) + 2, LEN(Overall!M1132))),"")</f>
        <v/>
      </c>
      <c r="P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Q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R1130" s="5" t="str">
        <f t="shared" si="36"/>
        <v/>
      </c>
      <c r="S1130" s="10" t="str">
        <f>IF(Overall!$A1132&lt;&gt;"",IF(AND(MONTH($N1130) &lt;= 1, MONTH($O1130) &gt;= 1), IF($R1130 &lt;&gt; "", $H1130/$R1130, ""), ""),"")</f>
        <v/>
      </c>
      <c r="T1130" s="10" t="str">
        <f>IF(Overall!$A1132&lt;&gt;"",IF(AND(MONTH($N1130) &lt;= 2, MONTH($O1130) &gt;= 2), IF($R1130 &lt;&gt; "", $H1130/$R1130, ""), ""),"")</f>
        <v/>
      </c>
      <c r="U1130" s="10" t="str">
        <f>IF(Overall!$A1132&lt;&gt;"",IF(AND(MONTH($N1130) &lt;= 3, MONTH($O1130) &gt;= 3), IF($R1130 &lt;&gt; "", $H1130/$R1130, ""), ""),"")</f>
        <v/>
      </c>
      <c r="V1130" s="10" t="str">
        <f>IF(Overall!$A1132&lt;&gt;"",IF(AND(MONTH($N1130) &lt;= 4, MONTH($O1130) &gt;= 4), IF($R1130 &lt;&gt; "", $H1130/$R1130, ""), ""),"")</f>
        <v/>
      </c>
      <c r="W1130" s="10" t="str">
        <f>IF(Overall!$A1132&lt;&gt;"",IF(AND(MONTH($N1130) &lt;= 5, MONTH($O1130) &gt;= 5), IF($R1130 &lt;&gt; "", $H1130/$R1130, ""), ""),"")</f>
        <v/>
      </c>
      <c r="X1130" s="10" t="str">
        <f>IF(Overall!$A1132&lt;&gt;"",IF(AND(MONTH($N1130) &lt;= 6, MONTH($O1130) &gt;= 6), IF($R1130 &lt;&gt; "", $H1130/$R1130, ""), ""),"")</f>
        <v/>
      </c>
      <c r="Y1130" s="10" t="str">
        <f>IF(Overall!$A1132&lt;&gt;"",IF(AND(MONTH($N1130) &lt;= 7, MONTH($O1130) &gt;= 7 ), IF($R1130 &lt;&gt; "", $H1130/$R1130, ""), ""),"")</f>
        <v/>
      </c>
      <c r="Z1130" s="10" t="str">
        <f>IF(Overall!$A1132&lt;&gt;"",IF(AND(MONTH($N1130) &lt;= 8, MONTH($O1130) &gt;= 8), IF($R1130 &lt;&gt; "", $H1130/$R1130, ""), ""),"")</f>
        <v/>
      </c>
      <c r="AA1130" s="10" t="str">
        <f>IF(Overall!$A1132&lt;&gt;"",IF(AND(MONTH($N1130) &lt;= 9, MONTH($O1130) &gt;= 9), IF($R1130 &lt;&gt; "", $H1130/$R1130, ""), ""),"")</f>
        <v/>
      </c>
      <c r="AB1130" s="10" t="str">
        <f>IF(Overall!$A1132&lt;&gt;"",IF(AND(MONTH($N1130) &lt;= 10, MONTH($O1130) &gt;= 10), IF($R1130 &lt;&gt; "", $H1130/$R1130, ""), ""),"")</f>
        <v/>
      </c>
      <c r="AC1130" s="10" t="str">
        <f>IF(Overall!$A1132&lt;&gt;"",IF(AND(MONTH($N1130) &lt;= 11, MONTH($O1130) &gt;= 11), IF($R1130 &lt;&gt; "", $H1130/$R1130, ""), ""),"")</f>
        <v/>
      </c>
      <c r="AD1130" s="10" t="str">
        <f>IF(Overall!$A1132&lt;&gt;"",IF(AND(MONTH($N1130) &lt;= 12, MONTH($O1130) &gt;= 12), IF($R1130 &lt;&gt; "", $H1130/$R1130, ""), ""),"")</f>
        <v/>
      </c>
      <c r="AF1130" s="10" t="str">
        <f ca="1">IFERROR(IF(AND(NOW()&lt;= EOMONTH(DATE(YEAR($O1130),1, 1), 0), Overall!$A1132&lt;&gt;"", MONTH($N1130) &lt;= 1, MONTH($O1130) &gt;= 1), IF($R1130 &lt;&gt; "", $H1130/$R1130, ""), ""), "")</f>
        <v/>
      </c>
      <c r="AG1130" s="10" t="str">
        <f ca="1">IFERROR(IF(AND(NOW()&lt;= EOMONTH(DATE(YEAR($O1130),2, 1), 0), Overall!$A1132&lt;&gt;"", MONTH($N1130) &lt;= 2, MONTH($O1130) &gt;= 2), IF($R1130 &lt;&gt; "", $H1130/$R1130, ""), ""), "")</f>
        <v/>
      </c>
      <c r="AH1130" s="10" t="str">
        <f ca="1">IFERROR(IF(AND(NOW()&lt;= EOMONTH(DATE(YEAR($O1130),3, 1), 0), Overall!$A1132&lt;&gt;"", MONTH($N1130) &lt;= 3, MONTH($O1130) &gt;= 3), IF($R1130 &lt;&gt; "", $H1130/$R1130, ""), ""), "")</f>
        <v/>
      </c>
      <c r="AI1130" s="10" t="str">
        <f ca="1">IFERROR(IF(AND(NOW()&lt;= EOMONTH(DATE(YEAR($O1130),4, 1), 0), Overall!$A1132&lt;&gt;"", MONTH($N1130) &lt;= 4, MONTH($O1130) &gt;= 4), IF($R1130 &lt;&gt; "", $H1130/$R1130, ""), ""), "")</f>
        <v/>
      </c>
      <c r="AJ1130" s="10" t="str">
        <f ca="1">IFERROR(IF(AND(NOW()&lt;= EOMONTH(DATE(YEAR($O1130),5, 1), 0), Overall!$A1132&lt;&gt;"", MONTH($N1130) &lt;= 5, MONTH($O1130) &gt;= 5), IF($R1130 &lt;&gt; "", $H1130/$R1130, ""), ""), "")</f>
        <v/>
      </c>
      <c r="AK1130" s="10" t="str">
        <f ca="1">IFERROR(IF(AND(NOW()&lt;= EOMONTH(DATE(YEAR($O1130),6, 1), 0), Overall!$A1132&lt;&gt;"", MONTH($N1130) &lt;= 6, MONTH($O1130) &gt;= 6), IF($R1130 &lt;&gt; "", $H1130/$R1130, ""), ""), "")</f>
        <v/>
      </c>
      <c r="AL1130" s="10" t="str">
        <f ca="1">IFERROR(IF(AND(NOW()&lt;= EOMONTH(DATE(YEAR($O1130),7, 1), 0), Overall!$A1132&lt;&gt;"", MONTH($N1130) &lt;= 7, MONTH($O1130) &gt;= 7), IF($R1130 &lt;&gt; "", $H1130/$R1130, ""), ""), "")</f>
        <v/>
      </c>
      <c r="AM1130" s="10" t="str">
        <f ca="1">IFERROR(IF(AND(NOW()&lt;= EOMONTH(DATE(YEAR($O1130),8, 1), 0), Overall!$A1132&lt;&gt;"", MONTH($N1130) &lt;= 8, MONTH($O1130) &gt;= 8), IF($R1130 &lt;&gt; "", $H1130/$R1130, ""), ""), "")</f>
        <v/>
      </c>
      <c r="AN1130" s="10" t="str">
        <f ca="1">IFERROR(IF(AND(NOW()&lt;= EOMONTH(DATE(YEAR($O1130),9, 1), 0), Overall!$A1132&lt;&gt;"", MONTH($N1130) &lt;= 9, MONTH($O1130) &gt;= 9), IF($R1130 &lt;&gt; "", $H1130/$R1130, ""), ""), "")</f>
        <v/>
      </c>
      <c r="AO1130" s="10" t="str">
        <f ca="1">IFERROR(IF(AND(NOW()&lt;= EOMONTH(DATE(YEAR($O1130),10, 1), 0), Overall!$A1132&lt;&gt;"", MONTH($N1130) &lt;= 10, MONTH($O1130) &gt;= 10), IF($R1130 &lt;&gt; "", $H1130/$R1130, ""), ""), "")</f>
        <v/>
      </c>
      <c r="AP1130" s="10" t="str">
        <f ca="1">IFERROR(IF(AND(NOW()&lt;= EOMONTH(DATE(YEAR($O1130),11, 1), 0), Overall!$A1132&lt;&gt;"", MONTH($N1130) &lt;=11, MONTH($O1130) &gt;= 11), IF($R1130 &lt;&gt; "", $H1130/$R1130, ""), ""), "")</f>
        <v/>
      </c>
      <c r="AQ1130" s="10" t="str">
        <f ca="1">IFERROR(IF(AND(NOW()&lt;= EOMONTH(DATE(YEAR($O1130),12, 1), 0), Overall!$A1132&lt;&gt;"", MONTH($N1130) &lt;= 12, MONTH($O1130) &gt;= 12), IF($R1130 &lt;&gt; "", $H1130/$R1130, ""), ""), "")</f>
        <v/>
      </c>
      <c r="AR1130" s="16">
        <f t="shared" ca="1" si="37"/>
        <v>0</v>
      </c>
    </row>
    <row r="1131" spans="1:44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6" t="str">
        <f>IF(Overall!F1133&lt;&gt;"",VALUE(Overall!F1133),"")</f>
        <v/>
      </c>
      <c r="I1131" s="6" t="str">
        <f>IF(Overall!G1133&lt;&gt;"",VALUE(Overall!G1133),"")</f>
        <v/>
      </c>
      <c r="J1131" s="6" t="str">
        <f>IF(Overall!H1133&lt;&gt;"",VALUE(Overall!H1133),"")</f>
        <v/>
      </c>
      <c r="K1131" s="6" t="str">
        <f>IF(Overall!I1133&lt;&gt;"",VALUE(Overall!I1133),"")</f>
        <v/>
      </c>
      <c r="L1131" s="6" t="str">
        <f>IF(Overall!J1133&lt;&gt;"",VALUE(Overall!J1133),"")</f>
        <v/>
      </c>
      <c r="M1131" s="6" t="str">
        <f>IF(Overall!K1133&lt;&gt;"",VALUE(Overall!K1133),"")</f>
        <v/>
      </c>
      <c r="N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O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P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Q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R1131" s="5" t="str">
        <f t="shared" si="36"/>
        <v/>
      </c>
      <c r="S1131" s="10" t="str">
        <f>IF(Overall!$A1133&lt;&gt;"",IF(AND(MONTH($N1131) &lt;= 1, MONTH($O1131) &gt;= 1), IF($R1131 &lt;&gt; "", $H1131/$R1131, ""), ""),"")</f>
        <v/>
      </c>
      <c r="T1131" s="10" t="str">
        <f>IF(Overall!$A1133&lt;&gt;"",IF(AND(MONTH($N1131) &lt;= 2, MONTH($O1131) &gt;= 2), IF($R1131 &lt;&gt; "", $H1131/$R1131, ""), ""),"")</f>
        <v/>
      </c>
      <c r="U1131" s="10" t="str">
        <f>IF(Overall!$A1133&lt;&gt;"",IF(AND(MONTH($N1131) &lt;= 3, MONTH($O1131) &gt;= 3), IF($R1131 &lt;&gt; "", $H1131/$R1131, ""), ""),"")</f>
        <v/>
      </c>
      <c r="V1131" s="10" t="str">
        <f>IF(Overall!$A1133&lt;&gt;"",IF(AND(MONTH($N1131) &lt;= 4, MONTH($O1131) &gt;= 4), IF($R1131 &lt;&gt; "", $H1131/$R1131, ""), ""),"")</f>
        <v/>
      </c>
      <c r="W1131" s="10" t="str">
        <f>IF(Overall!$A1133&lt;&gt;"",IF(AND(MONTH($N1131) &lt;= 5, MONTH($O1131) &gt;= 5), IF($R1131 &lt;&gt; "", $H1131/$R1131, ""), ""),"")</f>
        <v/>
      </c>
      <c r="X1131" s="10" t="str">
        <f>IF(Overall!$A1133&lt;&gt;"",IF(AND(MONTH($N1131) &lt;= 6, MONTH($O1131) &gt;= 6), IF($R1131 &lt;&gt; "", $H1131/$R1131, ""), ""),"")</f>
        <v/>
      </c>
      <c r="Y1131" s="10" t="str">
        <f>IF(Overall!$A1133&lt;&gt;"",IF(AND(MONTH($N1131) &lt;= 7, MONTH($O1131) &gt;= 7 ), IF($R1131 &lt;&gt; "", $H1131/$R1131, ""), ""),"")</f>
        <v/>
      </c>
      <c r="Z1131" s="10" t="str">
        <f>IF(Overall!$A1133&lt;&gt;"",IF(AND(MONTH($N1131) &lt;= 8, MONTH($O1131) &gt;= 8), IF($R1131 &lt;&gt; "", $H1131/$R1131, ""), ""),"")</f>
        <v/>
      </c>
      <c r="AA1131" s="10" t="str">
        <f>IF(Overall!$A1133&lt;&gt;"",IF(AND(MONTH($N1131) &lt;= 9, MONTH($O1131) &gt;= 9), IF($R1131 &lt;&gt; "", $H1131/$R1131, ""), ""),"")</f>
        <v/>
      </c>
      <c r="AB1131" s="10" t="str">
        <f>IF(Overall!$A1133&lt;&gt;"",IF(AND(MONTH($N1131) &lt;= 10, MONTH($O1131) &gt;= 10), IF($R1131 &lt;&gt; "", $H1131/$R1131, ""), ""),"")</f>
        <v/>
      </c>
      <c r="AC1131" s="10" t="str">
        <f>IF(Overall!$A1133&lt;&gt;"",IF(AND(MONTH($N1131) &lt;= 11, MONTH($O1131) &gt;= 11), IF($R1131 &lt;&gt; "", $H1131/$R1131, ""), ""),"")</f>
        <v/>
      </c>
      <c r="AD1131" s="10" t="str">
        <f>IF(Overall!$A1133&lt;&gt;"",IF(AND(MONTH($N1131) &lt;= 12, MONTH($O1131) &gt;= 12), IF($R1131 &lt;&gt; "", $H1131/$R1131, ""), ""),"")</f>
        <v/>
      </c>
      <c r="AF1131" s="10" t="str">
        <f ca="1">IFERROR(IF(AND(NOW()&lt;= EOMONTH(DATE(YEAR($O1131),1, 1), 0), Overall!$A1133&lt;&gt;"", MONTH($N1131) &lt;= 1, MONTH($O1131) &gt;= 1), IF($R1131 &lt;&gt; "", $H1131/$R1131, ""), ""), "")</f>
        <v/>
      </c>
      <c r="AG1131" s="10" t="str">
        <f ca="1">IFERROR(IF(AND(NOW()&lt;= EOMONTH(DATE(YEAR($O1131),2, 1), 0), Overall!$A1133&lt;&gt;"", MONTH($N1131) &lt;= 2, MONTH($O1131) &gt;= 2), IF($R1131 &lt;&gt; "", $H1131/$R1131, ""), ""), "")</f>
        <v/>
      </c>
      <c r="AH1131" s="10" t="str">
        <f ca="1">IFERROR(IF(AND(NOW()&lt;= EOMONTH(DATE(YEAR($O1131),3, 1), 0), Overall!$A1133&lt;&gt;"", MONTH($N1131) &lt;= 3, MONTH($O1131) &gt;= 3), IF($R1131 &lt;&gt; "", $H1131/$R1131, ""), ""), "")</f>
        <v/>
      </c>
      <c r="AI1131" s="10" t="str">
        <f ca="1">IFERROR(IF(AND(NOW()&lt;= EOMONTH(DATE(YEAR($O1131),4, 1), 0), Overall!$A1133&lt;&gt;"", MONTH($N1131) &lt;= 4, MONTH($O1131) &gt;= 4), IF($R1131 &lt;&gt; "", $H1131/$R1131, ""), ""), "")</f>
        <v/>
      </c>
      <c r="AJ1131" s="10" t="str">
        <f ca="1">IFERROR(IF(AND(NOW()&lt;= EOMONTH(DATE(YEAR($O1131),5, 1), 0), Overall!$A1133&lt;&gt;"", MONTH($N1131) &lt;= 5, MONTH($O1131) &gt;= 5), IF($R1131 &lt;&gt; "", $H1131/$R1131, ""), ""), "")</f>
        <v/>
      </c>
      <c r="AK1131" s="10" t="str">
        <f ca="1">IFERROR(IF(AND(NOW()&lt;= EOMONTH(DATE(YEAR($O1131),6, 1), 0), Overall!$A1133&lt;&gt;"", MONTH($N1131) &lt;= 6, MONTH($O1131) &gt;= 6), IF($R1131 &lt;&gt; "", $H1131/$R1131, ""), ""), "")</f>
        <v/>
      </c>
      <c r="AL1131" s="10" t="str">
        <f ca="1">IFERROR(IF(AND(NOW()&lt;= EOMONTH(DATE(YEAR($O1131),7, 1), 0), Overall!$A1133&lt;&gt;"", MONTH($N1131) &lt;= 7, MONTH($O1131) &gt;= 7), IF($R1131 &lt;&gt; "", $H1131/$R1131, ""), ""), "")</f>
        <v/>
      </c>
      <c r="AM1131" s="10" t="str">
        <f ca="1">IFERROR(IF(AND(NOW()&lt;= EOMONTH(DATE(YEAR($O1131),8, 1), 0), Overall!$A1133&lt;&gt;"", MONTH($N1131) &lt;= 8, MONTH($O1131) &gt;= 8), IF($R1131 &lt;&gt; "", $H1131/$R1131, ""), ""), "")</f>
        <v/>
      </c>
      <c r="AN1131" s="10" t="str">
        <f ca="1">IFERROR(IF(AND(NOW()&lt;= EOMONTH(DATE(YEAR($O1131),9, 1), 0), Overall!$A1133&lt;&gt;"", MONTH($N1131) &lt;= 9, MONTH($O1131) &gt;= 9), IF($R1131 &lt;&gt; "", $H1131/$R1131, ""), ""), "")</f>
        <v/>
      </c>
      <c r="AO1131" s="10" t="str">
        <f ca="1">IFERROR(IF(AND(NOW()&lt;= EOMONTH(DATE(YEAR($O1131),10, 1), 0), Overall!$A1133&lt;&gt;"", MONTH($N1131) &lt;= 10, MONTH($O1131) &gt;= 10), IF($R1131 &lt;&gt; "", $H1131/$R1131, ""), ""), "")</f>
        <v/>
      </c>
      <c r="AP1131" s="10" t="str">
        <f ca="1">IFERROR(IF(AND(NOW()&lt;= EOMONTH(DATE(YEAR($O1131),11, 1), 0), Overall!$A1133&lt;&gt;"", MONTH($N1131) &lt;=11, MONTH($O1131) &gt;= 11), IF($R1131 &lt;&gt; "", $H1131/$R1131, ""), ""), "")</f>
        <v/>
      </c>
      <c r="AQ1131" s="10" t="str">
        <f ca="1">IFERROR(IF(AND(NOW()&lt;= EOMONTH(DATE(YEAR($O1131),12, 1), 0), Overall!$A1133&lt;&gt;"", MONTH($N1131) &lt;= 12, MONTH($O1131) &gt;= 12), IF($R1131 &lt;&gt; "", $H1131/$R1131, ""), ""), "")</f>
        <v/>
      </c>
      <c r="AR1131" s="16">
        <f t="shared" ca="1" si="37"/>
        <v>0</v>
      </c>
    </row>
    <row r="1132" spans="1:44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6" t="str">
        <f>IF(Overall!F1134&lt;&gt;"",VALUE(Overall!F1134),"")</f>
        <v/>
      </c>
      <c r="I1132" s="6" t="str">
        <f>IF(Overall!G1134&lt;&gt;"",VALUE(Overall!G1134),"")</f>
        <v/>
      </c>
      <c r="J1132" s="6" t="str">
        <f>IF(Overall!H1134&lt;&gt;"",VALUE(Overall!H1134),"")</f>
        <v/>
      </c>
      <c r="K1132" s="6" t="str">
        <f>IF(Overall!I1134&lt;&gt;"",VALUE(Overall!I1134),"")</f>
        <v/>
      </c>
      <c r="L1132" s="6" t="str">
        <f>IF(Overall!J1134&lt;&gt;"",VALUE(Overall!J1134),"")</f>
        <v/>
      </c>
      <c r="M1132" s="6" t="str">
        <f>IF(Overall!K1134&lt;&gt;"",VALUE(Overall!K1134),"")</f>
        <v/>
      </c>
      <c r="N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O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P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Q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R1132" s="5" t="str">
        <f t="shared" si="36"/>
        <v/>
      </c>
      <c r="S1132" s="10" t="str">
        <f>IF(Overall!$A1134&lt;&gt;"",IF(AND(MONTH($N1132) &lt;= 1, MONTH($O1132) &gt;= 1), IF($R1132 &lt;&gt; "", $H1132/$R1132, ""), ""),"")</f>
        <v/>
      </c>
      <c r="T1132" s="10" t="str">
        <f>IF(Overall!$A1134&lt;&gt;"",IF(AND(MONTH($N1132) &lt;= 2, MONTH($O1132) &gt;= 2), IF($R1132 &lt;&gt; "", $H1132/$R1132, ""), ""),"")</f>
        <v/>
      </c>
      <c r="U1132" s="10" t="str">
        <f>IF(Overall!$A1134&lt;&gt;"",IF(AND(MONTH($N1132) &lt;= 3, MONTH($O1132) &gt;= 3), IF($R1132 &lt;&gt; "", $H1132/$R1132, ""), ""),"")</f>
        <v/>
      </c>
      <c r="V1132" s="10" t="str">
        <f>IF(Overall!$A1134&lt;&gt;"",IF(AND(MONTH($N1132) &lt;= 4, MONTH($O1132) &gt;= 4), IF($R1132 &lt;&gt; "", $H1132/$R1132, ""), ""),"")</f>
        <v/>
      </c>
      <c r="W1132" s="10" t="str">
        <f>IF(Overall!$A1134&lt;&gt;"",IF(AND(MONTH($N1132) &lt;= 5, MONTH($O1132) &gt;= 5), IF($R1132 &lt;&gt; "", $H1132/$R1132, ""), ""),"")</f>
        <v/>
      </c>
      <c r="X1132" s="10" t="str">
        <f>IF(Overall!$A1134&lt;&gt;"",IF(AND(MONTH($N1132) &lt;= 6, MONTH($O1132) &gt;= 6), IF($R1132 &lt;&gt; "", $H1132/$R1132, ""), ""),"")</f>
        <v/>
      </c>
      <c r="Y1132" s="10" t="str">
        <f>IF(Overall!$A1134&lt;&gt;"",IF(AND(MONTH($N1132) &lt;= 7, MONTH($O1132) &gt;= 7 ), IF($R1132 &lt;&gt; "", $H1132/$R1132, ""), ""),"")</f>
        <v/>
      </c>
      <c r="Z1132" s="10" t="str">
        <f>IF(Overall!$A1134&lt;&gt;"",IF(AND(MONTH($N1132) &lt;= 8, MONTH($O1132) &gt;= 8), IF($R1132 &lt;&gt; "", $H1132/$R1132, ""), ""),"")</f>
        <v/>
      </c>
      <c r="AA1132" s="10" t="str">
        <f>IF(Overall!$A1134&lt;&gt;"",IF(AND(MONTH($N1132) &lt;= 9, MONTH($O1132) &gt;= 9), IF($R1132 &lt;&gt; "", $H1132/$R1132, ""), ""),"")</f>
        <v/>
      </c>
      <c r="AB1132" s="10" t="str">
        <f>IF(Overall!$A1134&lt;&gt;"",IF(AND(MONTH($N1132) &lt;= 10, MONTH($O1132) &gt;= 10), IF($R1132 &lt;&gt; "", $H1132/$R1132, ""), ""),"")</f>
        <v/>
      </c>
      <c r="AC1132" s="10" t="str">
        <f>IF(Overall!$A1134&lt;&gt;"",IF(AND(MONTH($N1132) &lt;= 11, MONTH($O1132) &gt;= 11), IF($R1132 &lt;&gt; "", $H1132/$R1132, ""), ""),"")</f>
        <v/>
      </c>
      <c r="AD1132" s="10" t="str">
        <f>IF(Overall!$A1134&lt;&gt;"",IF(AND(MONTH($N1132) &lt;= 12, MONTH($O1132) &gt;= 12), IF($R1132 &lt;&gt; "", $H1132/$R1132, ""), ""),"")</f>
        <v/>
      </c>
      <c r="AF1132" s="10" t="str">
        <f ca="1">IFERROR(IF(AND(NOW()&lt;= EOMONTH(DATE(YEAR($O1132),1, 1), 0), Overall!$A1134&lt;&gt;"", MONTH($N1132) &lt;= 1, MONTH($O1132) &gt;= 1), IF($R1132 &lt;&gt; "", $H1132/$R1132, ""), ""), "")</f>
        <v/>
      </c>
      <c r="AG1132" s="10" t="str">
        <f ca="1">IFERROR(IF(AND(NOW()&lt;= EOMONTH(DATE(YEAR($O1132),2, 1), 0), Overall!$A1134&lt;&gt;"", MONTH($N1132) &lt;= 2, MONTH($O1132) &gt;= 2), IF($R1132 &lt;&gt; "", $H1132/$R1132, ""), ""), "")</f>
        <v/>
      </c>
      <c r="AH1132" s="10" t="str">
        <f ca="1">IFERROR(IF(AND(NOW()&lt;= EOMONTH(DATE(YEAR($O1132),3, 1), 0), Overall!$A1134&lt;&gt;"", MONTH($N1132) &lt;= 3, MONTH($O1132) &gt;= 3), IF($R1132 &lt;&gt; "", $H1132/$R1132, ""), ""), "")</f>
        <v/>
      </c>
      <c r="AI1132" s="10" t="str">
        <f ca="1">IFERROR(IF(AND(NOW()&lt;= EOMONTH(DATE(YEAR($O1132),4, 1), 0), Overall!$A1134&lt;&gt;"", MONTH($N1132) &lt;= 4, MONTH($O1132) &gt;= 4), IF($R1132 &lt;&gt; "", $H1132/$R1132, ""), ""), "")</f>
        <v/>
      </c>
      <c r="AJ1132" s="10" t="str">
        <f ca="1">IFERROR(IF(AND(NOW()&lt;= EOMONTH(DATE(YEAR($O1132),5, 1), 0), Overall!$A1134&lt;&gt;"", MONTH($N1132) &lt;= 5, MONTH($O1132) &gt;= 5), IF($R1132 &lt;&gt; "", $H1132/$R1132, ""), ""), "")</f>
        <v/>
      </c>
      <c r="AK1132" s="10" t="str">
        <f ca="1">IFERROR(IF(AND(NOW()&lt;= EOMONTH(DATE(YEAR($O1132),6, 1), 0), Overall!$A1134&lt;&gt;"", MONTH($N1132) &lt;= 6, MONTH($O1132) &gt;= 6), IF($R1132 &lt;&gt; "", $H1132/$R1132, ""), ""), "")</f>
        <v/>
      </c>
      <c r="AL1132" s="10" t="str">
        <f ca="1">IFERROR(IF(AND(NOW()&lt;= EOMONTH(DATE(YEAR($O1132),7, 1), 0), Overall!$A1134&lt;&gt;"", MONTH($N1132) &lt;= 7, MONTH($O1132) &gt;= 7), IF($R1132 &lt;&gt; "", $H1132/$R1132, ""), ""), "")</f>
        <v/>
      </c>
      <c r="AM1132" s="10" t="str">
        <f ca="1">IFERROR(IF(AND(NOW()&lt;= EOMONTH(DATE(YEAR($O1132),8, 1), 0), Overall!$A1134&lt;&gt;"", MONTH($N1132) &lt;= 8, MONTH($O1132) &gt;= 8), IF($R1132 &lt;&gt; "", $H1132/$R1132, ""), ""), "")</f>
        <v/>
      </c>
      <c r="AN1132" s="10" t="str">
        <f ca="1">IFERROR(IF(AND(NOW()&lt;= EOMONTH(DATE(YEAR($O1132),9, 1), 0), Overall!$A1134&lt;&gt;"", MONTH($N1132) &lt;= 9, MONTH($O1132) &gt;= 9), IF($R1132 &lt;&gt; "", $H1132/$R1132, ""), ""), "")</f>
        <v/>
      </c>
      <c r="AO1132" s="10" t="str">
        <f ca="1">IFERROR(IF(AND(NOW()&lt;= EOMONTH(DATE(YEAR($O1132),10, 1), 0), Overall!$A1134&lt;&gt;"", MONTH($N1132) &lt;= 10, MONTH($O1132) &gt;= 10), IF($R1132 &lt;&gt; "", $H1132/$R1132, ""), ""), "")</f>
        <v/>
      </c>
      <c r="AP1132" s="10" t="str">
        <f ca="1">IFERROR(IF(AND(NOW()&lt;= EOMONTH(DATE(YEAR($O1132),11, 1), 0), Overall!$A1134&lt;&gt;"", MONTH($N1132) &lt;=11, MONTH($O1132) &gt;= 11), IF($R1132 &lt;&gt; "", $H1132/$R1132, ""), ""), "")</f>
        <v/>
      </c>
      <c r="AQ1132" s="10" t="str">
        <f ca="1">IFERROR(IF(AND(NOW()&lt;= EOMONTH(DATE(YEAR($O1132),12, 1), 0), Overall!$A1134&lt;&gt;"", MONTH($N1132) &lt;= 12, MONTH($O1132) &gt;= 12), IF($R1132 &lt;&gt; "", $H1132/$R1132, ""), ""), "")</f>
        <v/>
      </c>
      <c r="AR1132" s="16">
        <f t="shared" ca="1" si="37"/>
        <v>0</v>
      </c>
    </row>
    <row r="1133" spans="1:44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6" t="str">
        <f>IF(Overall!F1135&lt;&gt;"",VALUE(Overall!F1135),"")</f>
        <v/>
      </c>
      <c r="I1133" s="6" t="str">
        <f>IF(Overall!G1135&lt;&gt;"",VALUE(Overall!G1135),"")</f>
        <v/>
      </c>
      <c r="J1133" s="6" t="str">
        <f>IF(Overall!H1135&lt;&gt;"",VALUE(Overall!H1135),"")</f>
        <v/>
      </c>
      <c r="K1133" s="6" t="str">
        <f>IF(Overall!I1135&lt;&gt;"",VALUE(Overall!I1135),"")</f>
        <v/>
      </c>
      <c r="L1133" s="6" t="str">
        <f>IF(Overall!J1135&lt;&gt;"",VALUE(Overall!J1135),"")</f>
        <v/>
      </c>
      <c r="M1133" s="6" t="str">
        <f>IF(Overall!K1135&lt;&gt;"",VALUE(Overall!K1135),"")</f>
        <v/>
      </c>
      <c r="N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O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P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Q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R1133" s="5" t="str">
        <f t="shared" si="36"/>
        <v/>
      </c>
      <c r="S1133" s="10" t="str">
        <f>IF(Overall!$A1135&lt;&gt;"",IF(AND(MONTH($N1133) &lt;= 1, MONTH($O1133) &gt;= 1), IF($R1133 &lt;&gt; "", $H1133/$R1133, ""), ""),"")</f>
        <v/>
      </c>
      <c r="T1133" s="10" t="str">
        <f>IF(Overall!$A1135&lt;&gt;"",IF(AND(MONTH($N1133) &lt;= 2, MONTH($O1133) &gt;= 2), IF($R1133 &lt;&gt; "", $H1133/$R1133, ""), ""),"")</f>
        <v/>
      </c>
      <c r="U1133" s="10" t="str">
        <f>IF(Overall!$A1135&lt;&gt;"",IF(AND(MONTH($N1133) &lt;= 3, MONTH($O1133) &gt;= 3), IF($R1133 &lt;&gt; "", $H1133/$R1133, ""), ""),"")</f>
        <v/>
      </c>
      <c r="V1133" s="10" t="str">
        <f>IF(Overall!$A1135&lt;&gt;"",IF(AND(MONTH($N1133) &lt;= 4, MONTH($O1133) &gt;= 4), IF($R1133 &lt;&gt; "", $H1133/$R1133, ""), ""),"")</f>
        <v/>
      </c>
      <c r="W1133" s="10" t="str">
        <f>IF(Overall!$A1135&lt;&gt;"",IF(AND(MONTH($N1133) &lt;= 5, MONTH($O1133) &gt;= 5), IF($R1133 &lt;&gt; "", $H1133/$R1133, ""), ""),"")</f>
        <v/>
      </c>
      <c r="X1133" s="10" t="str">
        <f>IF(Overall!$A1135&lt;&gt;"",IF(AND(MONTH($N1133) &lt;= 6, MONTH($O1133) &gt;= 6), IF($R1133 &lt;&gt; "", $H1133/$R1133, ""), ""),"")</f>
        <v/>
      </c>
      <c r="Y1133" s="10" t="str">
        <f>IF(Overall!$A1135&lt;&gt;"",IF(AND(MONTH($N1133) &lt;= 7, MONTH($O1133) &gt;= 7 ), IF($R1133 &lt;&gt; "", $H1133/$R1133, ""), ""),"")</f>
        <v/>
      </c>
      <c r="Z1133" s="10" t="str">
        <f>IF(Overall!$A1135&lt;&gt;"",IF(AND(MONTH($N1133) &lt;= 8, MONTH($O1133) &gt;= 8), IF($R1133 &lt;&gt; "", $H1133/$R1133, ""), ""),"")</f>
        <v/>
      </c>
      <c r="AA1133" s="10" t="str">
        <f>IF(Overall!$A1135&lt;&gt;"",IF(AND(MONTH($N1133) &lt;= 9, MONTH($O1133) &gt;= 9), IF($R1133 &lt;&gt; "", $H1133/$R1133, ""), ""),"")</f>
        <v/>
      </c>
      <c r="AB1133" s="10" t="str">
        <f>IF(Overall!$A1135&lt;&gt;"",IF(AND(MONTH($N1133) &lt;= 10, MONTH($O1133) &gt;= 10), IF($R1133 &lt;&gt; "", $H1133/$R1133, ""), ""),"")</f>
        <v/>
      </c>
      <c r="AC1133" s="10" t="str">
        <f>IF(Overall!$A1135&lt;&gt;"",IF(AND(MONTH($N1133) &lt;= 11, MONTH($O1133) &gt;= 11), IF($R1133 &lt;&gt; "", $H1133/$R1133, ""), ""),"")</f>
        <v/>
      </c>
      <c r="AD1133" s="10" t="str">
        <f>IF(Overall!$A1135&lt;&gt;"",IF(AND(MONTH($N1133) &lt;= 12, MONTH($O1133) &gt;= 12), IF($R1133 &lt;&gt; "", $H1133/$R1133, ""), ""),"")</f>
        <v/>
      </c>
      <c r="AF1133" s="10" t="str">
        <f ca="1">IFERROR(IF(AND(NOW()&lt;= EOMONTH(DATE(YEAR($O1133),1, 1), 0), Overall!$A1135&lt;&gt;"", MONTH($N1133) &lt;= 1, MONTH($O1133) &gt;= 1), IF($R1133 &lt;&gt; "", $H1133/$R1133, ""), ""), "")</f>
        <v/>
      </c>
      <c r="AG1133" s="10" t="str">
        <f ca="1">IFERROR(IF(AND(NOW()&lt;= EOMONTH(DATE(YEAR($O1133),2, 1), 0), Overall!$A1135&lt;&gt;"", MONTH($N1133) &lt;= 2, MONTH($O1133) &gt;= 2), IF($R1133 &lt;&gt; "", $H1133/$R1133, ""), ""), "")</f>
        <v/>
      </c>
      <c r="AH1133" s="10" t="str">
        <f ca="1">IFERROR(IF(AND(NOW()&lt;= EOMONTH(DATE(YEAR($O1133),3, 1), 0), Overall!$A1135&lt;&gt;"", MONTH($N1133) &lt;= 3, MONTH($O1133) &gt;= 3), IF($R1133 &lt;&gt; "", $H1133/$R1133, ""), ""), "")</f>
        <v/>
      </c>
      <c r="AI1133" s="10" t="str">
        <f ca="1">IFERROR(IF(AND(NOW()&lt;= EOMONTH(DATE(YEAR($O1133),4, 1), 0), Overall!$A1135&lt;&gt;"", MONTH($N1133) &lt;= 4, MONTH($O1133) &gt;= 4), IF($R1133 &lt;&gt; "", $H1133/$R1133, ""), ""), "")</f>
        <v/>
      </c>
      <c r="AJ1133" s="10" t="str">
        <f ca="1">IFERROR(IF(AND(NOW()&lt;= EOMONTH(DATE(YEAR($O1133),5, 1), 0), Overall!$A1135&lt;&gt;"", MONTH($N1133) &lt;= 5, MONTH($O1133) &gt;= 5), IF($R1133 &lt;&gt; "", $H1133/$R1133, ""), ""), "")</f>
        <v/>
      </c>
      <c r="AK1133" s="10" t="str">
        <f ca="1">IFERROR(IF(AND(NOW()&lt;= EOMONTH(DATE(YEAR($O1133),6, 1), 0), Overall!$A1135&lt;&gt;"", MONTH($N1133) &lt;= 6, MONTH($O1133) &gt;= 6), IF($R1133 &lt;&gt; "", $H1133/$R1133, ""), ""), "")</f>
        <v/>
      </c>
      <c r="AL1133" s="10" t="str">
        <f ca="1">IFERROR(IF(AND(NOW()&lt;= EOMONTH(DATE(YEAR($O1133),7, 1), 0), Overall!$A1135&lt;&gt;"", MONTH($N1133) &lt;= 7, MONTH($O1133) &gt;= 7), IF($R1133 &lt;&gt; "", $H1133/$R1133, ""), ""), "")</f>
        <v/>
      </c>
      <c r="AM1133" s="10" t="str">
        <f ca="1">IFERROR(IF(AND(NOW()&lt;= EOMONTH(DATE(YEAR($O1133),8, 1), 0), Overall!$A1135&lt;&gt;"", MONTH($N1133) &lt;= 8, MONTH($O1133) &gt;= 8), IF($R1133 &lt;&gt; "", $H1133/$R1133, ""), ""), "")</f>
        <v/>
      </c>
      <c r="AN1133" s="10" t="str">
        <f ca="1">IFERROR(IF(AND(NOW()&lt;= EOMONTH(DATE(YEAR($O1133),9, 1), 0), Overall!$A1135&lt;&gt;"", MONTH($N1133) &lt;= 9, MONTH($O1133) &gt;= 9), IF($R1133 &lt;&gt; "", $H1133/$R1133, ""), ""), "")</f>
        <v/>
      </c>
      <c r="AO1133" s="10" t="str">
        <f ca="1">IFERROR(IF(AND(NOW()&lt;= EOMONTH(DATE(YEAR($O1133),10, 1), 0), Overall!$A1135&lt;&gt;"", MONTH($N1133) &lt;= 10, MONTH($O1133) &gt;= 10), IF($R1133 &lt;&gt; "", $H1133/$R1133, ""), ""), "")</f>
        <v/>
      </c>
      <c r="AP1133" s="10" t="str">
        <f ca="1">IFERROR(IF(AND(NOW()&lt;= EOMONTH(DATE(YEAR($O1133),11, 1), 0), Overall!$A1135&lt;&gt;"", MONTH($N1133) &lt;=11, MONTH($O1133) &gt;= 11), IF($R1133 &lt;&gt; "", $H1133/$R1133, ""), ""), "")</f>
        <v/>
      </c>
      <c r="AQ1133" s="10" t="str">
        <f ca="1">IFERROR(IF(AND(NOW()&lt;= EOMONTH(DATE(YEAR($O1133),12, 1), 0), Overall!$A1135&lt;&gt;"", MONTH($N1133) &lt;= 12, MONTH($O1133) &gt;= 12), IF($R1133 &lt;&gt; "", $H1133/$R1133, ""), ""), "")</f>
        <v/>
      </c>
      <c r="AR1133" s="16">
        <f t="shared" ca="1" si="37"/>
        <v>0</v>
      </c>
    </row>
    <row r="1134" spans="1:44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6" t="str">
        <f>IF(Overall!F1136&lt;&gt;"",VALUE(Overall!F1136),"")</f>
        <v/>
      </c>
      <c r="I1134" s="6" t="str">
        <f>IF(Overall!G1136&lt;&gt;"",VALUE(Overall!G1136),"")</f>
        <v/>
      </c>
      <c r="J1134" s="6" t="str">
        <f>IF(Overall!H1136&lt;&gt;"",VALUE(Overall!H1136),"")</f>
        <v/>
      </c>
      <c r="K1134" s="6" t="str">
        <f>IF(Overall!I1136&lt;&gt;"",VALUE(Overall!I1136),"")</f>
        <v/>
      </c>
      <c r="L1134" s="6" t="str">
        <f>IF(Overall!J1136&lt;&gt;"",VALUE(Overall!J1136),"")</f>
        <v/>
      </c>
      <c r="M1134" s="6" t="str">
        <f>IF(Overall!K1136&lt;&gt;"",VALUE(Overall!K1136),"")</f>
        <v/>
      </c>
      <c r="N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O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P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Q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R1134" s="5" t="str">
        <f t="shared" si="36"/>
        <v/>
      </c>
      <c r="S1134" s="10" t="str">
        <f>IF(Overall!$A1136&lt;&gt;"",IF(AND(MONTH($N1134) &lt;= 1, MONTH($O1134) &gt;= 1), IF($R1134 &lt;&gt; "", $H1134/$R1134, ""), ""),"")</f>
        <v/>
      </c>
      <c r="T1134" s="10" t="str">
        <f>IF(Overall!$A1136&lt;&gt;"",IF(AND(MONTH($N1134) &lt;= 2, MONTH($O1134) &gt;= 2), IF($R1134 &lt;&gt; "", $H1134/$R1134, ""), ""),"")</f>
        <v/>
      </c>
      <c r="U1134" s="10" t="str">
        <f>IF(Overall!$A1136&lt;&gt;"",IF(AND(MONTH($N1134) &lt;= 3, MONTH($O1134) &gt;= 3), IF($R1134 &lt;&gt; "", $H1134/$R1134, ""), ""),"")</f>
        <v/>
      </c>
      <c r="V1134" s="10" t="str">
        <f>IF(Overall!$A1136&lt;&gt;"",IF(AND(MONTH($N1134) &lt;= 4, MONTH($O1134) &gt;= 4), IF($R1134 &lt;&gt; "", $H1134/$R1134, ""), ""),"")</f>
        <v/>
      </c>
      <c r="W1134" s="10" t="str">
        <f>IF(Overall!$A1136&lt;&gt;"",IF(AND(MONTH($N1134) &lt;= 5, MONTH($O1134) &gt;= 5), IF($R1134 &lt;&gt; "", $H1134/$R1134, ""), ""),"")</f>
        <v/>
      </c>
      <c r="X1134" s="10" t="str">
        <f>IF(Overall!$A1136&lt;&gt;"",IF(AND(MONTH($N1134) &lt;= 6, MONTH($O1134) &gt;= 6), IF($R1134 &lt;&gt; "", $H1134/$R1134, ""), ""),"")</f>
        <v/>
      </c>
      <c r="Y1134" s="10" t="str">
        <f>IF(Overall!$A1136&lt;&gt;"",IF(AND(MONTH($N1134) &lt;= 7, MONTH($O1134) &gt;= 7 ), IF($R1134 &lt;&gt; "", $H1134/$R1134, ""), ""),"")</f>
        <v/>
      </c>
      <c r="Z1134" s="10" t="str">
        <f>IF(Overall!$A1136&lt;&gt;"",IF(AND(MONTH($N1134) &lt;= 8, MONTH($O1134) &gt;= 8), IF($R1134 &lt;&gt; "", $H1134/$R1134, ""), ""),"")</f>
        <v/>
      </c>
      <c r="AA1134" s="10" t="str">
        <f>IF(Overall!$A1136&lt;&gt;"",IF(AND(MONTH($N1134) &lt;= 9, MONTH($O1134) &gt;= 9), IF($R1134 &lt;&gt; "", $H1134/$R1134, ""), ""),"")</f>
        <v/>
      </c>
      <c r="AB1134" s="10" t="str">
        <f>IF(Overall!$A1136&lt;&gt;"",IF(AND(MONTH($N1134) &lt;= 10, MONTH($O1134) &gt;= 10), IF($R1134 &lt;&gt; "", $H1134/$R1134, ""), ""),"")</f>
        <v/>
      </c>
      <c r="AC1134" s="10" t="str">
        <f>IF(Overall!$A1136&lt;&gt;"",IF(AND(MONTH($N1134) &lt;= 11, MONTH($O1134) &gt;= 11), IF($R1134 &lt;&gt; "", $H1134/$R1134, ""), ""),"")</f>
        <v/>
      </c>
      <c r="AD1134" s="10" t="str">
        <f>IF(Overall!$A1136&lt;&gt;"",IF(AND(MONTH($N1134) &lt;= 12, MONTH($O1134) &gt;= 12), IF($R1134 &lt;&gt; "", $H1134/$R1134, ""), ""),"")</f>
        <v/>
      </c>
      <c r="AF1134" s="10" t="str">
        <f ca="1">IFERROR(IF(AND(NOW()&lt;= EOMONTH(DATE(YEAR($O1134),1, 1), 0), Overall!$A1136&lt;&gt;"", MONTH($N1134) &lt;= 1, MONTH($O1134) &gt;= 1), IF($R1134 &lt;&gt; "", $H1134/$R1134, ""), ""), "")</f>
        <v/>
      </c>
      <c r="AG1134" s="10" t="str">
        <f ca="1">IFERROR(IF(AND(NOW()&lt;= EOMONTH(DATE(YEAR($O1134),2, 1), 0), Overall!$A1136&lt;&gt;"", MONTH($N1134) &lt;= 2, MONTH($O1134) &gt;= 2), IF($R1134 &lt;&gt; "", $H1134/$R1134, ""), ""), "")</f>
        <v/>
      </c>
      <c r="AH1134" s="10" t="str">
        <f ca="1">IFERROR(IF(AND(NOW()&lt;= EOMONTH(DATE(YEAR($O1134),3, 1), 0), Overall!$A1136&lt;&gt;"", MONTH($N1134) &lt;= 3, MONTH($O1134) &gt;= 3), IF($R1134 &lt;&gt; "", $H1134/$R1134, ""), ""), "")</f>
        <v/>
      </c>
      <c r="AI1134" s="10" t="str">
        <f ca="1">IFERROR(IF(AND(NOW()&lt;= EOMONTH(DATE(YEAR($O1134),4, 1), 0), Overall!$A1136&lt;&gt;"", MONTH($N1134) &lt;= 4, MONTH($O1134) &gt;= 4), IF($R1134 &lt;&gt; "", $H1134/$R1134, ""), ""), "")</f>
        <v/>
      </c>
      <c r="AJ1134" s="10" t="str">
        <f ca="1">IFERROR(IF(AND(NOW()&lt;= EOMONTH(DATE(YEAR($O1134),5, 1), 0), Overall!$A1136&lt;&gt;"", MONTH($N1134) &lt;= 5, MONTH($O1134) &gt;= 5), IF($R1134 &lt;&gt; "", $H1134/$R1134, ""), ""), "")</f>
        <v/>
      </c>
      <c r="AK1134" s="10" t="str">
        <f ca="1">IFERROR(IF(AND(NOW()&lt;= EOMONTH(DATE(YEAR($O1134),6, 1), 0), Overall!$A1136&lt;&gt;"", MONTH($N1134) &lt;= 6, MONTH($O1134) &gt;= 6), IF($R1134 &lt;&gt; "", $H1134/$R1134, ""), ""), "")</f>
        <v/>
      </c>
      <c r="AL1134" s="10" t="str">
        <f ca="1">IFERROR(IF(AND(NOW()&lt;= EOMONTH(DATE(YEAR($O1134),7, 1), 0), Overall!$A1136&lt;&gt;"", MONTH($N1134) &lt;= 7, MONTH($O1134) &gt;= 7), IF($R1134 &lt;&gt; "", $H1134/$R1134, ""), ""), "")</f>
        <v/>
      </c>
      <c r="AM1134" s="10" t="str">
        <f ca="1">IFERROR(IF(AND(NOW()&lt;= EOMONTH(DATE(YEAR($O1134),8, 1), 0), Overall!$A1136&lt;&gt;"", MONTH($N1134) &lt;= 8, MONTH($O1134) &gt;= 8), IF($R1134 &lt;&gt; "", $H1134/$R1134, ""), ""), "")</f>
        <v/>
      </c>
      <c r="AN1134" s="10" t="str">
        <f ca="1">IFERROR(IF(AND(NOW()&lt;= EOMONTH(DATE(YEAR($O1134),9, 1), 0), Overall!$A1136&lt;&gt;"", MONTH($N1134) &lt;= 9, MONTH($O1134) &gt;= 9), IF($R1134 &lt;&gt; "", $H1134/$R1134, ""), ""), "")</f>
        <v/>
      </c>
      <c r="AO1134" s="10" t="str">
        <f ca="1">IFERROR(IF(AND(NOW()&lt;= EOMONTH(DATE(YEAR($O1134),10, 1), 0), Overall!$A1136&lt;&gt;"", MONTH($N1134) &lt;= 10, MONTH($O1134) &gt;= 10), IF($R1134 &lt;&gt; "", $H1134/$R1134, ""), ""), "")</f>
        <v/>
      </c>
      <c r="AP1134" s="10" t="str">
        <f ca="1">IFERROR(IF(AND(NOW()&lt;= EOMONTH(DATE(YEAR($O1134),11, 1), 0), Overall!$A1136&lt;&gt;"", MONTH($N1134) &lt;=11, MONTH($O1134) &gt;= 11), IF($R1134 &lt;&gt; "", $H1134/$R1134, ""), ""), "")</f>
        <v/>
      </c>
      <c r="AQ1134" s="10" t="str">
        <f ca="1">IFERROR(IF(AND(NOW()&lt;= EOMONTH(DATE(YEAR($O1134),12, 1), 0), Overall!$A1136&lt;&gt;"", MONTH($N1134) &lt;= 12, MONTH($O1134) &gt;= 12), IF($R1134 &lt;&gt; "", $H1134/$R1134, ""), ""), "")</f>
        <v/>
      </c>
      <c r="AR1134" s="16">
        <f t="shared" ca="1" si="37"/>
        <v>0</v>
      </c>
    </row>
    <row r="1135" spans="1:44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6" t="str">
        <f>IF(Overall!F1137&lt;&gt;"",VALUE(Overall!F1137),"")</f>
        <v/>
      </c>
      <c r="I1135" s="6" t="str">
        <f>IF(Overall!G1137&lt;&gt;"",VALUE(Overall!G1137),"")</f>
        <v/>
      </c>
      <c r="J1135" s="6" t="str">
        <f>IF(Overall!H1137&lt;&gt;"",VALUE(Overall!H1137),"")</f>
        <v/>
      </c>
      <c r="K1135" s="6" t="str">
        <f>IF(Overall!I1137&lt;&gt;"",VALUE(Overall!I1137),"")</f>
        <v/>
      </c>
      <c r="L1135" s="6" t="str">
        <f>IF(Overall!J1137&lt;&gt;"",VALUE(Overall!J1137),"")</f>
        <v/>
      </c>
      <c r="M1135" s="6" t="str">
        <f>IF(Overall!K1137&lt;&gt;"",VALUE(Overall!K1137),"")</f>
        <v/>
      </c>
      <c r="N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O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P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Q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R1135" s="5" t="str">
        <f t="shared" si="36"/>
        <v/>
      </c>
      <c r="S1135" s="10" t="str">
        <f>IF(Overall!$A1137&lt;&gt;"",IF(AND(MONTH($N1135) &lt;= 1, MONTH($O1135) &gt;= 1), IF($R1135 &lt;&gt; "", $H1135/$R1135, ""), ""),"")</f>
        <v/>
      </c>
      <c r="T1135" s="10" t="str">
        <f>IF(Overall!$A1137&lt;&gt;"",IF(AND(MONTH($N1135) &lt;= 2, MONTH($O1135) &gt;= 2), IF($R1135 &lt;&gt; "", $H1135/$R1135, ""), ""),"")</f>
        <v/>
      </c>
      <c r="U1135" s="10" t="str">
        <f>IF(Overall!$A1137&lt;&gt;"",IF(AND(MONTH($N1135) &lt;= 3, MONTH($O1135) &gt;= 3), IF($R1135 &lt;&gt; "", $H1135/$R1135, ""), ""),"")</f>
        <v/>
      </c>
      <c r="V1135" s="10" t="str">
        <f>IF(Overall!$A1137&lt;&gt;"",IF(AND(MONTH($N1135) &lt;= 4, MONTH($O1135) &gt;= 4), IF($R1135 &lt;&gt; "", $H1135/$R1135, ""), ""),"")</f>
        <v/>
      </c>
      <c r="W1135" s="10" t="str">
        <f>IF(Overall!$A1137&lt;&gt;"",IF(AND(MONTH($N1135) &lt;= 5, MONTH($O1135) &gt;= 5), IF($R1135 &lt;&gt; "", $H1135/$R1135, ""), ""),"")</f>
        <v/>
      </c>
      <c r="X1135" s="10" t="str">
        <f>IF(Overall!$A1137&lt;&gt;"",IF(AND(MONTH($N1135) &lt;= 6, MONTH($O1135) &gt;= 6), IF($R1135 &lt;&gt; "", $H1135/$R1135, ""), ""),"")</f>
        <v/>
      </c>
      <c r="Y1135" s="10" t="str">
        <f>IF(Overall!$A1137&lt;&gt;"",IF(AND(MONTH($N1135) &lt;= 7, MONTH($O1135) &gt;= 7 ), IF($R1135 &lt;&gt; "", $H1135/$R1135, ""), ""),"")</f>
        <v/>
      </c>
      <c r="Z1135" s="10" t="str">
        <f>IF(Overall!$A1137&lt;&gt;"",IF(AND(MONTH($N1135) &lt;= 8, MONTH($O1135) &gt;= 8), IF($R1135 &lt;&gt; "", $H1135/$R1135, ""), ""),"")</f>
        <v/>
      </c>
      <c r="AA1135" s="10" t="str">
        <f>IF(Overall!$A1137&lt;&gt;"",IF(AND(MONTH($N1135) &lt;= 9, MONTH($O1135) &gt;= 9), IF($R1135 &lt;&gt; "", $H1135/$R1135, ""), ""),"")</f>
        <v/>
      </c>
      <c r="AB1135" s="10" t="str">
        <f>IF(Overall!$A1137&lt;&gt;"",IF(AND(MONTH($N1135) &lt;= 10, MONTH($O1135) &gt;= 10), IF($R1135 &lt;&gt; "", $H1135/$R1135, ""), ""),"")</f>
        <v/>
      </c>
      <c r="AC1135" s="10" t="str">
        <f>IF(Overall!$A1137&lt;&gt;"",IF(AND(MONTH($N1135) &lt;= 11, MONTH($O1135) &gt;= 11), IF($R1135 &lt;&gt; "", $H1135/$R1135, ""), ""),"")</f>
        <v/>
      </c>
      <c r="AD1135" s="10" t="str">
        <f>IF(Overall!$A1137&lt;&gt;"",IF(AND(MONTH($N1135) &lt;= 12, MONTH($O1135) &gt;= 12), IF($R1135 &lt;&gt; "", $H1135/$R1135, ""), ""),"")</f>
        <v/>
      </c>
      <c r="AF1135" s="10" t="str">
        <f ca="1">IFERROR(IF(AND(NOW()&lt;= EOMONTH(DATE(YEAR($O1135),1, 1), 0), Overall!$A1137&lt;&gt;"", MONTH($N1135) &lt;= 1, MONTH($O1135) &gt;= 1), IF($R1135 &lt;&gt; "", $H1135/$R1135, ""), ""), "")</f>
        <v/>
      </c>
      <c r="AG1135" s="10" t="str">
        <f ca="1">IFERROR(IF(AND(NOW()&lt;= EOMONTH(DATE(YEAR($O1135),2, 1), 0), Overall!$A1137&lt;&gt;"", MONTH($N1135) &lt;= 2, MONTH($O1135) &gt;= 2), IF($R1135 &lt;&gt; "", $H1135/$R1135, ""), ""), "")</f>
        <v/>
      </c>
      <c r="AH1135" s="10" t="str">
        <f ca="1">IFERROR(IF(AND(NOW()&lt;= EOMONTH(DATE(YEAR($O1135),3, 1), 0), Overall!$A1137&lt;&gt;"", MONTH($N1135) &lt;= 3, MONTH($O1135) &gt;= 3), IF($R1135 &lt;&gt; "", $H1135/$R1135, ""), ""), "")</f>
        <v/>
      </c>
      <c r="AI1135" s="10" t="str">
        <f ca="1">IFERROR(IF(AND(NOW()&lt;= EOMONTH(DATE(YEAR($O1135),4, 1), 0), Overall!$A1137&lt;&gt;"", MONTH($N1135) &lt;= 4, MONTH($O1135) &gt;= 4), IF($R1135 &lt;&gt; "", $H1135/$R1135, ""), ""), "")</f>
        <v/>
      </c>
      <c r="AJ1135" s="10" t="str">
        <f ca="1">IFERROR(IF(AND(NOW()&lt;= EOMONTH(DATE(YEAR($O1135),5, 1), 0), Overall!$A1137&lt;&gt;"", MONTH($N1135) &lt;= 5, MONTH($O1135) &gt;= 5), IF($R1135 &lt;&gt; "", $H1135/$R1135, ""), ""), "")</f>
        <v/>
      </c>
      <c r="AK1135" s="10" t="str">
        <f ca="1">IFERROR(IF(AND(NOW()&lt;= EOMONTH(DATE(YEAR($O1135),6, 1), 0), Overall!$A1137&lt;&gt;"", MONTH($N1135) &lt;= 6, MONTH($O1135) &gt;= 6), IF($R1135 &lt;&gt; "", $H1135/$R1135, ""), ""), "")</f>
        <v/>
      </c>
      <c r="AL1135" s="10" t="str">
        <f ca="1">IFERROR(IF(AND(NOW()&lt;= EOMONTH(DATE(YEAR($O1135),7, 1), 0), Overall!$A1137&lt;&gt;"", MONTH($N1135) &lt;= 7, MONTH($O1135) &gt;= 7), IF($R1135 &lt;&gt; "", $H1135/$R1135, ""), ""), "")</f>
        <v/>
      </c>
      <c r="AM1135" s="10" t="str">
        <f ca="1">IFERROR(IF(AND(NOW()&lt;= EOMONTH(DATE(YEAR($O1135),8, 1), 0), Overall!$A1137&lt;&gt;"", MONTH($N1135) &lt;= 8, MONTH($O1135) &gt;= 8), IF($R1135 &lt;&gt; "", $H1135/$R1135, ""), ""), "")</f>
        <v/>
      </c>
      <c r="AN1135" s="10" t="str">
        <f ca="1">IFERROR(IF(AND(NOW()&lt;= EOMONTH(DATE(YEAR($O1135),9, 1), 0), Overall!$A1137&lt;&gt;"", MONTH($N1135) &lt;= 9, MONTH($O1135) &gt;= 9), IF($R1135 &lt;&gt; "", $H1135/$R1135, ""), ""), "")</f>
        <v/>
      </c>
      <c r="AO1135" s="10" t="str">
        <f ca="1">IFERROR(IF(AND(NOW()&lt;= EOMONTH(DATE(YEAR($O1135),10, 1), 0), Overall!$A1137&lt;&gt;"", MONTH($N1135) &lt;= 10, MONTH($O1135) &gt;= 10), IF($R1135 &lt;&gt; "", $H1135/$R1135, ""), ""), "")</f>
        <v/>
      </c>
      <c r="AP1135" s="10" t="str">
        <f ca="1">IFERROR(IF(AND(NOW()&lt;= EOMONTH(DATE(YEAR($O1135),11, 1), 0), Overall!$A1137&lt;&gt;"", MONTH($N1135) &lt;=11, MONTH($O1135) &gt;= 11), IF($R1135 &lt;&gt; "", $H1135/$R1135, ""), ""), "")</f>
        <v/>
      </c>
      <c r="AQ1135" s="10" t="str">
        <f ca="1">IFERROR(IF(AND(NOW()&lt;= EOMONTH(DATE(YEAR($O1135),12, 1), 0), Overall!$A1137&lt;&gt;"", MONTH($N1135) &lt;= 12, MONTH($O1135) &gt;= 12), IF($R1135 &lt;&gt; "", $H1135/$R1135, ""), ""), "")</f>
        <v/>
      </c>
      <c r="AR1135" s="16">
        <f t="shared" ca="1" si="37"/>
        <v>0</v>
      </c>
    </row>
    <row r="1136" spans="1:44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6" t="str">
        <f>IF(Overall!F1138&lt;&gt;"",VALUE(Overall!F1138),"")</f>
        <v/>
      </c>
      <c r="I1136" s="6" t="str">
        <f>IF(Overall!G1138&lt;&gt;"",VALUE(Overall!G1138),"")</f>
        <v/>
      </c>
      <c r="J1136" s="6" t="str">
        <f>IF(Overall!H1138&lt;&gt;"",VALUE(Overall!H1138),"")</f>
        <v/>
      </c>
      <c r="K1136" s="6" t="str">
        <f>IF(Overall!I1138&lt;&gt;"",VALUE(Overall!I1138),"")</f>
        <v/>
      </c>
      <c r="L1136" s="6" t="str">
        <f>IF(Overall!J1138&lt;&gt;"",VALUE(Overall!J1138),"")</f>
        <v/>
      </c>
      <c r="M1136" s="6" t="str">
        <f>IF(Overall!K1138&lt;&gt;"",VALUE(Overall!K1138),"")</f>
        <v/>
      </c>
      <c r="N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O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P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Q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R1136" s="5" t="str">
        <f t="shared" si="36"/>
        <v/>
      </c>
      <c r="S1136" s="10" t="str">
        <f>IF(Overall!$A1138&lt;&gt;"",IF(AND(MONTH($N1136) &lt;= 1, MONTH($O1136) &gt;= 1), IF($R1136 &lt;&gt; "", $H1136/$R1136, ""), ""),"")</f>
        <v/>
      </c>
      <c r="T1136" s="10" t="str">
        <f>IF(Overall!$A1138&lt;&gt;"",IF(AND(MONTH($N1136) &lt;= 2, MONTH($O1136) &gt;= 2), IF($R1136 &lt;&gt; "", $H1136/$R1136, ""), ""),"")</f>
        <v/>
      </c>
      <c r="U1136" s="10" t="str">
        <f>IF(Overall!$A1138&lt;&gt;"",IF(AND(MONTH($N1136) &lt;= 3, MONTH($O1136) &gt;= 3), IF($R1136 &lt;&gt; "", $H1136/$R1136, ""), ""),"")</f>
        <v/>
      </c>
      <c r="V1136" s="10" t="str">
        <f>IF(Overall!$A1138&lt;&gt;"",IF(AND(MONTH($N1136) &lt;= 4, MONTH($O1136) &gt;= 4), IF($R1136 &lt;&gt; "", $H1136/$R1136, ""), ""),"")</f>
        <v/>
      </c>
      <c r="W1136" s="10" t="str">
        <f>IF(Overall!$A1138&lt;&gt;"",IF(AND(MONTH($N1136) &lt;= 5, MONTH($O1136) &gt;= 5), IF($R1136 &lt;&gt; "", $H1136/$R1136, ""), ""),"")</f>
        <v/>
      </c>
      <c r="X1136" s="10" t="str">
        <f>IF(Overall!$A1138&lt;&gt;"",IF(AND(MONTH($N1136) &lt;= 6, MONTH($O1136) &gt;= 6), IF($R1136 &lt;&gt; "", $H1136/$R1136, ""), ""),"")</f>
        <v/>
      </c>
      <c r="Y1136" s="10" t="str">
        <f>IF(Overall!$A1138&lt;&gt;"",IF(AND(MONTH($N1136) &lt;= 7, MONTH($O1136) &gt;= 7 ), IF($R1136 &lt;&gt; "", $H1136/$R1136, ""), ""),"")</f>
        <v/>
      </c>
      <c r="Z1136" s="10" t="str">
        <f>IF(Overall!$A1138&lt;&gt;"",IF(AND(MONTH($N1136) &lt;= 8, MONTH($O1136) &gt;= 8), IF($R1136 &lt;&gt; "", $H1136/$R1136, ""), ""),"")</f>
        <v/>
      </c>
      <c r="AA1136" s="10" t="str">
        <f>IF(Overall!$A1138&lt;&gt;"",IF(AND(MONTH($N1136) &lt;= 9, MONTH($O1136) &gt;= 9), IF($R1136 &lt;&gt; "", $H1136/$R1136, ""), ""),"")</f>
        <v/>
      </c>
      <c r="AB1136" s="10" t="str">
        <f>IF(Overall!$A1138&lt;&gt;"",IF(AND(MONTH($N1136) &lt;= 10, MONTH($O1136) &gt;= 10), IF($R1136 &lt;&gt; "", $H1136/$R1136, ""), ""),"")</f>
        <v/>
      </c>
      <c r="AC1136" s="10" t="str">
        <f>IF(Overall!$A1138&lt;&gt;"",IF(AND(MONTH($N1136) &lt;= 11, MONTH($O1136) &gt;= 11), IF($R1136 &lt;&gt; "", $H1136/$R1136, ""), ""),"")</f>
        <v/>
      </c>
      <c r="AD1136" s="10" t="str">
        <f>IF(Overall!$A1138&lt;&gt;"",IF(AND(MONTH($N1136) &lt;= 12, MONTH($O1136) &gt;= 12), IF($R1136 &lt;&gt; "", $H1136/$R1136, ""), ""),"")</f>
        <v/>
      </c>
      <c r="AF1136" s="10" t="str">
        <f ca="1">IFERROR(IF(AND(NOW()&lt;= EOMONTH(DATE(YEAR($O1136),1, 1), 0), Overall!$A1138&lt;&gt;"", MONTH($N1136) &lt;= 1, MONTH($O1136) &gt;= 1), IF($R1136 &lt;&gt; "", $H1136/$R1136, ""), ""), "")</f>
        <v/>
      </c>
      <c r="AG1136" s="10" t="str">
        <f ca="1">IFERROR(IF(AND(NOW()&lt;= EOMONTH(DATE(YEAR($O1136),2, 1), 0), Overall!$A1138&lt;&gt;"", MONTH($N1136) &lt;= 2, MONTH($O1136) &gt;= 2), IF($R1136 &lt;&gt; "", $H1136/$R1136, ""), ""), "")</f>
        <v/>
      </c>
      <c r="AH1136" s="10" t="str">
        <f ca="1">IFERROR(IF(AND(NOW()&lt;= EOMONTH(DATE(YEAR($O1136),3, 1), 0), Overall!$A1138&lt;&gt;"", MONTH($N1136) &lt;= 3, MONTH($O1136) &gt;= 3), IF($R1136 &lt;&gt; "", $H1136/$R1136, ""), ""), "")</f>
        <v/>
      </c>
      <c r="AI1136" s="10" t="str">
        <f ca="1">IFERROR(IF(AND(NOW()&lt;= EOMONTH(DATE(YEAR($O1136),4, 1), 0), Overall!$A1138&lt;&gt;"", MONTH($N1136) &lt;= 4, MONTH($O1136) &gt;= 4), IF($R1136 &lt;&gt; "", $H1136/$R1136, ""), ""), "")</f>
        <v/>
      </c>
      <c r="AJ1136" s="10" t="str">
        <f ca="1">IFERROR(IF(AND(NOW()&lt;= EOMONTH(DATE(YEAR($O1136),5, 1), 0), Overall!$A1138&lt;&gt;"", MONTH($N1136) &lt;= 5, MONTH($O1136) &gt;= 5), IF($R1136 &lt;&gt; "", $H1136/$R1136, ""), ""), "")</f>
        <v/>
      </c>
      <c r="AK1136" s="10" t="str">
        <f ca="1">IFERROR(IF(AND(NOW()&lt;= EOMONTH(DATE(YEAR($O1136),6, 1), 0), Overall!$A1138&lt;&gt;"", MONTH($N1136) &lt;= 6, MONTH($O1136) &gt;= 6), IF($R1136 &lt;&gt; "", $H1136/$R1136, ""), ""), "")</f>
        <v/>
      </c>
      <c r="AL1136" s="10" t="str">
        <f ca="1">IFERROR(IF(AND(NOW()&lt;= EOMONTH(DATE(YEAR($O1136),7, 1), 0), Overall!$A1138&lt;&gt;"", MONTH($N1136) &lt;= 7, MONTH($O1136) &gt;= 7), IF($R1136 &lt;&gt; "", $H1136/$R1136, ""), ""), "")</f>
        <v/>
      </c>
      <c r="AM1136" s="10" t="str">
        <f ca="1">IFERROR(IF(AND(NOW()&lt;= EOMONTH(DATE(YEAR($O1136),8, 1), 0), Overall!$A1138&lt;&gt;"", MONTH($N1136) &lt;= 8, MONTH($O1136) &gt;= 8), IF($R1136 &lt;&gt; "", $H1136/$R1136, ""), ""), "")</f>
        <v/>
      </c>
      <c r="AN1136" s="10" t="str">
        <f ca="1">IFERROR(IF(AND(NOW()&lt;= EOMONTH(DATE(YEAR($O1136),9, 1), 0), Overall!$A1138&lt;&gt;"", MONTH($N1136) &lt;= 9, MONTH($O1136) &gt;= 9), IF($R1136 &lt;&gt; "", $H1136/$R1136, ""), ""), "")</f>
        <v/>
      </c>
      <c r="AO1136" s="10" t="str">
        <f ca="1">IFERROR(IF(AND(NOW()&lt;= EOMONTH(DATE(YEAR($O1136),10, 1), 0), Overall!$A1138&lt;&gt;"", MONTH($N1136) &lt;= 10, MONTH($O1136) &gt;= 10), IF($R1136 &lt;&gt; "", $H1136/$R1136, ""), ""), "")</f>
        <v/>
      </c>
      <c r="AP1136" s="10" t="str">
        <f ca="1">IFERROR(IF(AND(NOW()&lt;= EOMONTH(DATE(YEAR($O1136),11, 1), 0), Overall!$A1138&lt;&gt;"", MONTH($N1136) &lt;=11, MONTH($O1136) &gt;= 11), IF($R1136 &lt;&gt; "", $H1136/$R1136, ""), ""), "")</f>
        <v/>
      </c>
      <c r="AQ1136" s="10" t="str">
        <f ca="1">IFERROR(IF(AND(NOW()&lt;= EOMONTH(DATE(YEAR($O1136),12, 1), 0), Overall!$A1138&lt;&gt;"", MONTH($N1136) &lt;= 12, MONTH($O1136) &gt;= 12), IF($R1136 &lt;&gt; "", $H1136/$R1136, ""), ""), "")</f>
        <v/>
      </c>
      <c r="AR1136" s="16">
        <f t="shared" ca="1" si="37"/>
        <v>0</v>
      </c>
    </row>
    <row r="1137" spans="1:44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6" t="str">
        <f>IF(Overall!F1139&lt;&gt;"",VALUE(Overall!F1139),"")</f>
        <v/>
      </c>
      <c r="I1137" s="6" t="str">
        <f>IF(Overall!G1139&lt;&gt;"",VALUE(Overall!G1139),"")</f>
        <v/>
      </c>
      <c r="J1137" s="6" t="str">
        <f>IF(Overall!H1139&lt;&gt;"",VALUE(Overall!H1139),"")</f>
        <v/>
      </c>
      <c r="K1137" s="6" t="str">
        <f>IF(Overall!I1139&lt;&gt;"",VALUE(Overall!I1139),"")</f>
        <v/>
      </c>
      <c r="L1137" s="6" t="str">
        <f>IF(Overall!J1139&lt;&gt;"",VALUE(Overall!J1139),"")</f>
        <v/>
      </c>
      <c r="M1137" s="6" t="str">
        <f>IF(Overall!K1139&lt;&gt;"",VALUE(Overall!K1139),"")</f>
        <v/>
      </c>
      <c r="N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O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P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Q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R1137" s="5" t="str">
        <f t="shared" si="36"/>
        <v/>
      </c>
      <c r="S1137" s="10" t="str">
        <f>IF(Overall!$A1139&lt;&gt;"",IF(AND(MONTH($N1137) &lt;= 1, MONTH($O1137) &gt;= 1), IF($R1137 &lt;&gt; "", $H1137/$R1137, ""), ""),"")</f>
        <v/>
      </c>
      <c r="T1137" s="10" t="str">
        <f>IF(Overall!$A1139&lt;&gt;"",IF(AND(MONTH($N1137) &lt;= 2, MONTH($O1137) &gt;= 2), IF($R1137 &lt;&gt; "", $H1137/$R1137, ""), ""),"")</f>
        <v/>
      </c>
      <c r="U1137" s="10" t="str">
        <f>IF(Overall!$A1139&lt;&gt;"",IF(AND(MONTH($N1137) &lt;= 3, MONTH($O1137) &gt;= 3), IF($R1137 &lt;&gt; "", $H1137/$R1137, ""), ""),"")</f>
        <v/>
      </c>
      <c r="V1137" s="10" t="str">
        <f>IF(Overall!$A1139&lt;&gt;"",IF(AND(MONTH($N1137) &lt;= 4, MONTH($O1137) &gt;= 4), IF($R1137 &lt;&gt; "", $H1137/$R1137, ""), ""),"")</f>
        <v/>
      </c>
      <c r="W1137" s="10" t="str">
        <f>IF(Overall!$A1139&lt;&gt;"",IF(AND(MONTH($N1137) &lt;= 5, MONTH($O1137) &gt;= 5), IF($R1137 &lt;&gt; "", $H1137/$R1137, ""), ""),"")</f>
        <v/>
      </c>
      <c r="X1137" s="10" t="str">
        <f>IF(Overall!$A1139&lt;&gt;"",IF(AND(MONTH($N1137) &lt;= 6, MONTH($O1137) &gt;= 6), IF($R1137 &lt;&gt; "", $H1137/$R1137, ""), ""),"")</f>
        <v/>
      </c>
      <c r="Y1137" s="10" t="str">
        <f>IF(Overall!$A1139&lt;&gt;"",IF(AND(MONTH($N1137) &lt;= 7, MONTH($O1137) &gt;= 7 ), IF($R1137 &lt;&gt; "", $H1137/$R1137, ""), ""),"")</f>
        <v/>
      </c>
      <c r="Z1137" s="10" t="str">
        <f>IF(Overall!$A1139&lt;&gt;"",IF(AND(MONTH($N1137) &lt;= 8, MONTH($O1137) &gt;= 8), IF($R1137 &lt;&gt; "", $H1137/$R1137, ""), ""),"")</f>
        <v/>
      </c>
      <c r="AA1137" s="10" t="str">
        <f>IF(Overall!$A1139&lt;&gt;"",IF(AND(MONTH($N1137) &lt;= 9, MONTH($O1137) &gt;= 9), IF($R1137 &lt;&gt; "", $H1137/$R1137, ""), ""),"")</f>
        <v/>
      </c>
      <c r="AB1137" s="10" t="str">
        <f>IF(Overall!$A1139&lt;&gt;"",IF(AND(MONTH($N1137) &lt;= 10, MONTH($O1137) &gt;= 10), IF($R1137 &lt;&gt; "", $H1137/$R1137, ""), ""),"")</f>
        <v/>
      </c>
      <c r="AC1137" s="10" t="str">
        <f>IF(Overall!$A1139&lt;&gt;"",IF(AND(MONTH($N1137) &lt;= 11, MONTH($O1137) &gt;= 11), IF($R1137 &lt;&gt; "", $H1137/$R1137, ""), ""),"")</f>
        <v/>
      </c>
      <c r="AD1137" s="10" t="str">
        <f>IF(Overall!$A1139&lt;&gt;"",IF(AND(MONTH($N1137) &lt;= 12, MONTH($O1137) &gt;= 12), IF($R1137 &lt;&gt; "", $H1137/$R1137, ""), ""),"")</f>
        <v/>
      </c>
      <c r="AF1137" s="10" t="str">
        <f ca="1">IFERROR(IF(AND(NOW()&lt;= EOMONTH(DATE(YEAR($O1137),1, 1), 0), Overall!$A1139&lt;&gt;"", MONTH($N1137) &lt;= 1, MONTH($O1137) &gt;= 1), IF($R1137 &lt;&gt; "", $H1137/$R1137, ""), ""), "")</f>
        <v/>
      </c>
      <c r="AG1137" s="10" t="str">
        <f ca="1">IFERROR(IF(AND(NOW()&lt;= EOMONTH(DATE(YEAR($O1137),2, 1), 0), Overall!$A1139&lt;&gt;"", MONTH($N1137) &lt;= 2, MONTH($O1137) &gt;= 2), IF($R1137 &lt;&gt; "", $H1137/$R1137, ""), ""), "")</f>
        <v/>
      </c>
      <c r="AH1137" s="10" t="str">
        <f ca="1">IFERROR(IF(AND(NOW()&lt;= EOMONTH(DATE(YEAR($O1137),3, 1), 0), Overall!$A1139&lt;&gt;"", MONTH($N1137) &lt;= 3, MONTH($O1137) &gt;= 3), IF($R1137 &lt;&gt; "", $H1137/$R1137, ""), ""), "")</f>
        <v/>
      </c>
      <c r="AI1137" s="10" t="str">
        <f ca="1">IFERROR(IF(AND(NOW()&lt;= EOMONTH(DATE(YEAR($O1137),4, 1), 0), Overall!$A1139&lt;&gt;"", MONTH($N1137) &lt;= 4, MONTH($O1137) &gt;= 4), IF($R1137 &lt;&gt; "", $H1137/$R1137, ""), ""), "")</f>
        <v/>
      </c>
      <c r="AJ1137" s="10" t="str">
        <f ca="1">IFERROR(IF(AND(NOW()&lt;= EOMONTH(DATE(YEAR($O1137),5, 1), 0), Overall!$A1139&lt;&gt;"", MONTH($N1137) &lt;= 5, MONTH($O1137) &gt;= 5), IF($R1137 &lt;&gt; "", $H1137/$R1137, ""), ""), "")</f>
        <v/>
      </c>
      <c r="AK1137" s="10" t="str">
        <f ca="1">IFERROR(IF(AND(NOW()&lt;= EOMONTH(DATE(YEAR($O1137),6, 1), 0), Overall!$A1139&lt;&gt;"", MONTH($N1137) &lt;= 6, MONTH($O1137) &gt;= 6), IF($R1137 &lt;&gt; "", $H1137/$R1137, ""), ""), "")</f>
        <v/>
      </c>
      <c r="AL1137" s="10" t="str">
        <f ca="1">IFERROR(IF(AND(NOW()&lt;= EOMONTH(DATE(YEAR($O1137),7, 1), 0), Overall!$A1139&lt;&gt;"", MONTH($N1137) &lt;= 7, MONTH($O1137) &gt;= 7), IF($R1137 &lt;&gt; "", $H1137/$R1137, ""), ""), "")</f>
        <v/>
      </c>
      <c r="AM1137" s="10" t="str">
        <f ca="1">IFERROR(IF(AND(NOW()&lt;= EOMONTH(DATE(YEAR($O1137),8, 1), 0), Overall!$A1139&lt;&gt;"", MONTH($N1137) &lt;= 8, MONTH($O1137) &gt;= 8), IF($R1137 &lt;&gt; "", $H1137/$R1137, ""), ""), "")</f>
        <v/>
      </c>
      <c r="AN1137" s="10" t="str">
        <f ca="1">IFERROR(IF(AND(NOW()&lt;= EOMONTH(DATE(YEAR($O1137),9, 1), 0), Overall!$A1139&lt;&gt;"", MONTH($N1137) &lt;= 9, MONTH($O1137) &gt;= 9), IF($R1137 &lt;&gt; "", $H1137/$R1137, ""), ""), "")</f>
        <v/>
      </c>
      <c r="AO1137" s="10" t="str">
        <f ca="1">IFERROR(IF(AND(NOW()&lt;= EOMONTH(DATE(YEAR($O1137),10, 1), 0), Overall!$A1139&lt;&gt;"", MONTH($N1137) &lt;= 10, MONTH($O1137) &gt;= 10), IF($R1137 &lt;&gt; "", $H1137/$R1137, ""), ""), "")</f>
        <v/>
      </c>
      <c r="AP1137" s="10" t="str">
        <f ca="1">IFERROR(IF(AND(NOW()&lt;= EOMONTH(DATE(YEAR($O1137),11, 1), 0), Overall!$A1139&lt;&gt;"", MONTH($N1137) &lt;=11, MONTH($O1137) &gt;= 11), IF($R1137 &lt;&gt; "", $H1137/$R1137, ""), ""), "")</f>
        <v/>
      </c>
      <c r="AQ1137" s="10" t="str">
        <f ca="1">IFERROR(IF(AND(NOW()&lt;= EOMONTH(DATE(YEAR($O1137),12, 1), 0), Overall!$A1139&lt;&gt;"", MONTH($N1137) &lt;= 12, MONTH($O1137) &gt;= 12), IF($R1137 &lt;&gt; "", $H1137/$R1137, ""), ""), "")</f>
        <v/>
      </c>
      <c r="AR1137" s="16">
        <f t="shared" ca="1" si="37"/>
        <v>0</v>
      </c>
    </row>
    <row r="1138" spans="1:44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6" t="str">
        <f>IF(Overall!F1140&lt;&gt;"",VALUE(Overall!F1140),"")</f>
        <v/>
      </c>
      <c r="I1138" s="6" t="str">
        <f>IF(Overall!G1140&lt;&gt;"",VALUE(Overall!G1140),"")</f>
        <v/>
      </c>
      <c r="J1138" s="6" t="str">
        <f>IF(Overall!H1140&lt;&gt;"",VALUE(Overall!H1140),"")</f>
        <v/>
      </c>
      <c r="K1138" s="6" t="str">
        <f>IF(Overall!I1140&lt;&gt;"",VALUE(Overall!I1140),"")</f>
        <v/>
      </c>
      <c r="L1138" s="6" t="str">
        <f>IF(Overall!J1140&lt;&gt;"",VALUE(Overall!J1140),"")</f>
        <v/>
      </c>
      <c r="M1138" s="6" t="str">
        <f>IF(Overall!K1140&lt;&gt;"",VALUE(Overall!K1140),"")</f>
        <v/>
      </c>
      <c r="N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O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P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Q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R1138" s="5" t="str">
        <f t="shared" si="36"/>
        <v/>
      </c>
      <c r="S1138" s="10" t="str">
        <f>IF(Overall!$A1140&lt;&gt;"",IF(AND(MONTH($N1138) &lt;= 1, MONTH($O1138) &gt;= 1), IF($R1138 &lt;&gt; "", $H1138/$R1138, ""), ""),"")</f>
        <v/>
      </c>
      <c r="T1138" s="10" t="str">
        <f>IF(Overall!$A1140&lt;&gt;"",IF(AND(MONTH($N1138) &lt;= 2, MONTH($O1138) &gt;= 2), IF($R1138 &lt;&gt; "", $H1138/$R1138, ""), ""),"")</f>
        <v/>
      </c>
      <c r="U1138" s="10" t="str">
        <f>IF(Overall!$A1140&lt;&gt;"",IF(AND(MONTH($N1138) &lt;= 3, MONTH($O1138) &gt;= 3), IF($R1138 &lt;&gt; "", $H1138/$R1138, ""), ""),"")</f>
        <v/>
      </c>
      <c r="V1138" s="10" t="str">
        <f>IF(Overall!$A1140&lt;&gt;"",IF(AND(MONTH($N1138) &lt;= 4, MONTH($O1138) &gt;= 4), IF($R1138 &lt;&gt; "", $H1138/$R1138, ""), ""),"")</f>
        <v/>
      </c>
      <c r="W1138" s="10" t="str">
        <f>IF(Overall!$A1140&lt;&gt;"",IF(AND(MONTH($N1138) &lt;= 5, MONTH($O1138) &gt;= 5), IF($R1138 &lt;&gt; "", $H1138/$R1138, ""), ""),"")</f>
        <v/>
      </c>
      <c r="X1138" s="10" t="str">
        <f>IF(Overall!$A1140&lt;&gt;"",IF(AND(MONTH($N1138) &lt;= 6, MONTH($O1138) &gt;= 6), IF($R1138 &lt;&gt; "", $H1138/$R1138, ""), ""),"")</f>
        <v/>
      </c>
      <c r="Y1138" s="10" t="str">
        <f>IF(Overall!$A1140&lt;&gt;"",IF(AND(MONTH($N1138) &lt;= 7, MONTH($O1138) &gt;= 7 ), IF($R1138 &lt;&gt; "", $H1138/$R1138, ""), ""),"")</f>
        <v/>
      </c>
      <c r="Z1138" s="10" t="str">
        <f>IF(Overall!$A1140&lt;&gt;"",IF(AND(MONTH($N1138) &lt;= 8, MONTH($O1138) &gt;= 8), IF($R1138 &lt;&gt; "", $H1138/$R1138, ""), ""),"")</f>
        <v/>
      </c>
      <c r="AA1138" s="10" t="str">
        <f>IF(Overall!$A1140&lt;&gt;"",IF(AND(MONTH($N1138) &lt;= 9, MONTH($O1138) &gt;= 9), IF($R1138 &lt;&gt; "", $H1138/$R1138, ""), ""),"")</f>
        <v/>
      </c>
      <c r="AB1138" s="10" t="str">
        <f>IF(Overall!$A1140&lt;&gt;"",IF(AND(MONTH($N1138) &lt;= 10, MONTH($O1138) &gt;= 10), IF($R1138 &lt;&gt; "", $H1138/$R1138, ""), ""),"")</f>
        <v/>
      </c>
      <c r="AC1138" s="10" t="str">
        <f>IF(Overall!$A1140&lt;&gt;"",IF(AND(MONTH($N1138) &lt;= 11, MONTH($O1138) &gt;= 11), IF($R1138 &lt;&gt; "", $H1138/$R1138, ""), ""),"")</f>
        <v/>
      </c>
      <c r="AD1138" s="10" t="str">
        <f>IF(Overall!$A1140&lt;&gt;"",IF(AND(MONTH($N1138) &lt;= 12, MONTH($O1138) &gt;= 12), IF($R1138 &lt;&gt; "", $H1138/$R1138, ""), ""),"")</f>
        <v/>
      </c>
      <c r="AF1138" s="10" t="str">
        <f ca="1">IFERROR(IF(AND(NOW()&lt;= EOMONTH(DATE(YEAR($O1138),1, 1), 0), Overall!$A1140&lt;&gt;"", MONTH($N1138) &lt;= 1, MONTH($O1138) &gt;= 1), IF($R1138 &lt;&gt; "", $H1138/$R1138, ""), ""), "")</f>
        <v/>
      </c>
      <c r="AG1138" s="10" t="str">
        <f ca="1">IFERROR(IF(AND(NOW()&lt;= EOMONTH(DATE(YEAR($O1138),2, 1), 0), Overall!$A1140&lt;&gt;"", MONTH($N1138) &lt;= 2, MONTH($O1138) &gt;= 2), IF($R1138 &lt;&gt; "", $H1138/$R1138, ""), ""), "")</f>
        <v/>
      </c>
      <c r="AH1138" s="10" t="str">
        <f ca="1">IFERROR(IF(AND(NOW()&lt;= EOMONTH(DATE(YEAR($O1138),3, 1), 0), Overall!$A1140&lt;&gt;"", MONTH($N1138) &lt;= 3, MONTH($O1138) &gt;= 3), IF($R1138 &lt;&gt; "", $H1138/$R1138, ""), ""), "")</f>
        <v/>
      </c>
      <c r="AI1138" s="10" t="str">
        <f ca="1">IFERROR(IF(AND(NOW()&lt;= EOMONTH(DATE(YEAR($O1138),4, 1), 0), Overall!$A1140&lt;&gt;"", MONTH($N1138) &lt;= 4, MONTH($O1138) &gt;= 4), IF($R1138 &lt;&gt; "", $H1138/$R1138, ""), ""), "")</f>
        <v/>
      </c>
      <c r="AJ1138" s="10" t="str">
        <f ca="1">IFERROR(IF(AND(NOW()&lt;= EOMONTH(DATE(YEAR($O1138),5, 1), 0), Overall!$A1140&lt;&gt;"", MONTH($N1138) &lt;= 5, MONTH($O1138) &gt;= 5), IF($R1138 &lt;&gt; "", $H1138/$R1138, ""), ""), "")</f>
        <v/>
      </c>
      <c r="AK1138" s="10" t="str">
        <f ca="1">IFERROR(IF(AND(NOW()&lt;= EOMONTH(DATE(YEAR($O1138),6, 1), 0), Overall!$A1140&lt;&gt;"", MONTH($N1138) &lt;= 6, MONTH($O1138) &gt;= 6), IF($R1138 &lt;&gt; "", $H1138/$R1138, ""), ""), "")</f>
        <v/>
      </c>
      <c r="AL1138" s="10" t="str">
        <f ca="1">IFERROR(IF(AND(NOW()&lt;= EOMONTH(DATE(YEAR($O1138),7, 1), 0), Overall!$A1140&lt;&gt;"", MONTH($N1138) &lt;= 7, MONTH($O1138) &gt;= 7), IF($R1138 &lt;&gt; "", $H1138/$R1138, ""), ""), "")</f>
        <v/>
      </c>
      <c r="AM1138" s="10" t="str">
        <f ca="1">IFERROR(IF(AND(NOW()&lt;= EOMONTH(DATE(YEAR($O1138),8, 1), 0), Overall!$A1140&lt;&gt;"", MONTH($N1138) &lt;= 8, MONTH($O1138) &gt;= 8), IF($R1138 &lt;&gt; "", $H1138/$R1138, ""), ""), "")</f>
        <v/>
      </c>
      <c r="AN1138" s="10" t="str">
        <f ca="1">IFERROR(IF(AND(NOW()&lt;= EOMONTH(DATE(YEAR($O1138),9, 1), 0), Overall!$A1140&lt;&gt;"", MONTH($N1138) &lt;= 9, MONTH($O1138) &gt;= 9), IF($R1138 &lt;&gt; "", $H1138/$R1138, ""), ""), "")</f>
        <v/>
      </c>
      <c r="AO1138" s="10" t="str">
        <f ca="1">IFERROR(IF(AND(NOW()&lt;= EOMONTH(DATE(YEAR($O1138),10, 1), 0), Overall!$A1140&lt;&gt;"", MONTH($N1138) &lt;= 10, MONTH($O1138) &gt;= 10), IF($R1138 &lt;&gt; "", $H1138/$R1138, ""), ""), "")</f>
        <v/>
      </c>
      <c r="AP1138" s="10" t="str">
        <f ca="1">IFERROR(IF(AND(NOW()&lt;= EOMONTH(DATE(YEAR($O1138),11, 1), 0), Overall!$A1140&lt;&gt;"", MONTH($N1138) &lt;=11, MONTH($O1138) &gt;= 11), IF($R1138 &lt;&gt; "", $H1138/$R1138, ""), ""), "")</f>
        <v/>
      </c>
      <c r="AQ1138" s="10" t="str">
        <f ca="1">IFERROR(IF(AND(NOW()&lt;= EOMONTH(DATE(YEAR($O1138),12, 1), 0), Overall!$A1140&lt;&gt;"", MONTH($N1138) &lt;= 12, MONTH($O1138) &gt;= 12), IF($R1138 &lt;&gt; "", $H1138/$R1138, ""), ""), "")</f>
        <v/>
      </c>
      <c r="AR1138" s="16">
        <f t="shared" ca="1" si="37"/>
        <v>0</v>
      </c>
    </row>
    <row r="1139" spans="1:44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6" t="str">
        <f>IF(Overall!F1141&lt;&gt;"",VALUE(Overall!F1141),"")</f>
        <v/>
      </c>
      <c r="I1139" s="6" t="str">
        <f>IF(Overall!G1141&lt;&gt;"",VALUE(Overall!G1141),"")</f>
        <v/>
      </c>
      <c r="J1139" s="6" t="str">
        <f>IF(Overall!H1141&lt;&gt;"",VALUE(Overall!H1141),"")</f>
        <v/>
      </c>
      <c r="K1139" s="6" t="str">
        <f>IF(Overall!I1141&lt;&gt;"",VALUE(Overall!I1141),"")</f>
        <v/>
      </c>
      <c r="L1139" s="6" t="str">
        <f>IF(Overall!J1141&lt;&gt;"",VALUE(Overall!J1141),"")</f>
        <v/>
      </c>
      <c r="M1139" s="6" t="str">
        <f>IF(Overall!K1141&lt;&gt;"",VALUE(Overall!K1141),"")</f>
        <v/>
      </c>
      <c r="N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O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P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Q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R1139" s="5" t="str">
        <f t="shared" si="36"/>
        <v/>
      </c>
      <c r="S1139" s="10" t="str">
        <f>IF(Overall!$A1141&lt;&gt;"",IF(AND(MONTH($N1139) &lt;= 1, MONTH($O1139) &gt;= 1), IF($R1139 &lt;&gt; "", $H1139/$R1139, ""), ""),"")</f>
        <v/>
      </c>
      <c r="T1139" s="10" t="str">
        <f>IF(Overall!$A1141&lt;&gt;"",IF(AND(MONTH($N1139) &lt;= 2, MONTH($O1139) &gt;= 2), IF($R1139 &lt;&gt; "", $H1139/$R1139, ""), ""),"")</f>
        <v/>
      </c>
      <c r="U1139" s="10" t="str">
        <f>IF(Overall!$A1141&lt;&gt;"",IF(AND(MONTH($N1139) &lt;= 3, MONTH($O1139) &gt;= 3), IF($R1139 &lt;&gt; "", $H1139/$R1139, ""), ""),"")</f>
        <v/>
      </c>
      <c r="V1139" s="10" t="str">
        <f>IF(Overall!$A1141&lt;&gt;"",IF(AND(MONTH($N1139) &lt;= 4, MONTH($O1139) &gt;= 4), IF($R1139 &lt;&gt; "", $H1139/$R1139, ""), ""),"")</f>
        <v/>
      </c>
      <c r="W1139" s="10" t="str">
        <f>IF(Overall!$A1141&lt;&gt;"",IF(AND(MONTH($N1139) &lt;= 5, MONTH($O1139) &gt;= 5), IF($R1139 &lt;&gt; "", $H1139/$R1139, ""), ""),"")</f>
        <v/>
      </c>
      <c r="X1139" s="10" t="str">
        <f>IF(Overall!$A1141&lt;&gt;"",IF(AND(MONTH($N1139) &lt;= 6, MONTH($O1139) &gt;= 6), IF($R1139 &lt;&gt; "", $H1139/$R1139, ""), ""),"")</f>
        <v/>
      </c>
      <c r="Y1139" s="10" t="str">
        <f>IF(Overall!$A1141&lt;&gt;"",IF(AND(MONTH($N1139) &lt;= 7, MONTH($O1139) &gt;= 7 ), IF($R1139 &lt;&gt; "", $H1139/$R1139, ""), ""),"")</f>
        <v/>
      </c>
      <c r="Z1139" s="10" t="str">
        <f>IF(Overall!$A1141&lt;&gt;"",IF(AND(MONTH($N1139) &lt;= 8, MONTH($O1139) &gt;= 8), IF($R1139 &lt;&gt; "", $H1139/$R1139, ""), ""),"")</f>
        <v/>
      </c>
      <c r="AA1139" s="10" t="str">
        <f>IF(Overall!$A1141&lt;&gt;"",IF(AND(MONTH($N1139) &lt;= 9, MONTH($O1139) &gt;= 9), IF($R1139 &lt;&gt; "", $H1139/$R1139, ""), ""),"")</f>
        <v/>
      </c>
      <c r="AB1139" s="10" t="str">
        <f>IF(Overall!$A1141&lt;&gt;"",IF(AND(MONTH($N1139) &lt;= 10, MONTH($O1139) &gt;= 10), IF($R1139 &lt;&gt; "", $H1139/$R1139, ""), ""),"")</f>
        <v/>
      </c>
      <c r="AC1139" s="10" t="str">
        <f>IF(Overall!$A1141&lt;&gt;"",IF(AND(MONTH($N1139) &lt;= 11, MONTH($O1139) &gt;= 11), IF($R1139 &lt;&gt; "", $H1139/$R1139, ""), ""),"")</f>
        <v/>
      </c>
      <c r="AD1139" s="10" t="str">
        <f>IF(Overall!$A1141&lt;&gt;"",IF(AND(MONTH($N1139) &lt;= 12, MONTH($O1139) &gt;= 12), IF($R1139 &lt;&gt; "", $H1139/$R1139, ""), ""),"")</f>
        <v/>
      </c>
      <c r="AF1139" s="10" t="str">
        <f ca="1">IFERROR(IF(AND(NOW()&lt;= EOMONTH(DATE(YEAR($O1139),1, 1), 0), Overall!$A1141&lt;&gt;"", MONTH($N1139) &lt;= 1, MONTH($O1139) &gt;= 1), IF($R1139 &lt;&gt; "", $H1139/$R1139, ""), ""), "")</f>
        <v/>
      </c>
      <c r="AG1139" s="10" t="str">
        <f ca="1">IFERROR(IF(AND(NOW()&lt;= EOMONTH(DATE(YEAR($O1139),2, 1), 0), Overall!$A1141&lt;&gt;"", MONTH($N1139) &lt;= 2, MONTH($O1139) &gt;= 2), IF($R1139 &lt;&gt; "", $H1139/$R1139, ""), ""), "")</f>
        <v/>
      </c>
      <c r="AH1139" s="10" t="str">
        <f ca="1">IFERROR(IF(AND(NOW()&lt;= EOMONTH(DATE(YEAR($O1139),3, 1), 0), Overall!$A1141&lt;&gt;"", MONTH($N1139) &lt;= 3, MONTH($O1139) &gt;= 3), IF($R1139 &lt;&gt; "", $H1139/$R1139, ""), ""), "")</f>
        <v/>
      </c>
      <c r="AI1139" s="10" t="str">
        <f ca="1">IFERROR(IF(AND(NOW()&lt;= EOMONTH(DATE(YEAR($O1139),4, 1), 0), Overall!$A1141&lt;&gt;"", MONTH($N1139) &lt;= 4, MONTH($O1139) &gt;= 4), IF($R1139 &lt;&gt; "", $H1139/$R1139, ""), ""), "")</f>
        <v/>
      </c>
      <c r="AJ1139" s="10" t="str">
        <f ca="1">IFERROR(IF(AND(NOW()&lt;= EOMONTH(DATE(YEAR($O1139),5, 1), 0), Overall!$A1141&lt;&gt;"", MONTH($N1139) &lt;= 5, MONTH($O1139) &gt;= 5), IF($R1139 &lt;&gt; "", $H1139/$R1139, ""), ""), "")</f>
        <v/>
      </c>
      <c r="AK1139" s="10" t="str">
        <f ca="1">IFERROR(IF(AND(NOW()&lt;= EOMONTH(DATE(YEAR($O1139),6, 1), 0), Overall!$A1141&lt;&gt;"", MONTH($N1139) &lt;= 6, MONTH($O1139) &gt;= 6), IF($R1139 &lt;&gt; "", $H1139/$R1139, ""), ""), "")</f>
        <v/>
      </c>
      <c r="AL1139" s="10" t="str">
        <f ca="1">IFERROR(IF(AND(NOW()&lt;= EOMONTH(DATE(YEAR($O1139),7, 1), 0), Overall!$A1141&lt;&gt;"", MONTH($N1139) &lt;= 7, MONTH($O1139) &gt;= 7), IF($R1139 &lt;&gt; "", $H1139/$R1139, ""), ""), "")</f>
        <v/>
      </c>
      <c r="AM1139" s="10" t="str">
        <f ca="1">IFERROR(IF(AND(NOW()&lt;= EOMONTH(DATE(YEAR($O1139),8, 1), 0), Overall!$A1141&lt;&gt;"", MONTH($N1139) &lt;= 8, MONTH($O1139) &gt;= 8), IF($R1139 &lt;&gt; "", $H1139/$R1139, ""), ""), "")</f>
        <v/>
      </c>
      <c r="AN1139" s="10" t="str">
        <f ca="1">IFERROR(IF(AND(NOW()&lt;= EOMONTH(DATE(YEAR($O1139),9, 1), 0), Overall!$A1141&lt;&gt;"", MONTH($N1139) &lt;= 9, MONTH($O1139) &gt;= 9), IF($R1139 &lt;&gt; "", $H1139/$R1139, ""), ""), "")</f>
        <v/>
      </c>
      <c r="AO1139" s="10" t="str">
        <f ca="1">IFERROR(IF(AND(NOW()&lt;= EOMONTH(DATE(YEAR($O1139),10, 1), 0), Overall!$A1141&lt;&gt;"", MONTH($N1139) &lt;= 10, MONTH($O1139) &gt;= 10), IF($R1139 &lt;&gt; "", $H1139/$R1139, ""), ""), "")</f>
        <v/>
      </c>
      <c r="AP1139" s="10" t="str">
        <f ca="1">IFERROR(IF(AND(NOW()&lt;= EOMONTH(DATE(YEAR($O1139),11, 1), 0), Overall!$A1141&lt;&gt;"", MONTH($N1139) &lt;=11, MONTH($O1139) &gt;= 11), IF($R1139 &lt;&gt; "", $H1139/$R1139, ""), ""), "")</f>
        <v/>
      </c>
      <c r="AQ1139" s="10" t="str">
        <f ca="1">IFERROR(IF(AND(NOW()&lt;= EOMONTH(DATE(YEAR($O1139),12, 1), 0), Overall!$A1141&lt;&gt;"", MONTH($N1139) &lt;= 12, MONTH($O1139) &gt;= 12), IF($R1139 &lt;&gt; "", $H1139/$R1139, ""), ""), "")</f>
        <v/>
      </c>
      <c r="AR1139" s="16">
        <f t="shared" ca="1" si="37"/>
        <v>0</v>
      </c>
    </row>
    <row r="1140" spans="1:44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6" t="str">
        <f>IF(Overall!F1142&lt;&gt;"",VALUE(Overall!F1142),"")</f>
        <v/>
      </c>
      <c r="I1140" s="6" t="str">
        <f>IF(Overall!G1142&lt;&gt;"",VALUE(Overall!G1142),"")</f>
        <v/>
      </c>
      <c r="J1140" s="6" t="str">
        <f>IF(Overall!H1142&lt;&gt;"",VALUE(Overall!H1142),"")</f>
        <v/>
      </c>
      <c r="K1140" s="6" t="str">
        <f>IF(Overall!I1142&lt;&gt;"",VALUE(Overall!I1142),"")</f>
        <v/>
      </c>
      <c r="L1140" s="6" t="str">
        <f>IF(Overall!J1142&lt;&gt;"",VALUE(Overall!J1142),"")</f>
        <v/>
      </c>
      <c r="M1140" s="6" t="str">
        <f>IF(Overall!K1142&lt;&gt;"",VALUE(Overall!K1142),"")</f>
        <v/>
      </c>
      <c r="N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O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P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Q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R1140" s="5" t="str">
        <f t="shared" si="36"/>
        <v/>
      </c>
      <c r="S1140" s="10" t="str">
        <f>IF(Overall!$A1142&lt;&gt;"",IF(AND(MONTH($N1140) &lt;= 1, MONTH($O1140) &gt;= 1), IF($R1140 &lt;&gt; "", $H1140/$R1140, ""), ""),"")</f>
        <v/>
      </c>
      <c r="T1140" s="10" t="str">
        <f>IF(Overall!$A1142&lt;&gt;"",IF(AND(MONTH($N1140) &lt;= 2, MONTH($O1140) &gt;= 2), IF($R1140 &lt;&gt; "", $H1140/$R1140, ""), ""),"")</f>
        <v/>
      </c>
      <c r="U1140" s="10" t="str">
        <f>IF(Overall!$A1142&lt;&gt;"",IF(AND(MONTH($N1140) &lt;= 3, MONTH($O1140) &gt;= 3), IF($R1140 &lt;&gt; "", $H1140/$R1140, ""), ""),"")</f>
        <v/>
      </c>
      <c r="V1140" s="10" t="str">
        <f>IF(Overall!$A1142&lt;&gt;"",IF(AND(MONTH($N1140) &lt;= 4, MONTH($O1140) &gt;= 4), IF($R1140 &lt;&gt; "", $H1140/$R1140, ""), ""),"")</f>
        <v/>
      </c>
      <c r="W1140" s="10" t="str">
        <f>IF(Overall!$A1142&lt;&gt;"",IF(AND(MONTH($N1140) &lt;= 5, MONTH($O1140) &gt;= 5), IF($R1140 &lt;&gt; "", $H1140/$R1140, ""), ""),"")</f>
        <v/>
      </c>
      <c r="X1140" s="10" t="str">
        <f>IF(Overall!$A1142&lt;&gt;"",IF(AND(MONTH($N1140) &lt;= 6, MONTH($O1140) &gt;= 6), IF($R1140 &lt;&gt; "", $H1140/$R1140, ""), ""),"")</f>
        <v/>
      </c>
      <c r="Y1140" s="10" t="str">
        <f>IF(Overall!$A1142&lt;&gt;"",IF(AND(MONTH($N1140) &lt;= 7, MONTH($O1140) &gt;= 7 ), IF($R1140 &lt;&gt; "", $H1140/$R1140, ""), ""),"")</f>
        <v/>
      </c>
      <c r="Z1140" s="10" t="str">
        <f>IF(Overall!$A1142&lt;&gt;"",IF(AND(MONTH($N1140) &lt;= 8, MONTH($O1140) &gt;= 8), IF($R1140 &lt;&gt; "", $H1140/$R1140, ""), ""),"")</f>
        <v/>
      </c>
      <c r="AA1140" s="10" t="str">
        <f>IF(Overall!$A1142&lt;&gt;"",IF(AND(MONTH($N1140) &lt;= 9, MONTH($O1140) &gt;= 9), IF($R1140 &lt;&gt; "", $H1140/$R1140, ""), ""),"")</f>
        <v/>
      </c>
      <c r="AB1140" s="10" t="str">
        <f>IF(Overall!$A1142&lt;&gt;"",IF(AND(MONTH($N1140) &lt;= 10, MONTH($O1140) &gt;= 10), IF($R1140 &lt;&gt; "", $H1140/$R1140, ""), ""),"")</f>
        <v/>
      </c>
      <c r="AC1140" s="10" t="str">
        <f>IF(Overall!$A1142&lt;&gt;"",IF(AND(MONTH($N1140) &lt;= 11, MONTH($O1140) &gt;= 11), IF($R1140 &lt;&gt; "", $H1140/$R1140, ""), ""),"")</f>
        <v/>
      </c>
      <c r="AD1140" s="10" t="str">
        <f>IF(Overall!$A1142&lt;&gt;"",IF(AND(MONTH($N1140) &lt;= 12, MONTH($O1140) &gt;= 12), IF($R1140 &lt;&gt; "", $H1140/$R1140, ""), ""),"")</f>
        <v/>
      </c>
      <c r="AF1140" s="10" t="str">
        <f ca="1">IFERROR(IF(AND(NOW()&lt;= EOMONTH(DATE(YEAR($O1140),1, 1), 0), Overall!$A1142&lt;&gt;"", MONTH($N1140) &lt;= 1, MONTH($O1140) &gt;= 1), IF($R1140 &lt;&gt; "", $H1140/$R1140, ""), ""), "")</f>
        <v/>
      </c>
      <c r="AG1140" s="10" t="str">
        <f ca="1">IFERROR(IF(AND(NOW()&lt;= EOMONTH(DATE(YEAR($O1140),2, 1), 0), Overall!$A1142&lt;&gt;"", MONTH($N1140) &lt;= 2, MONTH($O1140) &gt;= 2), IF($R1140 &lt;&gt; "", $H1140/$R1140, ""), ""), "")</f>
        <v/>
      </c>
      <c r="AH1140" s="10" t="str">
        <f ca="1">IFERROR(IF(AND(NOW()&lt;= EOMONTH(DATE(YEAR($O1140),3, 1), 0), Overall!$A1142&lt;&gt;"", MONTH($N1140) &lt;= 3, MONTH($O1140) &gt;= 3), IF($R1140 &lt;&gt; "", $H1140/$R1140, ""), ""), "")</f>
        <v/>
      </c>
      <c r="AI1140" s="10" t="str">
        <f ca="1">IFERROR(IF(AND(NOW()&lt;= EOMONTH(DATE(YEAR($O1140),4, 1), 0), Overall!$A1142&lt;&gt;"", MONTH($N1140) &lt;= 4, MONTH($O1140) &gt;= 4), IF($R1140 &lt;&gt; "", $H1140/$R1140, ""), ""), "")</f>
        <v/>
      </c>
      <c r="AJ1140" s="10" t="str">
        <f ca="1">IFERROR(IF(AND(NOW()&lt;= EOMONTH(DATE(YEAR($O1140),5, 1), 0), Overall!$A1142&lt;&gt;"", MONTH($N1140) &lt;= 5, MONTH($O1140) &gt;= 5), IF($R1140 &lt;&gt; "", $H1140/$R1140, ""), ""), "")</f>
        <v/>
      </c>
      <c r="AK1140" s="10" t="str">
        <f ca="1">IFERROR(IF(AND(NOW()&lt;= EOMONTH(DATE(YEAR($O1140),6, 1), 0), Overall!$A1142&lt;&gt;"", MONTH($N1140) &lt;= 6, MONTH($O1140) &gt;= 6), IF($R1140 &lt;&gt; "", $H1140/$R1140, ""), ""), "")</f>
        <v/>
      </c>
      <c r="AL1140" s="10" t="str">
        <f ca="1">IFERROR(IF(AND(NOW()&lt;= EOMONTH(DATE(YEAR($O1140),7, 1), 0), Overall!$A1142&lt;&gt;"", MONTH($N1140) &lt;= 7, MONTH($O1140) &gt;= 7), IF($R1140 &lt;&gt; "", $H1140/$R1140, ""), ""), "")</f>
        <v/>
      </c>
      <c r="AM1140" s="10" t="str">
        <f ca="1">IFERROR(IF(AND(NOW()&lt;= EOMONTH(DATE(YEAR($O1140),8, 1), 0), Overall!$A1142&lt;&gt;"", MONTH($N1140) &lt;= 8, MONTH($O1140) &gt;= 8), IF($R1140 &lt;&gt; "", $H1140/$R1140, ""), ""), "")</f>
        <v/>
      </c>
      <c r="AN1140" s="10" t="str">
        <f ca="1">IFERROR(IF(AND(NOW()&lt;= EOMONTH(DATE(YEAR($O1140),9, 1), 0), Overall!$A1142&lt;&gt;"", MONTH($N1140) &lt;= 9, MONTH($O1140) &gt;= 9), IF($R1140 &lt;&gt; "", $H1140/$R1140, ""), ""), "")</f>
        <v/>
      </c>
      <c r="AO1140" s="10" t="str">
        <f ca="1">IFERROR(IF(AND(NOW()&lt;= EOMONTH(DATE(YEAR($O1140),10, 1), 0), Overall!$A1142&lt;&gt;"", MONTH($N1140) &lt;= 10, MONTH($O1140) &gt;= 10), IF($R1140 &lt;&gt; "", $H1140/$R1140, ""), ""), "")</f>
        <v/>
      </c>
      <c r="AP1140" s="10" t="str">
        <f ca="1">IFERROR(IF(AND(NOW()&lt;= EOMONTH(DATE(YEAR($O1140),11, 1), 0), Overall!$A1142&lt;&gt;"", MONTH($N1140) &lt;=11, MONTH($O1140) &gt;= 11), IF($R1140 &lt;&gt; "", $H1140/$R1140, ""), ""), "")</f>
        <v/>
      </c>
      <c r="AQ1140" s="10" t="str">
        <f ca="1">IFERROR(IF(AND(NOW()&lt;= EOMONTH(DATE(YEAR($O1140),12, 1), 0), Overall!$A1142&lt;&gt;"", MONTH($N1140) &lt;= 12, MONTH($O1140) &gt;= 12), IF($R1140 &lt;&gt; "", $H1140/$R1140, ""), ""), "")</f>
        <v/>
      </c>
      <c r="AR1140" s="16">
        <f t="shared" ca="1" si="37"/>
        <v>0</v>
      </c>
    </row>
    <row r="1141" spans="1:44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6" t="str">
        <f>IF(Overall!F1143&lt;&gt;"",VALUE(Overall!F1143),"")</f>
        <v/>
      </c>
      <c r="I1141" s="6" t="str">
        <f>IF(Overall!G1143&lt;&gt;"",VALUE(Overall!G1143),"")</f>
        <v/>
      </c>
      <c r="J1141" s="6" t="str">
        <f>IF(Overall!H1143&lt;&gt;"",VALUE(Overall!H1143),"")</f>
        <v/>
      </c>
      <c r="K1141" s="6" t="str">
        <f>IF(Overall!I1143&lt;&gt;"",VALUE(Overall!I1143),"")</f>
        <v/>
      </c>
      <c r="L1141" s="6" t="str">
        <f>IF(Overall!J1143&lt;&gt;"",VALUE(Overall!J1143),"")</f>
        <v/>
      </c>
      <c r="M1141" s="6" t="str">
        <f>IF(Overall!K1143&lt;&gt;"",VALUE(Overall!K1143),"")</f>
        <v/>
      </c>
      <c r="N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O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P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Q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R1141" s="5" t="str">
        <f t="shared" si="36"/>
        <v/>
      </c>
      <c r="S1141" s="10" t="str">
        <f>IF(Overall!$A1143&lt;&gt;"",IF(AND(MONTH($N1141) &lt;= 1, MONTH($O1141) &gt;= 1), IF($R1141 &lt;&gt; "", $H1141/$R1141, ""), ""),"")</f>
        <v/>
      </c>
      <c r="T1141" s="10" t="str">
        <f>IF(Overall!$A1143&lt;&gt;"",IF(AND(MONTH($N1141) &lt;= 2, MONTH($O1141) &gt;= 2), IF($R1141 &lt;&gt; "", $H1141/$R1141, ""), ""),"")</f>
        <v/>
      </c>
      <c r="U1141" s="10" t="str">
        <f>IF(Overall!$A1143&lt;&gt;"",IF(AND(MONTH($N1141) &lt;= 3, MONTH($O1141) &gt;= 3), IF($R1141 &lt;&gt; "", $H1141/$R1141, ""), ""),"")</f>
        <v/>
      </c>
      <c r="V1141" s="10" t="str">
        <f>IF(Overall!$A1143&lt;&gt;"",IF(AND(MONTH($N1141) &lt;= 4, MONTH($O1141) &gt;= 4), IF($R1141 &lt;&gt; "", $H1141/$R1141, ""), ""),"")</f>
        <v/>
      </c>
      <c r="W1141" s="10" t="str">
        <f>IF(Overall!$A1143&lt;&gt;"",IF(AND(MONTH($N1141) &lt;= 5, MONTH($O1141) &gt;= 5), IF($R1141 &lt;&gt; "", $H1141/$R1141, ""), ""),"")</f>
        <v/>
      </c>
      <c r="X1141" s="10" t="str">
        <f>IF(Overall!$A1143&lt;&gt;"",IF(AND(MONTH($N1141) &lt;= 6, MONTH($O1141) &gt;= 6), IF($R1141 &lt;&gt; "", $H1141/$R1141, ""), ""),"")</f>
        <v/>
      </c>
      <c r="Y1141" s="10" t="str">
        <f>IF(Overall!$A1143&lt;&gt;"",IF(AND(MONTH($N1141) &lt;= 7, MONTH($O1141) &gt;= 7 ), IF($R1141 &lt;&gt; "", $H1141/$R1141, ""), ""),"")</f>
        <v/>
      </c>
      <c r="Z1141" s="10" t="str">
        <f>IF(Overall!$A1143&lt;&gt;"",IF(AND(MONTH($N1141) &lt;= 8, MONTH($O1141) &gt;= 8), IF($R1141 &lt;&gt; "", $H1141/$R1141, ""), ""),"")</f>
        <v/>
      </c>
      <c r="AA1141" s="10" t="str">
        <f>IF(Overall!$A1143&lt;&gt;"",IF(AND(MONTH($N1141) &lt;= 9, MONTH($O1141) &gt;= 9), IF($R1141 &lt;&gt; "", $H1141/$R1141, ""), ""),"")</f>
        <v/>
      </c>
      <c r="AB1141" s="10" t="str">
        <f>IF(Overall!$A1143&lt;&gt;"",IF(AND(MONTH($N1141) &lt;= 10, MONTH($O1141) &gt;= 10), IF($R1141 &lt;&gt; "", $H1141/$R1141, ""), ""),"")</f>
        <v/>
      </c>
      <c r="AC1141" s="10" t="str">
        <f>IF(Overall!$A1143&lt;&gt;"",IF(AND(MONTH($N1141) &lt;= 11, MONTH($O1141) &gt;= 11), IF($R1141 &lt;&gt; "", $H1141/$R1141, ""), ""),"")</f>
        <v/>
      </c>
      <c r="AD1141" s="10" t="str">
        <f>IF(Overall!$A1143&lt;&gt;"",IF(AND(MONTH($N1141) &lt;= 12, MONTH($O1141) &gt;= 12), IF($R1141 &lt;&gt; "", $H1141/$R1141, ""), ""),"")</f>
        <v/>
      </c>
      <c r="AF1141" s="10" t="str">
        <f ca="1">IFERROR(IF(AND(NOW()&lt;= EOMONTH(DATE(YEAR($O1141),1, 1), 0), Overall!$A1143&lt;&gt;"", MONTH($N1141) &lt;= 1, MONTH($O1141) &gt;= 1), IF($R1141 &lt;&gt; "", $H1141/$R1141, ""), ""), "")</f>
        <v/>
      </c>
      <c r="AG1141" s="10" t="str">
        <f ca="1">IFERROR(IF(AND(NOW()&lt;= EOMONTH(DATE(YEAR($O1141),2, 1), 0), Overall!$A1143&lt;&gt;"", MONTH($N1141) &lt;= 2, MONTH($O1141) &gt;= 2), IF($R1141 &lt;&gt; "", $H1141/$R1141, ""), ""), "")</f>
        <v/>
      </c>
      <c r="AH1141" s="10" t="str">
        <f ca="1">IFERROR(IF(AND(NOW()&lt;= EOMONTH(DATE(YEAR($O1141),3, 1), 0), Overall!$A1143&lt;&gt;"", MONTH($N1141) &lt;= 3, MONTH($O1141) &gt;= 3), IF($R1141 &lt;&gt; "", $H1141/$R1141, ""), ""), "")</f>
        <v/>
      </c>
      <c r="AI1141" s="10" t="str">
        <f ca="1">IFERROR(IF(AND(NOW()&lt;= EOMONTH(DATE(YEAR($O1141),4, 1), 0), Overall!$A1143&lt;&gt;"", MONTH($N1141) &lt;= 4, MONTH($O1141) &gt;= 4), IF($R1141 &lt;&gt; "", $H1141/$R1141, ""), ""), "")</f>
        <v/>
      </c>
      <c r="AJ1141" s="10" t="str">
        <f ca="1">IFERROR(IF(AND(NOW()&lt;= EOMONTH(DATE(YEAR($O1141),5, 1), 0), Overall!$A1143&lt;&gt;"", MONTH($N1141) &lt;= 5, MONTH($O1141) &gt;= 5), IF($R1141 &lt;&gt; "", $H1141/$R1141, ""), ""), "")</f>
        <v/>
      </c>
      <c r="AK1141" s="10" t="str">
        <f ca="1">IFERROR(IF(AND(NOW()&lt;= EOMONTH(DATE(YEAR($O1141),6, 1), 0), Overall!$A1143&lt;&gt;"", MONTH($N1141) &lt;= 6, MONTH($O1141) &gt;= 6), IF($R1141 &lt;&gt; "", $H1141/$R1141, ""), ""), "")</f>
        <v/>
      </c>
      <c r="AL1141" s="10" t="str">
        <f ca="1">IFERROR(IF(AND(NOW()&lt;= EOMONTH(DATE(YEAR($O1141),7, 1), 0), Overall!$A1143&lt;&gt;"", MONTH($N1141) &lt;= 7, MONTH($O1141) &gt;= 7), IF($R1141 &lt;&gt; "", $H1141/$R1141, ""), ""), "")</f>
        <v/>
      </c>
      <c r="AM1141" s="10" t="str">
        <f ca="1">IFERROR(IF(AND(NOW()&lt;= EOMONTH(DATE(YEAR($O1141),8, 1), 0), Overall!$A1143&lt;&gt;"", MONTH($N1141) &lt;= 8, MONTH($O1141) &gt;= 8), IF($R1141 &lt;&gt; "", $H1141/$R1141, ""), ""), "")</f>
        <v/>
      </c>
      <c r="AN1141" s="10" t="str">
        <f ca="1">IFERROR(IF(AND(NOW()&lt;= EOMONTH(DATE(YEAR($O1141),9, 1), 0), Overall!$A1143&lt;&gt;"", MONTH($N1141) &lt;= 9, MONTH($O1141) &gt;= 9), IF($R1141 &lt;&gt; "", $H1141/$R1141, ""), ""), "")</f>
        <v/>
      </c>
      <c r="AO1141" s="10" t="str">
        <f ca="1">IFERROR(IF(AND(NOW()&lt;= EOMONTH(DATE(YEAR($O1141),10, 1), 0), Overall!$A1143&lt;&gt;"", MONTH($N1141) &lt;= 10, MONTH($O1141) &gt;= 10), IF($R1141 &lt;&gt; "", $H1141/$R1141, ""), ""), "")</f>
        <v/>
      </c>
      <c r="AP1141" s="10" t="str">
        <f ca="1">IFERROR(IF(AND(NOW()&lt;= EOMONTH(DATE(YEAR($O1141),11, 1), 0), Overall!$A1143&lt;&gt;"", MONTH($N1141) &lt;=11, MONTH($O1141) &gt;= 11), IF($R1141 &lt;&gt; "", $H1141/$R1141, ""), ""), "")</f>
        <v/>
      </c>
      <c r="AQ1141" s="10" t="str">
        <f ca="1">IFERROR(IF(AND(NOW()&lt;= EOMONTH(DATE(YEAR($O1141),12, 1), 0), Overall!$A1143&lt;&gt;"", MONTH($N1141) &lt;= 12, MONTH($O1141) &gt;= 12), IF($R1141 &lt;&gt; "", $H1141/$R1141, ""), ""), "")</f>
        <v/>
      </c>
      <c r="AR1141" s="16">
        <f t="shared" ca="1" si="37"/>
        <v>0</v>
      </c>
    </row>
    <row r="1142" spans="1:44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6" t="str">
        <f>IF(Overall!F1144&lt;&gt;"",VALUE(Overall!F1144),"")</f>
        <v/>
      </c>
      <c r="I1142" s="6" t="str">
        <f>IF(Overall!G1144&lt;&gt;"",VALUE(Overall!G1144),"")</f>
        <v/>
      </c>
      <c r="J1142" s="6" t="str">
        <f>IF(Overall!H1144&lt;&gt;"",VALUE(Overall!H1144),"")</f>
        <v/>
      </c>
      <c r="K1142" s="6" t="str">
        <f>IF(Overall!I1144&lt;&gt;"",VALUE(Overall!I1144),"")</f>
        <v/>
      </c>
      <c r="L1142" s="6" t="str">
        <f>IF(Overall!J1144&lt;&gt;"",VALUE(Overall!J1144),"")</f>
        <v/>
      </c>
      <c r="M1142" s="6" t="str">
        <f>IF(Overall!K1144&lt;&gt;"",VALUE(Overall!K1144),"")</f>
        <v/>
      </c>
      <c r="N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O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P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Q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R1142" s="5" t="str">
        <f t="shared" si="36"/>
        <v/>
      </c>
      <c r="S1142" s="10" t="str">
        <f>IF(Overall!$A1144&lt;&gt;"",IF(AND(MONTH($N1142) &lt;= 1, MONTH($O1142) &gt;= 1), IF($R1142 &lt;&gt; "", $H1142/$R1142, ""), ""),"")</f>
        <v/>
      </c>
      <c r="T1142" s="10" t="str">
        <f>IF(Overall!$A1144&lt;&gt;"",IF(AND(MONTH($N1142) &lt;= 2, MONTH($O1142) &gt;= 2), IF($R1142 &lt;&gt; "", $H1142/$R1142, ""), ""),"")</f>
        <v/>
      </c>
      <c r="U1142" s="10" t="str">
        <f>IF(Overall!$A1144&lt;&gt;"",IF(AND(MONTH($N1142) &lt;= 3, MONTH($O1142) &gt;= 3), IF($R1142 &lt;&gt; "", $H1142/$R1142, ""), ""),"")</f>
        <v/>
      </c>
      <c r="V1142" s="10" t="str">
        <f>IF(Overall!$A1144&lt;&gt;"",IF(AND(MONTH($N1142) &lt;= 4, MONTH($O1142) &gt;= 4), IF($R1142 &lt;&gt; "", $H1142/$R1142, ""), ""),"")</f>
        <v/>
      </c>
      <c r="W1142" s="10" t="str">
        <f>IF(Overall!$A1144&lt;&gt;"",IF(AND(MONTH($N1142) &lt;= 5, MONTH($O1142) &gt;= 5), IF($R1142 &lt;&gt; "", $H1142/$R1142, ""), ""),"")</f>
        <v/>
      </c>
      <c r="X1142" s="10" t="str">
        <f>IF(Overall!$A1144&lt;&gt;"",IF(AND(MONTH($N1142) &lt;= 6, MONTH($O1142) &gt;= 6), IF($R1142 &lt;&gt; "", $H1142/$R1142, ""), ""),"")</f>
        <v/>
      </c>
      <c r="Y1142" s="10" t="str">
        <f>IF(Overall!$A1144&lt;&gt;"",IF(AND(MONTH($N1142) &lt;= 7, MONTH($O1142) &gt;= 7 ), IF($R1142 &lt;&gt; "", $H1142/$R1142, ""), ""),"")</f>
        <v/>
      </c>
      <c r="Z1142" s="10" t="str">
        <f>IF(Overall!$A1144&lt;&gt;"",IF(AND(MONTH($N1142) &lt;= 8, MONTH($O1142) &gt;= 8), IF($R1142 &lt;&gt; "", $H1142/$R1142, ""), ""),"")</f>
        <v/>
      </c>
      <c r="AA1142" s="10" t="str">
        <f>IF(Overall!$A1144&lt;&gt;"",IF(AND(MONTH($N1142) &lt;= 9, MONTH($O1142) &gt;= 9), IF($R1142 &lt;&gt; "", $H1142/$R1142, ""), ""),"")</f>
        <v/>
      </c>
      <c r="AB1142" s="10" t="str">
        <f>IF(Overall!$A1144&lt;&gt;"",IF(AND(MONTH($N1142) &lt;= 10, MONTH($O1142) &gt;= 10), IF($R1142 &lt;&gt; "", $H1142/$R1142, ""), ""),"")</f>
        <v/>
      </c>
      <c r="AC1142" s="10" t="str">
        <f>IF(Overall!$A1144&lt;&gt;"",IF(AND(MONTH($N1142) &lt;= 11, MONTH($O1142) &gt;= 11), IF($R1142 &lt;&gt; "", $H1142/$R1142, ""), ""),"")</f>
        <v/>
      </c>
      <c r="AD1142" s="10" t="str">
        <f>IF(Overall!$A1144&lt;&gt;"",IF(AND(MONTH($N1142) &lt;= 12, MONTH($O1142) &gt;= 12), IF($R1142 &lt;&gt; "", $H1142/$R1142, ""), ""),"")</f>
        <v/>
      </c>
      <c r="AF1142" s="10" t="str">
        <f ca="1">IFERROR(IF(AND(NOW()&lt;= EOMONTH(DATE(YEAR($O1142),1, 1), 0), Overall!$A1144&lt;&gt;"", MONTH($N1142) &lt;= 1, MONTH($O1142) &gt;= 1), IF($R1142 &lt;&gt; "", $H1142/$R1142, ""), ""), "")</f>
        <v/>
      </c>
      <c r="AG1142" s="10" t="str">
        <f ca="1">IFERROR(IF(AND(NOW()&lt;= EOMONTH(DATE(YEAR($O1142),2, 1), 0), Overall!$A1144&lt;&gt;"", MONTH($N1142) &lt;= 2, MONTH($O1142) &gt;= 2), IF($R1142 &lt;&gt; "", $H1142/$R1142, ""), ""), "")</f>
        <v/>
      </c>
      <c r="AH1142" s="10" t="str">
        <f ca="1">IFERROR(IF(AND(NOW()&lt;= EOMONTH(DATE(YEAR($O1142),3, 1), 0), Overall!$A1144&lt;&gt;"", MONTH($N1142) &lt;= 3, MONTH($O1142) &gt;= 3), IF($R1142 &lt;&gt; "", $H1142/$R1142, ""), ""), "")</f>
        <v/>
      </c>
      <c r="AI1142" s="10" t="str">
        <f ca="1">IFERROR(IF(AND(NOW()&lt;= EOMONTH(DATE(YEAR($O1142),4, 1), 0), Overall!$A1144&lt;&gt;"", MONTH($N1142) &lt;= 4, MONTH($O1142) &gt;= 4), IF($R1142 &lt;&gt; "", $H1142/$R1142, ""), ""), "")</f>
        <v/>
      </c>
      <c r="AJ1142" s="10" t="str">
        <f ca="1">IFERROR(IF(AND(NOW()&lt;= EOMONTH(DATE(YEAR($O1142),5, 1), 0), Overall!$A1144&lt;&gt;"", MONTH($N1142) &lt;= 5, MONTH($O1142) &gt;= 5), IF($R1142 &lt;&gt; "", $H1142/$R1142, ""), ""), "")</f>
        <v/>
      </c>
      <c r="AK1142" s="10" t="str">
        <f ca="1">IFERROR(IF(AND(NOW()&lt;= EOMONTH(DATE(YEAR($O1142),6, 1), 0), Overall!$A1144&lt;&gt;"", MONTH($N1142) &lt;= 6, MONTH($O1142) &gt;= 6), IF($R1142 &lt;&gt; "", $H1142/$R1142, ""), ""), "")</f>
        <v/>
      </c>
      <c r="AL1142" s="10" t="str">
        <f ca="1">IFERROR(IF(AND(NOW()&lt;= EOMONTH(DATE(YEAR($O1142),7, 1), 0), Overall!$A1144&lt;&gt;"", MONTH($N1142) &lt;= 7, MONTH($O1142) &gt;= 7), IF($R1142 &lt;&gt; "", $H1142/$R1142, ""), ""), "")</f>
        <v/>
      </c>
      <c r="AM1142" s="10" t="str">
        <f ca="1">IFERROR(IF(AND(NOW()&lt;= EOMONTH(DATE(YEAR($O1142),8, 1), 0), Overall!$A1144&lt;&gt;"", MONTH($N1142) &lt;= 8, MONTH($O1142) &gt;= 8), IF($R1142 &lt;&gt; "", $H1142/$R1142, ""), ""), "")</f>
        <v/>
      </c>
      <c r="AN1142" s="10" t="str">
        <f ca="1">IFERROR(IF(AND(NOW()&lt;= EOMONTH(DATE(YEAR($O1142),9, 1), 0), Overall!$A1144&lt;&gt;"", MONTH($N1142) &lt;= 9, MONTH($O1142) &gt;= 9), IF($R1142 &lt;&gt; "", $H1142/$R1142, ""), ""), "")</f>
        <v/>
      </c>
      <c r="AO1142" s="10" t="str">
        <f ca="1">IFERROR(IF(AND(NOW()&lt;= EOMONTH(DATE(YEAR($O1142),10, 1), 0), Overall!$A1144&lt;&gt;"", MONTH($N1142) &lt;= 10, MONTH($O1142) &gt;= 10), IF($R1142 &lt;&gt; "", $H1142/$R1142, ""), ""), "")</f>
        <v/>
      </c>
      <c r="AP1142" s="10" t="str">
        <f ca="1">IFERROR(IF(AND(NOW()&lt;= EOMONTH(DATE(YEAR($O1142),11, 1), 0), Overall!$A1144&lt;&gt;"", MONTH($N1142) &lt;=11, MONTH($O1142) &gt;= 11), IF($R1142 &lt;&gt; "", $H1142/$R1142, ""), ""), "")</f>
        <v/>
      </c>
      <c r="AQ1142" s="10" t="str">
        <f ca="1">IFERROR(IF(AND(NOW()&lt;= EOMONTH(DATE(YEAR($O1142),12, 1), 0), Overall!$A1144&lt;&gt;"", MONTH($N1142) &lt;= 12, MONTH($O1142) &gt;= 12), IF($R1142 &lt;&gt; "", $H1142/$R1142, ""), ""), "")</f>
        <v/>
      </c>
      <c r="AR1142" s="16">
        <f t="shared" ca="1" si="37"/>
        <v>0</v>
      </c>
    </row>
    <row r="1143" spans="1:44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6" t="str">
        <f>IF(Overall!F1145&lt;&gt;"",VALUE(Overall!F1145),"")</f>
        <v/>
      </c>
      <c r="I1143" s="6" t="str">
        <f>IF(Overall!G1145&lt;&gt;"",VALUE(Overall!G1145),"")</f>
        <v/>
      </c>
      <c r="J1143" s="6" t="str">
        <f>IF(Overall!H1145&lt;&gt;"",VALUE(Overall!H1145),"")</f>
        <v/>
      </c>
      <c r="K1143" s="6" t="str">
        <f>IF(Overall!I1145&lt;&gt;"",VALUE(Overall!I1145),"")</f>
        <v/>
      </c>
      <c r="L1143" s="6" t="str">
        <f>IF(Overall!J1145&lt;&gt;"",VALUE(Overall!J1145),"")</f>
        <v/>
      </c>
      <c r="M1143" s="6" t="str">
        <f>IF(Overall!K1145&lt;&gt;"",VALUE(Overall!K1145),"")</f>
        <v/>
      </c>
      <c r="N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O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P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Q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R1143" s="5" t="str">
        <f t="shared" si="36"/>
        <v/>
      </c>
      <c r="S1143" s="10" t="str">
        <f>IF(Overall!$A1145&lt;&gt;"",IF(AND(MONTH($N1143) &lt;= 1, MONTH($O1143) &gt;= 1), IF($R1143 &lt;&gt; "", $H1143/$R1143, ""), ""),"")</f>
        <v/>
      </c>
      <c r="T1143" s="10" t="str">
        <f>IF(Overall!$A1145&lt;&gt;"",IF(AND(MONTH($N1143) &lt;= 2, MONTH($O1143) &gt;= 2), IF($R1143 &lt;&gt; "", $H1143/$R1143, ""), ""),"")</f>
        <v/>
      </c>
      <c r="U1143" s="10" t="str">
        <f>IF(Overall!$A1145&lt;&gt;"",IF(AND(MONTH($N1143) &lt;= 3, MONTH($O1143) &gt;= 3), IF($R1143 &lt;&gt; "", $H1143/$R1143, ""), ""),"")</f>
        <v/>
      </c>
      <c r="V1143" s="10" t="str">
        <f>IF(Overall!$A1145&lt;&gt;"",IF(AND(MONTH($N1143) &lt;= 4, MONTH($O1143) &gt;= 4), IF($R1143 &lt;&gt; "", $H1143/$R1143, ""), ""),"")</f>
        <v/>
      </c>
      <c r="W1143" s="10" t="str">
        <f>IF(Overall!$A1145&lt;&gt;"",IF(AND(MONTH($N1143) &lt;= 5, MONTH($O1143) &gt;= 5), IF($R1143 &lt;&gt; "", $H1143/$R1143, ""), ""),"")</f>
        <v/>
      </c>
      <c r="X1143" s="10" t="str">
        <f>IF(Overall!$A1145&lt;&gt;"",IF(AND(MONTH($N1143) &lt;= 6, MONTH($O1143) &gt;= 6), IF($R1143 &lt;&gt; "", $H1143/$R1143, ""), ""),"")</f>
        <v/>
      </c>
      <c r="Y1143" s="10" t="str">
        <f>IF(Overall!$A1145&lt;&gt;"",IF(AND(MONTH($N1143) &lt;= 7, MONTH($O1143) &gt;= 7 ), IF($R1143 &lt;&gt; "", $H1143/$R1143, ""), ""),"")</f>
        <v/>
      </c>
      <c r="Z1143" s="10" t="str">
        <f>IF(Overall!$A1145&lt;&gt;"",IF(AND(MONTH($N1143) &lt;= 8, MONTH($O1143) &gt;= 8), IF($R1143 &lt;&gt; "", $H1143/$R1143, ""), ""),"")</f>
        <v/>
      </c>
      <c r="AA1143" s="10" t="str">
        <f>IF(Overall!$A1145&lt;&gt;"",IF(AND(MONTH($N1143) &lt;= 9, MONTH($O1143) &gt;= 9), IF($R1143 &lt;&gt; "", $H1143/$R1143, ""), ""),"")</f>
        <v/>
      </c>
      <c r="AB1143" s="10" t="str">
        <f>IF(Overall!$A1145&lt;&gt;"",IF(AND(MONTH($N1143) &lt;= 10, MONTH($O1143) &gt;= 10), IF($R1143 &lt;&gt; "", $H1143/$R1143, ""), ""),"")</f>
        <v/>
      </c>
      <c r="AC1143" s="10" t="str">
        <f>IF(Overall!$A1145&lt;&gt;"",IF(AND(MONTH($N1143) &lt;= 11, MONTH($O1143) &gt;= 11), IF($R1143 &lt;&gt; "", $H1143/$R1143, ""), ""),"")</f>
        <v/>
      </c>
      <c r="AD1143" s="10" t="str">
        <f>IF(Overall!$A1145&lt;&gt;"",IF(AND(MONTH($N1143) &lt;= 12, MONTH($O1143) &gt;= 12), IF($R1143 &lt;&gt; "", $H1143/$R1143, ""), ""),"")</f>
        <v/>
      </c>
      <c r="AF1143" s="10" t="str">
        <f ca="1">IFERROR(IF(AND(NOW()&lt;= EOMONTH(DATE(YEAR($O1143),1, 1), 0), Overall!$A1145&lt;&gt;"", MONTH($N1143) &lt;= 1, MONTH($O1143) &gt;= 1), IF($R1143 &lt;&gt; "", $H1143/$R1143, ""), ""), "")</f>
        <v/>
      </c>
      <c r="AG1143" s="10" t="str">
        <f ca="1">IFERROR(IF(AND(NOW()&lt;= EOMONTH(DATE(YEAR($O1143),2, 1), 0), Overall!$A1145&lt;&gt;"", MONTH($N1143) &lt;= 2, MONTH($O1143) &gt;= 2), IF($R1143 &lt;&gt; "", $H1143/$R1143, ""), ""), "")</f>
        <v/>
      </c>
      <c r="AH1143" s="10" t="str">
        <f ca="1">IFERROR(IF(AND(NOW()&lt;= EOMONTH(DATE(YEAR($O1143),3, 1), 0), Overall!$A1145&lt;&gt;"", MONTH($N1143) &lt;= 3, MONTH($O1143) &gt;= 3), IF($R1143 &lt;&gt; "", $H1143/$R1143, ""), ""), "")</f>
        <v/>
      </c>
      <c r="AI1143" s="10" t="str">
        <f ca="1">IFERROR(IF(AND(NOW()&lt;= EOMONTH(DATE(YEAR($O1143),4, 1), 0), Overall!$A1145&lt;&gt;"", MONTH($N1143) &lt;= 4, MONTH($O1143) &gt;= 4), IF($R1143 &lt;&gt; "", $H1143/$R1143, ""), ""), "")</f>
        <v/>
      </c>
      <c r="AJ1143" s="10" t="str">
        <f ca="1">IFERROR(IF(AND(NOW()&lt;= EOMONTH(DATE(YEAR($O1143),5, 1), 0), Overall!$A1145&lt;&gt;"", MONTH($N1143) &lt;= 5, MONTH($O1143) &gt;= 5), IF($R1143 &lt;&gt; "", $H1143/$R1143, ""), ""), "")</f>
        <v/>
      </c>
      <c r="AK1143" s="10" t="str">
        <f ca="1">IFERROR(IF(AND(NOW()&lt;= EOMONTH(DATE(YEAR($O1143),6, 1), 0), Overall!$A1145&lt;&gt;"", MONTH($N1143) &lt;= 6, MONTH($O1143) &gt;= 6), IF($R1143 &lt;&gt; "", $H1143/$R1143, ""), ""), "")</f>
        <v/>
      </c>
      <c r="AL1143" s="10" t="str">
        <f ca="1">IFERROR(IF(AND(NOW()&lt;= EOMONTH(DATE(YEAR($O1143),7, 1), 0), Overall!$A1145&lt;&gt;"", MONTH($N1143) &lt;= 7, MONTH($O1143) &gt;= 7), IF($R1143 &lt;&gt; "", $H1143/$R1143, ""), ""), "")</f>
        <v/>
      </c>
      <c r="AM1143" s="10" t="str">
        <f ca="1">IFERROR(IF(AND(NOW()&lt;= EOMONTH(DATE(YEAR($O1143),8, 1), 0), Overall!$A1145&lt;&gt;"", MONTH($N1143) &lt;= 8, MONTH($O1143) &gt;= 8), IF($R1143 &lt;&gt; "", $H1143/$R1143, ""), ""), "")</f>
        <v/>
      </c>
      <c r="AN1143" s="10" t="str">
        <f ca="1">IFERROR(IF(AND(NOW()&lt;= EOMONTH(DATE(YEAR($O1143),9, 1), 0), Overall!$A1145&lt;&gt;"", MONTH($N1143) &lt;= 9, MONTH($O1143) &gt;= 9), IF($R1143 &lt;&gt; "", $H1143/$R1143, ""), ""), "")</f>
        <v/>
      </c>
      <c r="AO1143" s="10" t="str">
        <f ca="1">IFERROR(IF(AND(NOW()&lt;= EOMONTH(DATE(YEAR($O1143),10, 1), 0), Overall!$A1145&lt;&gt;"", MONTH($N1143) &lt;= 10, MONTH($O1143) &gt;= 10), IF($R1143 &lt;&gt; "", $H1143/$R1143, ""), ""), "")</f>
        <v/>
      </c>
      <c r="AP1143" s="10" t="str">
        <f ca="1">IFERROR(IF(AND(NOW()&lt;= EOMONTH(DATE(YEAR($O1143),11, 1), 0), Overall!$A1145&lt;&gt;"", MONTH($N1143) &lt;=11, MONTH($O1143) &gt;= 11), IF($R1143 &lt;&gt; "", $H1143/$R1143, ""), ""), "")</f>
        <v/>
      </c>
      <c r="AQ1143" s="10" t="str">
        <f ca="1">IFERROR(IF(AND(NOW()&lt;= EOMONTH(DATE(YEAR($O1143),12, 1), 0), Overall!$A1145&lt;&gt;"", MONTH($N1143) &lt;= 12, MONTH($O1143) &gt;= 12), IF($R1143 &lt;&gt; "", $H1143/$R1143, ""), ""), "")</f>
        <v/>
      </c>
      <c r="AR1143" s="16">
        <f t="shared" ca="1" si="37"/>
        <v>0</v>
      </c>
    </row>
    <row r="1144" spans="1:44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6" t="str">
        <f>IF(Overall!F1146&lt;&gt;"",VALUE(Overall!F1146),"")</f>
        <v/>
      </c>
      <c r="I1144" s="6" t="str">
        <f>IF(Overall!G1146&lt;&gt;"",VALUE(Overall!G1146),"")</f>
        <v/>
      </c>
      <c r="J1144" s="6" t="str">
        <f>IF(Overall!H1146&lt;&gt;"",VALUE(Overall!H1146),"")</f>
        <v/>
      </c>
      <c r="K1144" s="6" t="str">
        <f>IF(Overall!I1146&lt;&gt;"",VALUE(Overall!I1146),"")</f>
        <v/>
      </c>
      <c r="L1144" s="6" t="str">
        <f>IF(Overall!J1146&lt;&gt;"",VALUE(Overall!J1146),"")</f>
        <v/>
      </c>
      <c r="M1144" s="6" t="str">
        <f>IF(Overall!K1146&lt;&gt;"",VALUE(Overall!K1146),"")</f>
        <v/>
      </c>
      <c r="N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O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P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Q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R1144" s="5" t="str">
        <f t="shared" si="36"/>
        <v/>
      </c>
      <c r="S1144" s="10" t="str">
        <f>IF(Overall!$A1146&lt;&gt;"",IF(AND(MONTH($N1144) &lt;= 1, MONTH($O1144) &gt;= 1), IF($R1144 &lt;&gt; "", $H1144/$R1144, ""), ""),"")</f>
        <v/>
      </c>
      <c r="T1144" s="10" t="str">
        <f>IF(Overall!$A1146&lt;&gt;"",IF(AND(MONTH($N1144) &lt;= 2, MONTH($O1144) &gt;= 2), IF($R1144 &lt;&gt; "", $H1144/$R1144, ""), ""),"")</f>
        <v/>
      </c>
      <c r="U1144" s="10" t="str">
        <f>IF(Overall!$A1146&lt;&gt;"",IF(AND(MONTH($N1144) &lt;= 3, MONTH($O1144) &gt;= 3), IF($R1144 &lt;&gt; "", $H1144/$R1144, ""), ""),"")</f>
        <v/>
      </c>
      <c r="V1144" s="10" t="str">
        <f>IF(Overall!$A1146&lt;&gt;"",IF(AND(MONTH($N1144) &lt;= 4, MONTH($O1144) &gt;= 4), IF($R1144 &lt;&gt; "", $H1144/$R1144, ""), ""),"")</f>
        <v/>
      </c>
      <c r="W1144" s="10" t="str">
        <f>IF(Overall!$A1146&lt;&gt;"",IF(AND(MONTH($N1144) &lt;= 5, MONTH($O1144) &gt;= 5), IF($R1144 &lt;&gt; "", $H1144/$R1144, ""), ""),"")</f>
        <v/>
      </c>
      <c r="X1144" s="10" t="str">
        <f>IF(Overall!$A1146&lt;&gt;"",IF(AND(MONTH($N1144) &lt;= 6, MONTH($O1144) &gt;= 6), IF($R1144 &lt;&gt; "", $H1144/$R1144, ""), ""),"")</f>
        <v/>
      </c>
      <c r="Y1144" s="10" t="str">
        <f>IF(Overall!$A1146&lt;&gt;"",IF(AND(MONTH($N1144) &lt;= 7, MONTH($O1144) &gt;= 7 ), IF($R1144 &lt;&gt; "", $H1144/$R1144, ""), ""),"")</f>
        <v/>
      </c>
      <c r="Z1144" s="10" t="str">
        <f>IF(Overall!$A1146&lt;&gt;"",IF(AND(MONTH($N1144) &lt;= 8, MONTH($O1144) &gt;= 8), IF($R1144 &lt;&gt; "", $H1144/$R1144, ""), ""),"")</f>
        <v/>
      </c>
      <c r="AA1144" s="10" t="str">
        <f>IF(Overall!$A1146&lt;&gt;"",IF(AND(MONTH($N1144) &lt;= 9, MONTH($O1144) &gt;= 9), IF($R1144 &lt;&gt; "", $H1144/$R1144, ""), ""),"")</f>
        <v/>
      </c>
      <c r="AB1144" s="10" t="str">
        <f>IF(Overall!$A1146&lt;&gt;"",IF(AND(MONTH($N1144) &lt;= 10, MONTH($O1144) &gt;= 10), IF($R1144 &lt;&gt; "", $H1144/$R1144, ""), ""),"")</f>
        <v/>
      </c>
      <c r="AC1144" s="10" t="str">
        <f>IF(Overall!$A1146&lt;&gt;"",IF(AND(MONTH($N1144) &lt;= 11, MONTH($O1144) &gt;= 11), IF($R1144 &lt;&gt; "", $H1144/$R1144, ""), ""),"")</f>
        <v/>
      </c>
      <c r="AD1144" s="10" t="str">
        <f>IF(Overall!$A1146&lt;&gt;"",IF(AND(MONTH($N1144) &lt;= 12, MONTH($O1144) &gt;= 12), IF($R1144 &lt;&gt; "", $H1144/$R1144, ""), ""),"")</f>
        <v/>
      </c>
      <c r="AF1144" s="10" t="str">
        <f ca="1">IFERROR(IF(AND(NOW()&lt;= EOMONTH(DATE(YEAR($O1144),1, 1), 0), Overall!$A1146&lt;&gt;"", MONTH($N1144) &lt;= 1, MONTH($O1144) &gt;= 1), IF($R1144 &lt;&gt; "", $H1144/$R1144, ""), ""), "")</f>
        <v/>
      </c>
      <c r="AG1144" s="10" t="str">
        <f ca="1">IFERROR(IF(AND(NOW()&lt;= EOMONTH(DATE(YEAR($O1144),2, 1), 0), Overall!$A1146&lt;&gt;"", MONTH($N1144) &lt;= 2, MONTH($O1144) &gt;= 2), IF($R1144 &lt;&gt; "", $H1144/$R1144, ""), ""), "")</f>
        <v/>
      </c>
      <c r="AH1144" s="10" t="str">
        <f ca="1">IFERROR(IF(AND(NOW()&lt;= EOMONTH(DATE(YEAR($O1144),3, 1), 0), Overall!$A1146&lt;&gt;"", MONTH($N1144) &lt;= 3, MONTH($O1144) &gt;= 3), IF($R1144 &lt;&gt; "", $H1144/$R1144, ""), ""), "")</f>
        <v/>
      </c>
      <c r="AI1144" s="10" t="str">
        <f ca="1">IFERROR(IF(AND(NOW()&lt;= EOMONTH(DATE(YEAR($O1144),4, 1), 0), Overall!$A1146&lt;&gt;"", MONTH($N1144) &lt;= 4, MONTH($O1144) &gt;= 4), IF($R1144 &lt;&gt; "", $H1144/$R1144, ""), ""), "")</f>
        <v/>
      </c>
      <c r="AJ1144" s="10" t="str">
        <f ca="1">IFERROR(IF(AND(NOW()&lt;= EOMONTH(DATE(YEAR($O1144),5, 1), 0), Overall!$A1146&lt;&gt;"", MONTH($N1144) &lt;= 5, MONTH($O1144) &gt;= 5), IF($R1144 &lt;&gt; "", $H1144/$R1144, ""), ""), "")</f>
        <v/>
      </c>
      <c r="AK1144" s="10" t="str">
        <f ca="1">IFERROR(IF(AND(NOW()&lt;= EOMONTH(DATE(YEAR($O1144),6, 1), 0), Overall!$A1146&lt;&gt;"", MONTH($N1144) &lt;= 6, MONTH($O1144) &gt;= 6), IF($R1144 &lt;&gt; "", $H1144/$R1144, ""), ""), "")</f>
        <v/>
      </c>
      <c r="AL1144" s="10" t="str">
        <f ca="1">IFERROR(IF(AND(NOW()&lt;= EOMONTH(DATE(YEAR($O1144),7, 1), 0), Overall!$A1146&lt;&gt;"", MONTH($N1144) &lt;= 7, MONTH($O1144) &gt;= 7), IF($R1144 &lt;&gt; "", $H1144/$R1144, ""), ""), "")</f>
        <v/>
      </c>
      <c r="AM1144" s="10" t="str">
        <f ca="1">IFERROR(IF(AND(NOW()&lt;= EOMONTH(DATE(YEAR($O1144),8, 1), 0), Overall!$A1146&lt;&gt;"", MONTH($N1144) &lt;= 8, MONTH($O1144) &gt;= 8), IF($R1144 &lt;&gt; "", $H1144/$R1144, ""), ""), "")</f>
        <v/>
      </c>
      <c r="AN1144" s="10" t="str">
        <f ca="1">IFERROR(IF(AND(NOW()&lt;= EOMONTH(DATE(YEAR($O1144),9, 1), 0), Overall!$A1146&lt;&gt;"", MONTH($N1144) &lt;= 9, MONTH($O1144) &gt;= 9), IF($R1144 &lt;&gt; "", $H1144/$R1144, ""), ""), "")</f>
        <v/>
      </c>
      <c r="AO1144" s="10" t="str">
        <f ca="1">IFERROR(IF(AND(NOW()&lt;= EOMONTH(DATE(YEAR($O1144),10, 1), 0), Overall!$A1146&lt;&gt;"", MONTH($N1144) &lt;= 10, MONTH($O1144) &gt;= 10), IF($R1144 &lt;&gt; "", $H1144/$R1144, ""), ""), "")</f>
        <v/>
      </c>
      <c r="AP1144" s="10" t="str">
        <f ca="1">IFERROR(IF(AND(NOW()&lt;= EOMONTH(DATE(YEAR($O1144),11, 1), 0), Overall!$A1146&lt;&gt;"", MONTH($N1144) &lt;=11, MONTH($O1144) &gt;= 11), IF($R1144 &lt;&gt; "", $H1144/$R1144, ""), ""), "")</f>
        <v/>
      </c>
      <c r="AQ1144" s="10" t="str">
        <f ca="1">IFERROR(IF(AND(NOW()&lt;= EOMONTH(DATE(YEAR($O1144),12, 1), 0), Overall!$A1146&lt;&gt;"", MONTH($N1144) &lt;= 12, MONTH($O1144) &gt;= 12), IF($R1144 &lt;&gt; "", $H1144/$R1144, ""), ""), "")</f>
        <v/>
      </c>
      <c r="AR1144" s="16">
        <f t="shared" ca="1" si="37"/>
        <v>0</v>
      </c>
    </row>
    <row r="1145" spans="1:44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6" t="str">
        <f>IF(Overall!F1147&lt;&gt;"",VALUE(Overall!F1147),"")</f>
        <v/>
      </c>
      <c r="I1145" s="6" t="str">
        <f>IF(Overall!G1147&lt;&gt;"",VALUE(Overall!G1147),"")</f>
        <v/>
      </c>
      <c r="J1145" s="6" t="str">
        <f>IF(Overall!H1147&lt;&gt;"",VALUE(Overall!H1147),"")</f>
        <v/>
      </c>
      <c r="K1145" s="6" t="str">
        <f>IF(Overall!I1147&lt;&gt;"",VALUE(Overall!I1147),"")</f>
        <v/>
      </c>
      <c r="L1145" s="6" t="str">
        <f>IF(Overall!J1147&lt;&gt;"",VALUE(Overall!J1147),"")</f>
        <v/>
      </c>
      <c r="M1145" s="6" t="str">
        <f>IF(Overall!K1147&lt;&gt;"",VALUE(Overall!K1147),"")</f>
        <v/>
      </c>
      <c r="N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O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P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Q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R1145" s="5" t="str">
        <f t="shared" si="36"/>
        <v/>
      </c>
      <c r="S1145" s="10" t="str">
        <f>IF(Overall!$A1147&lt;&gt;"",IF(AND(MONTH($N1145) &lt;= 1, MONTH($O1145) &gt;= 1), IF($R1145 &lt;&gt; "", $H1145/$R1145, ""), ""),"")</f>
        <v/>
      </c>
      <c r="T1145" s="10" t="str">
        <f>IF(Overall!$A1147&lt;&gt;"",IF(AND(MONTH($N1145) &lt;= 2, MONTH($O1145) &gt;= 2), IF($R1145 &lt;&gt; "", $H1145/$R1145, ""), ""),"")</f>
        <v/>
      </c>
      <c r="U1145" s="10" t="str">
        <f>IF(Overall!$A1147&lt;&gt;"",IF(AND(MONTH($N1145) &lt;= 3, MONTH($O1145) &gt;= 3), IF($R1145 &lt;&gt; "", $H1145/$R1145, ""), ""),"")</f>
        <v/>
      </c>
      <c r="V1145" s="10" t="str">
        <f>IF(Overall!$A1147&lt;&gt;"",IF(AND(MONTH($N1145) &lt;= 4, MONTH($O1145) &gt;= 4), IF($R1145 &lt;&gt; "", $H1145/$R1145, ""), ""),"")</f>
        <v/>
      </c>
      <c r="W1145" s="10" t="str">
        <f>IF(Overall!$A1147&lt;&gt;"",IF(AND(MONTH($N1145) &lt;= 5, MONTH($O1145) &gt;= 5), IF($R1145 &lt;&gt; "", $H1145/$R1145, ""), ""),"")</f>
        <v/>
      </c>
      <c r="X1145" s="10" t="str">
        <f>IF(Overall!$A1147&lt;&gt;"",IF(AND(MONTH($N1145) &lt;= 6, MONTH($O1145) &gt;= 6), IF($R1145 &lt;&gt; "", $H1145/$R1145, ""), ""),"")</f>
        <v/>
      </c>
      <c r="Y1145" s="10" t="str">
        <f>IF(Overall!$A1147&lt;&gt;"",IF(AND(MONTH($N1145) &lt;= 7, MONTH($O1145) &gt;= 7 ), IF($R1145 &lt;&gt; "", $H1145/$R1145, ""), ""),"")</f>
        <v/>
      </c>
      <c r="Z1145" s="10" t="str">
        <f>IF(Overall!$A1147&lt;&gt;"",IF(AND(MONTH($N1145) &lt;= 8, MONTH($O1145) &gt;= 8), IF($R1145 &lt;&gt; "", $H1145/$R1145, ""), ""),"")</f>
        <v/>
      </c>
      <c r="AA1145" s="10" t="str">
        <f>IF(Overall!$A1147&lt;&gt;"",IF(AND(MONTH($N1145) &lt;= 9, MONTH($O1145) &gt;= 9), IF($R1145 &lt;&gt; "", $H1145/$R1145, ""), ""),"")</f>
        <v/>
      </c>
      <c r="AB1145" s="10" t="str">
        <f>IF(Overall!$A1147&lt;&gt;"",IF(AND(MONTH($N1145) &lt;= 10, MONTH($O1145) &gt;= 10), IF($R1145 &lt;&gt; "", $H1145/$R1145, ""), ""),"")</f>
        <v/>
      </c>
      <c r="AC1145" s="10" t="str">
        <f>IF(Overall!$A1147&lt;&gt;"",IF(AND(MONTH($N1145) &lt;= 11, MONTH($O1145) &gt;= 11), IF($R1145 &lt;&gt; "", $H1145/$R1145, ""), ""),"")</f>
        <v/>
      </c>
      <c r="AD1145" s="10" t="str">
        <f>IF(Overall!$A1147&lt;&gt;"",IF(AND(MONTH($N1145) &lt;= 12, MONTH($O1145) &gt;= 12), IF($R1145 &lt;&gt; "", $H1145/$R1145, ""), ""),"")</f>
        <v/>
      </c>
      <c r="AF1145" s="10" t="str">
        <f ca="1">IFERROR(IF(AND(NOW()&lt;= EOMONTH(DATE(YEAR($O1145),1, 1), 0), Overall!$A1147&lt;&gt;"", MONTH($N1145) &lt;= 1, MONTH($O1145) &gt;= 1), IF($R1145 &lt;&gt; "", $H1145/$R1145, ""), ""), "")</f>
        <v/>
      </c>
      <c r="AG1145" s="10" t="str">
        <f ca="1">IFERROR(IF(AND(NOW()&lt;= EOMONTH(DATE(YEAR($O1145),2, 1), 0), Overall!$A1147&lt;&gt;"", MONTH($N1145) &lt;= 2, MONTH($O1145) &gt;= 2), IF($R1145 &lt;&gt; "", $H1145/$R1145, ""), ""), "")</f>
        <v/>
      </c>
      <c r="AH1145" s="10" t="str">
        <f ca="1">IFERROR(IF(AND(NOW()&lt;= EOMONTH(DATE(YEAR($O1145),3, 1), 0), Overall!$A1147&lt;&gt;"", MONTH($N1145) &lt;= 3, MONTH($O1145) &gt;= 3), IF($R1145 &lt;&gt; "", $H1145/$R1145, ""), ""), "")</f>
        <v/>
      </c>
      <c r="AI1145" s="10" t="str">
        <f ca="1">IFERROR(IF(AND(NOW()&lt;= EOMONTH(DATE(YEAR($O1145),4, 1), 0), Overall!$A1147&lt;&gt;"", MONTH($N1145) &lt;= 4, MONTH($O1145) &gt;= 4), IF($R1145 &lt;&gt; "", $H1145/$R1145, ""), ""), "")</f>
        <v/>
      </c>
      <c r="AJ1145" s="10" t="str">
        <f ca="1">IFERROR(IF(AND(NOW()&lt;= EOMONTH(DATE(YEAR($O1145),5, 1), 0), Overall!$A1147&lt;&gt;"", MONTH($N1145) &lt;= 5, MONTH($O1145) &gt;= 5), IF($R1145 &lt;&gt; "", $H1145/$R1145, ""), ""), "")</f>
        <v/>
      </c>
      <c r="AK1145" s="10" t="str">
        <f ca="1">IFERROR(IF(AND(NOW()&lt;= EOMONTH(DATE(YEAR($O1145),6, 1), 0), Overall!$A1147&lt;&gt;"", MONTH($N1145) &lt;= 6, MONTH($O1145) &gt;= 6), IF($R1145 &lt;&gt; "", $H1145/$R1145, ""), ""), "")</f>
        <v/>
      </c>
      <c r="AL1145" s="10" t="str">
        <f ca="1">IFERROR(IF(AND(NOW()&lt;= EOMONTH(DATE(YEAR($O1145),7, 1), 0), Overall!$A1147&lt;&gt;"", MONTH($N1145) &lt;= 7, MONTH($O1145) &gt;= 7), IF($R1145 &lt;&gt; "", $H1145/$R1145, ""), ""), "")</f>
        <v/>
      </c>
      <c r="AM1145" s="10" t="str">
        <f ca="1">IFERROR(IF(AND(NOW()&lt;= EOMONTH(DATE(YEAR($O1145),8, 1), 0), Overall!$A1147&lt;&gt;"", MONTH($N1145) &lt;= 8, MONTH($O1145) &gt;= 8), IF($R1145 &lt;&gt; "", $H1145/$R1145, ""), ""), "")</f>
        <v/>
      </c>
      <c r="AN1145" s="10" t="str">
        <f ca="1">IFERROR(IF(AND(NOW()&lt;= EOMONTH(DATE(YEAR($O1145),9, 1), 0), Overall!$A1147&lt;&gt;"", MONTH($N1145) &lt;= 9, MONTH($O1145) &gt;= 9), IF($R1145 &lt;&gt; "", $H1145/$R1145, ""), ""), "")</f>
        <v/>
      </c>
      <c r="AO1145" s="10" t="str">
        <f ca="1">IFERROR(IF(AND(NOW()&lt;= EOMONTH(DATE(YEAR($O1145),10, 1), 0), Overall!$A1147&lt;&gt;"", MONTH($N1145) &lt;= 10, MONTH($O1145) &gt;= 10), IF($R1145 &lt;&gt; "", $H1145/$R1145, ""), ""), "")</f>
        <v/>
      </c>
      <c r="AP1145" s="10" t="str">
        <f ca="1">IFERROR(IF(AND(NOW()&lt;= EOMONTH(DATE(YEAR($O1145),11, 1), 0), Overall!$A1147&lt;&gt;"", MONTH($N1145) &lt;=11, MONTH($O1145) &gt;= 11), IF($R1145 &lt;&gt; "", $H1145/$R1145, ""), ""), "")</f>
        <v/>
      </c>
      <c r="AQ1145" s="10" t="str">
        <f ca="1">IFERROR(IF(AND(NOW()&lt;= EOMONTH(DATE(YEAR($O1145),12, 1), 0), Overall!$A1147&lt;&gt;"", MONTH($N1145) &lt;= 12, MONTH($O1145) &gt;= 12), IF($R1145 &lt;&gt; "", $H1145/$R1145, ""), ""), "")</f>
        <v/>
      </c>
      <c r="AR1145" s="16">
        <f t="shared" ca="1" si="37"/>
        <v>0</v>
      </c>
    </row>
    <row r="1146" spans="1:44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6" t="str">
        <f>IF(Overall!F1148&lt;&gt;"",VALUE(Overall!F1148),"")</f>
        <v/>
      </c>
      <c r="I1146" s="6" t="str">
        <f>IF(Overall!G1148&lt;&gt;"",VALUE(Overall!G1148),"")</f>
        <v/>
      </c>
      <c r="J1146" s="6" t="str">
        <f>IF(Overall!H1148&lt;&gt;"",VALUE(Overall!H1148),"")</f>
        <v/>
      </c>
      <c r="K1146" s="6" t="str">
        <f>IF(Overall!I1148&lt;&gt;"",VALUE(Overall!I1148),"")</f>
        <v/>
      </c>
      <c r="L1146" s="6" t="str">
        <f>IF(Overall!J1148&lt;&gt;"",VALUE(Overall!J1148),"")</f>
        <v/>
      </c>
      <c r="M1146" s="6" t="str">
        <f>IF(Overall!K1148&lt;&gt;"",VALUE(Overall!K1148),"")</f>
        <v/>
      </c>
      <c r="N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O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P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Q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R1146" s="5" t="str">
        <f t="shared" si="36"/>
        <v/>
      </c>
      <c r="S1146" s="10" t="str">
        <f>IF(Overall!$A1148&lt;&gt;"",IF(AND(MONTH($N1146) &lt;= 1, MONTH($O1146) &gt;= 1), IF($R1146 &lt;&gt; "", $H1146/$R1146, ""), ""),"")</f>
        <v/>
      </c>
      <c r="T1146" s="10" t="str">
        <f>IF(Overall!$A1148&lt;&gt;"",IF(AND(MONTH($N1146) &lt;= 2, MONTH($O1146) &gt;= 2), IF($R1146 &lt;&gt; "", $H1146/$R1146, ""), ""),"")</f>
        <v/>
      </c>
      <c r="U1146" s="10" t="str">
        <f>IF(Overall!$A1148&lt;&gt;"",IF(AND(MONTH($N1146) &lt;= 3, MONTH($O1146) &gt;= 3), IF($R1146 &lt;&gt; "", $H1146/$R1146, ""), ""),"")</f>
        <v/>
      </c>
      <c r="V1146" s="10" t="str">
        <f>IF(Overall!$A1148&lt;&gt;"",IF(AND(MONTH($N1146) &lt;= 4, MONTH($O1146) &gt;= 4), IF($R1146 &lt;&gt; "", $H1146/$R1146, ""), ""),"")</f>
        <v/>
      </c>
      <c r="W1146" s="10" t="str">
        <f>IF(Overall!$A1148&lt;&gt;"",IF(AND(MONTH($N1146) &lt;= 5, MONTH($O1146) &gt;= 5), IF($R1146 &lt;&gt; "", $H1146/$R1146, ""), ""),"")</f>
        <v/>
      </c>
      <c r="X1146" s="10" t="str">
        <f>IF(Overall!$A1148&lt;&gt;"",IF(AND(MONTH($N1146) &lt;= 6, MONTH($O1146) &gt;= 6), IF($R1146 &lt;&gt; "", $H1146/$R1146, ""), ""),"")</f>
        <v/>
      </c>
      <c r="Y1146" s="10" t="str">
        <f>IF(Overall!$A1148&lt;&gt;"",IF(AND(MONTH($N1146) &lt;= 7, MONTH($O1146) &gt;= 7 ), IF($R1146 &lt;&gt; "", $H1146/$R1146, ""), ""),"")</f>
        <v/>
      </c>
      <c r="Z1146" s="10" t="str">
        <f>IF(Overall!$A1148&lt;&gt;"",IF(AND(MONTH($N1146) &lt;= 8, MONTH($O1146) &gt;= 8), IF($R1146 &lt;&gt; "", $H1146/$R1146, ""), ""),"")</f>
        <v/>
      </c>
      <c r="AA1146" s="10" t="str">
        <f>IF(Overall!$A1148&lt;&gt;"",IF(AND(MONTH($N1146) &lt;= 9, MONTH($O1146) &gt;= 9), IF($R1146 &lt;&gt; "", $H1146/$R1146, ""), ""),"")</f>
        <v/>
      </c>
      <c r="AB1146" s="10" t="str">
        <f>IF(Overall!$A1148&lt;&gt;"",IF(AND(MONTH($N1146) &lt;= 10, MONTH($O1146) &gt;= 10), IF($R1146 &lt;&gt; "", $H1146/$R1146, ""), ""),"")</f>
        <v/>
      </c>
      <c r="AC1146" s="10" t="str">
        <f>IF(Overall!$A1148&lt;&gt;"",IF(AND(MONTH($N1146) &lt;= 11, MONTH($O1146) &gt;= 11), IF($R1146 &lt;&gt; "", $H1146/$R1146, ""), ""),"")</f>
        <v/>
      </c>
      <c r="AD1146" s="10" t="str">
        <f>IF(Overall!$A1148&lt;&gt;"",IF(AND(MONTH($N1146) &lt;= 12, MONTH($O1146) &gt;= 12), IF($R1146 &lt;&gt; "", $H1146/$R1146, ""), ""),"")</f>
        <v/>
      </c>
      <c r="AF1146" s="10" t="str">
        <f ca="1">IFERROR(IF(AND(NOW()&lt;= EOMONTH(DATE(YEAR($O1146),1, 1), 0), Overall!$A1148&lt;&gt;"", MONTH($N1146) &lt;= 1, MONTH($O1146) &gt;= 1), IF($R1146 &lt;&gt; "", $H1146/$R1146, ""), ""), "")</f>
        <v/>
      </c>
      <c r="AG1146" s="10" t="str">
        <f ca="1">IFERROR(IF(AND(NOW()&lt;= EOMONTH(DATE(YEAR($O1146),2, 1), 0), Overall!$A1148&lt;&gt;"", MONTH($N1146) &lt;= 2, MONTH($O1146) &gt;= 2), IF($R1146 &lt;&gt; "", $H1146/$R1146, ""), ""), "")</f>
        <v/>
      </c>
      <c r="AH1146" s="10" t="str">
        <f ca="1">IFERROR(IF(AND(NOW()&lt;= EOMONTH(DATE(YEAR($O1146),3, 1), 0), Overall!$A1148&lt;&gt;"", MONTH($N1146) &lt;= 3, MONTH($O1146) &gt;= 3), IF($R1146 &lt;&gt; "", $H1146/$R1146, ""), ""), "")</f>
        <v/>
      </c>
      <c r="AI1146" s="10" t="str">
        <f ca="1">IFERROR(IF(AND(NOW()&lt;= EOMONTH(DATE(YEAR($O1146),4, 1), 0), Overall!$A1148&lt;&gt;"", MONTH($N1146) &lt;= 4, MONTH($O1146) &gt;= 4), IF($R1146 &lt;&gt; "", $H1146/$R1146, ""), ""), "")</f>
        <v/>
      </c>
      <c r="AJ1146" s="10" t="str">
        <f ca="1">IFERROR(IF(AND(NOW()&lt;= EOMONTH(DATE(YEAR($O1146),5, 1), 0), Overall!$A1148&lt;&gt;"", MONTH($N1146) &lt;= 5, MONTH($O1146) &gt;= 5), IF($R1146 &lt;&gt; "", $H1146/$R1146, ""), ""), "")</f>
        <v/>
      </c>
      <c r="AK1146" s="10" t="str">
        <f ca="1">IFERROR(IF(AND(NOW()&lt;= EOMONTH(DATE(YEAR($O1146),6, 1), 0), Overall!$A1148&lt;&gt;"", MONTH($N1146) &lt;= 6, MONTH($O1146) &gt;= 6), IF($R1146 &lt;&gt; "", $H1146/$R1146, ""), ""), "")</f>
        <v/>
      </c>
      <c r="AL1146" s="10" t="str">
        <f ca="1">IFERROR(IF(AND(NOW()&lt;= EOMONTH(DATE(YEAR($O1146),7, 1), 0), Overall!$A1148&lt;&gt;"", MONTH($N1146) &lt;= 7, MONTH($O1146) &gt;= 7), IF($R1146 &lt;&gt; "", $H1146/$R1146, ""), ""), "")</f>
        <v/>
      </c>
      <c r="AM1146" s="10" t="str">
        <f ca="1">IFERROR(IF(AND(NOW()&lt;= EOMONTH(DATE(YEAR($O1146),8, 1), 0), Overall!$A1148&lt;&gt;"", MONTH($N1146) &lt;= 8, MONTH($O1146) &gt;= 8), IF($R1146 &lt;&gt; "", $H1146/$R1146, ""), ""), "")</f>
        <v/>
      </c>
      <c r="AN1146" s="10" t="str">
        <f ca="1">IFERROR(IF(AND(NOW()&lt;= EOMONTH(DATE(YEAR($O1146),9, 1), 0), Overall!$A1148&lt;&gt;"", MONTH($N1146) &lt;= 9, MONTH($O1146) &gt;= 9), IF($R1146 &lt;&gt; "", $H1146/$R1146, ""), ""), "")</f>
        <v/>
      </c>
      <c r="AO1146" s="10" t="str">
        <f ca="1">IFERROR(IF(AND(NOW()&lt;= EOMONTH(DATE(YEAR($O1146),10, 1), 0), Overall!$A1148&lt;&gt;"", MONTH($N1146) &lt;= 10, MONTH($O1146) &gt;= 10), IF($R1146 &lt;&gt; "", $H1146/$R1146, ""), ""), "")</f>
        <v/>
      </c>
      <c r="AP1146" s="10" t="str">
        <f ca="1">IFERROR(IF(AND(NOW()&lt;= EOMONTH(DATE(YEAR($O1146),11, 1), 0), Overall!$A1148&lt;&gt;"", MONTH($N1146) &lt;=11, MONTH($O1146) &gt;= 11), IF($R1146 &lt;&gt; "", $H1146/$R1146, ""), ""), "")</f>
        <v/>
      </c>
      <c r="AQ1146" s="10" t="str">
        <f ca="1">IFERROR(IF(AND(NOW()&lt;= EOMONTH(DATE(YEAR($O1146),12, 1), 0), Overall!$A1148&lt;&gt;"", MONTH($N1146) &lt;= 12, MONTH($O1146) &gt;= 12), IF($R1146 &lt;&gt; "", $H1146/$R1146, ""), ""), "")</f>
        <v/>
      </c>
      <c r="AR1146" s="16">
        <f t="shared" ca="1" si="37"/>
        <v>0</v>
      </c>
    </row>
    <row r="1147" spans="1:44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6" t="str">
        <f>IF(Overall!F1149&lt;&gt;"",VALUE(Overall!F1149),"")</f>
        <v/>
      </c>
      <c r="I1147" s="6" t="str">
        <f>IF(Overall!G1149&lt;&gt;"",VALUE(Overall!G1149),"")</f>
        <v/>
      </c>
      <c r="J1147" s="6" t="str">
        <f>IF(Overall!H1149&lt;&gt;"",VALUE(Overall!H1149),"")</f>
        <v/>
      </c>
      <c r="K1147" s="6" t="str">
        <f>IF(Overall!I1149&lt;&gt;"",VALUE(Overall!I1149),"")</f>
        <v/>
      </c>
      <c r="L1147" s="6" t="str">
        <f>IF(Overall!J1149&lt;&gt;"",VALUE(Overall!J1149),"")</f>
        <v/>
      </c>
      <c r="M1147" s="6" t="str">
        <f>IF(Overall!K1149&lt;&gt;"",VALUE(Overall!K1149),"")</f>
        <v/>
      </c>
      <c r="N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O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P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Q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R1147" s="5" t="str">
        <f t="shared" si="36"/>
        <v/>
      </c>
      <c r="S1147" s="10" t="str">
        <f>IF(Overall!$A1149&lt;&gt;"",IF(AND(MONTH($N1147) &lt;= 1, MONTH($O1147) &gt;= 1), IF($R1147 &lt;&gt; "", $H1147/$R1147, ""), ""),"")</f>
        <v/>
      </c>
      <c r="T1147" s="10" t="str">
        <f>IF(Overall!$A1149&lt;&gt;"",IF(AND(MONTH($N1147) &lt;= 2, MONTH($O1147) &gt;= 2), IF($R1147 &lt;&gt; "", $H1147/$R1147, ""), ""),"")</f>
        <v/>
      </c>
      <c r="U1147" s="10" t="str">
        <f>IF(Overall!$A1149&lt;&gt;"",IF(AND(MONTH($N1147) &lt;= 3, MONTH($O1147) &gt;= 3), IF($R1147 &lt;&gt; "", $H1147/$R1147, ""), ""),"")</f>
        <v/>
      </c>
      <c r="V1147" s="10" t="str">
        <f>IF(Overall!$A1149&lt;&gt;"",IF(AND(MONTH($N1147) &lt;= 4, MONTH($O1147) &gt;= 4), IF($R1147 &lt;&gt; "", $H1147/$R1147, ""), ""),"")</f>
        <v/>
      </c>
      <c r="W1147" s="10" t="str">
        <f>IF(Overall!$A1149&lt;&gt;"",IF(AND(MONTH($N1147) &lt;= 5, MONTH($O1147) &gt;= 5), IF($R1147 &lt;&gt; "", $H1147/$R1147, ""), ""),"")</f>
        <v/>
      </c>
      <c r="X1147" s="10" t="str">
        <f>IF(Overall!$A1149&lt;&gt;"",IF(AND(MONTH($N1147) &lt;= 6, MONTH($O1147) &gt;= 6), IF($R1147 &lt;&gt; "", $H1147/$R1147, ""), ""),"")</f>
        <v/>
      </c>
      <c r="Y1147" s="10" t="str">
        <f>IF(Overall!$A1149&lt;&gt;"",IF(AND(MONTH($N1147) &lt;= 7, MONTH($O1147) &gt;= 7 ), IF($R1147 &lt;&gt; "", $H1147/$R1147, ""), ""),"")</f>
        <v/>
      </c>
      <c r="Z1147" s="10" t="str">
        <f>IF(Overall!$A1149&lt;&gt;"",IF(AND(MONTH($N1147) &lt;= 8, MONTH($O1147) &gt;= 8), IF($R1147 &lt;&gt; "", $H1147/$R1147, ""), ""),"")</f>
        <v/>
      </c>
      <c r="AA1147" s="10" t="str">
        <f>IF(Overall!$A1149&lt;&gt;"",IF(AND(MONTH($N1147) &lt;= 9, MONTH($O1147) &gt;= 9), IF($R1147 &lt;&gt; "", $H1147/$R1147, ""), ""),"")</f>
        <v/>
      </c>
      <c r="AB1147" s="10" t="str">
        <f>IF(Overall!$A1149&lt;&gt;"",IF(AND(MONTH($N1147) &lt;= 10, MONTH($O1147) &gt;= 10), IF($R1147 &lt;&gt; "", $H1147/$R1147, ""), ""),"")</f>
        <v/>
      </c>
      <c r="AC1147" s="10" t="str">
        <f>IF(Overall!$A1149&lt;&gt;"",IF(AND(MONTH($N1147) &lt;= 11, MONTH($O1147) &gt;= 11), IF($R1147 &lt;&gt; "", $H1147/$R1147, ""), ""),"")</f>
        <v/>
      </c>
      <c r="AD1147" s="10" t="str">
        <f>IF(Overall!$A1149&lt;&gt;"",IF(AND(MONTH($N1147) &lt;= 12, MONTH($O1147) &gt;= 12), IF($R1147 &lt;&gt; "", $H1147/$R1147, ""), ""),"")</f>
        <v/>
      </c>
      <c r="AF1147" s="10" t="str">
        <f ca="1">IFERROR(IF(AND(NOW()&lt;= EOMONTH(DATE(YEAR($O1147),1, 1), 0), Overall!$A1149&lt;&gt;"", MONTH($N1147) &lt;= 1, MONTH($O1147) &gt;= 1), IF($R1147 &lt;&gt; "", $H1147/$R1147, ""), ""), "")</f>
        <v/>
      </c>
      <c r="AG1147" s="10" t="str">
        <f ca="1">IFERROR(IF(AND(NOW()&lt;= EOMONTH(DATE(YEAR($O1147),2, 1), 0), Overall!$A1149&lt;&gt;"", MONTH($N1147) &lt;= 2, MONTH($O1147) &gt;= 2), IF($R1147 &lt;&gt; "", $H1147/$R1147, ""), ""), "")</f>
        <v/>
      </c>
      <c r="AH1147" s="10" t="str">
        <f ca="1">IFERROR(IF(AND(NOW()&lt;= EOMONTH(DATE(YEAR($O1147),3, 1), 0), Overall!$A1149&lt;&gt;"", MONTH($N1147) &lt;= 3, MONTH($O1147) &gt;= 3), IF($R1147 &lt;&gt; "", $H1147/$R1147, ""), ""), "")</f>
        <v/>
      </c>
      <c r="AI1147" s="10" t="str">
        <f ca="1">IFERROR(IF(AND(NOW()&lt;= EOMONTH(DATE(YEAR($O1147),4, 1), 0), Overall!$A1149&lt;&gt;"", MONTH($N1147) &lt;= 4, MONTH($O1147) &gt;= 4), IF($R1147 &lt;&gt; "", $H1147/$R1147, ""), ""), "")</f>
        <v/>
      </c>
      <c r="AJ1147" s="10" t="str">
        <f ca="1">IFERROR(IF(AND(NOW()&lt;= EOMONTH(DATE(YEAR($O1147),5, 1), 0), Overall!$A1149&lt;&gt;"", MONTH($N1147) &lt;= 5, MONTH($O1147) &gt;= 5), IF($R1147 &lt;&gt; "", $H1147/$R1147, ""), ""), "")</f>
        <v/>
      </c>
      <c r="AK1147" s="10" t="str">
        <f ca="1">IFERROR(IF(AND(NOW()&lt;= EOMONTH(DATE(YEAR($O1147),6, 1), 0), Overall!$A1149&lt;&gt;"", MONTH($N1147) &lt;= 6, MONTH($O1147) &gt;= 6), IF($R1147 &lt;&gt; "", $H1147/$R1147, ""), ""), "")</f>
        <v/>
      </c>
      <c r="AL1147" s="10" t="str">
        <f ca="1">IFERROR(IF(AND(NOW()&lt;= EOMONTH(DATE(YEAR($O1147),7, 1), 0), Overall!$A1149&lt;&gt;"", MONTH($N1147) &lt;= 7, MONTH($O1147) &gt;= 7), IF($R1147 &lt;&gt; "", $H1147/$R1147, ""), ""), "")</f>
        <v/>
      </c>
      <c r="AM1147" s="10" t="str">
        <f ca="1">IFERROR(IF(AND(NOW()&lt;= EOMONTH(DATE(YEAR($O1147),8, 1), 0), Overall!$A1149&lt;&gt;"", MONTH($N1147) &lt;= 8, MONTH($O1147) &gt;= 8), IF($R1147 &lt;&gt; "", $H1147/$R1147, ""), ""), "")</f>
        <v/>
      </c>
      <c r="AN1147" s="10" t="str">
        <f ca="1">IFERROR(IF(AND(NOW()&lt;= EOMONTH(DATE(YEAR($O1147),9, 1), 0), Overall!$A1149&lt;&gt;"", MONTH($N1147) &lt;= 9, MONTH($O1147) &gt;= 9), IF($R1147 &lt;&gt; "", $H1147/$R1147, ""), ""), "")</f>
        <v/>
      </c>
      <c r="AO1147" s="10" t="str">
        <f ca="1">IFERROR(IF(AND(NOW()&lt;= EOMONTH(DATE(YEAR($O1147),10, 1), 0), Overall!$A1149&lt;&gt;"", MONTH($N1147) &lt;= 10, MONTH($O1147) &gt;= 10), IF($R1147 &lt;&gt; "", $H1147/$R1147, ""), ""), "")</f>
        <v/>
      </c>
      <c r="AP1147" s="10" t="str">
        <f ca="1">IFERROR(IF(AND(NOW()&lt;= EOMONTH(DATE(YEAR($O1147),11, 1), 0), Overall!$A1149&lt;&gt;"", MONTH($N1147) &lt;=11, MONTH($O1147) &gt;= 11), IF($R1147 &lt;&gt; "", $H1147/$R1147, ""), ""), "")</f>
        <v/>
      </c>
      <c r="AQ1147" s="10" t="str">
        <f ca="1">IFERROR(IF(AND(NOW()&lt;= EOMONTH(DATE(YEAR($O1147),12, 1), 0), Overall!$A1149&lt;&gt;"", MONTH($N1147) &lt;= 12, MONTH($O1147) &gt;= 12), IF($R1147 &lt;&gt; "", $H1147/$R1147, ""), ""), "")</f>
        <v/>
      </c>
      <c r="AR1147" s="16">
        <f t="shared" ca="1" si="37"/>
        <v>0</v>
      </c>
    </row>
    <row r="1148" spans="1:44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6" t="str">
        <f>IF(Overall!F1150&lt;&gt;"",VALUE(Overall!F1150),"")</f>
        <v/>
      </c>
      <c r="I1148" s="6" t="str">
        <f>IF(Overall!G1150&lt;&gt;"",VALUE(Overall!G1150),"")</f>
        <v/>
      </c>
      <c r="J1148" s="6" t="str">
        <f>IF(Overall!H1150&lt;&gt;"",VALUE(Overall!H1150),"")</f>
        <v/>
      </c>
      <c r="K1148" s="6" t="str">
        <f>IF(Overall!I1150&lt;&gt;"",VALUE(Overall!I1150),"")</f>
        <v/>
      </c>
      <c r="L1148" s="6" t="str">
        <f>IF(Overall!J1150&lt;&gt;"",VALUE(Overall!J1150),"")</f>
        <v/>
      </c>
      <c r="M1148" s="6" t="str">
        <f>IF(Overall!K1150&lt;&gt;"",VALUE(Overall!K1150),"")</f>
        <v/>
      </c>
      <c r="N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O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P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Q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R1148" s="5" t="str">
        <f t="shared" si="36"/>
        <v/>
      </c>
      <c r="S1148" s="10" t="str">
        <f>IF(Overall!$A1150&lt;&gt;"",IF(AND(MONTH($N1148) &lt;= 1, MONTH($O1148) &gt;= 1), IF($R1148 &lt;&gt; "", $H1148/$R1148, ""), ""),"")</f>
        <v/>
      </c>
      <c r="T1148" s="10" t="str">
        <f>IF(Overall!$A1150&lt;&gt;"",IF(AND(MONTH($N1148) &lt;= 2, MONTH($O1148) &gt;= 2), IF($R1148 &lt;&gt; "", $H1148/$R1148, ""), ""),"")</f>
        <v/>
      </c>
      <c r="U1148" s="10" t="str">
        <f>IF(Overall!$A1150&lt;&gt;"",IF(AND(MONTH($N1148) &lt;= 3, MONTH($O1148) &gt;= 3), IF($R1148 &lt;&gt; "", $H1148/$R1148, ""), ""),"")</f>
        <v/>
      </c>
      <c r="V1148" s="10" t="str">
        <f>IF(Overall!$A1150&lt;&gt;"",IF(AND(MONTH($N1148) &lt;= 4, MONTH($O1148) &gt;= 4), IF($R1148 &lt;&gt; "", $H1148/$R1148, ""), ""),"")</f>
        <v/>
      </c>
      <c r="W1148" s="10" t="str">
        <f>IF(Overall!$A1150&lt;&gt;"",IF(AND(MONTH($N1148) &lt;= 5, MONTH($O1148) &gt;= 5), IF($R1148 &lt;&gt; "", $H1148/$R1148, ""), ""),"")</f>
        <v/>
      </c>
      <c r="X1148" s="10" t="str">
        <f>IF(Overall!$A1150&lt;&gt;"",IF(AND(MONTH($N1148) &lt;= 6, MONTH($O1148) &gt;= 6), IF($R1148 &lt;&gt; "", $H1148/$R1148, ""), ""),"")</f>
        <v/>
      </c>
      <c r="Y1148" s="10" t="str">
        <f>IF(Overall!$A1150&lt;&gt;"",IF(AND(MONTH($N1148) &lt;= 7, MONTH($O1148) &gt;= 7 ), IF($R1148 &lt;&gt; "", $H1148/$R1148, ""), ""),"")</f>
        <v/>
      </c>
      <c r="Z1148" s="10" t="str">
        <f>IF(Overall!$A1150&lt;&gt;"",IF(AND(MONTH($N1148) &lt;= 8, MONTH($O1148) &gt;= 8), IF($R1148 &lt;&gt; "", $H1148/$R1148, ""), ""),"")</f>
        <v/>
      </c>
      <c r="AA1148" s="10" t="str">
        <f>IF(Overall!$A1150&lt;&gt;"",IF(AND(MONTH($N1148) &lt;= 9, MONTH($O1148) &gt;= 9), IF($R1148 &lt;&gt; "", $H1148/$R1148, ""), ""),"")</f>
        <v/>
      </c>
      <c r="AB1148" s="10" t="str">
        <f>IF(Overall!$A1150&lt;&gt;"",IF(AND(MONTH($N1148) &lt;= 10, MONTH($O1148) &gt;= 10), IF($R1148 &lt;&gt; "", $H1148/$R1148, ""), ""),"")</f>
        <v/>
      </c>
      <c r="AC1148" s="10" t="str">
        <f>IF(Overall!$A1150&lt;&gt;"",IF(AND(MONTH($N1148) &lt;= 11, MONTH($O1148) &gt;= 11), IF($R1148 &lt;&gt; "", $H1148/$R1148, ""), ""),"")</f>
        <v/>
      </c>
      <c r="AD1148" s="10" t="str">
        <f>IF(Overall!$A1150&lt;&gt;"",IF(AND(MONTH($N1148) &lt;= 12, MONTH($O1148) &gt;= 12), IF($R1148 &lt;&gt; "", $H1148/$R1148, ""), ""),"")</f>
        <v/>
      </c>
      <c r="AF1148" s="10" t="str">
        <f ca="1">IFERROR(IF(AND(NOW()&lt;= EOMONTH(DATE(YEAR($O1148),1, 1), 0), Overall!$A1150&lt;&gt;"", MONTH($N1148) &lt;= 1, MONTH($O1148) &gt;= 1), IF($R1148 &lt;&gt; "", $H1148/$R1148, ""), ""), "")</f>
        <v/>
      </c>
      <c r="AG1148" s="10" t="str">
        <f ca="1">IFERROR(IF(AND(NOW()&lt;= EOMONTH(DATE(YEAR($O1148),2, 1), 0), Overall!$A1150&lt;&gt;"", MONTH($N1148) &lt;= 2, MONTH($O1148) &gt;= 2), IF($R1148 &lt;&gt; "", $H1148/$R1148, ""), ""), "")</f>
        <v/>
      </c>
      <c r="AH1148" s="10" t="str">
        <f ca="1">IFERROR(IF(AND(NOW()&lt;= EOMONTH(DATE(YEAR($O1148),3, 1), 0), Overall!$A1150&lt;&gt;"", MONTH($N1148) &lt;= 3, MONTH($O1148) &gt;= 3), IF($R1148 &lt;&gt; "", $H1148/$R1148, ""), ""), "")</f>
        <v/>
      </c>
      <c r="AI1148" s="10" t="str">
        <f ca="1">IFERROR(IF(AND(NOW()&lt;= EOMONTH(DATE(YEAR($O1148),4, 1), 0), Overall!$A1150&lt;&gt;"", MONTH($N1148) &lt;= 4, MONTH($O1148) &gt;= 4), IF($R1148 &lt;&gt; "", $H1148/$R1148, ""), ""), "")</f>
        <v/>
      </c>
      <c r="AJ1148" s="10" t="str">
        <f ca="1">IFERROR(IF(AND(NOW()&lt;= EOMONTH(DATE(YEAR($O1148),5, 1), 0), Overall!$A1150&lt;&gt;"", MONTH($N1148) &lt;= 5, MONTH($O1148) &gt;= 5), IF($R1148 &lt;&gt; "", $H1148/$R1148, ""), ""), "")</f>
        <v/>
      </c>
      <c r="AK1148" s="10" t="str">
        <f ca="1">IFERROR(IF(AND(NOW()&lt;= EOMONTH(DATE(YEAR($O1148),6, 1), 0), Overall!$A1150&lt;&gt;"", MONTH($N1148) &lt;= 6, MONTH($O1148) &gt;= 6), IF($R1148 &lt;&gt; "", $H1148/$R1148, ""), ""), "")</f>
        <v/>
      </c>
      <c r="AL1148" s="10" t="str">
        <f ca="1">IFERROR(IF(AND(NOW()&lt;= EOMONTH(DATE(YEAR($O1148),7, 1), 0), Overall!$A1150&lt;&gt;"", MONTH($N1148) &lt;= 7, MONTH($O1148) &gt;= 7), IF($R1148 &lt;&gt; "", $H1148/$R1148, ""), ""), "")</f>
        <v/>
      </c>
      <c r="AM1148" s="10" t="str">
        <f ca="1">IFERROR(IF(AND(NOW()&lt;= EOMONTH(DATE(YEAR($O1148),8, 1), 0), Overall!$A1150&lt;&gt;"", MONTH($N1148) &lt;= 8, MONTH($O1148) &gt;= 8), IF($R1148 &lt;&gt; "", $H1148/$R1148, ""), ""), "")</f>
        <v/>
      </c>
      <c r="AN1148" s="10" t="str">
        <f ca="1">IFERROR(IF(AND(NOW()&lt;= EOMONTH(DATE(YEAR($O1148),9, 1), 0), Overall!$A1150&lt;&gt;"", MONTH($N1148) &lt;= 9, MONTH($O1148) &gt;= 9), IF($R1148 &lt;&gt; "", $H1148/$R1148, ""), ""), "")</f>
        <v/>
      </c>
      <c r="AO1148" s="10" t="str">
        <f ca="1">IFERROR(IF(AND(NOW()&lt;= EOMONTH(DATE(YEAR($O1148),10, 1), 0), Overall!$A1150&lt;&gt;"", MONTH($N1148) &lt;= 10, MONTH($O1148) &gt;= 10), IF($R1148 &lt;&gt; "", $H1148/$R1148, ""), ""), "")</f>
        <v/>
      </c>
      <c r="AP1148" s="10" t="str">
        <f ca="1">IFERROR(IF(AND(NOW()&lt;= EOMONTH(DATE(YEAR($O1148),11, 1), 0), Overall!$A1150&lt;&gt;"", MONTH($N1148) &lt;=11, MONTH($O1148) &gt;= 11), IF($R1148 &lt;&gt; "", $H1148/$R1148, ""), ""), "")</f>
        <v/>
      </c>
      <c r="AQ1148" s="10" t="str">
        <f ca="1">IFERROR(IF(AND(NOW()&lt;= EOMONTH(DATE(YEAR($O1148),12, 1), 0), Overall!$A1150&lt;&gt;"", MONTH($N1148) &lt;= 12, MONTH($O1148) &gt;= 12), IF($R1148 &lt;&gt; "", $H1148/$R1148, ""), ""), "")</f>
        <v/>
      </c>
      <c r="AR1148" s="16">
        <f t="shared" ca="1" si="37"/>
        <v>0</v>
      </c>
    </row>
    <row r="1149" spans="1:44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6" t="str">
        <f>IF(Overall!F1151&lt;&gt;"",VALUE(Overall!F1151),"")</f>
        <v/>
      </c>
      <c r="I1149" s="6" t="str">
        <f>IF(Overall!G1151&lt;&gt;"",VALUE(Overall!G1151),"")</f>
        <v/>
      </c>
      <c r="J1149" s="6" t="str">
        <f>IF(Overall!H1151&lt;&gt;"",VALUE(Overall!H1151),"")</f>
        <v/>
      </c>
      <c r="K1149" s="6" t="str">
        <f>IF(Overall!I1151&lt;&gt;"",VALUE(Overall!I1151),"")</f>
        <v/>
      </c>
      <c r="L1149" s="6" t="str">
        <f>IF(Overall!J1151&lt;&gt;"",VALUE(Overall!J1151),"")</f>
        <v/>
      </c>
      <c r="M1149" s="6" t="str">
        <f>IF(Overall!K1151&lt;&gt;"",VALUE(Overall!K1151),"")</f>
        <v/>
      </c>
      <c r="N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O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P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Q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R1149" s="5" t="str">
        <f t="shared" si="36"/>
        <v/>
      </c>
      <c r="S1149" s="10" t="str">
        <f>IF(Overall!$A1151&lt;&gt;"",IF(AND(MONTH($N1149) &lt;= 1, MONTH($O1149) &gt;= 1), IF($R1149 &lt;&gt; "", $H1149/$R1149, ""), ""),"")</f>
        <v/>
      </c>
      <c r="T1149" s="10" t="str">
        <f>IF(Overall!$A1151&lt;&gt;"",IF(AND(MONTH($N1149) &lt;= 2, MONTH($O1149) &gt;= 2), IF($R1149 &lt;&gt; "", $H1149/$R1149, ""), ""),"")</f>
        <v/>
      </c>
      <c r="U1149" s="10" t="str">
        <f>IF(Overall!$A1151&lt;&gt;"",IF(AND(MONTH($N1149) &lt;= 3, MONTH($O1149) &gt;= 3), IF($R1149 &lt;&gt; "", $H1149/$R1149, ""), ""),"")</f>
        <v/>
      </c>
      <c r="V1149" s="10" t="str">
        <f>IF(Overall!$A1151&lt;&gt;"",IF(AND(MONTH($N1149) &lt;= 4, MONTH($O1149) &gt;= 4), IF($R1149 &lt;&gt; "", $H1149/$R1149, ""), ""),"")</f>
        <v/>
      </c>
      <c r="W1149" s="10" t="str">
        <f>IF(Overall!$A1151&lt;&gt;"",IF(AND(MONTH($N1149) &lt;= 5, MONTH($O1149) &gt;= 5), IF($R1149 &lt;&gt; "", $H1149/$R1149, ""), ""),"")</f>
        <v/>
      </c>
      <c r="X1149" s="10" t="str">
        <f>IF(Overall!$A1151&lt;&gt;"",IF(AND(MONTH($N1149) &lt;= 6, MONTH($O1149) &gt;= 6), IF($R1149 &lt;&gt; "", $H1149/$R1149, ""), ""),"")</f>
        <v/>
      </c>
      <c r="Y1149" s="10" t="str">
        <f>IF(Overall!$A1151&lt;&gt;"",IF(AND(MONTH($N1149) &lt;= 7, MONTH($O1149) &gt;= 7 ), IF($R1149 &lt;&gt; "", $H1149/$R1149, ""), ""),"")</f>
        <v/>
      </c>
      <c r="Z1149" s="10" t="str">
        <f>IF(Overall!$A1151&lt;&gt;"",IF(AND(MONTH($N1149) &lt;= 8, MONTH($O1149) &gt;= 8), IF($R1149 &lt;&gt; "", $H1149/$R1149, ""), ""),"")</f>
        <v/>
      </c>
      <c r="AA1149" s="10" t="str">
        <f>IF(Overall!$A1151&lt;&gt;"",IF(AND(MONTH($N1149) &lt;= 9, MONTH($O1149) &gt;= 9), IF($R1149 &lt;&gt; "", $H1149/$R1149, ""), ""),"")</f>
        <v/>
      </c>
      <c r="AB1149" s="10" t="str">
        <f>IF(Overall!$A1151&lt;&gt;"",IF(AND(MONTH($N1149) &lt;= 10, MONTH($O1149) &gt;= 10), IF($R1149 &lt;&gt; "", $H1149/$R1149, ""), ""),"")</f>
        <v/>
      </c>
      <c r="AC1149" s="10" t="str">
        <f>IF(Overall!$A1151&lt;&gt;"",IF(AND(MONTH($N1149) &lt;= 11, MONTH($O1149) &gt;= 11), IF($R1149 &lt;&gt; "", $H1149/$R1149, ""), ""),"")</f>
        <v/>
      </c>
      <c r="AD1149" s="10" t="str">
        <f>IF(Overall!$A1151&lt;&gt;"",IF(AND(MONTH($N1149) &lt;= 12, MONTH($O1149) &gt;= 12), IF($R1149 &lt;&gt; "", $H1149/$R1149, ""), ""),"")</f>
        <v/>
      </c>
      <c r="AF1149" s="10" t="str">
        <f ca="1">IFERROR(IF(AND(NOW()&lt;= EOMONTH(DATE(YEAR($O1149),1, 1), 0), Overall!$A1151&lt;&gt;"", MONTH($N1149) &lt;= 1, MONTH($O1149) &gt;= 1), IF($R1149 &lt;&gt; "", $H1149/$R1149, ""), ""), "")</f>
        <v/>
      </c>
      <c r="AG1149" s="10" t="str">
        <f ca="1">IFERROR(IF(AND(NOW()&lt;= EOMONTH(DATE(YEAR($O1149),2, 1), 0), Overall!$A1151&lt;&gt;"", MONTH($N1149) &lt;= 2, MONTH($O1149) &gt;= 2), IF($R1149 &lt;&gt; "", $H1149/$R1149, ""), ""), "")</f>
        <v/>
      </c>
      <c r="AH1149" s="10" t="str">
        <f ca="1">IFERROR(IF(AND(NOW()&lt;= EOMONTH(DATE(YEAR($O1149),3, 1), 0), Overall!$A1151&lt;&gt;"", MONTH($N1149) &lt;= 3, MONTH($O1149) &gt;= 3), IF($R1149 &lt;&gt; "", $H1149/$R1149, ""), ""), "")</f>
        <v/>
      </c>
      <c r="AI1149" s="10" t="str">
        <f ca="1">IFERROR(IF(AND(NOW()&lt;= EOMONTH(DATE(YEAR($O1149),4, 1), 0), Overall!$A1151&lt;&gt;"", MONTH($N1149) &lt;= 4, MONTH($O1149) &gt;= 4), IF($R1149 &lt;&gt; "", $H1149/$R1149, ""), ""), "")</f>
        <v/>
      </c>
      <c r="AJ1149" s="10" t="str">
        <f ca="1">IFERROR(IF(AND(NOW()&lt;= EOMONTH(DATE(YEAR($O1149),5, 1), 0), Overall!$A1151&lt;&gt;"", MONTH($N1149) &lt;= 5, MONTH($O1149) &gt;= 5), IF($R1149 &lt;&gt; "", $H1149/$R1149, ""), ""), "")</f>
        <v/>
      </c>
      <c r="AK1149" s="10" t="str">
        <f ca="1">IFERROR(IF(AND(NOW()&lt;= EOMONTH(DATE(YEAR($O1149),6, 1), 0), Overall!$A1151&lt;&gt;"", MONTH($N1149) &lt;= 6, MONTH($O1149) &gt;= 6), IF($R1149 &lt;&gt; "", $H1149/$R1149, ""), ""), "")</f>
        <v/>
      </c>
      <c r="AL1149" s="10" t="str">
        <f ca="1">IFERROR(IF(AND(NOW()&lt;= EOMONTH(DATE(YEAR($O1149),7, 1), 0), Overall!$A1151&lt;&gt;"", MONTH($N1149) &lt;= 7, MONTH($O1149) &gt;= 7), IF($R1149 &lt;&gt; "", $H1149/$R1149, ""), ""), "")</f>
        <v/>
      </c>
      <c r="AM1149" s="10" t="str">
        <f ca="1">IFERROR(IF(AND(NOW()&lt;= EOMONTH(DATE(YEAR($O1149),8, 1), 0), Overall!$A1151&lt;&gt;"", MONTH($N1149) &lt;= 8, MONTH($O1149) &gt;= 8), IF($R1149 &lt;&gt; "", $H1149/$R1149, ""), ""), "")</f>
        <v/>
      </c>
      <c r="AN1149" s="10" t="str">
        <f ca="1">IFERROR(IF(AND(NOW()&lt;= EOMONTH(DATE(YEAR($O1149),9, 1), 0), Overall!$A1151&lt;&gt;"", MONTH($N1149) &lt;= 9, MONTH($O1149) &gt;= 9), IF($R1149 &lt;&gt; "", $H1149/$R1149, ""), ""), "")</f>
        <v/>
      </c>
      <c r="AO1149" s="10" t="str">
        <f ca="1">IFERROR(IF(AND(NOW()&lt;= EOMONTH(DATE(YEAR($O1149),10, 1), 0), Overall!$A1151&lt;&gt;"", MONTH($N1149) &lt;= 10, MONTH($O1149) &gt;= 10), IF($R1149 &lt;&gt; "", $H1149/$R1149, ""), ""), "")</f>
        <v/>
      </c>
      <c r="AP1149" s="10" t="str">
        <f ca="1">IFERROR(IF(AND(NOW()&lt;= EOMONTH(DATE(YEAR($O1149),11, 1), 0), Overall!$A1151&lt;&gt;"", MONTH($N1149) &lt;=11, MONTH($O1149) &gt;= 11), IF($R1149 &lt;&gt; "", $H1149/$R1149, ""), ""), "")</f>
        <v/>
      </c>
      <c r="AQ1149" s="10" t="str">
        <f ca="1">IFERROR(IF(AND(NOW()&lt;= EOMONTH(DATE(YEAR($O1149),12, 1), 0), Overall!$A1151&lt;&gt;"", MONTH($N1149) &lt;= 12, MONTH($O1149) &gt;= 12), IF($R1149 &lt;&gt; "", $H1149/$R1149, ""), ""), "")</f>
        <v/>
      </c>
      <c r="AR1149" s="16">
        <f t="shared" ca="1" si="37"/>
        <v>0</v>
      </c>
    </row>
    <row r="1150" spans="1:44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6" t="str">
        <f>IF(Overall!F1152&lt;&gt;"",VALUE(Overall!F1152),"")</f>
        <v/>
      </c>
      <c r="I1150" s="6" t="str">
        <f>IF(Overall!G1152&lt;&gt;"",VALUE(Overall!G1152),"")</f>
        <v/>
      </c>
      <c r="J1150" s="6" t="str">
        <f>IF(Overall!H1152&lt;&gt;"",VALUE(Overall!H1152),"")</f>
        <v/>
      </c>
      <c r="K1150" s="6" t="str">
        <f>IF(Overall!I1152&lt;&gt;"",VALUE(Overall!I1152),"")</f>
        <v/>
      </c>
      <c r="L1150" s="6" t="str">
        <f>IF(Overall!J1152&lt;&gt;"",VALUE(Overall!J1152),"")</f>
        <v/>
      </c>
      <c r="M1150" s="6" t="str">
        <f>IF(Overall!K1152&lt;&gt;"",VALUE(Overall!K1152),"")</f>
        <v/>
      </c>
      <c r="N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O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P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Q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R1150" s="5" t="str">
        <f t="shared" si="36"/>
        <v/>
      </c>
      <c r="S1150" s="10" t="str">
        <f>IF(Overall!$A1152&lt;&gt;"",IF(AND(MONTH($N1150) &lt;= 1, MONTH($O1150) &gt;= 1), IF($R1150 &lt;&gt; "", $H1150/$R1150, ""), ""),"")</f>
        <v/>
      </c>
      <c r="T1150" s="10" t="str">
        <f>IF(Overall!$A1152&lt;&gt;"",IF(AND(MONTH($N1150) &lt;= 2, MONTH($O1150) &gt;= 2), IF($R1150 &lt;&gt; "", $H1150/$R1150, ""), ""),"")</f>
        <v/>
      </c>
      <c r="U1150" s="10" t="str">
        <f>IF(Overall!$A1152&lt;&gt;"",IF(AND(MONTH($N1150) &lt;= 3, MONTH($O1150) &gt;= 3), IF($R1150 &lt;&gt; "", $H1150/$R1150, ""), ""),"")</f>
        <v/>
      </c>
      <c r="V1150" s="10" t="str">
        <f>IF(Overall!$A1152&lt;&gt;"",IF(AND(MONTH($N1150) &lt;= 4, MONTH($O1150) &gt;= 4), IF($R1150 &lt;&gt; "", $H1150/$R1150, ""), ""),"")</f>
        <v/>
      </c>
      <c r="W1150" s="10" t="str">
        <f>IF(Overall!$A1152&lt;&gt;"",IF(AND(MONTH($N1150) &lt;= 5, MONTH($O1150) &gt;= 5), IF($R1150 &lt;&gt; "", $H1150/$R1150, ""), ""),"")</f>
        <v/>
      </c>
      <c r="X1150" s="10" t="str">
        <f>IF(Overall!$A1152&lt;&gt;"",IF(AND(MONTH($N1150) &lt;= 6, MONTH($O1150) &gt;= 6), IF($R1150 &lt;&gt; "", $H1150/$R1150, ""), ""),"")</f>
        <v/>
      </c>
      <c r="Y1150" s="10" t="str">
        <f>IF(Overall!$A1152&lt;&gt;"",IF(AND(MONTH($N1150) &lt;= 7, MONTH($O1150) &gt;= 7 ), IF($R1150 &lt;&gt; "", $H1150/$R1150, ""), ""),"")</f>
        <v/>
      </c>
      <c r="Z1150" s="10" t="str">
        <f>IF(Overall!$A1152&lt;&gt;"",IF(AND(MONTH($N1150) &lt;= 8, MONTH($O1150) &gt;= 8), IF($R1150 &lt;&gt; "", $H1150/$R1150, ""), ""),"")</f>
        <v/>
      </c>
      <c r="AA1150" s="10" t="str">
        <f>IF(Overall!$A1152&lt;&gt;"",IF(AND(MONTH($N1150) &lt;= 9, MONTH($O1150) &gt;= 9), IF($R1150 &lt;&gt; "", $H1150/$R1150, ""), ""),"")</f>
        <v/>
      </c>
      <c r="AB1150" s="10" t="str">
        <f>IF(Overall!$A1152&lt;&gt;"",IF(AND(MONTH($N1150) &lt;= 10, MONTH($O1150) &gt;= 10), IF($R1150 &lt;&gt; "", $H1150/$R1150, ""), ""),"")</f>
        <v/>
      </c>
      <c r="AC1150" s="10" t="str">
        <f>IF(Overall!$A1152&lt;&gt;"",IF(AND(MONTH($N1150) &lt;= 11, MONTH($O1150) &gt;= 11), IF($R1150 &lt;&gt; "", $H1150/$R1150, ""), ""),"")</f>
        <v/>
      </c>
      <c r="AD1150" s="10" t="str">
        <f>IF(Overall!$A1152&lt;&gt;"",IF(AND(MONTH($N1150) &lt;= 12, MONTH($O1150) &gt;= 12), IF($R1150 &lt;&gt; "", $H1150/$R1150, ""), ""),"")</f>
        <v/>
      </c>
      <c r="AF1150" s="10" t="str">
        <f ca="1">IFERROR(IF(AND(NOW()&lt;= EOMONTH(DATE(YEAR($O1150),1, 1), 0), Overall!$A1152&lt;&gt;"", MONTH($N1150) &lt;= 1, MONTH($O1150) &gt;= 1), IF($R1150 &lt;&gt; "", $H1150/$R1150, ""), ""), "")</f>
        <v/>
      </c>
      <c r="AG1150" s="10" t="str">
        <f ca="1">IFERROR(IF(AND(NOW()&lt;= EOMONTH(DATE(YEAR($O1150),2, 1), 0), Overall!$A1152&lt;&gt;"", MONTH($N1150) &lt;= 2, MONTH($O1150) &gt;= 2), IF($R1150 &lt;&gt; "", $H1150/$R1150, ""), ""), "")</f>
        <v/>
      </c>
      <c r="AH1150" s="10" t="str">
        <f ca="1">IFERROR(IF(AND(NOW()&lt;= EOMONTH(DATE(YEAR($O1150),3, 1), 0), Overall!$A1152&lt;&gt;"", MONTH($N1150) &lt;= 3, MONTH($O1150) &gt;= 3), IF($R1150 &lt;&gt; "", $H1150/$R1150, ""), ""), "")</f>
        <v/>
      </c>
      <c r="AI1150" s="10" t="str">
        <f ca="1">IFERROR(IF(AND(NOW()&lt;= EOMONTH(DATE(YEAR($O1150),4, 1), 0), Overall!$A1152&lt;&gt;"", MONTH($N1150) &lt;= 4, MONTH($O1150) &gt;= 4), IF($R1150 &lt;&gt; "", $H1150/$R1150, ""), ""), "")</f>
        <v/>
      </c>
      <c r="AJ1150" s="10" t="str">
        <f ca="1">IFERROR(IF(AND(NOW()&lt;= EOMONTH(DATE(YEAR($O1150),5, 1), 0), Overall!$A1152&lt;&gt;"", MONTH($N1150) &lt;= 5, MONTH($O1150) &gt;= 5), IF($R1150 &lt;&gt; "", $H1150/$R1150, ""), ""), "")</f>
        <v/>
      </c>
      <c r="AK1150" s="10" t="str">
        <f ca="1">IFERROR(IF(AND(NOW()&lt;= EOMONTH(DATE(YEAR($O1150),6, 1), 0), Overall!$A1152&lt;&gt;"", MONTH($N1150) &lt;= 6, MONTH($O1150) &gt;= 6), IF($R1150 &lt;&gt; "", $H1150/$R1150, ""), ""), "")</f>
        <v/>
      </c>
      <c r="AL1150" s="10" t="str">
        <f ca="1">IFERROR(IF(AND(NOW()&lt;= EOMONTH(DATE(YEAR($O1150),7, 1), 0), Overall!$A1152&lt;&gt;"", MONTH($N1150) &lt;= 7, MONTH($O1150) &gt;= 7), IF($R1150 &lt;&gt; "", $H1150/$R1150, ""), ""), "")</f>
        <v/>
      </c>
      <c r="AM1150" s="10" t="str">
        <f ca="1">IFERROR(IF(AND(NOW()&lt;= EOMONTH(DATE(YEAR($O1150),8, 1), 0), Overall!$A1152&lt;&gt;"", MONTH($N1150) &lt;= 8, MONTH($O1150) &gt;= 8), IF($R1150 &lt;&gt; "", $H1150/$R1150, ""), ""), "")</f>
        <v/>
      </c>
      <c r="AN1150" s="10" t="str">
        <f ca="1">IFERROR(IF(AND(NOW()&lt;= EOMONTH(DATE(YEAR($O1150),9, 1), 0), Overall!$A1152&lt;&gt;"", MONTH($N1150) &lt;= 9, MONTH($O1150) &gt;= 9), IF($R1150 &lt;&gt; "", $H1150/$R1150, ""), ""), "")</f>
        <v/>
      </c>
      <c r="AO1150" s="10" t="str">
        <f ca="1">IFERROR(IF(AND(NOW()&lt;= EOMONTH(DATE(YEAR($O1150),10, 1), 0), Overall!$A1152&lt;&gt;"", MONTH($N1150) &lt;= 10, MONTH($O1150) &gt;= 10), IF($R1150 &lt;&gt; "", $H1150/$R1150, ""), ""), "")</f>
        <v/>
      </c>
      <c r="AP1150" s="10" t="str">
        <f ca="1">IFERROR(IF(AND(NOW()&lt;= EOMONTH(DATE(YEAR($O1150),11, 1), 0), Overall!$A1152&lt;&gt;"", MONTH($N1150) &lt;=11, MONTH($O1150) &gt;= 11), IF($R1150 &lt;&gt; "", $H1150/$R1150, ""), ""), "")</f>
        <v/>
      </c>
      <c r="AQ1150" s="10" t="str">
        <f ca="1">IFERROR(IF(AND(NOW()&lt;= EOMONTH(DATE(YEAR($O1150),12, 1), 0), Overall!$A1152&lt;&gt;"", MONTH($N1150) &lt;= 12, MONTH($O1150) &gt;= 12), IF($R1150 &lt;&gt; "", $H1150/$R1150, ""), ""), "")</f>
        <v/>
      </c>
      <c r="AR1150" s="16">
        <f t="shared" ca="1" si="37"/>
        <v>0</v>
      </c>
    </row>
    <row r="1151" spans="1:44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6" t="str">
        <f>IF(Overall!F1153&lt;&gt;"",VALUE(Overall!F1153),"")</f>
        <v/>
      </c>
      <c r="I1151" s="6" t="str">
        <f>IF(Overall!G1153&lt;&gt;"",VALUE(Overall!G1153),"")</f>
        <v/>
      </c>
      <c r="J1151" s="6" t="str">
        <f>IF(Overall!H1153&lt;&gt;"",VALUE(Overall!H1153),"")</f>
        <v/>
      </c>
      <c r="K1151" s="6" t="str">
        <f>IF(Overall!I1153&lt;&gt;"",VALUE(Overall!I1153),"")</f>
        <v/>
      </c>
      <c r="L1151" s="6" t="str">
        <f>IF(Overall!J1153&lt;&gt;"",VALUE(Overall!J1153),"")</f>
        <v/>
      </c>
      <c r="M1151" s="6" t="str">
        <f>IF(Overall!K1153&lt;&gt;"",VALUE(Overall!K1153),"")</f>
        <v/>
      </c>
      <c r="N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O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P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Q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R1151" s="5" t="str">
        <f t="shared" si="36"/>
        <v/>
      </c>
      <c r="S1151" s="10" t="str">
        <f>IF(Overall!$A1153&lt;&gt;"",IF(AND(MONTH($N1151) &lt;= 1, MONTH($O1151) &gt;= 1), IF($R1151 &lt;&gt; "", $H1151/$R1151, ""), ""),"")</f>
        <v/>
      </c>
      <c r="T1151" s="10" t="str">
        <f>IF(Overall!$A1153&lt;&gt;"",IF(AND(MONTH($N1151) &lt;= 2, MONTH($O1151) &gt;= 2), IF($R1151 &lt;&gt; "", $H1151/$R1151, ""), ""),"")</f>
        <v/>
      </c>
      <c r="U1151" s="10" t="str">
        <f>IF(Overall!$A1153&lt;&gt;"",IF(AND(MONTH($N1151) &lt;= 3, MONTH($O1151) &gt;= 3), IF($R1151 &lt;&gt; "", $H1151/$R1151, ""), ""),"")</f>
        <v/>
      </c>
      <c r="V1151" s="10" t="str">
        <f>IF(Overall!$A1153&lt;&gt;"",IF(AND(MONTH($N1151) &lt;= 4, MONTH($O1151) &gt;= 4), IF($R1151 &lt;&gt; "", $H1151/$R1151, ""), ""),"")</f>
        <v/>
      </c>
      <c r="W1151" s="10" t="str">
        <f>IF(Overall!$A1153&lt;&gt;"",IF(AND(MONTH($N1151) &lt;= 5, MONTH($O1151) &gt;= 5), IF($R1151 &lt;&gt; "", $H1151/$R1151, ""), ""),"")</f>
        <v/>
      </c>
      <c r="X1151" s="10" t="str">
        <f>IF(Overall!$A1153&lt;&gt;"",IF(AND(MONTH($N1151) &lt;= 6, MONTH($O1151) &gt;= 6), IF($R1151 &lt;&gt; "", $H1151/$R1151, ""), ""),"")</f>
        <v/>
      </c>
      <c r="Y1151" s="10" t="str">
        <f>IF(Overall!$A1153&lt;&gt;"",IF(AND(MONTH($N1151) &lt;= 7, MONTH($O1151) &gt;= 7 ), IF($R1151 &lt;&gt; "", $H1151/$R1151, ""), ""),"")</f>
        <v/>
      </c>
      <c r="Z1151" s="10" t="str">
        <f>IF(Overall!$A1153&lt;&gt;"",IF(AND(MONTH($N1151) &lt;= 8, MONTH($O1151) &gt;= 8), IF($R1151 &lt;&gt; "", $H1151/$R1151, ""), ""),"")</f>
        <v/>
      </c>
      <c r="AA1151" s="10" t="str">
        <f>IF(Overall!$A1153&lt;&gt;"",IF(AND(MONTH($N1151) &lt;= 9, MONTH($O1151) &gt;= 9), IF($R1151 &lt;&gt; "", $H1151/$R1151, ""), ""),"")</f>
        <v/>
      </c>
      <c r="AB1151" s="10" t="str">
        <f>IF(Overall!$A1153&lt;&gt;"",IF(AND(MONTH($N1151) &lt;= 10, MONTH($O1151) &gt;= 10), IF($R1151 &lt;&gt; "", $H1151/$R1151, ""), ""),"")</f>
        <v/>
      </c>
      <c r="AC1151" s="10" t="str">
        <f>IF(Overall!$A1153&lt;&gt;"",IF(AND(MONTH($N1151) &lt;= 11, MONTH($O1151) &gt;= 11), IF($R1151 &lt;&gt; "", $H1151/$R1151, ""), ""),"")</f>
        <v/>
      </c>
      <c r="AD1151" s="10" t="str">
        <f>IF(Overall!$A1153&lt;&gt;"",IF(AND(MONTH($N1151) &lt;= 12, MONTH($O1151) &gt;= 12), IF($R1151 &lt;&gt; "", $H1151/$R1151, ""), ""),"")</f>
        <v/>
      </c>
      <c r="AF1151" s="10" t="str">
        <f ca="1">IFERROR(IF(AND(NOW()&lt;= EOMONTH(DATE(YEAR($O1151),1, 1), 0), Overall!$A1153&lt;&gt;"", MONTH($N1151) &lt;= 1, MONTH($O1151) &gt;= 1), IF($R1151 &lt;&gt; "", $H1151/$R1151, ""), ""), "")</f>
        <v/>
      </c>
      <c r="AG1151" s="10" t="str">
        <f ca="1">IFERROR(IF(AND(NOW()&lt;= EOMONTH(DATE(YEAR($O1151),2, 1), 0), Overall!$A1153&lt;&gt;"", MONTH($N1151) &lt;= 2, MONTH($O1151) &gt;= 2), IF($R1151 &lt;&gt; "", $H1151/$R1151, ""), ""), "")</f>
        <v/>
      </c>
      <c r="AH1151" s="10" t="str">
        <f ca="1">IFERROR(IF(AND(NOW()&lt;= EOMONTH(DATE(YEAR($O1151),3, 1), 0), Overall!$A1153&lt;&gt;"", MONTH($N1151) &lt;= 3, MONTH($O1151) &gt;= 3), IF($R1151 &lt;&gt; "", $H1151/$R1151, ""), ""), "")</f>
        <v/>
      </c>
      <c r="AI1151" s="10" t="str">
        <f ca="1">IFERROR(IF(AND(NOW()&lt;= EOMONTH(DATE(YEAR($O1151),4, 1), 0), Overall!$A1153&lt;&gt;"", MONTH($N1151) &lt;= 4, MONTH($O1151) &gt;= 4), IF($R1151 &lt;&gt; "", $H1151/$R1151, ""), ""), "")</f>
        <v/>
      </c>
      <c r="AJ1151" s="10" t="str">
        <f ca="1">IFERROR(IF(AND(NOW()&lt;= EOMONTH(DATE(YEAR($O1151),5, 1), 0), Overall!$A1153&lt;&gt;"", MONTH($N1151) &lt;= 5, MONTH($O1151) &gt;= 5), IF($R1151 &lt;&gt; "", $H1151/$R1151, ""), ""), "")</f>
        <v/>
      </c>
      <c r="AK1151" s="10" t="str">
        <f ca="1">IFERROR(IF(AND(NOW()&lt;= EOMONTH(DATE(YEAR($O1151),6, 1), 0), Overall!$A1153&lt;&gt;"", MONTH($N1151) &lt;= 6, MONTH($O1151) &gt;= 6), IF($R1151 &lt;&gt; "", $H1151/$R1151, ""), ""), "")</f>
        <v/>
      </c>
      <c r="AL1151" s="10" t="str">
        <f ca="1">IFERROR(IF(AND(NOW()&lt;= EOMONTH(DATE(YEAR($O1151),7, 1), 0), Overall!$A1153&lt;&gt;"", MONTH($N1151) &lt;= 7, MONTH($O1151) &gt;= 7), IF($R1151 &lt;&gt; "", $H1151/$R1151, ""), ""), "")</f>
        <v/>
      </c>
      <c r="AM1151" s="10" t="str">
        <f ca="1">IFERROR(IF(AND(NOW()&lt;= EOMONTH(DATE(YEAR($O1151),8, 1), 0), Overall!$A1153&lt;&gt;"", MONTH($N1151) &lt;= 8, MONTH($O1151) &gt;= 8), IF($R1151 &lt;&gt; "", $H1151/$R1151, ""), ""), "")</f>
        <v/>
      </c>
      <c r="AN1151" s="10" t="str">
        <f ca="1">IFERROR(IF(AND(NOW()&lt;= EOMONTH(DATE(YEAR($O1151),9, 1), 0), Overall!$A1153&lt;&gt;"", MONTH($N1151) &lt;= 9, MONTH($O1151) &gt;= 9), IF($R1151 &lt;&gt; "", $H1151/$R1151, ""), ""), "")</f>
        <v/>
      </c>
      <c r="AO1151" s="10" t="str">
        <f ca="1">IFERROR(IF(AND(NOW()&lt;= EOMONTH(DATE(YEAR($O1151),10, 1), 0), Overall!$A1153&lt;&gt;"", MONTH($N1151) &lt;= 10, MONTH($O1151) &gt;= 10), IF($R1151 &lt;&gt; "", $H1151/$R1151, ""), ""), "")</f>
        <v/>
      </c>
      <c r="AP1151" s="10" t="str">
        <f ca="1">IFERROR(IF(AND(NOW()&lt;= EOMONTH(DATE(YEAR($O1151),11, 1), 0), Overall!$A1153&lt;&gt;"", MONTH($N1151) &lt;=11, MONTH($O1151) &gt;= 11), IF($R1151 &lt;&gt; "", $H1151/$R1151, ""), ""), "")</f>
        <v/>
      </c>
      <c r="AQ1151" s="10" t="str">
        <f ca="1">IFERROR(IF(AND(NOW()&lt;= EOMONTH(DATE(YEAR($O1151),12, 1), 0), Overall!$A1153&lt;&gt;"", MONTH($N1151) &lt;= 12, MONTH($O1151) &gt;= 12), IF($R1151 &lt;&gt; "", $H1151/$R1151, ""), ""), "")</f>
        <v/>
      </c>
      <c r="AR1151" s="16">
        <f t="shared" ca="1" si="37"/>
        <v>0</v>
      </c>
    </row>
    <row r="1152" spans="1:44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6" t="str">
        <f>IF(Overall!F1154&lt;&gt;"",VALUE(Overall!F1154),"")</f>
        <v/>
      </c>
      <c r="I1152" s="6" t="str">
        <f>IF(Overall!G1154&lt;&gt;"",VALUE(Overall!G1154),"")</f>
        <v/>
      </c>
      <c r="J1152" s="6" t="str">
        <f>IF(Overall!H1154&lt;&gt;"",VALUE(Overall!H1154),"")</f>
        <v/>
      </c>
      <c r="K1152" s="6" t="str">
        <f>IF(Overall!I1154&lt;&gt;"",VALUE(Overall!I1154),"")</f>
        <v/>
      </c>
      <c r="L1152" s="6" t="str">
        <f>IF(Overall!J1154&lt;&gt;"",VALUE(Overall!J1154),"")</f>
        <v/>
      </c>
      <c r="M1152" s="6" t="str">
        <f>IF(Overall!K1154&lt;&gt;"",VALUE(Overall!K1154),"")</f>
        <v/>
      </c>
      <c r="N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O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P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Q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R1152" s="5" t="str">
        <f t="shared" si="36"/>
        <v/>
      </c>
      <c r="S1152" s="10" t="str">
        <f>IF(Overall!$A1154&lt;&gt;"",IF(AND(MONTH($N1152) &lt;= 1, MONTH($O1152) &gt;= 1), IF($R1152 &lt;&gt; "", $H1152/$R1152, ""), ""),"")</f>
        <v/>
      </c>
      <c r="T1152" s="10" t="str">
        <f>IF(Overall!$A1154&lt;&gt;"",IF(AND(MONTH($N1152) &lt;= 2, MONTH($O1152) &gt;= 2), IF($R1152 &lt;&gt; "", $H1152/$R1152, ""), ""),"")</f>
        <v/>
      </c>
      <c r="U1152" s="10" t="str">
        <f>IF(Overall!$A1154&lt;&gt;"",IF(AND(MONTH($N1152) &lt;= 3, MONTH($O1152) &gt;= 3), IF($R1152 &lt;&gt; "", $H1152/$R1152, ""), ""),"")</f>
        <v/>
      </c>
      <c r="V1152" s="10" t="str">
        <f>IF(Overall!$A1154&lt;&gt;"",IF(AND(MONTH($N1152) &lt;= 4, MONTH($O1152) &gt;= 4), IF($R1152 &lt;&gt; "", $H1152/$R1152, ""), ""),"")</f>
        <v/>
      </c>
      <c r="W1152" s="10" t="str">
        <f>IF(Overall!$A1154&lt;&gt;"",IF(AND(MONTH($N1152) &lt;= 5, MONTH($O1152) &gt;= 5), IF($R1152 &lt;&gt; "", $H1152/$R1152, ""), ""),"")</f>
        <v/>
      </c>
      <c r="X1152" s="10" t="str">
        <f>IF(Overall!$A1154&lt;&gt;"",IF(AND(MONTH($N1152) &lt;= 6, MONTH($O1152) &gt;= 6), IF($R1152 &lt;&gt; "", $H1152/$R1152, ""), ""),"")</f>
        <v/>
      </c>
      <c r="Y1152" s="10" t="str">
        <f>IF(Overall!$A1154&lt;&gt;"",IF(AND(MONTH($N1152) &lt;= 7, MONTH($O1152) &gt;= 7 ), IF($R1152 &lt;&gt; "", $H1152/$R1152, ""), ""),"")</f>
        <v/>
      </c>
      <c r="Z1152" s="10" t="str">
        <f>IF(Overall!$A1154&lt;&gt;"",IF(AND(MONTH($N1152) &lt;= 8, MONTH($O1152) &gt;= 8), IF($R1152 &lt;&gt; "", $H1152/$R1152, ""), ""),"")</f>
        <v/>
      </c>
      <c r="AA1152" s="10" t="str">
        <f>IF(Overall!$A1154&lt;&gt;"",IF(AND(MONTH($N1152) &lt;= 9, MONTH($O1152) &gt;= 9), IF($R1152 &lt;&gt; "", $H1152/$R1152, ""), ""),"")</f>
        <v/>
      </c>
      <c r="AB1152" s="10" t="str">
        <f>IF(Overall!$A1154&lt;&gt;"",IF(AND(MONTH($N1152) &lt;= 10, MONTH($O1152) &gt;= 10), IF($R1152 &lt;&gt; "", $H1152/$R1152, ""), ""),"")</f>
        <v/>
      </c>
      <c r="AC1152" s="10" t="str">
        <f>IF(Overall!$A1154&lt;&gt;"",IF(AND(MONTH($N1152) &lt;= 11, MONTH($O1152) &gt;= 11), IF($R1152 &lt;&gt; "", $H1152/$R1152, ""), ""),"")</f>
        <v/>
      </c>
      <c r="AD1152" s="10" t="str">
        <f>IF(Overall!$A1154&lt;&gt;"",IF(AND(MONTH($N1152) &lt;= 12, MONTH($O1152) &gt;= 12), IF($R1152 &lt;&gt; "", $H1152/$R1152, ""), ""),"")</f>
        <v/>
      </c>
      <c r="AF1152" s="10" t="str">
        <f ca="1">IFERROR(IF(AND(NOW()&lt;= EOMONTH(DATE(YEAR($O1152),1, 1), 0), Overall!$A1154&lt;&gt;"", MONTH($N1152) &lt;= 1, MONTH($O1152) &gt;= 1), IF($R1152 &lt;&gt; "", $H1152/$R1152, ""), ""), "")</f>
        <v/>
      </c>
      <c r="AG1152" s="10" t="str">
        <f ca="1">IFERROR(IF(AND(NOW()&lt;= EOMONTH(DATE(YEAR($O1152),2, 1), 0), Overall!$A1154&lt;&gt;"", MONTH($N1152) &lt;= 2, MONTH($O1152) &gt;= 2), IF($R1152 &lt;&gt; "", $H1152/$R1152, ""), ""), "")</f>
        <v/>
      </c>
      <c r="AH1152" s="10" t="str">
        <f ca="1">IFERROR(IF(AND(NOW()&lt;= EOMONTH(DATE(YEAR($O1152),3, 1), 0), Overall!$A1154&lt;&gt;"", MONTH($N1152) &lt;= 3, MONTH($O1152) &gt;= 3), IF($R1152 &lt;&gt; "", $H1152/$R1152, ""), ""), "")</f>
        <v/>
      </c>
      <c r="AI1152" s="10" t="str">
        <f ca="1">IFERROR(IF(AND(NOW()&lt;= EOMONTH(DATE(YEAR($O1152),4, 1), 0), Overall!$A1154&lt;&gt;"", MONTH($N1152) &lt;= 4, MONTH($O1152) &gt;= 4), IF($R1152 &lt;&gt; "", $H1152/$R1152, ""), ""), "")</f>
        <v/>
      </c>
      <c r="AJ1152" s="10" t="str">
        <f ca="1">IFERROR(IF(AND(NOW()&lt;= EOMONTH(DATE(YEAR($O1152),5, 1), 0), Overall!$A1154&lt;&gt;"", MONTH($N1152) &lt;= 5, MONTH($O1152) &gt;= 5), IF($R1152 &lt;&gt; "", $H1152/$R1152, ""), ""), "")</f>
        <v/>
      </c>
      <c r="AK1152" s="10" t="str">
        <f ca="1">IFERROR(IF(AND(NOW()&lt;= EOMONTH(DATE(YEAR($O1152),6, 1), 0), Overall!$A1154&lt;&gt;"", MONTH($N1152) &lt;= 6, MONTH($O1152) &gt;= 6), IF($R1152 &lt;&gt; "", $H1152/$R1152, ""), ""), "")</f>
        <v/>
      </c>
      <c r="AL1152" s="10" t="str">
        <f ca="1">IFERROR(IF(AND(NOW()&lt;= EOMONTH(DATE(YEAR($O1152),7, 1), 0), Overall!$A1154&lt;&gt;"", MONTH($N1152) &lt;= 7, MONTH($O1152) &gt;= 7), IF($R1152 &lt;&gt; "", $H1152/$R1152, ""), ""), "")</f>
        <v/>
      </c>
      <c r="AM1152" s="10" t="str">
        <f ca="1">IFERROR(IF(AND(NOW()&lt;= EOMONTH(DATE(YEAR($O1152),8, 1), 0), Overall!$A1154&lt;&gt;"", MONTH($N1152) &lt;= 8, MONTH($O1152) &gt;= 8), IF($R1152 &lt;&gt; "", $H1152/$R1152, ""), ""), "")</f>
        <v/>
      </c>
      <c r="AN1152" s="10" t="str">
        <f ca="1">IFERROR(IF(AND(NOW()&lt;= EOMONTH(DATE(YEAR($O1152),9, 1), 0), Overall!$A1154&lt;&gt;"", MONTH($N1152) &lt;= 9, MONTH($O1152) &gt;= 9), IF($R1152 &lt;&gt; "", $H1152/$R1152, ""), ""), "")</f>
        <v/>
      </c>
      <c r="AO1152" s="10" t="str">
        <f ca="1">IFERROR(IF(AND(NOW()&lt;= EOMONTH(DATE(YEAR($O1152),10, 1), 0), Overall!$A1154&lt;&gt;"", MONTH($N1152) &lt;= 10, MONTH($O1152) &gt;= 10), IF($R1152 &lt;&gt; "", $H1152/$R1152, ""), ""), "")</f>
        <v/>
      </c>
      <c r="AP1152" s="10" t="str">
        <f ca="1">IFERROR(IF(AND(NOW()&lt;= EOMONTH(DATE(YEAR($O1152),11, 1), 0), Overall!$A1154&lt;&gt;"", MONTH($N1152) &lt;=11, MONTH($O1152) &gt;= 11), IF($R1152 &lt;&gt; "", $H1152/$R1152, ""), ""), "")</f>
        <v/>
      </c>
      <c r="AQ1152" s="10" t="str">
        <f ca="1">IFERROR(IF(AND(NOW()&lt;= EOMONTH(DATE(YEAR($O1152),12, 1), 0), Overall!$A1154&lt;&gt;"", MONTH($N1152) &lt;= 12, MONTH($O1152) &gt;= 12), IF($R1152 &lt;&gt; "", $H1152/$R1152, ""), ""), "")</f>
        <v/>
      </c>
      <c r="AR1152" s="16">
        <f t="shared" ca="1" si="37"/>
        <v>0</v>
      </c>
    </row>
    <row r="1153" spans="1:44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6" t="str">
        <f>IF(Overall!F1155&lt;&gt;"",VALUE(Overall!F1155),"")</f>
        <v/>
      </c>
      <c r="I1153" s="6" t="str">
        <f>IF(Overall!G1155&lt;&gt;"",VALUE(Overall!G1155),"")</f>
        <v/>
      </c>
      <c r="J1153" s="6" t="str">
        <f>IF(Overall!H1155&lt;&gt;"",VALUE(Overall!H1155),"")</f>
        <v/>
      </c>
      <c r="K1153" s="6" t="str">
        <f>IF(Overall!I1155&lt;&gt;"",VALUE(Overall!I1155),"")</f>
        <v/>
      </c>
      <c r="L1153" s="6" t="str">
        <f>IF(Overall!J1155&lt;&gt;"",VALUE(Overall!J1155),"")</f>
        <v/>
      </c>
      <c r="M1153" s="6" t="str">
        <f>IF(Overall!K1155&lt;&gt;"",VALUE(Overall!K1155),"")</f>
        <v/>
      </c>
      <c r="N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O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P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Q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R1153" s="5" t="str">
        <f t="shared" si="36"/>
        <v/>
      </c>
      <c r="S1153" s="10" t="str">
        <f>IF(Overall!$A1155&lt;&gt;"",IF(AND(MONTH($N1153) &lt;= 1, MONTH($O1153) &gt;= 1), IF($R1153 &lt;&gt; "", $H1153/$R1153, ""), ""),"")</f>
        <v/>
      </c>
      <c r="T1153" s="10" t="str">
        <f>IF(Overall!$A1155&lt;&gt;"",IF(AND(MONTH($N1153) &lt;= 2, MONTH($O1153) &gt;= 2), IF($R1153 &lt;&gt; "", $H1153/$R1153, ""), ""),"")</f>
        <v/>
      </c>
      <c r="U1153" s="10" t="str">
        <f>IF(Overall!$A1155&lt;&gt;"",IF(AND(MONTH($N1153) &lt;= 3, MONTH($O1153) &gt;= 3), IF($R1153 &lt;&gt; "", $H1153/$R1153, ""), ""),"")</f>
        <v/>
      </c>
      <c r="V1153" s="10" t="str">
        <f>IF(Overall!$A1155&lt;&gt;"",IF(AND(MONTH($N1153) &lt;= 4, MONTH($O1153) &gt;= 4), IF($R1153 &lt;&gt; "", $H1153/$R1153, ""), ""),"")</f>
        <v/>
      </c>
      <c r="W1153" s="10" t="str">
        <f>IF(Overall!$A1155&lt;&gt;"",IF(AND(MONTH($N1153) &lt;= 5, MONTH($O1153) &gt;= 5), IF($R1153 &lt;&gt; "", $H1153/$R1153, ""), ""),"")</f>
        <v/>
      </c>
      <c r="X1153" s="10" t="str">
        <f>IF(Overall!$A1155&lt;&gt;"",IF(AND(MONTH($N1153) &lt;= 6, MONTH($O1153) &gt;= 6), IF($R1153 &lt;&gt; "", $H1153/$R1153, ""), ""),"")</f>
        <v/>
      </c>
      <c r="Y1153" s="10" t="str">
        <f>IF(Overall!$A1155&lt;&gt;"",IF(AND(MONTH($N1153) &lt;= 7, MONTH($O1153) &gt;= 7 ), IF($R1153 &lt;&gt; "", $H1153/$R1153, ""), ""),"")</f>
        <v/>
      </c>
      <c r="Z1153" s="10" t="str">
        <f>IF(Overall!$A1155&lt;&gt;"",IF(AND(MONTH($N1153) &lt;= 8, MONTH($O1153) &gt;= 8), IF($R1153 &lt;&gt; "", $H1153/$R1153, ""), ""),"")</f>
        <v/>
      </c>
      <c r="AA1153" s="10" t="str">
        <f>IF(Overall!$A1155&lt;&gt;"",IF(AND(MONTH($N1153) &lt;= 9, MONTH($O1153) &gt;= 9), IF($R1153 &lt;&gt; "", $H1153/$R1153, ""), ""),"")</f>
        <v/>
      </c>
      <c r="AB1153" s="10" t="str">
        <f>IF(Overall!$A1155&lt;&gt;"",IF(AND(MONTH($N1153) &lt;= 10, MONTH($O1153) &gt;= 10), IF($R1153 &lt;&gt; "", $H1153/$R1153, ""), ""),"")</f>
        <v/>
      </c>
      <c r="AC1153" s="10" t="str">
        <f>IF(Overall!$A1155&lt;&gt;"",IF(AND(MONTH($N1153) &lt;= 11, MONTH($O1153) &gt;= 11), IF($R1153 &lt;&gt; "", $H1153/$R1153, ""), ""),"")</f>
        <v/>
      </c>
      <c r="AD1153" s="10" t="str">
        <f>IF(Overall!$A1155&lt;&gt;"",IF(AND(MONTH($N1153) &lt;= 12, MONTH($O1153) &gt;= 12), IF($R1153 &lt;&gt; "", $H1153/$R1153, ""), ""),"")</f>
        <v/>
      </c>
      <c r="AF1153" s="10" t="str">
        <f ca="1">IFERROR(IF(AND(NOW()&lt;= EOMONTH(DATE(YEAR($O1153),1, 1), 0), Overall!$A1155&lt;&gt;"", MONTH($N1153) &lt;= 1, MONTH($O1153) &gt;= 1), IF($R1153 &lt;&gt; "", $H1153/$R1153, ""), ""), "")</f>
        <v/>
      </c>
      <c r="AG1153" s="10" t="str">
        <f ca="1">IFERROR(IF(AND(NOW()&lt;= EOMONTH(DATE(YEAR($O1153),2, 1), 0), Overall!$A1155&lt;&gt;"", MONTH($N1153) &lt;= 2, MONTH($O1153) &gt;= 2), IF($R1153 &lt;&gt; "", $H1153/$R1153, ""), ""), "")</f>
        <v/>
      </c>
      <c r="AH1153" s="10" t="str">
        <f ca="1">IFERROR(IF(AND(NOW()&lt;= EOMONTH(DATE(YEAR($O1153),3, 1), 0), Overall!$A1155&lt;&gt;"", MONTH($N1153) &lt;= 3, MONTH($O1153) &gt;= 3), IF($R1153 &lt;&gt; "", $H1153/$R1153, ""), ""), "")</f>
        <v/>
      </c>
      <c r="AI1153" s="10" t="str">
        <f ca="1">IFERROR(IF(AND(NOW()&lt;= EOMONTH(DATE(YEAR($O1153),4, 1), 0), Overall!$A1155&lt;&gt;"", MONTH($N1153) &lt;= 4, MONTH($O1153) &gt;= 4), IF($R1153 &lt;&gt; "", $H1153/$R1153, ""), ""), "")</f>
        <v/>
      </c>
      <c r="AJ1153" s="10" t="str">
        <f ca="1">IFERROR(IF(AND(NOW()&lt;= EOMONTH(DATE(YEAR($O1153),5, 1), 0), Overall!$A1155&lt;&gt;"", MONTH($N1153) &lt;= 5, MONTH($O1153) &gt;= 5), IF($R1153 &lt;&gt; "", $H1153/$R1153, ""), ""), "")</f>
        <v/>
      </c>
      <c r="AK1153" s="10" t="str">
        <f ca="1">IFERROR(IF(AND(NOW()&lt;= EOMONTH(DATE(YEAR($O1153),6, 1), 0), Overall!$A1155&lt;&gt;"", MONTH($N1153) &lt;= 6, MONTH($O1153) &gt;= 6), IF($R1153 &lt;&gt; "", $H1153/$R1153, ""), ""), "")</f>
        <v/>
      </c>
      <c r="AL1153" s="10" t="str">
        <f ca="1">IFERROR(IF(AND(NOW()&lt;= EOMONTH(DATE(YEAR($O1153),7, 1), 0), Overall!$A1155&lt;&gt;"", MONTH($N1153) &lt;= 7, MONTH($O1153) &gt;= 7), IF($R1153 &lt;&gt; "", $H1153/$R1153, ""), ""), "")</f>
        <v/>
      </c>
      <c r="AM1153" s="10" t="str">
        <f ca="1">IFERROR(IF(AND(NOW()&lt;= EOMONTH(DATE(YEAR($O1153),8, 1), 0), Overall!$A1155&lt;&gt;"", MONTH($N1153) &lt;= 8, MONTH($O1153) &gt;= 8), IF($R1153 &lt;&gt; "", $H1153/$R1153, ""), ""), "")</f>
        <v/>
      </c>
      <c r="AN1153" s="10" t="str">
        <f ca="1">IFERROR(IF(AND(NOW()&lt;= EOMONTH(DATE(YEAR($O1153),9, 1), 0), Overall!$A1155&lt;&gt;"", MONTH($N1153) &lt;= 9, MONTH($O1153) &gt;= 9), IF($R1153 &lt;&gt; "", $H1153/$R1153, ""), ""), "")</f>
        <v/>
      </c>
      <c r="AO1153" s="10" t="str">
        <f ca="1">IFERROR(IF(AND(NOW()&lt;= EOMONTH(DATE(YEAR($O1153),10, 1), 0), Overall!$A1155&lt;&gt;"", MONTH($N1153) &lt;= 10, MONTH($O1153) &gt;= 10), IF($R1153 &lt;&gt; "", $H1153/$R1153, ""), ""), "")</f>
        <v/>
      </c>
      <c r="AP1153" s="10" t="str">
        <f ca="1">IFERROR(IF(AND(NOW()&lt;= EOMONTH(DATE(YEAR($O1153),11, 1), 0), Overall!$A1155&lt;&gt;"", MONTH($N1153) &lt;=11, MONTH($O1153) &gt;= 11), IF($R1153 &lt;&gt; "", $H1153/$R1153, ""), ""), "")</f>
        <v/>
      </c>
      <c r="AQ1153" s="10" t="str">
        <f ca="1">IFERROR(IF(AND(NOW()&lt;= EOMONTH(DATE(YEAR($O1153),12, 1), 0), Overall!$A1155&lt;&gt;"", MONTH($N1153) &lt;= 12, MONTH($O1153) &gt;= 12), IF($R1153 &lt;&gt; "", $H1153/$R1153, ""), ""), "")</f>
        <v/>
      </c>
      <c r="AR1153" s="16">
        <f t="shared" ca="1" si="37"/>
        <v>0</v>
      </c>
    </row>
    <row r="1154" spans="1:44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6" t="str">
        <f>IF(Overall!F1156&lt;&gt;"",VALUE(Overall!F1156),"")</f>
        <v/>
      </c>
      <c r="I1154" s="6" t="str">
        <f>IF(Overall!G1156&lt;&gt;"",VALUE(Overall!G1156),"")</f>
        <v/>
      </c>
      <c r="J1154" s="6" t="str">
        <f>IF(Overall!H1156&lt;&gt;"",VALUE(Overall!H1156),"")</f>
        <v/>
      </c>
      <c r="K1154" s="6" t="str">
        <f>IF(Overall!I1156&lt;&gt;"",VALUE(Overall!I1156),"")</f>
        <v/>
      </c>
      <c r="L1154" s="6" t="str">
        <f>IF(Overall!J1156&lt;&gt;"",VALUE(Overall!J1156),"")</f>
        <v/>
      </c>
      <c r="M1154" s="6" t="str">
        <f>IF(Overall!K1156&lt;&gt;"",VALUE(Overall!K1156),"")</f>
        <v/>
      </c>
      <c r="N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O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P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Q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R1154" s="5" t="str">
        <f t="shared" si="36"/>
        <v/>
      </c>
      <c r="S1154" s="10" t="str">
        <f>IF(Overall!$A1156&lt;&gt;"",IF(AND(MONTH($N1154) &lt;= 1, MONTH($O1154) &gt;= 1), IF($R1154 &lt;&gt; "", $H1154/$R1154, ""), ""),"")</f>
        <v/>
      </c>
      <c r="T1154" s="10" t="str">
        <f>IF(Overall!$A1156&lt;&gt;"",IF(AND(MONTH($N1154) &lt;= 2, MONTH($O1154) &gt;= 2), IF($R1154 &lt;&gt; "", $H1154/$R1154, ""), ""),"")</f>
        <v/>
      </c>
      <c r="U1154" s="10" t="str">
        <f>IF(Overall!$A1156&lt;&gt;"",IF(AND(MONTH($N1154) &lt;= 3, MONTH($O1154) &gt;= 3), IF($R1154 &lt;&gt; "", $H1154/$R1154, ""), ""),"")</f>
        <v/>
      </c>
      <c r="V1154" s="10" t="str">
        <f>IF(Overall!$A1156&lt;&gt;"",IF(AND(MONTH($N1154) &lt;= 4, MONTH($O1154) &gt;= 4), IF($R1154 &lt;&gt; "", $H1154/$R1154, ""), ""),"")</f>
        <v/>
      </c>
      <c r="W1154" s="10" t="str">
        <f>IF(Overall!$A1156&lt;&gt;"",IF(AND(MONTH($N1154) &lt;= 5, MONTH($O1154) &gt;= 5), IF($R1154 &lt;&gt; "", $H1154/$R1154, ""), ""),"")</f>
        <v/>
      </c>
      <c r="X1154" s="10" t="str">
        <f>IF(Overall!$A1156&lt;&gt;"",IF(AND(MONTH($N1154) &lt;= 6, MONTH($O1154) &gt;= 6), IF($R1154 &lt;&gt; "", $H1154/$R1154, ""), ""),"")</f>
        <v/>
      </c>
      <c r="Y1154" s="10" t="str">
        <f>IF(Overall!$A1156&lt;&gt;"",IF(AND(MONTH($N1154) &lt;= 7, MONTH($O1154) &gt;= 7 ), IF($R1154 &lt;&gt; "", $H1154/$R1154, ""), ""),"")</f>
        <v/>
      </c>
      <c r="Z1154" s="10" t="str">
        <f>IF(Overall!$A1156&lt;&gt;"",IF(AND(MONTH($N1154) &lt;= 8, MONTH($O1154) &gt;= 8), IF($R1154 &lt;&gt; "", $H1154/$R1154, ""), ""),"")</f>
        <v/>
      </c>
      <c r="AA1154" s="10" t="str">
        <f>IF(Overall!$A1156&lt;&gt;"",IF(AND(MONTH($N1154) &lt;= 9, MONTH($O1154) &gt;= 9), IF($R1154 &lt;&gt; "", $H1154/$R1154, ""), ""),"")</f>
        <v/>
      </c>
      <c r="AB1154" s="10" t="str">
        <f>IF(Overall!$A1156&lt;&gt;"",IF(AND(MONTH($N1154) &lt;= 10, MONTH($O1154) &gt;= 10), IF($R1154 &lt;&gt; "", $H1154/$R1154, ""), ""),"")</f>
        <v/>
      </c>
      <c r="AC1154" s="10" t="str">
        <f>IF(Overall!$A1156&lt;&gt;"",IF(AND(MONTH($N1154) &lt;= 11, MONTH($O1154) &gt;= 11), IF($R1154 &lt;&gt; "", $H1154/$R1154, ""), ""),"")</f>
        <v/>
      </c>
      <c r="AD1154" s="10" t="str">
        <f>IF(Overall!$A1156&lt;&gt;"",IF(AND(MONTH($N1154) &lt;= 12, MONTH($O1154) &gt;= 12), IF($R1154 &lt;&gt; "", $H1154/$R1154, ""), ""),"")</f>
        <v/>
      </c>
      <c r="AF1154" s="10" t="str">
        <f ca="1">IFERROR(IF(AND(NOW()&lt;= EOMONTH(DATE(YEAR($O1154),1, 1), 0), Overall!$A1156&lt;&gt;"", MONTH($N1154) &lt;= 1, MONTH($O1154) &gt;= 1), IF($R1154 &lt;&gt; "", $H1154/$R1154, ""), ""), "")</f>
        <v/>
      </c>
      <c r="AG1154" s="10" t="str">
        <f ca="1">IFERROR(IF(AND(NOW()&lt;= EOMONTH(DATE(YEAR($O1154),2, 1), 0), Overall!$A1156&lt;&gt;"", MONTH($N1154) &lt;= 2, MONTH($O1154) &gt;= 2), IF($R1154 &lt;&gt; "", $H1154/$R1154, ""), ""), "")</f>
        <v/>
      </c>
      <c r="AH1154" s="10" t="str">
        <f ca="1">IFERROR(IF(AND(NOW()&lt;= EOMONTH(DATE(YEAR($O1154),3, 1), 0), Overall!$A1156&lt;&gt;"", MONTH($N1154) &lt;= 3, MONTH($O1154) &gt;= 3), IF($R1154 &lt;&gt; "", $H1154/$R1154, ""), ""), "")</f>
        <v/>
      </c>
      <c r="AI1154" s="10" t="str">
        <f ca="1">IFERROR(IF(AND(NOW()&lt;= EOMONTH(DATE(YEAR($O1154),4, 1), 0), Overall!$A1156&lt;&gt;"", MONTH($N1154) &lt;= 4, MONTH($O1154) &gt;= 4), IF($R1154 &lt;&gt; "", $H1154/$R1154, ""), ""), "")</f>
        <v/>
      </c>
      <c r="AJ1154" s="10" t="str">
        <f ca="1">IFERROR(IF(AND(NOW()&lt;= EOMONTH(DATE(YEAR($O1154),5, 1), 0), Overall!$A1156&lt;&gt;"", MONTH($N1154) &lt;= 5, MONTH($O1154) &gt;= 5), IF($R1154 &lt;&gt; "", $H1154/$R1154, ""), ""), "")</f>
        <v/>
      </c>
      <c r="AK1154" s="10" t="str">
        <f ca="1">IFERROR(IF(AND(NOW()&lt;= EOMONTH(DATE(YEAR($O1154),6, 1), 0), Overall!$A1156&lt;&gt;"", MONTH($N1154) &lt;= 6, MONTH($O1154) &gt;= 6), IF($R1154 &lt;&gt; "", $H1154/$R1154, ""), ""), "")</f>
        <v/>
      </c>
      <c r="AL1154" s="10" t="str">
        <f ca="1">IFERROR(IF(AND(NOW()&lt;= EOMONTH(DATE(YEAR($O1154),7, 1), 0), Overall!$A1156&lt;&gt;"", MONTH($N1154) &lt;= 7, MONTH($O1154) &gt;= 7), IF($R1154 &lt;&gt; "", $H1154/$R1154, ""), ""), "")</f>
        <v/>
      </c>
      <c r="AM1154" s="10" t="str">
        <f ca="1">IFERROR(IF(AND(NOW()&lt;= EOMONTH(DATE(YEAR($O1154),8, 1), 0), Overall!$A1156&lt;&gt;"", MONTH($N1154) &lt;= 8, MONTH($O1154) &gt;= 8), IF($R1154 &lt;&gt; "", $H1154/$R1154, ""), ""), "")</f>
        <v/>
      </c>
      <c r="AN1154" s="10" t="str">
        <f ca="1">IFERROR(IF(AND(NOW()&lt;= EOMONTH(DATE(YEAR($O1154),9, 1), 0), Overall!$A1156&lt;&gt;"", MONTH($N1154) &lt;= 9, MONTH($O1154) &gt;= 9), IF($R1154 &lt;&gt; "", $H1154/$R1154, ""), ""), "")</f>
        <v/>
      </c>
      <c r="AO1154" s="10" t="str">
        <f ca="1">IFERROR(IF(AND(NOW()&lt;= EOMONTH(DATE(YEAR($O1154),10, 1), 0), Overall!$A1156&lt;&gt;"", MONTH($N1154) &lt;= 10, MONTH($O1154) &gt;= 10), IF($R1154 &lt;&gt; "", $H1154/$R1154, ""), ""), "")</f>
        <v/>
      </c>
      <c r="AP1154" s="10" t="str">
        <f ca="1">IFERROR(IF(AND(NOW()&lt;= EOMONTH(DATE(YEAR($O1154),11, 1), 0), Overall!$A1156&lt;&gt;"", MONTH($N1154) &lt;=11, MONTH($O1154) &gt;= 11), IF($R1154 &lt;&gt; "", $H1154/$R1154, ""), ""), "")</f>
        <v/>
      </c>
      <c r="AQ1154" s="10" t="str">
        <f ca="1">IFERROR(IF(AND(NOW()&lt;= EOMONTH(DATE(YEAR($O1154),12, 1), 0), Overall!$A1156&lt;&gt;"", MONTH($N1154) &lt;= 12, MONTH($O1154) &gt;= 12), IF($R1154 &lt;&gt; "", $H1154/$R1154, ""), ""), "")</f>
        <v/>
      </c>
      <c r="AR1154" s="16">
        <f t="shared" ca="1" si="37"/>
        <v>0</v>
      </c>
    </row>
    <row r="1155" spans="1:44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6" t="str">
        <f>IF(Overall!F1157&lt;&gt;"",VALUE(Overall!F1157),"")</f>
        <v/>
      </c>
      <c r="I1155" s="6" t="str">
        <f>IF(Overall!G1157&lt;&gt;"",VALUE(Overall!G1157),"")</f>
        <v/>
      </c>
      <c r="J1155" s="6" t="str">
        <f>IF(Overall!H1157&lt;&gt;"",VALUE(Overall!H1157),"")</f>
        <v/>
      </c>
      <c r="K1155" s="6" t="str">
        <f>IF(Overall!I1157&lt;&gt;"",VALUE(Overall!I1157),"")</f>
        <v/>
      </c>
      <c r="L1155" s="6" t="str">
        <f>IF(Overall!J1157&lt;&gt;"",VALUE(Overall!J1157),"")</f>
        <v/>
      </c>
      <c r="M1155" s="6" t="str">
        <f>IF(Overall!K1157&lt;&gt;"",VALUE(Overall!K1157),"")</f>
        <v/>
      </c>
      <c r="N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O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P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Q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R1155" s="5" t="str">
        <f t="shared" si="36"/>
        <v/>
      </c>
      <c r="S1155" s="10" t="str">
        <f>IF(Overall!$A1157&lt;&gt;"",IF(AND(MONTH($N1155) &lt;= 1, MONTH($O1155) &gt;= 1), IF($R1155 &lt;&gt; "", $H1155/$R1155, ""), ""),"")</f>
        <v/>
      </c>
      <c r="T1155" s="10" t="str">
        <f>IF(Overall!$A1157&lt;&gt;"",IF(AND(MONTH($N1155) &lt;= 2, MONTH($O1155) &gt;= 2), IF($R1155 &lt;&gt; "", $H1155/$R1155, ""), ""),"")</f>
        <v/>
      </c>
      <c r="U1155" s="10" t="str">
        <f>IF(Overall!$A1157&lt;&gt;"",IF(AND(MONTH($N1155) &lt;= 3, MONTH($O1155) &gt;= 3), IF($R1155 &lt;&gt; "", $H1155/$R1155, ""), ""),"")</f>
        <v/>
      </c>
      <c r="V1155" s="10" t="str">
        <f>IF(Overall!$A1157&lt;&gt;"",IF(AND(MONTH($N1155) &lt;= 4, MONTH($O1155) &gt;= 4), IF($R1155 &lt;&gt; "", $H1155/$R1155, ""), ""),"")</f>
        <v/>
      </c>
      <c r="W1155" s="10" t="str">
        <f>IF(Overall!$A1157&lt;&gt;"",IF(AND(MONTH($N1155) &lt;= 5, MONTH($O1155) &gt;= 5), IF($R1155 &lt;&gt; "", $H1155/$R1155, ""), ""),"")</f>
        <v/>
      </c>
      <c r="X1155" s="10" t="str">
        <f>IF(Overall!$A1157&lt;&gt;"",IF(AND(MONTH($N1155) &lt;= 6, MONTH($O1155) &gt;= 6), IF($R1155 &lt;&gt; "", $H1155/$R1155, ""), ""),"")</f>
        <v/>
      </c>
      <c r="Y1155" s="10" t="str">
        <f>IF(Overall!$A1157&lt;&gt;"",IF(AND(MONTH($N1155) &lt;= 7, MONTH($O1155) &gt;= 7 ), IF($R1155 &lt;&gt; "", $H1155/$R1155, ""), ""),"")</f>
        <v/>
      </c>
      <c r="Z1155" s="10" t="str">
        <f>IF(Overall!$A1157&lt;&gt;"",IF(AND(MONTH($N1155) &lt;= 8, MONTH($O1155) &gt;= 8), IF($R1155 &lt;&gt; "", $H1155/$R1155, ""), ""),"")</f>
        <v/>
      </c>
      <c r="AA1155" s="10" t="str">
        <f>IF(Overall!$A1157&lt;&gt;"",IF(AND(MONTH($N1155) &lt;= 9, MONTH($O1155) &gt;= 9), IF($R1155 &lt;&gt; "", $H1155/$R1155, ""), ""),"")</f>
        <v/>
      </c>
      <c r="AB1155" s="10" t="str">
        <f>IF(Overall!$A1157&lt;&gt;"",IF(AND(MONTH($N1155) &lt;= 10, MONTH($O1155) &gt;= 10), IF($R1155 &lt;&gt; "", $H1155/$R1155, ""), ""),"")</f>
        <v/>
      </c>
      <c r="AC1155" s="10" t="str">
        <f>IF(Overall!$A1157&lt;&gt;"",IF(AND(MONTH($N1155) &lt;= 11, MONTH($O1155) &gt;= 11), IF($R1155 &lt;&gt; "", $H1155/$R1155, ""), ""),"")</f>
        <v/>
      </c>
      <c r="AD1155" s="10" t="str">
        <f>IF(Overall!$A1157&lt;&gt;"",IF(AND(MONTH($N1155) &lt;= 12, MONTH($O1155) &gt;= 12), IF($R1155 &lt;&gt; "", $H1155/$R1155, ""), ""),"")</f>
        <v/>
      </c>
      <c r="AF1155" s="10" t="str">
        <f ca="1">IFERROR(IF(AND(NOW()&lt;= EOMONTH(DATE(YEAR($O1155),1, 1), 0), Overall!$A1157&lt;&gt;"", MONTH($N1155) &lt;= 1, MONTH($O1155) &gt;= 1), IF($R1155 &lt;&gt; "", $H1155/$R1155, ""), ""), "")</f>
        <v/>
      </c>
      <c r="AG1155" s="10" t="str">
        <f ca="1">IFERROR(IF(AND(NOW()&lt;= EOMONTH(DATE(YEAR($O1155),2, 1), 0), Overall!$A1157&lt;&gt;"", MONTH($N1155) &lt;= 2, MONTH($O1155) &gt;= 2), IF($R1155 &lt;&gt; "", $H1155/$R1155, ""), ""), "")</f>
        <v/>
      </c>
      <c r="AH1155" s="10" t="str">
        <f ca="1">IFERROR(IF(AND(NOW()&lt;= EOMONTH(DATE(YEAR($O1155),3, 1), 0), Overall!$A1157&lt;&gt;"", MONTH($N1155) &lt;= 3, MONTH($O1155) &gt;= 3), IF($R1155 &lt;&gt; "", $H1155/$R1155, ""), ""), "")</f>
        <v/>
      </c>
      <c r="AI1155" s="10" t="str">
        <f ca="1">IFERROR(IF(AND(NOW()&lt;= EOMONTH(DATE(YEAR($O1155),4, 1), 0), Overall!$A1157&lt;&gt;"", MONTH($N1155) &lt;= 4, MONTH($O1155) &gt;= 4), IF($R1155 &lt;&gt; "", $H1155/$R1155, ""), ""), "")</f>
        <v/>
      </c>
      <c r="AJ1155" s="10" t="str">
        <f ca="1">IFERROR(IF(AND(NOW()&lt;= EOMONTH(DATE(YEAR($O1155),5, 1), 0), Overall!$A1157&lt;&gt;"", MONTH($N1155) &lt;= 5, MONTH($O1155) &gt;= 5), IF($R1155 &lt;&gt; "", $H1155/$R1155, ""), ""), "")</f>
        <v/>
      </c>
      <c r="AK1155" s="10" t="str">
        <f ca="1">IFERROR(IF(AND(NOW()&lt;= EOMONTH(DATE(YEAR($O1155),6, 1), 0), Overall!$A1157&lt;&gt;"", MONTH($N1155) &lt;= 6, MONTH($O1155) &gt;= 6), IF($R1155 &lt;&gt; "", $H1155/$R1155, ""), ""), "")</f>
        <v/>
      </c>
      <c r="AL1155" s="10" t="str">
        <f ca="1">IFERROR(IF(AND(NOW()&lt;= EOMONTH(DATE(YEAR($O1155),7, 1), 0), Overall!$A1157&lt;&gt;"", MONTH($N1155) &lt;= 7, MONTH($O1155) &gt;= 7), IF($R1155 &lt;&gt; "", $H1155/$R1155, ""), ""), "")</f>
        <v/>
      </c>
      <c r="AM1155" s="10" t="str">
        <f ca="1">IFERROR(IF(AND(NOW()&lt;= EOMONTH(DATE(YEAR($O1155),8, 1), 0), Overall!$A1157&lt;&gt;"", MONTH($N1155) &lt;= 8, MONTH($O1155) &gt;= 8), IF($R1155 &lt;&gt; "", $H1155/$R1155, ""), ""), "")</f>
        <v/>
      </c>
      <c r="AN1155" s="10" t="str">
        <f ca="1">IFERROR(IF(AND(NOW()&lt;= EOMONTH(DATE(YEAR($O1155),9, 1), 0), Overall!$A1157&lt;&gt;"", MONTH($N1155) &lt;= 9, MONTH($O1155) &gt;= 9), IF($R1155 &lt;&gt; "", $H1155/$R1155, ""), ""), "")</f>
        <v/>
      </c>
      <c r="AO1155" s="10" t="str">
        <f ca="1">IFERROR(IF(AND(NOW()&lt;= EOMONTH(DATE(YEAR($O1155),10, 1), 0), Overall!$A1157&lt;&gt;"", MONTH($N1155) &lt;= 10, MONTH($O1155) &gt;= 10), IF($R1155 &lt;&gt; "", $H1155/$R1155, ""), ""), "")</f>
        <v/>
      </c>
      <c r="AP1155" s="10" t="str">
        <f ca="1">IFERROR(IF(AND(NOW()&lt;= EOMONTH(DATE(YEAR($O1155),11, 1), 0), Overall!$A1157&lt;&gt;"", MONTH($N1155) &lt;=11, MONTH($O1155) &gt;= 11), IF($R1155 &lt;&gt; "", $H1155/$R1155, ""), ""), "")</f>
        <v/>
      </c>
      <c r="AQ1155" s="10" t="str">
        <f ca="1">IFERROR(IF(AND(NOW()&lt;= EOMONTH(DATE(YEAR($O1155),12, 1), 0), Overall!$A1157&lt;&gt;"", MONTH($N1155) &lt;= 12, MONTH($O1155) &gt;= 12), IF($R1155 &lt;&gt; "", $H1155/$R1155, ""), ""), "")</f>
        <v/>
      </c>
      <c r="AR1155" s="16">
        <f t="shared" ca="1" si="37"/>
        <v>0</v>
      </c>
    </row>
    <row r="1156" spans="1:44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6" t="str">
        <f>IF(Overall!F1158&lt;&gt;"",VALUE(Overall!F1158),"")</f>
        <v/>
      </c>
      <c r="I1156" s="6" t="str">
        <f>IF(Overall!G1158&lt;&gt;"",VALUE(Overall!G1158),"")</f>
        <v/>
      </c>
      <c r="J1156" s="6" t="str">
        <f>IF(Overall!H1158&lt;&gt;"",VALUE(Overall!H1158),"")</f>
        <v/>
      </c>
      <c r="K1156" s="6" t="str">
        <f>IF(Overall!I1158&lt;&gt;"",VALUE(Overall!I1158),"")</f>
        <v/>
      </c>
      <c r="L1156" s="6" t="str">
        <f>IF(Overall!J1158&lt;&gt;"",VALUE(Overall!J1158),"")</f>
        <v/>
      </c>
      <c r="M1156" s="6" t="str">
        <f>IF(Overall!K1158&lt;&gt;"",VALUE(Overall!K1158),"")</f>
        <v/>
      </c>
      <c r="N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O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P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Q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R1156" s="5" t="str">
        <f t="shared" si="36"/>
        <v/>
      </c>
      <c r="S1156" s="10" t="str">
        <f>IF(Overall!$A1158&lt;&gt;"",IF(AND(MONTH($N1156) &lt;= 1, MONTH($O1156) &gt;= 1), IF($R1156 &lt;&gt; "", $H1156/$R1156, ""), ""),"")</f>
        <v/>
      </c>
      <c r="T1156" s="10" t="str">
        <f>IF(Overall!$A1158&lt;&gt;"",IF(AND(MONTH($N1156) &lt;= 2, MONTH($O1156) &gt;= 2), IF($R1156 &lt;&gt; "", $H1156/$R1156, ""), ""),"")</f>
        <v/>
      </c>
      <c r="U1156" s="10" t="str">
        <f>IF(Overall!$A1158&lt;&gt;"",IF(AND(MONTH($N1156) &lt;= 3, MONTH($O1156) &gt;= 3), IF($R1156 &lt;&gt; "", $H1156/$R1156, ""), ""),"")</f>
        <v/>
      </c>
      <c r="V1156" s="10" t="str">
        <f>IF(Overall!$A1158&lt;&gt;"",IF(AND(MONTH($N1156) &lt;= 4, MONTH($O1156) &gt;= 4), IF($R1156 &lt;&gt; "", $H1156/$R1156, ""), ""),"")</f>
        <v/>
      </c>
      <c r="W1156" s="10" t="str">
        <f>IF(Overall!$A1158&lt;&gt;"",IF(AND(MONTH($N1156) &lt;= 5, MONTH($O1156) &gt;= 5), IF($R1156 &lt;&gt; "", $H1156/$R1156, ""), ""),"")</f>
        <v/>
      </c>
      <c r="X1156" s="10" t="str">
        <f>IF(Overall!$A1158&lt;&gt;"",IF(AND(MONTH($N1156) &lt;= 6, MONTH($O1156) &gt;= 6), IF($R1156 &lt;&gt; "", $H1156/$R1156, ""), ""),"")</f>
        <v/>
      </c>
      <c r="Y1156" s="10" t="str">
        <f>IF(Overall!$A1158&lt;&gt;"",IF(AND(MONTH($N1156) &lt;= 7, MONTH($O1156) &gt;= 7 ), IF($R1156 &lt;&gt; "", $H1156/$R1156, ""), ""),"")</f>
        <v/>
      </c>
      <c r="Z1156" s="10" t="str">
        <f>IF(Overall!$A1158&lt;&gt;"",IF(AND(MONTH($N1156) &lt;= 8, MONTH($O1156) &gt;= 8), IF($R1156 &lt;&gt; "", $H1156/$R1156, ""), ""),"")</f>
        <v/>
      </c>
      <c r="AA1156" s="10" t="str">
        <f>IF(Overall!$A1158&lt;&gt;"",IF(AND(MONTH($N1156) &lt;= 9, MONTH($O1156) &gt;= 9), IF($R1156 &lt;&gt; "", $H1156/$R1156, ""), ""),"")</f>
        <v/>
      </c>
      <c r="AB1156" s="10" t="str">
        <f>IF(Overall!$A1158&lt;&gt;"",IF(AND(MONTH($N1156) &lt;= 10, MONTH($O1156) &gt;= 10), IF($R1156 &lt;&gt; "", $H1156/$R1156, ""), ""),"")</f>
        <v/>
      </c>
      <c r="AC1156" s="10" t="str">
        <f>IF(Overall!$A1158&lt;&gt;"",IF(AND(MONTH($N1156) &lt;= 11, MONTH($O1156) &gt;= 11), IF($R1156 &lt;&gt; "", $H1156/$R1156, ""), ""),"")</f>
        <v/>
      </c>
      <c r="AD1156" s="10" t="str">
        <f>IF(Overall!$A1158&lt;&gt;"",IF(AND(MONTH($N1156) &lt;= 12, MONTH($O1156) &gt;= 12), IF($R1156 &lt;&gt; "", $H1156/$R1156, ""), ""),"")</f>
        <v/>
      </c>
      <c r="AF1156" s="10" t="str">
        <f ca="1">IFERROR(IF(AND(NOW()&lt;= EOMONTH(DATE(YEAR($O1156),1, 1), 0), Overall!$A1158&lt;&gt;"", MONTH($N1156) &lt;= 1, MONTH($O1156) &gt;= 1), IF($R1156 &lt;&gt; "", $H1156/$R1156, ""), ""), "")</f>
        <v/>
      </c>
      <c r="AG1156" s="10" t="str">
        <f ca="1">IFERROR(IF(AND(NOW()&lt;= EOMONTH(DATE(YEAR($O1156),2, 1), 0), Overall!$A1158&lt;&gt;"", MONTH($N1156) &lt;= 2, MONTH($O1156) &gt;= 2), IF($R1156 &lt;&gt; "", $H1156/$R1156, ""), ""), "")</f>
        <v/>
      </c>
      <c r="AH1156" s="10" t="str">
        <f ca="1">IFERROR(IF(AND(NOW()&lt;= EOMONTH(DATE(YEAR($O1156),3, 1), 0), Overall!$A1158&lt;&gt;"", MONTH($N1156) &lt;= 3, MONTH($O1156) &gt;= 3), IF($R1156 &lt;&gt; "", $H1156/$R1156, ""), ""), "")</f>
        <v/>
      </c>
      <c r="AI1156" s="10" t="str">
        <f ca="1">IFERROR(IF(AND(NOW()&lt;= EOMONTH(DATE(YEAR($O1156),4, 1), 0), Overall!$A1158&lt;&gt;"", MONTH($N1156) &lt;= 4, MONTH($O1156) &gt;= 4), IF($R1156 &lt;&gt; "", $H1156/$R1156, ""), ""), "")</f>
        <v/>
      </c>
      <c r="AJ1156" s="10" t="str">
        <f ca="1">IFERROR(IF(AND(NOW()&lt;= EOMONTH(DATE(YEAR($O1156),5, 1), 0), Overall!$A1158&lt;&gt;"", MONTH($N1156) &lt;= 5, MONTH($O1156) &gt;= 5), IF($R1156 &lt;&gt; "", $H1156/$R1156, ""), ""), "")</f>
        <v/>
      </c>
      <c r="AK1156" s="10" t="str">
        <f ca="1">IFERROR(IF(AND(NOW()&lt;= EOMONTH(DATE(YEAR($O1156),6, 1), 0), Overall!$A1158&lt;&gt;"", MONTH($N1156) &lt;= 6, MONTH($O1156) &gt;= 6), IF($R1156 &lt;&gt; "", $H1156/$R1156, ""), ""), "")</f>
        <v/>
      </c>
      <c r="AL1156" s="10" t="str">
        <f ca="1">IFERROR(IF(AND(NOW()&lt;= EOMONTH(DATE(YEAR($O1156),7, 1), 0), Overall!$A1158&lt;&gt;"", MONTH($N1156) &lt;= 7, MONTH($O1156) &gt;= 7), IF($R1156 &lt;&gt; "", $H1156/$R1156, ""), ""), "")</f>
        <v/>
      </c>
      <c r="AM1156" s="10" t="str">
        <f ca="1">IFERROR(IF(AND(NOW()&lt;= EOMONTH(DATE(YEAR($O1156),8, 1), 0), Overall!$A1158&lt;&gt;"", MONTH($N1156) &lt;= 8, MONTH($O1156) &gt;= 8), IF($R1156 &lt;&gt; "", $H1156/$R1156, ""), ""), "")</f>
        <v/>
      </c>
      <c r="AN1156" s="10" t="str">
        <f ca="1">IFERROR(IF(AND(NOW()&lt;= EOMONTH(DATE(YEAR($O1156),9, 1), 0), Overall!$A1158&lt;&gt;"", MONTH($N1156) &lt;= 9, MONTH($O1156) &gt;= 9), IF($R1156 &lt;&gt; "", $H1156/$R1156, ""), ""), "")</f>
        <v/>
      </c>
      <c r="AO1156" s="10" t="str">
        <f ca="1">IFERROR(IF(AND(NOW()&lt;= EOMONTH(DATE(YEAR($O1156),10, 1), 0), Overall!$A1158&lt;&gt;"", MONTH($N1156) &lt;= 10, MONTH($O1156) &gt;= 10), IF($R1156 &lt;&gt; "", $H1156/$R1156, ""), ""), "")</f>
        <v/>
      </c>
      <c r="AP1156" s="10" t="str">
        <f ca="1">IFERROR(IF(AND(NOW()&lt;= EOMONTH(DATE(YEAR($O1156),11, 1), 0), Overall!$A1158&lt;&gt;"", MONTH($N1156) &lt;=11, MONTH($O1156) &gt;= 11), IF($R1156 &lt;&gt; "", $H1156/$R1156, ""), ""), "")</f>
        <v/>
      </c>
      <c r="AQ1156" s="10" t="str">
        <f ca="1">IFERROR(IF(AND(NOW()&lt;= EOMONTH(DATE(YEAR($O1156),12, 1), 0), Overall!$A1158&lt;&gt;"", MONTH($N1156) &lt;= 12, MONTH($O1156) &gt;= 12), IF($R1156 &lt;&gt; "", $H1156/$R1156, ""), ""), "")</f>
        <v/>
      </c>
      <c r="AR1156" s="16">
        <f t="shared" ca="1" si="37"/>
        <v>0</v>
      </c>
    </row>
    <row r="1157" spans="1:44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6" t="str">
        <f>IF(Overall!F1159&lt;&gt;"",VALUE(Overall!F1159),"")</f>
        <v/>
      </c>
      <c r="I1157" s="6" t="str">
        <f>IF(Overall!G1159&lt;&gt;"",VALUE(Overall!G1159),"")</f>
        <v/>
      </c>
      <c r="J1157" s="6" t="str">
        <f>IF(Overall!H1159&lt;&gt;"",VALUE(Overall!H1159),"")</f>
        <v/>
      </c>
      <c r="K1157" s="6" t="str">
        <f>IF(Overall!I1159&lt;&gt;"",VALUE(Overall!I1159),"")</f>
        <v/>
      </c>
      <c r="L1157" s="6" t="str">
        <f>IF(Overall!J1159&lt;&gt;"",VALUE(Overall!J1159),"")</f>
        <v/>
      </c>
      <c r="M1157" s="6" t="str">
        <f>IF(Overall!K1159&lt;&gt;"",VALUE(Overall!K1159),"")</f>
        <v/>
      </c>
      <c r="N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O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P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Q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R1157" s="5" t="str">
        <f t="shared" si="36"/>
        <v/>
      </c>
      <c r="S1157" s="10" t="str">
        <f>IF(Overall!$A1159&lt;&gt;"",IF(AND(MONTH($N1157) &lt;= 1, MONTH($O1157) &gt;= 1), IF($R1157 &lt;&gt; "", $H1157/$R1157, ""), ""),"")</f>
        <v/>
      </c>
      <c r="T1157" s="10" t="str">
        <f>IF(Overall!$A1159&lt;&gt;"",IF(AND(MONTH($N1157) &lt;= 2, MONTH($O1157) &gt;= 2), IF($R1157 &lt;&gt; "", $H1157/$R1157, ""), ""),"")</f>
        <v/>
      </c>
      <c r="U1157" s="10" t="str">
        <f>IF(Overall!$A1159&lt;&gt;"",IF(AND(MONTH($N1157) &lt;= 3, MONTH($O1157) &gt;= 3), IF($R1157 &lt;&gt; "", $H1157/$R1157, ""), ""),"")</f>
        <v/>
      </c>
      <c r="V1157" s="10" t="str">
        <f>IF(Overall!$A1159&lt;&gt;"",IF(AND(MONTH($N1157) &lt;= 4, MONTH($O1157) &gt;= 4), IF($R1157 &lt;&gt; "", $H1157/$R1157, ""), ""),"")</f>
        <v/>
      </c>
      <c r="W1157" s="10" t="str">
        <f>IF(Overall!$A1159&lt;&gt;"",IF(AND(MONTH($N1157) &lt;= 5, MONTH($O1157) &gt;= 5), IF($R1157 &lt;&gt; "", $H1157/$R1157, ""), ""),"")</f>
        <v/>
      </c>
      <c r="X1157" s="10" t="str">
        <f>IF(Overall!$A1159&lt;&gt;"",IF(AND(MONTH($N1157) &lt;= 6, MONTH($O1157) &gt;= 6), IF($R1157 &lt;&gt; "", $H1157/$R1157, ""), ""),"")</f>
        <v/>
      </c>
      <c r="Y1157" s="10" t="str">
        <f>IF(Overall!$A1159&lt;&gt;"",IF(AND(MONTH($N1157) &lt;= 7, MONTH($O1157) &gt;= 7 ), IF($R1157 &lt;&gt; "", $H1157/$R1157, ""), ""),"")</f>
        <v/>
      </c>
      <c r="Z1157" s="10" t="str">
        <f>IF(Overall!$A1159&lt;&gt;"",IF(AND(MONTH($N1157) &lt;= 8, MONTH($O1157) &gt;= 8), IF($R1157 &lt;&gt; "", $H1157/$R1157, ""), ""),"")</f>
        <v/>
      </c>
      <c r="AA1157" s="10" t="str">
        <f>IF(Overall!$A1159&lt;&gt;"",IF(AND(MONTH($N1157) &lt;= 9, MONTH($O1157) &gt;= 9), IF($R1157 &lt;&gt; "", $H1157/$R1157, ""), ""),"")</f>
        <v/>
      </c>
      <c r="AB1157" s="10" t="str">
        <f>IF(Overall!$A1159&lt;&gt;"",IF(AND(MONTH($N1157) &lt;= 10, MONTH($O1157) &gt;= 10), IF($R1157 &lt;&gt; "", $H1157/$R1157, ""), ""),"")</f>
        <v/>
      </c>
      <c r="AC1157" s="10" t="str">
        <f>IF(Overall!$A1159&lt;&gt;"",IF(AND(MONTH($N1157) &lt;= 11, MONTH($O1157) &gt;= 11), IF($R1157 &lt;&gt; "", $H1157/$R1157, ""), ""),"")</f>
        <v/>
      </c>
      <c r="AD1157" s="10" t="str">
        <f>IF(Overall!$A1159&lt;&gt;"",IF(AND(MONTH($N1157) &lt;= 12, MONTH($O1157) &gt;= 12), IF($R1157 &lt;&gt; "", $H1157/$R1157, ""), ""),"")</f>
        <v/>
      </c>
      <c r="AF1157" s="10" t="str">
        <f ca="1">IFERROR(IF(AND(NOW()&lt;= EOMONTH(DATE(YEAR($O1157),1, 1), 0), Overall!$A1159&lt;&gt;"", MONTH($N1157) &lt;= 1, MONTH($O1157) &gt;= 1), IF($R1157 &lt;&gt; "", $H1157/$R1157, ""), ""), "")</f>
        <v/>
      </c>
      <c r="AG1157" s="10" t="str">
        <f ca="1">IFERROR(IF(AND(NOW()&lt;= EOMONTH(DATE(YEAR($O1157),2, 1), 0), Overall!$A1159&lt;&gt;"", MONTH($N1157) &lt;= 2, MONTH($O1157) &gt;= 2), IF($R1157 &lt;&gt; "", $H1157/$R1157, ""), ""), "")</f>
        <v/>
      </c>
      <c r="AH1157" s="10" t="str">
        <f ca="1">IFERROR(IF(AND(NOW()&lt;= EOMONTH(DATE(YEAR($O1157),3, 1), 0), Overall!$A1159&lt;&gt;"", MONTH($N1157) &lt;= 3, MONTH($O1157) &gt;= 3), IF($R1157 &lt;&gt; "", $H1157/$R1157, ""), ""), "")</f>
        <v/>
      </c>
      <c r="AI1157" s="10" t="str">
        <f ca="1">IFERROR(IF(AND(NOW()&lt;= EOMONTH(DATE(YEAR($O1157),4, 1), 0), Overall!$A1159&lt;&gt;"", MONTH($N1157) &lt;= 4, MONTH($O1157) &gt;= 4), IF($R1157 &lt;&gt; "", $H1157/$R1157, ""), ""), "")</f>
        <v/>
      </c>
      <c r="AJ1157" s="10" t="str">
        <f ca="1">IFERROR(IF(AND(NOW()&lt;= EOMONTH(DATE(YEAR($O1157),5, 1), 0), Overall!$A1159&lt;&gt;"", MONTH($N1157) &lt;= 5, MONTH($O1157) &gt;= 5), IF($R1157 &lt;&gt; "", $H1157/$R1157, ""), ""), "")</f>
        <v/>
      </c>
      <c r="AK1157" s="10" t="str">
        <f ca="1">IFERROR(IF(AND(NOW()&lt;= EOMONTH(DATE(YEAR($O1157),6, 1), 0), Overall!$A1159&lt;&gt;"", MONTH($N1157) &lt;= 6, MONTH($O1157) &gt;= 6), IF($R1157 &lt;&gt; "", $H1157/$R1157, ""), ""), "")</f>
        <v/>
      </c>
      <c r="AL1157" s="10" t="str">
        <f ca="1">IFERROR(IF(AND(NOW()&lt;= EOMONTH(DATE(YEAR($O1157),7, 1), 0), Overall!$A1159&lt;&gt;"", MONTH($N1157) &lt;= 7, MONTH($O1157) &gt;= 7), IF($R1157 &lt;&gt; "", $H1157/$R1157, ""), ""), "")</f>
        <v/>
      </c>
      <c r="AM1157" s="10" t="str">
        <f ca="1">IFERROR(IF(AND(NOW()&lt;= EOMONTH(DATE(YEAR($O1157),8, 1), 0), Overall!$A1159&lt;&gt;"", MONTH($N1157) &lt;= 8, MONTH($O1157) &gt;= 8), IF($R1157 &lt;&gt; "", $H1157/$R1157, ""), ""), "")</f>
        <v/>
      </c>
      <c r="AN1157" s="10" t="str">
        <f ca="1">IFERROR(IF(AND(NOW()&lt;= EOMONTH(DATE(YEAR($O1157),9, 1), 0), Overall!$A1159&lt;&gt;"", MONTH($N1157) &lt;= 9, MONTH($O1157) &gt;= 9), IF($R1157 &lt;&gt; "", $H1157/$R1157, ""), ""), "")</f>
        <v/>
      </c>
      <c r="AO1157" s="10" t="str">
        <f ca="1">IFERROR(IF(AND(NOW()&lt;= EOMONTH(DATE(YEAR($O1157),10, 1), 0), Overall!$A1159&lt;&gt;"", MONTH($N1157) &lt;= 10, MONTH($O1157) &gt;= 10), IF($R1157 &lt;&gt; "", $H1157/$R1157, ""), ""), "")</f>
        <v/>
      </c>
      <c r="AP1157" s="10" t="str">
        <f ca="1">IFERROR(IF(AND(NOW()&lt;= EOMONTH(DATE(YEAR($O1157),11, 1), 0), Overall!$A1159&lt;&gt;"", MONTH($N1157) &lt;=11, MONTH($O1157) &gt;= 11), IF($R1157 &lt;&gt; "", $H1157/$R1157, ""), ""), "")</f>
        <v/>
      </c>
      <c r="AQ1157" s="10" t="str">
        <f ca="1">IFERROR(IF(AND(NOW()&lt;= EOMONTH(DATE(YEAR($O1157),12, 1), 0), Overall!$A1159&lt;&gt;"", MONTH($N1157) &lt;= 12, MONTH($O1157) &gt;= 12), IF($R1157 &lt;&gt; "", $H1157/$R1157, ""), ""), "")</f>
        <v/>
      </c>
      <c r="AR1157" s="16">
        <f t="shared" ca="1" si="37"/>
        <v>0</v>
      </c>
    </row>
    <row r="1158" spans="1:44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6" t="str">
        <f>IF(Overall!F1160&lt;&gt;"",VALUE(Overall!F1160),"")</f>
        <v/>
      </c>
      <c r="I1158" s="6" t="str">
        <f>IF(Overall!G1160&lt;&gt;"",VALUE(Overall!G1160),"")</f>
        <v/>
      </c>
      <c r="J1158" s="6" t="str">
        <f>IF(Overall!H1160&lt;&gt;"",VALUE(Overall!H1160),"")</f>
        <v/>
      </c>
      <c r="K1158" s="6" t="str">
        <f>IF(Overall!I1160&lt;&gt;"",VALUE(Overall!I1160),"")</f>
        <v/>
      </c>
      <c r="L1158" s="6" t="str">
        <f>IF(Overall!J1160&lt;&gt;"",VALUE(Overall!J1160),"")</f>
        <v/>
      </c>
      <c r="M1158" s="6" t="str">
        <f>IF(Overall!K1160&lt;&gt;"",VALUE(Overall!K1160),"")</f>
        <v/>
      </c>
      <c r="N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O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P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Q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R1158" s="5" t="str">
        <f t="shared" si="36"/>
        <v/>
      </c>
      <c r="S1158" s="10" t="str">
        <f>IF(Overall!$A1160&lt;&gt;"",IF(AND(MONTH($N1158) &lt;= 1, MONTH($O1158) &gt;= 1), IF($R1158 &lt;&gt; "", $H1158/$R1158, ""), ""),"")</f>
        <v/>
      </c>
      <c r="T1158" s="10" t="str">
        <f>IF(Overall!$A1160&lt;&gt;"",IF(AND(MONTH($N1158) &lt;= 2, MONTH($O1158) &gt;= 2), IF($R1158 &lt;&gt; "", $H1158/$R1158, ""), ""),"")</f>
        <v/>
      </c>
      <c r="U1158" s="10" t="str">
        <f>IF(Overall!$A1160&lt;&gt;"",IF(AND(MONTH($N1158) &lt;= 3, MONTH($O1158) &gt;= 3), IF($R1158 &lt;&gt; "", $H1158/$R1158, ""), ""),"")</f>
        <v/>
      </c>
      <c r="V1158" s="10" t="str">
        <f>IF(Overall!$A1160&lt;&gt;"",IF(AND(MONTH($N1158) &lt;= 4, MONTH($O1158) &gt;= 4), IF($R1158 &lt;&gt; "", $H1158/$R1158, ""), ""),"")</f>
        <v/>
      </c>
      <c r="W1158" s="10" t="str">
        <f>IF(Overall!$A1160&lt;&gt;"",IF(AND(MONTH($N1158) &lt;= 5, MONTH($O1158) &gt;= 5), IF($R1158 &lt;&gt; "", $H1158/$R1158, ""), ""),"")</f>
        <v/>
      </c>
      <c r="X1158" s="10" t="str">
        <f>IF(Overall!$A1160&lt;&gt;"",IF(AND(MONTH($N1158) &lt;= 6, MONTH($O1158) &gt;= 6), IF($R1158 &lt;&gt; "", $H1158/$R1158, ""), ""),"")</f>
        <v/>
      </c>
      <c r="Y1158" s="10" t="str">
        <f>IF(Overall!$A1160&lt;&gt;"",IF(AND(MONTH($N1158) &lt;= 7, MONTH($O1158) &gt;= 7 ), IF($R1158 &lt;&gt; "", $H1158/$R1158, ""), ""),"")</f>
        <v/>
      </c>
      <c r="Z1158" s="10" t="str">
        <f>IF(Overall!$A1160&lt;&gt;"",IF(AND(MONTH($N1158) &lt;= 8, MONTH($O1158) &gt;= 8), IF($R1158 &lt;&gt; "", $H1158/$R1158, ""), ""),"")</f>
        <v/>
      </c>
      <c r="AA1158" s="10" t="str">
        <f>IF(Overall!$A1160&lt;&gt;"",IF(AND(MONTH($N1158) &lt;= 9, MONTH($O1158) &gt;= 9), IF($R1158 &lt;&gt; "", $H1158/$R1158, ""), ""),"")</f>
        <v/>
      </c>
      <c r="AB1158" s="10" t="str">
        <f>IF(Overall!$A1160&lt;&gt;"",IF(AND(MONTH($N1158) &lt;= 10, MONTH($O1158) &gt;= 10), IF($R1158 &lt;&gt; "", $H1158/$R1158, ""), ""),"")</f>
        <v/>
      </c>
      <c r="AC1158" s="10" t="str">
        <f>IF(Overall!$A1160&lt;&gt;"",IF(AND(MONTH($N1158) &lt;= 11, MONTH($O1158) &gt;= 11), IF($R1158 &lt;&gt; "", $H1158/$R1158, ""), ""),"")</f>
        <v/>
      </c>
      <c r="AD1158" s="10" t="str">
        <f>IF(Overall!$A1160&lt;&gt;"",IF(AND(MONTH($N1158) &lt;= 12, MONTH($O1158) &gt;= 12), IF($R1158 &lt;&gt; "", $H1158/$R1158, ""), ""),"")</f>
        <v/>
      </c>
      <c r="AF1158" s="10" t="str">
        <f ca="1">IFERROR(IF(AND(NOW()&lt;= EOMONTH(DATE(YEAR($O1158),1, 1), 0), Overall!$A1160&lt;&gt;"", MONTH($N1158) &lt;= 1, MONTH($O1158) &gt;= 1), IF($R1158 &lt;&gt; "", $H1158/$R1158, ""), ""), "")</f>
        <v/>
      </c>
      <c r="AG1158" s="10" t="str">
        <f ca="1">IFERROR(IF(AND(NOW()&lt;= EOMONTH(DATE(YEAR($O1158),2, 1), 0), Overall!$A1160&lt;&gt;"", MONTH($N1158) &lt;= 2, MONTH($O1158) &gt;= 2), IF($R1158 &lt;&gt; "", $H1158/$R1158, ""), ""), "")</f>
        <v/>
      </c>
      <c r="AH1158" s="10" t="str">
        <f ca="1">IFERROR(IF(AND(NOW()&lt;= EOMONTH(DATE(YEAR($O1158),3, 1), 0), Overall!$A1160&lt;&gt;"", MONTH($N1158) &lt;= 3, MONTH($O1158) &gt;= 3), IF($R1158 &lt;&gt; "", $H1158/$R1158, ""), ""), "")</f>
        <v/>
      </c>
      <c r="AI1158" s="10" t="str">
        <f ca="1">IFERROR(IF(AND(NOW()&lt;= EOMONTH(DATE(YEAR($O1158),4, 1), 0), Overall!$A1160&lt;&gt;"", MONTH($N1158) &lt;= 4, MONTH($O1158) &gt;= 4), IF($R1158 &lt;&gt; "", $H1158/$R1158, ""), ""), "")</f>
        <v/>
      </c>
      <c r="AJ1158" s="10" t="str">
        <f ca="1">IFERROR(IF(AND(NOW()&lt;= EOMONTH(DATE(YEAR($O1158),5, 1), 0), Overall!$A1160&lt;&gt;"", MONTH($N1158) &lt;= 5, MONTH($O1158) &gt;= 5), IF($R1158 &lt;&gt; "", $H1158/$R1158, ""), ""), "")</f>
        <v/>
      </c>
      <c r="AK1158" s="10" t="str">
        <f ca="1">IFERROR(IF(AND(NOW()&lt;= EOMONTH(DATE(YEAR($O1158),6, 1), 0), Overall!$A1160&lt;&gt;"", MONTH($N1158) &lt;= 6, MONTH($O1158) &gt;= 6), IF($R1158 &lt;&gt; "", $H1158/$R1158, ""), ""), "")</f>
        <v/>
      </c>
      <c r="AL1158" s="10" t="str">
        <f ca="1">IFERROR(IF(AND(NOW()&lt;= EOMONTH(DATE(YEAR($O1158),7, 1), 0), Overall!$A1160&lt;&gt;"", MONTH($N1158) &lt;= 7, MONTH($O1158) &gt;= 7), IF($R1158 &lt;&gt; "", $H1158/$R1158, ""), ""), "")</f>
        <v/>
      </c>
      <c r="AM1158" s="10" t="str">
        <f ca="1">IFERROR(IF(AND(NOW()&lt;= EOMONTH(DATE(YEAR($O1158),8, 1), 0), Overall!$A1160&lt;&gt;"", MONTH($N1158) &lt;= 8, MONTH($O1158) &gt;= 8), IF($R1158 &lt;&gt; "", $H1158/$R1158, ""), ""), "")</f>
        <v/>
      </c>
      <c r="AN1158" s="10" t="str">
        <f ca="1">IFERROR(IF(AND(NOW()&lt;= EOMONTH(DATE(YEAR($O1158),9, 1), 0), Overall!$A1160&lt;&gt;"", MONTH($N1158) &lt;= 9, MONTH($O1158) &gt;= 9), IF($R1158 &lt;&gt; "", $H1158/$R1158, ""), ""), "")</f>
        <v/>
      </c>
      <c r="AO1158" s="10" t="str">
        <f ca="1">IFERROR(IF(AND(NOW()&lt;= EOMONTH(DATE(YEAR($O1158),10, 1), 0), Overall!$A1160&lt;&gt;"", MONTH($N1158) &lt;= 10, MONTH($O1158) &gt;= 10), IF($R1158 &lt;&gt; "", $H1158/$R1158, ""), ""), "")</f>
        <v/>
      </c>
      <c r="AP1158" s="10" t="str">
        <f ca="1">IFERROR(IF(AND(NOW()&lt;= EOMONTH(DATE(YEAR($O1158),11, 1), 0), Overall!$A1160&lt;&gt;"", MONTH($N1158) &lt;=11, MONTH($O1158) &gt;= 11), IF($R1158 &lt;&gt; "", $H1158/$R1158, ""), ""), "")</f>
        <v/>
      </c>
      <c r="AQ1158" s="10" t="str">
        <f ca="1">IFERROR(IF(AND(NOW()&lt;= EOMONTH(DATE(YEAR($O1158),12, 1), 0), Overall!$A1160&lt;&gt;"", MONTH($N1158) &lt;= 12, MONTH($O1158) &gt;= 12), IF($R1158 &lt;&gt; "", $H1158/$R1158, ""), ""), "")</f>
        <v/>
      </c>
      <c r="AR1158" s="16">
        <f t="shared" ca="1" si="37"/>
        <v>0</v>
      </c>
    </row>
    <row r="1159" spans="1:44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6" t="str">
        <f>IF(Overall!F1161&lt;&gt;"",VALUE(Overall!F1161),"")</f>
        <v/>
      </c>
      <c r="I1159" s="6" t="str">
        <f>IF(Overall!G1161&lt;&gt;"",VALUE(Overall!G1161),"")</f>
        <v/>
      </c>
      <c r="J1159" s="6" t="str">
        <f>IF(Overall!H1161&lt;&gt;"",VALUE(Overall!H1161),"")</f>
        <v/>
      </c>
      <c r="K1159" s="6" t="str">
        <f>IF(Overall!I1161&lt;&gt;"",VALUE(Overall!I1161),"")</f>
        <v/>
      </c>
      <c r="L1159" s="6" t="str">
        <f>IF(Overall!J1161&lt;&gt;"",VALUE(Overall!J1161),"")</f>
        <v/>
      </c>
      <c r="M1159" s="6" t="str">
        <f>IF(Overall!K1161&lt;&gt;"",VALUE(Overall!K1161),"")</f>
        <v/>
      </c>
      <c r="N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O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P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Q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R1159" s="5" t="str">
        <f t="shared" si="36"/>
        <v/>
      </c>
      <c r="S1159" s="10" t="str">
        <f>IF(Overall!$A1161&lt;&gt;"",IF(AND(MONTH($N1159) &lt;= 1, MONTH($O1159) &gt;= 1), IF($R1159 &lt;&gt; "", $H1159/$R1159, ""), ""),"")</f>
        <v/>
      </c>
      <c r="T1159" s="10" t="str">
        <f>IF(Overall!$A1161&lt;&gt;"",IF(AND(MONTH($N1159) &lt;= 2, MONTH($O1159) &gt;= 2), IF($R1159 &lt;&gt; "", $H1159/$R1159, ""), ""),"")</f>
        <v/>
      </c>
      <c r="U1159" s="10" t="str">
        <f>IF(Overall!$A1161&lt;&gt;"",IF(AND(MONTH($N1159) &lt;= 3, MONTH($O1159) &gt;= 3), IF($R1159 &lt;&gt; "", $H1159/$R1159, ""), ""),"")</f>
        <v/>
      </c>
      <c r="V1159" s="10" t="str">
        <f>IF(Overall!$A1161&lt;&gt;"",IF(AND(MONTH($N1159) &lt;= 4, MONTH($O1159) &gt;= 4), IF($R1159 &lt;&gt; "", $H1159/$R1159, ""), ""),"")</f>
        <v/>
      </c>
      <c r="W1159" s="10" t="str">
        <f>IF(Overall!$A1161&lt;&gt;"",IF(AND(MONTH($N1159) &lt;= 5, MONTH($O1159) &gt;= 5), IF($R1159 &lt;&gt; "", $H1159/$R1159, ""), ""),"")</f>
        <v/>
      </c>
      <c r="X1159" s="10" t="str">
        <f>IF(Overall!$A1161&lt;&gt;"",IF(AND(MONTH($N1159) &lt;= 6, MONTH($O1159) &gt;= 6), IF($R1159 &lt;&gt; "", $H1159/$R1159, ""), ""),"")</f>
        <v/>
      </c>
      <c r="Y1159" s="10" t="str">
        <f>IF(Overall!$A1161&lt;&gt;"",IF(AND(MONTH($N1159) &lt;= 7, MONTH($O1159) &gt;= 7 ), IF($R1159 &lt;&gt; "", $H1159/$R1159, ""), ""),"")</f>
        <v/>
      </c>
      <c r="Z1159" s="10" t="str">
        <f>IF(Overall!$A1161&lt;&gt;"",IF(AND(MONTH($N1159) &lt;= 8, MONTH($O1159) &gt;= 8), IF($R1159 &lt;&gt; "", $H1159/$R1159, ""), ""),"")</f>
        <v/>
      </c>
      <c r="AA1159" s="10" t="str">
        <f>IF(Overall!$A1161&lt;&gt;"",IF(AND(MONTH($N1159) &lt;= 9, MONTH($O1159) &gt;= 9), IF($R1159 &lt;&gt; "", $H1159/$R1159, ""), ""),"")</f>
        <v/>
      </c>
      <c r="AB1159" s="10" t="str">
        <f>IF(Overall!$A1161&lt;&gt;"",IF(AND(MONTH($N1159) &lt;= 10, MONTH($O1159) &gt;= 10), IF($R1159 &lt;&gt; "", $H1159/$R1159, ""), ""),"")</f>
        <v/>
      </c>
      <c r="AC1159" s="10" t="str">
        <f>IF(Overall!$A1161&lt;&gt;"",IF(AND(MONTH($N1159) &lt;= 11, MONTH($O1159) &gt;= 11), IF($R1159 &lt;&gt; "", $H1159/$R1159, ""), ""),"")</f>
        <v/>
      </c>
      <c r="AD1159" s="10" t="str">
        <f>IF(Overall!$A1161&lt;&gt;"",IF(AND(MONTH($N1159) &lt;= 12, MONTH($O1159) &gt;= 12), IF($R1159 &lt;&gt; "", $H1159/$R1159, ""), ""),"")</f>
        <v/>
      </c>
      <c r="AF1159" s="10" t="str">
        <f ca="1">IFERROR(IF(AND(NOW()&lt;= EOMONTH(DATE(YEAR($O1159),1, 1), 0), Overall!$A1161&lt;&gt;"", MONTH($N1159) &lt;= 1, MONTH($O1159) &gt;= 1), IF($R1159 &lt;&gt; "", $H1159/$R1159, ""), ""), "")</f>
        <v/>
      </c>
      <c r="AG1159" s="10" t="str">
        <f ca="1">IFERROR(IF(AND(NOW()&lt;= EOMONTH(DATE(YEAR($O1159),2, 1), 0), Overall!$A1161&lt;&gt;"", MONTH($N1159) &lt;= 2, MONTH($O1159) &gt;= 2), IF($R1159 &lt;&gt; "", $H1159/$R1159, ""), ""), "")</f>
        <v/>
      </c>
      <c r="AH1159" s="10" t="str">
        <f ca="1">IFERROR(IF(AND(NOW()&lt;= EOMONTH(DATE(YEAR($O1159),3, 1), 0), Overall!$A1161&lt;&gt;"", MONTH($N1159) &lt;= 3, MONTH($O1159) &gt;= 3), IF($R1159 &lt;&gt; "", $H1159/$R1159, ""), ""), "")</f>
        <v/>
      </c>
      <c r="AI1159" s="10" t="str">
        <f ca="1">IFERROR(IF(AND(NOW()&lt;= EOMONTH(DATE(YEAR($O1159),4, 1), 0), Overall!$A1161&lt;&gt;"", MONTH($N1159) &lt;= 4, MONTH($O1159) &gt;= 4), IF($R1159 &lt;&gt; "", $H1159/$R1159, ""), ""), "")</f>
        <v/>
      </c>
      <c r="AJ1159" s="10" t="str">
        <f ca="1">IFERROR(IF(AND(NOW()&lt;= EOMONTH(DATE(YEAR($O1159),5, 1), 0), Overall!$A1161&lt;&gt;"", MONTH($N1159) &lt;= 5, MONTH($O1159) &gt;= 5), IF($R1159 &lt;&gt; "", $H1159/$R1159, ""), ""), "")</f>
        <v/>
      </c>
      <c r="AK1159" s="10" t="str">
        <f ca="1">IFERROR(IF(AND(NOW()&lt;= EOMONTH(DATE(YEAR($O1159),6, 1), 0), Overall!$A1161&lt;&gt;"", MONTH($N1159) &lt;= 6, MONTH($O1159) &gt;= 6), IF($R1159 &lt;&gt; "", $H1159/$R1159, ""), ""), "")</f>
        <v/>
      </c>
      <c r="AL1159" s="10" t="str">
        <f ca="1">IFERROR(IF(AND(NOW()&lt;= EOMONTH(DATE(YEAR($O1159),7, 1), 0), Overall!$A1161&lt;&gt;"", MONTH($N1159) &lt;= 7, MONTH($O1159) &gt;= 7), IF($R1159 &lt;&gt; "", $H1159/$R1159, ""), ""), "")</f>
        <v/>
      </c>
      <c r="AM1159" s="10" t="str">
        <f ca="1">IFERROR(IF(AND(NOW()&lt;= EOMONTH(DATE(YEAR($O1159),8, 1), 0), Overall!$A1161&lt;&gt;"", MONTH($N1159) &lt;= 8, MONTH($O1159) &gt;= 8), IF($R1159 &lt;&gt; "", $H1159/$R1159, ""), ""), "")</f>
        <v/>
      </c>
      <c r="AN1159" s="10" t="str">
        <f ca="1">IFERROR(IF(AND(NOW()&lt;= EOMONTH(DATE(YEAR($O1159),9, 1), 0), Overall!$A1161&lt;&gt;"", MONTH($N1159) &lt;= 9, MONTH($O1159) &gt;= 9), IF($R1159 &lt;&gt; "", $H1159/$R1159, ""), ""), "")</f>
        <v/>
      </c>
      <c r="AO1159" s="10" t="str">
        <f ca="1">IFERROR(IF(AND(NOW()&lt;= EOMONTH(DATE(YEAR($O1159),10, 1), 0), Overall!$A1161&lt;&gt;"", MONTH($N1159) &lt;= 10, MONTH($O1159) &gt;= 10), IF($R1159 &lt;&gt; "", $H1159/$R1159, ""), ""), "")</f>
        <v/>
      </c>
      <c r="AP1159" s="10" t="str">
        <f ca="1">IFERROR(IF(AND(NOW()&lt;= EOMONTH(DATE(YEAR($O1159),11, 1), 0), Overall!$A1161&lt;&gt;"", MONTH($N1159) &lt;=11, MONTH($O1159) &gt;= 11), IF($R1159 &lt;&gt; "", $H1159/$R1159, ""), ""), "")</f>
        <v/>
      </c>
      <c r="AQ1159" s="10" t="str">
        <f ca="1">IFERROR(IF(AND(NOW()&lt;= EOMONTH(DATE(YEAR($O1159),12, 1), 0), Overall!$A1161&lt;&gt;"", MONTH($N1159) &lt;= 12, MONTH($O1159) &gt;= 12), IF($R1159 &lt;&gt; "", $H1159/$R1159, ""), ""), "")</f>
        <v/>
      </c>
      <c r="AR1159" s="16">
        <f t="shared" ca="1" si="37"/>
        <v>0</v>
      </c>
    </row>
    <row r="1160" spans="1:44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6" t="str">
        <f>IF(Overall!F1162&lt;&gt;"",VALUE(Overall!F1162),"")</f>
        <v/>
      </c>
      <c r="I1160" s="6" t="str">
        <f>IF(Overall!G1162&lt;&gt;"",VALUE(Overall!G1162),"")</f>
        <v/>
      </c>
      <c r="J1160" s="6" t="str">
        <f>IF(Overall!H1162&lt;&gt;"",VALUE(Overall!H1162),"")</f>
        <v/>
      </c>
      <c r="K1160" s="6" t="str">
        <f>IF(Overall!I1162&lt;&gt;"",VALUE(Overall!I1162),"")</f>
        <v/>
      </c>
      <c r="L1160" s="6" t="str">
        <f>IF(Overall!J1162&lt;&gt;"",VALUE(Overall!J1162),"")</f>
        <v/>
      </c>
      <c r="M1160" s="6" t="str">
        <f>IF(Overall!K1162&lt;&gt;"",VALUE(Overall!K1162),"")</f>
        <v/>
      </c>
      <c r="N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O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P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Q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R1160" s="5" t="str">
        <f t="shared" si="36"/>
        <v/>
      </c>
      <c r="S1160" s="10" t="str">
        <f>IF(Overall!$A1162&lt;&gt;"",IF(AND(MONTH($N1160) &lt;= 1, MONTH($O1160) &gt;= 1), IF($R1160 &lt;&gt; "", $H1160/$R1160, ""), ""),"")</f>
        <v/>
      </c>
      <c r="T1160" s="10" t="str">
        <f>IF(Overall!$A1162&lt;&gt;"",IF(AND(MONTH($N1160) &lt;= 2, MONTH($O1160) &gt;= 2), IF($R1160 &lt;&gt; "", $H1160/$R1160, ""), ""),"")</f>
        <v/>
      </c>
      <c r="U1160" s="10" t="str">
        <f>IF(Overall!$A1162&lt;&gt;"",IF(AND(MONTH($N1160) &lt;= 3, MONTH($O1160) &gt;= 3), IF($R1160 &lt;&gt; "", $H1160/$R1160, ""), ""),"")</f>
        <v/>
      </c>
      <c r="V1160" s="10" t="str">
        <f>IF(Overall!$A1162&lt;&gt;"",IF(AND(MONTH($N1160) &lt;= 4, MONTH($O1160) &gt;= 4), IF($R1160 &lt;&gt; "", $H1160/$R1160, ""), ""),"")</f>
        <v/>
      </c>
      <c r="W1160" s="10" t="str">
        <f>IF(Overall!$A1162&lt;&gt;"",IF(AND(MONTH($N1160) &lt;= 5, MONTH($O1160) &gt;= 5), IF($R1160 &lt;&gt; "", $H1160/$R1160, ""), ""),"")</f>
        <v/>
      </c>
      <c r="X1160" s="10" t="str">
        <f>IF(Overall!$A1162&lt;&gt;"",IF(AND(MONTH($N1160) &lt;= 6, MONTH($O1160) &gt;= 6), IF($R1160 &lt;&gt; "", $H1160/$R1160, ""), ""),"")</f>
        <v/>
      </c>
      <c r="Y1160" s="10" t="str">
        <f>IF(Overall!$A1162&lt;&gt;"",IF(AND(MONTH($N1160) &lt;= 7, MONTH($O1160) &gt;= 7 ), IF($R1160 &lt;&gt; "", $H1160/$R1160, ""), ""),"")</f>
        <v/>
      </c>
      <c r="Z1160" s="10" t="str">
        <f>IF(Overall!$A1162&lt;&gt;"",IF(AND(MONTH($N1160) &lt;= 8, MONTH($O1160) &gt;= 8), IF($R1160 &lt;&gt; "", $H1160/$R1160, ""), ""),"")</f>
        <v/>
      </c>
      <c r="AA1160" s="10" t="str">
        <f>IF(Overall!$A1162&lt;&gt;"",IF(AND(MONTH($N1160) &lt;= 9, MONTH($O1160) &gt;= 9), IF($R1160 &lt;&gt; "", $H1160/$R1160, ""), ""),"")</f>
        <v/>
      </c>
      <c r="AB1160" s="10" t="str">
        <f>IF(Overall!$A1162&lt;&gt;"",IF(AND(MONTH($N1160) &lt;= 10, MONTH($O1160) &gt;= 10), IF($R1160 &lt;&gt; "", $H1160/$R1160, ""), ""),"")</f>
        <v/>
      </c>
      <c r="AC1160" s="10" t="str">
        <f>IF(Overall!$A1162&lt;&gt;"",IF(AND(MONTH($N1160) &lt;= 11, MONTH($O1160) &gt;= 11), IF($R1160 &lt;&gt; "", $H1160/$R1160, ""), ""),"")</f>
        <v/>
      </c>
      <c r="AD1160" s="10" t="str">
        <f>IF(Overall!$A1162&lt;&gt;"",IF(AND(MONTH($N1160) &lt;= 12, MONTH($O1160) &gt;= 12), IF($R1160 &lt;&gt; "", $H1160/$R1160, ""), ""),"")</f>
        <v/>
      </c>
      <c r="AF1160" s="10" t="str">
        <f ca="1">IFERROR(IF(AND(NOW()&lt;= EOMONTH(DATE(YEAR($O1160),1, 1), 0), Overall!$A1162&lt;&gt;"", MONTH($N1160) &lt;= 1, MONTH($O1160) &gt;= 1), IF($R1160 &lt;&gt; "", $H1160/$R1160, ""), ""), "")</f>
        <v/>
      </c>
      <c r="AG1160" s="10" t="str">
        <f ca="1">IFERROR(IF(AND(NOW()&lt;= EOMONTH(DATE(YEAR($O1160),2, 1), 0), Overall!$A1162&lt;&gt;"", MONTH($N1160) &lt;= 2, MONTH($O1160) &gt;= 2), IF($R1160 &lt;&gt; "", $H1160/$R1160, ""), ""), "")</f>
        <v/>
      </c>
      <c r="AH1160" s="10" t="str">
        <f ca="1">IFERROR(IF(AND(NOW()&lt;= EOMONTH(DATE(YEAR($O1160),3, 1), 0), Overall!$A1162&lt;&gt;"", MONTH($N1160) &lt;= 3, MONTH($O1160) &gt;= 3), IF($R1160 &lt;&gt; "", $H1160/$R1160, ""), ""), "")</f>
        <v/>
      </c>
      <c r="AI1160" s="10" t="str">
        <f ca="1">IFERROR(IF(AND(NOW()&lt;= EOMONTH(DATE(YEAR($O1160),4, 1), 0), Overall!$A1162&lt;&gt;"", MONTH($N1160) &lt;= 4, MONTH($O1160) &gt;= 4), IF($R1160 &lt;&gt; "", $H1160/$R1160, ""), ""), "")</f>
        <v/>
      </c>
      <c r="AJ1160" s="10" t="str">
        <f ca="1">IFERROR(IF(AND(NOW()&lt;= EOMONTH(DATE(YEAR($O1160),5, 1), 0), Overall!$A1162&lt;&gt;"", MONTH($N1160) &lt;= 5, MONTH($O1160) &gt;= 5), IF($R1160 &lt;&gt; "", $H1160/$R1160, ""), ""), "")</f>
        <v/>
      </c>
      <c r="AK1160" s="10" t="str">
        <f ca="1">IFERROR(IF(AND(NOW()&lt;= EOMONTH(DATE(YEAR($O1160),6, 1), 0), Overall!$A1162&lt;&gt;"", MONTH($N1160) &lt;= 6, MONTH($O1160) &gt;= 6), IF($R1160 &lt;&gt; "", $H1160/$R1160, ""), ""), "")</f>
        <v/>
      </c>
      <c r="AL1160" s="10" t="str">
        <f ca="1">IFERROR(IF(AND(NOW()&lt;= EOMONTH(DATE(YEAR($O1160),7, 1), 0), Overall!$A1162&lt;&gt;"", MONTH($N1160) &lt;= 7, MONTH($O1160) &gt;= 7), IF($R1160 &lt;&gt; "", $H1160/$R1160, ""), ""), "")</f>
        <v/>
      </c>
      <c r="AM1160" s="10" t="str">
        <f ca="1">IFERROR(IF(AND(NOW()&lt;= EOMONTH(DATE(YEAR($O1160),8, 1), 0), Overall!$A1162&lt;&gt;"", MONTH($N1160) &lt;= 8, MONTH($O1160) &gt;= 8), IF($R1160 &lt;&gt; "", $H1160/$R1160, ""), ""), "")</f>
        <v/>
      </c>
      <c r="AN1160" s="10" t="str">
        <f ca="1">IFERROR(IF(AND(NOW()&lt;= EOMONTH(DATE(YEAR($O1160),9, 1), 0), Overall!$A1162&lt;&gt;"", MONTH($N1160) &lt;= 9, MONTH($O1160) &gt;= 9), IF($R1160 &lt;&gt; "", $H1160/$R1160, ""), ""), "")</f>
        <v/>
      </c>
      <c r="AO1160" s="10" t="str">
        <f ca="1">IFERROR(IF(AND(NOW()&lt;= EOMONTH(DATE(YEAR($O1160),10, 1), 0), Overall!$A1162&lt;&gt;"", MONTH($N1160) &lt;= 10, MONTH($O1160) &gt;= 10), IF($R1160 &lt;&gt; "", $H1160/$R1160, ""), ""), "")</f>
        <v/>
      </c>
      <c r="AP1160" s="10" t="str">
        <f ca="1">IFERROR(IF(AND(NOW()&lt;= EOMONTH(DATE(YEAR($O1160),11, 1), 0), Overall!$A1162&lt;&gt;"", MONTH($N1160) &lt;=11, MONTH($O1160) &gt;= 11), IF($R1160 &lt;&gt; "", $H1160/$R1160, ""), ""), "")</f>
        <v/>
      </c>
      <c r="AQ1160" s="10" t="str">
        <f ca="1">IFERROR(IF(AND(NOW()&lt;= EOMONTH(DATE(YEAR($O1160),12, 1), 0), Overall!$A1162&lt;&gt;"", MONTH($N1160) &lt;= 12, MONTH($O1160) &gt;= 12), IF($R1160 &lt;&gt; "", $H1160/$R1160, ""), ""), "")</f>
        <v/>
      </c>
      <c r="AR1160" s="16">
        <f t="shared" ca="1" si="37"/>
        <v>0</v>
      </c>
    </row>
    <row r="1161" spans="1:44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6" t="str">
        <f>IF(Overall!F1163&lt;&gt;"",VALUE(Overall!F1163),"")</f>
        <v/>
      </c>
      <c r="I1161" s="6" t="str">
        <f>IF(Overall!G1163&lt;&gt;"",VALUE(Overall!G1163),"")</f>
        <v/>
      </c>
      <c r="J1161" s="6" t="str">
        <f>IF(Overall!H1163&lt;&gt;"",VALUE(Overall!H1163),"")</f>
        <v/>
      </c>
      <c r="K1161" s="6" t="str">
        <f>IF(Overall!I1163&lt;&gt;"",VALUE(Overall!I1163),"")</f>
        <v/>
      </c>
      <c r="L1161" s="6" t="str">
        <f>IF(Overall!J1163&lt;&gt;"",VALUE(Overall!J1163),"")</f>
        <v/>
      </c>
      <c r="M1161" s="6" t="str">
        <f>IF(Overall!K1163&lt;&gt;"",VALUE(Overall!K1163),"")</f>
        <v/>
      </c>
      <c r="N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O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P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Q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R1161" s="5" t="str">
        <f t="shared" si="36"/>
        <v/>
      </c>
      <c r="S1161" s="10" t="str">
        <f>IF(Overall!$A1163&lt;&gt;"",IF(AND(MONTH($N1161) &lt;= 1, MONTH($O1161) &gt;= 1), IF($R1161 &lt;&gt; "", $H1161/$R1161, ""), ""),"")</f>
        <v/>
      </c>
      <c r="T1161" s="10" t="str">
        <f>IF(Overall!$A1163&lt;&gt;"",IF(AND(MONTH($N1161) &lt;= 2, MONTH($O1161) &gt;= 2), IF($R1161 &lt;&gt; "", $H1161/$R1161, ""), ""),"")</f>
        <v/>
      </c>
      <c r="U1161" s="10" t="str">
        <f>IF(Overall!$A1163&lt;&gt;"",IF(AND(MONTH($N1161) &lt;= 3, MONTH($O1161) &gt;= 3), IF($R1161 &lt;&gt; "", $H1161/$R1161, ""), ""),"")</f>
        <v/>
      </c>
      <c r="V1161" s="10" t="str">
        <f>IF(Overall!$A1163&lt;&gt;"",IF(AND(MONTH($N1161) &lt;= 4, MONTH($O1161) &gt;= 4), IF($R1161 &lt;&gt; "", $H1161/$R1161, ""), ""),"")</f>
        <v/>
      </c>
      <c r="W1161" s="10" t="str">
        <f>IF(Overall!$A1163&lt;&gt;"",IF(AND(MONTH($N1161) &lt;= 5, MONTH($O1161) &gt;= 5), IF($R1161 &lt;&gt; "", $H1161/$R1161, ""), ""),"")</f>
        <v/>
      </c>
      <c r="X1161" s="10" t="str">
        <f>IF(Overall!$A1163&lt;&gt;"",IF(AND(MONTH($N1161) &lt;= 6, MONTH($O1161) &gt;= 6), IF($R1161 &lt;&gt; "", $H1161/$R1161, ""), ""),"")</f>
        <v/>
      </c>
      <c r="Y1161" s="10" t="str">
        <f>IF(Overall!$A1163&lt;&gt;"",IF(AND(MONTH($N1161) &lt;= 7, MONTH($O1161) &gt;= 7 ), IF($R1161 &lt;&gt; "", $H1161/$R1161, ""), ""),"")</f>
        <v/>
      </c>
      <c r="Z1161" s="10" t="str">
        <f>IF(Overall!$A1163&lt;&gt;"",IF(AND(MONTH($N1161) &lt;= 8, MONTH($O1161) &gt;= 8), IF($R1161 &lt;&gt; "", $H1161/$R1161, ""), ""),"")</f>
        <v/>
      </c>
      <c r="AA1161" s="10" t="str">
        <f>IF(Overall!$A1163&lt;&gt;"",IF(AND(MONTH($N1161) &lt;= 9, MONTH($O1161) &gt;= 9), IF($R1161 &lt;&gt; "", $H1161/$R1161, ""), ""),"")</f>
        <v/>
      </c>
      <c r="AB1161" s="10" t="str">
        <f>IF(Overall!$A1163&lt;&gt;"",IF(AND(MONTH($N1161) &lt;= 10, MONTH($O1161) &gt;= 10), IF($R1161 &lt;&gt; "", $H1161/$R1161, ""), ""),"")</f>
        <v/>
      </c>
      <c r="AC1161" s="10" t="str">
        <f>IF(Overall!$A1163&lt;&gt;"",IF(AND(MONTH($N1161) &lt;= 11, MONTH($O1161) &gt;= 11), IF($R1161 &lt;&gt; "", $H1161/$R1161, ""), ""),"")</f>
        <v/>
      </c>
      <c r="AD1161" s="10" t="str">
        <f>IF(Overall!$A1163&lt;&gt;"",IF(AND(MONTH($N1161) &lt;= 12, MONTH($O1161) &gt;= 12), IF($R1161 &lt;&gt; "", $H1161/$R1161, ""), ""),"")</f>
        <v/>
      </c>
      <c r="AF1161" s="10" t="str">
        <f ca="1">IFERROR(IF(AND(NOW()&lt;= EOMONTH(DATE(YEAR($O1161),1, 1), 0), Overall!$A1163&lt;&gt;"", MONTH($N1161) &lt;= 1, MONTH($O1161) &gt;= 1), IF($R1161 &lt;&gt; "", $H1161/$R1161, ""), ""), "")</f>
        <v/>
      </c>
      <c r="AG1161" s="10" t="str">
        <f ca="1">IFERROR(IF(AND(NOW()&lt;= EOMONTH(DATE(YEAR($O1161),2, 1), 0), Overall!$A1163&lt;&gt;"", MONTH($N1161) &lt;= 2, MONTH($O1161) &gt;= 2), IF($R1161 &lt;&gt; "", $H1161/$R1161, ""), ""), "")</f>
        <v/>
      </c>
      <c r="AH1161" s="10" t="str">
        <f ca="1">IFERROR(IF(AND(NOW()&lt;= EOMONTH(DATE(YEAR($O1161),3, 1), 0), Overall!$A1163&lt;&gt;"", MONTH($N1161) &lt;= 3, MONTH($O1161) &gt;= 3), IF($R1161 &lt;&gt; "", $H1161/$R1161, ""), ""), "")</f>
        <v/>
      </c>
      <c r="AI1161" s="10" t="str">
        <f ca="1">IFERROR(IF(AND(NOW()&lt;= EOMONTH(DATE(YEAR($O1161),4, 1), 0), Overall!$A1163&lt;&gt;"", MONTH($N1161) &lt;= 4, MONTH($O1161) &gt;= 4), IF($R1161 &lt;&gt; "", $H1161/$R1161, ""), ""), "")</f>
        <v/>
      </c>
      <c r="AJ1161" s="10" t="str">
        <f ca="1">IFERROR(IF(AND(NOW()&lt;= EOMONTH(DATE(YEAR($O1161),5, 1), 0), Overall!$A1163&lt;&gt;"", MONTH($N1161) &lt;= 5, MONTH($O1161) &gt;= 5), IF($R1161 &lt;&gt; "", $H1161/$R1161, ""), ""), "")</f>
        <v/>
      </c>
      <c r="AK1161" s="10" t="str">
        <f ca="1">IFERROR(IF(AND(NOW()&lt;= EOMONTH(DATE(YEAR($O1161),6, 1), 0), Overall!$A1163&lt;&gt;"", MONTH($N1161) &lt;= 6, MONTH($O1161) &gt;= 6), IF($R1161 &lt;&gt; "", $H1161/$R1161, ""), ""), "")</f>
        <v/>
      </c>
      <c r="AL1161" s="10" t="str">
        <f ca="1">IFERROR(IF(AND(NOW()&lt;= EOMONTH(DATE(YEAR($O1161),7, 1), 0), Overall!$A1163&lt;&gt;"", MONTH($N1161) &lt;= 7, MONTH($O1161) &gt;= 7), IF($R1161 &lt;&gt; "", $H1161/$R1161, ""), ""), "")</f>
        <v/>
      </c>
      <c r="AM1161" s="10" t="str">
        <f ca="1">IFERROR(IF(AND(NOW()&lt;= EOMONTH(DATE(YEAR($O1161),8, 1), 0), Overall!$A1163&lt;&gt;"", MONTH($N1161) &lt;= 8, MONTH($O1161) &gt;= 8), IF($R1161 &lt;&gt; "", $H1161/$R1161, ""), ""), "")</f>
        <v/>
      </c>
      <c r="AN1161" s="10" t="str">
        <f ca="1">IFERROR(IF(AND(NOW()&lt;= EOMONTH(DATE(YEAR($O1161),9, 1), 0), Overall!$A1163&lt;&gt;"", MONTH($N1161) &lt;= 9, MONTH($O1161) &gt;= 9), IF($R1161 &lt;&gt; "", $H1161/$R1161, ""), ""), "")</f>
        <v/>
      </c>
      <c r="AO1161" s="10" t="str">
        <f ca="1">IFERROR(IF(AND(NOW()&lt;= EOMONTH(DATE(YEAR($O1161),10, 1), 0), Overall!$A1163&lt;&gt;"", MONTH($N1161) &lt;= 10, MONTH($O1161) &gt;= 10), IF($R1161 &lt;&gt; "", $H1161/$R1161, ""), ""), "")</f>
        <v/>
      </c>
      <c r="AP1161" s="10" t="str">
        <f ca="1">IFERROR(IF(AND(NOW()&lt;= EOMONTH(DATE(YEAR($O1161),11, 1), 0), Overall!$A1163&lt;&gt;"", MONTH($N1161) &lt;=11, MONTH($O1161) &gt;= 11), IF($R1161 &lt;&gt; "", $H1161/$R1161, ""), ""), "")</f>
        <v/>
      </c>
      <c r="AQ1161" s="10" t="str">
        <f ca="1">IFERROR(IF(AND(NOW()&lt;= EOMONTH(DATE(YEAR($O1161),12, 1), 0), Overall!$A1163&lt;&gt;"", MONTH($N1161) &lt;= 12, MONTH($O1161) &gt;= 12), IF($R1161 &lt;&gt; "", $H1161/$R1161, ""), ""), "")</f>
        <v/>
      </c>
      <c r="AR1161" s="16">
        <f t="shared" ca="1" si="37"/>
        <v>0</v>
      </c>
    </row>
    <row r="1162" spans="1:44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6" t="str">
        <f>IF(Overall!F1164&lt;&gt;"",VALUE(Overall!F1164),"")</f>
        <v/>
      </c>
      <c r="I1162" s="6" t="str">
        <f>IF(Overall!G1164&lt;&gt;"",VALUE(Overall!G1164),"")</f>
        <v/>
      </c>
      <c r="J1162" s="6" t="str">
        <f>IF(Overall!H1164&lt;&gt;"",VALUE(Overall!H1164),"")</f>
        <v/>
      </c>
      <c r="K1162" s="6" t="str">
        <f>IF(Overall!I1164&lt;&gt;"",VALUE(Overall!I1164),"")</f>
        <v/>
      </c>
      <c r="L1162" s="6" t="str">
        <f>IF(Overall!J1164&lt;&gt;"",VALUE(Overall!J1164),"")</f>
        <v/>
      </c>
      <c r="M1162" s="6" t="str">
        <f>IF(Overall!K1164&lt;&gt;"",VALUE(Overall!K1164),"")</f>
        <v/>
      </c>
      <c r="N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O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P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Q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R1162" s="5" t="str">
        <f t="shared" si="36"/>
        <v/>
      </c>
      <c r="S1162" s="10" t="str">
        <f>IF(Overall!$A1164&lt;&gt;"",IF(AND(MONTH($N1162) &lt;= 1, MONTH($O1162) &gt;= 1), IF($R1162 &lt;&gt; "", $H1162/$R1162, ""), ""),"")</f>
        <v/>
      </c>
      <c r="T1162" s="10" t="str">
        <f>IF(Overall!$A1164&lt;&gt;"",IF(AND(MONTH($N1162) &lt;= 2, MONTH($O1162) &gt;= 2), IF($R1162 &lt;&gt; "", $H1162/$R1162, ""), ""),"")</f>
        <v/>
      </c>
      <c r="U1162" s="10" t="str">
        <f>IF(Overall!$A1164&lt;&gt;"",IF(AND(MONTH($N1162) &lt;= 3, MONTH($O1162) &gt;= 3), IF($R1162 &lt;&gt; "", $H1162/$R1162, ""), ""),"")</f>
        <v/>
      </c>
      <c r="V1162" s="10" t="str">
        <f>IF(Overall!$A1164&lt;&gt;"",IF(AND(MONTH($N1162) &lt;= 4, MONTH($O1162) &gt;= 4), IF($R1162 &lt;&gt; "", $H1162/$R1162, ""), ""),"")</f>
        <v/>
      </c>
      <c r="W1162" s="10" t="str">
        <f>IF(Overall!$A1164&lt;&gt;"",IF(AND(MONTH($N1162) &lt;= 5, MONTH($O1162) &gt;= 5), IF($R1162 &lt;&gt; "", $H1162/$R1162, ""), ""),"")</f>
        <v/>
      </c>
      <c r="X1162" s="10" t="str">
        <f>IF(Overall!$A1164&lt;&gt;"",IF(AND(MONTH($N1162) &lt;= 6, MONTH($O1162) &gt;= 6), IF($R1162 &lt;&gt; "", $H1162/$R1162, ""), ""),"")</f>
        <v/>
      </c>
      <c r="Y1162" s="10" t="str">
        <f>IF(Overall!$A1164&lt;&gt;"",IF(AND(MONTH($N1162) &lt;= 7, MONTH($O1162) &gt;= 7 ), IF($R1162 &lt;&gt; "", $H1162/$R1162, ""), ""),"")</f>
        <v/>
      </c>
      <c r="Z1162" s="10" t="str">
        <f>IF(Overall!$A1164&lt;&gt;"",IF(AND(MONTH($N1162) &lt;= 8, MONTH($O1162) &gt;= 8), IF($R1162 &lt;&gt; "", $H1162/$R1162, ""), ""),"")</f>
        <v/>
      </c>
      <c r="AA1162" s="10" t="str">
        <f>IF(Overall!$A1164&lt;&gt;"",IF(AND(MONTH($N1162) &lt;= 9, MONTH($O1162) &gt;= 9), IF($R1162 &lt;&gt; "", $H1162/$R1162, ""), ""),"")</f>
        <v/>
      </c>
      <c r="AB1162" s="10" t="str">
        <f>IF(Overall!$A1164&lt;&gt;"",IF(AND(MONTH($N1162) &lt;= 10, MONTH($O1162) &gt;= 10), IF($R1162 &lt;&gt; "", $H1162/$R1162, ""), ""),"")</f>
        <v/>
      </c>
      <c r="AC1162" s="10" t="str">
        <f>IF(Overall!$A1164&lt;&gt;"",IF(AND(MONTH($N1162) &lt;= 11, MONTH($O1162) &gt;= 11), IF($R1162 &lt;&gt; "", $H1162/$R1162, ""), ""),"")</f>
        <v/>
      </c>
      <c r="AD1162" s="10" t="str">
        <f>IF(Overall!$A1164&lt;&gt;"",IF(AND(MONTH($N1162) &lt;= 12, MONTH($O1162) &gt;= 12), IF($R1162 &lt;&gt; "", $H1162/$R1162, ""), ""),"")</f>
        <v/>
      </c>
      <c r="AF1162" s="10" t="str">
        <f ca="1">IFERROR(IF(AND(NOW()&lt;= EOMONTH(DATE(YEAR($O1162),1, 1), 0), Overall!$A1164&lt;&gt;"", MONTH($N1162) &lt;= 1, MONTH($O1162) &gt;= 1), IF($R1162 &lt;&gt; "", $H1162/$R1162, ""), ""), "")</f>
        <v/>
      </c>
      <c r="AG1162" s="10" t="str">
        <f ca="1">IFERROR(IF(AND(NOW()&lt;= EOMONTH(DATE(YEAR($O1162),2, 1), 0), Overall!$A1164&lt;&gt;"", MONTH($N1162) &lt;= 2, MONTH($O1162) &gt;= 2), IF($R1162 &lt;&gt; "", $H1162/$R1162, ""), ""), "")</f>
        <v/>
      </c>
      <c r="AH1162" s="10" t="str">
        <f ca="1">IFERROR(IF(AND(NOW()&lt;= EOMONTH(DATE(YEAR($O1162),3, 1), 0), Overall!$A1164&lt;&gt;"", MONTH($N1162) &lt;= 3, MONTH($O1162) &gt;= 3), IF($R1162 &lt;&gt; "", $H1162/$R1162, ""), ""), "")</f>
        <v/>
      </c>
      <c r="AI1162" s="10" t="str">
        <f ca="1">IFERROR(IF(AND(NOW()&lt;= EOMONTH(DATE(YEAR($O1162),4, 1), 0), Overall!$A1164&lt;&gt;"", MONTH($N1162) &lt;= 4, MONTH($O1162) &gt;= 4), IF($R1162 &lt;&gt; "", $H1162/$R1162, ""), ""), "")</f>
        <v/>
      </c>
      <c r="AJ1162" s="10" t="str">
        <f ca="1">IFERROR(IF(AND(NOW()&lt;= EOMONTH(DATE(YEAR($O1162),5, 1), 0), Overall!$A1164&lt;&gt;"", MONTH($N1162) &lt;= 5, MONTH($O1162) &gt;= 5), IF($R1162 &lt;&gt; "", $H1162/$R1162, ""), ""), "")</f>
        <v/>
      </c>
      <c r="AK1162" s="10" t="str">
        <f ca="1">IFERROR(IF(AND(NOW()&lt;= EOMONTH(DATE(YEAR($O1162),6, 1), 0), Overall!$A1164&lt;&gt;"", MONTH($N1162) &lt;= 6, MONTH($O1162) &gt;= 6), IF($R1162 &lt;&gt; "", $H1162/$R1162, ""), ""), "")</f>
        <v/>
      </c>
      <c r="AL1162" s="10" t="str">
        <f ca="1">IFERROR(IF(AND(NOW()&lt;= EOMONTH(DATE(YEAR($O1162),7, 1), 0), Overall!$A1164&lt;&gt;"", MONTH($N1162) &lt;= 7, MONTH($O1162) &gt;= 7), IF($R1162 &lt;&gt; "", $H1162/$R1162, ""), ""), "")</f>
        <v/>
      </c>
      <c r="AM1162" s="10" t="str">
        <f ca="1">IFERROR(IF(AND(NOW()&lt;= EOMONTH(DATE(YEAR($O1162),8, 1), 0), Overall!$A1164&lt;&gt;"", MONTH($N1162) &lt;= 8, MONTH($O1162) &gt;= 8), IF($R1162 &lt;&gt; "", $H1162/$R1162, ""), ""), "")</f>
        <v/>
      </c>
      <c r="AN1162" s="10" t="str">
        <f ca="1">IFERROR(IF(AND(NOW()&lt;= EOMONTH(DATE(YEAR($O1162),9, 1), 0), Overall!$A1164&lt;&gt;"", MONTH($N1162) &lt;= 9, MONTH($O1162) &gt;= 9), IF($R1162 &lt;&gt; "", $H1162/$R1162, ""), ""), "")</f>
        <v/>
      </c>
      <c r="AO1162" s="10" t="str">
        <f ca="1">IFERROR(IF(AND(NOW()&lt;= EOMONTH(DATE(YEAR($O1162),10, 1), 0), Overall!$A1164&lt;&gt;"", MONTH($N1162) &lt;= 10, MONTH($O1162) &gt;= 10), IF($R1162 &lt;&gt; "", $H1162/$R1162, ""), ""), "")</f>
        <v/>
      </c>
      <c r="AP1162" s="10" t="str">
        <f ca="1">IFERROR(IF(AND(NOW()&lt;= EOMONTH(DATE(YEAR($O1162),11, 1), 0), Overall!$A1164&lt;&gt;"", MONTH($N1162) &lt;=11, MONTH($O1162) &gt;= 11), IF($R1162 &lt;&gt; "", $H1162/$R1162, ""), ""), "")</f>
        <v/>
      </c>
      <c r="AQ1162" s="10" t="str">
        <f ca="1">IFERROR(IF(AND(NOW()&lt;= EOMONTH(DATE(YEAR($O1162),12, 1), 0), Overall!$A1164&lt;&gt;"", MONTH($N1162) &lt;= 12, MONTH($O1162) &gt;= 12), IF($R1162 &lt;&gt; "", $H1162/$R1162, ""), ""), "")</f>
        <v/>
      </c>
      <c r="AR1162" s="16">
        <f t="shared" ca="1" si="37"/>
        <v>0</v>
      </c>
    </row>
    <row r="1163" spans="1:44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6" t="str">
        <f>IF(Overall!F1165&lt;&gt;"",VALUE(Overall!F1165),"")</f>
        <v/>
      </c>
      <c r="I1163" s="6" t="str">
        <f>IF(Overall!G1165&lt;&gt;"",VALUE(Overall!G1165),"")</f>
        <v/>
      </c>
      <c r="J1163" s="6" t="str">
        <f>IF(Overall!H1165&lt;&gt;"",VALUE(Overall!H1165),"")</f>
        <v/>
      </c>
      <c r="K1163" s="6" t="str">
        <f>IF(Overall!I1165&lt;&gt;"",VALUE(Overall!I1165),"")</f>
        <v/>
      </c>
      <c r="L1163" s="6" t="str">
        <f>IF(Overall!J1165&lt;&gt;"",VALUE(Overall!J1165),"")</f>
        <v/>
      </c>
      <c r="M1163" s="6" t="str">
        <f>IF(Overall!K1165&lt;&gt;"",VALUE(Overall!K1165),"")</f>
        <v/>
      </c>
      <c r="N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O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P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Q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R1163" s="5" t="str">
        <f t="shared" si="36"/>
        <v/>
      </c>
      <c r="S1163" s="10" t="str">
        <f>IF(Overall!$A1165&lt;&gt;"",IF(AND(MONTH($N1163) &lt;= 1, MONTH($O1163) &gt;= 1), IF($R1163 &lt;&gt; "", $H1163/$R1163, ""), ""),"")</f>
        <v/>
      </c>
      <c r="T1163" s="10" t="str">
        <f>IF(Overall!$A1165&lt;&gt;"",IF(AND(MONTH($N1163) &lt;= 2, MONTH($O1163) &gt;= 2), IF($R1163 &lt;&gt; "", $H1163/$R1163, ""), ""),"")</f>
        <v/>
      </c>
      <c r="U1163" s="10" t="str">
        <f>IF(Overall!$A1165&lt;&gt;"",IF(AND(MONTH($N1163) &lt;= 3, MONTH($O1163) &gt;= 3), IF($R1163 &lt;&gt; "", $H1163/$R1163, ""), ""),"")</f>
        <v/>
      </c>
      <c r="V1163" s="10" t="str">
        <f>IF(Overall!$A1165&lt;&gt;"",IF(AND(MONTH($N1163) &lt;= 4, MONTH($O1163) &gt;= 4), IF($R1163 &lt;&gt; "", $H1163/$R1163, ""), ""),"")</f>
        <v/>
      </c>
      <c r="W1163" s="10" t="str">
        <f>IF(Overall!$A1165&lt;&gt;"",IF(AND(MONTH($N1163) &lt;= 5, MONTH($O1163) &gt;= 5), IF($R1163 &lt;&gt; "", $H1163/$R1163, ""), ""),"")</f>
        <v/>
      </c>
      <c r="X1163" s="10" t="str">
        <f>IF(Overall!$A1165&lt;&gt;"",IF(AND(MONTH($N1163) &lt;= 6, MONTH($O1163) &gt;= 6), IF($R1163 &lt;&gt; "", $H1163/$R1163, ""), ""),"")</f>
        <v/>
      </c>
      <c r="Y1163" s="10" t="str">
        <f>IF(Overall!$A1165&lt;&gt;"",IF(AND(MONTH($N1163) &lt;= 7, MONTH($O1163) &gt;= 7 ), IF($R1163 &lt;&gt; "", $H1163/$R1163, ""), ""),"")</f>
        <v/>
      </c>
      <c r="Z1163" s="10" t="str">
        <f>IF(Overall!$A1165&lt;&gt;"",IF(AND(MONTH($N1163) &lt;= 8, MONTH($O1163) &gt;= 8), IF($R1163 &lt;&gt; "", $H1163/$R1163, ""), ""),"")</f>
        <v/>
      </c>
      <c r="AA1163" s="10" t="str">
        <f>IF(Overall!$A1165&lt;&gt;"",IF(AND(MONTH($N1163) &lt;= 9, MONTH($O1163) &gt;= 9), IF($R1163 &lt;&gt; "", $H1163/$R1163, ""), ""),"")</f>
        <v/>
      </c>
      <c r="AB1163" s="10" t="str">
        <f>IF(Overall!$A1165&lt;&gt;"",IF(AND(MONTH($N1163) &lt;= 10, MONTH($O1163) &gt;= 10), IF($R1163 &lt;&gt; "", $H1163/$R1163, ""), ""),"")</f>
        <v/>
      </c>
      <c r="AC1163" s="10" t="str">
        <f>IF(Overall!$A1165&lt;&gt;"",IF(AND(MONTH($N1163) &lt;= 11, MONTH($O1163) &gt;= 11), IF($R1163 &lt;&gt; "", $H1163/$R1163, ""), ""),"")</f>
        <v/>
      </c>
      <c r="AD1163" s="10" t="str">
        <f>IF(Overall!$A1165&lt;&gt;"",IF(AND(MONTH($N1163) &lt;= 12, MONTH($O1163) &gt;= 12), IF($R1163 &lt;&gt; "", $H1163/$R1163, ""), ""),"")</f>
        <v/>
      </c>
      <c r="AF1163" s="10" t="str">
        <f ca="1">IFERROR(IF(AND(NOW()&lt;= EOMONTH(DATE(YEAR($O1163),1, 1), 0), Overall!$A1165&lt;&gt;"", MONTH($N1163) &lt;= 1, MONTH($O1163) &gt;= 1), IF($R1163 &lt;&gt; "", $H1163/$R1163, ""), ""), "")</f>
        <v/>
      </c>
      <c r="AG1163" s="10" t="str">
        <f ca="1">IFERROR(IF(AND(NOW()&lt;= EOMONTH(DATE(YEAR($O1163),2, 1), 0), Overall!$A1165&lt;&gt;"", MONTH($N1163) &lt;= 2, MONTH($O1163) &gt;= 2), IF($R1163 &lt;&gt; "", $H1163/$R1163, ""), ""), "")</f>
        <v/>
      </c>
      <c r="AH1163" s="10" t="str">
        <f ca="1">IFERROR(IF(AND(NOW()&lt;= EOMONTH(DATE(YEAR($O1163),3, 1), 0), Overall!$A1165&lt;&gt;"", MONTH($N1163) &lt;= 3, MONTH($O1163) &gt;= 3), IF($R1163 &lt;&gt; "", $H1163/$R1163, ""), ""), "")</f>
        <v/>
      </c>
      <c r="AI1163" s="10" t="str">
        <f ca="1">IFERROR(IF(AND(NOW()&lt;= EOMONTH(DATE(YEAR($O1163),4, 1), 0), Overall!$A1165&lt;&gt;"", MONTH($N1163) &lt;= 4, MONTH($O1163) &gt;= 4), IF($R1163 &lt;&gt; "", $H1163/$R1163, ""), ""), "")</f>
        <v/>
      </c>
      <c r="AJ1163" s="10" t="str">
        <f ca="1">IFERROR(IF(AND(NOW()&lt;= EOMONTH(DATE(YEAR($O1163),5, 1), 0), Overall!$A1165&lt;&gt;"", MONTH($N1163) &lt;= 5, MONTH($O1163) &gt;= 5), IF($R1163 &lt;&gt; "", $H1163/$R1163, ""), ""), "")</f>
        <v/>
      </c>
      <c r="AK1163" s="10" t="str">
        <f ca="1">IFERROR(IF(AND(NOW()&lt;= EOMONTH(DATE(YEAR($O1163),6, 1), 0), Overall!$A1165&lt;&gt;"", MONTH($N1163) &lt;= 6, MONTH($O1163) &gt;= 6), IF($R1163 &lt;&gt; "", $H1163/$R1163, ""), ""), "")</f>
        <v/>
      </c>
      <c r="AL1163" s="10" t="str">
        <f ca="1">IFERROR(IF(AND(NOW()&lt;= EOMONTH(DATE(YEAR($O1163),7, 1), 0), Overall!$A1165&lt;&gt;"", MONTH($N1163) &lt;= 7, MONTH($O1163) &gt;= 7), IF($R1163 &lt;&gt; "", $H1163/$R1163, ""), ""), "")</f>
        <v/>
      </c>
      <c r="AM1163" s="10" t="str">
        <f ca="1">IFERROR(IF(AND(NOW()&lt;= EOMONTH(DATE(YEAR($O1163),8, 1), 0), Overall!$A1165&lt;&gt;"", MONTH($N1163) &lt;= 8, MONTH($O1163) &gt;= 8), IF($R1163 &lt;&gt; "", $H1163/$R1163, ""), ""), "")</f>
        <v/>
      </c>
      <c r="AN1163" s="10" t="str">
        <f ca="1">IFERROR(IF(AND(NOW()&lt;= EOMONTH(DATE(YEAR($O1163),9, 1), 0), Overall!$A1165&lt;&gt;"", MONTH($N1163) &lt;= 9, MONTH($O1163) &gt;= 9), IF($R1163 &lt;&gt; "", $H1163/$R1163, ""), ""), "")</f>
        <v/>
      </c>
      <c r="AO1163" s="10" t="str">
        <f ca="1">IFERROR(IF(AND(NOW()&lt;= EOMONTH(DATE(YEAR($O1163),10, 1), 0), Overall!$A1165&lt;&gt;"", MONTH($N1163) &lt;= 10, MONTH($O1163) &gt;= 10), IF($R1163 &lt;&gt; "", $H1163/$R1163, ""), ""), "")</f>
        <v/>
      </c>
      <c r="AP1163" s="10" t="str">
        <f ca="1">IFERROR(IF(AND(NOW()&lt;= EOMONTH(DATE(YEAR($O1163),11, 1), 0), Overall!$A1165&lt;&gt;"", MONTH($N1163) &lt;=11, MONTH($O1163) &gt;= 11), IF($R1163 &lt;&gt; "", $H1163/$R1163, ""), ""), "")</f>
        <v/>
      </c>
      <c r="AQ1163" s="10" t="str">
        <f ca="1">IFERROR(IF(AND(NOW()&lt;= EOMONTH(DATE(YEAR($O1163),12, 1), 0), Overall!$A1165&lt;&gt;"", MONTH($N1163) &lt;= 12, MONTH($O1163) &gt;= 12), IF($R1163 &lt;&gt; "", $H1163/$R1163, ""), ""), "")</f>
        <v/>
      </c>
      <c r="AR1163" s="16">
        <f t="shared" ca="1" si="37"/>
        <v>0</v>
      </c>
    </row>
    <row r="1164" spans="1:44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6" t="str">
        <f>IF(Overall!F1166&lt;&gt;"",VALUE(Overall!F1166),"")</f>
        <v/>
      </c>
      <c r="I1164" s="6" t="str">
        <f>IF(Overall!G1166&lt;&gt;"",VALUE(Overall!G1166),"")</f>
        <v/>
      </c>
      <c r="J1164" s="6" t="str">
        <f>IF(Overall!H1166&lt;&gt;"",VALUE(Overall!H1166),"")</f>
        <v/>
      </c>
      <c r="K1164" s="6" t="str">
        <f>IF(Overall!I1166&lt;&gt;"",VALUE(Overall!I1166),"")</f>
        <v/>
      </c>
      <c r="L1164" s="6" t="str">
        <f>IF(Overall!J1166&lt;&gt;"",VALUE(Overall!J1166),"")</f>
        <v/>
      </c>
      <c r="M1164" s="6" t="str">
        <f>IF(Overall!K1166&lt;&gt;"",VALUE(Overall!K1166),"")</f>
        <v/>
      </c>
      <c r="N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O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P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Q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R1164" s="5" t="str">
        <f t="shared" si="36"/>
        <v/>
      </c>
      <c r="S1164" s="10" t="str">
        <f>IF(Overall!$A1166&lt;&gt;"",IF(AND(MONTH($N1164) &lt;= 1, MONTH($O1164) &gt;= 1), IF($R1164 &lt;&gt; "", $H1164/$R1164, ""), ""),"")</f>
        <v/>
      </c>
      <c r="T1164" s="10" t="str">
        <f>IF(Overall!$A1166&lt;&gt;"",IF(AND(MONTH($N1164) &lt;= 2, MONTH($O1164) &gt;= 2), IF($R1164 &lt;&gt; "", $H1164/$R1164, ""), ""),"")</f>
        <v/>
      </c>
      <c r="U1164" s="10" t="str">
        <f>IF(Overall!$A1166&lt;&gt;"",IF(AND(MONTH($N1164) &lt;= 3, MONTH($O1164) &gt;= 3), IF($R1164 &lt;&gt; "", $H1164/$R1164, ""), ""),"")</f>
        <v/>
      </c>
      <c r="V1164" s="10" t="str">
        <f>IF(Overall!$A1166&lt;&gt;"",IF(AND(MONTH($N1164) &lt;= 4, MONTH($O1164) &gt;= 4), IF($R1164 &lt;&gt; "", $H1164/$R1164, ""), ""),"")</f>
        <v/>
      </c>
      <c r="W1164" s="10" t="str">
        <f>IF(Overall!$A1166&lt;&gt;"",IF(AND(MONTH($N1164) &lt;= 5, MONTH($O1164) &gt;= 5), IF($R1164 &lt;&gt; "", $H1164/$R1164, ""), ""),"")</f>
        <v/>
      </c>
      <c r="X1164" s="10" t="str">
        <f>IF(Overall!$A1166&lt;&gt;"",IF(AND(MONTH($N1164) &lt;= 6, MONTH($O1164) &gt;= 6), IF($R1164 &lt;&gt; "", $H1164/$R1164, ""), ""),"")</f>
        <v/>
      </c>
      <c r="Y1164" s="10" t="str">
        <f>IF(Overall!$A1166&lt;&gt;"",IF(AND(MONTH($N1164) &lt;= 7, MONTH($O1164) &gt;= 7 ), IF($R1164 &lt;&gt; "", $H1164/$R1164, ""), ""),"")</f>
        <v/>
      </c>
      <c r="Z1164" s="10" t="str">
        <f>IF(Overall!$A1166&lt;&gt;"",IF(AND(MONTH($N1164) &lt;= 8, MONTH($O1164) &gt;= 8), IF($R1164 &lt;&gt; "", $H1164/$R1164, ""), ""),"")</f>
        <v/>
      </c>
      <c r="AA1164" s="10" t="str">
        <f>IF(Overall!$A1166&lt;&gt;"",IF(AND(MONTH($N1164) &lt;= 9, MONTH($O1164) &gt;= 9), IF($R1164 &lt;&gt; "", $H1164/$R1164, ""), ""),"")</f>
        <v/>
      </c>
      <c r="AB1164" s="10" t="str">
        <f>IF(Overall!$A1166&lt;&gt;"",IF(AND(MONTH($N1164) &lt;= 10, MONTH($O1164) &gt;= 10), IF($R1164 &lt;&gt; "", $H1164/$R1164, ""), ""),"")</f>
        <v/>
      </c>
      <c r="AC1164" s="10" t="str">
        <f>IF(Overall!$A1166&lt;&gt;"",IF(AND(MONTH($N1164) &lt;= 11, MONTH($O1164) &gt;= 11), IF($R1164 &lt;&gt; "", $H1164/$R1164, ""), ""),"")</f>
        <v/>
      </c>
      <c r="AD1164" s="10" t="str">
        <f>IF(Overall!$A1166&lt;&gt;"",IF(AND(MONTH($N1164) &lt;= 12, MONTH($O1164) &gt;= 12), IF($R1164 &lt;&gt; "", $H1164/$R1164, ""), ""),"")</f>
        <v/>
      </c>
      <c r="AF1164" s="10" t="str">
        <f ca="1">IFERROR(IF(AND(NOW()&lt;= EOMONTH(DATE(YEAR($O1164),1, 1), 0), Overall!$A1166&lt;&gt;"", MONTH($N1164) &lt;= 1, MONTH($O1164) &gt;= 1), IF($R1164 &lt;&gt; "", $H1164/$R1164, ""), ""), "")</f>
        <v/>
      </c>
      <c r="AG1164" s="10" t="str">
        <f ca="1">IFERROR(IF(AND(NOW()&lt;= EOMONTH(DATE(YEAR($O1164),2, 1), 0), Overall!$A1166&lt;&gt;"", MONTH($N1164) &lt;= 2, MONTH($O1164) &gt;= 2), IF($R1164 &lt;&gt; "", $H1164/$R1164, ""), ""), "")</f>
        <v/>
      </c>
      <c r="AH1164" s="10" t="str">
        <f ca="1">IFERROR(IF(AND(NOW()&lt;= EOMONTH(DATE(YEAR($O1164),3, 1), 0), Overall!$A1166&lt;&gt;"", MONTH($N1164) &lt;= 3, MONTH($O1164) &gt;= 3), IF($R1164 &lt;&gt; "", $H1164/$R1164, ""), ""), "")</f>
        <v/>
      </c>
      <c r="AI1164" s="10" t="str">
        <f ca="1">IFERROR(IF(AND(NOW()&lt;= EOMONTH(DATE(YEAR($O1164),4, 1), 0), Overall!$A1166&lt;&gt;"", MONTH($N1164) &lt;= 4, MONTH($O1164) &gt;= 4), IF($R1164 &lt;&gt; "", $H1164/$R1164, ""), ""), "")</f>
        <v/>
      </c>
      <c r="AJ1164" s="10" t="str">
        <f ca="1">IFERROR(IF(AND(NOW()&lt;= EOMONTH(DATE(YEAR($O1164),5, 1), 0), Overall!$A1166&lt;&gt;"", MONTH($N1164) &lt;= 5, MONTH($O1164) &gt;= 5), IF($R1164 &lt;&gt; "", $H1164/$R1164, ""), ""), "")</f>
        <v/>
      </c>
      <c r="AK1164" s="10" t="str">
        <f ca="1">IFERROR(IF(AND(NOW()&lt;= EOMONTH(DATE(YEAR($O1164),6, 1), 0), Overall!$A1166&lt;&gt;"", MONTH($N1164) &lt;= 6, MONTH($O1164) &gt;= 6), IF($R1164 &lt;&gt; "", $H1164/$R1164, ""), ""), "")</f>
        <v/>
      </c>
      <c r="AL1164" s="10" t="str">
        <f ca="1">IFERROR(IF(AND(NOW()&lt;= EOMONTH(DATE(YEAR($O1164),7, 1), 0), Overall!$A1166&lt;&gt;"", MONTH($N1164) &lt;= 7, MONTH($O1164) &gt;= 7), IF($R1164 &lt;&gt; "", $H1164/$R1164, ""), ""), "")</f>
        <v/>
      </c>
      <c r="AM1164" s="10" t="str">
        <f ca="1">IFERROR(IF(AND(NOW()&lt;= EOMONTH(DATE(YEAR($O1164),8, 1), 0), Overall!$A1166&lt;&gt;"", MONTH($N1164) &lt;= 8, MONTH($O1164) &gt;= 8), IF($R1164 &lt;&gt; "", $H1164/$R1164, ""), ""), "")</f>
        <v/>
      </c>
      <c r="AN1164" s="10" t="str">
        <f ca="1">IFERROR(IF(AND(NOW()&lt;= EOMONTH(DATE(YEAR($O1164),9, 1), 0), Overall!$A1166&lt;&gt;"", MONTH($N1164) &lt;= 9, MONTH($O1164) &gt;= 9), IF($R1164 &lt;&gt; "", $H1164/$R1164, ""), ""), "")</f>
        <v/>
      </c>
      <c r="AO1164" s="10" t="str">
        <f ca="1">IFERROR(IF(AND(NOW()&lt;= EOMONTH(DATE(YEAR($O1164),10, 1), 0), Overall!$A1166&lt;&gt;"", MONTH($N1164) &lt;= 10, MONTH($O1164) &gt;= 10), IF($R1164 &lt;&gt; "", $H1164/$R1164, ""), ""), "")</f>
        <v/>
      </c>
      <c r="AP1164" s="10" t="str">
        <f ca="1">IFERROR(IF(AND(NOW()&lt;= EOMONTH(DATE(YEAR($O1164),11, 1), 0), Overall!$A1166&lt;&gt;"", MONTH($N1164) &lt;=11, MONTH($O1164) &gt;= 11), IF($R1164 &lt;&gt; "", $H1164/$R1164, ""), ""), "")</f>
        <v/>
      </c>
      <c r="AQ1164" s="10" t="str">
        <f ca="1">IFERROR(IF(AND(NOW()&lt;= EOMONTH(DATE(YEAR($O1164),12, 1), 0), Overall!$A1166&lt;&gt;"", MONTH($N1164) &lt;= 12, MONTH($O1164) &gt;= 12), IF($R1164 &lt;&gt; "", $H1164/$R1164, ""), ""), "")</f>
        <v/>
      </c>
      <c r="AR1164" s="16">
        <f t="shared" ca="1" si="37"/>
        <v>0</v>
      </c>
    </row>
    <row r="1165" spans="1:44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6" t="str">
        <f>IF(Overall!F1167&lt;&gt;"",VALUE(Overall!F1167),"")</f>
        <v/>
      </c>
      <c r="I1165" s="6" t="str">
        <f>IF(Overall!G1167&lt;&gt;"",VALUE(Overall!G1167),"")</f>
        <v/>
      </c>
      <c r="J1165" s="6" t="str">
        <f>IF(Overall!H1167&lt;&gt;"",VALUE(Overall!H1167),"")</f>
        <v/>
      </c>
      <c r="K1165" s="6" t="str">
        <f>IF(Overall!I1167&lt;&gt;"",VALUE(Overall!I1167),"")</f>
        <v/>
      </c>
      <c r="L1165" s="6" t="str">
        <f>IF(Overall!J1167&lt;&gt;"",VALUE(Overall!J1167),"")</f>
        <v/>
      </c>
      <c r="M1165" s="6" t="str">
        <f>IF(Overall!K1167&lt;&gt;"",VALUE(Overall!K1167),"")</f>
        <v/>
      </c>
      <c r="N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O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P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Q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R1165" s="5" t="str">
        <f t="shared" si="36"/>
        <v/>
      </c>
      <c r="S1165" s="10" t="str">
        <f>IF(Overall!$A1167&lt;&gt;"",IF(AND(MONTH($N1165) &lt;= 1, MONTH($O1165) &gt;= 1), IF($R1165 &lt;&gt; "", $H1165/$R1165, ""), ""),"")</f>
        <v/>
      </c>
      <c r="T1165" s="10" t="str">
        <f>IF(Overall!$A1167&lt;&gt;"",IF(AND(MONTH($N1165) &lt;= 2, MONTH($O1165) &gt;= 2), IF($R1165 &lt;&gt; "", $H1165/$R1165, ""), ""),"")</f>
        <v/>
      </c>
      <c r="U1165" s="10" t="str">
        <f>IF(Overall!$A1167&lt;&gt;"",IF(AND(MONTH($N1165) &lt;= 3, MONTH($O1165) &gt;= 3), IF($R1165 &lt;&gt; "", $H1165/$R1165, ""), ""),"")</f>
        <v/>
      </c>
      <c r="V1165" s="10" t="str">
        <f>IF(Overall!$A1167&lt;&gt;"",IF(AND(MONTH($N1165) &lt;= 4, MONTH($O1165) &gt;= 4), IF($R1165 &lt;&gt; "", $H1165/$R1165, ""), ""),"")</f>
        <v/>
      </c>
      <c r="W1165" s="10" t="str">
        <f>IF(Overall!$A1167&lt;&gt;"",IF(AND(MONTH($N1165) &lt;= 5, MONTH($O1165) &gt;= 5), IF($R1165 &lt;&gt; "", $H1165/$R1165, ""), ""),"")</f>
        <v/>
      </c>
      <c r="X1165" s="10" t="str">
        <f>IF(Overall!$A1167&lt;&gt;"",IF(AND(MONTH($N1165) &lt;= 6, MONTH($O1165) &gt;= 6), IF($R1165 &lt;&gt; "", $H1165/$R1165, ""), ""),"")</f>
        <v/>
      </c>
      <c r="Y1165" s="10" t="str">
        <f>IF(Overall!$A1167&lt;&gt;"",IF(AND(MONTH($N1165) &lt;= 7, MONTH($O1165) &gt;= 7 ), IF($R1165 &lt;&gt; "", $H1165/$R1165, ""), ""),"")</f>
        <v/>
      </c>
      <c r="Z1165" s="10" t="str">
        <f>IF(Overall!$A1167&lt;&gt;"",IF(AND(MONTH($N1165) &lt;= 8, MONTH($O1165) &gt;= 8), IF($R1165 &lt;&gt; "", $H1165/$R1165, ""), ""),"")</f>
        <v/>
      </c>
      <c r="AA1165" s="10" t="str">
        <f>IF(Overall!$A1167&lt;&gt;"",IF(AND(MONTH($N1165) &lt;= 9, MONTH($O1165) &gt;= 9), IF($R1165 &lt;&gt; "", $H1165/$R1165, ""), ""),"")</f>
        <v/>
      </c>
      <c r="AB1165" s="10" t="str">
        <f>IF(Overall!$A1167&lt;&gt;"",IF(AND(MONTH($N1165) &lt;= 10, MONTH($O1165) &gt;= 10), IF($R1165 &lt;&gt; "", $H1165/$R1165, ""), ""),"")</f>
        <v/>
      </c>
      <c r="AC1165" s="10" t="str">
        <f>IF(Overall!$A1167&lt;&gt;"",IF(AND(MONTH($N1165) &lt;= 11, MONTH($O1165) &gt;= 11), IF($R1165 &lt;&gt; "", $H1165/$R1165, ""), ""),"")</f>
        <v/>
      </c>
      <c r="AD1165" s="10" t="str">
        <f>IF(Overall!$A1167&lt;&gt;"",IF(AND(MONTH($N1165) &lt;= 12, MONTH($O1165) &gt;= 12), IF($R1165 &lt;&gt; "", $H1165/$R1165, ""), ""),"")</f>
        <v/>
      </c>
      <c r="AF1165" s="10" t="str">
        <f ca="1">IFERROR(IF(AND(NOW()&lt;= EOMONTH(DATE(YEAR($O1165),1, 1), 0), Overall!$A1167&lt;&gt;"", MONTH($N1165) &lt;= 1, MONTH($O1165) &gt;= 1), IF($R1165 &lt;&gt; "", $H1165/$R1165, ""), ""), "")</f>
        <v/>
      </c>
      <c r="AG1165" s="10" t="str">
        <f ca="1">IFERROR(IF(AND(NOW()&lt;= EOMONTH(DATE(YEAR($O1165),2, 1), 0), Overall!$A1167&lt;&gt;"", MONTH($N1165) &lt;= 2, MONTH($O1165) &gt;= 2), IF($R1165 &lt;&gt; "", $H1165/$R1165, ""), ""), "")</f>
        <v/>
      </c>
      <c r="AH1165" s="10" t="str">
        <f ca="1">IFERROR(IF(AND(NOW()&lt;= EOMONTH(DATE(YEAR($O1165),3, 1), 0), Overall!$A1167&lt;&gt;"", MONTH($N1165) &lt;= 3, MONTH($O1165) &gt;= 3), IF($R1165 &lt;&gt; "", $H1165/$R1165, ""), ""), "")</f>
        <v/>
      </c>
      <c r="AI1165" s="10" t="str">
        <f ca="1">IFERROR(IF(AND(NOW()&lt;= EOMONTH(DATE(YEAR($O1165),4, 1), 0), Overall!$A1167&lt;&gt;"", MONTH($N1165) &lt;= 4, MONTH($O1165) &gt;= 4), IF($R1165 &lt;&gt; "", $H1165/$R1165, ""), ""), "")</f>
        <v/>
      </c>
      <c r="AJ1165" s="10" t="str">
        <f ca="1">IFERROR(IF(AND(NOW()&lt;= EOMONTH(DATE(YEAR($O1165),5, 1), 0), Overall!$A1167&lt;&gt;"", MONTH($N1165) &lt;= 5, MONTH($O1165) &gt;= 5), IF($R1165 &lt;&gt; "", $H1165/$R1165, ""), ""), "")</f>
        <v/>
      </c>
      <c r="AK1165" s="10" t="str">
        <f ca="1">IFERROR(IF(AND(NOW()&lt;= EOMONTH(DATE(YEAR($O1165),6, 1), 0), Overall!$A1167&lt;&gt;"", MONTH($N1165) &lt;= 6, MONTH($O1165) &gt;= 6), IF($R1165 &lt;&gt; "", $H1165/$R1165, ""), ""), "")</f>
        <v/>
      </c>
      <c r="AL1165" s="10" t="str">
        <f ca="1">IFERROR(IF(AND(NOW()&lt;= EOMONTH(DATE(YEAR($O1165),7, 1), 0), Overall!$A1167&lt;&gt;"", MONTH($N1165) &lt;= 7, MONTH($O1165) &gt;= 7), IF($R1165 &lt;&gt; "", $H1165/$R1165, ""), ""), "")</f>
        <v/>
      </c>
      <c r="AM1165" s="10" t="str">
        <f ca="1">IFERROR(IF(AND(NOW()&lt;= EOMONTH(DATE(YEAR($O1165),8, 1), 0), Overall!$A1167&lt;&gt;"", MONTH($N1165) &lt;= 8, MONTH($O1165) &gt;= 8), IF($R1165 &lt;&gt; "", $H1165/$R1165, ""), ""), "")</f>
        <v/>
      </c>
      <c r="AN1165" s="10" t="str">
        <f ca="1">IFERROR(IF(AND(NOW()&lt;= EOMONTH(DATE(YEAR($O1165),9, 1), 0), Overall!$A1167&lt;&gt;"", MONTH($N1165) &lt;= 9, MONTH($O1165) &gt;= 9), IF($R1165 &lt;&gt; "", $H1165/$R1165, ""), ""), "")</f>
        <v/>
      </c>
      <c r="AO1165" s="10" t="str">
        <f ca="1">IFERROR(IF(AND(NOW()&lt;= EOMONTH(DATE(YEAR($O1165),10, 1), 0), Overall!$A1167&lt;&gt;"", MONTH($N1165) &lt;= 10, MONTH($O1165) &gt;= 10), IF($R1165 &lt;&gt; "", $H1165/$R1165, ""), ""), "")</f>
        <v/>
      </c>
      <c r="AP1165" s="10" t="str">
        <f ca="1">IFERROR(IF(AND(NOW()&lt;= EOMONTH(DATE(YEAR($O1165),11, 1), 0), Overall!$A1167&lt;&gt;"", MONTH($N1165) &lt;=11, MONTH($O1165) &gt;= 11), IF($R1165 &lt;&gt; "", $H1165/$R1165, ""), ""), "")</f>
        <v/>
      </c>
      <c r="AQ1165" s="10" t="str">
        <f ca="1">IFERROR(IF(AND(NOW()&lt;= EOMONTH(DATE(YEAR($O1165),12, 1), 0), Overall!$A1167&lt;&gt;"", MONTH($N1165) &lt;= 12, MONTH($O1165) &gt;= 12), IF($R1165 &lt;&gt; "", $H1165/$R1165, ""), ""), "")</f>
        <v/>
      </c>
      <c r="AR1165" s="16">
        <f t="shared" ca="1" si="37"/>
        <v>0</v>
      </c>
    </row>
    <row r="1166" spans="1:44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6" t="str">
        <f>IF(Overall!F1168&lt;&gt;"",VALUE(Overall!F1168),"")</f>
        <v/>
      </c>
      <c r="I1166" s="6" t="str">
        <f>IF(Overall!G1168&lt;&gt;"",VALUE(Overall!G1168),"")</f>
        <v/>
      </c>
      <c r="J1166" s="6" t="str">
        <f>IF(Overall!H1168&lt;&gt;"",VALUE(Overall!H1168),"")</f>
        <v/>
      </c>
      <c r="K1166" s="6" t="str">
        <f>IF(Overall!I1168&lt;&gt;"",VALUE(Overall!I1168),"")</f>
        <v/>
      </c>
      <c r="L1166" s="6" t="str">
        <f>IF(Overall!J1168&lt;&gt;"",VALUE(Overall!J1168),"")</f>
        <v/>
      </c>
      <c r="M1166" s="6" t="str">
        <f>IF(Overall!K1168&lt;&gt;"",VALUE(Overall!K1168),"")</f>
        <v/>
      </c>
      <c r="N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O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P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Q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R1166" s="5" t="str">
        <f t="shared" si="36"/>
        <v/>
      </c>
      <c r="S1166" s="10" t="str">
        <f>IF(Overall!$A1168&lt;&gt;"",IF(AND(MONTH($N1166) &lt;= 1, MONTH($O1166) &gt;= 1), IF($R1166 &lt;&gt; "", $H1166/$R1166, ""), ""),"")</f>
        <v/>
      </c>
      <c r="T1166" s="10" t="str">
        <f>IF(Overall!$A1168&lt;&gt;"",IF(AND(MONTH($N1166) &lt;= 2, MONTH($O1166) &gt;= 2), IF($R1166 &lt;&gt; "", $H1166/$R1166, ""), ""),"")</f>
        <v/>
      </c>
      <c r="U1166" s="10" t="str">
        <f>IF(Overall!$A1168&lt;&gt;"",IF(AND(MONTH($N1166) &lt;= 3, MONTH($O1166) &gt;= 3), IF($R1166 &lt;&gt; "", $H1166/$R1166, ""), ""),"")</f>
        <v/>
      </c>
      <c r="V1166" s="10" t="str">
        <f>IF(Overall!$A1168&lt;&gt;"",IF(AND(MONTH($N1166) &lt;= 4, MONTH($O1166) &gt;= 4), IF($R1166 &lt;&gt; "", $H1166/$R1166, ""), ""),"")</f>
        <v/>
      </c>
      <c r="W1166" s="10" t="str">
        <f>IF(Overall!$A1168&lt;&gt;"",IF(AND(MONTH($N1166) &lt;= 5, MONTH($O1166) &gt;= 5), IF($R1166 &lt;&gt; "", $H1166/$R1166, ""), ""),"")</f>
        <v/>
      </c>
      <c r="X1166" s="10" t="str">
        <f>IF(Overall!$A1168&lt;&gt;"",IF(AND(MONTH($N1166) &lt;= 6, MONTH($O1166) &gt;= 6), IF($R1166 &lt;&gt; "", $H1166/$R1166, ""), ""),"")</f>
        <v/>
      </c>
      <c r="Y1166" s="10" t="str">
        <f>IF(Overall!$A1168&lt;&gt;"",IF(AND(MONTH($N1166) &lt;= 7, MONTH($O1166) &gt;= 7 ), IF($R1166 &lt;&gt; "", $H1166/$R1166, ""), ""),"")</f>
        <v/>
      </c>
      <c r="Z1166" s="10" t="str">
        <f>IF(Overall!$A1168&lt;&gt;"",IF(AND(MONTH($N1166) &lt;= 8, MONTH($O1166) &gt;= 8), IF($R1166 &lt;&gt; "", $H1166/$R1166, ""), ""),"")</f>
        <v/>
      </c>
      <c r="AA1166" s="10" t="str">
        <f>IF(Overall!$A1168&lt;&gt;"",IF(AND(MONTH($N1166) &lt;= 9, MONTH($O1166) &gt;= 9), IF($R1166 &lt;&gt; "", $H1166/$R1166, ""), ""),"")</f>
        <v/>
      </c>
      <c r="AB1166" s="10" t="str">
        <f>IF(Overall!$A1168&lt;&gt;"",IF(AND(MONTH($N1166) &lt;= 10, MONTH($O1166) &gt;= 10), IF($R1166 &lt;&gt; "", $H1166/$R1166, ""), ""),"")</f>
        <v/>
      </c>
      <c r="AC1166" s="10" t="str">
        <f>IF(Overall!$A1168&lt;&gt;"",IF(AND(MONTH($N1166) &lt;= 11, MONTH($O1166) &gt;= 11), IF($R1166 &lt;&gt; "", $H1166/$R1166, ""), ""),"")</f>
        <v/>
      </c>
      <c r="AD1166" s="10" t="str">
        <f>IF(Overall!$A1168&lt;&gt;"",IF(AND(MONTH($N1166) &lt;= 12, MONTH($O1166) &gt;= 12), IF($R1166 &lt;&gt; "", $H1166/$R1166, ""), ""),"")</f>
        <v/>
      </c>
      <c r="AF1166" s="10" t="str">
        <f ca="1">IFERROR(IF(AND(NOW()&lt;= EOMONTH(DATE(YEAR($O1166),1, 1), 0), Overall!$A1168&lt;&gt;"", MONTH($N1166) &lt;= 1, MONTH($O1166) &gt;= 1), IF($R1166 &lt;&gt; "", $H1166/$R1166, ""), ""), "")</f>
        <v/>
      </c>
      <c r="AG1166" s="10" t="str">
        <f ca="1">IFERROR(IF(AND(NOW()&lt;= EOMONTH(DATE(YEAR($O1166),2, 1), 0), Overall!$A1168&lt;&gt;"", MONTH($N1166) &lt;= 2, MONTH($O1166) &gt;= 2), IF($R1166 &lt;&gt; "", $H1166/$R1166, ""), ""), "")</f>
        <v/>
      </c>
      <c r="AH1166" s="10" t="str">
        <f ca="1">IFERROR(IF(AND(NOW()&lt;= EOMONTH(DATE(YEAR($O1166),3, 1), 0), Overall!$A1168&lt;&gt;"", MONTH($N1166) &lt;= 3, MONTH($O1166) &gt;= 3), IF($R1166 &lt;&gt; "", $H1166/$R1166, ""), ""), "")</f>
        <v/>
      </c>
      <c r="AI1166" s="10" t="str">
        <f ca="1">IFERROR(IF(AND(NOW()&lt;= EOMONTH(DATE(YEAR($O1166),4, 1), 0), Overall!$A1168&lt;&gt;"", MONTH($N1166) &lt;= 4, MONTH($O1166) &gt;= 4), IF($R1166 &lt;&gt; "", $H1166/$R1166, ""), ""), "")</f>
        <v/>
      </c>
      <c r="AJ1166" s="10" t="str">
        <f ca="1">IFERROR(IF(AND(NOW()&lt;= EOMONTH(DATE(YEAR($O1166),5, 1), 0), Overall!$A1168&lt;&gt;"", MONTH($N1166) &lt;= 5, MONTH($O1166) &gt;= 5), IF($R1166 &lt;&gt; "", $H1166/$R1166, ""), ""), "")</f>
        <v/>
      </c>
      <c r="AK1166" s="10" t="str">
        <f ca="1">IFERROR(IF(AND(NOW()&lt;= EOMONTH(DATE(YEAR($O1166),6, 1), 0), Overall!$A1168&lt;&gt;"", MONTH($N1166) &lt;= 6, MONTH($O1166) &gt;= 6), IF($R1166 &lt;&gt; "", $H1166/$R1166, ""), ""), "")</f>
        <v/>
      </c>
      <c r="AL1166" s="10" t="str">
        <f ca="1">IFERROR(IF(AND(NOW()&lt;= EOMONTH(DATE(YEAR($O1166),7, 1), 0), Overall!$A1168&lt;&gt;"", MONTH($N1166) &lt;= 7, MONTH($O1166) &gt;= 7), IF($R1166 &lt;&gt; "", $H1166/$R1166, ""), ""), "")</f>
        <v/>
      </c>
      <c r="AM1166" s="10" t="str">
        <f ca="1">IFERROR(IF(AND(NOW()&lt;= EOMONTH(DATE(YEAR($O1166),8, 1), 0), Overall!$A1168&lt;&gt;"", MONTH($N1166) &lt;= 8, MONTH($O1166) &gt;= 8), IF($R1166 &lt;&gt; "", $H1166/$R1166, ""), ""), "")</f>
        <v/>
      </c>
      <c r="AN1166" s="10" t="str">
        <f ca="1">IFERROR(IF(AND(NOW()&lt;= EOMONTH(DATE(YEAR($O1166),9, 1), 0), Overall!$A1168&lt;&gt;"", MONTH($N1166) &lt;= 9, MONTH($O1166) &gt;= 9), IF($R1166 &lt;&gt; "", $H1166/$R1166, ""), ""), "")</f>
        <v/>
      </c>
      <c r="AO1166" s="10" t="str">
        <f ca="1">IFERROR(IF(AND(NOW()&lt;= EOMONTH(DATE(YEAR($O1166),10, 1), 0), Overall!$A1168&lt;&gt;"", MONTH($N1166) &lt;= 10, MONTH($O1166) &gt;= 10), IF($R1166 &lt;&gt; "", $H1166/$R1166, ""), ""), "")</f>
        <v/>
      </c>
      <c r="AP1166" s="10" t="str">
        <f ca="1">IFERROR(IF(AND(NOW()&lt;= EOMONTH(DATE(YEAR($O1166),11, 1), 0), Overall!$A1168&lt;&gt;"", MONTH($N1166) &lt;=11, MONTH($O1166) &gt;= 11), IF($R1166 &lt;&gt; "", $H1166/$R1166, ""), ""), "")</f>
        <v/>
      </c>
      <c r="AQ1166" s="10" t="str">
        <f ca="1">IFERROR(IF(AND(NOW()&lt;= EOMONTH(DATE(YEAR($O1166),12, 1), 0), Overall!$A1168&lt;&gt;"", MONTH($N1166) &lt;= 12, MONTH($O1166) &gt;= 12), IF($R1166 &lt;&gt; "", $H1166/$R1166, ""), ""), "")</f>
        <v/>
      </c>
      <c r="AR1166" s="16">
        <f t="shared" ca="1" si="37"/>
        <v>0</v>
      </c>
    </row>
    <row r="1167" spans="1:44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6" t="str">
        <f>IF(Overall!F1169&lt;&gt;"",VALUE(Overall!F1169),"")</f>
        <v/>
      </c>
      <c r="I1167" s="6" t="str">
        <f>IF(Overall!G1169&lt;&gt;"",VALUE(Overall!G1169),"")</f>
        <v/>
      </c>
      <c r="J1167" s="6" t="str">
        <f>IF(Overall!H1169&lt;&gt;"",VALUE(Overall!H1169),"")</f>
        <v/>
      </c>
      <c r="K1167" s="6" t="str">
        <f>IF(Overall!I1169&lt;&gt;"",VALUE(Overall!I1169),"")</f>
        <v/>
      </c>
      <c r="L1167" s="6" t="str">
        <f>IF(Overall!J1169&lt;&gt;"",VALUE(Overall!J1169),"")</f>
        <v/>
      </c>
      <c r="M1167" s="6" t="str">
        <f>IF(Overall!K1169&lt;&gt;"",VALUE(Overall!K1169),"")</f>
        <v/>
      </c>
      <c r="N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O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P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Q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R1167" s="5" t="str">
        <f t="shared" si="36"/>
        <v/>
      </c>
      <c r="S1167" s="10" t="str">
        <f>IF(Overall!$A1169&lt;&gt;"",IF(AND(MONTH($N1167) &lt;= 1, MONTH($O1167) &gt;= 1), IF($R1167 &lt;&gt; "", $H1167/$R1167, ""), ""),"")</f>
        <v/>
      </c>
      <c r="T1167" s="10" t="str">
        <f>IF(Overall!$A1169&lt;&gt;"",IF(AND(MONTH($N1167) &lt;= 2, MONTH($O1167) &gt;= 2), IF($R1167 &lt;&gt; "", $H1167/$R1167, ""), ""),"")</f>
        <v/>
      </c>
      <c r="U1167" s="10" t="str">
        <f>IF(Overall!$A1169&lt;&gt;"",IF(AND(MONTH($N1167) &lt;= 3, MONTH($O1167) &gt;= 3), IF($R1167 &lt;&gt; "", $H1167/$R1167, ""), ""),"")</f>
        <v/>
      </c>
      <c r="V1167" s="10" t="str">
        <f>IF(Overall!$A1169&lt;&gt;"",IF(AND(MONTH($N1167) &lt;= 4, MONTH($O1167) &gt;= 4), IF($R1167 &lt;&gt; "", $H1167/$R1167, ""), ""),"")</f>
        <v/>
      </c>
      <c r="W1167" s="10" t="str">
        <f>IF(Overall!$A1169&lt;&gt;"",IF(AND(MONTH($N1167) &lt;= 5, MONTH($O1167) &gt;= 5), IF($R1167 &lt;&gt; "", $H1167/$R1167, ""), ""),"")</f>
        <v/>
      </c>
      <c r="X1167" s="10" t="str">
        <f>IF(Overall!$A1169&lt;&gt;"",IF(AND(MONTH($N1167) &lt;= 6, MONTH($O1167) &gt;= 6), IF($R1167 &lt;&gt; "", $H1167/$R1167, ""), ""),"")</f>
        <v/>
      </c>
      <c r="Y1167" s="10" t="str">
        <f>IF(Overall!$A1169&lt;&gt;"",IF(AND(MONTH($N1167) &lt;= 7, MONTH($O1167) &gt;= 7 ), IF($R1167 &lt;&gt; "", $H1167/$R1167, ""), ""),"")</f>
        <v/>
      </c>
      <c r="Z1167" s="10" t="str">
        <f>IF(Overall!$A1169&lt;&gt;"",IF(AND(MONTH($N1167) &lt;= 8, MONTH($O1167) &gt;= 8), IF($R1167 &lt;&gt; "", $H1167/$R1167, ""), ""),"")</f>
        <v/>
      </c>
      <c r="AA1167" s="10" t="str">
        <f>IF(Overall!$A1169&lt;&gt;"",IF(AND(MONTH($N1167) &lt;= 9, MONTH($O1167) &gt;= 9), IF($R1167 &lt;&gt; "", $H1167/$R1167, ""), ""),"")</f>
        <v/>
      </c>
      <c r="AB1167" s="10" t="str">
        <f>IF(Overall!$A1169&lt;&gt;"",IF(AND(MONTH($N1167) &lt;= 10, MONTH($O1167) &gt;= 10), IF($R1167 &lt;&gt; "", $H1167/$R1167, ""), ""),"")</f>
        <v/>
      </c>
      <c r="AC1167" s="10" t="str">
        <f>IF(Overall!$A1169&lt;&gt;"",IF(AND(MONTH($N1167) &lt;= 11, MONTH($O1167) &gt;= 11), IF($R1167 &lt;&gt; "", $H1167/$R1167, ""), ""),"")</f>
        <v/>
      </c>
      <c r="AD1167" s="10" t="str">
        <f>IF(Overall!$A1169&lt;&gt;"",IF(AND(MONTH($N1167) &lt;= 12, MONTH($O1167) &gt;= 12), IF($R1167 &lt;&gt; "", $H1167/$R1167, ""), ""),"")</f>
        <v/>
      </c>
      <c r="AF1167" s="10" t="str">
        <f ca="1">IFERROR(IF(AND(NOW()&lt;= EOMONTH(DATE(YEAR($O1167),1, 1), 0), Overall!$A1169&lt;&gt;"", MONTH($N1167) &lt;= 1, MONTH($O1167) &gt;= 1), IF($R1167 &lt;&gt; "", $H1167/$R1167, ""), ""), "")</f>
        <v/>
      </c>
      <c r="AG1167" s="10" t="str">
        <f ca="1">IFERROR(IF(AND(NOW()&lt;= EOMONTH(DATE(YEAR($O1167),2, 1), 0), Overall!$A1169&lt;&gt;"", MONTH($N1167) &lt;= 2, MONTH($O1167) &gt;= 2), IF($R1167 &lt;&gt; "", $H1167/$R1167, ""), ""), "")</f>
        <v/>
      </c>
      <c r="AH1167" s="10" t="str">
        <f ca="1">IFERROR(IF(AND(NOW()&lt;= EOMONTH(DATE(YEAR($O1167),3, 1), 0), Overall!$A1169&lt;&gt;"", MONTH($N1167) &lt;= 3, MONTH($O1167) &gt;= 3), IF($R1167 &lt;&gt; "", $H1167/$R1167, ""), ""), "")</f>
        <v/>
      </c>
      <c r="AI1167" s="10" t="str">
        <f ca="1">IFERROR(IF(AND(NOW()&lt;= EOMONTH(DATE(YEAR($O1167),4, 1), 0), Overall!$A1169&lt;&gt;"", MONTH($N1167) &lt;= 4, MONTH($O1167) &gt;= 4), IF($R1167 &lt;&gt; "", $H1167/$R1167, ""), ""), "")</f>
        <v/>
      </c>
      <c r="AJ1167" s="10" t="str">
        <f ca="1">IFERROR(IF(AND(NOW()&lt;= EOMONTH(DATE(YEAR($O1167),5, 1), 0), Overall!$A1169&lt;&gt;"", MONTH($N1167) &lt;= 5, MONTH($O1167) &gt;= 5), IF($R1167 &lt;&gt; "", $H1167/$R1167, ""), ""), "")</f>
        <v/>
      </c>
      <c r="AK1167" s="10" t="str">
        <f ca="1">IFERROR(IF(AND(NOW()&lt;= EOMONTH(DATE(YEAR($O1167),6, 1), 0), Overall!$A1169&lt;&gt;"", MONTH($N1167) &lt;= 6, MONTH($O1167) &gt;= 6), IF($R1167 &lt;&gt; "", $H1167/$R1167, ""), ""), "")</f>
        <v/>
      </c>
      <c r="AL1167" s="10" t="str">
        <f ca="1">IFERROR(IF(AND(NOW()&lt;= EOMONTH(DATE(YEAR($O1167),7, 1), 0), Overall!$A1169&lt;&gt;"", MONTH($N1167) &lt;= 7, MONTH($O1167) &gt;= 7), IF($R1167 &lt;&gt; "", $H1167/$R1167, ""), ""), "")</f>
        <v/>
      </c>
      <c r="AM1167" s="10" t="str">
        <f ca="1">IFERROR(IF(AND(NOW()&lt;= EOMONTH(DATE(YEAR($O1167),8, 1), 0), Overall!$A1169&lt;&gt;"", MONTH($N1167) &lt;= 8, MONTH($O1167) &gt;= 8), IF($R1167 &lt;&gt; "", $H1167/$R1167, ""), ""), "")</f>
        <v/>
      </c>
      <c r="AN1167" s="10" t="str">
        <f ca="1">IFERROR(IF(AND(NOW()&lt;= EOMONTH(DATE(YEAR($O1167),9, 1), 0), Overall!$A1169&lt;&gt;"", MONTH($N1167) &lt;= 9, MONTH($O1167) &gt;= 9), IF($R1167 &lt;&gt; "", $H1167/$R1167, ""), ""), "")</f>
        <v/>
      </c>
      <c r="AO1167" s="10" t="str">
        <f ca="1">IFERROR(IF(AND(NOW()&lt;= EOMONTH(DATE(YEAR($O1167),10, 1), 0), Overall!$A1169&lt;&gt;"", MONTH($N1167) &lt;= 10, MONTH($O1167) &gt;= 10), IF($R1167 &lt;&gt; "", $H1167/$R1167, ""), ""), "")</f>
        <v/>
      </c>
      <c r="AP1167" s="10" t="str">
        <f ca="1">IFERROR(IF(AND(NOW()&lt;= EOMONTH(DATE(YEAR($O1167),11, 1), 0), Overall!$A1169&lt;&gt;"", MONTH($N1167) &lt;=11, MONTH($O1167) &gt;= 11), IF($R1167 &lt;&gt; "", $H1167/$R1167, ""), ""), "")</f>
        <v/>
      </c>
      <c r="AQ1167" s="10" t="str">
        <f ca="1">IFERROR(IF(AND(NOW()&lt;= EOMONTH(DATE(YEAR($O1167),12, 1), 0), Overall!$A1169&lt;&gt;"", MONTH($N1167) &lt;= 12, MONTH($O1167) &gt;= 12), IF($R1167 &lt;&gt; "", $H1167/$R1167, ""), ""), "")</f>
        <v/>
      </c>
      <c r="AR1167" s="16">
        <f t="shared" ca="1" si="37"/>
        <v>0</v>
      </c>
    </row>
    <row r="1168" spans="1:44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6" t="str">
        <f>IF(Overall!F1170&lt;&gt;"",VALUE(Overall!F1170),"")</f>
        <v/>
      </c>
      <c r="I1168" s="6" t="str">
        <f>IF(Overall!G1170&lt;&gt;"",VALUE(Overall!G1170),"")</f>
        <v/>
      </c>
      <c r="J1168" s="6" t="str">
        <f>IF(Overall!H1170&lt;&gt;"",VALUE(Overall!H1170),"")</f>
        <v/>
      </c>
      <c r="K1168" s="6" t="str">
        <f>IF(Overall!I1170&lt;&gt;"",VALUE(Overall!I1170),"")</f>
        <v/>
      </c>
      <c r="L1168" s="6" t="str">
        <f>IF(Overall!J1170&lt;&gt;"",VALUE(Overall!J1170),"")</f>
        <v/>
      </c>
      <c r="M1168" s="6" t="str">
        <f>IF(Overall!K1170&lt;&gt;"",VALUE(Overall!K1170),"")</f>
        <v/>
      </c>
      <c r="N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O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P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Q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R1168" s="5" t="str">
        <f t="shared" si="36"/>
        <v/>
      </c>
      <c r="S1168" s="10" t="str">
        <f>IF(Overall!$A1170&lt;&gt;"",IF(AND(MONTH($N1168) &lt;= 1, MONTH($O1168) &gt;= 1), IF($R1168 &lt;&gt; "", $H1168/$R1168, ""), ""),"")</f>
        <v/>
      </c>
      <c r="T1168" s="10" t="str">
        <f>IF(Overall!$A1170&lt;&gt;"",IF(AND(MONTH($N1168) &lt;= 2, MONTH($O1168) &gt;= 2), IF($R1168 &lt;&gt; "", $H1168/$R1168, ""), ""),"")</f>
        <v/>
      </c>
      <c r="U1168" s="10" t="str">
        <f>IF(Overall!$A1170&lt;&gt;"",IF(AND(MONTH($N1168) &lt;= 3, MONTH($O1168) &gt;= 3), IF($R1168 &lt;&gt; "", $H1168/$R1168, ""), ""),"")</f>
        <v/>
      </c>
      <c r="V1168" s="10" t="str">
        <f>IF(Overall!$A1170&lt;&gt;"",IF(AND(MONTH($N1168) &lt;= 4, MONTH($O1168) &gt;= 4), IF($R1168 &lt;&gt; "", $H1168/$R1168, ""), ""),"")</f>
        <v/>
      </c>
      <c r="W1168" s="10" t="str">
        <f>IF(Overall!$A1170&lt;&gt;"",IF(AND(MONTH($N1168) &lt;= 5, MONTH($O1168) &gt;= 5), IF($R1168 &lt;&gt; "", $H1168/$R1168, ""), ""),"")</f>
        <v/>
      </c>
      <c r="X1168" s="10" t="str">
        <f>IF(Overall!$A1170&lt;&gt;"",IF(AND(MONTH($N1168) &lt;= 6, MONTH($O1168) &gt;= 6), IF($R1168 &lt;&gt; "", $H1168/$R1168, ""), ""),"")</f>
        <v/>
      </c>
      <c r="Y1168" s="10" t="str">
        <f>IF(Overall!$A1170&lt;&gt;"",IF(AND(MONTH($N1168) &lt;= 7, MONTH($O1168) &gt;= 7 ), IF($R1168 &lt;&gt; "", $H1168/$R1168, ""), ""),"")</f>
        <v/>
      </c>
      <c r="Z1168" s="10" t="str">
        <f>IF(Overall!$A1170&lt;&gt;"",IF(AND(MONTH($N1168) &lt;= 8, MONTH($O1168) &gt;= 8), IF($R1168 &lt;&gt; "", $H1168/$R1168, ""), ""),"")</f>
        <v/>
      </c>
      <c r="AA1168" s="10" t="str">
        <f>IF(Overall!$A1170&lt;&gt;"",IF(AND(MONTH($N1168) &lt;= 9, MONTH($O1168) &gt;= 9), IF($R1168 &lt;&gt; "", $H1168/$R1168, ""), ""),"")</f>
        <v/>
      </c>
      <c r="AB1168" s="10" t="str">
        <f>IF(Overall!$A1170&lt;&gt;"",IF(AND(MONTH($N1168) &lt;= 10, MONTH($O1168) &gt;= 10), IF($R1168 &lt;&gt; "", $H1168/$R1168, ""), ""),"")</f>
        <v/>
      </c>
      <c r="AC1168" s="10" t="str">
        <f>IF(Overall!$A1170&lt;&gt;"",IF(AND(MONTH($N1168) &lt;= 11, MONTH($O1168) &gt;= 11), IF($R1168 &lt;&gt; "", $H1168/$R1168, ""), ""),"")</f>
        <v/>
      </c>
      <c r="AD1168" s="10" t="str">
        <f>IF(Overall!$A1170&lt;&gt;"",IF(AND(MONTH($N1168) &lt;= 12, MONTH($O1168) &gt;= 12), IF($R1168 &lt;&gt; "", $H1168/$R1168, ""), ""),"")</f>
        <v/>
      </c>
      <c r="AF1168" s="10" t="str">
        <f ca="1">IFERROR(IF(AND(NOW()&lt;= EOMONTH(DATE(YEAR($O1168),1, 1), 0), Overall!$A1170&lt;&gt;"", MONTH($N1168) &lt;= 1, MONTH($O1168) &gt;= 1), IF($R1168 &lt;&gt; "", $H1168/$R1168, ""), ""), "")</f>
        <v/>
      </c>
      <c r="AG1168" s="10" t="str">
        <f ca="1">IFERROR(IF(AND(NOW()&lt;= EOMONTH(DATE(YEAR($O1168),2, 1), 0), Overall!$A1170&lt;&gt;"", MONTH($N1168) &lt;= 2, MONTH($O1168) &gt;= 2), IF($R1168 &lt;&gt; "", $H1168/$R1168, ""), ""), "")</f>
        <v/>
      </c>
      <c r="AH1168" s="10" t="str">
        <f ca="1">IFERROR(IF(AND(NOW()&lt;= EOMONTH(DATE(YEAR($O1168),3, 1), 0), Overall!$A1170&lt;&gt;"", MONTH($N1168) &lt;= 3, MONTH($O1168) &gt;= 3), IF($R1168 &lt;&gt; "", $H1168/$R1168, ""), ""), "")</f>
        <v/>
      </c>
      <c r="AI1168" s="10" t="str">
        <f ca="1">IFERROR(IF(AND(NOW()&lt;= EOMONTH(DATE(YEAR($O1168),4, 1), 0), Overall!$A1170&lt;&gt;"", MONTH($N1168) &lt;= 4, MONTH($O1168) &gt;= 4), IF($R1168 &lt;&gt; "", $H1168/$R1168, ""), ""), "")</f>
        <v/>
      </c>
      <c r="AJ1168" s="10" t="str">
        <f ca="1">IFERROR(IF(AND(NOW()&lt;= EOMONTH(DATE(YEAR($O1168),5, 1), 0), Overall!$A1170&lt;&gt;"", MONTH($N1168) &lt;= 5, MONTH($O1168) &gt;= 5), IF($R1168 &lt;&gt; "", $H1168/$R1168, ""), ""), "")</f>
        <v/>
      </c>
      <c r="AK1168" s="10" t="str">
        <f ca="1">IFERROR(IF(AND(NOW()&lt;= EOMONTH(DATE(YEAR($O1168),6, 1), 0), Overall!$A1170&lt;&gt;"", MONTH($N1168) &lt;= 6, MONTH($O1168) &gt;= 6), IF($R1168 &lt;&gt; "", $H1168/$R1168, ""), ""), "")</f>
        <v/>
      </c>
      <c r="AL1168" s="10" t="str">
        <f ca="1">IFERROR(IF(AND(NOW()&lt;= EOMONTH(DATE(YEAR($O1168),7, 1), 0), Overall!$A1170&lt;&gt;"", MONTH($N1168) &lt;= 7, MONTH($O1168) &gt;= 7), IF($R1168 &lt;&gt; "", $H1168/$R1168, ""), ""), "")</f>
        <v/>
      </c>
      <c r="AM1168" s="10" t="str">
        <f ca="1">IFERROR(IF(AND(NOW()&lt;= EOMONTH(DATE(YEAR($O1168),8, 1), 0), Overall!$A1170&lt;&gt;"", MONTH($N1168) &lt;= 8, MONTH($O1168) &gt;= 8), IF($R1168 &lt;&gt; "", $H1168/$R1168, ""), ""), "")</f>
        <v/>
      </c>
      <c r="AN1168" s="10" t="str">
        <f ca="1">IFERROR(IF(AND(NOW()&lt;= EOMONTH(DATE(YEAR($O1168),9, 1), 0), Overall!$A1170&lt;&gt;"", MONTH($N1168) &lt;= 9, MONTH($O1168) &gt;= 9), IF($R1168 &lt;&gt; "", $H1168/$R1168, ""), ""), "")</f>
        <v/>
      </c>
      <c r="AO1168" s="10" t="str">
        <f ca="1">IFERROR(IF(AND(NOW()&lt;= EOMONTH(DATE(YEAR($O1168),10, 1), 0), Overall!$A1170&lt;&gt;"", MONTH($N1168) &lt;= 10, MONTH($O1168) &gt;= 10), IF($R1168 &lt;&gt; "", $H1168/$R1168, ""), ""), "")</f>
        <v/>
      </c>
      <c r="AP1168" s="10" t="str">
        <f ca="1">IFERROR(IF(AND(NOW()&lt;= EOMONTH(DATE(YEAR($O1168),11, 1), 0), Overall!$A1170&lt;&gt;"", MONTH($N1168) &lt;=11, MONTH($O1168) &gt;= 11), IF($R1168 &lt;&gt; "", $H1168/$R1168, ""), ""), "")</f>
        <v/>
      </c>
      <c r="AQ1168" s="10" t="str">
        <f ca="1">IFERROR(IF(AND(NOW()&lt;= EOMONTH(DATE(YEAR($O1168),12, 1), 0), Overall!$A1170&lt;&gt;"", MONTH($N1168) &lt;= 12, MONTH($O1168) &gt;= 12), IF($R1168 &lt;&gt; "", $H1168/$R1168, ""), ""), "")</f>
        <v/>
      </c>
      <c r="AR1168" s="16">
        <f t="shared" ca="1" si="37"/>
        <v>0</v>
      </c>
    </row>
    <row r="1169" spans="1:44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6" t="str">
        <f>IF(Overall!F1171&lt;&gt;"",VALUE(Overall!F1171),"")</f>
        <v/>
      </c>
      <c r="I1169" s="6" t="str">
        <f>IF(Overall!G1171&lt;&gt;"",VALUE(Overall!G1171),"")</f>
        <v/>
      </c>
      <c r="J1169" s="6" t="str">
        <f>IF(Overall!H1171&lt;&gt;"",VALUE(Overall!H1171),"")</f>
        <v/>
      </c>
      <c r="K1169" s="6" t="str">
        <f>IF(Overall!I1171&lt;&gt;"",VALUE(Overall!I1171),"")</f>
        <v/>
      </c>
      <c r="L1169" s="6" t="str">
        <f>IF(Overall!J1171&lt;&gt;"",VALUE(Overall!J1171),"")</f>
        <v/>
      </c>
      <c r="M1169" s="6" t="str">
        <f>IF(Overall!K1171&lt;&gt;"",VALUE(Overall!K1171),"")</f>
        <v/>
      </c>
      <c r="N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O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P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Q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R1169" s="5" t="str">
        <f t="shared" si="36"/>
        <v/>
      </c>
      <c r="S1169" s="10" t="str">
        <f>IF(Overall!$A1171&lt;&gt;"",IF(AND(MONTH($N1169) &lt;= 1, MONTH($O1169) &gt;= 1), IF($R1169 &lt;&gt; "", $H1169/$R1169, ""), ""),"")</f>
        <v/>
      </c>
      <c r="T1169" s="10" t="str">
        <f>IF(Overall!$A1171&lt;&gt;"",IF(AND(MONTH($N1169) &lt;= 2, MONTH($O1169) &gt;= 2), IF($R1169 &lt;&gt; "", $H1169/$R1169, ""), ""),"")</f>
        <v/>
      </c>
      <c r="U1169" s="10" t="str">
        <f>IF(Overall!$A1171&lt;&gt;"",IF(AND(MONTH($N1169) &lt;= 3, MONTH($O1169) &gt;= 3), IF($R1169 &lt;&gt; "", $H1169/$R1169, ""), ""),"")</f>
        <v/>
      </c>
      <c r="V1169" s="10" t="str">
        <f>IF(Overall!$A1171&lt;&gt;"",IF(AND(MONTH($N1169) &lt;= 4, MONTH($O1169) &gt;= 4), IF($R1169 &lt;&gt; "", $H1169/$R1169, ""), ""),"")</f>
        <v/>
      </c>
      <c r="W1169" s="10" t="str">
        <f>IF(Overall!$A1171&lt;&gt;"",IF(AND(MONTH($N1169) &lt;= 5, MONTH($O1169) &gt;= 5), IF($R1169 &lt;&gt; "", $H1169/$R1169, ""), ""),"")</f>
        <v/>
      </c>
      <c r="X1169" s="10" t="str">
        <f>IF(Overall!$A1171&lt;&gt;"",IF(AND(MONTH($N1169) &lt;= 6, MONTH($O1169) &gt;= 6), IF($R1169 &lt;&gt; "", $H1169/$R1169, ""), ""),"")</f>
        <v/>
      </c>
      <c r="Y1169" s="10" t="str">
        <f>IF(Overall!$A1171&lt;&gt;"",IF(AND(MONTH($N1169) &lt;= 7, MONTH($O1169) &gt;= 7 ), IF($R1169 &lt;&gt; "", $H1169/$R1169, ""), ""),"")</f>
        <v/>
      </c>
      <c r="Z1169" s="10" t="str">
        <f>IF(Overall!$A1171&lt;&gt;"",IF(AND(MONTH($N1169) &lt;= 8, MONTH($O1169) &gt;= 8), IF($R1169 &lt;&gt; "", $H1169/$R1169, ""), ""),"")</f>
        <v/>
      </c>
      <c r="AA1169" s="10" t="str">
        <f>IF(Overall!$A1171&lt;&gt;"",IF(AND(MONTH($N1169) &lt;= 9, MONTH($O1169) &gt;= 9), IF($R1169 &lt;&gt; "", $H1169/$R1169, ""), ""),"")</f>
        <v/>
      </c>
      <c r="AB1169" s="10" t="str">
        <f>IF(Overall!$A1171&lt;&gt;"",IF(AND(MONTH($N1169) &lt;= 10, MONTH($O1169) &gt;= 10), IF($R1169 &lt;&gt; "", $H1169/$R1169, ""), ""),"")</f>
        <v/>
      </c>
      <c r="AC1169" s="10" t="str">
        <f>IF(Overall!$A1171&lt;&gt;"",IF(AND(MONTH($N1169) &lt;= 11, MONTH($O1169) &gt;= 11), IF($R1169 &lt;&gt; "", $H1169/$R1169, ""), ""),"")</f>
        <v/>
      </c>
      <c r="AD1169" s="10" t="str">
        <f>IF(Overall!$A1171&lt;&gt;"",IF(AND(MONTH($N1169) &lt;= 12, MONTH($O1169) &gt;= 12), IF($R1169 &lt;&gt; "", $H1169/$R1169, ""), ""),"")</f>
        <v/>
      </c>
      <c r="AF1169" s="10" t="str">
        <f ca="1">IFERROR(IF(AND(NOW()&lt;= EOMONTH(DATE(YEAR($O1169),1, 1), 0), Overall!$A1171&lt;&gt;"", MONTH($N1169) &lt;= 1, MONTH($O1169) &gt;= 1), IF($R1169 &lt;&gt; "", $H1169/$R1169, ""), ""), "")</f>
        <v/>
      </c>
      <c r="AG1169" s="10" t="str">
        <f ca="1">IFERROR(IF(AND(NOW()&lt;= EOMONTH(DATE(YEAR($O1169),2, 1), 0), Overall!$A1171&lt;&gt;"", MONTH($N1169) &lt;= 2, MONTH($O1169) &gt;= 2), IF($R1169 &lt;&gt; "", $H1169/$R1169, ""), ""), "")</f>
        <v/>
      </c>
      <c r="AH1169" s="10" t="str">
        <f ca="1">IFERROR(IF(AND(NOW()&lt;= EOMONTH(DATE(YEAR($O1169),3, 1), 0), Overall!$A1171&lt;&gt;"", MONTH($N1169) &lt;= 3, MONTH($O1169) &gt;= 3), IF($R1169 &lt;&gt; "", $H1169/$R1169, ""), ""), "")</f>
        <v/>
      </c>
      <c r="AI1169" s="10" t="str">
        <f ca="1">IFERROR(IF(AND(NOW()&lt;= EOMONTH(DATE(YEAR($O1169),4, 1), 0), Overall!$A1171&lt;&gt;"", MONTH($N1169) &lt;= 4, MONTH($O1169) &gt;= 4), IF($R1169 &lt;&gt; "", $H1169/$R1169, ""), ""), "")</f>
        <v/>
      </c>
      <c r="AJ1169" s="10" t="str">
        <f ca="1">IFERROR(IF(AND(NOW()&lt;= EOMONTH(DATE(YEAR($O1169),5, 1), 0), Overall!$A1171&lt;&gt;"", MONTH($N1169) &lt;= 5, MONTH($O1169) &gt;= 5), IF($R1169 &lt;&gt; "", $H1169/$R1169, ""), ""), "")</f>
        <v/>
      </c>
      <c r="AK1169" s="10" t="str">
        <f ca="1">IFERROR(IF(AND(NOW()&lt;= EOMONTH(DATE(YEAR($O1169),6, 1), 0), Overall!$A1171&lt;&gt;"", MONTH($N1169) &lt;= 6, MONTH($O1169) &gt;= 6), IF($R1169 &lt;&gt; "", $H1169/$R1169, ""), ""), "")</f>
        <v/>
      </c>
      <c r="AL1169" s="10" t="str">
        <f ca="1">IFERROR(IF(AND(NOW()&lt;= EOMONTH(DATE(YEAR($O1169),7, 1), 0), Overall!$A1171&lt;&gt;"", MONTH($N1169) &lt;= 7, MONTH($O1169) &gt;= 7), IF($R1169 &lt;&gt; "", $H1169/$R1169, ""), ""), "")</f>
        <v/>
      </c>
      <c r="AM1169" s="10" t="str">
        <f ca="1">IFERROR(IF(AND(NOW()&lt;= EOMONTH(DATE(YEAR($O1169),8, 1), 0), Overall!$A1171&lt;&gt;"", MONTH($N1169) &lt;= 8, MONTH($O1169) &gt;= 8), IF($R1169 &lt;&gt; "", $H1169/$R1169, ""), ""), "")</f>
        <v/>
      </c>
      <c r="AN1169" s="10" t="str">
        <f ca="1">IFERROR(IF(AND(NOW()&lt;= EOMONTH(DATE(YEAR($O1169),9, 1), 0), Overall!$A1171&lt;&gt;"", MONTH($N1169) &lt;= 9, MONTH($O1169) &gt;= 9), IF($R1169 &lt;&gt; "", $H1169/$R1169, ""), ""), "")</f>
        <v/>
      </c>
      <c r="AO1169" s="10" t="str">
        <f ca="1">IFERROR(IF(AND(NOW()&lt;= EOMONTH(DATE(YEAR($O1169),10, 1), 0), Overall!$A1171&lt;&gt;"", MONTH($N1169) &lt;= 10, MONTH($O1169) &gt;= 10), IF($R1169 &lt;&gt; "", $H1169/$R1169, ""), ""), "")</f>
        <v/>
      </c>
      <c r="AP1169" s="10" t="str">
        <f ca="1">IFERROR(IF(AND(NOW()&lt;= EOMONTH(DATE(YEAR($O1169),11, 1), 0), Overall!$A1171&lt;&gt;"", MONTH($N1169) &lt;=11, MONTH($O1169) &gt;= 11), IF($R1169 &lt;&gt; "", $H1169/$R1169, ""), ""), "")</f>
        <v/>
      </c>
      <c r="AQ1169" s="10" t="str">
        <f ca="1">IFERROR(IF(AND(NOW()&lt;= EOMONTH(DATE(YEAR($O1169),12, 1), 0), Overall!$A1171&lt;&gt;"", MONTH($N1169) &lt;= 12, MONTH($O1169) &gt;= 12), IF($R1169 &lt;&gt; "", $H1169/$R1169, ""), ""), "")</f>
        <v/>
      </c>
      <c r="AR1169" s="16">
        <f t="shared" ca="1" si="37"/>
        <v>0</v>
      </c>
    </row>
    <row r="1170" spans="1:44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6" t="str">
        <f>IF(Overall!F1172&lt;&gt;"",VALUE(Overall!F1172),"")</f>
        <v/>
      </c>
      <c r="I1170" s="6" t="str">
        <f>IF(Overall!G1172&lt;&gt;"",VALUE(Overall!G1172),"")</f>
        <v/>
      </c>
      <c r="J1170" s="6" t="str">
        <f>IF(Overall!H1172&lt;&gt;"",VALUE(Overall!H1172),"")</f>
        <v/>
      </c>
      <c r="K1170" s="6" t="str">
        <f>IF(Overall!I1172&lt;&gt;"",VALUE(Overall!I1172),"")</f>
        <v/>
      </c>
      <c r="L1170" s="6" t="str">
        <f>IF(Overall!J1172&lt;&gt;"",VALUE(Overall!J1172),"")</f>
        <v/>
      </c>
      <c r="M1170" s="6" t="str">
        <f>IF(Overall!K1172&lt;&gt;"",VALUE(Overall!K1172),"")</f>
        <v/>
      </c>
      <c r="N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O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P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Q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R1170" s="5" t="str">
        <f t="shared" si="36"/>
        <v/>
      </c>
      <c r="S1170" s="10" t="str">
        <f>IF(Overall!$A1172&lt;&gt;"",IF(AND(MONTH($N1170) &lt;= 1, MONTH($O1170) &gt;= 1), IF($R1170 &lt;&gt; "", $H1170/$R1170, ""), ""),"")</f>
        <v/>
      </c>
      <c r="T1170" s="10" t="str">
        <f>IF(Overall!$A1172&lt;&gt;"",IF(AND(MONTH($N1170) &lt;= 2, MONTH($O1170) &gt;= 2), IF($R1170 &lt;&gt; "", $H1170/$R1170, ""), ""),"")</f>
        <v/>
      </c>
      <c r="U1170" s="10" t="str">
        <f>IF(Overall!$A1172&lt;&gt;"",IF(AND(MONTH($N1170) &lt;= 3, MONTH($O1170) &gt;= 3), IF($R1170 &lt;&gt; "", $H1170/$R1170, ""), ""),"")</f>
        <v/>
      </c>
      <c r="V1170" s="10" t="str">
        <f>IF(Overall!$A1172&lt;&gt;"",IF(AND(MONTH($N1170) &lt;= 4, MONTH($O1170) &gt;= 4), IF($R1170 &lt;&gt; "", $H1170/$R1170, ""), ""),"")</f>
        <v/>
      </c>
      <c r="W1170" s="10" t="str">
        <f>IF(Overall!$A1172&lt;&gt;"",IF(AND(MONTH($N1170) &lt;= 5, MONTH($O1170) &gt;= 5), IF($R1170 &lt;&gt; "", $H1170/$R1170, ""), ""),"")</f>
        <v/>
      </c>
      <c r="X1170" s="10" t="str">
        <f>IF(Overall!$A1172&lt;&gt;"",IF(AND(MONTH($N1170) &lt;= 6, MONTH($O1170) &gt;= 6), IF($R1170 &lt;&gt; "", $H1170/$R1170, ""), ""),"")</f>
        <v/>
      </c>
      <c r="Y1170" s="10" t="str">
        <f>IF(Overall!$A1172&lt;&gt;"",IF(AND(MONTH($N1170) &lt;= 7, MONTH($O1170) &gt;= 7 ), IF($R1170 &lt;&gt; "", $H1170/$R1170, ""), ""),"")</f>
        <v/>
      </c>
      <c r="Z1170" s="10" t="str">
        <f>IF(Overall!$A1172&lt;&gt;"",IF(AND(MONTH($N1170) &lt;= 8, MONTH($O1170) &gt;= 8), IF($R1170 &lt;&gt; "", $H1170/$R1170, ""), ""),"")</f>
        <v/>
      </c>
      <c r="AA1170" s="10" t="str">
        <f>IF(Overall!$A1172&lt;&gt;"",IF(AND(MONTH($N1170) &lt;= 9, MONTH($O1170) &gt;= 9), IF($R1170 &lt;&gt; "", $H1170/$R1170, ""), ""),"")</f>
        <v/>
      </c>
      <c r="AB1170" s="10" t="str">
        <f>IF(Overall!$A1172&lt;&gt;"",IF(AND(MONTH($N1170) &lt;= 10, MONTH($O1170) &gt;= 10), IF($R1170 &lt;&gt; "", $H1170/$R1170, ""), ""),"")</f>
        <v/>
      </c>
      <c r="AC1170" s="10" t="str">
        <f>IF(Overall!$A1172&lt;&gt;"",IF(AND(MONTH($N1170) &lt;= 11, MONTH($O1170) &gt;= 11), IF($R1170 &lt;&gt; "", $H1170/$R1170, ""), ""),"")</f>
        <v/>
      </c>
      <c r="AD1170" s="10" t="str">
        <f>IF(Overall!$A1172&lt;&gt;"",IF(AND(MONTH($N1170) &lt;= 12, MONTH($O1170) &gt;= 12), IF($R1170 &lt;&gt; "", $H1170/$R1170, ""), ""),"")</f>
        <v/>
      </c>
      <c r="AF1170" s="10" t="str">
        <f ca="1">IFERROR(IF(AND(NOW()&lt;= EOMONTH(DATE(YEAR($O1170),1, 1), 0), Overall!$A1172&lt;&gt;"", MONTH($N1170) &lt;= 1, MONTH($O1170) &gt;= 1), IF($R1170 &lt;&gt; "", $H1170/$R1170, ""), ""), "")</f>
        <v/>
      </c>
      <c r="AG1170" s="10" t="str">
        <f ca="1">IFERROR(IF(AND(NOW()&lt;= EOMONTH(DATE(YEAR($O1170),2, 1), 0), Overall!$A1172&lt;&gt;"", MONTH($N1170) &lt;= 2, MONTH($O1170) &gt;= 2), IF($R1170 &lt;&gt; "", $H1170/$R1170, ""), ""), "")</f>
        <v/>
      </c>
      <c r="AH1170" s="10" t="str">
        <f ca="1">IFERROR(IF(AND(NOW()&lt;= EOMONTH(DATE(YEAR($O1170),3, 1), 0), Overall!$A1172&lt;&gt;"", MONTH($N1170) &lt;= 3, MONTH($O1170) &gt;= 3), IF($R1170 &lt;&gt; "", $H1170/$R1170, ""), ""), "")</f>
        <v/>
      </c>
      <c r="AI1170" s="10" t="str">
        <f ca="1">IFERROR(IF(AND(NOW()&lt;= EOMONTH(DATE(YEAR($O1170),4, 1), 0), Overall!$A1172&lt;&gt;"", MONTH($N1170) &lt;= 4, MONTH($O1170) &gt;= 4), IF($R1170 &lt;&gt; "", $H1170/$R1170, ""), ""), "")</f>
        <v/>
      </c>
      <c r="AJ1170" s="10" t="str">
        <f ca="1">IFERROR(IF(AND(NOW()&lt;= EOMONTH(DATE(YEAR($O1170),5, 1), 0), Overall!$A1172&lt;&gt;"", MONTH($N1170) &lt;= 5, MONTH($O1170) &gt;= 5), IF($R1170 &lt;&gt; "", $H1170/$R1170, ""), ""), "")</f>
        <v/>
      </c>
      <c r="AK1170" s="10" t="str">
        <f ca="1">IFERROR(IF(AND(NOW()&lt;= EOMONTH(DATE(YEAR($O1170),6, 1), 0), Overall!$A1172&lt;&gt;"", MONTH($N1170) &lt;= 6, MONTH($O1170) &gt;= 6), IF($R1170 &lt;&gt; "", $H1170/$R1170, ""), ""), "")</f>
        <v/>
      </c>
      <c r="AL1170" s="10" t="str">
        <f ca="1">IFERROR(IF(AND(NOW()&lt;= EOMONTH(DATE(YEAR($O1170),7, 1), 0), Overall!$A1172&lt;&gt;"", MONTH($N1170) &lt;= 7, MONTH($O1170) &gt;= 7), IF($R1170 &lt;&gt; "", $H1170/$R1170, ""), ""), "")</f>
        <v/>
      </c>
      <c r="AM1170" s="10" t="str">
        <f ca="1">IFERROR(IF(AND(NOW()&lt;= EOMONTH(DATE(YEAR($O1170),8, 1), 0), Overall!$A1172&lt;&gt;"", MONTH($N1170) &lt;= 8, MONTH($O1170) &gt;= 8), IF($R1170 &lt;&gt; "", $H1170/$R1170, ""), ""), "")</f>
        <v/>
      </c>
      <c r="AN1170" s="10" t="str">
        <f ca="1">IFERROR(IF(AND(NOW()&lt;= EOMONTH(DATE(YEAR($O1170),9, 1), 0), Overall!$A1172&lt;&gt;"", MONTH($N1170) &lt;= 9, MONTH($O1170) &gt;= 9), IF($R1170 &lt;&gt; "", $H1170/$R1170, ""), ""), "")</f>
        <v/>
      </c>
      <c r="AO1170" s="10" t="str">
        <f ca="1">IFERROR(IF(AND(NOW()&lt;= EOMONTH(DATE(YEAR($O1170),10, 1), 0), Overall!$A1172&lt;&gt;"", MONTH($N1170) &lt;= 10, MONTH($O1170) &gt;= 10), IF($R1170 &lt;&gt; "", $H1170/$R1170, ""), ""), "")</f>
        <v/>
      </c>
      <c r="AP1170" s="10" t="str">
        <f ca="1">IFERROR(IF(AND(NOW()&lt;= EOMONTH(DATE(YEAR($O1170),11, 1), 0), Overall!$A1172&lt;&gt;"", MONTH($N1170) &lt;=11, MONTH($O1170) &gt;= 11), IF($R1170 &lt;&gt; "", $H1170/$R1170, ""), ""), "")</f>
        <v/>
      </c>
      <c r="AQ1170" s="10" t="str">
        <f ca="1">IFERROR(IF(AND(NOW()&lt;= EOMONTH(DATE(YEAR($O1170),12, 1), 0), Overall!$A1172&lt;&gt;"", MONTH($N1170) &lt;= 12, MONTH($O1170) &gt;= 12), IF($R1170 &lt;&gt; "", $H1170/$R1170, ""), ""), "")</f>
        <v/>
      </c>
      <c r="AR1170" s="16">
        <f t="shared" ca="1" si="37"/>
        <v>0</v>
      </c>
    </row>
    <row r="1171" spans="1:44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6" t="str">
        <f>IF(Overall!F1173&lt;&gt;"",VALUE(Overall!F1173),"")</f>
        <v/>
      </c>
      <c r="I1171" s="6" t="str">
        <f>IF(Overall!G1173&lt;&gt;"",VALUE(Overall!G1173),"")</f>
        <v/>
      </c>
      <c r="J1171" s="6" t="str">
        <f>IF(Overall!H1173&lt;&gt;"",VALUE(Overall!H1173),"")</f>
        <v/>
      </c>
      <c r="K1171" s="6" t="str">
        <f>IF(Overall!I1173&lt;&gt;"",VALUE(Overall!I1173),"")</f>
        <v/>
      </c>
      <c r="L1171" s="6" t="str">
        <f>IF(Overall!J1173&lt;&gt;"",VALUE(Overall!J1173),"")</f>
        <v/>
      </c>
      <c r="M1171" s="6" t="str">
        <f>IF(Overall!K1173&lt;&gt;"",VALUE(Overall!K1173),"")</f>
        <v/>
      </c>
      <c r="N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O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P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Q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R1171" s="5" t="str">
        <f t="shared" si="36"/>
        <v/>
      </c>
      <c r="S1171" s="10" t="str">
        <f>IF(Overall!$A1173&lt;&gt;"",IF(AND(MONTH($N1171) &lt;= 1, MONTH($O1171) &gt;= 1), IF($R1171 &lt;&gt; "", $H1171/$R1171, ""), ""),"")</f>
        <v/>
      </c>
      <c r="T1171" s="10" t="str">
        <f>IF(Overall!$A1173&lt;&gt;"",IF(AND(MONTH($N1171) &lt;= 2, MONTH($O1171) &gt;= 2), IF($R1171 &lt;&gt; "", $H1171/$R1171, ""), ""),"")</f>
        <v/>
      </c>
      <c r="U1171" s="10" t="str">
        <f>IF(Overall!$A1173&lt;&gt;"",IF(AND(MONTH($N1171) &lt;= 3, MONTH($O1171) &gt;= 3), IF($R1171 &lt;&gt; "", $H1171/$R1171, ""), ""),"")</f>
        <v/>
      </c>
      <c r="V1171" s="10" t="str">
        <f>IF(Overall!$A1173&lt;&gt;"",IF(AND(MONTH($N1171) &lt;= 4, MONTH($O1171) &gt;= 4), IF($R1171 &lt;&gt; "", $H1171/$R1171, ""), ""),"")</f>
        <v/>
      </c>
      <c r="W1171" s="10" t="str">
        <f>IF(Overall!$A1173&lt;&gt;"",IF(AND(MONTH($N1171) &lt;= 5, MONTH($O1171) &gt;= 5), IF($R1171 &lt;&gt; "", $H1171/$R1171, ""), ""),"")</f>
        <v/>
      </c>
      <c r="X1171" s="10" t="str">
        <f>IF(Overall!$A1173&lt;&gt;"",IF(AND(MONTH($N1171) &lt;= 6, MONTH($O1171) &gt;= 6), IF($R1171 &lt;&gt; "", $H1171/$R1171, ""), ""),"")</f>
        <v/>
      </c>
      <c r="Y1171" s="10" t="str">
        <f>IF(Overall!$A1173&lt;&gt;"",IF(AND(MONTH($N1171) &lt;= 7, MONTH($O1171) &gt;= 7 ), IF($R1171 &lt;&gt; "", $H1171/$R1171, ""), ""),"")</f>
        <v/>
      </c>
      <c r="Z1171" s="10" t="str">
        <f>IF(Overall!$A1173&lt;&gt;"",IF(AND(MONTH($N1171) &lt;= 8, MONTH($O1171) &gt;= 8), IF($R1171 &lt;&gt; "", $H1171/$R1171, ""), ""),"")</f>
        <v/>
      </c>
      <c r="AA1171" s="10" t="str">
        <f>IF(Overall!$A1173&lt;&gt;"",IF(AND(MONTH($N1171) &lt;= 9, MONTH($O1171) &gt;= 9), IF($R1171 &lt;&gt; "", $H1171/$R1171, ""), ""),"")</f>
        <v/>
      </c>
      <c r="AB1171" s="10" t="str">
        <f>IF(Overall!$A1173&lt;&gt;"",IF(AND(MONTH($N1171) &lt;= 10, MONTH($O1171) &gt;= 10), IF($R1171 &lt;&gt; "", $H1171/$R1171, ""), ""),"")</f>
        <v/>
      </c>
      <c r="AC1171" s="10" t="str">
        <f>IF(Overall!$A1173&lt;&gt;"",IF(AND(MONTH($N1171) &lt;= 11, MONTH($O1171) &gt;= 11), IF($R1171 &lt;&gt; "", $H1171/$R1171, ""), ""),"")</f>
        <v/>
      </c>
      <c r="AD1171" s="10" t="str">
        <f>IF(Overall!$A1173&lt;&gt;"",IF(AND(MONTH($N1171) &lt;= 12, MONTH($O1171) &gt;= 12), IF($R1171 &lt;&gt; "", $H1171/$R1171, ""), ""),"")</f>
        <v/>
      </c>
      <c r="AF1171" s="10" t="str">
        <f ca="1">IFERROR(IF(AND(NOW()&lt;= EOMONTH(DATE(YEAR($O1171),1, 1), 0), Overall!$A1173&lt;&gt;"", MONTH($N1171) &lt;= 1, MONTH($O1171) &gt;= 1), IF($R1171 &lt;&gt; "", $H1171/$R1171, ""), ""), "")</f>
        <v/>
      </c>
      <c r="AG1171" s="10" t="str">
        <f ca="1">IFERROR(IF(AND(NOW()&lt;= EOMONTH(DATE(YEAR($O1171),2, 1), 0), Overall!$A1173&lt;&gt;"", MONTH($N1171) &lt;= 2, MONTH($O1171) &gt;= 2), IF($R1171 &lt;&gt; "", $H1171/$R1171, ""), ""), "")</f>
        <v/>
      </c>
      <c r="AH1171" s="10" t="str">
        <f ca="1">IFERROR(IF(AND(NOW()&lt;= EOMONTH(DATE(YEAR($O1171),3, 1), 0), Overall!$A1173&lt;&gt;"", MONTH($N1171) &lt;= 3, MONTH($O1171) &gt;= 3), IF($R1171 &lt;&gt; "", $H1171/$R1171, ""), ""), "")</f>
        <v/>
      </c>
      <c r="AI1171" s="10" t="str">
        <f ca="1">IFERROR(IF(AND(NOW()&lt;= EOMONTH(DATE(YEAR($O1171),4, 1), 0), Overall!$A1173&lt;&gt;"", MONTH($N1171) &lt;= 4, MONTH($O1171) &gt;= 4), IF($R1171 &lt;&gt; "", $H1171/$R1171, ""), ""), "")</f>
        <v/>
      </c>
      <c r="AJ1171" s="10" t="str">
        <f ca="1">IFERROR(IF(AND(NOW()&lt;= EOMONTH(DATE(YEAR($O1171),5, 1), 0), Overall!$A1173&lt;&gt;"", MONTH($N1171) &lt;= 5, MONTH($O1171) &gt;= 5), IF($R1171 &lt;&gt; "", $H1171/$R1171, ""), ""), "")</f>
        <v/>
      </c>
      <c r="AK1171" s="10" t="str">
        <f ca="1">IFERROR(IF(AND(NOW()&lt;= EOMONTH(DATE(YEAR($O1171),6, 1), 0), Overall!$A1173&lt;&gt;"", MONTH($N1171) &lt;= 6, MONTH($O1171) &gt;= 6), IF($R1171 &lt;&gt; "", $H1171/$R1171, ""), ""), "")</f>
        <v/>
      </c>
      <c r="AL1171" s="10" t="str">
        <f ca="1">IFERROR(IF(AND(NOW()&lt;= EOMONTH(DATE(YEAR($O1171),7, 1), 0), Overall!$A1173&lt;&gt;"", MONTH($N1171) &lt;= 7, MONTH($O1171) &gt;= 7), IF($R1171 &lt;&gt; "", $H1171/$R1171, ""), ""), "")</f>
        <v/>
      </c>
      <c r="AM1171" s="10" t="str">
        <f ca="1">IFERROR(IF(AND(NOW()&lt;= EOMONTH(DATE(YEAR($O1171),8, 1), 0), Overall!$A1173&lt;&gt;"", MONTH($N1171) &lt;= 8, MONTH($O1171) &gt;= 8), IF($R1171 &lt;&gt; "", $H1171/$R1171, ""), ""), "")</f>
        <v/>
      </c>
      <c r="AN1171" s="10" t="str">
        <f ca="1">IFERROR(IF(AND(NOW()&lt;= EOMONTH(DATE(YEAR($O1171),9, 1), 0), Overall!$A1173&lt;&gt;"", MONTH($N1171) &lt;= 9, MONTH($O1171) &gt;= 9), IF($R1171 &lt;&gt; "", $H1171/$R1171, ""), ""), "")</f>
        <v/>
      </c>
      <c r="AO1171" s="10" t="str">
        <f ca="1">IFERROR(IF(AND(NOW()&lt;= EOMONTH(DATE(YEAR($O1171),10, 1), 0), Overall!$A1173&lt;&gt;"", MONTH($N1171) &lt;= 10, MONTH($O1171) &gt;= 10), IF($R1171 &lt;&gt; "", $H1171/$R1171, ""), ""), "")</f>
        <v/>
      </c>
      <c r="AP1171" s="10" t="str">
        <f ca="1">IFERROR(IF(AND(NOW()&lt;= EOMONTH(DATE(YEAR($O1171),11, 1), 0), Overall!$A1173&lt;&gt;"", MONTH($N1171) &lt;=11, MONTH($O1171) &gt;= 11), IF($R1171 &lt;&gt; "", $H1171/$R1171, ""), ""), "")</f>
        <v/>
      </c>
      <c r="AQ1171" s="10" t="str">
        <f ca="1">IFERROR(IF(AND(NOW()&lt;= EOMONTH(DATE(YEAR($O1171),12, 1), 0), Overall!$A1173&lt;&gt;"", MONTH($N1171) &lt;= 12, MONTH($O1171) &gt;= 12), IF($R1171 &lt;&gt; "", $H1171/$R1171, ""), ""), "")</f>
        <v/>
      </c>
      <c r="AR1171" s="16">
        <f t="shared" ca="1" si="37"/>
        <v>0</v>
      </c>
    </row>
    <row r="1172" spans="1:44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6" t="str">
        <f>IF(Overall!F1174&lt;&gt;"",VALUE(Overall!F1174),"")</f>
        <v/>
      </c>
      <c r="I1172" s="6" t="str">
        <f>IF(Overall!G1174&lt;&gt;"",VALUE(Overall!G1174),"")</f>
        <v/>
      </c>
      <c r="J1172" s="6" t="str">
        <f>IF(Overall!H1174&lt;&gt;"",VALUE(Overall!H1174),"")</f>
        <v/>
      </c>
      <c r="K1172" s="6" t="str">
        <f>IF(Overall!I1174&lt;&gt;"",VALUE(Overall!I1174),"")</f>
        <v/>
      </c>
      <c r="L1172" s="6" t="str">
        <f>IF(Overall!J1174&lt;&gt;"",VALUE(Overall!J1174),"")</f>
        <v/>
      </c>
      <c r="M1172" s="6" t="str">
        <f>IF(Overall!K1174&lt;&gt;"",VALUE(Overall!K1174),"")</f>
        <v/>
      </c>
      <c r="N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O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P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Q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R1172" s="5" t="str">
        <f t="shared" si="36"/>
        <v/>
      </c>
      <c r="S1172" s="10" t="str">
        <f>IF(Overall!$A1174&lt;&gt;"",IF(AND(MONTH($N1172) &lt;= 1, MONTH($O1172) &gt;= 1), IF($R1172 &lt;&gt; "", $H1172/$R1172, ""), ""),"")</f>
        <v/>
      </c>
      <c r="T1172" s="10" t="str">
        <f>IF(Overall!$A1174&lt;&gt;"",IF(AND(MONTH($N1172) &lt;= 2, MONTH($O1172) &gt;= 2), IF($R1172 &lt;&gt; "", $H1172/$R1172, ""), ""),"")</f>
        <v/>
      </c>
      <c r="U1172" s="10" t="str">
        <f>IF(Overall!$A1174&lt;&gt;"",IF(AND(MONTH($N1172) &lt;= 3, MONTH($O1172) &gt;= 3), IF($R1172 &lt;&gt; "", $H1172/$R1172, ""), ""),"")</f>
        <v/>
      </c>
      <c r="V1172" s="10" t="str">
        <f>IF(Overall!$A1174&lt;&gt;"",IF(AND(MONTH($N1172) &lt;= 4, MONTH($O1172) &gt;= 4), IF($R1172 &lt;&gt; "", $H1172/$R1172, ""), ""),"")</f>
        <v/>
      </c>
      <c r="W1172" s="10" t="str">
        <f>IF(Overall!$A1174&lt;&gt;"",IF(AND(MONTH($N1172) &lt;= 5, MONTH($O1172) &gt;= 5), IF($R1172 &lt;&gt; "", $H1172/$R1172, ""), ""),"")</f>
        <v/>
      </c>
      <c r="X1172" s="10" t="str">
        <f>IF(Overall!$A1174&lt;&gt;"",IF(AND(MONTH($N1172) &lt;= 6, MONTH($O1172) &gt;= 6), IF($R1172 &lt;&gt; "", $H1172/$R1172, ""), ""),"")</f>
        <v/>
      </c>
      <c r="Y1172" s="10" t="str">
        <f>IF(Overall!$A1174&lt;&gt;"",IF(AND(MONTH($N1172) &lt;= 7, MONTH($O1172) &gt;= 7 ), IF($R1172 &lt;&gt; "", $H1172/$R1172, ""), ""),"")</f>
        <v/>
      </c>
      <c r="Z1172" s="10" t="str">
        <f>IF(Overall!$A1174&lt;&gt;"",IF(AND(MONTH($N1172) &lt;= 8, MONTH($O1172) &gt;= 8), IF($R1172 &lt;&gt; "", $H1172/$R1172, ""), ""),"")</f>
        <v/>
      </c>
      <c r="AA1172" s="10" t="str">
        <f>IF(Overall!$A1174&lt;&gt;"",IF(AND(MONTH($N1172) &lt;= 9, MONTH($O1172) &gt;= 9), IF($R1172 &lt;&gt; "", $H1172/$R1172, ""), ""),"")</f>
        <v/>
      </c>
      <c r="AB1172" s="10" t="str">
        <f>IF(Overall!$A1174&lt;&gt;"",IF(AND(MONTH($N1172) &lt;= 10, MONTH($O1172) &gt;= 10), IF($R1172 &lt;&gt; "", $H1172/$R1172, ""), ""),"")</f>
        <v/>
      </c>
      <c r="AC1172" s="10" t="str">
        <f>IF(Overall!$A1174&lt;&gt;"",IF(AND(MONTH($N1172) &lt;= 11, MONTH($O1172) &gt;= 11), IF($R1172 &lt;&gt; "", $H1172/$R1172, ""), ""),"")</f>
        <v/>
      </c>
      <c r="AD1172" s="10" t="str">
        <f>IF(Overall!$A1174&lt;&gt;"",IF(AND(MONTH($N1172) &lt;= 12, MONTH($O1172) &gt;= 12), IF($R1172 &lt;&gt; "", $H1172/$R1172, ""), ""),"")</f>
        <v/>
      </c>
      <c r="AF1172" s="10" t="str">
        <f ca="1">IFERROR(IF(AND(NOW()&lt;= EOMONTH(DATE(YEAR($O1172),1, 1), 0), Overall!$A1174&lt;&gt;"", MONTH($N1172) &lt;= 1, MONTH($O1172) &gt;= 1), IF($R1172 &lt;&gt; "", $H1172/$R1172, ""), ""), "")</f>
        <v/>
      </c>
      <c r="AG1172" s="10" t="str">
        <f ca="1">IFERROR(IF(AND(NOW()&lt;= EOMONTH(DATE(YEAR($O1172),2, 1), 0), Overall!$A1174&lt;&gt;"", MONTH($N1172) &lt;= 2, MONTH($O1172) &gt;= 2), IF($R1172 &lt;&gt; "", $H1172/$R1172, ""), ""), "")</f>
        <v/>
      </c>
      <c r="AH1172" s="10" t="str">
        <f ca="1">IFERROR(IF(AND(NOW()&lt;= EOMONTH(DATE(YEAR($O1172),3, 1), 0), Overall!$A1174&lt;&gt;"", MONTH($N1172) &lt;= 3, MONTH($O1172) &gt;= 3), IF($R1172 &lt;&gt; "", $H1172/$R1172, ""), ""), "")</f>
        <v/>
      </c>
      <c r="AI1172" s="10" t="str">
        <f ca="1">IFERROR(IF(AND(NOW()&lt;= EOMONTH(DATE(YEAR($O1172),4, 1), 0), Overall!$A1174&lt;&gt;"", MONTH($N1172) &lt;= 4, MONTH($O1172) &gt;= 4), IF($R1172 &lt;&gt; "", $H1172/$R1172, ""), ""), "")</f>
        <v/>
      </c>
      <c r="AJ1172" s="10" t="str">
        <f ca="1">IFERROR(IF(AND(NOW()&lt;= EOMONTH(DATE(YEAR($O1172),5, 1), 0), Overall!$A1174&lt;&gt;"", MONTH($N1172) &lt;= 5, MONTH($O1172) &gt;= 5), IF($R1172 &lt;&gt; "", $H1172/$R1172, ""), ""), "")</f>
        <v/>
      </c>
      <c r="AK1172" s="10" t="str">
        <f ca="1">IFERROR(IF(AND(NOW()&lt;= EOMONTH(DATE(YEAR($O1172),6, 1), 0), Overall!$A1174&lt;&gt;"", MONTH($N1172) &lt;= 6, MONTH($O1172) &gt;= 6), IF($R1172 &lt;&gt; "", $H1172/$R1172, ""), ""), "")</f>
        <v/>
      </c>
      <c r="AL1172" s="10" t="str">
        <f ca="1">IFERROR(IF(AND(NOW()&lt;= EOMONTH(DATE(YEAR($O1172),7, 1), 0), Overall!$A1174&lt;&gt;"", MONTH($N1172) &lt;= 7, MONTH($O1172) &gt;= 7), IF($R1172 &lt;&gt; "", $H1172/$R1172, ""), ""), "")</f>
        <v/>
      </c>
      <c r="AM1172" s="10" t="str">
        <f ca="1">IFERROR(IF(AND(NOW()&lt;= EOMONTH(DATE(YEAR($O1172),8, 1), 0), Overall!$A1174&lt;&gt;"", MONTH($N1172) &lt;= 8, MONTH($O1172) &gt;= 8), IF($R1172 &lt;&gt; "", $H1172/$R1172, ""), ""), "")</f>
        <v/>
      </c>
      <c r="AN1172" s="10" t="str">
        <f ca="1">IFERROR(IF(AND(NOW()&lt;= EOMONTH(DATE(YEAR($O1172),9, 1), 0), Overall!$A1174&lt;&gt;"", MONTH($N1172) &lt;= 9, MONTH($O1172) &gt;= 9), IF($R1172 &lt;&gt; "", $H1172/$R1172, ""), ""), "")</f>
        <v/>
      </c>
      <c r="AO1172" s="10" t="str">
        <f ca="1">IFERROR(IF(AND(NOW()&lt;= EOMONTH(DATE(YEAR($O1172),10, 1), 0), Overall!$A1174&lt;&gt;"", MONTH($N1172) &lt;= 10, MONTH($O1172) &gt;= 10), IF($R1172 &lt;&gt; "", $H1172/$R1172, ""), ""), "")</f>
        <v/>
      </c>
      <c r="AP1172" s="10" t="str">
        <f ca="1">IFERROR(IF(AND(NOW()&lt;= EOMONTH(DATE(YEAR($O1172),11, 1), 0), Overall!$A1174&lt;&gt;"", MONTH($N1172) &lt;=11, MONTH($O1172) &gt;= 11), IF($R1172 &lt;&gt; "", $H1172/$R1172, ""), ""), "")</f>
        <v/>
      </c>
      <c r="AQ1172" s="10" t="str">
        <f ca="1">IFERROR(IF(AND(NOW()&lt;= EOMONTH(DATE(YEAR($O1172),12, 1), 0), Overall!$A1174&lt;&gt;"", MONTH($N1172) &lt;= 12, MONTH($O1172) &gt;= 12), IF($R1172 &lt;&gt; "", $H1172/$R1172, ""), ""), "")</f>
        <v/>
      </c>
      <c r="AR1172" s="16">
        <f t="shared" ca="1" si="37"/>
        <v>0</v>
      </c>
    </row>
    <row r="1173" spans="1:44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6" t="str">
        <f>IF(Overall!F1175&lt;&gt;"",VALUE(Overall!F1175),"")</f>
        <v/>
      </c>
      <c r="I1173" s="6" t="str">
        <f>IF(Overall!G1175&lt;&gt;"",VALUE(Overall!G1175),"")</f>
        <v/>
      </c>
      <c r="J1173" s="6" t="str">
        <f>IF(Overall!H1175&lt;&gt;"",VALUE(Overall!H1175),"")</f>
        <v/>
      </c>
      <c r="K1173" s="6" t="str">
        <f>IF(Overall!I1175&lt;&gt;"",VALUE(Overall!I1175),"")</f>
        <v/>
      </c>
      <c r="L1173" s="6" t="str">
        <f>IF(Overall!J1175&lt;&gt;"",VALUE(Overall!J1175),"")</f>
        <v/>
      </c>
      <c r="M1173" s="6" t="str">
        <f>IF(Overall!K1175&lt;&gt;"",VALUE(Overall!K1175),"")</f>
        <v/>
      </c>
      <c r="N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O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P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Q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R1173" s="5" t="str">
        <f t="shared" si="36"/>
        <v/>
      </c>
      <c r="S1173" s="10" t="str">
        <f>IF(Overall!$A1175&lt;&gt;"",IF(AND(MONTH($N1173) &lt;= 1, MONTH($O1173) &gt;= 1), IF($R1173 &lt;&gt; "", $H1173/$R1173, ""), ""),"")</f>
        <v/>
      </c>
      <c r="T1173" s="10" t="str">
        <f>IF(Overall!$A1175&lt;&gt;"",IF(AND(MONTH($N1173) &lt;= 2, MONTH($O1173) &gt;= 2), IF($R1173 &lt;&gt; "", $H1173/$R1173, ""), ""),"")</f>
        <v/>
      </c>
      <c r="U1173" s="10" t="str">
        <f>IF(Overall!$A1175&lt;&gt;"",IF(AND(MONTH($N1173) &lt;= 3, MONTH($O1173) &gt;= 3), IF($R1173 &lt;&gt; "", $H1173/$R1173, ""), ""),"")</f>
        <v/>
      </c>
      <c r="V1173" s="10" t="str">
        <f>IF(Overall!$A1175&lt;&gt;"",IF(AND(MONTH($N1173) &lt;= 4, MONTH($O1173) &gt;= 4), IF($R1173 &lt;&gt; "", $H1173/$R1173, ""), ""),"")</f>
        <v/>
      </c>
      <c r="W1173" s="10" t="str">
        <f>IF(Overall!$A1175&lt;&gt;"",IF(AND(MONTH($N1173) &lt;= 5, MONTH($O1173) &gt;= 5), IF($R1173 &lt;&gt; "", $H1173/$R1173, ""), ""),"")</f>
        <v/>
      </c>
      <c r="X1173" s="10" t="str">
        <f>IF(Overall!$A1175&lt;&gt;"",IF(AND(MONTH($N1173) &lt;= 6, MONTH($O1173) &gt;= 6), IF($R1173 &lt;&gt; "", $H1173/$R1173, ""), ""),"")</f>
        <v/>
      </c>
      <c r="Y1173" s="10" t="str">
        <f>IF(Overall!$A1175&lt;&gt;"",IF(AND(MONTH($N1173) &lt;= 7, MONTH($O1173) &gt;= 7 ), IF($R1173 &lt;&gt; "", $H1173/$R1173, ""), ""),"")</f>
        <v/>
      </c>
      <c r="Z1173" s="10" t="str">
        <f>IF(Overall!$A1175&lt;&gt;"",IF(AND(MONTH($N1173) &lt;= 8, MONTH($O1173) &gt;= 8), IF($R1173 &lt;&gt; "", $H1173/$R1173, ""), ""),"")</f>
        <v/>
      </c>
      <c r="AA1173" s="10" t="str">
        <f>IF(Overall!$A1175&lt;&gt;"",IF(AND(MONTH($N1173) &lt;= 9, MONTH($O1173) &gt;= 9), IF($R1173 &lt;&gt; "", $H1173/$R1173, ""), ""),"")</f>
        <v/>
      </c>
      <c r="AB1173" s="10" t="str">
        <f>IF(Overall!$A1175&lt;&gt;"",IF(AND(MONTH($N1173) &lt;= 10, MONTH($O1173) &gt;= 10), IF($R1173 &lt;&gt; "", $H1173/$R1173, ""), ""),"")</f>
        <v/>
      </c>
      <c r="AC1173" s="10" t="str">
        <f>IF(Overall!$A1175&lt;&gt;"",IF(AND(MONTH($N1173) &lt;= 11, MONTH($O1173) &gt;= 11), IF($R1173 &lt;&gt; "", $H1173/$R1173, ""), ""),"")</f>
        <v/>
      </c>
      <c r="AD1173" s="10" t="str">
        <f>IF(Overall!$A1175&lt;&gt;"",IF(AND(MONTH($N1173) &lt;= 12, MONTH($O1173) &gt;= 12), IF($R1173 &lt;&gt; "", $H1173/$R1173, ""), ""),"")</f>
        <v/>
      </c>
      <c r="AF1173" s="10" t="str">
        <f ca="1">IFERROR(IF(AND(NOW()&lt;= EOMONTH(DATE(YEAR($O1173),1, 1), 0), Overall!$A1175&lt;&gt;"", MONTH($N1173) &lt;= 1, MONTH($O1173) &gt;= 1), IF($R1173 &lt;&gt; "", $H1173/$R1173, ""), ""), "")</f>
        <v/>
      </c>
      <c r="AG1173" s="10" t="str">
        <f ca="1">IFERROR(IF(AND(NOW()&lt;= EOMONTH(DATE(YEAR($O1173),2, 1), 0), Overall!$A1175&lt;&gt;"", MONTH($N1173) &lt;= 2, MONTH($O1173) &gt;= 2), IF($R1173 &lt;&gt; "", $H1173/$R1173, ""), ""), "")</f>
        <v/>
      </c>
      <c r="AH1173" s="10" t="str">
        <f ca="1">IFERROR(IF(AND(NOW()&lt;= EOMONTH(DATE(YEAR($O1173),3, 1), 0), Overall!$A1175&lt;&gt;"", MONTH($N1173) &lt;= 3, MONTH($O1173) &gt;= 3), IF($R1173 &lt;&gt; "", $H1173/$R1173, ""), ""), "")</f>
        <v/>
      </c>
      <c r="AI1173" s="10" t="str">
        <f ca="1">IFERROR(IF(AND(NOW()&lt;= EOMONTH(DATE(YEAR($O1173),4, 1), 0), Overall!$A1175&lt;&gt;"", MONTH($N1173) &lt;= 4, MONTH($O1173) &gt;= 4), IF($R1173 &lt;&gt; "", $H1173/$R1173, ""), ""), "")</f>
        <v/>
      </c>
      <c r="AJ1173" s="10" t="str">
        <f ca="1">IFERROR(IF(AND(NOW()&lt;= EOMONTH(DATE(YEAR($O1173),5, 1), 0), Overall!$A1175&lt;&gt;"", MONTH($N1173) &lt;= 5, MONTH($O1173) &gt;= 5), IF($R1173 &lt;&gt; "", $H1173/$R1173, ""), ""), "")</f>
        <v/>
      </c>
      <c r="AK1173" s="10" t="str">
        <f ca="1">IFERROR(IF(AND(NOW()&lt;= EOMONTH(DATE(YEAR($O1173),6, 1), 0), Overall!$A1175&lt;&gt;"", MONTH($N1173) &lt;= 6, MONTH($O1173) &gt;= 6), IF($R1173 &lt;&gt; "", $H1173/$R1173, ""), ""), "")</f>
        <v/>
      </c>
      <c r="AL1173" s="10" t="str">
        <f ca="1">IFERROR(IF(AND(NOW()&lt;= EOMONTH(DATE(YEAR($O1173),7, 1), 0), Overall!$A1175&lt;&gt;"", MONTH($N1173) &lt;= 7, MONTH($O1173) &gt;= 7), IF($R1173 &lt;&gt; "", $H1173/$R1173, ""), ""), "")</f>
        <v/>
      </c>
      <c r="AM1173" s="10" t="str">
        <f ca="1">IFERROR(IF(AND(NOW()&lt;= EOMONTH(DATE(YEAR($O1173),8, 1), 0), Overall!$A1175&lt;&gt;"", MONTH($N1173) &lt;= 8, MONTH($O1173) &gt;= 8), IF($R1173 &lt;&gt; "", $H1173/$R1173, ""), ""), "")</f>
        <v/>
      </c>
      <c r="AN1173" s="10" t="str">
        <f ca="1">IFERROR(IF(AND(NOW()&lt;= EOMONTH(DATE(YEAR($O1173),9, 1), 0), Overall!$A1175&lt;&gt;"", MONTH($N1173) &lt;= 9, MONTH($O1173) &gt;= 9), IF($R1173 &lt;&gt; "", $H1173/$R1173, ""), ""), "")</f>
        <v/>
      </c>
      <c r="AO1173" s="10" t="str">
        <f ca="1">IFERROR(IF(AND(NOW()&lt;= EOMONTH(DATE(YEAR($O1173),10, 1), 0), Overall!$A1175&lt;&gt;"", MONTH($N1173) &lt;= 10, MONTH($O1173) &gt;= 10), IF($R1173 &lt;&gt; "", $H1173/$R1173, ""), ""), "")</f>
        <v/>
      </c>
      <c r="AP1173" s="10" t="str">
        <f ca="1">IFERROR(IF(AND(NOW()&lt;= EOMONTH(DATE(YEAR($O1173),11, 1), 0), Overall!$A1175&lt;&gt;"", MONTH($N1173) &lt;=11, MONTH($O1173) &gt;= 11), IF($R1173 &lt;&gt; "", $H1173/$R1173, ""), ""), "")</f>
        <v/>
      </c>
      <c r="AQ1173" s="10" t="str">
        <f ca="1">IFERROR(IF(AND(NOW()&lt;= EOMONTH(DATE(YEAR($O1173),12, 1), 0), Overall!$A1175&lt;&gt;"", MONTH($N1173) &lt;= 12, MONTH($O1173) &gt;= 12), IF($R1173 &lt;&gt; "", $H1173/$R1173, ""), ""), "")</f>
        <v/>
      </c>
      <c r="AR1173" s="16">
        <f t="shared" ca="1" si="37"/>
        <v>0</v>
      </c>
    </row>
    <row r="1174" spans="1:44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6" t="str">
        <f>IF(Overall!F1176&lt;&gt;"",VALUE(Overall!F1176),"")</f>
        <v/>
      </c>
      <c r="I1174" s="6" t="str">
        <f>IF(Overall!G1176&lt;&gt;"",VALUE(Overall!G1176),"")</f>
        <v/>
      </c>
      <c r="J1174" s="6" t="str">
        <f>IF(Overall!H1176&lt;&gt;"",VALUE(Overall!H1176),"")</f>
        <v/>
      </c>
      <c r="K1174" s="6" t="str">
        <f>IF(Overall!I1176&lt;&gt;"",VALUE(Overall!I1176),"")</f>
        <v/>
      </c>
      <c r="L1174" s="6" t="str">
        <f>IF(Overall!J1176&lt;&gt;"",VALUE(Overall!J1176),"")</f>
        <v/>
      </c>
      <c r="M1174" s="6" t="str">
        <f>IF(Overall!K1176&lt;&gt;"",VALUE(Overall!K1176),"")</f>
        <v/>
      </c>
      <c r="N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O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P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Q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R1174" s="5" t="str">
        <f t="shared" si="36"/>
        <v/>
      </c>
      <c r="S1174" s="10" t="str">
        <f>IF(Overall!$A1176&lt;&gt;"",IF(AND(MONTH($N1174) &lt;= 1, MONTH($O1174) &gt;= 1), IF($R1174 &lt;&gt; "", $H1174/$R1174, ""), ""),"")</f>
        <v/>
      </c>
      <c r="T1174" s="10" t="str">
        <f>IF(Overall!$A1176&lt;&gt;"",IF(AND(MONTH($N1174) &lt;= 2, MONTH($O1174) &gt;= 2), IF($R1174 &lt;&gt; "", $H1174/$R1174, ""), ""),"")</f>
        <v/>
      </c>
      <c r="U1174" s="10" t="str">
        <f>IF(Overall!$A1176&lt;&gt;"",IF(AND(MONTH($N1174) &lt;= 3, MONTH($O1174) &gt;= 3), IF($R1174 &lt;&gt; "", $H1174/$R1174, ""), ""),"")</f>
        <v/>
      </c>
      <c r="V1174" s="10" t="str">
        <f>IF(Overall!$A1176&lt;&gt;"",IF(AND(MONTH($N1174) &lt;= 4, MONTH($O1174) &gt;= 4), IF($R1174 &lt;&gt; "", $H1174/$R1174, ""), ""),"")</f>
        <v/>
      </c>
      <c r="W1174" s="10" t="str">
        <f>IF(Overall!$A1176&lt;&gt;"",IF(AND(MONTH($N1174) &lt;= 5, MONTH($O1174) &gt;= 5), IF($R1174 &lt;&gt; "", $H1174/$R1174, ""), ""),"")</f>
        <v/>
      </c>
      <c r="X1174" s="10" t="str">
        <f>IF(Overall!$A1176&lt;&gt;"",IF(AND(MONTH($N1174) &lt;= 6, MONTH($O1174) &gt;= 6), IF($R1174 &lt;&gt; "", $H1174/$R1174, ""), ""),"")</f>
        <v/>
      </c>
      <c r="Y1174" s="10" t="str">
        <f>IF(Overall!$A1176&lt;&gt;"",IF(AND(MONTH($N1174) &lt;= 7, MONTH($O1174) &gt;= 7 ), IF($R1174 &lt;&gt; "", $H1174/$R1174, ""), ""),"")</f>
        <v/>
      </c>
      <c r="Z1174" s="10" t="str">
        <f>IF(Overall!$A1176&lt;&gt;"",IF(AND(MONTH($N1174) &lt;= 8, MONTH($O1174) &gt;= 8), IF($R1174 &lt;&gt; "", $H1174/$R1174, ""), ""),"")</f>
        <v/>
      </c>
      <c r="AA1174" s="10" t="str">
        <f>IF(Overall!$A1176&lt;&gt;"",IF(AND(MONTH($N1174) &lt;= 9, MONTH($O1174) &gt;= 9), IF($R1174 &lt;&gt; "", $H1174/$R1174, ""), ""),"")</f>
        <v/>
      </c>
      <c r="AB1174" s="10" t="str">
        <f>IF(Overall!$A1176&lt;&gt;"",IF(AND(MONTH($N1174) &lt;= 10, MONTH($O1174) &gt;= 10), IF($R1174 &lt;&gt; "", $H1174/$R1174, ""), ""),"")</f>
        <v/>
      </c>
      <c r="AC1174" s="10" t="str">
        <f>IF(Overall!$A1176&lt;&gt;"",IF(AND(MONTH($N1174) &lt;= 11, MONTH($O1174) &gt;= 11), IF($R1174 &lt;&gt; "", $H1174/$R1174, ""), ""),"")</f>
        <v/>
      </c>
      <c r="AD1174" s="10" t="str">
        <f>IF(Overall!$A1176&lt;&gt;"",IF(AND(MONTH($N1174) &lt;= 12, MONTH($O1174) &gt;= 12), IF($R1174 &lt;&gt; "", $H1174/$R1174, ""), ""),"")</f>
        <v/>
      </c>
      <c r="AF1174" s="10" t="str">
        <f ca="1">IFERROR(IF(AND(NOW()&lt;= EOMONTH(DATE(YEAR($O1174),1, 1), 0), Overall!$A1176&lt;&gt;"", MONTH($N1174) &lt;= 1, MONTH($O1174) &gt;= 1), IF($R1174 &lt;&gt; "", $H1174/$R1174, ""), ""), "")</f>
        <v/>
      </c>
      <c r="AG1174" s="10" t="str">
        <f ca="1">IFERROR(IF(AND(NOW()&lt;= EOMONTH(DATE(YEAR($O1174),2, 1), 0), Overall!$A1176&lt;&gt;"", MONTH($N1174) &lt;= 2, MONTH($O1174) &gt;= 2), IF($R1174 &lt;&gt; "", $H1174/$R1174, ""), ""), "")</f>
        <v/>
      </c>
      <c r="AH1174" s="10" t="str">
        <f ca="1">IFERROR(IF(AND(NOW()&lt;= EOMONTH(DATE(YEAR($O1174),3, 1), 0), Overall!$A1176&lt;&gt;"", MONTH($N1174) &lt;= 3, MONTH($O1174) &gt;= 3), IF($R1174 &lt;&gt; "", $H1174/$R1174, ""), ""), "")</f>
        <v/>
      </c>
      <c r="AI1174" s="10" t="str">
        <f ca="1">IFERROR(IF(AND(NOW()&lt;= EOMONTH(DATE(YEAR($O1174),4, 1), 0), Overall!$A1176&lt;&gt;"", MONTH($N1174) &lt;= 4, MONTH($O1174) &gt;= 4), IF($R1174 &lt;&gt; "", $H1174/$R1174, ""), ""), "")</f>
        <v/>
      </c>
      <c r="AJ1174" s="10" t="str">
        <f ca="1">IFERROR(IF(AND(NOW()&lt;= EOMONTH(DATE(YEAR($O1174),5, 1), 0), Overall!$A1176&lt;&gt;"", MONTH($N1174) &lt;= 5, MONTH($O1174) &gt;= 5), IF($R1174 &lt;&gt; "", $H1174/$R1174, ""), ""), "")</f>
        <v/>
      </c>
      <c r="AK1174" s="10" t="str">
        <f ca="1">IFERROR(IF(AND(NOW()&lt;= EOMONTH(DATE(YEAR($O1174),6, 1), 0), Overall!$A1176&lt;&gt;"", MONTH($N1174) &lt;= 6, MONTH($O1174) &gt;= 6), IF($R1174 &lt;&gt; "", $H1174/$R1174, ""), ""), "")</f>
        <v/>
      </c>
      <c r="AL1174" s="10" t="str">
        <f ca="1">IFERROR(IF(AND(NOW()&lt;= EOMONTH(DATE(YEAR($O1174),7, 1), 0), Overall!$A1176&lt;&gt;"", MONTH($N1174) &lt;= 7, MONTH($O1174) &gt;= 7), IF($R1174 &lt;&gt; "", $H1174/$R1174, ""), ""), "")</f>
        <v/>
      </c>
      <c r="AM1174" s="10" t="str">
        <f ca="1">IFERROR(IF(AND(NOW()&lt;= EOMONTH(DATE(YEAR($O1174),8, 1), 0), Overall!$A1176&lt;&gt;"", MONTH($N1174) &lt;= 8, MONTH($O1174) &gt;= 8), IF($R1174 &lt;&gt; "", $H1174/$R1174, ""), ""), "")</f>
        <v/>
      </c>
      <c r="AN1174" s="10" t="str">
        <f ca="1">IFERROR(IF(AND(NOW()&lt;= EOMONTH(DATE(YEAR($O1174),9, 1), 0), Overall!$A1176&lt;&gt;"", MONTH($N1174) &lt;= 9, MONTH($O1174) &gt;= 9), IF($R1174 &lt;&gt; "", $H1174/$R1174, ""), ""), "")</f>
        <v/>
      </c>
      <c r="AO1174" s="10" t="str">
        <f ca="1">IFERROR(IF(AND(NOW()&lt;= EOMONTH(DATE(YEAR($O1174),10, 1), 0), Overall!$A1176&lt;&gt;"", MONTH($N1174) &lt;= 10, MONTH($O1174) &gt;= 10), IF($R1174 &lt;&gt; "", $H1174/$R1174, ""), ""), "")</f>
        <v/>
      </c>
      <c r="AP1174" s="10" t="str">
        <f ca="1">IFERROR(IF(AND(NOW()&lt;= EOMONTH(DATE(YEAR($O1174),11, 1), 0), Overall!$A1176&lt;&gt;"", MONTH($N1174) &lt;=11, MONTH($O1174) &gt;= 11), IF($R1174 &lt;&gt; "", $H1174/$R1174, ""), ""), "")</f>
        <v/>
      </c>
      <c r="AQ1174" s="10" t="str">
        <f ca="1">IFERROR(IF(AND(NOW()&lt;= EOMONTH(DATE(YEAR($O1174),12, 1), 0), Overall!$A1176&lt;&gt;"", MONTH($N1174) &lt;= 12, MONTH($O1174) &gt;= 12), IF($R1174 &lt;&gt; "", $H1174/$R1174, ""), ""), "")</f>
        <v/>
      </c>
      <c r="AR1174" s="16">
        <f t="shared" ca="1" si="37"/>
        <v>0</v>
      </c>
    </row>
    <row r="1175" spans="1:44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6" t="str">
        <f>IF(Overall!F1177&lt;&gt;"",VALUE(Overall!F1177),"")</f>
        <v/>
      </c>
      <c r="I1175" s="6" t="str">
        <f>IF(Overall!G1177&lt;&gt;"",VALUE(Overall!G1177),"")</f>
        <v/>
      </c>
      <c r="J1175" s="6" t="str">
        <f>IF(Overall!H1177&lt;&gt;"",VALUE(Overall!H1177),"")</f>
        <v/>
      </c>
      <c r="K1175" s="6" t="str">
        <f>IF(Overall!I1177&lt;&gt;"",VALUE(Overall!I1177),"")</f>
        <v/>
      </c>
      <c r="L1175" s="6" t="str">
        <f>IF(Overall!J1177&lt;&gt;"",VALUE(Overall!J1177),"")</f>
        <v/>
      </c>
      <c r="M1175" s="6" t="str">
        <f>IF(Overall!K1177&lt;&gt;"",VALUE(Overall!K1177),"")</f>
        <v/>
      </c>
      <c r="N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O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P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Q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R1175" s="5" t="str">
        <f t="shared" si="36"/>
        <v/>
      </c>
      <c r="S1175" s="10" t="str">
        <f>IF(Overall!$A1177&lt;&gt;"",IF(AND(MONTH($N1175) &lt;= 1, MONTH($O1175) &gt;= 1), IF($R1175 &lt;&gt; "", $H1175/$R1175, ""), ""),"")</f>
        <v/>
      </c>
      <c r="T1175" s="10" t="str">
        <f>IF(Overall!$A1177&lt;&gt;"",IF(AND(MONTH($N1175) &lt;= 2, MONTH($O1175) &gt;= 2), IF($R1175 &lt;&gt; "", $H1175/$R1175, ""), ""),"")</f>
        <v/>
      </c>
      <c r="U1175" s="10" t="str">
        <f>IF(Overall!$A1177&lt;&gt;"",IF(AND(MONTH($N1175) &lt;= 3, MONTH($O1175) &gt;= 3), IF($R1175 &lt;&gt; "", $H1175/$R1175, ""), ""),"")</f>
        <v/>
      </c>
      <c r="V1175" s="10" t="str">
        <f>IF(Overall!$A1177&lt;&gt;"",IF(AND(MONTH($N1175) &lt;= 4, MONTH($O1175) &gt;= 4), IF($R1175 &lt;&gt; "", $H1175/$R1175, ""), ""),"")</f>
        <v/>
      </c>
      <c r="W1175" s="10" t="str">
        <f>IF(Overall!$A1177&lt;&gt;"",IF(AND(MONTH($N1175) &lt;= 5, MONTH($O1175) &gt;= 5), IF($R1175 &lt;&gt; "", $H1175/$R1175, ""), ""),"")</f>
        <v/>
      </c>
      <c r="X1175" s="10" t="str">
        <f>IF(Overall!$A1177&lt;&gt;"",IF(AND(MONTH($N1175) &lt;= 6, MONTH($O1175) &gt;= 6), IF($R1175 &lt;&gt; "", $H1175/$R1175, ""), ""),"")</f>
        <v/>
      </c>
      <c r="Y1175" s="10" t="str">
        <f>IF(Overall!$A1177&lt;&gt;"",IF(AND(MONTH($N1175) &lt;= 7, MONTH($O1175) &gt;= 7 ), IF($R1175 &lt;&gt; "", $H1175/$R1175, ""), ""),"")</f>
        <v/>
      </c>
      <c r="Z1175" s="10" t="str">
        <f>IF(Overall!$A1177&lt;&gt;"",IF(AND(MONTH($N1175) &lt;= 8, MONTH($O1175) &gt;= 8), IF($R1175 &lt;&gt; "", $H1175/$R1175, ""), ""),"")</f>
        <v/>
      </c>
      <c r="AA1175" s="10" t="str">
        <f>IF(Overall!$A1177&lt;&gt;"",IF(AND(MONTH($N1175) &lt;= 9, MONTH($O1175) &gt;= 9), IF($R1175 &lt;&gt; "", $H1175/$R1175, ""), ""),"")</f>
        <v/>
      </c>
      <c r="AB1175" s="10" t="str">
        <f>IF(Overall!$A1177&lt;&gt;"",IF(AND(MONTH($N1175) &lt;= 10, MONTH($O1175) &gt;= 10), IF($R1175 &lt;&gt; "", $H1175/$R1175, ""), ""),"")</f>
        <v/>
      </c>
      <c r="AC1175" s="10" t="str">
        <f>IF(Overall!$A1177&lt;&gt;"",IF(AND(MONTH($N1175) &lt;= 11, MONTH($O1175) &gt;= 11), IF($R1175 &lt;&gt; "", $H1175/$R1175, ""), ""),"")</f>
        <v/>
      </c>
      <c r="AD1175" s="10" t="str">
        <f>IF(Overall!$A1177&lt;&gt;"",IF(AND(MONTH($N1175) &lt;= 12, MONTH($O1175) &gt;= 12), IF($R1175 &lt;&gt; "", $H1175/$R1175, ""), ""),"")</f>
        <v/>
      </c>
      <c r="AF1175" s="10" t="str">
        <f ca="1">IFERROR(IF(AND(NOW()&lt;= EOMONTH(DATE(YEAR($O1175),1, 1), 0), Overall!$A1177&lt;&gt;"", MONTH($N1175) &lt;= 1, MONTH($O1175) &gt;= 1), IF($R1175 &lt;&gt; "", $H1175/$R1175, ""), ""), "")</f>
        <v/>
      </c>
      <c r="AG1175" s="10" t="str">
        <f ca="1">IFERROR(IF(AND(NOW()&lt;= EOMONTH(DATE(YEAR($O1175),2, 1), 0), Overall!$A1177&lt;&gt;"", MONTH($N1175) &lt;= 2, MONTH($O1175) &gt;= 2), IF($R1175 &lt;&gt; "", $H1175/$R1175, ""), ""), "")</f>
        <v/>
      </c>
      <c r="AH1175" s="10" t="str">
        <f ca="1">IFERROR(IF(AND(NOW()&lt;= EOMONTH(DATE(YEAR($O1175),3, 1), 0), Overall!$A1177&lt;&gt;"", MONTH($N1175) &lt;= 3, MONTH($O1175) &gt;= 3), IF($R1175 &lt;&gt; "", $H1175/$R1175, ""), ""), "")</f>
        <v/>
      </c>
      <c r="AI1175" s="10" t="str">
        <f ca="1">IFERROR(IF(AND(NOW()&lt;= EOMONTH(DATE(YEAR($O1175),4, 1), 0), Overall!$A1177&lt;&gt;"", MONTH($N1175) &lt;= 4, MONTH($O1175) &gt;= 4), IF($R1175 &lt;&gt; "", $H1175/$R1175, ""), ""), "")</f>
        <v/>
      </c>
      <c r="AJ1175" s="10" t="str">
        <f ca="1">IFERROR(IF(AND(NOW()&lt;= EOMONTH(DATE(YEAR($O1175),5, 1), 0), Overall!$A1177&lt;&gt;"", MONTH($N1175) &lt;= 5, MONTH($O1175) &gt;= 5), IF($R1175 &lt;&gt; "", $H1175/$R1175, ""), ""), "")</f>
        <v/>
      </c>
      <c r="AK1175" s="10" t="str">
        <f ca="1">IFERROR(IF(AND(NOW()&lt;= EOMONTH(DATE(YEAR($O1175),6, 1), 0), Overall!$A1177&lt;&gt;"", MONTH($N1175) &lt;= 6, MONTH($O1175) &gt;= 6), IF($R1175 &lt;&gt; "", $H1175/$R1175, ""), ""), "")</f>
        <v/>
      </c>
      <c r="AL1175" s="10" t="str">
        <f ca="1">IFERROR(IF(AND(NOW()&lt;= EOMONTH(DATE(YEAR($O1175),7, 1), 0), Overall!$A1177&lt;&gt;"", MONTH($N1175) &lt;= 7, MONTH($O1175) &gt;= 7), IF($R1175 &lt;&gt; "", $H1175/$R1175, ""), ""), "")</f>
        <v/>
      </c>
      <c r="AM1175" s="10" t="str">
        <f ca="1">IFERROR(IF(AND(NOW()&lt;= EOMONTH(DATE(YEAR($O1175),8, 1), 0), Overall!$A1177&lt;&gt;"", MONTH($N1175) &lt;= 8, MONTH($O1175) &gt;= 8), IF($R1175 &lt;&gt; "", $H1175/$R1175, ""), ""), "")</f>
        <v/>
      </c>
      <c r="AN1175" s="10" t="str">
        <f ca="1">IFERROR(IF(AND(NOW()&lt;= EOMONTH(DATE(YEAR($O1175),9, 1), 0), Overall!$A1177&lt;&gt;"", MONTH($N1175) &lt;= 9, MONTH($O1175) &gt;= 9), IF($R1175 &lt;&gt; "", $H1175/$R1175, ""), ""), "")</f>
        <v/>
      </c>
      <c r="AO1175" s="10" t="str">
        <f ca="1">IFERROR(IF(AND(NOW()&lt;= EOMONTH(DATE(YEAR($O1175),10, 1), 0), Overall!$A1177&lt;&gt;"", MONTH($N1175) &lt;= 10, MONTH($O1175) &gt;= 10), IF($R1175 &lt;&gt; "", $H1175/$R1175, ""), ""), "")</f>
        <v/>
      </c>
      <c r="AP1175" s="10" t="str">
        <f ca="1">IFERROR(IF(AND(NOW()&lt;= EOMONTH(DATE(YEAR($O1175),11, 1), 0), Overall!$A1177&lt;&gt;"", MONTH($N1175) &lt;=11, MONTH($O1175) &gt;= 11), IF($R1175 &lt;&gt; "", $H1175/$R1175, ""), ""), "")</f>
        <v/>
      </c>
      <c r="AQ1175" s="10" t="str">
        <f ca="1">IFERROR(IF(AND(NOW()&lt;= EOMONTH(DATE(YEAR($O1175),12, 1), 0), Overall!$A1177&lt;&gt;"", MONTH($N1175) &lt;= 12, MONTH($O1175) &gt;= 12), IF($R1175 &lt;&gt; "", $H1175/$R1175, ""), ""), "")</f>
        <v/>
      </c>
      <c r="AR1175" s="16">
        <f t="shared" ca="1" si="37"/>
        <v>0</v>
      </c>
    </row>
    <row r="1176" spans="1:44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6" t="str">
        <f>IF(Overall!F1178&lt;&gt;"",VALUE(Overall!F1178),"")</f>
        <v/>
      </c>
      <c r="I1176" s="6" t="str">
        <f>IF(Overall!G1178&lt;&gt;"",VALUE(Overall!G1178),"")</f>
        <v/>
      </c>
      <c r="J1176" s="6" t="str">
        <f>IF(Overall!H1178&lt;&gt;"",VALUE(Overall!H1178),"")</f>
        <v/>
      </c>
      <c r="K1176" s="6" t="str">
        <f>IF(Overall!I1178&lt;&gt;"",VALUE(Overall!I1178),"")</f>
        <v/>
      </c>
      <c r="L1176" s="6" t="str">
        <f>IF(Overall!J1178&lt;&gt;"",VALUE(Overall!J1178),"")</f>
        <v/>
      </c>
      <c r="M1176" s="6" t="str">
        <f>IF(Overall!K1178&lt;&gt;"",VALUE(Overall!K1178),"")</f>
        <v/>
      </c>
      <c r="N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O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P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Q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R1176" s="5" t="str">
        <f t="shared" si="36"/>
        <v/>
      </c>
      <c r="S1176" s="10" t="str">
        <f>IF(Overall!$A1178&lt;&gt;"",IF(AND(MONTH($N1176) &lt;= 1, MONTH($O1176) &gt;= 1), IF($R1176 &lt;&gt; "", $H1176/$R1176, ""), ""),"")</f>
        <v/>
      </c>
      <c r="T1176" s="10" t="str">
        <f>IF(Overall!$A1178&lt;&gt;"",IF(AND(MONTH($N1176) &lt;= 2, MONTH($O1176) &gt;= 2), IF($R1176 &lt;&gt; "", $H1176/$R1176, ""), ""),"")</f>
        <v/>
      </c>
      <c r="U1176" s="10" t="str">
        <f>IF(Overall!$A1178&lt;&gt;"",IF(AND(MONTH($N1176) &lt;= 3, MONTH($O1176) &gt;= 3), IF($R1176 &lt;&gt; "", $H1176/$R1176, ""), ""),"")</f>
        <v/>
      </c>
      <c r="V1176" s="10" t="str">
        <f>IF(Overall!$A1178&lt;&gt;"",IF(AND(MONTH($N1176) &lt;= 4, MONTH($O1176) &gt;= 4), IF($R1176 &lt;&gt; "", $H1176/$R1176, ""), ""),"")</f>
        <v/>
      </c>
      <c r="W1176" s="10" t="str">
        <f>IF(Overall!$A1178&lt;&gt;"",IF(AND(MONTH($N1176) &lt;= 5, MONTH($O1176) &gt;= 5), IF($R1176 &lt;&gt; "", $H1176/$R1176, ""), ""),"")</f>
        <v/>
      </c>
      <c r="X1176" s="10" t="str">
        <f>IF(Overall!$A1178&lt;&gt;"",IF(AND(MONTH($N1176) &lt;= 6, MONTH($O1176) &gt;= 6), IF($R1176 &lt;&gt; "", $H1176/$R1176, ""), ""),"")</f>
        <v/>
      </c>
      <c r="Y1176" s="10" t="str">
        <f>IF(Overall!$A1178&lt;&gt;"",IF(AND(MONTH($N1176) &lt;= 7, MONTH($O1176) &gt;= 7 ), IF($R1176 &lt;&gt; "", $H1176/$R1176, ""), ""),"")</f>
        <v/>
      </c>
      <c r="Z1176" s="10" t="str">
        <f>IF(Overall!$A1178&lt;&gt;"",IF(AND(MONTH($N1176) &lt;= 8, MONTH($O1176) &gt;= 8), IF($R1176 &lt;&gt; "", $H1176/$R1176, ""), ""),"")</f>
        <v/>
      </c>
      <c r="AA1176" s="10" t="str">
        <f>IF(Overall!$A1178&lt;&gt;"",IF(AND(MONTH($N1176) &lt;= 9, MONTH($O1176) &gt;= 9), IF($R1176 &lt;&gt; "", $H1176/$R1176, ""), ""),"")</f>
        <v/>
      </c>
      <c r="AB1176" s="10" t="str">
        <f>IF(Overall!$A1178&lt;&gt;"",IF(AND(MONTH($N1176) &lt;= 10, MONTH($O1176) &gt;= 10), IF($R1176 &lt;&gt; "", $H1176/$R1176, ""), ""),"")</f>
        <v/>
      </c>
      <c r="AC1176" s="10" t="str">
        <f>IF(Overall!$A1178&lt;&gt;"",IF(AND(MONTH($N1176) &lt;= 11, MONTH($O1176) &gt;= 11), IF($R1176 &lt;&gt; "", $H1176/$R1176, ""), ""),"")</f>
        <v/>
      </c>
      <c r="AD1176" s="10" t="str">
        <f>IF(Overall!$A1178&lt;&gt;"",IF(AND(MONTH($N1176) &lt;= 12, MONTH($O1176) &gt;= 12), IF($R1176 &lt;&gt; "", $H1176/$R1176, ""), ""),"")</f>
        <v/>
      </c>
      <c r="AF1176" s="10" t="str">
        <f ca="1">IFERROR(IF(AND(NOW()&lt;= EOMONTH(DATE(YEAR($O1176),1, 1), 0), Overall!$A1178&lt;&gt;"", MONTH($N1176) &lt;= 1, MONTH($O1176) &gt;= 1), IF($R1176 &lt;&gt; "", $H1176/$R1176, ""), ""), "")</f>
        <v/>
      </c>
      <c r="AG1176" s="10" t="str">
        <f ca="1">IFERROR(IF(AND(NOW()&lt;= EOMONTH(DATE(YEAR($O1176),2, 1), 0), Overall!$A1178&lt;&gt;"", MONTH($N1176) &lt;= 2, MONTH($O1176) &gt;= 2), IF($R1176 &lt;&gt; "", $H1176/$R1176, ""), ""), "")</f>
        <v/>
      </c>
      <c r="AH1176" s="10" t="str">
        <f ca="1">IFERROR(IF(AND(NOW()&lt;= EOMONTH(DATE(YEAR($O1176),3, 1), 0), Overall!$A1178&lt;&gt;"", MONTH($N1176) &lt;= 3, MONTH($O1176) &gt;= 3), IF($R1176 &lt;&gt; "", $H1176/$R1176, ""), ""), "")</f>
        <v/>
      </c>
      <c r="AI1176" s="10" t="str">
        <f ca="1">IFERROR(IF(AND(NOW()&lt;= EOMONTH(DATE(YEAR($O1176),4, 1), 0), Overall!$A1178&lt;&gt;"", MONTH($N1176) &lt;= 4, MONTH($O1176) &gt;= 4), IF($R1176 &lt;&gt; "", $H1176/$R1176, ""), ""), "")</f>
        <v/>
      </c>
      <c r="AJ1176" s="10" t="str">
        <f ca="1">IFERROR(IF(AND(NOW()&lt;= EOMONTH(DATE(YEAR($O1176),5, 1), 0), Overall!$A1178&lt;&gt;"", MONTH($N1176) &lt;= 5, MONTH($O1176) &gt;= 5), IF($R1176 &lt;&gt; "", $H1176/$R1176, ""), ""), "")</f>
        <v/>
      </c>
      <c r="AK1176" s="10" t="str">
        <f ca="1">IFERROR(IF(AND(NOW()&lt;= EOMONTH(DATE(YEAR($O1176),6, 1), 0), Overall!$A1178&lt;&gt;"", MONTH($N1176) &lt;= 6, MONTH($O1176) &gt;= 6), IF($R1176 &lt;&gt; "", $H1176/$R1176, ""), ""), "")</f>
        <v/>
      </c>
      <c r="AL1176" s="10" t="str">
        <f ca="1">IFERROR(IF(AND(NOW()&lt;= EOMONTH(DATE(YEAR($O1176),7, 1), 0), Overall!$A1178&lt;&gt;"", MONTH($N1176) &lt;= 7, MONTH($O1176) &gt;= 7), IF($R1176 &lt;&gt; "", $H1176/$R1176, ""), ""), "")</f>
        <v/>
      </c>
      <c r="AM1176" s="10" t="str">
        <f ca="1">IFERROR(IF(AND(NOW()&lt;= EOMONTH(DATE(YEAR($O1176),8, 1), 0), Overall!$A1178&lt;&gt;"", MONTH($N1176) &lt;= 8, MONTH($O1176) &gt;= 8), IF($R1176 &lt;&gt; "", $H1176/$R1176, ""), ""), "")</f>
        <v/>
      </c>
      <c r="AN1176" s="10" t="str">
        <f ca="1">IFERROR(IF(AND(NOW()&lt;= EOMONTH(DATE(YEAR($O1176),9, 1), 0), Overall!$A1178&lt;&gt;"", MONTH($N1176) &lt;= 9, MONTH($O1176) &gt;= 9), IF($R1176 &lt;&gt; "", $H1176/$R1176, ""), ""), "")</f>
        <v/>
      </c>
      <c r="AO1176" s="10" t="str">
        <f ca="1">IFERROR(IF(AND(NOW()&lt;= EOMONTH(DATE(YEAR($O1176),10, 1), 0), Overall!$A1178&lt;&gt;"", MONTH($N1176) &lt;= 10, MONTH($O1176) &gt;= 10), IF($R1176 &lt;&gt; "", $H1176/$R1176, ""), ""), "")</f>
        <v/>
      </c>
      <c r="AP1176" s="10" t="str">
        <f ca="1">IFERROR(IF(AND(NOW()&lt;= EOMONTH(DATE(YEAR($O1176),11, 1), 0), Overall!$A1178&lt;&gt;"", MONTH($N1176) &lt;=11, MONTH($O1176) &gt;= 11), IF($R1176 &lt;&gt; "", $H1176/$R1176, ""), ""), "")</f>
        <v/>
      </c>
      <c r="AQ1176" s="10" t="str">
        <f ca="1">IFERROR(IF(AND(NOW()&lt;= EOMONTH(DATE(YEAR($O1176),12, 1), 0), Overall!$A1178&lt;&gt;"", MONTH($N1176) &lt;= 12, MONTH($O1176) &gt;= 12), IF($R1176 &lt;&gt; "", $H1176/$R1176, ""), ""), "")</f>
        <v/>
      </c>
      <c r="AR1176" s="16">
        <f t="shared" ca="1" si="37"/>
        <v>0</v>
      </c>
    </row>
    <row r="1177" spans="1:44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6" t="str">
        <f>IF(Overall!F1179&lt;&gt;"",VALUE(Overall!F1179),"")</f>
        <v/>
      </c>
      <c r="I1177" s="6" t="str">
        <f>IF(Overall!G1179&lt;&gt;"",VALUE(Overall!G1179),"")</f>
        <v/>
      </c>
      <c r="J1177" s="6" t="str">
        <f>IF(Overall!H1179&lt;&gt;"",VALUE(Overall!H1179),"")</f>
        <v/>
      </c>
      <c r="K1177" s="6" t="str">
        <f>IF(Overall!I1179&lt;&gt;"",VALUE(Overall!I1179),"")</f>
        <v/>
      </c>
      <c r="L1177" s="6" t="str">
        <f>IF(Overall!J1179&lt;&gt;"",VALUE(Overall!J1179),"")</f>
        <v/>
      </c>
      <c r="M1177" s="6" t="str">
        <f>IF(Overall!K1179&lt;&gt;"",VALUE(Overall!K1179),"")</f>
        <v/>
      </c>
      <c r="N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O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P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Q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R1177" s="5" t="str">
        <f t="shared" si="36"/>
        <v/>
      </c>
      <c r="S1177" s="10" t="str">
        <f>IF(Overall!$A1179&lt;&gt;"",IF(AND(MONTH($N1177) &lt;= 1, MONTH($O1177) &gt;= 1), IF($R1177 &lt;&gt; "", $H1177/$R1177, ""), ""),"")</f>
        <v/>
      </c>
      <c r="T1177" s="10" t="str">
        <f>IF(Overall!$A1179&lt;&gt;"",IF(AND(MONTH($N1177) &lt;= 2, MONTH($O1177) &gt;= 2), IF($R1177 &lt;&gt; "", $H1177/$R1177, ""), ""),"")</f>
        <v/>
      </c>
      <c r="U1177" s="10" t="str">
        <f>IF(Overall!$A1179&lt;&gt;"",IF(AND(MONTH($N1177) &lt;= 3, MONTH($O1177) &gt;= 3), IF($R1177 &lt;&gt; "", $H1177/$R1177, ""), ""),"")</f>
        <v/>
      </c>
      <c r="V1177" s="10" t="str">
        <f>IF(Overall!$A1179&lt;&gt;"",IF(AND(MONTH($N1177) &lt;= 4, MONTH($O1177) &gt;= 4), IF($R1177 &lt;&gt; "", $H1177/$R1177, ""), ""),"")</f>
        <v/>
      </c>
      <c r="W1177" s="10" t="str">
        <f>IF(Overall!$A1179&lt;&gt;"",IF(AND(MONTH($N1177) &lt;= 5, MONTH($O1177) &gt;= 5), IF($R1177 &lt;&gt; "", $H1177/$R1177, ""), ""),"")</f>
        <v/>
      </c>
      <c r="X1177" s="10" t="str">
        <f>IF(Overall!$A1179&lt;&gt;"",IF(AND(MONTH($N1177) &lt;= 6, MONTH($O1177) &gt;= 6), IF($R1177 &lt;&gt; "", $H1177/$R1177, ""), ""),"")</f>
        <v/>
      </c>
      <c r="Y1177" s="10" t="str">
        <f>IF(Overall!$A1179&lt;&gt;"",IF(AND(MONTH($N1177) &lt;= 7, MONTH($O1177) &gt;= 7 ), IF($R1177 &lt;&gt; "", $H1177/$R1177, ""), ""),"")</f>
        <v/>
      </c>
      <c r="Z1177" s="10" t="str">
        <f>IF(Overall!$A1179&lt;&gt;"",IF(AND(MONTH($N1177) &lt;= 8, MONTH($O1177) &gt;= 8), IF($R1177 &lt;&gt; "", $H1177/$R1177, ""), ""),"")</f>
        <v/>
      </c>
      <c r="AA1177" s="10" t="str">
        <f>IF(Overall!$A1179&lt;&gt;"",IF(AND(MONTH($N1177) &lt;= 9, MONTH($O1177) &gt;= 9), IF($R1177 &lt;&gt; "", $H1177/$R1177, ""), ""),"")</f>
        <v/>
      </c>
      <c r="AB1177" s="10" t="str">
        <f>IF(Overall!$A1179&lt;&gt;"",IF(AND(MONTH($N1177) &lt;= 10, MONTH($O1177) &gt;= 10), IF($R1177 &lt;&gt; "", $H1177/$R1177, ""), ""),"")</f>
        <v/>
      </c>
      <c r="AC1177" s="10" t="str">
        <f>IF(Overall!$A1179&lt;&gt;"",IF(AND(MONTH($N1177) &lt;= 11, MONTH($O1177) &gt;= 11), IF($R1177 &lt;&gt; "", $H1177/$R1177, ""), ""),"")</f>
        <v/>
      </c>
      <c r="AD1177" s="10" t="str">
        <f>IF(Overall!$A1179&lt;&gt;"",IF(AND(MONTH($N1177) &lt;= 12, MONTH($O1177) &gt;= 12), IF($R1177 &lt;&gt; "", $H1177/$R1177, ""), ""),"")</f>
        <v/>
      </c>
      <c r="AF1177" s="10" t="str">
        <f ca="1">IFERROR(IF(AND(NOW()&lt;= EOMONTH(DATE(YEAR($O1177),1, 1), 0), Overall!$A1179&lt;&gt;"", MONTH($N1177) &lt;= 1, MONTH($O1177) &gt;= 1), IF($R1177 &lt;&gt; "", $H1177/$R1177, ""), ""), "")</f>
        <v/>
      </c>
      <c r="AG1177" s="10" t="str">
        <f ca="1">IFERROR(IF(AND(NOW()&lt;= EOMONTH(DATE(YEAR($O1177),2, 1), 0), Overall!$A1179&lt;&gt;"", MONTH($N1177) &lt;= 2, MONTH($O1177) &gt;= 2), IF($R1177 &lt;&gt; "", $H1177/$R1177, ""), ""), "")</f>
        <v/>
      </c>
      <c r="AH1177" s="10" t="str">
        <f ca="1">IFERROR(IF(AND(NOW()&lt;= EOMONTH(DATE(YEAR($O1177),3, 1), 0), Overall!$A1179&lt;&gt;"", MONTH($N1177) &lt;= 3, MONTH($O1177) &gt;= 3), IF($R1177 &lt;&gt; "", $H1177/$R1177, ""), ""), "")</f>
        <v/>
      </c>
      <c r="AI1177" s="10" t="str">
        <f ca="1">IFERROR(IF(AND(NOW()&lt;= EOMONTH(DATE(YEAR($O1177),4, 1), 0), Overall!$A1179&lt;&gt;"", MONTH($N1177) &lt;= 4, MONTH($O1177) &gt;= 4), IF($R1177 &lt;&gt; "", $H1177/$R1177, ""), ""), "")</f>
        <v/>
      </c>
      <c r="AJ1177" s="10" t="str">
        <f ca="1">IFERROR(IF(AND(NOW()&lt;= EOMONTH(DATE(YEAR($O1177),5, 1), 0), Overall!$A1179&lt;&gt;"", MONTH($N1177) &lt;= 5, MONTH($O1177) &gt;= 5), IF($R1177 &lt;&gt; "", $H1177/$R1177, ""), ""), "")</f>
        <v/>
      </c>
      <c r="AK1177" s="10" t="str">
        <f ca="1">IFERROR(IF(AND(NOW()&lt;= EOMONTH(DATE(YEAR($O1177),6, 1), 0), Overall!$A1179&lt;&gt;"", MONTH($N1177) &lt;= 6, MONTH($O1177) &gt;= 6), IF($R1177 &lt;&gt; "", $H1177/$R1177, ""), ""), "")</f>
        <v/>
      </c>
      <c r="AL1177" s="10" t="str">
        <f ca="1">IFERROR(IF(AND(NOW()&lt;= EOMONTH(DATE(YEAR($O1177),7, 1), 0), Overall!$A1179&lt;&gt;"", MONTH($N1177) &lt;= 7, MONTH($O1177) &gt;= 7), IF($R1177 &lt;&gt; "", $H1177/$R1177, ""), ""), "")</f>
        <v/>
      </c>
      <c r="AM1177" s="10" t="str">
        <f ca="1">IFERROR(IF(AND(NOW()&lt;= EOMONTH(DATE(YEAR($O1177),8, 1), 0), Overall!$A1179&lt;&gt;"", MONTH($N1177) &lt;= 8, MONTH($O1177) &gt;= 8), IF($R1177 &lt;&gt; "", $H1177/$R1177, ""), ""), "")</f>
        <v/>
      </c>
      <c r="AN1177" s="10" t="str">
        <f ca="1">IFERROR(IF(AND(NOW()&lt;= EOMONTH(DATE(YEAR($O1177),9, 1), 0), Overall!$A1179&lt;&gt;"", MONTH($N1177) &lt;= 9, MONTH($O1177) &gt;= 9), IF($R1177 &lt;&gt; "", $H1177/$R1177, ""), ""), "")</f>
        <v/>
      </c>
      <c r="AO1177" s="10" t="str">
        <f ca="1">IFERROR(IF(AND(NOW()&lt;= EOMONTH(DATE(YEAR($O1177),10, 1), 0), Overall!$A1179&lt;&gt;"", MONTH($N1177) &lt;= 10, MONTH($O1177) &gt;= 10), IF($R1177 &lt;&gt; "", $H1177/$R1177, ""), ""), "")</f>
        <v/>
      </c>
      <c r="AP1177" s="10" t="str">
        <f ca="1">IFERROR(IF(AND(NOW()&lt;= EOMONTH(DATE(YEAR($O1177),11, 1), 0), Overall!$A1179&lt;&gt;"", MONTH($N1177) &lt;=11, MONTH($O1177) &gt;= 11), IF($R1177 &lt;&gt; "", $H1177/$R1177, ""), ""), "")</f>
        <v/>
      </c>
      <c r="AQ1177" s="10" t="str">
        <f ca="1">IFERROR(IF(AND(NOW()&lt;= EOMONTH(DATE(YEAR($O1177),12, 1), 0), Overall!$A1179&lt;&gt;"", MONTH($N1177) &lt;= 12, MONTH($O1177) &gt;= 12), IF($R1177 &lt;&gt; "", $H1177/$R1177, ""), ""), "")</f>
        <v/>
      </c>
      <c r="AR1177" s="16">
        <f t="shared" ca="1" si="37"/>
        <v>0</v>
      </c>
    </row>
    <row r="1178" spans="1:44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6" t="str">
        <f>IF(Overall!F1180&lt;&gt;"",VALUE(Overall!F1180),"")</f>
        <v/>
      </c>
      <c r="I1178" s="6" t="str">
        <f>IF(Overall!G1180&lt;&gt;"",VALUE(Overall!G1180),"")</f>
        <v/>
      </c>
      <c r="J1178" s="6" t="str">
        <f>IF(Overall!H1180&lt;&gt;"",VALUE(Overall!H1180),"")</f>
        <v/>
      </c>
      <c r="K1178" s="6" t="str">
        <f>IF(Overall!I1180&lt;&gt;"",VALUE(Overall!I1180),"")</f>
        <v/>
      </c>
      <c r="L1178" s="6" t="str">
        <f>IF(Overall!J1180&lt;&gt;"",VALUE(Overall!J1180),"")</f>
        <v/>
      </c>
      <c r="M1178" s="6" t="str">
        <f>IF(Overall!K1180&lt;&gt;"",VALUE(Overall!K1180),"")</f>
        <v/>
      </c>
      <c r="N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O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P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Q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R1178" s="5" t="str">
        <f t="shared" si="36"/>
        <v/>
      </c>
      <c r="S1178" s="10" t="str">
        <f>IF(Overall!$A1180&lt;&gt;"",IF(AND(MONTH($N1178) &lt;= 1, MONTH($O1178) &gt;= 1), IF($R1178 &lt;&gt; "", $H1178/$R1178, ""), ""),"")</f>
        <v/>
      </c>
      <c r="T1178" s="10" t="str">
        <f>IF(Overall!$A1180&lt;&gt;"",IF(AND(MONTH($N1178) &lt;= 2, MONTH($O1178) &gt;= 2), IF($R1178 &lt;&gt; "", $H1178/$R1178, ""), ""),"")</f>
        <v/>
      </c>
      <c r="U1178" s="10" t="str">
        <f>IF(Overall!$A1180&lt;&gt;"",IF(AND(MONTH($N1178) &lt;= 3, MONTH($O1178) &gt;= 3), IF($R1178 &lt;&gt; "", $H1178/$R1178, ""), ""),"")</f>
        <v/>
      </c>
      <c r="V1178" s="10" t="str">
        <f>IF(Overall!$A1180&lt;&gt;"",IF(AND(MONTH($N1178) &lt;= 4, MONTH($O1178) &gt;= 4), IF($R1178 &lt;&gt; "", $H1178/$R1178, ""), ""),"")</f>
        <v/>
      </c>
      <c r="W1178" s="10" t="str">
        <f>IF(Overall!$A1180&lt;&gt;"",IF(AND(MONTH($N1178) &lt;= 5, MONTH($O1178) &gt;= 5), IF($R1178 &lt;&gt; "", $H1178/$R1178, ""), ""),"")</f>
        <v/>
      </c>
      <c r="X1178" s="10" t="str">
        <f>IF(Overall!$A1180&lt;&gt;"",IF(AND(MONTH($N1178) &lt;= 6, MONTH($O1178) &gt;= 6), IF($R1178 &lt;&gt; "", $H1178/$R1178, ""), ""),"")</f>
        <v/>
      </c>
      <c r="Y1178" s="10" t="str">
        <f>IF(Overall!$A1180&lt;&gt;"",IF(AND(MONTH($N1178) &lt;= 7, MONTH($O1178) &gt;= 7 ), IF($R1178 &lt;&gt; "", $H1178/$R1178, ""), ""),"")</f>
        <v/>
      </c>
      <c r="Z1178" s="10" t="str">
        <f>IF(Overall!$A1180&lt;&gt;"",IF(AND(MONTH($N1178) &lt;= 8, MONTH($O1178) &gt;= 8), IF($R1178 &lt;&gt; "", $H1178/$R1178, ""), ""),"")</f>
        <v/>
      </c>
      <c r="AA1178" s="10" t="str">
        <f>IF(Overall!$A1180&lt;&gt;"",IF(AND(MONTH($N1178) &lt;= 9, MONTH($O1178) &gt;= 9), IF($R1178 &lt;&gt; "", $H1178/$R1178, ""), ""),"")</f>
        <v/>
      </c>
      <c r="AB1178" s="10" t="str">
        <f>IF(Overall!$A1180&lt;&gt;"",IF(AND(MONTH($N1178) &lt;= 10, MONTH($O1178) &gt;= 10), IF($R1178 &lt;&gt; "", $H1178/$R1178, ""), ""),"")</f>
        <v/>
      </c>
      <c r="AC1178" s="10" t="str">
        <f>IF(Overall!$A1180&lt;&gt;"",IF(AND(MONTH($N1178) &lt;= 11, MONTH($O1178) &gt;= 11), IF($R1178 &lt;&gt; "", $H1178/$R1178, ""), ""),"")</f>
        <v/>
      </c>
      <c r="AD1178" s="10" t="str">
        <f>IF(Overall!$A1180&lt;&gt;"",IF(AND(MONTH($N1178) &lt;= 12, MONTH($O1178) &gt;= 12), IF($R1178 &lt;&gt; "", $H1178/$R1178, ""), ""),"")</f>
        <v/>
      </c>
      <c r="AF1178" s="10" t="str">
        <f ca="1">IFERROR(IF(AND(NOW()&lt;= EOMONTH(DATE(YEAR($O1178),1, 1), 0), Overall!$A1180&lt;&gt;"", MONTH($N1178) &lt;= 1, MONTH($O1178) &gt;= 1), IF($R1178 &lt;&gt; "", $H1178/$R1178, ""), ""), "")</f>
        <v/>
      </c>
      <c r="AG1178" s="10" t="str">
        <f ca="1">IFERROR(IF(AND(NOW()&lt;= EOMONTH(DATE(YEAR($O1178),2, 1), 0), Overall!$A1180&lt;&gt;"", MONTH($N1178) &lt;= 2, MONTH($O1178) &gt;= 2), IF($R1178 &lt;&gt; "", $H1178/$R1178, ""), ""), "")</f>
        <v/>
      </c>
      <c r="AH1178" s="10" t="str">
        <f ca="1">IFERROR(IF(AND(NOW()&lt;= EOMONTH(DATE(YEAR($O1178),3, 1), 0), Overall!$A1180&lt;&gt;"", MONTH($N1178) &lt;= 3, MONTH($O1178) &gt;= 3), IF($R1178 &lt;&gt; "", $H1178/$R1178, ""), ""), "")</f>
        <v/>
      </c>
      <c r="AI1178" s="10" t="str">
        <f ca="1">IFERROR(IF(AND(NOW()&lt;= EOMONTH(DATE(YEAR($O1178),4, 1), 0), Overall!$A1180&lt;&gt;"", MONTH($N1178) &lt;= 4, MONTH($O1178) &gt;= 4), IF($R1178 &lt;&gt; "", $H1178/$R1178, ""), ""), "")</f>
        <v/>
      </c>
      <c r="AJ1178" s="10" t="str">
        <f ca="1">IFERROR(IF(AND(NOW()&lt;= EOMONTH(DATE(YEAR($O1178),5, 1), 0), Overall!$A1180&lt;&gt;"", MONTH($N1178) &lt;= 5, MONTH($O1178) &gt;= 5), IF($R1178 &lt;&gt; "", $H1178/$R1178, ""), ""), "")</f>
        <v/>
      </c>
      <c r="AK1178" s="10" t="str">
        <f ca="1">IFERROR(IF(AND(NOW()&lt;= EOMONTH(DATE(YEAR($O1178),6, 1), 0), Overall!$A1180&lt;&gt;"", MONTH($N1178) &lt;= 6, MONTH($O1178) &gt;= 6), IF($R1178 &lt;&gt; "", $H1178/$R1178, ""), ""), "")</f>
        <v/>
      </c>
      <c r="AL1178" s="10" t="str">
        <f ca="1">IFERROR(IF(AND(NOW()&lt;= EOMONTH(DATE(YEAR($O1178),7, 1), 0), Overall!$A1180&lt;&gt;"", MONTH($N1178) &lt;= 7, MONTH($O1178) &gt;= 7), IF($R1178 &lt;&gt; "", $H1178/$R1178, ""), ""), "")</f>
        <v/>
      </c>
      <c r="AM1178" s="10" t="str">
        <f ca="1">IFERROR(IF(AND(NOW()&lt;= EOMONTH(DATE(YEAR($O1178),8, 1), 0), Overall!$A1180&lt;&gt;"", MONTH($N1178) &lt;= 8, MONTH($O1178) &gt;= 8), IF($R1178 &lt;&gt; "", $H1178/$R1178, ""), ""), "")</f>
        <v/>
      </c>
      <c r="AN1178" s="10" t="str">
        <f ca="1">IFERROR(IF(AND(NOW()&lt;= EOMONTH(DATE(YEAR($O1178),9, 1), 0), Overall!$A1180&lt;&gt;"", MONTH($N1178) &lt;= 9, MONTH($O1178) &gt;= 9), IF($R1178 &lt;&gt; "", $H1178/$R1178, ""), ""), "")</f>
        <v/>
      </c>
      <c r="AO1178" s="10" t="str">
        <f ca="1">IFERROR(IF(AND(NOW()&lt;= EOMONTH(DATE(YEAR($O1178),10, 1), 0), Overall!$A1180&lt;&gt;"", MONTH($N1178) &lt;= 10, MONTH($O1178) &gt;= 10), IF($R1178 &lt;&gt; "", $H1178/$R1178, ""), ""), "")</f>
        <v/>
      </c>
      <c r="AP1178" s="10" t="str">
        <f ca="1">IFERROR(IF(AND(NOW()&lt;= EOMONTH(DATE(YEAR($O1178),11, 1), 0), Overall!$A1180&lt;&gt;"", MONTH($N1178) &lt;=11, MONTH($O1178) &gt;= 11), IF($R1178 &lt;&gt; "", $H1178/$R1178, ""), ""), "")</f>
        <v/>
      </c>
      <c r="AQ1178" s="10" t="str">
        <f ca="1">IFERROR(IF(AND(NOW()&lt;= EOMONTH(DATE(YEAR($O1178),12, 1), 0), Overall!$A1180&lt;&gt;"", MONTH($N1178) &lt;= 12, MONTH($O1178) &gt;= 12), IF($R1178 &lt;&gt; "", $H1178/$R1178, ""), ""), "")</f>
        <v/>
      </c>
      <c r="AR1178" s="16">
        <f t="shared" ca="1" si="37"/>
        <v>0</v>
      </c>
    </row>
    <row r="1179" spans="1:44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6" t="str">
        <f>IF(Overall!F1181&lt;&gt;"",VALUE(Overall!F1181),"")</f>
        <v/>
      </c>
      <c r="I1179" s="6" t="str">
        <f>IF(Overall!G1181&lt;&gt;"",VALUE(Overall!G1181),"")</f>
        <v/>
      </c>
      <c r="J1179" s="6" t="str">
        <f>IF(Overall!H1181&lt;&gt;"",VALUE(Overall!H1181),"")</f>
        <v/>
      </c>
      <c r="K1179" s="6" t="str">
        <f>IF(Overall!I1181&lt;&gt;"",VALUE(Overall!I1181),"")</f>
        <v/>
      </c>
      <c r="L1179" s="6" t="str">
        <f>IF(Overall!J1181&lt;&gt;"",VALUE(Overall!J1181),"")</f>
        <v/>
      </c>
      <c r="M1179" s="6" t="str">
        <f>IF(Overall!K1181&lt;&gt;"",VALUE(Overall!K1181),"")</f>
        <v/>
      </c>
      <c r="N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O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P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Q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R1179" s="5" t="str">
        <f t="shared" si="36"/>
        <v/>
      </c>
      <c r="S1179" s="10" t="str">
        <f>IF(Overall!$A1181&lt;&gt;"",IF(AND(MONTH($N1179) &lt;= 1, MONTH($O1179) &gt;= 1), IF($R1179 &lt;&gt; "", $H1179/$R1179, ""), ""),"")</f>
        <v/>
      </c>
      <c r="T1179" s="10" t="str">
        <f>IF(Overall!$A1181&lt;&gt;"",IF(AND(MONTH($N1179) &lt;= 2, MONTH($O1179) &gt;= 2), IF($R1179 &lt;&gt; "", $H1179/$R1179, ""), ""),"")</f>
        <v/>
      </c>
      <c r="U1179" s="10" t="str">
        <f>IF(Overall!$A1181&lt;&gt;"",IF(AND(MONTH($N1179) &lt;= 3, MONTH($O1179) &gt;= 3), IF($R1179 &lt;&gt; "", $H1179/$R1179, ""), ""),"")</f>
        <v/>
      </c>
      <c r="V1179" s="10" t="str">
        <f>IF(Overall!$A1181&lt;&gt;"",IF(AND(MONTH($N1179) &lt;= 4, MONTH($O1179) &gt;= 4), IF($R1179 &lt;&gt; "", $H1179/$R1179, ""), ""),"")</f>
        <v/>
      </c>
      <c r="W1179" s="10" t="str">
        <f>IF(Overall!$A1181&lt;&gt;"",IF(AND(MONTH($N1179) &lt;= 5, MONTH($O1179) &gt;= 5), IF($R1179 &lt;&gt; "", $H1179/$R1179, ""), ""),"")</f>
        <v/>
      </c>
      <c r="X1179" s="10" t="str">
        <f>IF(Overall!$A1181&lt;&gt;"",IF(AND(MONTH($N1179) &lt;= 6, MONTH($O1179) &gt;= 6), IF($R1179 &lt;&gt; "", $H1179/$R1179, ""), ""),"")</f>
        <v/>
      </c>
      <c r="Y1179" s="10" t="str">
        <f>IF(Overall!$A1181&lt;&gt;"",IF(AND(MONTH($N1179) &lt;= 7, MONTH($O1179) &gt;= 7 ), IF($R1179 &lt;&gt; "", $H1179/$R1179, ""), ""),"")</f>
        <v/>
      </c>
      <c r="Z1179" s="10" t="str">
        <f>IF(Overall!$A1181&lt;&gt;"",IF(AND(MONTH($N1179) &lt;= 8, MONTH($O1179) &gt;= 8), IF($R1179 &lt;&gt; "", $H1179/$R1179, ""), ""),"")</f>
        <v/>
      </c>
      <c r="AA1179" s="10" t="str">
        <f>IF(Overall!$A1181&lt;&gt;"",IF(AND(MONTH($N1179) &lt;= 9, MONTH($O1179) &gt;= 9), IF($R1179 &lt;&gt; "", $H1179/$R1179, ""), ""),"")</f>
        <v/>
      </c>
      <c r="AB1179" s="10" t="str">
        <f>IF(Overall!$A1181&lt;&gt;"",IF(AND(MONTH($N1179) &lt;= 10, MONTH($O1179) &gt;= 10), IF($R1179 &lt;&gt; "", $H1179/$R1179, ""), ""),"")</f>
        <v/>
      </c>
      <c r="AC1179" s="10" t="str">
        <f>IF(Overall!$A1181&lt;&gt;"",IF(AND(MONTH($N1179) &lt;= 11, MONTH($O1179) &gt;= 11), IF($R1179 &lt;&gt; "", $H1179/$R1179, ""), ""),"")</f>
        <v/>
      </c>
      <c r="AD1179" s="10" t="str">
        <f>IF(Overall!$A1181&lt;&gt;"",IF(AND(MONTH($N1179) &lt;= 12, MONTH($O1179) &gt;= 12), IF($R1179 &lt;&gt; "", $H1179/$R1179, ""), ""),"")</f>
        <v/>
      </c>
      <c r="AF1179" s="10" t="str">
        <f ca="1">IFERROR(IF(AND(NOW()&lt;= EOMONTH(DATE(YEAR($O1179),1, 1), 0), Overall!$A1181&lt;&gt;"", MONTH($N1179) &lt;= 1, MONTH($O1179) &gt;= 1), IF($R1179 &lt;&gt; "", $H1179/$R1179, ""), ""), "")</f>
        <v/>
      </c>
      <c r="AG1179" s="10" t="str">
        <f ca="1">IFERROR(IF(AND(NOW()&lt;= EOMONTH(DATE(YEAR($O1179),2, 1), 0), Overall!$A1181&lt;&gt;"", MONTH($N1179) &lt;= 2, MONTH($O1179) &gt;= 2), IF($R1179 &lt;&gt; "", $H1179/$R1179, ""), ""), "")</f>
        <v/>
      </c>
      <c r="AH1179" s="10" t="str">
        <f ca="1">IFERROR(IF(AND(NOW()&lt;= EOMONTH(DATE(YEAR($O1179),3, 1), 0), Overall!$A1181&lt;&gt;"", MONTH($N1179) &lt;= 3, MONTH($O1179) &gt;= 3), IF($R1179 &lt;&gt; "", $H1179/$R1179, ""), ""), "")</f>
        <v/>
      </c>
      <c r="AI1179" s="10" t="str">
        <f ca="1">IFERROR(IF(AND(NOW()&lt;= EOMONTH(DATE(YEAR($O1179),4, 1), 0), Overall!$A1181&lt;&gt;"", MONTH($N1179) &lt;= 4, MONTH($O1179) &gt;= 4), IF($R1179 &lt;&gt; "", $H1179/$R1179, ""), ""), "")</f>
        <v/>
      </c>
      <c r="AJ1179" s="10" t="str">
        <f ca="1">IFERROR(IF(AND(NOW()&lt;= EOMONTH(DATE(YEAR($O1179),5, 1), 0), Overall!$A1181&lt;&gt;"", MONTH($N1179) &lt;= 5, MONTH($O1179) &gt;= 5), IF($R1179 &lt;&gt; "", $H1179/$R1179, ""), ""), "")</f>
        <v/>
      </c>
      <c r="AK1179" s="10" t="str">
        <f ca="1">IFERROR(IF(AND(NOW()&lt;= EOMONTH(DATE(YEAR($O1179),6, 1), 0), Overall!$A1181&lt;&gt;"", MONTH($N1179) &lt;= 6, MONTH($O1179) &gt;= 6), IF($R1179 &lt;&gt; "", $H1179/$R1179, ""), ""), "")</f>
        <v/>
      </c>
      <c r="AL1179" s="10" t="str">
        <f ca="1">IFERROR(IF(AND(NOW()&lt;= EOMONTH(DATE(YEAR($O1179),7, 1), 0), Overall!$A1181&lt;&gt;"", MONTH($N1179) &lt;= 7, MONTH($O1179) &gt;= 7), IF($R1179 &lt;&gt; "", $H1179/$R1179, ""), ""), "")</f>
        <v/>
      </c>
      <c r="AM1179" s="10" t="str">
        <f ca="1">IFERROR(IF(AND(NOW()&lt;= EOMONTH(DATE(YEAR($O1179),8, 1), 0), Overall!$A1181&lt;&gt;"", MONTH($N1179) &lt;= 8, MONTH($O1179) &gt;= 8), IF($R1179 &lt;&gt; "", $H1179/$R1179, ""), ""), "")</f>
        <v/>
      </c>
      <c r="AN1179" s="10" t="str">
        <f ca="1">IFERROR(IF(AND(NOW()&lt;= EOMONTH(DATE(YEAR($O1179),9, 1), 0), Overall!$A1181&lt;&gt;"", MONTH($N1179) &lt;= 9, MONTH($O1179) &gt;= 9), IF($R1179 &lt;&gt; "", $H1179/$R1179, ""), ""), "")</f>
        <v/>
      </c>
      <c r="AO1179" s="10" t="str">
        <f ca="1">IFERROR(IF(AND(NOW()&lt;= EOMONTH(DATE(YEAR($O1179),10, 1), 0), Overall!$A1181&lt;&gt;"", MONTH($N1179) &lt;= 10, MONTH($O1179) &gt;= 10), IF($R1179 &lt;&gt; "", $H1179/$R1179, ""), ""), "")</f>
        <v/>
      </c>
      <c r="AP1179" s="10" t="str">
        <f ca="1">IFERROR(IF(AND(NOW()&lt;= EOMONTH(DATE(YEAR($O1179),11, 1), 0), Overall!$A1181&lt;&gt;"", MONTH($N1179) &lt;=11, MONTH($O1179) &gt;= 11), IF($R1179 &lt;&gt; "", $H1179/$R1179, ""), ""), "")</f>
        <v/>
      </c>
      <c r="AQ1179" s="10" t="str">
        <f ca="1">IFERROR(IF(AND(NOW()&lt;= EOMONTH(DATE(YEAR($O1179),12, 1), 0), Overall!$A1181&lt;&gt;"", MONTH($N1179) &lt;= 12, MONTH($O1179) &gt;= 12), IF($R1179 &lt;&gt; "", $H1179/$R1179, ""), ""), "")</f>
        <v/>
      </c>
      <c r="AR1179" s="16">
        <f t="shared" ca="1" si="37"/>
        <v>0</v>
      </c>
    </row>
    <row r="1180" spans="1:44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6" t="str">
        <f>IF(Overall!F1182&lt;&gt;"",VALUE(Overall!F1182),"")</f>
        <v/>
      </c>
      <c r="I1180" s="6" t="str">
        <f>IF(Overall!G1182&lt;&gt;"",VALUE(Overall!G1182),"")</f>
        <v/>
      </c>
      <c r="J1180" s="6" t="str">
        <f>IF(Overall!H1182&lt;&gt;"",VALUE(Overall!H1182),"")</f>
        <v/>
      </c>
      <c r="K1180" s="6" t="str">
        <f>IF(Overall!I1182&lt;&gt;"",VALUE(Overall!I1182),"")</f>
        <v/>
      </c>
      <c r="L1180" s="6" t="str">
        <f>IF(Overall!J1182&lt;&gt;"",VALUE(Overall!J1182),"")</f>
        <v/>
      </c>
      <c r="M1180" s="6" t="str">
        <f>IF(Overall!K1182&lt;&gt;"",VALUE(Overall!K1182),"")</f>
        <v/>
      </c>
      <c r="N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O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P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Q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R1180" s="5" t="str">
        <f t="shared" si="36"/>
        <v/>
      </c>
      <c r="S1180" s="10" t="str">
        <f>IF(Overall!$A1182&lt;&gt;"",IF(AND(MONTH($N1180) &lt;= 1, MONTH($O1180) &gt;= 1), IF($R1180 &lt;&gt; "", $H1180/$R1180, ""), ""),"")</f>
        <v/>
      </c>
      <c r="T1180" s="10" t="str">
        <f>IF(Overall!$A1182&lt;&gt;"",IF(AND(MONTH($N1180) &lt;= 2, MONTH($O1180) &gt;= 2), IF($R1180 &lt;&gt; "", $H1180/$R1180, ""), ""),"")</f>
        <v/>
      </c>
      <c r="U1180" s="10" t="str">
        <f>IF(Overall!$A1182&lt;&gt;"",IF(AND(MONTH($N1180) &lt;= 3, MONTH($O1180) &gt;= 3), IF($R1180 &lt;&gt; "", $H1180/$R1180, ""), ""),"")</f>
        <v/>
      </c>
      <c r="V1180" s="10" t="str">
        <f>IF(Overall!$A1182&lt;&gt;"",IF(AND(MONTH($N1180) &lt;= 4, MONTH($O1180) &gt;= 4), IF($R1180 &lt;&gt; "", $H1180/$R1180, ""), ""),"")</f>
        <v/>
      </c>
      <c r="W1180" s="10" t="str">
        <f>IF(Overall!$A1182&lt;&gt;"",IF(AND(MONTH($N1180) &lt;= 5, MONTH($O1180) &gt;= 5), IF($R1180 &lt;&gt; "", $H1180/$R1180, ""), ""),"")</f>
        <v/>
      </c>
      <c r="X1180" s="10" t="str">
        <f>IF(Overall!$A1182&lt;&gt;"",IF(AND(MONTH($N1180) &lt;= 6, MONTH($O1180) &gt;= 6), IF($R1180 &lt;&gt; "", $H1180/$R1180, ""), ""),"")</f>
        <v/>
      </c>
      <c r="Y1180" s="10" t="str">
        <f>IF(Overall!$A1182&lt;&gt;"",IF(AND(MONTH($N1180) &lt;= 7, MONTH($O1180) &gt;= 7 ), IF($R1180 &lt;&gt; "", $H1180/$R1180, ""), ""),"")</f>
        <v/>
      </c>
      <c r="Z1180" s="10" t="str">
        <f>IF(Overall!$A1182&lt;&gt;"",IF(AND(MONTH($N1180) &lt;= 8, MONTH($O1180) &gt;= 8), IF($R1180 &lt;&gt; "", $H1180/$R1180, ""), ""),"")</f>
        <v/>
      </c>
      <c r="AA1180" s="10" t="str">
        <f>IF(Overall!$A1182&lt;&gt;"",IF(AND(MONTH($N1180) &lt;= 9, MONTH($O1180) &gt;= 9), IF($R1180 &lt;&gt; "", $H1180/$R1180, ""), ""),"")</f>
        <v/>
      </c>
      <c r="AB1180" s="10" t="str">
        <f>IF(Overall!$A1182&lt;&gt;"",IF(AND(MONTH($N1180) &lt;= 10, MONTH($O1180) &gt;= 10), IF($R1180 &lt;&gt; "", $H1180/$R1180, ""), ""),"")</f>
        <v/>
      </c>
      <c r="AC1180" s="10" t="str">
        <f>IF(Overall!$A1182&lt;&gt;"",IF(AND(MONTH($N1180) &lt;= 11, MONTH($O1180) &gt;= 11), IF($R1180 &lt;&gt; "", $H1180/$R1180, ""), ""),"")</f>
        <v/>
      </c>
      <c r="AD1180" s="10" t="str">
        <f>IF(Overall!$A1182&lt;&gt;"",IF(AND(MONTH($N1180) &lt;= 12, MONTH($O1180) &gt;= 12), IF($R1180 &lt;&gt; "", $H1180/$R1180, ""), ""),"")</f>
        <v/>
      </c>
      <c r="AF1180" s="10" t="str">
        <f ca="1">IFERROR(IF(AND(NOW()&lt;= EOMONTH(DATE(YEAR($O1180),1, 1), 0), Overall!$A1182&lt;&gt;"", MONTH($N1180) &lt;= 1, MONTH($O1180) &gt;= 1), IF($R1180 &lt;&gt; "", $H1180/$R1180, ""), ""), "")</f>
        <v/>
      </c>
      <c r="AG1180" s="10" t="str">
        <f ca="1">IFERROR(IF(AND(NOW()&lt;= EOMONTH(DATE(YEAR($O1180),2, 1), 0), Overall!$A1182&lt;&gt;"", MONTH($N1180) &lt;= 2, MONTH($O1180) &gt;= 2), IF($R1180 &lt;&gt; "", $H1180/$R1180, ""), ""), "")</f>
        <v/>
      </c>
      <c r="AH1180" s="10" t="str">
        <f ca="1">IFERROR(IF(AND(NOW()&lt;= EOMONTH(DATE(YEAR($O1180),3, 1), 0), Overall!$A1182&lt;&gt;"", MONTH($N1180) &lt;= 3, MONTH($O1180) &gt;= 3), IF($R1180 &lt;&gt; "", $H1180/$R1180, ""), ""), "")</f>
        <v/>
      </c>
      <c r="AI1180" s="10" t="str">
        <f ca="1">IFERROR(IF(AND(NOW()&lt;= EOMONTH(DATE(YEAR($O1180),4, 1), 0), Overall!$A1182&lt;&gt;"", MONTH($N1180) &lt;= 4, MONTH($O1180) &gt;= 4), IF($R1180 &lt;&gt; "", $H1180/$R1180, ""), ""), "")</f>
        <v/>
      </c>
      <c r="AJ1180" s="10" t="str">
        <f ca="1">IFERROR(IF(AND(NOW()&lt;= EOMONTH(DATE(YEAR($O1180),5, 1), 0), Overall!$A1182&lt;&gt;"", MONTH($N1180) &lt;= 5, MONTH($O1180) &gt;= 5), IF($R1180 &lt;&gt; "", $H1180/$R1180, ""), ""), "")</f>
        <v/>
      </c>
      <c r="AK1180" s="10" t="str">
        <f ca="1">IFERROR(IF(AND(NOW()&lt;= EOMONTH(DATE(YEAR($O1180),6, 1), 0), Overall!$A1182&lt;&gt;"", MONTH($N1180) &lt;= 6, MONTH($O1180) &gt;= 6), IF($R1180 &lt;&gt; "", $H1180/$R1180, ""), ""), "")</f>
        <v/>
      </c>
      <c r="AL1180" s="10" t="str">
        <f ca="1">IFERROR(IF(AND(NOW()&lt;= EOMONTH(DATE(YEAR($O1180),7, 1), 0), Overall!$A1182&lt;&gt;"", MONTH($N1180) &lt;= 7, MONTH($O1180) &gt;= 7), IF($R1180 &lt;&gt; "", $H1180/$R1180, ""), ""), "")</f>
        <v/>
      </c>
      <c r="AM1180" s="10" t="str">
        <f ca="1">IFERROR(IF(AND(NOW()&lt;= EOMONTH(DATE(YEAR($O1180),8, 1), 0), Overall!$A1182&lt;&gt;"", MONTH($N1180) &lt;= 8, MONTH($O1180) &gt;= 8), IF($R1180 &lt;&gt; "", $H1180/$R1180, ""), ""), "")</f>
        <v/>
      </c>
      <c r="AN1180" s="10" t="str">
        <f ca="1">IFERROR(IF(AND(NOW()&lt;= EOMONTH(DATE(YEAR($O1180),9, 1), 0), Overall!$A1182&lt;&gt;"", MONTH($N1180) &lt;= 9, MONTH($O1180) &gt;= 9), IF($R1180 &lt;&gt; "", $H1180/$R1180, ""), ""), "")</f>
        <v/>
      </c>
      <c r="AO1180" s="10" t="str">
        <f ca="1">IFERROR(IF(AND(NOW()&lt;= EOMONTH(DATE(YEAR($O1180),10, 1), 0), Overall!$A1182&lt;&gt;"", MONTH($N1180) &lt;= 10, MONTH($O1180) &gt;= 10), IF($R1180 &lt;&gt; "", $H1180/$R1180, ""), ""), "")</f>
        <v/>
      </c>
      <c r="AP1180" s="10" t="str">
        <f ca="1">IFERROR(IF(AND(NOW()&lt;= EOMONTH(DATE(YEAR($O1180),11, 1), 0), Overall!$A1182&lt;&gt;"", MONTH($N1180) &lt;=11, MONTH($O1180) &gt;= 11), IF($R1180 &lt;&gt; "", $H1180/$R1180, ""), ""), "")</f>
        <v/>
      </c>
      <c r="AQ1180" s="10" t="str">
        <f ca="1">IFERROR(IF(AND(NOW()&lt;= EOMONTH(DATE(YEAR($O1180),12, 1), 0), Overall!$A1182&lt;&gt;"", MONTH($N1180) &lt;= 12, MONTH($O1180) &gt;= 12), IF($R1180 &lt;&gt; "", $H1180/$R1180, ""), ""), "")</f>
        <v/>
      </c>
      <c r="AR1180" s="16">
        <f t="shared" ca="1" si="37"/>
        <v>0</v>
      </c>
    </row>
    <row r="1181" spans="1:44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6" t="str">
        <f>IF(Overall!F1183&lt;&gt;"",VALUE(Overall!F1183),"")</f>
        <v/>
      </c>
      <c r="I1181" s="6" t="str">
        <f>IF(Overall!G1183&lt;&gt;"",VALUE(Overall!G1183),"")</f>
        <v/>
      </c>
      <c r="J1181" s="6" t="str">
        <f>IF(Overall!H1183&lt;&gt;"",VALUE(Overall!H1183),"")</f>
        <v/>
      </c>
      <c r="K1181" s="6" t="str">
        <f>IF(Overall!I1183&lt;&gt;"",VALUE(Overall!I1183),"")</f>
        <v/>
      </c>
      <c r="L1181" s="6" t="str">
        <f>IF(Overall!J1183&lt;&gt;"",VALUE(Overall!J1183),"")</f>
        <v/>
      </c>
      <c r="M1181" s="6" t="str">
        <f>IF(Overall!K1183&lt;&gt;"",VALUE(Overall!K1183),"")</f>
        <v/>
      </c>
      <c r="N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O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P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Q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R1181" s="5" t="str">
        <f t="shared" si="36"/>
        <v/>
      </c>
      <c r="S1181" s="10" t="str">
        <f>IF(Overall!$A1183&lt;&gt;"",IF(AND(MONTH($N1181) &lt;= 1, MONTH($O1181) &gt;= 1), IF($R1181 &lt;&gt; "", $H1181/$R1181, ""), ""),"")</f>
        <v/>
      </c>
      <c r="T1181" s="10" t="str">
        <f>IF(Overall!$A1183&lt;&gt;"",IF(AND(MONTH($N1181) &lt;= 2, MONTH($O1181) &gt;= 2), IF($R1181 &lt;&gt; "", $H1181/$R1181, ""), ""),"")</f>
        <v/>
      </c>
      <c r="U1181" s="10" t="str">
        <f>IF(Overall!$A1183&lt;&gt;"",IF(AND(MONTH($N1181) &lt;= 3, MONTH($O1181) &gt;= 3), IF($R1181 &lt;&gt; "", $H1181/$R1181, ""), ""),"")</f>
        <v/>
      </c>
      <c r="V1181" s="10" t="str">
        <f>IF(Overall!$A1183&lt;&gt;"",IF(AND(MONTH($N1181) &lt;= 4, MONTH($O1181) &gt;= 4), IF($R1181 &lt;&gt; "", $H1181/$R1181, ""), ""),"")</f>
        <v/>
      </c>
      <c r="W1181" s="10" t="str">
        <f>IF(Overall!$A1183&lt;&gt;"",IF(AND(MONTH($N1181) &lt;= 5, MONTH($O1181) &gt;= 5), IF($R1181 &lt;&gt; "", $H1181/$R1181, ""), ""),"")</f>
        <v/>
      </c>
      <c r="X1181" s="10" t="str">
        <f>IF(Overall!$A1183&lt;&gt;"",IF(AND(MONTH($N1181) &lt;= 6, MONTH($O1181) &gt;= 6), IF($R1181 &lt;&gt; "", $H1181/$R1181, ""), ""),"")</f>
        <v/>
      </c>
      <c r="Y1181" s="10" t="str">
        <f>IF(Overall!$A1183&lt;&gt;"",IF(AND(MONTH($N1181) &lt;= 7, MONTH($O1181) &gt;= 7 ), IF($R1181 &lt;&gt; "", $H1181/$R1181, ""), ""),"")</f>
        <v/>
      </c>
      <c r="Z1181" s="10" t="str">
        <f>IF(Overall!$A1183&lt;&gt;"",IF(AND(MONTH($N1181) &lt;= 8, MONTH($O1181) &gt;= 8), IF($R1181 &lt;&gt; "", $H1181/$R1181, ""), ""),"")</f>
        <v/>
      </c>
      <c r="AA1181" s="10" t="str">
        <f>IF(Overall!$A1183&lt;&gt;"",IF(AND(MONTH($N1181) &lt;= 9, MONTH($O1181) &gt;= 9), IF($R1181 &lt;&gt; "", $H1181/$R1181, ""), ""),"")</f>
        <v/>
      </c>
      <c r="AB1181" s="10" t="str">
        <f>IF(Overall!$A1183&lt;&gt;"",IF(AND(MONTH($N1181) &lt;= 10, MONTH($O1181) &gt;= 10), IF($R1181 &lt;&gt; "", $H1181/$R1181, ""), ""),"")</f>
        <v/>
      </c>
      <c r="AC1181" s="10" t="str">
        <f>IF(Overall!$A1183&lt;&gt;"",IF(AND(MONTH($N1181) &lt;= 11, MONTH($O1181) &gt;= 11), IF($R1181 &lt;&gt; "", $H1181/$R1181, ""), ""),"")</f>
        <v/>
      </c>
      <c r="AD1181" s="10" t="str">
        <f>IF(Overall!$A1183&lt;&gt;"",IF(AND(MONTH($N1181) &lt;= 12, MONTH($O1181) &gt;= 12), IF($R1181 &lt;&gt; "", $H1181/$R1181, ""), ""),"")</f>
        <v/>
      </c>
      <c r="AF1181" s="10" t="str">
        <f ca="1">IFERROR(IF(AND(NOW()&lt;= EOMONTH(DATE(YEAR($O1181),1, 1), 0), Overall!$A1183&lt;&gt;"", MONTH($N1181) &lt;= 1, MONTH($O1181) &gt;= 1), IF($R1181 &lt;&gt; "", $H1181/$R1181, ""), ""), "")</f>
        <v/>
      </c>
      <c r="AG1181" s="10" t="str">
        <f ca="1">IFERROR(IF(AND(NOW()&lt;= EOMONTH(DATE(YEAR($O1181),2, 1), 0), Overall!$A1183&lt;&gt;"", MONTH($N1181) &lt;= 2, MONTH($O1181) &gt;= 2), IF($R1181 &lt;&gt; "", $H1181/$R1181, ""), ""), "")</f>
        <v/>
      </c>
      <c r="AH1181" s="10" t="str">
        <f ca="1">IFERROR(IF(AND(NOW()&lt;= EOMONTH(DATE(YEAR($O1181),3, 1), 0), Overall!$A1183&lt;&gt;"", MONTH($N1181) &lt;= 3, MONTH($O1181) &gt;= 3), IF($R1181 &lt;&gt; "", $H1181/$R1181, ""), ""), "")</f>
        <v/>
      </c>
      <c r="AI1181" s="10" t="str">
        <f ca="1">IFERROR(IF(AND(NOW()&lt;= EOMONTH(DATE(YEAR($O1181),4, 1), 0), Overall!$A1183&lt;&gt;"", MONTH($N1181) &lt;= 4, MONTH($O1181) &gt;= 4), IF($R1181 &lt;&gt; "", $H1181/$R1181, ""), ""), "")</f>
        <v/>
      </c>
      <c r="AJ1181" s="10" t="str">
        <f ca="1">IFERROR(IF(AND(NOW()&lt;= EOMONTH(DATE(YEAR($O1181),5, 1), 0), Overall!$A1183&lt;&gt;"", MONTH($N1181) &lt;= 5, MONTH($O1181) &gt;= 5), IF($R1181 &lt;&gt; "", $H1181/$R1181, ""), ""), "")</f>
        <v/>
      </c>
      <c r="AK1181" s="10" t="str">
        <f ca="1">IFERROR(IF(AND(NOW()&lt;= EOMONTH(DATE(YEAR($O1181),6, 1), 0), Overall!$A1183&lt;&gt;"", MONTH($N1181) &lt;= 6, MONTH($O1181) &gt;= 6), IF($R1181 &lt;&gt; "", $H1181/$R1181, ""), ""), "")</f>
        <v/>
      </c>
      <c r="AL1181" s="10" t="str">
        <f ca="1">IFERROR(IF(AND(NOW()&lt;= EOMONTH(DATE(YEAR($O1181),7, 1), 0), Overall!$A1183&lt;&gt;"", MONTH($N1181) &lt;= 7, MONTH($O1181) &gt;= 7), IF($R1181 &lt;&gt; "", $H1181/$R1181, ""), ""), "")</f>
        <v/>
      </c>
      <c r="AM1181" s="10" t="str">
        <f ca="1">IFERROR(IF(AND(NOW()&lt;= EOMONTH(DATE(YEAR($O1181),8, 1), 0), Overall!$A1183&lt;&gt;"", MONTH($N1181) &lt;= 8, MONTH($O1181) &gt;= 8), IF($R1181 &lt;&gt; "", $H1181/$R1181, ""), ""), "")</f>
        <v/>
      </c>
      <c r="AN1181" s="10" t="str">
        <f ca="1">IFERROR(IF(AND(NOW()&lt;= EOMONTH(DATE(YEAR($O1181),9, 1), 0), Overall!$A1183&lt;&gt;"", MONTH($N1181) &lt;= 9, MONTH($O1181) &gt;= 9), IF($R1181 &lt;&gt; "", $H1181/$R1181, ""), ""), "")</f>
        <v/>
      </c>
      <c r="AO1181" s="10" t="str">
        <f ca="1">IFERROR(IF(AND(NOW()&lt;= EOMONTH(DATE(YEAR($O1181),10, 1), 0), Overall!$A1183&lt;&gt;"", MONTH($N1181) &lt;= 10, MONTH($O1181) &gt;= 10), IF($R1181 &lt;&gt; "", $H1181/$R1181, ""), ""), "")</f>
        <v/>
      </c>
      <c r="AP1181" s="10" t="str">
        <f ca="1">IFERROR(IF(AND(NOW()&lt;= EOMONTH(DATE(YEAR($O1181),11, 1), 0), Overall!$A1183&lt;&gt;"", MONTH($N1181) &lt;=11, MONTH($O1181) &gt;= 11), IF($R1181 &lt;&gt; "", $H1181/$R1181, ""), ""), "")</f>
        <v/>
      </c>
      <c r="AQ1181" s="10" t="str">
        <f ca="1">IFERROR(IF(AND(NOW()&lt;= EOMONTH(DATE(YEAR($O1181),12, 1), 0), Overall!$A1183&lt;&gt;"", MONTH($N1181) &lt;= 12, MONTH($O1181) &gt;= 12), IF($R1181 &lt;&gt; "", $H1181/$R1181, ""), ""), "")</f>
        <v/>
      </c>
      <c r="AR1181" s="16">
        <f t="shared" ca="1" si="37"/>
        <v>0</v>
      </c>
    </row>
    <row r="1182" spans="1:44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6" t="str">
        <f>IF(Overall!F1184&lt;&gt;"",VALUE(Overall!F1184),"")</f>
        <v/>
      </c>
      <c r="I1182" s="6" t="str">
        <f>IF(Overall!G1184&lt;&gt;"",VALUE(Overall!G1184),"")</f>
        <v/>
      </c>
      <c r="J1182" s="6" t="str">
        <f>IF(Overall!H1184&lt;&gt;"",VALUE(Overall!H1184),"")</f>
        <v/>
      </c>
      <c r="K1182" s="6" t="str">
        <f>IF(Overall!I1184&lt;&gt;"",VALUE(Overall!I1184),"")</f>
        <v/>
      </c>
      <c r="L1182" s="6" t="str">
        <f>IF(Overall!J1184&lt;&gt;"",VALUE(Overall!J1184),"")</f>
        <v/>
      </c>
      <c r="M1182" s="6" t="str">
        <f>IF(Overall!K1184&lt;&gt;"",VALUE(Overall!K1184),"")</f>
        <v/>
      </c>
      <c r="N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O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P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Q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R1182" s="5" t="str">
        <f t="shared" si="36"/>
        <v/>
      </c>
      <c r="S1182" s="10" t="str">
        <f>IF(Overall!$A1184&lt;&gt;"",IF(AND(MONTH($N1182) &lt;= 1, MONTH($O1182) &gt;= 1), IF($R1182 &lt;&gt; "", $H1182/$R1182, ""), ""),"")</f>
        <v/>
      </c>
      <c r="T1182" s="10" t="str">
        <f>IF(Overall!$A1184&lt;&gt;"",IF(AND(MONTH($N1182) &lt;= 2, MONTH($O1182) &gt;= 2), IF($R1182 &lt;&gt; "", $H1182/$R1182, ""), ""),"")</f>
        <v/>
      </c>
      <c r="U1182" s="10" t="str">
        <f>IF(Overall!$A1184&lt;&gt;"",IF(AND(MONTH($N1182) &lt;= 3, MONTH($O1182) &gt;= 3), IF($R1182 &lt;&gt; "", $H1182/$R1182, ""), ""),"")</f>
        <v/>
      </c>
      <c r="V1182" s="10" t="str">
        <f>IF(Overall!$A1184&lt;&gt;"",IF(AND(MONTH($N1182) &lt;= 4, MONTH($O1182) &gt;= 4), IF($R1182 &lt;&gt; "", $H1182/$R1182, ""), ""),"")</f>
        <v/>
      </c>
      <c r="W1182" s="10" t="str">
        <f>IF(Overall!$A1184&lt;&gt;"",IF(AND(MONTH($N1182) &lt;= 5, MONTH($O1182) &gt;= 5), IF($R1182 &lt;&gt; "", $H1182/$R1182, ""), ""),"")</f>
        <v/>
      </c>
      <c r="X1182" s="10" t="str">
        <f>IF(Overall!$A1184&lt;&gt;"",IF(AND(MONTH($N1182) &lt;= 6, MONTH($O1182) &gt;= 6), IF($R1182 &lt;&gt; "", $H1182/$R1182, ""), ""),"")</f>
        <v/>
      </c>
      <c r="Y1182" s="10" t="str">
        <f>IF(Overall!$A1184&lt;&gt;"",IF(AND(MONTH($N1182) &lt;= 7, MONTH($O1182) &gt;= 7 ), IF($R1182 &lt;&gt; "", $H1182/$R1182, ""), ""),"")</f>
        <v/>
      </c>
      <c r="Z1182" s="10" t="str">
        <f>IF(Overall!$A1184&lt;&gt;"",IF(AND(MONTH($N1182) &lt;= 8, MONTH($O1182) &gt;= 8), IF($R1182 &lt;&gt; "", $H1182/$R1182, ""), ""),"")</f>
        <v/>
      </c>
      <c r="AA1182" s="10" t="str">
        <f>IF(Overall!$A1184&lt;&gt;"",IF(AND(MONTH($N1182) &lt;= 9, MONTH($O1182) &gt;= 9), IF($R1182 &lt;&gt; "", $H1182/$R1182, ""), ""),"")</f>
        <v/>
      </c>
      <c r="AB1182" s="10" t="str">
        <f>IF(Overall!$A1184&lt;&gt;"",IF(AND(MONTH($N1182) &lt;= 10, MONTH($O1182) &gt;= 10), IF($R1182 &lt;&gt; "", $H1182/$R1182, ""), ""),"")</f>
        <v/>
      </c>
      <c r="AC1182" s="10" t="str">
        <f>IF(Overall!$A1184&lt;&gt;"",IF(AND(MONTH($N1182) &lt;= 11, MONTH($O1182) &gt;= 11), IF($R1182 &lt;&gt; "", $H1182/$R1182, ""), ""),"")</f>
        <v/>
      </c>
      <c r="AD1182" s="10" t="str">
        <f>IF(Overall!$A1184&lt;&gt;"",IF(AND(MONTH($N1182) &lt;= 12, MONTH($O1182) &gt;= 12), IF($R1182 &lt;&gt; "", $H1182/$R1182, ""), ""),"")</f>
        <v/>
      </c>
      <c r="AF1182" s="10" t="str">
        <f ca="1">IFERROR(IF(AND(NOW()&lt;= EOMONTH(DATE(YEAR($O1182),1, 1), 0), Overall!$A1184&lt;&gt;"", MONTH($N1182) &lt;= 1, MONTH($O1182) &gt;= 1), IF($R1182 &lt;&gt; "", $H1182/$R1182, ""), ""), "")</f>
        <v/>
      </c>
      <c r="AG1182" s="10" t="str">
        <f ca="1">IFERROR(IF(AND(NOW()&lt;= EOMONTH(DATE(YEAR($O1182),2, 1), 0), Overall!$A1184&lt;&gt;"", MONTH($N1182) &lt;= 2, MONTH($O1182) &gt;= 2), IF($R1182 &lt;&gt; "", $H1182/$R1182, ""), ""), "")</f>
        <v/>
      </c>
      <c r="AH1182" s="10" t="str">
        <f ca="1">IFERROR(IF(AND(NOW()&lt;= EOMONTH(DATE(YEAR($O1182),3, 1), 0), Overall!$A1184&lt;&gt;"", MONTH($N1182) &lt;= 3, MONTH($O1182) &gt;= 3), IF($R1182 &lt;&gt; "", $H1182/$R1182, ""), ""), "")</f>
        <v/>
      </c>
      <c r="AI1182" s="10" t="str">
        <f ca="1">IFERROR(IF(AND(NOW()&lt;= EOMONTH(DATE(YEAR($O1182),4, 1), 0), Overall!$A1184&lt;&gt;"", MONTH($N1182) &lt;= 4, MONTH($O1182) &gt;= 4), IF($R1182 &lt;&gt; "", $H1182/$R1182, ""), ""), "")</f>
        <v/>
      </c>
      <c r="AJ1182" s="10" t="str">
        <f ca="1">IFERROR(IF(AND(NOW()&lt;= EOMONTH(DATE(YEAR($O1182),5, 1), 0), Overall!$A1184&lt;&gt;"", MONTH($N1182) &lt;= 5, MONTH($O1182) &gt;= 5), IF($R1182 &lt;&gt; "", $H1182/$R1182, ""), ""), "")</f>
        <v/>
      </c>
      <c r="AK1182" s="10" t="str">
        <f ca="1">IFERROR(IF(AND(NOW()&lt;= EOMONTH(DATE(YEAR($O1182),6, 1), 0), Overall!$A1184&lt;&gt;"", MONTH($N1182) &lt;= 6, MONTH($O1182) &gt;= 6), IF($R1182 &lt;&gt; "", $H1182/$R1182, ""), ""), "")</f>
        <v/>
      </c>
      <c r="AL1182" s="10" t="str">
        <f ca="1">IFERROR(IF(AND(NOW()&lt;= EOMONTH(DATE(YEAR($O1182),7, 1), 0), Overall!$A1184&lt;&gt;"", MONTH($N1182) &lt;= 7, MONTH($O1182) &gt;= 7), IF($R1182 &lt;&gt; "", $H1182/$R1182, ""), ""), "")</f>
        <v/>
      </c>
      <c r="AM1182" s="10" t="str">
        <f ca="1">IFERROR(IF(AND(NOW()&lt;= EOMONTH(DATE(YEAR($O1182),8, 1), 0), Overall!$A1184&lt;&gt;"", MONTH($N1182) &lt;= 8, MONTH($O1182) &gt;= 8), IF($R1182 &lt;&gt; "", $H1182/$R1182, ""), ""), "")</f>
        <v/>
      </c>
      <c r="AN1182" s="10" t="str">
        <f ca="1">IFERROR(IF(AND(NOW()&lt;= EOMONTH(DATE(YEAR($O1182),9, 1), 0), Overall!$A1184&lt;&gt;"", MONTH($N1182) &lt;= 9, MONTH($O1182) &gt;= 9), IF($R1182 &lt;&gt; "", $H1182/$R1182, ""), ""), "")</f>
        <v/>
      </c>
      <c r="AO1182" s="10" t="str">
        <f ca="1">IFERROR(IF(AND(NOW()&lt;= EOMONTH(DATE(YEAR($O1182),10, 1), 0), Overall!$A1184&lt;&gt;"", MONTH($N1182) &lt;= 10, MONTH($O1182) &gt;= 10), IF($R1182 &lt;&gt; "", $H1182/$R1182, ""), ""), "")</f>
        <v/>
      </c>
      <c r="AP1182" s="10" t="str">
        <f ca="1">IFERROR(IF(AND(NOW()&lt;= EOMONTH(DATE(YEAR($O1182),11, 1), 0), Overall!$A1184&lt;&gt;"", MONTH($N1182) &lt;=11, MONTH($O1182) &gt;= 11), IF($R1182 &lt;&gt; "", $H1182/$R1182, ""), ""), "")</f>
        <v/>
      </c>
      <c r="AQ1182" s="10" t="str">
        <f ca="1">IFERROR(IF(AND(NOW()&lt;= EOMONTH(DATE(YEAR($O1182),12, 1), 0), Overall!$A1184&lt;&gt;"", MONTH($N1182) &lt;= 12, MONTH($O1182) &gt;= 12), IF($R1182 &lt;&gt; "", $H1182/$R1182, ""), ""), "")</f>
        <v/>
      </c>
      <c r="AR1182" s="16">
        <f t="shared" ca="1" si="37"/>
        <v>0</v>
      </c>
    </row>
    <row r="1183" spans="1:44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6" t="str">
        <f>IF(Overall!F1185&lt;&gt;"",VALUE(Overall!F1185),"")</f>
        <v/>
      </c>
      <c r="I1183" s="6" t="str">
        <f>IF(Overall!G1185&lt;&gt;"",VALUE(Overall!G1185),"")</f>
        <v/>
      </c>
      <c r="J1183" s="6" t="str">
        <f>IF(Overall!H1185&lt;&gt;"",VALUE(Overall!H1185),"")</f>
        <v/>
      </c>
      <c r="K1183" s="6" t="str">
        <f>IF(Overall!I1185&lt;&gt;"",VALUE(Overall!I1185),"")</f>
        <v/>
      </c>
      <c r="L1183" s="6" t="str">
        <f>IF(Overall!J1185&lt;&gt;"",VALUE(Overall!J1185),"")</f>
        <v/>
      </c>
      <c r="M1183" s="6" t="str">
        <f>IF(Overall!K1185&lt;&gt;"",VALUE(Overall!K1185),"")</f>
        <v/>
      </c>
      <c r="N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O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P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Q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R1183" s="5" t="str">
        <f t="shared" si="36"/>
        <v/>
      </c>
      <c r="S1183" s="10" t="str">
        <f>IF(Overall!$A1185&lt;&gt;"",IF(AND(MONTH($N1183) &lt;= 1, MONTH($O1183) &gt;= 1), IF($R1183 &lt;&gt; "", $H1183/$R1183, ""), ""),"")</f>
        <v/>
      </c>
      <c r="T1183" s="10" t="str">
        <f>IF(Overall!$A1185&lt;&gt;"",IF(AND(MONTH($N1183) &lt;= 2, MONTH($O1183) &gt;= 2), IF($R1183 &lt;&gt; "", $H1183/$R1183, ""), ""),"")</f>
        <v/>
      </c>
      <c r="U1183" s="10" t="str">
        <f>IF(Overall!$A1185&lt;&gt;"",IF(AND(MONTH($N1183) &lt;= 3, MONTH($O1183) &gt;= 3), IF($R1183 &lt;&gt; "", $H1183/$R1183, ""), ""),"")</f>
        <v/>
      </c>
      <c r="V1183" s="10" t="str">
        <f>IF(Overall!$A1185&lt;&gt;"",IF(AND(MONTH($N1183) &lt;= 4, MONTH($O1183) &gt;= 4), IF($R1183 &lt;&gt; "", $H1183/$R1183, ""), ""),"")</f>
        <v/>
      </c>
      <c r="W1183" s="10" t="str">
        <f>IF(Overall!$A1185&lt;&gt;"",IF(AND(MONTH($N1183) &lt;= 5, MONTH($O1183) &gt;= 5), IF($R1183 &lt;&gt; "", $H1183/$R1183, ""), ""),"")</f>
        <v/>
      </c>
      <c r="X1183" s="10" t="str">
        <f>IF(Overall!$A1185&lt;&gt;"",IF(AND(MONTH($N1183) &lt;= 6, MONTH($O1183) &gt;= 6), IF($R1183 &lt;&gt; "", $H1183/$R1183, ""), ""),"")</f>
        <v/>
      </c>
      <c r="Y1183" s="10" t="str">
        <f>IF(Overall!$A1185&lt;&gt;"",IF(AND(MONTH($N1183) &lt;= 7, MONTH($O1183) &gt;= 7 ), IF($R1183 &lt;&gt; "", $H1183/$R1183, ""), ""),"")</f>
        <v/>
      </c>
      <c r="Z1183" s="10" t="str">
        <f>IF(Overall!$A1185&lt;&gt;"",IF(AND(MONTH($N1183) &lt;= 8, MONTH($O1183) &gt;= 8), IF($R1183 &lt;&gt; "", $H1183/$R1183, ""), ""),"")</f>
        <v/>
      </c>
      <c r="AA1183" s="10" t="str">
        <f>IF(Overall!$A1185&lt;&gt;"",IF(AND(MONTH($N1183) &lt;= 9, MONTH($O1183) &gt;= 9), IF($R1183 &lt;&gt; "", $H1183/$R1183, ""), ""),"")</f>
        <v/>
      </c>
      <c r="AB1183" s="10" t="str">
        <f>IF(Overall!$A1185&lt;&gt;"",IF(AND(MONTH($N1183) &lt;= 10, MONTH($O1183) &gt;= 10), IF($R1183 &lt;&gt; "", $H1183/$R1183, ""), ""),"")</f>
        <v/>
      </c>
      <c r="AC1183" s="10" t="str">
        <f>IF(Overall!$A1185&lt;&gt;"",IF(AND(MONTH($N1183) &lt;= 11, MONTH($O1183) &gt;= 11), IF($R1183 &lt;&gt; "", $H1183/$R1183, ""), ""),"")</f>
        <v/>
      </c>
      <c r="AD1183" s="10" t="str">
        <f>IF(Overall!$A1185&lt;&gt;"",IF(AND(MONTH($N1183) &lt;= 12, MONTH($O1183) &gt;= 12), IF($R1183 &lt;&gt; "", $H1183/$R1183, ""), ""),"")</f>
        <v/>
      </c>
      <c r="AF1183" s="10" t="str">
        <f ca="1">IFERROR(IF(AND(NOW()&lt;= EOMONTH(DATE(YEAR($O1183),1, 1), 0), Overall!$A1185&lt;&gt;"", MONTH($N1183) &lt;= 1, MONTH($O1183) &gt;= 1), IF($R1183 &lt;&gt; "", $H1183/$R1183, ""), ""), "")</f>
        <v/>
      </c>
      <c r="AG1183" s="10" t="str">
        <f ca="1">IFERROR(IF(AND(NOW()&lt;= EOMONTH(DATE(YEAR($O1183),2, 1), 0), Overall!$A1185&lt;&gt;"", MONTH($N1183) &lt;= 2, MONTH($O1183) &gt;= 2), IF($R1183 &lt;&gt; "", $H1183/$R1183, ""), ""), "")</f>
        <v/>
      </c>
      <c r="AH1183" s="10" t="str">
        <f ca="1">IFERROR(IF(AND(NOW()&lt;= EOMONTH(DATE(YEAR($O1183),3, 1), 0), Overall!$A1185&lt;&gt;"", MONTH($N1183) &lt;= 3, MONTH($O1183) &gt;= 3), IF($R1183 &lt;&gt; "", $H1183/$R1183, ""), ""), "")</f>
        <v/>
      </c>
      <c r="AI1183" s="10" t="str">
        <f ca="1">IFERROR(IF(AND(NOW()&lt;= EOMONTH(DATE(YEAR($O1183),4, 1), 0), Overall!$A1185&lt;&gt;"", MONTH($N1183) &lt;= 4, MONTH($O1183) &gt;= 4), IF($R1183 &lt;&gt; "", $H1183/$R1183, ""), ""), "")</f>
        <v/>
      </c>
      <c r="AJ1183" s="10" t="str">
        <f ca="1">IFERROR(IF(AND(NOW()&lt;= EOMONTH(DATE(YEAR($O1183),5, 1), 0), Overall!$A1185&lt;&gt;"", MONTH($N1183) &lt;= 5, MONTH($O1183) &gt;= 5), IF($R1183 &lt;&gt; "", $H1183/$R1183, ""), ""), "")</f>
        <v/>
      </c>
      <c r="AK1183" s="10" t="str">
        <f ca="1">IFERROR(IF(AND(NOW()&lt;= EOMONTH(DATE(YEAR($O1183),6, 1), 0), Overall!$A1185&lt;&gt;"", MONTH($N1183) &lt;= 6, MONTH($O1183) &gt;= 6), IF($R1183 &lt;&gt; "", $H1183/$R1183, ""), ""), "")</f>
        <v/>
      </c>
      <c r="AL1183" s="10" t="str">
        <f ca="1">IFERROR(IF(AND(NOW()&lt;= EOMONTH(DATE(YEAR($O1183),7, 1), 0), Overall!$A1185&lt;&gt;"", MONTH($N1183) &lt;= 7, MONTH($O1183) &gt;= 7), IF($R1183 &lt;&gt; "", $H1183/$R1183, ""), ""), "")</f>
        <v/>
      </c>
      <c r="AM1183" s="10" t="str">
        <f ca="1">IFERROR(IF(AND(NOW()&lt;= EOMONTH(DATE(YEAR($O1183),8, 1), 0), Overall!$A1185&lt;&gt;"", MONTH($N1183) &lt;= 8, MONTH($O1183) &gt;= 8), IF($R1183 &lt;&gt; "", $H1183/$R1183, ""), ""), "")</f>
        <v/>
      </c>
      <c r="AN1183" s="10" t="str">
        <f ca="1">IFERROR(IF(AND(NOW()&lt;= EOMONTH(DATE(YEAR($O1183),9, 1), 0), Overall!$A1185&lt;&gt;"", MONTH($N1183) &lt;= 9, MONTH($O1183) &gt;= 9), IF($R1183 &lt;&gt; "", $H1183/$R1183, ""), ""), "")</f>
        <v/>
      </c>
      <c r="AO1183" s="10" t="str">
        <f ca="1">IFERROR(IF(AND(NOW()&lt;= EOMONTH(DATE(YEAR($O1183),10, 1), 0), Overall!$A1185&lt;&gt;"", MONTH($N1183) &lt;= 10, MONTH($O1183) &gt;= 10), IF($R1183 &lt;&gt; "", $H1183/$R1183, ""), ""), "")</f>
        <v/>
      </c>
      <c r="AP1183" s="10" t="str">
        <f ca="1">IFERROR(IF(AND(NOW()&lt;= EOMONTH(DATE(YEAR($O1183),11, 1), 0), Overall!$A1185&lt;&gt;"", MONTH($N1183) &lt;=11, MONTH($O1183) &gt;= 11), IF($R1183 &lt;&gt; "", $H1183/$R1183, ""), ""), "")</f>
        <v/>
      </c>
      <c r="AQ1183" s="10" t="str">
        <f ca="1">IFERROR(IF(AND(NOW()&lt;= EOMONTH(DATE(YEAR($O1183),12, 1), 0), Overall!$A1185&lt;&gt;"", MONTH($N1183) &lt;= 12, MONTH($O1183) &gt;= 12), IF($R1183 &lt;&gt; "", $H1183/$R1183, ""), ""), "")</f>
        <v/>
      </c>
      <c r="AR1183" s="16">
        <f t="shared" ca="1" si="37"/>
        <v>0</v>
      </c>
    </row>
    <row r="1184" spans="1:44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6" t="str">
        <f>IF(Overall!F1186&lt;&gt;"",VALUE(Overall!F1186),"")</f>
        <v/>
      </c>
      <c r="I1184" s="6" t="str">
        <f>IF(Overall!G1186&lt;&gt;"",VALUE(Overall!G1186),"")</f>
        <v/>
      </c>
      <c r="J1184" s="6" t="str">
        <f>IF(Overall!H1186&lt;&gt;"",VALUE(Overall!H1186),"")</f>
        <v/>
      </c>
      <c r="K1184" s="6" t="str">
        <f>IF(Overall!I1186&lt;&gt;"",VALUE(Overall!I1186),"")</f>
        <v/>
      </c>
      <c r="L1184" s="6" t="str">
        <f>IF(Overall!J1186&lt;&gt;"",VALUE(Overall!J1186),"")</f>
        <v/>
      </c>
      <c r="M1184" s="6" t="str">
        <f>IF(Overall!K1186&lt;&gt;"",VALUE(Overall!K1186),"")</f>
        <v/>
      </c>
      <c r="N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O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P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Q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R1184" s="5" t="str">
        <f t="shared" si="36"/>
        <v/>
      </c>
      <c r="S1184" s="10" t="str">
        <f>IF(Overall!$A1186&lt;&gt;"",IF(AND(MONTH($N1184) &lt;= 1, MONTH($O1184) &gt;= 1), IF($R1184 &lt;&gt; "", $H1184/$R1184, ""), ""),"")</f>
        <v/>
      </c>
      <c r="T1184" s="10" t="str">
        <f>IF(Overall!$A1186&lt;&gt;"",IF(AND(MONTH($N1184) &lt;= 2, MONTH($O1184) &gt;= 2), IF($R1184 &lt;&gt; "", $H1184/$R1184, ""), ""),"")</f>
        <v/>
      </c>
      <c r="U1184" s="10" t="str">
        <f>IF(Overall!$A1186&lt;&gt;"",IF(AND(MONTH($N1184) &lt;= 3, MONTH($O1184) &gt;= 3), IF($R1184 &lt;&gt; "", $H1184/$R1184, ""), ""),"")</f>
        <v/>
      </c>
      <c r="V1184" s="10" t="str">
        <f>IF(Overall!$A1186&lt;&gt;"",IF(AND(MONTH($N1184) &lt;= 4, MONTH($O1184) &gt;= 4), IF($R1184 &lt;&gt; "", $H1184/$R1184, ""), ""),"")</f>
        <v/>
      </c>
      <c r="W1184" s="10" t="str">
        <f>IF(Overall!$A1186&lt;&gt;"",IF(AND(MONTH($N1184) &lt;= 5, MONTH($O1184) &gt;= 5), IF($R1184 &lt;&gt; "", $H1184/$R1184, ""), ""),"")</f>
        <v/>
      </c>
      <c r="X1184" s="10" t="str">
        <f>IF(Overall!$A1186&lt;&gt;"",IF(AND(MONTH($N1184) &lt;= 6, MONTH($O1184) &gt;= 6), IF($R1184 &lt;&gt; "", $H1184/$R1184, ""), ""),"")</f>
        <v/>
      </c>
      <c r="Y1184" s="10" t="str">
        <f>IF(Overall!$A1186&lt;&gt;"",IF(AND(MONTH($N1184) &lt;= 7, MONTH($O1184) &gt;= 7 ), IF($R1184 &lt;&gt; "", $H1184/$R1184, ""), ""),"")</f>
        <v/>
      </c>
      <c r="Z1184" s="10" t="str">
        <f>IF(Overall!$A1186&lt;&gt;"",IF(AND(MONTH($N1184) &lt;= 8, MONTH($O1184) &gt;= 8), IF($R1184 &lt;&gt; "", $H1184/$R1184, ""), ""),"")</f>
        <v/>
      </c>
      <c r="AA1184" s="10" t="str">
        <f>IF(Overall!$A1186&lt;&gt;"",IF(AND(MONTH($N1184) &lt;= 9, MONTH($O1184) &gt;= 9), IF($R1184 &lt;&gt; "", $H1184/$R1184, ""), ""),"")</f>
        <v/>
      </c>
      <c r="AB1184" s="10" t="str">
        <f>IF(Overall!$A1186&lt;&gt;"",IF(AND(MONTH($N1184) &lt;= 10, MONTH($O1184) &gt;= 10), IF($R1184 &lt;&gt; "", $H1184/$R1184, ""), ""),"")</f>
        <v/>
      </c>
      <c r="AC1184" s="10" t="str">
        <f>IF(Overall!$A1186&lt;&gt;"",IF(AND(MONTH($N1184) &lt;= 11, MONTH($O1184) &gt;= 11), IF($R1184 &lt;&gt; "", $H1184/$R1184, ""), ""),"")</f>
        <v/>
      </c>
      <c r="AD1184" s="10" t="str">
        <f>IF(Overall!$A1186&lt;&gt;"",IF(AND(MONTH($N1184) &lt;= 12, MONTH($O1184) &gt;= 12), IF($R1184 &lt;&gt; "", $H1184/$R1184, ""), ""),"")</f>
        <v/>
      </c>
      <c r="AF1184" s="10" t="str">
        <f ca="1">IFERROR(IF(AND(NOW()&lt;= EOMONTH(DATE(YEAR($O1184),1, 1), 0), Overall!$A1186&lt;&gt;"", MONTH($N1184) &lt;= 1, MONTH($O1184) &gt;= 1), IF($R1184 &lt;&gt; "", $H1184/$R1184, ""), ""), "")</f>
        <v/>
      </c>
      <c r="AG1184" s="10" t="str">
        <f ca="1">IFERROR(IF(AND(NOW()&lt;= EOMONTH(DATE(YEAR($O1184),2, 1), 0), Overall!$A1186&lt;&gt;"", MONTH($N1184) &lt;= 2, MONTH($O1184) &gt;= 2), IF($R1184 &lt;&gt; "", $H1184/$R1184, ""), ""), "")</f>
        <v/>
      </c>
      <c r="AH1184" s="10" t="str">
        <f ca="1">IFERROR(IF(AND(NOW()&lt;= EOMONTH(DATE(YEAR($O1184),3, 1), 0), Overall!$A1186&lt;&gt;"", MONTH($N1184) &lt;= 3, MONTH($O1184) &gt;= 3), IF($R1184 &lt;&gt; "", $H1184/$R1184, ""), ""), "")</f>
        <v/>
      </c>
      <c r="AI1184" s="10" t="str">
        <f ca="1">IFERROR(IF(AND(NOW()&lt;= EOMONTH(DATE(YEAR($O1184),4, 1), 0), Overall!$A1186&lt;&gt;"", MONTH($N1184) &lt;= 4, MONTH($O1184) &gt;= 4), IF($R1184 &lt;&gt; "", $H1184/$R1184, ""), ""), "")</f>
        <v/>
      </c>
      <c r="AJ1184" s="10" t="str">
        <f ca="1">IFERROR(IF(AND(NOW()&lt;= EOMONTH(DATE(YEAR($O1184),5, 1), 0), Overall!$A1186&lt;&gt;"", MONTH($N1184) &lt;= 5, MONTH($O1184) &gt;= 5), IF($R1184 &lt;&gt; "", $H1184/$R1184, ""), ""), "")</f>
        <v/>
      </c>
      <c r="AK1184" s="10" t="str">
        <f ca="1">IFERROR(IF(AND(NOW()&lt;= EOMONTH(DATE(YEAR($O1184),6, 1), 0), Overall!$A1186&lt;&gt;"", MONTH($N1184) &lt;= 6, MONTH($O1184) &gt;= 6), IF($R1184 &lt;&gt; "", $H1184/$R1184, ""), ""), "")</f>
        <v/>
      </c>
      <c r="AL1184" s="10" t="str">
        <f ca="1">IFERROR(IF(AND(NOW()&lt;= EOMONTH(DATE(YEAR($O1184),7, 1), 0), Overall!$A1186&lt;&gt;"", MONTH($N1184) &lt;= 7, MONTH($O1184) &gt;= 7), IF($R1184 &lt;&gt; "", $H1184/$R1184, ""), ""), "")</f>
        <v/>
      </c>
      <c r="AM1184" s="10" t="str">
        <f ca="1">IFERROR(IF(AND(NOW()&lt;= EOMONTH(DATE(YEAR($O1184),8, 1), 0), Overall!$A1186&lt;&gt;"", MONTH($N1184) &lt;= 8, MONTH($O1184) &gt;= 8), IF($R1184 &lt;&gt; "", $H1184/$R1184, ""), ""), "")</f>
        <v/>
      </c>
      <c r="AN1184" s="10" t="str">
        <f ca="1">IFERROR(IF(AND(NOW()&lt;= EOMONTH(DATE(YEAR($O1184),9, 1), 0), Overall!$A1186&lt;&gt;"", MONTH($N1184) &lt;= 9, MONTH($O1184) &gt;= 9), IF($R1184 &lt;&gt; "", $H1184/$R1184, ""), ""), "")</f>
        <v/>
      </c>
      <c r="AO1184" s="10" t="str">
        <f ca="1">IFERROR(IF(AND(NOW()&lt;= EOMONTH(DATE(YEAR($O1184),10, 1), 0), Overall!$A1186&lt;&gt;"", MONTH($N1184) &lt;= 10, MONTH($O1184) &gt;= 10), IF($R1184 &lt;&gt; "", $H1184/$R1184, ""), ""), "")</f>
        <v/>
      </c>
      <c r="AP1184" s="10" t="str">
        <f ca="1">IFERROR(IF(AND(NOW()&lt;= EOMONTH(DATE(YEAR($O1184),11, 1), 0), Overall!$A1186&lt;&gt;"", MONTH($N1184) &lt;=11, MONTH($O1184) &gt;= 11), IF($R1184 &lt;&gt; "", $H1184/$R1184, ""), ""), "")</f>
        <v/>
      </c>
      <c r="AQ1184" s="10" t="str">
        <f ca="1">IFERROR(IF(AND(NOW()&lt;= EOMONTH(DATE(YEAR($O1184),12, 1), 0), Overall!$A1186&lt;&gt;"", MONTH($N1184) &lt;= 12, MONTH($O1184) &gt;= 12), IF($R1184 &lt;&gt; "", $H1184/$R1184, ""), ""), "")</f>
        <v/>
      </c>
      <c r="AR1184" s="16">
        <f t="shared" ca="1" si="37"/>
        <v>0</v>
      </c>
    </row>
    <row r="1185" spans="1:44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6" t="str">
        <f>IF(Overall!F1187&lt;&gt;"",VALUE(Overall!F1187),"")</f>
        <v/>
      </c>
      <c r="I1185" s="6" t="str">
        <f>IF(Overall!G1187&lt;&gt;"",VALUE(Overall!G1187),"")</f>
        <v/>
      </c>
      <c r="J1185" s="6" t="str">
        <f>IF(Overall!H1187&lt;&gt;"",VALUE(Overall!H1187),"")</f>
        <v/>
      </c>
      <c r="K1185" s="6" t="str">
        <f>IF(Overall!I1187&lt;&gt;"",VALUE(Overall!I1187),"")</f>
        <v/>
      </c>
      <c r="L1185" s="6" t="str">
        <f>IF(Overall!J1187&lt;&gt;"",VALUE(Overall!J1187),"")</f>
        <v/>
      </c>
      <c r="M1185" s="6" t="str">
        <f>IF(Overall!K1187&lt;&gt;"",VALUE(Overall!K1187),"")</f>
        <v/>
      </c>
      <c r="N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O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P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Q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R1185" s="5" t="str">
        <f t="shared" si="36"/>
        <v/>
      </c>
      <c r="S1185" s="10" t="str">
        <f>IF(Overall!$A1187&lt;&gt;"",IF(AND(MONTH($N1185) &lt;= 1, MONTH($O1185) &gt;= 1), IF($R1185 &lt;&gt; "", $H1185/$R1185, ""), ""),"")</f>
        <v/>
      </c>
      <c r="T1185" s="10" t="str">
        <f>IF(Overall!$A1187&lt;&gt;"",IF(AND(MONTH($N1185) &lt;= 2, MONTH($O1185) &gt;= 2), IF($R1185 &lt;&gt; "", $H1185/$R1185, ""), ""),"")</f>
        <v/>
      </c>
      <c r="U1185" s="10" t="str">
        <f>IF(Overall!$A1187&lt;&gt;"",IF(AND(MONTH($N1185) &lt;= 3, MONTH($O1185) &gt;= 3), IF($R1185 &lt;&gt; "", $H1185/$R1185, ""), ""),"")</f>
        <v/>
      </c>
      <c r="V1185" s="10" t="str">
        <f>IF(Overall!$A1187&lt;&gt;"",IF(AND(MONTH($N1185) &lt;= 4, MONTH($O1185) &gt;= 4), IF($R1185 &lt;&gt; "", $H1185/$R1185, ""), ""),"")</f>
        <v/>
      </c>
      <c r="W1185" s="10" t="str">
        <f>IF(Overall!$A1187&lt;&gt;"",IF(AND(MONTH($N1185) &lt;= 5, MONTH($O1185) &gt;= 5), IF($R1185 &lt;&gt; "", $H1185/$R1185, ""), ""),"")</f>
        <v/>
      </c>
      <c r="X1185" s="10" t="str">
        <f>IF(Overall!$A1187&lt;&gt;"",IF(AND(MONTH($N1185) &lt;= 6, MONTH($O1185) &gt;= 6), IF($R1185 &lt;&gt; "", $H1185/$R1185, ""), ""),"")</f>
        <v/>
      </c>
      <c r="Y1185" s="10" t="str">
        <f>IF(Overall!$A1187&lt;&gt;"",IF(AND(MONTH($N1185) &lt;= 7, MONTH($O1185) &gt;= 7 ), IF($R1185 &lt;&gt; "", $H1185/$R1185, ""), ""),"")</f>
        <v/>
      </c>
      <c r="Z1185" s="10" t="str">
        <f>IF(Overall!$A1187&lt;&gt;"",IF(AND(MONTH($N1185) &lt;= 8, MONTH($O1185) &gt;= 8), IF($R1185 &lt;&gt; "", $H1185/$R1185, ""), ""),"")</f>
        <v/>
      </c>
      <c r="AA1185" s="10" t="str">
        <f>IF(Overall!$A1187&lt;&gt;"",IF(AND(MONTH($N1185) &lt;= 9, MONTH($O1185) &gt;= 9), IF($R1185 &lt;&gt; "", $H1185/$R1185, ""), ""),"")</f>
        <v/>
      </c>
      <c r="AB1185" s="10" t="str">
        <f>IF(Overall!$A1187&lt;&gt;"",IF(AND(MONTH($N1185) &lt;= 10, MONTH($O1185) &gt;= 10), IF($R1185 &lt;&gt; "", $H1185/$R1185, ""), ""),"")</f>
        <v/>
      </c>
      <c r="AC1185" s="10" t="str">
        <f>IF(Overall!$A1187&lt;&gt;"",IF(AND(MONTH($N1185) &lt;= 11, MONTH($O1185) &gt;= 11), IF($R1185 &lt;&gt; "", $H1185/$R1185, ""), ""),"")</f>
        <v/>
      </c>
      <c r="AD1185" s="10" t="str">
        <f>IF(Overall!$A1187&lt;&gt;"",IF(AND(MONTH($N1185) &lt;= 12, MONTH($O1185) &gt;= 12), IF($R1185 &lt;&gt; "", $H1185/$R1185, ""), ""),"")</f>
        <v/>
      </c>
      <c r="AF1185" s="10" t="str">
        <f ca="1">IFERROR(IF(AND(NOW()&lt;= EOMONTH(DATE(YEAR($O1185),1, 1), 0), Overall!$A1187&lt;&gt;"", MONTH($N1185) &lt;= 1, MONTH($O1185) &gt;= 1), IF($R1185 &lt;&gt; "", $H1185/$R1185, ""), ""), "")</f>
        <v/>
      </c>
      <c r="AG1185" s="10" t="str">
        <f ca="1">IFERROR(IF(AND(NOW()&lt;= EOMONTH(DATE(YEAR($O1185),2, 1), 0), Overall!$A1187&lt;&gt;"", MONTH($N1185) &lt;= 2, MONTH($O1185) &gt;= 2), IF($R1185 &lt;&gt; "", $H1185/$R1185, ""), ""), "")</f>
        <v/>
      </c>
      <c r="AH1185" s="10" t="str">
        <f ca="1">IFERROR(IF(AND(NOW()&lt;= EOMONTH(DATE(YEAR($O1185),3, 1), 0), Overall!$A1187&lt;&gt;"", MONTH($N1185) &lt;= 3, MONTH($O1185) &gt;= 3), IF($R1185 &lt;&gt; "", $H1185/$R1185, ""), ""), "")</f>
        <v/>
      </c>
      <c r="AI1185" s="10" t="str">
        <f ca="1">IFERROR(IF(AND(NOW()&lt;= EOMONTH(DATE(YEAR($O1185),4, 1), 0), Overall!$A1187&lt;&gt;"", MONTH($N1185) &lt;= 4, MONTH($O1185) &gt;= 4), IF($R1185 &lt;&gt; "", $H1185/$R1185, ""), ""), "")</f>
        <v/>
      </c>
      <c r="AJ1185" s="10" t="str">
        <f ca="1">IFERROR(IF(AND(NOW()&lt;= EOMONTH(DATE(YEAR($O1185),5, 1), 0), Overall!$A1187&lt;&gt;"", MONTH($N1185) &lt;= 5, MONTH($O1185) &gt;= 5), IF($R1185 &lt;&gt; "", $H1185/$R1185, ""), ""), "")</f>
        <v/>
      </c>
      <c r="AK1185" s="10" t="str">
        <f ca="1">IFERROR(IF(AND(NOW()&lt;= EOMONTH(DATE(YEAR($O1185),6, 1), 0), Overall!$A1187&lt;&gt;"", MONTH($N1185) &lt;= 6, MONTH($O1185) &gt;= 6), IF($R1185 &lt;&gt; "", $H1185/$R1185, ""), ""), "")</f>
        <v/>
      </c>
      <c r="AL1185" s="10" t="str">
        <f ca="1">IFERROR(IF(AND(NOW()&lt;= EOMONTH(DATE(YEAR($O1185),7, 1), 0), Overall!$A1187&lt;&gt;"", MONTH($N1185) &lt;= 7, MONTH($O1185) &gt;= 7), IF($R1185 &lt;&gt; "", $H1185/$R1185, ""), ""), "")</f>
        <v/>
      </c>
      <c r="AM1185" s="10" t="str">
        <f ca="1">IFERROR(IF(AND(NOW()&lt;= EOMONTH(DATE(YEAR($O1185),8, 1), 0), Overall!$A1187&lt;&gt;"", MONTH($N1185) &lt;= 8, MONTH($O1185) &gt;= 8), IF($R1185 &lt;&gt; "", $H1185/$R1185, ""), ""), "")</f>
        <v/>
      </c>
      <c r="AN1185" s="10" t="str">
        <f ca="1">IFERROR(IF(AND(NOW()&lt;= EOMONTH(DATE(YEAR($O1185),9, 1), 0), Overall!$A1187&lt;&gt;"", MONTH($N1185) &lt;= 9, MONTH($O1185) &gt;= 9), IF($R1185 &lt;&gt; "", $H1185/$R1185, ""), ""), "")</f>
        <v/>
      </c>
      <c r="AO1185" s="10" t="str">
        <f ca="1">IFERROR(IF(AND(NOW()&lt;= EOMONTH(DATE(YEAR($O1185),10, 1), 0), Overall!$A1187&lt;&gt;"", MONTH($N1185) &lt;= 10, MONTH($O1185) &gt;= 10), IF($R1185 &lt;&gt; "", $H1185/$R1185, ""), ""), "")</f>
        <v/>
      </c>
      <c r="AP1185" s="10" t="str">
        <f ca="1">IFERROR(IF(AND(NOW()&lt;= EOMONTH(DATE(YEAR($O1185),11, 1), 0), Overall!$A1187&lt;&gt;"", MONTH($N1185) &lt;=11, MONTH($O1185) &gt;= 11), IF($R1185 &lt;&gt; "", $H1185/$R1185, ""), ""), "")</f>
        <v/>
      </c>
      <c r="AQ1185" s="10" t="str">
        <f ca="1">IFERROR(IF(AND(NOW()&lt;= EOMONTH(DATE(YEAR($O1185),12, 1), 0), Overall!$A1187&lt;&gt;"", MONTH($N1185) &lt;= 12, MONTH($O1185) &gt;= 12), IF($R1185 &lt;&gt; "", $H1185/$R1185, ""), ""), "")</f>
        <v/>
      </c>
      <c r="AR1185" s="16">
        <f t="shared" ca="1" si="37"/>
        <v>0</v>
      </c>
    </row>
    <row r="1186" spans="1:44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6" t="str">
        <f>IF(Overall!F1188&lt;&gt;"",VALUE(Overall!F1188),"")</f>
        <v/>
      </c>
      <c r="I1186" s="6" t="str">
        <f>IF(Overall!G1188&lt;&gt;"",VALUE(Overall!G1188),"")</f>
        <v/>
      </c>
      <c r="J1186" s="6" t="str">
        <f>IF(Overall!H1188&lt;&gt;"",VALUE(Overall!H1188),"")</f>
        <v/>
      </c>
      <c r="K1186" s="6" t="str">
        <f>IF(Overall!I1188&lt;&gt;"",VALUE(Overall!I1188),"")</f>
        <v/>
      </c>
      <c r="L1186" s="6" t="str">
        <f>IF(Overall!J1188&lt;&gt;"",VALUE(Overall!J1188),"")</f>
        <v/>
      </c>
      <c r="M1186" s="6" t="str">
        <f>IF(Overall!K1188&lt;&gt;"",VALUE(Overall!K1188),"")</f>
        <v/>
      </c>
      <c r="N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O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P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Q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R1186" s="5" t="str">
        <f t="shared" si="36"/>
        <v/>
      </c>
      <c r="S1186" s="10" t="str">
        <f>IF(Overall!$A1188&lt;&gt;"",IF(AND(MONTH($N1186) &lt;= 1, MONTH($O1186) &gt;= 1), IF($R1186 &lt;&gt; "", $H1186/$R1186, ""), ""),"")</f>
        <v/>
      </c>
      <c r="T1186" s="10" t="str">
        <f>IF(Overall!$A1188&lt;&gt;"",IF(AND(MONTH($N1186) &lt;= 2, MONTH($O1186) &gt;= 2), IF($R1186 &lt;&gt; "", $H1186/$R1186, ""), ""),"")</f>
        <v/>
      </c>
      <c r="U1186" s="10" t="str">
        <f>IF(Overall!$A1188&lt;&gt;"",IF(AND(MONTH($N1186) &lt;= 3, MONTH($O1186) &gt;= 3), IF($R1186 &lt;&gt; "", $H1186/$R1186, ""), ""),"")</f>
        <v/>
      </c>
      <c r="V1186" s="10" t="str">
        <f>IF(Overall!$A1188&lt;&gt;"",IF(AND(MONTH($N1186) &lt;= 4, MONTH($O1186) &gt;= 4), IF($R1186 &lt;&gt; "", $H1186/$R1186, ""), ""),"")</f>
        <v/>
      </c>
      <c r="W1186" s="10" t="str">
        <f>IF(Overall!$A1188&lt;&gt;"",IF(AND(MONTH($N1186) &lt;= 5, MONTH($O1186) &gt;= 5), IF($R1186 &lt;&gt; "", $H1186/$R1186, ""), ""),"")</f>
        <v/>
      </c>
      <c r="X1186" s="10" t="str">
        <f>IF(Overall!$A1188&lt;&gt;"",IF(AND(MONTH($N1186) &lt;= 6, MONTH($O1186) &gt;= 6), IF($R1186 &lt;&gt; "", $H1186/$R1186, ""), ""),"")</f>
        <v/>
      </c>
      <c r="Y1186" s="10" t="str">
        <f>IF(Overall!$A1188&lt;&gt;"",IF(AND(MONTH($N1186) &lt;= 7, MONTH($O1186) &gt;= 7 ), IF($R1186 &lt;&gt; "", $H1186/$R1186, ""), ""),"")</f>
        <v/>
      </c>
      <c r="Z1186" s="10" t="str">
        <f>IF(Overall!$A1188&lt;&gt;"",IF(AND(MONTH($N1186) &lt;= 8, MONTH($O1186) &gt;= 8), IF($R1186 &lt;&gt; "", $H1186/$R1186, ""), ""),"")</f>
        <v/>
      </c>
      <c r="AA1186" s="10" t="str">
        <f>IF(Overall!$A1188&lt;&gt;"",IF(AND(MONTH($N1186) &lt;= 9, MONTH($O1186) &gt;= 9), IF($R1186 &lt;&gt; "", $H1186/$R1186, ""), ""),"")</f>
        <v/>
      </c>
      <c r="AB1186" s="10" t="str">
        <f>IF(Overall!$A1188&lt;&gt;"",IF(AND(MONTH($N1186) &lt;= 10, MONTH($O1186) &gt;= 10), IF($R1186 &lt;&gt; "", $H1186/$R1186, ""), ""),"")</f>
        <v/>
      </c>
      <c r="AC1186" s="10" t="str">
        <f>IF(Overall!$A1188&lt;&gt;"",IF(AND(MONTH($N1186) &lt;= 11, MONTH($O1186) &gt;= 11), IF($R1186 &lt;&gt; "", $H1186/$R1186, ""), ""),"")</f>
        <v/>
      </c>
      <c r="AD1186" s="10" t="str">
        <f>IF(Overall!$A1188&lt;&gt;"",IF(AND(MONTH($N1186) &lt;= 12, MONTH($O1186) &gt;= 12), IF($R1186 &lt;&gt; "", $H1186/$R1186, ""), ""),"")</f>
        <v/>
      </c>
      <c r="AF1186" s="10" t="str">
        <f ca="1">IFERROR(IF(AND(NOW()&lt;= EOMONTH(DATE(YEAR($O1186),1, 1), 0), Overall!$A1188&lt;&gt;"", MONTH($N1186) &lt;= 1, MONTH($O1186) &gt;= 1), IF($R1186 &lt;&gt; "", $H1186/$R1186, ""), ""), "")</f>
        <v/>
      </c>
      <c r="AG1186" s="10" t="str">
        <f ca="1">IFERROR(IF(AND(NOW()&lt;= EOMONTH(DATE(YEAR($O1186),2, 1), 0), Overall!$A1188&lt;&gt;"", MONTH($N1186) &lt;= 2, MONTH($O1186) &gt;= 2), IF($R1186 &lt;&gt; "", $H1186/$R1186, ""), ""), "")</f>
        <v/>
      </c>
      <c r="AH1186" s="10" t="str">
        <f ca="1">IFERROR(IF(AND(NOW()&lt;= EOMONTH(DATE(YEAR($O1186),3, 1), 0), Overall!$A1188&lt;&gt;"", MONTH($N1186) &lt;= 3, MONTH($O1186) &gt;= 3), IF($R1186 &lt;&gt; "", $H1186/$R1186, ""), ""), "")</f>
        <v/>
      </c>
      <c r="AI1186" s="10" t="str">
        <f ca="1">IFERROR(IF(AND(NOW()&lt;= EOMONTH(DATE(YEAR($O1186),4, 1), 0), Overall!$A1188&lt;&gt;"", MONTH($N1186) &lt;= 4, MONTH($O1186) &gt;= 4), IF($R1186 &lt;&gt; "", $H1186/$R1186, ""), ""), "")</f>
        <v/>
      </c>
      <c r="AJ1186" s="10" t="str">
        <f ca="1">IFERROR(IF(AND(NOW()&lt;= EOMONTH(DATE(YEAR($O1186),5, 1), 0), Overall!$A1188&lt;&gt;"", MONTH($N1186) &lt;= 5, MONTH($O1186) &gt;= 5), IF($R1186 &lt;&gt; "", $H1186/$R1186, ""), ""), "")</f>
        <v/>
      </c>
      <c r="AK1186" s="10" t="str">
        <f ca="1">IFERROR(IF(AND(NOW()&lt;= EOMONTH(DATE(YEAR($O1186),6, 1), 0), Overall!$A1188&lt;&gt;"", MONTH($N1186) &lt;= 6, MONTH($O1186) &gt;= 6), IF($R1186 &lt;&gt; "", $H1186/$R1186, ""), ""), "")</f>
        <v/>
      </c>
      <c r="AL1186" s="10" t="str">
        <f ca="1">IFERROR(IF(AND(NOW()&lt;= EOMONTH(DATE(YEAR($O1186),7, 1), 0), Overall!$A1188&lt;&gt;"", MONTH($N1186) &lt;= 7, MONTH($O1186) &gt;= 7), IF($R1186 &lt;&gt; "", $H1186/$R1186, ""), ""), "")</f>
        <v/>
      </c>
      <c r="AM1186" s="10" t="str">
        <f ca="1">IFERROR(IF(AND(NOW()&lt;= EOMONTH(DATE(YEAR($O1186),8, 1), 0), Overall!$A1188&lt;&gt;"", MONTH($N1186) &lt;= 8, MONTH($O1186) &gt;= 8), IF($R1186 &lt;&gt; "", $H1186/$R1186, ""), ""), "")</f>
        <v/>
      </c>
      <c r="AN1186" s="10" t="str">
        <f ca="1">IFERROR(IF(AND(NOW()&lt;= EOMONTH(DATE(YEAR($O1186),9, 1), 0), Overall!$A1188&lt;&gt;"", MONTH($N1186) &lt;= 9, MONTH($O1186) &gt;= 9), IF($R1186 &lt;&gt; "", $H1186/$R1186, ""), ""), "")</f>
        <v/>
      </c>
      <c r="AO1186" s="10" t="str">
        <f ca="1">IFERROR(IF(AND(NOW()&lt;= EOMONTH(DATE(YEAR($O1186),10, 1), 0), Overall!$A1188&lt;&gt;"", MONTH($N1186) &lt;= 10, MONTH($O1186) &gt;= 10), IF($R1186 &lt;&gt; "", $H1186/$R1186, ""), ""), "")</f>
        <v/>
      </c>
      <c r="AP1186" s="10" t="str">
        <f ca="1">IFERROR(IF(AND(NOW()&lt;= EOMONTH(DATE(YEAR($O1186),11, 1), 0), Overall!$A1188&lt;&gt;"", MONTH($N1186) &lt;=11, MONTH($O1186) &gt;= 11), IF($R1186 &lt;&gt; "", $H1186/$R1186, ""), ""), "")</f>
        <v/>
      </c>
      <c r="AQ1186" s="10" t="str">
        <f ca="1">IFERROR(IF(AND(NOW()&lt;= EOMONTH(DATE(YEAR($O1186),12, 1), 0), Overall!$A1188&lt;&gt;"", MONTH($N1186) &lt;= 12, MONTH($O1186) &gt;= 12), IF($R1186 &lt;&gt; "", $H1186/$R1186, ""), ""), "")</f>
        <v/>
      </c>
      <c r="AR1186" s="16">
        <f t="shared" ca="1" si="37"/>
        <v>0</v>
      </c>
    </row>
    <row r="1187" spans="1:44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6" t="str">
        <f>IF(Overall!F1189&lt;&gt;"",VALUE(Overall!F1189),"")</f>
        <v/>
      </c>
      <c r="I1187" s="6" t="str">
        <f>IF(Overall!G1189&lt;&gt;"",VALUE(Overall!G1189),"")</f>
        <v/>
      </c>
      <c r="J1187" s="6" t="str">
        <f>IF(Overall!H1189&lt;&gt;"",VALUE(Overall!H1189),"")</f>
        <v/>
      </c>
      <c r="K1187" s="6" t="str">
        <f>IF(Overall!I1189&lt;&gt;"",VALUE(Overall!I1189),"")</f>
        <v/>
      </c>
      <c r="L1187" s="6" t="str">
        <f>IF(Overall!J1189&lt;&gt;"",VALUE(Overall!J1189),"")</f>
        <v/>
      </c>
      <c r="M1187" s="6" t="str">
        <f>IF(Overall!K1189&lt;&gt;"",VALUE(Overall!K1189),"")</f>
        <v/>
      </c>
      <c r="N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O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P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Q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R1187" s="5" t="str">
        <f t="shared" si="36"/>
        <v/>
      </c>
      <c r="S1187" s="10" t="str">
        <f>IF(Overall!$A1189&lt;&gt;"",IF(AND(MONTH($N1187) &lt;= 1, MONTH($O1187) &gt;= 1), IF($R1187 &lt;&gt; "", $H1187/$R1187, ""), ""),"")</f>
        <v/>
      </c>
      <c r="T1187" s="10" t="str">
        <f>IF(Overall!$A1189&lt;&gt;"",IF(AND(MONTH($N1187) &lt;= 2, MONTH($O1187) &gt;= 2), IF($R1187 &lt;&gt; "", $H1187/$R1187, ""), ""),"")</f>
        <v/>
      </c>
      <c r="U1187" s="10" t="str">
        <f>IF(Overall!$A1189&lt;&gt;"",IF(AND(MONTH($N1187) &lt;= 3, MONTH($O1187) &gt;= 3), IF($R1187 &lt;&gt; "", $H1187/$R1187, ""), ""),"")</f>
        <v/>
      </c>
      <c r="V1187" s="10" t="str">
        <f>IF(Overall!$A1189&lt;&gt;"",IF(AND(MONTH($N1187) &lt;= 4, MONTH($O1187) &gt;= 4), IF($R1187 &lt;&gt; "", $H1187/$R1187, ""), ""),"")</f>
        <v/>
      </c>
      <c r="W1187" s="10" t="str">
        <f>IF(Overall!$A1189&lt;&gt;"",IF(AND(MONTH($N1187) &lt;= 5, MONTH($O1187) &gt;= 5), IF($R1187 &lt;&gt; "", $H1187/$R1187, ""), ""),"")</f>
        <v/>
      </c>
      <c r="X1187" s="10" t="str">
        <f>IF(Overall!$A1189&lt;&gt;"",IF(AND(MONTH($N1187) &lt;= 6, MONTH($O1187) &gt;= 6), IF($R1187 &lt;&gt; "", $H1187/$R1187, ""), ""),"")</f>
        <v/>
      </c>
      <c r="Y1187" s="10" t="str">
        <f>IF(Overall!$A1189&lt;&gt;"",IF(AND(MONTH($N1187) &lt;= 7, MONTH($O1187) &gt;= 7 ), IF($R1187 &lt;&gt; "", $H1187/$R1187, ""), ""),"")</f>
        <v/>
      </c>
      <c r="Z1187" s="10" t="str">
        <f>IF(Overall!$A1189&lt;&gt;"",IF(AND(MONTH($N1187) &lt;= 8, MONTH($O1187) &gt;= 8), IF($R1187 &lt;&gt; "", $H1187/$R1187, ""), ""),"")</f>
        <v/>
      </c>
      <c r="AA1187" s="10" t="str">
        <f>IF(Overall!$A1189&lt;&gt;"",IF(AND(MONTH($N1187) &lt;= 9, MONTH($O1187) &gt;= 9), IF($R1187 &lt;&gt; "", $H1187/$R1187, ""), ""),"")</f>
        <v/>
      </c>
      <c r="AB1187" s="10" t="str">
        <f>IF(Overall!$A1189&lt;&gt;"",IF(AND(MONTH($N1187) &lt;= 10, MONTH($O1187) &gt;= 10), IF($R1187 &lt;&gt; "", $H1187/$R1187, ""), ""),"")</f>
        <v/>
      </c>
      <c r="AC1187" s="10" t="str">
        <f>IF(Overall!$A1189&lt;&gt;"",IF(AND(MONTH($N1187) &lt;= 11, MONTH($O1187) &gt;= 11), IF($R1187 &lt;&gt; "", $H1187/$R1187, ""), ""),"")</f>
        <v/>
      </c>
      <c r="AD1187" s="10" t="str">
        <f>IF(Overall!$A1189&lt;&gt;"",IF(AND(MONTH($N1187) &lt;= 12, MONTH($O1187) &gt;= 12), IF($R1187 &lt;&gt; "", $H1187/$R1187, ""), ""),"")</f>
        <v/>
      </c>
      <c r="AF1187" s="10" t="str">
        <f ca="1">IFERROR(IF(AND(NOW()&lt;= EOMONTH(DATE(YEAR($O1187),1, 1), 0), Overall!$A1189&lt;&gt;"", MONTH($N1187) &lt;= 1, MONTH($O1187) &gt;= 1), IF($R1187 &lt;&gt; "", $H1187/$R1187, ""), ""), "")</f>
        <v/>
      </c>
      <c r="AG1187" s="10" t="str">
        <f ca="1">IFERROR(IF(AND(NOW()&lt;= EOMONTH(DATE(YEAR($O1187),2, 1), 0), Overall!$A1189&lt;&gt;"", MONTH($N1187) &lt;= 2, MONTH($O1187) &gt;= 2), IF($R1187 &lt;&gt; "", $H1187/$R1187, ""), ""), "")</f>
        <v/>
      </c>
      <c r="AH1187" s="10" t="str">
        <f ca="1">IFERROR(IF(AND(NOW()&lt;= EOMONTH(DATE(YEAR($O1187),3, 1), 0), Overall!$A1189&lt;&gt;"", MONTH($N1187) &lt;= 3, MONTH($O1187) &gt;= 3), IF($R1187 &lt;&gt; "", $H1187/$R1187, ""), ""), "")</f>
        <v/>
      </c>
      <c r="AI1187" s="10" t="str">
        <f ca="1">IFERROR(IF(AND(NOW()&lt;= EOMONTH(DATE(YEAR($O1187),4, 1), 0), Overall!$A1189&lt;&gt;"", MONTH($N1187) &lt;= 4, MONTH($O1187) &gt;= 4), IF($R1187 &lt;&gt; "", $H1187/$R1187, ""), ""), "")</f>
        <v/>
      </c>
      <c r="AJ1187" s="10" t="str">
        <f ca="1">IFERROR(IF(AND(NOW()&lt;= EOMONTH(DATE(YEAR($O1187),5, 1), 0), Overall!$A1189&lt;&gt;"", MONTH($N1187) &lt;= 5, MONTH($O1187) &gt;= 5), IF($R1187 &lt;&gt; "", $H1187/$R1187, ""), ""), "")</f>
        <v/>
      </c>
      <c r="AK1187" s="10" t="str">
        <f ca="1">IFERROR(IF(AND(NOW()&lt;= EOMONTH(DATE(YEAR($O1187),6, 1), 0), Overall!$A1189&lt;&gt;"", MONTH($N1187) &lt;= 6, MONTH($O1187) &gt;= 6), IF($R1187 &lt;&gt; "", $H1187/$R1187, ""), ""), "")</f>
        <v/>
      </c>
      <c r="AL1187" s="10" t="str">
        <f ca="1">IFERROR(IF(AND(NOW()&lt;= EOMONTH(DATE(YEAR($O1187),7, 1), 0), Overall!$A1189&lt;&gt;"", MONTH($N1187) &lt;= 7, MONTH($O1187) &gt;= 7), IF($R1187 &lt;&gt; "", $H1187/$R1187, ""), ""), "")</f>
        <v/>
      </c>
      <c r="AM1187" s="10" t="str">
        <f ca="1">IFERROR(IF(AND(NOW()&lt;= EOMONTH(DATE(YEAR($O1187),8, 1), 0), Overall!$A1189&lt;&gt;"", MONTH($N1187) &lt;= 8, MONTH($O1187) &gt;= 8), IF($R1187 &lt;&gt; "", $H1187/$R1187, ""), ""), "")</f>
        <v/>
      </c>
      <c r="AN1187" s="10" t="str">
        <f ca="1">IFERROR(IF(AND(NOW()&lt;= EOMONTH(DATE(YEAR($O1187),9, 1), 0), Overall!$A1189&lt;&gt;"", MONTH($N1187) &lt;= 9, MONTH($O1187) &gt;= 9), IF($R1187 &lt;&gt; "", $H1187/$R1187, ""), ""), "")</f>
        <v/>
      </c>
      <c r="AO1187" s="10" t="str">
        <f ca="1">IFERROR(IF(AND(NOW()&lt;= EOMONTH(DATE(YEAR($O1187),10, 1), 0), Overall!$A1189&lt;&gt;"", MONTH($N1187) &lt;= 10, MONTH($O1187) &gt;= 10), IF($R1187 &lt;&gt; "", $H1187/$R1187, ""), ""), "")</f>
        <v/>
      </c>
      <c r="AP1187" s="10" t="str">
        <f ca="1">IFERROR(IF(AND(NOW()&lt;= EOMONTH(DATE(YEAR($O1187),11, 1), 0), Overall!$A1189&lt;&gt;"", MONTH($N1187) &lt;=11, MONTH($O1187) &gt;= 11), IF($R1187 &lt;&gt; "", $H1187/$R1187, ""), ""), "")</f>
        <v/>
      </c>
      <c r="AQ1187" s="10" t="str">
        <f ca="1">IFERROR(IF(AND(NOW()&lt;= EOMONTH(DATE(YEAR($O1187),12, 1), 0), Overall!$A1189&lt;&gt;"", MONTH($N1187) &lt;= 12, MONTH($O1187) &gt;= 12), IF($R1187 &lt;&gt; "", $H1187/$R1187, ""), ""), "")</f>
        <v/>
      </c>
      <c r="AR1187" s="16">
        <f t="shared" ca="1" si="37"/>
        <v>0</v>
      </c>
    </row>
    <row r="1188" spans="1:44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6" t="str">
        <f>IF(Overall!F1190&lt;&gt;"",VALUE(Overall!F1190),"")</f>
        <v/>
      </c>
      <c r="I1188" s="6" t="str">
        <f>IF(Overall!G1190&lt;&gt;"",VALUE(Overall!G1190),"")</f>
        <v/>
      </c>
      <c r="J1188" s="6" t="str">
        <f>IF(Overall!H1190&lt;&gt;"",VALUE(Overall!H1190),"")</f>
        <v/>
      </c>
      <c r="K1188" s="6" t="str">
        <f>IF(Overall!I1190&lt;&gt;"",VALUE(Overall!I1190),"")</f>
        <v/>
      </c>
      <c r="L1188" s="6" t="str">
        <f>IF(Overall!J1190&lt;&gt;"",VALUE(Overall!J1190),"")</f>
        <v/>
      </c>
      <c r="M1188" s="6" t="str">
        <f>IF(Overall!K1190&lt;&gt;"",VALUE(Overall!K1190),"")</f>
        <v/>
      </c>
      <c r="N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O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P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Q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R1188" s="5" t="str">
        <f t="shared" si="36"/>
        <v/>
      </c>
      <c r="S1188" s="10" t="str">
        <f>IF(Overall!$A1190&lt;&gt;"",IF(AND(MONTH($N1188) &lt;= 1, MONTH($O1188) &gt;= 1), IF($R1188 &lt;&gt; "", $H1188/$R1188, ""), ""),"")</f>
        <v/>
      </c>
      <c r="T1188" s="10" t="str">
        <f>IF(Overall!$A1190&lt;&gt;"",IF(AND(MONTH($N1188) &lt;= 2, MONTH($O1188) &gt;= 2), IF($R1188 &lt;&gt; "", $H1188/$R1188, ""), ""),"")</f>
        <v/>
      </c>
      <c r="U1188" s="10" t="str">
        <f>IF(Overall!$A1190&lt;&gt;"",IF(AND(MONTH($N1188) &lt;= 3, MONTH($O1188) &gt;= 3), IF($R1188 &lt;&gt; "", $H1188/$R1188, ""), ""),"")</f>
        <v/>
      </c>
      <c r="V1188" s="10" t="str">
        <f>IF(Overall!$A1190&lt;&gt;"",IF(AND(MONTH($N1188) &lt;= 4, MONTH($O1188) &gt;= 4), IF($R1188 &lt;&gt; "", $H1188/$R1188, ""), ""),"")</f>
        <v/>
      </c>
      <c r="W1188" s="10" t="str">
        <f>IF(Overall!$A1190&lt;&gt;"",IF(AND(MONTH($N1188) &lt;= 5, MONTH($O1188) &gt;= 5), IF($R1188 &lt;&gt; "", $H1188/$R1188, ""), ""),"")</f>
        <v/>
      </c>
      <c r="X1188" s="10" t="str">
        <f>IF(Overall!$A1190&lt;&gt;"",IF(AND(MONTH($N1188) &lt;= 6, MONTH($O1188) &gt;= 6), IF($R1188 &lt;&gt; "", $H1188/$R1188, ""), ""),"")</f>
        <v/>
      </c>
      <c r="Y1188" s="10" t="str">
        <f>IF(Overall!$A1190&lt;&gt;"",IF(AND(MONTH($N1188) &lt;= 7, MONTH($O1188) &gt;= 7 ), IF($R1188 &lt;&gt; "", $H1188/$R1188, ""), ""),"")</f>
        <v/>
      </c>
      <c r="Z1188" s="10" t="str">
        <f>IF(Overall!$A1190&lt;&gt;"",IF(AND(MONTH($N1188) &lt;= 8, MONTH($O1188) &gt;= 8), IF($R1188 &lt;&gt; "", $H1188/$R1188, ""), ""),"")</f>
        <v/>
      </c>
      <c r="AA1188" s="10" t="str">
        <f>IF(Overall!$A1190&lt;&gt;"",IF(AND(MONTH($N1188) &lt;= 9, MONTH($O1188) &gt;= 9), IF($R1188 &lt;&gt; "", $H1188/$R1188, ""), ""),"")</f>
        <v/>
      </c>
      <c r="AB1188" s="10" t="str">
        <f>IF(Overall!$A1190&lt;&gt;"",IF(AND(MONTH($N1188) &lt;= 10, MONTH($O1188) &gt;= 10), IF($R1188 &lt;&gt; "", $H1188/$R1188, ""), ""),"")</f>
        <v/>
      </c>
      <c r="AC1188" s="10" t="str">
        <f>IF(Overall!$A1190&lt;&gt;"",IF(AND(MONTH($N1188) &lt;= 11, MONTH($O1188) &gt;= 11), IF($R1188 &lt;&gt; "", $H1188/$R1188, ""), ""),"")</f>
        <v/>
      </c>
      <c r="AD1188" s="10" t="str">
        <f>IF(Overall!$A1190&lt;&gt;"",IF(AND(MONTH($N1188) &lt;= 12, MONTH($O1188) &gt;= 12), IF($R1188 &lt;&gt; "", $H1188/$R1188, ""), ""),"")</f>
        <v/>
      </c>
      <c r="AF1188" s="10" t="str">
        <f ca="1">IFERROR(IF(AND(NOW()&lt;= EOMONTH(DATE(YEAR($O1188),1, 1), 0), Overall!$A1190&lt;&gt;"", MONTH($N1188) &lt;= 1, MONTH($O1188) &gt;= 1), IF($R1188 &lt;&gt; "", $H1188/$R1188, ""), ""), "")</f>
        <v/>
      </c>
      <c r="AG1188" s="10" t="str">
        <f ca="1">IFERROR(IF(AND(NOW()&lt;= EOMONTH(DATE(YEAR($O1188),2, 1), 0), Overall!$A1190&lt;&gt;"", MONTH($N1188) &lt;= 2, MONTH($O1188) &gt;= 2), IF($R1188 &lt;&gt; "", $H1188/$R1188, ""), ""), "")</f>
        <v/>
      </c>
      <c r="AH1188" s="10" t="str">
        <f ca="1">IFERROR(IF(AND(NOW()&lt;= EOMONTH(DATE(YEAR($O1188),3, 1), 0), Overall!$A1190&lt;&gt;"", MONTH($N1188) &lt;= 3, MONTH($O1188) &gt;= 3), IF($R1188 &lt;&gt; "", $H1188/$R1188, ""), ""), "")</f>
        <v/>
      </c>
      <c r="AI1188" s="10" t="str">
        <f ca="1">IFERROR(IF(AND(NOW()&lt;= EOMONTH(DATE(YEAR($O1188),4, 1), 0), Overall!$A1190&lt;&gt;"", MONTH($N1188) &lt;= 4, MONTH($O1188) &gt;= 4), IF($R1188 &lt;&gt; "", $H1188/$R1188, ""), ""), "")</f>
        <v/>
      </c>
      <c r="AJ1188" s="10" t="str">
        <f ca="1">IFERROR(IF(AND(NOW()&lt;= EOMONTH(DATE(YEAR($O1188),5, 1), 0), Overall!$A1190&lt;&gt;"", MONTH($N1188) &lt;= 5, MONTH($O1188) &gt;= 5), IF($R1188 &lt;&gt; "", $H1188/$R1188, ""), ""), "")</f>
        <v/>
      </c>
      <c r="AK1188" s="10" t="str">
        <f ca="1">IFERROR(IF(AND(NOW()&lt;= EOMONTH(DATE(YEAR($O1188),6, 1), 0), Overall!$A1190&lt;&gt;"", MONTH($N1188) &lt;= 6, MONTH($O1188) &gt;= 6), IF($R1188 &lt;&gt; "", $H1188/$R1188, ""), ""), "")</f>
        <v/>
      </c>
      <c r="AL1188" s="10" t="str">
        <f ca="1">IFERROR(IF(AND(NOW()&lt;= EOMONTH(DATE(YEAR($O1188),7, 1), 0), Overall!$A1190&lt;&gt;"", MONTH($N1188) &lt;= 7, MONTH($O1188) &gt;= 7), IF($R1188 &lt;&gt; "", $H1188/$R1188, ""), ""), "")</f>
        <v/>
      </c>
      <c r="AM1188" s="10" t="str">
        <f ca="1">IFERROR(IF(AND(NOW()&lt;= EOMONTH(DATE(YEAR($O1188),8, 1), 0), Overall!$A1190&lt;&gt;"", MONTH($N1188) &lt;= 8, MONTH($O1188) &gt;= 8), IF($R1188 &lt;&gt; "", $H1188/$R1188, ""), ""), "")</f>
        <v/>
      </c>
      <c r="AN1188" s="10" t="str">
        <f ca="1">IFERROR(IF(AND(NOW()&lt;= EOMONTH(DATE(YEAR($O1188),9, 1), 0), Overall!$A1190&lt;&gt;"", MONTH($N1188) &lt;= 9, MONTH($O1188) &gt;= 9), IF($R1188 &lt;&gt; "", $H1188/$R1188, ""), ""), "")</f>
        <v/>
      </c>
      <c r="AO1188" s="10" t="str">
        <f ca="1">IFERROR(IF(AND(NOW()&lt;= EOMONTH(DATE(YEAR($O1188),10, 1), 0), Overall!$A1190&lt;&gt;"", MONTH($N1188) &lt;= 10, MONTH($O1188) &gt;= 10), IF($R1188 &lt;&gt; "", $H1188/$R1188, ""), ""), "")</f>
        <v/>
      </c>
      <c r="AP1188" s="10" t="str">
        <f ca="1">IFERROR(IF(AND(NOW()&lt;= EOMONTH(DATE(YEAR($O1188),11, 1), 0), Overall!$A1190&lt;&gt;"", MONTH($N1188) &lt;=11, MONTH($O1188) &gt;= 11), IF($R1188 &lt;&gt; "", $H1188/$R1188, ""), ""), "")</f>
        <v/>
      </c>
      <c r="AQ1188" s="10" t="str">
        <f ca="1">IFERROR(IF(AND(NOW()&lt;= EOMONTH(DATE(YEAR($O1188),12, 1), 0), Overall!$A1190&lt;&gt;"", MONTH($N1188) &lt;= 12, MONTH($O1188) &gt;= 12), IF($R1188 &lt;&gt; "", $H1188/$R1188, ""), ""), "")</f>
        <v/>
      </c>
      <c r="AR1188" s="16">
        <f t="shared" ca="1" si="37"/>
        <v>0</v>
      </c>
    </row>
    <row r="1189" spans="1:44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6" t="str">
        <f>IF(Overall!F1191&lt;&gt;"",VALUE(Overall!F1191),"")</f>
        <v/>
      </c>
      <c r="I1189" s="6" t="str">
        <f>IF(Overall!G1191&lt;&gt;"",VALUE(Overall!G1191),"")</f>
        <v/>
      </c>
      <c r="J1189" s="6" t="str">
        <f>IF(Overall!H1191&lt;&gt;"",VALUE(Overall!H1191),"")</f>
        <v/>
      </c>
      <c r="K1189" s="6" t="str">
        <f>IF(Overall!I1191&lt;&gt;"",VALUE(Overall!I1191),"")</f>
        <v/>
      </c>
      <c r="L1189" s="6" t="str">
        <f>IF(Overall!J1191&lt;&gt;"",VALUE(Overall!J1191),"")</f>
        <v/>
      </c>
      <c r="M1189" s="6" t="str">
        <f>IF(Overall!K1191&lt;&gt;"",VALUE(Overall!K1191),"")</f>
        <v/>
      </c>
      <c r="N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O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P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Q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R1189" s="5" t="str">
        <f t="shared" si="36"/>
        <v/>
      </c>
      <c r="S1189" s="10" t="str">
        <f>IF(Overall!$A1191&lt;&gt;"",IF(AND(MONTH($N1189) &lt;= 1, MONTH($O1189) &gt;= 1), IF($R1189 &lt;&gt; "", $H1189/$R1189, ""), ""),"")</f>
        <v/>
      </c>
      <c r="T1189" s="10" t="str">
        <f>IF(Overall!$A1191&lt;&gt;"",IF(AND(MONTH($N1189) &lt;= 2, MONTH($O1189) &gt;= 2), IF($R1189 &lt;&gt; "", $H1189/$R1189, ""), ""),"")</f>
        <v/>
      </c>
      <c r="U1189" s="10" t="str">
        <f>IF(Overall!$A1191&lt;&gt;"",IF(AND(MONTH($N1189) &lt;= 3, MONTH($O1189) &gt;= 3), IF($R1189 &lt;&gt; "", $H1189/$R1189, ""), ""),"")</f>
        <v/>
      </c>
      <c r="V1189" s="10" t="str">
        <f>IF(Overall!$A1191&lt;&gt;"",IF(AND(MONTH($N1189) &lt;= 4, MONTH($O1189) &gt;= 4), IF($R1189 &lt;&gt; "", $H1189/$R1189, ""), ""),"")</f>
        <v/>
      </c>
      <c r="W1189" s="10" t="str">
        <f>IF(Overall!$A1191&lt;&gt;"",IF(AND(MONTH($N1189) &lt;= 5, MONTH($O1189) &gt;= 5), IF($R1189 &lt;&gt; "", $H1189/$R1189, ""), ""),"")</f>
        <v/>
      </c>
      <c r="X1189" s="10" t="str">
        <f>IF(Overall!$A1191&lt;&gt;"",IF(AND(MONTH($N1189) &lt;= 6, MONTH($O1189) &gt;= 6), IF($R1189 &lt;&gt; "", $H1189/$R1189, ""), ""),"")</f>
        <v/>
      </c>
      <c r="Y1189" s="10" t="str">
        <f>IF(Overall!$A1191&lt;&gt;"",IF(AND(MONTH($N1189) &lt;= 7, MONTH($O1189) &gt;= 7 ), IF($R1189 &lt;&gt; "", $H1189/$R1189, ""), ""),"")</f>
        <v/>
      </c>
      <c r="Z1189" s="10" t="str">
        <f>IF(Overall!$A1191&lt;&gt;"",IF(AND(MONTH($N1189) &lt;= 8, MONTH($O1189) &gt;= 8), IF($R1189 &lt;&gt; "", $H1189/$R1189, ""), ""),"")</f>
        <v/>
      </c>
      <c r="AA1189" s="10" t="str">
        <f>IF(Overall!$A1191&lt;&gt;"",IF(AND(MONTH($N1189) &lt;= 9, MONTH($O1189) &gt;= 9), IF($R1189 &lt;&gt; "", $H1189/$R1189, ""), ""),"")</f>
        <v/>
      </c>
      <c r="AB1189" s="10" t="str">
        <f>IF(Overall!$A1191&lt;&gt;"",IF(AND(MONTH($N1189) &lt;= 10, MONTH($O1189) &gt;= 10), IF($R1189 &lt;&gt; "", $H1189/$R1189, ""), ""),"")</f>
        <v/>
      </c>
      <c r="AC1189" s="10" t="str">
        <f>IF(Overall!$A1191&lt;&gt;"",IF(AND(MONTH($N1189) &lt;= 11, MONTH($O1189) &gt;= 11), IF($R1189 &lt;&gt; "", $H1189/$R1189, ""), ""),"")</f>
        <v/>
      </c>
      <c r="AD1189" s="10" t="str">
        <f>IF(Overall!$A1191&lt;&gt;"",IF(AND(MONTH($N1189) &lt;= 12, MONTH($O1189) &gt;= 12), IF($R1189 &lt;&gt; "", $H1189/$R1189, ""), ""),"")</f>
        <v/>
      </c>
      <c r="AF1189" s="10" t="str">
        <f ca="1">IFERROR(IF(AND(NOW()&lt;= EOMONTH(DATE(YEAR($O1189),1, 1), 0), Overall!$A1191&lt;&gt;"", MONTH($N1189) &lt;= 1, MONTH($O1189) &gt;= 1), IF($R1189 &lt;&gt; "", $H1189/$R1189, ""), ""), "")</f>
        <v/>
      </c>
      <c r="AG1189" s="10" t="str">
        <f ca="1">IFERROR(IF(AND(NOW()&lt;= EOMONTH(DATE(YEAR($O1189),2, 1), 0), Overall!$A1191&lt;&gt;"", MONTH($N1189) &lt;= 2, MONTH($O1189) &gt;= 2), IF($R1189 &lt;&gt; "", $H1189/$R1189, ""), ""), "")</f>
        <v/>
      </c>
      <c r="AH1189" s="10" t="str">
        <f ca="1">IFERROR(IF(AND(NOW()&lt;= EOMONTH(DATE(YEAR($O1189),3, 1), 0), Overall!$A1191&lt;&gt;"", MONTH($N1189) &lt;= 3, MONTH($O1189) &gt;= 3), IF($R1189 &lt;&gt; "", $H1189/$R1189, ""), ""), "")</f>
        <v/>
      </c>
      <c r="AI1189" s="10" t="str">
        <f ca="1">IFERROR(IF(AND(NOW()&lt;= EOMONTH(DATE(YEAR($O1189),4, 1), 0), Overall!$A1191&lt;&gt;"", MONTH($N1189) &lt;= 4, MONTH($O1189) &gt;= 4), IF($R1189 &lt;&gt; "", $H1189/$R1189, ""), ""), "")</f>
        <v/>
      </c>
      <c r="AJ1189" s="10" t="str">
        <f ca="1">IFERROR(IF(AND(NOW()&lt;= EOMONTH(DATE(YEAR($O1189),5, 1), 0), Overall!$A1191&lt;&gt;"", MONTH($N1189) &lt;= 5, MONTH($O1189) &gt;= 5), IF($R1189 &lt;&gt; "", $H1189/$R1189, ""), ""), "")</f>
        <v/>
      </c>
      <c r="AK1189" s="10" t="str">
        <f ca="1">IFERROR(IF(AND(NOW()&lt;= EOMONTH(DATE(YEAR($O1189),6, 1), 0), Overall!$A1191&lt;&gt;"", MONTH($N1189) &lt;= 6, MONTH($O1189) &gt;= 6), IF($R1189 &lt;&gt; "", $H1189/$R1189, ""), ""), "")</f>
        <v/>
      </c>
      <c r="AL1189" s="10" t="str">
        <f ca="1">IFERROR(IF(AND(NOW()&lt;= EOMONTH(DATE(YEAR($O1189),7, 1), 0), Overall!$A1191&lt;&gt;"", MONTH($N1189) &lt;= 7, MONTH($O1189) &gt;= 7), IF($R1189 &lt;&gt; "", $H1189/$R1189, ""), ""), "")</f>
        <v/>
      </c>
      <c r="AM1189" s="10" t="str">
        <f ca="1">IFERROR(IF(AND(NOW()&lt;= EOMONTH(DATE(YEAR($O1189),8, 1), 0), Overall!$A1191&lt;&gt;"", MONTH($N1189) &lt;= 8, MONTH($O1189) &gt;= 8), IF($R1189 &lt;&gt; "", $H1189/$R1189, ""), ""), "")</f>
        <v/>
      </c>
      <c r="AN1189" s="10" t="str">
        <f ca="1">IFERROR(IF(AND(NOW()&lt;= EOMONTH(DATE(YEAR($O1189),9, 1), 0), Overall!$A1191&lt;&gt;"", MONTH($N1189) &lt;= 9, MONTH($O1189) &gt;= 9), IF($R1189 &lt;&gt; "", $H1189/$R1189, ""), ""), "")</f>
        <v/>
      </c>
      <c r="AO1189" s="10" t="str">
        <f ca="1">IFERROR(IF(AND(NOW()&lt;= EOMONTH(DATE(YEAR($O1189),10, 1), 0), Overall!$A1191&lt;&gt;"", MONTH($N1189) &lt;= 10, MONTH($O1189) &gt;= 10), IF($R1189 &lt;&gt; "", $H1189/$R1189, ""), ""), "")</f>
        <v/>
      </c>
      <c r="AP1189" s="10" t="str">
        <f ca="1">IFERROR(IF(AND(NOW()&lt;= EOMONTH(DATE(YEAR($O1189),11, 1), 0), Overall!$A1191&lt;&gt;"", MONTH($N1189) &lt;=11, MONTH($O1189) &gt;= 11), IF($R1189 &lt;&gt; "", $H1189/$R1189, ""), ""), "")</f>
        <v/>
      </c>
      <c r="AQ1189" s="10" t="str">
        <f ca="1">IFERROR(IF(AND(NOW()&lt;= EOMONTH(DATE(YEAR($O1189),12, 1), 0), Overall!$A1191&lt;&gt;"", MONTH($N1189) &lt;= 12, MONTH($O1189) &gt;= 12), IF($R1189 &lt;&gt; "", $H1189/$R1189, ""), ""), "")</f>
        <v/>
      </c>
      <c r="AR1189" s="16">
        <f t="shared" ca="1" si="37"/>
        <v>0</v>
      </c>
    </row>
    <row r="1190" spans="1:44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6" t="str">
        <f>IF(Overall!F1192&lt;&gt;"",VALUE(Overall!F1192),"")</f>
        <v/>
      </c>
      <c r="I1190" s="6" t="str">
        <f>IF(Overall!G1192&lt;&gt;"",VALUE(Overall!G1192),"")</f>
        <v/>
      </c>
      <c r="J1190" s="6" t="str">
        <f>IF(Overall!H1192&lt;&gt;"",VALUE(Overall!H1192),"")</f>
        <v/>
      </c>
      <c r="K1190" s="6" t="str">
        <f>IF(Overall!I1192&lt;&gt;"",VALUE(Overall!I1192),"")</f>
        <v/>
      </c>
      <c r="L1190" s="6" t="str">
        <f>IF(Overall!J1192&lt;&gt;"",VALUE(Overall!J1192),"")</f>
        <v/>
      </c>
      <c r="M1190" s="6" t="str">
        <f>IF(Overall!K1192&lt;&gt;"",VALUE(Overall!K1192),"")</f>
        <v/>
      </c>
      <c r="N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O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P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Q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R1190" s="5" t="str">
        <f t="shared" ref="R1190:R1208" si="38">IF(AND(N1190&lt;&gt;"", O1190&lt;&gt;""), DATEDIF(N1190, O1190, "M") + 1, "")</f>
        <v/>
      </c>
      <c r="S1190" s="10" t="str">
        <f>IF(Overall!$A1192&lt;&gt;"",IF(AND(MONTH($N1190) &lt;= 1, MONTH($O1190) &gt;= 1), IF($R1190 &lt;&gt; "", $H1190/$R1190, ""), ""),"")</f>
        <v/>
      </c>
      <c r="T1190" s="10" t="str">
        <f>IF(Overall!$A1192&lt;&gt;"",IF(AND(MONTH($N1190) &lt;= 2, MONTH($O1190) &gt;= 2), IF($R1190 &lt;&gt; "", $H1190/$R1190, ""), ""),"")</f>
        <v/>
      </c>
      <c r="U1190" s="10" t="str">
        <f>IF(Overall!$A1192&lt;&gt;"",IF(AND(MONTH($N1190) &lt;= 3, MONTH($O1190) &gt;= 3), IF($R1190 &lt;&gt; "", $H1190/$R1190, ""), ""),"")</f>
        <v/>
      </c>
      <c r="V1190" s="10" t="str">
        <f>IF(Overall!$A1192&lt;&gt;"",IF(AND(MONTH($N1190) &lt;= 4, MONTH($O1190) &gt;= 4), IF($R1190 &lt;&gt; "", $H1190/$R1190, ""), ""),"")</f>
        <v/>
      </c>
      <c r="W1190" s="10" t="str">
        <f>IF(Overall!$A1192&lt;&gt;"",IF(AND(MONTH($N1190) &lt;= 5, MONTH($O1190) &gt;= 5), IF($R1190 &lt;&gt; "", $H1190/$R1190, ""), ""),"")</f>
        <v/>
      </c>
      <c r="X1190" s="10" t="str">
        <f>IF(Overall!$A1192&lt;&gt;"",IF(AND(MONTH($N1190) &lt;= 6, MONTH($O1190) &gt;= 6), IF($R1190 &lt;&gt; "", $H1190/$R1190, ""), ""),"")</f>
        <v/>
      </c>
      <c r="Y1190" s="10" t="str">
        <f>IF(Overall!$A1192&lt;&gt;"",IF(AND(MONTH($N1190) &lt;= 7, MONTH($O1190) &gt;= 7 ), IF($R1190 &lt;&gt; "", $H1190/$R1190, ""), ""),"")</f>
        <v/>
      </c>
      <c r="Z1190" s="10" t="str">
        <f>IF(Overall!$A1192&lt;&gt;"",IF(AND(MONTH($N1190) &lt;= 8, MONTH($O1190) &gt;= 8), IF($R1190 &lt;&gt; "", $H1190/$R1190, ""), ""),"")</f>
        <v/>
      </c>
      <c r="AA1190" s="10" t="str">
        <f>IF(Overall!$A1192&lt;&gt;"",IF(AND(MONTH($N1190) &lt;= 9, MONTH($O1190) &gt;= 9), IF($R1190 &lt;&gt; "", $H1190/$R1190, ""), ""),"")</f>
        <v/>
      </c>
      <c r="AB1190" s="10" t="str">
        <f>IF(Overall!$A1192&lt;&gt;"",IF(AND(MONTH($N1190) &lt;= 10, MONTH($O1190) &gt;= 10), IF($R1190 &lt;&gt; "", $H1190/$R1190, ""), ""),"")</f>
        <v/>
      </c>
      <c r="AC1190" s="10" t="str">
        <f>IF(Overall!$A1192&lt;&gt;"",IF(AND(MONTH($N1190) &lt;= 11, MONTH($O1190) &gt;= 11), IF($R1190 &lt;&gt; "", $H1190/$R1190, ""), ""),"")</f>
        <v/>
      </c>
      <c r="AD1190" s="10" t="str">
        <f>IF(Overall!$A1192&lt;&gt;"",IF(AND(MONTH($N1190) &lt;= 12, MONTH($O1190) &gt;= 12), IF($R1190 &lt;&gt; "", $H1190/$R1190, ""), ""),"")</f>
        <v/>
      </c>
      <c r="AF1190" s="10" t="str">
        <f ca="1">IFERROR(IF(AND(NOW()&lt;= EOMONTH(DATE(YEAR($O1190),1, 1), 0), Overall!$A1192&lt;&gt;"", MONTH($N1190) &lt;= 1, MONTH($O1190) &gt;= 1), IF($R1190 &lt;&gt; "", $H1190/$R1190, ""), ""), "")</f>
        <v/>
      </c>
      <c r="AG1190" s="10" t="str">
        <f ca="1">IFERROR(IF(AND(NOW()&lt;= EOMONTH(DATE(YEAR($O1190),2, 1), 0), Overall!$A1192&lt;&gt;"", MONTH($N1190) &lt;= 2, MONTH($O1190) &gt;= 2), IF($R1190 &lt;&gt; "", $H1190/$R1190, ""), ""), "")</f>
        <v/>
      </c>
      <c r="AH1190" s="10" t="str">
        <f ca="1">IFERROR(IF(AND(NOW()&lt;= EOMONTH(DATE(YEAR($O1190),3, 1), 0), Overall!$A1192&lt;&gt;"", MONTH($N1190) &lt;= 3, MONTH($O1190) &gt;= 3), IF($R1190 &lt;&gt; "", $H1190/$R1190, ""), ""), "")</f>
        <v/>
      </c>
      <c r="AI1190" s="10" t="str">
        <f ca="1">IFERROR(IF(AND(NOW()&lt;= EOMONTH(DATE(YEAR($O1190),4, 1), 0), Overall!$A1192&lt;&gt;"", MONTH($N1190) &lt;= 4, MONTH($O1190) &gt;= 4), IF($R1190 &lt;&gt; "", $H1190/$R1190, ""), ""), "")</f>
        <v/>
      </c>
      <c r="AJ1190" s="10" t="str">
        <f ca="1">IFERROR(IF(AND(NOW()&lt;= EOMONTH(DATE(YEAR($O1190),5, 1), 0), Overall!$A1192&lt;&gt;"", MONTH($N1190) &lt;= 5, MONTH($O1190) &gt;= 5), IF($R1190 &lt;&gt; "", $H1190/$R1190, ""), ""), "")</f>
        <v/>
      </c>
      <c r="AK1190" s="10" t="str">
        <f ca="1">IFERROR(IF(AND(NOW()&lt;= EOMONTH(DATE(YEAR($O1190),6, 1), 0), Overall!$A1192&lt;&gt;"", MONTH($N1190) &lt;= 6, MONTH($O1190) &gt;= 6), IF($R1190 &lt;&gt; "", $H1190/$R1190, ""), ""), "")</f>
        <v/>
      </c>
      <c r="AL1190" s="10" t="str">
        <f ca="1">IFERROR(IF(AND(NOW()&lt;= EOMONTH(DATE(YEAR($O1190),7, 1), 0), Overall!$A1192&lt;&gt;"", MONTH($N1190) &lt;= 7, MONTH($O1190) &gt;= 7), IF($R1190 &lt;&gt; "", $H1190/$R1190, ""), ""), "")</f>
        <v/>
      </c>
      <c r="AM1190" s="10" t="str">
        <f ca="1">IFERROR(IF(AND(NOW()&lt;= EOMONTH(DATE(YEAR($O1190),8, 1), 0), Overall!$A1192&lt;&gt;"", MONTH($N1190) &lt;= 8, MONTH($O1190) &gt;= 8), IF($R1190 &lt;&gt; "", $H1190/$R1190, ""), ""), "")</f>
        <v/>
      </c>
      <c r="AN1190" s="10" t="str">
        <f ca="1">IFERROR(IF(AND(NOW()&lt;= EOMONTH(DATE(YEAR($O1190),9, 1), 0), Overall!$A1192&lt;&gt;"", MONTH($N1190) &lt;= 9, MONTH($O1190) &gt;= 9), IF($R1190 &lt;&gt; "", $H1190/$R1190, ""), ""), "")</f>
        <v/>
      </c>
      <c r="AO1190" s="10" t="str">
        <f ca="1">IFERROR(IF(AND(NOW()&lt;= EOMONTH(DATE(YEAR($O1190),10, 1), 0), Overall!$A1192&lt;&gt;"", MONTH($N1190) &lt;= 10, MONTH($O1190) &gt;= 10), IF($R1190 &lt;&gt; "", $H1190/$R1190, ""), ""), "")</f>
        <v/>
      </c>
      <c r="AP1190" s="10" t="str">
        <f ca="1">IFERROR(IF(AND(NOW()&lt;= EOMONTH(DATE(YEAR($O1190),11, 1), 0), Overall!$A1192&lt;&gt;"", MONTH($N1190) &lt;=11, MONTH($O1190) &gt;= 11), IF($R1190 &lt;&gt; "", $H1190/$R1190, ""), ""), "")</f>
        <v/>
      </c>
      <c r="AQ1190" s="10" t="str">
        <f ca="1">IFERROR(IF(AND(NOW()&lt;= EOMONTH(DATE(YEAR($O1190),12, 1), 0), Overall!$A1192&lt;&gt;"", MONTH($N1190) &lt;= 12, MONTH($O1190) &gt;= 12), IF($R1190 &lt;&gt; "", $H1190/$R1190, ""), ""), "")</f>
        <v/>
      </c>
      <c r="AR1190" s="16">
        <f t="shared" ref="AR1190:AR1208" ca="1" si="39">SUM(AF1190:AQ1190)</f>
        <v>0</v>
      </c>
    </row>
    <row r="1191" spans="1:44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6" t="str">
        <f>IF(Overall!F1193&lt;&gt;"",VALUE(Overall!F1193),"")</f>
        <v/>
      </c>
      <c r="I1191" s="6" t="str">
        <f>IF(Overall!G1193&lt;&gt;"",VALUE(Overall!G1193),"")</f>
        <v/>
      </c>
      <c r="J1191" s="6" t="str">
        <f>IF(Overall!H1193&lt;&gt;"",VALUE(Overall!H1193),"")</f>
        <v/>
      </c>
      <c r="K1191" s="6" t="str">
        <f>IF(Overall!I1193&lt;&gt;"",VALUE(Overall!I1193),"")</f>
        <v/>
      </c>
      <c r="L1191" s="6" t="str">
        <f>IF(Overall!J1193&lt;&gt;"",VALUE(Overall!J1193),"")</f>
        <v/>
      </c>
      <c r="M1191" s="6" t="str">
        <f>IF(Overall!K1193&lt;&gt;"",VALUE(Overall!K1193),"")</f>
        <v/>
      </c>
      <c r="N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O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P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Q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R1191" s="5" t="str">
        <f t="shared" si="38"/>
        <v/>
      </c>
      <c r="S1191" s="10" t="str">
        <f>IF(Overall!$A1193&lt;&gt;"",IF(AND(MONTH($N1191) &lt;= 1, MONTH($O1191) &gt;= 1), IF($R1191 &lt;&gt; "", $H1191/$R1191, ""), ""),"")</f>
        <v/>
      </c>
      <c r="T1191" s="10" t="str">
        <f>IF(Overall!$A1193&lt;&gt;"",IF(AND(MONTH($N1191) &lt;= 2, MONTH($O1191) &gt;= 2), IF($R1191 &lt;&gt; "", $H1191/$R1191, ""), ""),"")</f>
        <v/>
      </c>
      <c r="U1191" s="10" t="str">
        <f>IF(Overall!$A1193&lt;&gt;"",IF(AND(MONTH($N1191) &lt;= 3, MONTH($O1191) &gt;= 3), IF($R1191 &lt;&gt; "", $H1191/$R1191, ""), ""),"")</f>
        <v/>
      </c>
      <c r="V1191" s="10" t="str">
        <f>IF(Overall!$A1193&lt;&gt;"",IF(AND(MONTH($N1191) &lt;= 4, MONTH($O1191) &gt;= 4), IF($R1191 &lt;&gt; "", $H1191/$R1191, ""), ""),"")</f>
        <v/>
      </c>
      <c r="W1191" s="10" t="str">
        <f>IF(Overall!$A1193&lt;&gt;"",IF(AND(MONTH($N1191) &lt;= 5, MONTH($O1191) &gt;= 5), IF($R1191 &lt;&gt; "", $H1191/$R1191, ""), ""),"")</f>
        <v/>
      </c>
      <c r="X1191" s="10" t="str">
        <f>IF(Overall!$A1193&lt;&gt;"",IF(AND(MONTH($N1191) &lt;= 6, MONTH($O1191) &gt;= 6), IF($R1191 &lt;&gt; "", $H1191/$R1191, ""), ""),"")</f>
        <v/>
      </c>
      <c r="Y1191" s="10" t="str">
        <f>IF(Overall!$A1193&lt;&gt;"",IF(AND(MONTH($N1191) &lt;= 7, MONTH($O1191) &gt;= 7 ), IF($R1191 &lt;&gt; "", $H1191/$R1191, ""), ""),"")</f>
        <v/>
      </c>
      <c r="Z1191" s="10" t="str">
        <f>IF(Overall!$A1193&lt;&gt;"",IF(AND(MONTH($N1191) &lt;= 8, MONTH($O1191) &gt;= 8), IF($R1191 &lt;&gt; "", $H1191/$R1191, ""), ""),"")</f>
        <v/>
      </c>
      <c r="AA1191" s="10" t="str">
        <f>IF(Overall!$A1193&lt;&gt;"",IF(AND(MONTH($N1191) &lt;= 9, MONTH($O1191) &gt;= 9), IF($R1191 &lt;&gt; "", $H1191/$R1191, ""), ""),"")</f>
        <v/>
      </c>
      <c r="AB1191" s="10" t="str">
        <f>IF(Overall!$A1193&lt;&gt;"",IF(AND(MONTH($N1191) &lt;= 10, MONTH($O1191) &gt;= 10), IF($R1191 &lt;&gt; "", $H1191/$R1191, ""), ""),"")</f>
        <v/>
      </c>
      <c r="AC1191" s="10" t="str">
        <f>IF(Overall!$A1193&lt;&gt;"",IF(AND(MONTH($N1191) &lt;= 11, MONTH($O1191) &gt;= 11), IF($R1191 &lt;&gt; "", $H1191/$R1191, ""), ""),"")</f>
        <v/>
      </c>
      <c r="AD1191" s="10" t="str">
        <f>IF(Overall!$A1193&lt;&gt;"",IF(AND(MONTH($N1191) &lt;= 12, MONTH($O1191) &gt;= 12), IF($R1191 &lt;&gt; "", $H1191/$R1191, ""), ""),"")</f>
        <v/>
      </c>
      <c r="AF1191" s="10" t="str">
        <f ca="1">IFERROR(IF(AND(NOW()&lt;= EOMONTH(DATE(YEAR($O1191),1, 1), 0), Overall!$A1193&lt;&gt;"", MONTH($N1191) &lt;= 1, MONTH($O1191) &gt;= 1), IF($R1191 &lt;&gt; "", $H1191/$R1191, ""), ""), "")</f>
        <v/>
      </c>
      <c r="AG1191" s="10" t="str">
        <f ca="1">IFERROR(IF(AND(NOW()&lt;= EOMONTH(DATE(YEAR($O1191),2, 1), 0), Overall!$A1193&lt;&gt;"", MONTH($N1191) &lt;= 2, MONTH($O1191) &gt;= 2), IF($R1191 &lt;&gt; "", $H1191/$R1191, ""), ""), "")</f>
        <v/>
      </c>
      <c r="AH1191" s="10" t="str">
        <f ca="1">IFERROR(IF(AND(NOW()&lt;= EOMONTH(DATE(YEAR($O1191),3, 1), 0), Overall!$A1193&lt;&gt;"", MONTH($N1191) &lt;= 3, MONTH($O1191) &gt;= 3), IF($R1191 &lt;&gt; "", $H1191/$R1191, ""), ""), "")</f>
        <v/>
      </c>
      <c r="AI1191" s="10" t="str">
        <f ca="1">IFERROR(IF(AND(NOW()&lt;= EOMONTH(DATE(YEAR($O1191),4, 1), 0), Overall!$A1193&lt;&gt;"", MONTH($N1191) &lt;= 4, MONTH($O1191) &gt;= 4), IF($R1191 &lt;&gt; "", $H1191/$R1191, ""), ""), "")</f>
        <v/>
      </c>
      <c r="AJ1191" s="10" t="str">
        <f ca="1">IFERROR(IF(AND(NOW()&lt;= EOMONTH(DATE(YEAR($O1191),5, 1), 0), Overall!$A1193&lt;&gt;"", MONTH($N1191) &lt;= 5, MONTH($O1191) &gt;= 5), IF($R1191 &lt;&gt; "", $H1191/$R1191, ""), ""), "")</f>
        <v/>
      </c>
      <c r="AK1191" s="10" t="str">
        <f ca="1">IFERROR(IF(AND(NOW()&lt;= EOMONTH(DATE(YEAR($O1191),6, 1), 0), Overall!$A1193&lt;&gt;"", MONTH($N1191) &lt;= 6, MONTH($O1191) &gt;= 6), IF($R1191 &lt;&gt; "", $H1191/$R1191, ""), ""), "")</f>
        <v/>
      </c>
      <c r="AL1191" s="10" t="str">
        <f ca="1">IFERROR(IF(AND(NOW()&lt;= EOMONTH(DATE(YEAR($O1191),7, 1), 0), Overall!$A1193&lt;&gt;"", MONTH($N1191) &lt;= 7, MONTH($O1191) &gt;= 7), IF($R1191 &lt;&gt; "", $H1191/$R1191, ""), ""), "")</f>
        <v/>
      </c>
      <c r="AM1191" s="10" t="str">
        <f ca="1">IFERROR(IF(AND(NOW()&lt;= EOMONTH(DATE(YEAR($O1191),8, 1), 0), Overall!$A1193&lt;&gt;"", MONTH($N1191) &lt;= 8, MONTH($O1191) &gt;= 8), IF($R1191 &lt;&gt; "", $H1191/$R1191, ""), ""), "")</f>
        <v/>
      </c>
      <c r="AN1191" s="10" t="str">
        <f ca="1">IFERROR(IF(AND(NOW()&lt;= EOMONTH(DATE(YEAR($O1191),9, 1), 0), Overall!$A1193&lt;&gt;"", MONTH($N1191) &lt;= 9, MONTH($O1191) &gt;= 9), IF($R1191 &lt;&gt; "", $H1191/$R1191, ""), ""), "")</f>
        <v/>
      </c>
      <c r="AO1191" s="10" t="str">
        <f ca="1">IFERROR(IF(AND(NOW()&lt;= EOMONTH(DATE(YEAR($O1191),10, 1), 0), Overall!$A1193&lt;&gt;"", MONTH($N1191) &lt;= 10, MONTH($O1191) &gt;= 10), IF($R1191 &lt;&gt; "", $H1191/$R1191, ""), ""), "")</f>
        <v/>
      </c>
      <c r="AP1191" s="10" t="str">
        <f ca="1">IFERROR(IF(AND(NOW()&lt;= EOMONTH(DATE(YEAR($O1191),11, 1), 0), Overall!$A1193&lt;&gt;"", MONTH($N1191) &lt;=11, MONTH($O1191) &gt;= 11), IF($R1191 &lt;&gt; "", $H1191/$R1191, ""), ""), "")</f>
        <v/>
      </c>
      <c r="AQ1191" s="10" t="str">
        <f ca="1">IFERROR(IF(AND(NOW()&lt;= EOMONTH(DATE(YEAR($O1191),12, 1), 0), Overall!$A1193&lt;&gt;"", MONTH($N1191) &lt;= 12, MONTH($O1191) &gt;= 12), IF($R1191 &lt;&gt; "", $H1191/$R1191, ""), ""), "")</f>
        <v/>
      </c>
      <c r="AR1191" s="16">
        <f t="shared" ca="1" si="39"/>
        <v>0</v>
      </c>
    </row>
    <row r="1192" spans="1:44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6" t="str">
        <f>IF(Overall!F1194&lt;&gt;"",VALUE(Overall!F1194),"")</f>
        <v/>
      </c>
      <c r="I1192" s="6" t="str">
        <f>IF(Overall!G1194&lt;&gt;"",VALUE(Overall!G1194),"")</f>
        <v/>
      </c>
      <c r="J1192" s="6" t="str">
        <f>IF(Overall!H1194&lt;&gt;"",VALUE(Overall!H1194),"")</f>
        <v/>
      </c>
      <c r="K1192" s="6" t="str">
        <f>IF(Overall!I1194&lt;&gt;"",VALUE(Overall!I1194),"")</f>
        <v/>
      </c>
      <c r="L1192" s="6" t="str">
        <f>IF(Overall!J1194&lt;&gt;"",VALUE(Overall!J1194),"")</f>
        <v/>
      </c>
      <c r="M1192" s="6" t="str">
        <f>IF(Overall!K1194&lt;&gt;"",VALUE(Overall!K1194),"")</f>
        <v/>
      </c>
      <c r="N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O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P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Q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R1192" s="5" t="str">
        <f t="shared" si="38"/>
        <v/>
      </c>
      <c r="S1192" s="10" t="str">
        <f>IF(Overall!$A1194&lt;&gt;"",IF(AND(MONTH($N1192) &lt;= 1, MONTH($O1192) &gt;= 1), IF($R1192 &lt;&gt; "", $H1192/$R1192, ""), ""),"")</f>
        <v/>
      </c>
      <c r="T1192" s="10" t="str">
        <f>IF(Overall!$A1194&lt;&gt;"",IF(AND(MONTH($N1192) &lt;= 2, MONTH($O1192) &gt;= 2), IF($R1192 &lt;&gt; "", $H1192/$R1192, ""), ""),"")</f>
        <v/>
      </c>
      <c r="U1192" s="10" t="str">
        <f>IF(Overall!$A1194&lt;&gt;"",IF(AND(MONTH($N1192) &lt;= 3, MONTH($O1192) &gt;= 3), IF($R1192 &lt;&gt; "", $H1192/$R1192, ""), ""),"")</f>
        <v/>
      </c>
      <c r="V1192" s="10" t="str">
        <f>IF(Overall!$A1194&lt;&gt;"",IF(AND(MONTH($N1192) &lt;= 4, MONTH($O1192) &gt;= 4), IF($R1192 &lt;&gt; "", $H1192/$R1192, ""), ""),"")</f>
        <v/>
      </c>
      <c r="W1192" s="10" t="str">
        <f>IF(Overall!$A1194&lt;&gt;"",IF(AND(MONTH($N1192) &lt;= 5, MONTH($O1192) &gt;= 5), IF($R1192 &lt;&gt; "", $H1192/$R1192, ""), ""),"")</f>
        <v/>
      </c>
      <c r="X1192" s="10" t="str">
        <f>IF(Overall!$A1194&lt;&gt;"",IF(AND(MONTH($N1192) &lt;= 6, MONTH($O1192) &gt;= 6), IF($R1192 &lt;&gt; "", $H1192/$R1192, ""), ""),"")</f>
        <v/>
      </c>
      <c r="Y1192" s="10" t="str">
        <f>IF(Overall!$A1194&lt;&gt;"",IF(AND(MONTH($N1192) &lt;= 7, MONTH($O1192) &gt;= 7 ), IF($R1192 &lt;&gt; "", $H1192/$R1192, ""), ""),"")</f>
        <v/>
      </c>
      <c r="Z1192" s="10" t="str">
        <f>IF(Overall!$A1194&lt;&gt;"",IF(AND(MONTH($N1192) &lt;= 8, MONTH($O1192) &gt;= 8), IF($R1192 &lt;&gt; "", $H1192/$R1192, ""), ""),"")</f>
        <v/>
      </c>
      <c r="AA1192" s="10" t="str">
        <f>IF(Overall!$A1194&lt;&gt;"",IF(AND(MONTH($N1192) &lt;= 9, MONTH($O1192) &gt;= 9), IF($R1192 &lt;&gt; "", $H1192/$R1192, ""), ""),"")</f>
        <v/>
      </c>
      <c r="AB1192" s="10" t="str">
        <f>IF(Overall!$A1194&lt;&gt;"",IF(AND(MONTH($N1192) &lt;= 10, MONTH($O1192) &gt;= 10), IF($R1192 &lt;&gt; "", $H1192/$R1192, ""), ""),"")</f>
        <v/>
      </c>
      <c r="AC1192" s="10" t="str">
        <f>IF(Overall!$A1194&lt;&gt;"",IF(AND(MONTH($N1192) &lt;= 11, MONTH($O1192) &gt;= 11), IF($R1192 &lt;&gt; "", $H1192/$R1192, ""), ""),"")</f>
        <v/>
      </c>
      <c r="AD1192" s="10" t="str">
        <f>IF(Overall!$A1194&lt;&gt;"",IF(AND(MONTH($N1192) &lt;= 12, MONTH($O1192) &gt;= 12), IF($R1192 &lt;&gt; "", $H1192/$R1192, ""), ""),"")</f>
        <v/>
      </c>
      <c r="AF1192" s="10" t="str">
        <f ca="1">IFERROR(IF(AND(NOW()&lt;= EOMONTH(DATE(YEAR($O1192),1, 1), 0), Overall!$A1194&lt;&gt;"", MONTH($N1192) &lt;= 1, MONTH($O1192) &gt;= 1), IF($R1192 &lt;&gt; "", $H1192/$R1192, ""), ""), "")</f>
        <v/>
      </c>
      <c r="AG1192" s="10" t="str">
        <f ca="1">IFERROR(IF(AND(NOW()&lt;= EOMONTH(DATE(YEAR($O1192),2, 1), 0), Overall!$A1194&lt;&gt;"", MONTH($N1192) &lt;= 2, MONTH($O1192) &gt;= 2), IF($R1192 &lt;&gt; "", $H1192/$R1192, ""), ""), "")</f>
        <v/>
      </c>
      <c r="AH1192" s="10" t="str">
        <f ca="1">IFERROR(IF(AND(NOW()&lt;= EOMONTH(DATE(YEAR($O1192),3, 1), 0), Overall!$A1194&lt;&gt;"", MONTH($N1192) &lt;= 3, MONTH($O1192) &gt;= 3), IF($R1192 &lt;&gt; "", $H1192/$R1192, ""), ""), "")</f>
        <v/>
      </c>
      <c r="AI1192" s="10" t="str">
        <f ca="1">IFERROR(IF(AND(NOW()&lt;= EOMONTH(DATE(YEAR($O1192),4, 1), 0), Overall!$A1194&lt;&gt;"", MONTH($N1192) &lt;= 4, MONTH($O1192) &gt;= 4), IF($R1192 &lt;&gt; "", $H1192/$R1192, ""), ""), "")</f>
        <v/>
      </c>
      <c r="AJ1192" s="10" t="str">
        <f ca="1">IFERROR(IF(AND(NOW()&lt;= EOMONTH(DATE(YEAR($O1192),5, 1), 0), Overall!$A1194&lt;&gt;"", MONTH($N1192) &lt;= 5, MONTH($O1192) &gt;= 5), IF($R1192 &lt;&gt; "", $H1192/$R1192, ""), ""), "")</f>
        <v/>
      </c>
      <c r="AK1192" s="10" t="str">
        <f ca="1">IFERROR(IF(AND(NOW()&lt;= EOMONTH(DATE(YEAR($O1192),6, 1), 0), Overall!$A1194&lt;&gt;"", MONTH($N1192) &lt;= 6, MONTH($O1192) &gt;= 6), IF($R1192 &lt;&gt; "", $H1192/$R1192, ""), ""), "")</f>
        <v/>
      </c>
      <c r="AL1192" s="10" t="str">
        <f ca="1">IFERROR(IF(AND(NOW()&lt;= EOMONTH(DATE(YEAR($O1192),7, 1), 0), Overall!$A1194&lt;&gt;"", MONTH($N1192) &lt;= 7, MONTH($O1192) &gt;= 7), IF($R1192 &lt;&gt; "", $H1192/$R1192, ""), ""), "")</f>
        <v/>
      </c>
      <c r="AM1192" s="10" t="str">
        <f ca="1">IFERROR(IF(AND(NOW()&lt;= EOMONTH(DATE(YEAR($O1192),8, 1), 0), Overall!$A1194&lt;&gt;"", MONTH($N1192) &lt;= 8, MONTH($O1192) &gt;= 8), IF($R1192 &lt;&gt; "", $H1192/$R1192, ""), ""), "")</f>
        <v/>
      </c>
      <c r="AN1192" s="10" t="str">
        <f ca="1">IFERROR(IF(AND(NOW()&lt;= EOMONTH(DATE(YEAR($O1192),9, 1), 0), Overall!$A1194&lt;&gt;"", MONTH($N1192) &lt;= 9, MONTH($O1192) &gt;= 9), IF($R1192 &lt;&gt; "", $H1192/$R1192, ""), ""), "")</f>
        <v/>
      </c>
      <c r="AO1192" s="10" t="str">
        <f ca="1">IFERROR(IF(AND(NOW()&lt;= EOMONTH(DATE(YEAR($O1192),10, 1), 0), Overall!$A1194&lt;&gt;"", MONTH($N1192) &lt;= 10, MONTH($O1192) &gt;= 10), IF($R1192 &lt;&gt; "", $H1192/$R1192, ""), ""), "")</f>
        <v/>
      </c>
      <c r="AP1192" s="10" t="str">
        <f ca="1">IFERROR(IF(AND(NOW()&lt;= EOMONTH(DATE(YEAR($O1192),11, 1), 0), Overall!$A1194&lt;&gt;"", MONTH($N1192) &lt;=11, MONTH($O1192) &gt;= 11), IF($R1192 &lt;&gt; "", $H1192/$R1192, ""), ""), "")</f>
        <v/>
      </c>
      <c r="AQ1192" s="10" t="str">
        <f ca="1">IFERROR(IF(AND(NOW()&lt;= EOMONTH(DATE(YEAR($O1192),12, 1), 0), Overall!$A1194&lt;&gt;"", MONTH($N1192) &lt;= 12, MONTH($O1192) &gt;= 12), IF($R1192 &lt;&gt; "", $H1192/$R1192, ""), ""), "")</f>
        <v/>
      </c>
      <c r="AR1192" s="16">
        <f t="shared" ca="1" si="39"/>
        <v>0</v>
      </c>
    </row>
    <row r="1193" spans="1:44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6" t="str">
        <f>IF(Overall!F1195&lt;&gt;"",VALUE(Overall!F1195),"")</f>
        <v/>
      </c>
      <c r="I1193" s="6" t="str">
        <f>IF(Overall!G1195&lt;&gt;"",VALUE(Overall!G1195),"")</f>
        <v/>
      </c>
      <c r="J1193" s="6" t="str">
        <f>IF(Overall!H1195&lt;&gt;"",VALUE(Overall!H1195),"")</f>
        <v/>
      </c>
      <c r="K1193" s="6" t="str">
        <f>IF(Overall!I1195&lt;&gt;"",VALUE(Overall!I1195),"")</f>
        <v/>
      </c>
      <c r="L1193" s="6" t="str">
        <f>IF(Overall!J1195&lt;&gt;"",VALUE(Overall!J1195),"")</f>
        <v/>
      </c>
      <c r="M1193" s="6" t="str">
        <f>IF(Overall!K1195&lt;&gt;"",VALUE(Overall!K1195),"")</f>
        <v/>
      </c>
      <c r="N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O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P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Q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R1193" s="5" t="str">
        <f t="shared" si="38"/>
        <v/>
      </c>
      <c r="S1193" s="10" t="str">
        <f>IF(Overall!$A1195&lt;&gt;"",IF(AND(MONTH($N1193) &lt;= 1, MONTH($O1193) &gt;= 1), IF($R1193 &lt;&gt; "", $H1193/$R1193, ""), ""),"")</f>
        <v/>
      </c>
      <c r="T1193" s="10" t="str">
        <f>IF(Overall!$A1195&lt;&gt;"",IF(AND(MONTH($N1193) &lt;= 2, MONTH($O1193) &gt;= 2), IF($R1193 &lt;&gt; "", $H1193/$R1193, ""), ""),"")</f>
        <v/>
      </c>
      <c r="U1193" s="10" t="str">
        <f>IF(Overall!$A1195&lt;&gt;"",IF(AND(MONTH($N1193) &lt;= 3, MONTH($O1193) &gt;= 3), IF($R1193 &lt;&gt; "", $H1193/$R1193, ""), ""),"")</f>
        <v/>
      </c>
      <c r="V1193" s="10" t="str">
        <f>IF(Overall!$A1195&lt;&gt;"",IF(AND(MONTH($N1193) &lt;= 4, MONTH($O1193) &gt;= 4), IF($R1193 &lt;&gt; "", $H1193/$R1193, ""), ""),"")</f>
        <v/>
      </c>
      <c r="W1193" s="10" t="str">
        <f>IF(Overall!$A1195&lt;&gt;"",IF(AND(MONTH($N1193) &lt;= 5, MONTH($O1193) &gt;= 5), IF($R1193 &lt;&gt; "", $H1193/$R1193, ""), ""),"")</f>
        <v/>
      </c>
      <c r="X1193" s="10" t="str">
        <f>IF(Overall!$A1195&lt;&gt;"",IF(AND(MONTH($N1193) &lt;= 6, MONTH($O1193) &gt;= 6), IF($R1193 &lt;&gt; "", $H1193/$R1193, ""), ""),"")</f>
        <v/>
      </c>
      <c r="Y1193" s="10" t="str">
        <f>IF(Overall!$A1195&lt;&gt;"",IF(AND(MONTH($N1193) &lt;= 7, MONTH($O1193) &gt;= 7 ), IF($R1193 &lt;&gt; "", $H1193/$R1193, ""), ""),"")</f>
        <v/>
      </c>
      <c r="Z1193" s="10" t="str">
        <f>IF(Overall!$A1195&lt;&gt;"",IF(AND(MONTH($N1193) &lt;= 8, MONTH($O1193) &gt;= 8), IF($R1193 &lt;&gt; "", $H1193/$R1193, ""), ""),"")</f>
        <v/>
      </c>
      <c r="AA1193" s="10" t="str">
        <f>IF(Overall!$A1195&lt;&gt;"",IF(AND(MONTH($N1193) &lt;= 9, MONTH($O1193) &gt;= 9), IF($R1193 &lt;&gt; "", $H1193/$R1193, ""), ""),"")</f>
        <v/>
      </c>
      <c r="AB1193" s="10" t="str">
        <f>IF(Overall!$A1195&lt;&gt;"",IF(AND(MONTH($N1193) &lt;= 10, MONTH($O1193) &gt;= 10), IF($R1193 &lt;&gt; "", $H1193/$R1193, ""), ""),"")</f>
        <v/>
      </c>
      <c r="AC1193" s="10" t="str">
        <f>IF(Overall!$A1195&lt;&gt;"",IF(AND(MONTH($N1193) &lt;= 11, MONTH($O1193) &gt;= 11), IF($R1193 &lt;&gt; "", $H1193/$R1193, ""), ""),"")</f>
        <v/>
      </c>
      <c r="AD1193" s="10" t="str">
        <f>IF(Overall!$A1195&lt;&gt;"",IF(AND(MONTH($N1193) &lt;= 12, MONTH($O1193) &gt;= 12), IF($R1193 &lt;&gt; "", $H1193/$R1193, ""), ""),"")</f>
        <v/>
      </c>
      <c r="AF1193" s="10" t="str">
        <f ca="1">IFERROR(IF(AND(NOW()&lt;= EOMONTH(DATE(YEAR($O1193),1, 1), 0), Overall!$A1195&lt;&gt;"", MONTH($N1193) &lt;= 1, MONTH($O1193) &gt;= 1), IF($R1193 &lt;&gt; "", $H1193/$R1193, ""), ""), "")</f>
        <v/>
      </c>
      <c r="AG1193" s="10" t="str">
        <f ca="1">IFERROR(IF(AND(NOW()&lt;= EOMONTH(DATE(YEAR($O1193),2, 1), 0), Overall!$A1195&lt;&gt;"", MONTH($N1193) &lt;= 2, MONTH($O1193) &gt;= 2), IF($R1193 &lt;&gt; "", $H1193/$R1193, ""), ""), "")</f>
        <v/>
      </c>
      <c r="AH1193" s="10" t="str">
        <f ca="1">IFERROR(IF(AND(NOW()&lt;= EOMONTH(DATE(YEAR($O1193),3, 1), 0), Overall!$A1195&lt;&gt;"", MONTH($N1193) &lt;= 3, MONTH($O1193) &gt;= 3), IF($R1193 &lt;&gt; "", $H1193/$R1193, ""), ""), "")</f>
        <v/>
      </c>
      <c r="AI1193" s="10" t="str">
        <f ca="1">IFERROR(IF(AND(NOW()&lt;= EOMONTH(DATE(YEAR($O1193),4, 1), 0), Overall!$A1195&lt;&gt;"", MONTH($N1193) &lt;= 4, MONTH($O1193) &gt;= 4), IF($R1193 &lt;&gt; "", $H1193/$R1193, ""), ""), "")</f>
        <v/>
      </c>
      <c r="AJ1193" s="10" t="str">
        <f ca="1">IFERROR(IF(AND(NOW()&lt;= EOMONTH(DATE(YEAR($O1193),5, 1), 0), Overall!$A1195&lt;&gt;"", MONTH($N1193) &lt;= 5, MONTH($O1193) &gt;= 5), IF($R1193 &lt;&gt; "", $H1193/$R1193, ""), ""), "")</f>
        <v/>
      </c>
      <c r="AK1193" s="10" t="str">
        <f ca="1">IFERROR(IF(AND(NOW()&lt;= EOMONTH(DATE(YEAR($O1193),6, 1), 0), Overall!$A1195&lt;&gt;"", MONTH($N1193) &lt;= 6, MONTH($O1193) &gt;= 6), IF($R1193 &lt;&gt; "", $H1193/$R1193, ""), ""), "")</f>
        <v/>
      </c>
      <c r="AL1193" s="10" t="str">
        <f ca="1">IFERROR(IF(AND(NOW()&lt;= EOMONTH(DATE(YEAR($O1193),7, 1), 0), Overall!$A1195&lt;&gt;"", MONTH($N1193) &lt;= 7, MONTH($O1193) &gt;= 7), IF($R1193 &lt;&gt; "", $H1193/$R1193, ""), ""), "")</f>
        <v/>
      </c>
      <c r="AM1193" s="10" t="str">
        <f ca="1">IFERROR(IF(AND(NOW()&lt;= EOMONTH(DATE(YEAR($O1193),8, 1), 0), Overall!$A1195&lt;&gt;"", MONTH($N1193) &lt;= 8, MONTH($O1193) &gt;= 8), IF($R1193 &lt;&gt; "", $H1193/$R1193, ""), ""), "")</f>
        <v/>
      </c>
      <c r="AN1193" s="10" t="str">
        <f ca="1">IFERROR(IF(AND(NOW()&lt;= EOMONTH(DATE(YEAR($O1193),9, 1), 0), Overall!$A1195&lt;&gt;"", MONTH($N1193) &lt;= 9, MONTH($O1193) &gt;= 9), IF($R1193 &lt;&gt; "", $H1193/$R1193, ""), ""), "")</f>
        <v/>
      </c>
      <c r="AO1193" s="10" t="str">
        <f ca="1">IFERROR(IF(AND(NOW()&lt;= EOMONTH(DATE(YEAR($O1193),10, 1), 0), Overall!$A1195&lt;&gt;"", MONTH($N1193) &lt;= 10, MONTH($O1193) &gt;= 10), IF($R1193 &lt;&gt; "", $H1193/$R1193, ""), ""), "")</f>
        <v/>
      </c>
      <c r="AP1193" s="10" t="str">
        <f ca="1">IFERROR(IF(AND(NOW()&lt;= EOMONTH(DATE(YEAR($O1193),11, 1), 0), Overall!$A1195&lt;&gt;"", MONTH($N1193) &lt;=11, MONTH($O1193) &gt;= 11), IF($R1193 &lt;&gt; "", $H1193/$R1193, ""), ""), "")</f>
        <v/>
      </c>
      <c r="AQ1193" s="10" t="str">
        <f ca="1">IFERROR(IF(AND(NOW()&lt;= EOMONTH(DATE(YEAR($O1193),12, 1), 0), Overall!$A1195&lt;&gt;"", MONTH($N1193) &lt;= 12, MONTH($O1193) &gt;= 12), IF($R1193 &lt;&gt; "", $H1193/$R1193, ""), ""), "")</f>
        <v/>
      </c>
      <c r="AR1193" s="16">
        <f t="shared" ca="1" si="39"/>
        <v>0</v>
      </c>
    </row>
    <row r="1194" spans="1:44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6" t="str">
        <f>IF(Overall!F1196&lt;&gt;"",VALUE(Overall!F1196),"")</f>
        <v/>
      </c>
      <c r="I1194" s="6" t="str">
        <f>IF(Overall!G1196&lt;&gt;"",VALUE(Overall!G1196),"")</f>
        <v/>
      </c>
      <c r="J1194" s="6" t="str">
        <f>IF(Overall!H1196&lt;&gt;"",VALUE(Overall!H1196),"")</f>
        <v/>
      </c>
      <c r="K1194" s="6" t="str">
        <f>IF(Overall!I1196&lt;&gt;"",VALUE(Overall!I1196),"")</f>
        <v/>
      </c>
      <c r="L1194" s="6" t="str">
        <f>IF(Overall!J1196&lt;&gt;"",VALUE(Overall!J1196),"")</f>
        <v/>
      </c>
      <c r="M1194" s="6" t="str">
        <f>IF(Overall!K1196&lt;&gt;"",VALUE(Overall!K1196),"")</f>
        <v/>
      </c>
      <c r="N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O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P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Q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R1194" s="5" t="str">
        <f t="shared" si="38"/>
        <v/>
      </c>
      <c r="S1194" s="10" t="str">
        <f>IF(Overall!$A1196&lt;&gt;"",IF(AND(MONTH($N1194) &lt;= 1, MONTH($O1194) &gt;= 1), IF($R1194 &lt;&gt; "", $H1194/$R1194, ""), ""),"")</f>
        <v/>
      </c>
      <c r="T1194" s="10" t="str">
        <f>IF(Overall!$A1196&lt;&gt;"",IF(AND(MONTH($N1194) &lt;= 2, MONTH($O1194) &gt;= 2), IF($R1194 &lt;&gt; "", $H1194/$R1194, ""), ""),"")</f>
        <v/>
      </c>
      <c r="U1194" s="10" t="str">
        <f>IF(Overall!$A1196&lt;&gt;"",IF(AND(MONTH($N1194) &lt;= 3, MONTH($O1194) &gt;= 3), IF($R1194 &lt;&gt; "", $H1194/$R1194, ""), ""),"")</f>
        <v/>
      </c>
      <c r="V1194" s="10" t="str">
        <f>IF(Overall!$A1196&lt;&gt;"",IF(AND(MONTH($N1194) &lt;= 4, MONTH($O1194) &gt;= 4), IF($R1194 &lt;&gt; "", $H1194/$R1194, ""), ""),"")</f>
        <v/>
      </c>
      <c r="W1194" s="10" t="str">
        <f>IF(Overall!$A1196&lt;&gt;"",IF(AND(MONTH($N1194) &lt;= 5, MONTH($O1194) &gt;= 5), IF($R1194 &lt;&gt; "", $H1194/$R1194, ""), ""),"")</f>
        <v/>
      </c>
      <c r="X1194" s="10" t="str">
        <f>IF(Overall!$A1196&lt;&gt;"",IF(AND(MONTH($N1194) &lt;= 6, MONTH($O1194) &gt;= 6), IF($R1194 &lt;&gt; "", $H1194/$R1194, ""), ""),"")</f>
        <v/>
      </c>
      <c r="Y1194" s="10" t="str">
        <f>IF(Overall!$A1196&lt;&gt;"",IF(AND(MONTH($N1194) &lt;= 7, MONTH($O1194) &gt;= 7 ), IF($R1194 &lt;&gt; "", $H1194/$R1194, ""), ""),"")</f>
        <v/>
      </c>
      <c r="Z1194" s="10" t="str">
        <f>IF(Overall!$A1196&lt;&gt;"",IF(AND(MONTH($N1194) &lt;= 8, MONTH($O1194) &gt;= 8), IF($R1194 &lt;&gt; "", $H1194/$R1194, ""), ""),"")</f>
        <v/>
      </c>
      <c r="AA1194" s="10" t="str">
        <f>IF(Overall!$A1196&lt;&gt;"",IF(AND(MONTH($N1194) &lt;= 9, MONTH($O1194) &gt;= 9), IF($R1194 &lt;&gt; "", $H1194/$R1194, ""), ""),"")</f>
        <v/>
      </c>
      <c r="AB1194" s="10" t="str">
        <f>IF(Overall!$A1196&lt;&gt;"",IF(AND(MONTH($N1194) &lt;= 10, MONTH($O1194) &gt;= 10), IF($R1194 &lt;&gt; "", $H1194/$R1194, ""), ""),"")</f>
        <v/>
      </c>
      <c r="AC1194" s="10" t="str">
        <f>IF(Overall!$A1196&lt;&gt;"",IF(AND(MONTH($N1194) &lt;= 11, MONTH($O1194) &gt;= 11), IF($R1194 &lt;&gt; "", $H1194/$R1194, ""), ""),"")</f>
        <v/>
      </c>
      <c r="AD1194" s="10" t="str">
        <f>IF(Overall!$A1196&lt;&gt;"",IF(AND(MONTH($N1194) &lt;= 12, MONTH($O1194) &gt;= 12), IF($R1194 &lt;&gt; "", $H1194/$R1194, ""), ""),"")</f>
        <v/>
      </c>
      <c r="AF1194" s="10" t="str">
        <f ca="1">IFERROR(IF(AND(NOW()&lt;= EOMONTH(DATE(YEAR($O1194),1, 1), 0), Overall!$A1196&lt;&gt;"", MONTH($N1194) &lt;= 1, MONTH($O1194) &gt;= 1), IF($R1194 &lt;&gt; "", $H1194/$R1194, ""), ""), "")</f>
        <v/>
      </c>
      <c r="AG1194" s="10" t="str">
        <f ca="1">IFERROR(IF(AND(NOW()&lt;= EOMONTH(DATE(YEAR($O1194),2, 1), 0), Overall!$A1196&lt;&gt;"", MONTH($N1194) &lt;= 2, MONTH($O1194) &gt;= 2), IF($R1194 &lt;&gt; "", $H1194/$R1194, ""), ""), "")</f>
        <v/>
      </c>
      <c r="AH1194" s="10" t="str">
        <f ca="1">IFERROR(IF(AND(NOW()&lt;= EOMONTH(DATE(YEAR($O1194),3, 1), 0), Overall!$A1196&lt;&gt;"", MONTH($N1194) &lt;= 3, MONTH($O1194) &gt;= 3), IF($R1194 &lt;&gt; "", $H1194/$R1194, ""), ""), "")</f>
        <v/>
      </c>
      <c r="AI1194" s="10" t="str">
        <f ca="1">IFERROR(IF(AND(NOW()&lt;= EOMONTH(DATE(YEAR($O1194),4, 1), 0), Overall!$A1196&lt;&gt;"", MONTH($N1194) &lt;= 4, MONTH($O1194) &gt;= 4), IF($R1194 &lt;&gt; "", $H1194/$R1194, ""), ""), "")</f>
        <v/>
      </c>
      <c r="AJ1194" s="10" t="str">
        <f ca="1">IFERROR(IF(AND(NOW()&lt;= EOMONTH(DATE(YEAR($O1194),5, 1), 0), Overall!$A1196&lt;&gt;"", MONTH($N1194) &lt;= 5, MONTH($O1194) &gt;= 5), IF($R1194 &lt;&gt; "", $H1194/$R1194, ""), ""), "")</f>
        <v/>
      </c>
      <c r="AK1194" s="10" t="str">
        <f ca="1">IFERROR(IF(AND(NOW()&lt;= EOMONTH(DATE(YEAR($O1194),6, 1), 0), Overall!$A1196&lt;&gt;"", MONTH($N1194) &lt;= 6, MONTH($O1194) &gt;= 6), IF($R1194 &lt;&gt; "", $H1194/$R1194, ""), ""), "")</f>
        <v/>
      </c>
      <c r="AL1194" s="10" t="str">
        <f ca="1">IFERROR(IF(AND(NOW()&lt;= EOMONTH(DATE(YEAR($O1194),7, 1), 0), Overall!$A1196&lt;&gt;"", MONTH($N1194) &lt;= 7, MONTH($O1194) &gt;= 7), IF($R1194 &lt;&gt; "", $H1194/$R1194, ""), ""), "")</f>
        <v/>
      </c>
      <c r="AM1194" s="10" t="str">
        <f ca="1">IFERROR(IF(AND(NOW()&lt;= EOMONTH(DATE(YEAR($O1194),8, 1), 0), Overall!$A1196&lt;&gt;"", MONTH($N1194) &lt;= 8, MONTH($O1194) &gt;= 8), IF($R1194 &lt;&gt; "", $H1194/$R1194, ""), ""), "")</f>
        <v/>
      </c>
      <c r="AN1194" s="10" t="str">
        <f ca="1">IFERROR(IF(AND(NOW()&lt;= EOMONTH(DATE(YEAR($O1194),9, 1), 0), Overall!$A1196&lt;&gt;"", MONTH($N1194) &lt;= 9, MONTH($O1194) &gt;= 9), IF($R1194 &lt;&gt; "", $H1194/$R1194, ""), ""), "")</f>
        <v/>
      </c>
      <c r="AO1194" s="10" t="str">
        <f ca="1">IFERROR(IF(AND(NOW()&lt;= EOMONTH(DATE(YEAR($O1194),10, 1), 0), Overall!$A1196&lt;&gt;"", MONTH($N1194) &lt;= 10, MONTH($O1194) &gt;= 10), IF($R1194 &lt;&gt; "", $H1194/$R1194, ""), ""), "")</f>
        <v/>
      </c>
      <c r="AP1194" s="10" t="str">
        <f ca="1">IFERROR(IF(AND(NOW()&lt;= EOMONTH(DATE(YEAR($O1194),11, 1), 0), Overall!$A1196&lt;&gt;"", MONTH($N1194) &lt;=11, MONTH($O1194) &gt;= 11), IF($R1194 &lt;&gt; "", $H1194/$R1194, ""), ""), "")</f>
        <v/>
      </c>
      <c r="AQ1194" s="10" t="str">
        <f ca="1">IFERROR(IF(AND(NOW()&lt;= EOMONTH(DATE(YEAR($O1194),12, 1), 0), Overall!$A1196&lt;&gt;"", MONTH($N1194) &lt;= 12, MONTH($O1194) &gt;= 12), IF($R1194 &lt;&gt; "", $H1194/$R1194, ""), ""), "")</f>
        <v/>
      </c>
      <c r="AR1194" s="16">
        <f t="shared" ca="1" si="39"/>
        <v>0</v>
      </c>
    </row>
    <row r="1195" spans="1:44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6" t="str">
        <f>IF(Overall!F1197&lt;&gt;"",VALUE(Overall!F1197),"")</f>
        <v/>
      </c>
      <c r="I1195" s="6" t="str">
        <f>IF(Overall!G1197&lt;&gt;"",VALUE(Overall!G1197),"")</f>
        <v/>
      </c>
      <c r="J1195" s="6" t="str">
        <f>IF(Overall!H1197&lt;&gt;"",VALUE(Overall!H1197),"")</f>
        <v/>
      </c>
      <c r="K1195" s="6" t="str">
        <f>IF(Overall!I1197&lt;&gt;"",VALUE(Overall!I1197),"")</f>
        <v/>
      </c>
      <c r="L1195" s="6" t="str">
        <f>IF(Overall!J1197&lt;&gt;"",VALUE(Overall!J1197),"")</f>
        <v/>
      </c>
      <c r="M1195" s="6" t="str">
        <f>IF(Overall!K1197&lt;&gt;"",VALUE(Overall!K1197),"")</f>
        <v/>
      </c>
      <c r="N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O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P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Q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R1195" s="5" t="str">
        <f t="shared" si="38"/>
        <v/>
      </c>
      <c r="S1195" s="10" t="str">
        <f>IF(Overall!$A1197&lt;&gt;"",IF(AND(MONTH($N1195) &lt;= 1, MONTH($O1195) &gt;= 1), IF($R1195 &lt;&gt; "", $H1195/$R1195, ""), ""),"")</f>
        <v/>
      </c>
      <c r="T1195" s="10" t="str">
        <f>IF(Overall!$A1197&lt;&gt;"",IF(AND(MONTH($N1195) &lt;= 2, MONTH($O1195) &gt;= 2), IF($R1195 &lt;&gt; "", $H1195/$R1195, ""), ""),"")</f>
        <v/>
      </c>
      <c r="U1195" s="10" t="str">
        <f>IF(Overall!$A1197&lt;&gt;"",IF(AND(MONTH($N1195) &lt;= 3, MONTH($O1195) &gt;= 3), IF($R1195 &lt;&gt; "", $H1195/$R1195, ""), ""),"")</f>
        <v/>
      </c>
      <c r="V1195" s="10" t="str">
        <f>IF(Overall!$A1197&lt;&gt;"",IF(AND(MONTH($N1195) &lt;= 4, MONTH($O1195) &gt;= 4), IF($R1195 &lt;&gt; "", $H1195/$R1195, ""), ""),"")</f>
        <v/>
      </c>
      <c r="W1195" s="10" t="str">
        <f>IF(Overall!$A1197&lt;&gt;"",IF(AND(MONTH($N1195) &lt;= 5, MONTH($O1195) &gt;= 5), IF($R1195 &lt;&gt; "", $H1195/$R1195, ""), ""),"")</f>
        <v/>
      </c>
      <c r="X1195" s="10" t="str">
        <f>IF(Overall!$A1197&lt;&gt;"",IF(AND(MONTH($N1195) &lt;= 6, MONTH($O1195) &gt;= 6), IF($R1195 &lt;&gt; "", $H1195/$R1195, ""), ""),"")</f>
        <v/>
      </c>
      <c r="Y1195" s="10" t="str">
        <f>IF(Overall!$A1197&lt;&gt;"",IF(AND(MONTH($N1195) &lt;= 7, MONTH($O1195) &gt;= 7 ), IF($R1195 &lt;&gt; "", $H1195/$R1195, ""), ""),"")</f>
        <v/>
      </c>
      <c r="Z1195" s="10" t="str">
        <f>IF(Overall!$A1197&lt;&gt;"",IF(AND(MONTH($N1195) &lt;= 8, MONTH($O1195) &gt;= 8), IF($R1195 &lt;&gt; "", $H1195/$R1195, ""), ""),"")</f>
        <v/>
      </c>
      <c r="AA1195" s="10" t="str">
        <f>IF(Overall!$A1197&lt;&gt;"",IF(AND(MONTH($N1195) &lt;= 9, MONTH($O1195) &gt;= 9), IF($R1195 &lt;&gt; "", $H1195/$R1195, ""), ""),"")</f>
        <v/>
      </c>
      <c r="AB1195" s="10" t="str">
        <f>IF(Overall!$A1197&lt;&gt;"",IF(AND(MONTH($N1195) &lt;= 10, MONTH($O1195) &gt;= 10), IF($R1195 &lt;&gt; "", $H1195/$R1195, ""), ""),"")</f>
        <v/>
      </c>
      <c r="AC1195" s="10" t="str">
        <f>IF(Overall!$A1197&lt;&gt;"",IF(AND(MONTH($N1195) &lt;= 11, MONTH($O1195) &gt;= 11), IF($R1195 &lt;&gt; "", $H1195/$R1195, ""), ""),"")</f>
        <v/>
      </c>
      <c r="AD1195" s="10" t="str">
        <f>IF(Overall!$A1197&lt;&gt;"",IF(AND(MONTH($N1195) &lt;= 12, MONTH($O1195) &gt;= 12), IF($R1195 &lt;&gt; "", $H1195/$R1195, ""), ""),"")</f>
        <v/>
      </c>
      <c r="AF1195" s="10" t="str">
        <f ca="1">IFERROR(IF(AND(NOW()&lt;= EOMONTH(DATE(YEAR($O1195),1, 1), 0), Overall!$A1197&lt;&gt;"", MONTH($N1195) &lt;= 1, MONTH($O1195) &gt;= 1), IF($R1195 &lt;&gt; "", $H1195/$R1195, ""), ""), "")</f>
        <v/>
      </c>
      <c r="AG1195" s="10" t="str">
        <f ca="1">IFERROR(IF(AND(NOW()&lt;= EOMONTH(DATE(YEAR($O1195),2, 1), 0), Overall!$A1197&lt;&gt;"", MONTH($N1195) &lt;= 2, MONTH($O1195) &gt;= 2), IF($R1195 &lt;&gt; "", $H1195/$R1195, ""), ""), "")</f>
        <v/>
      </c>
      <c r="AH1195" s="10" t="str">
        <f ca="1">IFERROR(IF(AND(NOW()&lt;= EOMONTH(DATE(YEAR($O1195),3, 1), 0), Overall!$A1197&lt;&gt;"", MONTH($N1195) &lt;= 3, MONTH($O1195) &gt;= 3), IF($R1195 &lt;&gt; "", $H1195/$R1195, ""), ""), "")</f>
        <v/>
      </c>
      <c r="AI1195" s="10" t="str">
        <f ca="1">IFERROR(IF(AND(NOW()&lt;= EOMONTH(DATE(YEAR($O1195),4, 1), 0), Overall!$A1197&lt;&gt;"", MONTH($N1195) &lt;= 4, MONTH($O1195) &gt;= 4), IF($R1195 &lt;&gt; "", $H1195/$R1195, ""), ""), "")</f>
        <v/>
      </c>
      <c r="AJ1195" s="10" t="str">
        <f ca="1">IFERROR(IF(AND(NOW()&lt;= EOMONTH(DATE(YEAR($O1195),5, 1), 0), Overall!$A1197&lt;&gt;"", MONTH($N1195) &lt;= 5, MONTH($O1195) &gt;= 5), IF($R1195 &lt;&gt; "", $H1195/$R1195, ""), ""), "")</f>
        <v/>
      </c>
      <c r="AK1195" s="10" t="str">
        <f ca="1">IFERROR(IF(AND(NOW()&lt;= EOMONTH(DATE(YEAR($O1195),6, 1), 0), Overall!$A1197&lt;&gt;"", MONTH($N1195) &lt;= 6, MONTH($O1195) &gt;= 6), IF($R1195 &lt;&gt; "", $H1195/$R1195, ""), ""), "")</f>
        <v/>
      </c>
      <c r="AL1195" s="10" t="str">
        <f ca="1">IFERROR(IF(AND(NOW()&lt;= EOMONTH(DATE(YEAR($O1195),7, 1), 0), Overall!$A1197&lt;&gt;"", MONTH($N1195) &lt;= 7, MONTH($O1195) &gt;= 7), IF($R1195 &lt;&gt; "", $H1195/$R1195, ""), ""), "")</f>
        <v/>
      </c>
      <c r="AM1195" s="10" t="str">
        <f ca="1">IFERROR(IF(AND(NOW()&lt;= EOMONTH(DATE(YEAR($O1195),8, 1), 0), Overall!$A1197&lt;&gt;"", MONTH($N1195) &lt;= 8, MONTH($O1195) &gt;= 8), IF($R1195 &lt;&gt; "", $H1195/$R1195, ""), ""), "")</f>
        <v/>
      </c>
      <c r="AN1195" s="10" t="str">
        <f ca="1">IFERROR(IF(AND(NOW()&lt;= EOMONTH(DATE(YEAR($O1195),9, 1), 0), Overall!$A1197&lt;&gt;"", MONTH($N1195) &lt;= 9, MONTH($O1195) &gt;= 9), IF($R1195 &lt;&gt; "", $H1195/$R1195, ""), ""), "")</f>
        <v/>
      </c>
      <c r="AO1195" s="10" t="str">
        <f ca="1">IFERROR(IF(AND(NOW()&lt;= EOMONTH(DATE(YEAR($O1195),10, 1), 0), Overall!$A1197&lt;&gt;"", MONTH($N1195) &lt;= 10, MONTH($O1195) &gt;= 10), IF($R1195 &lt;&gt; "", $H1195/$R1195, ""), ""), "")</f>
        <v/>
      </c>
      <c r="AP1195" s="10" t="str">
        <f ca="1">IFERROR(IF(AND(NOW()&lt;= EOMONTH(DATE(YEAR($O1195),11, 1), 0), Overall!$A1197&lt;&gt;"", MONTH($N1195) &lt;=11, MONTH($O1195) &gt;= 11), IF($R1195 &lt;&gt; "", $H1195/$R1195, ""), ""), "")</f>
        <v/>
      </c>
      <c r="AQ1195" s="10" t="str">
        <f ca="1">IFERROR(IF(AND(NOW()&lt;= EOMONTH(DATE(YEAR($O1195),12, 1), 0), Overall!$A1197&lt;&gt;"", MONTH($N1195) &lt;= 12, MONTH($O1195) &gt;= 12), IF($R1195 &lt;&gt; "", $H1195/$R1195, ""), ""), "")</f>
        <v/>
      </c>
      <c r="AR1195" s="16">
        <f t="shared" ca="1" si="39"/>
        <v>0</v>
      </c>
    </row>
    <row r="1196" spans="1:44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6" t="str">
        <f>IF(Overall!F1198&lt;&gt;"",VALUE(Overall!F1198),"")</f>
        <v/>
      </c>
      <c r="I1196" s="6" t="str">
        <f>IF(Overall!G1198&lt;&gt;"",VALUE(Overall!G1198),"")</f>
        <v/>
      </c>
      <c r="J1196" s="6" t="str">
        <f>IF(Overall!H1198&lt;&gt;"",VALUE(Overall!H1198),"")</f>
        <v/>
      </c>
      <c r="K1196" s="6" t="str">
        <f>IF(Overall!I1198&lt;&gt;"",VALUE(Overall!I1198),"")</f>
        <v/>
      </c>
      <c r="L1196" s="6" t="str">
        <f>IF(Overall!J1198&lt;&gt;"",VALUE(Overall!J1198),"")</f>
        <v/>
      </c>
      <c r="M1196" s="6" t="str">
        <f>IF(Overall!K1198&lt;&gt;"",VALUE(Overall!K1198),"")</f>
        <v/>
      </c>
      <c r="N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O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P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Q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R1196" s="5" t="str">
        <f t="shared" si="38"/>
        <v/>
      </c>
      <c r="S1196" s="10" t="str">
        <f>IF(Overall!$A1198&lt;&gt;"",IF(AND(MONTH($N1196) &lt;= 1, MONTH($O1196) &gt;= 1), IF($R1196 &lt;&gt; "", $H1196/$R1196, ""), ""),"")</f>
        <v/>
      </c>
      <c r="T1196" s="10" t="str">
        <f>IF(Overall!$A1198&lt;&gt;"",IF(AND(MONTH($N1196) &lt;= 2, MONTH($O1196) &gt;= 2), IF($R1196 &lt;&gt; "", $H1196/$R1196, ""), ""),"")</f>
        <v/>
      </c>
      <c r="U1196" s="10" t="str">
        <f>IF(Overall!$A1198&lt;&gt;"",IF(AND(MONTH($N1196) &lt;= 3, MONTH($O1196) &gt;= 3), IF($R1196 &lt;&gt; "", $H1196/$R1196, ""), ""),"")</f>
        <v/>
      </c>
      <c r="V1196" s="10" t="str">
        <f>IF(Overall!$A1198&lt;&gt;"",IF(AND(MONTH($N1196) &lt;= 4, MONTH($O1196) &gt;= 4), IF($R1196 &lt;&gt; "", $H1196/$R1196, ""), ""),"")</f>
        <v/>
      </c>
      <c r="W1196" s="10" t="str">
        <f>IF(Overall!$A1198&lt;&gt;"",IF(AND(MONTH($N1196) &lt;= 5, MONTH($O1196) &gt;= 5), IF($R1196 &lt;&gt; "", $H1196/$R1196, ""), ""),"")</f>
        <v/>
      </c>
      <c r="X1196" s="10" t="str">
        <f>IF(Overall!$A1198&lt;&gt;"",IF(AND(MONTH($N1196) &lt;= 6, MONTH($O1196) &gt;= 6), IF($R1196 &lt;&gt; "", $H1196/$R1196, ""), ""),"")</f>
        <v/>
      </c>
      <c r="Y1196" s="10" t="str">
        <f>IF(Overall!$A1198&lt;&gt;"",IF(AND(MONTH($N1196) &lt;= 7, MONTH($O1196) &gt;= 7 ), IF($R1196 &lt;&gt; "", $H1196/$R1196, ""), ""),"")</f>
        <v/>
      </c>
      <c r="Z1196" s="10" t="str">
        <f>IF(Overall!$A1198&lt;&gt;"",IF(AND(MONTH($N1196) &lt;= 8, MONTH($O1196) &gt;= 8), IF($R1196 &lt;&gt; "", $H1196/$R1196, ""), ""),"")</f>
        <v/>
      </c>
      <c r="AA1196" s="10" t="str">
        <f>IF(Overall!$A1198&lt;&gt;"",IF(AND(MONTH($N1196) &lt;= 9, MONTH($O1196) &gt;= 9), IF($R1196 &lt;&gt; "", $H1196/$R1196, ""), ""),"")</f>
        <v/>
      </c>
      <c r="AB1196" s="10" t="str">
        <f>IF(Overall!$A1198&lt;&gt;"",IF(AND(MONTH($N1196) &lt;= 10, MONTH($O1196) &gt;= 10), IF($R1196 &lt;&gt; "", $H1196/$R1196, ""), ""),"")</f>
        <v/>
      </c>
      <c r="AC1196" s="10" t="str">
        <f>IF(Overall!$A1198&lt;&gt;"",IF(AND(MONTH($N1196) &lt;= 11, MONTH($O1196) &gt;= 11), IF($R1196 &lt;&gt; "", $H1196/$R1196, ""), ""),"")</f>
        <v/>
      </c>
      <c r="AD1196" s="10" t="str">
        <f>IF(Overall!$A1198&lt;&gt;"",IF(AND(MONTH($N1196) &lt;= 12, MONTH($O1196) &gt;= 12), IF($R1196 &lt;&gt; "", $H1196/$R1196, ""), ""),"")</f>
        <v/>
      </c>
      <c r="AF1196" s="10" t="str">
        <f ca="1">IFERROR(IF(AND(NOW()&lt;= EOMONTH(DATE(YEAR($O1196),1, 1), 0), Overall!$A1198&lt;&gt;"", MONTH($N1196) &lt;= 1, MONTH($O1196) &gt;= 1), IF($R1196 &lt;&gt; "", $H1196/$R1196, ""), ""), "")</f>
        <v/>
      </c>
      <c r="AG1196" s="10" t="str">
        <f ca="1">IFERROR(IF(AND(NOW()&lt;= EOMONTH(DATE(YEAR($O1196),2, 1), 0), Overall!$A1198&lt;&gt;"", MONTH($N1196) &lt;= 2, MONTH($O1196) &gt;= 2), IF($R1196 &lt;&gt; "", $H1196/$R1196, ""), ""), "")</f>
        <v/>
      </c>
      <c r="AH1196" s="10" t="str">
        <f ca="1">IFERROR(IF(AND(NOW()&lt;= EOMONTH(DATE(YEAR($O1196),3, 1), 0), Overall!$A1198&lt;&gt;"", MONTH($N1196) &lt;= 3, MONTH($O1196) &gt;= 3), IF($R1196 &lt;&gt; "", $H1196/$R1196, ""), ""), "")</f>
        <v/>
      </c>
      <c r="AI1196" s="10" t="str">
        <f ca="1">IFERROR(IF(AND(NOW()&lt;= EOMONTH(DATE(YEAR($O1196),4, 1), 0), Overall!$A1198&lt;&gt;"", MONTH($N1196) &lt;= 4, MONTH($O1196) &gt;= 4), IF($R1196 &lt;&gt; "", $H1196/$R1196, ""), ""), "")</f>
        <v/>
      </c>
      <c r="AJ1196" s="10" t="str">
        <f ca="1">IFERROR(IF(AND(NOW()&lt;= EOMONTH(DATE(YEAR($O1196),5, 1), 0), Overall!$A1198&lt;&gt;"", MONTH($N1196) &lt;= 5, MONTH($O1196) &gt;= 5), IF($R1196 &lt;&gt; "", $H1196/$R1196, ""), ""), "")</f>
        <v/>
      </c>
      <c r="AK1196" s="10" t="str">
        <f ca="1">IFERROR(IF(AND(NOW()&lt;= EOMONTH(DATE(YEAR($O1196),6, 1), 0), Overall!$A1198&lt;&gt;"", MONTH($N1196) &lt;= 6, MONTH($O1196) &gt;= 6), IF($R1196 &lt;&gt; "", $H1196/$R1196, ""), ""), "")</f>
        <v/>
      </c>
      <c r="AL1196" s="10" t="str">
        <f ca="1">IFERROR(IF(AND(NOW()&lt;= EOMONTH(DATE(YEAR($O1196),7, 1), 0), Overall!$A1198&lt;&gt;"", MONTH($N1196) &lt;= 7, MONTH($O1196) &gt;= 7), IF($R1196 &lt;&gt; "", $H1196/$R1196, ""), ""), "")</f>
        <v/>
      </c>
      <c r="AM1196" s="10" t="str">
        <f ca="1">IFERROR(IF(AND(NOW()&lt;= EOMONTH(DATE(YEAR($O1196),8, 1), 0), Overall!$A1198&lt;&gt;"", MONTH($N1196) &lt;= 8, MONTH($O1196) &gt;= 8), IF($R1196 &lt;&gt; "", $H1196/$R1196, ""), ""), "")</f>
        <v/>
      </c>
      <c r="AN1196" s="10" t="str">
        <f ca="1">IFERROR(IF(AND(NOW()&lt;= EOMONTH(DATE(YEAR($O1196),9, 1), 0), Overall!$A1198&lt;&gt;"", MONTH($N1196) &lt;= 9, MONTH($O1196) &gt;= 9), IF($R1196 &lt;&gt; "", $H1196/$R1196, ""), ""), "")</f>
        <v/>
      </c>
      <c r="AO1196" s="10" t="str">
        <f ca="1">IFERROR(IF(AND(NOW()&lt;= EOMONTH(DATE(YEAR($O1196),10, 1), 0), Overall!$A1198&lt;&gt;"", MONTH($N1196) &lt;= 10, MONTH($O1196) &gt;= 10), IF($R1196 &lt;&gt; "", $H1196/$R1196, ""), ""), "")</f>
        <v/>
      </c>
      <c r="AP1196" s="10" t="str">
        <f ca="1">IFERROR(IF(AND(NOW()&lt;= EOMONTH(DATE(YEAR($O1196),11, 1), 0), Overall!$A1198&lt;&gt;"", MONTH($N1196) &lt;=11, MONTH($O1196) &gt;= 11), IF($R1196 &lt;&gt; "", $H1196/$R1196, ""), ""), "")</f>
        <v/>
      </c>
      <c r="AQ1196" s="10" t="str">
        <f ca="1">IFERROR(IF(AND(NOW()&lt;= EOMONTH(DATE(YEAR($O1196),12, 1), 0), Overall!$A1198&lt;&gt;"", MONTH($N1196) &lt;= 12, MONTH($O1196) &gt;= 12), IF($R1196 &lt;&gt; "", $H1196/$R1196, ""), ""), "")</f>
        <v/>
      </c>
      <c r="AR1196" s="16">
        <f t="shared" ca="1" si="39"/>
        <v>0</v>
      </c>
    </row>
    <row r="1197" spans="1:44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6" t="str">
        <f>IF(Overall!F1199&lt;&gt;"",VALUE(Overall!F1199),"")</f>
        <v/>
      </c>
      <c r="I1197" s="6" t="str">
        <f>IF(Overall!G1199&lt;&gt;"",VALUE(Overall!G1199),"")</f>
        <v/>
      </c>
      <c r="J1197" s="6" t="str">
        <f>IF(Overall!H1199&lt;&gt;"",VALUE(Overall!H1199),"")</f>
        <v/>
      </c>
      <c r="K1197" s="6" t="str">
        <f>IF(Overall!I1199&lt;&gt;"",VALUE(Overall!I1199),"")</f>
        <v/>
      </c>
      <c r="L1197" s="6" t="str">
        <f>IF(Overall!J1199&lt;&gt;"",VALUE(Overall!J1199),"")</f>
        <v/>
      </c>
      <c r="M1197" s="6" t="str">
        <f>IF(Overall!K1199&lt;&gt;"",VALUE(Overall!K1199),"")</f>
        <v/>
      </c>
      <c r="N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O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P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Q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R1197" s="5" t="str">
        <f t="shared" si="38"/>
        <v/>
      </c>
      <c r="S1197" s="10" t="str">
        <f>IF(Overall!$A1199&lt;&gt;"",IF(AND(MONTH($N1197) &lt;= 1, MONTH($O1197) &gt;= 1), IF($R1197 &lt;&gt; "", $H1197/$R1197, ""), ""),"")</f>
        <v/>
      </c>
      <c r="T1197" s="10" t="str">
        <f>IF(Overall!$A1199&lt;&gt;"",IF(AND(MONTH($N1197) &lt;= 2, MONTH($O1197) &gt;= 2), IF($R1197 &lt;&gt; "", $H1197/$R1197, ""), ""),"")</f>
        <v/>
      </c>
      <c r="U1197" s="10" t="str">
        <f>IF(Overall!$A1199&lt;&gt;"",IF(AND(MONTH($N1197) &lt;= 3, MONTH($O1197) &gt;= 3), IF($R1197 &lt;&gt; "", $H1197/$R1197, ""), ""),"")</f>
        <v/>
      </c>
      <c r="V1197" s="10" t="str">
        <f>IF(Overall!$A1199&lt;&gt;"",IF(AND(MONTH($N1197) &lt;= 4, MONTH($O1197) &gt;= 4), IF($R1197 &lt;&gt; "", $H1197/$R1197, ""), ""),"")</f>
        <v/>
      </c>
      <c r="W1197" s="10" t="str">
        <f>IF(Overall!$A1199&lt;&gt;"",IF(AND(MONTH($N1197) &lt;= 5, MONTH($O1197) &gt;= 5), IF($R1197 &lt;&gt; "", $H1197/$R1197, ""), ""),"")</f>
        <v/>
      </c>
      <c r="X1197" s="10" t="str">
        <f>IF(Overall!$A1199&lt;&gt;"",IF(AND(MONTH($N1197) &lt;= 6, MONTH($O1197) &gt;= 6), IF($R1197 &lt;&gt; "", $H1197/$R1197, ""), ""),"")</f>
        <v/>
      </c>
      <c r="Y1197" s="10" t="str">
        <f>IF(Overall!$A1199&lt;&gt;"",IF(AND(MONTH($N1197) &lt;= 7, MONTH($O1197) &gt;= 7 ), IF($R1197 &lt;&gt; "", $H1197/$R1197, ""), ""),"")</f>
        <v/>
      </c>
      <c r="Z1197" s="10" t="str">
        <f>IF(Overall!$A1199&lt;&gt;"",IF(AND(MONTH($N1197) &lt;= 8, MONTH($O1197) &gt;= 8), IF($R1197 &lt;&gt; "", $H1197/$R1197, ""), ""),"")</f>
        <v/>
      </c>
      <c r="AA1197" s="10" t="str">
        <f>IF(Overall!$A1199&lt;&gt;"",IF(AND(MONTH($N1197) &lt;= 9, MONTH($O1197) &gt;= 9), IF($R1197 &lt;&gt; "", $H1197/$R1197, ""), ""),"")</f>
        <v/>
      </c>
      <c r="AB1197" s="10" t="str">
        <f>IF(Overall!$A1199&lt;&gt;"",IF(AND(MONTH($N1197) &lt;= 10, MONTH($O1197) &gt;= 10), IF($R1197 &lt;&gt; "", $H1197/$R1197, ""), ""),"")</f>
        <v/>
      </c>
      <c r="AC1197" s="10" t="str">
        <f>IF(Overall!$A1199&lt;&gt;"",IF(AND(MONTH($N1197) &lt;= 11, MONTH($O1197) &gt;= 11), IF($R1197 &lt;&gt; "", $H1197/$R1197, ""), ""),"")</f>
        <v/>
      </c>
      <c r="AD1197" s="10" t="str">
        <f>IF(Overall!$A1199&lt;&gt;"",IF(AND(MONTH($N1197) &lt;= 12, MONTH($O1197) &gt;= 12), IF($R1197 &lt;&gt; "", $H1197/$R1197, ""), ""),"")</f>
        <v/>
      </c>
      <c r="AF1197" s="10" t="str">
        <f ca="1">IFERROR(IF(AND(NOW()&lt;= EOMONTH(DATE(YEAR($O1197),1, 1), 0), Overall!$A1199&lt;&gt;"", MONTH($N1197) &lt;= 1, MONTH($O1197) &gt;= 1), IF($R1197 &lt;&gt; "", $H1197/$R1197, ""), ""), "")</f>
        <v/>
      </c>
      <c r="AG1197" s="10" t="str">
        <f ca="1">IFERROR(IF(AND(NOW()&lt;= EOMONTH(DATE(YEAR($O1197),2, 1), 0), Overall!$A1199&lt;&gt;"", MONTH($N1197) &lt;= 2, MONTH($O1197) &gt;= 2), IF($R1197 &lt;&gt; "", $H1197/$R1197, ""), ""), "")</f>
        <v/>
      </c>
      <c r="AH1197" s="10" t="str">
        <f ca="1">IFERROR(IF(AND(NOW()&lt;= EOMONTH(DATE(YEAR($O1197),3, 1), 0), Overall!$A1199&lt;&gt;"", MONTH($N1197) &lt;= 3, MONTH($O1197) &gt;= 3), IF($R1197 &lt;&gt; "", $H1197/$R1197, ""), ""), "")</f>
        <v/>
      </c>
      <c r="AI1197" s="10" t="str">
        <f ca="1">IFERROR(IF(AND(NOW()&lt;= EOMONTH(DATE(YEAR($O1197),4, 1), 0), Overall!$A1199&lt;&gt;"", MONTH($N1197) &lt;= 4, MONTH($O1197) &gt;= 4), IF($R1197 &lt;&gt; "", $H1197/$R1197, ""), ""), "")</f>
        <v/>
      </c>
      <c r="AJ1197" s="10" t="str">
        <f ca="1">IFERROR(IF(AND(NOW()&lt;= EOMONTH(DATE(YEAR($O1197),5, 1), 0), Overall!$A1199&lt;&gt;"", MONTH($N1197) &lt;= 5, MONTH($O1197) &gt;= 5), IF($R1197 &lt;&gt; "", $H1197/$R1197, ""), ""), "")</f>
        <v/>
      </c>
      <c r="AK1197" s="10" t="str">
        <f ca="1">IFERROR(IF(AND(NOW()&lt;= EOMONTH(DATE(YEAR($O1197),6, 1), 0), Overall!$A1199&lt;&gt;"", MONTH($N1197) &lt;= 6, MONTH($O1197) &gt;= 6), IF($R1197 &lt;&gt; "", $H1197/$R1197, ""), ""), "")</f>
        <v/>
      </c>
      <c r="AL1197" s="10" t="str">
        <f ca="1">IFERROR(IF(AND(NOW()&lt;= EOMONTH(DATE(YEAR($O1197),7, 1), 0), Overall!$A1199&lt;&gt;"", MONTH($N1197) &lt;= 7, MONTH($O1197) &gt;= 7), IF($R1197 &lt;&gt; "", $H1197/$R1197, ""), ""), "")</f>
        <v/>
      </c>
      <c r="AM1197" s="10" t="str">
        <f ca="1">IFERROR(IF(AND(NOW()&lt;= EOMONTH(DATE(YEAR($O1197),8, 1), 0), Overall!$A1199&lt;&gt;"", MONTH($N1197) &lt;= 8, MONTH($O1197) &gt;= 8), IF($R1197 &lt;&gt; "", $H1197/$R1197, ""), ""), "")</f>
        <v/>
      </c>
      <c r="AN1197" s="10" t="str">
        <f ca="1">IFERROR(IF(AND(NOW()&lt;= EOMONTH(DATE(YEAR($O1197),9, 1), 0), Overall!$A1199&lt;&gt;"", MONTH($N1197) &lt;= 9, MONTH($O1197) &gt;= 9), IF($R1197 &lt;&gt; "", $H1197/$R1197, ""), ""), "")</f>
        <v/>
      </c>
      <c r="AO1197" s="10" t="str">
        <f ca="1">IFERROR(IF(AND(NOW()&lt;= EOMONTH(DATE(YEAR($O1197),10, 1), 0), Overall!$A1199&lt;&gt;"", MONTH($N1197) &lt;= 10, MONTH($O1197) &gt;= 10), IF($R1197 &lt;&gt; "", $H1197/$R1197, ""), ""), "")</f>
        <v/>
      </c>
      <c r="AP1197" s="10" t="str">
        <f ca="1">IFERROR(IF(AND(NOW()&lt;= EOMONTH(DATE(YEAR($O1197),11, 1), 0), Overall!$A1199&lt;&gt;"", MONTH($N1197) &lt;=11, MONTH($O1197) &gt;= 11), IF($R1197 &lt;&gt; "", $H1197/$R1197, ""), ""), "")</f>
        <v/>
      </c>
      <c r="AQ1197" s="10" t="str">
        <f ca="1">IFERROR(IF(AND(NOW()&lt;= EOMONTH(DATE(YEAR($O1197),12, 1), 0), Overall!$A1199&lt;&gt;"", MONTH($N1197) &lt;= 12, MONTH($O1197) &gt;= 12), IF($R1197 &lt;&gt; "", $H1197/$R1197, ""), ""), "")</f>
        <v/>
      </c>
      <c r="AR1197" s="16">
        <f t="shared" ca="1" si="39"/>
        <v>0</v>
      </c>
    </row>
    <row r="1198" spans="1:44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6" t="str">
        <f>IF(Overall!F1200&lt;&gt;"",VALUE(Overall!F1200),"")</f>
        <v/>
      </c>
      <c r="I1198" s="6" t="str">
        <f>IF(Overall!G1200&lt;&gt;"",VALUE(Overall!G1200),"")</f>
        <v/>
      </c>
      <c r="J1198" s="6" t="str">
        <f>IF(Overall!H1200&lt;&gt;"",VALUE(Overall!H1200),"")</f>
        <v/>
      </c>
      <c r="K1198" s="6" t="str">
        <f>IF(Overall!I1200&lt;&gt;"",VALUE(Overall!I1200),"")</f>
        <v/>
      </c>
      <c r="L1198" s="6" t="str">
        <f>IF(Overall!J1200&lt;&gt;"",VALUE(Overall!J1200),"")</f>
        <v/>
      </c>
      <c r="M1198" s="6" t="str">
        <f>IF(Overall!K1200&lt;&gt;"",VALUE(Overall!K1200),"")</f>
        <v/>
      </c>
      <c r="N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O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P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Q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R1198" s="5" t="str">
        <f t="shared" si="38"/>
        <v/>
      </c>
      <c r="S1198" s="10" t="str">
        <f>IF(Overall!$A1200&lt;&gt;"",IF(AND(MONTH($N1198) &lt;= 1, MONTH($O1198) &gt;= 1), IF($R1198 &lt;&gt; "", $H1198/$R1198, ""), ""),"")</f>
        <v/>
      </c>
      <c r="T1198" s="10" t="str">
        <f>IF(Overall!$A1200&lt;&gt;"",IF(AND(MONTH($N1198) &lt;= 2, MONTH($O1198) &gt;= 2), IF($R1198 &lt;&gt; "", $H1198/$R1198, ""), ""),"")</f>
        <v/>
      </c>
      <c r="U1198" s="10" t="str">
        <f>IF(Overall!$A1200&lt;&gt;"",IF(AND(MONTH($N1198) &lt;= 3, MONTH($O1198) &gt;= 3), IF($R1198 &lt;&gt; "", $H1198/$R1198, ""), ""),"")</f>
        <v/>
      </c>
      <c r="V1198" s="10" t="str">
        <f>IF(Overall!$A1200&lt;&gt;"",IF(AND(MONTH($N1198) &lt;= 4, MONTH($O1198) &gt;= 4), IF($R1198 &lt;&gt; "", $H1198/$R1198, ""), ""),"")</f>
        <v/>
      </c>
      <c r="W1198" s="10" t="str">
        <f>IF(Overall!$A1200&lt;&gt;"",IF(AND(MONTH($N1198) &lt;= 5, MONTH($O1198) &gt;= 5), IF($R1198 &lt;&gt; "", $H1198/$R1198, ""), ""),"")</f>
        <v/>
      </c>
      <c r="X1198" s="10" t="str">
        <f>IF(Overall!$A1200&lt;&gt;"",IF(AND(MONTH($N1198) &lt;= 6, MONTH($O1198) &gt;= 6), IF($R1198 &lt;&gt; "", $H1198/$R1198, ""), ""),"")</f>
        <v/>
      </c>
      <c r="Y1198" s="10" t="str">
        <f>IF(Overall!$A1200&lt;&gt;"",IF(AND(MONTH($N1198) &lt;= 7, MONTH($O1198) &gt;= 7 ), IF($R1198 &lt;&gt; "", $H1198/$R1198, ""), ""),"")</f>
        <v/>
      </c>
      <c r="Z1198" s="10" t="str">
        <f>IF(Overall!$A1200&lt;&gt;"",IF(AND(MONTH($N1198) &lt;= 8, MONTH($O1198) &gt;= 8), IF($R1198 &lt;&gt; "", $H1198/$R1198, ""), ""),"")</f>
        <v/>
      </c>
      <c r="AA1198" s="10" t="str">
        <f>IF(Overall!$A1200&lt;&gt;"",IF(AND(MONTH($N1198) &lt;= 9, MONTH($O1198) &gt;= 9), IF($R1198 &lt;&gt; "", $H1198/$R1198, ""), ""),"")</f>
        <v/>
      </c>
      <c r="AB1198" s="10" t="str">
        <f>IF(Overall!$A1200&lt;&gt;"",IF(AND(MONTH($N1198) &lt;= 10, MONTH($O1198) &gt;= 10), IF($R1198 &lt;&gt; "", $H1198/$R1198, ""), ""),"")</f>
        <v/>
      </c>
      <c r="AC1198" s="10" t="str">
        <f>IF(Overall!$A1200&lt;&gt;"",IF(AND(MONTH($N1198) &lt;= 11, MONTH($O1198) &gt;= 11), IF($R1198 &lt;&gt; "", $H1198/$R1198, ""), ""),"")</f>
        <v/>
      </c>
      <c r="AD1198" s="10" t="str">
        <f>IF(Overall!$A1200&lt;&gt;"",IF(AND(MONTH($N1198) &lt;= 12, MONTH($O1198) &gt;= 12), IF($R1198 &lt;&gt; "", $H1198/$R1198, ""), ""),"")</f>
        <v/>
      </c>
      <c r="AF1198" s="10" t="str">
        <f ca="1">IFERROR(IF(AND(NOW()&lt;= EOMONTH(DATE(YEAR($O1198),1, 1), 0), Overall!$A1200&lt;&gt;"", MONTH($N1198) &lt;= 1, MONTH($O1198) &gt;= 1), IF($R1198 &lt;&gt; "", $H1198/$R1198, ""), ""), "")</f>
        <v/>
      </c>
      <c r="AG1198" s="10" t="str">
        <f ca="1">IFERROR(IF(AND(NOW()&lt;= EOMONTH(DATE(YEAR($O1198),2, 1), 0), Overall!$A1200&lt;&gt;"", MONTH($N1198) &lt;= 2, MONTH($O1198) &gt;= 2), IF($R1198 &lt;&gt; "", $H1198/$R1198, ""), ""), "")</f>
        <v/>
      </c>
      <c r="AH1198" s="10" t="str">
        <f ca="1">IFERROR(IF(AND(NOW()&lt;= EOMONTH(DATE(YEAR($O1198),3, 1), 0), Overall!$A1200&lt;&gt;"", MONTH($N1198) &lt;= 3, MONTH($O1198) &gt;= 3), IF($R1198 &lt;&gt; "", $H1198/$R1198, ""), ""), "")</f>
        <v/>
      </c>
      <c r="AI1198" s="10" t="str">
        <f ca="1">IFERROR(IF(AND(NOW()&lt;= EOMONTH(DATE(YEAR($O1198),4, 1), 0), Overall!$A1200&lt;&gt;"", MONTH($N1198) &lt;= 4, MONTH($O1198) &gt;= 4), IF($R1198 &lt;&gt; "", $H1198/$R1198, ""), ""), "")</f>
        <v/>
      </c>
      <c r="AJ1198" s="10" t="str">
        <f ca="1">IFERROR(IF(AND(NOW()&lt;= EOMONTH(DATE(YEAR($O1198),5, 1), 0), Overall!$A1200&lt;&gt;"", MONTH($N1198) &lt;= 5, MONTH($O1198) &gt;= 5), IF($R1198 &lt;&gt; "", $H1198/$R1198, ""), ""), "")</f>
        <v/>
      </c>
      <c r="AK1198" s="10" t="str">
        <f ca="1">IFERROR(IF(AND(NOW()&lt;= EOMONTH(DATE(YEAR($O1198),6, 1), 0), Overall!$A1200&lt;&gt;"", MONTH($N1198) &lt;= 6, MONTH($O1198) &gt;= 6), IF($R1198 &lt;&gt; "", $H1198/$R1198, ""), ""), "")</f>
        <v/>
      </c>
      <c r="AL1198" s="10" t="str">
        <f ca="1">IFERROR(IF(AND(NOW()&lt;= EOMONTH(DATE(YEAR($O1198),7, 1), 0), Overall!$A1200&lt;&gt;"", MONTH($N1198) &lt;= 7, MONTH($O1198) &gt;= 7), IF($R1198 &lt;&gt; "", $H1198/$R1198, ""), ""), "")</f>
        <v/>
      </c>
      <c r="AM1198" s="10" t="str">
        <f ca="1">IFERROR(IF(AND(NOW()&lt;= EOMONTH(DATE(YEAR($O1198),8, 1), 0), Overall!$A1200&lt;&gt;"", MONTH($N1198) &lt;= 8, MONTH($O1198) &gt;= 8), IF($R1198 &lt;&gt; "", $H1198/$R1198, ""), ""), "")</f>
        <v/>
      </c>
      <c r="AN1198" s="10" t="str">
        <f ca="1">IFERROR(IF(AND(NOW()&lt;= EOMONTH(DATE(YEAR($O1198),9, 1), 0), Overall!$A1200&lt;&gt;"", MONTH($N1198) &lt;= 9, MONTH($O1198) &gt;= 9), IF($R1198 &lt;&gt; "", $H1198/$R1198, ""), ""), "")</f>
        <v/>
      </c>
      <c r="AO1198" s="10" t="str">
        <f ca="1">IFERROR(IF(AND(NOW()&lt;= EOMONTH(DATE(YEAR($O1198),10, 1), 0), Overall!$A1200&lt;&gt;"", MONTH($N1198) &lt;= 10, MONTH($O1198) &gt;= 10), IF($R1198 &lt;&gt; "", $H1198/$R1198, ""), ""), "")</f>
        <v/>
      </c>
      <c r="AP1198" s="10" t="str">
        <f ca="1">IFERROR(IF(AND(NOW()&lt;= EOMONTH(DATE(YEAR($O1198),11, 1), 0), Overall!$A1200&lt;&gt;"", MONTH($N1198) &lt;=11, MONTH($O1198) &gt;= 11), IF($R1198 &lt;&gt; "", $H1198/$R1198, ""), ""), "")</f>
        <v/>
      </c>
      <c r="AQ1198" s="10" t="str">
        <f ca="1">IFERROR(IF(AND(NOW()&lt;= EOMONTH(DATE(YEAR($O1198),12, 1), 0), Overall!$A1200&lt;&gt;"", MONTH($N1198) &lt;= 12, MONTH($O1198) &gt;= 12), IF($R1198 &lt;&gt; "", $H1198/$R1198, ""), ""), "")</f>
        <v/>
      </c>
      <c r="AR1198" s="16">
        <f t="shared" ca="1" si="39"/>
        <v>0</v>
      </c>
    </row>
    <row r="1199" spans="1:44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6" t="str">
        <f>IF(Overall!F1201&lt;&gt;"",VALUE(Overall!F1201),"")</f>
        <v/>
      </c>
      <c r="I1199" s="6" t="str">
        <f>IF(Overall!G1201&lt;&gt;"",VALUE(Overall!G1201),"")</f>
        <v/>
      </c>
      <c r="J1199" s="6" t="str">
        <f>IF(Overall!H1201&lt;&gt;"",VALUE(Overall!H1201),"")</f>
        <v/>
      </c>
      <c r="K1199" s="6" t="str">
        <f>IF(Overall!I1201&lt;&gt;"",VALUE(Overall!I1201),"")</f>
        <v/>
      </c>
      <c r="L1199" s="6" t="str">
        <f>IF(Overall!J1201&lt;&gt;"",VALUE(Overall!J1201),"")</f>
        <v/>
      </c>
      <c r="M1199" s="6" t="str">
        <f>IF(Overall!K1201&lt;&gt;"",VALUE(Overall!K1201),"")</f>
        <v/>
      </c>
      <c r="N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O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P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Q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R1199" s="5" t="str">
        <f t="shared" si="38"/>
        <v/>
      </c>
      <c r="S1199" s="10" t="str">
        <f>IF(Overall!$A1201&lt;&gt;"",IF(AND(MONTH($N1199) &lt;= 1, MONTH($O1199) &gt;= 1), IF($R1199 &lt;&gt; "", $H1199/$R1199, ""), ""),"")</f>
        <v/>
      </c>
      <c r="T1199" s="10" t="str">
        <f>IF(Overall!$A1201&lt;&gt;"",IF(AND(MONTH($N1199) &lt;= 2, MONTH($O1199) &gt;= 2), IF($R1199 &lt;&gt; "", $H1199/$R1199, ""), ""),"")</f>
        <v/>
      </c>
      <c r="U1199" s="10" t="str">
        <f>IF(Overall!$A1201&lt;&gt;"",IF(AND(MONTH($N1199) &lt;= 3, MONTH($O1199) &gt;= 3), IF($R1199 &lt;&gt; "", $H1199/$R1199, ""), ""),"")</f>
        <v/>
      </c>
      <c r="V1199" s="10" t="str">
        <f>IF(Overall!$A1201&lt;&gt;"",IF(AND(MONTH($N1199) &lt;= 4, MONTH($O1199) &gt;= 4), IF($R1199 &lt;&gt; "", $H1199/$R1199, ""), ""),"")</f>
        <v/>
      </c>
      <c r="W1199" s="10" t="str">
        <f>IF(Overall!$A1201&lt;&gt;"",IF(AND(MONTH($N1199) &lt;= 5, MONTH($O1199) &gt;= 5), IF($R1199 &lt;&gt; "", $H1199/$R1199, ""), ""),"")</f>
        <v/>
      </c>
      <c r="X1199" s="10" t="str">
        <f>IF(Overall!$A1201&lt;&gt;"",IF(AND(MONTH($N1199) &lt;= 6, MONTH($O1199) &gt;= 6), IF($R1199 &lt;&gt; "", $H1199/$R1199, ""), ""),"")</f>
        <v/>
      </c>
      <c r="Y1199" s="10" t="str">
        <f>IF(Overall!$A1201&lt;&gt;"",IF(AND(MONTH($N1199) &lt;= 7, MONTH($O1199) &gt;= 7 ), IF($R1199 &lt;&gt; "", $H1199/$R1199, ""), ""),"")</f>
        <v/>
      </c>
      <c r="Z1199" s="10" t="str">
        <f>IF(Overall!$A1201&lt;&gt;"",IF(AND(MONTH($N1199) &lt;= 8, MONTH($O1199) &gt;= 8), IF($R1199 &lt;&gt; "", $H1199/$R1199, ""), ""),"")</f>
        <v/>
      </c>
      <c r="AA1199" s="10" t="str">
        <f>IF(Overall!$A1201&lt;&gt;"",IF(AND(MONTH($N1199) &lt;= 9, MONTH($O1199) &gt;= 9), IF($R1199 &lt;&gt; "", $H1199/$R1199, ""), ""),"")</f>
        <v/>
      </c>
      <c r="AB1199" s="10" t="str">
        <f>IF(Overall!$A1201&lt;&gt;"",IF(AND(MONTH($N1199) &lt;= 10, MONTH($O1199) &gt;= 10), IF($R1199 &lt;&gt; "", $H1199/$R1199, ""), ""),"")</f>
        <v/>
      </c>
      <c r="AC1199" s="10" t="str">
        <f>IF(Overall!$A1201&lt;&gt;"",IF(AND(MONTH($N1199) &lt;= 11, MONTH($O1199) &gt;= 11), IF($R1199 &lt;&gt; "", $H1199/$R1199, ""), ""),"")</f>
        <v/>
      </c>
      <c r="AD1199" s="10" t="str">
        <f>IF(Overall!$A1201&lt;&gt;"",IF(AND(MONTH($N1199) &lt;= 12, MONTH($O1199) &gt;= 12), IF($R1199 &lt;&gt; "", $H1199/$R1199, ""), ""),"")</f>
        <v/>
      </c>
      <c r="AF1199" s="10" t="str">
        <f ca="1">IFERROR(IF(AND(NOW()&lt;= EOMONTH(DATE(YEAR($O1199),1, 1), 0), Overall!$A1201&lt;&gt;"", MONTH($N1199) &lt;= 1, MONTH($O1199) &gt;= 1), IF($R1199 &lt;&gt; "", $H1199/$R1199, ""), ""), "")</f>
        <v/>
      </c>
      <c r="AG1199" s="10" t="str">
        <f ca="1">IFERROR(IF(AND(NOW()&lt;= EOMONTH(DATE(YEAR($O1199),2, 1), 0), Overall!$A1201&lt;&gt;"", MONTH($N1199) &lt;= 2, MONTH($O1199) &gt;= 2), IF($R1199 &lt;&gt; "", $H1199/$R1199, ""), ""), "")</f>
        <v/>
      </c>
      <c r="AH1199" s="10" t="str">
        <f ca="1">IFERROR(IF(AND(NOW()&lt;= EOMONTH(DATE(YEAR($O1199),3, 1), 0), Overall!$A1201&lt;&gt;"", MONTH($N1199) &lt;= 3, MONTH($O1199) &gt;= 3), IF($R1199 &lt;&gt; "", $H1199/$R1199, ""), ""), "")</f>
        <v/>
      </c>
      <c r="AI1199" s="10" t="str">
        <f ca="1">IFERROR(IF(AND(NOW()&lt;= EOMONTH(DATE(YEAR($O1199),4, 1), 0), Overall!$A1201&lt;&gt;"", MONTH($N1199) &lt;= 4, MONTH($O1199) &gt;= 4), IF($R1199 &lt;&gt; "", $H1199/$R1199, ""), ""), "")</f>
        <v/>
      </c>
      <c r="AJ1199" s="10" t="str">
        <f ca="1">IFERROR(IF(AND(NOW()&lt;= EOMONTH(DATE(YEAR($O1199),5, 1), 0), Overall!$A1201&lt;&gt;"", MONTH($N1199) &lt;= 5, MONTH($O1199) &gt;= 5), IF($R1199 &lt;&gt; "", $H1199/$R1199, ""), ""), "")</f>
        <v/>
      </c>
      <c r="AK1199" s="10" t="str">
        <f ca="1">IFERROR(IF(AND(NOW()&lt;= EOMONTH(DATE(YEAR($O1199),6, 1), 0), Overall!$A1201&lt;&gt;"", MONTH($N1199) &lt;= 6, MONTH($O1199) &gt;= 6), IF($R1199 &lt;&gt; "", $H1199/$R1199, ""), ""), "")</f>
        <v/>
      </c>
      <c r="AL1199" s="10" t="str">
        <f ca="1">IFERROR(IF(AND(NOW()&lt;= EOMONTH(DATE(YEAR($O1199),7, 1), 0), Overall!$A1201&lt;&gt;"", MONTH($N1199) &lt;= 7, MONTH($O1199) &gt;= 7), IF($R1199 &lt;&gt; "", $H1199/$R1199, ""), ""), "")</f>
        <v/>
      </c>
      <c r="AM1199" s="10" t="str">
        <f ca="1">IFERROR(IF(AND(NOW()&lt;= EOMONTH(DATE(YEAR($O1199),8, 1), 0), Overall!$A1201&lt;&gt;"", MONTH($N1199) &lt;= 8, MONTH($O1199) &gt;= 8), IF($R1199 &lt;&gt; "", $H1199/$R1199, ""), ""), "")</f>
        <v/>
      </c>
      <c r="AN1199" s="10" t="str">
        <f ca="1">IFERROR(IF(AND(NOW()&lt;= EOMONTH(DATE(YEAR($O1199),9, 1), 0), Overall!$A1201&lt;&gt;"", MONTH($N1199) &lt;= 9, MONTH($O1199) &gt;= 9), IF($R1199 &lt;&gt; "", $H1199/$R1199, ""), ""), "")</f>
        <v/>
      </c>
      <c r="AO1199" s="10" t="str">
        <f ca="1">IFERROR(IF(AND(NOW()&lt;= EOMONTH(DATE(YEAR($O1199),10, 1), 0), Overall!$A1201&lt;&gt;"", MONTH($N1199) &lt;= 10, MONTH($O1199) &gt;= 10), IF($R1199 &lt;&gt; "", $H1199/$R1199, ""), ""), "")</f>
        <v/>
      </c>
      <c r="AP1199" s="10" t="str">
        <f ca="1">IFERROR(IF(AND(NOW()&lt;= EOMONTH(DATE(YEAR($O1199),11, 1), 0), Overall!$A1201&lt;&gt;"", MONTH($N1199) &lt;=11, MONTH($O1199) &gt;= 11), IF($R1199 &lt;&gt; "", $H1199/$R1199, ""), ""), "")</f>
        <v/>
      </c>
      <c r="AQ1199" s="10" t="str">
        <f ca="1">IFERROR(IF(AND(NOW()&lt;= EOMONTH(DATE(YEAR($O1199),12, 1), 0), Overall!$A1201&lt;&gt;"", MONTH($N1199) &lt;= 12, MONTH($O1199) &gt;= 12), IF($R1199 &lt;&gt; "", $H1199/$R1199, ""), ""), "")</f>
        <v/>
      </c>
      <c r="AR1199" s="16">
        <f t="shared" ca="1" si="39"/>
        <v>0</v>
      </c>
    </row>
    <row r="1200" spans="1:44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6" t="str">
        <f>IF(Overall!F1202&lt;&gt;"",VALUE(Overall!F1202),"")</f>
        <v/>
      </c>
      <c r="I1200" s="6" t="str">
        <f>IF(Overall!G1202&lt;&gt;"",VALUE(Overall!G1202),"")</f>
        <v/>
      </c>
      <c r="J1200" s="6" t="str">
        <f>IF(Overall!H1202&lt;&gt;"",VALUE(Overall!H1202),"")</f>
        <v/>
      </c>
      <c r="K1200" s="6" t="str">
        <f>IF(Overall!I1202&lt;&gt;"",VALUE(Overall!I1202),"")</f>
        <v/>
      </c>
      <c r="L1200" s="6" t="str">
        <f>IF(Overall!J1202&lt;&gt;"",VALUE(Overall!J1202),"")</f>
        <v/>
      </c>
      <c r="M1200" s="6" t="str">
        <f>IF(Overall!K1202&lt;&gt;"",VALUE(Overall!K1202),"")</f>
        <v/>
      </c>
      <c r="N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O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P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Q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R1200" s="5" t="str">
        <f t="shared" si="38"/>
        <v/>
      </c>
      <c r="S1200" s="10" t="str">
        <f>IF(Overall!$A1202&lt;&gt;"",IF(AND(MONTH($N1200) &lt;= 1, MONTH($O1200) &gt;= 1), IF($R1200 &lt;&gt; "", $H1200/$R1200, ""), ""),"")</f>
        <v/>
      </c>
      <c r="T1200" s="10" t="str">
        <f>IF(Overall!$A1202&lt;&gt;"",IF(AND(MONTH($N1200) &lt;= 2, MONTH($O1200) &gt;= 2), IF($R1200 &lt;&gt; "", $H1200/$R1200, ""), ""),"")</f>
        <v/>
      </c>
      <c r="U1200" s="10" t="str">
        <f>IF(Overall!$A1202&lt;&gt;"",IF(AND(MONTH($N1200) &lt;= 3, MONTH($O1200) &gt;= 3), IF($R1200 &lt;&gt; "", $H1200/$R1200, ""), ""),"")</f>
        <v/>
      </c>
      <c r="V1200" s="10" t="str">
        <f>IF(Overall!$A1202&lt;&gt;"",IF(AND(MONTH($N1200) &lt;= 4, MONTH($O1200) &gt;= 4), IF($R1200 &lt;&gt; "", $H1200/$R1200, ""), ""),"")</f>
        <v/>
      </c>
      <c r="W1200" s="10" t="str">
        <f>IF(Overall!$A1202&lt;&gt;"",IF(AND(MONTH($N1200) &lt;= 5, MONTH($O1200) &gt;= 5), IF($R1200 &lt;&gt; "", $H1200/$R1200, ""), ""),"")</f>
        <v/>
      </c>
      <c r="X1200" s="10" t="str">
        <f>IF(Overall!$A1202&lt;&gt;"",IF(AND(MONTH($N1200) &lt;= 6, MONTH($O1200) &gt;= 6), IF($R1200 &lt;&gt; "", $H1200/$R1200, ""), ""),"")</f>
        <v/>
      </c>
      <c r="Y1200" s="10" t="str">
        <f>IF(Overall!$A1202&lt;&gt;"",IF(AND(MONTH($N1200) &lt;= 7, MONTH($O1200) &gt;= 7 ), IF($R1200 &lt;&gt; "", $H1200/$R1200, ""), ""),"")</f>
        <v/>
      </c>
      <c r="Z1200" s="10" t="str">
        <f>IF(Overall!$A1202&lt;&gt;"",IF(AND(MONTH($N1200) &lt;= 8, MONTH($O1200) &gt;= 8), IF($R1200 &lt;&gt; "", $H1200/$R1200, ""), ""),"")</f>
        <v/>
      </c>
      <c r="AA1200" s="10" t="str">
        <f>IF(Overall!$A1202&lt;&gt;"",IF(AND(MONTH($N1200) &lt;= 9, MONTH($O1200) &gt;= 9), IF($R1200 &lt;&gt; "", $H1200/$R1200, ""), ""),"")</f>
        <v/>
      </c>
      <c r="AB1200" s="10" t="str">
        <f>IF(Overall!$A1202&lt;&gt;"",IF(AND(MONTH($N1200) &lt;= 10, MONTH($O1200) &gt;= 10), IF($R1200 &lt;&gt; "", $H1200/$R1200, ""), ""),"")</f>
        <v/>
      </c>
      <c r="AC1200" s="10" t="str">
        <f>IF(Overall!$A1202&lt;&gt;"",IF(AND(MONTH($N1200) &lt;= 11, MONTH($O1200) &gt;= 11), IF($R1200 &lt;&gt; "", $H1200/$R1200, ""), ""),"")</f>
        <v/>
      </c>
      <c r="AD1200" s="10" t="str">
        <f>IF(Overall!$A1202&lt;&gt;"",IF(AND(MONTH($N1200) &lt;= 12, MONTH($O1200) &gt;= 12), IF($R1200 &lt;&gt; "", $H1200/$R1200, ""), ""),"")</f>
        <v/>
      </c>
      <c r="AF1200" s="10" t="str">
        <f ca="1">IFERROR(IF(AND(NOW()&lt;= EOMONTH(DATE(YEAR($O1200),1, 1), 0), Overall!$A1202&lt;&gt;"", MONTH($N1200) &lt;= 1, MONTH($O1200) &gt;= 1), IF($R1200 &lt;&gt; "", $H1200/$R1200, ""), ""), "")</f>
        <v/>
      </c>
      <c r="AG1200" s="10" t="str">
        <f ca="1">IFERROR(IF(AND(NOW()&lt;= EOMONTH(DATE(YEAR($O1200),2, 1), 0), Overall!$A1202&lt;&gt;"", MONTH($N1200) &lt;= 2, MONTH($O1200) &gt;= 2), IF($R1200 &lt;&gt; "", $H1200/$R1200, ""), ""), "")</f>
        <v/>
      </c>
      <c r="AH1200" s="10" t="str">
        <f ca="1">IFERROR(IF(AND(NOW()&lt;= EOMONTH(DATE(YEAR($O1200),3, 1), 0), Overall!$A1202&lt;&gt;"", MONTH($N1200) &lt;= 3, MONTH($O1200) &gt;= 3), IF($R1200 &lt;&gt; "", $H1200/$R1200, ""), ""), "")</f>
        <v/>
      </c>
      <c r="AI1200" s="10" t="str">
        <f ca="1">IFERROR(IF(AND(NOW()&lt;= EOMONTH(DATE(YEAR($O1200),4, 1), 0), Overall!$A1202&lt;&gt;"", MONTH($N1200) &lt;= 4, MONTH($O1200) &gt;= 4), IF($R1200 &lt;&gt; "", $H1200/$R1200, ""), ""), "")</f>
        <v/>
      </c>
      <c r="AJ1200" s="10" t="str">
        <f ca="1">IFERROR(IF(AND(NOW()&lt;= EOMONTH(DATE(YEAR($O1200),5, 1), 0), Overall!$A1202&lt;&gt;"", MONTH($N1200) &lt;= 5, MONTH($O1200) &gt;= 5), IF($R1200 &lt;&gt; "", $H1200/$R1200, ""), ""), "")</f>
        <v/>
      </c>
      <c r="AK1200" s="10" t="str">
        <f ca="1">IFERROR(IF(AND(NOW()&lt;= EOMONTH(DATE(YEAR($O1200),6, 1), 0), Overall!$A1202&lt;&gt;"", MONTH($N1200) &lt;= 6, MONTH($O1200) &gt;= 6), IF($R1200 &lt;&gt; "", $H1200/$R1200, ""), ""), "")</f>
        <v/>
      </c>
      <c r="AL1200" s="10" t="str">
        <f ca="1">IFERROR(IF(AND(NOW()&lt;= EOMONTH(DATE(YEAR($O1200),7, 1), 0), Overall!$A1202&lt;&gt;"", MONTH($N1200) &lt;= 7, MONTH($O1200) &gt;= 7), IF($R1200 &lt;&gt; "", $H1200/$R1200, ""), ""), "")</f>
        <v/>
      </c>
      <c r="AM1200" s="10" t="str">
        <f ca="1">IFERROR(IF(AND(NOW()&lt;= EOMONTH(DATE(YEAR($O1200),8, 1), 0), Overall!$A1202&lt;&gt;"", MONTH($N1200) &lt;= 8, MONTH($O1200) &gt;= 8), IF($R1200 &lt;&gt; "", $H1200/$R1200, ""), ""), "")</f>
        <v/>
      </c>
      <c r="AN1200" s="10" t="str">
        <f ca="1">IFERROR(IF(AND(NOW()&lt;= EOMONTH(DATE(YEAR($O1200),9, 1), 0), Overall!$A1202&lt;&gt;"", MONTH($N1200) &lt;= 9, MONTH($O1200) &gt;= 9), IF($R1200 &lt;&gt; "", $H1200/$R1200, ""), ""), "")</f>
        <v/>
      </c>
      <c r="AO1200" s="10" t="str">
        <f ca="1">IFERROR(IF(AND(NOW()&lt;= EOMONTH(DATE(YEAR($O1200),10, 1), 0), Overall!$A1202&lt;&gt;"", MONTH($N1200) &lt;= 10, MONTH($O1200) &gt;= 10), IF($R1200 &lt;&gt; "", $H1200/$R1200, ""), ""), "")</f>
        <v/>
      </c>
      <c r="AP1200" s="10" t="str">
        <f ca="1">IFERROR(IF(AND(NOW()&lt;= EOMONTH(DATE(YEAR($O1200),11, 1), 0), Overall!$A1202&lt;&gt;"", MONTH($N1200) &lt;=11, MONTH($O1200) &gt;= 11), IF($R1200 &lt;&gt; "", $H1200/$R1200, ""), ""), "")</f>
        <v/>
      </c>
      <c r="AQ1200" s="10" t="str">
        <f ca="1">IFERROR(IF(AND(NOW()&lt;= EOMONTH(DATE(YEAR($O1200),12, 1), 0), Overall!$A1202&lt;&gt;"", MONTH($N1200) &lt;= 12, MONTH($O1200) &gt;= 12), IF($R1200 &lt;&gt; "", $H1200/$R1200, ""), ""), "")</f>
        <v/>
      </c>
      <c r="AR1200" s="16">
        <f t="shared" ca="1" si="39"/>
        <v>0</v>
      </c>
    </row>
    <row r="1201" spans="1:44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6" t="str">
        <f>IF(Overall!F1203&lt;&gt;"",VALUE(Overall!F1203),"")</f>
        <v/>
      </c>
      <c r="I1201" s="6" t="str">
        <f>IF(Overall!G1203&lt;&gt;"",VALUE(Overall!G1203),"")</f>
        <v/>
      </c>
      <c r="J1201" s="6" t="str">
        <f>IF(Overall!H1203&lt;&gt;"",VALUE(Overall!H1203),"")</f>
        <v/>
      </c>
      <c r="K1201" s="6" t="str">
        <f>IF(Overall!I1203&lt;&gt;"",VALUE(Overall!I1203),"")</f>
        <v/>
      </c>
      <c r="L1201" s="6" t="str">
        <f>IF(Overall!J1203&lt;&gt;"",VALUE(Overall!J1203),"")</f>
        <v/>
      </c>
      <c r="M1201" s="6" t="str">
        <f>IF(Overall!K1203&lt;&gt;"",VALUE(Overall!K1203),"")</f>
        <v/>
      </c>
      <c r="N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O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P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Q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R1201" s="5" t="str">
        <f t="shared" si="38"/>
        <v/>
      </c>
      <c r="S1201" s="10" t="str">
        <f>IF(Overall!$A1203&lt;&gt;"",IF(AND(MONTH($N1201) &lt;= 1, MONTH($O1201) &gt;= 1), IF($R1201 &lt;&gt; "", $H1201/$R1201, ""), ""),"")</f>
        <v/>
      </c>
      <c r="T1201" s="10" t="str">
        <f>IF(Overall!$A1203&lt;&gt;"",IF(AND(MONTH($N1201) &lt;= 2, MONTH($O1201) &gt;= 2), IF($R1201 &lt;&gt; "", $H1201/$R1201, ""), ""),"")</f>
        <v/>
      </c>
      <c r="U1201" s="10" t="str">
        <f>IF(Overall!$A1203&lt;&gt;"",IF(AND(MONTH($N1201) &lt;= 3, MONTH($O1201) &gt;= 3), IF($R1201 &lt;&gt; "", $H1201/$R1201, ""), ""),"")</f>
        <v/>
      </c>
      <c r="V1201" s="10" t="str">
        <f>IF(Overall!$A1203&lt;&gt;"",IF(AND(MONTH($N1201) &lt;= 4, MONTH($O1201) &gt;= 4), IF($R1201 &lt;&gt; "", $H1201/$R1201, ""), ""),"")</f>
        <v/>
      </c>
      <c r="W1201" s="10" t="str">
        <f>IF(Overall!$A1203&lt;&gt;"",IF(AND(MONTH($N1201) &lt;= 5, MONTH($O1201) &gt;= 5), IF($R1201 &lt;&gt; "", $H1201/$R1201, ""), ""),"")</f>
        <v/>
      </c>
      <c r="X1201" s="10" t="str">
        <f>IF(Overall!$A1203&lt;&gt;"",IF(AND(MONTH($N1201) &lt;= 6, MONTH($O1201) &gt;= 6), IF($R1201 &lt;&gt; "", $H1201/$R1201, ""), ""),"")</f>
        <v/>
      </c>
      <c r="Y1201" s="10" t="str">
        <f>IF(Overall!$A1203&lt;&gt;"",IF(AND(MONTH($N1201) &lt;= 7, MONTH($O1201) &gt;= 7 ), IF($R1201 &lt;&gt; "", $H1201/$R1201, ""), ""),"")</f>
        <v/>
      </c>
      <c r="Z1201" s="10" t="str">
        <f>IF(Overall!$A1203&lt;&gt;"",IF(AND(MONTH($N1201) &lt;= 8, MONTH($O1201) &gt;= 8), IF($R1201 &lt;&gt; "", $H1201/$R1201, ""), ""),"")</f>
        <v/>
      </c>
      <c r="AA1201" s="10" t="str">
        <f>IF(Overall!$A1203&lt;&gt;"",IF(AND(MONTH($N1201) &lt;= 9, MONTH($O1201) &gt;= 9), IF($R1201 &lt;&gt; "", $H1201/$R1201, ""), ""),"")</f>
        <v/>
      </c>
      <c r="AB1201" s="10" t="str">
        <f>IF(Overall!$A1203&lt;&gt;"",IF(AND(MONTH($N1201) &lt;= 10, MONTH($O1201) &gt;= 10), IF($R1201 &lt;&gt; "", $H1201/$R1201, ""), ""),"")</f>
        <v/>
      </c>
      <c r="AC1201" s="10" t="str">
        <f>IF(Overall!$A1203&lt;&gt;"",IF(AND(MONTH($N1201) &lt;= 11, MONTH($O1201) &gt;= 11), IF($R1201 &lt;&gt; "", $H1201/$R1201, ""), ""),"")</f>
        <v/>
      </c>
      <c r="AD1201" s="10" t="str">
        <f>IF(Overall!$A1203&lt;&gt;"",IF(AND(MONTH($N1201) &lt;= 12, MONTH($O1201) &gt;= 12), IF($R1201 &lt;&gt; "", $H1201/$R1201, ""), ""),"")</f>
        <v/>
      </c>
      <c r="AF1201" s="10" t="str">
        <f ca="1">IFERROR(IF(AND(NOW()&lt;= EOMONTH(DATE(YEAR($O1201),1, 1), 0), Overall!$A1203&lt;&gt;"", MONTH($N1201) &lt;= 1, MONTH($O1201) &gt;= 1), IF($R1201 &lt;&gt; "", $H1201/$R1201, ""), ""), "")</f>
        <v/>
      </c>
      <c r="AG1201" s="10" t="str">
        <f ca="1">IFERROR(IF(AND(NOW()&lt;= EOMONTH(DATE(YEAR($O1201),2, 1), 0), Overall!$A1203&lt;&gt;"", MONTH($N1201) &lt;= 2, MONTH($O1201) &gt;= 2), IF($R1201 &lt;&gt; "", $H1201/$R1201, ""), ""), "")</f>
        <v/>
      </c>
      <c r="AH1201" s="10" t="str">
        <f ca="1">IFERROR(IF(AND(NOW()&lt;= EOMONTH(DATE(YEAR($O1201),3, 1), 0), Overall!$A1203&lt;&gt;"", MONTH($N1201) &lt;= 3, MONTH($O1201) &gt;= 3), IF($R1201 &lt;&gt; "", $H1201/$R1201, ""), ""), "")</f>
        <v/>
      </c>
      <c r="AI1201" s="10" t="str">
        <f ca="1">IFERROR(IF(AND(NOW()&lt;= EOMONTH(DATE(YEAR($O1201),4, 1), 0), Overall!$A1203&lt;&gt;"", MONTH($N1201) &lt;= 4, MONTH($O1201) &gt;= 4), IF($R1201 &lt;&gt; "", $H1201/$R1201, ""), ""), "")</f>
        <v/>
      </c>
      <c r="AJ1201" s="10" t="str">
        <f ca="1">IFERROR(IF(AND(NOW()&lt;= EOMONTH(DATE(YEAR($O1201),5, 1), 0), Overall!$A1203&lt;&gt;"", MONTH($N1201) &lt;= 5, MONTH($O1201) &gt;= 5), IF($R1201 &lt;&gt; "", $H1201/$R1201, ""), ""), "")</f>
        <v/>
      </c>
      <c r="AK1201" s="10" t="str">
        <f ca="1">IFERROR(IF(AND(NOW()&lt;= EOMONTH(DATE(YEAR($O1201),6, 1), 0), Overall!$A1203&lt;&gt;"", MONTH($N1201) &lt;= 6, MONTH($O1201) &gt;= 6), IF($R1201 &lt;&gt; "", $H1201/$R1201, ""), ""), "")</f>
        <v/>
      </c>
      <c r="AL1201" s="10" t="str">
        <f ca="1">IFERROR(IF(AND(NOW()&lt;= EOMONTH(DATE(YEAR($O1201),7, 1), 0), Overall!$A1203&lt;&gt;"", MONTH($N1201) &lt;= 7, MONTH($O1201) &gt;= 7), IF($R1201 &lt;&gt; "", $H1201/$R1201, ""), ""), "")</f>
        <v/>
      </c>
      <c r="AM1201" s="10" t="str">
        <f ca="1">IFERROR(IF(AND(NOW()&lt;= EOMONTH(DATE(YEAR($O1201),8, 1), 0), Overall!$A1203&lt;&gt;"", MONTH($N1201) &lt;= 8, MONTH($O1201) &gt;= 8), IF($R1201 &lt;&gt; "", $H1201/$R1201, ""), ""), "")</f>
        <v/>
      </c>
      <c r="AN1201" s="10" t="str">
        <f ca="1">IFERROR(IF(AND(NOW()&lt;= EOMONTH(DATE(YEAR($O1201),9, 1), 0), Overall!$A1203&lt;&gt;"", MONTH($N1201) &lt;= 9, MONTH($O1201) &gt;= 9), IF($R1201 &lt;&gt; "", $H1201/$R1201, ""), ""), "")</f>
        <v/>
      </c>
      <c r="AO1201" s="10" t="str">
        <f ca="1">IFERROR(IF(AND(NOW()&lt;= EOMONTH(DATE(YEAR($O1201),10, 1), 0), Overall!$A1203&lt;&gt;"", MONTH($N1201) &lt;= 10, MONTH($O1201) &gt;= 10), IF($R1201 &lt;&gt; "", $H1201/$R1201, ""), ""), "")</f>
        <v/>
      </c>
      <c r="AP1201" s="10" t="str">
        <f ca="1">IFERROR(IF(AND(NOW()&lt;= EOMONTH(DATE(YEAR($O1201),11, 1), 0), Overall!$A1203&lt;&gt;"", MONTH($N1201) &lt;=11, MONTH($O1201) &gt;= 11), IF($R1201 &lt;&gt; "", $H1201/$R1201, ""), ""), "")</f>
        <v/>
      </c>
      <c r="AQ1201" s="10" t="str">
        <f ca="1">IFERROR(IF(AND(NOW()&lt;= EOMONTH(DATE(YEAR($O1201),12, 1), 0), Overall!$A1203&lt;&gt;"", MONTH($N1201) &lt;= 12, MONTH($O1201) &gt;= 12), IF($R1201 &lt;&gt; "", $H1201/$R1201, ""), ""), "")</f>
        <v/>
      </c>
      <c r="AR1201" s="16">
        <f t="shared" ca="1" si="39"/>
        <v>0</v>
      </c>
    </row>
    <row r="1202" spans="1:44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6" t="str">
        <f>IF(Overall!F1204&lt;&gt;"",VALUE(Overall!F1204),"")</f>
        <v/>
      </c>
      <c r="I1202" s="6" t="str">
        <f>IF(Overall!G1204&lt;&gt;"",VALUE(Overall!G1204),"")</f>
        <v/>
      </c>
      <c r="J1202" s="6" t="str">
        <f>IF(Overall!H1204&lt;&gt;"",VALUE(Overall!H1204),"")</f>
        <v/>
      </c>
      <c r="K1202" s="6" t="str">
        <f>IF(Overall!I1204&lt;&gt;"",VALUE(Overall!I1204),"")</f>
        <v/>
      </c>
      <c r="L1202" s="6" t="str">
        <f>IF(Overall!J1204&lt;&gt;"",VALUE(Overall!J1204),"")</f>
        <v/>
      </c>
      <c r="M1202" s="6" t="str">
        <f>IF(Overall!K1204&lt;&gt;"",VALUE(Overall!K1204),"")</f>
        <v/>
      </c>
      <c r="N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O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P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Q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R1202" s="5" t="str">
        <f t="shared" si="38"/>
        <v/>
      </c>
      <c r="S1202" s="10" t="str">
        <f>IF(Overall!$A1204&lt;&gt;"",IF(AND(MONTH($N1202) &lt;= 1, MONTH($O1202) &gt;= 1), IF($R1202 &lt;&gt; "", $H1202/$R1202, ""), ""),"")</f>
        <v/>
      </c>
      <c r="T1202" s="10" t="str">
        <f>IF(Overall!$A1204&lt;&gt;"",IF(AND(MONTH($N1202) &lt;= 2, MONTH($O1202) &gt;= 2), IF($R1202 &lt;&gt; "", $H1202/$R1202, ""), ""),"")</f>
        <v/>
      </c>
      <c r="U1202" s="10" t="str">
        <f>IF(Overall!$A1204&lt;&gt;"",IF(AND(MONTH($N1202) &lt;= 3, MONTH($O1202) &gt;= 3), IF($R1202 &lt;&gt; "", $H1202/$R1202, ""), ""),"")</f>
        <v/>
      </c>
      <c r="V1202" s="10" t="str">
        <f>IF(Overall!$A1204&lt;&gt;"",IF(AND(MONTH($N1202) &lt;= 4, MONTH($O1202) &gt;= 4), IF($R1202 &lt;&gt; "", $H1202/$R1202, ""), ""),"")</f>
        <v/>
      </c>
      <c r="W1202" s="10" t="str">
        <f>IF(Overall!$A1204&lt;&gt;"",IF(AND(MONTH($N1202) &lt;= 5, MONTH($O1202) &gt;= 5), IF($R1202 &lt;&gt; "", $H1202/$R1202, ""), ""),"")</f>
        <v/>
      </c>
      <c r="X1202" s="10" t="str">
        <f>IF(Overall!$A1204&lt;&gt;"",IF(AND(MONTH($N1202) &lt;= 6, MONTH($O1202) &gt;= 6), IF($R1202 &lt;&gt; "", $H1202/$R1202, ""), ""),"")</f>
        <v/>
      </c>
      <c r="Y1202" s="10" t="str">
        <f>IF(Overall!$A1204&lt;&gt;"",IF(AND(MONTH($N1202) &lt;= 7, MONTH($O1202) &gt;= 7 ), IF($R1202 &lt;&gt; "", $H1202/$R1202, ""), ""),"")</f>
        <v/>
      </c>
      <c r="Z1202" s="10" t="str">
        <f>IF(Overall!$A1204&lt;&gt;"",IF(AND(MONTH($N1202) &lt;= 8, MONTH($O1202) &gt;= 8), IF($R1202 &lt;&gt; "", $H1202/$R1202, ""), ""),"")</f>
        <v/>
      </c>
      <c r="AA1202" s="10" t="str">
        <f>IF(Overall!$A1204&lt;&gt;"",IF(AND(MONTH($N1202) &lt;= 9, MONTH($O1202) &gt;= 9), IF($R1202 &lt;&gt; "", $H1202/$R1202, ""), ""),"")</f>
        <v/>
      </c>
      <c r="AB1202" s="10" t="str">
        <f>IF(Overall!$A1204&lt;&gt;"",IF(AND(MONTH($N1202) &lt;= 10, MONTH($O1202) &gt;= 10), IF($R1202 &lt;&gt; "", $H1202/$R1202, ""), ""),"")</f>
        <v/>
      </c>
      <c r="AC1202" s="10" t="str">
        <f>IF(Overall!$A1204&lt;&gt;"",IF(AND(MONTH($N1202) &lt;= 11, MONTH($O1202) &gt;= 11), IF($R1202 &lt;&gt; "", $H1202/$R1202, ""), ""),"")</f>
        <v/>
      </c>
      <c r="AD1202" s="10" t="str">
        <f>IF(Overall!$A1204&lt;&gt;"",IF(AND(MONTH($N1202) &lt;= 12, MONTH($O1202) &gt;= 12), IF($R1202 &lt;&gt; "", $H1202/$R1202, ""), ""),"")</f>
        <v/>
      </c>
      <c r="AF1202" s="10" t="str">
        <f ca="1">IFERROR(IF(AND(NOW()&lt;= EOMONTH(DATE(YEAR($O1202),1, 1), 0), Overall!$A1204&lt;&gt;"", MONTH($N1202) &lt;= 1, MONTH($O1202) &gt;= 1), IF($R1202 &lt;&gt; "", $H1202/$R1202, ""), ""), "")</f>
        <v/>
      </c>
      <c r="AG1202" s="10" t="str">
        <f ca="1">IFERROR(IF(AND(NOW()&lt;= EOMONTH(DATE(YEAR($O1202),2, 1), 0), Overall!$A1204&lt;&gt;"", MONTH($N1202) &lt;= 2, MONTH($O1202) &gt;= 2), IF($R1202 &lt;&gt; "", $H1202/$R1202, ""), ""), "")</f>
        <v/>
      </c>
      <c r="AH1202" s="10" t="str">
        <f ca="1">IFERROR(IF(AND(NOW()&lt;= EOMONTH(DATE(YEAR($O1202),3, 1), 0), Overall!$A1204&lt;&gt;"", MONTH($N1202) &lt;= 3, MONTH($O1202) &gt;= 3), IF($R1202 &lt;&gt; "", $H1202/$R1202, ""), ""), "")</f>
        <v/>
      </c>
      <c r="AI1202" s="10" t="str">
        <f ca="1">IFERROR(IF(AND(NOW()&lt;= EOMONTH(DATE(YEAR($O1202),4, 1), 0), Overall!$A1204&lt;&gt;"", MONTH($N1202) &lt;= 4, MONTH($O1202) &gt;= 4), IF($R1202 &lt;&gt; "", $H1202/$R1202, ""), ""), "")</f>
        <v/>
      </c>
      <c r="AJ1202" s="10" t="str">
        <f ca="1">IFERROR(IF(AND(NOW()&lt;= EOMONTH(DATE(YEAR($O1202),5, 1), 0), Overall!$A1204&lt;&gt;"", MONTH($N1202) &lt;= 5, MONTH($O1202) &gt;= 5), IF($R1202 &lt;&gt; "", $H1202/$R1202, ""), ""), "")</f>
        <v/>
      </c>
      <c r="AK1202" s="10" t="str">
        <f ca="1">IFERROR(IF(AND(NOW()&lt;= EOMONTH(DATE(YEAR($O1202),6, 1), 0), Overall!$A1204&lt;&gt;"", MONTH($N1202) &lt;= 6, MONTH($O1202) &gt;= 6), IF($R1202 &lt;&gt; "", $H1202/$R1202, ""), ""), "")</f>
        <v/>
      </c>
      <c r="AL1202" s="10" t="str">
        <f ca="1">IFERROR(IF(AND(NOW()&lt;= EOMONTH(DATE(YEAR($O1202),7, 1), 0), Overall!$A1204&lt;&gt;"", MONTH($N1202) &lt;= 7, MONTH($O1202) &gt;= 7), IF($R1202 &lt;&gt; "", $H1202/$R1202, ""), ""), "")</f>
        <v/>
      </c>
      <c r="AM1202" s="10" t="str">
        <f ca="1">IFERROR(IF(AND(NOW()&lt;= EOMONTH(DATE(YEAR($O1202),8, 1), 0), Overall!$A1204&lt;&gt;"", MONTH($N1202) &lt;= 8, MONTH($O1202) &gt;= 8), IF($R1202 &lt;&gt; "", $H1202/$R1202, ""), ""), "")</f>
        <v/>
      </c>
      <c r="AN1202" s="10" t="str">
        <f ca="1">IFERROR(IF(AND(NOW()&lt;= EOMONTH(DATE(YEAR($O1202),9, 1), 0), Overall!$A1204&lt;&gt;"", MONTH($N1202) &lt;= 9, MONTH($O1202) &gt;= 9), IF($R1202 &lt;&gt; "", $H1202/$R1202, ""), ""), "")</f>
        <v/>
      </c>
      <c r="AO1202" s="10" t="str">
        <f ca="1">IFERROR(IF(AND(NOW()&lt;= EOMONTH(DATE(YEAR($O1202),10, 1), 0), Overall!$A1204&lt;&gt;"", MONTH($N1202) &lt;= 10, MONTH($O1202) &gt;= 10), IF($R1202 &lt;&gt; "", $H1202/$R1202, ""), ""), "")</f>
        <v/>
      </c>
      <c r="AP1202" s="10" t="str">
        <f ca="1">IFERROR(IF(AND(NOW()&lt;= EOMONTH(DATE(YEAR($O1202),11, 1), 0), Overall!$A1204&lt;&gt;"", MONTH($N1202) &lt;=11, MONTH($O1202) &gt;= 11), IF($R1202 &lt;&gt; "", $H1202/$R1202, ""), ""), "")</f>
        <v/>
      </c>
      <c r="AQ1202" s="10" t="str">
        <f ca="1">IFERROR(IF(AND(NOW()&lt;= EOMONTH(DATE(YEAR($O1202),12, 1), 0), Overall!$A1204&lt;&gt;"", MONTH($N1202) &lt;= 12, MONTH($O1202) &gt;= 12), IF($R1202 &lt;&gt; "", $H1202/$R1202, ""), ""), "")</f>
        <v/>
      </c>
      <c r="AR1202" s="16">
        <f t="shared" ca="1" si="39"/>
        <v>0</v>
      </c>
    </row>
    <row r="1203" spans="1:44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6" t="str">
        <f>IF(Overall!F1205&lt;&gt;"",VALUE(Overall!F1205),"")</f>
        <v/>
      </c>
      <c r="I1203" s="6" t="str">
        <f>IF(Overall!G1205&lt;&gt;"",VALUE(Overall!G1205),"")</f>
        <v/>
      </c>
      <c r="J1203" s="6" t="str">
        <f>IF(Overall!H1205&lt;&gt;"",VALUE(Overall!H1205),"")</f>
        <v/>
      </c>
      <c r="K1203" s="6" t="str">
        <f>IF(Overall!I1205&lt;&gt;"",VALUE(Overall!I1205),"")</f>
        <v/>
      </c>
      <c r="L1203" s="6" t="str">
        <f>IF(Overall!J1205&lt;&gt;"",VALUE(Overall!J1205),"")</f>
        <v/>
      </c>
      <c r="M1203" s="6" t="str">
        <f>IF(Overall!K1205&lt;&gt;"",VALUE(Overall!K1205),"")</f>
        <v/>
      </c>
      <c r="N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O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P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Q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R1203" s="5" t="str">
        <f t="shared" si="38"/>
        <v/>
      </c>
      <c r="S1203" s="10" t="str">
        <f>IF(Overall!$A1205&lt;&gt;"",IF(AND(MONTH($N1203) &lt;= 1, MONTH($O1203) &gt;= 1), IF($R1203 &lt;&gt; "", $H1203/$R1203, ""), ""),"")</f>
        <v/>
      </c>
      <c r="T1203" s="10" t="str">
        <f>IF(Overall!$A1205&lt;&gt;"",IF(AND(MONTH($N1203) &lt;= 2, MONTH($O1203) &gt;= 2), IF($R1203 &lt;&gt; "", $H1203/$R1203, ""), ""),"")</f>
        <v/>
      </c>
      <c r="U1203" s="10" t="str">
        <f>IF(Overall!$A1205&lt;&gt;"",IF(AND(MONTH($N1203) &lt;= 3, MONTH($O1203) &gt;= 3), IF($R1203 &lt;&gt; "", $H1203/$R1203, ""), ""),"")</f>
        <v/>
      </c>
      <c r="V1203" s="10" t="str">
        <f>IF(Overall!$A1205&lt;&gt;"",IF(AND(MONTH($N1203) &lt;= 4, MONTH($O1203) &gt;= 4), IF($R1203 &lt;&gt; "", $H1203/$R1203, ""), ""),"")</f>
        <v/>
      </c>
      <c r="W1203" s="10" t="str">
        <f>IF(Overall!$A1205&lt;&gt;"",IF(AND(MONTH($N1203) &lt;= 5, MONTH($O1203) &gt;= 5), IF($R1203 &lt;&gt; "", $H1203/$R1203, ""), ""),"")</f>
        <v/>
      </c>
      <c r="X1203" s="10" t="str">
        <f>IF(Overall!$A1205&lt;&gt;"",IF(AND(MONTH($N1203) &lt;= 6, MONTH($O1203) &gt;= 6), IF($R1203 &lt;&gt; "", $H1203/$R1203, ""), ""),"")</f>
        <v/>
      </c>
      <c r="Y1203" s="10" t="str">
        <f>IF(Overall!$A1205&lt;&gt;"",IF(AND(MONTH($N1203) &lt;= 7, MONTH($O1203) &gt;= 7 ), IF($R1203 &lt;&gt; "", $H1203/$R1203, ""), ""),"")</f>
        <v/>
      </c>
      <c r="Z1203" s="10" t="str">
        <f>IF(Overall!$A1205&lt;&gt;"",IF(AND(MONTH($N1203) &lt;= 8, MONTH($O1203) &gt;= 8), IF($R1203 &lt;&gt; "", $H1203/$R1203, ""), ""),"")</f>
        <v/>
      </c>
      <c r="AA1203" s="10" t="str">
        <f>IF(Overall!$A1205&lt;&gt;"",IF(AND(MONTH($N1203) &lt;= 9, MONTH($O1203) &gt;= 9), IF($R1203 &lt;&gt; "", $H1203/$R1203, ""), ""),"")</f>
        <v/>
      </c>
      <c r="AB1203" s="10" t="str">
        <f>IF(Overall!$A1205&lt;&gt;"",IF(AND(MONTH($N1203) &lt;= 10, MONTH($O1203) &gt;= 10), IF($R1203 &lt;&gt; "", $H1203/$R1203, ""), ""),"")</f>
        <v/>
      </c>
      <c r="AC1203" s="10" t="str">
        <f>IF(Overall!$A1205&lt;&gt;"",IF(AND(MONTH($N1203) &lt;= 11, MONTH($O1203) &gt;= 11), IF($R1203 &lt;&gt; "", $H1203/$R1203, ""), ""),"")</f>
        <v/>
      </c>
      <c r="AD1203" s="10" t="str">
        <f>IF(Overall!$A1205&lt;&gt;"",IF(AND(MONTH($N1203) &lt;= 12, MONTH($O1203) &gt;= 12), IF($R1203 &lt;&gt; "", $H1203/$R1203, ""), ""),"")</f>
        <v/>
      </c>
      <c r="AF1203" s="10" t="str">
        <f ca="1">IFERROR(IF(AND(NOW()&lt;= EOMONTH(DATE(YEAR($O1203),1, 1), 0), Overall!$A1205&lt;&gt;"", MONTH($N1203) &lt;= 1, MONTH($O1203) &gt;= 1), IF($R1203 &lt;&gt; "", $H1203/$R1203, ""), ""), "")</f>
        <v/>
      </c>
      <c r="AG1203" s="10" t="str">
        <f ca="1">IFERROR(IF(AND(NOW()&lt;= EOMONTH(DATE(YEAR($O1203),2, 1), 0), Overall!$A1205&lt;&gt;"", MONTH($N1203) &lt;= 2, MONTH($O1203) &gt;= 2), IF($R1203 &lt;&gt; "", $H1203/$R1203, ""), ""), "")</f>
        <v/>
      </c>
      <c r="AH1203" s="10" t="str">
        <f ca="1">IFERROR(IF(AND(NOW()&lt;= EOMONTH(DATE(YEAR($O1203),3, 1), 0), Overall!$A1205&lt;&gt;"", MONTH($N1203) &lt;= 3, MONTH($O1203) &gt;= 3), IF($R1203 &lt;&gt; "", $H1203/$R1203, ""), ""), "")</f>
        <v/>
      </c>
      <c r="AI1203" s="10" t="str">
        <f ca="1">IFERROR(IF(AND(NOW()&lt;= EOMONTH(DATE(YEAR($O1203),4, 1), 0), Overall!$A1205&lt;&gt;"", MONTH($N1203) &lt;= 4, MONTH($O1203) &gt;= 4), IF($R1203 &lt;&gt; "", $H1203/$R1203, ""), ""), "")</f>
        <v/>
      </c>
      <c r="AJ1203" s="10" t="str">
        <f ca="1">IFERROR(IF(AND(NOW()&lt;= EOMONTH(DATE(YEAR($O1203),5, 1), 0), Overall!$A1205&lt;&gt;"", MONTH($N1203) &lt;= 5, MONTH($O1203) &gt;= 5), IF($R1203 &lt;&gt; "", $H1203/$R1203, ""), ""), "")</f>
        <v/>
      </c>
      <c r="AK1203" s="10" t="str">
        <f ca="1">IFERROR(IF(AND(NOW()&lt;= EOMONTH(DATE(YEAR($O1203),6, 1), 0), Overall!$A1205&lt;&gt;"", MONTH($N1203) &lt;= 6, MONTH($O1203) &gt;= 6), IF($R1203 &lt;&gt; "", $H1203/$R1203, ""), ""), "")</f>
        <v/>
      </c>
      <c r="AL1203" s="10" t="str">
        <f ca="1">IFERROR(IF(AND(NOW()&lt;= EOMONTH(DATE(YEAR($O1203),7, 1), 0), Overall!$A1205&lt;&gt;"", MONTH($N1203) &lt;= 7, MONTH($O1203) &gt;= 7), IF($R1203 &lt;&gt; "", $H1203/$R1203, ""), ""), "")</f>
        <v/>
      </c>
      <c r="AM1203" s="10" t="str">
        <f ca="1">IFERROR(IF(AND(NOW()&lt;= EOMONTH(DATE(YEAR($O1203),8, 1), 0), Overall!$A1205&lt;&gt;"", MONTH($N1203) &lt;= 8, MONTH($O1203) &gt;= 8), IF($R1203 &lt;&gt; "", $H1203/$R1203, ""), ""), "")</f>
        <v/>
      </c>
      <c r="AN1203" s="10" t="str">
        <f ca="1">IFERROR(IF(AND(NOW()&lt;= EOMONTH(DATE(YEAR($O1203),9, 1), 0), Overall!$A1205&lt;&gt;"", MONTH($N1203) &lt;= 9, MONTH($O1203) &gt;= 9), IF($R1203 &lt;&gt; "", $H1203/$R1203, ""), ""), "")</f>
        <v/>
      </c>
      <c r="AO1203" s="10" t="str">
        <f ca="1">IFERROR(IF(AND(NOW()&lt;= EOMONTH(DATE(YEAR($O1203),10, 1), 0), Overall!$A1205&lt;&gt;"", MONTH($N1203) &lt;= 10, MONTH($O1203) &gt;= 10), IF($R1203 &lt;&gt; "", $H1203/$R1203, ""), ""), "")</f>
        <v/>
      </c>
      <c r="AP1203" s="10" t="str">
        <f ca="1">IFERROR(IF(AND(NOW()&lt;= EOMONTH(DATE(YEAR($O1203),11, 1), 0), Overall!$A1205&lt;&gt;"", MONTH($N1203) &lt;=11, MONTH($O1203) &gt;= 11), IF($R1203 &lt;&gt; "", $H1203/$R1203, ""), ""), "")</f>
        <v/>
      </c>
      <c r="AQ1203" s="10" t="str">
        <f ca="1">IFERROR(IF(AND(NOW()&lt;= EOMONTH(DATE(YEAR($O1203),12, 1), 0), Overall!$A1205&lt;&gt;"", MONTH($N1203) &lt;= 12, MONTH($O1203) &gt;= 12), IF($R1203 &lt;&gt; "", $H1203/$R1203, ""), ""), "")</f>
        <v/>
      </c>
      <c r="AR1203" s="16">
        <f t="shared" ca="1" si="39"/>
        <v>0</v>
      </c>
    </row>
    <row r="1204" spans="1:44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6" t="str">
        <f>IF(Overall!F1206&lt;&gt;"",VALUE(Overall!F1206),"")</f>
        <v/>
      </c>
      <c r="I1204" s="6" t="str">
        <f>IF(Overall!G1206&lt;&gt;"",VALUE(Overall!G1206),"")</f>
        <v/>
      </c>
      <c r="J1204" s="6" t="str">
        <f>IF(Overall!H1206&lt;&gt;"",VALUE(Overall!H1206),"")</f>
        <v/>
      </c>
      <c r="K1204" s="6" t="str">
        <f>IF(Overall!I1206&lt;&gt;"",VALUE(Overall!I1206),"")</f>
        <v/>
      </c>
      <c r="L1204" s="6" t="str">
        <f>IF(Overall!J1206&lt;&gt;"",VALUE(Overall!J1206),"")</f>
        <v/>
      </c>
      <c r="M1204" s="6" t="str">
        <f>IF(Overall!K1206&lt;&gt;"",VALUE(Overall!K1206),"")</f>
        <v/>
      </c>
      <c r="N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O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P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Q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R1204" s="5" t="str">
        <f t="shared" si="38"/>
        <v/>
      </c>
      <c r="S1204" s="10" t="str">
        <f>IF(Overall!$A1206&lt;&gt;"",IF(AND(MONTH($N1204) &lt;= 1, MONTH($O1204) &gt;= 1), IF($R1204 &lt;&gt; "", $H1204/$R1204, ""), ""),"")</f>
        <v/>
      </c>
      <c r="T1204" s="10" t="str">
        <f>IF(Overall!$A1206&lt;&gt;"",IF(AND(MONTH($N1204) &lt;= 2, MONTH($O1204) &gt;= 2), IF($R1204 &lt;&gt; "", $H1204/$R1204, ""), ""),"")</f>
        <v/>
      </c>
      <c r="U1204" s="10" t="str">
        <f>IF(Overall!$A1206&lt;&gt;"",IF(AND(MONTH($N1204) &lt;= 3, MONTH($O1204) &gt;= 3), IF($R1204 &lt;&gt; "", $H1204/$R1204, ""), ""),"")</f>
        <v/>
      </c>
      <c r="V1204" s="10" t="str">
        <f>IF(Overall!$A1206&lt;&gt;"",IF(AND(MONTH($N1204) &lt;= 4, MONTH($O1204) &gt;= 4), IF($R1204 &lt;&gt; "", $H1204/$R1204, ""), ""),"")</f>
        <v/>
      </c>
      <c r="W1204" s="10" t="str">
        <f>IF(Overall!$A1206&lt;&gt;"",IF(AND(MONTH($N1204) &lt;= 5, MONTH($O1204) &gt;= 5), IF($R1204 &lt;&gt; "", $H1204/$R1204, ""), ""),"")</f>
        <v/>
      </c>
      <c r="X1204" s="10" t="str">
        <f>IF(Overall!$A1206&lt;&gt;"",IF(AND(MONTH($N1204) &lt;= 6, MONTH($O1204) &gt;= 6), IF($R1204 &lt;&gt; "", $H1204/$R1204, ""), ""),"")</f>
        <v/>
      </c>
      <c r="Y1204" s="10" t="str">
        <f>IF(Overall!$A1206&lt;&gt;"",IF(AND(MONTH($N1204) &lt;= 7, MONTH($O1204) &gt;= 7 ), IF($R1204 &lt;&gt; "", $H1204/$R1204, ""), ""),"")</f>
        <v/>
      </c>
      <c r="Z1204" s="10" t="str">
        <f>IF(Overall!$A1206&lt;&gt;"",IF(AND(MONTH($N1204) &lt;= 8, MONTH($O1204) &gt;= 8), IF($R1204 &lt;&gt; "", $H1204/$R1204, ""), ""),"")</f>
        <v/>
      </c>
      <c r="AA1204" s="10" t="str">
        <f>IF(Overall!$A1206&lt;&gt;"",IF(AND(MONTH($N1204) &lt;= 9, MONTH($O1204) &gt;= 9), IF($R1204 &lt;&gt; "", $H1204/$R1204, ""), ""),"")</f>
        <v/>
      </c>
      <c r="AB1204" s="10" t="str">
        <f>IF(Overall!$A1206&lt;&gt;"",IF(AND(MONTH($N1204) &lt;= 10, MONTH($O1204) &gt;= 10), IF($R1204 &lt;&gt; "", $H1204/$R1204, ""), ""),"")</f>
        <v/>
      </c>
      <c r="AC1204" s="10" t="str">
        <f>IF(Overall!$A1206&lt;&gt;"",IF(AND(MONTH($N1204) &lt;= 11, MONTH($O1204) &gt;= 11), IF($R1204 &lt;&gt; "", $H1204/$R1204, ""), ""),"")</f>
        <v/>
      </c>
      <c r="AD1204" s="10" t="str">
        <f>IF(Overall!$A1206&lt;&gt;"",IF(AND(MONTH($N1204) &lt;= 12, MONTH($O1204) &gt;= 12), IF($R1204 &lt;&gt; "", $H1204/$R1204, ""), ""),"")</f>
        <v/>
      </c>
      <c r="AF1204" s="10" t="str">
        <f ca="1">IFERROR(IF(AND(NOW()&lt;= EOMONTH(DATE(YEAR($O1204),1, 1), 0), Overall!$A1206&lt;&gt;"", MONTH($N1204) &lt;= 1, MONTH($O1204) &gt;= 1), IF($R1204 &lt;&gt; "", $H1204/$R1204, ""), ""), "")</f>
        <v/>
      </c>
      <c r="AG1204" s="10" t="str">
        <f ca="1">IFERROR(IF(AND(NOW()&lt;= EOMONTH(DATE(YEAR($O1204),2, 1), 0), Overall!$A1206&lt;&gt;"", MONTH($N1204) &lt;= 2, MONTH($O1204) &gt;= 2), IF($R1204 &lt;&gt; "", $H1204/$R1204, ""), ""), "")</f>
        <v/>
      </c>
      <c r="AH1204" s="10" t="str">
        <f ca="1">IFERROR(IF(AND(NOW()&lt;= EOMONTH(DATE(YEAR($O1204),3, 1), 0), Overall!$A1206&lt;&gt;"", MONTH($N1204) &lt;= 3, MONTH($O1204) &gt;= 3), IF($R1204 &lt;&gt; "", $H1204/$R1204, ""), ""), "")</f>
        <v/>
      </c>
      <c r="AI1204" s="10" t="str">
        <f ca="1">IFERROR(IF(AND(NOW()&lt;= EOMONTH(DATE(YEAR($O1204),4, 1), 0), Overall!$A1206&lt;&gt;"", MONTH($N1204) &lt;= 4, MONTH($O1204) &gt;= 4), IF($R1204 &lt;&gt; "", $H1204/$R1204, ""), ""), "")</f>
        <v/>
      </c>
      <c r="AJ1204" s="10" t="str">
        <f ca="1">IFERROR(IF(AND(NOW()&lt;= EOMONTH(DATE(YEAR($O1204),5, 1), 0), Overall!$A1206&lt;&gt;"", MONTH($N1204) &lt;= 5, MONTH($O1204) &gt;= 5), IF($R1204 &lt;&gt; "", $H1204/$R1204, ""), ""), "")</f>
        <v/>
      </c>
      <c r="AK1204" s="10" t="str">
        <f ca="1">IFERROR(IF(AND(NOW()&lt;= EOMONTH(DATE(YEAR($O1204),6, 1), 0), Overall!$A1206&lt;&gt;"", MONTH($N1204) &lt;= 6, MONTH($O1204) &gt;= 6), IF($R1204 &lt;&gt; "", $H1204/$R1204, ""), ""), "")</f>
        <v/>
      </c>
      <c r="AL1204" s="10" t="str">
        <f ca="1">IFERROR(IF(AND(NOW()&lt;= EOMONTH(DATE(YEAR($O1204),7, 1), 0), Overall!$A1206&lt;&gt;"", MONTH($N1204) &lt;= 7, MONTH($O1204) &gt;= 7), IF($R1204 &lt;&gt; "", $H1204/$R1204, ""), ""), "")</f>
        <v/>
      </c>
      <c r="AM1204" s="10" t="str">
        <f ca="1">IFERROR(IF(AND(NOW()&lt;= EOMONTH(DATE(YEAR($O1204),8, 1), 0), Overall!$A1206&lt;&gt;"", MONTH($N1204) &lt;= 8, MONTH($O1204) &gt;= 8), IF($R1204 &lt;&gt; "", $H1204/$R1204, ""), ""), "")</f>
        <v/>
      </c>
      <c r="AN1204" s="10" t="str">
        <f ca="1">IFERROR(IF(AND(NOW()&lt;= EOMONTH(DATE(YEAR($O1204),9, 1), 0), Overall!$A1206&lt;&gt;"", MONTH($N1204) &lt;= 9, MONTH($O1204) &gt;= 9), IF($R1204 &lt;&gt; "", $H1204/$R1204, ""), ""), "")</f>
        <v/>
      </c>
      <c r="AO1204" s="10" t="str">
        <f ca="1">IFERROR(IF(AND(NOW()&lt;= EOMONTH(DATE(YEAR($O1204),10, 1), 0), Overall!$A1206&lt;&gt;"", MONTH($N1204) &lt;= 10, MONTH($O1204) &gt;= 10), IF($R1204 &lt;&gt; "", $H1204/$R1204, ""), ""), "")</f>
        <v/>
      </c>
      <c r="AP1204" s="10" t="str">
        <f ca="1">IFERROR(IF(AND(NOW()&lt;= EOMONTH(DATE(YEAR($O1204),11, 1), 0), Overall!$A1206&lt;&gt;"", MONTH($N1204) &lt;=11, MONTH($O1204) &gt;= 11), IF($R1204 &lt;&gt; "", $H1204/$R1204, ""), ""), "")</f>
        <v/>
      </c>
      <c r="AQ1204" s="10" t="str">
        <f ca="1">IFERROR(IF(AND(NOW()&lt;= EOMONTH(DATE(YEAR($O1204),12, 1), 0), Overall!$A1206&lt;&gt;"", MONTH($N1204) &lt;= 12, MONTH($O1204) &gt;= 12), IF($R1204 &lt;&gt; "", $H1204/$R1204, ""), ""), "")</f>
        <v/>
      </c>
      <c r="AR1204" s="16">
        <f t="shared" ca="1" si="39"/>
        <v>0</v>
      </c>
    </row>
    <row r="1205" spans="1:44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6" t="str">
        <f>IF(Overall!F1207&lt;&gt;"",VALUE(Overall!F1207),"")</f>
        <v/>
      </c>
      <c r="I1205" s="6" t="str">
        <f>IF(Overall!G1207&lt;&gt;"",VALUE(Overall!G1207),"")</f>
        <v/>
      </c>
      <c r="J1205" s="6" t="str">
        <f>IF(Overall!H1207&lt;&gt;"",VALUE(Overall!H1207),"")</f>
        <v/>
      </c>
      <c r="K1205" s="6" t="str">
        <f>IF(Overall!I1207&lt;&gt;"",VALUE(Overall!I1207),"")</f>
        <v/>
      </c>
      <c r="L1205" s="6" t="str">
        <f>IF(Overall!J1207&lt;&gt;"",VALUE(Overall!J1207),"")</f>
        <v/>
      </c>
      <c r="M1205" s="6" t="str">
        <f>IF(Overall!K1207&lt;&gt;"",VALUE(Overall!K1207),"")</f>
        <v/>
      </c>
      <c r="N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O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P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Q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R1205" s="5" t="str">
        <f t="shared" si="38"/>
        <v/>
      </c>
      <c r="S1205" s="10" t="str">
        <f>IF(Overall!$A1207&lt;&gt;"",IF(AND(MONTH($N1205) &lt;= 1, MONTH($O1205) &gt;= 1), IF($R1205 &lt;&gt; "", $H1205/$R1205, ""), ""),"")</f>
        <v/>
      </c>
      <c r="T1205" s="10" t="str">
        <f>IF(Overall!$A1207&lt;&gt;"",IF(AND(MONTH($N1205) &lt;= 2, MONTH($O1205) &gt;= 2), IF($R1205 &lt;&gt; "", $H1205/$R1205, ""), ""),"")</f>
        <v/>
      </c>
      <c r="U1205" s="10" t="str">
        <f>IF(Overall!$A1207&lt;&gt;"",IF(AND(MONTH($N1205) &lt;= 3, MONTH($O1205) &gt;= 3), IF($R1205 &lt;&gt; "", $H1205/$R1205, ""), ""),"")</f>
        <v/>
      </c>
      <c r="V1205" s="10" t="str">
        <f>IF(Overall!$A1207&lt;&gt;"",IF(AND(MONTH($N1205) &lt;= 4, MONTH($O1205) &gt;= 4), IF($R1205 &lt;&gt; "", $H1205/$R1205, ""), ""),"")</f>
        <v/>
      </c>
      <c r="W1205" s="10" t="str">
        <f>IF(Overall!$A1207&lt;&gt;"",IF(AND(MONTH($N1205) &lt;= 5, MONTH($O1205) &gt;= 5), IF($R1205 &lt;&gt; "", $H1205/$R1205, ""), ""),"")</f>
        <v/>
      </c>
      <c r="X1205" s="10" t="str">
        <f>IF(Overall!$A1207&lt;&gt;"",IF(AND(MONTH($N1205) &lt;= 6, MONTH($O1205) &gt;= 6), IF($R1205 &lt;&gt; "", $H1205/$R1205, ""), ""),"")</f>
        <v/>
      </c>
      <c r="Y1205" s="10" t="str">
        <f>IF(Overall!$A1207&lt;&gt;"",IF(AND(MONTH($N1205) &lt;= 7, MONTH($O1205) &gt;= 7 ), IF($R1205 &lt;&gt; "", $H1205/$R1205, ""), ""),"")</f>
        <v/>
      </c>
      <c r="Z1205" s="10" t="str">
        <f>IF(Overall!$A1207&lt;&gt;"",IF(AND(MONTH($N1205) &lt;= 8, MONTH($O1205) &gt;= 8), IF($R1205 &lt;&gt; "", $H1205/$R1205, ""), ""),"")</f>
        <v/>
      </c>
      <c r="AA1205" s="10" t="str">
        <f>IF(Overall!$A1207&lt;&gt;"",IF(AND(MONTH($N1205) &lt;= 9, MONTH($O1205) &gt;= 9), IF($R1205 &lt;&gt; "", $H1205/$R1205, ""), ""),"")</f>
        <v/>
      </c>
      <c r="AB1205" s="10" t="str">
        <f>IF(Overall!$A1207&lt;&gt;"",IF(AND(MONTH($N1205) &lt;= 10, MONTH($O1205) &gt;= 10), IF($R1205 &lt;&gt; "", $H1205/$R1205, ""), ""),"")</f>
        <v/>
      </c>
      <c r="AC1205" s="10" t="str">
        <f>IF(Overall!$A1207&lt;&gt;"",IF(AND(MONTH($N1205) &lt;= 11, MONTH($O1205) &gt;= 11), IF($R1205 &lt;&gt; "", $H1205/$R1205, ""), ""),"")</f>
        <v/>
      </c>
      <c r="AD1205" s="10" t="str">
        <f>IF(Overall!$A1207&lt;&gt;"",IF(AND(MONTH($N1205) &lt;= 12, MONTH($O1205) &gt;= 12), IF($R1205 &lt;&gt; "", $H1205/$R1205, ""), ""),"")</f>
        <v/>
      </c>
      <c r="AF1205" s="10" t="str">
        <f ca="1">IFERROR(IF(AND(NOW()&lt;= EOMONTH(DATE(YEAR($O1205),1, 1), 0), Overall!$A1207&lt;&gt;"", MONTH($N1205) &lt;= 1, MONTH($O1205) &gt;= 1), IF($R1205 &lt;&gt; "", $H1205/$R1205, ""), ""), "")</f>
        <v/>
      </c>
      <c r="AG1205" s="10" t="str">
        <f ca="1">IFERROR(IF(AND(NOW()&lt;= EOMONTH(DATE(YEAR($O1205),2, 1), 0), Overall!$A1207&lt;&gt;"", MONTH($N1205) &lt;= 2, MONTH($O1205) &gt;= 2), IF($R1205 &lt;&gt; "", $H1205/$R1205, ""), ""), "")</f>
        <v/>
      </c>
      <c r="AH1205" s="10" t="str">
        <f ca="1">IFERROR(IF(AND(NOW()&lt;= EOMONTH(DATE(YEAR($O1205),3, 1), 0), Overall!$A1207&lt;&gt;"", MONTH($N1205) &lt;= 3, MONTH($O1205) &gt;= 3), IF($R1205 &lt;&gt; "", $H1205/$R1205, ""), ""), "")</f>
        <v/>
      </c>
      <c r="AI1205" s="10" t="str">
        <f ca="1">IFERROR(IF(AND(NOW()&lt;= EOMONTH(DATE(YEAR($O1205),4, 1), 0), Overall!$A1207&lt;&gt;"", MONTH($N1205) &lt;= 4, MONTH($O1205) &gt;= 4), IF($R1205 &lt;&gt; "", $H1205/$R1205, ""), ""), "")</f>
        <v/>
      </c>
      <c r="AJ1205" s="10" t="str">
        <f ca="1">IFERROR(IF(AND(NOW()&lt;= EOMONTH(DATE(YEAR($O1205),5, 1), 0), Overall!$A1207&lt;&gt;"", MONTH($N1205) &lt;= 5, MONTH($O1205) &gt;= 5), IF($R1205 &lt;&gt; "", $H1205/$R1205, ""), ""), "")</f>
        <v/>
      </c>
      <c r="AK1205" s="10" t="str">
        <f ca="1">IFERROR(IF(AND(NOW()&lt;= EOMONTH(DATE(YEAR($O1205),6, 1), 0), Overall!$A1207&lt;&gt;"", MONTH($N1205) &lt;= 6, MONTH($O1205) &gt;= 6), IF($R1205 &lt;&gt; "", $H1205/$R1205, ""), ""), "")</f>
        <v/>
      </c>
      <c r="AL1205" s="10" t="str">
        <f ca="1">IFERROR(IF(AND(NOW()&lt;= EOMONTH(DATE(YEAR($O1205),7, 1), 0), Overall!$A1207&lt;&gt;"", MONTH($N1205) &lt;= 7, MONTH($O1205) &gt;= 7), IF($R1205 &lt;&gt; "", $H1205/$R1205, ""), ""), "")</f>
        <v/>
      </c>
      <c r="AM1205" s="10" t="str">
        <f ca="1">IFERROR(IF(AND(NOW()&lt;= EOMONTH(DATE(YEAR($O1205),8, 1), 0), Overall!$A1207&lt;&gt;"", MONTH($N1205) &lt;= 8, MONTH($O1205) &gt;= 8), IF($R1205 &lt;&gt; "", $H1205/$R1205, ""), ""), "")</f>
        <v/>
      </c>
      <c r="AN1205" s="10" t="str">
        <f ca="1">IFERROR(IF(AND(NOW()&lt;= EOMONTH(DATE(YEAR($O1205),9, 1), 0), Overall!$A1207&lt;&gt;"", MONTH($N1205) &lt;= 9, MONTH($O1205) &gt;= 9), IF($R1205 &lt;&gt; "", $H1205/$R1205, ""), ""), "")</f>
        <v/>
      </c>
      <c r="AO1205" s="10" t="str">
        <f ca="1">IFERROR(IF(AND(NOW()&lt;= EOMONTH(DATE(YEAR($O1205),10, 1), 0), Overall!$A1207&lt;&gt;"", MONTH($N1205) &lt;= 10, MONTH($O1205) &gt;= 10), IF($R1205 &lt;&gt; "", $H1205/$R1205, ""), ""), "")</f>
        <v/>
      </c>
      <c r="AP1205" s="10" t="str">
        <f ca="1">IFERROR(IF(AND(NOW()&lt;= EOMONTH(DATE(YEAR($O1205),11, 1), 0), Overall!$A1207&lt;&gt;"", MONTH($N1205) &lt;=11, MONTH($O1205) &gt;= 11), IF($R1205 &lt;&gt; "", $H1205/$R1205, ""), ""), "")</f>
        <v/>
      </c>
      <c r="AQ1205" s="10" t="str">
        <f ca="1">IFERROR(IF(AND(NOW()&lt;= EOMONTH(DATE(YEAR($O1205),12, 1), 0), Overall!$A1207&lt;&gt;"", MONTH($N1205) &lt;= 12, MONTH($O1205) &gt;= 12), IF($R1205 &lt;&gt; "", $H1205/$R1205, ""), ""), "")</f>
        <v/>
      </c>
      <c r="AR1205" s="16">
        <f t="shared" ca="1" si="39"/>
        <v>0</v>
      </c>
    </row>
    <row r="1206" spans="1:44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6" t="str">
        <f>IF(Overall!F1208&lt;&gt;"",VALUE(Overall!F1208),"")</f>
        <v/>
      </c>
      <c r="I1206" s="6" t="str">
        <f>IF(Overall!G1208&lt;&gt;"",VALUE(Overall!G1208),"")</f>
        <v/>
      </c>
      <c r="J1206" s="6" t="str">
        <f>IF(Overall!H1208&lt;&gt;"",VALUE(Overall!H1208),"")</f>
        <v/>
      </c>
      <c r="K1206" s="6" t="str">
        <f>IF(Overall!I1208&lt;&gt;"",VALUE(Overall!I1208),"")</f>
        <v/>
      </c>
      <c r="L1206" s="6" t="str">
        <f>IF(Overall!J1208&lt;&gt;"",VALUE(Overall!J1208),"")</f>
        <v/>
      </c>
      <c r="M1206" s="6" t="str">
        <f>IF(Overall!K1208&lt;&gt;"",VALUE(Overall!K1208),"")</f>
        <v/>
      </c>
      <c r="N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O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P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Q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R1206" s="5" t="str">
        <f t="shared" si="38"/>
        <v/>
      </c>
      <c r="S1206" s="10" t="str">
        <f>IF(Overall!$A1208&lt;&gt;"",IF(AND(MONTH($N1206) &lt;= 1, MONTH($O1206) &gt;= 1), IF($R1206 &lt;&gt; "", $H1206/$R1206, ""), ""),"")</f>
        <v/>
      </c>
      <c r="T1206" s="10" t="str">
        <f>IF(Overall!$A1208&lt;&gt;"",IF(AND(MONTH($N1206) &lt;= 2, MONTH($O1206) &gt;= 2), IF($R1206 &lt;&gt; "", $H1206/$R1206, ""), ""),"")</f>
        <v/>
      </c>
      <c r="U1206" s="10" t="str">
        <f>IF(Overall!$A1208&lt;&gt;"",IF(AND(MONTH($N1206) &lt;= 3, MONTH($O1206) &gt;= 3), IF($R1206 &lt;&gt; "", $H1206/$R1206, ""), ""),"")</f>
        <v/>
      </c>
      <c r="V1206" s="10" t="str">
        <f>IF(Overall!$A1208&lt;&gt;"",IF(AND(MONTH($N1206) &lt;= 4, MONTH($O1206) &gt;= 4), IF($R1206 &lt;&gt; "", $H1206/$R1206, ""), ""),"")</f>
        <v/>
      </c>
      <c r="W1206" s="10" t="str">
        <f>IF(Overall!$A1208&lt;&gt;"",IF(AND(MONTH($N1206) &lt;= 5, MONTH($O1206) &gt;= 5), IF($R1206 &lt;&gt; "", $H1206/$R1206, ""), ""),"")</f>
        <v/>
      </c>
      <c r="X1206" s="10" t="str">
        <f>IF(Overall!$A1208&lt;&gt;"",IF(AND(MONTH($N1206) &lt;= 6, MONTH($O1206) &gt;= 6), IF($R1206 &lt;&gt; "", $H1206/$R1206, ""), ""),"")</f>
        <v/>
      </c>
      <c r="Y1206" s="10" t="str">
        <f>IF(Overall!$A1208&lt;&gt;"",IF(AND(MONTH($N1206) &lt;= 7, MONTH($O1206) &gt;= 7 ), IF($R1206 &lt;&gt; "", $H1206/$R1206, ""), ""),"")</f>
        <v/>
      </c>
      <c r="Z1206" s="10" t="str">
        <f>IF(Overall!$A1208&lt;&gt;"",IF(AND(MONTH($N1206) &lt;= 8, MONTH($O1206) &gt;= 8), IF($R1206 &lt;&gt; "", $H1206/$R1206, ""), ""),"")</f>
        <v/>
      </c>
      <c r="AA1206" s="10" t="str">
        <f>IF(Overall!$A1208&lt;&gt;"",IF(AND(MONTH($N1206) &lt;= 9, MONTH($O1206) &gt;= 9), IF($R1206 &lt;&gt; "", $H1206/$R1206, ""), ""),"")</f>
        <v/>
      </c>
      <c r="AB1206" s="10" t="str">
        <f>IF(Overall!$A1208&lt;&gt;"",IF(AND(MONTH($N1206) &lt;= 10, MONTH($O1206) &gt;= 10), IF($R1206 &lt;&gt; "", $H1206/$R1206, ""), ""),"")</f>
        <v/>
      </c>
      <c r="AC1206" s="10" t="str">
        <f>IF(Overall!$A1208&lt;&gt;"",IF(AND(MONTH($N1206) &lt;= 11, MONTH($O1206) &gt;= 11), IF($R1206 &lt;&gt; "", $H1206/$R1206, ""), ""),"")</f>
        <v/>
      </c>
      <c r="AD1206" s="10" t="str">
        <f>IF(Overall!$A1208&lt;&gt;"",IF(AND(MONTH($N1206) &lt;= 12, MONTH($O1206) &gt;= 12), IF($R1206 &lt;&gt; "", $H1206/$R1206, ""), ""),"")</f>
        <v/>
      </c>
      <c r="AF1206" s="10" t="str">
        <f ca="1">IFERROR(IF(AND(NOW()&lt;= EOMONTH(DATE(YEAR($O1206),1, 1), 0), Overall!$A1208&lt;&gt;"", MONTH($N1206) &lt;= 1, MONTH($O1206) &gt;= 1), IF($R1206 &lt;&gt; "", $H1206/$R1206, ""), ""), "")</f>
        <v/>
      </c>
      <c r="AG1206" s="10" t="str">
        <f ca="1">IFERROR(IF(AND(NOW()&lt;= EOMONTH(DATE(YEAR($O1206),2, 1), 0), Overall!$A1208&lt;&gt;"", MONTH($N1206) &lt;= 2, MONTH($O1206) &gt;= 2), IF($R1206 &lt;&gt; "", $H1206/$R1206, ""), ""), "")</f>
        <v/>
      </c>
      <c r="AH1206" s="10" t="str">
        <f ca="1">IFERROR(IF(AND(NOW()&lt;= EOMONTH(DATE(YEAR($O1206),3, 1), 0), Overall!$A1208&lt;&gt;"", MONTH($N1206) &lt;= 3, MONTH($O1206) &gt;= 3), IF($R1206 &lt;&gt; "", $H1206/$R1206, ""), ""), "")</f>
        <v/>
      </c>
      <c r="AI1206" s="10" t="str">
        <f ca="1">IFERROR(IF(AND(NOW()&lt;= EOMONTH(DATE(YEAR($O1206),4, 1), 0), Overall!$A1208&lt;&gt;"", MONTH($N1206) &lt;= 4, MONTH($O1206) &gt;= 4), IF($R1206 &lt;&gt; "", $H1206/$R1206, ""), ""), "")</f>
        <v/>
      </c>
      <c r="AJ1206" s="10" t="str">
        <f ca="1">IFERROR(IF(AND(NOW()&lt;= EOMONTH(DATE(YEAR($O1206),5, 1), 0), Overall!$A1208&lt;&gt;"", MONTH($N1206) &lt;= 5, MONTH($O1206) &gt;= 5), IF($R1206 &lt;&gt; "", $H1206/$R1206, ""), ""), "")</f>
        <v/>
      </c>
      <c r="AK1206" s="10" t="str">
        <f ca="1">IFERROR(IF(AND(NOW()&lt;= EOMONTH(DATE(YEAR($O1206),6, 1), 0), Overall!$A1208&lt;&gt;"", MONTH($N1206) &lt;= 6, MONTH($O1206) &gt;= 6), IF($R1206 &lt;&gt; "", $H1206/$R1206, ""), ""), "")</f>
        <v/>
      </c>
      <c r="AL1206" s="10" t="str">
        <f ca="1">IFERROR(IF(AND(NOW()&lt;= EOMONTH(DATE(YEAR($O1206),7, 1), 0), Overall!$A1208&lt;&gt;"", MONTH($N1206) &lt;= 7, MONTH($O1206) &gt;= 7), IF($R1206 &lt;&gt; "", $H1206/$R1206, ""), ""), "")</f>
        <v/>
      </c>
      <c r="AM1206" s="10" t="str">
        <f ca="1">IFERROR(IF(AND(NOW()&lt;= EOMONTH(DATE(YEAR($O1206),8, 1), 0), Overall!$A1208&lt;&gt;"", MONTH($N1206) &lt;= 8, MONTH($O1206) &gt;= 8), IF($R1206 &lt;&gt; "", $H1206/$R1206, ""), ""), "")</f>
        <v/>
      </c>
      <c r="AN1206" s="10" t="str">
        <f ca="1">IFERROR(IF(AND(NOW()&lt;= EOMONTH(DATE(YEAR($O1206),9, 1), 0), Overall!$A1208&lt;&gt;"", MONTH($N1206) &lt;= 9, MONTH($O1206) &gt;= 9), IF($R1206 &lt;&gt; "", $H1206/$R1206, ""), ""), "")</f>
        <v/>
      </c>
      <c r="AO1206" s="10" t="str">
        <f ca="1">IFERROR(IF(AND(NOW()&lt;= EOMONTH(DATE(YEAR($O1206),10, 1), 0), Overall!$A1208&lt;&gt;"", MONTH($N1206) &lt;= 10, MONTH($O1206) &gt;= 10), IF($R1206 &lt;&gt; "", $H1206/$R1206, ""), ""), "")</f>
        <v/>
      </c>
      <c r="AP1206" s="10" t="str">
        <f ca="1">IFERROR(IF(AND(NOW()&lt;= EOMONTH(DATE(YEAR($O1206),11, 1), 0), Overall!$A1208&lt;&gt;"", MONTH($N1206) &lt;=11, MONTH($O1206) &gt;= 11), IF($R1206 &lt;&gt; "", $H1206/$R1206, ""), ""), "")</f>
        <v/>
      </c>
      <c r="AQ1206" s="10" t="str">
        <f ca="1">IFERROR(IF(AND(NOW()&lt;= EOMONTH(DATE(YEAR($O1206),12, 1), 0), Overall!$A1208&lt;&gt;"", MONTH($N1206) &lt;= 12, MONTH($O1206) &gt;= 12), IF($R1206 &lt;&gt; "", $H1206/$R1206, ""), ""), "")</f>
        <v/>
      </c>
      <c r="AR1206" s="16">
        <f t="shared" ca="1" si="39"/>
        <v>0</v>
      </c>
    </row>
    <row r="1207" spans="1:44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6" t="str">
        <f>IF(Overall!F1209&lt;&gt;"",VALUE(Overall!F1209),"")</f>
        <v/>
      </c>
      <c r="I1207" s="6" t="str">
        <f>IF(Overall!G1209&lt;&gt;"",VALUE(Overall!G1209),"")</f>
        <v/>
      </c>
      <c r="J1207" s="6" t="str">
        <f>IF(Overall!H1209&lt;&gt;"",VALUE(Overall!H1209),"")</f>
        <v/>
      </c>
      <c r="K1207" s="6" t="str">
        <f>IF(Overall!I1209&lt;&gt;"",VALUE(Overall!I1209),"")</f>
        <v/>
      </c>
      <c r="L1207" s="6" t="str">
        <f>IF(Overall!J1209&lt;&gt;"",VALUE(Overall!J1209),"")</f>
        <v/>
      </c>
      <c r="M1207" s="6" t="str">
        <f>IF(Overall!K1209&lt;&gt;"",VALUE(Overall!K1209),"")</f>
        <v/>
      </c>
      <c r="N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O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P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Q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R1207" s="5" t="str">
        <f t="shared" si="38"/>
        <v/>
      </c>
      <c r="S1207" s="10" t="str">
        <f>IF(Overall!$A1209&lt;&gt;"",IF(AND(MONTH($N1207) &lt;= 1, MONTH($O1207) &gt;= 1), IF($R1207 &lt;&gt; "", $H1207/$R1207, ""), ""),"")</f>
        <v/>
      </c>
      <c r="T1207" s="10" t="str">
        <f>IF(Overall!$A1209&lt;&gt;"",IF(AND(MONTH($N1207) &lt;= 2, MONTH($O1207) &gt;= 2), IF($R1207 &lt;&gt; "", $H1207/$R1207, ""), ""),"")</f>
        <v/>
      </c>
      <c r="U1207" s="10" t="str">
        <f>IF(Overall!$A1209&lt;&gt;"",IF(AND(MONTH($N1207) &lt;= 3, MONTH($O1207) &gt;= 3), IF($R1207 &lt;&gt; "", $H1207/$R1207, ""), ""),"")</f>
        <v/>
      </c>
      <c r="V1207" s="10" t="str">
        <f>IF(Overall!$A1209&lt;&gt;"",IF(AND(MONTH($N1207) &lt;= 4, MONTH($O1207) &gt;= 4), IF($R1207 &lt;&gt; "", $H1207/$R1207, ""), ""),"")</f>
        <v/>
      </c>
      <c r="W1207" s="10" t="str">
        <f>IF(Overall!$A1209&lt;&gt;"",IF(AND(MONTH($N1207) &lt;= 5, MONTH($O1207) &gt;= 5), IF($R1207 &lt;&gt; "", $H1207/$R1207, ""), ""),"")</f>
        <v/>
      </c>
      <c r="X1207" s="10" t="str">
        <f>IF(Overall!$A1209&lt;&gt;"",IF(AND(MONTH($N1207) &lt;= 6, MONTH($O1207) &gt;= 6), IF($R1207 &lt;&gt; "", $H1207/$R1207, ""), ""),"")</f>
        <v/>
      </c>
      <c r="Y1207" s="10" t="str">
        <f>IF(Overall!$A1209&lt;&gt;"",IF(AND(MONTH($N1207) &lt;= 7, MONTH($O1207) &gt;= 7 ), IF($R1207 &lt;&gt; "", $H1207/$R1207, ""), ""),"")</f>
        <v/>
      </c>
      <c r="Z1207" s="10" t="str">
        <f>IF(Overall!$A1209&lt;&gt;"",IF(AND(MONTH($N1207) &lt;= 8, MONTH($O1207) &gt;= 8), IF($R1207 &lt;&gt; "", $H1207/$R1207, ""), ""),"")</f>
        <v/>
      </c>
      <c r="AA1207" s="10" t="str">
        <f>IF(Overall!$A1209&lt;&gt;"",IF(AND(MONTH($N1207) &lt;= 9, MONTH($O1207) &gt;= 9), IF($R1207 &lt;&gt; "", $H1207/$R1207, ""), ""),"")</f>
        <v/>
      </c>
      <c r="AB1207" s="10" t="str">
        <f>IF(Overall!$A1209&lt;&gt;"",IF(AND(MONTH($N1207) &lt;= 10, MONTH($O1207) &gt;= 10), IF($R1207 &lt;&gt; "", $H1207/$R1207, ""), ""),"")</f>
        <v/>
      </c>
      <c r="AC1207" s="10" t="str">
        <f>IF(Overall!$A1209&lt;&gt;"",IF(AND(MONTH($N1207) &lt;= 11, MONTH($O1207) &gt;= 11), IF($R1207 &lt;&gt; "", $H1207/$R1207, ""), ""),"")</f>
        <v/>
      </c>
      <c r="AD1207" s="10" t="str">
        <f>IF(Overall!$A1209&lt;&gt;"",IF(AND(MONTH($N1207) &lt;= 12, MONTH($O1207) &gt;= 12), IF($R1207 &lt;&gt; "", $H1207/$R1207, ""), ""),"")</f>
        <v/>
      </c>
      <c r="AF1207" s="10" t="str">
        <f ca="1">IFERROR(IF(AND(NOW()&lt;= EOMONTH(DATE(YEAR($O1207),1, 1), 0), Overall!$A1209&lt;&gt;"", MONTH($N1207) &lt;= 1, MONTH($O1207) &gt;= 1), IF($R1207 &lt;&gt; "", $H1207/$R1207, ""), ""), "")</f>
        <v/>
      </c>
      <c r="AG1207" s="10" t="str">
        <f ca="1">IFERROR(IF(AND(NOW()&lt;= EOMONTH(DATE(YEAR($O1207),2, 1), 0), Overall!$A1209&lt;&gt;"", MONTH($N1207) &lt;= 2, MONTH($O1207) &gt;= 2), IF($R1207 &lt;&gt; "", $H1207/$R1207, ""), ""), "")</f>
        <v/>
      </c>
      <c r="AH1207" s="10" t="str">
        <f ca="1">IFERROR(IF(AND(NOW()&lt;= EOMONTH(DATE(YEAR($O1207),3, 1), 0), Overall!$A1209&lt;&gt;"", MONTH($N1207) &lt;= 3, MONTH($O1207) &gt;= 3), IF($R1207 &lt;&gt; "", $H1207/$R1207, ""), ""), "")</f>
        <v/>
      </c>
      <c r="AI1207" s="10" t="str">
        <f ca="1">IFERROR(IF(AND(NOW()&lt;= EOMONTH(DATE(YEAR($O1207),4, 1), 0), Overall!$A1209&lt;&gt;"", MONTH($N1207) &lt;= 4, MONTH($O1207) &gt;= 4), IF($R1207 &lt;&gt; "", $H1207/$R1207, ""), ""), "")</f>
        <v/>
      </c>
      <c r="AJ1207" s="10" t="str">
        <f ca="1">IFERROR(IF(AND(NOW()&lt;= EOMONTH(DATE(YEAR($O1207),5, 1), 0), Overall!$A1209&lt;&gt;"", MONTH($N1207) &lt;= 5, MONTH($O1207) &gt;= 5), IF($R1207 &lt;&gt; "", $H1207/$R1207, ""), ""), "")</f>
        <v/>
      </c>
      <c r="AK1207" s="10" t="str">
        <f ca="1">IFERROR(IF(AND(NOW()&lt;= EOMONTH(DATE(YEAR($O1207),6, 1), 0), Overall!$A1209&lt;&gt;"", MONTH($N1207) &lt;= 6, MONTH($O1207) &gt;= 6), IF($R1207 &lt;&gt; "", $H1207/$R1207, ""), ""), "")</f>
        <v/>
      </c>
      <c r="AL1207" s="10" t="str">
        <f ca="1">IFERROR(IF(AND(NOW()&lt;= EOMONTH(DATE(YEAR($O1207),7, 1), 0), Overall!$A1209&lt;&gt;"", MONTH($N1207) &lt;= 7, MONTH($O1207) &gt;= 7), IF($R1207 &lt;&gt; "", $H1207/$R1207, ""), ""), "")</f>
        <v/>
      </c>
      <c r="AM1207" s="10" t="str">
        <f ca="1">IFERROR(IF(AND(NOW()&lt;= EOMONTH(DATE(YEAR($O1207),8, 1), 0), Overall!$A1209&lt;&gt;"", MONTH($N1207) &lt;= 8, MONTH($O1207) &gt;= 8), IF($R1207 &lt;&gt; "", $H1207/$R1207, ""), ""), "")</f>
        <v/>
      </c>
      <c r="AN1207" s="10" t="str">
        <f ca="1">IFERROR(IF(AND(NOW()&lt;= EOMONTH(DATE(YEAR($O1207),9, 1), 0), Overall!$A1209&lt;&gt;"", MONTH($N1207) &lt;= 9, MONTH($O1207) &gt;= 9), IF($R1207 &lt;&gt; "", $H1207/$R1207, ""), ""), "")</f>
        <v/>
      </c>
      <c r="AO1207" s="10" t="str">
        <f ca="1">IFERROR(IF(AND(NOW()&lt;= EOMONTH(DATE(YEAR($O1207),10, 1), 0), Overall!$A1209&lt;&gt;"", MONTH($N1207) &lt;= 10, MONTH($O1207) &gt;= 10), IF($R1207 &lt;&gt; "", $H1207/$R1207, ""), ""), "")</f>
        <v/>
      </c>
      <c r="AP1207" s="10" t="str">
        <f ca="1">IFERROR(IF(AND(NOW()&lt;= EOMONTH(DATE(YEAR($O1207),11, 1), 0), Overall!$A1209&lt;&gt;"", MONTH($N1207) &lt;=11, MONTH($O1207) &gt;= 11), IF($R1207 &lt;&gt; "", $H1207/$R1207, ""), ""), "")</f>
        <v/>
      </c>
      <c r="AQ1207" s="10" t="str">
        <f ca="1">IFERROR(IF(AND(NOW()&lt;= EOMONTH(DATE(YEAR($O1207),12, 1), 0), Overall!$A1209&lt;&gt;"", MONTH($N1207) &lt;= 12, MONTH($O1207) &gt;= 12), IF($R1207 &lt;&gt; "", $H1207/$R1207, ""), ""), "")</f>
        <v/>
      </c>
      <c r="AR1207" s="16">
        <f t="shared" ca="1" si="39"/>
        <v>0</v>
      </c>
    </row>
    <row r="1208" spans="1:44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6" t="str">
        <f>IF(Overall!F1210&lt;&gt;"",VALUE(Overall!F1210),"")</f>
        <v/>
      </c>
      <c r="I1208" s="6" t="str">
        <f>IF(Overall!G1210&lt;&gt;"",VALUE(Overall!G1210),"")</f>
        <v/>
      </c>
      <c r="J1208" s="6" t="str">
        <f>IF(Overall!H1210&lt;&gt;"",VALUE(Overall!H1210),"")</f>
        <v/>
      </c>
      <c r="K1208" s="6" t="str">
        <f>IF(Overall!I1210&lt;&gt;"",VALUE(Overall!I1210),"")</f>
        <v/>
      </c>
      <c r="L1208" s="6" t="str">
        <f>IF(Overall!J1210&lt;&gt;"",VALUE(Overall!J1210),"")</f>
        <v/>
      </c>
      <c r="M1208" s="6" t="str">
        <f>IF(Overall!K1210&lt;&gt;"",VALUE(Overall!K1210),"")</f>
        <v/>
      </c>
      <c r="N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O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P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Q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R1208" s="5" t="str">
        <f t="shared" si="38"/>
        <v/>
      </c>
      <c r="S1208" s="10" t="str">
        <f>IF(Overall!$A1210&lt;&gt;"",IF(AND(MONTH($N1208) &lt;= 1, MONTH($O1208) &gt;= 1), IF($R1208 &lt;&gt; "", $H1208/$R1208, ""), ""),"")</f>
        <v/>
      </c>
      <c r="T1208" s="10" t="str">
        <f>IF(Overall!$A1210&lt;&gt;"",IF(AND(MONTH($N1208) &lt;= 2, MONTH($O1208) &gt;= 2), IF($R1208 &lt;&gt; "", $H1208/$R1208, ""), ""),"")</f>
        <v/>
      </c>
      <c r="U1208" s="10" t="str">
        <f>IF(Overall!$A1210&lt;&gt;"",IF(AND(MONTH($N1208) &lt;= 3, MONTH($O1208) &gt;= 3), IF($R1208 &lt;&gt; "", $H1208/$R1208, ""), ""),"")</f>
        <v/>
      </c>
      <c r="V1208" s="10" t="str">
        <f>IF(Overall!$A1210&lt;&gt;"",IF(AND(MONTH($N1208) &lt;= 4, MONTH($O1208) &gt;= 4), IF($R1208 &lt;&gt; "", $H1208/$R1208, ""), ""),"")</f>
        <v/>
      </c>
      <c r="W1208" s="10" t="str">
        <f>IF(Overall!$A1210&lt;&gt;"",IF(AND(MONTH($N1208) &lt;= 5, MONTH($O1208) &gt;= 5), IF($R1208 &lt;&gt; "", $H1208/$R1208, ""), ""),"")</f>
        <v/>
      </c>
      <c r="X1208" s="10" t="str">
        <f>IF(Overall!$A1210&lt;&gt;"",IF(AND(MONTH($N1208) &lt;= 6, MONTH($O1208) &gt;= 6), IF($R1208 &lt;&gt; "", $H1208/$R1208, ""), ""),"")</f>
        <v/>
      </c>
      <c r="Y1208" s="10" t="str">
        <f>IF(Overall!$A1210&lt;&gt;"",IF(AND(MONTH($N1208) &lt;= 7, MONTH($O1208) &gt;= 7 ), IF($R1208 &lt;&gt; "", $H1208/$R1208, ""), ""),"")</f>
        <v/>
      </c>
      <c r="Z1208" s="10" t="str">
        <f>IF(Overall!$A1210&lt;&gt;"",IF(AND(MONTH($N1208) &lt;= 8, MONTH($O1208) &gt;= 8), IF($R1208 &lt;&gt; "", $H1208/$R1208, ""), ""),"")</f>
        <v/>
      </c>
      <c r="AA1208" s="10" t="str">
        <f>IF(Overall!$A1210&lt;&gt;"",IF(AND(MONTH($N1208) &lt;= 9, MONTH($O1208) &gt;= 9), IF($R1208 &lt;&gt; "", $H1208/$R1208, ""), ""),"")</f>
        <v/>
      </c>
      <c r="AB1208" s="10" t="str">
        <f>IF(Overall!$A1210&lt;&gt;"",IF(AND(MONTH($N1208) &lt;= 10, MONTH($O1208) &gt;= 10), IF($R1208 &lt;&gt; "", $H1208/$R1208, ""), ""),"")</f>
        <v/>
      </c>
      <c r="AC1208" s="10" t="str">
        <f>IF(Overall!$A1210&lt;&gt;"",IF(AND(MONTH($N1208) &lt;= 11, MONTH($O1208) &gt;= 11), IF($R1208 &lt;&gt; "", $H1208/$R1208, ""), ""),"")</f>
        <v/>
      </c>
      <c r="AD1208" s="10" t="str">
        <f>IF(Overall!$A1210&lt;&gt;"",IF(AND(MONTH($N1208) &lt;= 12, MONTH($O1208) &gt;= 12), IF($R1208 &lt;&gt; "", $H1208/$R1208, ""), ""),"")</f>
        <v/>
      </c>
      <c r="AF1208" s="10" t="str">
        <f ca="1">IFERROR(IF(AND(NOW()&lt;= EOMONTH(DATE(YEAR($O1208),1, 1), 0), Overall!$A1210&lt;&gt;"", MONTH($N1208) &lt;= 1, MONTH($O1208) &gt;= 1), IF($R1208 &lt;&gt; "", $H1208/$R1208, ""), ""), "")</f>
        <v/>
      </c>
      <c r="AG1208" s="10" t="str">
        <f ca="1">IFERROR(IF(AND(NOW()&lt;= EOMONTH(DATE(YEAR($O1208),2, 1), 0), Overall!$A1210&lt;&gt;"", MONTH($N1208) &lt;= 2, MONTH($O1208) &gt;= 2), IF($R1208 &lt;&gt; "", $H1208/$R1208, ""), ""), "")</f>
        <v/>
      </c>
      <c r="AH1208" s="10" t="str">
        <f ca="1">IFERROR(IF(AND(NOW()&lt;= EOMONTH(DATE(YEAR($O1208),3, 1), 0), Overall!$A1210&lt;&gt;"", MONTH($N1208) &lt;= 3, MONTH($O1208) &gt;= 3), IF($R1208 &lt;&gt; "", $H1208/$R1208, ""), ""), "")</f>
        <v/>
      </c>
      <c r="AI1208" s="10" t="str">
        <f ca="1">IFERROR(IF(AND(NOW()&lt;= EOMONTH(DATE(YEAR($O1208),4, 1), 0), Overall!$A1210&lt;&gt;"", MONTH($N1208) &lt;= 4, MONTH($O1208) &gt;= 4), IF($R1208 &lt;&gt; "", $H1208/$R1208, ""), ""), "")</f>
        <v/>
      </c>
      <c r="AJ1208" s="10" t="str">
        <f ca="1">IFERROR(IF(AND(NOW()&lt;= EOMONTH(DATE(YEAR($O1208),5, 1), 0), Overall!$A1210&lt;&gt;"", MONTH($N1208) &lt;= 5, MONTH($O1208) &gt;= 5), IF($R1208 &lt;&gt; "", $H1208/$R1208, ""), ""), "")</f>
        <v/>
      </c>
      <c r="AK1208" s="10" t="str">
        <f ca="1">IFERROR(IF(AND(NOW()&lt;= EOMONTH(DATE(YEAR($O1208),6, 1), 0), Overall!$A1210&lt;&gt;"", MONTH($N1208) &lt;= 6, MONTH($O1208) &gt;= 6), IF($R1208 &lt;&gt; "", $H1208/$R1208, ""), ""), "")</f>
        <v/>
      </c>
      <c r="AL1208" s="10" t="str">
        <f ca="1">IFERROR(IF(AND(NOW()&lt;= EOMONTH(DATE(YEAR($O1208),7, 1), 0), Overall!$A1210&lt;&gt;"", MONTH($N1208) &lt;= 7, MONTH($O1208) &gt;= 7), IF($R1208 &lt;&gt; "", $H1208/$R1208, ""), ""), "")</f>
        <v/>
      </c>
      <c r="AM1208" s="10" t="str">
        <f ca="1">IFERROR(IF(AND(NOW()&lt;= EOMONTH(DATE(YEAR($O1208),8, 1), 0), Overall!$A1210&lt;&gt;"", MONTH($N1208) &lt;= 8, MONTH($O1208) &gt;= 8), IF($R1208 &lt;&gt; "", $H1208/$R1208, ""), ""), "")</f>
        <v/>
      </c>
      <c r="AN1208" s="10" t="str">
        <f ca="1">IFERROR(IF(AND(NOW()&lt;= EOMONTH(DATE(YEAR($O1208),9, 1), 0), Overall!$A1210&lt;&gt;"", MONTH($N1208) &lt;= 9, MONTH($O1208) &gt;= 9), IF($R1208 &lt;&gt; "", $H1208/$R1208, ""), ""), "")</f>
        <v/>
      </c>
      <c r="AO1208" s="10" t="str">
        <f ca="1">IFERROR(IF(AND(NOW()&lt;= EOMONTH(DATE(YEAR($O1208),10, 1), 0), Overall!$A1210&lt;&gt;"", MONTH($N1208) &lt;= 10, MONTH($O1208) &gt;= 10), IF($R1208 &lt;&gt; "", $H1208/$R1208, ""), ""), "")</f>
        <v/>
      </c>
      <c r="AP1208" s="10" t="str">
        <f ca="1">IFERROR(IF(AND(NOW()&lt;= EOMONTH(DATE(YEAR($O1208),11, 1), 0), Overall!$A1210&lt;&gt;"", MONTH($N1208) &lt;=11, MONTH($O1208) &gt;= 11), IF($R1208 &lt;&gt; "", $H1208/$R1208, ""), ""), "")</f>
        <v/>
      </c>
      <c r="AQ1208" s="10" t="str">
        <f ca="1">IFERROR(IF(AND(NOW()&lt;= EOMONTH(DATE(YEAR($O1208),12, 1), 0), Overall!$A1210&lt;&gt;"", MONTH($N1208) &lt;= 12, MONTH($O1208) &gt;= 12), IF($R1208 &lt;&gt; "", $H1208/$R1208, ""), ""), "")</f>
        <v/>
      </c>
      <c r="AR1208" s="16">
        <f t="shared" ca="1" si="39"/>
        <v>0</v>
      </c>
    </row>
  </sheetData>
  <conditionalFormatting sqref="S2:AD1208">
    <cfRule type="expression" dxfId="1" priority="2">
      <formula>MOD(ROW(),2)</formula>
    </cfRule>
  </conditionalFormatting>
  <conditionalFormatting sqref="AF2:AQ1208">
    <cfRule type="expression" dxfId="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752"/>
  <sheetViews>
    <sheetView workbookViewId="0">
      <selection activeCell="I17" sqref="I17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1691</v>
      </c>
      <c r="B1" s="5" t="s">
        <v>1690</v>
      </c>
      <c r="C1" s="7" t="s">
        <v>1689</v>
      </c>
      <c r="D1" s="5" t="s">
        <v>1688</v>
      </c>
    </row>
    <row r="2" spans="1:4" x14ac:dyDescent="0.25">
      <c r="A2" s="11">
        <f>MAX(Overall_data!Q:Q) +10</f>
        <v>45348</v>
      </c>
      <c r="B2" s="11">
        <f>MIN(Overall_data!Q:Q) -10</f>
        <v>44291</v>
      </c>
      <c r="C2" s="11">
        <f>_xll.BDH("CO1 Comdty","PX_LAST",B2,A2,"cols=2;rows=751")</f>
        <v>44291</v>
      </c>
      <c r="D2">
        <v>62.15</v>
      </c>
    </row>
    <row r="3" spans="1:4" x14ac:dyDescent="0.25">
      <c r="C3" s="11">
        <v>44292</v>
      </c>
      <c r="D3">
        <v>62.74</v>
      </c>
    </row>
    <row r="4" spans="1:4" x14ac:dyDescent="0.25">
      <c r="C4" s="11">
        <v>44293</v>
      </c>
      <c r="D4">
        <v>63.16</v>
      </c>
    </row>
    <row r="5" spans="1:4" x14ac:dyDescent="0.25">
      <c r="C5" s="11">
        <v>44294</v>
      </c>
      <c r="D5">
        <v>63.2</v>
      </c>
    </row>
    <row r="6" spans="1:4" x14ac:dyDescent="0.25">
      <c r="C6" s="11">
        <v>44295</v>
      </c>
      <c r="D6">
        <v>62.95</v>
      </c>
    </row>
    <row r="7" spans="1:4" x14ac:dyDescent="0.25">
      <c r="C7" s="11">
        <v>44298</v>
      </c>
      <c r="D7">
        <v>63.28</v>
      </c>
    </row>
    <row r="8" spans="1:4" x14ac:dyDescent="0.25">
      <c r="C8" s="11">
        <v>44299</v>
      </c>
      <c r="D8">
        <v>63.67</v>
      </c>
    </row>
    <row r="9" spans="1:4" x14ac:dyDescent="0.25">
      <c r="C9" s="11">
        <v>44300</v>
      </c>
      <c r="D9">
        <v>66.58</v>
      </c>
    </row>
    <row r="10" spans="1:4" x14ac:dyDescent="0.25">
      <c r="C10" s="11">
        <v>44301</v>
      </c>
      <c r="D10">
        <v>66.94</v>
      </c>
    </row>
    <row r="11" spans="1:4" x14ac:dyDescent="0.25">
      <c r="C11" s="11">
        <v>44302</v>
      </c>
      <c r="D11">
        <v>66.77</v>
      </c>
    </row>
    <row r="12" spans="1:4" x14ac:dyDescent="0.25">
      <c r="C12" s="11">
        <v>44305</v>
      </c>
      <c r="D12">
        <v>67.05</v>
      </c>
    </row>
    <row r="13" spans="1:4" x14ac:dyDescent="0.25">
      <c r="C13" s="11">
        <v>44306</v>
      </c>
      <c r="D13">
        <v>66.569999999999993</v>
      </c>
    </row>
    <row r="14" spans="1:4" x14ac:dyDescent="0.25">
      <c r="C14" s="11">
        <v>44307</v>
      </c>
      <c r="D14">
        <v>65.319999999999993</v>
      </c>
    </row>
    <row r="15" spans="1:4" x14ac:dyDescent="0.25">
      <c r="C15" s="11">
        <v>44308</v>
      </c>
      <c r="D15">
        <v>65.400000000000006</v>
      </c>
    </row>
    <row r="16" spans="1:4" x14ac:dyDescent="0.25">
      <c r="C16" s="11">
        <v>44309</v>
      </c>
      <c r="D16">
        <v>66.11</v>
      </c>
    </row>
    <row r="17" spans="3:4" x14ac:dyDescent="0.25">
      <c r="C17" s="11">
        <v>44312</v>
      </c>
      <c r="D17">
        <v>65.650000000000006</v>
      </c>
    </row>
    <row r="18" spans="3:4" x14ac:dyDescent="0.25">
      <c r="C18" s="11">
        <v>44313</v>
      </c>
      <c r="D18">
        <v>66.42</v>
      </c>
    </row>
    <row r="19" spans="3:4" x14ac:dyDescent="0.25">
      <c r="C19" s="11">
        <v>44314</v>
      </c>
      <c r="D19">
        <v>67.27</v>
      </c>
    </row>
    <row r="20" spans="3:4" x14ac:dyDescent="0.25">
      <c r="C20" s="11">
        <v>44315</v>
      </c>
      <c r="D20">
        <v>68.56</v>
      </c>
    </row>
    <row r="21" spans="3:4" x14ac:dyDescent="0.25">
      <c r="C21" s="11">
        <v>44316</v>
      </c>
      <c r="D21">
        <v>67.25</v>
      </c>
    </row>
    <row r="22" spans="3:4" x14ac:dyDescent="0.25">
      <c r="C22" s="11">
        <v>44319</v>
      </c>
      <c r="D22">
        <v>67.56</v>
      </c>
    </row>
    <row r="23" spans="3:4" x14ac:dyDescent="0.25">
      <c r="C23" s="11">
        <v>44320</v>
      </c>
      <c r="D23">
        <v>68.88</v>
      </c>
    </row>
    <row r="24" spans="3:4" x14ac:dyDescent="0.25">
      <c r="C24" s="11">
        <v>44321</v>
      </c>
      <c r="D24">
        <v>68.959999999999994</v>
      </c>
    </row>
    <row r="25" spans="3:4" x14ac:dyDescent="0.25">
      <c r="C25" s="11">
        <v>44322</v>
      </c>
      <c r="D25">
        <v>68.09</v>
      </c>
    </row>
    <row r="26" spans="3:4" x14ac:dyDescent="0.25">
      <c r="C26" s="11">
        <v>44323</v>
      </c>
      <c r="D26">
        <v>68.28</v>
      </c>
    </row>
    <row r="27" spans="3:4" x14ac:dyDescent="0.25">
      <c r="C27" s="11">
        <v>44326</v>
      </c>
      <c r="D27">
        <v>68.319999999999993</v>
      </c>
    </row>
    <row r="28" spans="3:4" x14ac:dyDescent="0.25">
      <c r="C28" s="11">
        <v>44327</v>
      </c>
      <c r="D28">
        <v>68.55</v>
      </c>
    </row>
    <row r="29" spans="3:4" x14ac:dyDescent="0.25">
      <c r="C29" s="11">
        <v>44328</v>
      </c>
      <c r="D29">
        <v>69.319999999999993</v>
      </c>
    </row>
    <row r="30" spans="3:4" x14ac:dyDescent="0.25">
      <c r="C30" s="11">
        <v>44329</v>
      </c>
      <c r="D30">
        <v>67.05</v>
      </c>
    </row>
    <row r="31" spans="3:4" x14ac:dyDescent="0.25">
      <c r="C31" s="11">
        <v>44330</v>
      </c>
      <c r="D31">
        <v>68.709999999999994</v>
      </c>
    </row>
    <row r="32" spans="3:4" x14ac:dyDescent="0.25">
      <c r="C32" s="11">
        <v>44333</v>
      </c>
      <c r="D32">
        <v>69.459999999999994</v>
      </c>
    </row>
    <row r="33" spans="3:4" x14ac:dyDescent="0.25">
      <c r="C33" s="11">
        <v>44334</v>
      </c>
      <c r="D33">
        <v>68.709999999999994</v>
      </c>
    </row>
    <row r="34" spans="3:4" x14ac:dyDescent="0.25">
      <c r="C34" s="11">
        <v>44335</v>
      </c>
      <c r="D34">
        <v>66.66</v>
      </c>
    </row>
    <row r="35" spans="3:4" x14ac:dyDescent="0.25">
      <c r="C35" s="11">
        <v>44336</v>
      </c>
      <c r="D35">
        <v>65.11</v>
      </c>
    </row>
    <row r="36" spans="3:4" x14ac:dyDescent="0.25">
      <c r="C36" s="11">
        <v>44337</v>
      </c>
      <c r="D36">
        <v>66.44</v>
      </c>
    </row>
    <row r="37" spans="3:4" x14ac:dyDescent="0.25">
      <c r="C37" s="11">
        <v>44340</v>
      </c>
      <c r="D37">
        <v>68.459999999999994</v>
      </c>
    </row>
    <row r="38" spans="3:4" x14ac:dyDescent="0.25">
      <c r="C38" s="11">
        <v>44341</v>
      </c>
      <c r="D38">
        <v>68.650000000000006</v>
      </c>
    </row>
    <row r="39" spans="3:4" x14ac:dyDescent="0.25">
      <c r="C39" s="11">
        <v>44342</v>
      </c>
      <c r="D39">
        <v>68.87</v>
      </c>
    </row>
    <row r="40" spans="3:4" x14ac:dyDescent="0.25">
      <c r="C40" s="11">
        <v>44343</v>
      </c>
      <c r="D40">
        <v>69.459999999999994</v>
      </c>
    </row>
    <row r="41" spans="3:4" x14ac:dyDescent="0.25">
      <c r="C41" s="11">
        <v>44344</v>
      </c>
      <c r="D41">
        <v>69.63</v>
      </c>
    </row>
    <row r="42" spans="3:4" x14ac:dyDescent="0.25">
      <c r="C42" s="11">
        <v>44347</v>
      </c>
      <c r="D42">
        <v>69.319999999999993</v>
      </c>
    </row>
    <row r="43" spans="3:4" x14ac:dyDescent="0.25">
      <c r="C43" s="11">
        <v>44348</v>
      </c>
      <c r="D43">
        <v>70.25</v>
      </c>
    </row>
    <row r="44" spans="3:4" x14ac:dyDescent="0.25">
      <c r="C44" s="11">
        <v>44349</v>
      </c>
      <c r="D44">
        <v>71.349999999999994</v>
      </c>
    </row>
    <row r="45" spans="3:4" x14ac:dyDescent="0.25">
      <c r="C45" s="11">
        <v>44350</v>
      </c>
      <c r="D45">
        <v>71.31</v>
      </c>
    </row>
    <row r="46" spans="3:4" x14ac:dyDescent="0.25">
      <c r="C46" s="11">
        <v>44351</v>
      </c>
      <c r="D46">
        <v>71.89</v>
      </c>
    </row>
    <row r="47" spans="3:4" x14ac:dyDescent="0.25">
      <c r="C47" s="11">
        <v>44354</v>
      </c>
      <c r="D47">
        <v>71.489999999999995</v>
      </c>
    </row>
    <row r="48" spans="3:4" x14ac:dyDescent="0.25">
      <c r="C48" s="11">
        <v>44355</v>
      </c>
      <c r="D48">
        <v>72.22</v>
      </c>
    </row>
    <row r="49" spans="3:4" x14ac:dyDescent="0.25">
      <c r="C49" s="11">
        <v>44356</v>
      </c>
      <c r="D49">
        <v>72.22</v>
      </c>
    </row>
    <row r="50" spans="3:4" x14ac:dyDescent="0.25">
      <c r="C50" s="11">
        <v>44357</v>
      </c>
      <c r="D50">
        <v>72.52</v>
      </c>
    </row>
    <row r="51" spans="3:4" x14ac:dyDescent="0.25">
      <c r="C51" s="11">
        <v>44358</v>
      </c>
      <c r="D51">
        <v>72.69</v>
      </c>
    </row>
    <row r="52" spans="3:4" x14ac:dyDescent="0.25">
      <c r="C52" s="11">
        <v>44361</v>
      </c>
      <c r="D52">
        <v>72.86</v>
      </c>
    </row>
    <row r="53" spans="3:4" x14ac:dyDescent="0.25">
      <c r="C53" s="11">
        <v>44362</v>
      </c>
      <c r="D53">
        <v>73.989999999999995</v>
      </c>
    </row>
    <row r="54" spans="3:4" x14ac:dyDescent="0.25">
      <c r="C54" s="11">
        <v>44363</v>
      </c>
      <c r="D54">
        <v>74.39</v>
      </c>
    </row>
    <row r="55" spans="3:4" x14ac:dyDescent="0.25">
      <c r="C55" s="11">
        <v>44364</v>
      </c>
      <c r="D55">
        <v>73.08</v>
      </c>
    </row>
    <row r="56" spans="3:4" x14ac:dyDescent="0.25">
      <c r="C56" s="11">
        <v>44365</v>
      </c>
      <c r="D56">
        <v>73.510000000000005</v>
      </c>
    </row>
    <row r="57" spans="3:4" x14ac:dyDescent="0.25">
      <c r="C57" s="11">
        <v>44368</v>
      </c>
      <c r="D57">
        <v>74.900000000000006</v>
      </c>
    </row>
    <row r="58" spans="3:4" x14ac:dyDescent="0.25">
      <c r="C58" s="11">
        <v>44369</v>
      </c>
      <c r="D58">
        <v>74.81</v>
      </c>
    </row>
    <row r="59" spans="3:4" x14ac:dyDescent="0.25">
      <c r="C59" s="11">
        <v>44370</v>
      </c>
      <c r="D59">
        <v>75.19</v>
      </c>
    </row>
    <row r="60" spans="3:4" x14ac:dyDescent="0.25">
      <c r="C60" s="11">
        <v>44371</v>
      </c>
      <c r="D60">
        <v>75.56</v>
      </c>
    </row>
    <row r="61" spans="3:4" x14ac:dyDescent="0.25">
      <c r="C61" s="11">
        <v>44372</v>
      </c>
      <c r="D61">
        <v>76.180000000000007</v>
      </c>
    </row>
    <row r="62" spans="3:4" x14ac:dyDescent="0.25">
      <c r="C62" s="11">
        <v>44375</v>
      </c>
      <c r="D62">
        <v>74.680000000000007</v>
      </c>
    </row>
    <row r="63" spans="3:4" x14ac:dyDescent="0.25">
      <c r="C63" s="11">
        <v>44376</v>
      </c>
      <c r="D63">
        <v>74.760000000000005</v>
      </c>
    </row>
    <row r="64" spans="3:4" x14ac:dyDescent="0.25">
      <c r="C64" s="11">
        <v>44377</v>
      </c>
      <c r="D64">
        <v>75.13</v>
      </c>
    </row>
    <row r="65" spans="3:4" x14ac:dyDescent="0.25">
      <c r="C65" s="11">
        <v>44378</v>
      </c>
      <c r="D65">
        <v>75.84</v>
      </c>
    </row>
    <row r="66" spans="3:4" x14ac:dyDescent="0.25">
      <c r="C66" s="11">
        <v>44379</v>
      </c>
      <c r="D66">
        <v>76.17</v>
      </c>
    </row>
    <row r="67" spans="3:4" x14ac:dyDescent="0.25">
      <c r="C67" s="11">
        <v>44382</v>
      </c>
      <c r="D67">
        <v>77.16</v>
      </c>
    </row>
    <row r="68" spans="3:4" x14ac:dyDescent="0.25">
      <c r="C68" s="11">
        <v>44383</v>
      </c>
      <c r="D68">
        <v>74.53</v>
      </c>
    </row>
    <row r="69" spans="3:4" x14ac:dyDescent="0.25">
      <c r="C69" s="11">
        <v>44384</v>
      </c>
      <c r="D69">
        <v>73.430000000000007</v>
      </c>
    </row>
    <row r="70" spans="3:4" x14ac:dyDescent="0.25">
      <c r="C70" s="11">
        <v>44385</v>
      </c>
      <c r="D70">
        <v>74.12</v>
      </c>
    </row>
    <row r="71" spans="3:4" x14ac:dyDescent="0.25">
      <c r="C71" s="11">
        <v>44386</v>
      </c>
      <c r="D71">
        <v>75.55</v>
      </c>
    </row>
    <row r="72" spans="3:4" x14ac:dyDescent="0.25">
      <c r="C72" s="11">
        <v>44389</v>
      </c>
      <c r="D72">
        <v>75.16</v>
      </c>
    </row>
    <row r="73" spans="3:4" x14ac:dyDescent="0.25">
      <c r="C73" s="11">
        <v>44390</v>
      </c>
      <c r="D73">
        <v>76.489999999999995</v>
      </c>
    </row>
    <row r="74" spans="3:4" x14ac:dyDescent="0.25">
      <c r="C74" s="11">
        <v>44391</v>
      </c>
      <c r="D74">
        <v>74.760000000000005</v>
      </c>
    </row>
    <row r="75" spans="3:4" x14ac:dyDescent="0.25">
      <c r="C75" s="11">
        <v>44392</v>
      </c>
      <c r="D75">
        <v>73.47</v>
      </c>
    </row>
    <row r="76" spans="3:4" x14ac:dyDescent="0.25">
      <c r="C76" s="11">
        <v>44393</v>
      </c>
      <c r="D76">
        <v>73.59</v>
      </c>
    </row>
    <row r="77" spans="3:4" x14ac:dyDescent="0.25">
      <c r="C77" s="11">
        <v>44396</v>
      </c>
      <c r="D77">
        <v>68.62</v>
      </c>
    </row>
    <row r="78" spans="3:4" x14ac:dyDescent="0.25">
      <c r="C78" s="11">
        <v>44397</v>
      </c>
      <c r="D78">
        <v>69.349999999999994</v>
      </c>
    </row>
    <row r="79" spans="3:4" x14ac:dyDescent="0.25">
      <c r="C79" s="11">
        <v>44398</v>
      </c>
      <c r="D79">
        <v>72.23</v>
      </c>
    </row>
    <row r="80" spans="3:4" x14ac:dyDescent="0.25">
      <c r="C80" s="11">
        <v>44399</v>
      </c>
      <c r="D80">
        <v>73.790000000000006</v>
      </c>
    </row>
    <row r="81" spans="3:4" x14ac:dyDescent="0.25">
      <c r="C81" s="11">
        <v>44400</v>
      </c>
      <c r="D81">
        <v>74.099999999999994</v>
      </c>
    </row>
    <row r="82" spans="3:4" x14ac:dyDescent="0.25">
      <c r="C82" s="11">
        <v>44403</v>
      </c>
      <c r="D82">
        <v>74.5</v>
      </c>
    </row>
    <row r="83" spans="3:4" x14ac:dyDescent="0.25">
      <c r="C83" s="11">
        <v>44404</v>
      </c>
      <c r="D83">
        <v>74.48</v>
      </c>
    </row>
    <row r="84" spans="3:4" x14ac:dyDescent="0.25">
      <c r="C84" s="11">
        <v>44405</v>
      </c>
      <c r="D84">
        <v>74.739999999999995</v>
      </c>
    </row>
    <row r="85" spans="3:4" x14ac:dyDescent="0.25">
      <c r="C85" s="11">
        <v>44406</v>
      </c>
      <c r="D85">
        <v>76.05</v>
      </c>
    </row>
    <row r="86" spans="3:4" x14ac:dyDescent="0.25">
      <c r="C86" s="11">
        <v>44407</v>
      </c>
      <c r="D86">
        <v>76.33</v>
      </c>
    </row>
    <row r="87" spans="3:4" x14ac:dyDescent="0.25">
      <c r="C87" s="11">
        <v>44410</v>
      </c>
      <c r="D87">
        <v>72.89</v>
      </c>
    </row>
    <row r="88" spans="3:4" x14ac:dyDescent="0.25">
      <c r="C88" s="11">
        <v>44411</v>
      </c>
      <c r="D88">
        <v>72.41</v>
      </c>
    </row>
    <row r="89" spans="3:4" x14ac:dyDescent="0.25">
      <c r="C89" s="11">
        <v>44412</v>
      </c>
      <c r="D89">
        <v>70.38</v>
      </c>
    </row>
    <row r="90" spans="3:4" x14ac:dyDescent="0.25">
      <c r="C90" s="11">
        <v>44413</v>
      </c>
      <c r="D90">
        <v>71.290000000000006</v>
      </c>
    </row>
    <row r="91" spans="3:4" x14ac:dyDescent="0.25">
      <c r="C91" s="11">
        <v>44414</v>
      </c>
      <c r="D91">
        <v>70.7</v>
      </c>
    </row>
    <row r="92" spans="3:4" x14ac:dyDescent="0.25">
      <c r="C92" s="11">
        <v>44417</v>
      </c>
      <c r="D92">
        <v>69.040000000000006</v>
      </c>
    </row>
    <row r="93" spans="3:4" x14ac:dyDescent="0.25">
      <c r="C93" s="11">
        <v>44418</v>
      </c>
      <c r="D93">
        <v>70.63</v>
      </c>
    </row>
    <row r="94" spans="3:4" x14ac:dyDescent="0.25">
      <c r="C94" s="11">
        <v>44419</v>
      </c>
      <c r="D94">
        <v>71.44</v>
      </c>
    </row>
    <row r="95" spans="3:4" x14ac:dyDescent="0.25">
      <c r="C95" s="11">
        <v>44420</v>
      </c>
      <c r="D95">
        <v>71.31</v>
      </c>
    </row>
    <row r="96" spans="3:4" x14ac:dyDescent="0.25">
      <c r="C96" s="11">
        <v>44421</v>
      </c>
      <c r="D96">
        <v>70.59</v>
      </c>
    </row>
    <row r="97" spans="3:4" x14ac:dyDescent="0.25">
      <c r="C97" s="11">
        <v>44424</v>
      </c>
      <c r="D97">
        <v>69.510000000000005</v>
      </c>
    </row>
    <row r="98" spans="3:4" x14ac:dyDescent="0.25">
      <c r="C98" s="11">
        <v>44425</v>
      </c>
      <c r="D98">
        <v>69.03</v>
      </c>
    </row>
    <row r="99" spans="3:4" x14ac:dyDescent="0.25">
      <c r="C99" s="11">
        <v>44426</v>
      </c>
      <c r="D99">
        <v>68.23</v>
      </c>
    </row>
    <row r="100" spans="3:4" x14ac:dyDescent="0.25">
      <c r="C100" s="11">
        <v>44427</v>
      </c>
      <c r="D100">
        <v>66.45</v>
      </c>
    </row>
    <row r="101" spans="3:4" x14ac:dyDescent="0.25">
      <c r="C101" s="11">
        <v>44428</v>
      </c>
      <c r="D101">
        <v>65.180000000000007</v>
      </c>
    </row>
    <row r="102" spans="3:4" x14ac:dyDescent="0.25">
      <c r="C102" s="11">
        <v>44431</v>
      </c>
      <c r="D102">
        <v>68.75</v>
      </c>
    </row>
    <row r="103" spans="3:4" x14ac:dyDescent="0.25">
      <c r="C103" s="11">
        <v>44432</v>
      </c>
      <c r="D103">
        <v>71.05</v>
      </c>
    </row>
    <row r="104" spans="3:4" x14ac:dyDescent="0.25">
      <c r="C104" s="11">
        <v>44433</v>
      </c>
      <c r="D104">
        <v>72.25</v>
      </c>
    </row>
    <row r="105" spans="3:4" x14ac:dyDescent="0.25">
      <c r="C105" s="11">
        <v>44434</v>
      </c>
      <c r="D105">
        <v>71.069999999999993</v>
      </c>
    </row>
    <row r="106" spans="3:4" x14ac:dyDescent="0.25">
      <c r="C106" s="11">
        <v>44435</v>
      </c>
      <c r="D106">
        <v>72.7</v>
      </c>
    </row>
    <row r="107" spans="3:4" x14ac:dyDescent="0.25">
      <c r="C107" s="11">
        <v>44438</v>
      </c>
      <c r="D107">
        <v>73.41</v>
      </c>
    </row>
    <row r="108" spans="3:4" x14ac:dyDescent="0.25">
      <c r="C108" s="11">
        <v>44439</v>
      </c>
      <c r="D108">
        <v>72.989999999999995</v>
      </c>
    </row>
    <row r="109" spans="3:4" x14ac:dyDescent="0.25">
      <c r="C109" s="11">
        <v>44440</v>
      </c>
      <c r="D109">
        <v>71.59</v>
      </c>
    </row>
    <row r="110" spans="3:4" x14ac:dyDescent="0.25">
      <c r="C110" s="11">
        <v>44441</v>
      </c>
      <c r="D110">
        <v>73.03</v>
      </c>
    </row>
    <row r="111" spans="3:4" x14ac:dyDescent="0.25">
      <c r="C111" s="11">
        <v>44442</v>
      </c>
      <c r="D111">
        <v>72.61</v>
      </c>
    </row>
    <row r="112" spans="3:4" x14ac:dyDescent="0.25">
      <c r="C112" s="11">
        <v>44445</v>
      </c>
      <c r="D112">
        <v>72.22</v>
      </c>
    </row>
    <row r="113" spans="3:4" x14ac:dyDescent="0.25">
      <c r="C113" s="11">
        <v>44446</v>
      </c>
      <c r="D113">
        <v>71.69</v>
      </c>
    </row>
    <row r="114" spans="3:4" x14ac:dyDescent="0.25">
      <c r="C114" s="11">
        <v>44447</v>
      </c>
      <c r="D114">
        <v>72.599999999999994</v>
      </c>
    </row>
    <row r="115" spans="3:4" x14ac:dyDescent="0.25">
      <c r="C115" s="11">
        <v>44448</v>
      </c>
      <c r="D115">
        <v>71.45</v>
      </c>
    </row>
    <row r="116" spans="3:4" x14ac:dyDescent="0.25">
      <c r="C116" s="11">
        <v>44449</v>
      </c>
      <c r="D116">
        <v>72.92</v>
      </c>
    </row>
    <row r="117" spans="3:4" x14ac:dyDescent="0.25">
      <c r="C117" s="11">
        <v>44452</v>
      </c>
      <c r="D117">
        <v>73.510000000000005</v>
      </c>
    </row>
    <row r="118" spans="3:4" x14ac:dyDescent="0.25">
      <c r="C118" s="11">
        <v>44453</v>
      </c>
      <c r="D118">
        <v>73.599999999999994</v>
      </c>
    </row>
    <row r="119" spans="3:4" x14ac:dyDescent="0.25">
      <c r="C119" s="11">
        <v>44454</v>
      </c>
      <c r="D119">
        <v>75.459999999999994</v>
      </c>
    </row>
    <row r="120" spans="3:4" x14ac:dyDescent="0.25">
      <c r="C120" s="11">
        <v>44455</v>
      </c>
      <c r="D120">
        <v>75.67</v>
      </c>
    </row>
    <row r="121" spans="3:4" x14ac:dyDescent="0.25">
      <c r="C121" s="11">
        <v>44456</v>
      </c>
      <c r="D121">
        <v>75.34</v>
      </c>
    </row>
    <row r="122" spans="3:4" x14ac:dyDescent="0.25">
      <c r="C122" s="11">
        <v>44459</v>
      </c>
      <c r="D122">
        <v>73.92</v>
      </c>
    </row>
    <row r="123" spans="3:4" x14ac:dyDescent="0.25">
      <c r="C123" s="11">
        <v>44460</v>
      </c>
      <c r="D123">
        <v>74.36</v>
      </c>
    </row>
    <row r="124" spans="3:4" x14ac:dyDescent="0.25">
      <c r="C124" s="11">
        <v>44461</v>
      </c>
      <c r="D124">
        <v>76.19</v>
      </c>
    </row>
    <row r="125" spans="3:4" x14ac:dyDescent="0.25">
      <c r="C125" s="11">
        <v>44462</v>
      </c>
      <c r="D125">
        <v>77.25</v>
      </c>
    </row>
    <row r="126" spans="3:4" x14ac:dyDescent="0.25">
      <c r="C126" s="11">
        <v>44463</v>
      </c>
      <c r="D126">
        <v>78.09</v>
      </c>
    </row>
    <row r="127" spans="3:4" x14ac:dyDescent="0.25">
      <c r="C127" s="11">
        <v>44466</v>
      </c>
      <c r="D127">
        <v>79.53</v>
      </c>
    </row>
    <row r="128" spans="3:4" x14ac:dyDescent="0.25">
      <c r="C128" s="11">
        <v>44467</v>
      </c>
      <c r="D128">
        <v>79.09</v>
      </c>
    </row>
    <row r="129" spans="3:4" x14ac:dyDescent="0.25">
      <c r="C129" s="11">
        <v>44468</v>
      </c>
      <c r="D129">
        <v>78.64</v>
      </c>
    </row>
    <row r="130" spans="3:4" x14ac:dyDescent="0.25">
      <c r="C130" s="11">
        <v>44469</v>
      </c>
      <c r="D130">
        <v>78.52</v>
      </c>
    </row>
    <row r="131" spans="3:4" x14ac:dyDescent="0.25">
      <c r="C131" s="11">
        <v>44470</v>
      </c>
      <c r="D131">
        <v>79.28</v>
      </c>
    </row>
    <row r="132" spans="3:4" x14ac:dyDescent="0.25">
      <c r="C132" s="11">
        <v>44473</v>
      </c>
      <c r="D132">
        <v>81.260000000000005</v>
      </c>
    </row>
    <row r="133" spans="3:4" x14ac:dyDescent="0.25">
      <c r="C133" s="11">
        <v>44474</v>
      </c>
      <c r="D133">
        <v>82.56</v>
      </c>
    </row>
    <row r="134" spans="3:4" x14ac:dyDescent="0.25">
      <c r="C134" s="11">
        <v>44475</v>
      </c>
      <c r="D134">
        <v>81.08</v>
      </c>
    </row>
    <row r="135" spans="3:4" x14ac:dyDescent="0.25">
      <c r="C135" s="11">
        <v>44476</v>
      </c>
      <c r="D135">
        <v>81.95</v>
      </c>
    </row>
    <row r="136" spans="3:4" x14ac:dyDescent="0.25">
      <c r="C136" s="11">
        <v>44477</v>
      </c>
      <c r="D136">
        <v>82.39</v>
      </c>
    </row>
    <row r="137" spans="3:4" x14ac:dyDescent="0.25">
      <c r="C137" s="11">
        <v>44480</v>
      </c>
      <c r="D137">
        <v>83.65</v>
      </c>
    </row>
    <row r="138" spans="3:4" x14ac:dyDescent="0.25">
      <c r="C138" s="11">
        <v>44481</v>
      </c>
      <c r="D138">
        <v>83.42</v>
      </c>
    </row>
    <row r="139" spans="3:4" x14ac:dyDescent="0.25">
      <c r="C139" s="11">
        <v>44482</v>
      </c>
      <c r="D139">
        <v>83.18</v>
      </c>
    </row>
    <row r="140" spans="3:4" x14ac:dyDescent="0.25">
      <c r="C140" s="11">
        <v>44483</v>
      </c>
      <c r="D140">
        <v>84</v>
      </c>
    </row>
    <row r="141" spans="3:4" x14ac:dyDescent="0.25">
      <c r="C141" s="11">
        <v>44484</v>
      </c>
      <c r="D141">
        <v>84.86</v>
      </c>
    </row>
    <row r="142" spans="3:4" x14ac:dyDescent="0.25">
      <c r="C142" s="11">
        <v>44487</v>
      </c>
      <c r="D142">
        <v>84.33</v>
      </c>
    </row>
    <row r="143" spans="3:4" x14ac:dyDescent="0.25">
      <c r="C143" s="11">
        <v>44488</v>
      </c>
      <c r="D143">
        <v>85.08</v>
      </c>
    </row>
    <row r="144" spans="3:4" x14ac:dyDescent="0.25">
      <c r="C144" s="11">
        <v>44489</v>
      </c>
      <c r="D144">
        <v>85.82</v>
      </c>
    </row>
    <row r="145" spans="3:4" x14ac:dyDescent="0.25">
      <c r="C145" s="11">
        <v>44490</v>
      </c>
      <c r="D145">
        <v>84.61</v>
      </c>
    </row>
    <row r="146" spans="3:4" x14ac:dyDescent="0.25">
      <c r="C146" s="11">
        <v>44491</v>
      </c>
      <c r="D146">
        <v>85.53</v>
      </c>
    </row>
    <row r="147" spans="3:4" x14ac:dyDescent="0.25">
      <c r="C147" s="11">
        <v>44494</v>
      </c>
      <c r="D147">
        <v>85.99</v>
      </c>
    </row>
    <row r="148" spans="3:4" x14ac:dyDescent="0.25">
      <c r="C148" s="11">
        <v>44495</v>
      </c>
      <c r="D148">
        <v>86.4</v>
      </c>
    </row>
    <row r="149" spans="3:4" x14ac:dyDescent="0.25">
      <c r="C149" s="11">
        <v>44496</v>
      </c>
      <c r="D149">
        <v>84.58</v>
      </c>
    </row>
    <row r="150" spans="3:4" x14ac:dyDescent="0.25">
      <c r="C150" s="11">
        <v>44497</v>
      </c>
      <c r="D150">
        <v>84.32</v>
      </c>
    </row>
    <row r="151" spans="3:4" x14ac:dyDescent="0.25">
      <c r="C151" s="11">
        <v>44498</v>
      </c>
      <c r="D151">
        <v>84.38</v>
      </c>
    </row>
    <row r="152" spans="3:4" x14ac:dyDescent="0.25">
      <c r="C152" s="11">
        <v>44501</v>
      </c>
      <c r="D152">
        <v>84.71</v>
      </c>
    </row>
    <row r="153" spans="3:4" x14ac:dyDescent="0.25">
      <c r="C153" s="11">
        <v>44502</v>
      </c>
      <c r="D153">
        <v>84.72</v>
      </c>
    </row>
    <row r="154" spans="3:4" x14ac:dyDescent="0.25">
      <c r="C154" s="11">
        <v>44503</v>
      </c>
      <c r="D154">
        <v>81.99</v>
      </c>
    </row>
    <row r="155" spans="3:4" x14ac:dyDescent="0.25">
      <c r="C155" s="11">
        <v>44504</v>
      </c>
      <c r="D155">
        <v>80.540000000000006</v>
      </c>
    </row>
    <row r="156" spans="3:4" x14ac:dyDescent="0.25">
      <c r="C156" s="11">
        <v>44505</v>
      </c>
      <c r="D156">
        <v>82.74</v>
      </c>
    </row>
    <row r="157" spans="3:4" x14ac:dyDescent="0.25">
      <c r="C157" s="11">
        <v>44508</v>
      </c>
      <c r="D157">
        <v>83.43</v>
      </c>
    </row>
    <row r="158" spans="3:4" x14ac:dyDescent="0.25">
      <c r="C158" s="11">
        <v>44509</v>
      </c>
      <c r="D158">
        <v>84.78</v>
      </c>
    </row>
    <row r="159" spans="3:4" x14ac:dyDescent="0.25">
      <c r="C159" s="11">
        <v>44510</v>
      </c>
      <c r="D159">
        <v>82.64</v>
      </c>
    </row>
    <row r="160" spans="3:4" x14ac:dyDescent="0.25">
      <c r="C160" s="11">
        <v>44511</v>
      </c>
      <c r="D160">
        <v>82.87</v>
      </c>
    </row>
    <row r="161" spans="3:4" x14ac:dyDescent="0.25">
      <c r="C161" s="11">
        <v>44512</v>
      </c>
      <c r="D161">
        <v>82.17</v>
      </c>
    </row>
    <row r="162" spans="3:4" x14ac:dyDescent="0.25">
      <c r="C162" s="11">
        <v>44515</v>
      </c>
      <c r="D162">
        <v>82.05</v>
      </c>
    </row>
    <row r="163" spans="3:4" x14ac:dyDescent="0.25">
      <c r="C163" s="11">
        <v>44516</v>
      </c>
      <c r="D163">
        <v>82.43</v>
      </c>
    </row>
    <row r="164" spans="3:4" x14ac:dyDescent="0.25">
      <c r="C164" s="11">
        <v>44517</v>
      </c>
      <c r="D164">
        <v>80.28</v>
      </c>
    </row>
    <row r="165" spans="3:4" x14ac:dyDescent="0.25">
      <c r="C165" s="11">
        <v>44518</v>
      </c>
      <c r="D165">
        <v>81.239999999999995</v>
      </c>
    </row>
    <row r="166" spans="3:4" x14ac:dyDescent="0.25">
      <c r="C166" s="11">
        <v>44519</v>
      </c>
      <c r="D166">
        <v>78.89</v>
      </c>
    </row>
    <row r="167" spans="3:4" x14ac:dyDescent="0.25">
      <c r="C167" s="11">
        <v>44522</v>
      </c>
      <c r="D167">
        <v>79.7</v>
      </c>
    </row>
    <row r="168" spans="3:4" x14ac:dyDescent="0.25">
      <c r="C168" s="11">
        <v>44523</v>
      </c>
      <c r="D168">
        <v>82.31</v>
      </c>
    </row>
    <row r="169" spans="3:4" x14ac:dyDescent="0.25">
      <c r="C169" s="11">
        <v>44524</v>
      </c>
      <c r="D169">
        <v>82.25</v>
      </c>
    </row>
    <row r="170" spans="3:4" x14ac:dyDescent="0.25">
      <c r="C170" s="11">
        <v>44525</v>
      </c>
      <c r="D170">
        <v>82.22</v>
      </c>
    </row>
    <row r="171" spans="3:4" x14ac:dyDescent="0.25">
      <c r="C171" s="11">
        <v>44526</v>
      </c>
      <c r="D171">
        <v>72.72</v>
      </c>
    </row>
    <row r="172" spans="3:4" x14ac:dyDescent="0.25">
      <c r="C172" s="11">
        <v>44529</v>
      </c>
      <c r="D172">
        <v>73.44</v>
      </c>
    </row>
    <row r="173" spans="3:4" x14ac:dyDescent="0.25">
      <c r="C173" s="11">
        <v>44530</v>
      </c>
      <c r="D173">
        <v>70.569999999999993</v>
      </c>
    </row>
    <row r="174" spans="3:4" x14ac:dyDescent="0.25">
      <c r="C174" s="11">
        <v>44531</v>
      </c>
      <c r="D174">
        <v>68.87</v>
      </c>
    </row>
    <row r="175" spans="3:4" x14ac:dyDescent="0.25">
      <c r="C175" s="11">
        <v>44532</v>
      </c>
      <c r="D175">
        <v>69.67</v>
      </c>
    </row>
    <row r="176" spans="3:4" x14ac:dyDescent="0.25">
      <c r="C176" s="11">
        <v>44533</v>
      </c>
      <c r="D176">
        <v>69.88</v>
      </c>
    </row>
    <row r="177" spans="3:4" x14ac:dyDescent="0.25">
      <c r="C177" s="11">
        <v>44536</v>
      </c>
      <c r="D177">
        <v>73.08</v>
      </c>
    </row>
    <row r="178" spans="3:4" x14ac:dyDescent="0.25">
      <c r="C178" s="11">
        <v>44537</v>
      </c>
      <c r="D178">
        <v>75.44</v>
      </c>
    </row>
    <row r="179" spans="3:4" x14ac:dyDescent="0.25">
      <c r="C179" s="11">
        <v>44538</v>
      </c>
      <c r="D179">
        <v>75.819999999999993</v>
      </c>
    </row>
    <row r="180" spans="3:4" x14ac:dyDescent="0.25">
      <c r="C180" s="11">
        <v>44539</v>
      </c>
      <c r="D180">
        <v>74.42</v>
      </c>
    </row>
    <row r="181" spans="3:4" x14ac:dyDescent="0.25">
      <c r="C181" s="11">
        <v>44540</v>
      </c>
      <c r="D181">
        <v>75.150000000000006</v>
      </c>
    </row>
    <row r="182" spans="3:4" x14ac:dyDescent="0.25">
      <c r="C182" s="11">
        <v>44543</v>
      </c>
      <c r="D182">
        <v>74.39</v>
      </c>
    </row>
    <row r="183" spans="3:4" x14ac:dyDescent="0.25">
      <c r="C183" s="11">
        <v>44544</v>
      </c>
      <c r="D183">
        <v>73.7</v>
      </c>
    </row>
    <row r="184" spans="3:4" x14ac:dyDescent="0.25">
      <c r="C184" s="11">
        <v>44545</v>
      </c>
      <c r="D184">
        <v>73.88</v>
      </c>
    </row>
    <row r="185" spans="3:4" x14ac:dyDescent="0.25">
      <c r="C185" s="11">
        <v>44546</v>
      </c>
      <c r="D185">
        <v>75.02</v>
      </c>
    </row>
    <row r="186" spans="3:4" x14ac:dyDescent="0.25">
      <c r="C186" s="11">
        <v>44547</v>
      </c>
      <c r="D186">
        <v>73.52</v>
      </c>
    </row>
    <row r="187" spans="3:4" x14ac:dyDescent="0.25">
      <c r="C187" s="11">
        <v>44550</v>
      </c>
      <c r="D187">
        <v>71.52</v>
      </c>
    </row>
    <row r="188" spans="3:4" x14ac:dyDescent="0.25">
      <c r="C188" s="11">
        <v>44551</v>
      </c>
      <c r="D188">
        <v>73.98</v>
      </c>
    </row>
    <row r="189" spans="3:4" x14ac:dyDescent="0.25">
      <c r="C189" s="11">
        <v>44552</v>
      </c>
      <c r="D189">
        <v>75.290000000000006</v>
      </c>
    </row>
    <row r="190" spans="3:4" x14ac:dyDescent="0.25">
      <c r="C190" s="11">
        <v>44553</v>
      </c>
      <c r="D190">
        <v>76.849999999999994</v>
      </c>
    </row>
    <row r="191" spans="3:4" x14ac:dyDescent="0.25">
      <c r="C191" s="11">
        <v>44554</v>
      </c>
      <c r="D191">
        <v>76.14</v>
      </c>
    </row>
    <row r="192" spans="3:4" x14ac:dyDescent="0.25">
      <c r="C192" s="11">
        <v>44557</v>
      </c>
      <c r="D192">
        <v>78.599999999999994</v>
      </c>
    </row>
    <row r="193" spans="3:4" x14ac:dyDescent="0.25">
      <c r="C193" s="11">
        <v>44558</v>
      </c>
      <c r="D193">
        <v>78.94</v>
      </c>
    </row>
    <row r="194" spans="3:4" x14ac:dyDescent="0.25">
      <c r="C194" s="11">
        <v>44559</v>
      </c>
      <c r="D194">
        <v>79.23</v>
      </c>
    </row>
    <row r="195" spans="3:4" x14ac:dyDescent="0.25">
      <c r="C195" s="11">
        <v>44560</v>
      </c>
      <c r="D195">
        <v>79.319999999999993</v>
      </c>
    </row>
    <row r="196" spans="3:4" x14ac:dyDescent="0.25">
      <c r="C196" s="11">
        <v>44561</v>
      </c>
      <c r="D196">
        <v>77.78</v>
      </c>
    </row>
    <row r="197" spans="3:4" x14ac:dyDescent="0.25">
      <c r="C197" s="11">
        <v>44564</v>
      </c>
      <c r="D197">
        <v>78.98</v>
      </c>
    </row>
    <row r="198" spans="3:4" x14ac:dyDescent="0.25">
      <c r="C198" s="11">
        <v>44565</v>
      </c>
      <c r="D198">
        <v>80</v>
      </c>
    </row>
    <row r="199" spans="3:4" x14ac:dyDescent="0.25">
      <c r="C199" s="11">
        <v>44566</v>
      </c>
      <c r="D199">
        <v>80.8</v>
      </c>
    </row>
    <row r="200" spans="3:4" x14ac:dyDescent="0.25">
      <c r="C200" s="11">
        <v>44567</v>
      </c>
      <c r="D200">
        <v>81.99</v>
      </c>
    </row>
    <row r="201" spans="3:4" x14ac:dyDescent="0.25">
      <c r="C201" s="11">
        <v>44568</v>
      </c>
      <c r="D201">
        <v>81.75</v>
      </c>
    </row>
    <row r="202" spans="3:4" x14ac:dyDescent="0.25">
      <c r="C202" s="11">
        <v>44571</v>
      </c>
      <c r="D202">
        <v>80.87</v>
      </c>
    </row>
    <row r="203" spans="3:4" x14ac:dyDescent="0.25">
      <c r="C203" s="11">
        <v>44572</v>
      </c>
      <c r="D203">
        <v>83.72</v>
      </c>
    </row>
    <row r="204" spans="3:4" x14ac:dyDescent="0.25">
      <c r="C204" s="11">
        <v>44573</v>
      </c>
      <c r="D204">
        <v>84.67</v>
      </c>
    </row>
    <row r="205" spans="3:4" x14ac:dyDescent="0.25">
      <c r="C205" s="11">
        <v>44574</v>
      </c>
      <c r="D205">
        <v>84.47</v>
      </c>
    </row>
    <row r="206" spans="3:4" x14ac:dyDescent="0.25">
      <c r="C206" s="11">
        <v>44575</v>
      </c>
      <c r="D206">
        <v>86.06</v>
      </c>
    </row>
    <row r="207" spans="3:4" x14ac:dyDescent="0.25">
      <c r="C207" s="11">
        <v>44578</v>
      </c>
      <c r="D207">
        <v>86.48</v>
      </c>
    </row>
    <row r="208" spans="3:4" x14ac:dyDescent="0.25">
      <c r="C208" s="11">
        <v>44579</v>
      </c>
      <c r="D208">
        <v>87.51</v>
      </c>
    </row>
    <row r="209" spans="3:4" x14ac:dyDescent="0.25">
      <c r="C209" s="11">
        <v>44580</v>
      </c>
      <c r="D209">
        <v>88.44</v>
      </c>
    </row>
    <row r="210" spans="3:4" x14ac:dyDescent="0.25">
      <c r="C210" s="11">
        <v>44581</v>
      </c>
      <c r="D210">
        <v>88.38</v>
      </c>
    </row>
    <row r="211" spans="3:4" x14ac:dyDescent="0.25">
      <c r="C211" s="11">
        <v>44582</v>
      </c>
      <c r="D211">
        <v>87.89</v>
      </c>
    </row>
    <row r="212" spans="3:4" x14ac:dyDescent="0.25">
      <c r="C212" s="11">
        <v>44585</v>
      </c>
      <c r="D212">
        <v>86.27</v>
      </c>
    </row>
    <row r="213" spans="3:4" x14ac:dyDescent="0.25">
      <c r="C213" s="11">
        <v>44586</v>
      </c>
      <c r="D213">
        <v>88.2</v>
      </c>
    </row>
    <row r="214" spans="3:4" x14ac:dyDescent="0.25">
      <c r="C214" s="11">
        <v>44587</v>
      </c>
      <c r="D214">
        <v>89.96</v>
      </c>
    </row>
    <row r="215" spans="3:4" x14ac:dyDescent="0.25">
      <c r="C215" s="11">
        <v>44588</v>
      </c>
      <c r="D215">
        <v>89.34</v>
      </c>
    </row>
    <row r="216" spans="3:4" x14ac:dyDescent="0.25">
      <c r="C216" s="11">
        <v>44589</v>
      </c>
      <c r="D216">
        <v>90.03</v>
      </c>
    </row>
    <row r="217" spans="3:4" x14ac:dyDescent="0.25">
      <c r="C217" s="11">
        <v>44592</v>
      </c>
      <c r="D217">
        <v>91.21</v>
      </c>
    </row>
    <row r="218" spans="3:4" x14ac:dyDescent="0.25">
      <c r="C218" s="11">
        <v>44593</v>
      </c>
      <c r="D218">
        <v>89.16</v>
      </c>
    </row>
    <row r="219" spans="3:4" x14ac:dyDescent="0.25">
      <c r="C219" s="11">
        <v>44594</v>
      </c>
      <c r="D219">
        <v>89.47</v>
      </c>
    </row>
    <row r="220" spans="3:4" x14ac:dyDescent="0.25">
      <c r="C220" s="11">
        <v>44595</v>
      </c>
      <c r="D220">
        <v>91.11</v>
      </c>
    </row>
    <row r="221" spans="3:4" x14ac:dyDescent="0.25">
      <c r="C221" s="11">
        <v>44596</v>
      </c>
      <c r="D221">
        <v>93.27</v>
      </c>
    </row>
    <row r="222" spans="3:4" x14ac:dyDescent="0.25">
      <c r="C222" s="11">
        <v>44599</v>
      </c>
      <c r="D222">
        <v>92.69</v>
      </c>
    </row>
    <row r="223" spans="3:4" x14ac:dyDescent="0.25">
      <c r="C223" s="11">
        <v>44600</v>
      </c>
      <c r="D223">
        <v>90.78</v>
      </c>
    </row>
    <row r="224" spans="3:4" x14ac:dyDescent="0.25">
      <c r="C224" s="11">
        <v>44601</v>
      </c>
      <c r="D224">
        <v>91.55</v>
      </c>
    </row>
    <row r="225" spans="3:4" x14ac:dyDescent="0.25">
      <c r="C225" s="11">
        <v>44602</v>
      </c>
      <c r="D225">
        <v>91.41</v>
      </c>
    </row>
    <row r="226" spans="3:4" x14ac:dyDescent="0.25">
      <c r="C226" s="11">
        <v>44603</v>
      </c>
      <c r="D226">
        <v>94.44</v>
      </c>
    </row>
    <row r="227" spans="3:4" x14ac:dyDescent="0.25">
      <c r="C227" s="11">
        <v>44606</v>
      </c>
      <c r="D227">
        <v>96.48</v>
      </c>
    </row>
    <row r="228" spans="3:4" x14ac:dyDescent="0.25">
      <c r="C228" s="11">
        <v>44607</v>
      </c>
      <c r="D228">
        <v>93.28</v>
      </c>
    </row>
    <row r="229" spans="3:4" x14ac:dyDescent="0.25">
      <c r="C229" s="11">
        <v>44608</v>
      </c>
      <c r="D229">
        <v>94.81</v>
      </c>
    </row>
    <row r="230" spans="3:4" x14ac:dyDescent="0.25">
      <c r="C230" s="11">
        <v>44609</v>
      </c>
      <c r="D230">
        <v>92.97</v>
      </c>
    </row>
    <row r="231" spans="3:4" x14ac:dyDescent="0.25">
      <c r="C231" s="11">
        <v>44610</v>
      </c>
      <c r="D231">
        <v>93.54</v>
      </c>
    </row>
    <row r="232" spans="3:4" x14ac:dyDescent="0.25">
      <c r="C232" s="11">
        <v>44613</v>
      </c>
      <c r="D232">
        <v>95.39</v>
      </c>
    </row>
    <row r="233" spans="3:4" x14ac:dyDescent="0.25">
      <c r="C233" s="11">
        <v>44614</v>
      </c>
      <c r="D233">
        <v>96.84</v>
      </c>
    </row>
    <row r="234" spans="3:4" x14ac:dyDescent="0.25">
      <c r="C234" s="11">
        <v>44615</v>
      </c>
      <c r="D234">
        <v>96.84</v>
      </c>
    </row>
    <row r="235" spans="3:4" x14ac:dyDescent="0.25">
      <c r="C235" s="11">
        <v>44616</v>
      </c>
      <c r="D235">
        <v>99.08</v>
      </c>
    </row>
    <row r="236" spans="3:4" x14ac:dyDescent="0.25">
      <c r="C236" s="11">
        <v>44617</v>
      </c>
      <c r="D236">
        <v>97.93</v>
      </c>
    </row>
    <row r="237" spans="3:4" x14ac:dyDescent="0.25">
      <c r="C237" s="11">
        <v>44620</v>
      </c>
      <c r="D237">
        <v>100.99</v>
      </c>
    </row>
    <row r="238" spans="3:4" x14ac:dyDescent="0.25">
      <c r="C238" s="11">
        <v>44621</v>
      </c>
      <c r="D238">
        <v>104.97</v>
      </c>
    </row>
    <row r="239" spans="3:4" x14ac:dyDescent="0.25">
      <c r="C239" s="11">
        <v>44622</v>
      </c>
      <c r="D239">
        <v>112.93</v>
      </c>
    </row>
    <row r="240" spans="3:4" x14ac:dyDescent="0.25">
      <c r="C240" s="11">
        <v>44623</v>
      </c>
      <c r="D240">
        <v>110.46</v>
      </c>
    </row>
    <row r="241" spans="3:4" x14ac:dyDescent="0.25">
      <c r="C241" s="11">
        <v>44624</v>
      </c>
      <c r="D241">
        <v>118.11</v>
      </c>
    </row>
    <row r="242" spans="3:4" x14ac:dyDescent="0.25">
      <c r="C242" s="11">
        <v>44627</v>
      </c>
      <c r="D242">
        <v>123.21</v>
      </c>
    </row>
    <row r="243" spans="3:4" x14ac:dyDescent="0.25">
      <c r="C243" s="11">
        <v>44628</v>
      </c>
      <c r="D243">
        <v>127.98</v>
      </c>
    </row>
    <row r="244" spans="3:4" x14ac:dyDescent="0.25">
      <c r="C244" s="11">
        <v>44629</v>
      </c>
      <c r="D244">
        <v>111.14</v>
      </c>
    </row>
    <row r="245" spans="3:4" x14ac:dyDescent="0.25">
      <c r="C245" s="11">
        <v>44630</v>
      </c>
      <c r="D245">
        <v>109.33</v>
      </c>
    </row>
    <row r="246" spans="3:4" x14ac:dyDescent="0.25">
      <c r="C246" s="11">
        <v>44631</v>
      </c>
      <c r="D246">
        <v>112.67</v>
      </c>
    </row>
    <row r="247" spans="3:4" x14ac:dyDescent="0.25">
      <c r="C247" s="11">
        <v>44634</v>
      </c>
      <c r="D247">
        <v>106.9</v>
      </c>
    </row>
    <row r="248" spans="3:4" x14ac:dyDescent="0.25">
      <c r="C248" s="11">
        <v>44635</v>
      </c>
      <c r="D248">
        <v>99.91</v>
      </c>
    </row>
    <row r="249" spans="3:4" x14ac:dyDescent="0.25">
      <c r="C249" s="11">
        <v>44636</v>
      </c>
      <c r="D249">
        <v>98.02</v>
      </c>
    </row>
    <row r="250" spans="3:4" x14ac:dyDescent="0.25">
      <c r="C250" s="11">
        <v>44637</v>
      </c>
      <c r="D250">
        <v>106.64</v>
      </c>
    </row>
    <row r="251" spans="3:4" x14ac:dyDescent="0.25">
      <c r="C251" s="11">
        <v>44638</v>
      </c>
      <c r="D251">
        <v>107.93</v>
      </c>
    </row>
    <row r="252" spans="3:4" x14ac:dyDescent="0.25">
      <c r="C252" s="11">
        <v>44641</v>
      </c>
      <c r="D252">
        <v>115.62</v>
      </c>
    </row>
    <row r="253" spans="3:4" x14ac:dyDescent="0.25">
      <c r="C253" s="11">
        <v>44642</v>
      </c>
      <c r="D253">
        <v>115.48</v>
      </c>
    </row>
    <row r="254" spans="3:4" x14ac:dyDescent="0.25">
      <c r="C254" s="11">
        <v>44643</v>
      </c>
      <c r="D254">
        <v>121.6</v>
      </c>
    </row>
    <row r="255" spans="3:4" x14ac:dyDescent="0.25">
      <c r="C255" s="11">
        <v>44644</v>
      </c>
      <c r="D255">
        <v>119.03</v>
      </c>
    </row>
    <row r="256" spans="3:4" x14ac:dyDescent="0.25">
      <c r="C256" s="11">
        <v>44645</v>
      </c>
      <c r="D256">
        <v>120.65</v>
      </c>
    </row>
    <row r="257" spans="3:4" x14ac:dyDescent="0.25">
      <c r="C257" s="11">
        <v>44648</v>
      </c>
      <c r="D257">
        <v>112.48</v>
      </c>
    </row>
    <row r="258" spans="3:4" x14ac:dyDescent="0.25">
      <c r="C258" s="11">
        <v>44649</v>
      </c>
      <c r="D258">
        <v>110.23</v>
      </c>
    </row>
    <row r="259" spans="3:4" x14ac:dyDescent="0.25">
      <c r="C259" s="11">
        <v>44650</v>
      </c>
      <c r="D259">
        <v>113.45</v>
      </c>
    </row>
    <row r="260" spans="3:4" x14ac:dyDescent="0.25">
      <c r="C260" s="11">
        <v>44651</v>
      </c>
      <c r="D260">
        <v>107.91</v>
      </c>
    </row>
    <row r="261" spans="3:4" x14ac:dyDescent="0.25">
      <c r="C261" s="11">
        <v>44652</v>
      </c>
      <c r="D261">
        <v>104.39</v>
      </c>
    </row>
    <row r="262" spans="3:4" x14ac:dyDescent="0.25">
      <c r="C262" s="11">
        <v>44655</v>
      </c>
      <c r="D262">
        <v>107.53</v>
      </c>
    </row>
    <row r="263" spans="3:4" x14ac:dyDescent="0.25">
      <c r="C263" s="11">
        <v>44656</v>
      </c>
      <c r="D263">
        <v>106.64</v>
      </c>
    </row>
    <row r="264" spans="3:4" x14ac:dyDescent="0.25">
      <c r="C264" s="11">
        <v>44657</v>
      </c>
      <c r="D264">
        <v>101.07</v>
      </c>
    </row>
    <row r="265" spans="3:4" x14ac:dyDescent="0.25">
      <c r="C265" s="11">
        <v>44658</v>
      </c>
      <c r="D265">
        <v>100.58</v>
      </c>
    </row>
    <row r="266" spans="3:4" x14ac:dyDescent="0.25">
      <c r="C266" s="11">
        <v>44659</v>
      </c>
      <c r="D266">
        <v>102.78</v>
      </c>
    </row>
    <row r="267" spans="3:4" x14ac:dyDescent="0.25">
      <c r="C267" s="11">
        <v>44662</v>
      </c>
      <c r="D267">
        <v>98.48</v>
      </c>
    </row>
    <row r="268" spans="3:4" x14ac:dyDescent="0.25">
      <c r="C268" s="11">
        <v>44663</v>
      </c>
      <c r="D268">
        <v>104.64</v>
      </c>
    </row>
    <row r="269" spans="3:4" x14ac:dyDescent="0.25">
      <c r="C269" s="11">
        <v>44664</v>
      </c>
      <c r="D269">
        <v>108.78</v>
      </c>
    </row>
    <row r="270" spans="3:4" x14ac:dyDescent="0.25">
      <c r="C270" s="11">
        <v>44665</v>
      </c>
      <c r="D270">
        <v>111.7</v>
      </c>
    </row>
    <row r="271" spans="3:4" x14ac:dyDescent="0.25">
      <c r="C271" s="11">
        <v>44669</v>
      </c>
      <c r="D271">
        <v>113.16</v>
      </c>
    </row>
    <row r="272" spans="3:4" x14ac:dyDescent="0.25">
      <c r="C272" s="11">
        <v>44670</v>
      </c>
      <c r="D272">
        <v>107.25</v>
      </c>
    </row>
    <row r="273" spans="3:4" x14ac:dyDescent="0.25">
      <c r="C273" s="11">
        <v>44671</v>
      </c>
      <c r="D273">
        <v>106.8</v>
      </c>
    </row>
    <row r="274" spans="3:4" x14ac:dyDescent="0.25">
      <c r="C274" s="11">
        <v>44672</v>
      </c>
      <c r="D274">
        <v>108.33</v>
      </c>
    </row>
    <row r="275" spans="3:4" x14ac:dyDescent="0.25">
      <c r="C275" s="11">
        <v>44673</v>
      </c>
      <c r="D275">
        <v>106.65</v>
      </c>
    </row>
    <row r="276" spans="3:4" x14ac:dyDescent="0.25">
      <c r="C276" s="11">
        <v>44676</v>
      </c>
      <c r="D276">
        <v>102.32</v>
      </c>
    </row>
    <row r="277" spans="3:4" x14ac:dyDescent="0.25">
      <c r="C277" s="11">
        <v>44677</v>
      </c>
      <c r="D277">
        <v>104.99</v>
      </c>
    </row>
    <row r="278" spans="3:4" x14ac:dyDescent="0.25">
      <c r="C278" s="11">
        <v>44678</v>
      </c>
      <c r="D278">
        <v>105.32</v>
      </c>
    </row>
    <row r="279" spans="3:4" x14ac:dyDescent="0.25">
      <c r="C279" s="11">
        <v>44679</v>
      </c>
      <c r="D279">
        <v>107.59</v>
      </c>
    </row>
    <row r="280" spans="3:4" x14ac:dyDescent="0.25">
      <c r="C280" s="11">
        <v>44680</v>
      </c>
      <c r="D280">
        <v>109.34</v>
      </c>
    </row>
    <row r="281" spans="3:4" x14ac:dyDescent="0.25">
      <c r="C281" s="11">
        <v>44683</v>
      </c>
      <c r="D281">
        <v>107.58</v>
      </c>
    </row>
    <row r="282" spans="3:4" x14ac:dyDescent="0.25">
      <c r="C282" s="11">
        <v>44684</v>
      </c>
      <c r="D282">
        <v>104.97</v>
      </c>
    </row>
    <row r="283" spans="3:4" x14ac:dyDescent="0.25">
      <c r="C283" s="11">
        <v>44685</v>
      </c>
      <c r="D283">
        <v>110.14</v>
      </c>
    </row>
    <row r="284" spans="3:4" x14ac:dyDescent="0.25">
      <c r="C284" s="11">
        <v>44686</v>
      </c>
      <c r="D284">
        <v>110.9</v>
      </c>
    </row>
    <row r="285" spans="3:4" x14ac:dyDescent="0.25">
      <c r="C285" s="11">
        <v>44687</v>
      </c>
      <c r="D285">
        <v>112.39</v>
      </c>
    </row>
    <row r="286" spans="3:4" x14ac:dyDescent="0.25">
      <c r="C286" s="11">
        <v>44690</v>
      </c>
      <c r="D286">
        <v>105.94</v>
      </c>
    </row>
    <row r="287" spans="3:4" x14ac:dyDescent="0.25">
      <c r="C287" s="11">
        <v>44691</v>
      </c>
      <c r="D287">
        <v>102.46</v>
      </c>
    </row>
    <row r="288" spans="3:4" x14ac:dyDescent="0.25">
      <c r="C288" s="11">
        <v>44692</v>
      </c>
      <c r="D288">
        <v>107.51</v>
      </c>
    </row>
    <row r="289" spans="3:4" x14ac:dyDescent="0.25">
      <c r="C289" s="11">
        <v>44693</v>
      </c>
      <c r="D289">
        <v>107.45</v>
      </c>
    </row>
    <row r="290" spans="3:4" x14ac:dyDescent="0.25">
      <c r="C290" s="11">
        <v>44694</v>
      </c>
      <c r="D290">
        <v>111.55</v>
      </c>
    </row>
    <row r="291" spans="3:4" x14ac:dyDescent="0.25">
      <c r="C291" s="11">
        <v>44697</v>
      </c>
      <c r="D291">
        <v>114.24</v>
      </c>
    </row>
    <row r="292" spans="3:4" x14ac:dyDescent="0.25">
      <c r="C292" s="11">
        <v>44698</v>
      </c>
      <c r="D292">
        <v>111.93</v>
      </c>
    </row>
    <row r="293" spans="3:4" x14ac:dyDescent="0.25">
      <c r="C293" s="11">
        <v>44699</v>
      </c>
      <c r="D293">
        <v>109.11</v>
      </c>
    </row>
    <row r="294" spans="3:4" x14ac:dyDescent="0.25">
      <c r="C294" s="11">
        <v>44700</v>
      </c>
      <c r="D294">
        <v>112.04</v>
      </c>
    </row>
    <row r="295" spans="3:4" x14ac:dyDescent="0.25">
      <c r="C295" s="11">
        <v>44701</v>
      </c>
      <c r="D295">
        <v>112.55</v>
      </c>
    </row>
    <row r="296" spans="3:4" x14ac:dyDescent="0.25">
      <c r="C296" s="11">
        <v>44704</v>
      </c>
      <c r="D296">
        <v>113.42</v>
      </c>
    </row>
    <row r="297" spans="3:4" x14ac:dyDescent="0.25">
      <c r="C297" s="11">
        <v>44705</v>
      </c>
      <c r="D297">
        <v>113.56</v>
      </c>
    </row>
    <row r="298" spans="3:4" x14ac:dyDescent="0.25">
      <c r="C298" s="11">
        <v>44706</v>
      </c>
      <c r="D298">
        <v>114.03</v>
      </c>
    </row>
    <row r="299" spans="3:4" x14ac:dyDescent="0.25">
      <c r="C299" s="11">
        <v>44707</v>
      </c>
      <c r="D299">
        <v>117.4</v>
      </c>
    </row>
    <row r="300" spans="3:4" x14ac:dyDescent="0.25">
      <c r="C300" s="11">
        <v>44708</v>
      </c>
      <c r="D300">
        <v>119.43</v>
      </c>
    </row>
    <row r="301" spans="3:4" x14ac:dyDescent="0.25">
      <c r="C301" s="11">
        <v>44711</v>
      </c>
      <c r="D301">
        <v>121.67</v>
      </c>
    </row>
    <row r="302" spans="3:4" x14ac:dyDescent="0.25">
      <c r="C302" s="11">
        <v>44712</v>
      </c>
      <c r="D302">
        <v>122.84</v>
      </c>
    </row>
    <row r="303" spans="3:4" x14ac:dyDescent="0.25">
      <c r="C303" s="11">
        <v>44713</v>
      </c>
      <c r="D303">
        <v>116.29</v>
      </c>
    </row>
    <row r="304" spans="3:4" x14ac:dyDescent="0.25">
      <c r="C304" s="11">
        <v>44714</v>
      </c>
      <c r="D304">
        <v>117.61</v>
      </c>
    </row>
    <row r="305" spans="3:4" x14ac:dyDescent="0.25">
      <c r="C305" s="11">
        <v>44715</v>
      </c>
      <c r="D305">
        <v>119.72</v>
      </c>
    </row>
    <row r="306" spans="3:4" x14ac:dyDescent="0.25">
      <c r="C306" s="11">
        <v>44718</v>
      </c>
      <c r="D306">
        <v>119.51</v>
      </c>
    </row>
    <row r="307" spans="3:4" x14ac:dyDescent="0.25">
      <c r="C307" s="11">
        <v>44719</v>
      </c>
      <c r="D307">
        <v>120.57</v>
      </c>
    </row>
    <row r="308" spans="3:4" x14ac:dyDescent="0.25">
      <c r="C308" s="11">
        <v>44720</v>
      </c>
      <c r="D308">
        <v>123.58</v>
      </c>
    </row>
    <row r="309" spans="3:4" x14ac:dyDescent="0.25">
      <c r="C309" s="11">
        <v>44721</v>
      </c>
      <c r="D309">
        <v>123.07</v>
      </c>
    </row>
    <row r="310" spans="3:4" x14ac:dyDescent="0.25">
      <c r="C310" s="11">
        <v>44722</v>
      </c>
      <c r="D310">
        <v>122.01</v>
      </c>
    </row>
    <row r="311" spans="3:4" x14ac:dyDescent="0.25">
      <c r="C311" s="11">
        <v>44725</v>
      </c>
      <c r="D311">
        <v>122.27</v>
      </c>
    </row>
    <row r="312" spans="3:4" x14ac:dyDescent="0.25">
      <c r="C312" s="11">
        <v>44726</v>
      </c>
      <c r="D312">
        <v>121.17</v>
      </c>
    </row>
    <row r="313" spans="3:4" x14ac:dyDescent="0.25">
      <c r="C313" s="11">
        <v>44727</v>
      </c>
      <c r="D313">
        <v>118.51</v>
      </c>
    </row>
    <row r="314" spans="3:4" x14ac:dyDescent="0.25">
      <c r="C314" s="11">
        <v>44728</v>
      </c>
      <c r="D314">
        <v>119.81</v>
      </c>
    </row>
    <row r="315" spans="3:4" x14ac:dyDescent="0.25">
      <c r="C315" s="11">
        <v>44729</v>
      </c>
      <c r="D315">
        <v>113.12</v>
      </c>
    </row>
    <row r="316" spans="3:4" x14ac:dyDescent="0.25">
      <c r="C316" s="11">
        <v>44732</v>
      </c>
      <c r="D316">
        <v>114.13</v>
      </c>
    </row>
    <row r="317" spans="3:4" x14ac:dyDescent="0.25">
      <c r="C317" s="11">
        <v>44733</v>
      </c>
      <c r="D317">
        <v>114.65</v>
      </c>
    </row>
    <row r="318" spans="3:4" x14ac:dyDescent="0.25">
      <c r="C318" s="11">
        <v>44734</v>
      </c>
      <c r="D318">
        <v>111.74</v>
      </c>
    </row>
    <row r="319" spans="3:4" x14ac:dyDescent="0.25">
      <c r="C319" s="11">
        <v>44735</v>
      </c>
      <c r="D319">
        <v>110.05</v>
      </c>
    </row>
    <row r="320" spans="3:4" x14ac:dyDescent="0.25">
      <c r="C320" s="11">
        <v>44736</v>
      </c>
      <c r="D320">
        <v>113.12</v>
      </c>
    </row>
    <row r="321" spans="3:4" x14ac:dyDescent="0.25">
      <c r="C321" s="11">
        <v>44739</v>
      </c>
      <c r="D321">
        <v>115.09</v>
      </c>
    </row>
    <row r="322" spans="3:4" x14ac:dyDescent="0.25">
      <c r="C322" s="11">
        <v>44740</v>
      </c>
      <c r="D322">
        <v>117.98</v>
      </c>
    </row>
    <row r="323" spans="3:4" x14ac:dyDescent="0.25">
      <c r="C323" s="11">
        <v>44741</v>
      </c>
      <c r="D323">
        <v>116.26</v>
      </c>
    </row>
    <row r="324" spans="3:4" x14ac:dyDescent="0.25">
      <c r="C324" s="11">
        <v>44742</v>
      </c>
      <c r="D324">
        <v>114.81</v>
      </c>
    </row>
    <row r="325" spans="3:4" x14ac:dyDescent="0.25">
      <c r="C325" s="11">
        <v>44743</v>
      </c>
      <c r="D325">
        <v>111.63</v>
      </c>
    </row>
    <row r="326" spans="3:4" x14ac:dyDescent="0.25">
      <c r="C326" s="11">
        <v>44746</v>
      </c>
      <c r="D326">
        <v>113.5</v>
      </c>
    </row>
    <row r="327" spans="3:4" x14ac:dyDescent="0.25">
      <c r="C327" s="11">
        <v>44747</v>
      </c>
      <c r="D327">
        <v>102.77</v>
      </c>
    </row>
    <row r="328" spans="3:4" x14ac:dyDescent="0.25">
      <c r="C328" s="11">
        <v>44748</v>
      </c>
      <c r="D328">
        <v>100.69</v>
      </c>
    </row>
    <row r="329" spans="3:4" x14ac:dyDescent="0.25">
      <c r="C329" s="11">
        <v>44749</v>
      </c>
      <c r="D329">
        <v>104.65</v>
      </c>
    </row>
    <row r="330" spans="3:4" x14ac:dyDescent="0.25">
      <c r="C330" s="11">
        <v>44750</v>
      </c>
      <c r="D330">
        <v>107.02</v>
      </c>
    </row>
    <row r="331" spans="3:4" x14ac:dyDescent="0.25">
      <c r="C331" s="11">
        <v>44753</v>
      </c>
      <c r="D331">
        <v>107.1</v>
      </c>
    </row>
    <row r="332" spans="3:4" x14ac:dyDescent="0.25">
      <c r="C332" s="11">
        <v>44754</v>
      </c>
      <c r="D332">
        <v>99.49</v>
      </c>
    </row>
    <row r="333" spans="3:4" x14ac:dyDescent="0.25">
      <c r="C333" s="11">
        <v>44755</v>
      </c>
      <c r="D333">
        <v>99.57</v>
      </c>
    </row>
    <row r="334" spans="3:4" x14ac:dyDescent="0.25">
      <c r="C334" s="11">
        <v>44756</v>
      </c>
      <c r="D334">
        <v>99.1</v>
      </c>
    </row>
    <row r="335" spans="3:4" x14ac:dyDescent="0.25">
      <c r="C335" s="11">
        <v>44757</v>
      </c>
      <c r="D335">
        <v>101.16</v>
      </c>
    </row>
    <row r="336" spans="3:4" x14ac:dyDescent="0.25">
      <c r="C336" s="11">
        <v>44760</v>
      </c>
      <c r="D336">
        <v>106.27</v>
      </c>
    </row>
    <row r="337" spans="3:4" x14ac:dyDescent="0.25">
      <c r="C337" s="11">
        <v>44761</v>
      </c>
      <c r="D337">
        <v>107.35</v>
      </c>
    </row>
    <row r="338" spans="3:4" x14ac:dyDescent="0.25">
      <c r="C338" s="11">
        <v>44762</v>
      </c>
      <c r="D338">
        <v>106.92</v>
      </c>
    </row>
    <row r="339" spans="3:4" x14ac:dyDescent="0.25">
      <c r="C339" s="11">
        <v>44763</v>
      </c>
      <c r="D339">
        <v>103.86</v>
      </c>
    </row>
    <row r="340" spans="3:4" x14ac:dyDescent="0.25">
      <c r="C340" s="11">
        <v>44764</v>
      </c>
      <c r="D340">
        <v>103.2</v>
      </c>
    </row>
    <row r="341" spans="3:4" x14ac:dyDescent="0.25">
      <c r="C341" s="11">
        <v>44767</v>
      </c>
      <c r="D341">
        <v>105.15</v>
      </c>
    </row>
    <row r="342" spans="3:4" x14ac:dyDescent="0.25">
      <c r="C342" s="11">
        <v>44768</v>
      </c>
      <c r="D342">
        <v>104.4</v>
      </c>
    </row>
    <row r="343" spans="3:4" x14ac:dyDescent="0.25">
      <c r="C343" s="11">
        <v>44769</v>
      </c>
      <c r="D343">
        <v>106.62</v>
      </c>
    </row>
    <row r="344" spans="3:4" x14ac:dyDescent="0.25">
      <c r="C344" s="11">
        <v>44770</v>
      </c>
      <c r="D344">
        <v>107.14</v>
      </c>
    </row>
    <row r="345" spans="3:4" x14ac:dyDescent="0.25">
      <c r="C345" s="11">
        <v>44771</v>
      </c>
      <c r="D345">
        <v>110.01</v>
      </c>
    </row>
    <row r="346" spans="3:4" x14ac:dyDescent="0.25">
      <c r="C346" s="11">
        <v>44774</v>
      </c>
      <c r="D346">
        <v>100.03</v>
      </c>
    </row>
    <row r="347" spans="3:4" x14ac:dyDescent="0.25">
      <c r="C347" s="11">
        <v>44775</v>
      </c>
      <c r="D347">
        <v>100.54</v>
      </c>
    </row>
    <row r="348" spans="3:4" x14ac:dyDescent="0.25">
      <c r="C348" s="11">
        <v>44776</v>
      </c>
      <c r="D348">
        <v>96.78</v>
      </c>
    </row>
    <row r="349" spans="3:4" x14ac:dyDescent="0.25">
      <c r="C349" s="11">
        <v>44777</v>
      </c>
      <c r="D349">
        <v>94.12</v>
      </c>
    </row>
    <row r="350" spans="3:4" x14ac:dyDescent="0.25">
      <c r="C350" s="11">
        <v>44778</v>
      </c>
      <c r="D350">
        <v>94.92</v>
      </c>
    </row>
    <row r="351" spans="3:4" x14ac:dyDescent="0.25">
      <c r="C351" s="11">
        <v>44781</v>
      </c>
      <c r="D351">
        <v>96.65</v>
      </c>
    </row>
    <row r="352" spans="3:4" x14ac:dyDescent="0.25">
      <c r="C352" s="11">
        <v>44782</v>
      </c>
      <c r="D352">
        <v>96.31</v>
      </c>
    </row>
    <row r="353" spans="3:4" x14ac:dyDescent="0.25">
      <c r="C353" s="11">
        <v>44783</v>
      </c>
      <c r="D353">
        <v>97.4</v>
      </c>
    </row>
    <row r="354" spans="3:4" x14ac:dyDescent="0.25">
      <c r="C354" s="11">
        <v>44784</v>
      </c>
      <c r="D354">
        <v>99.6</v>
      </c>
    </row>
    <row r="355" spans="3:4" x14ac:dyDescent="0.25">
      <c r="C355" s="11">
        <v>44785</v>
      </c>
      <c r="D355">
        <v>98.15</v>
      </c>
    </row>
    <row r="356" spans="3:4" x14ac:dyDescent="0.25">
      <c r="C356" s="11">
        <v>44788</v>
      </c>
      <c r="D356">
        <v>95.1</v>
      </c>
    </row>
    <row r="357" spans="3:4" x14ac:dyDescent="0.25">
      <c r="C357" s="11">
        <v>44789</v>
      </c>
      <c r="D357">
        <v>92.34</v>
      </c>
    </row>
    <row r="358" spans="3:4" x14ac:dyDescent="0.25">
      <c r="C358" s="11">
        <v>44790</v>
      </c>
      <c r="D358">
        <v>93.65</v>
      </c>
    </row>
    <row r="359" spans="3:4" x14ac:dyDescent="0.25">
      <c r="C359" s="11">
        <v>44791</v>
      </c>
      <c r="D359">
        <v>96.59</v>
      </c>
    </row>
    <row r="360" spans="3:4" x14ac:dyDescent="0.25">
      <c r="C360" s="11">
        <v>44792</v>
      </c>
      <c r="D360">
        <v>96.72</v>
      </c>
    </row>
    <row r="361" spans="3:4" x14ac:dyDescent="0.25">
      <c r="C361" s="11">
        <v>44795</v>
      </c>
      <c r="D361">
        <v>96.48</v>
      </c>
    </row>
    <row r="362" spans="3:4" x14ac:dyDescent="0.25">
      <c r="C362" s="11">
        <v>44796</v>
      </c>
      <c r="D362">
        <v>100.22</v>
      </c>
    </row>
    <row r="363" spans="3:4" x14ac:dyDescent="0.25">
      <c r="C363" s="11">
        <v>44797</v>
      </c>
      <c r="D363">
        <v>101.22</v>
      </c>
    </row>
    <row r="364" spans="3:4" x14ac:dyDescent="0.25">
      <c r="C364" s="11">
        <v>44798</v>
      </c>
      <c r="D364">
        <v>99.34</v>
      </c>
    </row>
    <row r="365" spans="3:4" x14ac:dyDescent="0.25">
      <c r="C365" s="11">
        <v>44799</v>
      </c>
      <c r="D365">
        <v>100.99</v>
      </c>
    </row>
    <row r="366" spans="3:4" x14ac:dyDescent="0.25">
      <c r="C366" s="11">
        <v>44802</v>
      </c>
      <c r="D366">
        <v>105.09</v>
      </c>
    </row>
    <row r="367" spans="3:4" x14ac:dyDescent="0.25">
      <c r="C367" s="11">
        <v>44803</v>
      </c>
      <c r="D367">
        <v>99.31</v>
      </c>
    </row>
    <row r="368" spans="3:4" x14ac:dyDescent="0.25">
      <c r="C368" s="11">
        <v>44804</v>
      </c>
      <c r="D368">
        <v>96.49</v>
      </c>
    </row>
    <row r="369" spans="3:4" x14ac:dyDescent="0.25">
      <c r="C369" s="11">
        <v>44805</v>
      </c>
      <c r="D369">
        <v>92.36</v>
      </c>
    </row>
    <row r="370" spans="3:4" x14ac:dyDescent="0.25">
      <c r="C370" s="11">
        <v>44806</v>
      </c>
      <c r="D370">
        <v>93.02</v>
      </c>
    </row>
    <row r="371" spans="3:4" x14ac:dyDescent="0.25">
      <c r="C371" s="11">
        <v>44809</v>
      </c>
      <c r="D371">
        <v>95.74</v>
      </c>
    </row>
    <row r="372" spans="3:4" x14ac:dyDescent="0.25">
      <c r="C372" s="11">
        <v>44810</v>
      </c>
      <c r="D372">
        <v>92.83</v>
      </c>
    </row>
    <row r="373" spans="3:4" x14ac:dyDescent="0.25">
      <c r="C373" s="11">
        <v>44811</v>
      </c>
      <c r="D373">
        <v>88</v>
      </c>
    </row>
    <row r="374" spans="3:4" x14ac:dyDescent="0.25">
      <c r="C374" s="11">
        <v>44812</v>
      </c>
      <c r="D374">
        <v>89.15</v>
      </c>
    </row>
    <row r="375" spans="3:4" x14ac:dyDescent="0.25">
      <c r="C375" s="11">
        <v>44813</v>
      </c>
      <c r="D375">
        <v>92.84</v>
      </c>
    </row>
    <row r="376" spans="3:4" x14ac:dyDescent="0.25">
      <c r="C376" s="11">
        <v>44816</v>
      </c>
      <c r="D376">
        <v>94</v>
      </c>
    </row>
    <row r="377" spans="3:4" x14ac:dyDescent="0.25">
      <c r="C377" s="11">
        <v>44817</v>
      </c>
      <c r="D377">
        <v>93.17</v>
      </c>
    </row>
    <row r="378" spans="3:4" x14ac:dyDescent="0.25">
      <c r="C378" s="11">
        <v>44818</v>
      </c>
      <c r="D378">
        <v>94.1</v>
      </c>
    </row>
    <row r="379" spans="3:4" x14ac:dyDescent="0.25">
      <c r="C379" s="11">
        <v>44819</v>
      </c>
      <c r="D379">
        <v>90.84</v>
      </c>
    </row>
    <row r="380" spans="3:4" x14ac:dyDescent="0.25">
      <c r="C380" s="11">
        <v>44820</v>
      </c>
      <c r="D380">
        <v>91.35</v>
      </c>
    </row>
    <row r="381" spans="3:4" x14ac:dyDescent="0.25">
      <c r="C381" s="11">
        <v>44823</v>
      </c>
      <c r="D381">
        <v>92</v>
      </c>
    </row>
    <row r="382" spans="3:4" x14ac:dyDescent="0.25">
      <c r="C382" s="11">
        <v>44824</v>
      </c>
      <c r="D382">
        <v>90.62</v>
      </c>
    </row>
    <row r="383" spans="3:4" x14ac:dyDescent="0.25">
      <c r="C383" s="11">
        <v>44825</v>
      </c>
      <c r="D383">
        <v>89.83</v>
      </c>
    </row>
    <row r="384" spans="3:4" x14ac:dyDescent="0.25">
      <c r="C384" s="11">
        <v>44826</v>
      </c>
      <c r="D384">
        <v>90.46</v>
      </c>
    </row>
    <row r="385" spans="3:4" x14ac:dyDescent="0.25">
      <c r="C385" s="11">
        <v>44827</v>
      </c>
      <c r="D385">
        <v>86.15</v>
      </c>
    </row>
    <row r="386" spans="3:4" x14ac:dyDescent="0.25">
      <c r="C386" s="11">
        <v>44830</v>
      </c>
      <c r="D386">
        <v>84.06</v>
      </c>
    </row>
    <row r="387" spans="3:4" x14ac:dyDescent="0.25">
      <c r="C387" s="11">
        <v>44831</v>
      </c>
      <c r="D387">
        <v>86.27</v>
      </c>
    </row>
    <row r="388" spans="3:4" x14ac:dyDescent="0.25">
      <c r="C388" s="11">
        <v>44832</v>
      </c>
      <c r="D388">
        <v>89.32</v>
      </c>
    </row>
    <row r="389" spans="3:4" x14ac:dyDescent="0.25">
      <c r="C389" s="11">
        <v>44833</v>
      </c>
      <c r="D389">
        <v>88.49</v>
      </c>
    </row>
    <row r="390" spans="3:4" x14ac:dyDescent="0.25">
      <c r="C390" s="11">
        <v>44834</v>
      </c>
      <c r="D390">
        <v>87.96</v>
      </c>
    </row>
    <row r="391" spans="3:4" x14ac:dyDescent="0.25">
      <c r="C391" s="11">
        <v>44837</v>
      </c>
      <c r="D391">
        <v>88.86</v>
      </c>
    </row>
    <row r="392" spans="3:4" x14ac:dyDescent="0.25">
      <c r="C392" s="11">
        <v>44838</v>
      </c>
      <c r="D392">
        <v>91.8</v>
      </c>
    </row>
    <row r="393" spans="3:4" x14ac:dyDescent="0.25">
      <c r="C393" s="11">
        <v>44839</v>
      </c>
      <c r="D393">
        <v>93.37</v>
      </c>
    </row>
    <row r="394" spans="3:4" x14ac:dyDescent="0.25">
      <c r="C394" s="11">
        <v>44840</v>
      </c>
      <c r="D394">
        <v>94.42</v>
      </c>
    </row>
    <row r="395" spans="3:4" x14ac:dyDescent="0.25">
      <c r="C395" s="11">
        <v>44841</v>
      </c>
      <c r="D395">
        <v>97.92</v>
      </c>
    </row>
    <row r="396" spans="3:4" x14ac:dyDescent="0.25">
      <c r="C396" s="11">
        <v>44844</v>
      </c>
      <c r="D396">
        <v>96.19</v>
      </c>
    </row>
    <row r="397" spans="3:4" x14ac:dyDescent="0.25">
      <c r="C397" s="11">
        <v>44845</v>
      </c>
      <c r="D397">
        <v>94.29</v>
      </c>
    </row>
    <row r="398" spans="3:4" x14ac:dyDescent="0.25">
      <c r="C398" s="11">
        <v>44846</v>
      </c>
      <c r="D398">
        <v>92.45</v>
      </c>
    </row>
    <row r="399" spans="3:4" x14ac:dyDescent="0.25">
      <c r="C399" s="11">
        <v>44847</v>
      </c>
      <c r="D399">
        <v>94.57</v>
      </c>
    </row>
    <row r="400" spans="3:4" x14ac:dyDescent="0.25">
      <c r="C400" s="11">
        <v>44848</v>
      </c>
      <c r="D400">
        <v>91.63</v>
      </c>
    </row>
    <row r="401" spans="3:4" x14ac:dyDescent="0.25">
      <c r="C401" s="11">
        <v>44851</v>
      </c>
      <c r="D401">
        <v>91.62</v>
      </c>
    </row>
    <row r="402" spans="3:4" x14ac:dyDescent="0.25">
      <c r="C402" s="11">
        <v>44852</v>
      </c>
      <c r="D402">
        <v>90.03</v>
      </c>
    </row>
    <row r="403" spans="3:4" x14ac:dyDescent="0.25">
      <c r="C403" s="11">
        <v>44853</v>
      </c>
      <c r="D403">
        <v>92.41</v>
      </c>
    </row>
    <row r="404" spans="3:4" x14ac:dyDescent="0.25">
      <c r="C404" s="11">
        <v>44854</v>
      </c>
      <c r="D404">
        <v>92.38</v>
      </c>
    </row>
    <row r="405" spans="3:4" x14ac:dyDescent="0.25">
      <c r="C405" s="11">
        <v>44855</v>
      </c>
      <c r="D405">
        <v>93.5</v>
      </c>
    </row>
    <row r="406" spans="3:4" x14ac:dyDescent="0.25">
      <c r="C406" s="11">
        <v>44858</v>
      </c>
      <c r="D406">
        <v>93.26</v>
      </c>
    </row>
    <row r="407" spans="3:4" x14ac:dyDescent="0.25">
      <c r="C407" s="11">
        <v>44859</v>
      </c>
      <c r="D407">
        <v>93.52</v>
      </c>
    </row>
    <row r="408" spans="3:4" x14ac:dyDescent="0.25">
      <c r="C408" s="11">
        <v>44860</v>
      </c>
      <c r="D408">
        <v>95.69</v>
      </c>
    </row>
    <row r="409" spans="3:4" x14ac:dyDescent="0.25">
      <c r="C409" s="11">
        <v>44861</v>
      </c>
      <c r="D409">
        <v>96.96</v>
      </c>
    </row>
    <row r="410" spans="3:4" x14ac:dyDescent="0.25">
      <c r="C410" s="11">
        <v>44862</v>
      </c>
      <c r="D410">
        <v>95.77</v>
      </c>
    </row>
    <row r="411" spans="3:4" x14ac:dyDescent="0.25">
      <c r="C411" s="11">
        <v>44865</v>
      </c>
      <c r="D411">
        <v>94.83</v>
      </c>
    </row>
    <row r="412" spans="3:4" x14ac:dyDescent="0.25">
      <c r="C412" s="11">
        <v>44866</v>
      </c>
      <c r="D412">
        <v>94.65</v>
      </c>
    </row>
    <row r="413" spans="3:4" x14ac:dyDescent="0.25">
      <c r="C413" s="11">
        <v>44867</v>
      </c>
      <c r="D413">
        <v>96.16</v>
      </c>
    </row>
    <row r="414" spans="3:4" x14ac:dyDescent="0.25">
      <c r="C414" s="11">
        <v>44868</v>
      </c>
      <c r="D414">
        <v>94.67</v>
      </c>
    </row>
    <row r="415" spans="3:4" x14ac:dyDescent="0.25">
      <c r="C415" s="11">
        <v>44869</v>
      </c>
      <c r="D415">
        <v>98.57</v>
      </c>
    </row>
    <row r="416" spans="3:4" x14ac:dyDescent="0.25">
      <c r="C416" s="11">
        <v>44872</v>
      </c>
      <c r="D416">
        <v>97.92</v>
      </c>
    </row>
    <row r="417" spans="3:4" x14ac:dyDescent="0.25">
      <c r="C417" s="11">
        <v>44873</v>
      </c>
      <c r="D417">
        <v>95.36</v>
      </c>
    </row>
    <row r="418" spans="3:4" x14ac:dyDescent="0.25">
      <c r="C418" s="11">
        <v>44874</v>
      </c>
      <c r="D418">
        <v>92.65</v>
      </c>
    </row>
    <row r="419" spans="3:4" x14ac:dyDescent="0.25">
      <c r="C419" s="11">
        <v>44875</v>
      </c>
      <c r="D419">
        <v>93.67</v>
      </c>
    </row>
    <row r="420" spans="3:4" x14ac:dyDescent="0.25">
      <c r="C420" s="11">
        <v>44876</v>
      </c>
      <c r="D420">
        <v>95.99</v>
      </c>
    </row>
    <row r="421" spans="3:4" x14ac:dyDescent="0.25">
      <c r="C421" s="11">
        <v>44879</v>
      </c>
      <c r="D421">
        <v>93.14</v>
      </c>
    </row>
    <row r="422" spans="3:4" x14ac:dyDescent="0.25">
      <c r="C422" s="11">
        <v>44880</v>
      </c>
      <c r="D422">
        <v>93.86</v>
      </c>
    </row>
    <row r="423" spans="3:4" x14ac:dyDescent="0.25">
      <c r="C423" s="11">
        <v>44881</v>
      </c>
      <c r="D423">
        <v>92.86</v>
      </c>
    </row>
    <row r="424" spans="3:4" x14ac:dyDescent="0.25">
      <c r="C424" s="11">
        <v>44882</v>
      </c>
      <c r="D424">
        <v>89.78</v>
      </c>
    </row>
    <row r="425" spans="3:4" x14ac:dyDescent="0.25">
      <c r="C425" s="11">
        <v>44883</v>
      </c>
      <c r="D425">
        <v>87.62</v>
      </c>
    </row>
    <row r="426" spans="3:4" x14ac:dyDescent="0.25">
      <c r="C426" s="11">
        <v>44886</v>
      </c>
      <c r="D426">
        <v>87.45</v>
      </c>
    </row>
    <row r="427" spans="3:4" x14ac:dyDescent="0.25">
      <c r="C427" s="11">
        <v>44887</v>
      </c>
      <c r="D427">
        <v>88.36</v>
      </c>
    </row>
    <row r="428" spans="3:4" x14ac:dyDescent="0.25">
      <c r="C428" s="11">
        <v>44888</v>
      </c>
      <c r="D428">
        <v>85.41</v>
      </c>
    </row>
    <row r="429" spans="3:4" x14ac:dyDescent="0.25">
      <c r="C429" s="11">
        <v>44889</v>
      </c>
      <c r="D429">
        <v>85.34</v>
      </c>
    </row>
    <row r="430" spans="3:4" x14ac:dyDescent="0.25">
      <c r="C430" s="11">
        <v>44890</v>
      </c>
      <c r="D430">
        <v>83.63</v>
      </c>
    </row>
    <row r="431" spans="3:4" x14ac:dyDescent="0.25">
      <c r="C431" s="11">
        <v>44893</v>
      </c>
      <c r="D431">
        <v>83.19</v>
      </c>
    </row>
    <row r="432" spans="3:4" x14ac:dyDescent="0.25">
      <c r="C432" s="11">
        <v>44894</v>
      </c>
      <c r="D432">
        <v>83.03</v>
      </c>
    </row>
    <row r="433" spans="3:4" x14ac:dyDescent="0.25">
      <c r="C433" s="11">
        <v>44895</v>
      </c>
      <c r="D433">
        <v>85.43</v>
      </c>
    </row>
    <row r="434" spans="3:4" x14ac:dyDescent="0.25">
      <c r="C434" s="11">
        <v>44896</v>
      </c>
      <c r="D434">
        <v>86.88</v>
      </c>
    </row>
    <row r="435" spans="3:4" x14ac:dyDescent="0.25">
      <c r="C435" s="11">
        <v>44897</v>
      </c>
      <c r="D435">
        <v>85.57</v>
      </c>
    </row>
    <row r="436" spans="3:4" x14ac:dyDescent="0.25">
      <c r="C436" s="11">
        <v>44900</v>
      </c>
      <c r="D436">
        <v>82.68</v>
      </c>
    </row>
    <row r="437" spans="3:4" x14ac:dyDescent="0.25">
      <c r="C437" s="11">
        <v>44901</v>
      </c>
      <c r="D437">
        <v>79.349999999999994</v>
      </c>
    </row>
    <row r="438" spans="3:4" x14ac:dyDescent="0.25">
      <c r="C438" s="11">
        <v>44902</v>
      </c>
      <c r="D438">
        <v>77.17</v>
      </c>
    </row>
    <row r="439" spans="3:4" x14ac:dyDescent="0.25">
      <c r="C439" s="11">
        <v>44903</v>
      </c>
      <c r="D439">
        <v>76.150000000000006</v>
      </c>
    </row>
    <row r="440" spans="3:4" x14ac:dyDescent="0.25">
      <c r="C440" s="11">
        <v>44904</v>
      </c>
      <c r="D440">
        <v>76.099999999999994</v>
      </c>
    </row>
    <row r="441" spans="3:4" x14ac:dyDescent="0.25">
      <c r="C441" s="11">
        <v>44907</v>
      </c>
      <c r="D441">
        <v>77.989999999999995</v>
      </c>
    </row>
    <row r="442" spans="3:4" x14ac:dyDescent="0.25">
      <c r="C442" s="11">
        <v>44908</v>
      </c>
      <c r="D442">
        <v>80.680000000000007</v>
      </c>
    </row>
    <row r="443" spans="3:4" x14ac:dyDescent="0.25">
      <c r="C443" s="11">
        <v>44909</v>
      </c>
      <c r="D443">
        <v>82.7</v>
      </c>
    </row>
    <row r="444" spans="3:4" x14ac:dyDescent="0.25">
      <c r="C444" s="11">
        <v>44910</v>
      </c>
      <c r="D444">
        <v>81.209999999999994</v>
      </c>
    </row>
    <row r="445" spans="3:4" x14ac:dyDescent="0.25">
      <c r="C445" s="11">
        <v>44911</v>
      </c>
      <c r="D445">
        <v>79.040000000000006</v>
      </c>
    </row>
    <row r="446" spans="3:4" x14ac:dyDescent="0.25">
      <c r="C446" s="11">
        <v>44914</v>
      </c>
      <c r="D446">
        <v>79.8</v>
      </c>
    </row>
    <row r="447" spans="3:4" x14ac:dyDescent="0.25">
      <c r="C447" s="11">
        <v>44915</v>
      </c>
      <c r="D447">
        <v>79.989999999999995</v>
      </c>
    </row>
    <row r="448" spans="3:4" x14ac:dyDescent="0.25">
      <c r="C448" s="11">
        <v>44916</v>
      </c>
      <c r="D448">
        <v>82.2</v>
      </c>
    </row>
    <row r="449" spans="3:4" x14ac:dyDescent="0.25">
      <c r="C449" s="11">
        <v>44917</v>
      </c>
      <c r="D449">
        <v>80.98</v>
      </c>
    </row>
    <row r="450" spans="3:4" x14ac:dyDescent="0.25">
      <c r="C450" s="11">
        <v>44918</v>
      </c>
      <c r="D450">
        <v>83.92</v>
      </c>
    </row>
    <row r="451" spans="3:4" x14ac:dyDescent="0.25">
      <c r="C451" s="11">
        <v>44922</v>
      </c>
      <c r="D451">
        <v>84.33</v>
      </c>
    </row>
    <row r="452" spans="3:4" x14ac:dyDescent="0.25">
      <c r="C452" s="11">
        <v>44923</v>
      </c>
      <c r="D452">
        <v>83.26</v>
      </c>
    </row>
    <row r="453" spans="3:4" x14ac:dyDescent="0.25">
      <c r="C453" s="11">
        <v>44924</v>
      </c>
      <c r="D453">
        <v>82.26</v>
      </c>
    </row>
    <row r="454" spans="3:4" x14ac:dyDescent="0.25">
      <c r="C454" s="11">
        <v>44925</v>
      </c>
      <c r="D454">
        <v>85.91</v>
      </c>
    </row>
    <row r="455" spans="3:4" x14ac:dyDescent="0.25">
      <c r="C455" s="11">
        <v>44928</v>
      </c>
      <c r="D455">
        <v>85.91</v>
      </c>
    </row>
    <row r="456" spans="3:4" x14ac:dyDescent="0.25">
      <c r="C456" s="11">
        <v>44929</v>
      </c>
      <c r="D456">
        <v>82.1</v>
      </c>
    </row>
    <row r="457" spans="3:4" x14ac:dyDescent="0.25">
      <c r="C457" s="11">
        <v>44930</v>
      </c>
      <c r="D457">
        <v>77.84</v>
      </c>
    </row>
    <row r="458" spans="3:4" x14ac:dyDescent="0.25">
      <c r="C458" s="11">
        <v>44931</v>
      </c>
      <c r="D458">
        <v>78.69</v>
      </c>
    </row>
    <row r="459" spans="3:4" x14ac:dyDescent="0.25">
      <c r="C459" s="11">
        <v>44932</v>
      </c>
      <c r="D459">
        <v>78.569999999999993</v>
      </c>
    </row>
    <row r="460" spans="3:4" x14ac:dyDescent="0.25">
      <c r="C460" s="11">
        <v>44935</v>
      </c>
      <c r="D460">
        <v>79.650000000000006</v>
      </c>
    </row>
    <row r="461" spans="3:4" x14ac:dyDescent="0.25">
      <c r="C461" s="11">
        <v>44936</v>
      </c>
      <c r="D461">
        <v>80.099999999999994</v>
      </c>
    </row>
    <row r="462" spans="3:4" x14ac:dyDescent="0.25">
      <c r="C462" s="11">
        <v>44937</v>
      </c>
      <c r="D462">
        <v>82.67</v>
      </c>
    </row>
    <row r="463" spans="3:4" x14ac:dyDescent="0.25">
      <c r="C463" s="11">
        <v>44938</v>
      </c>
      <c r="D463">
        <v>84.03</v>
      </c>
    </row>
    <row r="464" spans="3:4" x14ac:dyDescent="0.25">
      <c r="C464" s="11">
        <v>44939</v>
      </c>
      <c r="D464">
        <v>85.28</v>
      </c>
    </row>
    <row r="465" spans="3:4" x14ac:dyDescent="0.25">
      <c r="C465" s="11">
        <v>44942</v>
      </c>
      <c r="D465">
        <v>84.46</v>
      </c>
    </row>
    <row r="466" spans="3:4" x14ac:dyDescent="0.25">
      <c r="C466" s="11">
        <v>44943</v>
      </c>
      <c r="D466">
        <v>85.92</v>
      </c>
    </row>
    <row r="467" spans="3:4" x14ac:dyDescent="0.25">
      <c r="C467" s="11">
        <v>44944</v>
      </c>
      <c r="D467">
        <v>84.98</v>
      </c>
    </row>
    <row r="468" spans="3:4" x14ac:dyDescent="0.25">
      <c r="C468" s="11">
        <v>44945</v>
      </c>
      <c r="D468">
        <v>86.16</v>
      </c>
    </row>
    <row r="469" spans="3:4" x14ac:dyDescent="0.25">
      <c r="C469" s="11">
        <v>44946</v>
      </c>
      <c r="D469">
        <v>87.63</v>
      </c>
    </row>
    <row r="470" spans="3:4" x14ac:dyDescent="0.25">
      <c r="C470" s="11">
        <v>44949</v>
      </c>
      <c r="D470">
        <v>88.19</v>
      </c>
    </row>
    <row r="471" spans="3:4" x14ac:dyDescent="0.25">
      <c r="C471" s="11">
        <v>44950</v>
      </c>
      <c r="D471">
        <v>86.13</v>
      </c>
    </row>
    <row r="472" spans="3:4" x14ac:dyDescent="0.25">
      <c r="C472" s="11">
        <v>44951</v>
      </c>
      <c r="D472">
        <v>86.12</v>
      </c>
    </row>
    <row r="473" spans="3:4" x14ac:dyDescent="0.25">
      <c r="C473" s="11">
        <v>44952</v>
      </c>
      <c r="D473">
        <v>87.47</v>
      </c>
    </row>
    <row r="474" spans="3:4" x14ac:dyDescent="0.25">
      <c r="C474" s="11">
        <v>44953</v>
      </c>
      <c r="D474">
        <v>86.66</v>
      </c>
    </row>
    <row r="475" spans="3:4" x14ac:dyDescent="0.25">
      <c r="C475" s="11">
        <v>44956</v>
      </c>
      <c r="D475">
        <v>84.9</v>
      </c>
    </row>
    <row r="476" spans="3:4" x14ac:dyDescent="0.25">
      <c r="C476" s="11">
        <v>44957</v>
      </c>
      <c r="D476">
        <v>84.49</v>
      </c>
    </row>
    <row r="477" spans="3:4" x14ac:dyDescent="0.25">
      <c r="C477" s="11">
        <v>44958</v>
      </c>
      <c r="D477">
        <v>82.84</v>
      </c>
    </row>
    <row r="478" spans="3:4" x14ac:dyDescent="0.25">
      <c r="C478" s="11">
        <v>44959</v>
      </c>
      <c r="D478">
        <v>82.17</v>
      </c>
    </row>
    <row r="479" spans="3:4" x14ac:dyDescent="0.25">
      <c r="C479" s="11">
        <v>44960</v>
      </c>
      <c r="D479">
        <v>79.94</v>
      </c>
    </row>
    <row r="480" spans="3:4" x14ac:dyDescent="0.25">
      <c r="C480" s="11">
        <v>44963</v>
      </c>
      <c r="D480">
        <v>80.989999999999995</v>
      </c>
    </row>
    <row r="481" spans="3:4" x14ac:dyDescent="0.25">
      <c r="C481" s="11">
        <v>44964</v>
      </c>
      <c r="D481">
        <v>83.69</v>
      </c>
    </row>
    <row r="482" spans="3:4" x14ac:dyDescent="0.25">
      <c r="C482" s="11">
        <v>44965</v>
      </c>
      <c r="D482">
        <v>85.09</v>
      </c>
    </row>
    <row r="483" spans="3:4" x14ac:dyDescent="0.25">
      <c r="C483" s="11">
        <v>44966</v>
      </c>
      <c r="D483">
        <v>84.5</v>
      </c>
    </row>
    <row r="484" spans="3:4" x14ac:dyDescent="0.25">
      <c r="C484" s="11">
        <v>44967</v>
      </c>
      <c r="D484">
        <v>86.39</v>
      </c>
    </row>
    <row r="485" spans="3:4" x14ac:dyDescent="0.25">
      <c r="C485" s="11">
        <v>44970</v>
      </c>
      <c r="D485">
        <v>86.61</v>
      </c>
    </row>
    <row r="486" spans="3:4" x14ac:dyDescent="0.25">
      <c r="C486" s="11">
        <v>44971</v>
      </c>
      <c r="D486">
        <v>85.58</v>
      </c>
    </row>
    <row r="487" spans="3:4" x14ac:dyDescent="0.25">
      <c r="C487" s="11">
        <v>44972</v>
      </c>
      <c r="D487">
        <v>85.38</v>
      </c>
    </row>
    <row r="488" spans="3:4" x14ac:dyDescent="0.25">
      <c r="C488" s="11">
        <v>44973</v>
      </c>
      <c r="D488">
        <v>85.14</v>
      </c>
    </row>
    <row r="489" spans="3:4" x14ac:dyDescent="0.25">
      <c r="C489" s="11">
        <v>44974</v>
      </c>
      <c r="D489">
        <v>83</v>
      </c>
    </row>
    <row r="490" spans="3:4" x14ac:dyDescent="0.25">
      <c r="C490" s="11">
        <v>44977</v>
      </c>
      <c r="D490">
        <v>84.07</v>
      </c>
    </row>
    <row r="491" spans="3:4" x14ac:dyDescent="0.25">
      <c r="C491" s="11">
        <v>44978</v>
      </c>
      <c r="D491">
        <v>83.05</v>
      </c>
    </row>
    <row r="492" spans="3:4" x14ac:dyDescent="0.25">
      <c r="C492" s="11">
        <v>44979</v>
      </c>
      <c r="D492">
        <v>80.599999999999994</v>
      </c>
    </row>
    <row r="493" spans="3:4" x14ac:dyDescent="0.25">
      <c r="C493" s="11">
        <v>44980</v>
      </c>
      <c r="D493">
        <v>82.21</v>
      </c>
    </row>
    <row r="494" spans="3:4" x14ac:dyDescent="0.25">
      <c r="C494" s="11">
        <v>44981</v>
      </c>
      <c r="D494">
        <v>83.16</v>
      </c>
    </row>
    <row r="495" spans="3:4" x14ac:dyDescent="0.25">
      <c r="C495" s="11">
        <v>44984</v>
      </c>
      <c r="D495">
        <v>82.45</v>
      </c>
    </row>
    <row r="496" spans="3:4" x14ac:dyDescent="0.25">
      <c r="C496" s="11">
        <v>44985</v>
      </c>
      <c r="D496">
        <v>83.89</v>
      </c>
    </row>
    <row r="497" spans="3:4" x14ac:dyDescent="0.25">
      <c r="C497" s="11">
        <v>44986</v>
      </c>
      <c r="D497">
        <v>84.31</v>
      </c>
    </row>
    <row r="498" spans="3:4" x14ac:dyDescent="0.25">
      <c r="C498" s="11">
        <v>44987</v>
      </c>
      <c r="D498">
        <v>84.75</v>
      </c>
    </row>
    <row r="499" spans="3:4" x14ac:dyDescent="0.25">
      <c r="C499" s="11">
        <v>44988</v>
      </c>
      <c r="D499">
        <v>85.83</v>
      </c>
    </row>
    <row r="500" spans="3:4" x14ac:dyDescent="0.25">
      <c r="C500" s="11">
        <v>44991</v>
      </c>
      <c r="D500">
        <v>86.18</v>
      </c>
    </row>
    <row r="501" spans="3:4" x14ac:dyDescent="0.25">
      <c r="C501" s="11">
        <v>44992</v>
      </c>
      <c r="D501">
        <v>83.29</v>
      </c>
    </row>
    <row r="502" spans="3:4" x14ac:dyDescent="0.25">
      <c r="C502" s="11">
        <v>44993</v>
      </c>
      <c r="D502">
        <v>82.66</v>
      </c>
    </row>
    <row r="503" spans="3:4" x14ac:dyDescent="0.25">
      <c r="C503" s="11">
        <v>44994</v>
      </c>
      <c r="D503">
        <v>81.59</v>
      </c>
    </row>
    <row r="504" spans="3:4" x14ac:dyDescent="0.25">
      <c r="C504" s="11">
        <v>44995</v>
      </c>
      <c r="D504">
        <v>82.78</v>
      </c>
    </row>
    <row r="505" spans="3:4" x14ac:dyDescent="0.25">
      <c r="C505" s="11">
        <v>44998</v>
      </c>
      <c r="D505">
        <v>80.77</v>
      </c>
    </row>
    <row r="506" spans="3:4" x14ac:dyDescent="0.25">
      <c r="C506" s="11">
        <v>44999</v>
      </c>
      <c r="D506">
        <v>77.45</v>
      </c>
    </row>
    <row r="507" spans="3:4" x14ac:dyDescent="0.25">
      <c r="C507" s="11">
        <v>45000</v>
      </c>
      <c r="D507">
        <v>73.69</v>
      </c>
    </row>
    <row r="508" spans="3:4" x14ac:dyDescent="0.25">
      <c r="C508" s="11">
        <v>45001</v>
      </c>
      <c r="D508">
        <v>74.7</v>
      </c>
    </row>
    <row r="509" spans="3:4" x14ac:dyDescent="0.25">
      <c r="C509" s="11">
        <v>45002</v>
      </c>
      <c r="D509">
        <v>72.97</v>
      </c>
    </row>
    <row r="510" spans="3:4" x14ac:dyDescent="0.25">
      <c r="C510" s="11">
        <v>45005</v>
      </c>
      <c r="D510">
        <v>73.790000000000006</v>
      </c>
    </row>
    <row r="511" spans="3:4" x14ac:dyDescent="0.25">
      <c r="C511" s="11">
        <v>45006</v>
      </c>
      <c r="D511">
        <v>75.319999999999993</v>
      </c>
    </row>
    <row r="512" spans="3:4" x14ac:dyDescent="0.25">
      <c r="C512" s="11">
        <v>45007</v>
      </c>
      <c r="D512">
        <v>76.69</v>
      </c>
    </row>
    <row r="513" spans="3:4" x14ac:dyDescent="0.25">
      <c r="C513" s="11">
        <v>45008</v>
      </c>
      <c r="D513">
        <v>75.91</v>
      </c>
    </row>
    <row r="514" spans="3:4" x14ac:dyDescent="0.25">
      <c r="C514" s="11">
        <v>45009</v>
      </c>
      <c r="D514">
        <v>74.989999999999995</v>
      </c>
    </row>
    <row r="515" spans="3:4" x14ac:dyDescent="0.25">
      <c r="C515" s="11">
        <v>45012</v>
      </c>
      <c r="D515">
        <v>78.12</v>
      </c>
    </row>
    <row r="516" spans="3:4" x14ac:dyDescent="0.25">
      <c r="C516" s="11">
        <v>45013</v>
      </c>
      <c r="D516">
        <v>78.650000000000006</v>
      </c>
    </row>
    <row r="517" spans="3:4" x14ac:dyDescent="0.25">
      <c r="C517" s="11">
        <v>45014</v>
      </c>
      <c r="D517">
        <v>78.28</v>
      </c>
    </row>
    <row r="518" spans="3:4" x14ac:dyDescent="0.25">
      <c r="C518" s="11">
        <v>45015</v>
      </c>
      <c r="D518">
        <v>79.27</v>
      </c>
    </row>
    <row r="519" spans="3:4" x14ac:dyDescent="0.25">
      <c r="C519" s="11">
        <v>45016</v>
      </c>
      <c r="D519">
        <v>79.77</v>
      </c>
    </row>
    <row r="520" spans="3:4" x14ac:dyDescent="0.25">
      <c r="C520" s="11">
        <v>45019</v>
      </c>
      <c r="D520">
        <v>84.93</v>
      </c>
    </row>
    <row r="521" spans="3:4" x14ac:dyDescent="0.25">
      <c r="C521" s="11">
        <v>45020</v>
      </c>
      <c r="D521">
        <v>84.94</v>
      </c>
    </row>
    <row r="522" spans="3:4" x14ac:dyDescent="0.25">
      <c r="C522" s="11">
        <v>45021</v>
      </c>
      <c r="D522">
        <v>84.99</v>
      </c>
    </row>
    <row r="523" spans="3:4" x14ac:dyDescent="0.25">
      <c r="C523" s="11">
        <v>45022</v>
      </c>
      <c r="D523">
        <v>85.12</v>
      </c>
    </row>
    <row r="524" spans="3:4" x14ac:dyDescent="0.25">
      <c r="C524" s="11">
        <v>45026</v>
      </c>
      <c r="D524">
        <v>84.18</v>
      </c>
    </row>
    <row r="525" spans="3:4" x14ac:dyDescent="0.25">
      <c r="C525" s="11">
        <v>45027</v>
      </c>
      <c r="D525">
        <v>85.61</v>
      </c>
    </row>
    <row r="526" spans="3:4" x14ac:dyDescent="0.25">
      <c r="C526" s="11">
        <v>45028</v>
      </c>
      <c r="D526">
        <v>87.33</v>
      </c>
    </row>
    <row r="527" spans="3:4" x14ac:dyDescent="0.25">
      <c r="C527" s="11">
        <v>45029</v>
      </c>
      <c r="D527">
        <v>86.09</v>
      </c>
    </row>
    <row r="528" spans="3:4" x14ac:dyDescent="0.25">
      <c r="C528" s="11">
        <v>45030</v>
      </c>
      <c r="D528">
        <v>86.31</v>
      </c>
    </row>
    <row r="529" spans="3:4" x14ac:dyDescent="0.25">
      <c r="C529" s="11">
        <v>45033</v>
      </c>
      <c r="D529">
        <v>84.76</v>
      </c>
    </row>
    <row r="530" spans="3:4" x14ac:dyDescent="0.25">
      <c r="C530" s="11">
        <v>45034</v>
      </c>
      <c r="D530">
        <v>84.77</v>
      </c>
    </row>
    <row r="531" spans="3:4" x14ac:dyDescent="0.25">
      <c r="C531" s="11">
        <v>45035</v>
      </c>
      <c r="D531">
        <v>83.12</v>
      </c>
    </row>
    <row r="532" spans="3:4" x14ac:dyDescent="0.25">
      <c r="C532" s="11">
        <v>45036</v>
      </c>
      <c r="D532">
        <v>81.099999999999994</v>
      </c>
    </row>
    <row r="533" spans="3:4" x14ac:dyDescent="0.25">
      <c r="C533" s="11">
        <v>45037</v>
      </c>
      <c r="D533">
        <v>81.66</v>
      </c>
    </row>
    <row r="534" spans="3:4" x14ac:dyDescent="0.25">
      <c r="C534" s="11">
        <v>45040</v>
      </c>
      <c r="D534">
        <v>82.73</v>
      </c>
    </row>
    <row r="535" spans="3:4" x14ac:dyDescent="0.25">
      <c r="C535" s="11">
        <v>45041</v>
      </c>
      <c r="D535">
        <v>80.77</v>
      </c>
    </row>
    <row r="536" spans="3:4" x14ac:dyDescent="0.25">
      <c r="C536" s="11">
        <v>45042</v>
      </c>
      <c r="D536">
        <v>77.69</v>
      </c>
    </row>
    <row r="537" spans="3:4" x14ac:dyDescent="0.25">
      <c r="C537" s="11">
        <v>45043</v>
      </c>
      <c r="D537">
        <v>78.37</v>
      </c>
    </row>
    <row r="538" spans="3:4" x14ac:dyDescent="0.25">
      <c r="C538" s="11">
        <v>45044</v>
      </c>
      <c r="D538">
        <v>79.540000000000006</v>
      </c>
    </row>
    <row r="539" spans="3:4" x14ac:dyDescent="0.25">
      <c r="C539" s="11">
        <v>45047</v>
      </c>
      <c r="D539">
        <v>79.31</v>
      </c>
    </row>
    <row r="540" spans="3:4" x14ac:dyDescent="0.25">
      <c r="C540" s="11">
        <v>45048</v>
      </c>
      <c r="D540">
        <v>75.319999999999993</v>
      </c>
    </row>
    <row r="541" spans="3:4" x14ac:dyDescent="0.25">
      <c r="C541" s="11">
        <v>45049</v>
      </c>
      <c r="D541">
        <v>72.33</v>
      </c>
    </row>
    <row r="542" spans="3:4" x14ac:dyDescent="0.25">
      <c r="C542" s="11">
        <v>45050</v>
      </c>
      <c r="D542">
        <v>72.5</v>
      </c>
    </row>
    <row r="543" spans="3:4" x14ac:dyDescent="0.25">
      <c r="C543" s="11">
        <v>45051</v>
      </c>
      <c r="D543">
        <v>75.3</v>
      </c>
    </row>
    <row r="544" spans="3:4" x14ac:dyDescent="0.25">
      <c r="C544" s="11">
        <v>45054</v>
      </c>
      <c r="D544">
        <v>77.010000000000005</v>
      </c>
    </row>
    <row r="545" spans="3:4" x14ac:dyDescent="0.25">
      <c r="C545" s="11">
        <v>45055</v>
      </c>
      <c r="D545">
        <v>77.44</v>
      </c>
    </row>
    <row r="546" spans="3:4" x14ac:dyDescent="0.25">
      <c r="C546" s="11">
        <v>45056</v>
      </c>
      <c r="D546">
        <v>76.41</v>
      </c>
    </row>
    <row r="547" spans="3:4" x14ac:dyDescent="0.25">
      <c r="C547" s="11">
        <v>45057</v>
      </c>
      <c r="D547">
        <v>74.98</v>
      </c>
    </row>
    <row r="548" spans="3:4" x14ac:dyDescent="0.25">
      <c r="C548" s="11">
        <v>45058</v>
      </c>
      <c r="D548">
        <v>74.17</v>
      </c>
    </row>
    <row r="549" spans="3:4" x14ac:dyDescent="0.25">
      <c r="C549" s="11">
        <v>45061</v>
      </c>
      <c r="D549">
        <v>75.23</v>
      </c>
    </row>
    <row r="550" spans="3:4" x14ac:dyDescent="0.25">
      <c r="C550" s="11">
        <v>45062</v>
      </c>
      <c r="D550">
        <v>74.91</v>
      </c>
    </row>
    <row r="551" spans="3:4" x14ac:dyDescent="0.25">
      <c r="C551" s="11">
        <v>45063</v>
      </c>
      <c r="D551">
        <v>76.959999999999994</v>
      </c>
    </row>
    <row r="552" spans="3:4" x14ac:dyDescent="0.25">
      <c r="C552" s="11">
        <v>45064</v>
      </c>
      <c r="D552">
        <v>75.86</v>
      </c>
    </row>
    <row r="553" spans="3:4" x14ac:dyDescent="0.25">
      <c r="C553" s="11">
        <v>45065</v>
      </c>
      <c r="D553">
        <v>75.58</v>
      </c>
    </row>
    <row r="554" spans="3:4" x14ac:dyDescent="0.25">
      <c r="C554" s="11">
        <v>45068</v>
      </c>
      <c r="D554">
        <v>75.989999999999995</v>
      </c>
    </row>
    <row r="555" spans="3:4" x14ac:dyDescent="0.25">
      <c r="C555" s="11">
        <v>45069</v>
      </c>
      <c r="D555">
        <v>76.84</v>
      </c>
    </row>
    <row r="556" spans="3:4" x14ac:dyDescent="0.25">
      <c r="C556" s="11">
        <v>45070</v>
      </c>
      <c r="D556">
        <v>78.36</v>
      </c>
    </row>
    <row r="557" spans="3:4" x14ac:dyDescent="0.25">
      <c r="C557" s="11">
        <v>45071</v>
      </c>
      <c r="D557">
        <v>76.260000000000005</v>
      </c>
    </row>
    <row r="558" spans="3:4" x14ac:dyDescent="0.25">
      <c r="C558" s="11">
        <v>45072</v>
      </c>
      <c r="D558">
        <v>76.95</v>
      </c>
    </row>
    <row r="559" spans="3:4" x14ac:dyDescent="0.25">
      <c r="C559" s="11">
        <v>45075</v>
      </c>
      <c r="D559">
        <v>77.069999999999993</v>
      </c>
    </row>
    <row r="560" spans="3:4" x14ac:dyDescent="0.25">
      <c r="C560" s="11">
        <v>45076</v>
      </c>
      <c r="D560">
        <v>73.540000000000006</v>
      </c>
    </row>
    <row r="561" spans="3:4" x14ac:dyDescent="0.25">
      <c r="C561" s="11">
        <v>45077</v>
      </c>
      <c r="D561">
        <v>72.66</v>
      </c>
    </row>
    <row r="562" spans="3:4" x14ac:dyDescent="0.25">
      <c r="C562" s="11">
        <v>45078</v>
      </c>
      <c r="D562">
        <v>74.28</v>
      </c>
    </row>
    <row r="563" spans="3:4" x14ac:dyDescent="0.25">
      <c r="C563" s="11">
        <v>45079</v>
      </c>
      <c r="D563">
        <v>76.13</v>
      </c>
    </row>
    <row r="564" spans="3:4" x14ac:dyDescent="0.25">
      <c r="C564" s="11">
        <v>45082</v>
      </c>
      <c r="D564">
        <v>76.709999999999994</v>
      </c>
    </row>
    <row r="565" spans="3:4" x14ac:dyDescent="0.25">
      <c r="C565" s="11">
        <v>45083</v>
      </c>
      <c r="D565">
        <v>76.290000000000006</v>
      </c>
    </row>
    <row r="566" spans="3:4" x14ac:dyDescent="0.25">
      <c r="C566" s="11">
        <v>45084</v>
      </c>
      <c r="D566">
        <v>76.95</v>
      </c>
    </row>
    <row r="567" spans="3:4" x14ac:dyDescent="0.25">
      <c r="C567" s="11">
        <v>45085</v>
      </c>
      <c r="D567">
        <v>75.959999999999994</v>
      </c>
    </row>
    <row r="568" spans="3:4" x14ac:dyDescent="0.25">
      <c r="C568" s="11">
        <v>45086</v>
      </c>
      <c r="D568">
        <v>74.790000000000006</v>
      </c>
    </row>
    <row r="569" spans="3:4" x14ac:dyDescent="0.25">
      <c r="C569" s="11">
        <v>45089</v>
      </c>
      <c r="D569">
        <v>71.84</v>
      </c>
    </row>
    <row r="570" spans="3:4" x14ac:dyDescent="0.25">
      <c r="C570" s="11">
        <v>45090</v>
      </c>
      <c r="D570">
        <v>74.290000000000006</v>
      </c>
    </row>
    <row r="571" spans="3:4" x14ac:dyDescent="0.25">
      <c r="C571" s="11">
        <v>45091</v>
      </c>
      <c r="D571">
        <v>73.2</v>
      </c>
    </row>
    <row r="572" spans="3:4" x14ac:dyDescent="0.25">
      <c r="C572" s="11">
        <v>45092</v>
      </c>
      <c r="D572">
        <v>75.67</v>
      </c>
    </row>
    <row r="573" spans="3:4" x14ac:dyDescent="0.25">
      <c r="C573" s="11">
        <v>45093</v>
      </c>
      <c r="D573">
        <v>76.61</v>
      </c>
    </row>
    <row r="574" spans="3:4" x14ac:dyDescent="0.25">
      <c r="C574" s="11">
        <v>45096</v>
      </c>
      <c r="D574">
        <v>76.09</v>
      </c>
    </row>
    <row r="575" spans="3:4" x14ac:dyDescent="0.25">
      <c r="C575" s="11">
        <v>45097</v>
      </c>
      <c r="D575">
        <v>75.900000000000006</v>
      </c>
    </row>
    <row r="576" spans="3:4" x14ac:dyDescent="0.25">
      <c r="C576" s="11">
        <v>45098</v>
      </c>
      <c r="D576">
        <v>77.12</v>
      </c>
    </row>
    <row r="577" spans="3:4" x14ac:dyDescent="0.25">
      <c r="C577" s="11">
        <v>45099</v>
      </c>
      <c r="D577">
        <v>74.14</v>
      </c>
    </row>
    <row r="578" spans="3:4" x14ac:dyDescent="0.25">
      <c r="C578" s="11">
        <v>45100</v>
      </c>
      <c r="D578">
        <v>73.849999999999994</v>
      </c>
    </row>
    <row r="579" spans="3:4" x14ac:dyDescent="0.25">
      <c r="C579" s="11">
        <v>45103</v>
      </c>
      <c r="D579">
        <v>74.180000000000007</v>
      </c>
    </row>
    <row r="580" spans="3:4" x14ac:dyDescent="0.25">
      <c r="C580" s="11">
        <v>45104</v>
      </c>
      <c r="D580">
        <v>72.260000000000005</v>
      </c>
    </row>
    <row r="581" spans="3:4" x14ac:dyDescent="0.25">
      <c r="C581" s="11">
        <v>45105</v>
      </c>
      <c r="D581">
        <v>74.03</v>
      </c>
    </row>
    <row r="582" spans="3:4" x14ac:dyDescent="0.25">
      <c r="C582" s="11">
        <v>45106</v>
      </c>
      <c r="D582">
        <v>74.34</v>
      </c>
    </row>
    <row r="583" spans="3:4" x14ac:dyDescent="0.25">
      <c r="C583" s="11">
        <v>45107</v>
      </c>
      <c r="D583">
        <v>74.900000000000006</v>
      </c>
    </row>
    <row r="584" spans="3:4" x14ac:dyDescent="0.25">
      <c r="C584" s="11">
        <v>45110</v>
      </c>
      <c r="D584">
        <v>74.650000000000006</v>
      </c>
    </row>
    <row r="585" spans="3:4" x14ac:dyDescent="0.25">
      <c r="C585" s="11">
        <v>45111</v>
      </c>
      <c r="D585">
        <v>76.25</v>
      </c>
    </row>
    <row r="586" spans="3:4" x14ac:dyDescent="0.25">
      <c r="C586" s="11">
        <v>45112</v>
      </c>
      <c r="D586">
        <v>76.650000000000006</v>
      </c>
    </row>
    <row r="587" spans="3:4" x14ac:dyDescent="0.25">
      <c r="C587" s="11">
        <v>45113</v>
      </c>
      <c r="D587">
        <v>76.52</v>
      </c>
    </row>
    <row r="588" spans="3:4" x14ac:dyDescent="0.25">
      <c r="C588" s="11">
        <v>45114</v>
      </c>
      <c r="D588">
        <v>78.47</v>
      </c>
    </row>
    <row r="589" spans="3:4" x14ac:dyDescent="0.25">
      <c r="C589" s="11">
        <v>45117</v>
      </c>
      <c r="D589">
        <v>77.69</v>
      </c>
    </row>
    <row r="590" spans="3:4" x14ac:dyDescent="0.25">
      <c r="C590" s="11">
        <v>45118</v>
      </c>
      <c r="D590">
        <v>79.400000000000006</v>
      </c>
    </row>
    <row r="591" spans="3:4" x14ac:dyDescent="0.25">
      <c r="C591" s="11">
        <v>45119</v>
      </c>
      <c r="D591">
        <v>80.11</v>
      </c>
    </row>
    <row r="592" spans="3:4" x14ac:dyDescent="0.25">
      <c r="C592" s="11">
        <v>45120</v>
      </c>
      <c r="D592">
        <v>81.36</v>
      </c>
    </row>
    <row r="593" spans="3:4" x14ac:dyDescent="0.25">
      <c r="C593" s="11">
        <v>45121</v>
      </c>
      <c r="D593">
        <v>79.87</v>
      </c>
    </row>
    <row r="594" spans="3:4" x14ac:dyDescent="0.25">
      <c r="C594" s="11">
        <v>45124</v>
      </c>
      <c r="D594">
        <v>78.5</v>
      </c>
    </row>
    <row r="595" spans="3:4" x14ac:dyDescent="0.25">
      <c r="C595" s="11">
        <v>45125</v>
      </c>
      <c r="D595">
        <v>79.63</v>
      </c>
    </row>
    <row r="596" spans="3:4" x14ac:dyDescent="0.25">
      <c r="C596" s="11">
        <v>45126</v>
      </c>
      <c r="D596">
        <v>79.459999999999994</v>
      </c>
    </row>
    <row r="597" spans="3:4" x14ac:dyDescent="0.25">
      <c r="C597" s="11">
        <v>45127</v>
      </c>
      <c r="D597">
        <v>79.64</v>
      </c>
    </row>
    <row r="598" spans="3:4" x14ac:dyDescent="0.25">
      <c r="C598" s="11">
        <v>45128</v>
      </c>
      <c r="D598">
        <v>81.069999999999993</v>
      </c>
    </row>
    <row r="599" spans="3:4" x14ac:dyDescent="0.25">
      <c r="C599" s="11">
        <v>45131</v>
      </c>
      <c r="D599">
        <v>82.74</v>
      </c>
    </row>
    <row r="600" spans="3:4" x14ac:dyDescent="0.25">
      <c r="C600" s="11">
        <v>45132</v>
      </c>
      <c r="D600">
        <v>83.64</v>
      </c>
    </row>
    <row r="601" spans="3:4" x14ac:dyDescent="0.25">
      <c r="C601" s="11">
        <v>45133</v>
      </c>
      <c r="D601">
        <v>82.92</v>
      </c>
    </row>
    <row r="602" spans="3:4" x14ac:dyDescent="0.25">
      <c r="C602" s="11">
        <v>45134</v>
      </c>
      <c r="D602">
        <v>84.24</v>
      </c>
    </row>
    <row r="603" spans="3:4" x14ac:dyDescent="0.25">
      <c r="C603" s="11">
        <v>45135</v>
      </c>
      <c r="D603">
        <v>84.99</v>
      </c>
    </row>
    <row r="604" spans="3:4" x14ac:dyDescent="0.25">
      <c r="C604" s="11">
        <v>45138</v>
      </c>
      <c r="D604">
        <v>85.56</v>
      </c>
    </row>
    <row r="605" spans="3:4" x14ac:dyDescent="0.25">
      <c r="C605" s="11">
        <v>45139</v>
      </c>
      <c r="D605">
        <v>84.91</v>
      </c>
    </row>
    <row r="606" spans="3:4" x14ac:dyDescent="0.25">
      <c r="C606" s="11">
        <v>45140</v>
      </c>
      <c r="D606">
        <v>83.2</v>
      </c>
    </row>
    <row r="607" spans="3:4" x14ac:dyDescent="0.25">
      <c r="C607" s="11">
        <v>45141</v>
      </c>
      <c r="D607">
        <v>85.14</v>
      </c>
    </row>
    <row r="608" spans="3:4" x14ac:dyDescent="0.25">
      <c r="C608" s="11">
        <v>45142</v>
      </c>
      <c r="D608">
        <v>86.24</v>
      </c>
    </row>
    <row r="609" spans="3:4" x14ac:dyDescent="0.25">
      <c r="C609" s="11">
        <v>45145</v>
      </c>
      <c r="D609">
        <v>85.34</v>
      </c>
    </row>
    <row r="610" spans="3:4" x14ac:dyDescent="0.25">
      <c r="C610" s="11">
        <v>45146</v>
      </c>
      <c r="D610">
        <v>86.17</v>
      </c>
    </row>
    <row r="611" spans="3:4" x14ac:dyDescent="0.25">
      <c r="C611" s="11">
        <v>45147</v>
      </c>
      <c r="D611">
        <v>87.55</v>
      </c>
    </row>
    <row r="612" spans="3:4" x14ac:dyDescent="0.25">
      <c r="C612" s="11">
        <v>45148</v>
      </c>
      <c r="D612">
        <v>86.4</v>
      </c>
    </row>
    <row r="613" spans="3:4" x14ac:dyDescent="0.25">
      <c r="C613" s="11">
        <v>45149</v>
      </c>
      <c r="D613">
        <v>86.81</v>
      </c>
    </row>
    <row r="614" spans="3:4" x14ac:dyDescent="0.25">
      <c r="C614" s="11">
        <v>45152</v>
      </c>
      <c r="D614">
        <v>86.21</v>
      </c>
    </row>
    <row r="615" spans="3:4" x14ac:dyDescent="0.25">
      <c r="C615" s="11">
        <v>45153</v>
      </c>
      <c r="D615">
        <v>84.89</v>
      </c>
    </row>
    <row r="616" spans="3:4" x14ac:dyDescent="0.25">
      <c r="C616" s="11">
        <v>45154</v>
      </c>
      <c r="D616">
        <v>83.45</v>
      </c>
    </row>
    <row r="617" spans="3:4" x14ac:dyDescent="0.25">
      <c r="C617" s="11">
        <v>45155</v>
      </c>
      <c r="D617">
        <v>84.12</v>
      </c>
    </row>
    <row r="618" spans="3:4" x14ac:dyDescent="0.25">
      <c r="C618" s="11">
        <v>45156</v>
      </c>
      <c r="D618">
        <v>84.8</v>
      </c>
    </row>
    <row r="619" spans="3:4" x14ac:dyDescent="0.25">
      <c r="C619" s="11">
        <v>45159</v>
      </c>
      <c r="D619">
        <v>84.46</v>
      </c>
    </row>
    <row r="620" spans="3:4" x14ac:dyDescent="0.25">
      <c r="C620" s="11">
        <v>45160</v>
      </c>
      <c r="D620">
        <v>84.03</v>
      </c>
    </row>
    <row r="621" spans="3:4" x14ac:dyDescent="0.25">
      <c r="C621" s="11">
        <v>45161</v>
      </c>
      <c r="D621">
        <v>83.21</v>
      </c>
    </row>
    <row r="622" spans="3:4" x14ac:dyDescent="0.25">
      <c r="C622" s="11">
        <v>45162</v>
      </c>
      <c r="D622">
        <v>83.36</v>
      </c>
    </row>
    <row r="623" spans="3:4" x14ac:dyDescent="0.25">
      <c r="C623" s="11">
        <v>45163</v>
      </c>
      <c r="D623">
        <v>84.48</v>
      </c>
    </row>
    <row r="624" spans="3:4" x14ac:dyDescent="0.25">
      <c r="C624" s="11">
        <v>45166</v>
      </c>
      <c r="D624">
        <v>84.42</v>
      </c>
    </row>
    <row r="625" spans="3:4" x14ac:dyDescent="0.25">
      <c r="C625" s="11">
        <v>45167</v>
      </c>
      <c r="D625">
        <v>85.49</v>
      </c>
    </row>
    <row r="626" spans="3:4" x14ac:dyDescent="0.25">
      <c r="C626" s="11">
        <v>45168</v>
      </c>
      <c r="D626">
        <v>85.86</v>
      </c>
    </row>
    <row r="627" spans="3:4" x14ac:dyDescent="0.25">
      <c r="C627" s="11">
        <v>45169</v>
      </c>
      <c r="D627">
        <v>86.86</v>
      </c>
    </row>
    <row r="628" spans="3:4" x14ac:dyDescent="0.25">
      <c r="C628" s="11">
        <v>45170</v>
      </c>
      <c r="D628">
        <v>88.55</v>
      </c>
    </row>
    <row r="629" spans="3:4" x14ac:dyDescent="0.25">
      <c r="C629" s="11">
        <v>45173</v>
      </c>
      <c r="D629">
        <v>89</v>
      </c>
    </row>
    <row r="630" spans="3:4" x14ac:dyDescent="0.25">
      <c r="C630" s="11">
        <v>45174</v>
      </c>
      <c r="D630">
        <v>90.04</v>
      </c>
    </row>
    <row r="631" spans="3:4" x14ac:dyDescent="0.25">
      <c r="C631" s="11">
        <v>45175</v>
      </c>
      <c r="D631">
        <v>90.6</v>
      </c>
    </row>
    <row r="632" spans="3:4" x14ac:dyDescent="0.25">
      <c r="C632" s="11">
        <v>45176</v>
      </c>
      <c r="D632">
        <v>89.92</v>
      </c>
    </row>
    <row r="633" spans="3:4" x14ac:dyDescent="0.25">
      <c r="C633" s="11">
        <v>45177</v>
      </c>
      <c r="D633">
        <v>90.65</v>
      </c>
    </row>
    <row r="634" spans="3:4" x14ac:dyDescent="0.25">
      <c r="C634" s="11">
        <v>45180</v>
      </c>
      <c r="D634">
        <v>90.64</v>
      </c>
    </row>
    <row r="635" spans="3:4" x14ac:dyDescent="0.25">
      <c r="C635" s="11">
        <v>45181</v>
      </c>
      <c r="D635">
        <v>92.06</v>
      </c>
    </row>
    <row r="636" spans="3:4" x14ac:dyDescent="0.25">
      <c r="C636" s="11">
        <v>45182</v>
      </c>
      <c r="D636">
        <v>91.88</v>
      </c>
    </row>
    <row r="637" spans="3:4" x14ac:dyDescent="0.25">
      <c r="C637" s="11">
        <v>45183</v>
      </c>
      <c r="D637">
        <v>93.7</v>
      </c>
    </row>
    <row r="638" spans="3:4" x14ac:dyDescent="0.25">
      <c r="C638" s="11">
        <v>45184</v>
      </c>
      <c r="D638">
        <v>93.93</v>
      </c>
    </row>
    <row r="639" spans="3:4" x14ac:dyDescent="0.25">
      <c r="C639" s="11">
        <v>45187</v>
      </c>
      <c r="D639">
        <v>94.43</v>
      </c>
    </row>
    <row r="640" spans="3:4" x14ac:dyDescent="0.25">
      <c r="C640" s="11">
        <v>45188</v>
      </c>
      <c r="D640">
        <v>94.34</v>
      </c>
    </row>
    <row r="641" spans="3:4" x14ac:dyDescent="0.25">
      <c r="C641" s="11">
        <v>45189</v>
      </c>
      <c r="D641">
        <v>93.53</v>
      </c>
    </row>
    <row r="642" spans="3:4" x14ac:dyDescent="0.25">
      <c r="C642" s="11">
        <v>45190</v>
      </c>
      <c r="D642">
        <v>93.3</v>
      </c>
    </row>
    <row r="643" spans="3:4" x14ac:dyDescent="0.25">
      <c r="C643" s="11">
        <v>45191</v>
      </c>
      <c r="D643">
        <v>93.27</v>
      </c>
    </row>
    <row r="644" spans="3:4" x14ac:dyDescent="0.25">
      <c r="C644" s="11">
        <v>45194</v>
      </c>
      <c r="D644">
        <v>93.29</v>
      </c>
    </row>
    <row r="645" spans="3:4" x14ac:dyDescent="0.25">
      <c r="C645" s="11">
        <v>45195</v>
      </c>
      <c r="D645">
        <v>93.96</v>
      </c>
    </row>
    <row r="646" spans="3:4" x14ac:dyDescent="0.25">
      <c r="C646" s="11">
        <v>45196</v>
      </c>
      <c r="D646">
        <v>96.55</v>
      </c>
    </row>
    <row r="647" spans="3:4" x14ac:dyDescent="0.25">
      <c r="C647" s="11">
        <v>45197</v>
      </c>
      <c r="D647">
        <v>95.38</v>
      </c>
    </row>
    <row r="648" spans="3:4" x14ac:dyDescent="0.25">
      <c r="C648" s="11">
        <v>45198</v>
      </c>
      <c r="D648">
        <v>95.31</v>
      </c>
    </row>
    <row r="649" spans="3:4" x14ac:dyDescent="0.25">
      <c r="C649" s="11">
        <v>45201</v>
      </c>
      <c r="D649">
        <v>90.71</v>
      </c>
    </row>
    <row r="650" spans="3:4" x14ac:dyDescent="0.25">
      <c r="C650" s="11">
        <v>45202</v>
      </c>
      <c r="D650">
        <v>90.92</v>
      </c>
    </row>
    <row r="651" spans="3:4" x14ac:dyDescent="0.25">
      <c r="C651" s="11">
        <v>45203</v>
      </c>
      <c r="D651">
        <v>85.81</v>
      </c>
    </row>
    <row r="652" spans="3:4" x14ac:dyDescent="0.25">
      <c r="C652" s="11">
        <v>45204</v>
      </c>
      <c r="D652">
        <v>84.07</v>
      </c>
    </row>
    <row r="653" spans="3:4" x14ac:dyDescent="0.25">
      <c r="C653" s="11">
        <v>45205</v>
      </c>
      <c r="D653">
        <v>84.58</v>
      </c>
    </row>
    <row r="654" spans="3:4" x14ac:dyDescent="0.25">
      <c r="C654" s="11">
        <v>45208</v>
      </c>
      <c r="D654">
        <v>88.15</v>
      </c>
    </row>
    <row r="655" spans="3:4" x14ac:dyDescent="0.25">
      <c r="C655" s="11">
        <v>45209</v>
      </c>
      <c r="D655">
        <v>87.65</v>
      </c>
    </row>
    <row r="656" spans="3:4" x14ac:dyDescent="0.25">
      <c r="C656" s="11">
        <v>45210</v>
      </c>
      <c r="D656">
        <v>85.82</v>
      </c>
    </row>
    <row r="657" spans="3:4" x14ac:dyDescent="0.25">
      <c r="C657" s="11">
        <v>45211</v>
      </c>
      <c r="D657">
        <v>86</v>
      </c>
    </row>
    <row r="658" spans="3:4" x14ac:dyDescent="0.25">
      <c r="C658" s="11">
        <v>45212</v>
      </c>
      <c r="D658">
        <v>90.89</v>
      </c>
    </row>
    <row r="659" spans="3:4" x14ac:dyDescent="0.25">
      <c r="C659" s="11">
        <v>45215</v>
      </c>
      <c r="D659">
        <v>89.65</v>
      </c>
    </row>
    <row r="660" spans="3:4" x14ac:dyDescent="0.25">
      <c r="C660" s="11">
        <v>45216</v>
      </c>
      <c r="D660">
        <v>89.9</v>
      </c>
    </row>
    <row r="661" spans="3:4" x14ac:dyDescent="0.25">
      <c r="C661" s="11">
        <v>45217</v>
      </c>
      <c r="D661">
        <v>91.5</v>
      </c>
    </row>
    <row r="662" spans="3:4" x14ac:dyDescent="0.25">
      <c r="C662" s="11">
        <v>45218</v>
      </c>
      <c r="D662">
        <v>92.38</v>
      </c>
    </row>
    <row r="663" spans="3:4" x14ac:dyDescent="0.25">
      <c r="C663" s="11">
        <v>45219</v>
      </c>
      <c r="D663">
        <v>92.16</v>
      </c>
    </row>
    <row r="664" spans="3:4" x14ac:dyDescent="0.25">
      <c r="C664" s="11">
        <v>45222</v>
      </c>
      <c r="D664">
        <v>89.83</v>
      </c>
    </row>
    <row r="665" spans="3:4" x14ac:dyDescent="0.25">
      <c r="C665" s="11">
        <v>45223</v>
      </c>
      <c r="D665">
        <v>88.07</v>
      </c>
    </row>
    <row r="666" spans="3:4" x14ac:dyDescent="0.25">
      <c r="C666" s="11">
        <v>45224</v>
      </c>
      <c r="D666">
        <v>90.13</v>
      </c>
    </row>
    <row r="667" spans="3:4" x14ac:dyDescent="0.25">
      <c r="C667" s="11">
        <v>45225</v>
      </c>
      <c r="D667">
        <v>87.93</v>
      </c>
    </row>
    <row r="668" spans="3:4" x14ac:dyDescent="0.25">
      <c r="C668" s="11">
        <v>45226</v>
      </c>
      <c r="D668">
        <v>90.48</v>
      </c>
    </row>
    <row r="669" spans="3:4" x14ac:dyDescent="0.25">
      <c r="C669" s="11">
        <v>45229</v>
      </c>
      <c r="D669">
        <v>87.45</v>
      </c>
    </row>
    <row r="670" spans="3:4" x14ac:dyDescent="0.25">
      <c r="C670" s="11">
        <v>45230</v>
      </c>
      <c r="D670">
        <v>87.41</v>
      </c>
    </row>
    <row r="671" spans="3:4" x14ac:dyDescent="0.25">
      <c r="C671" s="11">
        <v>45231</v>
      </c>
      <c r="D671">
        <v>84.63</v>
      </c>
    </row>
    <row r="672" spans="3:4" x14ac:dyDescent="0.25">
      <c r="C672" s="11">
        <v>45232</v>
      </c>
      <c r="D672">
        <v>86.85</v>
      </c>
    </row>
    <row r="673" spans="3:4" x14ac:dyDescent="0.25">
      <c r="C673" s="11">
        <v>45233</v>
      </c>
      <c r="D673">
        <v>84.89</v>
      </c>
    </row>
    <row r="674" spans="3:4" x14ac:dyDescent="0.25">
      <c r="C674" s="11">
        <v>45236</v>
      </c>
      <c r="D674">
        <v>85.18</v>
      </c>
    </row>
    <row r="675" spans="3:4" x14ac:dyDescent="0.25">
      <c r="C675" s="11">
        <v>45237</v>
      </c>
      <c r="D675">
        <v>81.61</v>
      </c>
    </row>
    <row r="676" spans="3:4" x14ac:dyDescent="0.25">
      <c r="C676" s="11">
        <v>45238</v>
      </c>
      <c r="D676">
        <v>79.540000000000006</v>
      </c>
    </row>
    <row r="677" spans="3:4" x14ac:dyDescent="0.25">
      <c r="C677" s="11">
        <v>45239</v>
      </c>
      <c r="D677">
        <v>80.010000000000005</v>
      </c>
    </row>
    <row r="678" spans="3:4" x14ac:dyDescent="0.25">
      <c r="C678" s="11">
        <v>45240</v>
      </c>
      <c r="D678">
        <v>81.430000000000007</v>
      </c>
    </row>
    <row r="679" spans="3:4" x14ac:dyDescent="0.25">
      <c r="C679" s="11">
        <v>45243</v>
      </c>
      <c r="D679">
        <v>82.52</v>
      </c>
    </row>
    <row r="680" spans="3:4" x14ac:dyDescent="0.25">
      <c r="C680" s="11">
        <v>45244</v>
      </c>
      <c r="D680">
        <v>82.47</v>
      </c>
    </row>
    <row r="681" spans="3:4" x14ac:dyDescent="0.25">
      <c r="C681" s="11">
        <v>45245</v>
      </c>
      <c r="D681">
        <v>81.180000000000007</v>
      </c>
    </row>
    <row r="682" spans="3:4" x14ac:dyDescent="0.25">
      <c r="C682" s="11">
        <v>45246</v>
      </c>
      <c r="D682">
        <v>77.42</v>
      </c>
    </row>
    <row r="683" spans="3:4" x14ac:dyDescent="0.25">
      <c r="C683" s="11">
        <v>45247</v>
      </c>
      <c r="D683">
        <v>80.61</v>
      </c>
    </row>
    <row r="684" spans="3:4" x14ac:dyDescent="0.25">
      <c r="C684" s="11">
        <v>45250</v>
      </c>
      <c r="D684">
        <v>82.32</v>
      </c>
    </row>
    <row r="685" spans="3:4" x14ac:dyDescent="0.25">
      <c r="C685" s="11">
        <v>45251</v>
      </c>
      <c r="D685">
        <v>82.45</v>
      </c>
    </row>
    <row r="686" spans="3:4" x14ac:dyDescent="0.25">
      <c r="C686" s="11">
        <v>45252</v>
      </c>
      <c r="D686">
        <v>81.96</v>
      </c>
    </row>
    <row r="687" spans="3:4" x14ac:dyDescent="0.25">
      <c r="C687" s="11">
        <v>45253</v>
      </c>
      <c r="D687">
        <v>81.42</v>
      </c>
    </row>
    <row r="688" spans="3:4" x14ac:dyDescent="0.25">
      <c r="C688" s="11">
        <v>45254</v>
      </c>
      <c r="D688">
        <v>80.58</v>
      </c>
    </row>
    <row r="689" spans="3:4" x14ac:dyDescent="0.25">
      <c r="C689" s="11">
        <v>45257</v>
      </c>
      <c r="D689">
        <v>79.98</v>
      </c>
    </row>
    <row r="690" spans="3:4" x14ac:dyDescent="0.25">
      <c r="C690" s="11">
        <v>45258</v>
      </c>
      <c r="D690">
        <v>81.680000000000007</v>
      </c>
    </row>
    <row r="691" spans="3:4" x14ac:dyDescent="0.25">
      <c r="C691" s="11">
        <v>45259</v>
      </c>
      <c r="D691">
        <v>83.1</v>
      </c>
    </row>
    <row r="692" spans="3:4" x14ac:dyDescent="0.25">
      <c r="C692" s="11">
        <v>45260</v>
      </c>
      <c r="D692">
        <v>82.83</v>
      </c>
    </row>
    <row r="693" spans="3:4" x14ac:dyDescent="0.25">
      <c r="C693" s="11">
        <v>45261</v>
      </c>
      <c r="D693">
        <v>78.88</v>
      </c>
    </row>
    <row r="694" spans="3:4" x14ac:dyDescent="0.25">
      <c r="C694" s="11">
        <v>45264</v>
      </c>
      <c r="D694">
        <v>78.03</v>
      </c>
    </row>
    <row r="695" spans="3:4" x14ac:dyDescent="0.25">
      <c r="C695" s="11">
        <v>45265</v>
      </c>
      <c r="D695">
        <v>77.2</v>
      </c>
    </row>
    <row r="696" spans="3:4" x14ac:dyDescent="0.25">
      <c r="C696" s="11">
        <v>45266</v>
      </c>
      <c r="D696">
        <v>74.3</v>
      </c>
    </row>
    <row r="697" spans="3:4" x14ac:dyDescent="0.25">
      <c r="C697" s="11">
        <v>45267</v>
      </c>
      <c r="D697">
        <v>74.05</v>
      </c>
    </row>
    <row r="698" spans="3:4" x14ac:dyDescent="0.25">
      <c r="C698" s="11">
        <v>45268</v>
      </c>
      <c r="D698">
        <v>75.84</v>
      </c>
    </row>
    <row r="699" spans="3:4" x14ac:dyDescent="0.25">
      <c r="C699" s="11">
        <v>45271</v>
      </c>
      <c r="D699">
        <v>76.03</v>
      </c>
    </row>
    <row r="700" spans="3:4" x14ac:dyDescent="0.25">
      <c r="C700" s="11">
        <v>45272</v>
      </c>
      <c r="D700">
        <v>73.239999999999995</v>
      </c>
    </row>
    <row r="701" spans="3:4" x14ac:dyDescent="0.25">
      <c r="C701" s="11">
        <v>45273</v>
      </c>
      <c r="D701">
        <v>74.260000000000005</v>
      </c>
    </row>
    <row r="702" spans="3:4" x14ac:dyDescent="0.25">
      <c r="C702" s="11">
        <v>45274</v>
      </c>
      <c r="D702">
        <v>76.61</v>
      </c>
    </row>
    <row r="703" spans="3:4" x14ac:dyDescent="0.25">
      <c r="C703" s="11">
        <v>45275</v>
      </c>
      <c r="D703">
        <v>76.55</v>
      </c>
    </row>
    <row r="704" spans="3:4" x14ac:dyDescent="0.25">
      <c r="C704" s="11">
        <v>45278</v>
      </c>
      <c r="D704">
        <v>77.95</v>
      </c>
    </row>
    <row r="705" spans="3:4" x14ac:dyDescent="0.25">
      <c r="C705" s="11">
        <v>45279</v>
      </c>
      <c r="D705">
        <v>79.23</v>
      </c>
    </row>
    <row r="706" spans="3:4" x14ac:dyDescent="0.25">
      <c r="C706" s="11">
        <v>45280</v>
      </c>
      <c r="D706">
        <v>79.7</v>
      </c>
    </row>
    <row r="707" spans="3:4" x14ac:dyDescent="0.25">
      <c r="C707" s="11">
        <v>45281</v>
      </c>
      <c r="D707">
        <v>79.39</v>
      </c>
    </row>
    <row r="708" spans="3:4" x14ac:dyDescent="0.25">
      <c r="C708" s="11">
        <v>45282</v>
      </c>
      <c r="D708">
        <v>79.069999999999993</v>
      </c>
    </row>
    <row r="709" spans="3:4" x14ac:dyDescent="0.25">
      <c r="C709" s="11">
        <v>45286</v>
      </c>
      <c r="D709">
        <v>81.069999999999993</v>
      </c>
    </row>
    <row r="710" spans="3:4" x14ac:dyDescent="0.25">
      <c r="C710" s="11">
        <v>45287</v>
      </c>
      <c r="D710">
        <v>79.650000000000006</v>
      </c>
    </row>
    <row r="711" spans="3:4" x14ac:dyDescent="0.25">
      <c r="C711" s="11">
        <v>45288</v>
      </c>
      <c r="D711">
        <v>78.39</v>
      </c>
    </row>
    <row r="712" spans="3:4" x14ac:dyDescent="0.25">
      <c r="C712" s="11">
        <v>45289</v>
      </c>
      <c r="D712">
        <v>77.040000000000006</v>
      </c>
    </row>
    <row r="713" spans="3:4" x14ac:dyDescent="0.25">
      <c r="C713" s="11">
        <v>45293</v>
      </c>
      <c r="D713">
        <v>75.89</v>
      </c>
    </row>
    <row r="714" spans="3:4" x14ac:dyDescent="0.25">
      <c r="C714" s="11">
        <v>45294</v>
      </c>
      <c r="D714">
        <v>78.25</v>
      </c>
    </row>
    <row r="715" spans="3:4" x14ac:dyDescent="0.25">
      <c r="C715" s="11">
        <v>45295</v>
      </c>
      <c r="D715">
        <v>77.59</v>
      </c>
    </row>
    <row r="716" spans="3:4" x14ac:dyDescent="0.25">
      <c r="C716" s="11">
        <v>45296</v>
      </c>
      <c r="D716">
        <v>78.760000000000005</v>
      </c>
    </row>
    <row r="717" spans="3:4" x14ac:dyDescent="0.25">
      <c r="C717" s="11">
        <v>45299</v>
      </c>
      <c r="D717">
        <v>76.12</v>
      </c>
    </row>
    <row r="718" spans="3:4" x14ac:dyDescent="0.25">
      <c r="C718" s="11">
        <v>45300</v>
      </c>
      <c r="D718">
        <v>77.59</v>
      </c>
    </row>
    <row r="719" spans="3:4" x14ac:dyDescent="0.25">
      <c r="C719" s="11">
        <v>45301</v>
      </c>
      <c r="D719">
        <v>76.8</v>
      </c>
    </row>
    <row r="720" spans="3:4" x14ac:dyDescent="0.25">
      <c r="C720" s="11">
        <v>45302</v>
      </c>
      <c r="D720">
        <v>77.41</v>
      </c>
    </row>
    <row r="721" spans="3:4" x14ac:dyDescent="0.25">
      <c r="C721" s="11">
        <v>45303</v>
      </c>
      <c r="D721">
        <v>78.290000000000006</v>
      </c>
    </row>
    <row r="722" spans="3:4" x14ac:dyDescent="0.25">
      <c r="C722" s="11">
        <v>45306</v>
      </c>
      <c r="D722">
        <v>78.150000000000006</v>
      </c>
    </row>
    <row r="723" spans="3:4" x14ac:dyDescent="0.25">
      <c r="C723" s="11">
        <v>45307</v>
      </c>
      <c r="D723">
        <v>78.290000000000006</v>
      </c>
    </row>
    <row r="724" spans="3:4" x14ac:dyDescent="0.25">
      <c r="C724" s="11">
        <v>45308</v>
      </c>
      <c r="D724">
        <v>77.88</v>
      </c>
    </row>
    <row r="725" spans="3:4" x14ac:dyDescent="0.25">
      <c r="C725" s="11">
        <v>45309</v>
      </c>
      <c r="D725">
        <v>79.099999999999994</v>
      </c>
    </row>
    <row r="726" spans="3:4" x14ac:dyDescent="0.25">
      <c r="C726" s="11">
        <v>45310</v>
      </c>
      <c r="D726">
        <v>78.56</v>
      </c>
    </row>
    <row r="727" spans="3:4" x14ac:dyDescent="0.25">
      <c r="C727" s="11">
        <v>45313</v>
      </c>
      <c r="D727">
        <v>80.06</v>
      </c>
    </row>
    <row r="728" spans="3:4" x14ac:dyDescent="0.25">
      <c r="C728" s="11">
        <v>45314</v>
      </c>
      <c r="D728">
        <v>79.55</v>
      </c>
    </row>
    <row r="729" spans="3:4" x14ac:dyDescent="0.25">
      <c r="C729" s="11">
        <v>45315</v>
      </c>
      <c r="D729">
        <v>80.040000000000006</v>
      </c>
    </row>
    <row r="730" spans="3:4" x14ac:dyDescent="0.25">
      <c r="C730" s="11">
        <v>45316</v>
      </c>
      <c r="D730">
        <v>82.43</v>
      </c>
    </row>
    <row r="731" spans="3:4" x14ac:dyDescent="0.25">
      <c r="C731" s="11">
        <v>45317</v>
      </c>
      <c r="D731">
        <v>83.55</v>
      </c>
    </row>
    <row r="732" spans="3:4" x14ac:dyDescent="0.25">
      <c r="C732" s="11">
        <v>45320</v>
      </c>
      <c r="D732">
        <v>82.4</v>
      </c>
    </row>
    <row r="733" spans="3:4" x14ac:dyDescent="0.25">
      <c r="C733" s="11">
        <v>45321</v>
      </c>
      <c r="D733">
        <v>82.87</v>
      </c>
    </row>
    <row r="734" spans="3:4" x14ac:dyDescent="0.25">
      <c r="C734" s="11">
        <v>45322</v>
      </c>
      <c r="D734">
        <v>81.709999999999994</v>
      </c>
    </row>
    <row r="735" spans="3:4" x14ac:dyDescent="0.25">
      <c r="C735" s="11">
        <v>45323</v>
      </c>
      <c r="D735">
        <v>78.7</v>
      </c>
    </row>
    <row r="736" spans="3:4" x14ac:dyDescent="0.25">
      <c r="C736" s="11">
        <v>45324</v>
      </c>
      <c r="D736">
        <v>77.33</v>
      </c>
    </row>
    <row r="737" spans="3:4" x14ac:dyDescent="0.25">
      <c r="C737" s="11">
        <v>45327</v>
      </c>
      <c r="D737">
        <v>77.989999999999995</v>
      </c>
    </row>
    <row r="738" spans="3:4" x14ac:dyDescent="0.25">
      <c r="C738" s="11">
        <v>45328</v>
      </c>
      <c r="D738">
        <v>78.59</v>
      </c>
    </row>
    <row r="739" spans="3:4" x14ac:dyDescent="0.25">
      <c r="C739" s="11">
        <v>45329</v>
      </c>
      <c r="D739">
        <v>79.209999999999994</v>
      </c>
    </row>
    <row r="740" spans="3:4" x14ac:dyDescent="0.25">
      <c r="C740" s="11">
        <v>45330</v>
      </c>
      <c r="D740">
        <v>81.63</v>
      </c>
    </row>
    <row r="741" spans="3:4" x14ac:dyDescent="0.25">
      <c r="C741" s="11">
        <v>45331</v>
      </c>
      <c r="D741">
        <v>82.19</v>
      </c>
    </row>
    <row r="742" spans="3:4" x14ac:dyDescent="0.25">
      <c r="C742" s="11">
        <v>45334</v>
      </c>
      <c r="D742">
        <v>82</v>
      </c>
    </row>
    <row r="743" spans="3:4" x14ac:dyDescent="0.25">
      <c r="C743" s="11">
        <v>45335</v>
      </c>
      <c r="D743">
        <v>82.77</v>
      </c>
    </row>
    <row r="744" spans="3:4" x14ac:dyDescent="0.25">
      <c r="C744" s="11">
        <v>45336</v>
      </c>
      <c r="D744">
        <v>81.599999999999994</v>
      </c>
    </row>
    <row r="745" spans="3:4" x14ac:dyDescent="0.25">
      <c r="C745" s="11">
        <v>45337</v>
      </c>
      <c r="D745">
        <v>82.86</v>
      </c>
    </row>
    <row r="746" spans="3:4" x14ac:dyDescent="0.25">
      <c r="C746" s="11">
        <v>45338</v>
      </c>
      <c r="D746">
        <v>83.47</v>
      </c>
    </row>
    <row r="747" spans="3:4" x14ac:dyDescent="0.25">
      <c r="C747" s="11">
        <v>45341</v>
      </c>
      <c r="D747">
        <v>83.56</v>
      </c>
    </row>
    <row r="748" spans="3:4" x14ac:dyDescent="0.25">
      <c r="C748" s="11">
        <v>45342</v>
      </c>
      <c r="D748">
        <v>82.34</v>
      </c>
    </row>
    <row r="749" spans="3:4" x14ac:dyDescent="0.25">
      <c r="C749" s="11">
        <v>45343</v>
      </c>
      <c r="D749">
        <v>83.03</v>
      </c>
    </row>
    <row r="750" spans="3:4" x14ac:dyDescent="0.25">
      <c r="C750" s="11">
        <v>45344</v>
      </c>
      <c r="D750">
        <v>83.67</v>
      </c>
    </row>
    <row r="751" spans="3:4" x14ac:dyDescent="0.25">
      <c r="C751" s="11">
        <v>45345</v>
      </c>
      <c r="D751">
        <v>81.62</v>
      </c>
    </row>
    <row r="752" spans="3:4" x14ac:dyDescent="0.25">
      <c r="C752" s="11">
        <v>45348</v>
      </c>
      <c r="D752">
        <v>82.53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19"/>
  <sheetViews>
    <sheetView workbookViewId="0">
      <selection activeCell="C10" sqref="C10"/>
    </sheetView>
  </sheetViews>
  <sheetFormatPr defaultRowHeight="15" x14ac:dyDescent="0.25"/>
  <cols>
    <col min="1" max="1" width="44.5703125" bestFit="1" customWidth="1"/>
    <col min="2" max="2" width="26" bestFit="1" customWidth="1"/>
    <col min="3" max="3" width="33.5703125" bestFit="1" customWidth="1"/>
  </cols>
  <sheetData>
    <row r="1" spans="1:3" x14ac:dyDescent="0.25">
      <c r="A1" s="1" t="s">
        <v>1692</v>
      </c>
      <c r="B1" s="1" t="s">
        <v>1693</v>
      </c>
      <c r="C1" s="1" t="s">
        <v>1694</v>
      </c>
    </row>
    <row r="2" spans="1:3" x14ac:dyDescent="0.25">
      <c r="A2" s="12" t="s">
        <v>9</v>
      </c>
      <c r="B2" s="12" t="s">
        <v>1962</v>
      </c>
      <c r="C2" s="12" t="s">
        <v>1963</v>
      </c>
    </row>
    <row r="3" spans="1:3" x14ac:dyDescent="0.25">
      <c r="B3" s="12" t="s">
        <v>1964</v>
      </c>
      <c r="C3" s="12"/>
    </row>
    <row r="4" spans="1:3" x14ac:dyDescent="0.25">
      <c r="A4" s="12" t="s">
        <v>17</v>
      </c>
      <c r="B4" s="12" t="s">
        <v>1965</v>
      </c>
      <c r="C4" s="12" t="s">
        <v>1966</v>
      </c>
    </row>
    <row r="5" spans="1:3" x14ac:dyDescent="0.25">
      <c r="B5" s="12" t="s">
        <v>1964</v>
      </c>
      <c r="C5" s="12"/>
    </row>
    <row r="6" spans="1:3" x14ac:dyDescent="0.25">
      <c r="A6" s="12" t="s">
        <v>10</v>
      </c>
      <c r="B6" s="12" t="s">
        <v>1967</v>
      </c>
      <c r="C6" s="12" t="s">
        <v>1968</v>
      </c>
    </row>
    <row r="7" spans="1:3" x14ac:dyDescent="0.25">
      <c r="B7" s="12" t="s">
        <v>1969</v>
      </c>
      <c r="C7" s="12"/>
    </row>
    <row r="8" spans="1:3" x14ac:dyDescent="0.25">
      <c r="A8" s="12" t="s">
        <v>11</v>
      </c>
      <c r="B8" s="12" t="s">
        <v>1970</v>
      </c>
      <c r="C8" s="12" t="s">
        <v>1971</v>
      </c>
    </row>
    <row r="9" spans="1:3" x14ac:dyDescent="0.25">
      <c r="B9" s="12" t="s">
        <v>1964</v>
      </c>
      <c r="C9" s="12"/>
    </row>
    <row r="10" spans="1:3" x14ac:dyDescent="0.25">
      <c r="A10" s="12" t="s">
        <v>12</v>
      </c>
      <c r="B10" s="12" t="s">
        <v>1972</v>
      </c>
      <c r="C10" s="12" t="s">
        <v>142</v>
      </c>
    </row>
    <row r="11" spans="1:3" x14ac:dyDescent="0.25">
      <c r="B11" s="12" t="s">
        <v>1973</v>
      </c>
      <c r="C11" s="12"/>
    </row>
    <row r="12" spans="1:3" x14ac:dyDescent="0.25">
      <c r="A12" s="12" t="s">
        <v>13</v>
      </c>
      <c r="B12" s="12" t="s">
        <v>1974</v>
      </c>
      <c r="C12" s="12" t="s">
        <v>1975</v>
      </c>
    </row>
    <row r="13" spans="1:3" x14ac:dyDescent="0.25">
      <c r="B13" s="12" t="s">
        <v>1964</v>
      </c>
      <c r="C13" s="12"/>
    </row>
    <row r="14" spans="1:3" x14ac:dyDescent="0.25">
      <c r="A14" s="12" t="s">
        <v>14</v>
      </c>
      <c r="B14" s="12" t="s">
        <v>1976</v>
      </c>
      <c r="C14" s="12" t="s">
        <v>1968</v>
      </c>
    </row>
    <row r="15" spans="1:3" x14ac:dyDescent="0.25">
      <c r="B15" s="12" t="s">
        <v>1964</v>
      </c>
      <c r="C15" s="12"/>
    </row>
    <row r="16" spans="1:3" x14ac:dyDescent="0.25">
      <c r="A16" s="12" t="s">
        <v>15</v>
      </c>
      <c r="B16" s="12" t="s">
        <v>1977</v>
      </c>
      <c r="C16" s="12" t="s">
        <v>1978</v>
      </c>
    </row>
    <row r="17" spans="1:3" x14ac:dyDescent="0.25">
      <c r="B17" s="12" t="s">
        <v>1979</v>
      </c>
      <c r="C17" s="12"/>
    </row>
    <row r="18" spans="1:3" x14ac:dyDescent="0.25">
      <c r="A18" s="12" t="s">
        <v>16</v>
      </c>
      <c r="B18" s="12" t="s">
        <v>1980</v>
      </c>
      <c r="C18" s="12" t="s">
        <v>1981</v>
      </c>
    </row>
    <row r="19" spans="1:3" x14ac:dyDescent="0.25">
      <c r="B19" s="12" t="s">
        <v>1982</v>
      </c>
      <c r="C19" s="12"/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C10"/>
  <sheetViews>
    <sheetView workbookViewId="0">
      <selection activeCell="D27" sqref="D27"/>
    </sheetView>
  </sheetViews>
  <sheetFormatPr defaultRowHeight="15" x14ac:dyDescent="0.25"/>
  <cols>
    <col min="1" max="1" width="42.42578125" bestFit="1" customWidth="1"/>
    <col min="2" max="2" width="23.7109375" bestFit="1" customWidth="1"/>
    <col min="3" max="3" width="31.28515625" bestFit="1" customWidth="1"/>
  </cols>
  <sheetData>
    <row r="1" spans="1:3" x14ac:dyDescent="0.25">
      <c r="A1" s="13" t="s">
        <v>1692</v>
      </c>
      <c r="B1" s="13" t="s">
        <v>1695</v>
      </c>
      <c r="C1" s="13" t="s">
        <v>1696</v>
      </c>
    </row>
    <row r="2" spans="1:3" x14ac:dyDescent="0.25">
      <c r="A2" s="14" t="str">
        <f>_xlfn.VALUETOTEXT(Credit_Limit!A2)</f>
        <v>BNP Paribas SA</v>
      </c>
      <c r="B2" s="15">
        <f>IF(Overall!F4&lt;&gt;"",VALUE(Credit_Limit!B3),"")</f>
        <v>93240000</v>
      </c>
      <c r="C2" s="15">
        <f ca="1">SUMIFS(Overall_data!AR:AR,Overall_data!F:F,Credit_Limit_data!A2)</f>
        <v>10800000</v>
      </c>
    </row>
    <row r="3" spans="1:3" x14ac:dyDescent="0.25">
      <c r="A3" s="14" t="str">
        <f>_xlfn.VALUETOTEXT(Credit_Limit!A4)</f>
        <v>CIMB Bank Bhd</v>
      </c>
      <c r="B3" s="15">
        <f>IF(Overall!F5&lt;&gt;"",VALUE(Credit_Limit!B5),"")</f>
        <v>93240000</v>
      </c>
      <c r="C3" s="15">
        <f ca="1">SUMIFS(Overall_data!AR:AR,Overall_data!F:F,Credit_Limit_data!A3)</f>
        <v>3540000</v>
      </c>
    </row>
    <row r="4" spans="1:3" x14ac:dyDescent="0.25">
      <c r="A4" s="14" t="str">
        <f>_xlfn.VALUETOTEXT(Credit_Limit!A6)</f>
        <v>Citibank Bhd</v>
      </c>
      <c r="B4" s="15">
        <f>IF(Overall!F6&lt;&gt;"",VALUE(Credit_Limit!B7),"")</f>
        <v>50340000</v>
      </c>
      <c r="C4" s="15">
        <f ca="1">SUMIFS(Overall_data!AR:AR,Overall_data!F:F,Credit_Limit_data!A4)</f>
        <v>6500000</v>
      </c>
    </row>
    <row r="5" spans="1:3" x14ac:dyDescent="0.25">
      <c r="A5" s="14" t="str">
        <f>_xlfn.VALUETOTEXT(Credit_Limit!A8)</f>
        <v>JP Morgan Chase Bank NA</v>
      </c>
      <c r="B5" s="15">
        <f>IF(Overall!F7&lt;&gt;"",VALUE(Credit_Limit!B9),"")</f>
        <v>93240000</v>
      </c>
      <c r="C5" s="15">
        <f ca="1">SUMIFS(Overall_data!AR:AR,Overall_data!F:F,Credit_Limit_data!A5)</f>
        <v>8730000</v>
      </c>
    </row>
    <row r="6" spans="1:3" x14ac:dyDescent="0.25">
      <c r="A6" s="14" t="str">
        <f>_xlfn.VALUETOTEXT(Credit_Limit!A10)</f>
        <v>Macquarie Bank Ltd</v>
      </c>
      <c r="B6" s="15">
        <f>IF(Overall!F8&lt;&gt;"",VALUE(Credit_Limit!B11),"")</f>
        <v>74590000</v>
      </c>
      <c r="C6" s="15">
        <f ca="1">SUMIFS(Overall_data!AR:AR,Overall_data!F:F,Credit_Limit_data!A6)</f>
        <v>1500000</v>
      </c>
    </row>
    <row r="7" spans="1:3" x14ac:dyDescent="0.25">
      <c r="A7" s="14" t="str">
        <f>_xlfn.VALUETOTEXT(Credit_Limit!A12)</f>
        <v>Merrill Lynch International</v>
      </c>
      <c r="B7" s="15">
        <f>IF(Overall!F9&lt;&gt;"",VALUE(Credit_Limit!B13),"")</f>
        <v>93240000</v>
      </c>
      <c r="C7" s="15">
        <f ca="1">SUMIFS(Overall_data!AR:AR,Overall_data!F:F,Credit_Limit_data!A7)</f>
        <v>10650000</v>
      </c>
    </row>
    <row r="8" spans="1:3" x14ac:dyDescent="0.25">
      <c r="A8" s="14" t="str">
        <f>_xlfn.VALUETOTEXT(Credit_Limit!A14)</f>
        <v>Morgan Stanley Capital Group (Singapore) Pte</v>
      </c>
      <c r="B8" s="15">
        <f>IF(Overall!F10&lt;&gt;"",VALUE(Credit_Limit!B15),"")</f>
        <v>93240000</v>
      </c>
      <c r="C8" s="15">
        <f ca="1">SUMIFS(Overall_data!AR:AR,Overall_data!F:F,Credit_Limit_data!A8)</f>
        <v>6500000</v>
      </c>
    </row>
    <row r="9" spans="1:3" x14ac:dyDescent="0.25">
      <c r="A9" s="14" t="str">
        <f>_xlfn.VALUETOTEXT(Credit_Limit!A16)</f>
        <v>Standard Chartered Bank (M) Bhd</v>
      </c>
      <c r="B9" s="15">
        <f>IF(Overall!F11&lt;&gt;"",VALUE(Credit_Limit!B17),"")</f>
        <v>41020000</v>
      </c>
      <c r="C9" s="15">
        <f ca="1">SUMIFS(Overall_data!AR:AR,Overall_data!F:F,Credit_Limit_data!A9)</f>
        <v>11940000</v>
      </c>
    </row>
    <row r="10" spans="1:3" x14ac:dyDescent="0.25">
      <c r="A10" s="14" t="str">
        <f>_xlfn.VALUETOTEXT(Credit_Limit!A18)</f>
        <v>TOTSA TotalEnergies Trading SA</v>
      </c>
      <c r="B10" s="15">
        <f>IF(Overall!F12&lt;&gt;"",VALUE(Credit_Limit!B19),"")</f>
        <v>55940000</v>
      </c>
      <c r="C10" s="15">
        <f ca="1">SUMIFS(Overall_data!AR:AR,Overall_data!F:F,Credit_Limit_data!A10)</f>
        <v>7540000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Sheet_Info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Brent_Prices</vt:lpstr>
      <vt:lpstr>Credit_Limit</vt:lpstr>
      <vt:lpstr>Credit_Limit_data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2024-03-01T01:30:02Z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